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externalLinks/externalLink17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8.xml" ContentType="application/vnd.openxmlformats-officedocument.spreadsheetml.externalLink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7.xml" ContentType="application/vnd.openxmlformats-officedocument.spreadsheetml.externalLink+xml"/>
  <Override PartName="/xl/externalLinks/externalLink9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10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11.xml" ContentType="application/vnd.openxmlformats-officedocument.spreadsheetml.externalLink+xml"/>
  <Override PartName="/xl/externalLinks/externalLink16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0115" windowHeight="3930" tabRatio="599"/>
  </bookViews>
  <sheets>
    <sheet name="Regulated DF Calc" sheetId="2" r:id="rId1"/>
    <sheet name="Rate Sheet" sheetId="5" r:id="rId2"/>
    <sheet name="Regulated Price Out" sheetId="1" r:id="rId3"/>
    <sheet name="UTC Disposal Breakout" sheetId="4" r:id="rId4"/>
    <sheet name="References" sheetId="3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\D" localSheetId="1">#REF!</definedName>
    <definedName name="\D">#REF!</definedName>
    <definedName name="\S" localSheetId="1">#REF!</definedName>
    <definedName name="\S">#REF!</definedName>
    <definedName name="\Y" localSheetId="1">#REF!</definedName>
    <definedName name="\Y">#REF!</definedName>
    <definedName name="______________CYA1">[1]Hidden!$N$11</definedName>
    <definedName name="______________CYA10">[1]Hidden!$E$11</definedName>
    <definedName name="______________CYA11">[1]Hidden!$P$11</definedName>
    <definedName name="______________CYA2">[1]Hidden!$M$11</definedName>
    <definedName name="______________CYA3">[1]Hidden!$L$11</definedName>
    <definedName name="______________CYA4">[1]Hidden!$K$11</definedName>
    <definedName name="______________CYA5">[1]Hidden!$J$11</definedName>
    <definedName name="______________CYA6">[1]Hidden!$I$11</definedName>
    <definedName name="______________CYA7">[1]Hidden!$H$11</definedName>
    <definedName name="______________CYA8">[1]Hidden!$G$11</definedName>
    <definedName name="______________CYA9">[1]Hidden!$F$11</definedName>
    <definedName name="______________LYA12">[1]Hidden!$O$11</definedName>
    <definedName name="_____________CYA1">[1]Hidden!$N$11</definedName>
    <definedName name="_____________CYA10">[1]Hidden!$E$11</definedName>
    <definedName name="_____________CYA11">[1]Hidden!$P$11</definedName>
    <definedName name="_____________CYA2">[1]Hidden!$M$11</definedName>
    <definedName name="_____________CYA3">[1]Hidden!$L$11</definedName>
    <definedName name="_____________CYA4">[1]Hidden!$K$11</definedName>
    <definedName name="_____________CYA5">[1]Hidden!$J$11</definedName>
    <definedName name="_____________CYA6">[1]Hidden!$I$11</definedName>
    <definedName name="_____________CYA7">[1]Hidden!$H$11</definedName>
    <definedName name="_____________CYA8">[1]Hidden!$G$11</definedName>
    <definedName name="_____________CYA9">[1]Hidden!$F$11</definedName>
    <definedName name="_____________LYA12">[1]Hidden!$O$11</definedName>
    <definedName name="____________CYA1">[1]Hidden!$N$11</definedName>
    <definedName name="____________CYA10">[1]Hidden!$E$11</definedName>
    <definedName name="____________CYA11">[1]Hidden!$P$11</definedName>
    <definedName name="____________CYA2">[1]Hidden!$M$11</definedName>
    <definedName name="____________CYA3">[1]Hidden!$L$11</definedName>
    <definedName name="____________CYA4">[1]Hidden!$K$11</definedName>
    <definedName name="____________CYA5">[1]Hidden!$J$11</definedName>
    <definedName name="____________CYA6">[1]Hidden!$I$11</definedName>
    <definedName name="____________CYA7">[1]Hidden!$H$11</definedName>
    <definedName name="____________CYA8">[1]Hidden!$G$11</definedName>
    <definedName name="____________CYA9">[1]Hidden!$F$11</definedName>
    <definedName name="____________LYA12">[1]Hidden!$O$11</definedName>
    <definedName name="___________CYA1">[1]Hidden!$N$11</definedName>
    <definedName name="___________CYA10">[1]Hidden!$E$11</definedName>
    <definedName name="___________CYA11">[1]Hidden!$P$11</definedName>
    <definedName name="___________CYA2">[1]Hidden!$M$11</definedName>
    <definedName name="___________CYA3">[1]Hidden!$L$11</definedName>
    <definedName name="___________CYA4">[1]Hidden!$K$11</definedName>
    <definedName name="___________CYA5">[1]Hidden!$J$11</definedName>
    <definedName name="___________CYA6">[1]Hidden!$I$11</definedName>
    <definedName name="___________CYA7">[1]Hidden!$H$11</definedName>
    <definedName name="___________CYA8">[1]Hidden!$G$11</definedName>
    <definedName name="___________CYA9">[1]Hidden!$F$11</definedName>
    <definedName name="___________LYA12">[1]Hidden!$O$11</definedName>
    <definedName name="__________CYA1">[1]Hidden!$N$11</definedName>
    <definedName name="__________CYA10">[1]Hidden!$E$11</definedName>
    <definedName name="__________CYA11">[1]Hidden!$P$11</definedName>
    <definedName name="__________CYA2">[1]Hidden!$M$11</definedName>
    <definedName name="__________CYA3">[1]Hidden!$L$11</definedName>
    <definedName name="__________CYA4">[1]Hidden!$K$11</definedName>
    <definedName name="__________CYA5">[1]Hidden!$J$11</definedName>
    <definedName name="__________CYA6">[1]Hidden!$I$11</definedName>
    <definedName name="__________CYA7">[1]Hidden!$H$11</definedName>
    <definedName name="__________CYA8">[1]Hidden!$G$11</definedName>
    <definedName name="__________CYA9">[1]Hidden!$F$11</definedName>
    <definedName name="__________LYA12">[1]Hidden!$O$11</definedName>
    <definedName name="_________CYA1">[1]Hidden!$N$11</definedName>
    <definedName name="_________CYA10">[1]Hidden!$E$11</definedName>
    <definedName name="_________CYA11">[1]Hidden!$P$11</definedName>
    <definedName name="_________CYA2">[1]Hidden!$M$11</definedName>
    <definedName name="_________CYA3">[1]Hidden!$L$11</definedName>
    <definedName name="_________CYA4">[1]Hidden!$K$11</definedName>
    <definedName name="_________CYA5">[1]Hidden!$J$11</definedName>
    <definedName name="_________CYA6">[1]Hidden!$I$11</definedName>
    <definedName name="_________CYA7">[1]Hidden!$H$11</definedName>
    <definedName name="_________CYA8">[1]Hidden!$G$11</definedName>
    <definedName name="_________CYA9">[1]Hidden!$F$11</definedName>
    <definedName name="_________LYA12">[1]Hidden!$O$11</definedName>
    <definedName name="________CYA1">[1]Hidden!$N$11</definedName>
    <definedName name="________CYA10">[1]Hidden!$E$11</definedName>
    <definedName name="________CYA11">[1]Hidden!$P$11</definedName>
    <definedName name="________CYA2">[1]Hidden!$M$11</definedName>
    <definedName name="________CYA3">[1]Hidden!$L$11</definedName>
    <definedName name="________CYA4">[1]Hidden!$K$11</definedName>
    <definedName name="________CYA5">[1]Hidden!$J$11</definedName>
    <definedName name="________CYA6">[1]Hidden!$I$11</definedName>
    <definedName name="________CYA7">[1]Hidden!$H$11</definedName>
    <definedName name="________CYA8">[1]Hidden!$G$11</definedName>
    <definedName name="________CYA9">[1]Hidden!$F$11</definedName>
    <definedName name="________LYA12">[1]Hidden!$O$11</definedName>
    <definedName name="_______CYA1">[1]Hidden!$N$11</definedName>
    <definedName name="_______CYA10">[1]Hidden!$E$11</definedName>
    <definedName name="_______CYA11">[1]Hidden!$P$11</definedName>
    <definedName name="_______CYA2">[1]Hidden!$M$11</definedName>
    <definedName name="_______CYA3">[1]Hidden!$L$11</definedName>
    <definedName name="_______CYA4">[1]Hidden!$K$11</definedName>
    <definedName name="_______CYA5">[1]Hidden!$J$11</definedName>
    <definedName name="_______CYA6">[1]Hidden!$I$11</definedName>
    <definedName name="_______CYA7">[1]Hidden!$H$11</definedName>
    <definedName name="_______CYA8">[1]Hidden!$G$11</definedName>
    <definedName name="_______CYA9">[1]Hidden!$F$11</definedName>
    <definedName name="_______LYA12">[1]Hidden!$O$11</definedName>
    <definedName name="______CYA1">[1]Hidden!$N$11</definedName>
    <definedName name="______CYA10">[1]Hidden!$E$11</definedName>
    <definedName name="______CYA11">[1]Hidden!$P$11</definedName>
    <definedName name="______CYA2">[1]Hidden!$M$11</definedName>
    <definedName name="______CYA3">[1]Hidden!$L$11</definedName>
    <definedName name="______CYA4">[1]Hidden!$K$11</definedName>
    <definedName name="______CYA5">[1]Hidden!$J$11</definedName>
    <definedName name="______CYA6">[1]Hidden!$I$11</definedName>
    <definedName name="______CYA7">[1]Hidden!$H$11</definedName>
    <definedName name="______CYA8">[1]Hidden!$G$11</definedName>
    <definedName name="______CYA9">[1]Hidden!$F$11</definedName>
    <definedName name="______LYA12">[1]Hidden!$O$11</definedName>
    <definedName name="_____CYA1">[1]Hidden!$N$11</definedName>
    <definedName name="_____CYA10">[1]Hidden!$E$11</definedName>
    <definedName name="_____CYA11">[1]Hidden!$P$11</definedName>
    <definedName name="_____CYA2">[1]Hidden!$M$11</definedName>
    <definedName name="_____CYA3">[1]Hidden!$L$11</definedName>
    <definedName name="_____CYA4">[1]Hidden!$K$11</definedName>
    <definedName name="_____CYA5">[1]Hidden!$J$11</definedName>
    <definedName name="_____CYA6">[1]Hidden!$I$11</definedName>
    <definedName name="_____CYA7">[1]Hidden!$H$11</definedName>
    <definedName name="_____CYA8">[1]Hidden!$G$11</definedName>
    <definedName name="_____CYA9">[1]Hidden!$F$11</definedName>
    <definedName name="_____LYA12">[1]Hidden!$O$11</definedName>
    <definedName name="____CYA1">[1]Hidden!$N$11</definedName>
    <definedName name="____CYA10">[1]Hidden!$E$11</definedName>
    <definedName name="____CYA11">[1]Hidden!$P$11</definedName>
    <definedName name="____CYA2">[1]Hidden!$M$11</definedName>
    <definedName name="____CYA3">[1]Hidden!$L$11</definedName>
    <definedName name="____CYA4">[1]Hidden!$K$11</definedName>
    <definedName name="____CYA5">[1]Hidden!$J$11</definedName>
    <definedName name="____CYA6">[1]Hidden!$I$11</definedName>
    <definedName name="____CYA7">[1]Hidden!$H$11</definedName>
    <definedName name="____CYA8">[1]Hidden!$G$11</definedName>
    <definedName name="____CYA9">[1]Hidden!$F$11</definedName>
    <definedName name="____LYA12">[1]Hidden!$O$11</definedName>
    <definedName name="___CYA1">[1]Hidden!$N$11</definedName>
    <definedName name="___CYA10">[1]Hidden!$E$11</definedName>
    <definedName name="___CYA11">[1]Hidden!$P$11</definedName>
    <definedName name="___CYA2">[1]Hidden!$M$11</definedName>
    <definedName name="___CYA3">[1]Hidden!$L$11</definedName>
    <definedName name="___CYA4">[1]Hidden!$K$11</definedName>
    <definedName name="___CYA5">[1]Hidden!$J$11</definedName>
    <definedName name="___CYA6">[1]Hidden!$I$11</definedName>
    <definedName name="___CYA7">[1]Hidden!$H$11</definedName>
    <definedName name="___CYA8">[1]Hidden!$G$11</definedName>
    <definedName name="___CYA9">[1]Hidden!$F$11</definedName>
    <definedName name="___LYA12">[1]Hidden!$O$11</definedName>
    <definedName name="__ACT1" localSheetId="1">[2]Hidden!#REF!</definedName>
    <definedName name="__ACT1">[2]Hidden!#REF!</definedName>
    <definedName name="__ACT2" localSheetId="1">[2]Hidden!#REF!</definedName>
    <definedName name="__ACT2">[2]Hidden!#REF!</definedName>
    <definedName name="__ACT3" localSheetId="1">[2]Hidden!#REF!</definedName>
    <definedName name="__ACT3">[2]Hidden!#REF!</definedName>
    <definedName name="__CYA1">[1]Hidden!$N$11</definedName>
    <definedName name="__CYA10">[1]Hidden!$E$11</definedName>
    <definedName name="__CYA11">[1]Hidden!$P$11</definedName>
    <definedName name="__CYA2">[1]Hidden!$M$11</definedName>
    <definedName name="__CYA3">[1]Hidden!$L$11</definedName>
    <definedName name="__CYA4">[1]Hidden!$K$11</definedName>
    <definedName name="__CYA5">[1]Hidden!$J$11</definedName>
    <definedName name="__CYA6">[1]Hidden!$I$11</definedName>
    <definedName name="__CYA7">[1]Hidden!$H$11</definedName>
    <definedName name="__CYA8">[1]Hidden!$G$11</definedName>
    <definedName name="__CYA9">[1]Hidden!$F$11</definedName>
    <definedName name="__LYA1">[3]Hidden!$P$11</definedName>
    <definedName name="__LYA10">[3]Hidden!$G$11</definedName>
    <definedName name="__LYA11">[3]Hidden!$F$11</definedName>
    <definedName name="__LYA12">[1]Hidden!$O$11</definedName>
    <definedName name="__LYA2">[3]Hidden!$O$11</definedName>
    <definedName name="__LYA3">[3]Hidden!$N$11</definedName>
    <definedName name="__LYA4">[3]Hidden!$M$11</definedName>
    <definedName name="__LYA5">[3]Hidden!$L$11</definedName>
    <definedName name="__LYA6">[3]Hidden!$K$11</definedName>
    <definedName name="__LYA7">[3]Hidden!$J$11</definedName>
    <definedName name="__LYA8">[3]Hidden!$I$11</definedName>
    <definedName name="__LYA9">[3]Hidden!$H$11</definedName>
    <definedName name="_123Graph_g" hidden="1">'[4]#REF'!$F$9:$F$83</definedName>
    <definedName name="_132" hidden="1">[5]XXXXXX!$B$10:$B$10</definedName>
    <definedName name="_132Graph_h" localSheetId="1" hidden="1">#REF!</definedName>
    <definedName name="_132Graph_h" localSheetId="4" hidden="1">#REF!</definedName>
    <definedName name="_132Graph_h" localSheetId="0" hidden="1">#REF!</definedName>
    <definedName name="_132Graph_h" hidden="1">#REF!</definedName>
    <definedName name="_ACT1" localSheetId="1">[6]Hidden!#REF!</definedName>
    <definedName name="_ACT1" localSheetId="4">[6]Hidden!#REF!</definedName>
    <definedName name="_ACT1" localSheetId="0">[6]Hidden!#REF!</definedName>
    <definedName name="_ACT1" localSheetId="2">[7]Hidden!#REF!</definedName>
    <definedName name="_ACT1">[8]Hidden!#REF!</definedName>
    <definedName name="_ACT2" localSheetId="1">[6]Hidden!#REF!</definedName>
    <definedName name="_ACT2" localSheetId="4">[6]Hidden!#REF!</definedName>
    <definedName name="_ACT2" localSheetId="0">[6]Hidden!#REF!</definedName>
    <definedName name="_ACT2" localSheetId="2">[7]Hidden!#REF!</definedName>
    <definedName name="_ACT2">[8]Hidden!#REF!</definedName>
    <definedName name="_ACT3" localSheetId="1">[6]Hidden!#REF!</definedName>
    <definedName name="_ACT3" localSheetId="4">[6]Hidden!#REF!</definedName>
    <definedName name="_ACT3" localSheetId="0">[6]Hidden!#REF!</definedName>
    <definedName name="_ACT3" localSheetId="2">[7]Hidden!#REF!</definedName>
    <definedName name="_ACT3">[8]Hidden!#REF!</definedName>
    <definedName name="_COS1" localSheetId="1">#REF!</definedName>
    <definedName name="_COS1" localSheetId="4">#REF!</definedName>
    <definedName name="_COS1" localSheetId="0">#REF!</definedName>
    <definedName name="_COS1">#REF!</definedName>
    <definedName name="_COS2" localSheetId="1">#REF!</definedName>
    <definedName name="_COS2" localSheetId="4">#REF!</definedName>
    <definedName name="_COS2" localSheetId="0">#REF!</definedName>
    <definedName name="_COS2">#REF!</definedName>
    <definedName name="_CYA1">[1]Hidden!$N$11</definedName>
    <definedName name="_CYA10">[1]Hidden!$E$11</definedName>
    <definedName name="_CYA11">[1]Hidden!$P$11</definedName>
    <definedName name="_CYA2">[1]Hidden!$M$11</definedName>
    <definedName name="_CYA3">[1]Hidden!$L$11</definedName>
    <definedName name="_CYA4">[1]Hidden!$K$11</definedName>
    <definedName name="_CYA5">[1]Hidden!$J$11</definedName>
    <definedName name="_CYA6">[1]Hidden!$I$11</definedName>
    <definedName name="_CYA7">[1]Hidden!$H$11</definedName>
    <definedName name="_CYA8">[1]Hidden!$G$11</definedName>
    <definedName name="_CYA9">[1]Hidden!$F$11</definedName>
    <definedName name="_Fill" localSheetId="1" hidden="1">#REF!</definedName>
    <definedName name="_Fill" localSheetId="4" hidden="1">#REF!</definedName>
    <definedName name="_Fill" localSheetId="0" hidden="1">#REF!</definedName>
    <definedName name="_Fill" hidden="1">#REF!</definedName>
    <definedName name="_Key1" localSheetId="1" hidden="1">#REF!</definedName>
    <definedName name="_Key1" localSheetId="4" hidden="1">#REF!</definedName>
    <definedName name="_Key1" localSheetId="0" hidden="1">#REF!</definedName>
    <definedName name="_Key1" hidden="1">#REF!</definedName>
    <definedName name="_Key2" hidden="1">'[4]#REF'!$D$12</definedName>
    <definedName name="_key5" hidden="1">[5]XXXXXX!$H$10</definedName>
    <definedName name="_LYA1">[3]Hidden!$P$11</definedName>
    <definedName name="_LYA10">[3]Hidden!$G$11</definedName>
    <definedName name="_LYA11">[3]Hidden!$F$11</definedName>
    <definedName name="_LYA12">[1]Hidden!$O$11</definedName>
    <definedName name="_LYA2">[3]Hidden!$O$11</definedName>
    <definedName name="_LYA3">[3]Hidden!$N$11</definedName>
    <definedName name="_LYA4">[3]Hidden!$M$11</definedName>
    <definedName name="_LYA5">[3]Hidden!$L$11</definedName>
    <definedName name="_LYA6">[3]Hidden!$K$11</definedName>
    <definedName name="_LYA7">[3]Hidden!$J$11</definedName>
    <definedName name="_LYA8">[3]Hidden!$I$11</definedName>
    <definedName name="_LYA9">[3]Hidden!$H$11</definedName>
    <definedName name="_max" localSheetId="1" hidden="1">#REF!</definedName>
    <definedName name="_max" localSheetId="4" hidden="1">#REF!</definedName>
    <definedName name="_max" localSheetId="0" hidden="1">#REF!</definedName>
    <definedName name="_max" hidden="1">#REF!</definedName>
    <definedName name="_Mon" localSheetId="1" hidden="1">#REF!</definedName>
    <definedName name="_Mon" localSheetId="4" hidden="1">#REF!</definedName>
    <definedName name="_Mon" localSheetId="0" hidden="1">#REF!</definedName>
    <definedName name="_Mon" hidden="1">#REF!</definedName>
    <definedName name="_Order1" hidden="1">255</definedName>
    <definedName name="_Order2" hidden="1">255</definedName>
    <definedName name="_Order3" hidden="1">0</definedName>
    <definedName name="_Sort" localSheetId="1" hidden="1">#REF!</definedName>
    <definedName name="_Sort" localSheetId="4" hidden="1">#REF!</definedName>
    <definedName name="_Sort" localSheetId="0" hidden="1">#REF!</definedName>
    <definedName name="_Sort" hidden="1">#REF!</definedName>
    <definedName name="_Sort1" hidden="1">'[4]#REF'!$A$10:$Z$281</definedName>
    <definedName name="_sort3" hidden="1">[5]XXXXXX!$G$10:$J$11</definedName>
    <definedName name="a" localSheetId="1">#REF!</definedName>
    <definedName name="a">#REF!</definedName>
    <definedName name="Accounts" localSheetId="1">#REF!</definedName>
    <definedName name="Accounts" localSheetId="4">#REF!</definedName>
    <definedName name="Accounts" localSheetId="0">#REF!</definedName>
    <definedName name="Accounts">#REF!</definedName>
    <definedName name="ACCT" localSheetId="1">[6]Hidden!#REF!</definedName>
    <definedName name="ACCT" localSheetId="4">[6]Hidden!#REF!</definedName>
    <definedName name="ACCT" localSheetId="0">[6]Hidden!#REF!</definedName>
    <definedName name="ACCT" localSheetId="2">[7]Hidden!#REF!</definedName>
    <definedName name="ACCT">[1]Hidden!$D$11</definedName>
    <definedName name="ACCT.ConsolSum">[1]Hidden!$Q$11</definedName>
    <definedName name="ACT_CUR" localSheetId="1">[6]Hidden!#REF!</definedName>
    <definedName name="ACT_CUR" localSheetId="4">[6]Hidden!#REF!</definedName>
    <definedName name="ACT_CUR" localSheetId="0">[6]Hidden!#REF!</definedName>
    <definedName name="ACT_CUR" localSheetId="2">[7]Hidden!#REF!</definedName>
    <definedName name="ACT_CUR">[8]Hidden!#REF!</definedName>
    <definedName name="ACT_YTD" localSheetId="1">[6]Hidden!#REF!</definedName>
    <definedName name="ACT_YTD" localSheetId="4">[6]Hidden!#REF!</definedName>
    <definedName name="ACT_YTD" localSheetId="0">[6]Hidden!#REF!</definedName>
    <definedName name="ACT_YTD" localSheetId="2">[7]Hidden!#REF!</definedName>
    <definedName name="ACT_YTD">[8]Hidden!#REF!</definedName>
    <definedName name="afsdfsdfsd" localSheetId="1">#REF!</definedName>
    <definedName name="afsdfsdfsd">#REF!</definedName>
    <definedName name="AmountCount" localSheetId="1">#REF!</definedName>
    <definedName name="AmountCount" localSheetId="4">#REF!</definedName>
    <definedName name="AmountCount" localSheetId="0">#REF!</definedName>
    <definedName name="AmountCount" localSheetId="2">#REF!</definedName>
    <definedName name="AmountCount">#REF!</definedName>
    <definedName name="AmountCount1" localSheetId="1">#REF!</definedName>
    <definedName name="AmountCount1" localSheetId="4">#REF!</definedName>
    <definedName name="AmountCount1" localSheetId="0">#REF!</definedName>
    <definedName name="AmountCount1">#REF!</definedName>
    <definedName name="AmountFrom" localSheetId="1">#REF!</definedName>
    <definedName name="AmountFrom" localSheetId="4">#REF!</definedName>
    <definedName name="AmountFrom" localSheetId="0">#REF!</definedName>
    <definedName name="AmountFrom">#REF!</definedName>
    <definedName name="AmountTo" localSheetId="1">#REF!</definedName>
    <definedName name="AmountTo" localSheetId="4">#REF!</definedName>
    <definedName name="AmountTo" localSheetId="0">#REF!</definedName>
    <definedName name="AmountTo">#REF!</definedName>
    <definedName name="AmountTotal" localSheetId="1">#REF!</definedName>
    <definedName name="AmountTotal" localSheetId="4">#REF!</definedName>
    <definedName name="AmountTotal" localSheetId="0">#REF!</definedName>
    <definedName name="AmountTotal" localSheetId="2">#REF!</definedName>
    <definedName name="AmountTotal">#REF!</definedName>
    <definedName name="AmountTotal1" localSheetId="1">#REF!</definedName>
    <definedName name="AmountTotal1" localSheetId="4">#REF!</definedName>
    <definedName name="AmountTotal1" localSheetId="0">#REF!</definedName>
    <definedName name="AmountTotal1">#REF!</definedName>
    <definedName name="BookRev" localSheetId="1">'[9]Pacific Regulated - Price Out'!$F$50</definedName>
    <definedName name="BookRev" localSheetId="4">'[9]Pacific Regulated - Price Out'!$F$50</definedName>
    <definedName name="BookRev" localSheetId="0">'[9]Pacific Regulated - Price Out'!$F$50</definedName>
    <definedName name="BookRev">'[10]Pacific Regulated - Price Out'!$F$50</definedName>
    <definedName name="BookRev_com" localSheetId="1">'[9]Pacific Regulated - Price Out'!$F$214</definedName>
    <definedName name="BookRev_com" localSheetId="4">'[9]Pacific Regulated - Price Out'!$F$214</definedName>
    <definedName name="BookRev_com" localSheetId="0">'[9]Pacific Regulated - Price Out'!$F$214</definedName>
    <definedName name="BookRev_com">'[10]Pacific Regulated - Price Out'!$F$214</definedName>
    <definedName name="BookRev_mfr" localSheetId="1">'[9]Pacific Regulated - Price Out'!$F$222</definedName>
    <definedName name="BookRev_mfr" localSheetId="4">'[9]Pacific Regulated - Price Out'!$F$222</definedName>
    <definedName name="BookRev_mfr" localSheetId="0">'[9]Pacific Regulated - Price Out'!$F$222</definedName>
    <definedName name="BookRev_mfr">'[10]Pacific Regulated - Price Out'!$F$222</definedName>
    <definedName name="BookRev_ro" localSheetId="1">'[9]Pacific Regulated - Price Out'!$F$282</definedName>
    <definedName name="BookRev_ro" localSheetId="4">'[9]Pacific Regulated - Price Out'!$F$282</definedName>
    <definedName name="BookRev_ro" localSheetId="0">'[9]Pacific Regulated - Price Out'!$F$282</definedName>
    <definedName name="BookRev_ro">'[10]Pacific Regulated - Price Out'!$F$282</definedName>
    <definedName name="BookRev_rr" localSheetId="1">'[9]Pacific Regulated - Price Out'!$F$59</definedName>
    <definedName name="BookRev_rr" localSheetId="4">'[9]Pacific Regulated - Price Out'!$F$59</definedName>
    <definedName name="BookRev_rr" localSheetId="0">'[9]Pacific Regulated - Price Out'!$F$59</definedName>
    <definedName name="BookRev_rr">'[10]Pacific Regulated - Price Out'!$F$59</definedName>
    <definedName name="BookRev_yw" localSheetId="1">'[9]Pacific Regulated - Price Out'!$F$70</definedName>
    <definedName name="BookRev_yw" localSheetId="4">'[9]Pacific Regulated - Price Out'!$F$70</definedName>
    <definedName name="BookRev_yw" localSheetId="0">'[9]Pacific Regulated - Price Out'!$F$70</definedName>
    <definedName name="BookRev_yw">'[10]Pacific Regulated - Price Out'!$F$70</definedName>
    <definedName name="BREMAIR_COST_of_SERVICE_STUDY" localSheetId="1">#REF!</definedName>
    <definedName name="BREMAIR_COST_of_SERVICE_STUDY" localSheetId="4">#REF!</definedName>
    <definedName name="BREMAIR_COST_of_SERVICE_STUDY" localSheetId="0">#REF!</definedName>
    <definedName name="BREMAIR_COST_of_SERVICE_STUDY" localSheetId="2">#REF!</definedName>
    <definedName name="BREMAIR_COST_of_SERVICE_STUDY">#REF!</definedName>
    <definedName name="BUD_CUR" localSheetId="1">[6]Hidden!#REF!</definedName>
    <definedName name="BUD_CUR" localSheetId="4">[6]Hidden!#REF!</definedName>
    <definedName name="BUD_CUR" localSheetId="0">[6]Hidden!#REF!</definedName>
    <definedName name="BUD_CUR" localSheetId="2">[7]Hidden!#REF!</definedName>
    <definedName name="BUD_CUR">[8]Hidden!#REF!</definedName>
    <definedName name="BUD_YTD" localSheetId="1">[6]Hidden!#REF!</definedName>
    <definedName name="BUD_YTD" localSheetId="4">[6]Hidden!#REF!</definedName>
    <definedName name="BUD_YTD" localSheetId="0">[6]Hidden!#REF!</definedName>
    <definedName name="BUD_YTD" localSheetId="2">[7]Hidden!#REF!</definedName>
    <definedName name="BUD_YTD">[8]Hidden!#REF!</definedName>
    <definedName name="CalRecyTons" localSheetId="1">'[11]Recycl Tons, Commodity Value'!$L$23</definedName>
    <definedName name="CalRecyTons" localSheetId="4">'[11]Recycl Tons, Commodity Value'!$L$23</definedName>
    <definedName name="CalRecyTons" localSheetId="0">'[11]Recycl Tons, Commodity Value'!$L$23</definedName>
    <definedName name="CalRecyTons">'[12]Recycl Tons, Commodity Value'!$L$23</definedName>
    <definedName name="CanCartTons">[13]CanCartTonsAllocate!$E$3</definedName>
    <definedName name="CheckTotals" localSheetId="1">#REF!</definedName>
    <definedName name="CheckTotals" localSheetId="4">#REF!</definedName>
    <definedName name="CheckTotals" localSheetId="0">#REF!</definedName>
    <definedName name="CheckTotals" localSheetId="2">#REF!</definedName>
    <definedName name="CheckTotals">#REF!</definedName>
    <definedName name="CoCanTons">[14]Cust_Count1!$M$28</definedName>
    <definedName name="CoComYd">'[14]Gross Yardage Worksheet'!$L$16</definedName>
    <definedName name="CoCustCnt" localSheetId="1">#REF!</definedName>
    <definedName name="CoCustCnt">#REF!</definedName>
    <definedName name="colgroup">[1]Orientation!$G$6</definedName>
    <definedName name="colsegment">[1]Orientation!$F$6</definedName>
    <definedName name="CommlStaffPriceOut" localSheetId="1">'[15]Price Out-Reg EASTSIDE-Resi'!#REF!</definedName>
    <definedName name="CommlStaffPriceOut" localSheetId="4">'[15]Price Out-Reg EASTSIDE-Resi'!#REF!</definedName>
    <definedName name="CommlStaffPriceOut" localSheetId="0">'[15]Price Out-Reg EASTSIDE-Resi'!#REF!</definedName>
    <definedName name="CommlStaffPriceOut">'[15]Price Out-Reg EASTSIDE-Resi'!#REF!</definedName>
    <definedName name="CoMultiYd">'[14]Gross Yardage Worksheet'!$L$31</definedName>
    <definedName name="ContainerTons">[13]ContainerTonsAllocation!$E$2</definedName>
    <definedName name="COST_OF_SERVICE_STUDY" localSheetId="1">#REF!</definedName>
    <definedName name="COST_OF_SERVICE_STUDY">#REF!</definedName>
    <definedName name="CoXtraYds" localSheetId="1">#REF!</definedName>
    <definedName name="CoXtraYds">#REF!</definedName>
    <definedName name="CR" localSheetId="1">#REF!</definedName>
    <definedName name="CR">#REF!</definedName>
    <definedName name="CRCTable" localSheetId="1">#REF!</definedName>
    <definedName name="CRCTable" localSheetId="4">#REF!</definedName>
    <definedName name="CRCTable" localSheetId="0">#REF!</definedName>
    <definedName name="CRCTable" localSheetId="2">#REF!</definedName>
    <definedName name="CRCTable">#REF!</definedName>
    <definedName name="CRCTableOLD" localSheetId="1">#REF!</definedName>
    <definedName name="CRCTableOLD" localSheetId="4">#REF!</definedName>
    <definedName name="CRCTableOLD" localSheetId="0">#REF!</definedName>
    <definedName name="CRCTableOLD" localSheetId="2">#REF!</definedName>
    <definedName name="CRCTableOLD">#REF!</definedName>
    <definedName name="CriteriaType">[16]ControlPanel!$Z$2:$Z$5</definedName>
    <definedName name="CtyCanTons">[14]Cust_Count1!$N$28</definedName>
    <definedName name="CtyComYd">'[14]Gross Yardage Worksheet'!$L$49</definedName>
    <definedName name="CtyCustCnt" localSheetId="1">#REF!</definedName>
    <definedName name="CtyCustCnt">#REF!</definedName>
    <definedName name="CtyMultiYd">'[14]Gross Yardage Worksheet'!$L$64</definedName>
    <definedName name="CtyXtraYds" localSheetId="1">#REF!</definedName>
    <definedName name="CtyXtraYds">#REF!</definedName>
    <definedName name="CurrentMonth" localSheetId="1">#REF!</definedName>
    <definedName name="CurrentMonth" localSheetId="4">'[17]38000 Other Rev'!$H$8</definedName>
    <definedName name="CurrentMonth" localSheetId="0">'[17]38000 Other Rev'!$H$8</definedName>
    <definedName name="CurrentMonth">#REF!</definedName>
    <definedName name="Cutomers" localSheetId="1">#REF!</definedName>
    <definedName name="Cutomers" localSheetId="4">#REF!</definedName>
    <definedName name="Cutomers" localSheetId="0">#REF!</definedName>
    <definedName name="Cutomers" localSheetId="2">#REF!</definedName>
    <definedName name="Cutomers">#REF!</definedName>
    <definedName name="_xlnm.Database" localSheetId="1">#REF!</definedName>
    <definedName name="_xlnm.Database" localSheetId="4">#REF!</definedName>
    <definedName name="_xlnm.Database" localSheetId="0">#REF!</definedName>
    <definedName name="_xlnm.Database" localSheetId="2">#REF!</definedName>
    <definedName name="_xlnm.Database">#REF!</definedName>
    <definedName name="Database1" localSheetId="1">#REF!</definedName>
    <definedName name="Database1" localSheetId="4">#REF!</definedName>
    <definedName name="Database1" localSheetId="0">#REF!</definedName>
    <definedName name="Database1" localSheetId="2">#REF!</definedName>
    <definedName name="Database1">#REF!</definedName>
    <definedName name="DateFrom" localSheetId="1">#REF!</definedName>
    <definedName name="DateFrom" localSheetId="4">'[17]38000 Other Rev'!$G$12</definedName>
    <definedName name="DateFrom" localSheetId="0">'[17]38000 Other Rev'!$G$12</definedName>
    <definedName name="DateFrom">#REF!</definedName>
    <definedName name="DateTo" localSheetId="1">#REF!</definedName>
    <definedName name="DateTo" localSheetId="4">'[17]38000 Other Rev'!$G$13</definedName>
    <definedName name="DateTo" localSheetId="0">'[17]38000 Other Rev'!$G$13</definedName>
    <definedName name="DateTo">#REF!</definedName>
    <definedName name="DBxStaffPriceOut" localSheetId="4">'[15]Price Out-Reg EASTSIDE-Resi'!#REF!</definedName>
    <definedName name="DBxStaffPriceOut" localSheetId="0">'[15]Price Out-Reg EASTSIDE-Resi'!#REF!</definedName>
    <definedName name="DBxStaffPriceOut">'[15]Price Out-Reg EASTSIDE-Resi'!#REF!</definedName>
    <definedName name="debtP" localSheetId="1">#REF!</definedName>
    <definedName name="debtP">#REF!</definedName>
    <definedName name="DEPT" localSheetId="1">[6]Hidden!#REF!</definedName>
    <definedName name="DEPT" localSheetId="4">[6]Hidden!#REF!</definedName>
    <definedName name="DEPT" localSheetId="0">[6]Hidden!#REF!</definedName>
    <definedName name="DEPT" localSheetId="2">[7]Hidden!#REF!</definedName>
    <definedName name="DEPT">[8]Hidden!#REF!</definedName>
    <definedName name="DetailBudYear" localSheetId="1">#REF!</definedName>
    <definedName name="DetailBudYear">#REF!</definedName>
    <definedName name="DetailDistrict" localSheetId="1">#REF!</definedName>
    <definedName name="DetailDistrict">#REF!</definedName>
    <definedName name="Dist" localSheetId="1">[18]Data!$E$3</definedName>
    <definedName name="Dist">[19]Data!$E$3</definedName>
    <definedName name="District" localSheetId="1">'[20]Vashon BS'!#REF!</definedName>
    <definedName name="District" localSheetId="4">'[20]Vashon BS'!#REF!</definedName>
    <definedName name="District" localSheetId="0">'[20]Vashon BS'!#REF!</definedName>
    <definedName name="District">#REF!</definedName>
    <definedName name="DistrictNum" localSheetId="1">#REF!</definedName>
    <definedName name="DistrictNum" localSheetId="4">#REF!</definedName>
    <definedName name="DistrictNum" localSheetId="0">#REF!</definedName>
    <definedName name="DistrictNum" localSheetId="2">#REF!</definedName>
    <definedName name="DistrictNum">#REF!</definedName>
    <definedName name="Districts" localSheetId="1">#REF!</definedName>
    <definedName name="Districts" localSheetId="4">#REF!</definedName>
    <definedName name="Districts" localSheetId="0">#REF!</definedName>
    <definedName name="Districts">#REF!</definedName>
    <definedName name="dOG" localSheetId="1">#REF!</definedName>
    <definedName name="dOG" localSheetId="4">#REF!</definedName>
    <definedName name="dOG" localSheetId="0">#REF!</definedName>
    <definedName name="dOG">#REF!</definedName>
    <definedName name="drlFilter">[1]Settings!$D$27</definedName>
    <definedName name="End" localSheetId="1">#REF!</definedName>
    <definedName name="End" localSheetId="4">#REF!</definedName>
    <definedName name="End" localSheetId="0">#REF!</definedName>
    <definedName name="End" localSheetId="2">#REF!</definedName>
    <definedName name="End">#REF!</definedName>
    <definedName name="EntrieShownLimit" localSheetId="1">#REF!</definedName>
    <definedName name="EntrieShownLimit" localSheetId="4">'[17]38000 Other Rev'!$D$6</definedName>
    <definedName name="EntrieShownLimit" localSheetId="0">'[17]38000 Other Rev'!$D$6</definedName>
    <definedName name="EntrieShownLimit">#REF!</definedName>
    <definedName name="ExcludeIC" localSheetId="1">'[20]Vashon BS'!#REF!</definedName>
    <definedName name="ExcludeIC" localSheetId="4">'[20]Vashon BS'!#REF!</definedName>
    <definedName name="ExcludeIC" localSheetId="0">'[20]Vashon BS'!#REF!</definedName>
    <definedName name="ExcludeIC">#REF!</definedName>
    <definedName name="ExpensesPF1" localSheetId="1">#REF!</definedName>
    <definedName name="ExpensesPF1">'[21]LG County Area'!$K$8</definedName>
    <definedName name="EXT" localSheetId="1">#REF!</definedName>
    <definedName name="EXT" localSheetId="4">#REF!</definedName>
    <definedName name="EXT" localSheetId="0">#REF!</definedName>
    <definedName name="EXT">#REF!</definedName>
    <definedName name="FBTable" localSheetId="1">#REF!</definedName>
    <definedName name="FBTable" localSheetId="4">#REF!</definedName>
    <definedName name="FBTable" localSheetId="0">#REF!</definedName>
    <definedName name="FBTable" localSheetId="2">#REF!</definedName>
    <definedName name="FBTable">#REF!</definedName>
    <definedName name="FBTableOld" localSheetId="1">#REF!</definedName>
    <definedName name="FBTableOld" localSheetId="4">#REF!</definedName>
    <definedName name="FBTableOld" localSheetId="0">#REF!</definedName>
    <definedName name="FBTableOld" localSheetId="2">#REF!</definedName>
    <definedName name="FBTableOld">#REF!</definedName>
    <definedName name="filter">[1]Settings!$B$14:$H$25</definedName>
    <definedName name="FromMonth" localSheetId="1">#REF!</definedName>
    <definedName name="FromMonth" localSheetId="4">#REF!</definedName>
    <definedName name="FromMonth" localSheetId="0">#REF!</definedName>
    <definedName name="FromMonth">#REF!</definedName>
    <definedName name="FundsApprPend" localSheetId="1">[18]Data!#REF!</definedName>
    <definedName name="FundsApprPend" localSheetId="4">[19]Data!#REF!</definedName>
    <definedName name="FundsApprPend" localSheetId="0">[19]Data!#REF!</definedName>
    <definedName name="FundsApprPend">[19]Data!#REF!</definedName>
    <definedName name="FundsBudUnbud" localSheetId="1">[18]Data!#REF!</definedName>
    <definedName name="FundsBudUnbud">[19]Data!#REF!</definedName>
    <definedName name="GLMappingStart" localSheetId="1">#REF!</definedName>
    <definedName name="GLMappingStart" localSheetId="4">#REF!</definedName>
    <definedName name="GLMappingStart" localSheetId="0">#REF!</definedName>
    <definedName name="GLMappingStart" localSheetId="2">#REF!</definedName>
    <definedName name="GLMappingStart">#REF!</definedName>
    <definedName name="GLMappingStart1" localSheetId="1">#REF!</definedName>
    <definedName name="GLMappingStart1" localSheetId="4">#REF!</definedName>
    <definedName name="GLMappingStart1" localSheetId="0">#REF!</definedName>
    <definedName name="GLMappingStart1">#REF!</definedName>
    <definedName name="GRETABLE" localSheetId="1">[22]Gresham!$E$12:$AI$261</definedName>
    <definedName name="GRETABLE">[22]Gresham!$E$12:$AI$261</definedName>
    <definedName name="Import_Range" localSheetId="1">[18]Data!#REF!</definedName>
    <definedName name="Import_Range" localSheetId="4">[19]Data!#REF!</definedName>
    <definedName name="Import_Range" localSheetId="0">[19]Data!#REF!</definedName>
    <definedName name="Import_Range">[19]Data!#REF!</definedName>
    <definedName name="IncomeStmnt" localSheetId="1">#REF!</definedName>
    <definedName name="IncomeStmnt" localSheetId="4">#REF!</definedName>
    <definedName name="IncomeStmnt" localSheetId="0">#REF!</definedName>
    <definedName name="IncomeStmnt" localSheetId="2">#REF!</definedName>
    <definedName name="IncomeStmnt">#REF!</definedName>
    <definedName name="INPUT" localSheetId="1">#REF!</definedName>
    <definedName name="INPUT" localSheetId="4">#REF!</definedName>
    <definedName name="INPUT" localSheetId="0">#REF!</definedName>
    <definedName name="INPUT" localSheetId="2">#REF!</definedName>
    <definedName name="INPUT">#REF!</definedName>
    <definedName name="INPUTc" localSheetId="1">#REF!</definedName>
    <definedName name="INPUTc">#REF!</definedName>
    <definedName name="Insurance" localSheetId="1">#REF!</definedName>
    <definedName name="Insurance" localSheetId="4">#REF!</definedName>
    <definedName name="Insurance" localSheetId="0">#REF!</definedName>
    <definedName name="Insurance" localSheetId="2">#REF!</definedName>
    <definedName name="Insurance">#REF!</definedName>
    <definedName name="Interject_LastPulledValues_BalanceRange" localSheetId="1">#REF!</definedName>
    <definedName name="Interject_LastPulledValues_BalanceRange" localSheetId="2">#REF!</definedName>
    <definedName name="Interject_LastPulledValues_BalanceRange">#REF!</definedName>
    <definedName name="Interject_LastPulledValues_DescriptionRange" localSheetId="1">#REF!</definedName>
    <definedName name="Interject_LastPulledValues_DescriptionRange" localSheetId="2">#REF!</definedName>
    <definedName name="Interject_LastPulledValues_DescriptionRange">#REF!</definedName>
    <definedName name="Interject_LastPulledValues_LastChangeGUID" localSheetId="1">#REF!</definedName>
    <definedName name="Interject_LastPulledValues_LastChangeGUID" localSheetId="2">#REF!</definedName>
    <definedName name="Interject_LastPulledValues_LastChangeGUID">#REF!</definedName>
    <definedName name="Interject_LastPulledValues_PreviousLastChangeGUID" localSheetId="1">#REF!</definedName>
    <definedName name="Interject_LastPulledValues_PreviousLastChangeGUID" localSheetId="2">#REF!</definedName>
    <definedName name="Interject_LastPulledValues_PreviousLastChangeGUID">#REF!</definedName>
    <definedName name="Invoice_Start" localSheetId="1">[18]Invoice_Drill!#REF!</definedName>
    <definedName name="Invoice_Start" localSheetId="4">[19]Invoice_Drill!#REF!</definedName>
    <definedName name="Invoice_Start" localSheetId="0">[19]Invoice_Drill!#REF!</definedName>
    <definedName name="Invoice_Start">[19]Invoice_Drill!#REF!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JEDetail" localSheetId="1">#REF!</definedName>
    <definedName name="JEDetail" localSheetId="4">#REF!</definedName>
    <definedName name="JEDetail" localSheetId="0">#REF!</definedName>
    <definedName name="JEDetail" localSheetId="2">#REF!</definedName>
    <definedName name="JEDetail">#REF!</definedName>
    <definedName name="JEDetail1" localSheetId="1">#REF!</definedName>
    <definedName name="JEDetail1" localSheetId="4">#REF!</definedName>
    <definedName name="JEDetail1" localSheetId="0">#REF!</definedName>
    <definedName name="JEDetail1">#REF!</definedName>
    <definedName name="JEType" localSheetId="1">#REF!</definedName>
    <definedName name="JEType" localSheetId="4">#REF!</definedName>
    <definedName name="JEType" localSheetId="0">#REF!</definedName>
    <definedName name="JEType" localSheetId="2">#REF!</definedName>
    <definedName name="JEType">#REF!</definedName>
    <definedName name="JEType1" localSheetId="1">#REF!</definedName>
    <definedName name="JEType1" localSheetId="4">#REF!</definedName>
    <definedName name="JEType1" localSheetId="0">#REF!</definedName>
    <definedName name="JEType1">#REF!</definedName>
    <definedName name="Juris1CanCount">[13]Cust_Count1!$C$60</definedName>
    <definedName name="Juris1CanTons">[13]Cust_Count1!$C$30</definedName>
    <definedName name="Juris1ComYd">'[13]Gross Yardage Worksheet'!$L$16</definedName>
    <definedName name="Juris1CustCnt">[13]Cust_Count2!$E$39</definedName>
    <definedName name="Juris1MultiYd">'[13]Gross Yardage Worksheet'!$X$16</definedName>
    <definedName name="Juris1SeasonalYds">'[13]Gross Yardage Worksheet'!$R$18</definedName>
    <definedName name="Juris1XtraYds">[13]Cust_Count2!$E$28</definedName>
    <definedName name="Juris2CanCount">[13]Cust_Count1!$D$60</definedName>
    <definedName name="Juris2CanTons">[13]Cust_Count1!$D$30</definedName>
    <definedName name="Juris2ComYd">'[13]Gross Yardage Worksheet'!$L$33</definedName>
    <definedName name="Juris2CustCnt">[13]Cust_Count2!$F$39</definedName>
    <definedName name="Juris2MultiYd">'[13]Gross Yardage Worksheet'!$X$33</definedName>
    <definedName name="Juris2SeasonalYds">'[13]Gross Yardage Worksheet'!$R$35</definedName>
    <definedName name="Juris2XtraYds">[13]Cust_Count2!$F$28</definedName>
    <definedName name="Juris3CanCount">[13]Cust_Count1!$E$60</definedName>
    <definedName name="Juris3CanTons">[13]Cust_Count1!$E$30</definedName>
    <definedName name="Juris3ComYd">'[13]Gross Yardage Worksheet'!$L$51</definedName>
    <definedName name="Juris3CustCnt">[13]Cust_Count2!$G$39</definedName>
    <definedName name="Juris3MultiYd">'[13]Gross Yardage Worksheet'!$X$51</definedName>
    <definedName name="Juris3SeasonalYds">'[13]Gross Yardage Worksheet'!$R$53</definedName>
    <definedName name="Juris3XtraYds">[13]Cust_Count2!$G$28</definedName>
    <definedName name="Juris4CanCount">[13]Cust_Count1!$F$60</definedName>
    <definedName name="Juris4CanTons">[13]Cust_Count1!$F$30</definedName>
    <definedName name="Juris4ComYd">'[13]Gross Yardage Worksheet'!$L$68</definedName>
    <definedName name="Juris4CustCnt">[13]Cust_Count2!$H$39</definedName>
    <definedName name="Juris4MultiYd">'[13]Gross Yardage Worksheet'!$X$68</definedName>
    <definedName name="Juris4SeasonalYds">'[13]Gross Yardage Worksheet'!$R$70</definedName>
    <definedName name="Juris4XtraYds">[13]Cust_Count2!$H$28</definedName>
    <definedName name="Juris5CanCount">[13]Cust_Count1!$G$60</definedName>
    <definedName name="Juris5CanTons">[13]Cust_Count1!$G$30</definedName>
    <definedName name="Juris5ComYD">'[13]Gross Yardage Worksheet'!$L$85</definedName>
    <definedName name="Juris5CustCnt">[13]Cust_Count2!$I$39</definedName>
    <definedName name="Juris5MultiYd">'[13]Gross Yardage Worksheet'!$X$85</definedName>
    <definedName name="Juris5SeasonalYds">'[13]Gross Yardage Worksheet'!$R$87</definedName>
    <definedName name="Juris5XtraYds">[13]Cust_Count2!$I$28</definedName>
    <definedName name="Jurisdiction_1">'[13]Title Inputs'!$C$5</definedName>
    <definedName name="Jurisdiction_2">'[13]Title Inputs'!$C$6</definedName>
    <definedName name="Jurisdiction_3">'[13]Title Inputs'!$C$7</definedName>
    <definedName name="Jurisdiction_4">'[13]Title Inputs'!$C$8</definedName>
    <definedName name="Jurisdiction_5">'[13]Title Inputs'!$C$9</definedName>
    <definedName name="lblBillAreaStatus" localSheetId="1">#REF!</definedName>
    <definedName name="lblBillAreaStatus" localSheetId="4">#REF!</definedName>
    <definedName name="lblBillAreaStatus" localSheetId="0">#REF!</definedName>
    <definedName name="lblBillAreaStatus" localSheetId="2">#REF!</definedName>
    <definedName name="lblBillAreaStatus">#REF!</definedName>
    <definedName name="lblBillCycleStatus" localSheetId="1">#REF!</definedName>
    <definedName name="lblBillCycleStatus" localSheetId="4">#REF!</definedName>
    <definedName name="lblBillCycleStatus" localSheetId="0">#REF!</definedName>
    <definedName name="lblBillCycleStatus" localSheetId="2">#REF!</definedName>
    <definedName name="lblBillCycleStatus">#REF!</definedName>
    <definedName name="lblCategoryStatus" localSheetId="1">#REF!</definedName>
    <definedName name="lblCategoryStatus" localSheetId="4">#REF!</definedName>
    <definedName name="lblCategoryStatus" localSheetId="0">#REF!</definedName>
    <definedName name="lblCategoryStatus" localSheetId="2">#REF!</definedName>
    <definedName name="lblCategoryStatus">#REF!</definedName>
    <definedName name="lblCompanyStatus" localSheetId="1">#REF!</definedName>
    <definedName name="lblCompanyStatus" localSheetId="4">#REF!</definedName>
    <definedName name="lblCompanyStatus" localSheetId="0">#REF!</definedName>
    <definedName name="lblCompanyStatus" localSheetId="2">#REF!</definedName>
    <definedName name="lblCompanyStatus">#REF!</definedName>
    <definedName name="lblDatabaseStatus" localSheetId="1">#REF!</definedName>
    <definedName name="lblDatabaseStatus" localSheetId="4">#REF!</definedName>
    <definedName name="lblDatabaseStatus" localSheetId="0">#REF!</definedName>
    <definedName name="lblDatabaseStatus" localSheetId="2">#REF!</definedName>
    <definedName name="lblDatabaseStatus">#REF!</definedName>
    <definedName name="lblPullStatus" localSheetId="1">#REF!</definedName>
    <definedName name="lblPullStatus" localSheetId="4">#REF!</definedName>
    <definedName name="lblPullStatus" localSheetId="0">#REF!</definedName>
    <definedName name="lblPullStatus" localSheetId="2">#REF!</definedName>
    <definedName name="lblPullStatus">#REF!</definedName>
    <definedName name="lllllllllllllllllllll" localSheetId="1">#REF!</definedName>
    <definedName name="lllllllllllllllllllll" localSheetId="4">#REF!</definedName>
    <definedName name="lllllllllllllllllllll" localSheetId="0">#REF!</definedName>
    <definedName name="lllllllllllllllllllll" localSheetId="2">#REF!</definedName>
    <definedName name="lllllllllllllllllllll">#REF!</definedName>
    <definedName name="LOB" localSheetId="1">[23]DropDownRanges!$B$4:$B$37</definedName>
    <definedName name="LOB">[23]DropDownRanges!$B$4:$B$37</definedName>
    <definedName name="LU_Line" localSheetId="1">#REF!</definedName>
    <definedName name="LU_Line">#REF!</definedName>
    <definedName name="MainDataEnd" localSheetId="1">#REF!</definedName>
    <definedName name="MainDataEnd" localSheetId="4">#REF!</definedName>
    <definedName name="MainDataEnd" localSheetId="0">#REF!</definedName>
    <definedName name="MainDataEnd" localSheetId="2">#REF!</definedName>
    <definedName name="MainDataEnd">#REF!</definedName>
    <definedName name="MainDataStart" localSheetId="1">#REF!</definedName>
    <definedName name="MainDataStart" localSheetId="4">#REF!</definedName>
    <definedName name="MainDataStart" localSheetId="0">#REF!</definedName>
    <definedName name="MainDataStart" localSheetId="2">#REF!</definedName>
    <definedName name="MainDataStart">#REF!</definedName>
    <definedName name="MapKeyStart" localSheetId="1">#REF!</definedName>
    <definedName name="MapKeyStart" localSheetId="4">#REF!</definedName>
    <definedName name="MapKeyStart" localSheetId="0">#REF!</definedName>
    <definedName name="MapKeyStart" localSheetId="2">#REF!</definedName>
    <definedName name="MapKeyStart">#REF!</definedName>
    <definedName name="master_def" localSheetId="1">#REF!</definedName>
    <definedName name="master_def" localSheetId="4">#REF!</definedName>
    <definedName name="master_def" localSheetId="0">#REF!</definedName>
    <definedName name="master_def" localSheetId="2">#REF!</definedName>
    <definedName name="master_def">#REF!</definedName>
    <definedName name="MATRIX" localSheetId="1">#REF!</definedName>
    <definedName name="MATRIX" localSheetId="4">#REF!</definedName>
    <definedName name="MATRIX" localSheetId="0">#REF!</definedName>
    <definedName name="MATRIX">#REF!</definedName>
    <definedName name="MemoAttachment" localSheetId="1">#REF!</definedName>
    <definedName name="MemoAttachment" localSheetId="4">#REF!</definedName>
    <definedName name="MemoAttachment" localSheetId="0">#REF!</definedName>
    <definedName name="MemoAttachment">#REF!</definedName>
    <definedName name="MetaSet">[1]Orientation!$C$22</definedName>
    <definedName name="MFStaffPriceOut" localSheetId="1">'[15]Price Out-Reg EASTSIDE-Resi'!#REF!</definedName>
    <definedName name="MFStaffPriceOut" localSheetId="4">'[15]Price Out-Reg EASTSIDE-Resi'!#REF!</definedName>
    <definedName name="MFStaffPriceOut" localSheetId="0">'[15]Price Out-Reg EASTSIDE-Resi'!#REF!</definedName>
    <definedName name="MFStaffPriceOut">'[15]Price Out-Reg EASTSIDE-Resi'!#REF!</definedName>
    <definedName name="MILTON" localSheetId="1">#REF!</definedName>
    <definedName name="MILTON">#REF!</definedName>
    <definedName name="MonthList" localSheetId="1">'[18]Lookup Tables'!$A$1:$A$13</definedName>
    <definedName name="MonthList">'[19]Lookup Tables'!$A$1:$A$13</definedName>
    <definedName name="NewLob" localSheetId="1">[23]DropDownRanges!$B$4:$B$37</definedName>
    <definedName name="NewLob">[23]DropDownRanges!$B$4:$B$37</definedName>
    <definedName name="NewOnlyOrg">#N/A</definedName>
    <definedName name="NewSource" localSheetId="1">[23]DropDownRanges!$D$4:$D$7</definedName>
    <definedName name="NewSource">[23]DropDownRanges!$D$4:$D$7</definedName>
    <definedName name="nn" localSheetId="1">#REF!</definedName>
    <definedName name="nn" localSheetId="4">#REF!</definedName>
    <definedName name="nn" localSheetId="0">#REF!</definedName>
    <definedName name="nn">#REF!</definedName>
    <definedName name="NOTES" localSheetId="1">#REF!</definedName>
    <definedName name="NOTES" localSheetId="4">#REF!</definedName>
    <definedName name="NOTES" localSheetId="0">#REF!</definedName>
    <definedName name="NOTES" localSheetId="2">#REF!</definedName>
    <definedName name="NOTES">#REF!</definedName>
    <definedName name="NR" localSheetId="1">#REF!</definedName>
    <definedName name="NR" localSheetId="4">#REF!</definedName>
    <definedName name="NR" localSheetId="0">#REF!</definedName>
    <definedName name="NR">#REF!</definedName>
    <definedName name="OfficerSalary">#N/A</definedName>
    <definedName name="OffsetAcctBil">[24]JEexport!$L$10</definedName>
    <definedName name="OffsetAcctPmt">[24]JEexport!$L$9</definedName>
    <definedName name="Org11_13">#N/A</definedName>
    <definedName name="Org7_10">#N/A</definedName>
    <definedName name="OthCanTons">[14]Cust_Count1!$O$28</definedName>
    <definedName name="OthComYd">'[14]Gross Yardage Worksheet'!$L$82</definedName>
    <definedName name="OthCustCnt" localSheetId="1">#REF!</definedName>
    <definedName name="OthCustCnt">#REF!</definedName>
    <definedName name="OthMultiYd">'[14]Gross Yardage Worksheet'!$L$98</definedName>
    <definedName name="OthXtraYds" localSheetId="1">#REF!</definedName>
    <definedName name="OthXtraYds">#REF!</definedName>
    <definedName name="p" localSheetId="1">#REF!</definedName>
    <definedName name="p" localSheetId="4">#REF!</definedName>
    <definedName name="p" localSheetId="0">#REF!</definedName>
    <definedName name="p" localSheetId="2">#REF!</definedName>
    <definedName name="p">#REF!</definedName>
    <definedName name="PAGE_1" localSheetId="1">#REF!</definedName>
    <definedName name="PAGE_1" localSheetId="4">#REF!</definedName>
    <definedName name="PAGE_1" localSheetId="0">#REF!</definedName>
    <definedName name="PAGE_1" localSheetId="2">#REF!</definedName>
    <definedName name="PAGE_1">#REF!</definedName>
    <definedName name="Page10" localSheetId="1">#REF!</definedName>
    <definedName name="Page10">#REF!</definedName>
    <definedName name="Page10a" localSheetId="1">#REF!</definedName>
    <definedName name="Page10a">#REF!</definedName>
    <definedName name="page11" localSheetId="1">#REF!</definedName>
    <definedName name="page11">#REF!</definedName>
    <definedName name="page12" localSheetId="1">#REF!</definedName>
    <definedName name="page12">#REF!</definedName>
    <definedName name="Page16" localSheetId="1">#REF!</definedName>
    <definedName name="Page16" localSheetId="4">#REF!</definedName>
    <definedName name="Page16" localSheetId="0">#REF!</definedName>
    <definedName name="Page16">#REF!</definedName>
    <definedName name="Page17" localSheetId="1">#REF!</definedName>
    <definedName name="Page17" localSheetId="4">#REF!</definedName>
    <definedName name="Page17" localSheetId="0">#REF!</definedName>
    <definedName name="Page17">#REF!</definedName>
    <definedName name="Page18" localSheetId="1">#REF!</definedName>
    <definedName name="Page18" localSheetId="4">#REF!</definedName>
    <definedName name="Page18" localSheetId="0">#REF!</definedName>
    <definedName name="Page18">#REF!</definedName>
    <definedName name="Page20" localSheetId="1">#REF!</definedName>
    <definedName name="Page20">#REF!</definedName>
    <definedName name="page7" localSheetId="1">#REF!</definedName>
    <definedName name="page7">#REF!</definedName>
    <definedName name="Page7a" localSheetId="1">#REF!</definedName>
    <definedName name="Page7a" localSheetId="4">#REF!</definedName>
    <definedName name="Page7a" localSheetId="0">#REF!</definedName>
    <definedName name="Page7a">#REF!</definedName>
    <definedName name="pBatchID" localSheetId="1">#REF!</definedName>
    <definedName name="pBatchID" localSheetId="4">#REF!</definedName>
    <definedName name="pBatchID" localSheetId="0">#REF!</definedName>
    <definedName name="pBatchID" localSheetId="2">#REF!</definedName>
    <definedName name="pBatchID">#REF!</definedName>
    <definedName name="pBillArea" localSheetId="1">#REF!</definedName>
    <definedName name="pBillArea" localSheetId="4">#REF!</definedName>
    <definedName name="pBillArea" localSheetId="0">#REF!</definedName>
    <definedName name="pBillArea" localSheetId="2">#REF!</definedName>
    <definedName name="pBillArea">#REF!</definedName>
    <definedName name="pBillCycle" localSheetId="1">#REF!</definedName>
    <definedName name="pBillCycle" localSheetId="4">#REF!</definedName>
    <definedName name="pBillCycle" localSheetId="0">#REF!</definedName>
    <definedName name="pBillCycle" localSheetId="2">#REF!</definedName>
    <definedName name="pBillCycle">#REF!</definedName>
    <definedName name="pCategory" localSheetId="1">#REF!</definedName>
    <definedName name="pCategory" localSheetId="4">#REF!</definedName>
    <definedName name="pCategory" localSheetId="0">#REF!</definedName>
    <definedName name="pCategory" localSheetId="2">#REF!</definedName>
    <definedName name="pCategory">#REF!</definedName>
    <definedName name="pCompany" localSheetId="1">#REF!</definedName>
    <definedName name="pCompany" localSheetId="4">#REF!</definedName>
    <definedName name="pCompany" localSheetId="0">#REF!</definedName>
    <definedName name="pCompany" localSheetId="2">#REF!</definedName>
    <definedName name="pCompany">#REF!</definedName>
    <definedName name="pCustomerNumber" localSheetId="1">#REF!</definedName>
    <definedName name="pCustomerNumber" localSheetId="4">#REF!</definedName>
    <definedName name="pCustomerNumber" localSheetId="0">#REF!</definedName>
    <definedName name="pCustomerNumber" localSheetId="2">#REF!</definedName>
    <definedName name="pCustomerNumber">#REF!</definedName>
    <definedName name="pDatabase" localSheetId="1">#REF!</definedName>
    <definedName name="pDatabase" localSheetId="4">#REF!</definedName>
    <definedName name="pDatabase" localSheetId="0">#REF!</definedName>
    <definedName name="pDatabase" localSheetId="2">#REF!</definedName>
    <definedName name="pDatabase">#REF!</definedName>
    <definedName name="pEndPostDate" localSheetId="1">#REF!</definedName>
    <definedName name="pEndPostDate" localSheetId="4">#REF!</definedName>
    <definedName name="pEndPostDate" localSheetId="0">#REF!</definedName>
    <definedName name="pEndPostDate" localSheetId="2">#REF!</definedName>
    <definedName name="pEndPostDate">#REF!</definedName>
    <definedName name="Period" localSheetId="1">#REF!</definedName>
    <definedName name="Period" localSheetId="4">#REF!</definedName>
    <definedName name="Period" localSheetId="0">#REF!</definedName>
    <definedName name="Period" localSheetId="2">#REF!</definedName>
    <definedName name="Period">#REF!</definedName>
    <definedName name="pMonth" localSheetId="1">#REF!</definedName>
    <definedName name="pMonth" localSheetId="4">#REF!</definedName>
    <definedName name="pMonth" localSheetId="0">#REF!</definedName>
    <definedName name="pMonth" localSheetId="2">#REF!</definedName>
    <definedName name="pMonth">#REF!</definedName>
    <definedName name="pOnlyShowLastTranx" localSheetId="1">#REF!</definedName>
    <definedName name="pOnlyShowLastTranx" localSheetId="4">#REF!</definedName>
    <definedName name="pOnlyShowLastTranx" localSheetId="0">#REF!</definedName>
    <definedName name="pOnlyShowLastTranx" localSheetId="2">#REF!</definedName>
    <definedName name="pOnlyShowLastTranx">#REF!</definedName>
    <definedName name="Posting" localSheetId="1">#REF!</definedName>
    <definedName name="Posting" localSheetId="4">#REF!</definedName>
    <definedName name="Posting" localSheetId="0">#REF!</definedName>
    <definedName name="Posting">#REF!</definedName>
    <definedName name="primtbl">[1]Orientation!$C$23</definedName>
    <definedName name="_xlnm.Print_Area" localSheetId="1">'Rate Sheet'!$A$1:$K$352</definedName>
    <definedName name="_xlnm.Print_Area" localSheetId="4">References!$A$1:$I$79</definedName>
    <definedName name="_xlnm.Print_Area" localSheetId="0">'Regulated DF Calc'!$A$1:$V$85,'Regulated DF Calc'!$A$86:$P$127</definedName>
    <definedName name="_xlnm.Print_Area" localSheetId="2">'Regulated Price Out'!$A$1:$AQ$183,'Regulated Price Out'!$AR$1:$AW$12</definedName>
    <definedName name="_xlnm.Print_Area" localSheetId="3">'UTC Disposal Breakout'!$A$1:$O$41</definedName>
    <definedName name="_xlnm.Print_Area">#REF!</definedName>
    <definedName name="Print_Area_MI" localSheetId="1">#REF!</definedName>
    <definedName name="Print_Area_MI" localSheetId="4">#REF!</definedName>
    <definedName name="Print_Area_MI" localSheetId="0">#REF!</definedName>
    <definedName name="Print_Area_MI" localSheetId="2">#REF!</definedName>
    <definedName name="Print_Area_MI">#REF!</definedName>
    <definedName name="Print_Area_MIc" localSheetId="1">#REF!</definedName>
    <definedName name="Print_Area_MIc">#REF!</definedName>
    <definedName name="Print_Area1" localSheetId="1">#REF!</definedName>
    <definedName name="Print_Area1" localSheetId="4">#REF!</definedName>
    <definedName name="Print_Area1" localSheetId="0">#REF!</definedName>
    <definedName name="Print_Area1" localSheetId="2">#REF!</definedName>
    <definedName name="Print_Area1">#REF!</definedName>
    <definedName name="Print_Area2" localSheetId="1">#REF!</definedName>
    <definedName name="Print_Area2" localSheetId="4">#REF!</definedName>
    <definedName name="Print_Area2" localSheetId="0">#REF!</definedName>
    <definedName name="Print_Area2" localSheetId="2">#REF!</definedName>
    <definedName name="Print_Area2">#REF!</definedName>
    <definedName name="Print_Area3" localSheetId="1">#REF!</definedName>
    <definedName name="Print_Area3" localSheetId="4">#REF!</definedName>
    <definedName name="Print_Area3" localSheetId="0">#REF!</definedName>
    <definedName name="Print_Area3" localSheetId="2">#REF!</definedName>
    <definedName name="Print_Area3">#REF!</definedName>
    <definedName name="Print_Area5" localSheetId="1">#REF!</definedName>
    <definedName name="Print_Area5" localSheetId="4">#REF!</definedName>
    <definedName name="Print_Area5" localSheetId="0">#REF!</definedName>
    <definedName name="Print_Area5" localSheetId="2">#REF!</definedName>
    <definedName name="Print_Area5">#REF!</definedName>
    <definedName name="_xlnm.Print_Titles" localSheetId="1">'Rate Sheet'!$1:$5</definedName>
    <definedName name="_xlnm.Print_Titles" localSheetId="0">'Regulated DF Calc'!$A:$B,'Regulated DF Calc'!$5:$7</definedName>
    <definedName name="_xlnm.Print_Titles" localSheetId="2">'Regulated Price Out'!$A:$B,'Regulated Price Out'!$5:$7</definedName>
    <definedName name="Print1" localSheetId="1">#REF!</definedName>
    <definedName name="Print1" localSheetId="4">#REF!</definedName>
    <definedName name="Print1" localSheetId="0">#REF!</definedName>
    <definedName name="Print1" localSheetId="2">#REF!</definedName>
    <definedName name="Print1">#REF!</definedName>
    <definedName name="Print2" localSheetId="1">#REF!</definedName>
    <definedName name="Print2" localSheetId="4">#REF!</definedName>
    <definedName name="Print2" localSheetId="0">#REF!</definedName>
    <definedName name="Print2" localSheetId="2">#REF!</definedName>
    <definedName name="Print2">#REF!</definedName>
    <definedName name="Print5" localSheetId="1">#REF!</definedName>
    <definedName name="Print5" localSheetId="4">#REF!</definedName>
    <definedName name="Print5" localSheetId="0">#REF!</definedName>
    <definedName name="Print5" localSheetId="2">#REF!</definedName>
    <definedName name="Print5">#REF!</definedName>
    <definedName name="ProRev" localSheetId="1">'[9]Pacific Regulated - Price Out'!$M$49</definedName>
    <definedName name="ProRev" localSheetId="4">'[9]Pacific Regulated - Price Out'!$M$49</definedName>
    <definedName name="ProRev" localSheetId="0">'[9]Pacific Regulated - Price Out'!$M$49</definedName>
    <definedName name="ProRev">'[10]Pacific Regulated - Price Out'!$M$49</definedName>
    <definedName name="ProRev_com" localSheetId="1">'[9]Pacific Regulated - Price Out'!$M$213</definedName>
    <definedName name="ProRev_com" localSheetId="4">'[9]Pacific Regulated - Price Out'!$M$213</definedName>
    <definedName name="ProRev_com" localSheetId="0">'[9]Pacific Regulated - Price Out'!$M$213</definedName>
    <definedName name="ProRev_com">'[10]Pacific Regulated - Price Out'!$M$213</definedName>
    <definedName name="ProRev_mfr" localSheetId="1">'[9]Pacific Regulated - Price Out'!$M$221</definedName>
    <definedName name="ProRev_mfr" localSheetId="4">'[9]Pacific Regulated - Price Out'!$M$221</definedName>
    <definedName name="ProRev_mfr" localSheetId="0">'[9]Pacific Regulated - Price Out'!$M$221</definedName>
    <definedName name="ProRev_mfr">'[10]Pacific Regulated - Price Out'!$M$221</definedName>
    <definedName name="ProRev_ro" localSheetId="1">'[9]Pacific Regulated - Price Out'!$M$281</definedName>
    <definedName name="ProRev_ro" localSheetId="4">'[9]Pacific Regulated - Price Out'!$M$281</definedName>
    <definedName name="ProRev_ro" localSheetId="0">'[9]Pacific Regulated - Price Out'!$M$281</definedName>
    <definedName name="ProRev_ro">'[10]Pacific Regulated - Price Out'!$M$281</definedName>
    <definedName name="ProRev_rr" localSheetId="1">'[9]Pacific Regulated - Price Out'!$M$58</definedName>
    <definedName name="ProRev_rr" localSheetId="4">'[9]Pacific Regulated - Price Out'!$M$58</definedName>
    <definedName name="ProRev_rr" localSheetId="0">'[9]Pacific Regulated - Price Out'!$M$58</definedName>
    <definedName name="ProRev_rr">'[10]Pacific Regulated - Price Out'!$M$58</definedName>
    <definedName name="ProRev_yw" localSheetId="1">'[9]Pacific Regulated - Price Out'!$M$69</definedName>
    <definedName name="ProRev_yw" localSheetId="4">'[9]Pacific Regulated - Price Out'!$M$69</definedName>
    <definedName name="ProRev_yw" localSheetId="0">'[9]Pacific Regulated - Price Out'!$M$69</definedName>
    <definedName name="ProRev_yw">'[10]Pacific Regulated - Price Out'!$M$69</definedName>
    <definedName name="pServer" localSheetId="1">#REF!</definedName>
    <definedName name="pServer" localSheetId="4">#REF!</definedName>
    <definedName name="pServer" localSheetId="0">#REF!</definedName>
    <definedName name="pServer" localSheetId="2">#REF!</definedName>
    <definedName name="pServer">#REF!</definedName>
    <definedName name="pServiceCode" localSheetId="1">#REF!</definedName>
    <definedName name="pServiceCode" localSheetId="4">#REF!</definedName>
    <definedName name="pServiceCode" localSheetId="0">#REF!</definedName>
    <definedName name="pServiceCode" localSheetId="2">#REF!</definedName>
    <definedName name="pServiceCode">#REF!</definedName>
    <definedName name="pShowAllUnposted" localSheetId="1">#REF!</definedName>
    <definedName name="pShowAllUnposted" localSheetId="4">#REF!</definedName>
    <definedName name="pShowAllUnposted" localSheetId="0">#REF!</definedName>
    <definedName name="pShowAllUnposted" localSheetId="2">#REF!</definedName>
    <definedName name="pShowAllUnposted">#REF!</definedName>
    <definedName name="pShowCustomerDetail" localSheetId="1">#REF!</definedName>
    <definedName name="pShowCustomerDetail" localSheetId="4">#REF!</definedName>
    <definedName name="pShowCustomerDetail" localSheetId="0">#REF!</definedName>
    <definedName name="pShowCustomerDetail" localSheetId="2">#REF!</definedName>
    <definedName name="pShowCustomerDetail">#REF!</definedName>
    <definedName name="pSortOption" localSheetId="1">#REF!</definedName>
    <definedName name="pSortOption" localSheetId="4">#REF!</definedName>
    <definedName name="pSortOption" localSheetId="0">#REF!</definedName>
    <definedName name="pSortOption" localSheetId="2">#REF!</definedName>
    <definedName name="pSortOption">#REF!</definedName>
    <definedName name="pStartPostDate" localSheetId="1">#REF!</definedName>
    <definedName name="pStartPostDate" localSheetId="4">#REF!</definedName>
    <definedName name="pStartPostDate" localSheetId="0">#REF!</definedName>
    <definedName name="pStartPostDate" localSheetId="2">#REF!</definedName>
    <definedName name="pStartPostDate">#REF!</definedName>
    <definedName name="pTransType" localSheetId="1">#REF!</definedName>
    <definedName name="pTransType" localSheetId="4">#REF!</definedName>
    <definedName name="pTransType" localSheetId="0">#REF!</definedName>
    <definedName name="pTransType" localSheetId="2">#REF!</definedName>
    <definedName name="pTransType">#REF!</definedName>
    <definedName name="RCW_81.04.080">#N/A</definedName>
    <definedName name="RecyDisposal">#N/A</definedName>
    <definedName name="Reg_Cust_Billed_Percent" localSheetId="1">'[25]Consolidated IS 2009 2010'!$AK$20</definedName>
    <definedName name="Reg_Cust_Billed_Percent">'[26]Consolidated IS 2009 2010'!$AK$20</definedName>
    <definedName name="Reg_Cust_Percent" localSheetId="1">'[25]Consolidated IS 2009 2010'!$AC$20</definedName>
    <definedName name="Reg_Cust_Percent">'[26]Consolidated IS 2009 2010'!$AC$20</definedName>
    <definedName name="Reg_Drive_Percent" localSheetId="1">'[25]Consolidated IS 2009 2010'!$AC$40</definedName>
    <definedName name="Reg_Drive_Percent">'[26]Consolidated IS 2009 2010'!$AC$40</definedName>
    <definedName name="Reg_Haul_Rev_Percent" localSheetId="1">'[25]Consolidated IS 2009 2010'!$Z$18</definedName>
    <definedName name="Reg_Haul_Rev_Percent">'[26]Consolidated IS 2009 2010'!$Z$18</definedName>
    <definedName name="Reg_Lab_Percent" localSheetId="1">'[25]Consolidated IS 2009 2010'!$AC$39</definedName>
    <definedName name="Reg_Lab_Percent">'[26]Consolidated IS 2009 2010'!$AC$39</definedName>
    <definedName name="Reg_Steel_Cont_Percent" localSheetId="1">'[25]Consolidated IS 2009 2010'!$AE$120</definedName>
    <definedName name="Reg_Steel_Cont_Percent">'[26]Consolidated IS 2009 2010'!$AE$120</definedName>
    <definedName name="RegulatedIS" localSheetId="1">'[25]2009 IS'!$A$12:$Q$655</definedName>
    <definedName name="RegulatedIS">'[26]2009 IS'!$A$12:$Q$655</definedName>
    <definedName name="RelatedSalary">#N/A</definedName>
    <definedName name="report_type">[1]Orientation!$C$24</definedName>
    <definedName name="Reporting_Jurisdiction">'[13]Title Inputs'!$C$4</definedName>
    <definedName name="ReportNames" localSheetId="2">[16]ControlPanel!$X$2:$X$8</definedName>
    <definedName name="ReportNames">[27]ControlPanel!$S$2:$S$16</definedName>
    <definedName name="ReportVersion">[1]Settings!$D$5</definedName>
    <definedName name="ReslStaffPriceOut" localSheetId="1">'[15]Price Out-Reg EASTSIDE-Resi'!#REF!</definedName>
    <definedName name="ReslStaffPriceOut" localSheetId="4">'[15]Price Out-Reg EASTSIDE-Resi'!#REF!</definedName>
    <definedName name="ReslStaffPriceOut" localSheetId="0">'[15]Price Out-Reg EASTSIDE-Resi'!#REF!</definedName>
    <definedName name="ReslStaffPriceOut">'[15]Price Out-Reg EASTSIDE-Resi'!#REF!</definedName>
    <definedName name="RetainedEarnings" localSheetId="1">#REF!</definedName>
    <definedName name="RetainedEarnings" localSheetId="4">#REF!</definedName>
    <definedName name="RetainedEarnings" localSheetId="0">#REF!</definedName>
    <definedName name="RetainedEarnings" localSheetId="2">#REF!</definedName>
    <definedName name="RetainedEarnings">#REF!</definedName>
    <definedName name="RevCust" localSheetId="1">[28]RevenuesCust!#REF!</definedName>
    <definedName name="RevCust" localSheetId="4">[28]RevenuesCust!#REF!</definedName>
    <definedName name="RevCust" localSheetId="0">[28]RevenuesCust!#REF!</definedName>
    <definedName name="RevCust" localSheetId="2">[29]RevenuesCust!#REF!</definedName>
    <definedName name="RevCust">'[30]RevenuesCust, pg 8'!#REF!</definedName>
    <definedName name="RevCustomer" localSheetId="1">#REF!</definedName>
    <definedName name="RevCustomer" localSheetId="4">#REF!</definedName>
    <definedName name="RevCustomer" localSheetId="0">#REF!</definedName>
    <definedName name="RevCustomer">#REF!</definedName>
    <definedName name="RevenuePF1" localSheetId="1">#REF!</definedName>
    <definedName name="RevenuePF1">'[21]LG County Area'!$K$7</definedName>
    <definedName name="rngBodyText">[3]Delivery!$B$15</definedName>
    <definedName name="RngBottomRight">[3]Delivery!$B$23</definedName>
    <definedName name="rngColDelChars">[3]Delivery!$B$26</definedName>
    <definedName name="rngColumnDelete">[3]Delivery!$B$26</definedName>
    <definedName name="rngCreateLog">[1]Delivery!$B$12</definedName>
    <definedName name="rngDeleteColumns">[3]Delivery!$A$29:$A$38</definedName>
    <definedName name="rngDeleteRows">[3]Delivery!$B$29:$B$38</definedName>
    <definedName name="rngEmail">[3]Delivery!$B$9</definedName>
    <definedName name="rngFileDir">[3]Delivery!$B$6</definedName>
    <definedName name="rngFileFormat">[3]Delivery!$B$4</definedName>
    <definedName name="rngFileName">[3]Delivery!$B$5</definedName>
    <definedName name="rngFilePassword">[1]Delivery!$B$6</definedName>
    <definedName name="rngPassword">[3]Delivery!$B$21</definedName>
    <definedName name="rngPasswordProtect">[3]Delivery!$B$20</definedName>
    <definedName name="rngPrint">[3]Delivery!$B$11</definedName>
    <definedName name="rngRetainFormulas">[3]Delivery!$B$19</definedName>
    <definedName name="rngSaveFile">[3]Delivery!$B$10</definedName>
    <definedName name="rngSourceTab">[1]Delivery!$E$8</definedName>
    <definedName name="rngSubjectLine">[3]Delivery!$B$14</definedName>
    <definedName name="rngTabName">[3]Delivery!$B$18</definedName>
    <definedName name="rngTopLeft">[3]Delivery!$B$22</definedName>
    <definedName name="rowgroup">[1]Orientation!$C$17</definedName>
    <definedName name="rowsegment">[1]Orientation!$B$17</definedName>
    <definedName name="RptEmailAddress">[3]Delivery!$D$4:$D$1005</definedName>
    <definedName name="seffasfasdfsd" localSheetId="1">[6]Hidden!#REF!</definedName>
    <definedName name="seffasfasdfsd">[6]Hidden!#REF!</definedName>
    <definedName name="Sequential_Group">[1]Settings!$J$6</definedName>
    <definedName name="Sequential_Segment">[1]Settings!$I$6</definedName>
    <definedName name="Sequential_sort">[1]Settings!$I$10:$J$11</definedName>
    <definedName name="SIC_Table" localSheetId="1">#REF!</definedName>
    <definedName name="SIC_Table">#REF!</definedName>
    <definedName name="slope">'[31]LG Nonpublic 2018 V5.0'!$X$58</definedName>
    <definedName name="sortcol" localSheetId="1">#REF!</definedName>
    <definedName name="sortcol" localSheetId="4">#REF!</definedName>
    <definedName name="sortcol" localSheetId="0">#REF!</definedName>
    <definedName name="sortcol" localSheetId="2">#REF!</definedName>
    <definedName name="sortcol">#REF!</definedName>
    <definedName name="Source" localSheetId="1">[23]DropDownRanges!$D$4:$D$7</definedName>
    <definedName name="Source">[23]DropDownRanges!$D$4:$D$7</definedName>
    <definedName name="SPWS_WBID">"115966228744984"</definedName>
    <definedName name="sSRCDate" localSheetId="1">'[32]Feb''12 FAR Data'!#REF!</definedName>
    <definedName name="sSRCDate" localSheetId="4">'[32]Feb''12 FAR Data'!#REF!</definedName>
    <definedName name="sSRCDate" localSheetId="0">'[32]Feb''12 FAR Data'!#REF!</definedName>
    <definedName name="sSRCDate" localSheetId="2">'[33]Feb''12 FAR Data'!#REF!</definedName>
    <definedName name="sSRCDate">'[34]2008'!$C$3</definedName>
    <definedName name="SubSystems" localSheetId="1">#REF!</definedName>
    <definedName name="SubSystems" localSheetId="4">#REF!</definedName>
    <definedName name="SubSystems" localSheetId="0">#REF!</definedName>
    <definedName name="SubSystems">#REF!</definedName>
    <definedName name="Supplemental_filter">[1]Settings!$C$31</definedName>
    <definedName name="SWDisposal">#N/A</definedName>
    <definedName name="System" localSheetId="1">[35]BS_Close!$V$8</definedName>
    <definedName name="System" localSheetId="4">[35]BS_Close!$V$8</definedName>
    <definedName name="System" localSheetId="0">[35]BS_Close!$V$8</definedName>
    <definedName name="System" localSheetId="2">[35]BS_Close!$V$8</definedName>
    <definedName name="System">#REF!</definedName>
    <definedName name="Systems" localSheetId="1">#REF!</definedName>
    <definedName name="Systems" localSheetId="4">#REF!</definedName>
    <definedName name="Systems" localSheetId="0">#REF!</definedName>
    <definedName name="Systems">#REF!</definedName>
    <definedName name="Table_SIC" localSheetId="1">#REF!</definedName>
    <definedName name="Table_SIC">#REF!</definedName>
    <definedName name="TemplateEnd" localSheetId="1">#REF!</definedName>
    <definedName name="TemplateEnd" localSheetId="4">#REF!</definedName>
    <definedName name="TemplateEnd" localSheetId="0">#REF!</definedName>
    <definedName name="TemplateEnd" localSheetId="2">#REF!</definedName>
    <definedName name="TemplateEnd">#REF!</definedName>
    <definedName name="TemplateStart" localSheetId="1">#REF!</definedName>
    <definedName name="TemplateStart" localSheetId="4">#REF!</definedName>
    <definedName name="TemplateStart" localSheetId="0">#REF!</definedName>
    <definedName name="TemplateStart" localSheetId="2">#REF!</definedName>
    <definedName name="TemplateStart">#REF!</definedName>
    <definedName name="TheTable" localSheetId="1">#REF!</definedName>
    <definedName name="TheTable" localSheetId="4">#REF!</definedName>
    <definedName name="TheTable" localSheetId="0">#REF!</definedName>
    <definedName name="TheTable" localSheetId="2">#REF!</definedName>
    <definedName name="TheTable">#REF!</definedName>
    <definedName name="TheTableOLD" localSheetId="1">#REF!</definedName>
    <definedName name="TheTableOLD" localSheetId="4">#REF!</definedName>
    <definedName name="TheTableOLD" localSheetId="0">#REF!</definedName>
    <definedName name="TheTableOLD" localSheetId="2">#REF!</definedName>
    <definedName name="TheTableOLD">#REF!</definedName>
    <definedName name="timeseries">[1]Orientation!$B$6:$C$13</definedName>
    <definedName name="ToMonth" localSheetId="1">#REF!</definedName>
    <definedName name="ToMonth" localSheetId="4">#REF!</definedName>
    <definedName name="ToMonth" localSheetId="0">#REF!</definedName>
    <definedName name="ToMonth">#REF!</definedName>
    <definedName name="Tons" localSheetId="1">#REF!</definedName>
    <definedName name="Tons" localSheetId="4">#REF!</definedName>
    <definedName name="Tons" localSheetId="0">#REF!</definedName>
    <definedName name="Tons">#REF!</definedName>
    <definedName name="Total_Comm" localSheetId="1">'[11]Tariff Rate Sheet'!$L$214</definedName>
    <definedName name="Total_Comm" localSheetId="4">'[11]Tariff Rate Sheet'!$L$214</definedName>
    <definedName name="Total_Comm" localSheetId="0">'[11]Tariff Rate Sheet'!$L$214</definedName>
    <definedName name="Total_Comm">'[12]Tariff Rate Sheet'!$L$214</definedName>
    <definedName name="Total_DB" localSheetId="1">'[11]Tariff Rate Sheet'!$L$278</definedName>
    <definedName name="Total_DB" localSheetId="4">'[11]Tariff Rate Sheet'!$L$278</definedName>
    <definedName name="Total_DB" localSheetId="0">'[11]Tariff Rate Sheet'!$L$278</definedName>
    <definedName name="Total_DB">'[12]Tariff Rate Sheet'!$L$278</definedName>
    <definedName name="Total_Resi" localSheetId="1">'[11]Tariff Rate Sheet'!$L$107</definedName>
    <definedName name="Total_Resi" localSheetId="4">'[11]Tariff Rate Sheet'!$L$107</definedName>
    <definedName name="Total_Resi" localSheetId="0">'[11]Tariff Rate Sheet'!$L$107</definedName>
    <definedName name="Total_Resi">'[12]Tariff Rate Sheet'!$L$107</definedName>
    <definedName name="TotalYards">'[14]Gross Yardage Worksheet'!$N$101</definedName>
    <definedName name="TOTCONT" localSheetId="1">'[22]Sorted Master'!$K$9</definedName>
    <definedName name="TOTCONT">'[22]Sorted Master'!$K$9</definedName>
    <definedName name="TOTCRECCONT" localSheetId="1">'[22]Sorted Master'!$Z$9</definedName>
    <definedName name="TOTCRECCONT">'[22]Sorted Master'!$Z$9</definedName>
    <definedName name="TOTCRECCUST" localSheetId="1">'[36]Master IS (C)'!#REF!</definedName>
    <definedName name="TOTCRECCUST">'[37]Master IS (C)'!#REF!</definedName>
    <definedName name="TOTCRECDH" localSheetId="1">'[36]Master IS (C)'!#REF!</definedName>
    <definedName name="TOTCRECDH">'[37]Master IS (C)'!#REF!</definedName>
    <definedName name="TOTCRECREV" localSheetId="1">'[36]Master IS (C)'!#REF!</definedName>
    <definedName name="TOTCRECREV">'[37]Master IS (C)'!#REF!</definedName>
    <definedName name="TOTCRECTDEP" localSheetId="1">'[36]Master IS (C)'!#REF!</definedName>
    <definedName name="TOTCRECTDEP">'[37]Master IS (C)'!#REF!</definedName>
    <definedName name="TOTCRECTH" localSheetId="1">'[22]Sorted Master'!$Z$8</definedName>
    <definedName name="TOTCRECTH">'[22]Sorted Master'!$Z$8</definedName>
    <definedName name="TOTCRECTV" localSheetId="1">'[36]Master IS (C)'!#REF!</definedName>
    <definedName name="TOTCRECTV">'[37]Master IS (C)'!#REF!</definedName>
    <definedName name="TOTCUST" localSheetId="1">'[36]Master IS (C)'!#REF!</definedName>
    <definedName name="TOTCUST">'[37]Master IS (C)'!#REF!</definedName>
    <definedName name="TOTDBCONT" localSheetId="1">'[36]Master IS (C)'!#REF!</definedName>
    <definedName name="TOTDBCONT">'[37]Master IS (C)'!#REF!</definedName>
    <definedName name="TOTDBCUST" localSheetId="1">'[36]Master IS (C)'!#REF!</definedName>
    <definedName name="TOTDBCUST">'[37]Master IS (C)'!#REF!</definedName>
    <definedName name="TOTDBDH" localSheetId="1">'[36]Master IS (C)'!#REF!</definedName>
    <definedName name="TOTDBDH">'[37]Master IS (C)'!#REF!</definedName>
    <definedName name="TOTDBREV" localSheetId="1">'[36]Master IS (C)'!#REF!</definedName>
    <definedName name="TOTDBREV">'[37]Master IS (C)'!#REF!</definedName>
    <definedName name="TOTDBTDEP" localSheetId="1">'[36]Master IS (C)'!#REF!</definedName>
    <definedName name="TOTDBTDEP">'[37]Master IS (C)'!#REF!</definedName>
    <definedName name="TOTDBTH" localSheetId="1">'[36]Master IS (C)'!#REF!</definedName>
    <definedName name="TOTDBTH">'[37]Master IS (C)'!#REF!</definedName>
    <definedName name="TOTDBTV" localSheetId="1">'[36]Master IS (C)'!#REF!</definedName>
    <definedName name="TOTDBTV">'[37]Master IS (C)'!#REF!</definedName>
    <definedName name="TOTDEBCONT" localSheetId="1">'[36]Master IS (C)'!#REF!</definedName>
    <definedName name="TOTDEBCONT">'[37]Master IS (C)'!#REF!</definedName>
    <definedName name="TOTDEBCUST" localSheetId="1">'[36]Master IS (C)'!#REF!</definedName>
    <definedName name="TOTDEBCUST">'[37]Master IS (C)'!#REF!</definedName>
    <definedName name="TOTDEBDH" localSheetId="1">'[36]Master IS (C)'!#REF!</definedName>
    <definedName name="TOTDEBDH">'[37]Master IS (C)'!#REF!</definedName>
    <definedName name="TOTDEBREV" localSheetId="1">'[36]Master IS (C)'!#REF!</definedName>
    <definedName name="TOTDEBREV">'[37]Master IS (C)'!#REF!</definedName>
    <definedName name="TOTDEBTH" localSheetId="1">'[22]Sorted Master'!$AD$8</definedName>
    <definedName name="TOTDEBTH">'[22]Sorted Master'!$AD$8</definedName>
    <definedName name="TOTDH" localSheetId="1">'[36]Master IS (C)'!#REF!</definedName>
    <definedName name="TOTDH">'[37]Master IS (C)'!#REF!</definedName>
    <definedName name="TOTFELCONT" localSheetId="1">'[36]Master IS (C)'!#REF!</definedName>
    <definedName name="TOTFELCONT">'[37]Master IS (C)'!#REF!</definedName>
    <definedName name="TOTFELCUST" localSheetId="1">'[36]Master IS (C)'!#REF!</definedName>
    <definedName name="TOTFELCUST">'[37]Master IS (C)'!#REF!</definedName>
    <definedName name="TOTFELDH" localSheetId="1">'[36]Master IS (C)'!#REF!</definedName>
    <definedName name="TOTFELDH">'[37]Master IS (C)'!#REF!</definedName>
    <definedName name="TOTFELREV" localSheetId="1">'[36]Master IS (C)'!#REF!</definedName>
    <definedName name="TOTFELREV">'[37]Master IS (C)'!#REF!</definedName>
    <definedName name="TOTFELTDEP" localSheetId="1">'[36]Master IS (C)'!#REF!</definedName>
    <definedName name="TOTFELTDEP">'[37]Master IS (C)'!#REF!</definedName>
    <definedName name="TOTFELTH" localSheetId="1">'[36]Master IS (C)'!#REF!</definedName>
    <definedName name="TOTFELTH">'[37]Master IS (C)'!#REF!</definedName>
    <definedName name="TOTFELTV" localSheetId="1">'[36]Master IS (C)'!#REF!</definedName>
    <definedName name="TOTFELTV">'[37]Master IS (C)'!#REF!</definedName>
    <definedName name="TOTRESCONT" localSheetId="1">'[36]Master IS (C)'!#REF!</definedName>
    <definedName name="TOTRESCONT">'[37]Master IS (C)'!#REF!</definedName>
    <definedName name="TOTRESCUST" localSheetId="1">'[36]Master IS (C)'!#REF!</definedName>
    <definedName name="TOTRESCUST">'[37]Master IS (C)'!#REF!</definedName>
    <definedName name="TOTRESDH" localSheetId="1">'[36]Master IS (C)'!#REF!</definedName>
    <definedName name="TOTRESDH">'[37]Master IS (C)'!#REF!</definedName>
    <definedName name="TOTRESRCONT" localSheetId="1">'[36]Master IS (C)'!#REF!</definedName>
    <definedName name="TOTRESRCONT">'[37]Master IS (C)'!#REF!</definedName>
    <definedName name="TOTRESRCUST" localSheetId="1">'[36]Master IS (C)'!#REF!</definedName>
    <definedName name="TOTRESRCUST">'[37]Master IS (C)'!#REF!</definedName>
    <definedName name="TOTRESRDH" localSheetId="1">'[36]Master IS (C)'!#REF!</definedName>
    <definedName name="TOTRESRDH">'[37]Master IS (C)'!#REF!</definedName>
    <definedName name="TOTRESREV" localSheetId="1">'[36]Master IS (C)'!#REF!</definedName>
    <definedName name="TOTRESREV">'[37]Master IS (C)'!#REF!</definedName>
    <definedName name="TOTRESRREV" localSheetId="1">'[36]Master IS (C)'!#REF!</definedName>
    <definedName name="TOTRESRREV">'[37]Master IS (C)'!#REF!</definedName>
    <definedName name="TOTRESRTDEP" localSheetId="1">'[36]Master IS (C)'!#REF!</definedName>
    <definedName name="TOTRESRTDEP">'[37]Master IS (C)'!#REF!</definedName>
    <definedName name="TOTRESRTH" localSheetId="1">'[36]Master IS (C)'!#REF!</definedName>
    <definedName name="TOTRESRTH">'[37]Master IS (C)'!#REF!</definedName>
    <definedName name="TOTRESRTV" localSheetId="1">'[36]Master IS (C)'!#REF!</definedName>
    <definedName name="TOTRESRTV">'[37]Master IS (C)'!#REF!</definedName>
    <definedName name="TOTRESTDEP" localSheetId="1">'[36]Master IS (C)'!#REF!</definedName>
    <definedName name="TOTRESTDEP">'[37]Master IS (C)'!#REF!</definedName>
    <definedName name="TOTRESTH" localSheetId="1">'[36]Master IS (C)'!#REF!</definedName>
    <definedName name="TOTRESTH">'[37]Master IS (C)'!#REF!</definedName>
    <definedName name="TOTRESTV" localSheetId="1">'[36]Master IS (C)'!#REF!</definedName>
    <definedName name="TOTRESTV">'[37]Master IS (C)'!#REF!</definedName>
    <definedName name="TOTREV" localSheetId="1">'[36]Master IS (C)'!#REF!</definedName>
    <definedName name="TOTREV">'[37]Master IS (C)'!#REF!</definedName>
    <definedName name="TOTTDEP" localSheetId="1">'[36]Master IS (C)'!#REF!</definedName>
    <definedName name="TOTTDEP">'[37]Master IS (C)'!#REF!</definedName>
    <definedName name="TOTTH" localSheetId="1">'[36]Master IS (C)'!#REF!</definedName>
    <definedName name="TOTTH">'[37]Master IS (C)'!#REF!</definedName>
    <definedName name="TOTTV" localSheetId="1">'[36]Master IS (C)'!#REF!</definedName>
    <definedName name="TOTTV">'[37]Master IS (C)'!#REF!</definedName>
    <definedName name="Transactions" localSheetId="1">#REF!</definedName>
    <definedName name="Transactions" localSheetId="4">#REF!</definedName>
    <definedName name="Transactions" localSheetId="0">#REF!</definedName>
    <definedName name="Transactions" localSheetId="2">#REF!</definedName>
    <definedName name="Transactions">#REF!</definedName>
    <definedName name="UnformattedIS" localSheetId="1">#REF!</definedName>
    <definedName name="UnformattedIS">#REF!</definedName>
    <definedName name="UnregulatedIS" localSheetId="1">'[25]2010 IS'!$A$12:$Q$654</definedName>
    <definedName name="UnregulatedIS">'[26]2010 IS'!$A$12:$Q$654</definedName>
    <definedName name="ValidFormats">[3]Delivery!$AA$4:$AA$10</definedName>
    <definedName name="VendorCode" localSheetId="1">#REF!</definedName>
    <definedName name="VendorCode" localSheetId="4">#REF!</definedName>
    <definedName name="VendorCode" localSheetId="0">#REF!</definedName>
    <definedName name="VendorCode">#REF!</definedName>
    <definedName name="Version" localSheetId="1">[18]Data!#REF!</definedName>
    <definedName name="Version" localSheetId="4">[19]Data!#REF!</definedName>
    <definedName name="Version" localSheetId="0">[19]Data!#REF!</definedName>
    <definedName name="Version">[19]Data!#REF!</definedName>
    <definedName name="WksInYr" localSheetId="1">#REF!</definedName>
    <definedName name="WksInYr">#REF!</definedName>
    <definedName name="wrn.PrintReview." localSheetId="1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." localSheetId="4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." localSheetId="0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." localSheetId="3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.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2" localSheetId="1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2" localSheetId="4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2" localSheetId="0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2" localSheetId="3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2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PDXAM" localSheetId="1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PDXAM" localSheetId="3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PDXAM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nPg1_Pg11." localSheetId="1" hidden="1">{"Page1",#N/A,TRUE,"SUMM";"Page2",#N/A,TRUE,"Rev";"Page3",#N/A,TRUE,"Dir_Costs";"Page4",#N/A,TRUE,"G and A Costs";"Page5",#N/A,TRUE,"Itemize";"Page6",#N/A,TRUE,"Cust_Count1";"Page7",#N/A,TRUE,"Cust_Count2";"Page8",#N/A,TRUE,"Rev_Breakdown";"Page9",#N/A,TRUE,"Truck Hours";"Page10",#N/A,TRUE,"Labor Hours";"Page11",#N/A,TRUE,"Container Breakdown"}</definedName>
    <definedName name="wrn.PrnPg1_Pg11." localSheetId="4" hidden="1">{"Page1",#N/A,TRUE,"SUMM";"Page2",#N/A,TRUE,"Rev";"Page3",#N/A,TRUE,"Dir_Costs";"Page4",#N/A,TRUE,"G and A Costs";"Page5",#N/A,TRUE,"Itemize";"Page6",#N/A,TRUE,"Cust_Count1";"Page7",#N/A,TRUE,"Cust_Count2";"Page8",#N/A,TRUE,"Rev_Breakdown";"Page9",#N/A,TRUE,"Truck Hours";"Page10",#N/A,TRUE,"Labor Hours";"Page11",#N/A,TRUE,"Container Breakdown"}</definedName>
    <definedName name="wrn.PrnPg1_Pg11." localSheetId="0" hidden="1">{"Page1",#N/A,TRUE,"SUMM";"Page2",#N/A,TRUE,"Rev";"Page3",#N/A,TRUE,"Dir_Costs";"Page4",#N/A,TRUE,"G and A Costs";"Page5",#N/A,TRUE,"Itemize";"Page6",#N/A,TRUE,"Cust_Count1";"Page7",#N/A,TRUE,"Cust_Count2";"Page8",#N/A,TRUE,"Rev_Breakdown";"Page9",#N/A,TRUE,"Truck Hours";"Page10",#N/A,TRUE,"Labor Hours";"Page11",#N/A,TRUE,"Container Breakdown"}</definedName>
    <definedName name="wrn.PrnPg1_Pg11." localSheetId="3" hidden="1">{"Page1",#N/A,TRUE,"SUMM";"Page2",#N/A,TRUE,"Rev";"Page3",#N/A,TRUE,"Dir_Costs";"Page4",#N/A,TRUE,"G and A Costs";"Page5",#N/A,TRUE,"Itemize";"Page6",#N/A,TRUE,"Cust_Count1";"Page7",#N/A,TRUE,"Cust_Count2";"Page8",#N/A,TRUE,"Rev_Breakdown";"Page9",#N/A,TRUE,"Truck Hours";"Page10",#N/A,TRUE,"Labor Hours";"Page11",#N/A,TRUE,"Container Breakdown"}</definedName>
    <definedName name="wrn.PrnPg1_Pg11." hidden="1">{"Page1",#N/A,TRUE,"SUMM";"Page2",#N/A,TRUE,"Rev";"Page3",#N/A,TRUE,"Dir_Costs";"Page4",#N/A,TRUE,"G and A Costs";"Page5",#N/A,TRUE,"Itemize";"Page6",#N/A,TRUE,"Cust_Count1";"Page7",#N/A,TRUE,"Cust_Count2";"Page8",#N/A,TRUE,"Rev_Breakdown";"Page9",#N/A,TRUE,"Truck Hours";"Page10",#N/A,TRUE,"Labor Hours";"Page11",#N/A,TRUE,"Container Breakdown"}</definedName>
    <definedName name="wrn.test." localSheetId="1" hidden="1">{"Page1",#N/A,TRUE,"SUMM";"Page2",#N/A,TRUE,"Rev";"Page3",#N/A,TRUE,"Dir_Costs"}</definedName>
    <definedName name="wrn.test." localSheetId="4" hidden="1">{"Page1",#N/A,TRUE,"SUMM";"Page2",#N/A,TRUE,"Rev";"Page3",#N/A,TRUE,"Dir_Costs"}</definedName>
    <definedName name="wrn.test." localSheetId="0" hidden="1">{"Page1",#N/A,TRUE,"SUMM";"Page2",#N/A,TRUE,"Rev";"Page3",#N/A,TRUE,"Dir_Costs"}</definedName>
    <definedName name="wrn.test." localSheetId="3" hidden="1">{"Page1",#N/A,TRUE,"SUMM";"Page2",#N/A,TRUE,"Rev";"Page3",#N/A,TRUE,"Dir_Costs"}</definedName>
    <definedName name="wrn.test." hidden="1">{"Page1",#N/A,TRUE,"SUMM";"Page2",#N/A,TRUE,"Rev";"Page3",#N/A,TRUE,"Dir_Costs"}</definedName>
    <definedName name="WTable" localSheetId="1">#REF!</definedName>
    <definedName name="WTable" localSheetId="4">#REF!</definedName>
    <definedName name="WTable" localSheetId="0">#REF!</definedName>
    <definedName name="WTable" localSheetId="2">#REF!</definedName>
    <definedName name="WTable">#REF!</definedName>
    <definedName name="WTableOld" localSheetId="1">#REF!</definedName>
    <definedName name="WTableOld" localSheetId="4">#REF!</definedName>
    <definedName name="WTableOld" localSheetId="0">#REF!</definedName>
    <definedName name="WTableOld" localSheetId="2">#REF!</definedName>
    <definedName name="WTableOld">#REF!</definedName>
    <definedName name="ww" localSheetId="1">#REF!</definedName>
    <definedName name="ww" localSheetId="4">#REF!</definedName>
    <definedName name="ww" localSheetId="0">#REF!</definedName>
    <definedName name="ww">#REF!</definedName>
    <definedName name="xperiod">[1]Orientation!$G$15</definedName>
    <definedName name="xtabin" localSheetId="1">[6]Hidden!#REF!</definedName>
    <definedName name="xtabin" localSheetId="4">[6]Hidden!#REF!</definedName>
    <definedName name="xtabin" localSheetId="0">[6]Hidden!#REF!</definedName>
    <definedName name="xtabin" localSheetId="2">[7]Hidden!#REF!</definedName>
    <definedName name="xtabin">[8]Hidden!#REF!</definedName>
    <definedName name="xx" localSheetId="1">#REF!</definedName>
    <definedName name="xx" localSheetId="4">#REF!</definedName>
    <definedName name="xx" localSheetId="0">#REF!</definedName>
    <definedName name="xx" localSheetId="2">#REF!</definedName>
    <definedName name="xx">#REF!</definedName>
    <definedName name="xxx" localSheetId="1">#REF!</definedName>
    <definedName name="xxx" localSheetId="4">#REF!</definedName>
    <definedName name="xxx" localSheetId="0">#REF!</definedName>
    <definedName name="xxx">#REF!</definedName>
    <definedName name="xxxx" localSheetId="1">#REF!</definedName>
    <definedName name="xxxx" localSheetId="4">#REF!</definedName>
    <definedName name="xxxx" localSheetId="0">#REF!</definedName>
    <definedName name="xxxx">#REF!</definedName>
    <definedName name="y_inter1">'[31]LG Nonpublic 2018 V5.0'!$W$55</definedName>
    <definedName name="y_inter2">'[31]LG Nonpublic 2018 V5.0'!$W$56</definedName>
    <definedName name="y_inter3">'[31]LG Nonpublic 2018 V5.0'!$Y$55</definedName>
    <definedName name="y_inter4">'[31]LG Nonpublic 2018 V5.0'!$Y$56</definedName>
    <definedName name="Year_of_Review">'[13]Title Inputs'!$C$3</definedName>
    <definedName name="YearMonth" localSheetId="1">'[20]Vashon BS'!#REF!</definedName>
    <definedName name="YearMonth" localSheetId="4">'[20]Vashon BS'!#REF!</definedName>
    <definedName name="YearMonth" localSheetId="0">'[20]Vashon BS'!#REF!</definedName>
    <definedName name="YearMonth">#REF!</definedName>
    <definedName name="YWMedWasteDisp">#N/A</definedName>
    <definedName name="yy" localSheetId="1">#REF!</definedName>
    <definedName name="yy" localSheetId="4">#REF!</definedName>
    <definedName name="yy" localSheetId="0">#REF!</definedName>
    <definedName name="yy">#REF!</definedName>
  </definedNames>
  <calcPr calcId="145621" concurrentManualCount="4"/>
</workbook>
</file>

<file path=xl/calcChain.xml><?xml version="1.0" encoding="utf-8"?>
<calcChain xmlns="http://schemas.openxmlformats.org/spreadsheetml/2006/main">
  <c r="F180" i="5" l="1"/>
  <c r="F181" i="5"/>
  <c r="F182" i="5"/>
  <c r="F183" i="5"/>
  <c r="F184" i="5"/>
  <c r="F185" i="5"/>
  <c r="F186" i="5"/>
  <c r="F179" i="5"/>
  <c r="M123" i="2"/>
  <c r="M122" i="2"/>
  <c r="M127" i="2"/>
  <c r="L127" i="2"/>
  <c r="G186" i="5" l="1"/>
  <c r="G191" i="5"/>
  <c r="L126" i="2" l="1"/>
  <c r="AL173" i="1"/>
  <c r="AL171" i="1"/>
  <c r="AL169" i="1"/>
  <c r="AL168" i="1"/>
  <c r="AL166" i="1"/>
  <c r="AL163" i="1"/>
  <c r="AL162" i="1"/>
  <c r="F126" i="5"/>
  <c r="F120" i="5"/>
  <c r="L102" i="2"/>
  <c r="D102" i="2"/>
  <c r="C102" i="2"/>
  <c r="N102" i="2" l="1"/>
  <c r="E102" i="2"/>
  <c r="G102" i="2" s="1"/>
  <c r="I102" i="2" s="1"/>
  <c r="J102" i="2" s="1"/>
  <c r="K102" i="2" s="1"/>
  <c r="M102" i="2" s="1"/>
  <c r="O102" i="2" s="1"/>
  <c r="P102" i="2" s="1"/>
  <c r="I61" i="2"/>
  <c r="I58" i="2"/>
  <c r="I55" i="2"/>
  <c r="I53" i="2"/>
  <c r="I47" i="2"/>
  <c r="I44" i="2"/>
  <c r="I35" i="2"/>
  <c r="L113" i="2" l="1"/>
  <c r="L117" i="2"/>
  <c r="L116" i="2"/>
  <c r="Q34" i="2"/>
  <c r="K34" i="2"/>
  <c r="C113" i="2"/>
  <c r="C117" i="2"/>
  <c r="C116" i="2"/>
  <c r="Q65" i="2"/>
  <c r="Q64" i="2"/>
  <c r="I65" i="2"/>
  <c r="G65" i="2"/>
  <c r="Q51" i="2"/>
  <c r="K51" i="2"/>
  <c r="I51" i="2"/>
  <c r="G51" i="2"/>
  <c r="Q49" i="2"/>
  <c r="I49" i="2"/>
  <c r="G49" i="2"/>
  <c r="K49" i="2"/>
  <c r="G63" i="2"/>
  <c r="Q63" i="2"/>
  <c r="K63" i="2"/>
  <c r="I63" i="2"/>
  <c r="G59" i="2"/>
  <c r="Q59" i="2"/>
  <c r="K59" i="2"/>
  <c r="I59" i="2"/>
  <c r="Q45" i="2"/>
  <c r="K45" i="2"/>
  <c r="I45" i="2"/>
  <c r="G45" i="2"/>
  <c r="G43" i="2"/>
  <c r="G76" i="2"/>
  <c r="L97" i="2"/>
  <c r="L98" i="2"/>
  <c r="L96" i="2"/>
  <c r="L95" i="2"/>
  <c r="D98" i="2"/>
  <c r="D97" i="2"/>
  <c r="D96" i="2"/>
  <c r="D95" i="2"/>
  <c r="C98" i="2"/>
  <c r="E98" i="2" s="1"/>
  <c r="C97" i="2"/>
  <c r="E97" i="2" s="1"/>
  <c r="C96" i="2"/>
  <c r="E96" i="2" s="1"/>
  <c r="C95" i="2"/>
  <c r="L115" i="2"/>
  <c r="C115" i="2"/>
  <c r="L114" i="2"/>
  <c r="C114" i="2"/>
  <c r="C112" i="2"/>
  <c r="C111" i="2"/>
  <c r="C110" i="2"/>
  <c r="D109" i="2"/>
  <c r="D113" i="2" s="1"/>
  <c r="D108" i="2"/>
  <c r="D112" i="2" s="1"/>
  <c r="D107" i="2"/>
  <c r="D111" i="2" s="1"/>
  <c r="C107" i="2"/>
  <c r="D106" i="2"/>
  <c r="D110" i="2" s="1"/>
  <c r="D114" i="2" s="1"/>
  <c r="C109" i="2"/>
  <c r="C108" i="2"/>
  <c r="C106" i="2"/>
  <c r="D105" i="2"/>
  <c r="D104" i="2"/>
  <c r="D103" i="2"/>
  <c r="C105" i="2"/>
  <c r="C104" i="2"/>
  <c r="C103" i="2"/>
  <c r="D101" i="2"/>
  <c r="D100" i="2"/>
  <c r="C101" i="2"/>
  <c r="C100" i="2"/>
  <c r="K78" i="2"/>
  <c r="D93" i="2"/>
  <c r="C93" i="2"/>
  <c r="C89" i="2"/>
  <c r="D89" i="2"/>
  <c r="G68" i="2"/>
  <c r="G69" i="2"/>
  <c r="G70" i="2"/>
  <c r="G71" i="2"/>
  <c r="G72" i="2"/>
  <c r="G73" i="2"/>
  <c r="G74" i="2"/>
  <c r="G75" i="2"/>
  <c r="G67" i="2"/>
  <c r="G80" i="2"/>
  <c r="G79" i="2"/>
  <c r="G78" i="2"/>
  <c r="G77" i="2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68" i="1"/>
  <c r="G44" i="2"/>
  <c r="G46" i="2"/>
  <c r="G47" i="2"/>
  <c r="G48" i="2"/>
  <c r="G50" i="2"/>
  <c r="G52" i="2"/>
  <c r="G53" i="2"/>
  <c r="G54" i="2"/>
  <c r="G55" i="2"/>
  <c r="G56" i="2"/>
  <c r="G57" i="2"/>
  <c r="G58" i="2"/>
  <c r="G60" i="2"/>
  <c r="G61" i="2"/>
  <c r="G62" i="2"/>
  <c r="G64" i="2"/>
  <c r="G66" i="2"/>
  <c r="AG65" i="1"/>
  <c r="AG63" i="1"/>
  <c r="AG60" i="1"/>
  <c r="AG58" i="1"/>
  <c r="AG95" i="1"/>
  <c r="AG94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7" i="1"/>
  <c r="AG76" i="1"/>
  <c r="AG75" i="1"/>
  <c r="AG74" i="1"/>
  <c r="AG73" i="1"/>
  <c r="AG72" i="1"/>
  <c r="AG71" i="1"/>
  <c r="AG70" i="1"/>
  <c r="AG69" i="1"/>
  <c r="AG68" i="1"/>
  <c r="AG67" i="1"/>
  <c r="AG62" i="1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K26" i="2"/>
  <c r="K25" i="2"/>
  <c r="K24" i="2"/>
  <c r="E82" i="2"/>
  <c r="K79" i="2"/>
  <c r="K77" i="2"/>
  <c r="K75" i="2"/>
  <c r="K74" i="2"/>
  <c r="K72" i="2"/>
  <c r="K71" i="2"/>
  <c r="K70" i="2"/>
  <c r="K66" i="2"/>
  <c r="I12" i="2"/>
  <c r="I80" i="2"/>
  <c r="I79" i="2"/>
  <c r="I78" i="2"/>
  <c r="I77" i="2"/>
  <c r="I64" i="2"/>
  <c r="I76" i="2"/>
  <c r="J76" i="2" s="1"/>
  <c r="I75" i="2"/>
  <c r="I74" i="2"/>
  <c r="I72" i="2"/>
  <c r="J72" i="2" s="1"/>
  <c r="I71" i="2"/>
  <c r="I70" i="2"/>
  <c r="I67" i="2"/>
  <c r="I66" i="2"/>
  <c r="I50" i="2"/>
  <c r="C92" i="2"/>
  <c r="C91" i="2"/>
  <c r="C90" i="2"/>
  <c r="D92" i="2"/>
  <c r="D91" i="2"/>
  <c r="D90" i="2"/>
  <c r="J74" i="2" l="1"/>
  <c r="J70" i="2"/>
  <c r="T65" i="2"/>
  <c r="J49" i="2"/>
  <c r="E113" i="2"/>
  <c r="N113" i="2"/>
  <c r="J51" i="2"/>
  <c r="L51" i="2" s="1"/>
  <c r="J65" i="2"/>
  <c r="D116" i="2"/>
  <c r="E116" i="2" s="1"/>
  <c r="D117" i="2"/>
  <c r="E117" i="2" s="1"/>
  <c r="N116" i="2"/>
  <c r="N117" i="2"/>
  <c r="T51" i="2"/>
  <c r="J59" i="2"/>
  <c r="J63" i="2"/>
  <c r="L63" i="2" s="1"/>
  <c r="L49" i="2"/>
  <c r="T49" i="2"/>
  <c r="L59" i="2"/>
  <c r="T63" i="2"/>
  <c r="T59" i="2"/>
  <c r="T45" i="2"/>
  <c r="J45" i="2"/>
  <c r="L45" i="2" s="1"/>
  <c r="N98" i="2"/>
  <c r="N114" i="2"/>
  <c r="N95" i="2"/>
  <c r="N96" i="2"/>
  <c r="E95" i="2"/>
  <c r="N97" i="2"/>
  <c r="N115" i="2"/>
  <c r="D115" i="2"/>
  <c r="E115" i="2" s="1"/>
  <c r="E111" i="2"/>
  <c r="E112" i="2"/>
  <c r="E110" i="2"/>
  <c r="E108" i="2"/>
  <c r="E114" i="2"/>
  <c r="E106" i="2"/>
  <c r="E107" i="2"/>
  <c r="E103" i="2"/>
  <c r="E101" i="2"/>
  <c r="E104" i="2"/>
  <c r="E109" i="2"/>
  <c r="E105" i="2"/>
  <c r="E89" i="2"/>
  <c r="E100" i="2"/>
  <c r="E93" i="2"/>
  <c r="J66" i="2"/>
  <c r="J55" i="2"/>
  <c r="J50" i="2"/>
  <c r="J44" i="2"/>
  <c r="J80" i="2"/>
  <c r="J64" i="2"/>
  <c r="J58" i="2"/>
  <c r="J77" i="2"/>
  <c r="J67" i="2"/>
  <c r="J53" i="2"/>
  <c r="J47" i="2"/>
  <c r="J78" i="2"/>
  <c r="E91" i="2"/>
  <c r="J61" i="2"/>
  <c r="J79" i="2"/>
  <c r="J75" i="2"/>
  <c r="J71" i="2"/>
  <c r="G82" i="2"/>
  <c r="E92" i="2"/>
  <c r="E90" i="2"/>
  <c r="D124" i="2" l="1"/>
  <c r="C75" i="3"/>
  <c r="AG52" i="1" l="1"/>
  <c r="G38" i="2" l="1"/>
  <c r="AE14" i="1"/>
  <c r="AE48" i="1"/>
  <c r="AE13" i="1" l="1"/>
  <c r="G321" i="5" l="1"/>
  <c r="G311" i="5"/>
  <c r="G310" i="5"/>
  <c r="G309" i="5"/>
  <c r="G306" i="5"/>
  <c r="G305" i="5"/>
  <c r="G304" i="5"/>
  <c r="G270" i="5"/>
  <c r="G269" i="5"/>
  <c r="G268" i="5"/>
  <c r="G255" i="5"/>
  <c r="G254" i="5"/>
  <c r="G253" i="5"/>
  <c r="G218" i="5"/>
  <c r="G219" i="5"/>
  <c r="G220" i="5"/>
  <c r="G214" i="5"/>
  <c r="G213" i="5"/>
  <c r="G193" i="5"/>
  <c r="G192" i="5"/>
  <c r="E27" i="3" l="1"/>
  <c r="F36" i="3"/>
  <c r="F37" i="3"/>
  <c r="F35" i="3"/>
  <c r="Q66" i="1" l="1"/>
  <c r="E38" i="2"/>
  <c r="D125" i="2" l="1"/>
  <c r="D21" i="3" l="1"/>
  <c r="D22" i="3"/>
  <c r="K64" i="2" l="1"/>
  <c r="K65" i="2" s="1"/>
  <c r="L65" i="2" s="1"/>
  <c r="K76" i="2"/>
  <c r="K68" i="2"/>
  <c r="K69" i="2"/>
  <c r="K73" i="2"/>
  <c r="K67" i="2"/>
  <c r="K58" i="2"/>
  <c r="K60" i="2"/>
  <c r="K61" i="2"/>
  <c r="K62" i="2"/>
  <c r="K57" i="2"/>
  <c r="K52" i="2"/>
  <c r="K53" i="2"/>
  <c r="K54" i="2"/>
  <c r="K55" i="2"/>
  <c r="K56" i="2"/>
  <c r="K50" i="2"/>
  <c r="K46" i="2"/>
  <c r="K47" i="2"/>
  <c r="K48" i="2"/>
  <c r="K44" i="2"/>
  <c r="K43" i="2"/>
  <c r="D67" i="3"/>
  <c r="K35" i="2"/>
  <c r="K80" i="2" s="1"/>
  <c r="K33" i="2"/>
  <c r="K22" i="2"/>
  <c r="K23" i="2"/>
  <c r="K21" i="2"/>
  <c r="K19" i="2"/>
  <c r="K20" i="2" s="1"/>
  <c r="K18" i="2"/>
  <c r="K17" i="2"/>
  <c r="K12" i="2"/>
  <c r="K13" i="2"/>
  <c r="K14" i="2"/>
  <c r="K15" i="2"/>
  <c r="K16" i="2"/>
  <c r="K11" i="2"/>
  <c r="K10" i="2"/>
  <c r="D186" i="5" l="1"/>
  <c r="D185" i="5"/>
  <c r="D184" i="5"/>
  <c r="D183" i="5"/>
  <c r="D182" i="5"/>
  <c r="D181" i="5"/>
  <c r="D180" i="5"/>
  <c r="D179" i="5"/>
  <c r="D114" i="5"/>
  <c r="D113" i="5"/>
  <c r="B45" i="5"/>
  <c r="B44" i="5"/>
  <c r="B43" i="5"/>
  <c r="B34" i="5"/>
  <c r="H3" i="5"/>
  <c r="H4" i="5" s="1"/>
  <c r="E51" i="5" s="1"/>
  <c r="D2" i="5"/>
  <c r="L196" i="5" l="1"/>
  <c r="N196" i="5"/>
  <c r="M196" i="5"/>
  <c r="C136" i="5"/>
  <c r="D136" i="5" s="1"/>
  <c r="C209" i="5"/>
  <c r="L197" i="5"/>
  <c r="M197" i="5"/>
  <c r="N197" i="5"/>
  <c r="M198" i="5"/>
  <c r="L198" i="5"/>
  <c r="N198" i="5"/>
  <c r="C38" i="5"/>
  <c r="D38" i="5" s="1"/>
  <c r="C22" i="5"/>
  <c r="D22" i="5" s="1"/>
  <c r="C66" i="5"/>
  <c r="D66" i="5" s="1"/>
  <c r="C70" i="5"/>
  <c r="D70" i="5" s="1"/>
  <c r="C76" i="5"/>
  <c r="D76" i="5" s="1"/>
  <c r="C82" i="5"/>
  <c r="D82" i="5" s="1"/>
  <c r="C91" i="5"/>
  <c r="D91" i="5" s="1"/>
  <c r="C98" i="5"/>
  <c r="D98" i="5" s="1"/>
  <c r="C104" i="5"/>
  <c r="D104" i="5" s="1"/>
  <c r="C126" i="5"/>
  <c r="D126" i="5" s="1"/>
  <c r="C48" i="5"/>
  <c r="D48" i="5" s="1"/>
  <c r="H5" i="5"/>
  <c r="C10" i="5"/>
  <c r="D10" i="5" s="1"/>
  <c r="C21" i="5"/>
  <c r="D21" i="5" s="1"/>
  <c r="C28" i="5"/>
  <c r="D28" i="5" s="1"/>
  <c r="C43" i="5"/>
  <c r="D43" i="5" s="1"/>
  <c r="E43" i="5" s="1"/>
  <c r="G43" i="5" s="1"/>
  <c r="C44" i="5"/>
  <c r="D44" i="5" s="1"/>
  <c r="C45" i="5"/>
  <c r="D45" i="5" s="1"/>
  <c r="C58" i="5"/>
  <c r="D58" i="5" s="1"/>
  <c r="C65" i="5"/>
  <c r="D65" i="5" s="1"/>
  <c r="E65" i="5" s="1"/>
  <c r="C69" i="5"/>
  <c r="D69" i="5" s="1"/>
  <c r="C75" i="5"/>
  <c r="D75" i="5" s="1"/>
  <c r="C81" i="5"/>
  <c r="D81" i="5" s="1"/>
  <c r="C88" i="5"/>
  <c r="D88" i="5" s="1"/>
  <c r="E88" i="5" s="1"/>
  <c r="L93" i="2" s="1"/>
  <c r="N93" i="2" s="1"/>
  <c r="C94" i="5"/>
  <c r="D94" i="5" s="1"/>
  <c r="C101" i="5"/>
  <c r="D101" i="5" s="1"/>
  <c r="C107" i="5"/>
  <c r="D107" i="5" s="1"/>
  <c r="C119" i="5"/>
  <c r="D119" i="5" s="1"/>
  <c r="E119" i="5" s="1"/>
  <c r="C345" i="5"/>
  <c r="D345" i="5" s="1"/>
  <c r="C339" i="5"/>
  <c r="D339" i="5" s="1"/>
  <c r="C327" i="5"/>
  <c r="D327" i="5" s="1"/>
  <c r="C301" i="5"/>
  <c r="D301" i="5" s="1"/>
  <c r="E301" i="5" s="1"/>
  <c r="G301" i="5" s="1"/>
  <c r="C295" i="5"/>
  <c r="D295" i="5" s="1"/>
  <c r="C289" i="5"/>
  <c r="D289" i="5" s="1"/>
  <c r="C280" i="5"/>
  <c r="D280" i="5" s="1"/>
  <c r="C274" i="5"/>
  <c r="D274" i="5" s="1"/>
  <c r="E274" i="5" s="1"/>
  <c r="G274" i="5" s="1"/>
  <c r="C265" i="5"/>
  <c r="D265" i="5" s="1"/>
  <c r="C259" i="5"/>
  <c r="D259" i="5" s="1"/>
  <c r="C248" i="5"/>
  <c r="D248" i="5" s="1"/>
  <c r="C240" i="5"/>
  <c r="D240" i="5" s="1"/>
  <c r="E240" i="5" s="1"/>
  <c r="L111" i="2" s="1"/>
  <c r="N111" i="2" s="1"/>
  <c r="C227" i="5"/>
  <c r="D227" i="5" s="1"/>
  <c r="C207" i="5"/>
  <c r="D207" i="5" s="1"/>
  <c r="C174" i="5"/>
  <c r="D174" i="5" s="1"/>
  <c r="C165" i="5"/>
  <c r="D165" i="5" s="1"/>
  <c r="C151" i="5"/>
  <c r="D151" i="5" s="1"/>
  <c r="C145" i="5"/>
  <c r="D145" i="5" s="1"/>
  <c r="E145" i="5" s="1"/>
  <c r="G145" i="5" s="1"/>
  <c r="C348" i="5"/>
  <c r="D348" i="5" s="1"/>
  <c r="C340" i="5"/>
  <c r="D340" i="5" s="1"/>
  <c r="C330" i="5"/>
  <c r="D330" i="5" s="1"/>
  <c r="C321" i="5"/>
  <c r="D321" i="5" s="1"/>
  <c r="C314" i="5"/>
  <c r="D314" i="5" s="1"/>
  <c r="C310" i="5"/>
  <c r="D310" i="5" s="1"/>
  <c r="C306" i="5"/>
  <c r="D306" i="5" s="1"/>
  <c r="C304" i="5"/>
  <c r="D304" i="5" s="1"/>
  <c r="C296" i="5"/>
  <c r="D296" i="5" s="1"/>
  <c r="E296" i="5" s="1"/>
  <c r="G296" i="5" s="1"/>
  <c r="C290" i="5"/>
  <c r="D290" i="5" s="1"/>
  <c r="C284" i="5"/>
  <c r="D284" i="5" s="1"/>
  <c r="C275" i="5"/>
  <c r="D275" i="5" s="1"/>
  <c r="E275" i="5" s="1"/>
  <c r="G275" i="5" s="1"/>
  <c r="C270" i="5"/>
  <c r="D270" i="5" s="1"/>
  <c r="C268" i="5"/>
  <c r="D268" i="5" s="1"/>
  <c r="C260" i="5"/>
  <c r="D260" i="5" s="1"/>
  <c r="C255" i="5"/>
  <c r="D255" i="5" s="1"/>
  <c r="C253" i="5"/>
  <c r="D253" i="5" s="1"/>
  <c r="C241" i="5"/>
  <c r="D241" i="5" s="1"/>
  <c r="C228" i="5"/>
  <c r="D228" i="5" s="1"/>
  <c r="C208" i="5"/>
  <c r="D208" i="5" s="1"/>
  <c r="E208" i="5" s="1"/>
  <c r="L104" i="2" s="1"/>
  <c r="N104" i="2" s="1"/>
  <c r="C191" i="5"/>
  <c r="C175" i="5"/>
  <c r="D175" i="5" s="1"/>
  <c r="E175" i="5" s="1"/>
  <c r="G175" i="5" s="1"/>
  <c r="C166" i="5"/>
  <c r="D166" i="5" s="1"/>
  <c r="E166" i="5" s="1"/>
  <c r="G166" i="5" s="1"/>
  <c r="C160" i="5"/>
  <c r="D160" i="5" s="1"/>
  <c r="C152" i="5"/>
  <c r="D152" i="5" s="1"/>
  <c r="C146" i="5"/>
  <c r="D146" i="5" s="1"/>
  <c r="E146" i="5" s="1"/>
  <c r="G146" i="5" s="1"/>
  <c r="C139" i="5"/>
  <c r="D139" i="5" s="1"/>
  <c r="E139" i="5" s="1"/>
  <c r="G139" i="5" s="1"/>
  <c r="C127" i="5"/>
  <c r="D127" i="5" s="1"/>
  <c r="C121" i="5"/>
  <c r="D121" i="5" s="1"/>
  <c r="E121" i="5" s="1"/>
  <c r="G121" i="5" s="1"/>
  <c r="C351" i="5"/>
  <c r="D351" i="5" s="1"/>
  <c r="E351" i="5" s="1"/>
  <c r="G351" i="5" s="1"/>
  <c r="C343" i="5"/>
  <c r="D343" i="5" s="1"/>
  <c r="E343" i="5" s="1"/>
  <c r="G343" i="5" s="1"/>
  <c r="C333" i="5"/>
  <c r="D333" i="5" s="1"/>
  <c r="C299" i="5"/>
  <c r="D299" i="5" s="1"/>
  <c r="E299" i="5" s="1"/>
  <c r="G299" i="5" s="1"/>
  <c r="C291" i="5"/>
  <c r="D291" i="5" s="1"/>
  <c r="E291" i="5" s="1"/>
  <c r="G291" i="5" s="1"/>
  <c r="C285" i="5"/>
  <c r="D285" i="5" s="1"/>
  <c r="E285" i="5" s="1"/>
  <c r="G285" i="5" s="1"/>
  <c r="C278" i="5"/>
  <c r="D278" i="5" s="1"/>
  <c r="C263" i="5"/>
  <c r="D263" i="5" s="1"/>
  <c r="E263" i="5" s="1"/>
  <c r="G263" i="5" s="1"/>
  <c r="C242" i="5"/>
  <c r="D242" i="5" s="1"/>
  <c r="E242" i="5" s="1"/>
  <c r="C229" i="5"/>
  <c r="D229" i="5" s="1"/>
  <c r="D209" i="5"/>
  <c r="E209" i="5" s="1"/>
  <c r="L105" i="2" s="1"/>
  <c r="N105" i="2" s="1"/>
  <c r="C196" i="5"/>
  <c r="D196" i="5" s="1"/>
  <c r="C192" i="5"/>
  <c r="D214" i="5" s="1"/>
  <c r="D219" i="5" s="1"/>
  <c r="C170" i="5"/>
  <c r="D170" i="5" s="1"/>
  <c r="C156" i="5"/>
  <c r="D156" i="5" s="1"/>
  <c r="C147" i="5"/>
  <c r="D147" i="5" s="1"/>
  <c r="E147" i="5" s="1"/>
  <c r="G147" i="5" s="1"/>
  <c r="C140" i="5"/>
  <c r="D140" i="5" s="1"/>
  <c r="E140" i="5" s="1"/>
  <c r="G140" i="5" s="1"/>
  <c r="C134" i="5"/>
  <c r="D134" i="5" s="1"/>
  <c r="E134" i="5" s="1"/>
  <c r="G134" i="5" s="1"/>
  <c r="C124" i="5"/>
  <c r="D124" i="5" s="1"/>
  <c r="E124" i="5" s="1"/>
  <c r="L100" i="2" s="1"/>
  <c r="N100" i="2" s="1"/>
  <c r="C344" i="5"/>
  <c r="D344" i="5" s="1"/>
  <c r="E344" i="5" s="1"/>
  <c r="G344" i="5" s="1"/>
  <c r="C338" i="5"/>
  <c r="D338" i="5" s="1"/>
  <c r="E338" i="5" s="1"/>
  <c r="G338" i="5" s="1"/>
  <c r="C324" i="5"/>
  <c r="D324" i="5" s="1"/>
  <c r="E324" i="5" s="1"/>
  <c r="G324" i="5" s="1"/>
  <c r="C311" i="5"/>
  <c r="D311" i="5" s="1"/>
  <c r="C309" i="5"/>
  <c r="D309" i="5" s="1"/>
  <c r="C305" i="5"/>
  <c r="D305" i="5" s="1"/>
  <c r="C300" i="5"/>
  <c r="D300" i="5" s="1"/>
  <c r="E300" i="5" s="1"/>
  <c r="G300" i="5" s="1"/>
  <c r="C294" i="5"/>
  <c r="D294" i="5" s="1"/>
  <c r="E294" i="5" s="1"/>
  <c r="G294" i="5" s="1"/>
  <c r="C286" i="5"/>
  <c r="D286" i="5" s="1"/>
  <c r="E286" i="5" s="1"/>
  <c r="G286" i="5" s="1"/>
  <c r="C279" i="5"/>
  <c r="D279" i="5" s="1"/>
  <c r="E279" i="5" s="1"/>
  <c r="G279" i="5" s="1"/>
  <c r="C273" i="5"/>
  <c r="D273" i="5" s="1"/>
  <c r="E273" i="5" s="1"/>
  <c r="G273" i="5" s="1"/>
  <c r="C269" i="5"/>
  <c r="D269" i="5" s="1"/>
  <c r="C264" i="5"/>
  <c r="D264" i="5" s="1"/>
  <c r="E264" i="5" s="1"/>
  <c r="G264" i="5" s="1"/>
  <c r="C258" i="5"/>
  <c r="D258" i="5" s="1"/>
  <c r="E258" i="5" s="1"/>
  <c r="G258" i="5" s="1"/>
  <c r="C254" i="5"/>
  <c r="D254" i="5" s="1"/>
  <c r="C245" i="5"/>
  <c r="D245" i="5" s="1"/>
  <c r="E245" i="5" s="1"/>
  <c r="C239" i="5"/>
  <c r="D239" i="5" s="1"/>
  <c r="E239" i="5" s="1"/>
  <c r="L110" i="2" s="1"/>
  <c r="N110" i="2" s="1"/>
  <c r="C230" i="5"/>
  <c r="D230" i="5" s="1"/>
  <c r="C204" i="5"/>
  <c r="D204" i="5" s="1"/>
  <c r="E204" i="5" s="1"/>
  <c r="G204" i="5" s="1"/>
  <c r="C203" i="5"/>
  <c r="D203" i="5" s="1"/>
  <c r="E203" i="5" s="1"/>
  <c r="G203" i="5" s="1"/>
  <c r="C202" i="5"/>
  <c r="D202" i="5" s="1"/>
  <c r="E202" i="5" s="1"/>
  <c r="G202" i="5" s="1"/>
  <c r="C198" i="5"/>
  <c r="D198" i="5" s="1"/>
  <c r="E198" i="5" s="1"/>
  <c r="C197" i="5"/>
  <c r="D197" i="5" s="1"/>
  <c r="E197" i="5" s="1"/>
  <c r="C193" i="5"/>
  <c r="D215" i="5" s="1"/>
  <c r="D220" i="5" s="1"/>
  <c r="C171" i="5"/>
  <c r="D171" i="5" s="1"/>
  <c r="E171" i="5" s="1"/>
  <c r="G171" i="5" s="1"/>
  <c r="C150" i="5"/>
  <c r="D150" i="5" s="1"/>
  <c r="E150" i="5" s="1"/>
  <c r="G150" i="5" s="1"/>
  <c r="C144" i="5"/>
  <c r="D144" i="5" s="1"/>
  <c r="E144" i="5" s="1"/>
  <c r="G144" i="5" s="1"/>
  <c r="C135" i="5"/>
  <c r="D135" i="5" s="1"/>
  <c r="E135" i="5" s="1"/>
  <c r="G135" i="5" s="1"/>
  <c r="C7" i="5"/>
  <c r="D7" i="5" s="1"/>
  <c r="E7" i="5" s="1"/>
  <c r="G7" i="5" s="1"/>
  <c r="C17" i="5"/>
  <c r="D17" i="5" s="1"/>
  <c r="E17" i="5" s="1"/>
  <c r="C27" i="5"/>
  <c r="D27" i="5" s="1"/>
  <c r="E27" i="5" s="1"/>
  <c r="G27" i="5" s="1"/>
  <c r="C50" i="5"/>
  <c r="D50" i="5" s="1"/>
  <c r="E50" i="5" s="1"/>
  <c r="G50" i="5" s="1"/>
  <c r="C55" i="5"/>
  <c r="D55" i="5" s="1"/>
  <c r="E55" i="5" s="1"/>
  <c r="G55" i="5" s="1"/>
  <c r="C64" i="5"/>
  <c r="D64" i="5" s="1"/>
  <c r="E64" i="5" s="1"/>
  <c r="C68" i="5"/>
  <c r="D68" i="5" s="1"/>
  <c r="E68" i="5" s="1"/>
  <c r="Q16" i="2" s="1"/>
  <c r="C74" i="5"/>
  <c r="D74" i="5" s="1"/>
  <c r="E74" i="5" s="1"/>
  <c r="Q20" i="2" s="1"/>
  <c r="C80" i="5"/>
  <c r="D80" i="5" s="1"/>
  <c r="E80" i="5" s="1"/>
  <c r="C87" i="5"/>
  <c r="D87" i="5" s="1"/>
  <c r="E87" i="5" s="1"/>
  <c r="Q79" i="2" s="1"/>
  <c r="C93" i="5"/>
  <c r="D93" i="5" s="1"/>
  <c r="E93" i="5" s="1"/>
  <c r="L90" i="2" s="1"/>
  <c r="N90" i="2" s="1"/>
  <c r="C100" i="5"/>
  <c r="D100" i="5" s="1"/>
  <c r="E100" i="5" s="1"/>
  <c r="C106" i="5"/>
  <c r="D106" i="5" s="1"/>
  <c r="E106" i="5" s="1"/>
  <c r="C118" i="5"/>
  <c r="D118" i="5" s="1"/>
  <c r="E118" i="5" s="1"/>
  <c r="Q78" i="2" s="1"/>
  <c r="C120" i="5"/>
  <c r="D120" i="5" s="1"/>
  <c r="E120" i="5" s="1"/>
  <c r="G120" i="5" s="1"/>
  <c r="E179" i="5"/>
  <c r="E183" i="5"/>
  <c r="C62" i="5"/>
  <c r="D62" i="5" s="1"/>
  <c r="C26" i="5"/>
  <c r="D26" i="5" s="1"/>
  <c r="C34" i="5"/>
  <c r="D34" i="5" s="1"/>
  <c r="C49" i="5"/>
  <c r="D49" i="5" s="1"/>
  <c r="E49" i="5" s="1"/>
  <c r="G49" i="5" s="1"/>
  <c r="C63" i="5"/>
  <c r="D63" i="5" s="1"/>
  <c r="E63" i="5" s="1"/>
  <c r="C67" i="5"/>
  <c r="D67" i="5" s="1"/>
  <c r="E67" i="5" s="1"/>
  <c r="Q15" i="2" s="1"/>
  <c r="C71" i="5"/>
  <c r="D71" i="5" s="1"/>
  <c r="E71" i="5" s="1"/>
  <c r="Q32" i="2" s="1"/>
  <c r="C77" i="5"/>
  <c r="D77" i="5" s="1"/>
  <c r="E77" i="5" s="1"/>
  <c r="Q31" i="2" s="1"/>
  <c r="C83" i="5"/>
  <c r="D83" i="5" s="1"/>
  <c r="E83" i="5" s="1"/>
  <c r="L92" i="2" s="1"/>
  <c r="N92" i="2" s="1"/>
  <c r="C92" i="5"/>
  <c r="D92" i="5" s="1"/>
  <c r="E92" i="5" s="1"/>
  <c r="L89" i="2" s="1"/>
  <c r="N89" i="2" s="1"/>
  <c r="C99" i="5"/>
  <c r="D99" i="5" s="1"/>
  <c r="E99" i="5" s="1"/>
  <c r="C105" i="5"/>
  <c r="D105" i="5" s="1"/>
  <c r="E105" i="5" s="1"/>
  <c r="C125" i="5"/>
  <c r="D125" i="5" s="1"/>
  <c r="E125" i="5" s="1"/>
  <c r="L101" i="2" s="1"/>
  <c r="N101" i="2" s="1"/>
  <c r="Q80" i="2" l="1"/>
  <c r="Q35" i="2"/>
  <c r="Q55" i="2"/>
  <c r="T55" i="2" s="1"/>
  <c r="Q50" i="2"/>
  <c r="T50" i="2" s="1"/>
  <c r="Q54" i="2"/>
  <c r="Q53" i="2"/>
  <c r="T53" i="2" s="1"/>
  <c r="Q56" i="2"/>
  <c r="Q52" i="2"/>
  <c r="Q60" i="2"/>
  <c r="Q58" i="2"/>
  <c r="T58" i="2" s="1"/>
  <c r="Q62" i="2"/>
  <c r="Q57" i="2"/>
  <c r="Q61" i="2"/>
  <c r="T61" i="2" s="1"/>
  <c r="E62" i="5"/>
  <c r="Q10" i="2" s="1"/>
  <c r="T10" i="2" s="1"/>
  <c r="Q23" i="2"/>
  <c r="Q11" i="2"/>
  <c r="Q77" i="2"/>
  <c r="T77" i="2" s="1"/>
  <c r="T80" i="2"/>
  <c r="T78" i="2"/>
  <c r="T79" i="2"/>
  <c r="Q33" i="2"/>
  <c r="Q12" i="2"/>
  <c r="Q21" i="2"/>
  <c r="Q17" i="2"/>
  <c r="Q19" i="2"/>
  <c r="Q18" i="2"/>
  <c r="Q13" i="2"/>
  <c r="E185" i="5"/>
  <c r="E314" i="5"/>
  <c r="G314" i="5" s="1"/>
  <c r="E10" i="5"/>
  <c r="G10" i="5" s="1"/>
  <c r="E45" i="5"/>
  <c r="G45" i="5" s="1"/>
  <c r="E348" i="5"/>
  <c r="G348" i="5" s="1"/>
  <c r="E174" i="5"/>
  <c r="G174" i="5" s="1"/>
  <c r="E265" i="5"/>
  <c r="G265" i="5" s="1"/>
  <c r="E295" i="5"/>
  <c r="G295" i="5" s="1"/>
  <c r="E345" i="5"/>
  <c r="G345" i="5" s="1"/>
  <c r="E94" i="5"/>
  <c r="L91" i="2" s="1"/>
  <c r="N91" i="2" s="1"/>
  <c r="E44" i="5"/>
  <c r="G44" i="5" s="1"/>
  <c r="E230" i="5"/>
  <c r="D236" i="5"/>
  <c r="E236" i="5" s="1"/>
  <c r="L109" i="2" s="1"/>
  <c r="N109" i="2" s="1"/>
  <c r="E69" i="5"/>
  <c r="E98" i="5"/>
  <c r="Q76" i="2" s="1"/>
  <c r="T76" i="2" s="1"/>
  <c r="E70" i="5"/>
  <c r="D35" i="5"/>
  <c r="E35" i="5" s="1"/>
  <c r="G35" i="5" s="1"/>
  <c r="E34" i="5"/>
  <c r="G34" i="5" s="1"/>
  <c r="E196" i="5"/>
  <c r="D234" i="5"/>
  <c r="E234" i="5" s="1"/>
  <c r="L107" i="2" s="1"/>
  <c r="N107" i="2" s="1"/>
  <c r="E228" i="5"/>
  <c r="Q75" i="2" s="1"/>
  <c r="E222" i="5"/>
  <c r="G222" i="5" s="1"/>
  <c r="E316" i="5"/>
  <c r="G316" i="5" s="1"/>
  <c r="E186" i="5"/>
  <c r="E184" i="5"/>
  <c r="E182" i="5"/>
  <c r="E180" i="5"/>
  <c r="E39" i="5"/>
  <c r="G39" i="5" s="1"/>
  <c r="E14" i="5"/>
  <c r="G14" i="5" s="1"/>
  <c r="E13" i="5"/>
  <c r="G13" i="5" s="1"/>
  <c r="E181" i="5"/>
  <c r="E91" i="5"/>
  <c r="Q22" i="2" s="1"/>
  <c r="E66" i="5"/>
  <c r="E26" i="5"/>
  <c r="G26" i="5" s="1"/>
  <c r="D29" i="5"/>
  <c r="E29" i="5" s="1"/>
  <c r="G29" i="5" s="1"/>
  <c r="E156" i="5"/>
  <c r="G156" i="5" s="1"/>
  <c r="D157" i="5"/>
  <c r="E157" i="5" s="1"/>
  <c r="G157" i="5" s="1"/>
  <c r="E152" i="5"/>
  <c r="G152" i="5" s="1"/>
  <c r="D213" i="5"/>
  <c r="D218" i="5" s="1"/>
  <c r="E260" i="5"/>
  <c r="G260" i="5" s="1"/>
  <c r="E284" i="5"/>
  <c r="G284" i="5" s="1"/>
  <c r="E330" i="5"/>
  <c r="G330" i="5" s="1"/>
  <c r="E151" i="5"/>
  <c r="G151" i="5" s="1"/>
  <c r="E207" i="5"/>
  <c r="L103" i="2" s="1"/>
  <c r="N103" i="2" s="1"/>
  <c r="E248" i="5"/>
  <c r="E280" i="5"/>
  <c r="G280" i="5" s="1"/>
  <c r="E327" i="5"/>
  <c r="G327" i="5" s="1"/>
  <c r="E107" i="5"/>
  <c r="E81" i="5"/>
  <c r="Q25" i="2" s="1"/>
  <c r="E58" i="5"/>
  <c r="G58" i="5" s="1"/>
  <c r="E28" i="5"/>
  <c r="G28" i="5" s="1"/>
  <c r="E48" i="5"/>
  <c r="G48" i="5" s="1"/>
  <c r="E126" i="5"/>
  <c r="G126" i="5" s="1"/>
  <c r="E82" i="5"/>
  <c r="Q28" i="2" s="1"/>
  <c r="E22" i="5"/>
  <c r="G22" i="5" s="1"/>
  <c r="E170" i="5"/>
  <c r="G170" i="5" s="1"/>
  <c r="E229" i="5"/>
  <c r="D235" i="5"/>
  <c r="E235" i="5" s="1"/>
  <c r="L108" i="2" s="1"/>
  <c r="N108" i="2" s="1"/>
  <c r="E278" i="5"/>
  <c r="G278" i="5" s="1"/>
  <c r="E333" i="5"/>
  <c r="G333" i="5" s="1"/>
  <c r="E127" i="5"/>
  <c r="G127" i="5" s="1"/>
  <c r="D161" i="5"/>
  <c r="E161" i="5" s="1"/>
  <c r="G161" i="5" s="1"/>
  <c r="E160" i="5"/>
  <c r="G160" i="5" s="1"/>
  <c r="E241" i="5"/>
  <c r="L112" i="2" s="1"/>
  <c r="N112" i="2" s="1"/>
  <c r="E290" i="5"/>
  <c r="G290" i="5" s="1"/>
  <c r="E340" i="5"/>
  <c r="G340" i="5" s="1"/>
  <c r="E165" i="5"/>
  <c r="G165" i="5" s="1"/>
  <c r="E227" i="5"/>
  <c r="D233" i="5"/>
  <c r="E233" i="5" s="1"/>
  <c r="L106" i="2" s="1"/>
  <c r="N106" i="2" s="1"/>
  <c r="E259" i="5"/>
  <c r="G259" i="5" s="1"/>
  <c r="E289" i="5"/>
  <c r="G289" i="5" s="1"/>
  <c r="E339" i="5"/>
  <c r="G339" i="5" s="1"/>
  <c r="E101" i="5"/>
  <c r="E75" i="5"/>
  <c r="E21" i="5"/>
  <c r="G21" i="5" s="1"/>
  <c r="E104" i="5"/>
  <c r="E76" i="5"/>
  <c r="E136" i="5"/>
  <c r="G136" i="5" s="1"/>
  <c r="E38" i="5"/>
  <c r="G38" i="5" s="1"/>
  <c r="Q44" i="2" l="1"/>
  <c r="Q48" i="2"/>
  <c r="Q43" i="2"/>
  <c r="Q47" i="2"/>
  <c r="Q46" i="2"/>
  <c r="Q71" i="2"/>
  <c r="Q67" i="2"/>
  <c r="T67" i="2" s="1"/>
  <c r="Q74" i="2"/>
  <c r="Q70" i="2"/>
  <c r="Q66" i="2"/>
  <c r="Q73" i="2"/>
  <c r="Q69" i="2"/>
  <c r="Q72" i="2"/>
  <c r="Q68" i="2"/>
  <c r="Q29" i="2"/>
  <c r="Q30" i="2"/>
  <c r="T75" i="2"/>
  <c r="N226" i="5"/>
  <c r="Q26" i="2"/>
  <c r="T47" i="2"/>
  <c r="T44" i="2"/>
  <c r="T64" i="2"/>
  <c r="Q27" i="2"/>
  <c r="Q14" i="2"/>
  <c r="Q24" i="2"/>
  <c r="M40" i="4"/>
  <c r="L40" i="4"/>
  <c r="K40" i="4"/>
  <c r="J40" i="4"/>
  <c r="I40" i="4"/>
  <c r="H40" i="4"/>
  <c r="G40" i="4"/>
  <c r="F40" i="4"/>
  <c r="E40" i="4"/>
  <c r="D40" i="4"/>
  <c r="C40" i="4"/>
  <c r="B40" i="4"/>
  <c r="M39" i="4"/>
  <c r="L39" i="4"/>
  <c r="K39" i="4"/>
  <c r="J39" i="4"/>
  <c r="I39" i="4"/>
  <c r="H39" i="4"/>
  <c r="G39" i="4"/>
  <c r="F39" i="4"/>
  <c r="E39" i="4"/>
  <c r="D39" i="4"/>
  <c r="C39" i="4"/>
  <c r="B39" i="4"/>
  <c r="M38" i="4"/>
  <c r="L38" i="4"/>
  <c r="K38" i="4"/>
  <c r="J38" i="4"/>
  <c r="I38" i="4"/>
  <c r="H38" i="4"/>
  <c r="G38" i="4"/>
  <c r="F38" i="4"/>
  <c r="E38" i="4"/>
  <c r="D38" i="4"/>
  <c r="C38" i="4"/>
  <c r="B38" i="4"/>
  <c r="M37" i="4"/>
  <c r="L37" i="4"/>
  <c r="K37" i="4"/>
  <c r="J37" i="4"/>
  <c r="I37" i="4"/>
  <c r="H37" i="4"/>
  <c r="G37" i="4"/>
  <c r="F37" i="4"/>
  <c r="E37" i="4"/>
  <c r="D37" i="4"/>
  <c r="C37" i="4"/>
  <c r="B37" i="4"/>
  <c r="M36" i="4"/>
  <c r="L36" i="4"/>
  <c r="K36" i="4"/>
  <c r="J36" i="4"/>
  <c r="I36" i="4"/>
  <c r="H36" i="4"/>
  <c r="G36" i="4"/>
  <c r="F36" i="4"/>
  <c r="E36" i="4"/>
  <c r="D36" i="4"/>
  <c r="C36" i="4"/>
  <c r="B36" i="4"/>
  <c r="M35" i="4"/>
  <c r="L35" i="4"/>
  <c r="K35" i="4"/>
  <c r="J35" i="4"/>
  <c r="I35" i="4"/>
  <c r="H35" i="4"/>
  <c r="G35" i="4"/>
  <c r="F35" i="4"/>
  <c r="E35" i="4"/>
  <c r="D35" i="4"/>
  <c r="C35" i="4"/>
  <c r="B35" i="4"/>
  <c r="M34" i="4"/>
  <c r="L34" i="4"/>
  <c r="K34" i="4"/>
  <c r="J34" i="4"/>
  <c r="I34" i="4"/>
  <c r="H34" i="4"/>
  <c r="G34" i="4"/>
  <c r="F34" i="4"/>
  <c r="E34" i="4"/>
  <c r="D34" i="4"/>
  <c r="C34" i="4"/>
  <c r="B34" i="4"/>
  <c r="M33" i="4"/>
  <c r="L33" i="4"/>
  <c r="K33" i="4"/>
  <c r="J33" i="4"/>
  <c r="I33" i="4"/>
  <c r="H33" i="4"/>
  <c r="G33" i="4"/>
  <c r="F33" i="4"/>
  <c r="E33" i="4"/>
  <c r="D33" i="4"/>
  <c r="C33" i="4"/>
  <c r="B33" i="4"/>
  <c r="M32" i="4"/>
  <c r="L32" i="4"/>
  <c r="K32" i="4"/>
  <c r="J32" i="4"/>
  <c r="I32" i="4"/>
  <c r="H32" i="4"/>
  <c r="G32" i="4"/>
  <c r="F32" i="4"/>
  <c r="E32" i="4"/>
  <c r="D32" i="4"/>
  <c r="C32" i="4"/>
  <c r="B32" i="4"/>
  <c r="M28" i="4"/>
  <c r="L28" i="4"/>
  <c r="K28" i="4"/>
  <c r="J28" i="4"/>
  <c r="I28" i="4"/>
  <c r="H28" i="4"/>
  <c r="G28" i="4"/>
  <c r="F28" i="4"/>
  <c r="E28" i="4"/>
  <c r="D28" i="4"/>
  <c r="C28" i="4"/>
  <c r="B28" i="4"/>
  <c r="N27" i="4"/>
  <c r="N26" i="4"/>
  <c r="N25" i="4"/>
  <c r="N24" i="4"/>
  <c r="N23" i="4"/>
  <c r="N22" i="4"/>
  <c r="N21" i="4"/>
  <c r="N20" i="4"/>
  <c r="N19" i="4"/>
  <c r="M15" i="4"/>
  <c r="M41" i="4" s="1"/>
  <c r="L15" i="4"/>
  <c r="L41" i="4" s="1"/>
  <c r="K15" i="4"/>
  <c r="J15" i="4"/>
  <c r="J41" i="4" s="1"/>
  <c r="I15" i="4"/>
  <c r="I41" i="4" s="1"/>
  <c r="H15" i="4"/>
  <c r="H41" i="4" s="1"/>
  <c r="G15" i="4"/>
  <c r="F15" i="4"/>
  <c r="F41" i="4" s="1"/>
  <c r="E15" i="4"/>
  <c r="E41" i="4" s="1"/>
  <c r="D15" i="4"/>
  <c r="D41" i="4" s="1"/>
  <c r="C15" i="4"/>
  <c r="B15" i="4"/>
  <c r="B41" i="4" s="1"/>
  <c r="N14" i="4"/>
  <c r="N40" i="4" s="1"/>
  <c r="N13" i="4"/>
  <c r="N39" i="4" s="1"/>
  <c r="N12" i="4"/>
  <c r="N11" i="4"/>
  <c r="N37" i="4" s="1"/>
  <c r="N10" i="4"/>
  <c r="N36" i="4" s="1"/>
  <c r="N9" i="4"/>
  <c r="N35" i="4" s="1"/>
  <c r="N8" i="4"/>
  <c r="N7" i="4"/>
  <c r="N33" i="4" s="1"/>
  <c r="N6" i="4"/>
  <c r="N32" i="4" s="1"/>
  <c r="F74" i="3"/>
  <c r="N28" i="4" l="1"/>
  <c r="N34" i="4"/>
  <c r="N38" i="4"/>
  <c r="C41" i="4"/>
  <c r="G41" i="4"/>
  <c r="K41" i="4"/>
  <c r="T71" i="2"/>
  <c r="T72" i="2"/>
  <c r="T70" i="2"/>
  <c r="T74" i="2"/>
  <c r="T66" i="2"/>
  <c r="N15" i="4"/>
  <c r="F73" i="3"/>
  <c r="F76" i="3" s="1"/>
  <c r="F78" i="3" s="1"/>
  <c r="E69" i="3"/>
  <c r="E70" i="3" s="1"/>
  <c r="C69" i="3"/>
  <c r="C70" i="3" s="1"/>
  <c r="F68" i="3"/>
  <c r="D68" i="3"/>
  <c r="D69" i="3" s="1"/>
  <c r="F67" i="3"/>
  <c r="C62" i="3"/>
  <c r="C61" i="3"/>
  <c r="C59" i="3"/>
  <c r="C58" i="3"/>
  <c r="C57" i="3"/>
  <c r="C56" i="3"/>
  <c r="C55" i="3"/>
  <c r="C53" i="3"/>
  <c r="C52" i="3"/>
  <c r="C51" i="3"/>
  <c r="C50" i="3"/>
  <c r="C48" i="3"/>
  <c r="C47" i="3"/>
  <c r="C46" i="3"/>
  <c r="C42" i="3"/>
  <c r="C31" i="3"/>
  <c r="C29" i="3"/>
  <c r="C26" i="3"/>
  <c r="H14" i="3"/>
  <c r="F14" i="3"/>
  <c r="C14" i="3"/>
  <c r="C13" i="3"/>
  <c r="I12" i="3"/>
  <c r="F12" i="3"/>
  <c r="E12" i="3"/>
  <c r="D12" i="3"/>
  <c r="C12" i="3"/>
  <c r="H10" i="3"/>
  <c r="F10" i="3"/>
  <c r="C10" i="3"/>
  <c r="C9" i="3"/>
  <c r="H9" i="3" s="1"/>
  <c r="I8" i="3"/>
  <c r="F8" i="3"/>
  <c r="E8" i="3"/>
  <c r="D8" i="3"/>
  <c r="C8" i="3"/>
  <c r="G8" i="3" s="1"/>
  <c r="K32" i="2" l="1"/>
  <c r="K31" i="2"/>
  <c r="H13" i="3"/>
  <c r="I24" i="2"/>
  <c r="I20" i="2"/>
  <c r="I19" i="2"/>
  <c r="I17" i="2"/>
  <c r="I18" i="2"/>
  <c r="I68" i="2"/>
  <c r="I27" i="2"/>
  <c r="I31" i="2"/>
  <c r="I10" i="3"/>
  <c r="I48" i="2"/>
  <c r="I56" i="2"/>
  <c r="I62" i="2"/>
  <c r="I14" i="3"/>
  <c r="I25" i="2"/>
  <c r="I22" i="2"/>
  <c r="I21" i="2"/>
  <c r="I33" i="2"/>
  <c r="I28" i="2"/>
  <c r="I34" i="2"/>
  <c r="F69" i="3"/>
  <c r="O15" i="4"/>
  <c r="Q15" i="4"/>
  <c r="H8" i="3"/>
  <c r="D10" i="3"/>
  <c r="G12" i="3"/>
  <c r="I23" i="2"/>
  <c r="I10" i="2"/>
  <c r="I43" i="2"/>
  <c r="T43" i="2" s="1"/>
  <c r="I29" i="2"/>
  <c r="I13" i="2"/>
  <c r="I11" i="2"/>
  <c r="I14" i="2"/>
  <c r="I30" i="2"/>
  <c r="I16" i="2"/>
  <c r="I69" i="2"/>
  <c r="I57" i="2"/>
  <c r="C11" i="3"/>
  <c r="I32" i="2"/>
  <c r="I52" i="2"/>
  <c r="I15" i="2"/>
  <c r="I73" i="2"/>
  <c r="I26" i="2"/>
  <c r="H12" i="3"/>
  <c r="D14" i="3"/>
  <c r="K30" i="2"/>
  <c r="K27" i="2"/>
  <c r="K28" i="2"/>
  <c r="K29" i="2"/>
  <c r="N41" i="4"/>
  <c r="O28" i="4" s="1"/>
  <c r="E9" i="3"/>
  <c r="I9" i="3"/>
  <c r="E13" i="3"/>
  <c r="I13" i="3"/>
  <c r="C73" i="3"/>
  <c r="F9" i="3"/>
  <c r="G10" i="3"/>
  <c r="D11" i="3"/>
  <c r="H11" i="3"/>
  <c r="F13" i="3"/>
  <c r="G14" i="3"/>
  <c r="G9" i="3"/>
  <c r="E11" i="3"/>
  <c r="G13" i="3"/>
  <c r="D9" i="3"/>
  <c r="E10" i="3"/>
  <c r="D13" i="3"/>
  <c r="E14" i="3"/>
  <c r="E84" i="2"/>
  <c r="T62" i="2" l="1"/>
  <c r="J62" i="2"/>
  <c r="T73" i="2"/>
  <c r="J73" i="2"/>
  <c r="T56" i="2"/>
  <c r="J56" i="2"/>
  <c r="T48" i="2"/>
  <c r="J48" i="2"/>
  <c r="T68" i="2"/>
  <c r="J68" i="2"/>
  <c r="T57" i="2"/>
  <c r="J57" i="2"/>
  <c r="T52" i="2"/>
  <c r="J52" i="2"/>
  <c r="T69" i="2"/>
  <c r="J69" i="2"/>
  <c r="C74" i="3"/>
  <c r="C76" i="3" s="1"/>
  <c r="I60" i="2"/>
  <c r="I46" i="2"/>
  <c r="J46" i="2" s="1"/>
  <c r="I54" i="2"/>
  <c r="F11" i="3"/>
  <c r="I11" i="3"/>
  <c r="G11" i="3"/>
  <c r="P179" i="1"/>
  <c r="O179" i="1"/>
  <c r="N179" i="1"/>
  <c r="M179" i="1"/>
  <c r="L179" i="1"/>
  <c r="K179" i="1"/>
  <c r="J179" i="1"/>
  <c r="I179" i="1"/>
  <c r="H179" i="1"/>
  <c r="G179" i="1"/>
  <c r="F179" i="1"/>
  <c r="E179" i="1"/>
  <c r="B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C178" i="1"/>
  <c r="AI178" i="1" s="1"/>
  <c r="B178" i="1"/>
  <c r="AI177" i="1"/>
  <c r="AJ177" i="1" s="1"/>
  <c r="P177" i="1"/>
  <c r="P181" i="1" s="1"/>
  <c r="O177" i="1"/>
  <c r="O181" i="1" s="1"/>
  <c r="N177" i="1"/>
  <c r="N181" i="1" s="1"/>
  <c r="M177" i="1"/>
  <c r="L177" i="1"/>
  <c r="L181" i="1" s="1"/>
  <c r="K177" i="1"/>
  <c r="K181" i="1" s="1"/>
  <c r="J177" i="1"/>
  <c r="J181" i="1" s="1"/>
  <c r="I177" i="1"/>
  <c r="H177" i="1"/>
  <c r="H181" i="1" s="1"/>
  <c r="G177" i="1"/>
  <c r="G181" i="1" s="1"/>
  <c r="F177" i="1"/>
  <c r="F181" i="1" s="1"/>
  <c r="E177" i="1"/>
  <c r="B177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C172" i="1"/>
  <c r="B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B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C170" i="1"/>
  <c r="B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Q169" i="1" s="1"/>
  <c r="C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B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C167" i="1"/>
  <c r="B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B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B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B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C163" i="1"/>
  <c r="B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B162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C157" i="1"/>
  <c r="P156" i="1"/>
  <c r="AD156" i="1" s="1"/>
  <c r="O156" i="1"/>
  <c r="AC156" i="1" s="1"/>
  <c r="N156" i="1"/>
  <c r="AB156" i="1" s="1"/>
  <c r="M156" i="1"/>
  <c r="AA156" i="1" s="1"/>
  <c r="L156" i="1"/>
  <c r="Z156" i="1" s="1"/>
  <c r="K156" i="1"/>
  <c r="Y156" i="1" s="1"/>
  <c r="J156" i="1"/>
  <c r="X156" i="1" s="1"/>
  <c r="I156" i="1"/>
  <c r="W156" i="1" s="1"/>
  <c r="H156" i="1"/>
  <c r="V156" i="1" s="1"/>
  <c r="G156" i="1"/>
  <c r="U156" i="1" s="1"/>
  <c r="F156" i="1"/>
  <c r="T156" i="1" s="1"/>
  <c r="E156" i="1"/>
  <c r="B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C155" i="1"/>
  <c r="B155" i="1"/>
  <c r="P154" i="1"/>
  <c r="AD154" i="1" s="1"/>
  <c r="O154" i="1"/>
  <c r="AC154" i="1" s="1"/>
  <c r="N154" i="1"/>
  <c r="AB154" i="1" s="1"/>
  <c r="M154" i="1"/>
  <c r="AA154" i="1" s="1"/>
  <c r="L154" i="1"/>
  <c r="Z154" i="1" s="1"/>
  <c r="K154" i="1"/>
  <c r="Y154" i="1" s="1"/>
  <c r="J154" i="1"/>
  <c r="X154" i="1" s="1"/>
  <c r="I154" i="1"/>
  <c r="W154" i="1" s="1"/>
  <c r="H154" i="1"/>
  <c r="V154" i="1" s="1"/>
  <c r="G154" i="1"/>
  <c r="U154" i="1" s="1"/>
  <c r="F154" i="1"/>
  <c r="T154" i="1" s="1"/>
  <c r="E154" i="1"/>
  <c r="S154" i="1" s="1"/>
  <c r="B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C153" i="1"/>
  <c r="B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C152" i="1"/>
  <c r="B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C151" i="1"/>
  <c r="B151" i="1"/>
  <c r="P150" i="1"/>
  <c r="AD150" i="1" s="1"/>
  <c r="O150" i="1"/>
  <c r="AC150" i="1" s="1"/>
  <c r="N150" i="1"/>
  <c r="AB150" i="1" s="1"/>
  <c r="M150" i="1"/>
  <c r="AA150" i="1" s="1"/>
  <c r="L150" i="1"/>
  <c r="Z150" i="1" s="1"/>
  <c r="K150" i="1"/>
  <c r="Y150" i="1" s="1"/>
  <c r="J150" i="1"/>
  <c r="X150" i="1" s="1"/>
  <c r="I150" i="1"/>
  <c r="W150" i="1" s="1"/>
  <c r="H150" i="1"/>
  <c r="V150" i="1" s="1"/>
  <c r="G150" i="1"/>
  <c r="U150" i="1" s="1"/>
  <c r="F150" i="1"/>
  <c r="T150" i="1" s="1"/>
  <c r="E150" i="1"/>
  <c r="S150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C149" i="1"/>
  <c r="B149" i="1"/>
  <c r="P148" i="1"/>
  <c r="AD148" i="1" s="1"/>
  <c r="O148" i="1"/>
  <c r="N148" i="1"/>
  <c r="M148" i="1"/>
  <c r="L148" i="1"/>
  <c r="K148" i="1"/>
  <c r="Y148" i="1" s="1"/>
  <c r="J148" i="1"/>
  <c r="I148" i="1"/>
  <c r="H148" i="1"/>
  <c r="G148" i="1"/>
  <c r="F148" i="1"/>
  <c r="E148" i="1"/>
  <c r="C148" i="1"/>
  <c r="B148" i="1"/>
  <c r="P147" i="1"/>
  <c r="AD147" i="1" s="1"/>
  <c r="O147" i="1"/>
  <c r="N147" i="1"/>
  <c r="M147" i="1"/>
  <c r="L147" i="1"/>
  <c r="K147" i="1"/>
  <c r="J147" i="1"/>
  <c r="I147" i="1"/>
  <c r="H147" i="1"/>
  <c r="G147" i="1"/>
  <c r="F147" i="1"/>
  <c r="T147" i="1" s="1"/>
  <c r="E147" i="1"/>
  <c r="C147" i="1"/>
  <c r="B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C146" i="1"/>
  <c r="B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C145" i="1"/>
  <c r="B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C144" i="1"/>
  <c r="B144" i="1"/>
  <c r="V143" i="1"/>
  <c r="P143" i="1"/>
  <c r="O143" i="1"/>
  <c r="N143" i="1"/>
  <c r="M143" i="1"/>
  <c r="AA143" i="1" s="1"/>
  <c r="L143" i="1"/>
  <c r="K143" i="1"/>
  <c r="J143" i="1"/>
  <c r="I143" i="1"/>
  <c r="W143" i="1" s="1"/>
  <c r="H143" i="1"/>
  <c r="G143" i="1"/>
  <c r="F143" i="1"/>
  <c r="E143" i="1"/>
  <c r="S143" i="1" s="1"/>
  <c r="C143" i="1"/>
  <c r="B143" i="1"/>
  <c r="P142" i="1"/>
  <c r="O142" i="1"/>
  <c r="N142" i="1"/>
  <c r="M142" i="1"/>
  <c r="L142" i="1"/>
  <c r="Z142" i="1" s="1"/>
  <c r="K142" i="1"/>
  <c r="J142" i="1"/>
  <c r="I142" i="1"/>
  <c r="H142" i="1"/>
  <c r="G142" i="1"/>
  <c r="F142" i="1"/>
  <c r="E142" i="1"/>
  <c r="C142" i="1"/>
  <c r="B142" i="1"/>
  <c r="P141" i="1"/>
  <c r="O141" i="1"/>
  <c r="N141" i="1"/>
  <c r="M141" i="1"/>
  <c r="L141" i="1"/>
  <c r="K141" i="1"/>
  <c r="J141" i="1"/>
  <c r="X141" i="1" s="1"/>
  <c r="I141" i="1"/>
  <c r="H141" i="1"/>
  <c r="G141" i="1"/>
  <c r="E141" i="1"/>
  <c r="C141" i="1"/>
  <c r="T141" i="1" s="1"/>
  <c r="B141" i="1"/>
  <c r="P140" i="1"/>
  <c r="O140" i="1"/>
  <c r="N140" i="1"/>
  <c r="M140" i="1"/>
  <c r="L140" i="1"/>
  <c r="K140" i="1"/>
  <c r="J140" i="1"/>
  <c r="X140" i="1" s="1"/>
  <c r="I140" i="1"/>
  <c r="H140" i="1"/>
  <c r="G140" i="1"/>
  <c r="F140" i="1"/>
  <c r="E140" i="1"/>
  <c r="C140" i="1"/>
  <c r="B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C139" i="1"/>
  <c r="B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C138" i="1"/>
  <c r="B138" i="1"/>
  <c r="Z137" i="1"/>
  <c r="P137" i="1"/>
  <c r="O137" i="1"/>
  <c r="N137" i="1"/>
  <c r="AB137" i="1" s="1"/>
  <c r="M137" i="1"/>
  <c r="AA137" i="1" s="1"/>
  <c r="L137" i="1"/>
  <c r="K137" i="1"/>
  <c r="J137" i="1"/>
  <c r="X137" i="1" s="1"/>
  <c r="I137" i="1"/>
  <c r="W137" i="1" s="1"/>
  <c r="H137" i="1"/>
  <c r="G137" i="1"/>
  <c r="F137" i="1"/>
  <c r="T137" i="1" s="1"/>
  <c r="E137" i="1"/>
  <c r="S137" i="1" s="1"/>
  <c r="C137" i="1"/>
  <c r="V137" i="1" s="1"/>
  <c r="B137" i="1"/>
  <c r="AD136" i="1"/>
  <c r="Z136" i="1"/>
  <c r="P136" i="1"/>
  <c r="O136" i="1"/>
  <c r="N136" i="1"/>
  <c r="AB136" i="1" s="1"/>
  <c r="M136" i="1"/>
  <c r="L136" i="1"/>
  <c r="K136" i="1"/>
  <c r="J136" i="1"/>
  <c r="X136" i="1" s="1"/>
  <c r="I136" i="1"/>
  <c r="H136" i="1"/>
  <c r="G136" i="1"/>
  <c r="F136" i="1"/>
  <c r="T136" i="1" s="1"/>
  <c r="E136" i="1"/>
  <c r="C136" i="1"/>
  <c r="B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C135" i="1"/>
  <c r="B135" i="1"/>
  <c r="P134" i="1"/>
  <c r="O134" i="1"/>
  <c r="AC134" i="1" s="1"/>
  <c r="N134" i="1"/>
  <c r="M134" i="1"/>
  <c r="L134" i="1"/>
  <c r="K134" i="1"/>
  <c r="J134" i="1"/>
  <c r="I134" i="1"/>
  <c r="H134" i="1"/>
  <c r="G134" i="1"/>
  <c r="U134" i="1" s="1"/>
  <c r="F134" i="1"/>
  <c r="E134" i="1"/>
  <c r="C134" i="1"/>
  <c r="B134" i="1"/>
  <c r="P133" i="1"/>
  <c r="AD133" i="1" s="1"/>
  <c r="O133" i="1"/>
  <c r="AC133" i="1" s="1"/>
  <c r="N133" i="1"/>
  <c r="AB133" i="1" s="1"/>
  <c r="M133" i="1"/>
  <c r="AA133" i="1" s="1"/>
  <c r="L133" i="1"/>
  <c r="Z133" i="1" s="1"/>
  <c r="K133" i="1"/>
  <c r="Y133" i="1" s="1"/>
  <c r="J133" i="1"/>
  <c r="X133" i="1" s="1"/>
  <c r="I133" i="1"/>
  <c r="W133" i="1" s="1"/>
  <c r="H133" i="1"/>
  <c r="V133" i="1" s="1"/>
  <c r="G133" i="1"/>
  <c r="U133" i="1" s="1"/>
  <c r="F133" i="1"/>
  <c r="T133" i="1" s="1"/>
  <c r="E133" i="1"/>
  <c r="S133" i="1" s="1"/>
  <c r="B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C132" i="1"/>
  <c r="B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C131" i="1"/>
  <c r="B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C130" i="1"/>
  <c r="B130" i="1"/>
  <c r="P129" i="1"/>
  <c r="O129" i="1"/>
  <c r="N129" i="1"/>
  <c r="AB129" i="1" s="1"/>
  <c r="M129" i="1"/>
  <c r="L129" i="1"/>
  <c r="K129" i="1"/>
  <c r="J129" i="1"/>
  <c r="X129" i="1" s="1"/>
  <c r="I129" i="1"/>
  <c r="H129" i="1"/>
  <c r="G129" i="1"/>
  <c r="F129" i="1"/>
  <c r="T129" i="1" s="1"/>
  <c r="E129" i="1"/>
  <c r="C129" i="1"/>
  <c r="B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C128" i="1"/>
  <c r="W128" i="1" s="1"/>
  <c r="B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C127" i="1"/>
  <c r="B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C126" i="1"/>
  <c r="AC126" i="1" s="1"/>
  <c r="B126" i="1"/>
  <c r="P125" i="1"/>
  <c r="O125" i="1"/>
  <c r="N125" i="1"/>
  <c r="AB125" i="1" s="1"/>
  <c r="M125" i="1"/>
  <c r="L125" i="1"/>
  <c r="K125" i="1"/>
  <c r="J125" i="1"/>
  <c r="X125" i="1" s="1"/>
  <c r="I125" i="1"/>
  <c r="H125" i="1"/>
  <c r="G125" i="1"/>
  <c r="F125" i="1"/>
  <c r="T125" i="1" s="1"/>
  <c r="E125" i="1"/>
  <c r="C125" i="1"/>
  <c r="B125" i="1"/>
  <c r="AC124" i="1"/>
  <c r="P124" i="1"/>
  <c r="AD124" i="1" s="1"/>
  <c r="O124" i="1"/>
  <c r="N124" i="1"/>
  <c r="AB124" i="1" s="1"/>
  <c r="M124" i="1"/>
  <c r="AA124" i="1" s="1"/>
  <c r="L124" i="1"/>
  <c r="Z124" i="1" s="1"/>
  <c r="K124" i="1"/>
  <c r="Y124" i="1" s="1"/>
  <c r="J124" i="1"/>
  <c r="X124" i="1" s="1"/>
  <c r="I124" i="1"/>
  <c r="W124" i="1" s="1"/>
  <c r="H124" i="1"/>
  <c r="V124" i="1" s="1"/>
  <c r="G124" i="1"/>
  <c r="U124" i="1" s="1"/>
  <c r="F124" i="1"/>
  <c r="T124" i="1" s="1"/>
  <c r="E124" i="1"/>
  <c r="P123" i="1"/>
  <c r="O123" i="1"/>
  <c r="N123" i="1"/>
  <c r="M123" i="1"/>
  <c r="AA123" i="1" s="1"/>
  <c r="L123" i="1"/>
  <c r="K123" i="1"/>
  <c r="J123" i="1"/>
  <c r="I123" i="1"/>
  <c r="H123" i="1"/>
  <c r="G123" i="1"/>
  <c r="F123" i="1"/>
  <c r="E123" i="1"/>
  <c r="C123" i="1"/>
  <c r="B123" i="1"/>
  <c r="P122" i="1"/>
  <c r="O122" i="1"/>
  <c r="N122" i="1"/>
  <c r="M122" i="1"/>
  <c r="L122" i="1"/>
  <c r="K122" i="1"/>
  <c r="J122" i="1"/>
  <c r="I122" i="1"/>
  <c r="H122" i="1"/>
  <c r="G122" i="1"/>
  <c r="U122" i="1" s="1"/>
  <c r="F122" i="1"/>
  <c r="E122" i="1"/>
  <c r="C122" i="1"/>
  <c r="B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C121" i="1"/>
  <c r="B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B120" i="1"/>
  <c r="AC119" i="1"/>
  <c r="P119" i="1"/>
  <c r="AD119" i="1" s="1"/>
  <c r="O119" i="1"/>
  <c r="N119" i="1"/>
  <c r="AB119" i="1" s="1"/>
  <c r="M119" i="1"/>
  <c r="AA119" i="1" s="1"/>
  <c r="L119" i="1"/>
  <c r="Z119" i="1" s="1"/>
  <c r="K119" i="1"/>
  <c r="Y119" i="1" s="1"/>
  <c r="J119" i="1"/>
  <c r="X119" i="1" s="1"/>
  <c r="I119" i="1"/>
  <c r="W119" i="1" s="1"/>
  <c r="H119" i="1"/>
  <c r="V119" i="1" s="1"/>
  <c r="G119" i="1"/>
  <c r="U119" i="1" s="1"/>
  <c r="F119" i="1"/>
  <c r="T119" i="1" s="1"/>
  <c r="E119" i="1"/>
  <c r="S119" i="1" s="1"/>
  <c r="B119" i="1"/>
  <c r="P118" i="1"/>
  <c r="AD118" i="1" s="1"/>
  <c r="O118" i="1"/>
  <c r="AC118" i="1" s="1"/>
  <c r="N118" i="1"/>
  <c r="AB118" i="1" s="1"/>
  <c r="M118" i="1"/>
  <c r="AA118" i="1" s="1"/>
  <c r="L118" i="1"/>
  <c r="Z118" i="1" s="1"/>
  <c r="K118" i="1"/>
  <c r="Y118" i="1" s="1"/>
  <c r="J118" i="1"/>
  <c r="X118" i="1" s="1"/>
  <c r="I118" i="1"/>
  <c r="W118" i="1" s="1"/>
  <c r="H118" i="1"/>
  <c r="V118" i="1" s="1"/>
  <c r="G118" i="1"/>
  <c r="U118" i="1" s="1"/>
  <c r="F118" i="1"/>
  <c r="T118" i="1" s="1"/>
  <c r="E118" i="1"/>
  <c r="B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C117" i="1"/>
  <c r="B117" i="1"/>
  <c r="P116" i="1"/>
  <c r="O116" i="1"/>
  <c r="N116" i="1"/>
  <c r="AB116" i="1" s="1"/>
  <c r="M116" i="1"/>
  <c r="L116" i="1"/>
  <c r="K116" i="1"/>
  <c r="J116" i="1"/>
  <c r="X116" i="1" s="1"/>
  <c r="I116" i="1"/>
  <c r="H116" i="1"/>
  <c r="G116" i="1"/>
  <c r="F116" i="1"/>
  <c r="T116" i="1" s="1"/>
  <c r="E116" i="1"/>
  <c r="C116" i="1"/>
  <c r="B116" i="1"/>
  <c r="P115" i="1"/>
  <c r="O115" i="1"/>
  <c r="AC115" i="1" s="1"/>
  <c r="N115" i="1"/>
  <c r="M115" i="1"/>
  <c r="AA115" i="1" s="1"/>
  <c r="L115" i="1"/>
  <c r="K115" i="1"/>
  <c r="Y115" i="1" s="1"/>
  <c r="J115" i="1"/>
  <c r="I115" i="1"/>
  <c r="W115" i="1" s="1"/>
  <c r="H115" i="1"/>
  <c r="G115" i="1"/>
  <c r="U115" i="1" s="1"/>
  <c r="F115" i="1"/>
  <c r="E115" i="1"/>
  <c r="C115" i="1"/>
  <c r="B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C114" i="1"/>
  <c r="B114" i="1"/>
  <c r="AM113" i="1"/>
  <c r="AM116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C113" i="1"/>
  <c r="B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C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C111" i="1"/>
  <c r="T111" i="1" s="1"/>
  <c r="B111" i="1"/>
  <c r="P110" i="1"/>
  <c r="AD110" i="1" s="1"/>
  <c r="O110" i="1"/>
  <c r="AC110" i="1" s="1"/>
  <c r="N110" i="1"/>
  <c r="AB110" i="1" s="1"/>
  <c r="M110" i="1"/>
  <c r="AA110" i="1" s="1"/>
  <c r="L110" i="1"/>
  <c r="Z110" i="1" s="1"/>
  <c r="K110" i="1"/>
  <c r="Y110" i="1" s="1"/>
  <c r="J110" i="1"/>
  <c r="X110" i="1" s="1"/>
  <c r="I110" i="1"/>
  <c r="W110" i="1" s="1"/>
  <c r="H110" i="1"/>
  <c r="V110" i="1" s="1"/>
  <c r="G110" i="1"/>
  <c r="U110" i="1" s="1"/>
  <c r="F110" i="1"/>
  <c r="T110" i="1" s="1"/>
  <c r="E110" i="1"/>
  <c r="S110" i="1" s="1"/>
  <c r="B110" i="1"/>
  <c r="P109" i="1"/>
  <c r="AD109" i="1" s="1"/>
  <c r="O109" i="1"/>
  <c r="AC109" i="1" s="1"/>
  <c r="N109" i="1"/>
  <c r="AB109" i="1" s="1"/>
  <c r="M109" i="1"/>
  <c r="AA109" i="1" s="1"/>
  <c r="L109" i="1"/>
  <c r="Z109" i="1" s="1"/>
  <c r="K109" i="1"/>
  <c r="Y109" i="1" s="1"/>
  <c r="J109" i="1"/>
  <c r="X109" i="1" s="1"/>
  <c r="I109" i="1"/>
  <c r="W109" i="1" s="1"/>
  <c r="H109" i="1"/>
  <c r="V109" i="1" s="1"/>
  <c r="G109" i="1"/>
  <c r="U109" i="1" s="1"/>
  <c r="F109" i="1"/>
  <c r="T109" i="1" s="1"/>
  <c r="E109" i="1"/>
  <c r="S109" i="1" s="1"/>
  <c r="B109" i="1"/>
  <c r="P108" i="1"/>
  <c r="O108" i="1"/>
  <c r="N108" i="1"/>
  <c r="M108" i="1"/>
  <c r="AA108" i="1" s="1"/>
  <c r="L108" i="1"/>
  <c r="K108" i="1"/>
  <c r="J108" i="1"/>
  <c r="I108" i="1"/>
  <c r="H108" i="1"/>
  <c r="G108" i="1"/>
  <c r="F108" i="1"/>
  <c r="E108" i="1"/>
  <c r="C108" i="1"/>
  <c r="B108" i="1"/>
  <c r="AM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C107" i="1"/>
  <c r="B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C106" i="1"/>
  <c r="B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C105" i="1"/>
  <c r="C120" i="1" s="1"/>
  <c r="B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C104" i="1"/>
  <c r="B104" i="1"/>
  <c r="P103" i="1"/>
  <c r="O103" i="1"/>
  <c r="N103" i="1"/>
  <c r="AB103" i="1" s="1"/>
  <c r="M103" i="1"/>
  <c r="L103" i="1"/>
  <c r="K103" i="1"/>
  <c r="J103" i="1"/>
  <c r="I103" i="1"/>
  <c r="H103" i="1"/>
  <c r="G103" i="1"/>
  <c r="F103" i="1"/>
  <c r="E103" i="1"/>
  <c r="C103" i="1"/>
  <c r="AM103" i="1" s="1"/>
  <c r="AM114" i="1" s="1"/>
  <c r="B103" i="1"/>
  <c r="AB102" i="1"/>
  <c r="P102" i="1"/>
  <c r="AD102" i="1" s="1"/>
  <c r="O102" i="1"/>
  <c r="N102" i="1"/>
  <c r="M102" i="1"/>
  <c r="L102" i="1"/>
  <c r="Z102" i="1" s="1"/>
  <c r="K102" i="1"/>
  <c r="J102" i="1"/>
  <c r="I102" i="1"/>
  <c r="H102" i="1"/>
  <c r="V102" i="1" s="1"/>
  <c r="G102" i="1"/>
  <c r="F102" i="1"/>
  <c r="T102" i="1" s="1"/>
  <c r="E102" i="1"/>
  <c r="B102" i="1"/>
  <c r="AC95" i="1"/>
  <c r="P95" i="1"/>
  <c r="AD95" i="1" s="1"/>
  <c r="O95" i="1"/>
  <c r="N95" i="1"/>
  <c r="AB95" i="1" s="1"/>
  <c r="M95" i="1"/>
  <c r="AA95" i="1" s="1"/>
  <c r="L95" i="1"/>
  <c r="Z95" i="1" s="1"/>
  <c r="K95" i="1"/>
  <c r="Y95" i="1" s="1"/>
  <c r="J95" i="1"/>
  <c r="X95" i="1" s="1"/>
  <c r="I95" i="1"/>
  <c r="W95" i="1" s="1"/>
  <c r="H95" i="1"/>
  <c r="V95" i="1" s="1"/>
  <c r="G95" i="1"/>
  <c r="U95" i="1" s="1"/>
  <c r="F95" i="1"/>
  <c r="T95" i="1" s="1"/>
  <c r="E95" i="1"/>
  <c r="S95" i="1" s="1"/>
  <c r="B95" i="1"/>
  <c r="T94" i="1"/>
  <c r="P94" i="1"/>
  <c r="AD94" i="1" s="1"/>
  <c r="O94" i="1"/>
  <c r="AC94" i="1" s="1"/>
  <c r="N94" i="1"/>
  <c r="AB94" i="1" s="1"/>
  <c r="M94" i="1"/>
  <c r="AA94" i="1" s="1"/>
  <c r="L94" i="1"/>
  <c r="Z94" i="1" s="1"/>
  <c r="K94" i="1"/>
  <c r="Y94" i="1" s="1"/>
  <c r="J94" i="1"/>
  <c r="X94" i="1" s="1"/>
  <c r="I94" i="1"/>
  <c r="W94" i="1" s="1"/>
  <c r="H94" i="1"/>
  <c r="V94" i="1" s="1"/>
  <c r="G94" i="1"/>
  <c r="U94" i="1" s="1"/>
  <c r="F94" i="1"/>
  <c r="E94" i="1"/>
  <c r="P93" i="1"/>
  <c r="AD93" i="1" s="1"/>
  <c r="O93" i="1"/>
  <c r="AC93" i="1" s="1"/>
  <c r="N93" i="1"/>
  <c r="AB93" i="1" s="1"/>
  <c r="M93" i="1"/>
  <c r="AA93" i="1" s="1"/>
  <c r="L93" i="1"/>
  <c r="Z93" i="1" s="1"/>
  <c r="K93" i="1"/>
  <c r="Y93" i="1" s="1"/>
  <c r="J93" i="1"/>
  <c r="X93" i="1" s="1"/>
  <c r="I93" i="1"/>
  <c r="W93" i="1" s="1"/>
  <c r="H93" i="1"/>
  <c r="V93" i="1" s="1"/>
  <c r="G93" i="1"/>
  <c r="U93" i="1" s="1"/>
  <c r="F93" i="1"/>
  <c r="T93" i="1" s="1"/>
  <c r="E93" i="1"/>
  <c r="B93" i="1"/>
  <c r="P92" i="1"/>
  <c r="O92" i="1"/>
  <c r="AC92" i="1" s="1"/>
  <c r="N92" i="1"/>
  <c r="M92" i="1"/>
  <c r="AA92" i="1" s="1"/>
  <c r="L92" i="1"/>
  <c r="K92" i="1"/>
  <c r="Y92" i="1" s="1"/>
  <c r="J92" i="1"/>
  <c r="I92" i="1"/>
  <c r="W92" i="1" s="1"/>
  <c r="H92" i="1"/>
  <c r="G92" i="1"/>
  <c r="U92" i="1" s="1"/>
  <c r="F92" i="1"/>
  <c r="E92" i="1"/>
  <c r="C92" i="1"/>
  <c r="B92" i="1"/>
  <c r="P91" i="1"/>
  <c r="AD91" i="1" s="1"/>
  <c r="O91" i="1"/>
  <c r="AC91" i="1" s="1"/>
  <c r="N91" i="1"/>
  <c r="AB91" i="1" s="1"/>
  <c r="M91" i="1"/>
  <c r="AA91" i="1" s="1"/>
  <c r="L91" i="1"/>
  <c r="Z91" i="1" s="1"/>
  <c r="K91" i="1"/>
  <c r="Y91" i="1" s="1"/>
  <c r="J91" i="1"/>
  <c r="X91" i="1" s="1"/>
  <c r="I91" i="1"/>
  <c r="W91" i="1" s="1"/>
  <c r="H91" i="1"/>
  <c r="V91" i="1" s="1"/>
  <c r="G91" i="1"/>
  <c r="U91" i="1" s="1"/>
  <c r="F91" i="1"/>
  <c r="T91" i="1" s="1"/>
  <c r="E91" i="1"/>
  <c r="S91" i="1" s="1"/>
  <c r="B91" i="1"/>
  <c r="P90" i="1"/>
  <c r="AD90" i="1" s="1"/>
  <c r="O90" i="1"/>
  <c r="AC90" i="1" s="1"/>
  <c r="N90" i="1"/>
  <c r="AB90" i="1" s="1"/>
  <c r="M90" i="1"/>
  <c r="AA90" i="1" s="1"/>
  <c r="L90" i="1"/>
  <c r="Z90" i="1" s="1"/>
  <c r="K90" i="1"/>
  <c r="Y90" i="1" s="1"/>
  <c r="J90" i="1"/>
  <c r="X90" i="1" s="1"/>
  <c r="I90" i="1"/>
  <c r="W90" i="1" s="1"/>
  <c r="H90" i="1"/>
  <c r="V90" i="1" s="1"/>
  <c r="G90" i="1"/>
  <c r="U90" i="1" s="1"/>
  <c r="F90" i="1"/>
  <c r="T90" i="1" s="1"/>
  <c r="E90" i="1"/>
  <c r="S90" i="1" s="1"/>
  <c r="B90" i="1"/>
  <c r="V89" i="1"/>
  <c r="P89" i="1"/>
  <c r="O89" i="1"/>
  <c r="N89" i="1"/>
  <c r="M89" i="1"/>
  <c r="AA89" i="1" s="1"/>
  <c r="L89" i="1"/>
  <c r="K89" i="1"/>
  <c r="J89" i="1"/>
  <c r="I89" i="1"/>
  <c r="W89" i="1" s="1"/>
  <c r="H89" i="1"/>
  <c r="G89" i="1"/>
  <c r="F89" i="1"/>
  <c r="E89" i="1"/>
  <c r="S89" i="1" s="1"/>
  <c r="C89" i="1"/>
  <c r="B89" i="1"/>
  <c r="P88" i="1"/>
  <c r="O88" i="1"/>
  <c r="N88" i="1"/>
  <c r="M88" i="1"/>
  <c r="L88" i="1"/>
  <c r="K88" i="1"/>
  <c r="J88" i="1"/>
  <c r="I88" i="1"/>
  <c r="H88" i="1"/>
  <c r="G88" i="1"/>
  <c r="F88" i="1"/>
  <c r="E88" i="1"/>
  <c r="C88" i="1"/>
  <c r="B88" i="1"/>
  <c r="P87" i="1"/>
  <c r="O87" i="1"/>
  <c r="N87" i="1"/>
  <c r="M87" i="1"/>
  <c r="L87" i="1"/>
  <c r="K87" i="1"/>
  <c r="J87" i="1"/>
  <c r="I87" i="1"/>
  <c r="H87" i="1"/>
  <c r="V87" i="1" s="1"/>
  <c r="G87" i="1"/>
  <c r="F87" i="1"/>
  <c r="E87" i="1"/>
  <c r="C87" i="1"/>
  <c r="B87" i="1"/>
  <c r="P86" i="1"/>
  <c r="AD86" i="1" s="1"/>
  <c r="O86" i="1"/>
  <c r="N86" i="1"/>
  <c r="M86" i="1"/>
  <c r="L86" i="1"/>
  <c r="Z86" i="1" s="1"/>
  <c r="K86" i="1"/>
  <c r="J86" i="1"/>
  <c r="I86" i="1"/>
  <c r="H86" i="1"/>
  <c r="G86" i="1"/>
  <c r="F86" i="1"/>
  <c r="E86" i="1"/>
  <c r="C86" i="1"/>
  <c r="B86" i="1"/>
  <c r="AD85" i="1"/>
  <c r="P85" i="1"/>
  <c r="O85" i="1"/>
  <c r="N85" i="1"/>
  <c r="M85" i="1"/>
  <c r="L85" i="1"/>
  <c r="K85" i="1"/>
  <c r="J85" i="1"/>
  <c r="X85" i="1" s="1"/>
  <c r="I85" i="1"/>
  <c r="H85" i="1"/>
  <c r="G85" i="1"/>
  <c r="F85" i="1"/>
  <c r="T85" i="1" s="1"/>
  <c r="E85" i="1"/>
  <c r="C85" i="1"/>
  <c r="AC84" i="1"/>
  <c r="P84" i="1"/>
  <c r="AD84" i="1" s="1"/>
  <c r="O84" i="1"/>
  <c r="N84" i="1"/>
  <c r="AB84" i="1" s="1"/>
  <c r="M84" i="1"/>
  <c r="AA84" i="1" s="1"/>
  <c r="L84" i="1"/>
  <c r="Z84" i="1" s="1"/>
  <c r="K84" i="1"/>
  <c r="Y84" i="1" s="1"/>
  <c r="J84" i="1"/>
  <c r="X84" i="1" s="1"/>
  <c r="I84" i="1"/>
  <c r="W84" i="1" s="1"/>
  <c r="H84" i="1"/>
  <c r="V84" i="1" s="1"/>
  <c r="G84" i="1"/>
  <c r="U84" i="1" s="1"/>
  <c r="F84" i="1"/>
  <c r="T84" i="1" s="1"/>
  <c r="E84" i="1"/>
  <c r="S84" i="1" s="1"/>
  <c r="B84" i="1"/>
  <c r="P83" i="1"/>
  <c r="O83" i="1"/>
  <c r="AC83" i="1" s="1"/>
  <c r="N83" i="1"/>
  <c r="M83" i="1"/>
  <c r="AA83" i="1" s="1"/>
  <c r="L83" i="1"/>
  <c r="K83" i="1"/>
  <c r="J83" i="1"/>
  <c r="I83" i="1"/>
  <c r="W83" i="1" s="1"/>
  <c r="H83" i="1"/>
  <c r="G83" i="1"/>
  <c r="F83" i="1"/>
  <c r="T83" i="1" s="1"/>
  <c r="E83" i="1"/>
  <c r="S83" i="1" s="1"/>
  <c r="C83" i="1"/>
  <c r="P82" i="1"/>
  <c r="O82" i="1"/>
  <c r="N82" i="1"/>
  <c r="M82" i="1"/>
  <c r="L82" i="1"/>
  <c r="K82" i="1"/>
  <c r="J82" i="1"/>
  <c r="I82" i="1"/>
  <c r="H82" i="1"/>
  <c r="G82" i="1"/>
  <c r="F82" i="1"/>
  <c r="E82" i="1"/>
  <c r="C82" i="1"/>
  <c r="P81" i="1"/>
  <c r="O81" i="1"/>
  <c r="N81" i="1"/>
  <c r="M81" i="1"/>
  <c r="L81" i="1"/>
  <c r="K81" i="1"/>
  <c r="J81" i="1"/>
  <c r="I81" i="1"/>
  <c r="H81" i="1"/>
  <c r="G81" i="1"/>
  <c r="F81" i="1"/>
  <c r="E81" i="1"/>
  <c r="C81" i="1"/>
  <c r="B81" i="1"/>
  <c r="P80" i="1"/>
  <c r="O80" i="1"/>
  <c r="AC80" i="1" s="1"/>
  <c r="N80" i="1"/>
  <c r="M80" i="1"/>
  <c r="L80" i="1"/>
  <c r="K80" i="1"/>
  <c r="Y80" i="1" s="1"/>
  <c r="J80" i="1"/>
  <c r="I80" i="1"/>
  <c r="H80" i="1"/>
  <c r="G80" i="1"/>
  <c r="U80" i="1" s="1"/>
  <c r="F80" i="1"/>
  <c r="E80" i="1"/>
  <c r="C80" i="1"/>
  <c r="B80" i="1"/>
  <c r="P79" i="1"/>
  <c r="AD79" i="1" s="1"/>
  <c r="O79" i="1"/>
  <c r="N79" i="1"/>
  <c r="M79" i="1"/>
  <c r="L79" i="1"/>
  <c r="K79" i="1"/>
  <c r="J79" i="1"/>
  <c r="I79" i="1"/>
  <c r="H79" i="1"/>
  <c r="G79" i="1"/>
  <c r="F79" i="1"/>
  <c r="E79" i="1"/>
  <c r="C79" i="1"/>
  <c r="B79" i="1"/>
  <c r="P78" i="1"/>
  <c r="O78" i="1"/>
  <c r="N78" i="1"/>
  <c r="M78" i="1"/>
  <c r="L78" i="1"/>
  <c r="K78" i="1"/>
  <c r="J78" i="1"/>
  <c r="I78" i="1"/>
  <c r="H78" i="1"/>
  <c r="G78" i="1"/>
  <c r="F78" i="1"/>
  <c r="E78" i="1"/>
  <c r="C78" i="1"/>
  <c r="AB78" i="1" s="1"/>
  <c r="B78" i="1"/>
  <c r="T77" i="1"/>
  <c r="P77" i="1"/>
  <c r="AD77" i="1" s="1"/>
  <c r="O77" i="1"/>
  <c r="AC77" i="1" s="1"/>
  <c r="N77" i="1"/>
  <c r="AB77" i="1" s="1"/>
  <c r="M77" i="1"/>
  <c r="AA77" i="1" s="1"/>
  <c r="L77" i="1"/>
  <c r="Z77" i="1" s="1"/>
  <c r="K77" i="1"/>
  <c r="Y77" i="1" s="1"/>
  <c r="J77" i="1"/>
  <c r="X77" i="1" s="1"/>
  <c r="I77" i="1"/>
  <c r="W77" i="1" s="1"/>
  <c r="H77" i="1"/>
  <c r="V77" i="1" s="1"/>
  <c r="G77" i="1"/>
  <c r="U77" i="1" s="1"/>
  <c r="F77" i="1"/>
  <c r="E77" i="1"/>
  <c r="S77" i="1" s="1"/>
  <c r="B77" i="1"/>
  <c r="T76" i="1"/>
  <c r="P76" i="1"/>
  <c r="AD76" i="1" s="1"/>
  <c r="O76" i="1"/>
  <c r="AC76" i="1" s="1"/>
  <c r="N76" i="1"/>
  <c r="AB76" i="1" s="1"/>
  <c r="M76" i="1"/>
  <c r="AA76" i="1" s="1"/>
  <c r="L76" i="1"/>
  <c r="Z76" i="1" s="1"/>
  <c r="K76" i="1"/>
  <c r="Y76" i="1" s="1"/>
  <c r="J76" i="1"/>
  <c r="X76" i="1" s="1"/>
  <c r="I76" i="1"/>
  <c r="W76" i="1" s="1"/>
  <c r="H76" i="1"/>
  <c r="V76" i="1" s="1"/>
  <c r="G76" i="1"/>
  <c r="U76" i="1" s="1"/>
  <c r="F76" i="1"/>
  <c r="E76" i="1"/>
  <c r="S76" i="1" s="1"/>
  <c r="B76" i="1"/>
  <c r="P75" i="1"/>
  <c r="AD75" i="1" s="1"/>
  <c r="O75" i="1"/>
  <c r="AC75" i="1" s="1"/>
  <c r="N75" i="1"/>
  <c r="AB75" i="1" s="1"/>
  <c r="M75" i="1"/>
  <c r="AA75" i="1" s="1"/>
  <c r="L75" i="1"/>
  <c r="Z75" i="1" s="1"/>
  <c r="K75" i="1"/>
  <c r="Y75" i="1" s="1"/>
  <c r="J75" i="1"/>
  <c r="X75" i="1" s="1"/>
  <c r="I75" i="1"/>
  <c r="W75" i="1" s="1"/>
  <c r="H75" i="1"/>
  <c r="V75" i="1" s="1"/>
  <c r="G75" i="1"/>
  <c r="U75" i="1" s="1"/>
  <c r="F75" i="1"/>
  <c r="T75" i="1" s="1"/>
  <c r="E75" i="1"/>
  <c r="S75" i="1" s="1"/>
  <c r="B75" i="1"/>
  <c r="P74" i="1"/>
  <c r="AD74" i="1" s="1"/>
  <c r="O74" i="1"/>
  <c r="AC74" i="1" s="1"/>
  <c r="N74" i="1"/>
  <c r="AB74" i="1" s="1"/>
  <c r="M74" i="1"/>
  <c r="AA74" i="1" s="1"/>
  <c r="L74" i="1"/>
  <c r="Z74" i="1" s="1"/>
  <c r="K74" i="1"/>
  <c r="Y74" i="1" s="1"/>
  <c r="J74" i="1"/>
  <c r="X74" i="1" s="1"/>
  <c r="I74" i="1"/>
  <c r="W74" i="1" s="1"/>
  <c r="H74" i="1"/>
  <c r="V74" i="1" s="1"/>
  <c r="G74" i="1"/>
  <c r="U74" i="1" s="1"/>
  <c r="F74" i="1"/>
  <c r="T74" i="1" s="1"/>
  <c r="E74" i="1"/>
  <c r="S74" i="1" s="1"/>
  <c r="B74" i="1"/>
  <c r="P73" i="1"/>
  <c r="AD73" i="1" s="1"/>
  <c r="O73" i="1"/>
  <c r="AC73" i="1" s="1"/>
  <c r="N73" i="1"/>
  <c r="AB73" i="1" s="1"/>
  <c r="M73" i="1"/>
  <c r="AA73" i="1" s="1"/>
  <c r="L73" i="1"/>
  <c r="Z73" i="1" s="1"/>
  <c r="K73" i="1"/>
  <c r="Y73" i="1" s="1"/>
  <c r="J73" i="1"/>
  <c r="X73" i="1" s="1"/>
  <c r="I73" i="1"/>
  <c r="W73" i="1" s="1"/>
  <c r="H73" i="1"/>
  <c r="V73" i="1" s="1"/>
  <c r="G73" i="1"/>
  <c r="U73" i="1" s="1"/>
  <c r="F73" i="1"/>
  <c r="T73" i="1" s="1"/>
  <c r="E73" i="1"/>
  <c r="S73" i="1" s="1"/>
  <c r="B73" i="1"/>
  <c r="P72" i="1"/>
  <c r="AD72" i="1" s="1"/>
  <c r="O72" i="1"/>
  <c r="AC72" i="1" s="1"/>
  <c r="N72" i="1"/>
  <c r="AB72" i="1" s="1"/>
  <c r="M72" i="1"/>
  <c r="AA72" i="1" s="1"/>
  <c r="L72" i="1"/>
  <c r="Z72" i="1" s="1"/>
  <c r="K72" i="1"/>
  <c r="Y72" i="1" s="1"/>
  <c r="J72" i="1"/>
  <c r="X72" i="1" s="1"/>
  <c r="I72" i="1"/>
  <c r="W72" i="1" s="1"/>
  <c r="H72" i="1"/>
  <c r="V72" i="1" s="1"/>
  <c r="G72" i="1"/>
  <c r="U72" i="1" s="1"/>
  <c r="F72" i="1"/>
  <c r="T72" i="1" s="1"/>
  <c r="E72" i="1"/>
  <c r="S72" i="1" s="1"/>
  <c r="B72" i="1"/>
  <c r="P71" i="1"/>
  <c r="AD71" i="1" s="1"/>
  <c r="O71" i="1"/>
  <c r="AC71" i="1" s="1"/>
  <c r="N71" i="1"/>
  <c r="AB71" i="1" s="1"/>
  <c r="M71" i="1"/>
  <c r="AA71" i="1" s="1"/>
  <c r="L71" i="1"/>
  <c r="Z71" i="1" s="1"/>
  <c r="K71" i="1"/>
  <c r="Y71" i="1" s="1"/>
  <c r="J71" i="1"/>
  <c r="X71" i="1" s="1"/>
  <c r="I71" i="1"/>
  <c r="W71" i="1" s="1"/>
  <c r="H71" i="1"/>
  <c r="V71" i="1" s="1"/>
  <c r="G71" i="1"/>
  <c r="U71" i="1" s="1"/>
  <c r="F71" i="1"/>
  <c r="T71" i="1" s="1"/>
  <c r="E71" i="1"/>
  <c r="S71" i="1" s="1"/>
  <c r="B71" i="1"/>
  <c r="AC70" i="1"/>
  <c r="P70" i="1"/>
  <c r="AD70" i="1" s="1"/>
  <c r="O70" i="1"/>
  <c r="N70" i="1"/>
  <c r="AB70" i="1" s="1"/>
  <c r="M70" i="1"/>
  <c r="AA70" i="1" s="1"/>
  <c r="L70" i="1"/>
  <c r="Z70" i="1" s="1"/>
  <c r="K70" i="1"/>
  <c r="Y70" i="1" s="1"/>
  <c r="J70" i="1"/>
  <c r="X70" i="1" s="1"/>
  <c r="I70" i="1"/>
  <c r="W70" i="1" s="1"/>
  <c r="H70" i="1"/>
  <c r="V70" i="1" s="1"/>
  <c r="G70" i="1"/>
  <c r="U70" i="1" s="1"/>
  <c r="F70" i="1"/>
  <c r="T70" i="1" s="1"/>
  <c r="E70" i="1"/>
  <c r="S70" i="1" s="1"/>
  <c r="B70" i="1"/>
  <c r="P69" i="1"/>
  <c r="O69" i="1"/>
  <c r="N69" i="1"/>
  <c r="M69" i="1"/>
  <c r="L69" i="1"/>
  <c r="K69" i="1"/>
  <c r="J69" i="1"/>
  <c r="I69" i="1"/>
  <c r="H69" i="1"/>
  <c r="G69" i="1"/>
  <c r="F69" i="1"/>
  <c r="E69" i="1"/>
  <c r="C69" i="1"/>
  <c r="B69" i="1"/>
  <c r="P68" i="1"/>
  <c r="AD68" i="1" s="1"/>
  <c r="O68" i="1"/>
  <c r="AC68" i="1" s="1"/>
  <c r="N68" i="1"/>
  <c r="AB68" i="1" s="1"/>
  <c r="M68" i="1"/>
  <c r="AA68" i="1" s="1"/>
  <c r="L68" i="1"/>
  <c r="Z68" i="1" s="1"/>
  <c r="K68" i="1"/>
  <c r="Y68" i="1" s="1"/>
  <c r="J68" i="1"/>
  <c r="X68" i="1" s="1"/>
  <c r="I68" i="1"/>
  <c r="W68" i="1" s="1"/>
  <c r="H68" i="1"/>
  <c r="V68" i="1" s="1"/>
  <c r="G68" i="1"/>
  <c r="U68" i="1" s="1"/>
  <c r="F68" i="1"/>
  <c r="T68" i="1" s="1"/>
  <c r="E68" i="1"/>
  <c r="S68" i="1" s="1"/>
  <c r="B68" i="1"/>
  <c r="Z67" i="1"/>
  <c r="P67" i="1"/>
  <c r="O67" i="1"/>
  <c r="AC67" i="1" s="1"/>
  <c r="N67" i="1"/>
  <c r="AB67" i="1" s="1"/>
  <c r="M67" i="1"/>
  <c r="L67" i="1"/>
  <c r="K67" i="1"/>
  <c r="Y67" i="1" s="1"/>
  <c r="J67" i="1"/>
  <c r="X67" i="1" s="1"/>
  <c r="I67" i="1"/>
  <c r="H67" i="1"/>
  <c r="G67" i="1"/>
  <c r="U67" i="1" s="1"/>
  <c r="F67" i="1"/>
  <c r="T67" i="1" s="1"/>
  <c r="E67" i="1"/>
  <c r="C67" i="1"/>
  <c r="B67" i="1"/>
  <c r="P65" i="1"/>
  <c r="O65" i="1"/>
  <c r="N65" i="1"/>
  <c r="M65" i="1"/>
  <c r="L65" i="1"/>
  <c r="K65" i="1"/>
  <c r="J65" i="1"/>
  <c r="I65" i="1"/>
  <c r="H65" i="1"/>
  <c r="G65" i="1"/>
  <c r="F65" i="1"/>
  <c r="E65" i="1"/>
  <c r="C65" i="1"/>
  <c r="V65" i="1" s="1"/>
  <c r="B65" i="1"/>
  <c r="B66" i="1" s="1"/>
  <c r="Q64" i="1"/>
  <c r="C64" i="1"/>
  <c r="C66" i="1" s="1"/>
  <c r="P63" i="1"/>
  <c r="O63" i="1"/>
  <c r="N63" i="1"/>
  <c r="M63" i="1"/>
  <c r="L63" i="1"/>
  <c r="K63" i="1"/>
  <c r="J63" i="1"/>
  <c r="I63" i="1"/>
  <c r="H63" i="1"/>
  <c r="G63" i="1"/>
  <c r="F63" i="1"/>
  <c r="E63" i="1"/>
  <c r="C63" i="1"/>
  <c r="B63" i="1"/>
  <c r="B64" i="1" s="1"/>
  <c r="P62" i="1"/>
  <c r="O62" i="1"/>
  <c r="N62" i="1"/>
  <c r="M62" i="1"/>
  <c r="L62" i="1"/>
  <c r="K62" i="1"/>
  <c r="J62" i="1"/>
  <c r="I62" i="1"/>
  <c r="H62" i="1"/>
  <c r="G62" i="1"/>
  <c r="F62" i="1"/>
  <c r="E62" i="1"/>
  <c r="C62" i="1"/>
  <c r="B62" i="1"/>
  <c r="Q61" i="1"/>
  <c r="AD60" i="1"/>
  <c r="V60" i="1"/>
  <c r="P60" i="1"/>
  <c r="O60" i="1"/>
  <c r="AC60" i="1" s="1"/>
  <c r="N60" i="1"/>
  <c r="M60" i="1"/>
  <c r="AA60" i="1" s="1"/>
  <c r="L60" i="1"/>
  <c r="Z60" i="1" s="1"/>
  <c r="K60" i="1"/>
  <c r="Y60" i="1" s="1"/>
  <c r="J60" i="1"/>
  <c r="I60" i="1"/>
  <c r="W60" i="1" s="1"/>
  <c r="H60" i="1"/>
  <c r="G60" i="1"/>
  <c r="U60" i="1" s="1"/>
  <c r="F60" i="1"/>
  <c r="E60" i="1"/>
  <c r="S60" i="1" s="1"/>
  <c r="C60" i="1"/>
  <c r="B60" i="1"/>
  <c r="B61" i="1" s="1"/>
  <c r="Q59" i="1"/>
  <c r="C59" i="1"/>
  <c r="C61" i="1" s="1"/>
  <c r="A59" i="1"/>
  <c r="A61" i="1" s="1"/>
  <c r="A64" i="1" s="1"/>
  <c r="A66" i="1" s="1"/>
  <c r="P58" i="1"/>
  <c r="O58" i="1"/>
  <c r="N58" i="1"/>
  <c r="M58" i="1"/>
  <c r="L58" i="1"/>
  <c r="K58" i="1"/>
  <c r="J58" i="1"/>
  <c r="X58" i="1" s="1"/>
  <c r="I58" i="1"/>
  <c r="H58" i="1"/>
  <c r="G58" i="1"/>
  <c r="F58" i="1"/>
  <c r="E58" i="1"/>
  <c r="C58" i="1"/>
  <c r="AC58" i="1" s="1"/>
  <c r="B58" i="1"/>
  <c r="B59" i="1" s="1"/>
  <c r="U57" i="1"/>
  <c r="P57" i="1"/>
  <c r="AD57" i="1" s="1"/>
  <c r="O57" i="1"/>
  <c r="AC57" i="1" s="1"/>
  <c r="N57" i="1"/>
  <c r="AB57" i="1" s="1"/>
  <c r="M57" i="1"/>
  <c r="AA57" i="1" s="1"/>
  <c r="L57" i="1"/>
  <c r="Z57" i="1" s="1"/>
  <c r="K57" i="1"/>
  <c r="Y57" i="1" s="1"/>
  <c r="J57" i="1"/>
  <c r="X57" i="1" s="1"/>
  <c r="I57" i="1"/>
  <c r="W57" i="1" s="1"/>
  <c r="H57" i="1"/>
  <c r="V57" i="1" s="1"/>
  <c r="G57" i="1"/>
  <c r="F57" i="1"/>
  <c r="T57" i="1" s="1"/>
  <c r="E57" i="1"/>
  <c r="S57" i="1" s="1"/>
  <c r="B57" i="1"/>
  <c r="P56" i="1"/>
  <c r="O56" i="1"/>
  <c r="N56" i="1"/>
  <c r="M56" i="1"/>
  <c r="L56" i="1"/>
  <c r="K56" i="1"/>
  <c r="J56" i="1"/>
  <c r="I56" i="1"/>
  <c r="H56" i="1"/>
  <c r="G56" i="1"/>
  <c r="F56" i="1"/>
  <c r="E56" i="1"/>
  <c r="C56" i="1"/>
  <c r="AC56" i="1" s="1"/>
  <c r="B56" i="1"/>
  <c r="Q55" i="1"/>
  <c r="P54" i="1"/>
  <c r="AD54" i="1" s="1"/>
  <c r="O54" i="1"/>
  <c r="N54" i="1"/>
  <c r="M54" i="1"/>
  <c r="L54" i="1"/>
  <c r="K54" i="1"/>
  <c r="J54" i="1"/>
  <c r="I54" i="1"/>
  <c r="H54" i="1"/>
  <c r="G54" i="1"/>
  <c r="F54" i="1"/>
  <c r="E54" i="1"/>
  <c r="C54" i="1"/>
  <c r="B54" i="1"/>
  <c r="Q53" i="1"/>
  <c r="C53" i="1"/>
  <c r="C55" i="1" s="1"/>
  <c r="P52" i="1"/>
  <c r="O52" i="1"/>
  <c r="N52" i="1"/>
  <c r="M52" i="1"/>
  <c r="L52" i="1"/>
  <c r="K52" i="1"/>
  <c r="J52" i="1"/>
  <c r="I52" i="1"/>
  <c r="H52" i="1"/>
  <c r="G52" i="1"/>
  <c r="F52" i="1"/>
  <c r="E52" i="1"/>
  <c r="C52" i="1"/>
  <c r="B52" i="1"/>
  <c r="G51" i="1"/>
  <c r="F51" i="1"/>
  <c r="G48" i="1"/>
  <c r="F48" i="1"/>
  <c r="G47" i="1"/>
  <c r="F47" i="1"/>
  <c r="G46" i="1"/>
  <c r="F46" i="1"/>
  <c r="P43" i="1"/>
  <c r="O43" i="1"/>
  <c r="N43" i="1"/>
  <c r="M43" i="1"/>
  <c r="L43" i="1"/>
  <c r="K43" i="1"/>
  <c r="J43" i="1"/>
  <c r="I43" i="1"/>
  <c r="H43" i="1"/>
  <c r="G43" i="1"/>
  <c r="F43" i="1"/>
  <c r="E43" i="1"/>
  <c r="C43" i="1"/>
  <c r="B43" i="1"/>
  <c r="P42" i="1"/>
  <c r="O42" i="1"/>
  <c r="N42" i="1"/>
  <c r="M42" i="1"/>
  <c r="L42" i="1"/>
  <c r="K42" i="1"/>
  <c r="J42" i="1"/>
  <c r="I42" i="1"/>
  <c r="H42" i="1"/>
  <c r="G42" i="1"/>
  <c r="F42" i="1"/>
  <c r="E42" i="1"/>
  <c r="C42" i="1"/>
  <c r="B42" i="1"/>
  <c r="P41" i="1"/>
  <c r="O41" i="1"/>
  <c r="N41" i="1"/>
  <c r="M41" i="1"/>
  <c r="L41" i="1"/>
  <c r="K41" i="1"/>
  <c r="J41" i="1"/>
  <c r="I41" i="1"/>
  <c r="H41" i="1"/>
  <c r="G41" i="1"/>
  <c r="F41" i="1"/>
  <c r="E41" i="1"/>
  <c r="C41" i="1"/>
  <c r="B41" i="1"/>
  <c r="P40" i="1"/>
  <c r="O40" i="1"/>
  <c r="N40" i="1"/>
  <c r="M40" i="1"/>
  <c r="L40" i="1"/>
  <c r="K40" i="1"/>
  <c r="J40" i="1"/>
  <c r="I40" i="1"/>
  <c r="H40" i="1"/>
  <c r="G40" i="1"/>
  <c r="F40" i="1"/>
  <c r="E40" i="1"/>
  <c r="C40" i="1"/>
  <c r="B40" i="1"/>
  <c r="AD39" i="1"/>
  <c r="P39" i="1"/>
  <c r="O39" i="1"/>
  <c r="N39" i="1"/>
  <c r="M39" i="1"/>
  <c r="AA39" i="1" s="1"/>
  <c r="L39" i="1"/>
  <c r="K39" i="1"/>
  <c r="J39" i="1"/>
  <c r="I39" i="1"/>
  <c r="W39" i="1" s="1"/>
  <c r="H39" i="1"/>
  <c r="G39" i="1"/>
  <c r="F39" i="1"/>
  <c r="E39" i="1"/>
  <c r="C39" i="1"/>
  <c r="B39" i="1"/>
  <c r="P38" i="1"/>
  <c r="O38" i="1"/>
  <c r="N38" i="1"/>
  <c r="M38" i="1"/>
  <c r="AA38" i="1" s="1"/>
  <c r="L38" i="1"/>
  <c r="K38" i="1"/>
  <c r="J38" i="1"/>
  <c r="I38" i="1"/>
  <c r="H38" i="1"/>
  <c r="G38" i="1"/>
  <c r="F38" i="1"/>
  <c r="E38" i="1"/>
  <c r="C38" i="1"/>
  <c r="B38" i="1"/>
  <c r="P37" i="1"/>
  <c r="O37" i="1"/>
  <c r="N37" i="1"/>
  <c r="M37" i="1"/>
  <c r="L37" i="1"/>
  <c r="K37" i="1"/>
  <c r="J37" i="1"/>
  <c r="X37" i="1" s="1"/>
  <c r="I37" i="1"/>
  <c r="H37" i="1"/>
  <c r="G37" i="1"/>
  <c r="F37" i="1"/>
  <c r="T37" i="1" s="1"/>
  <c r="E37" i="1"/>
  <c r="C37" i="1"/>
  <c r="B37" i="1"/>
  <c r="AD36" i="1"/>
  <c r="P36" i="1"/>
  <c r="O36" i="1"/>
  <c r="AC36" i="1" s="1"/>
  <c r="N36" i="1"/>
  <c r="AB36" i="1" s="1"/>
  <c r="M36" i="1"/>
  <c r="AA36" i="1" s="1"/>
  <c r="L36" i="1"/>
  <c r="Z36" i="1" s="1"/>
  <c r="K36" i="1"/>
  <c r="Y36" i="1" s="1"/>
  <c r="J36" i="1"/>
  <c r="X36" i="1" s="1"/>
  <c r="I36" i="1"/>
  <c r="W36" i="1" s="1"/>
  <c r="H36" i="1"/>
  <c r="V36" i="1" s="1"/>
  <c r="G36" i="1"/>
  <c r="U36" i="1" s="1"/>
  <c r="F36" i="1"/>
  <c r="T36" i="1" s="1"/>
  <c r="E36" i="1"/>
  <c r="B36" i="1"/>
  <c r="P35" i="1"/>
  <c r="AD35" i="1" s="1"/>
  <c r="O35" i="1"/>
  <c r="N35" i="1"/>
  <c r="M35" i="1"/>
  <c r="L35" i="1"/>
  <c r="Z35" i="1" s="1"/>
  <c r="K35" i="1"/>
  <c r="J35" i="1"/>
  <c r="I35" i="1"/>
  <c r="H35" i="1"/>
  <c r="G35" i="1"/>
  <c r="F35" i="1"/>
  <c r="E35" i="1"/>
  <c r="C35" i="1"/>
  <c r="B35" i="1"/>
  <c r="P34" i="1"/>
  <c r="O34" i="1"/>
  <c r="N34" i="1"/>
  <c r="M34" i="1"/>
  <c r="L34" i="1"/>
  <c r="K34" i="1"/>
  <c r="J34" i="1"/>
  <c r="I34" i="1"/>
  <c r="H34" i="1"/>
  <c r="G34" i="1"/>
  <c r="F34" i="1"/>
  <c r="E34" i="1"/>
  <c r="C34" i="1"/>
  <c r="B34" i="1"/>
  <c r="Z33" i="1"/>
  <c r="P33" i="1"/>
  <c r="O33" i="1"/>
  <c r="AC33" i="1" s="1"/>
  <c r="N33" i="1"/>
  <c r="M33" i="1"/>
  <c r="L33" i="1"/>
  <c r="K33" i="1"/>
  <c r="Y33" i="1" s="1"/>
  <c r="J33" i="1"/>
  <c r="I33" i="1"/>
  <c r="H33" i="1"/>
  <c r="G33" i="1"/>
  <c r="U33" i="1" s="1"/>
  <c r="F33" i="1"/>
  <c r="E33" i="1"/>
  <c r="C33" i="1"/>
  <c r="AB33" i="1" s="1"/>
  <c r="B33" i="1"/>
  <c r="P32" i="1"/>
  <c r="O32" i="1"/>
  <c r="AC32" i="1" s="1"/>
  <c r="N32" i="1"/>
  <c r="M32" i="1"/>
  <c r="L32" i="1"/>
  <c r="K32" i="1"/>
  <c r="J32" i="1"/>
  <c r="X32" i="1" s="1"/>
  <c r="I32" i="1"/>
  <c r="H32" i="1"/>
  <c r="G32" i="1"/>
  <c r="U32" i="1" s="1"/>
  <c r="F32" i="1"/>
  <c r="E32" i="1"/>
  <c r="C32" i="1"/>
  <c r="B32" i="1"/>
  <c r="P31" i="1"/>
  <c r="O31" i="1"/>
  <c r="AC31" i="1" s="1"/>
  <c r="N31" i="1"/>
  <c r="M31" i="1"/>
  <c r="L31" i="1"/>
  <c r="K31" i="1"/>
  <c r="Y31" i="1" s="1"/>
  <c r="J31" i="1"/>
  <c r="I31" i="1"/>
  <c r="H31" i="1"/>
  <c r="G31" i="1"/>
  <c r="U31" i="1" s="1"/>
  <c r="F31" i="1"/>
  <c r="E31" i="1"/>
  <c r="C31" i="1"/>
  <c r="B31" i="1"/>
  <c r="P30" i="1"/>
  <c r="O30" i="1"/>
  <c r="N30" i="1"/>
  <c r="M30" i="1"/>
  <c r="L30" i="1"/>
  <c r="Z30" i="1" s="1"/>
  <c r="K30" i="1"/>
  <c r="J30" i="1"/>
  <c r="I30" i="1"/>
  <c r="H30" i="1"/>
  <c r="G30" i="1"/>
  <c r="F30" i="1"/>
  <c r="E30" i="1"/>
  <c r="C30" i="1"/>
  <c r="B30" i="1"/>
  <c r="AD29" i="1"/>
  <c r="P29" i="1"/>
  <c r="O29" i="1"/>
  <c r="N29" i="1"/>
  <c r="M29" i="1"/>
  <c r="AA29" i="1" s="1"/>
  <c r="L29" i="1"/>
  <c r="K29" i="1"/>
  <c r="J29" i="1"/>
  <c r="I29" i="1"/>
  <c r="W29" i="1" s="1"/>
  <c r="H29" i="1"/>
  <c r="G29" i="1"/>
  <c r="F29" i="1"/>
  <c r="T29" i="1" s="1"/>
  <c r="E29" i="1"/>
  <c r="S29" i="1" s="1"/>
  <c r="C29" i="1"/>
  <c r="B29" i="1"/>
  <c r="P28" i="1"/>
  <c r="O28" i="1"/>
  <c r="N28" i="1"/>
  <c r="M28" i="1"/>
  <c r="L28" i="1"/>
  <c r="K28" i="1"/>
  <c r="J28" i="1"/>
  <c r="X28" i="1" s="1"/>
  <c r="I28" i="1"/>
  <c r="H28" i="1"/>
  <c r="G28" i="1"/>
  <c r="F28" i="1"/>
  <c r="E28" i="1"/>
  <c r="C28" i="1"/>
  <c r="AC28" i="1" s="1"/>
  <c r="B28" i="1"/>
  <c r="AD27" i="1"/>
  <c r="V27" i="1"/>
  <c r="P27" i="1"/>
  <c r="O27" i="1"/>
  <c r="AC27" i="1" s="1"/>
  <c r="N27" i="1"/>
  <c r="M27" i="1"/>
  <c r="L27" i="1"/>
  <c r="K27" i="1"/>
  <c r="Y27" i="1" s="1"/>
  <c r="J27" i="1"/>
  <c r="X27" i="1" s="1"/>
  <c r="I27" i="1"/>
  <c r="H27" i="1"/>
  <c r="G27" i="1"/>
  <c r="U27" i="1" s="1"/>
  <c r="F27" i="1"/>
  <c r="T27" i="1" s="1"/>
  <c r="E27" i="1"/>
  <c r="C27" i="1"/>
  <c r="Z27" i="1" s="1"/>
  <c r="B27" i="1"/>
  <c r="P26" i="1"/>
  <c r="AD26" i="1" s="1"/>
  <c r="O26" i="1"/>
  <c r="AC26" i="1" s="1"/>
  <c r="N26" i="1"/>
  <c r="AB26" i="1" s="1"/>
  <c r="M26" i="1"/>
  <c r="AA26" i="1" s="1"/>
  <c r="L26" i="1"/>
  <c r="Z26" i="1" s="1"/>
  <c r="K26" i="1"/>
  <c r="Y26" i="1" s="1"/>
  <c r="J26" i="1"/>
  <c r="X26" i="1" s="1"/>
  <c r="I26" i="1"/>
  <c r="W26" i="1" s="1"/>
  <c r="H26" i="1"/>
  <c r="V26" i="1" s="1"/>
  <c r="G26" i="1"/>
  <c r="U26" i="1" s="1"/>
  <c r="F26" i="1"/>
  <c r="T26" i="1" s="1"/>
  <c r="E26" i="1"/>
  <c r="S26" i="1" s="1"/>
  <c r="B26" i="1"/>
  <c r="P25" i="1"/>
  <c r="O25" i="1"/>
  <c r="N25" i="1"/>
  <c r="M25" i="1"/>
  <c r="L25" i="1"/>
  <c r="K25" i="1"/>
  <c r="J25" i="1"/>
  <c r="I25" i="1"/>
  <c r="H25" i="1"/>
  <c r="G25" i="1"/>
  <c r="F25" i="1"/>
  <c r="E25" i="1"/>
  <c r="C25" i="1"/>
  <c r="B25" i="1"/>
  <c r="P24" i="1"/>
  <c r="O24" i="1"/>
  <c r="AC24" i="1" s="1"/>
  <c r="N24" i="1"/>
  <c r="M24" i="1"/>
  <c r="L24" i="1"/>
  <c r="K24" i="1"/>
  <c r="Y24" i="1" s="1"/>
  <c r="J24" i="1"/>
  <c r="I24" i="1"/>
  <c r="H24" i="1"/>
  <c r="G24" i="1"/>
  <c r="U24" i="1" s="1"/>
  <c r="F24" i="1"/>
  <c r="E24" i="1"/>
  <c r="C24" i="1"/>
  <c r="B24" i="1"/>
  <c r="P23" i="1"/>
  <c r="AD23" i="1" s="1"/>
  <c r="O23" i="1"/>
  <c r="AC23" i="1" s="1"/>
  <c r="N23" i="1"/>
  <c r="M23" i="1"/>
  <c r="L23" i="1"/>
  <c r="Z23" i="1" s="1"/>
  <c r="K23" i="1"/>
  <c r="J23" i="1"/>
  <c r="I23" i="1"/>
  <c r="H23" i="1"/>
  <c r="V23" i="1" s="1"/>
  <c r="G23" i="1"/>
  <c r="F23" i="1"/>
  <c r="E23" i="1"/>
  <c r="C23" i="1"/>
  <c r="B23" i="1"/>
  <c r="P22" i="1"/>
  <c r="AD22" i="1" s="1"/>
  <c r="O22" i="1"/>
  <c r="AC22" i="1" s="1"/>
  <c r="N22" i="1"/>
  <c r="AB22" i="1" s="1"/>
  <c r="M22" i="1"/>
  <c r="AA22" i="1" s="1"/>
  <c r="L22" i="1"/>
  <c r="Z22" i="1" s="1"/>
  <c r="K22" i="1"/>
  <c r="Y22" i="1" s="1"/>
  <c r="J22" i="1"/>
  <c r="X22" i="1" s="1"/>
  <c r="I22" i="1"/>
  <c r="W22" i="1" s="1"/>
  <c r="H22" i="1"/>
  <c r="V22" i="1" s="1"/>
  <c r="G22" i="1"/>
  <c r="U22" i="1" s="1"/>
  <c r="F22" i="1"/>
  <c r="T22" i="1" s="1"/>
  <c r="E22" i="1"/>
  <c r="S22" i="1" s="1"/>
  <c r="B22" i="1"/>
  <c r="Z21" i="1"/>
  <c r="P21" i="1"/>
  <c r="AD21" i="1" s="1"/>
  <c r="O21" i="1"/>
  <c r="AC21" i="1" s="1"/>
  <c r="N21" i="1"/>
  <c r="AB21" i="1" s="1"/>
  <c r="M21" i="1"/>
  <c r="AA21" i="1" s="1"/>
  <c r="L21" i="1"/>
  <c r="K21" i="1"/>
  <c r="Y21" i="1" s="1"/>
  <c r="J21" i="1"/>
  <c r="X21" i="1" s="1"/>
  <c r="I21" i="1"/>
  <c r="W21" i="1" s="1"/>
  <c r="H21" i="1"/>
  <c r="V21" i="1" s="1"/>
  <c r="G21" i="1"/>
  <c r="U21" i="1" s="1"/>
  <c r="F21" i="1"/>
  <c r="T21" i="1" s="1"/>
  <c r="E21" i="1"/>
  <c r="S21" i="1" s="1"/>
  <c r="B21" i="1"/>
  <c r="Y20" i="1"/>
  <c r="P20" i="1"/>
  <c r="O20" i="1"/>
  <c r="N20" i="1"/>
  <c r="M20" i="1"/>
  <c r="L20" i="1"/>
  <c r="Z20" i="1" s="1"/>
  <c r="K20" i="1"/>
  <c r="J20" i="1"/>
  <c r="I20" i="1"/>
  <c r="H20" i="1"/>
  <c r="G20" i="1"/>
  <c r="F20" i="1"/>
  <c r="E20" i="1"/>
  <c r="C20" i="1"/>
  <c r="B20" i="1"/>
  <c r="P19" i="1"/>
  <c r="O19" i="1"/>
  <c r="AC19" i="1" s="1"/>
  <c r="N19" i="1"/>
  <c r="M19" i="1"/>
  <c r="L19" i="1"/>
  <c r="K19" i="1"/>
  <c r="Y19" i="1" s="1"/>
  <c r="J19" i="1"/>
  <c r="I19" i="1"/>
  <c r="H19" i="1"/>
  <c r="G19" i="1"/>
  <c r="U19" i="1" s="1"/>
  <c r="F19" i="1"/>
  <c r="E19" i="1"/>
  <c r="C19" i="1"/>
  <c r="B19" i="1"/>
  <c r="P18" i="1"/>
  <c r="O18" i="1"/>
  <c r="N18" i="1"/>
  <c r="M18" i="1"/>
  <c r="L18" i="1"/>
  <c r="K18" i="1"/>
  <c r="J18" i="1"/>
  <c r="I18" i="1"/>
  <c r="H18" i="1"/>
  <c r="G18" i="1"/>
  <c r="F18" i="1"/>
  <c r="E18" i="1"/>
  <c r="C18" i="1"/>
  <c r="B18" i="1"/>
  <c r="P17" i="1"/>
  <c r="O17" i="1"/>
  <c r="AC17" i="1" s="1"/>
  <c r="N17" i="1"/>
  <c r="M17" i="1"/>
  <c r="L17" i="1"/>
  <c r="K17" i="1"/>
  <c r="J17" i="1"/>
  <c r="I17" i="1"/>
  <c r="H17" i="1"/>
  <c r="G17" i="1"/>
  <c r="F17" i="1"/>
  <c r="E17" i="1"/>
  <c r="C17" i="1"/>
  <c r="B17" i="1"/>
  <c r="P16" i="1"/>
  <c r="O16" i="1"/>
  <c r="N16" i="1"/>
  <c r="M16" i="1"/>
  <c r="L16" i="1"/>
  <c r="K16" i="1"/>
  <c r="Y16" i="1" s="1"/>
  <c r="J16" i="1"/>
  <c r="I16" i="1"/>
  <c r="H16" i="1"/>
  <c r="G16" i="1"/>
  <c r="U16" i="1" s="1"/>
  <c r="F16" i="1"/>
  <c r="E16" i="1"/>
  <c r="C16" i="1"/>
  <c r="B16" i="1"/>
  <c r="P15" i="1"/>
  <c r="O15" i="1"/>
  <c r="N15" i="1"/>
  <c r="M15" i="1"/>
  <c r="AA15" i="1" s="1"/>
  <c r="L15" i="1"/>
  <c r="K15" i="1"/>
  <c r="J15" i="1"/>
  <c r="I15" i="1"/>
  <c r="H15" i="1"/>
  <c r="G15" i="1"/>
  <c r="F15" i="1"/>
  <c r="E15" i="1"/>
  <c r="C15" i="1"/>
  <c r="B15" i="1"/>
  <c r="P14" i="1"/>
  <c r="O14" i="1"/>
  <c r="N14" i="1"/>
  <c r="M14" i="1"/>
  <c r="L14" i="1"/>
  <c r="K14" i="1"/>
  <c r="J14" i="1"/>
  <c r="I14" i="1"/>
  <c r="H14" i="1"/>
  <c r="G14" i="1"/>
  <c r="F14" i="1"/>
  <c r="E14" i="1"/>
  <c r="C14" i="1"/>
  <c r="B14" i="1"/>
  <c r="P13" i="1"/>
  <c r="O13" i="1"/>
  <c r="N13" i="1"/>
  <c r="M13" i="1"/>
  <c r="L13" i="1"/>
  <c r="K13" i="1"/>
  <c r="J13" i="1"/>
  <c r="X13" i="1" s="1"/>
  <c r="I13" i="1"/>
  <c r="H13" i="1"/>
  <c r="G13" i="1"/>
  <c r="F13" i="1"/>
  <c r="E13" i="1"/>
  <c r="C13" i="1"/>
  <c r="B13" i="1"/>
  <c r="AV11" i="1"/>
  <c r="E3" i="1"/>
  <c r="E2" i="1"/>
  <c r="T54" i="2" l="1"/>
  <c r="J54" i="2"/>
  <c r="T60" i="2"/>
  <c r="J60" i="2"/>
  <c r="L46" i="2"/>
  <c r="T46" i="2"/>
  <c r="T30" i="1"/>
  <c r="Z34" i="1"/>
  <c r="T35" i="1"/>
  <c r="AB35" i="1"/>
  <c r="T38" i="1"/>
  <c r="AB38" i="1"/>
  <c r="V40" i="1"/>
  <c r="AD40" i="1"/>
  <c r="T82" i="1"/>
  <c r="T86" i="1"/>
  <c r="X86" i="1"/>
  <c r="AB86" i="1"/>
  <c r="V103" i="1"/>
  <c r="AD153" i="1"/>
  <c r="X35" i="1"/>
  <c r="X38" i="1"/>
  <c r="Z16" i="1"/>
  <c r="AB27" i="1"/>
  <c r="S28" i="1"/>
  <c r="W28" i="1"/>
  <c r="AA28" i="1"/>
  <c r="Z31" i="1"/>
  <c r="AD31" i="1"/>
  <c r="V33" i="1"/>
  <c r="AD33" i="1"/>
  <c r="U38" i="1"/>
  <c r="Y38" i="1"/>
  <c r="AC38" i="1"/>
  <c r="S52" i="1"/>
  <c r="S54" i="1"/>
  <c r="AF61" i="1"/>
  <c r="AG61" i="1" s="1"/>
  <c r="AA63" i="1"/>
  <c r="U82" i="1"/>
  <c r="Y82" i="1"/>
  <c r="AC82" i="1"/>
  <c r="X83" i="1"/>
  <c r="AB85" i="1"/>
  <c r="U86" i="1"/>
  <c r="Y86" i="1"/>
  <c r="AC86" i="1"/>
  <c r="U104" i="1"/>
  <c r="Y104" i="1"/>
  <c r="AC104" i="1"/>
  <c r="U106" i="1"/>
  <c r="Y106" i="1"/>
  <c r="AC106" i="1"/>
  <c r="T108" i="1"/>
  <c r="X108" i="1"/>
  <c r="AB108" i="1"/>
  <c r="AD114" i="1"/>
  <c r="U116" i="1"/>
  <c r="Y116" i="1"/>
  <c r="AC116" i="1"/>
  <c r="U125" i="1"/>
  <c r="Y125" i="1"/>
  <c r="AC125" i="1"/>
  <c r="W130" i="1"/>
  <c r="AA132" i="1"/>
  <c r="AD143" i="1"/>
  <c r="S144" i="1"/>
  <c r="W144" i="1"/>
  <c r="AA144" i="1"/>
  <c r="U157" i="1"/>
  <c r="Y157" i="1"/>
  <c r="AC157" i="1"/>
  <c r="F174" i="1"/>
  <c r="J174" i="1"/>
  <c r="N174" i="1"/>
  <c r="Q166" i="1"/>
  <c r="AE166" i="1" s="1"/>
  <c r="AE169" i="1"/>
  <c r="T132" i="1"/>
  <c r="X132" i="1"/>
  <c r="AB132" i="1"/>
  <c r="T139" i="1"/>
  <c r="X139" i="1"/>
  <c r="AD142" i="1"/>
  <c r="W148" i="1"/>
  <c r="X149" i="1"/>
  <c r="AC152" i="1"/>
  <c r="AD152" i="1"/>
  <c r="Q178" i="1"/>
  <c r="AA17" i="1"/>
  <c r="T20" i="1"/>
  <c r="X20" i="1"/>
  <c r="AB20" i="1"/>
  <c r="Q23" i="1"/>
  <c r="W23" i="1"/>
  <c r="AA23" i="1"/>
  <c r="T24" i="1"/>
  <c r="Y25" i="1"/>
  <c r="T33" i="1"/>
  <c r="U37" i="1"/>
  <c r="Y37" i="1"/>
  <c r="AC37" i="1"/>
  <c r="S38" i="1"/>
  <c r="W38" i="1"/>
  <c r="T60" i="1"/>
  <c r="X60" i="1"/>
  <c r="AB60" i="1"/>
  <c r="AC69" i="1"/>
  <c r="Y79" i="1"/>
  <c r="AD80" i="1"/>
  <c r="S87" i="1"/>
  <c r="W87" i="1"/>
  <c r="AA87" i="1"/>
  <c r="Q113" i="1"/>
  <c r="W113" i="1"/>
  <c r="AA113" i="1"/>
  <c r="T114" i="1"/>
  <c r="X114" i="1"/>
  <c r="AB114" i="1"/>
  <c r="V115" i="1"/>
  <c r="AD115" i="1"/>
  <c r="S125" i="1"/>
  <c r="W125" i="1"/>
  <c r="AA125" i="1"/>
  <c r="S129" i="1"/>
  <c r="W129" i="1"/>
  <c r="AA129" i="1"/>
  <c r="U132" i="1"/>
  <c r="Y132" i="1"/>
  <c r="AC132" i="1"/>
  <c r="V136" i="1"/>
  <c r="AA138" i="1"/>
  <c r="Y139" i="1"/>
  <c r="U141" i="1"/>
  <c r="S147" i="1"/>
  <c r="W147" i="1"/>
  <c r="AA147" i="1"/>
  <c r="T148" i="1"/>
  <c r="X148" i="1"/>
  <c r="AB148" i="1"/>
  <c r="AC149" i="1"/>
  <c r="U151" i="1"/>
  <c r="Y153" i="1"/>
  <c r="AD25" i="1"/>
  <c r="Q52" i="1"/>
  <c r="AE52" i="1" s="1"/>
  <c r="S63" i="1"/>
  <c r="W63" i="1"/>
  <c r="AC13" i="1"/>
  <c r="U15" i="1"/>
  <c r="Y15" i="1"/>
  <c r="AC15" i="1"/>
  <c r="AA19" i="1"/>
  <c r="U20" i="1"/>
  <c r="AC20" i="1"/>
  <c r="AB29" i="1"/>
  <c r="V29" i="1"/>
  <c r="Q31" i="1"/>
  <c r="W31" i="1"/>
  <c r="AA31" i="1"/>
  <c r="S32" i="1"/>
  <c r="W32" i="1"/>
  <c r="AA32" i="1"/>
  <c r="W33" i="1"/>
  <c r="AA33" i="1"/>
  <c r="AE33" i="1" s="1"/>
  <c r="U35" i="1"/>
  <c r="Y35" i="1"/>
  <c r="AC35" i="1"/>
  <c r="W37" i="1"/>
  <c r="AA37" i="1"/>
  <c r="V39" i="1"/>
  <c r="Z39" i="1"/>
  <c r="U54" i="1"/>
  <c r="AC54" i="1"/>
  <c r="AF59" i="1"/>
  <c r="AG59" i="1" s="1"/>
  <c r="R59" i="1"/>
  <c r="R66" i="1"/>
  <c r="V67" i="1"/>
  <c r="Z79" i="1"/>
  <c r="Z83" i="1"/>
  <c r="AD83" i="1"/>
  <c r="U85" i="1"/>
  <c r="Y85" i="1"/>
  <c r="AC85" i="1"/>
  <c r="V86" i="1"/>
  <c r="AA13" i="1"/>
  <c r="T16" i="1"/>
  <c r="X16" i="1"/>
  <c r="AB16" i="1"/>
  <c r="X17" i="1"/>
  <c r="T19" i="1"/>
  <c r="X19" i="1"/>
  <c r="AB19" i="1"/>
  <c r="V20" i="1"/>
  <c r="AD20" i="1"/>
  <c r="X33" i="1"/>
  <c r="U34" i="1"/>
  <c r="Y34" i="1"/>
  <c r="AC34" i="1"/>
  <c r="V35" i="1"/>
  <c r="AB37" i="1"/>
  <c r="Q39" i="1"/>
  <c r="W42" i="1"/>
  <c r="Z42" i="1"/>
  <c r="AD42" i="1"/>
  <c r="V56" i="1"/>
  <c r="Y69" i="1"/>
  <c r="T80" i="1"/>
  <c r="V85" i="1"/>
  <c r="Z85" i="1"/>
  <c r="Z89" i="1"/>
  <c r="AD89" i="1"/>
  <c r="L55" i="2"/>
  <c r="Z69" i="1"/>
  <c r="AD69" i="1"/>
  <c r="L73" i="2"/>
  <c r="Z25" i="1"/>
  <c r="AC16" i="1"/>
  <c r="AD16" i="1"/>
  <c r="Z80" i="1"/>
  <c r="Z88" i="1"/>
  <c r="S69" i="1"/>
  <c r="Q79" i="1"/>
  <c r="W79" i="1"/>
  <c r="AA81" i="1"/>
  <c r="U83" i="1"/>
  <c r="Y83" i="1"/>
  <c r="S86" i="1"/>
  <c r="W86" i="1"/>
  <c r="AA86" i="1"/>
  <c r="Z87" i="1"/>
  <c r="AD87" i="1"/>
  <c r="T92" i="1"/>
  <c r="X92" i="1"/>
  <c r="AB92" i="1"/>
  <c r="S103" i="1"/>
  <c r="W103" i="1"/>
  <c r="AA103" i="1"/>
  <c r="T104" i="1"/>
  <c r="X104" i="1"/>
  <c r="AB104" i="1"/>
  <c r="T106" i="1"/>
  <c r="X106" i="1"/>
  <c r="X107" i="1"/>
  <c r="W108" i="1"/>
  <c r="T115" i="1"/>
  <c r="X115" i="1"/>
  <c r="AB115" i="1"/>
  <c r="T123" i="1"/>
  <c r="Z123" i="1"/>
  <c r="S136" i="1"/>
  <c r="W136" i="1"/>
  <c r="AA136" i="1"/>
  <c r="AD137" i="1"/>
  <c r="W138" i="1"/>
  <c r="U140" i="1"/>
  <c r="Y140" i="1"/>
  <c r="AC140" i="1"/>
  <c r="U142" i="1"/>
  <c r="Y142" i="1"/>
  <c r="AC142" i="1"/>
  <c r="U143" i="1"/>
  <c r="Y143" i="1"/>
  <c r="AC143" i="1"/>
  <c r="AB147" i="1"/>
  <c r="V147" i="1"/>
  <c r="Z147" i="1"/>
  <c r="X152" i="1"/>
  <c r="T153" i="1"/>
  <c r="U155" i="1"/>
  <c r="E181" i="1"/>
  <c r="I181" i="1"/>
  <c r="M181" i="1"/>
  <c r="Q179" i="1"/>
  <c r="Q124" i="1"/>
  <c r="T130" i="1"/>
  <c r="X130" i="1"/>
  <c r="AB130" i="1"/>
  <c r="U131" i="1"/>
  <c r="Q132" i="1"/>
  <c r="V140" i="1"/>
  <c r="Z140" i="1"/>
  <c r="AD140" i="1"/>
  <c r="V142" i="1"/>
  <c r="Z143" i="1"/>
  <c r="U146" i="1"/>
  <c r="AC146" i="1"/>
  <c r="U153" i="1"/>
  <c r="AC153" i="1"/>
  <c r="T157" i="1"/>
  <c r="X157" i="1"/>
  <c r="AB157" i="1"/>
  <c r="E174" i="1"/>
  <c r="I174" i="1"/>
  <c r="M174" i="1"/>
  <c r="AC112" i="1"/>
  <c r="Z115" i="1"/>
  <c r="Q118" i="1"/>
  <c r="Z152" i="1"/>
  <c r="Q94" i="1"/>
  <c r="Z103" i="1"/>
  <c r="AD103" i="1"/>
  <c r="AA104" i="1"/>
  <c r="X111" i="1"/>
  <c r="Z114" i="1"/>
  <c r="W126" i="1"/>
  <c r="T140" i="1"/>
  <c r="AB140" i="1"/>
  <c r="T143" i="1"/>
  <c r="X143" i="1"/>
  <c r="AB143" i="1"/>
  <c r="T144" i="1"/>
  <c r="X144" i="1"/>
  <c r="AB144" i="1"/>
  <c r="S152" i="1"/>
  <c r="W152" i="1"/>
  <c r="AA152" i="1"/>
  <c r="T152" i="1"/>
  <c r="AC52" i="1"/>
  <c r="Z52" i="1"/>
  <c r="T65" i="1"/>
  <c r="X65" i="1"/>
  <c r="AB65" i="1"/>
  <c r="Z65" i="1"/>
  <c r="AD65" i="1"/>
  <c r="S65" i="1"/>
  <c r="W65" i="1"/>
  <c r="AA65" i="1"/>
  <c r="AE68" i="1"/>
  <c r="Q13" i="1"/>
  <c r="V14" i="1"/>
  <c r="V18" i="1"/>
  <c r="Q25" i="1"/>
  <c r="Q33" i="1"/>
  <c r="V42" i="1"/>
  <c r="AD56" i="1"/>
  <c r="W14" i="1"/>
  <c r="M45" i="1"/>
  <c r="V16" i="1"/>
  <c r="Q17" i="1"/>
  <c r="S18" i="1"/>
  <c r="W18" i="1"/>
  <c r="X29" i="1"/>
  <c r="X52" i="1"/>
  <c r="V54" i="1"/>
  <c r="Q16" i="1"/>
  <c r="W16" i="1"/>
  <c r="AA16" i="1"/>
  <c r="S16" i="1"/>
  <c r="T17" i="1"/>
  <c r="U25" i="1"/>
  <c r="V30" i="1"/>
  <c r="AD30" i="1"/>
  <c r="V31" i="1"/>
  <c r="Q36" i="1"/>
  <c r="AE36" i="1"/>
  <c r="S36" i="1"/>
  <c r="V38" i="1"/>
  <c r="AF38" i="1" s="1"/>
  <c r="Z38" i="1"/>
  <c r="AD38" i="1"/>
  <c r="AE38" i="1" s="1"/>
  <c r="Z40" i="1"/>
  <c r="X41" i="1"/>
  <c r="T42" i="1"/>
  <c r="X42" i="1"/>
  <c r="AB42" i="1"/>
  <c r="U52" i="1"/>
  <c r="W54" i="1"/>
  <c r="U58" i="1"/>
  <c r="Y58" i="1"/>
  <c r="T63" i="1"/>
  <c r="AB63" i="1"/>
  <c r="AD67" i="1"/>
  <c r="W69" i="1"/>
  <c r="AA69" i="1"/>
  <c r="Q78" i="1"/>
  <c r="W78" i="1"/>
  <c r="T78" i="1"/>
  <c r="AC79" i="1"/>
  <c r="U79" i="1"/>
  <c r="V79" i="1"/>
  <c r="V25" i="1"/>
  <c r="V28" i="1"/>
  <c r="Z28" i="1"/>
  <c r="AD28" i="1"/>
  <c r="Z29" i="1"/>
  <c r="S31" i="1"/>
  <c r="U42" i="1"/>
  <c r="Y42" i="1"/>
  <c r="AC42" i="1"/>
  <c r="V52" i="1"/>
  <c r="AD52" i="1"/>
  <c r="AB58" i="1"/>
  <c r="U63" i="1"/>
  <c r="Y63" i="1"/>
  <c r="AC63" i="1"/>
  <c r="X63" i="1"/>
  <c r="T69" i="1"/>
  <c r="X69" i="1"/>
  <c r="AB69" i="1"/>
  <c r="U69" i="1"/>
  <c r="AA78" i="1"/>
  <c r="S79" i="1"/>
  <c r="AD14" i="1"/>
  <c r="Z18" i="1"/>
  <c r="W25" i="1"/>
  <c r="V63" i="1"/>
  <c r="Z63" i="1"/>
  <c r="AD63" i="1"/>
  <c r="S13" i="1"/>
  <c r="Z14" i="1"/>
  <c r="AD18" i="1"/>
  <c r="S25" i="1"/>
  <c r="S39" i="1"/>
  <c r="Z56" i="1"/>
  <c r="Q14" i="1"/>
  <c r="S17" i="1"/>
  <c r="T39" i="1"/>
  <c r="X39" i="1"/>
  <c r="AB39" i="1"/>
  <c r="V69" i="1"/>
  <c r="V78" i="1"/>
  <c r="Z78" i="1"/>
  <c r="AD78" i="1"/>
  <c r="T15" i="1"/>
  <c r="X15" i="1"/>
  <c r="AB15" i="1"/>
  <c r="U17" i="1"/>
  <c r="S19" i="1"/>
  <c r="Q20" i="1"/>
  <c r="W20" i="1"/>
  <c r="AA20" i="1"/>
  <c r="AE20" i="1" s="1"/>
  <c r="S20" i="1"/>
  <c r="AE22" i="1"/>
  <c r="T25" i="1"/>
  <c r="X25" i="1"/>
  <c r="AB25" i="1"/>
  <c r="Q27" i="1"/>
  <c r="W27" i="1"/>
  <c r="AA27" i="1"/>
  <c r="S27" i="1"/>
  <c r="U28" i="1"/>
  <c r="U29" i="1"/>
  <c r="Y29" i="1"/>
  <c r="AC29" i="1"/>
  <c r="AE29" i="1" s="1"/>
  <c r="U30" i="1"/>
  <c r="Y30" i="1"/>
  <c r="AC30" i="1"/>
  <c r="T31" i="1"/>
  <c r="X31" i="1"/>
  <c r="AB31" i="1"/>
  <c r="V32" i="1"/>
  <c r="Z32" i="1"/>
  <c r="V34" i="1"/>
  <c r="AD34" i="1"/>
  <c r="Q35" i="1"/>
  <c r="W35" i="1"/>
  <c r="AA35" i="1"/>
  <c r="S35" i="1"/>
  <c r="U39" i="1"/>
  <c r="Y39" i="1"/>
  <c r="AC39" i="1"/>
  <c r="U41" i="1"/>
  <c r="AC41" i="1"/>
  <c r="Q42" i="1"/>
  <c r="AA42" i="1"/>
  <c r="U43" i="1"/>
  <c r="AC43" i="1"/>
  <c r="T54" i="1"/>
  <c r="X54" i="1"/>
  <c r="AB54" i="1"/>
  <c r="Q54" i="1"/>
  <c r="AC62" i="1"/>
  <c r="S67" i="1"/>
  <c r="W67" i="1"/>
  <c r="AA67" i="1"/>
  <c r="U78" i="1"/>
  <c r="Y78" i="1"/>
  <c r="AC78" i="1"/>
  <c r="V80" i="1"/>
  <c r="U81" i="1"/>
  <c r="Y81" i="1"/>
  <c r="AC81" i="1"/>
  <c r="V83" i="1"/>
  <c r="S85" i="1"/>
  <c r="W85" i="1"/>
  <c r="AA85" i="1"/>
  <c r="U87" i="1"/>
  <c r="Y87" i="1"/>
  <c r="AC87" i="1"/>
  <c r="V92" i="1"/>
  <c r="Z92" i="1"/>
  <c r="AD92" i="1"/>
  <c r="Q93" i="1"/>
  <c r="S93" i="1"/>
  <c r="E159" i="1"/>
  <c r="I159" i="1"/>
  <c r="M159" i="1"/>
  <c r="U103" i="1"/>
  <c r="Y103" i="1"/>
  <c r="AC103" i="1"/>
  <c r="T105" i="1"/>
  <c r="X105" i="1"/>
  <c r="U107" i="1"/>
  <c r="Y107" i="1"/>
  <c r="AC107" i="1"/>
  <c r="V108" i="1"/>
  <c r="V113" i="1"/>
  <c r="Z113" i="1"/>
  <c r="AD113" i="1"/>
  <c r="S114" i="1"/>
  <c r="Q115" i="1"/>
  <c r="S115" i="1"/>
  <c r="Q117" i="1"/>
  <c r="W117" i="1"/>
  <c r="AA117" i="1"/>
  <c r="U123" i="1"/>
  <c r="Y123" i="1"/>
  <c r="AC123" i="1"/>
  <c r="AA127" i="1"/>
  <c r="T128" i="1"/>
  <c r="X128" i="1"/>
  <c r="AB128" i="1"/>
  <c r="AA128" i="1"/>
  <c r="Q130" i="1"/>
  <c r="AA130" i="1"/>
  <c r="S130" i="1"/>
  <c r="AE86" i="1"/>
  <c r="AE91" i="1"/>
  <c r="Q92" i="1"/>
  <c r="S92" i="1"/>
  <c r="U105" i="1"/>
  <c r="Y105" i="1"/>
  <c r="AC105" i="1"/>
  <c r="Q106" i="1"/>
  <c r="S106" i="1"/>
  <c r="V107" i="1"/>
  <c r="Z107" i="1"/>
  <c r="AD107" i="1"/>
  <c r="Q108" i="1"/>
  <c r="S108" i="1"/>
  <c r="U111" i="1"/>
  <c r="Y111" i="1"/>
  <c r="AC111" i="1"/>
  <c r="AB111" i="1"/>
  <c r="S118" i="1"/>
  <c r="AE118" i="1" s="1"/>
  <c r="V121" i="1"/>
  <c r="Z121" i="1"/>
  <c r="AD121" i="1"/>
  <c r="V123" i="1"/>
  <c r="AD123" i="1"/>
  <c r="AB123" i="1"/>
  <c r="Q149" i="1"/>
  <c r="S149" i="1"/>
  <c r="V88" i="1"/>
  <c r="AE109" i="1"/>
  <c r="V111" i="1"/>
  <c r="Z111" i="1"/>
  <c r="AD111" i="1"/>
  <c r="AE119" i="1"/>
  <c r="S121" i="1"/>
  <c r="W121" i="1"/>
  <c r="AA121" i="1"/>
  <c r="Q123" i="1"/>
  <c r="W123" i="1"/>
  <c r="S124" i="1"/>
  <c r="V128" i="1"/>
  <c r="Z128" i="1"/>
  <c r="AD128" i="1"/>
  <c r="AC131" i="1"/>
  <c r="S132" i="1"/>
  <c r="X78" i="1"/>
  <c r="T79" i="1"/>
  <c r="X79" i="1"/>
  <c r="AB79" i="1"/>
  <c r="T81" i="1"/>
  <c r="X81" i="1"/>
  <c r="AB81" i="1"/>
  <c r="X82" i="1"/>
  <c r="T87" i="1"/>
  <c r="X87" i="1"/>
  <c r="AB87" i="1"/>
  <c r="S88" i="1"/>
  <c r="T89" i="1"/>
  <c r="X89" i="1"/>
  <c r="AB89" i="1"/>
  <c r="AE90" i="1"/>
  <c r="T103" i="1"/>
  <c r="X103" i="1"/>
  <c r="Q111" i="1"/>
  <c r="V114" i="1"/>
  <c r="Q116" i="1"/>
  <c r="V117" i="1"/>
  <c r="Z117" i="1"/>
  <c r="AD117" i="1"/>
  <c r="V130" i="1"/>
  <c r="Z130" i="1"/>
  <c r="AD130" i="1"/>
  <c r="W114" i="1"/>
  <c r="AA114" i="1"/>
  <c r="V116" i="1"/>
  <c r="Z116" i="1"/>
  <c r="AD116" i="1"/>
  <c r="T121" i="1"/>
  <c r="X121" i="1"/>
  <c r="AB121" i="1"/>
  <c r="Y122" i="1"/>
  <c r="V122" i="1"/>
  <c r="Z122" i="1"/>
  <c r="AD122" i="1"/>
  <c r="X123" i="1"/>
  <c r="Q128" i="1"/>
  <c r="S128" i="1"/>
  <c r="V129" i="1"/>
  <c r="Z129" i="1"/>
  <c r="AD129" i="1"/>
  <c r="T131" i="1"/>
  <c r="X131" i="1"/>
  <c r="AB131" i="1"/>
  <c r="V134" i="1"/>
  <c r="Z134" i="1"/>
  <c r="T135" i="1"/>
  <c r="X135" i="1"/>
  <c r="AB135" i="1"/>
  <c r="U137" i="1"/>
  <c r="Y137" i="1"/>
  <c r="AC137" i="1"/>
  <c r="Q138" i="1"/>
  <c r="S138" i="1"/>
  <c r="S140" i="1"/>
  <c r="W140" i="1"/>
  <c r="AA140" i="1"/>
  <c r="S141" i="1"/>
  <c r="S142" i="1"/>
  <c r="W142" i="1"/>
  <c r="AA142" i="1"/>
  <c r="V144" i="1"/>
  <c r="Z144" i="1"/>
  <c r="AD144" i="1"/>
  <c r="U147" i="1"/>
  <c r="Y147" i="1"/>
  <c r="AC147" i="1"/>
  <c r="V148" i="1"/>
  <c r="Z148" i="1"/>
  <c r="U149" i="1"/>
  <c r="Y149" i="1"/>
  <c r="U152" i="1"/>
  <c r="Y152" i="1"/>
  <c r="X153" i="1"/>
  <c r="V153" i="1"/>
  <c r="Z153" i="1"/>
  <c r="Q156" i="1"/>
  <c r="V157" i="1"/>
  <c r="Z157" i="1"/>
  <c r="AD157" i="1"/>
  <c r="P174" i="1"/>
  <c r="Q167" i="1"/>
  <c r="Q170" i="1"/>
  <c r="U135" i="1"/>
  <c r="T138" i="1"/>
  <c r="X138" i="1"/>
  <c r="AB138" i="1"/>
  <c r="Q139" i="1"/>
  <c r="Y141" i="1"/>
  <c r="AC141" i="1"/>
  <c r="AB141" i="1"/>
  <c r="AE143" i="1"/>
  <c r="AQ143" i="1" s="1"/>
  <c r="V145" i="1"/>
  <c r="Q148" i="1"/>
  <c r="S148" i="1"/>
  <c r="V152" i="1"/>
  <c r="Q165" i="1"/>
  <c r="Q168" i="1"/>
  <c r="AE168" i="1" s="1"/>
  <c r="Q171" i="1"/>
  <c r="V155" i="1"/>
  <c r="Z155" i="1"/>
  <c r="AD155" i="1"/>
  <c r="W141" i="1"/>
  <c r="AA141" i="1"/>
  <c r="V146" i="1"/>
  <c r="Z146" i="1"/>
  <c r="AD146" i="1"/>
  <c r="X147" i="1"/>
  <c r="T149" i="1"/>
  <c r="AB149" i="1"/>
  <c r="V151" i="1"/>
  <c r="Z151" i="1"/>
  <c r="AD151" i="1"/>
  <c r="Q155" i="1"/>
  <c r="W155" i="1"/>
  <c r="G174" i="1"/>
  <c r="K174" i="1"/>
  <c r="O174" i="1"/>
  <c r="Q163" i="1"/>
  <c r="AE163" i="1" s="1"/>
  <c r="Q172" i="1"/>
  <c r="AE178" i="1"/>
  <c r="AQ20" i="1"/>
  <c r="AQ22" i="1"/>
  <c r="AE27" i="1"/>
  <c r="AF27" i="1"/>
  <c r="AQ33" i="1"/>
  <c r="AE35" i="1"/>
  <c r="AF35" i="1"/>
  <c r="AF21" i="1"/>
  <c r="AF22" i="1"/>
  <c r="AF26" i="1"/>
  <c r="AE31" i="1"/>
  <c r="AF31" i="1"/>
  <c r="AQ68" i="1"/>
  <c r="AA14" i="1"/>
  <c r="AF16" i="1"/>
  <c r="AF20" i="1"/>
  <c r="Z24" i="1"/>
  <c r="AD24" i="1"/>
  <c r="W24" i="1"/>
  <c r="AB24" i="1"/>
  <c r="Q28" i="1"/>
  <c r="F45" i="1"/>
  <c r="J45" i="1"/>
  <c r="V15" i="1"/>
  <c r="AD15" i="1"/>
  <c r="AE15" i="1" s="1"/>
  <c r="W15" i="1"/>
  <c r="Y17" i="1"/>
  <c r="Q18" i="1"/>
  <c r="AC18" i="1"/>
  <c r="V19" i="1"/>
  <c r="AD19" i="1"/>
  <c r="AE19" i="1" s="1"/>
  <c r="W19" i="1"/>
  <c r="T23" i="1"/>
  <c r="X23" i="1"/>
  <c r="S23" i="1"/>
  <c r="Y23" i="1"/>
  <c r="Q24" i="1"/>
  <c r="T28" i="1"/>
  <c r="Y28" i="1"/>
  <c r="Q29" i="1"/>
  <c r="T32" i="1"/>
  <c r="Y32" i="1"/>
  <c r="AD32" i="1"/>
  <c r="G45" i="1"/>
  <c r="K45" i="1"/>
  <c r="O45" i="1"/>
  <c r="U13" i="1"/>
  <c r="T14" i="1"/>
  <c r="X14" i="1"/>
  <c r="AB14" i="1"/>
  <c r="S14" i="1"/>
  <c r="Y14" i="1"/>
  <c r="Q15" i="1"/>
  <c r="S15" i="1"/>
  <c r="T18" i="1"/>
  <c r="X18" i="1"/>
  <c r="AB18" i="1"/>
  <c r="Y18" i="1"/>
  <c r="Q19" i="1"/>
  <c r="U23" i="1"/>
  <c r="AC25" i="1"/>
  <c r="AE26" i="1"/>
  <c r="Q26" i="1"/>
  <c r="S30" i="1"/>
  <c r="W30" i="1"/>
  <c r="AA30" i="1"/>
  <c r="Q30" i="1"/>
  <c r="X30" i="1"/>
  <c r="S33" i="1"/>
  <c r="S34" i="1"/>
  <c r="W34" i="1"/>
  <c r="AA34" i="1"/>
  <c r="Q34" i="1"/>
  <c r="X34" i="1"/>
  <c r="V37" i="1"/>
  <c r="Z37" i="1"/>
  <c r="AD37" i="1"/>
  <c r="AE37" i="1" s="1"/>
  <c r="Q38" i="1"/>
  <c r="S40" i="1"/>
  <c r="W40" i="1"/>
  <c r="AA40" i="1"/>
  <c r="Q40" i="1"/>
  <c r="S42" i="1"/>
  <c r="AF42" i="1" s="1"/>
  <c r="E45" i="1"/>
  <c r="AF53" i="1"/>
  <c r="AG53" i="1" s="1"/>
  <c r="Y54" i="1"/>
  <c r="S56" i="1"/>
  <c r="W56" i="1"/>
  <c r="AA56" i="1"/>
  <c r="Q56" i="1"/>
  <c r="V58" i="1"/>
  <c r="Z58" i="1"/>
  <c r="AD58" i="1"/>
  <c r="Q58" i="1"/>
  <c r="AE58" i="1" s="1"/>
  <c r="Y62" i="1"/>
  <c r="Q69" i="1"/>
  <c r="AE69" i="1"/>
  <c r="V13" i="1"/>
  <c r="Z13" i="1"/>
  <c r="AD13" i="1"/>
  <c r="W13" i="1"/>
  <c r="AB13" i="1"/>
  <c r="U14" i="1"/>
  <c r="V17" i="1"/>
  <c r="Z17" i="1"/>
  <c r="AD17" i="1"/>
  <c r="W17" i="1"/>
  <c r="AB17" i="1"/>
  <c r="U18" i="1"/>
  <c r="AE21" i="1"/>
  <c r="Q21" i="1"/>
  <c r="Q22" i="1"/>
  <c r="AA24" i="1"/>
  <c r="AE24" i="1" s="1"/>
  <c r="AB28" i="1"/>
  <c r="AE28" i="1" s="1"/>
  <c r="AB32" i="1"/>
  <c r="AE32" i="1" s="1"/>
  <c r="T34" i="1"/>
  <c r="S37" i="1"/>
  <c r="Q37" i="1"/>
  <c r="AF39" i="1"/>
  <c r="T40" i="1"/>
  <c r="X40" i="1"/>
  <c r="AB40" i="1"/>
  <c r="U40" i="1"/>
  <c r="AC40" i="1"/>
  <c r="X43" i="1"/>
  <c r="H45" i="1"/>
  <c r="P45" i="1"/>
  <c r="H97" i="1"/>
  <c r="L97" i="1"/>
  <c r="P97" i="1"/>
  <c r="Y52" i="1"/>
  <c r="AA54" i="1"/>
  <c r="Z54" i="1"/>
  <c r="T56" i="1"/>
  <c r="X56" i="1"/>
  <c r="AB56" i="1"/>
  <c r="U56" i="1"/>
  <c r="S58" i="1"/>
  <c r="W58" i="1"/>
  <c r="AA58" i="1"/>
  <c r="T58" i="1"/>
  <c r="AF66" i="1"/>
  <c r="AG66" i="1" s="1"/>
  <c r="L61" i="2" s="1"/>
  <c r="Q32" i="1"/>
  <c r="AD41" i="1"/>
  <c r="V43" i="1"/>
  <c r="Z43" i="1"/>
  <c r="AD43" i="1"/>
  <c r="Y43" i="1"/>
  <c r="I45" i="1"/>
  <c r="E97" i="1"/>
  <c r="I97" i="1"/>
  <c r="W52" i="1"/>
  <c r="M97" i="1"/>
  <c r="M183" i="1" s="1"/>
  <c r="AA52" i="1"/>
  <c r="AE57" i="1"/>
  <c r="AG57" i="1" s="1"/>
  <c r="Q57" i="1"/>
  <c r="Q60" i="1"/>
  <c r="AE60" i="1" s="1"/>
  <c r="AB62" i="1"/>
  <c r="X62" i="1"/>
  <c r="T62" i="1"/>
  <c r="V62" i="1"/>
  <c r="Z62" i="1"/>
  <c r="AD62" i="1"/>
  <c r="AF64" i="1"/>
  <c r="AG64" i="1" s="1"/>
  <c r="R67" i="1"/>
  <c r="Q63" i="1"/>
  <c r="AE63" i="1" s="1"/>
  <c r="Q65" i="1"/>
  <c r="AE65" i="1" s="1"/>
  <c r="Q68" i="1"/>
  <c r="AA18" i="1"/>
  <c r="V24" i="1"/>
  <c r="AF36" i="1"/>
  <c r="V41" i="1"/>
  <c r="Z41" i="1"/>
  <c r="Y41" i="1"/>
  <c r="N45" i="1"/>
  <c r="T13" i="1"/>
  <c r="Y13" i="1"/>
  <c r="AC14" i="1"/>
  <c r="Z15" i="1"/>
  <c r="Z19" i="1"/>
  <c r="AB23" i="1"/>
  <c r="AE23" i="1" s="1"/>
  <c r="S24" i="1"/>
  <c r="X24" i="1"/>
  <c r="X45" i="1" s="1"/>
  <c r="AA25" i="1"/>
  <c r="AE25" i="1" s="1"/>
  <c r="AB30" i="1"/>
  <c r="AB34" i="1"/>
  <c r="Y40" i="1"/>
  <c r="Q41" i="1"/>
  <c r="W41" i="1"/>
  <c r="AA41" i="1"/>
  <c r="T41" i="1"/>
  <c r="AB41" i="1"/>
  <c r="S43" i="1"/>
  <c r="W43" i="1"/>
  <c r="AA43" i="1"/>
  <c r="T43" i="1"/>
  <c r="AB43" i="1"/>
  <c r="L45" i="1"/>
  <c r="AF55" i="1"/>
  <c r="AG55" i="1" s="1"/>
  <c r="L47" i="2" s="1"/>
  <c r="Y56" i="1"/>
  <c r="Q62" i="1"/>
  <c r="W62" i="1"/>
  <c r="AA62" i="1"/>
  <c r="U62" i="1"/>
  <c r="AF77" i="1"/>
  <c r="Q43" i="1"/>
  <c r="F97" i="1"/>
  <c r="N97" i="1"/>
  <c r="S41" i="1"/>
  <c r="G97" i="1"/>
  <c r="K97" i="1"/>
  <c r="O97" i="1"/>
  <c r="T52" i="1"/>
  <c r="AB52" i="1"/>
  <c r="S62" i="1"/>
  <c r="AE71" i="1"/>
  <c r="Q71" i="1"/>
  <c r="AE75" i="1"/>
  <c r="Q75" i="1"/>
  <c r="S78" i="1"/>
  <c r="S80" i="1"/>
  <c r="W80" i="1"/>
  <c r="AA80" i="1"/>
  <c r="Q80" i="1"/>
  <c r="X80" i="1"/>
  <c r="Q81" i="1"/>
  <c r="S81" i="1"/>
  <c r="AB83" i="1"/>
  <c r="AE83" i="1" s="1"/>
  <c r="AC88" i="1"/>
  <c r="Y88" i="1"/>
  <c r="U88" i="1"/>
  <c r="AD88" i="1"/>
  <c r="Q89" i="1"/>
  <c r="AE93" i="1"/>
  <c r="AG93" i="1" s="1"/>
  <c r="U65" i="1"/>
  <c r="Y65" i="1"/>
  <c r="AC65" i="1"/>
  <c r="AC97" i="1" s="1"/>
  <c r="Q67" i="1"/>
  <c r="AE70" i="1"/>
  <c r="Q70" i="1"/>
  <c r="AE74" i="1"/>
  <c r="Q74" i="1"/>
  <c r="AA82" i="1"/>
  <c r="Q83" i="1"/>
  <c r="Q85" i="1"/>
  <c r="Q86" i="1"/>
  <c r="Q87" i="1"/>
  <c r="W88" i="1"/>
  <c r="AA88" i="1"/>
  <c r="Q88" i="1"/>
  <c r="AE95" i="1"/>
  <c r="AE73" i="1"/>
  <c r="Q73" i="1"/>
  <c r="AE77" i="1"/>
  <c r="Q77" i="1"/>
  <c r="V82" i="1"/>
  <c r="Z82" i="1"/>
  <c r="AD82" i="1"/>
  <c r="W82" i="1"/>
  <c r="AB82" i="1"/>
  <c r="T88" i="1"/>
  <c r="X88" i="1"/>
  <c r="AB88" i="1"/>
  <c r="Q90" i="1"/>
  <c r="AL103" i="1"/>
  <c r="AN103" i="1" s="1"/>
  <c r="AE103" i="1"/>
  <c r="J97" i="1"/>
  <c r="AE72" i="1"/>
  <c r="Q72" i="1"/>
  <c r="AE76" i="1"/>
  <c r="Q76" i="1"/>
  <c r="AA79" i="1"/>
  <c r="AE79" i="1" s="1"/>
  <c r="AB80" i="1"/>
  <c r="V81" i="1"/>
  <c r="Z81" i="1"/>
  <c r="AD81" i="1"/>
  <c r="W81" i="1"/>
  <c r="Q82" i="1"/>
  <c r="S82" i="1"/>
  <c r="AE84" i="1"/>
  <c r="Q84" i="1"/>
  <c r="AF87" i="1"/>
  <c r="Q91" i="1"/>
  <c r="S94" i="1"/>
  <c r="AE94" i="1" s="1"/>
  <c r="G159" i="1"/>
  <c r="U102" i="1"/>
  <c r="K159" i="1"/>
  <c r="Y102" i="1"/>
  <c r="O159" i="1"/>
  <c r="AC102" i="1"/>
  <c r="Q104" i="1"/>
  <c r="S104" i="1"/>
  <c r="AA106" i="1"/>
  <c r="AM106" i="1"/>
  <c r="AM115" i="1" s="1"/>
  <c r="T107" i="1"/>
  <c r="AC108" i="1"/>
  <c r="Y108" i="1"/>
  <c r="U108" i="1"/>
  <c r="Q109" i="1"/>
  <c r="Y112" i="1"/>
  <c r="V120" i="1"/>
  <c r="Z120" i="1"/>
  <c r="AD120" i="1"/>
  <c r="U89" i="1"/>
  <c r="Y89" i="1"/>
  <c r="AC89" i="1"/>
  <c r="AA102" i="1"/>
  <c r="AA105" i="1"/>
  <c r="V106" i="1"/>
  <c r="Z106" i="1"/>
  <c r="AD106" i="1"/>
  <c r="W106" i="1"/>
  <c r="AB106" i="1"/>
  <c r="Z108" i="1"/>
  <c r="Q110" i="1"/>
  <c r="AE110" i="1"/>
  <c r="AL115" i="1"/>
  <c r="S120" i="1"/>
  <c r="W120" i="1"/>
  <c r="AA120" i="1"/>
  <c r="AE124" i="1"/>
  <c r="Q95" i="1"/>
  <c r="Q102" i="1"/>
  <c r="W102" i="1"/>
  <c r="Q103" i="1"/>
  <c r="AC120" i="1"/>
  <c r="Y120" i="1"/>
  <c r="U120" i="1"/>
  <c r="V105" i="1"/>
  <c r="Z105" i="1"/>
  <c r="AD105" i="1"/>
  <c r="W105" i="1"/>
  <c r="AB105" i="1"/>
  <c r="AB107" i="1"/>
  <c r="AB112" i="1"/>
  <c r="X112" i="1"/>
  <c r="T112" i="1"/>
  <c r="V112" i="1"/>
  <c r="Z112" i="1"/>
  <c r="AD112" i="1"/>
  <c r="T120" i="1"/>
  <c r="X120" i="1"/>
  <c r="AB120" i="1"/>
  <c r="F159" i="1"/>
  <c r="J159" i="1"/>
  <c r="N159" i="1"/>
  <c r="S102" i="1"/>
  <c r="X102" i="1"/>
  <c r="V104" i="1"/>
  <c r="Z104" i="1"/>
  <c r="AD104" i="1"/>
  <c r="W104" i="1"/>
  <c r="Q105" i="1"/>
  <c r="S105" i="1"/>
  <c r="S107" i="1"/>
  <c r="W107" i="1"/>
  <c r="AA107" i="1"/>
  <c r="Q107" i="1"/>
  <c r="AD108" i="1"/>
  <c r="Q112" i="1"/>
  <c r="W112" i="1"/>
  <c r="AA112" i="1"/>
  <c r="U112" i="1"/>
  <c r="H159" i="1"/>
  <c r="L159" i="1"/>
  <c r="P159" i="1"/>
  <c r="S112" i="1"/>
  <c r="S113" i="1"/>
  <c r="S117" i="1"/>
  <c r="S123" i="1"/>
  <c r="AE123" i="1" s="1"/>
  <c r="V125" i="1"/>
  <c r="Z125" i="1"/>
  <c r="AD125" i="1"/>
  <c r="Q126" i="1"/>
  <c r="S126" i="1"/>
  <c r="AA126" i="1"/>
  <c r="T127" i="1"/>
  <c r="X127" i="1"/>
  <c r="AB127" i="1"/>
  <c r="W127" i="1"/>
  <c r="S111" i="1"/>
  <c r="W111" i="1"/>
  <c r="AA111" i="1"/>
  <c r="T113" i="1"/>
  <c r="X113" i="1"/>
  <c r="AB113" i="1"/>
  <c r="U114" i="1"/>
  <c r="Y114" i="1"/>
  <c r="AC114" i="1"/>
  <c r="S116" i="1"/>
  <c r="W116" i="1"/>
  <c r="AA116" i="1"/>
  <c r="T117" i="1"/>
  <c r="X117" i="1"/>
  <c r="AB117" i="1"/>
  <c r="U121" i="1"/>
  <c r="Y121" i="1"/>
  <c r="AC121" i="1"/>
  <c r="AB122" i="1"/>
  <c r="Q125" i="1"/>
  <c r="T126" i="1"/>
  <c r="X126" i="1"/>
  <c r="AB126" i="1"/>
  <c r="U126" i="1"/>
  <c r="Q129" i="1"/>
  <c r="U113" i="1"/>
  <c r="Y113" i="1"/>
  <c r="AC113" i="1"/>
  <c r="Q114" i="1"/>
  <c r="AE115" i="1"/>
  <c r="U117" i="1"/>
  <c r="Y117" i="1"/>
  <c r="AC117" i="1"/>
  <c r="AM117" i="1"/>
  <c r="Q119" i="1"/>
  <c r="Q120" i="1"/>
  <c r="Q121" i="1"/>
  <c r="S122" i="1"/>
  <c r="W122" i="1"/>
  <c r="AA122" i="1"/>
  <c r="Q122" i="1"/>
  <c r="X122" i="1"/>
  <c r="AC122" i="1"/>
  <c r="AC127" i="1"/>
  <c r="Y127" i="1"/>
  <c r="U127" i="1"/>
  <c r="V127" i="1"/>
  <c r="Z127" i="1"/>
  <c r="AD127" i="1"/>
  <c r="T122" i="1"/>
  <c r="V126" i="1"/>
  <c r="Z126" i="1"/>
  <c r="AD126" i="1"/>
  <c r="Y126" i="1"/>
  <c r="Q127" i="1"/>
  <c r="S127" i="1"/>
  <c r="U128" i="1"/>
  <c r="Y128" i="1"/>
  <c r="AC128" i="1"/>
  <c r="U129" i="1"/>
  <c r="Y129" i="1"/>
  <c r="AC129" i="1"/>
  <c r="U130" i="1"/>
  <c r="Y130" i="1"/>
  <c r="AC130" i="1"/>
  <c r="V131" i="1"/>
  <c r="Z131" i="1"/>
  <c r="AD131" i="1"/>
  <c r="W131" i="1"/>
  <c r="AB134" i="1"/>
  <c r="V135" i="1"/>
  <c r="Z135" i="1"/>
  <c r="AD135" i="1"/>
  <c r="W135" i="1"/>
  <c r="AB139" i="1"/>
  <c r="AA139" i="1"/>
  <c r="W139" i="1"/>
  <c r="S139" i="1"/>
  <c r="V139" i="1"/>
  <c r="Z139" i="1"/>
  <c r="AD139" i="1"/>
  <c r="Q144" i="1"/>
  <c r="AA145" i="1"/>
  <c r="Q131" i="1"/>
  <c r="S131" i="1"/>
  <c r="S134" i="1"/>
  <c r="W134" i="1"/>
  <c r="AA134" i="1"/>
  <c r="Q134" i="1"/>
  <c r="X134" i="1"/>
  <c r="Q135" i="1"/>
  <c r="S135" i="1"/>
  <c r="AC135" i="1"/>
  <c r="U139" i="1"/>
  <c r="U145" i="1"/>
  <c r="Y145" i="1"/>
  <c r="AC145" i="1"/>
  <c r="AE154" i="1"/>
  <c r="Y131" i="1"/>
  <c r="AE133" i="1"/>
  <c r="Q133" i="1"/>
  <c r="T134" i="1"/>
  <c r="Y134" i="1"/>
  <c r="AD134" i="1"/>
  <c r="Y135" i="1"/>
  <c r="Q136" i="1"/>
  <c r="R136" i="1" s="1"/>
  <c r="S145" i="1"/>
  <c r="Z145" i="1"/>
  <c r="AD145" i="1"/>
  <c r="AA131" i="1"/>
  <c r="V132" i="1"/>
  <c r="Z132" i="1"/>
  <c r="AD132" i="1"/>
  <c r="W132" i="1"/>
  <c r="AA135" i="1"/>
  <c r="AC139" i="1"/>
  <c r="AE140" i="1"/>
  <c r="Q142" i="1"/>
  <c r="Q145" i="1"/>
  <c r="W145" i="1"/>
  <c r="S146" i="1"/>
  <c r="W146" i="1"/>
  <c r="AA146" i="1"/>
  <c r="Q146" i="1"/>
  <c r="X146" i="1"/>
  <c r="U148" i="1"/>
  <c r="S151" i="1"/>
  <c r="W151" i="1"/>
  <c r="AA151" i="1"/>
  <c r="Q151" i="1"/>
  <c r="X151" i="1"/>
  <c r="AC151" i="1"/>
  <c r="Q154" i="1"/>
  <c r="AC155" i="1"/>
  <c r="Q157" i="1"/>
  <c r="H174" i="1"/>
  <c r="L174" i="1"/>
  <c r="Q164" i="1"/>
  <c r="Q137" i="1"/>
  <c r="R1" i="1" s="1"/>
  <c r="U138" i="1"/>
  <c r="Y138" i="1"/>
  <c r="AC138" i="1"/>
  <c r="Q140" i="1"/>
  <c r="Q141" i="1"/>
  <c r="V141" i="1"/>
  <c r="Z141" i="1"/>
  <c r="AD141" i="1"/>
  <c r="T142" i="1"/>
  <c r="X142" i="1"/>
  <c r="AB142" i="1"/>
  <c r="Q143" i="1"/>
  <c r="U144" i="1"/>
  <c r="Y144" i="1"/>
  <c r="AC144" i="1"/>
  <c r="T145" i="1"/>
  <c r="X145" i="1"/>
  <c r="AB145" i="1"/>
  <c r="T146" i="1"/>
  <c r="Y146" i="1"/>
  <c r="Q147" i="1"/>
  <c r="AA148" i="1"/>
  <c r="AA149" i="1"/>
  <c r="AE150" i="1"/>
  <c r="Q150" i="1"/>
  <c r="T151" i="1"/>
  <c r="Y151" i="1"/>
  <c r="AB153" i="1"/>
  <c r="T155" i="1"/>
  <c r="X155" i="1"/>
  <c r="AB155" i="1"/>
  <c r="S155" i="1"/>
  <c r="Y155" i="1"/>
  <c r="U136" i="1"/>
  <c r="Y136" i="1"/>
  <c r="AC136" i="1"/>
  <c r="V138" i="1"/>
  <c r="Z138" i="1"/>
  <c r="AD138" i="1"/>
  <c r="AC148" i="1"/>
  <c r="V149" i="1"/>
  <c r="Z149" i="1"/>
  <c r="AD149" i="1"/>
  <c r="W149" i="1"/>
  <c r="AB152" i="1"/>
  <c r="AE152" i="1" s="1"/>
  <c r="S153" i="1"/>
  <c r="W153" i="1"/>
  <c r="AA153" i="1"/>
  <c r="Q153" i="1"/>
  <c r="AB146" i="1"/>
  <c r="AB151" i="1"/>
  <c r="Q152" i="1"/>
  <c r="AA155" i="1"/>
  <c r="S156" i="1"/>
  <c r="AE156" i="1" s="1"/>
  <c r="AJ178" i="1"/>
  <c r="AE181" i="1"/>
  <c r="Q162" i="1"/>
  <c r="S157" i="1"/>
  <c r="W157" i="1"/>
  <c r="AA157" i="1"/>
  <c r="Q177" i="1"/>
  <c r="Q181" i="1" s="1"/>
  <c r="AE157" i="1" l="1"/>
  <c r="AE136" i="1"/>
  <c r="AC45" i="1"/>
  <c r="AE149" i="1"/>
  <c r="AE141" i="1"/>
  <c r="AE148" i="1"/>
  <c r="X97" i="1"/>
  <c r="AE18" i="1"/>
  <c r="T25" i="2"/>
  <c r="AF29" i="1"/>
  <c r="AE16" i="1"/>
  <c r="L80" i="2"/>
  <c r="J26" i="2"/>
  <c r="L26" i="2" s="1"/>
  <c r="T26" i="2"/>
  <c r="J25" i="2"/>
  <c r="L25" i="2" s="1"/>
  <c r="AE129" i="1"/>
  <c r="AE121" i="1"/>
  <c r="AE106" i="1"/>
  <c r="AE89" i="1"/>
  <c r="AE78" i="1"/>
  <c r="AG78" i="1" s="1"/>
  <c r="U97" i="1"/>
  <c r="T45" i="1"/>
  <c r="L58" i="2"/>
  <c r="L44" i="2"/>
  <c r="AF33" i="1"/>
  <c r="AE137" i="1"/>
  <c r="AQ137" i="1" s="1"/>
  <c r="AQ29" i="1"/>
  <c r="L75" i="2"/>
  <c r="L70" i="2"/>
  <c r="L74" i="2"/>
  <c r="T21" i="2"/>
  <c r="J21" i="2"/>
  <c r="L21" i="2" s="1"/>
  <c r="AE43" i="1"/>
  <c r="AE147" i="1"/>
  <c r="AQ147" i="1" s="1"/>
  <c r="AE87" i="1"/>
  <c r="R54" i="1"/>
  <c r="AE54" i="1"/>
  <c r="AQ54" i="1" s="1"/>
  <c r="L66" i="2"/>
  <c r="L69" i="2"/>
  <c r="J19" i="2"/>
  <c r="L19" i="2" s="1"/>
  <c r="T19" i="2"/>
  <c r="J20" i="2"/>
  <c r="L20" i="2" s="1"/>
  <c r="T20" i="2"/>
  <c r="J32" i="2"/>
  <c r="L32" i="2" s="1"/>
  <c r="T32" i="2"/>
  <c r="L72" i="2"/>
  <c r="L68" i="2"/>
  <c r="L53" i="2"/>
  <c r="T23" i="2"/>
  <c r="J23" i="2"/>
  <c r="L23" i="2" s="1"/>
  <c r="AN115" i="1"/>
  <c r="Y45" i="1"/>
  <c r="L71" i="2"/>
  <c r="J18" i="2"/>
  <c r="L18" i="2" s="1"/>
  <c r="T18" i="2"/>
  <c r="AC159" i="1"/>
  <c r="AE128" i="1"/>
  <c r="AL106" i="1"/>
  <c r="AN106" i="1" s="1"/>
  <c r="AE88" i="1"/>
  <c r="T97" i="1"/>
  <c r="V97" i="1"/>
  <c r="AE17" i="1"/>
  <c r="AF17" i="1"/>
  <c r="Z159" i="1"/>
  <c r="AF18" i="1"/>
  <c r="AE92" i="1"/>
  <c r="U159" i="1"/>
  <c r="V159" i="1"/>
  <c r="AE114" i="1"/>
  <c r="AE125" i="1"/>
  <c r="AE112" i="1"/>
  <c r="AN92" i="1"/>
  <c r="AE62" i="1"/>
  <c r="AF28" i="1"/>
  <c r="AF19" i="1"/>
  <c r="AE67" i="1"/>
  <c r="AE42" i="1"/>
  <c r="AE39" i="1"/>
  <c r="AE153" i="1"/>
  <c r="AE130" i="1"/>
  <c r="AE144" i="1"/>
  <c r="AF144" i="1" s="1"/>
  <c r="AE142" i="1"/>
  <c r="AE138" i="1"/>
  <c r="AQ138" i="1" s="1"/>
  <c r="AE132" i="1"/>
  <c r="T159" i="1"/>
  <c r="X159" i="1"/>
  <c r="AE108" i="1"/>
  <c r="AE41" i="1"/>
  <c r="Z97" i="1"/>
  <c r="AD97" i="1"/>
  <c r="Q45" i="1"/>
  <c r="AT8" i="1" s="1"/>
  <c r="AF32" i="1"/>
  <c r="AE85" i="1"/>
  <c r="AQ28" i="1"/>
  <c r="AQ144" i="1"/>
  <c r="AQ142" i="1"/>
  <c r="AF142" i="1"/>
  <c r="AQ23" i="1"/>
  <c r="AQ17" i="1"/>
  <c r="AQ149" i="1"/>
  <c r="AQ136" i="1"/>
  <c r="AF136" i="1"/>
  <c r="AQ141" i="1"/>
  <c r="AF141" i="1"/>
  <c r="AF148" i="1"/>
  <c r="AQ148" i="1"/>
  <c r="AQ121" i="1"/>
  <c r="AF121" i="1"/>
  <c r="AQ79" i="1"/>
  <c r="AQ32" i="1"/>
  <c r="AQ19" i="1"/>
  <c r="AE155" i="1"/>
  <c r="AQ140" i="1"/>
  <c r="Y159" i="1"/>
  <c r="W159" i="1"/>
  <c r="AE139" i="1"/>
  <c r="AB159" i="1"/>
  <c r="AE127" i="1"/>
  <c r="AL116" i="1"/>
  <c r="AN116" i="1" s="1"/>
  <c r="AE116" i="1"/>
  <c r="AL113" i="1"/>
  <c r="AN113" i="1" s="1"/>
  <c r="AE113" i="1"/>
  <c r="AL114" i="1"/>
  <c r="AN114" i="1" s="1"/>
  <c r="AN90" i="1"/>
  <c r="AQ77" i="1"/>
  <c r="AO90" i="1" s="1"/>
  <c r="AE80" i="1"/>
  <c r="AQ57" i="1"/>
  <c r="AA97" i="1"/>
  <c r="S97" i="1"/>
  <c r="H183" i="1"/>
  <c r="Z45" i="1"/>
  <c r="E183" i="1"/>
  <c r="AE40" i="1"/>
  <c r="K183" i="1"/>
  <c r="AQ15" i="1"/>
  <c r="AQ27" i="1"/>
  <c r="AQ123" i="1"/>
  <c r="AE107" i="1"/>
  <c r="AL107" i="1"/>
  <c r="AN107" i="1" s="1"/>
  <c r="Q159" i="1"/>
  <c r="AT10" i="1" s="1"/>
  <c r="AQ76" i="1"/>
  <c r="AQ70" i="1"/>
  <c r="AQ78" i="1"/>
  <c r="AQ71" i="1"/>
  <c r="AQ62" i="1"/>
  <c r="L183" i="1"/>
  <c r="AQ25" i="1"/>
  <c r="AQ18" i="1"/>
  <c r="AQ65" i="1"/>
  <c r="AB45" i="1"/>
  <c r="V45" i="1"/>
  <c r="AE34" i="1"/>
  <c r="AE30" i="1"/>
  <c r="G183" i="1"/>
  <c r="S159" i="1"/>
  <c r="AE134" i="1"/>
  <c r="Q174" i="1"/>
  <c r="AT11" i="1" s="1"/>
  <c r="AW11" i="1" s="1"/>
  <c r="AE162" i="1"/>
  <c r="AE174" i="1" s="1"/>
  <c r="AE145" i="1"/>
  <c r="AE131" i="1"/>
  <c r="AE122" i="1"/>
  <c r="AE111" i="1"/>
  <c r="AE126" i="1"/>
  <c r="AL117" i="1"/>
  <c r="AN117" i="1" s="1"/>
  <c r="AE117" i="1"/>
  <c r="AE102" i="1"/>
  <c r="AE104" i="1"/>
  <c r="AE82" i="1"/>
  <c r="AQ73" i="1"/>
  <c r="AE81" i="1"/>
  <c r="AB97" i="1"/>
  <c r="AF43" i="1"/>
  <c r="AQ63" i="1"/>
  <c r="AQ60" i="1"/>
  <c r="W97" i="1"/>
  <c r="I183" i="1"/>
  <c r="Y97" i="1"/>
  <c r="AF37" i="1"/>
  <c r="AF25" i="1"/>
  <c r="AQ21" i="1"/>
  <c r="W45" i="1"/>
  <c r="AF40" i="1"/>
  <c r="AQ26" i="1"/>
  <c r="AF14" i="1"/>
  <c r="U45" i="1"/>
  <c r="AF23" i="1"/>
  <c r="J183" i="1"/>
  <c r="AQ31" i="1"/>
  <c r="AA45" i="1"/>
  <c r="AQ35" i="1"/>
  <c r="AE151" i="1"/>
  <c r="AE146" i="1"/>
  <c r="AD159" i="1"/>
  <c r="AE135" i="1"/>
  <c r="AA159" i="1"/>
  <c r="AE105" i="1"/>
  <c r="AE120" i="1"/>
  <c r="AQ72" i="1"/>
  <c r="AQ74" i="1"/>
  <c r="AQ75" i="1"/>
  <c r="AF41" i="1"/>
  <c r="AF24" i="1"/>
  <c r="N183" i="1"/>
  <c r="Q97" i="1"/>
  <c r="AT9" i="1" s="1"/>
  <c r="P183" i="1"/>
  <c r="AQ24" i="1"/>
  <c r="AD45" i="1"/>
  <c r="S45" i="1"/>
  <c r="AF69" i="1"/>
  <c r="AQ69" i="1"/>
  <c r="AQ58" i="1"/>
  <c r="AE56" i="1"/>
  <c r="AG56" i="1" s="1"/>
  <c r="AF34" i="1"/>
  <c r="AF30" i="1"/>
  <c r="AF15" i="1"/>
  <c r="O183" i="1"/>
  <c r="F183" i="1"/>
  <c r="AF13" i="1"/>
  <c r="J43" i="2" l="1"/>
  <c r="L43" i="2" s="1"/>
  <c r="AQ16" i="1"/>
  <c r="AN118" i="1"/>
  <c r="AO118" i="1" s="1"/>
  <c r="L78" i="2"/>
  <c r="T13" i="2"/>
  <c r="J13" i="2"/>
  <c r="L13" i="2" s="1"/>
  <c r="J31" i="2"/>
  <c r="L31" i="2" s="1"/>
  <c r="T31" i="2"/>
  <c r="L54" i="2"/>
  <c r="J11" i="2"/>
  <c r="L11" i="2" s="1"/>
  <c r="T11" i="2"/>
  <c r="T82" i="2"/>
  <c r="J16" i="2"/>
  <c r="L16" i="2" s="1"/>
  <c r="T16" i="2"/>
  <c r="AO92" i="1"/>
  <c r="J10" i="2"/>
  <c r="L10" i="2" s="1"/>
  <c r="L57" i="2"/>
  <c r="J28" i="2"/>
  <c r="L28" i="2" s="1"/>
  <c r="T28" i="2"/>
  <c r="L79" i="2"/>
  <c r="L50" i="2"/>
  <c r="J29" i="2"/>
  <c r="L29" i="2" s="1"/>
  <c r="T29" i="2"/>
  <c r="L77" i="2"/>
  <c r="T17" i="2"/>
  <c r="J17" i="2"/>
  <c r="L17" i="2" s="1"/>
  <c r="L64" i="2"/>
  <c r="J33" i="2"/>
  <c r="L33" i="2" s="1"/>
  <c r="T33" i="2"/>
  <c r="AQ67" i="1"/>
  <c r="J35" i="2"/>
  <c r="L35" i="2" s="1"/>
  <c r="T35" i="2"/>
  <c r="L52" i="2"/>
  <c r="J22" i="2"/>
  <c r="L22" i="2" s="1"/>
  <c r="T22" i="2"/>
  <c r="T24" i="2"/>
  <c r="J24" i="2"/>
  <c r="L24" i="2" s="1"/>
  <c r="L76" i="2"/>
  <c r="J34" i="2"/>
  <c r="L34" i="2" s="1"/>
  <c r="T34" i="2"/>
  <c r="J15" i="2"/>
  <c r="L15" i="2" s="1"/>
  <c r="T15" i="2"/>
  <c r="T12" i="2"/>
  <c r="J12" i="2"/>
  <c r="L12" i="2" s="1"/>
  <c r="J27" i="2"/>
  <c r="L27" i="2" s="1"/>
  <c r="T27" i="2"/>
  <c r="T14" i="2"/>
  <c r="J14" i="2"/>
  <c r="L14" i="2" s="1"/>
  <c r="J30" i="2"/>
  <c r="L30" i="2" s="1"/>
  <c r="T30" i="2"/>
  <c r="AF138" i="1"/>
  <c r="AQ145" i="1"/>
  <c r="AE159" i="1"/>
  <c r="AQ134" i="1"/>
  <c r="AQ146" i="1"/>
  <c r="AF146" i="1"/>
  <c r="AQ81" i="1"/>
  <c r="AQ30" i="1"/>
  <c r="AE97" i="1"/>
  <c r="AN91" i="1"/>
  <c r="AQ52" i="1"/>
  <c r="AQ135" i="1"/>
  <c r="AF135" i="1"/>
  <c r="AQ122" i="1"/>
  <c r="AF122" i="1"/>
  <c r="AE45" i="1"/>
  <c r="AE46" i="1"/>
  <c r="AQ13" i="1"/>
  <c r="AQ34" i="1"/>
  <c r="AN41" i="1"/>
  <c r="AQ80" i="1"/>
  <c r="Q183" i="1"/>
  <c r="AQ56" i="1"/>
  <c r="AF45" i="1"/>
  <c r="AQ14" i="1"/>
  <c r="AQ139" i="1"/>
  <c r="L67" i="2" l="1"/>
  <c r="L38" i="2"/>
  <c r="T38" i="2"/>
  <c r="L48" i="2"/>
  <c r="L56" i="2"/>
  <c r="J38" i="2"/>
  <c r="L60" i="2"/>
  <c r="AN42" i="1"/>
  <c r="AN157" i="1"/>
  <c r="AO91" i="1"/>
  <c r="L62" i="2" l="1"/>
  <c r="L82" i="2" s="1"/>
  <c r="T84" i="2"/>
  <c r="G84" i="2"/>
  <c r="AM1" i="1"/>
  <c r="AH4" i="1"/>
  <c r="AJ4" i="1" s="1"/>
  <c r="J82" i="2" l="1"/>
  <c r="J84" i="2" s="1"/>
  <c r="L84" i="2"/>
  <c r="D126" i="2" s="1"/>
  <c r="AH103" i="1"/>
  <c r="AI103" i="1" s="1"/>
  <c r="AJ103" i="1" s="1"/>
  <c r="AK103" i="1" s="1"/>
  <c r="AH53" i="1"/>
  <c r="AI53" i="1" s="1"/>
  <c r="AJ53" i="1" s="1"/>
  <c r="AK53" i="1" s="1"/>
  <c r="AH152" i="1"/>
  <c r="AI152" i="1" s="1"/>
  <c r="AJ152" i="1" s="1"/>
  <c r="AK152" i="1" s="1"/>
  <c r="AH116" i="1"/>
  <c r="AI116" i="1" s="1"/>
  <c r="AJ116" i="1" s="1"/>
  <c r="AK116" i="1" s="1"/>
  <c r="AH128" i="1"/>
  <c r="AI128" i="1" s="1"/>
  <c r="AJ128" i="1" s="1"/>
  <c r="AK128" i="1" s="1"/>
  <c r="AH144" i="1"/>
  <c r="AI144" i="1" s="1"/>
  <c r="AJ144" i="1" s="1"/>
  <c r="AK144" i="1" s="1"/>
  <c r="AH18" i="1"/>
  <c r="AI18" i="1" s="1"/>
  <c r="AJ18" i="1" s="1"/>
  <c r="AK18" i="1" s="1"/>
  <c r="AH151" i="1"/>
  <c r="AI151" i="1" s="1"/>
  <c r="AJ151" i="1" s="1"/>
  <c r="AK151" i="1" s="1"/>
  <c r="AH87" i="1"/>
  <c r="AI87" i="1" s="1"/>
  <c r="AJ87" i="1" s="1"/>
  <c r="AK87" i="1" s="1"/>
  <c r="AH24" i="1"/>
  <c r="AI24" i="1" s="1"/>
  <c r="AJ24" i="1" s="1"/>
  <c r="AK24" i="1" s="1"/>
  <c r="AH34" i="1"/>
  <c r="AI34" i="1" s="1"/>
  <c r="AJ34" i="1" s="1"/>
  <c r="AK34" i="1" s="1"/>
  <c r="AH62" i="1"/>
  <c r="AI62" i="1" s="1"/>
  <c r="AJ62" i="1" s="1"/>
  <c r="AK62" i="1" s="1"/>
  <c r="AH20" i="1"/>
  <c r="AI20" i="1" s="1"/>
  <c r="AJ20" i="1" s="1"/>
  <c r="AK20" i="1" s="1"/>
  <c r="AH136" i="1"/>
  <c r="AI136" i="1" s="1"/>
  <c r="AJ136" i="1" s="1"/>
  <c r="AK136" i="1" s="1"/>
  <c r="AH43" i="1"/>
  <c r="AI43" i="1" s="1"/>
  <c r="AJ43" i="1" s="1"/>
  <c r="AK43" i="1" s="1"/>
  <c r="AH153" i="1"/>
  <c r="AI153" i="1" s="1"/>
  <c r="AJ153" i="1" s="1"/>
  <c r="AK153" i="1" s="1"/>
  <c r="AH41" i="1"/>
  <c r="AI41" i="1" s="1"/>
  <c r="AJ41" i="1" s="1"/>
  <c r="AK41" i="1" s="1"/>
  <c r="AH110" i="1"/>
  <c r="AI110" i="1" s="1"/>
  <c r="AJ110" i="1" s="1"/>
  <c r="AK110" i="1" s="1"/>
  <c r="AH61" i="1"/>
  <c r="AI61" i="1" s="1"/>
  <c r="AJ61" i="1" s="1"/>
  <c r="AK61" i="1" s="1"/>
  <c r="AH133" i="1"/>
  <c r="AI133" i="1" s="1"/>
  <c r="AJ133" i="1" s="1"/>
  <c r="AK133" i="1" s="1"/>
  <c r="AH73" i="1"/>
  <c r="AI73" i="1" s="1"/>
  <c r="AJ73" i="1" s="1"/>
  <c r="AK73" i="1" s="1"/>
  <c r="AH60" i="1"/>
  <c r="AI60" i="1" s="1"/>
  <c r="AJ60" i="1" s="1"/>
  <c r="AK60" i="1" s="1"/>
  <c r="AH29" i="1"/>
  <c r="AI29" i="1" s="1"/>
  <c r="AJ29" i="1" s="1"/>
  <c r="AK29" i="1" s="1"/>
  <c r="AH123" i="1"/>
  <c r="AI123" i="1" s="1"/>
  <c r="AJ123" i="1" s="1"/>
  <c r="AK123" i="1" s="1"/>
  <c r="AH33" i="1"/>
  <c r="AI33" i="1" s="1"/>
  <c r="AJ33" i="1" s="1"/>
  <c r="AK33" i="1" s="1"/>
  <c r="AH67" i="1"/>
  <c r="AI67" i="1" s="1"/>
  <c r="AJ67" i="1" s="1"/>
  <c r="AK67" i="1" s="1"/>
  <c r="AH85" i="1"/>
  <c r="AI85" i="1" s="1"/>
  <c r="AJ85" i="1" s="1"/>
  <c r="AK85" i="1" s="1"/>
  <c r="AH125" i="1"/>
  <c r="AI125" i="1" s="1"/>
  <c r="AJ125" i="1" s="1"/>
  <c r="AK125" i="1" s="1"/>
  <c r="AH71" i="1"/>
  <c r="AI71" i="1" s="1"/>
  <c r="AJ71" i="1" s="1"/>
  <c r="AK71" i="1" s="1"/>
  <c r="AH148" i="1"/>
  <c r="AI148" i="1" s="1"/>
  <c r="AJ148" i="1" s="1"/>
  <c r="AK148" i="1" s="1"/>
  <c r="AH22" i="1"/>
  <c r="AI22" i="1" s="1"/>
  <c r="AJ22" i="1" s="1"/>
  <c r="AK22" i="1" s="1"/>
  <c r="AH70" i="1"/>
  <c r="AI70" i="1" s="1"/>
  <c r="AJ70" i="1" s="1"/>
  <c r="AK70" i="1" s="1"/>
  <c r="AH130" i="1"/>
  <c r="AI130" i="1" s="1"/>
  <c r="AJ130" i="1" s="1"/>
  <c r="AK130" i="1" s="1"/>
  <c r="AH64" i="1"/>
  <c r="AI64" i="1" s="1"/>
  <c r="AJ64" i="1" s="1"/>
  <c r="AK64" i="1" s="1"/>
  <c r="AH109" i="1"/>
  <c r="AI109" i="1" s="1"/>
  <c r="AJ109" i="1" s="1"/>
  <c r="AK109" i="1" s="1"/>
  <c r="AH81" i="1"/>
  <c r="AI81" i="1" s="1"/>
  <c r="AJ81" i="1" s="1"/>
  <c r="AK81" i="1" s="1"/>
  <c r="AH27" i="1"/>
  <c r="AI27" i="1" s="1"/>
  <c r="AJ27" i="1" s="1"/>
  <c r="AK27" i="1" s="1"/>
  <c r="AH157" i="1"/>
  <c r="AI157" i="1" s="1"/>
  <c r="AJ157" i="1" s="1"/>
  <c r="AK157" i="1" s="1"/>
  <c r="AH129" i="1"/>
  <c r="AI129" i="1" s="1"/>
  <c r="AJ129" i="1" s="1"/>
  <c r="AK129" i="1" s="1"/>
  <c r="AH78" i="1"/>
  <c r="AI78" i="1" s="1"/>
  <c r="AJ78" i="1" s="1"/>
  <c r="AK78" i="1" s="1"/>
  <c r="AH39" i="1"/>
  <c r="AI39" i="1" s="1"/>
  <c r="AJ39" i="1" s="1"/>
  <c r="AK39" i="1" s="1"/>
  <c r="AH79" i="1"/>
  <c r="AI79" i="1" s="1"/>
  <c r="AJ79" i="1" s="1"/>
  <c r="AK79" i="1" s="1"/>
  <c r="AH111" i="1"/>
  <c r="AI111" i="1" s="1"/>
  <c r="AJ111" i="1" s="1"/>
  <c r="AK111" i="1" s="1"/>
  <c r="AH57" i="1"/>
  <c r="AI57" i="1" s="1"/>
  <c r="AJ57" i="1" s="1"/>
  <c r="AK57" i="1" s="1"/>
  <c r="AH146" i="1"/>
  <c r="AI146" i="1" s="1"/>
  <c r="AJ146" i="1" s="1"/>
  <c r="AK146" i="1" s="1"/>
  <c r="AH68" i="1"/>
  <c r="AI68" i="1" s="1"/>
  <c r="AJ68" i="1" s="1"/>
  <c r="AK68" i="1" s="1"/>
  <c r="AH75" i="1"/>
  <c r="AI75" i="1" s="1"/>
  <c r="AJ75" i="1" s="1"/>
  <c r="AK75" i="1" s="1"/>
  <c r="AH37" i="1"/>
  <c r="AI37" i="1" s="1"/>
  <c r="AJ37" i="1" s="1"/>
  <c r="AK37" i="1" s="1"/>
  <c r="AH30" i="1"/>
  <c r="AI30" i="1" s="1"/>
  <c r="AJ30" i="1" s="1"/>
  <c r="AK30" i="1" s="1"/>
  <c r="AH21" i="1"/>
  <c r="AI21" i="1" s="1"/>
  <c r="AJ21" i="1" s="1"/>
  <c r="AK21" i="1" s="1"/>
  <c r="AH63" i="1"/>
  <c r="AI63" i="1" s="1"/>
  <c r="AJ63" i="1" s="1"/>
  <c r="AK63" i="1" s="1"/>
  <c r="AH91" i="1"/>
  <c r="AI91" i="1" s="1"/>
  <c r="AJ91" i="1" s="1"/>
  <c r="AK91" i="1" s="1"/>
  <c r="AH42" i="1"/>
  <c r="AI42" i="1" s="1"/>
  <c r="AJ42" i="1" s="1"/>
  <c r="AK42" i="1" s="1"/>
  <c r="AH88" i="1"/>
  <c r="AI88" i="1" s="1"/>
  <c r="AJ88" i="1" s="1"/>
  <c r="AK88" i="1" s="1"/>
  <c r="AH156" i="1"/>
  <c r="AI156" i="1" s="1"/>
  <c r="AJ156" i="1" s="1"/>
  <c r="AK156" i="1" s="1"/>
  <c r="AH147" i="1"/>
  <c r="AI147" i="1" s="1"/>
  <c r="AJ147" i="1" s="1"/>
  <c r="AK147" i="1" s="1"/>
  <c r="AH55" i="1"/>
  <c r="AI55" i="1" s="1"/>
  <c r="AJ55" i="1" s="1"/>
  <c r="AK55" i="1" s="1"/>
  <c r="AH92" i="1"/>
  <c r="AI92" i="1" s="1"/>
  <c r="AJ92" i="1" s="1"/>
  <c r="AK92" i="1" s="1"/>
  <c r="AH135" i="1"/>
  <c r="AI135" i="1" s="1"/>
  <c r="AJ135" i="1" s="1"/>
  <c r="AK135" i="1" s="1"/>
  <c r="AH131" i="1"/>
  <c r="AI131" i="1" s="1"/>
  <c r="AJ131" i="1" s="1"/>
  <c r="AK131" i="1" s="1"/>
  <c r="AH139" i="1"/>
  <c r="AI139" i="1" s="1"/>
  <c r="AJ139" i="1" s="1"/>
  <c r="AK139" i="1" s="1"/>
  <c r="AH17" i="1"/>
  <c r="AI17" i="1" s="1"/>
  <c r="AJ17" i="1" s="1"/>
  <c r="AK17" i="1" s="1"/>
  <c r="AH66" i="1"/>
  <c r="AI66" i="1" s="1"/>
  <c r="AJ66" i="1" s="1"/>
  <c r="AK66" i="1" s="1"/>
  <c r="AH69" i="1"/>
  <c r="AI69" i="1" s="1"/>
  <c r="AJ69" i="1" s="1"/>
  <c r="AK69" i="1" s="1"/>
  <c r="AH143" i="1"/>
  <c r="AI143" i="1" s="1"/>
  <c r="AJ143" i="1" s="1"/>
  <c r="AK143" i="1" s="1"/>
  <c r="AH36" i="1"/>
  <c r="AI36" i="1" s="1"/>
  <c r="AJ36" i="1" s="1"/>
  <c r="AK36" i="1" s="1"/>
  <c r="AH38" i="1"/>
  <c r="AI38" i="1" s="1"/>
  <c r="AJ38" i="1" s="1"/>
  <c r="AK38" i="1" s="1"/>
  <c r="AH126" i="1"/>
  <c r="AI126" i="1" s="1"/>
  <c r="AJ126" i="1" s="1"/>
  <c r="AK126" i="1" s="1"/>
  <c r="AH23" i="1"/>
  <c r="AI23" i="1" s="1"/>
  <c r="AJ23" i="1" s="1"/>
  <c r="AK23" i="1" s="1"/>
  <c r="AH86" i="1"/>
  <c r="AI86" i="1" s="1"/>
  <c r="AJ86" i="1" s="1"/>
  <c r="AK86" i="1" s="1"/>
  <c r="AH155" i="1"/>
  <c r="AI155" i="1" s="1"/>
  <c r="AJ155" i="1" s="1"/>
  <c r="AK155" i="1" s="1"/>
  <c r="AH32" i="1"/>
  <c r="AI32" i="1" s="1"/>
  <c r="AJ32" i="1" s="1"/>
  <c r="AK32" i="1" s="1"/>
  <c r="AH108" i="1"/>
  <c r="AI108" i="1" s="1"/>
  <c r="AJ108" i="1" s="1"/>
  <c r="AK108" i="1" s="1"/>
  <c r="AH115" i="1"/>
  <c r="AI115" i="1" s="1"/>
  <c r="AJ115" i="1" s="1"/>
  <c r="AK115" i="1" s="1"/>
  <c r="AH141" i="1"/>
  <c r="AI141" i="1" s="1"/>
  <c r="AJ141" i="1" s="1"/>
  <c r="AK141" i="1" s="1"/>
  <c r="AH179" i="1"/>
  <c r="AI179" i="1" s="1"/>
  <c r="AJ179" i="1" s="1"/>
  <c r="AJ181" i="1" s="1"/>
  <c r="AH59" i="1"/>
  <c r="AI59" i="1" s="1"/>
  <c r="AJ59" i="1" s="1"/>
  <c r="AK59" i="1" s="1"/>
  <c r="AH102" i="1"/>
  <c r="AI102" i="1" s="1"/>
  <c r="AJ102" i="1" s="1"/>
  <c r="AH112" i="1"/>
  <c r="AI112" i="1" s="1"/>
  <c r="AJ112" i="1" s="1"/>
  <c r="AK112" i="1" s="1"/>
  <c r="AH119" i="1"/>
  <c r="AI119" i="1" s="1"/>
  <c r="AJ119" i="1" s="1"/>
  <c r="AK119" i="1" s="1"/>
  <c r="AH93" i="1"/>
  <c r="AI93" i="1" s="1"/>
  <c r="AJ93" i="1" s="1"/>
  <c r="AK93" i="1" s="1"/>
  <c r="AH35" i="1"/>
  <c r="AI35" i="1" s="1"/>
  <c r="AJ35" i="1" s="1"/>
  <c r="AK35" i="1" s="1"/>
  <c r="AH95" i="1"/>
  <c r="AI95" i="1" s="1"/>
  <c r="AJ95" i="1" s="1"/>
  <c r="AK95" i="1" s="1"/>
  <c r="AH90" i="1"/>
  <c r="AI90" i="1" s="1"/>
  <c r="AJ90" i="1" s="1"/>
  <c r="AK90" i="1" s="1"/>
  <c r="AH104" i="1"/>
  <c r="AI104" i="1" s="1"/>
  <c r="AJ104" i="1" s="1"/>
  <c r="AK104" i="1" s="1"/>
  <c r="AH89" i="1"/>
  <c r="AI89" i="1" s="1"/>
  <c r="AJ89" i="1" s="1"/>
  <c r="AK89" i="1" s="1"/>
  <c r="AH58" i="1"/>
  <c r="AI58" i="1" s="1"/>
  <c r="AJ58" i="1" s="1"/>
  <c r="AK58" i="1" s="1"/>
  <c r="AH137" i="1"/>
  <c r="AI137" i="1" s="1"/>
  <c r="AJ137" i="1" s="1"/>
  <c r="AK137" i="1" s="1"/>
  <c r="AH94" i="1"/>
  <c r="AI94" i="1" s="1"/>
  <c r="AJ94" i="1" s="1"/>
  <c r="AK94" i="1" s="1"/>
  <c r="AH124" i="1"/>
  <c r="AI124" i="1" s="1"/>
  <c r="AJ124" i="1" s="1"/>
  <c r="AK124" i="1" s="1"/>
  <c r="AH26" i="1"/>
  <c r="AI26" i="1" s="1"/>
  <c r="AJ26" i="1" s="1"/>
  <c r="AK26" i="1" s="1"/>
  <c r="AH127" i="1"/>
  <c r="AI127" i="1" s="1"/>
  <c r="AJ127" i="1" s="1"/>
  <c r="AK127" i="1" s="1"/>
  <c r="AH77" i="1"/>
  <c r="AI77" i="1" s="1"/>
  <c r="AJ77" i="1" s="1"/>
  <c r="AK77" i="1" s="1"/>
  <c r="AH74" i="1"/>
  <c r="AI74" i="1" s="1"/>
  <c r="AJ74" i="1" s="1"/>
  <c r="AK74" i="1" s="1"/>
  <c r="AH134" i="1"/>
  <c r="AI134" i="1" s="1"/>
  <c r="AJ134" i="1" s="1"/>
  <c r="AK134" i="1" s="1"/>
  <c r="AH40" i="1"/>
  <c r="AI40" i="1" s="1"/>
  <c r="AJ40" i="1" s="1"/>
  <c r="AK40" i="1" s="1"/>
  <c r="AH138" i="1"/>
  <c r="AI138" i="1" s="1"/>
  <c r="AJ138" i="1" s="1"/>
  <c r="AK138" i="1" s="1"/>
  <c r="AH154" i="1"/>
  <c r="AI154" i="1" s="1"/>
  <c r="AJ154" i="1" s="1"/>
  <c r="AK154" i="1" s="1"/>
  <c r="AH120" i="1"/>
  <c r="AI120" i="1" s="1"/>
  <c r="AJ120" i="1" s="1"/>
  <c r="AK120" i="1" s="1"/>
  <c r="AH16" i="1"/>
  <c r="AI16" i="1" s="1"/>
  <c r="AJ16" i="1" s="1"/>
  <c r="AK16" i="1" s="1"/>
  <c r="AH150" i="1"/>
  <c r="AI150" i="1" s="1"/>
  <c r="AJ150" i="1" s="1"/>
  <c r="AK150" i="1" s="1"/>
  <c r="AH80" i="1"/>
  <c r="AI80" i="1" s="1"/>
  <c r="AJ80" i="1" s="1"/>
  <c r="AK80" i="1" s="1"/>
  <c r="AH121" i="1"/>
  <c r="AI121" i="1" s="1"/>
  <c r="AJ121" i="1" s="1"/>
  <c r="AK121" i="1" s="1"/>
  <c r="AH84" i="1"/>
  <c r="AI84" i="1" s="1"/>
  <c r="AJ84" i="1" s="1"/>
  <c r="AK84" i="1" s="1"/>
  <c r="AH105" i="1"/>
  <c r="AI105" i="1" s="1"/>
  <c r="AJ105" i="1" s="1"/>
  <c r="AK105" i="1" s="1"/>
  <c r="AH19" i="1"/>
  <c r="AI19" i="1" s="1"/>
  <c r="AJ19" i="1" s="1"/>
  <c r="AK19" i="1" s="1"/>
  <c r="AH82" i="1"/>
  <c r="AI82" i="1" s="1"/>
  <c r="AJ82" i="1" s="1"/>
  <c r="AK82" i="1" s="1"/>
  <c r="AH122" i="1"/>
  <c r="AI122" i="1" s="1"/>
  <c r="AJ122" i="1" s="1"/>
  <c r="AK122" i="1" s="1"/>
  <c r="AH83" i="1"/>
  <c r="AI83" i="1" s="1"/>
  <c r="AJ83" i="1" s="1"/>
  <c r="AK83" i="1" s="1"/>
  <c r="AH56" i="1"/>
  <c r="AI56" i="1" s="1"/>
  <c r="AJ56" i="1" s="1"/>
  <c r="AK56" i="1" s="1"/>
  <c r="AH28" i="1"/>
  <c r="AI28" i="1" s="1"/>
  <c r="AJ28" i="1" s="1"/>
  <c r="AK28" i="1" s="1"/>
  <c r="AH76" i="1"/>
  <c r="AI76" i="1" s="1"/>
  <c r="AJ76" i="1" s="1"/>
  <c r="AK76" i="1" s="1"/>
  <c r="AH142" i="1"/>
  <c r="AI142" i="1" s="1"/>
  <c r="AJ142" i="1" s="1"/>
  <c r="AK142" i="1" s="1"/>
  <c r="AH117" i="1"/>
  <c r="AI117" i="1" s="1"/>
  <c r="AJ117" i="1" s="1"/>
  <c r="AK117" i="1" s="1"/>
  <c r="AH65" i="1"/>
  <c r="AI65" i="1" s="1"/>
  <c r="AJ65" i="1" s="1"/>
  <c r="AK65" i="1" s="1"/>
  <c r="AH118" i="1"/>
  <c r="AI118" i="1" s="1"/>
  <c r="AJ118" i="1" s="1"/>
  <c r="AK118" i="1" s="1"/>
  <c r="AH25" i="1"/>
  <c r="AI25" i="1" s="1"/>
  <c r="AJ25" i="1" s="1"/>
  <c r="AK25" i="1" s="1"/>
  <c r="AH54" i="1"/>
  <c r="AI54" i="1" s="1"/>
  <c r="AJ54" i="1" s="1"/>
  <c r="AK54" i="1" s="1"/>
  <c r="AH107" i="1"/>
  <c r="AI107" i="1" s="1"/>
  <c r="AJ107" i="1" s="1"/>
  <c r="AK107" i="1" s="1"/>
  <c r="AH114" i="1"/>
  <c r="AI114" i="1" s="1"/>
  <c r="AJ114" i="1" s="1"/>
  <c r="AK114" i="1" s="1"/>
  <c r="AH140" i="1"/>
  <c r="AI140" i="1" s="1"/>
  <c r="AJ140" i="1" s="1"/>
  <c r="AK140" i="1" s="1"/>
  <c r="AH106" i="1"/>
  <c r="AI106" i="1" s="1"/>
  <c r="AJ106" i="1" s="1"/>
  <c r="AK106" i="1" s="1"/>
  <c r="AH145" i="1"/>
  <c r="AI145" i="1" s="1"/>
  <c r="AJ145" i="1" s="1"/>
  <c r="AK145" i="1" s="1"/>
  <c r="AH149" i="1"/>
  <c r="AI149" i="1" s="1"/>
  <c r="AJ149" i="1" s="1"/>
  <c r="AK149" i="1" s="1"/>
  <c r="AH14" i="1"/>
  <c r="AI14" i="1" s="1"/>
  <c r="AJ14" i="1" s="1"/>
  <c r="AK14" i="1" s="1"/>
  <c r="AH31" i="1"/>
  <c r="AI31" i="1" s="1"/>
  <c r="AJ31" i="1" s="1"/>
  <c r="AK31" i="1" s="1"/>
  <c r="AH13" i="1"/>
  <c r="AI13" i="1" s="1"/>
  <c r="AJ13" i="1" s="1"/>
  <c r="AH72" i="1"/>
  <c r="AI72" i="1" s="1"/>
  <c r="AJ72" i="1" s="1"/>
  <c r="AK72" i="1" s="1"/>
  <c r="AH52" i="1"/>
  <c r="AI52" i="1" s="1"/>
  <c r="AJ52" i="1" s="1"/>
  <c r="AH15" i="1"/>
  <c r="AI15" i="1" s="1"/>
  <c r="AJ15" i="1" s="1"/>
  <c r="AK15" i="1" s="1"/>
  <c r="AH132" i="1"/>
  <c r="AI132" i="1" s="1"/>
  <c r="AJ132" i="1" s="1"/>
  <c r="AK132" i="1" s="1"/>
  <c r="AH113" i="1"/>
  <c r="AI113" i="1" s="1"/>
  <c r="AJ113" i="1" s="1"/>
  <c r="AK113" i="1" s="1"/>
  <c r="G116" i="2" l="1"/>
  <c r="I116" i="2" s="1"/>
  <c r="J116" i="2" s="1"/>
  <c r="K116" i="2" s="1"/>
  <c r="G117" i="2"/>
  <c r="I117" i="2" s="1"/>
  <c r="J117" i="2" s="1"/>
  <c r="K117" i="2" s="1"/>
  <c r="G113" i="2"/>
  <c r="I113" i="2" s="1"/>
  <c r="J113" i="2" s="1"/>
  <c r="K113" i="2" s="1"/>
  <c r="M65" i="2"/>
  <c r="N65" i="2" s="1"/>
  <c r="O65" i="2" s="1"/>
  <c r="P65" i="2" s="1"/>
  <c r="R65" i="2" s="1"/>
  <c r="U65" i="2" s="1"/>
  <c r="V65" i="2" s="1"/>
  <c r="M51" i="2"/>
  <c r="N51" i="2" s="1"/>
  <c r="O51" i="2" s="1"/>
  <c r="P51" i="2" s="1"/>
  <c r="R51" i="2" s="1"/>
  <c r="U51" i="2" s="1"/>
  <c r="V51" i="2" s="1"/>
  <c r="M49" i="2"/>
  <c r="N49" i="2" s="1"/>
  <c r="O49" i="2" s="1"/>
  <c r="P49" i="2" s="1"/>
  <c r="M63" i="2"/>
  <c r="N63" i="2" s="1"/>
  <c r="O63" i="2" s="1"/>
  <c r="P63" i="2" s="1"/>
  <c r="R63" i="2" s="1"/>
  <c r="U63" i="2" s="1"/>
  <c r="V63" i="2" s="1"/>
  <c r="M59" i="2"/>
  <c r="N59" i="2" s="1"/>
  <c r="O59" i="2" s="1"/>
  <c r="P59" i="2" s="1"/>
  <c r="R59" i="2" s="1"/>
  <c r="U59" i="2" s="1"/>
  <c r="V59" i="2" s="1"/>
  <c r="M45" i="2"/>
  <c r="N45" i="2" s="1"/>
  <c r="O45" i="2" s="1"/>
  <c r="P45" i="2" s="1"/>
  <c r="R45" i="2" s="1"/>
  <c r="U45" i="2" s="1"/>
  <c r="V45" i="2" s="1"/>
  <c r="G96" i="2"/>
  <c r="I96" i="2" s="1"/>
  <c r="J96" i="2" s="1"/>
  <c r="K96" i="2" s="1"/>
  <c r="G97" i="2"/>
  <c r="I97" i="2" s="1"/>
  <c r="J97" i="2" s="1"/>
  <c r="K97" i="2" s="1"/>
  <c r="G98" i="2"/>
  <c r="I98" i="2" s="1"/>
  <c r="J98" i="2" s="1"/>
  <c r="K98" i="2" s="1"/>
  <c r="G95" i="2"/>
  <c r="I95" i="2" s="1"/>
  <c r="J95" i="2" s="1"/>
  <c r="K95" i="2" s="1"/>
  <c r="G114" i="2"/>
  <c r="I114" i="2" s="1"/>
  <c r="J114" i="2" s="1"/>
  <c r="K114" i="2" s="1"/>
  <c r="G115" i="2"/>
  <c r="I115" i="2" s="1"/>
  <c r="J115" i="2" s="1"/>
  <c r="K115" i="2" s="1"/>
  <c r="G112" i="2"/>
  <c r="I112" i="2" s="1"/>
  <c r="J112" i="2" s="1"/>
  <c r="K112" i="2" s="1"/>
  <c r="G111" i="2"/>
  <c r="I111" i="2" s="1"/>
  <c r="J111" i="2" s="1"/>
  <c r="K111" i="2" s="1"/>
  <c r="G110" i="2"/>
  <c r="I110" i="2" s="1"/>
  <c r="J110" i="2" s="1"/>
  <c r="K110" i="2" s="1"/>
  <c r="G106" i="2"/>
  <c r="I106" i="2" s="1"/>
  <c r="J106" i="2" s="1"/>
  <c r="K106" i="2" s="1"/>
  <c r="G107" i="2"/>
  <c r="I107" i="2" s="1"/>
  <c r="J107" i="2" s="1"/>
  <c r="K107" i="2" s="1"/>
  <c r="G108" i="2"/>
  <c r="I108" i="2" s="1"/>
  <c r="J108" i="2" s="1"/>
  <c r="K108" i="2" s="1"/>
  <c r="G109" i="2"/>
  <c r="I109" i="2" s="1"/>
  <c r="J109" i="2" s="1"/>
  <c r="K109" i="2" s="1"/>
  <c r="G104" i="2"/>
  <c r="I104" i="2" s="1"/>
  <c r="J104" i="2" s="1"/>
  <c r="K104" i="2" s="1"/>
  <c r="G105" i="2"/>
  <c r="I105" i="2" s="1"/>
  <c r="J105" i="2" s="1"/>
  <c r="K105" i="2" s="1"/>
  <c r="G103" i="2"/>
  <c r="I103" i="2" s="1"/>
  <c r="J103" i="2" s="1"/>
  <c r="K103" i="2" s="1"/>
  <c r="G100" i="2"/>
  <c r="I100" i="2" s="1"/>
  <c r="J100" i="2" s="1"/>
  <c r="K100" i="2" s="1"/>
  <c r="G101" i="2"/>
  <c r="I101" i="2" s="1"/>
  <c r="J101" i="2" s="1"/>
  <c r="K101" i="2" s="1"/>
  <c r="M101" i="2" s="1"/>
  <c r="O101" i="2" s="1"/>
  <c r="P101" i="2" s="1"/>
  <c r="W101" i="2" s="1"/>
  <c r="G89" i="2"/>
  <c r="I89" i="2" s="1"/>
  <c r="J89" i="2" s="1"/>
  <c r="K89" i="2" s="1"/>
  <c r="M89" i="2" s="1"/>
  <c r="O89" i="2" s="1"/>
  <c r="P89" i="2" s="1"/>
  <c r="G93" i="2"/>
  <c r="I93" i="2" s="1"/>
  <c r="J93" i="2" s="1"/>
  <c r="K93" i="2" s="1"/>
  <c r="G91" i="2"/>
  <c r="I91" i="2" s="1"/>
  <c r="J91" i="2" s="1"/>
  <c r="K91" i="2" s="1"/>
  <c r="G92" i="2"/>
  <c r="I92" i="2" s="1"/>
  <c r="J92" i="2" s="1"/>
  <c r="K92" i="2" s="1"/>
  <c r="G90" i="2"/>
  <c r="I90" i="2" s="1"/>
  <c r="J90" i="2" s="1"/>
  <c r="K90" i="2" s="1"/>
  <c r="M31" i="2"/>
  <c r="N31" i="2" s="1"/>
  <c r="O31" i="2" s="1"/>
  <c r="P31" i="2" s="1"/>
  <c r="F77" i="5" s="1"/>
  <c r="G77" i="5" s="1"/>
  <c r="S31" i="2" s="1"/>
  <c r="M15" i="2"/>
  <c r="N15" i="2" s="1"/>
  <c r="O15" i="2" s="1"/>
  <c r="P15" i="2" s="1"/>
  <c r="W15" i="2" s="1"/>
  <c r="M53" i="2"/>
  <c r="N53" i="2" s="1"/>
  <c r="O53" i="2" s="1"/>
  <c r="M12" i="2"/>
  <c r="N12" i="2" s="1"/>
  <c r="O12" i="2" s="1"/>
  <c r="P12" i="2" s="1"/>
  <c r="W12" i="2" s="1"/>
  <c r="M22" i="2"/>
  <c r="N22" i="2" s="1"/>
  <c r="O22" i="2" s="1"/>
  <c r="P22" i="2" s="1"/>
  <c r="W22" i="2" s="1"/>
  <c r="M48" i="2"/>
  <c r="N48" i="2" s="1"/>
  <c r="O48" i="2" s="1"/>
  <c r="M58" i="2"/>
  <c r="N58" i="2" s="1"/>
  <c r="O58" i="2" s="1"/>
  <c r="M19" i="2"/>
  <c r="N19" i="2" s="1"/>
  <c r="O19" i="2" s="1"/>
  <c r="P19" i="2" s="1"/>
  <c r="R19" i="2" s="1"/>
  <c r="U19" i="2" s="1"/>
  <c r="M17" i="2"/>
  <c r="N17" i="2" s="1"/>
  <c r="O17" i="2" s="1"/>
  <c r="P17" i="2" s="1"/>
  <c r="W17" i="2" s="1"/>
  <c r="M21" i="2"/>
  <c r="N21" i="2" s="1"/>
  <c r="O21" i="2" s="1"/>
  <c r="P21" i="2" s="1"/>
  <c r="F80" i="5" s="1"/>
  <c r="G80" i="5" s="1"/>
  <c r="M26" i="2"/>
  <c r="N26" i="2" s="1"/>
  <c r="O26" i="2" s="1"/>
  <c r="P26" i="2" s="1"/>
  <c r="F69" i="5" s="1"/>
  <c r="G69" i="5" s="1"/>
  <c r="M76" i="2"/>
  <c r="N76" i="2" s="1"/>
  <c r="O76" i="2" s="1"/>
  <c r="M73" i="2"/>
  <c r="N73" i="2" s="1"/>
  <c r="O73" i="2" s="1"/>
  <c r="M66" i="2"/>
  <c r="M16" i="2"/>
  <c r="N16" i="2" s="1"/>
  <c r="O16" i="2" s="1"/>
  <c r="P16" i="2" s="1"/>
  <c r="W16" i="2" s="1"/>
  <c r="M11" i="2"/>
  <c r="N11" i="2" s="1"/>
  <c r="O11" i="2" s="1"/>
  <c r="P11" i="2" s="1"/>
  <c r="W11" i="2" s="1"/>
  <c r="M35" i="2"/>
  <c r="N35" i="2" s="1"/>
  <c r="O35" i="2" s="1"/>
  <c r="P35" i="2" s="1"/>
  <c r="M62" i="2"/>
  <c r="N62" i="2" s="1"/>
  <c r="O62" i="2" s="1"/>
  <c r="M68" i="2"/>
  <c r="N68" i="2" s="1"/>
  <c r="O68" i="2" s="1"/>
  <c r="M69" i="2"/>
  <c r="N69" i="2" s="1"/>
  <c r="O69" i="2" s="1"/>
  <c r="P69" i="2" s="1"/>
  <c r="W69" i="2" s="1"/>
  <c r="M18" i="2"/>
  <c r="N18" i="2" s="1"/>
  <c r="O18" i="2" s="1"/>
  <c r="P18" i="2" s="1"/>
  <c r="R18" i="2" s="1"/>
  <c r="U18" i="2" s="1"/>
  <c r="M25" i="2"/>
  <c r="N25" i="2" s="1"/>
  <c r="O25" i="2" s="1"/>
  <c r="P25" i="2" s="1"/>
  <c r="W25" i="2" s="1"/>
  <c r="M14" i="2"/>
  <c r="N14" i="2" s="1"/>
  <c r="O14" i="2" s="1"/>
  <c r="P14" i="2" s="1"/>
  <c r="W14" i="2" s="1"/>
  <c r="M34" i="2"/>
  <c r="N34" i="2" s="1"/>
  <c r="O34" i="2" s="1"/>
  <c r="P34" i="2" s="1"/>
  <c r="R34" i="2" s="1"/>
  <c r="U34" i="2" s="1"/>
  <c r="V34" i="2" s="1"/>
  <c r="M54" i="2"/>
  <c r="N54" i="2" s="1"/>
  <c r="O54" i="2" s="1"/>
  <c r="M75" i="2"/>
  <c r="N75" i="2" s="1"/>
  <c r="O75" i="2" s="1"/>
  <c r="M32" i="2"/>
  <c r="N32" i="2" s="1"/>
  <c r="O32" i="2" s="1"/>
  <c r="P32" i="2" s="1"/>
  <c r="F71" i="5" s="1"/>
  <c r="G71" i="5" s="1"/>
  <c r="S32" i="2" s="1"/>
  <c r="M30" i="2"/>
  <c r="N30" i="2" s="1"/>
  <c r="O30" i="2" s="1"/>
  <c r="P30" i="2" s="1"/>
  <c r="R30" i="2" s="1"/>
  <c r="U30" i="2" s="1"/>
  <c r="M61" i="2"/>
  <c r="N61" i="2" s="1"/>
  <c r="O61" i="2" s="1"/>
  <c r="M70" i="2"/>
  <c r="N70" i="2" s="1"/>
  <c r="O70" i="2" s="1"/>
  <c r="M46" i="2"/>
  <c r="N46" i="2" s="1"/>
  <c r="O46" i="2" s="1"/>
  <c r="M74" i="2"/>
  <c r="N74" i="2" s="1"/>
  <c r="O74" i="2" s="1"/>
  <c r="M24" i="2"/>
  <c r="N24" i="2" s="1"/>
  <c r="O24" i="2" s="1"/>
  <c r="P24" i="2" s="1"/>
  <c r="F75" i="5" s="1"/>
  <c r="G75" i="5" s="1"/>
  <c r="M13" i="2"/>
  <c r="N13" i="2" s="1"/>
  <c r="O13" i="2" s="1"/>
  <c r="P13" i="2" s="1"/>
  <c r="W13" i="2" s="1"/>
  <c r="M23" i="2"/>
  <c r="N23" i="2" s="1"/>
  <c r="O23" i="2" s="1"/>
  <c r="P23" i="2" s="1"/>
  <c r="R23" i="2" s="1"/>
  <c r="U23" i="2" s="1"/>
  <c r="M33" i="2"/>
  <c r="N33" i="2" s="1"/>
  <c r="O33" i="2" s="1"/>
  <c r="P33" i="2" s="1"/>
  <c r="F87" i="5" s="1"/>
  <c r="M27" i="2"/>
  <c r="N27" i="2" s="1"/>
  <c r="O27" i="2" s="1"/>
  <c r="P27" i="2" s="1"/>
  <c r="F76" i="5" s="1"/>
  <c r="G76" i="5" s="1"/>
  <c r="S27" i="2" s="1"/>
  <c r="M78" i="2"/>
  <c r="N78" i="2" s="1"/>
  <c r="O78" i="2" s="1"/>
  <c r="P78" i="2" s="1"/>
  <c r="F118" i="5" s="1"/>
  <c r="M56" i="2"/>
  <c r="N56" i="2" s="1"/>
  <c r="O56" i="2" s="1"/>
  <c r="M52" i="2"/>
  <c r="N52" i="2" s="1"/>
  <c r="O52" i="2" s="1"/>
  <c r="M57" i="2"/>
  <c r="N57" i="2" s="1"/>
  <c r="O57" i="2" s="1"/>
  <c r="M72" i="2"/>
  <c r="N72" i="2" s="1"/>
  <c r="O72" i="2" s="1"/>
  <c r="M80" i="2"/>
  <c r="N80" i="2" s="1"/>
  <c r="O80" i="2" s="1"/>
  <c r="M50" i="2"/>
  <c r="N50" i="2" s="1"/>
  <c r="O50" i="2" s="1"/>
  <c r="M60" i="2"/>
  <c r="N60" i="2" s="1"/>
  <c r="O60" i="2" s="1"/>
  <c r="M43" i="2"/>
  <c r="M10" i="2"/>
  <c r="N10" i="2" s="1"/>
  <c r="M20" i="2"/>
  <c r="N20" i="2" s="1"/>
  <c r="O20" i="2" s="1"/>
  <c r="P20" i="2" s="1"/>
  <c r="R20" i="2" s="1"/>
  <c r="U20" i="2" s="1"/>
  <c r="M28" i="2"/>
  <c r="M29" i="2"/>
  <c r="N29" i="2" s="1"/>
  <c r="O29" i="2" s="1"/>
  <c r="P29" i="2" s="1"/>
  <c r="R29" i="2" s="1"/>
  <c r="U29" i="2" s="1"/>
  <c r="M67" i="2"/>
  <c r="N67" i="2" s="1"/>
  <c r="O67" i="2" s="1"/>
  <c r="M79" i="2"/>
  <c r="N79" i="2" s="1"/>
  <c r="O79" i="2" s="1"/>
  <c r="P79" i="2" s="1"/>
  <c r="M55" i="2"/>
  <c r="N55" i="2" s="1"/>
  <c r="O55" i="2" s="1"/>
  <c r="M44" i="2"/>
  <c r="N44" i="2" s="1"/>
  <c r="O44" i="2" s="1"/>
  <c r="M71" i="2"/>
  <c r="N71" i="2" s="1"/>
  <c r="O71" i="2" s="1"/>
  <c r="P71" i="2" s="1"/>
  <c r="W71" i="2" s="1"/>
  <c r="M47" i="2"/>
  <c r="N47" i="2" s="1"/>
  <c r="O47" i="2" s="1"/>
  <c r="M64" i="2"/>
  <c r="N64" i="2" s="1"/>
  <c r="O64" i="2" s="1"/>
  <c r="P64" i="2" s="1"/>
  <c r="F198" i="5" s="1"/>
  <c r="M77" i="2"/>
  <c r="N77" i="2" s="1"/>
  <c r="O77" i="2" s="1"/>
  <c r="P77" i="2" s="1"/>
  <c r="W77" i="2" s="1"/>
  <c r="N66" i="2"/>
  <c r="O66" i="2" s="1"/>
  <c r="P66" i="2" s="1"/>
  <c r="F227" i="5" s="1"/>
  <c r="AJ45" i="1"/>
  <c r="AK13" i="1"/>
  <c r="AK45" i="1" s="1"/>
  <c r="AK102" i="1"/>
  <c r="AK159" i="1" s="1"/>
  <c r="AJ159" i="1"/>
  <c r="AV10" i="1" s="1"/>
  <c r="AU10" i="1" s="1"/>
  <c r="AW10" i="1" s="1"/>
  <c r="AK52" i="1"/>
  <c r="AK97" i="1" s="1"/>
  <c r="AJ97" i="1"/>
  <c r="AV9" i="1" s="1"/>
  <c r="AU9" i="1" s="1"/>
  <c r="AW9" i="1" s="1"/>
  <c r="M113" i="2" l="1"/>
  <c r="O113" i="2" s="1"/>
  <c r="P113" i="2" s="1"/>
  <c r="F242" i="5"/>
  <c r="M117" i="2"/>
  <c r="O117" i="2" s="1"/>
  <c r="P117" i="2" s="1"/>
  <c r="F230" i="5"/>
  <c r="M116" i="2"/>
  <c r="O116" i="2" s="1"/>
  <c r="P116" i="2" s="1"/>
  <c r="F229" i="5"/>
  <c r="W66" i="2"/>
  <c r="W65" i="2"/>
  <c r="W51" i="2"/>
  <c r="R49" i="2"/>
  <c r="U49" i="2" s="1"/>
  <c r="V49" i="2" s="1"/>
  <c r="F196" i="5"/>
  <c r="W49" i="2"/>
  <c r="W59" i="2"/>
  <c r="W63" i="2"/>
  <c r="W45" i="2"/>
  <c r="M95" i="2"/>
  <c r="O95" i="2" s="1"/>
  <c r="P95" i="2" s="1"/>
  <c r="F98" i="5"/>
  <c r="F104" i="5" s="1"/>
  <c r="M98" i="2"/>
  <c r="O98" i="2" s="1"/>
  <c r="P98" i="2" s="1"/>
  <c r="F101" i="5"/>
  <c r="F107" i="5" s="1"/>
  <c r="F100" i="5"/>
  <c r="F106" i="5" s="1"/>
  <c r="M97" i="2"/>
  <c r="O97" i="2" s="1"/>
  <c r="P97" i="2" s="1"/>
  <c r="M96" i="2"/>
  <c r="O96" i="2" s="1"/>
  <c r="P96" i="2" s="1"/>
  <c r="F99" i="5"/>
  <c r="F105" i="5" s="1"/>
  <c r="M115" i="2"/>
  <c r="O115" i="2" s="1"/>
  <c r="P115" i="2" s="1"/>
  <c r="F248" i="5"/>
  <c r="G248" i="5" s="1"/>
  <c r="M114" i="2"/>
  <c r="O114" i="2" s="1"/>
  <c r="P114" i="2" s="1"/>
  <c r="F245" i="5"/>
  <c r="M110" i="2"/>
  <c r="O110" i="2" s="1"/>
  <c r="P110" i="2" s="1"/>
  <c r="F239" i="5"/>
  <c r="G239" i="5" s="1"/>
  <c r="M111" i="2"/>
  <c r="O111" i="2" s="1"/>
  <c r="P111" i="2" s="1"/>
  <c r="F240" i="5"/>
  <c r="G240" i="5" s="1"/>
  <c r="M112" i="2"/>
  <c r="O112" i="2" s="1"/>
  <c r="P112" i="2" s="1"/>
  <c r="F241" i="5"/>
  <c r="G241" i="5" s="1"/>
  <c r="M109" i="2"/>
  <c r="O109" i="2" s="1"/>
  <c r="P109" i="2" s="1"/>
  <c r="M108" i="2"/>
  <c r="O108" i="2" s="1"/>
  <c r="P108" i="2" s="1"/>
  <c r="M107" i="2"/>
  <c r="O107" i="2" s="1"/>
  <c r="P107" i="2" s="1"/>
  <c r="M106" i="2"/>
  <c r="O106" i="2" s="1"/>
  <c r="P106" i="2" s="1"/>
  <c r="M103" i="2"/>
  <c r="O103" i="2" s="1"/>
  <c r="P103" i="2" s="1"/>
  <c r="F207" i="5"/>
  <c r="F209" i="5"/>
  <c r="M105" i="2"/>
  <c r="O105" i="2" s="1"/>
  <c r="P105" i="2" s="1"/>
  <c r="F208" i="5"/>
  <c r="M104" i="2"/>
  <c r="O104" i="2" s="1"/>
  <c r="P104" i="2" s="1"/>
  <c r="F92" i="5"/>
  <c r="M100" i="2"/>
  <c r="O100" i="2" s="1"/>
  <c r="P100" i="2" s="1"/>
  <c r="W100" i="2" s="1"/>
  <c r="F124" i="5"/>
  <c r="F125" i="5"/>
  <c r="F119" i="5"/>
  <c r="M92" i="2"/>
  <c r="O92" i="2" s="1"/>
  <c r="P92" i="2" s="1"/>
  <c r="F83" i="5"/>
  <c r="M93" i="2"/>
  <c r="O93" i="2" s="1"/>
  <c r="P93" i="2" s="1"/>
  <c r="F88" i="5"/>
  <c r="G88" i="5" s="1"/>
  <c r="M91" i="2"/>
  <c r="O91" i="2" s="1"/>
  <c r="P91" i="2" s="1"/>
  <c r="F94" i="5"/>
  <c r="G94" i="5" s="1"/>
  <c r="M90" i="2"/>
  <c r="O90" i="2" s="1"/>
  <c r="P90" i="2" s="1"/>
  <c r="F93" i="5"/>
  <c r="G93" i="5" s="1"/>
  <c r="F17" i="5"/>
  <c r="G17" i="5" s="1"/>
  <c r="P67" i="2"/>
  <c r="W67" i="2" s="1"/>
  <c r="P47" i="2"/>
  <c r="R47" i="2" s="1"/>
  <c r="U47" i="2" s="1"/>
  <c r="V47" i="2" s="1"/>
  <c r="P72" i="2"/>
  <c r="W72" i="2" s="1"/>
  <c r="P70" i="2"/>
  <c r="W70" i="2" s="1"/>
  <c r="P75" i="2"/>
  <c r="P62" i="2"/>
  <c r="R62" i="2" s="1"/>
  <c r="U62" i="2" s="1"/>
  <c r="V62" i="2" s="1"/>
  <c r="P48" i="2"/>
  <c r="W48" i="2" s="1"/>
  <c r="P61" i="2"/>
  <c r="R61" i="2" s="1"/>
  <c r="U61" i="2" s="1"/>
  <c r="V61" i="2" s="1"/>
  <c r="P54" i="2"/>
  <c r="R54" i="2" s="1"/>
  <c r="U54" i="2" s="1"/>
  <c r="V54" i="2" s="1"/>
  <c r="P73" i="2"/>
  <c r="P57" i="2"/>
  <c r="W57" i="2" s="1"/>
  <c r="P50" i="2"/>
  <c r="P74" i="2"/>
  <c r="W74" i="2" s="1"/>
  <c r="P76" i="2"/>
  <c r="P60" i="2"/>
  <c r="W60" i="2" s="1"/>
  <c r="P44" i="2"/>
  <c r="W44" i="2" s="1"/>
  <c r="P52" i="2"/>
  <c r="W52" i="2" s="1"/>
  <c r="P68" i="2"/>
  <c r="W68" i="2" s="1"/>
  <c r="P55" i="2"/>
  <c r="R55" i="2" s="1"/>
  <c r="U55" i="2" s="1"/>
  <c r="V55" i="2" s="1"/>
  <c r="P80" i="2"/>
  <c r="W80" i="2" s="1"/>
  <c r="P56" i="2"/>
  <c r="R56" i="2" s="1"/>
  <c r="U56" i="2" s="1"/>
  <c r="V56" i="2" s="1"/>
  <c r="P46" i="2"/>
  <c r="R46" i="2" s="1"/>
  <c r="U46" i="2" s="1"/>
  <c r="V46" i="2" s="1"/>
  <c r="P58" i="2"/>
  <c r="W58" i="2" s="1"/>
  <c r="P53" i="2"/>
  <c r="W53" i="2" s="1"/>
  <c r="W21" i="2"/>
  <c r="W29" i="2"/>
  <c r="W24" i="2"/>
  <c r="W34" i="2"/>
  <c r="W18" i="2"/>
  <c r="W20" i="2"/>
  <c r="W33" i="2"/>
  <c r="W35" i="2"/>
  <c r="W30" i="2"/>
  <c r="W32" i="2"/>
  <c r="W31" i="2"/>
  <c r="W27" i="2"/>
  <c r="W26" i="2"/>
  <c r="W23" i="2"/>
  <c r="W19" i="2"/>
  <c r="N43" i="2"/>
  <c r="M82" i="2"/>
  <c r="R32" i="2"/>
  <c r="U32" i="2" s="1"/>
  <c r="V32" i="2" s="1"/>
  <c r="R31" i="2"/>
  <c r="U31" i="2" s="1"/>
  <c r="V31" i="2" s="1"/>
  <c r="R35" i="2"/>
  <c r="U35" i="2" s="1"/>
  <c r="V35" i="2" s="1"/>
  <c r="R27" i="2"/>
  <c r="U27" i="2" s="1"/>
  <c r="V27" i="2" s="1"/>
  <c r="R26" i="2"/>
  <c r="U26" i="2" s="1"/>
  <c r="V26" i="2" s="1"/>
  <c r="R33" i="2"/>
  <c r="U33" i="2" s="1"/>
  <c r="V33" i="2" s="1"/>
  <c r="R22" i="2"/>
  <c r="U22" i="2" s="1"/>
  <c r="F91" i="5"/>
  <c r="M38" i="2"/>
  <c r="F70" i="5"/>
  <c r="G70" i="5" s="1"/>
  <c r="V29" i="2"/>
  <c r="V30" i="2"/>
  <c r="V19" i="2"/>
  <c r="V20" i="2"/>
  <c r="V18" i="2"/>
  <c r="V23" i="2"/>
  <c r="S26" i="2"/>
  <c r="S24" i="2"/>
  <c r="R53" i="2"/>
  <c r="U53" i="2" s="1"/>
  <c r="O10" i="2"/>
  <c r="P10" i="2" s="1"/>
  <c r="W10" i="2" s="1"/>
  <c r="S21" i="2"/>
  <c r="G87" i="5"/>
  <c r="N28" i="2"/>
  <c r="O28" i="2" s="1"/>
  <c r="R25" i="2"/>
  <c r="U25" i="2" s="1"/>
  <c r="F81" i="5"/>
  <c r="G81" i="5" s="1"/>
  <c r="S25" i="2" s="1"/>
  <c r="R17" i="2"/>
  <c r="U17" i="2" s="1"/>
  <c r="F74" i="5"/>
  <c r="G74" i="5" s="1"/>
  <c r="S20" i="2" s="1"/>
  <c r="R11" i="2"/>
  <c r="U11" i="2" s="1"/>
  <c r="F63" i="5"/>
  <c r="G63" i="5" s="1"/>
  <c r="R14" i="2"/>
  <c r="U14" i="2" s="1"/>
  <c r="F66" i="5"/>
  <c r="G66" i="5" s="1"/>
  <c r="R16" i="2"/>
  <c r="U16" i="2" s="1"/>
  <c r="F68" i="5"/>
  <c r="G68" i="5" s="1"/>
  <c r="S16" i="2" s="1"/>
  <c r="R12" i="2"/>
  <c r="U12" i="2" s="1"/>
  <c r="F64" i="5"/>
  <c r="G64" i="5" s="1"/>
  <c r="R21" i="2"/>
  <c r="U21" i="2" s="1"/>
  <c r="R13" i="2"/>
  <c r="U13" i="2" s="1"/>
  <c r="F65" i="5"/>
  <c r="G65" i="5" s="1"/>
  <c r="R15" i="2"/>
  <c r="U15" i="2" s="1"/>
  <c r="F67" i="5"/>
  <c r="G67" i="5" s="1"/>
  <c r="S15" i="2" s="1"/>
  <c r="R24" i="2"/>
  <c r="U24" i="2" s="1"/>
  <c r="AM2" i="1"/>
  <c r="AM3" i="1" s="1"/>
  <c r="AJ183" i="1"/>
  <c r="AV8" i="1"/>
  <c r="AU8" i="1" s="1"/>
  <c r="AW8" i="1" s="1"/>
  <c r="W75" i="2" l="1"/>
  <c r="F228" i="5"/>
  <c r="R76" i="2"/>
  <c r="U76" i="2" s="1"/>
  <c r="W76" i="2"/>
  <c r="R73" i="2"/>
  <c r="U73" i="2" s="1"/>
  <c r="V73" i="2" s="1"/>
  <c r="W73" i="2"/>
  <c r="W50" i="2"/>
  <c r="F197" i="5"/>
  <c r="G197" i="5" s="1"/>
  <c r="S51" i="2" s="1"/>
  <c r="R67" i="2"/>
  <c r="U67" i="2" s="1"/>
  <c r="V67" i="2" s="1"/>
  <c r="R60" i="2"/>
  <c r="U60" i="2" s="1"/>
  <c r="V60" i="2" s="1"/>
  <c r="R74" i="2"/>
  <c r="U74" i="2" s="1"/>
  <c r="V74" i="2" s="1"/>
  <c r="R58" i="2"/>
  <c r="U58" i="2" s="1"/>
  <c r="V58" i="2" s="1"/>
  <c r="W61" i="2"/>
  <c r="G242" i="5"/>
  <c r="R72" i="2"/>
  <c r="U72" i="2" s="1"/>
  <c r="V72" i="2" s="1"/>
  <c r="R70" i="2"/>
  <c r="U70" i="2" s="1"/>
  <c r="V70" i="2" s="1"/>
  <c r="W55" i="2"/>
  <c r="S77" i="2"/>
  <c r="S79" i="2"/>
  <c r="S35" i="2"/>
  <c r="S80" i="2"/>
  <c r="R50" i="2"/>
  <c r="U50" i="2" s="1"/>
  <c r="V50" i="2" s="1"/>
  <c r="R57" i="2"/>
  <c r="U57" i="2" s="1"/>
  <c r="V57" i="2" s="1"/>
  <c r="G198" i="5"/>
  <c r="S65" i="2" s="1"/>
  <c r="G98" i="5"/>
  <c r="S76" i="2" s="1"/>
  <c r="R52" i="2"/>
  <c r="U52" i="2" s="1"/>
  <c r="V52" i="2" s="1"/>
  <c r="R75" i="2"/>
  <c r="U75" i="2" s="1"/>
  <c r="V75" i="2" s="1"/>
  <c r="W47" i="2"/>
  <c r="R80" i="2"/>
  <c r="U80" i="2" s="1"/>
  <c r="V80" i="2" s="1"/>
  <c r="W62" i="2"/>
  <c r="W54" i="2"/>
  <c r="W56" i="2"/>
  <c r="R68" i="2"/>
  <c r="U68" i="2" s="1"/>
  <c r="V68" i="2" s="1"/>
  <c r="W46" i="2"/>
  <c r="R44" i="2"/>
  <c r="U44" i="2" s="1"/>
  <c r="V44" i="2" s="1"/>
  <c r="R48" i="2"/>
  <c r="U48" i="2" s="1"/>
  <c r="V48" i="2" s="1"/>
  <c r="R78" i="2"/>
  <c r="U78" i="2" s="1"/>
  <c r="V78" i="2" s="1"/>
  <c r="W78" i="2"/>
  <c r="R64" i="2"/>
  <c r="W64" i="2"/>
  <c r="R77" i="2"/>
  <c r="R66" i="2"/>
  <c r="U66" i="2" s="1"/>
  <c r="V66" i="2" s="1"/>
  <c r="R69" i="2"/>
  <c r="U69" i="2" s="1"/>
  <c r="V69" i="2" s="1"/>
  <c r="R79" i="2"/>
  <c r="U79" i="2" s="1"/>
  <c r="V79" i="2" s="1"/>
  <c r="W79" i="2"/>
  <c r="S29" i="2"/>
  <c r="S30" i="2"/>
  <c r="O43" i="2"/>
  <c r="P43" i="2" s="1"/>
  <c r="N82" i="2"/>
  <c r="G101" i="5"/>
  <c r="V76" i="2"/>
  <c r="V24" i="2"/>
  <c r="V22" i="2"/>
  <c r="R71" i="2"/>
  <c r="U71" i="2" s="1"/>
  <c r="G118" i="5"/>
  <c r="G124" i="5"/>
  <c r="G119" i="5"/>
  <c r="G125" i="5"/>
  <c r="G209" i="5"/>
  <c r="G208" i="5"/>
  <c r="G227" i="5"/>
  <c r="G233" i="5" s="1"/>
  <c r="G92" i="5"/>
  <c r="G91" i="5"/>
  <c r="S22" i="2" s="1"/>
  <c r="R10" i="2"/>
  <c r="U10" i="2" s="1"/>
  <c r="M84" i="2"/>
  <c r="G100" i="5"/>
  <c r="G99" i="5"/>
  <c r="V53" i="2"/>
  <c r="V12" i="2"/>
  <c r="V15" i="2"/>
  <c r="V14" i="2"/>
  <c r="V17" i="2"/>
  <c r="V13" i="2"/>
  <c r="V21" i="2"/>
  <c r="V16" i="2"/>
  <c r="V11" i="2"/>
  <c r="V25" i="2"/>
  <c r="S13" i="2"/>
  <c r="S12" i="2"/>
  <c r="N38" i="2"/>
  <c r="S23" i="2"/>
  <c r="S11" i="2"/>
  <c r="S33" i="2"/>
  <c r="S14" i="2"/>
  <c r="G83" i="5"/>
  <c r="P28" i="2"/>
  <c r="W28" i="2" s="1"/>
  <c r="O38" i="2"/>
  <c r="S17" i="2"/>
  <c r="S18" i="2"/>
  <c r="S19" i="2"/>
  <c r="S78" i="2" l="1"/>
  <c r="S34" i="2"/>
  <c r="S59" i="2"/>
  <c r="S63" i="2"/>
  <c r="S53" i="2"/>
  <c r="S56" i="2"/>
  <c r="S52" i="2"/>
  <c r="S55" i="2"/>
  <c r="S50" i="2"/>
  <c r="S54" i="2"/>
  <c r="S62" i="2"/>
  <c r="S57" i="2"/>
  <c r="S61" i="2"/>
  <c r="S60" i="2"/>
  <c r="S64" i="2"/>
  <c r="S58" i="2"/>
  <c r="S72" i="2"/>
  <c r="S68" i="2"/>
  <c r="S71" i="2"/>
  <c r="S67" i="2"/>
  <c r="S74" i="2"/>
  <c r="S70" i="2"/>
  <c r="S66" i="2"/>
  <c r="S73" i="2"/>
  <c r="S69" i="2"/>
  <c r="U64" i="2"/>
  <c r="V64" i="2" s="1"/>
  <c r="U77" i="2"/>
  <c r="V77" i="2" s="1"/>
  <c r="N84" i="2"/>
  <c r="W43" i="2"/>
  <c r="O82" i="2"/>
  <c r="O84" i="2" s="1"/>
  <c r="G230" i="5"/>
  <c r="G236" i="5" s="1"/>
  <c r="G107" i="5"/>
  <c r="V71" i="2"/>
  <c r="G245" i="5"/>
  <c r="G104" i="5"/>
  <c r="G229" i="5"/>
  <c r="G235" i="5" s="1"/>
  <c r="G228" i="5"/>
  <c r="F62" i="5"/>
  <c r="G62" i="5" s="1"/>
  <c r="S10" i="2" s="1"/>
  <c r="F82" i="5"/>
  <c r="G82" i="5" s="1"/>
  <c r="S28" i="2" s="1"/>
  <c r="R28" i="2"/>
  <c r="U28" i="2" s="1"/>
  <c r="U38" i="2" s="1"/>
  <c r="S75" i="2" l="1"/>
  <c r="G234" i="5"/>
  <c r="R43" i="2"/>
  <c r="U43" i="2" s="1"/>
  <c r="V10" i="2"/>
  <c r="G106" i="5"/>
  <c r="G105" i="5"/>
  <c r="V28" i="2"/>
  <c r="V38" i="2" l="1"/>
  <c r="L122" i="2" s="1"/>
  <c r="G196" i="5"/>
  <c r="G207" i="5"/>
  <c r="V43" i="2"/>
  <c r="V82" i="2" s="1"/>
  <c r="L123" i="2" s="1"/>
  <c r="U82" i="2"/>
  <c r="U84" i="2" s="1"/>
  <c r="S45" i="2" l="1"/>
  <c r="S49" i="2"/>
  <c r="S47" i="2"/>
  <c r="S46" i="2"/>
  <c r="S44" i="2"/>
  <c r="S48" i="2"/>
  <c r="S43" i="2"/>
  <c r="V84" i="2"/>
  <c r="L124" i="2"/>
  <c r="M124" i="2" s="1"/>
</calcChain>
</file>

<file path=xl/comments1.xml><?xml version="1.0" encoding="utf-8"?>
<comments xmlns="http://schemas.openxmlformats.org/spreadsheetml/2006/main">
  <authors>
    <author>Lindsay Waldram</author>
    <author>Amanda Fujiura</author>
    <author>Heather Garland</author>
  </authors>
  <commentList>
    <comment ref="E5" authorId="0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Revenue per Price Out workpaper.  Copy and pasted values to maintain data integrity.</t>
        </r>
      </text>
    </comment>
    <comment ref="N5" authorId="1">
      <text>
        <r>
          <rPr>
            <b/>
            <sz val="9"/>
            <color indexed="81"/>
            <rFont val="Tahoma"/>
            <family val="2"/>
          </rPr>
          <t>Amanda Fujiura:</t>
        </r>
        <r>
          <rPr>
            <sz val="9"/>
            <color indexed="81"/>
            <rFont val="Tahoma"/>
            <family val="2"/>
          </rPr>
          <t xml:space="preserve">
$$/Per Pound Increase multiplied by adjusted annual pounds = increase in disposal expense</t>
        </r>
      </text>
    </comment>
    <comment ref="O5" authorId="1">
      <text>
        <r>
          <rPr>
            <b/>
            <sz val="9"/>
            <color indexed="81"/>
            <rFont val="Tahoma"/>
            <family val="2"/>
          </rPr>
          <t>Amanda Fujiura:</t>
        </r>
        <r>
          <rPr>
            <sz val="9"/>
            <color indexed="81"/>
            <rFont val="Tahoma"/>
            <family val="2"/>
          </rPr>
          <t xml:space="preserve">
Increasing by B&amp;O and WUTC taxes</t>
        </r>
      </text>
    </comment>
    <comment ref="A9" authorId="2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Copy in from Price Out. Only codes that have disposal in them - example:exclude rent.</t>
        </r>
      </text>
    </comment>
    <comment ref="B9" authorId="2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Heather Garland:
Copy in from Price Out. Only codes that have disposal in them - example:exclude rent.</t>
        </r>
      </text>
    </comment>
    <comment ref="D9" authorId="2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Copy from Price Out  Out.</t>
        </r>
      </text>
    </comment>
    <comment ref="E9" authorId="2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Link/copy from price out.</t>
        </r>
      </text>
    </comment>
    <comment ref="G9" authorId="2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Copy from Price Out.  Sum actual customers for the 12 months..</t>
        </r>
      </text>
    </comment>
    <comment ref="I9" authorId="2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Re-link.</t>
        </r>
      </text>
    </comment>
    <comment ref="K9" authorId="2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Update links to reference tab.
</t>
        </r>
      </text>
    </comment>
    <comment ref="Q9" authorId="2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Link to rate sheet column E.</t>
        </r>
      </text>
    </comment>
    <comment ref="A35" authorId="1">
      <text>
        <r>
          <rPr>
            <b/>
            <sz val="9"/>
            <color indexed="81"/>
            <rFont val="Tahoma"/>
            <family val="2"/>
          </rPr>
          <t>Amanda Fujiura:</t>
        </r>
        <r>
          <rPr>
            <sz val="9"/>
            <color indexed="81"/>
            <rFont val="Tahoma"/>
            <family val="2"/>
          </rPr>
          <t xml:space="preserve">
Include in Calc, C33-References Tab. </t>
        </r>
      </text>
    </comment>
    <comment ref="A42" authorId="2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Look at how I did the State Parks lines - those are by the pick-up, not monthly rates.  Frequency will be 1, not 4.33</t>
        </r>
      </text>
    </comment>
    <comment ref="A67" authorId="1">
      <text>
        <r>
          <rPr>
            <b/>
            <sz val="9"/>
            <color indexed="81"/>
            <rFont val="Tahoma"/>
            <family val="2"/>
          </rPr>
          <t>Amanda Fujiura:</t>
        </r>
        <r>
          <rPr>
            <sz val="9"/>
            <color indexed="81"/>
            <rFont val="Tahoma"/>
            <family val="2"/>
          </rPr>
          <t xml:space="preserve">
Code created for commercial can count, Billed at extra rate for one additional unit, minimum of 7/month. </t>
        </r>
      </text>
    </comment>
    <comment ref="K80" authorId="0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Is this ok, so it will equal resi and the tariff increase will be the same for item 55</t>
        </r>
      </text>
    </comment>
    <comment ref="Q80" authorId="0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Is this ok?</t>
        </r>
      </text>
    </comment>
    <comment ref="S80" authorId="0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Is this ok?</t>
        </r>
      </text>
    </comment>
  </commentList>
</comments>
</file>

<file path=xl/comments2.xml><?xml version="1.0" encoding="utf-8"?>
<comments xmlns="http://schemas.openxmlformats.org/spreadsheetml/2006/main">
  <authors>
    <author>Heather Garland</author>
    <author>Lindsay Waldram</author>
  </authors>
  <commentList>
    <comment ref="F17" authorId="0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Link to Calc tab.</t>
        </r>
      </text>
    </comment>
    <comment ref="D191" authorId="1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Overrode to match tariff</t>
        </r>
      </text>
    </comment>
  </commentList>
</comments>
</file>

<file path=xl/comments3.xml><?xml version="1.0" encoding="utf-8"?>
<comments xmlns="http://schemas.openxmlformats.org/spreadsheetml/2006/main">
  <authors>
    <author>WCNX</author>
    <author>Lindsay Waldram</author>
    <author>Amanda Fujiura</author>
    <author>Heather Garland</author>
  </authors>
  <commentList>
    <comment ref="B1" authorId="0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the Bill Areas: IDI-County, Island, Langley, Oak Harbor, State Parks
</t>
        </r>
      </text>
    </comment>
    <comment ref="C5" authorId="0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The rates that chnaged on 8.1.19 are related to new service codes.  The other items remained the same.</t>
        </r>
      </text>
    </comment>
    <comment ref="AF13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14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15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16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17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18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19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20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21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22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23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24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25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26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27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28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29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30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31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32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33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34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35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36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37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38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39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40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41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42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43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G49" authorId="2">
      <text>
        <r>
          <rPr>
            <b/>
            <sz val="9"/>
            <color indexed="81"/>
            <rFont val="Tahoma"/>
            <family val="2"/>
          </rPr>
          <t>Amanda Fujiura:</t>
        </r>
        <r>
          <rPr>
            <sz val="9"/>
            <color indexed="81"/>
            <rFont val="Tahoma"/>
            <family val="2"/>
          </rPr>
          <t xml:space="preserve">
To include total # of counts for revenue calc (by frequency) and the new state park counts</t>
        </r>
      </text>
    </comment>
    <comment ref="A53" authorId="3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State parks use this service code, but they are billed by the pick-up and have customer owned containers. An On-Call code needs to be set up for these customers going forward.  We had to manually create this line to show # of pick-up and correctly "regular" container customers that are being charge the monthly haul fee that includes rent.</t>
        </r>
      </text>
    </comment>
    <comment ref="AE53" authorId="3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# of park customers.</t>
        </r>
      </text>
    </comment>
    <comment ref="AF53" authorId="3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# of Park hauls.</t>
        </r>
      </text>
    </comment>
    <comment ref="AF55" authorId="3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# of Park hauls.</t>
        </r>
      </text>
    </comment>
    <comment ref="AF59" authorId="3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# of Park hauls.</t>
        </r>
      </text>
    </comment>
    <comment ref="AF61" authorId="3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# of Park hauls.</t>
        </r>
      </text>
    </comment>
    <comment ref="AF64" authorId="3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# of Park hauls.</t>
        </r>
      </text>
    </comment>
    <comment ref="AF66" authorId="3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# of Park hauls.</t>
        </r>
      </text>
    </comment>
    <comment ref="AE69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Divided by 4.33</t>
        </r>
      </text>
    </comment>
    <comment ref="AF69" authorId="3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Factored back to average # of monthly pick-ups for revenue increase calc - billed by pick-up.
</t>
        </r>
      </text>
    </comment>
    <comment ref="AF77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Used full year average for COSS.  This is required to tie out revenue.</t>
        </r>
      </text>
    </comment>
    <comment ref="AF87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Took full year average for COSS</t>
        </r>
      </text>
    </comment>
    <comment ref="AF121" authorId="3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Changed back to a daily rental count for revenue increase calc.  Billed day.</t>
        </r>
      </text>
    </comment>
    <comment ref="AF122" authorId="3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Changed back to a daily rental count for revenue increase calc.  Billed day.</t>
        </r>
      </text>
    </comment>
    <comment ref="AE135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Changed to daily</t>
        </r>
      </text>
    </comment>
    <comment ref="AF135" authorId="3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Changed back to a daily rental count for revenue increase calc.  Billed day.</t>
        </r>
      </text>
    </comment>
    <comment ref="AE136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Changed to daily</t>
        </r>
      </text>
    </comment>
    <comment ref="AF136" authorId="3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Changed back to a daily rental count for revenue increase calc.  Billed day.</t>
        </r>
      </text>
    </comment>
    <comment ref="AE138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Changed to daily</t>
        </r>
      </text>
    </comment>
    <comment ref="AF138" authorId="3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Changed back to a daily rental count for revenue increase calc.  Billed day.</t>
        </r>
      </text>
    </comment>
    <comment ref="AE141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Changed to daily</t>
        </r>
      </text>
    </comment>
    <comment ref="AF141" authorId="3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Changed back to a daily rental count for revenue increase calc.  Billed day.</t>
        </r>
      </text>
    </comment>
    <comment ref="AE142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Changed to daily</t>
        </r>
      </text>
    </comment>
    <comment ref="AF142" authorId="3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Changed back to a daily rental count for revenue increase calc.  Billed day.</t>
        </r>
      </text>
    </comment>
    <comment ref="AE144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Changed to daily</t>
        </r>
      </text>
    </comment>
    <comment ref="AF144" authorId="3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Changed back to a daily rental count for revenue increase calc.  Billed day.</t>
        </r>
      </text>
    </comment>
    <comment ref="AE146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Changed to daily</t>
        </r>
      </text>
    </comment>
    <comment ref="AF146" authorId="3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Changed back to a daily rental count for revenue increase calc.  Billed day.</t>
        </r>
      </text>
    </comment>
    <comment ref="AE148" authorId="1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Changed to daily</t>
        </r>
      </text>
    </comment>
    <comment ref="AF148" authorId="3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Changed back to a daily rental count for revenue increase calc.  Billed day.</t>
        </r>
      </text>
    </comment>
  </commentList>
</comments>
</file>

<file path=xl/sharedStrings.xml><?xml version="1.0" encoding="utf-8"?>
<sst xmlns="http://schemas.openxmlformats.org/spreadsheetml/2006/main" count="1058" uniqueCount="606">
  <si>
    <t>Island Disposal, Inc. G-154</t>
  </si>
  <si>
    <t>Per LG</t>
  </si>
  <si>
    <t>Regulated Price Out</t>
  </si>
  <si>
    <t>BILL AREA IDI-COUNTY, ISLAND, LANGLEY, STATE PARKS, OAK HARBOR</t>
  </si>
  <si>
    <t xml:space="preserve">Increase </t>
  </si>
  <si>
    <t xml:space="preserve">Plug to </t>
  </si>
  <si>
    <t>Total %</t>
  </si>
  <si>
    <t>Per Price Out</t>
  </si>
  <si>
    <t>January 1, 2019 - December 31, 2019</t>
  </si>
  <si>
    <t>per LG</t>
  </si>
  <si>
    <t>Balance</t>
  </si>
  <si>
    <t>Change</t>
  </si>
  <si>
    <t>Tariff Rate</t>
  </si>
  <si>
    <t>Revenue</t>
  </si>
  <si>
    <t>Customers</t>
  </si>
  <si>
    <t>Service Code</t>
  </si>
  <si>
    <t>Service Code Description</t>
  </si>
  <si>
    <t xml:space="preserve">January 2019 - </t>
  </si>
  <si>
    <t>Tariff</t>
  </si>
  <si>
    <t xml:space="preserve">Annual </t>
  </si>
  <si>
    <t xml:space="preserve">Change in </t>
  </si>
  <si>
    <t>Container Counts</t>
  </si>
  <si>
    <t>Beginning</t>
  </si>
  <si>
    <t>Ending</t>
  </si>
  <si>
    <t>%</t>
  </si>
  <si>
    <t>December 2019</t>
  </si>
  <si>
    <t>Increase</t>
  </si>
  <si>
    <t>Rate</t>
  </si>
  <si>
    <t>Annual Revenue</t>
  </si>
  <si>
    <t>Cart Size</t>
  </si>
  <si>
    <t>Can Size</t>
  </si>
  <si>
    <t>Container Size</t>
  </si>
  <si>
    <t>Quantity</t>
  </si>
  <si>
    <t>Count</t>
  </si>
  <si>
    <t>Reg Price Out</t>
  </si>
  <si>
    <t>Residential</t>
  </si>
  <si>
    <t>Commercial</t>
  </si>
  <si>
    <t>RESIDENTIAL SERVICES</t>
  </si>
  <si>
    <t>RO</t>
  </si>
  <si>
    <t>PT</t>
  </si>
  <si>
    <t>RESIDENTIAL GARBAGE</t>
  </si>
  <si>
    <t>20RW1</t>
  </si>
  <si>
    <t>32RW1</t>
  </si>
  <si>
    <t>32RW2</t>
  </si>
  <si>
    <t>32RW3</t>
  </si>
  <si>
    <t>32RW4</t>
  </si>
  <si>
    <t>32RW5</t>
  </si>
  <si>
    <t>32RW6</t>
  </si>
  <si>
    <t>32RE1</t>
  </si>
  <si>
    <t>32RE1LI</t>
  </si>
  <si>
    <t>32RE1LIRD</t>
  </si>
  <si>
    <t>32RE2</t>
  </si>
  <si>
    <t>32RM1</t>
  </si>
  <si>
    <t>32ROCPU</t>
  </si>
  <si>
    <t>32RW1LI</t>
  </si>
  <si>
    <t>35RE1</t>
  </si>
  <si>
    <t>35RM1</t>
  </si>
  <si>
    <t>35RW1</t>
  </si>
  <si>
    <t>64RE1</t>
  </si>
  <si>
    <t>64RM1</t>
  </si>
  <si>
    <t>64RW1</t>
  </si>
  <si>
    <t>64RW2</t>
  </si>
  <si>
    <t>96RE1</t>
  </si>
  <si>
    <t>96RW1</t>
  </si>
  <si>
    <t>ADJRES</t>
  </si>
  <si>
    <t>CEXR</t>
  </si>
  <si>
    <t>EXTRAPACKR</t>
  </si>
  <si>
    <t>OFOWRCAN</t>
  </si>
  <si>
    <t>RDRIVEIN</t>
  </si>
  <si>
    <t>RESTART</t>
  </si>
  <si>
    <t>Cart</t>
  </si>
  <si>
    <t>RWALKIN</t>
  </si>
  <si>
    <t>Can</t>
  </si>
  <si>
    <t>TRIPRCANS</t>
  </si>
  <si>
    <t>TOTAL RESIDENTIAL GARBAGE</t>
  </si>
  <si>
    <t>COMMERCIAL SERVICES</t>
  </si>
  <si>
    <t>COMMERCIAL GARBAGE</t>
  </si>
  <si>
    <t>R1YD1W</t>
  </si>
  <si>
    <t xml:space="preserve">State Park </t>
  </si>
  <si>
    <t>1YD CONT 1xWEEKLY SVC</t>
  </si>
  <si>
    <t>R1YD2W</t>
  </si>
  <si>
    <t>1YD CONT 2xWEEKLY SVC</t>
  </si>
  <si>
    <t>R1YD3W</t>
  </si>
  <si>
    <t>R1.5YDPU</t>
  </si>
  <si>
    <t>R1.5YD1W</t>
  </si>
  <si>
    <t>R1.5YD2W</t>
  </si>
  <si>
    <t>R1.5YD3W</t>
  </si>
  <si>
    <t>R2YD1W</t>
  </si>
  <si>
    <t>R2YD2W</t>
  </si>
  <si>
    <t>Parks Ttl</t>
  </si>
  <si>
    <t>R2YD3W</t>
  </si>
  <si>
    <t>32C2W2</t>
  </si>
  <si>
    <t>32CMCNTRD</t>
  </si>
  <si>
    <t>32CW1RD</t>
  </si>
  <si>
    <t>32CW2RD</t>
  </si>
  <si>
    <t>32CW3RD</t>
  </si>
  <si>
    <t>32CW4RD</t>
  </si>
  <si>
    <t>32CW1</t>
  </si>
  <si>
    <t>32CW2</t>
  </si>
  <si>
    <t>C35RW1</t>
  </si>
  <si>
    <t>32COCPU</t>
  </si>
  <si>
    <t>Navy</t>
  </si>
  <si>
    <t>OFOWR1YD</t>
  </si>
  <si>
    <t>1YD ADDITIONAL PICKUP</t>
  </si>
  <si>
    <t>OFOWR1.5YD</t>
  </si>
  <si>
    <t>1.5YD ADDITIONAL PICKUP</t>
  </si>
  <si>
    <t>R2YDEX</t>
  </si>
  <si>
    <t>OFOWR2YD</t>
  </si>
  <si>
    <t>2YD ADDITIONAL PICKUP</t>
  </si>
  <si>
    <t>CEXNAVY</t>
  </si>
  <si>
    <t>EXTRAPACK</t>
  </si>
  <si>
    <t>CEX</t>
  </si>
  <si>
    <t>OFOWCCAN</t>
  </si>
  <si>
    <t>Cust</t>
  </si>
  <si>
    <t>CDRIVEIN</t>
  </si>
  <si>
    <t>Carts</t>
  </si>
  <si>
    <t>CWALKIN</t>
  </si>
  <si>
    <t>Containers</t>
  </si>
  <si>
    <t>TRIPCCAN</t>
  </si>
  <si>
    <t>Cans</t>
  </si>
  <si>
    <t>DAMAGE</t>
  </si>
  <si>
    <t>APPLIANCEC</t>
  </si>
  <si>
    <t>APPLIANCE REMOVAL - COMM</t>
  </si>
  <si>
    <t>TOTAL COMMERCIAL GARBAGE</t>
  </si>
  <si>
    <t>DROP BOX SERVICES</t>
  </si>
  <si>
    <t>DROP BOX HAULS/RENTAL</t>
  </si>
  <si>
    <t># of Long Hauls</t>
  </si>
  <si>
    <t>Price Delta</t>
  </si>
  <si>
    <t>Lost Revenue</t>
  </si>
  <si>
    <t>ROHAUL10</t>
  </si>
  <si>
    <t>ROHAUL10LH</t>
  </si>
  <si>
    <t>ROHAUL10DSH</t>
  </si>
  <si>
    <t>ROHAUL20DSH</t>
  </si>
  <si>
    <t>ROHAUL20LH</t>
  </si>
  <si>
    <t>ROHAUL30LH</t>
  </si>
  <si>
    <t>ROHAUL30DSH</t>
  </si>
  <si>
    <t>ROHAUL30</t>
  </si>
  <si>
    <t>ROHAUL40</t>
  </si>
  <si>
    <t>ROHAUL40DSH</t>
  </si>
  <si>
    <t>40YD RO DAILY SHORT HAUL</t>
  </si>
  <si>
    <t>ROHAUL40LH</t>
  </si>
  <si>
    <t>Coupeville</t>
  </si>
  <si>
    <t>RORENT20D</t>
  </si>
  <si>
    <t>RORENT30D</t>
  </si>
  <si>
    <t>RORENT20M</t>
  </si>
  <si>
    <t>CPHAUL35</t>
  </si>
  <si>
    <t>35YD COMPACTOR-HAUL</t>
  </si>
  <si>
    <t>CPHAUL1</t>
  </si>
  <si>
    <t>CPHAUL2</t>
  </si>
  <si>
    <t>CPHAUL3</t>
  </si>
  <si>
    <t>CPHAUL4</t>
  </si>
  <si>
    <t>CPHAUL5</t>
  </si>
  <si>
    <t>CPHAUL6</t>
  </si>
  <si>
    <t>CPHAUL7</t>
  </si>
  <si>
    <t>CPHAUL8</t>
  </si>
  <si>
    <t>RORENT10M</t>
  </si>
  <si>
    <t>RORENT10D</t>
  </si>
  <si>
    <t>RORENT30M</t>
  </si>
  <si>
    <t>RORENT40M</t>
  </si>
  <si>
    <t>RORENT40D</t>
  </si>
  <si>
    <t xml:space="preserve">                 </t>
  </si>
  <si>
    <t>ROWAIT</t>
  </si>
  <si>
    <t>TIME/STANDBY CHARGE</t>
  </si>
  <si>
    <t>CDEL</t>
  </si>
  <si>
    <t>OW-RO</t>
  </si>
  <si>
    <t>OFOWR</t>
  </si>
  <si>
    <t>SP</t>
  </si>
  <si>
    <t>SPECIAL PICKUP</t>
  </si>
  <si>
    <t>Container</t>
  </si>
  <si>
    <t>TOTAL ROLL OFF GARBAGE</t>
  </si>
  <si>
    <t>PASSTHROUGH DISPOSAL</t>
  </si>
  <si>
    <t>DISP</t>
  </si>
  <si>
    <t>DISPCOMPACTEDMSW</t>
  </si>
  <si>
    <t>APPLIANCER</t>
  </si>
  <si>
    <t>TIRE-RO</t>
  </si>
  <si>
    <t>DISPHTH</t>
  </si>
  <si>
    <t>SCALEFEE</t>
  </si>
  <si>
    <t>Coupevile</t>
  </si>
  <si>
    <t>DUMP FEE - COMPR/GROCERY</t>
  </si>
  <si>
    <t>TOTAL PASSTHROUGH DISPOSAL</t>
  </si>
  <si>
    <t>Service Charges</t>
  </si>
  <si>
    <t>FINCHG</t>
  </si>
  <si>
    <t>NSF FEES</t>
  </si>
  <si>
    <t>WO</t>
  </si>
  <si>
    <t>TOTAL SERVICE CHARGES</t>
  </si>
  <si>
    <t>TOTAL REVENUE</t>
  </si>
  <si>
    <t>Waste Connections of Washington, Inc., G-253</t>
  </si>
  <si>
    <t>Rates</t>
  </si>
  <si>
    <t>Annual Customer Count</t>
  </si>
  <si>
    <t>Monthly Frequency</t>
  </si>
  <si>
    <t>Annual PU's</t>
  </si>
  <si>
    <t>Meeks Weights</t>
  </si>
  <si>
    <t>Calculated Annual Pounds</t>
  </si>
  <si>
    <t>Adjusted Annual Pounds</t>
  </si>
  <si>
    <t>Gross Up</t>
  </si>
  <si>
    <t>Tariff Rate Increase</t>
  </si>
  <si>
    <t>Current Tariff</t>
  </si>
  <si>
    <t>Calculated Rate</t>
  </si>
  <si>
    <t>Proposed Tariff</t>
  </si>
  <si>
    <t>Company Current Revenue</t>
  </si>
  <si>
    <t>Company Proposed Revenue</t>
  </si>
  <si>
    <t>Revised Revenue Increase</t>
  </si>
  <si>
    <t>Residential Garbage</t>
  </si>
  <si>
    <t>TOTAL RESIDENTIAL SERVICES</t>
  </si>
  <si>
    <t xml:space="preserve">COMMERCIAL SERVICES </t>
  </si>
  <si>
    <t>Commercial Garbage</t>
  </si>
  <si>
    <t>TOTAL COMMERCIAL SERVICES</t>
  </si>
  <si>
    <t>GRAND TOTAL</t>
  </si>
  <si>
    <t>Adjustment Factor Calculation</t>
  </si>
  <si>
    <t>Residential Increase</t>
  </si>
  <si>
    <t>Total</t>
  </si>
  <si>
    <t>Commerical Increase</t>
  </si>
  <si>
    <t>Total Tonnage</t>
  </si>
  <si>
    <t>Total Packer Increase</t>
  </si>
  <si>
    <t>Total Pounds</t>
  </si>
  <si>
    <t>Adjust factor</t>
  </si>
  <si>
    <t>RO Tons</t>
  </si>
  <si>
    <t>RO Increase</t>
  </si>
  <si>
    <t>Dump Fee Calculation References</t>
  </si>
  <si>
    <t>Monthly Factor</t>
  </si>
  <si>
    <t>Pickups:</t>
  </si>
  <si>
    <t>1 unit</t>
  </si>
  <si>
    <t>2 units</t>
  </si>
  <si>
    <t>3 units</t>
  </si>
  <si>
    <t>4 units</t>
  </si>
  <si>
    <t>5 units</t>
  </si>
  <si>
    <t>6 units</t>
  </si>
  <si>
    <t>7 unit</t>
  </si>
  <si>
    <t>5 Times per Week</t>
  </si>
  <si>
    <t>4 Times per Week</t>
  </si>
  <si>
    <t>3 Times per Week</t>
  </si>
  <si>
    <t>2 Times per Week</t>
  </si>
  <si>
    <t>Weekly Pickup (WG)</t>
  </si>
  <si>
    <t>Every Other Week (EOWG)</t>
  </si>
  <si>
    <t>Monthly (MG)</t>
  </si>
  <si>
    <t>Extra Units</t>
  </si>
  <si>
    <t>Res'l</t>
  </si>
  <si>
    <t>Pounds per Pickup</t>
  </si>
  <si>
    <t>20 gal minican</t>
  </si>
  <si>
    <t>1 can</t>
  </si>
  <si>
    <t>2 cans</t>
  </si>
  <si>
    <t>3 cans</t>
  </si>
  <si>
    <t>Lbs. per ton</t>
  </si>
  <si>
    <t>4 cans</t>
  </si>
  <si>
    <t>Yds. Per ton</t>
  </si>
  <si>
    <t>N/A</t>
  </si>
  <si>
    <t>5 cans</t>
  </si>
  <si>
    <t>6 cans</t>
  </si>
  <si>
    <t>Annual</t>
  </si>
  <si>
    <t>8 cans</t>
  </si>
  <si>
    <t>40 gallon Can</t>
  </si>
  <si>
    <t>*</t>
  </si>
  <si>
    <t>Supercan 60</t>
  </si>
  <si>
    <t>Supercan 64</t>
  </si>
  <si>
    <t>Supercan 90</t>
  </si>
  <si>
    <t>Supercan 96</t>
  </si>
  <si>
    <t>Once a month</t>
  </si>
  <si>
    <t>Extras</t>
  </si>
  <si>
    <t>Com'l</t>
  </si>
  <si>
    <t>Yards</t>
  </si>
  <si>
    <t>1 yd container</t>
  </si>
  <si>
    <t>1.5 yd container</t>
  </si>
  <si>
    <t>2 yd container</t>
  </si>
  <si>
    <t>3 yd container</t>
  </si>
  <si>
    <t>4 yd container</t>
  </si>
  <si>
    <t>5 yd container</t>
  </si>
  <si>
    <t>6 yd container</t>
  </si>
  <si>
    <t>8 yd container</t>
  </si>
  <si>
    <t>Compaction Ratio:   2:25</t>
  </si>
  <si>
    <t>2 yd packer/compactor</t>
  </si>
  <si>
    <t>4 yd packer/compactor</t>
  </si>
  <si>
    <t>6 yd packer/compactor</t>
  </si>
  <si>
    <t>Compaction Ratio:   3:1</t>
  </si>
  <si>
    <t>3 yd packer/compactor</t>
  </si>
  <si>
    <t>Compaction Ratio:   4:1</t>
  </si>
  <si>
    <t>1.5 yd packer/compactor</t>
  </si>
  <si>
    <t>Compaction Ratio:   5:1</t>
  </si>
  <si>
    <t>* not on meeks - calculated weight times compaction ratio</t>
  </si>
  <si>
    <t>Per Ton (Packer)</t>
  </si>
  <si>
    <t>Per Pound</t>
  </si>
  <si>
    <t>Per Ton (RO)</t>
  </si>
  <si>
    <t xml:space="preserve">Current rate </t>
  </si>
  <si>
    <t>New rate per ton</t>
  </si>
  <si>
    <t>Transfer Station</t>
  </si>
  <si>
    <t>Gross Up Factors</t>
  </si>
  <si>
    <t>Increase per ton</t>
  </si>
  <si>
    <t>B&amp;O tax</t>
  </si>
  <si>
    <t>Grossed up increase per ton</t>
  </si>
  <si>
    <t>WUTC fees</t>
  </si>
  <si>
    <t>Bad debts</t>
  </si>
  <si>
    <t>Disposal Fee Revenue Increase</t>
  </si>
  <si>
    <t>Factor</t>
  </si>
  <si>
    <t>Island Disposal</t>
  </si>
  <si>
    <t>Volume Breakout - UTC vs. Non-UTC</t>
  </si>
  <si>
    <t>UTC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</si>
  <si>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</si>
  <si>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</si>
  <si>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</si>
  <si>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</si>
  <si>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</si>
  <si>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</si>
  <si>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</si>
  <si>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</si>
  <si>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</si>
  <si>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</si>
  <si>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</si>
  <si>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</si>
  <si>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ROUTE A</t>
  </si>
  <si>
    <t>ROUTE B</t>
  </si>
  <si>
    <t>ROUTE C</t>
  </si>
  <si>
    <t>ROUTE D</t>
  </si>
  <si>
    <t>ROUTE E</t>
  </si>
  <si>
    <t>ROUTE F</t>
  </si>
  <si>
    <t>ROUTE G</t>
  </si>
  <si>
    <t>ROUTE H</t>
  </si>
  <si>
    <t>ROUTE I</t>
  </si>
  <si>
    <t>Non-UTC</t>
  </si>
  <si>
    <t>Increase %'s</t>
  </si>
  <si>
    <t>Rate Sheet</t>
  </si>
  <si>
    <t>Garbage</t>
  </si>
  <si>
    <t>B&amp;O Increase Percentage</t>
  </si>
  <si>
    <t>Gross Up Factor</t>
  </si>
  <si>
    <t>Current Tariff Rates</t>
  </si>
  <si>
    <t>Rate Increase</t>
  </si>
  <si>
    <t>Proposed New Rates 3/1/2020</t>
  </si>
  <si>
    <t>New Rates with B&amp;O Increase</t>
  </si>
  <si>
    <t>Grossed Up B&amp;O Increase Percentage</t>
  </si>
  <si>
    <t>Grossed Up for Operating Margin</t>
  </si>
  <si>
    <t>Item 50, Pg. 14</t>
  </si>
  <si>
    <t>Returned check</t>
  </si>
  <si>
    <t>Item 51, Pg. 15</t>
  </si>
  <si>
    <t>Restart fee</t>
  </si>
  <si>
    <t>Item 52, Pg. 15</t>
  </si>
  <si>
    <t>Redelivery - Cart</t>
  </si>
  <si>
    <t>New Rate - from Murrey's TG-180953</t>
  </si>
  <si>
    <t>Redelivery - Container</t>
  </si>
  <si>
    <t>Item 55, Pg. 16</t>
  </si>
  <si>
    <t>Over-sized/Over-weight</t>
  </si>
  <si>
    <t>Item 60, Pg. 16</t>
  </si>
  <si>
    <t>Overtime</t>
  </si>
  <si>
    <t>Charge per hour</t>
  </si>
  <si>
    <t>Minimum</t>
  </si>
  <si>
    <t>Item 70, Pg. 17</t>
  </si>
  <si>
    <t>Return Trips</t>
  </si>
  <si>
    <t>Can, unit, mini-can, micro mini-can</t>
  </si>
  <si>
    <t>Drop Box</t>
  </si>
  <si>
    <t>Cart - All Sizes</t>
  </si>
  <si>
    <t>(N)</t>
  </si>
  <si>
    <t>Item 80, Pg. 19</t>
  </si>
  <si>
    <t>Carry-Out</t>
  </si>
  <si>
    <t>5-25 feet</t>
  </si>
  <si>
    <t>Updated to per Pick Up</t>
  </si>
  <si>
    <t>Additional 25 feet</t>
  </si>
  <si>
    <t>Drive-In</t>
  </si>
  <si>
    <t>Residential 125 feet to 250 feet</t>
  </si>
  <si>
    <t>Needs to be converted to per pick up, divide by 4.33</t>
  </si>
  <si>
    <t>Residential 250 feet to 1/10 mile</t>
  </si>
  <si>
    <t>for ea. 1/10 mile over 1/10 mile</t>
  </si>
  <si>
    <t>Commercial 125 feet to 250 feet</t>
  </si>
  <si>
    <t>Commercial 250 feet to 1/10 mile</t>
  </si>
  <si>
    <t>Item 90, Pg. 20</t>
  </si>
  <si>
    <t>Special Services</t>
  </si>
  <si>
    <t>Stairs (each step up or down)</t>
  </si>
  <si>
    <t>Item 100, Pg. 21</t>
  </si>
  <si>
    <t>Weekly Service</t>
  </si>
  <si>
    <t xml:space="preserve">Mini can </t>
  </si>
  <si>
    <t xml:space="preserve">One can </t>
  </si>
  <si>
    <t xml:space="preserve">Two cans </t>
  </si>
  <si>
    <t xml:space="preserve">Three cans </t>
  </si>
  <si>
    <t xml:space="preserve">Four cans </t>
  </si>
  <si>
    <t xml:space="preserve">Five cans </t>
  </si>
  <si>
    <t xml:space="preserve">Six cans </t>
  </si>
  <si>
    <t xml:space="preserve">35 gallon cart </t>
  </si>
  <si>
    <t xml:space="preserve">64 gallon cart </t>
  </si>
  <si>
    <t xml:space="preserve">96 gallon cart </t>
  </si>
  <si>
    <t>EOW Service</t>
  </si>
  <si>
    <t>One Can</t>
  </si>
  <si>
    <t xml:space="preserve">65 gallon cart </t>
  </si>
  <si>
    <t xml:space="preserve">95 gallon cart </t>
  </si>
  <si>
    <t>Monthly Service</t>
  </si>
  <si>
    <t>One can</t>
  </si>
  <si>
    <t>Item 100, Pg. 22</t>
  </si>
  <si>
    <t>32 gallon can or unit</t>
  </si>
  <si>
    <t>Mini Can</t>
  </si>
  <si>
    <t>On Call</t>
  </si>
  <si>
    <t>Can/unit (ea.)</t>
  </si>
  <si>
    <t>35 gallon cart</t>
  </si>
  <si>
    <t>64 gallon cart</t>
  </si>
  <si>
    <t>96 gallon</t>
  </si>
  <si>
    <t>Item 105, Pg. 24</t>
  </si>
  <si>
    <t>Multi- family Service - First Pick Up</t>
  </si>
  <si>
    <t>95 gallon cart</t>
  </si>
  <si>
    <t>Multi- family Service - Additional Pick Up</t>
  </si>
  <si>
    <t>Special Pickup</t>
  </si>
  <si>
    <t>Item 107, Pg. 25</t>
  </si>
  <si>
    <t>JBLM Federal Contract</t>
  </si>
  <si>
    <t>Monthly Cost Fee</t>
  </si>
  <si>
    <t xml:space="preserve">Fixed Cost Fee </t>
  </si>
  <si>
    <t>Variable Cost Fee</t>
  </si>
  <si>
    <t>Item 150, Pg. 28</t>
  </si>
  <si>
    <t>Loose and Bulky Material</t>
  </si>
  <si>
    <t>Bulky</t>
  </si>
  <si>
    <t>Rate per yard (1-4 cubic yards)</t>
  </si>
  <si>
    <t>Additional cubic yards</t>
  </si>
  <si>
    <t>Minimum charge/pickup</t>
  </si>
  <si>
    <t>Carry charge (per ea. 5 feet over 8 feet)</t>
  </si>
  <si>
    <t>Loose (company loads)</t>
  </si>
  <si>
    <t>Item 160, Pg. 29</t>
  </si>
  <si>
    <t>Time Rates</t>
  </si>
  <si>
    <t>Single rear drive axle</t>
  </si>
  <si>
    <t>Truck and Driver</t>
  </si>
  <si>
    <t>Non-packer truck</t>
  </si>
  <si>
    <t>Packer truck</t>
  </si>
  <si>
    <t>Ea. Extra Person</t>
  </si>
  <si>
    <t>Tandem Rear Drive Axle</t>
  </si>
  <si>
    <t>Trailer</t>
  </si>
  <si>
    <t>Drop-box truck</t>
  </si>
  <si>
    <t>Extra person</t>
  </si>
  <si>
    <t>Item 205, Pg. 31</t>
  </si>
  <si>
    <t>Roll-Out (Container)</t>
  </si>
  <si>
    <t>Converted to per pick-up.</t>
  </si>
  <si>
    <t>Each Additional 5 feet</t>
  </si>
  <si>
    <t>Roll-Out (Automated Cart or Toters)</t>
  </si>
  <si>
    <t>Item 207, Pg. 32</t>
  </si>
  <si>
    <t>Overfilled or Overweight</t>
  </si>
  <si>
    <t>Compator</t>
  </si>
  <si>
    <t>Item 210, Pg. 33</t>
  </si>
  <si>
    <t>Washing/Sanitizing Containers, Drop Boxes</t>
  </si>
  <si>
    <t>Up to 8 Yards</t>
  </si>
  <si>
    <t>Over 8 Yards</t>
  </si>
  <si>
    <t>Pick up &amp; Redelivery Charge (Container or Drop Box)</t>
  </si>
  <si>
    <t>Item 230, Pg. 34</t>
  </si>
  <si>
    <t>Disposal Fees</t>
  </si>
  <si>
    <t>MSW Loose (per ton)</t>
  </si>
  <si>
    <t>MSW Compacted (per ton)</t>
  </si>
  <si>
    <t>Demo, Wood Waste</t>
  </si>
  <si>
    <t>Appliances</t>
  </si>
  <si>
    <t>Tires</t>
  </si>
  <si>
    <t>Yard/Garden Debris</t>
  </si>
  <si>
    <t>Oversized, Hard to Handle</t>
  </si>
  <si>
    <t>Per Vehicle Charge</t>
  </si>
  <si>
    <t>Item 240, Pg. 35</t>
  </si>
  <si>
    <t>Permanent Service</t>
  </si>
  <si>
    <t>Monthly Rent</t>
  </si>
  <si>
    <t>1 yard</t>
  </si>
  <si>
    <t>1.5 yard</t>
  </si>
  <si>
    <t>2 yard</t>
  </si>
  <si>
    <t>First Pickup</t>
  </si>
  <si>
    <t>Each Additional Pickup</t>
  </si>
  <si>
    <t>Temporary Service</t>
  </si>
  <si>
    <t>Initial Delivery</t>
  </si>
  <si>
    <t>Pickup Rate</t>
  </si>
  <si>
    <t>Daily Rent</t>
  </si>
  <si>
    <t>Accessorial Charges</t>
  </si>
  <si>
    <t>Item 245, Pg. 36</t>
  </si>
  <si>
    <t>Container Services</t>
  </si>
  <si>
    <t>Permanent Services</t>
  </si>
  <si>
    <t>32 gallon can</t>
  </si>
  <si>
    <t>65 gallon cart</t>
  </si>
  <si>
    <t xml:space="preserve">Forced these to be 4.33 times the per pickup. </t>
  </si>
  <si>
    <t>Additional Unit</t>
  </si>
  <si>
    <t>32 gallon can/unit (additional units)</t>
  </si>
  <si>
    <t>Flat Monthly Charge (Multiple Units)</t>
  </si>
  <si>
    <t>Occassional Units (32 Gal equivalent)</t>
  </si>
  <si>
    <t>Item 260, Pg. 40</t>
  </si>
  <si>
    <t>Permanent Service - Non-Compacted Material</t>
  </si>
  <si>
    <t>Monthly Rent (Short Trip)</t>
  </si>
  <si>
    <t>10-20 Yard</t>
  </si>
  <si>
    <t>30 yard</t>
  </si>
  <si>
    <t>40 yard</t>
  </si>
  <si>
    <t>First Pickup (Short Trip)</t>
  </si>
  <si>
    <t>Each Additional Pickup (Short Trip)</t>
  </si>
  <si>
    <t>Monthly Rent (Long Trip)</t>
  </si>
  <si>
    <t>First Pickup (Long Trip)</t>
  </si>
  <si>
    <t>Each Additional Pickup (Long Trip)</t>
  </si>
  <si>
    <t>Initial Delivery (Short Trip)</t>
  </si>
  <si>
    <t>Pickup Rate (Short Trip)</t>
  </si>
  <si>
    <t>Initial Delivery (Long Trip)</t>
  </si>
  <si>
    <t>Pickup Rate (Long Trip)</t>
  </si>
  <si>
    <t>Rent Per Calendar Day</t>
  </si>
  <si>
    <t>Rent Per Month</t>
  </si>
  <si>
    <t>Mileage</t>
  </si>
  <si>
    <t xml:space="preserve">Excess miles per (per mile &gt;10 miles) </t>
  </si>
  <si>
    <t>Accessorial charges</t>
  </si>
  <si>
    <t>New</t>
  </si>
  <si>
    <t>Item 270, Pg. 41</t>
  </si>
  <si>
    <t>Permanent Service - Compacted Material (Customer Owned)</t>
  </si>
  <si>
    <t>35 Yard</t>
  </si>
  <si>
    <t>Connect/Disconnect</t>
  </si>
  <si>
    <t>Connect/Disconnect Fee</t>
  </si>
  <si>
    <t>Item 275, Pg. 42</t>
  </si>
  <si>
    <t>Permanent Service - Compacted Material (Company Owned)</t>
  </si>
  <si>
    <t>Pickups</t>
  </si>
  <si>
    <t>25 yard</t>
  </si>
  <si>
    <t>35 yard</t>
  </si>
  <si>
    <t>Special Pickups</t>
  </si>
  <si>
    <t xml:space="preserve">Excess miles per (per mile &gt;5 miles) </t>
  </si>
  <si>
    <t>Notes from General Rate/B&amp;O tax Filing</t>
  </si>
  <si>
    <t>Dump Fee Increase</t>
  </si>
  <si>
    <t>EXTRA CAN</t>
  </si>
  <si>
    <t>EXTRAPACK RESIDENTIAL</t>
  </si>
  <si>
    <t>OVERFILL/WEIGHT CHG CAN</t>
  </si>
  <si>
    <t>1-20 GAL CAN WEEKLY SVC</t>
  </si>
  <si>
    <t>1-32 GAL CAN-WEEKLY SVC</t>
  </si>
  <si>
    <t>2-32 GAL CANS-WEEKLY SVC</t>
  </si>
  <si>
    <t>3-32 GAL CANS-WEEKLY SVC</t>
  </si>
  <si>
    <t>4-32 GAL CANS-WEEKLY SVC</t>
  </si>
  <si>
    <t>5-32 GAL CANS-WEEKLY SVC</t>
  </si>
  <si>
    <t>6-32 GAL CANS-WEEKLY SVC</t>
  </si>
  <si>
    <t>1-32 GAL CAN-EOW SVC</t>
  </si>
  <si>
    <t>1-32 GAL CAN EOW SVC</t>
  </si>
  <si>
    <t>1-32 GL EOWVC ROAD</t>
  </si>
  <si>
    <t>2-32 GAL CAN-EOW SVC</t>
  </si>
  <si>
    <t>1-32 GAL CAN-MONTHLY SVC</t>
  </si>
  <si>
    <t>1-32 GAL CAN-ON CALL SVC</t>
  </si>
  <si>
    <t>1-32 GAL CAN WEEKLY SVC</t>
  </si>
  <si>
    <t>1-35 GAL CART EOW SVC</t>
  </si>
  <si>
    <t>1-35 GAL MONTHLY</t>
  </si>
  <si>
    <t>1-35 GAL CART WEEKLY SVC</t>
  </si>
  <si>
    <t>1-64 GAL EOW</t>
  </si>
  <si>
    <t>1-64 GAL MONTHLY</t>
  </si>
  <si>
    <t>1-64 GAL CART WEEKLY SVC</t>
  </si>
  <si>
    <t>2-64 GAL CART WEEKLY SVC</t>
  </si>
  <si>
    <t>1-96 GAL EOW</t>
  </si>
  <si>
    <t>1-96 GAL CART WEEKLY SVC</t>
  </si>
  <si>
    <t>1YD CONT 3xWEEKLY SVC</t>
  </si>
  <si>
    <t>1.5YD CONTAINER PICKUP</t>
  </si>
  <si>
    <t>1.5YD CONT 1xWEEKLY SVC</t>
  </si>
  <si>
    <t>1.5YD CONT 2xWEEKLY SVC</t>
  </si>
  <si>
    <t>1.5YD CONT 3xWEEKLY SVC</t>
  </si>
  <si>
    <t>2YD CONT 1xWEEKLY SVC</t>
  </si>
  <si>
    <t>2YD CONT 2xWEEKLY SVC</t>
  </si>
  <si>
    <t>2YD CONT 3xWEEKLY SVC</t>
  </si>
  <si>
    <t>2-32 GAL CAN 2xWKLY SVC</t>
  </si>
  <si>
    <t>32 GL BY COUNT ROAD</t>
  </si>
  <si>
    <t>1-32 GL WKLY SVC ROAD</t>
  </si>
  <si>
    <t>2-32 GL WKLY SVC ROAD</t>
  </si>
  <si>
    <t>3-32 GL WKLY SVC RD</t>
  </si>
  <si>
    <t>4-32 GL WKLY SVC ROAD</t>
  </si>
  <si>
    <t>2-32 GAL CANS WKLY SVC</t>
  </si>
  <si>
    <t>1-32 GL CAN ON CALL</t>
  </si>
  <si>
    <t>NAVY EXTRA</t>
  </si>
  <si>
    <t>EXTRA PACK</t>
  </si>
  <si>
    <t>EXTRA CANS</t>
  </si>
  <si>
    <t>Island County- Dump Fee Calculation</t>
  </si>
  <si>
    <t>OVERFILL/OVERWEIGHT CAN C</t>
  </si>
  <si>
    <t>Tons collected (Packer, 2019)</t>
  </si>
  <si>
    <t>35 gallon - RESI</t>
  </si>
  <si>
    <t>Comm Adj Count</t>
  </si>
  <si>
    <t xml:space="preserve">Monthly - 1 weekly </t>
  </si>
  <si>
    <t xml:space="preserve">Monthly - 2 weekly </t>
  </si>
  <si>
    <t xml:space="preserve">Monthly - 3 weekly </t>
  </si>
  <si>
    <t>.</t>
  </si>
  <si>
    <t>C95RW1</t>
  </si>
  <si>
    <t>C65RW1</t>
  </si>
  <si>
    <t>1-65 GAL CART WEEKLY SVC</t>
  </si>
  <si>
    <t>1-95 GAL CART WEEKLY SVC</t>
  </si>
  <si>
    <t>1-32 GL EOWVC ROAD Low Income</t>
  </si>
  <si>
    <t xml:space="preserve">Island Disposal, Inc. </t>
  </si>
  <si>
    <t>95SP</t>
  </si>
  <si>
    <t>95GAL SPECIAL PICKUP</t>
  </si>
  <si>
    <t>LOOSE-BULK</t>
  </si>
  <si>
    <t>1YDLOOSE-BULK</t>
  </si>
  <si>
    <t>LOOSE/BULK 1-4YD</t>
  </si>
  <si>
    <t>ADDTL LOOSE/BULK 1YD</t>
  </si>
  <si>
    <t>SERVICE CODES WITH NO CURRENT CUSTOMERS LISTED BELOW</t>
  </si>
  <si>
    <t>Annual Pick Ups</t>
  </si>
  <si>
    <t xml:space="preserve"> Adjusted Annual Pounds </t>
  </si>
  <si>
    <t xml:space="preserve"> Calculated Rate</t>
  </si>
  <si>
    <t>35ROCPU</t>
  </si>
  <si>
    <t>1-35 GAL CAN-ON CALL SVC</t>
  </si>
  <si>
    <t>65ROCPU</t>
  </si>
  <si>
    <t>1-65 GAL CAN-ON CALL SVC</t>
  </si>
  <si>
    <t>95ROCPU</t>
  </si>
  <si>
    <t>1-95 GAL CAN-ON CALL SVC</t>
  </si>
  <si>
    <t>96RM1</t>
  </si>
  <si>
    <t>1-96 GAL MONTHLY</t>
  </si>
  <si>
    <t>Isalnd Disposal, Inc. G-154</t>
  </si>
  <si>
    <t>x</t>
  </si>
  <si>
    <t>1-20 GAL CAN-ON CALL SVC</t>
  </si>
  <si>
    <t>X</t>
  </si>
  <si>
    <t>TEMP PICKUP RATE - 1YD</t>
  </si>
  <si>
    <t>TEMP PICKUP RATE - 1.5YD</t>
  </si>
  <si>
    <t>TEMP PICKUP RATE - 2YD</t>
  </si>
  <si>
    <t>32GL MINIMUM</t>
  </si>
  <si>
    <t>65GL MINIMUM</t>
  </si>
  <si>
    <t>95GL MINIMUM</t>
  </si>
  <si>
    <t>35GL MINIMUM</t>
  </si>
  <si>
    <t>32GAL SPECIAL PICKUP</t>
  </si>
  <si>
    <t>35GAL SPECIAL PICKUP</t>
  </si>
  <si>
    <t>64GAL SPECIAL PICKUP</t>
  </si>
  <si>
    <t>32GAL ADDITIONAL</t>
  </si>
  <si>
    <t>OCCASIONAL UNIT</t>
  </si>
  <si>
    <t>MULTI-FAMILY SERVICES</t>
  </si>
  <si>
    <t>32 GAL CAN COUNT/ADDITIONAL</t>
  </si>
  <si>
    <t>35 GAL CART COUNT/ADDITIONAL</t>
  </si>
  <si>
    <t>64 GAL CART COUNT/ADDITIONAL</t>
  </si>
  <si>
    <t>96 GAL CART COUNT/ADDITIONAL</t>
  </si>
  <si>
    <t>Service Description</t>
  </si>
  <si>
    <t>Company Proposed Revenu</t>
  </si>
  <si>
    <t>2YD CONTAINER EXTRA PU</t>
  </si>
  <si>
    <r>
      <rPr>
        <b/>
        <u/>
        <sz val="10"/>
        <color rgb="FFFF0000"/>
        <rFont val="Calibri"/>
        <family val="2"/>
        <scheme val="minor"/>
      </rPr>
      <t>Note</t>
    </r>
    <r>
      <rPr>
        <b/>
        <sz val="10"/>
        <color rgb="FFFF0000"/>
        <rFont val="Calibri"/>
        <family val="2"/>
        <scheme val="minor"/>
      </rPr>
      <t>: Customer count and disposal/weight related figures were audited and presented as part of TG-200369 and are used in this filing per WUTC request.</t>
    </r>
  </si>
  <si>
    <t>MIN LOOSE/BULK 1YD</t>
  </si>
  <si>
    <t>RO Disposal</t>
  </si>
  <si>
    <t>Effective August 1, 2020</t>
  </si>
  <si>
    <t xml:space="preserve">Note:  Price Out taken from General Rate Filing TG-200369.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</si>
</sst>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m/d/yy;@"/>
    <numFmt numFmtId="166" formatCode="_(&quot;$&quot;* #,##0_);_(&quot;$&quot;* \(#,##0\);_(&quot;$&quot;* &quot;-&quot;??_);_(@_)"/>
    <numFmt numFmtId="167" formatCode="0.000%"/>
    <numFmt numFmtId="168" formatCode="0.0%"/>
    <numFmt numFmtId="169" formatCode="_-* #,##0.00_-;\-* #,##0.00_-;_-* &quot;-&quot;??_-;_-@_-"/>
    <numFmt numFmtId="170" formatCode="&quot;$&quot;#,##0.00\ ;\(&quot;$&quot;#,##0.00\)"/>
    <numFmt numFmtId="171" formatCode="&quot;$&quot;#,##0\ ;\(&quot;$&quot;#,##0\)"/>
    <numFmt numFmtId="172" formatCode="_([$€-2]* #,##0.00_);_([$€-2]* \(#,##0.00\);_([$€-2]* &quot;-&quot;??_)"/>
    <numFmt numFmtId="173" formatCode="General_)"/>
    <numFmt numFmtId="174" formatCode="mm\-yy;\-0;;@"/>
    <numFmt numFmtId="175" formatCode=".00#####;\-.00####;;@"/>
    <numFmt numFmtId="176" formatCode="_(&quot;$&quot;* #,##0.000_);_(&quot;$&quot;* \(#,##0.000\);_(&quot;$&quot;* &quot;-&quot;??_);_(@_)"/>
    <numFmt numFmtId="177" formatCode="_(&quot;$&quot;* #,##0.000000_);_(&quot;$&quot;* \(#,##0.000000\);_(&quot;$&quot;* &quot;-&quot;??_);_(@_)"/>
    <numFmt numFmtId="178" formatCode="_(* #,##0.000000_);_(* \(#,##0.000000\);_(* &quot;-&quot;??_);_(@_)"/>
    <numFmt numFmtId="179" formatCode="_(&quot;$&quot;* #,##0.0000_);_(&quot;$&quot;* \(#,##0.0000\);_(&quot;$&quot;* &quot;-&quot;????_);_(@_)"/>
    <numFmt numFmtId="180" formatCode="0.0000%"/>
    <numFmt numFmtId="181" formatCode="0.000000"/>
  </numFmts>
  <fonts count="1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MS Sans Serif"/>
      <family val="2"/>
    </font>
    <font>
      <b/>
      <sz val="10"/>
      <name val="Calibri"/>
      <family val="2"/>
      <scheme val="minor"/>
    </font>
    <font>
      <b/>
      <sz val="10"/>
      <color indexed="50"/>
      <name val="Calibri"/>
      <family val="2"/>
      <scheme val="minor"/>
    </font>
    <font>
      <b/>
      <u/>
      <sz val="10"/>
      <color indexed="8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u val="singleAccounting"/>
      <sz val="10"/>
      <color rgb="FF0000FF"/>
      <name val="Calibri"/>
      <family val="2"/>
      <scheme val="minor"/>
    </font>
    <font>
      <sz val="10"/>
      <color indexed="8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10"/>
      <name val="Arial"/>
      <family val="2"/>
    </font>
    <font>
      <b/>
      <sz val="12"/>
      <color indexed="12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51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indexed="18"/>
      <name val="Britannic Bold"/>
      <family val="2"/>
    </font>
    <font>
      <sz val="12"/>
      <name val="CG Omega"/>
      <family val="2"/>
    </font>
    <font>
      <sz val="12"/>
      <name val="CG Omega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Times New Roman"/>
      <family val="1"/>
    </font>
    <font>
      <sz val="12"/>
      <name val="Helv"/>
    </font>
    <font>
      <sz val="12"/>
      <name val="Courier"/>
      <family val="3"/>
    </font>
    <font>
      <sz val="9"/>
      <color indexed="8"/>
      <name val="Arial"/>
      <family val="2"/>
    </font>
    <font>
      <sz val="12"/>
      <color indexed="8"/>
      <name val="Calibri"/>
      <family val="2"/>
    </font>
    <font>
      <sz val="11"/>
      <name val="Bookman Old Style"/>
      <family val="1"/>
    </font>
    <font>
      <sz val="10"/>
      <name val="Tahoma"/>
      <family val="2"/>
    </font>
    <font>
      <b/>
      <sz val="10"/>
      <color indexed="1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1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1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1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0"/>
      <name val="Arial"/>
      <family val="2"/>
    </font>
    <font>
      <u/>
      <sz val="9.35"/>
      <color theme="10"/>
      <name val="Calibri"/>
      <family val="2"/>
    </font>
    <font>
      <u/>
      <sz val="8.8000000000000007"/>
      <color theme="10"/>
      <name val="Calibri"/>
      <family val="2"/>
    </font>
    <font>
      <u/>
      <sz val="8"/>
      <color theme="10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u/>
      <sz val="7.5"/>
      <color indexed="12"/>
      <name val="Arial"/>
      <family val="2"/>
    </font>
    <font>
      <u/>
      <sz val="11"/>
      <color indexed="12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entury Gothic"/>
      <family val="2"/>
    </font>
    <font>
      <sz val="11"/>
      <color indexed="61"/>
      <name val="Calibri"/>
      <family val="2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b/>
      <sz val="14"/>
      <name val="Helv"/>
    </font>
    <font>
      <sz val="11"/>
      <color indexed="52"/>
      <name val="Calibri"/>
      <family val="2"/>
    </font>
    <font>
      <sz val="11"/>
      <color indexed="51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indexed="59"/>
      <name val="Calibri"/>
      <family val="2"/>
    </font>
    <font>
      <sz val="11"/>
      <color indexed="19"/>
      <name val="Calibri"/>
      <family val="2"/>
    </font>
    <font>
      <sz val="12"/>
      <name val="Arial MT"/>
    </font>
    <font>
      <sz val="10"/>
      <color rgb="FF000000"/>
      <name val="Arial"/>
      <family val="2"/>
    </font>
    <font>
      <sz val="12"/>
      <name val="SWISS"/>
    </font>
    <font>
      <sz val="11"/>
      <color rgb="FF000000"/>
      <name val="Calibri"/>
      <family val="2"/>
      <scheme val="minor"/>
    </font>
    <font>
      <sz val="11"/>
      <color theme="1"/>
      <name val="Century Gothic"/>
      <family val="2"/>
    </font>
    <font>
      <i/>
      <sz val="10"/>
      <color indexed="10"/>
      <name val="Arial"/>
      <family val="2"/>
    </font>
    <font>
      <b/>
      <sz val="11"/>
      <color theme="1" tint="0.14996795556505021"/>
      <name val="Calibri"/>
      <family val="2"/>
      <scheme val="minor"/>
    </font>
    <font>
      <b/>
      <sz val="11"/>
      <name val="Century Gothic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8"/>
      <color indexed="56"/>
      <name val="Arial"/>
      <family val="2"/>
    </font>
    <font>
      <b/>
      <sz val="10"/>
      <name val="MS Sans Serif"/>
      <family val="2"/>
    </font>
    <font>
      <b/>
      <u/>
      <sz val="11"/>
      <name val="Arial"/>
      <family val="2"/>
    </font>
    <font>
      <b/>
      <sz val="10"/>
      <name val="Times New Roman"/>
      <family val="1"/>
    </font>
    <font>
      <sz val="18"/>
      <color indexed="13"/>
      <name val="Helv"/>
    </font>
    <font>
      <sz val="12"/>
      <color indexed="13"/>
      <name val="Helv"/>
    </font>
    <font>
      <b/>
      <sz val="18"/>
      <color indexed="62"/>
      <name val="Cambria"/>
      <family val="2"/>
    </font>
    <font>
      <b/>
      <sz val="18"/>
      <color indexed="61"/>
      <name val="Cambria"/>
      <family val="2"/>
    </font>
    <font>
      <b/>
      <sz val="18"/>
      <color indexed="56"/>
      <name val="Cambria"/>
      <family val="2"/>
    </font>
    <font>
      <sz val="10"/>
      <color indexed="10"/>
      <name val="Arial"/>
      <family val="2"/>
    </font>
    <font>
      <b/>
      <sz val="10"/>
      <color rgb="FFFF0000"/>
      <name val="Calibri"/>
      <family val="2"/>
      <scheme val="minor"/>
    </font>
    <font>
      <b/>
      <u/>
      <sz val="9"/>
      <color indexed="8"/>
      <name val="Calibri"/>
      <family val="2"/>
    </font>
    <font>
      <b/>
      <sz val="9.5"/>
      <color theme="0"/>
      <name val="Calibri"/>
      <family val="2"/>
      <scheme val="minor"/>
    </font>
    <font>
      <b/>
      <u/>
      <sz val="9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</font>
    <font>
      <u val="singleAccounting"/>
      <sz val="10"/>
      <color theme="1"/>
      <name val="Calibri"/>
      <family val="2"/>
      <scheme val="minor"/>
    </font>
    <font>
      <b/>
      <u val="singleAccounting"/>
      <sz val="10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</fonts>
  <fills count="8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48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63"/>
      </patternFill>
    </fill>
    <fill>
      <patternFill patternType="solid">
        <fgColor indexed="55"/>
      </patternFill>
    </fill>
    <fill>
      <patternFill patternType="solid">
        <fgColor indexed="42"/>
        <bgColor indexed="29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10"/>
      </patternFill>
    </fill>
    <fill>
      <patternFill patternType="gray125">
        <fgColor indexed="10"/>
      </patternFill>
    </fill>
    <fill>
      <patternFill patternType="solid">
        <fgColor indexed="22"/>
        <bgColor indexed="64"/>
      </patternFill>
    </fill>
    <fill>
      <patternFill patternType="solid">
        <fgColor indexed="13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mediumGray">
        <fgColor indexed="22"/>
      </patternFill>
    </fill>
    <fill>
      <patternFill patternType="solid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1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612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9" fillId="0" borderId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>
      <alignment wrapText="1"/>
    </xf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1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2" borderId="0" applyNumberFormat="0" applyBorder="0" applyAlignment="0" applyProtection="0"/>
    <xf numFmtId="0" fontId="39" fillId="43" borderId="0" applyNumberFormat="0" applyBorder="0" applyAlignment="0" applyProtection="0"/>
    <xf numFmtId="0" fontId="39" fillId="4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9" fillId="4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9" fillId="43" borderId="0" applyNumberFormat="0" applyBorder="0" applyAlignment="0" applyProtection="0"/>
    <xf numFmtId="0" fontId="39" fillId="44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4" borderId="0" applyNumberFormat="0" applyBorder="0" applyAlignment="0" applyProtection="0"/>
    <xf numFmtId="0" fontId="39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9" fillId="45" borderId="0" applyNumberFormat="0" applyBorder="0" applyAlignment="0" applyProtection="0"/>
    <xf numFmtId="0" fontId="39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18" borderId="0" applyNumberFormat="0" applyBorder="0" applyAlignment="0" applyProtection="0"/>
    <xf numFmtId="0" fontId="39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9" fillId="47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1" borderId="0" applyNumberFormat="0" applyBorder="0" applyAlignment="0" applyProtection="0"/>
    <xf numFmtId="0" fontId="39" fillId="48" borderId="0" applyNumberFormat="0" applyBorder="0" applyAlignment="0" applyProtection="0"/>
    <xf numFmtId="0" fontId="39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9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9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9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9" fillId="46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1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9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9" fillId="40" borderId="0" applyNumberFormat="0" applyBorder="0" applyAlignment="0" applyProtection="0"/>
    <xf numFmtId="0" fontId="39" fillId="49" borderId="0" applyNumberFormat="0" applyBorder="0" applyAlignment="0" applyProtection="0"/>
    <xf numFmtId="0" fontId="39" fillId="40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9" borderId="0" applyNumberFormat="0" applyBorder="0" applyAlignment="0" applyProtection="0"/>
    <xf numFmtId="0" fontId="39" fillId="42" borderId="0" applyNumberFormat="0" applyBorder="0" applyAlignment="0" applyProtection="0"/>
    <xf numFmtId="0" fontId="39" fillId="4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9" fillId="4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9" fillId="42" borderId="0" applyNumberFormat="0" applyBorder="0" applyAlignment="0" applyProtection="0"/>
    <xf numFmtId="0" fontId="1" fillId="11" borderId="0" applyNumberFormat="0" applyBorder="0" applyAlignment="0" applyProtection="0"/>
    <xf numFmtId="0" fontId="39" fillId="4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9" fillId="4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9" fillId="4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9" fillId="50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19" borderId="0" applyNumberFormat="0" applyBorder="0" applyAlignment="0" applyProtection="0"/>
    <xf numFmtId="0" fontId="39" fillId="5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9" fillId="51" borderId="0" applyNumberFormat="0" applyBorder="0" applyAlignment="0" applyProtection="0"/>
    <xf numFmtId="0" fontId="39" fillId="40" borderId="0" applyNumberFormat="0" applyBorder="0" applyAlignment="0" applyProtection="0"/>
    <xf numFmtId="0" fontId="39" fillId="45" borderId="0" applyNumberFormat="0" applyBorder="0" applyAlignment="0" applyProtection="0"/>
    <xf numFmtId="0" fontId="39" fillId="40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39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9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9" fillId="48" borderId="0" applyNumberFormat="0" applyBorder="0" applyAlignment="0" applyProtection="0"/>
    <xf numFmtId="0" fontId="1" fillId="23" borderId="0" applyNumberFormat="0" applyBorder="0" applyAlignment="0" applyProtection="0"/>
    <xf numFmtId="0" fontId="39" fillId="42" borderId="0" applyNumberFormat="0" applyBorder="0" applyAlignment="0" applyProtection="0"/>
    <xf numFmtId="0" fontId="39" fillId="49" borderId="0" applyNumberFormat="0" applyBorder="0" applyAlignment="0" applyProtection="0"/>
    <xf numFmtId="0" fontId="39" fillId="42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2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9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9" fillId="50" borderId="0" applyNumberFormat="0" applyBorder="0" applyAlignment="0" applyProtection="0"/>
    <xf numFmtId="0" fontId="39" fillId="46" borderId="0" applyNumberFormat="0" applyBorder="0" applyAlignment="0" applyProtection="0"/>
    <xf numFmtId="0" fontId="39" fillId="50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46" borderId="0" applyNumberFormat="0" applyBorder="0" applyAlignment="0" applyProtection="0"/>
    <xf numFmtId="0" fontId="39" fillId="52" borderId="0" applyNumberFormat="0" applyBorder="0" applyAlignment="0" applyProtection="0"/>
    <xf numFmtId="0" fontId="39" fillId="4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9" fillId="4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9" fillId="52" borderId="0" applyNumberFormat="0" applyBorder="0" applyAlignment="0" applyProtection="0"/>
    <xf numFmtId="0" fontId="1" fillId="31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49" borderId="0" applyNumberFormat="0" applyBorder="0" applyAlignment="0" applyProtection="0"/>
    <xf numFmtId="0" fontId="40" fillId="55" borderId="0" applyNumberFormat="0" applyBorder="0" applyAlignment="0" applyProtection="0"/>
    <xf numFmtId="0" fontId="40" fillId="49" borderId="0" applyNumberFormat="0" applyBorder="0" applyAlignment="0" applyProtection="0"/>
    <xf numFmtId="0" fontId="17" fillId="12" borderId="0" applyNumberFormat="0" applyBorder="0" applyAlignment="0" applyProtection="0"/>
    <xf numFmtId="0" fontId="40" fillId="49" borderId="0" applyNumberFormat="0" applyBorder="0" applyAlignment="0" applyProtection="0"/>
    <xf numFmtId="0" fontId="40" fillId="44" borderId="0" applyNumberFormat="0" applyBorder="0" applyAlignment="0" applyProtection="0"/>
    <xf numFmtId="0" fontId="40" fillId="56" borderId="0" applyNumberFormat="0" applyBorder="0" applyAlignment="0" applyProtection="0"/>
    <xf numFmtId="0" fontId="40" fillId="44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44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17" fillId="16" borderId="0" applyNumberFormat="0" applyBorder="0" applyAlignment="0" applyProtection="0"/>
    <xf numFmtId="0" fontId="40" fillId="44" borderId="0" applyNumberFormat="0" applyBorder="0" applyAlignment="0" applyProtection="0"/>
    <xf numFmtId="0" fontId="40" fillId="50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2" borderId="0" applyNumberFormat="0" applyBorder="0" applyAlignment="0" applyProtection="0"/>
    <xf numFmtId="0" fontId="40" fillId="51" borderId="0" applyNumberFormat="0" applyBorder="0" applyAlignment="0" applyProtection="0"/>
    <xf numFmtId="0" fontId="40" fillId="52" borderId="0" applyNumberFormat="0" applyBorder="0" applyAlignment="0" applyProtection="0"/>
    <xf numFmtId="0" fontId="17" fillId="20" borderId="0" applyNumberFormat="0" applyBorder="0" applyAlignment="0" applyProtection="0"/>
    <xf numFmtId="0" fontId="40" fillId="52" borderId="0" applyNumberFormat="0" applyBorder="0" applyAlignment="0" applyProtection="0"/>
    <xf numFmtId="0" fontId="17" fillId="20" borderId="0" applyNumberFormat="0" applyBorder="0" applyAlignment="0" applyProtection="0"/>
    <xf numFmtId="0" fontId="40" fillId="40" borderId="0" applyNumberFormat="0" applyBorder="0" applyAlignment="0" applyProtection="0"/>
    <xf numFmtId="0" fontId="40" fillId="45" borderId="0" applyNumberFormat="0" applyBorder="0" applyAlignment="0" applyProtection="0"/>
    <xf numFmtId="0" fontId="40" fillId="40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5" borderId="0" applyNumberFormat="0" applyBorder="0" applyAlignment="0" applyProtection="0"/>
    <xf numFmtId="0" fontId="40" fillId="57" borderId="0" applyNumberFormat="0" applyBorder="0" applyAlignment="0" applyProtection="0"/>
    <xf numFmtId="0" fontId="40" fillId="45" borderId="0" applyNumberFormat="0" applyBorder="0" applyAlignment="0" applyProtection="0"/>
    <xf numFmtId="0" fontId="17" fillId="24" borderId="0" applyNumberFormat="0" applyBorder="0" applyAlignment="0" applyProtection="0"/>
    <xf numFmtId="0" fontId="40" fillId="45" borderId="0" applyNumberFormat="0" applyBorder="0" applyAlignment="0" applyProtection="0"/>
    <xf numFmtId="0" fontId="17" fillId="24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53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17" fillId="28" borderId="0" applyNumberFormat="0" applyBorder="0" applyAlignment="0" applyProtection="0"/>
    <xf numFmtId="0" fontId="40" fillId="53" borderId="0" applyNumberFormat="0" applyBorder="0" applyAlignment="0" applyProtection="0"/>
    <xf numFmtId="0" fontId="40" fillId="44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17" fillId="32" borderId="0" applyNumberFormat="0" applyBorder="0" applyAlignment="0" applyProtection="0"/>
    <xf numFmtId="0" fontId="40" fillId="58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59" borderId="0" applyNumberFormat="0" applyBorder="0" applyAlignment="0" applyProtection="0"/>
    <xf numFmtId="0" fontId="40" fillId="60" borderId="0" applyNumberFormat="0" applyBorder="0" applyAlignment="0" applyProtection="0"/>
    <xf numFmtId="0" fontId="40" fillId="59" borderId="0" applyNumberFormat="0" applyBorder="0" applyAlignment="0" applyProtection="0"/>
    <xf numFmtId="0" fontId="17" fillId="9" borderId="0" applyNumberFormat="0" applyBorder="0" applyAlignment="0" applyProtection="0"/>
    <xf numFmtId="0" fontId="40" fillId="61" borderId="0" applyNumberFormat="0" applyBorder="0" applyAlignment="0" applyProtection="0"/>
    <xf numFmtId="0" fontId="40" fillId="56" borderId="0" applyNumberFormat="0" applyBorder="0" applyAlignment="0" applyProtection="0"/>
    <xf numFmtId="0" fontId="40" fillId="61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61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17" fillId="13" borderId="0" applyNumberFormat="0" applyBorder="0" applyAlignment="0" applyProtection="0"/>
    <xf numFmtId="0" fontId="40" fillId="61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59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6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17" fillId="17" borderId="0" applyNumberFormat="0" applyBorder="0" applyAlignment="0" applyProtection="0"/>
    <xf numFmtId="0" fontId="40" fillId="62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56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17" fillId="21" borderId="0" applyNumberFormat="0" applyBorder="0" applyAlignment="0" applyProtection="0"/>
    <xf numFmtId="0" fontId="40" fillId="57" borderId="0" applyNumberFormat="0" applyBorder="0" applyAlignment="0" applyProtection="0"/>
    <xf numFmtId="0" fontId="40" fillId="5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40" fillId="54" borderId="0" applyNumberFormat="0" applyBorder="0" applyAlignment="0" applyProtection="0"/>
    <xf numFmtId="0" fontId="17" fillId="25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40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8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56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17" fillId="29" borderId="0" applyNumberFormat="0" applyBorder="0" applyAlignment="0" applyProtection="0"/>
    <xf numFmtId="0" fontId="40" fillId="56" borderId="0" applyNumberFormat="0" applyBorder="0" applyAlignment="0" applyProtection="0"/>
    <xf numFmtId="41" fontId="30" fillId="0" borderId="0"/>
    <xf numFmtId="41" fontId="30" fillId="0" borderId="0"/>
    <xf numFmtId="41" fontId="30" fillId="0" borderId="0"/>
    <xf numFmtId="41" fontId="30" fillId="0" borderId="0"/>
    <xf numFmtId="41" fontId="30" fillId="0" borderId="0"/>
    <xf numFmtId="41" fontId="30" fillId="0" borderId="0"/>
    <xf numFmtId="41" fontId="30" fillId="0" borderId="0"/>
    <xf numFmtId="41" fontId="30" fillId="0" borderId="0"/>
    <xf numFmtId="41" fontId="30" fillId="0" borderId="0"/>
    <xf numFmtId="49" fontId="41" fillId="0" borderId="0" applyFill="0" applyBorder="0" applyAlignment="0" applyProtection="0"/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2" fillId="0" borderId="14" applyBorder="0">
      <alignment horizontal="center" vertical="center" wrapText="1"/>
    </xf>
    <xf numFmtId="0" fontId="43" fillId="45" borderId="0" applyNumberFormat="0" applyBorder="0" applyAlignment="0" applyProtection="0"/>
    <xf numFmtId="0" fontId="43" fillId="48" borderId="0" applyNumberFormat="0" applyBorder="0" applyAlignment="0" applyProtection="0"/>
    <xf numFmtId="0" fontId="43" fillId="45" borderId="0" applyNumberFormat="0" applyBorder="0" applyAlignment="0" applyProtection="0"/>
    <xf numFmtId="0" fontId="43" fillId="48" borderId="0" applyNumberFormat="0" applyBorder="0" applyAlignment="0" applyProtection="0"/>
    <xf numFmtId="0" fontId="43" fillId="48" borderId="0" applyNumberFormat="0" applyBorder="0" applyAlignment="0" applyProtection="0"/>
    <xf numFmtId="0" fontId="43" fillId="45" borderId="0" applyNumberFormat="0" applyBorder="0" applyAlignment="0" applyProtection="0"/>
    <xf numFmtId="0" fontId="43" fillId="48" borderId="0" applyNumberFormat="0" applyBorder="0" applyAlignment="0" applyProtection="0"/>
    <xf numFmtId="0" fontId="43" fillId="48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7" fillId="3" borderId="0" applyNumberFormat="0" applyBorder="0" applyAlignment="0" applyProtection="0"/>
    <xf numFmtId="0" fontId="43" fillId="45" borderId="0" applyNumberFormat="0" applyBorder="0" applyAlignment="0" applyProtection="0"/>
    <xf numFmtId="3" fontId="30" fillId="0" borderId="0"/>
    <xf numFmtId="3" fontId="30" fillId="0" borderId="0"/>
    <xf numFmtId="3" fontId="30" fillId="0" borderId="0"/>
    <xf numFmtId="3" fontId="30" fillId="0" borderId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5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5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4" fillId="65" borderId="15" applyNumberFormat="0" applyAlignment="0" applyProtection="0"/>
    <xf numFmtId="0" fontId="44" fillId="65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4" fillId="40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64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4" fillId="40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4" fillId="65" borderId="15" applyNumberFormat="0" applyAlignment="0" applyProtection="0"/>
    <xf numFmtId="0" fontId="44" fillId="65" borderId="15" applyNumberFormat="0" applyAlignment="0" applyProtection="0"/>
    <xf numFmtId="0" fontId="11" fillId="6" borderId="4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6" fillId="64" borderId="15" applyNumberFormat="0" applyAlignment="0" applyProtection="0"/>
    <xf numFmtId="0" fontId="47" fillId="65" borderId="16" applyNumberFormat="0" applyAlignment="0" applyProtection="0"/>
    <xf numFmtId="0" fontId="47" fillId="65" borderId="16" applyNumberFormat="0" applyAlignment="0" applyProtection="0"/>
    <xf numFmtId="0" fontId="47" fillId="65" borderId="16" applyNumberFormat="0" applyAlignment="0" applyProtection="0"/>
    <xf numFmtId="0" fontId="47" fillId="66" borderId="17" applyNumberFormat="0" applyAlignment="0" applyProtection="0"/>
    <xf numFmtId="0" fontId="47" fillId="65" borderId="16" applyNumberFormat="0" applyAlignment="0" applyProtection="0"/>
    <xf numFmtId="0" fontId="47" fillId="65" borderId="16" applyNumberFormat="0" applyAlignment="0" applyProtection="0"/>
    <xf numFmtId="0" fontId="47" fillId="66" borderId="1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48" fillId="67" borderId="0" applyNumberFormat="0" applyBorder="0" applyAlignment="0" applyProtection="0">
      <alignment horizontal="center"/>
      <protection hidden="1"/>
    </xf>
    <xf numFmtId="0" fontId="30" fillId="68" borderId="0">
      <alignment horizontal="center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>
      <alignment vertical="top"/>
    </xf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1" fillId="0" borderId="0" applyFont="0" applyFill="0" applyBorder="0" applyAlignment="0" applyProtection="0">
      <alignment vertical="top"/>
    </xf>
    <xf numFmtId="43" fontId="51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1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1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57" fillId="69" borderId="0">
      <alignment horizontal="left"/>
    </xf>
    <xf numFmtId="41" fontId="57" fillId="69" borderId="0">
      <alignment horizontal="left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1" fontId="57" fillId="69" borderId="0">
      <alignment horizontal="left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>
      <alignment vertical="top"/>
    </xf>
    <xf numFmtId="43" fontId="51" fillId="0" borderId="0" applyFont="0" applyFill="0" applyBorder="0" applyAlignment="0" applyProtection="0">
      <alignment vertical="top"/>
    </xf>
    <xf numFmtId="169" fontId="5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26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1" fillId="0" borderId="0" applyFont="0" applyFill="0" applyBorder="0" applyAlignment="0" applyProtection="0">
      <alignment vertical="top"/>
    </xf>
    <xf numFmtId="4" fontId="51" fillId="0" borderId="0"/>
    <xf numFmtId="4" fontId="51" fillId="0" borderId="0"/>
    <xf numFmtId="3" fontId="26" fillId="0" borderId="0" applyFont="0" applyFill="0" applyBorder="0" applyAlignment="0" applyProtection="0"/>
    <xf numFmtId="0" fontId="59" fillId="0" borderId="0"/>
    <xf numFmtId="0" fontId="59" fillId="0" borderId="0"/>
    <xf numFmtId="0" fontId="60" fillId="70" borderId="10" applyAlignment="0">
      <alignment horizontal="right"/>
      <protection locked="0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>
      <alignment vertical="top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170" fontId="26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51" fillId="0" borderId="0" applyFont="0" applyFill="0" applyBorder="0" applyAlignment="0" applyProtection="0">
      <alignment vertical="top"/>
    </xf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0" fillId="0" borderId="0" applyFont="0" applyFill="0" applyBorder="0" applyAlignment="0" applyProtection="0"/>
    <xf numFmtId="170" fontId="26" fillId="0" borderId="0" applyFont="0" applyFill="0" applyBorder="0" applyAlignment="0" applyProtection="0"/>
    <xf numFmtId="44" fontId="30" fillId="0" borderId="0" applyFont="0" applyFill="0" applyBorder="0" applyAlignment="0" applyProtection="0"/>
    <xf numFmtId="170" fontId="26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>
      <alignment vertical="top"/>
    </xf>
    <xf numFmtId="44" fontId="30" fillId="0" borderId="0" applyFont="0" applyFill="0" applyBorder="0" applyAlignment="0" applyProtection="0"/>
    <xf numFmtId="170" fontId="2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170" fontId="26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51" fillId="0" borderId="0" applyFont="0" applyFill="0" applyBorder="0" applyAlignment="0" applyProtection="0">
      <alignment vertical="top"/>
    </xf>
    <xf numFmtId="44" fontId="63" fillId="0" borderId="0" applyFont="0" applyFill="0" applyBorder="0" applyAlignment="0" applyProtection="0"/>
    <xf numFmtId="44" fontId="51" fillId="0" borderId="0" applyFont="0" applyFill="0" applyBorder="0" applyAlignment="0" applyProtection="0">
      <alignment vertical="top"/>
    </xf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>
      <alignment wrapText="1"/>
    </xf>
    <xf numFmtId="44" fontId="30" fillId="0" borderId="0" applyFont="0" applyFill="0" applyBorder="0" applyAlignment="0" applyProtection="0">
      <alignment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>
      <alignment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64" fillId="71" borderId="0">
      <alignment horizontal="right"/>
      <protection locked="0"/>
    </xf>
    <xf numFmtId="14" fontId="30" fillId="0" borderId="0"/>
    <xf numFmtId="0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2" fontId="64" fillId="71" borderId="0">
      <alignment horizontal="right"/>
      <protection locked="0"/>
    </xf>
    <xf numFmtId="1" fontId="30" fillId="0" borderId="0">
      <alignment horizontal="center"/>
    </xf>
    <xf numFmtId="2" fontId="30" fillId="0" borderId="0" applyFont="0" applyFill="0" applyBorder="0" applyAlignment="0" applyProtection="0"/>
    <xf numFmtId="0" fontId="66" fillId="47" borderId="0" applyNumberFormat="0" applyBorder="0" applyAlignment="0" applyProtection="0"/>
    <xf numFmtId="0" fontId="66" fillId="49" borderId="0" applyNumberFormat="0" applyBorder="0" applyAlignment="0" applyProtection="0"/>
    <xf numFmtId="0" fontId="66" fillId="47" borderId="0" applyNumberFormat="0" applyBorder="0" applyAlignment="0" applyProtection="0"/>
    <xf numFmtId="0" fontId="66" fillId="49" borderId="0" applyNumberFormat="0" applyBorder="0" applyAlignment="0" applyProtection="0"/>
    <xf numFmtId="0" fontId="6" fillId="2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" fillId="2" borderId="0" applyNumberFormat="0" applyBorder="0" applyAlignment="0" applyProtection="0"/>
    <xf numFmtId="0" fontId="66" fillId="49" borderId="0" applyNumberFormat="0" applyBorder="0" applyAlignment="0" applyProtection="0"/>
    <xf numFmtId="0" fontId="66" fillId="47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7" fillId="0" borderId="21" applyNumberFormat="0" applyFill="0" applyAlignment="0" applyProtection="0"/>
    <xf numFmtId="0" fontId="67" fillId="0" borderId="21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7" fillId="0" borderId="21" applyNumberFormat="0" applyFill="0" applyAlignment="0" applyProtection="0"/>
    <xf numFmtId="0" fontId="69" fillId="0" borderId="22" applyNumberFormat="0" applyFill="0" applyAlignment="0" applyProtection="0"/>
    <xf numFmtId="0" fontId="67" fillId="0" borderId="21" applyNumberFormat="0" applyFill="0" applyAlignment="0" applyProtection="0"/>
    <xf numFmtId="0" fontId="3" fillId="0" borderId="1" applyNumberFormat="0" applyFill="0" applyAlignment="0" applyProtection="0"/>
    <xf numFmtId="0" fontId="67" fillId="0" borderId="21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1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24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0" fillId="0" borderId="24" applyNumberFormat="0" applyFill="0" applyAlignment="0" applyProtection="0"/>
    <xf numFmtId="0" fontId="72" fillId="0" borderId="23" applyNumberFormat="0" applyFill="0" applyAlignment="0" applyProtection="0"/>
    <xf numFmtId="0" fontId="70" fillId="0" borderId="24" applyNumberFormat="0" applyFill="0" applyAlignment="0" applyProtection="0"/>
    <xf numFmtId="0" fontId="4" fillId="0" borderId="2" applyNumberFormat="0" applyFill="0" applyAlignment="0" applyProtection="0"/>
    <xf numFmtId="0" fontId="70" fillId="0" borderId="24" applyNumberFormat="0" applyFill="0" applyAlignment="0" applyProtection="0"/>
    <xf numFmtId="0" fontId="73" fillId="0" borderId="25" applyNumberFormat="0" applyFill="0" applyAlignment="0" applyProtection="0"/>
    <xf numFmtId="0" fontId="73" fillId="0" borderId="25" applyNumberFormat="0" applyFill="0" applyAlignment="0" applyProtection="0"/>
    <xf numFmtId="0" fontId="73" fillId="0" borderId="25" applyNumberFormat="0" applyFill="0" applyAlignment="0" applyProtection="0"/>
    <xf numFmtId="0" fontId="73" fillId="0" borderId="25" applyNumberForma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3" fillId="0" borderId="27" applyNumberFormat="0" applyFill="0" applyAlignment="0" applyProtection="0"/>
    <xf numFmtId="0" fontId="75" fillId="0" borderId="28" applyNumberFormat="0" applyFill="0" applyAlignment="0" applyProtection="0"/>
    <xf numFmtId="0" fontId="73" fillId="0" borderId="27" applyNumberFormat="0" applyFill="0" applyAlignment="0" applyProtection="0"/>
    <xf numFmtId="0" fontId="5" fillId="0" borderId="3" applyNumberFormat="0" applyFill="0" applyAlignment="0" applyProtection="0"/>
    <xf numFmtId="0" fontId="73" fillId="0" borderId="27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41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7" fillId="50" borderId="15" applyNumberFormat="0" applyAlignment="0" applyProtection="0"/>
    <xf numFmtId="0" fontId="88" fillId="41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50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88" fillId="41" borderId="15" applyNumberFormat="0" applyAlignment="0" applyProtection="0"/>
    <xf numFmtId="0" fontId="9" fillId="5" borderId="4" applyNumberFormat="0" applyAlignment="0" applyProtection="0"/>
    <xf numFmtId="0" fontId="88" fillId="41" borderId="15" applyNumberFormat="0" applyAlignment="0" applyProtection="0"/>
    <xf numFmtId="3" fontId="89" fillId="72" borderId="0">
      <protection locked="0"/>
    </xf>
    <xf numFmtId="3" fontId="89" fillId="72" borderId="0">
      <protection locked="0"/>
    </xf>
    <xf numFmtId="3" fontId="89" fillId="72" borderId="0">
      <protection locked="0"/>
    </xf>
    <xf numFmtId="3" fontId="89" fillId="72" borderId="0">
      <protection locked="0"/>
    </xf>
    <xf numFmtId="3" fontId="89" fillId="72" borderId="0">
      <protection locked="0"/>
    </xf>
    <xf numFmtId="4" fontId="89" fillId="72" borderId="0"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42" fillId="0" borderId="14" applyBorder="0">
      <alignment horizontal="center" vertical="center" wrapText="1"/>
    </xf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90" fillId="73" borderId="18"/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42" fillId="0" borderId="29" applyBorder="0">
      <alignment horizontal="center" vertical="center" wrapText="1"/>
    </xf>
    <xf numFmtId="0" fontId="91" fillId="0" borderId="30" applyNumberFormat="0" applyFill="0" applyAlignment="0" applyProtection="0"/>
    <xf numFmtId="0" fontId="91" fillId="0" borderId="30" applyNumberFormat="0" applyFill="0" applyAlignment="0" applyProtection="0"/>
    <xf numFmtId="0" fontId="91" fillId="0" borderId="30" applyNumberFormat="0" applyFill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1" fillId="0" borderId="30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1" fillId="0" borderId="30" applyNumberFormat="0" applyFill="0" applyAlignment="0" applyProtection="0"/>
    <xf numFmtId="0" fontId="91" fillId="0" borderId="30" applyNumberFormat="0" applyFill="0" applyAlignment="0" applyProtection="0"/>
    <xf numFmtId="0" fontId="12" fillId="0" borderId="6" applyNumberFormat="0" applyFill="0" applyAlignment="0" applyProtection="0"/>
    <xf numFmtId="0" fontId="91" fillId="0" borderId="30" applyNumberFormat="0" applyFill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5" fillId="50" borderId="0" applyNumberFormat="0" applyBorder="0" applyAlignment="0" applyProtection="0"/>
    <xf numFmtId="0" fontId="95" fillId="50" borderId="0" applyNumberFormat="0" applyBorder="0" applyAlignment="0" applyProtection="0"/>
    <xf numFmtId="0" fontId="96" fillId="50" borderId="0" applyNumberFormat="0" applyBorder="0" applyAlignment="0" applyProtection="0"/>
    <xf numFmtId="0" fontId="96" fillId="50" borderId="0" applyNumberFormat="0" applyBorder="0" applyAlignment="0" applyProtection="0"/>
    <xf numFmtId="0" fontId="94" fillId="50" borderId="0" applyNumberFormat="0" applyBorder="0" applyAlignment="0" applyProtection="0"/>
    <xf numFmtId="0" fontId="96" fillId="50" borderId="0" applyNumberFormat="0" applyBorder="0" applyAlignment="0" applyProtection="0"/>
    <xf numFmtId="0" fontId="96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8" fillId="4" borderId="0" applyNumberFormat="0" applyBorder="0" applyAlignment="0" applyProtection="0"/>
    <xf numFmtId="0" fontId="94" fillId="50" borderId="0" applyNumberFormat="0" applyBorder="0" applyAlignment="0" applyProtection="0"/>
    <xf numFmtId="43" fontId="30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55" fillId="0" borderId="0"/>
    <xf numFmtId="0" fontId="30" fillId="0" borderId="0"/>
    <xf numFmtId="0" fontId="55" fillId="0" borderId="0"/>
    <xf numFmtId="0" fontId="1" fillId="0" borderId="0"/>
    <xf numFmtId="0" fontId="55" fillId="0" borderId="0"/>
    <xf numFmtId="0" fontId="55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>
      <alignment vertical="top"/>
    </xf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>
      <alignment vertical="top"/>
    </xf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30" fillId="0" borderId="0"/>
    <xf numFmtId="0" fontId="30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30" fillId="0" borderId="0">
      <alignment vertical="top"/>
    </xf>
    <xf numFmtId="0" fontId="97" fillId="0" borderId="0"/>
    <xf numFmtId="0" fontId="30" fillId="0" borderId="0"/>
    <xf numFmtId="0" fontId="58" fillId="0" borderId="0"/>
    <xf numFmtId="0" fontId="54" fillId="0" borderId="0"/>
    <xf numFmtId="0" fontId="97" fillId="0" borderId="0"/>
    <xf numFmtId="0" fontId="97" fillId="0" borderId="0"/>
    <xf numFmtId="0" fontId="58" fillId="0" borderId="0"/>
    <xf numFmtId="0" fontId="1" fillId="0" borderId="0"/>
    <xf numFmtId="0" fontId="97" fillId="0" borderId="0"/>
    <xf numFmtId="0" fontId="58" fillId="0" borderId="0"/>
    <xf numFmtId="0" fontId="1" fillId="0" borderId="0"/>
    <xf numFmtId="0" fontId="97" fillId="0" borderId="0"/>
    <xf numFmtId="0" fontId="58" fillId="0" borderId="0"/>
    <xf numFmtId="0" fontId="1" fillId="0" borderId="0"/>
    <xf numFmtId="0" fontId="97" fillId="0" borderId="0"/>
    <xf numFmtId="0" fontId="58" fillId="0" borderId="0"/>
    <xf numFmtId="0" fontId="1" fillId="0" borderId="0"/>
    <xf numFmtId="0" fontId="30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>
      <alignment vertical="top"/>
    </xf>
    <xf numFmtId="0" fontId="58" fillId="0" borderId="0"/>
    <xf numFmtId="0" fontId="58" fillId="0" borderId="0"/>
    <xf numFmtId="0" fontId="5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9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9" fillId="0" borderId="0"/>
    <xf numFmtId="0" fontId="30" fillId="0" borderId="0"/>
    <xf numFmtId="0" fontId="54" fillId="0" borderId="0"/>
    <xf numFmtId="0" fontId="54" fillId="0" borderId="0"/>
    <xf numFmtId="0" fontId="30" fillId="0" borderId="0"/>
    <xf numFmtId="0" fontId="5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0"/>
    <xf numFmtId="0" fontId="54" fillId="0" borderId="0"/>
    <xf numFmtId="0" fontId="1" fillId="0" borderId="0"/>
    <xf numFmtId="0" fontId="30" fillId="0" borderId="0">
      <alignment vertical="top"/>
    </xf>
    <xf numFmtId="0" fontId="30" fillId="0" borderId="0"/>
    <xf numFmtId="0" fontId="39" fillId="0" borderId="0"/>
    <xf numFmtId="0" fontId="3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9" fillId="0" borderId="0"/>
    <xf numFmtId="0" fontId="30" fillId="0" borderId="0"/>
    <xf numFmtId="0" fontId="58" fillId="0" borderId="0"/>
    <xf numFmtId="0" fontId="1" fillId="0" borderId="0"/>
    <xf numFmtId="0" fontId="30" fillId="0" borderId="0"/>
    <xf numFmtId="0" fontId="39" fillId="0" borderId="0"/>
    <xf numFmtId="0" fontId="1" fillId="0" borderId="0"/>
    <xf numFmtId="0" fontId="39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>
      <alignment vertical="top"/>
    </xf>
    <xf numFmtId="0" fontId="30" fillId="0" borderId="0"/>
    <xf numFmtId="0" fontId="39" fillId="0" borderId="0"/>
    <xf numFmtId="0" fontId="30" fillId="0" borderId="0"/>
    <xf numFmtId="0" fontId="58" fillId="0" borderId="0"/>
    <xf numFmtId="0" fontId="1" fillId="0" borderId="0"/>
    <xf numFmtId="0" fontId="30" fillId="0" borderId="0"/>
    <xf numFmtId="0" fontId="39" fillId="0" borderId="0"/>
    <xf numFmtId="0" fontId="1" fillId="0" borderId="0"/>
    <xf numFmtId="0" fontId="39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58" fillId="0" borderId="0"/>
    <xf numFmtId="0" fontId="30" fillId="0" borderId="0"/>
    <xf numFmtId="0" fontId="1" fillId="0" borderId="0"/>
    <xf numFmtId="0" fontId="1" fillId="0" borderId="0"/>
    <xf numFmtId="0" fontId="58" fillId="0" borderId="0"/>
    <xf numFmtId="0" fontId="58" fillId="0" borderId="0"/>
    <xf numFmtId="0" fontId="1" fillId="0" borderId="0"/>
    <xf numFmtId="0" fontId="30" fillId="0" borderId="0">
      <alignment vertical="top"/>
    </xf>
    <xf numFmtId="0" fontId="58" fillId="0" borderId="0"/>
    <xf numFmtId="0" fontId="1" fillId="0" borderId="0"/>
    <xf numFmtId="0" fontId="30" fillId="0" borderId="0">
      <alignment vertical="top"/>
    </xf>
    <xf numFmtId="0" fontId="30" fillId="0" borderId="0"/>
    <xf numFmtId="0" fontId="1" fillId="0" borderId="0"/>
    <xf numFmtId="0" fontId="30" fillId="0" borderId="0"/>
    <xf numFmtId="0" fontId="30" fillId="0" borderId="0">
      <alignment vertical="top"/>
    </xf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58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>
      <alignment vertical="top"/>
    </xf>
    <xf numFmtId="0" fontId="39" fillId="0" borderId="0"/>
    <xf numFmtId="0" fontId="39" fillId="0" borderId="0"/>
    <xf numFmtId="0" fontId="58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58" fillId="0" borderId="0"/>
    <xf numFmtId="0" fontId="30" fillId="0" borderId="0"/>
    <xf numFmtId="0" fontId="1" fillId="0" borderId="0"/>
    <xf numFmtId="0" fontId="1" fillId="0" borderId="0"/>
    <xf numFmtId="0" fontId="58" fillId="0" borderId="0"/>
    <xf numFmtId="0" fontId="58" fillId="0" borderId="0"/>
    <xf numFmtId="0" fontId="1" fillId="0" borderId="0"/>
    <xf numFmtId="0" fontId="30" fillId="0" borderId="0"/>
    <xf numFmtId="0" fontId="30" fillId="0" borderId="0"/>
    <xf numFmtId="0" fontId="51" fillId="0" borderId="0">
      <alignment vertical="top"/>
    </xf>
    <xf numFmtId="0" fontId="1" fillId="0" borderId="0"/>
    <xf numFmtId="0" fontId="58" fillId="0" borderId="0"/>
    <xf numFmtId="0" fontId="1" fillId="0" borderId="0"/>
    <xf numFmtId="0" fontId="58" fillId="0" borderId="0"/>
    <xf numFmtId="0" fontId="1" fillId="0" borderId="0"/>
    <xf numFmtId="0" fontId="30" fillId="0" borderId="0">
      <alignment vertical="top"/>
    </xf>
    <xf numFmtId="0" fontId="30" fillId="0" borderId="0"/>
    <xf numFmtId="0" fontId="39" fillId="0" borderId="0"/>
    <xf numFmtId="0" fontId="1" fillId="0" borderId="0"/>
    <xf numFmtId="0" fontId="58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98" fillId="0" borderId="0"/>
    <xf numFmtId="0" fontId="1" fillId="0" borderId="0"/>
    <xf numFmtId="0" fontId="53" fillId="0" borderId="0"/>
    <xf numFmtId="0" fontId="30" fillId="0" borderId="0"/>
    <xf numFmtId="0" fontId="99" fillId="64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9" fillId="64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58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58" fillId="0" borderId="0"/>
    <xf numFmtId="173" fontId="58" fillId="0" borderId="0"/>
    <xf numFmtId="0" fontId="30" fillId="0" borderId="0"/>
    <xf numFmtId="0" fontId="58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53" fillId="69" borderId="0" applyFill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37" fontId="53" fillId="69" borderId="0" applyFill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58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62" fillId="0" borderId="0"/>
    <xf numFmtId="0" fontId="1" fillId="0" borderId="0"/>
    <xf numFmtId="0" fontId="58" fillId="0" borderId="0"/>
    <xf numFmtId="0" fontId="1" fillId="0" borderId="0"/>
    <xf numFmtId="0" fontId="1" fillId="0" borderId="0"/>
    <xf numFmtId="40" fontId="62" fillId="0" borderId="0"/>
    <xf numFmtId="0" fontId="1" fillId="0" borderId="0"/>
    <xf numFmtId="0" fontId="51" fillId="0" borderId="0">
      <alignment vertical="top"/>
    </xf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5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3" fillId="0" borderId="0"/>
    <xf numFmtId="0" fontId="51" fillId="0" borderId="0">
      <alignment vertical="top"/>
    </xf>
    <xf numFmtId="0" fontId="30" fillId="0" borderId="0"/>
    <xf numFmtId="0" fontId="30" fillId="0" borderId="0"/>
    <xf numFmtId="173" fontId="5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30" fillId="0" borderId="0"/>
    <xf numFmtId="0" fontId="58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54" fillId="0" borderId="0"/>
    <xf numFmtId="0" fontId="1" fillId="0" borderId="0"/>
    <xf numFmtId="0" fontId="53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39" fillId="0" borderId="0"/>
    <xf numFmtId="173" fontId="58" fillId="0" borderId="0"/>
    <xf numFmtId="0" fontId="58" fillId="0" borderId="0"/>
    <xf numFmtId="0" fontId="1" fillId="0" borderId="0"/>
    <xf numFmtId="173" fontId="58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30" fillId="0" borderId="0"/>
    <xf numFmtId="0" fontId="1" fillId="0" borderId="0"/>
    <xf numFmtId="0" fontId="51" fillId="0" borderId="0">
      <alignment vertical="top"/>
    </xf>
    <xf numFmtId="0" fontId="30" fillId="0" borderId="0"/>
    <xf numFmtId="0" fontId="1" fillId="0" borderId="0"/>
    <xf numFmtId="0" fontId="1" fillId="0" borderId="0"/>
    <xf numFmtId="0" fontId="53" fillId="0" borderId="0"/>
    <xf numFmtId="0" fontId="39" fillId="0" borderId="0"/>
    <xf numFmtId="0" fontId="30" fillId="0" borderId="0">
      <alignment vertical="top"/>
    </xf>
    <xf numFmtId="0" fontId="1" fillId="0" borderId="0"/>
    <xf numFmtId="0" fontId="30" fillId="0" borderId="0"/>
    <xf numFmtId="0" fontId="1" fillId="0" borderId="0"/>
    <xf numFmtId="0" fontId="39" fillId="0" borderId="0"/>
    <xf numFmtId="0" fontId="1" fillId="0" borderId="0"/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53" fillId="0" borderId="0"/>
    <xf numFmtId="0" fontId="39" fillId="0" borderId="0"/>
    <xf numFmtId="0" fontId="1" fillId="0" borderId="0"/>
    <xf numFmtId="0" fontId="58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0" fillId="0" borderId="0">
      <alignment vertical="top"/>
    </xf>
    <xf numFmtId="0" fontId="1" fillId="0" borderId="0"/>
    <xf numFmtId="0" fontId="53" fillId="0" borderId="0"/>
    <xf numFmtId="0" fontId="39" fillId="0" borderId="0"/>
    <xf numFmtId="173" fontId="58" fillId="0" borderId="0"/>
    <xf numFmtId="0" fontId="1" fillId="0" borderId="0"/>
    <xf numFmtId="0" fontId="30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30" fillId="0" borderId="0">
      <alignment wrapText="1"/>
    </xf>
    <xf numFmtId="0" fontId="1" fillId="0" borderId="0"/>
    <xf numFmtId="0" fontId="39" fillId="0" borderId="0"/>
    <xf numFmtId="0" fontId="58" fillId="0" borderId="0"/>
    <xf numFmtId="0" fontId="39" fillId="0" borderId="0"/>
    <xf numFmtId="0" fontId="1" fillId="0" borderId="0"/>
    <xf numFmtId="0" fontId="1" fillId="0" borderId="0"/>
    <xf numFmtId="0" fontId="30" fillId="0" borderId="0"/>
    <xf numFmtId="0" fontId="63" fillId="0" borderId="0"/>
    <xf numFmtId="0" fontId="30" fillId="0" borderId="0"/>
    <xf numFmtId="0" fontId="30" fillId="0" borderId="0">
      <alignment wrapText="1"/>
    </xf>
    <xf numFmtId="0" fontId="58" fillId="0" borderId="0"/>
    <xf numFmtId="0" fontId="58" fillId="0" borderId="0"/>
    <xf numFmtId="0" fontId="1" fillId="0" borderId="0"/>
    <xf numFmtId="0" fontId="51" fillId="0" borderId="0">
      <alignment vertical="top"/>
    </xf>
    <xf numFmtId="0" fontId="51" fillId="0" borderId="0">
      <alignment vertical="top"/>
    </xf>
    <xf numFmtId="0" fontId="1" fillId="0" borderId="0"/>
    <xf numFmtId="0" fontId="58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30" fillId="0" borderId="0">
      <alignment vertical="top"/>
    </xf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0" fillId="0" borderId="0"/>
    <xf numFmtId="0" fontId="39" fillId="0" borderId="0"/>
    <xf numFmtId="0" fontId="39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30" fillId="0" borderId="0">
      <alignment wrapText="1"/>
    </xf>
    <xf numFmtId="0" fontId="39" fillId="0" borderId="0"/>
    <xf numFmtId="0" fontId="30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30" fillId="0" borderId="0"/>
    <xf numFmtId="0" fontId="39" fillId="0" borderId="0"/>
    <xf numFmtId="0" fontId="1" fillId="0" borderId="0"/>
    <xf numFmtId="0" fontId="30" fillId="0" borderId="0">
      <alignment wrapText="1"/>
    </xf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58" fillId="0" borderId="0"/>
    <xf numFmtId="0" fontId="39" fillId="0" borderId="0"/>
    <xf numFmtId="0" fontId="1" fillId="0" borderId="0"/>
    <xf numFmtId="0" fontId="1" fillId="0" borderId="0"/>
    <xf numFmtId="0" fontId="30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51" fillId="0" borderId="0">
      <alignment vertical="top"/>
    </xf>
    <xf numFmtId="0" fontId="39" fillId="0" borderId="0"/>
    <xf numFmtId="0" fontId="1" fillId="0" borderId="0"/>
    <xf numFmtId="0" fontId="51" fillId="0" borderId="0">
      <alignment vertical="top"/>
    </xf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>
      <alignment wrapText="1"/>
    </xf>
    <xf numFmtId="0" fontId="1" fillId="0" borderId="0"/>
    <xf numFmtId="0" fontId="1" fillId="0" borderId="0"/>
    <xf numFmtId="0" fontId="1" fillId="0" borderId="0"/>
    <xf numFmtId="0" fontId="30" fillId="0" borderId="0">
      <alignment wrapText="1"/>
    </xf>
    <xf numFmtId="0" fontId="30" fillId="0" borderId="0"/>
    <xf numFmtId="0" fontId="30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30" fillId="0" borderId="0">
      <alignment wrapText="1"/>
    </xf>
    <xf numFmtId="0" fontId="1" fillId="0" borderId="0"/>
    <xf numFmtId="0" fontId="1" fillId="0" borderId="0"/>
    <xf numFmtId="0" fontId="51" fillId="0" borderId="0">
      <alignment vertical="top"/>
    </xf>
    <xf numFmtId="0" fontId="30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1" fillId="0" borderId="0"/>
    <xf numFmtId="0" fontId="30" fillId="0" borderId="0"/>
    <xf numFmtId="0" fontId="1" fillId="0" borderId="0"/>
    <xf numFmtId="0" fontId="30" fillId="0" borderId="0">
      <alignment wrapText="1"/>
    </xf>
    <xf numFmtId="0" fontId="30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1" fillId="0" borderId="0"/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>
      <alignment wrapText="1"/>
    </xf>
    <xf numFmtId="0" fontId="30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30" fillId="0" borderId="0"/>
    <xf numFmtId="0" fontId="1" fillId="0" borderId="0"/>
    <xf numFmtId="0" fontId="26" fillId="0" borderId="0"/>
    <xf numFmtId="0" fontId="30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58" fillId="0" borderId="0"/>
    <xf numFmtId="0" fontId="1" fillId="0" borderId="0"/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>
      <alignment wrapText="1"/>
    </xf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>
      <alignment vertical="top"/>
    </xf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58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58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30" fillId="0" borderId="0"/>
    <xf numFmtId="0" fontId="51" fillId="0" borderId="0">
      <alignment vertical="top"/>
    </xf>
    <xf numFmtId="0" fontId="56" fillId="0" borderId="0"/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58" fillId="0" borderId="0"/>
    <xf numFmtId="0" fontId="1" fillId="0" borderId="0"/>
    <xf numFmtId="0" fontId="30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51" fillId="0" borderId="0">
      <alignment vertical="top"/>
    </xf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51" fillId="0" borderId="0">
      <alignment vertical="top"/>
    </xf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51" fillId="0" borderId="0">
      <alignment vertical="top"/>
    </xf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51" fillId="0" borderId="0">
      <alignment vertical="top"/>
    </xf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39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0" fillId="0" borderId="0"/>
    <xf numFmtId="0" fontId="10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39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1" fillId="0" borderId="0"/>
    <xf numFmtId="0" fontId="1" fillId="0" borderId="0"/>
    <xf numFmtId="0" fontId="39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>
      <alignment wrapText="1"/>
    </xf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>
      <alignment wrapText="1"/>
    </xf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>
      <alignment wrapText="1"/>
    </xf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58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39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58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55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58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58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1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39" fillId="46" borderId="33" applyNumberFormat="0" applyFont="0" applyAlignment="0" applyProtection="0"/>
    <xf numFmtId="0" fontId="30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0" fillId="46" borderId="34" applyNumberFormat="0" applyFont="0" applyAlignment="0" applyProtection="0"/>
    <xf numFmtId="0" fontId="30" fillId="46" borderId="34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58" fillId="0" borderId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1" fillId="0" borderId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1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30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39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52" fillId="46" borderId="33" applyNumberFormat="0" applyFont="0" applyAlignment="0" applyProtection="0"/>
    <xf numFmtId="0" fontId="1" fillId="0" borderId="0"/>
    <xf numFmtId="0" fontId="1" fillId="0" borderId="0"/>
    <xf numFmtId="0" fontId="58" fillId="46" borderId="33" applyNumberFormat="0" applyFont="0" applyAlignment="0" applyProtection="0"/>
    <xf numFmtId="0" fontId="30" fillId="46" borderId="34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0" borderId="0"/>
    <xf numFmtId="0" fontId="1" fillId="0" borderId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58" fillId="46" borderId="33" applyNumberFormat="0" applyFont="0" applyAlignment="0" applyProtection="0"/>
    <xf numFmtId="0" fontId="30" fillId="46" borderId="34" applyNumberFormat="0" applyFont="0" applyAlignment="0" applyProtection="0"/>
    <xf numFmtId="0" fontId="1" fillId="8" borderId="8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39" fillId="8" borderId="34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58" fillId="0" borderId="0"/>
    <xf numFmtId="0" fontId="1" fillId="0" borderId="0"/>
    <xf numFmtId="168" fontId="102" fillId="0" borderId="0" applyNumberFormat="0"/>
    <xf numFmtId="0" fontId="58" fillId="0" borderId="0"/>
    <xf numFmtId="0" fontId="1" fillId="0" borderId="0"/>
    <xf numFmtId="0" fontId="103" fillId="74" borderId="35" applyBorder="0">
      <alignment horizontal="centerContinuous"/>
    </xf>
    <xf numFmtId="0" fontId="103" fillId="74" borderId="35" applyBorder="0">
      <alignment horizontal="centerContinuous"/>
    </xf>
    <xf numFmtId="0" fontId="103" fillId="74" borderId="35" applyBorder="0">
      <alignment horizontal="centerContinuous"/>
    </xf>
    <xf numFmtId="0" fontId="104" fillId="75" borderId="14" applyBorder="0">
      <alignment horizontal="centerContinuous"/>
    </xf>
    <xf numFmtId="0" fontId="104" fillId="75" borderId="14" applyBorder="0">
      <alignment horizontal="centerContinuous"/>
    </xf>
    <xf numFmtId="0" fontId="104" fillId="75" borderId="14" applyBorder="0">
      <alignment horizontal="centerContinuous"/>
    </xf>
    <xf numFmtId="0" fontId="73" fillId="64" borderId="36" applyNumberFormat="0" applyAlignment="0" applyProtection="0"/>
    <xf numFmtId="0" fontId="73" fillId="64" borderId="36" applyNumberFormat="0" applyAlignment="0" applyProtection="0"/>
    <xf numFmtId="0" fontId="105" fillId="64" borderId="37" applyNumberFormat="0" applyAlignment="0" applyProtection="0"/>
    <xf numFmtId="0" fontId="73" fillId="64" borderId="36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105" fillId="64" borderId="37" applyNumberFormat="0" applyAlignment="0" applyProtection="0"/>
    <xf numFmtId="0" fontId="105" fillId="40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40" borderId="37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106" fillId="65" borderId="18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105" fillId="40" borderId="37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73" fillId="64" borderId="36" applyNumberFormat="0" applyAlignment="0" applyProtection="0"/>
    <xf numFmtId="0" fontId="1" fillId="0" borderId="0"/>
    <xf numFmtId="0" fontId="1" fillId="0" borderId="0"/>
    <xf numFmtId="0" fontId="105" fillId="40" borderId="37" applyNumberFormat="0" applyAlignment="0" applyProtection="0"/>
    <xf numFmtId="0" fontId="105" fillId="64" borderId="37" applyNumberFormat="0" applyAlignment="0" applyProtection="0"/>
    <xf numFmtId="0" fontId="105" fillId="40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64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05" fillId="40" borderId="37" applyNumberFormat="0" applyAlignment="0" applyProtection="0"/>
    <xf numFmtId="0" fontId="1" fillId="0" borderId="0"/>
    <xf numFmtId="0" fontId="1" fillId="0" borderId="0"/>
    <xf numFmtId="0" fontId="105" fillId="40" borderId="37" applyNumberFormat="0" applyAlignment="0" applyProtection="0"/>
    <xf numFmtId="0" fontId="10" fillId="6" borderId="5" applyNumberFormat="0" applyAlignment="0" applyProtection="0"/>
    <xf numFmtId="0" fontId="106" fillId="65" borderId="18" applyNumberFormat="0" applyAlignment="0" applyProtection="0"/>
    <xf numFmtId="0" fontId="105" fillId="40" borderId="37" applyNumberFormat="0" applyAlignment="0" applyProtection="0"/>
    <xf numFmtId="0" fontId="58" fillId="0" borderId="0"/>
    <xf numFmtId="0" fontId="1" fillId="0" borderId="0"/>
    <xf numFmtId="9" fontId="5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58" fillId="0" borderId="0"/>
    <xf numFmtId="9" fontId="5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0" fillId="0" borderId="0" applyFont="0" applyFill="0" applyBorder="0" applyAlignment="0" applyProtection="0">
      <alignment wrapText="1"/>
    </xf>
    <xf numFmtId="0" fontId="1" fillId="0" borderId="0"/>
    <xf numFmtId="9" fontId="51" fillId="0" borderId="0" applyFont="0" applyFill="0" applyBorder="0" applyAlignment="0" applyProtection="0"/>
    <xf numFmtId="0" fontId="58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51" fillId="0" borderId="0" applyFont="0" applyFill="0" applyBorder="0" applyAlignment="0" applyProtection="0">
      <alignment vertical="top"/>
    </xf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8" fillId="0" borderId="0"/>
    <xf numFmtId="0" fontId="1" fillId="0" borderId="0"/>
    <xf numFmtId="9" fontId="1" fillId="0" borderId="0" applyFont="0" applyFill="0" applyBorder="0" applyAlignment="0" applyProtection="0"/>
    <xf numFmtId="0" fontId="58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8" fillId="0" borderId="0"/>
    <xf numFmtId="0" fontId="1" fillId="0" borderId="0"/>
    <xf numFmtId="9" fontId="1" fillId="0" borderId="0" applyFont="0" applyFill="0" applyBorder="0" applyAlignment="0" applyProtection="0"/>
    <xf numFmtId="0" fontId="58" fillId="0" borderId="0"/>
    <xf numFmtId="0" fontId="1" fillId="0" borderId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1" fillId="0" borderId="0"/>
    <xf numFmtId="9" fontId="52" fillId="0" borderId="0" applyFont="0" applyFill="0" applyBorder="0" applyAlignment="0" applyProtection="0"/>
    <xf numFmtId="0" fontId="1" fillId="0" borderId="0"/>
    <xf numFmtId="9" fontId="54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57" fillId="69" borderId="0"/>
    <xf numFmtId="10" fontId="57" fillId="69" borderId="0"/>
    <xf numFmtId="9" fontId="3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top"/>
    </xf>
    <xf numFmtId="9" fontId="30" fillId="0" borderId="0" applyFont="0" applyFill="0" applyBorder="0" applyAlignment="0" applyProtection="0"/>
    <xf numFmtId="0" fontId="1" fillId="0" borderId="0"/>
    <xf numFmtId="0" fontId="1" fillId="0" borderId="0"/>
    <xf numFmtId="9" fontId="26" fillId="0" borderId="0" applyFont="0" applyFill="0" applyBorder="0" applyAlignment="0" applyProtection="0"/>
    <xf numFmtId="0" fontId="58" fillId="0" borderId="0"/>
    <xf numFmtId="9" fontId="26" fillId="0" borderId="0" applyFont="0" applyFill="0" applyBorder="0" applyAlignment="0" applyProtection="0"/>
    <xf numFmtId="0" fontId="1" fillId="0" borderId="0"/>
    <xf numFmtId="0" fontId="1" fillId="0" borderId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58" fillId="0" borderId="0"/>
    <xf numFmtId="0" fontId="1" fillId="0" borderId="0"/>
    <xf numFmtId="9" fontId="6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51" fillId="0" borderId="0" applyFont="0" applyFill="0" applyBorder="0" applyAlignment="0" applyProtection="0">
      <alignment vertical="top"/>
    </xf>
    <xf numFmtId="0" fontId="1" fillId="0" borderId="0"/>
    <xf numFmtId="9" fontId="4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8" fillId="0" borderId="0"/>
    <xf numFmtId="9" fontId="50" fillId="0" borderId="0" applyFont="0" applyFill="0" applyBorder="0" applyAlignment="0" applyProtection="0"/>
    <xf numFmtId="0" fontId="1" fillId="0" borderId="0"/>
    <xf numFmtId="0" fontId="1" fillId="0" borderId="0"/>
    <xf numFmtId="9" fontId="5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58" fillId="0" borderId="0"/>
    <xf numFmtId="9" fontId="5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" fillId="0" borderId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>
      <alignment wrapText="1"/>
    </xf>
    <xf numFmtId="0" fontId="1" fillId="0" borderId="0"/>
    <xf numFmtId="9" fontId="30" fillId="0" borderId="0" applyFont="0" applyFill="0" applyBorder="0" applyAlignment="0" applyProtection="0"/>
    <xf numFmtId="0" fontId="1" fillId="0" borderId="0"/>
    <xf numFmtId="9" fontId="39" fillId="0" borderId="0" applyFont="0" applyFill="0" applyBorder="0" applyAlignment="0" applyProtection="0"/>
    <xf numFmtId="0" fontId="1" fillId="0" borderId="0"/>
    <xf numFmtId="168" fontId="30" fillId="0" borderId="0" applyFont="0" applyFill="0" applyBorder="0" applyAlignment="0" applyProtection="0"/>
    <xf numFmtId="0" fontId="58" fillId="0" borderId="0"/>
    <xf numFmtId="0" fontId="1" fillId="0" borderId="0"/>
    <xf numFmtId="10" fontId="30" fillId="0" borderId="0" applyFont="0" applyFill="0" applyBorder="0" applyAlignment="0" applyProtection="0"/>
    <xf numFmtId="0" fontId="58" fillId="0" borderId="0"/>
    <xf numFmtId="0" fontId="1" fillId="0" borderId="0"/>
    <xf numFmtId="174" fontId="57" fillId="0" borderId="0">
      <alignment horizontal="center"/>
    </xf>
    <xf numFmtId="0" fontId="30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30" fillId="0" borderId="0"/>
    <xf numFmtId="38" fontId="107" fillId="0" borderId="0" applyNumberFormat="0" applyFont="0" applyFill="0" applyBorder="0">
      <alignment horizontal="left" indent="4"/>
      <protection locked="0"/>
    </xf>
    <xf numFmtId="0" fontId="26" fillId="0" borderId="0" applyNumberFormat="0" applyFont="0" applyFill="0" applyBorder="0" applyAlignment="0" applyProtection="0">
      <alignment horizontal="left"/>
    </xf>
    <xf numFmtId="0" fontId="58" fillId="0" borderId="0"/>
    <xf numFmtId="0" fontId="1" fillId="0" borderId="0"/>
    <xf numFmtId="15" fontId="26" fillId="0" borderId="0" applyFont="0" applyFill="0" applyBorder="0" applyAlignment="0" applyProtection="0"/>
    <xf numFmtId="0" fontId="1" fillId="0" borderId="0"/>
    <xf numFmtId="0" fontId="1" fillId="0" borderId="0"/>
    <xf numFmtId="4" fontId="26" fillId="0" borderId="0" applyFont="0" applyFill="0" applyBorder="0" applyAlignment="0" applyProtection="0"/>
    <xf numFmtId="0" fontId="1" fillId="0" borderId="0"/>
    <xf numFmtId="0" fontId="1" fillId="0" borderId="0"/>
    <xf numFmtId="0" fontId="108" fillId="0" borderId="38">
      <alignment horizontal="center"/>
    </xf>
    <xf numFmtId="0" fontId="108" fillId="0" borderId="38">
      <alignment horizontal="center"/>
    </xf>
    <xf numFmtId="0" fontId="108" fillId="0" borderId="38">
      <alignment horizontal="center"/>
    </xf>
    <xf numFmtId="0" fontId="108" fillId="0" borderId="38">
      <alignment horizontal="center"/>
    </xf>
    <xf numFmtId="0" fontId="108" fillId="0" borderId="38">
      <alignment horizontal="center"/>
    </xf>
    <xf numFmtId="0" fontId="108" fillId="0" borderId="38">
      <alignment horizontal="center"/>
    </xf>
    <xf numFmtId="0" fontId="108" fillId="0" borderId="38">
      <alignment horizontal="center"/>
    </xf>
    <xf numFmtId="0" fontId="58" fillId="0" borderId="0"/>
    <xf numFmtId="0" fontId="1" fillId="0" borderId="0"/>
    <xf numFmtId="3" fontId="26" fillId="0" borderId="0" applyFont="0" applyFill="0" applyBorder="0" applyAlignment="0" applyProtection="0"/>
    <xf numFmtId="0" fontId="1" fillId="0" borderId="0"/>
    <xf numFmtId="0" fontId="1" fillId="0" borderId="0"/>
    <xf numFmtId="0" fontId="26" fillId="76" borderId="0" applyNumberFormat="0" applyFont="0" applyBorder="0" applyAlignment="0" applyProtection="0"/>
    <xf numFmtId="0" fontId="1" fillId="0" borderId="0"/>
    <xf numFmtId="0" fontId="1" fillId="0" borderId="0"/>
    <xf numFmtId="0" fontId="58" fillId="0" borderId="0"/>
    <xf numFmtId="0" fontId="1" fillId="0" borderId="0"/>
    <xf numFmtId="0" fontId="58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58" fillId="0" borderId="0"/>
    <xf numFmtId="0" fontId="58" fillId="0" borderId="0"/>
    <xf numFmtId="0" fontId="51" fillId="0" borderId="0">
      <alignment vertical="top"/>
    </xf>
    <xf numFmtId="0" fontId="1" fillId="0" borderId="0"/>
    <xf numFmtId="0" fontId="58" fillId="0" borderId="0"/>
    <xf numFmtId="0" fontId="1" fillId="0" borderId="0"/>
    <xf numFmtId="0" fontId="1" fillId="0" borderId="0"/>
    <xf numFmtId="0" fontId="51" fillId="0" borderId="0">
      <alignment vertical="top"/>
    </xf>
    <xf numFmtId="0" fontId="51" fillId="0" borderId="0" applyNumberFormat="0" applyBorder="0" applyAlignment="0"/>
    <xf numFmtId="0" fontId="51" fillId="0" borderId="0" applyNumberFormat="0" applyBorder="0" applyAlignment="0"/>
    <xf numFmtId="0" fontId="1" fillId="0" borderId="0"/>
    <xf numFmtId="0" fontId="1" fillId="0" borderId="0"/>
    <xf numFmtId="0" fontId="1" fillId="0" borderId="0"/>
    <xf numFmtId="0" fontId="51" fillId="0" borderId="0" applyNumberFormat="0" applyBorder="0" applyAlignment="0"/>
    <xf numFmtId="0" fontId="58" fillId="0" borderId="0"/>
    <xf numFmtId="0" fontId="51" fillId="0" borderId="0" applyNumberFormat="0" applyBorder="0" applyAlignment="0"/>
    <xf numFmtId="0" fontId="1" fillId="0" borderId="0"/>
    <xf numFmtId="0" fontId="1" fillId="0" borderId="0"/>
    <xf numFmtId="37" fontId="109" fillId="0" borderId="0"/>
    <xf numFmtId="0" fontId="1" fillId="0" borderId="0"/>
    <xf numFmtId="0" fontId="1" fillId="0" borderId="0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0" fontId="58" fillId="0" borderId="18"/>
    <xf numFmtId="175" fontId="110" fillId="69" borderId="0" applyFill="0" applyBorder="0" applyProtection="0">
      <alignment horizontal="center"/>
      <protection hidden="1"/>
    </xf>
    <xf numFmtId="0" fontId="111" fillId="77" borderId="0"/>
    <xf numFmtId="0" fontId="1" fillId="0" borderId="0"/>
    <xf numFmtId="0" fontId="112" fillId="77" borderId="0"/>
    <xf numFmtId="0" fontId="1" fillId="0" borderId="0"/>
    <xf numFmtId="0" fontId="113" fillId="0" borderId="0" applyNumberFormat="0" applyFill="0" applyBorder="0" applyAlignment="0" applyProtection="0"/>
    <xf numFmtId="0" fontId="1" fillId="0" borderId="0"/>
    <xf numFmtId="0" fontId="113" fillId="0" borderId="0" applyNumberFormat="0" applyFill="0" applyBorder="0" applyAlignment="0" applyProtection="0"/>
    <xf numFmtId="0" fontId="1" fillId="0" borderId="0"/>
    <xf numFmtId="0" fontId="113" fillId="0" borderId="0" applyNumberFormat="0" applyFill="0" applyBorder="0" applyAlignment="0" applyProtection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" fillId="0" borderId="0"/>
    <xf numFmtId="0" fontId="1" fillId="0" borderId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" fillId="0" borderId="0"/>
    <xf numFmtId="0" fontId="115" fillId="0" borderId="0" applyNumberFormat="0" applyFill="0" applyBorder="0" applyAlignment="0" applyProtection="0"/>
    <xf numFmtId="0" fontId="1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15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" fillId="0" borderId="0"/>
    <xf numFmtId="0" fontId="11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1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" fillId="0" borderId="0"/>
    <xf numFmtId="0" fontId="113" fillId="0" borderId="0" applyNumberFormat="0" applyFill="0" applyBorder="0" applyAlignment="0" applyProtection="0"/>
    <xf numFmtId="0" fontId="1" fillId="0" borderId="0"/>
    <xf numFmtId="0" fontId="113" fillId="0" borderId="0" applyNumberFormat="0" applyFill="0" applyBorder="0" applyAlignment="0" applyProtection="0"/>
    <xf numFmtId="0" fontId="1" fillId="0" borderId="0"/>
    <xf numFmtId="0" fontId="113" fillId="0" borderId="0" applyNumberFormat="0" applyFill="0" applyBorder="0" applyAlignment="0" applyProtection="0"/>
    <xf numFmtId="0" fontId="1" fillId="0" borderId="0"/>
    <xf numFmtId="0" fontId="113" fillId="0" borderId="0" applyNumberFormat="0" applyFill="0" applyBorder="0" applyAlignment="0" applyProtection="0"/>
    <xf numFmtId="0" fontId="1" fillId="0" borderId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42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58" fillId="0" borderId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" fillId="0" borderId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2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58" fillId="0" borderId="0"/>
    <xf numFmtId="0" fontId="1" fillId="0" borderId="0"/>
    <xf numFmtId="0" fontId="90" fillId="0" borderId="43"/>
    <xf numFmtId="0" fontId="1" fillId="0" borderId="0"/>
    <xf numFmtId="0" fontId="90" fillId="0" borderId="43"/>
    <xf numFmtId="0" fontId="1" fillId="0" borderId="0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90" fillId="0" borderId="18"/>
    <xf numFmtId="0" fontId="116" fillId="0" borderId="0">
      <alignment horizontal="center"/>
    </xf>
    <xf numFmtId="0" fontId="9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9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4" fillId="0" borderId="0" applyNumberFormat="0" applyFill="0" applyBorder="0" applyAlignment="0" applyProtection="0"/>
    <xf numFmtId="0" fontId="1" fillId="0" borderId="0"/>
    <xf numFmtId="0" fontId="58" fillId="0" borderId="0"/>
    <xf numFmtId="0" fontId="1" fillId="0" borderId="0"/>
    <xf numFmtId="164" fontId="53" fillId="78" borderId="0" applyFont="0" applyFill="0" applyBorder="0" applyAlignment="0" applyProtection="0">
      <alignment wrapText="1"/>
    </xf>
    <xf numFmtId="0" fontId="39" fillId="0" borderId="0"/>
  </cellStyleXfs>
  <cellXfs count="401">
    <xf numFmtId="0" fontId="0" fillId="0" borderId="0" xfId="0"/>
    <xf numFmtId="0" fontId="18" fillId="0" borderId="0" xfId="0" applyFont="1" applyFill="1"/>
    <xf numFmtId="0" fontId="20" fillId="0" borderId="0" xfId="4" applyFont="1" applyFill="1"/>
    <xf numFmtId="164" fontId="20" fillId="0" borderId="0" xfId="4" applyNumberFormat="1" applyFont="1" applyFill="1"/>
    <xf numFmtId="0" fontId="21" fillId="0" borderId="0" xfId="0" applyFont="1" applyFill="1"/>
    <xf numFmtId="0" fontId="22" fillId="0" borderId="0" xfId="0" applyFont="1" applyFill="1"/>
    <xf numFmtId="41" fontId="21" fillId="0" borderId="0" xfId="0" applyNumberFormat="1" applyFont="1" applyFill="1"/>
    <xf numFmtId="0" fontId="23" fillId="0" borderId="0" xfId="4" applyFont="1" applyFill="1"/>
    <xf numFmtId="165" fontId="20" fillId="0" borderId="0" xfId="4" applyNumberFormat="1" applyFont="1" applyFill="1"/>
    <xf numFmtId="0" fontId="24" fillId="0" borderId="0" xfId="0" applyFont="1" applyFill="1"/>
    <xf numFmtId="166" fontId="21" fillId="0" borderId="10" xfId="0" applyNumberFormat="1" applyFont="1" applyFill="1" applyBorder="1"/>
    <xf numFmtId="0" fontId="25" fillId="0" borderId="0" xfId="4" applyFont="1" applyFill="1"/>
    <xf numFmtId="166" fontId="21" fillId="0" borderId="0" xfId="0" applyNumberFormat="1" applyFont="1" applyFill="1"/>
    <xf numFmtId="2" fontId="20" fillId="0" borderId="0" xfId="4" applyNumberFormat="1" applyFont="1" applyFill="1"/>
    <xf numFmtId="10" fontId="22" fillId="0" borderId="0" xfId="0" applyNumberFormat="1" applyFont="1" applyFill="1" applyAlignment="1">
      <alignment horizontal="center"/>
    </xf>
    <xf numFmtId="167" fontId="22" fillId="0" borderId="0" xfId="3" applyNumberFormat="1" applyFont="1" applyFill="1"/>
    <xf numFmtId="0" fontId="25" fillId="0" borderId="0" xfId="4" applyFont="1" applyFill="1" applyAlignment="1">
      <alignment horizontal="center" wrapText="1"/>
    </xf>
    <xf numFmtId="0" fontId="25" fillId="0" borderId="0" xfId="4" applyFont="1" applyFill="1" applyAlignment="1">
      <alignment horizontal="center"/>
    </xf>
    <xf numFmtId="17" fontId="25" fillId="33" borderId="0" xfId="4" applyNumberFormat="1" applyFont="1" applyFill="1" applyAlignment="1">
      <alignment horizontal="center"/>
    </xf>
    <xf numFmtId="0" fontId="25" fillId="34" borderId="0" xfId="4" applyFont="1" applyFill="1" applyAlignment="1">
      <alignment horizontal="center" wrapText="1"/>
    </xf>
    <xf numFmtId="17" fontId="25" fillId="35" borderId="0" xfId="4" applyNumberFormat="1" applyFont="1" applyFill="1" applyAlignment="1">
      <alignment horizontal="center"/>
    </xf>
    <xf numFmtId="0" fontId="18" fillId="34" borderId="0" xfId="0" applyFont="1" applyFill="1" applyAlignment="1">
      <alignment horizontal="center"/>
    </xf>
    <xf numFmtId="14" fontId="25" fillId="0" borderId="0" xfId="4" applyNumberFormat="1" applyFont="1" applyFill="1" applyAlignment="1">
      <alignment horizontal="center" wrapText="1"/>
    </xf>
    <xf numFmtId="17" fontId="18" fillId="34" borderId="0" xfId="0" quotePrefix="1" applyNumberFormat="1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0" fontId="18" fillId="0" borderId="0" xfId="0" applyFont="1" applyFill="1" applyAlignment="1">
      <alignment horizontal="center"/>
    </xf>
    <xf numFmtId="0" fontId="24" fillId="0" borderId="0" xfId="0" applyFont="1" applyFill="1" applyAlignment="1">
      <alignment horizontal="center"/>
    </xf>
    <xf numFmtId="0" fontId="18" fillId="34" borderId="0" xfId="0" quotePrefix="1" applyFont="1" applyFill="1" applyAlignment="1">
      <alignment horizontal="center"/>
    </xf>
    <xf numFmtId="0" fontId="22" fillId="0" borderId="0" xfId="4" applyFont="1" applyFill="1"/>
    <xf numFmtId="44" fontId="20" fillId="0" borderId="0" xfId="4" applyNumberFormat="1" applyFont="1" applyFill="1"/>
    <xf numFmtId="168" fontId="20" fillId="0" borderId="0" xfId="3" applyNumberFormat="1" applyFont="1" applyFill="1"/>
    <xf numFmtId="0" fontId="28" fillId="0" borderId="0" xfId="4" applyFont="1" applyFill="1" applyAlignment="1">
      <alignment horizontal="center"/>
    </xf>
    <xf numFmtId="0" fontId="29" fillId="0" borderId="0" xfId="4" applyFont="1" applyFill="1" applyAlignment="1">
      <alignment horizontal="left"/>
    </xf>
    <xf numFmtId="0" fontId="25" fillId="0" borderId="0" xfId="4" applyFont="1" applyFill="1" applyAlignment="1">
      <alignment horizontal="left"/>
    </xf>
    <xf numFmtId="43" fontId="20" fillId="0" borderId="0" xfId="5" applyFont="1" applyFill="1" applyAlignment="1">
      <alignment horizontal="center"/>
    </xf>
    <xf numFmtId="164" fontId="20" fillId="0" borderId="0" xfId="5" applyNumberFormat="1" applyFont="1" applyFill="1"/>
    <xf numFmtId="43" fontId="20" fillId="0" borderId="0" xfId="4" applyNumberFormat="1" applyFont="1" applyFill="1"/>
    <xf numFmtId="0" fontId="21" fillId="0" borderId="0" xfId="0" applyFont="1" applyFill="1" applyBorder="1"/>
    <xf numFmtId="43" fontId="21" fillId="0" borderId="0" xfId="5" applyFont="1" applyFill="1" applyBorder="1"/>
    <xf numFmtId="164" fontId="20" fillId="36" borderId="0" xfId="5" applyNumberFormat="1" applyFont="1" applyFill="1"/>
    <xf numFmtId="164" fontId="21" fillId="37" borderId="0" xfId="0" applyNumberFormat="1" applyFont="1" applyFill="1"/>
    <xf numFmtId="164" fontId="31" fillId="37" borderId="0" xfId="4" applyNumberFormat="1" applyFont="1" applyFill="1"/>
    <xf numFmtId="43" fontId="31" fillId="0" borderId="0" xfId="1" applyFont="1" applyFill="1"/>
    <xf numFmtId="43" fontId="20" fillId="0" borderId="0" xfId="1" applyFont="1" applyFill="1"/>
    <xf numFmtId="43" fontId="20" fillId="38" borderId="0" xfId="1" applyFont="1" applyFill="1"/>
    <xf numFmtId="164" fontId="31" fillId="0" borderId="0" xfId="5" applyNumberFormat="1" applyFont="1" applyFill="1"/>
    <xf numFmtId="43" fontId="32" fillId="0" borderId="0" xfId="5" applyFont="1" applyFill="1" applyAlignment="1">
      <alignment horizontal="center"/>
    </xf>
    <xf numFmtId="0" fontId="31" fillId="0" borderId="0" xfId="0" applyFont="1" applyFill="1" applyBorder="1"/>
    <xf numFmtId="43" fontId="31" fillId="0" borderId="0" xfId="5" applyFont="1" applyFill="1" applyBorder="1"/>
    <xf numFmtId="43" fontId="31" fillId="0" borderId="0" xfId="5" applyFont="1" applyFill="1" applyAlignment="1">
      <alignment horizontal="center"/>
    </xf>
    <xf numFmtId="0" fontId="31" fillId="0" borderId="0" xfId="4" applyFont="1" applyFill="1"/>
    <xf numFmtId="164" fontId="31" fillId="36" borderId="0" xfId="5" applyNumberFormat="1" applyFont="1" applyFill="1"/>
    <xf numFmtId="164" fontId="31" fillId="37" borderId="0" xfId="0" applyNumberFormat="1" applyFont="1" applyFill="1"/>
    <xf numFmtId="0" fontId="20" fillId="34" borderId="0" xfId="4" applyFont="1" applyFill="1"/>
    <xf numFmtId="0" fontId="25" fillId="34" borderId="0" xfId="4" applyFont="1" applyFill="1"/>
    <xf numFmtId="164" fontId="20" fillId="34" borderId="0" xfId="4" applyNumberFormat="1" applyFont="1" applyFill="1"/>
    <xf numFmtId="0" fontId="31" fillId="0" borderId="0" xfId="0" applyFont="1" applyFill="1"/>
    <xf numFmtId="0" fontId="25" fillId="0" borderId="11" xfId="4" applyFont="1" applyFill="1" applyBorder="1"/>
    <xf numFmtId="0" fontId="25" fillId="0" borderId="11" xfId="4" applyFont="1" applyFill="1" applyBorder="1" applyAlignment="1">
      <alignment horizontal="right"/>
    </xf>
    <xf numFmtId="43" fontId="25" fillId="0" borderId="11" xfId="5" applyFont="1" applyFill="1" applyBorder="1" applyAlignment="1">
      <alignment horizontal="center"/>
    </xf>
    <xf numFmtId="44" fontId="27" fillId="0" borderId="11" xfId="6" applyFont="1" applyFill="1" applyBorder="1"/>
    <xf numFmtId="164" fontId="25" fillId="0" borderId="11" xfId="5" applyNumberFormat="1" applyFont="1" applyFill="1" applyBorder="1"/>
    <xf numFmtId="0" fontId="24" fillId="0" borderId="11" xfId="4" applyFont="1" applyFill="1" applyBorder="1"/>
    <xf numFmtId="0" fontId="29" fillId="0" borderId="0" xfId="4" applyFont="1" applyFill="1" applyAlignment="1">
      <alignment horizontal="center"/>
    </xf>
    <xf numFmtId="43" fontId="20" fillId="0" borderId="0" xfId="5" applyFont="1" applyFill="1"/>
    <xf numFmtId="164" fontId="21" fillId="0" borderId="0" xfId="0" applyNumberFormat="1" applyFont="1" applyFill="1"/>
    <xf numFmtId="0" fontId="20" fillId="0" borderId="0" xfId="4" applyFont="1" applyFill="1" applyBorder="1"/>
    <xf numFmtId="0" fontId="25" fillId="0" borderId="0" xfId="4" applyFont="1" applyFill="1" applyBorder="1" applyAlignment="1">
      <alignment horizontal="right"/>
    </xf>
    <xf numFmtId="43" fontId="29" fillId="0" borderId="0" xfId="4" applyNumberFormat="1" applyFont="1" applyFill="1" applyAlignment="1">
      <alignment horizontal="left"/>
    </xf>
    <xf numFmtId="164" fontId="22" fillId="0" borderId="0" xfId="1" applyNumberFormat="1" applyFont="1" applyFill="1"/>
    <xf numFmtId="164" fontId="31" fillId="0" borderId="0" xfId="1" applyNumberFormat="1" applyFont="1" applyFill="1"/>
    <xf numFmtId="164" fontId="31" fillId="35" borderId="0" xfId="1" applyNumberFormat="1" applyFont="1" applyFill="1"/>
    <xf numFmtId="164" fontId="31" fillId="0" borderId="0" xfId="4" applyNumberFormat="1" applyFont="1" applyFill="1"/>
    <xf numFmtId="0" fontId="22" fillId="0" borderId="0" xfId="0" applyFont="1" applyFill="1" applyBorder="1"/>
    <xf numFmtId="43" fontId="22" fillId="0" borderId="0" xfId="5" applyFont="1" applyFill="1" applyBorder="1"/>
    <xf numFmtId="43" fontId="22" fillId="0" borderId="0" xfId="5" applyFont="1" applyFill="1" applyAlignment="1">
      <alignment horizontal="center"/>
    </xf>
    <xf numFmtId="164" fontId="22" fillId="0" borderId="0" xfId="5" applyNumberFormat="1" applyFont="1" applyFill="1"/>
    <xf numFmtId="1" fontId="22" fillId="0" borderId="0" xfId="4" applyNumberFormat="1" applyFont="1" applyFill="1"/>
    <xf numFmtId="43" fontId="22" fillId="0" borderId="0" xfId="1" applyFont="1" applyFill="1"/>
    <xf numFmtId="43" fontId="27" fillId="0" borderId="0" xfId="5" applyFont="1" applyFill="1" applyAlignment="1">
      <alignment horizontal="center"/>
    </xf>
    <xf numFmtId="164" fontId="33" fillId="0" borderId="0" xfId="1" applyNumberFormat="1" applyFont="1" applyFill="1"/>
    <xf numFmtId="164" fontId="31" fillId="37" borderId="0" xfId="1" applyNumberFormat="1" applyFont="1" applyFill="1"/>
    <xf numFmtId="0" fontId="31" fillId="34" borderId="0" xfId="0" applyFont="1" applyFill="1" applyBorder="1"/>
    <xf numFmtId="43" fontId="31" fillId="34" borderId="0" xfId="5" applyFont="1" applyFill="1" applyAlignment="1">
      <alignment horizontal="center"/>
    </xf>
    <xf numFmtId="0" fontId="31" fillId="34" borderId="0" xfId="0" applyFont="1" applyFill="1"/>
    <xf numFmtId="164" fontId="31" fillId="34" borderId="0" xfId="5" applyNumberFormat="1" applyFont="1" applyFill="1"/>
    <xf numFmtId="164" fontId="31" fillId="34" borderId="0" xfId="1" applyNumberFormat="1" applyFont="1" applyFill="1"/>
    <xf numFmtId="0" fontId="22" fillId="34" borderId="0" xfId="0" applyFont="1" applyFill="1"/>
    <xf numFmtId="43" fontId="20" fillId="0" borderId="0" xfId="5" applyFont="1" applyFill="1" applyAlignment="1">
      <alignment horizontal="left"/>
    </xf>
    <xf numFmtId="164" fontId="20" fillId="0" borderId="0" xfId="1" applyNumberFormat="1" applyFont="1" applyFill="1"/>
    <xf numFmtId="0" fontId="21" fillId="34" borderId="0" xfId="0" applyFont="1" applyFill="1" applyBorder="1"/>
    <xf numFmtId="43" fontId="20" fillId="34" borderId="0" xfId="5" applyFont="1" applyFill="1" applyAlignment="1">
      <alignment horizontal="center"/>
    </xf>
    <xf numFmtId="164" fontId="20" fillId="34" borderId="0" xfId="5" applyNumberFormat="1" applyFont="1" applyFill="1"/>
    <xf numFmtId="164" fontId="21" fillId="34" borderId="0" xfId="1" applyNumberFormat="1" applyFont="1" applyFill="1"/>
    <xf numFmtId="164" fontId="20" fillId="34" borderId="0" xfId="1" applyNumberFormat="1" applyFont="1" applyFill="1"/>
    <xf numFmtId="164" fontId="20" fillId="37" borderId="0" xfId="1" applyNumberFormat="1" applyFont="1" applyFill="1"/>
    <xf numFmtId="0" fontId="22" fillId="37" borderId="0" xfId="4" applyFont="1" applyFill="1"/>
    <xf numFmtId="0" fontId="21" fillId="34" borderId="0" xfId="0" applyFont="1" applyFill="1"/>
    <xf numFmtId="43" fontId="25" fillId="0" borderId="0" xfId="5" applyFont="1" applyFill="1" applyAlignment="1">
      <alignment horizontal="center"/>
    </xf>
    <xf numFmtId="43" fontId="20" fillId="0" borderId="0" xfId="5" applyNumberFormat="1" applyFont="1" applyFill="1"/>
    <xf numFmtId="0" fontId="21" fillId="0" borderId="11" xfId="0" applyFont="1" applyFill="1" applyBorder="1"/>
    <xf numFmtId="43" fontId="20" fillId="0" borderId="11" xfId="5" applyFont="1" applyFill="1" applyBorder="1" applyAlignment="1">
      <alignment horizontal="center"/>
    </xf>
    <xf numFmtId="0" fontId="20" fillId="0" borderId="11" xfId="4" applyFont="1" applyFill="1" applyBorder="1"/>
    <xf numFmtId="0" fontId="22" fillId="0" borderId="11" xfId="4" applyFont="1" applyFill="1" applyBorder="1"/>
    <xf numFmtId="0" fontId="20" fillId="0" borderId="0" xfId="0" applyFont="1" applyFill="1" applyAlignment="1">
      <alignment vertical="top"/>
    </xf>
    <xf numFmtId="43" fontId="0" fillId="0" borderId="12" xfId="0" applyNumberFormat="1" applyFill="1" applyBorder="1"/>
    <xf numFmtId="43" fontId="0" fillId="0" borderId="0" xfId="0" applyNumberFormat="1" applyFill="1" applyBorder="1"/>
    <xf numFmtId="43" fontId="0" fillId="0" borderId="13" xfId="0" applyNumberFormat="1" applyFill="1" applyBorder="1"/>
    <xf numFmtId="44" fontId="21" fillId="0" borderId="0" xfId="0" applyNumberFormat="1" applyFont="1" applyFill="1"/>
    <xf numFmtId="0" fontId="25" fillId="0" borderId="0" xfId="4" applyFont="1" applyFill="1" applyBorder="1"/>
    <xf numFmtId="0" fontId="18" fillId="0" borderId="10" xfId="0" applyFont="1" applyFill="1" applyBorder="1" applyAlignment="1">
      <alignment horizontal="center"/>
    </xf>
    <xf numFmtId="164" fontId="21" fillId="0" borderId="0" xfId="1" applyNumberFormat="1" applyFont="1" applyFill="1"/>
    <xf numFmtId="43" fontId="21" fillId="0" borderId="0" xfId="0" applyNumberFormat="1" applyFont="1" applyFill="1"/>
    <xf numFmtId="166" fontId="21" fillId="0" borderId="0" xfId="2" applyNumberFormat="1" applyFont="1" applyFill="1"/>
    <xf numFmtId="166" fontId="21" fillId="0" borderId="10" xfId="2" applyNumberFormat="1" applyFont="1" applyFill="1" applyBorder="1"/>
    <xf numFmtId="43" fontId="25" fillId="34" borderId="0" xfId="5" applyFont="1" applyFill="1" applyAlignment="1">
      <alignment horizontal="center"/>
    </xf>
    <xf numFmtId="44" fontId="31" fillId="0" borderId="0" xfId="0" applyNumberFormat="1" applyFont="1" applyFill="1"/>
    <xf numFmtId="0" fontId="21" fillId="39" borderId="0" xfId="0" applyFont="1" applyFill="1" applyBorder="1"/>
    <xf numFmtId="43" fontId="20" fillId="39" borderId="0" xfId="5" applyFont="1" applyFill="1" applyAlignment="1">
      <alignment horizontal="center"/>
    </xf>
    <xf numFmtId="0" fontId="21" fillId="39" borderId="0" xfId="0" applyFont="1" applyFill="1"/>
    <xf numFmtId="164" fontId="20" fillId="39" borderId="0" xfId="5" applyNumberFormat="1" applyFont="1" applyFill="1"/>
    <xf numFmtId="164" fontId="20" fillId="39" borderId="0" xfId="1" applyNumberFormat="1" applyFont="1" applyFill="1"/>
    <xf numFmtId="164" fontId="21" fillId="39" borderId="0" xfId="1" applyNumberFormat="1" applyFont="1" applyFill="1"/>
    <xf numFmtId="0" fontId="22" fillId="39" borderId="0" xfId="0" applyFont="1" applyFill="1"/>
    <xf numFmtId="164" fontId="31" fillId="36" borderId="0" xfId="1" applyNumberFormat="1" applyFont="1" applyFill="1"/>
    <xf numFmtId="164" fontId="22" fillId="37" borderId="0" xfId="0" applyNumberFormat="1" applyFont="1" applyFill="1"/>
    <xf numFmtId="164" fontId="31" fillId="39" borderId="0" xfId="1" applyNumberFormat="1" applyFont="1" applyFill="1"/>
    <xf numFmtId="0" fontId="23" fillId="0" borderId="0" xfId="0" applyFont="1" applyFill="1"/>
    <xf numFmtId="164" fontId="23" fillId="0" borderId="0" xfId="5" applyNumberFormat="1" applyFont="1" applyFill="1"/>
    <xf numFmtId="0" fontId="18" fillId="0" borderId="0" xfId="0" applyFont="1" applyFill="1" applyBorder="1"/>
    <xf numFmtId="43" fontId="22" fillId="0" borderId="0" xfId="0" applyNumberFormat="1" applyFont="1" applyFill="1"/>
    <xf numFmtId="164" fontId="23" fillId="0" borderId="0" xfId="1" applyNumberFormat="1" applyFont="1" applyFill="1"/>
    <xf numFmtId="0" fontId="22" fillId="37" borderId="0" xfId="0" applyFont="1" applyFill="1"/>
    <xf numFmtId="43" fontId="22" fillId="34" borderId="0" xfId="1" applyFont="1" applyFill="1"/>
    <xf numFmtId="43" fontId="27" fillId="34" borderId="0" xfId="5" applyFont="1" applyFill="1" applyAlignment="1">
      <alignment horizontal="center"/>
    </xf>
    <xf numFmtId="43" fontId="31" fillId="34" borderId="0" xfId="5" applyNumberFormat="1" applyFont="1" applyFill="1"/>
    <xf numFmtId="0" fontId="18" fillId="34" borderId="0" xfId="0" applyFont="1" applyFill="1"/>
    <xf numFmtId="164" fontId="21" fillId="34" borderId="0" xfId="0" applyNumberFormat="1" applyFont="1" applyFill="1"/>
    <xf numFmtId="0" fontId="34" fillId="0" borderId="11" xfId="7" applyFont="1" applyFill="1" applyBorder="1" applyAlignment="1">
      <alignment vertical="top"/>
    </xf>
    <xf numFmtId="164" fontId="27" fillId="0" borderId="11" xfId="5" applyNumberFormat="1" applyFont="1" applyFill="1" applyBorder="1"/>
    <xf numFmtId="0" fontId="22" fillId="0" borderId="11" xfId="0" applyFont="1" applyFill="1" applyBorder="1"/>
    <xf numFmtId="44" fontId="21" fillId="0" borderId="0" xfId="6" applyFont="1" applyFill="1"/>
    <xf numFmtId="44" fontId="20" fillId="0" borderId="0" xfId="6" applyFont="1" applyFill="1" applyAlignment="1">
      <alignment horizontal="center"/>
    </xf>
    <xf numFmtId="0" fontId="24" fillId="39" borderId="0" xfId="0" applyFont="1" applyFill="1"/>
    <xf numFmtId="0" fontId="18" fillId="39" borderId="0" xfId="0" applyFont="1" applyFill="1" applyBorder="1"/>
    <xf numFmtId="164" fontId="21" fillId="34" borderId="0" xfId="5" applyNumberFormat="1" applyFont="1" applyFill="1"/>
    <xf numFmtId="0" fontId="24" fillId="34" borderId="0" xfId="0" applyFont="1" applyFill="1"/>
    <xf numFmtId="0" fontId="0" fillId="0" borderId="0" xfId="0" applyFill="1" applyBorder="1"/>
    <xf numFmtId="43" fontId="21" fillId="0" borderId="0" xfId="5" applyFont="1" applyFill="1"/>
    <xf numFmtId="164" fontId="20" fillId="0" borderId="11" xfId="5" applyNumberFormat="1" applyFont="1" applyFill="1" applyBorder="1"/>
    <xf numFmtId="44" fontId="27" fillId="0" borderId="0" xfId="6" applyFont="1" applyFill="1" applyBorder="1"/>
    <xf numFmtId="0" fontId="29" fillId="0" borderId="0" xfId="4" applyFont="1" applyFill="1" applyBorder="1" applyAlignment="1">
      <alignment horizontal="center"/>
    </xf>
    <xf numFmtId="0" fontId="31" fillId="0" borderId="11" xfId="0" applyFont="1" applyFill="1" applyBorder="1"/>
    <xf numFmtId="166" fontId="27" fillId="0" borderId="11" xfId="6" applyNumberFormat="1" applyFont="1" applyFill="1" applyBorder="1"/>
    <xf numFmtId="0" fontId="18" fillId="79" borderId="0" xfId="0" applyFont="1" applyFill="1" applyAlignment="1">
      <alignment vertical="center"/>
    </xf>
    <xf numFmtId="0" fontId="20" fillId="79" borderId="0" xfId="4" applyFont="1" applyFill="1" applyAlignment="1">
      <alignment vertical="center"/>
    </xf>
    <xf numFmtId="0" fontId="21" fillId="79" borderId="0" xfId="0" applyFont="1" applyFill="1" applyAlignment="1">
      <alignment vertical="center"/>
    </xf>
    <xf numFmtId="0" fontId="0" fillId="79" borderId="0" xfId="0" applyFill="1" applyAlignment="1">
      <alignment vertical="center"/>
    </xf>
    <xf numFmtId="164" fontId="21" fillId="79" borderId="0" xfId="1" applyNumberFormat="1" applyFont="1" applyFill="1" applyAlignment="1">
      <alignment vertical="center"/>
    </xf>
    <xf numFmtId="0" fontId="29" fillId="79" borderId="0" xfId="4" applyFont="1" applyFill="1" applyAlignment="1">
      <alignment horizontal="left" vertical="center" wrapText="1"/>
    </xf>
    <xf numFmtId="0" fontId="29" fillId="79" borderId="0" xfId="4" applyFont="1" applyFill="1" applyAlignment="1">
      <alignment horizontal="center" vertical="center" wrapText="1"/>
    </xf>
    <xf numFmtId="0" fontId="21" fillId="79" borderId="0" xfId="0" applyFont="1" applyFill="1" applyAlignment="1">
      <alignment vertical="center" wrapText="1"/>
    </xf>
    <xf numFmtId="0" fontId="18" fillId="79" borderId="35" xfId="0" applyFont="1" applyFill="1" applyBorder="1" applyAlignment="1">
      <alignment horizontal="center" vertical="center" wrapText="1"/>
    </xf>
    <xf numFmtId="164" fontId="18" fillId="79" borderId="35" xfId="1" applyNumberFormat="1" applyFont="1" applyFill="1" applyBorder="1" applyAlignment="1">
      <alignment horizontal="center" vertical="center" wrapText="1"/>
    </xf>
    <xf numFmtId="0" fontId="18" fillId="79" borderId="0" xfId="0" applyFont="1" applyFill="1" applyAlignment="1">
      <alignment horizontal="center" vertical="center" wrapText="1"/>
    </xf>
    <xf numFmtId="0" fontId="0" fillId="79" borderId="0" xfId="0" applyFill="1" applyAlignment="1">
      <alignment vertical="center" wrapText="1"/>
    </xf>
    <xf numFmtId="0" fontId="118" fillId="79" borderId="0" xfId="4" applyFont="1" applyFill="1" applyAlignment="1">
      <alignment horizontal="left" vertical="center"/>
    </xf>
    <xf numFmtId="0" fontId="118" fillId="79" borderId="0" xfId="4" applyFont="1" applyFill="1" applyAlignment="1">
      <alignment horizontal="center" vertical="center"/>
    </xf>
    <xf numFmtId="0" fontId="0" fillId="79" borderId="0" xfId="0" applyFill="1" applyBorder="1" applyAlignment="1">
      <alignment vertical="center"/>
    </xf>
    <xf numFmtId="164" fontId="0" fillId="79" borderId="0" xfId="1" applyNumberFormat="1" applyFont="1" applyFill="1" applyBorder="1" applyAlignment="1">
      <alignment vertical="center"/>
    </xf>
    <xf numFmtId="0" fontId="0" fillId="79" borderId="0" xfId="0" applyFill="1" applyBorder="1" applyAlignment="1">
      <alignment horizontal="center" vertical="center" wrapText="1"/>
    </xf>
    <xf numFmtId="0" fontId="0" fillId="79" borderId="0" xfId="0" applyFill="1" applyBorder="1" applyAlignment="1">
      <alignment horizontal="center" vertical="center"/>
    </xf>
    <xf numFmtId="0" fontId="119" fillId="81" borderId="0" xfId="4" applyFont="1" applyFill="1" applyAlignment="1">
      <alignment horizontal="left" vertical="center"/>
    </xf>
    <xf numFmtId="0" fontId="120" fillId="81" borderId="0" xfId="4" applyFont="1" applyFill="1" applyAlignment="1">
      <alignment horizontal="left" vertical="center"/>
    </xf>
    <xf numFmtId="164" fontId="120" fillId="81" borderId="0" xfId="1" applyNumberFormat="1" applyFont="1" applyFill="1" applyAlignment="1">
      <alignment horizontal="left" vertical="center"/>
    </xf>
    <xf numFmtId="164" fontId="0" fillId="79" borderId="0" xfId="1" applyNumberFormat="1" applyFont="1" applyFill="1" applyAlignment="1">
      <alignment vertical="center"/>
    </xf>
    <xf numFmtId="0" fontId="121" fillId="82" borderId="0" xfId="4" applyFont="1" applyFill="1" applyBorder="1" applyAlignment="1">
      <alignment vertical="center"/>
    </xf>
    <xf numFmtId="164" fontId="121" fillId="82" borderId="0" xfId="1" applyNumberFormat="1" applyFont="1" applyFill="1" applyBorder="1" applyAlignment="1">
      <alignment vertical="center"/>
    </xf>
    <xf numFmtId="0" fontId="31" fillId="79" borderId="0" xfId="0" applyFont="1" applyFill="1" applyAlignment="1">
      <alignment vertical="center"/>
    </xf>
    <xf numFmtId="44" fontId="21" fillId="79" borderId="0" xfId="2" applyFont="1" applyFill="1" applyAlignment="1">
      <alignment vertical="center"/>
    </xf>
    <xf numFmtId="166" fontId="21" fillId="79" borderId="0" xfId="2" applyNumberFormat="1" applyFont="1" applyFill="1" applyAlignment="1">
      <alignment vertical="center"/>
    </xf>
    <xf numFmtId="43" fontId="21" fillId="79" borderId="0" xfId="0" applyNumberFormat="1" applyFont="1" applyFill="1" applyAlignment="1">
      <alignment vertical="center"/>
    </xf>
    <xf numFmtId="164" fontId="21" fillId="79" borderId="0" xfId="0" applyNumberFormat="1" applyFont="1" applyFill="1" applyAlignment="1">
      <alignment vertical="center"/>
    </xf>
    <xf numFmtId="0" fontId="20" fillId="79" borderId="0" xfId="46120" applyFont="1" applyFill="1" applyAlignment="1">
      <alignment vertical="center"/>
    </xf>
    <xf numFmtId="0" fontId="20" fillId="79" borderId="0" xfId="4" applyFont="1" applyFill="1" applyBorder="1" applyAlignment="1">
      <alignment vertical="center"/>
    </xf>
    <xf numFmtId="0" fontId="25" fillId="79" borderId="0" xfId="4" applyFont="1" applyFill="1" applyBorder="1" applyAlignment="1">
      <alignment horizontal="right" vertical="center"/>
    </xf>
    <xf numFmtId="44" fontId="21" fillId="79" borderId="35" xfId="2" applyFont="1" applyFill="1" applyBorder="1" applyAlignment="1">
      <alignment vertical="center"/>
    </xf>
    <xf numFmtId="166" fontId="21" fillId="79" borderId="35" xfId="2" applyNumberFormat="1" applyFont="1" applyFill="1" applyBorder="1" applyAlignment="1">
      <alignment vertical="center"/>
    </xf>
    <xf numFmtId="0" fontId="21" fillId="79" borderId="35" xfId="0" applyFont="1" applyFill="1" applyBorder="1" applyAlignment="1">
      <alignment vertical="center"/>
    </xf>
    <xf numFmtId="164" fontId="21" fillId="79" borderId="35" xfId="1" applyNumberFormat="1" applyFont="1" applyFill="1" applyBorder="1" applyAlignment="1">
      <alignment vertical="center"/>
    </xf>
    <xf numFmtId="0" fontId="122" fillId="79" borderId="0" xfId="4" applyFont="1" applyFill="1" applyBorder="1" applyAlignment="1">
      <alignment vertical="center"/>
    </xf>
    <xf numFmtId="0" fontId="31" fillId="0" borderId="0" xfId="0" applyFont="1" applyFill="1" applyAlignment="1">
      <alignment vertical="center"/>
    </xf>
    <xf numFmtId="0" fontId="21" fillId="0" borderId="0" xfId="0" applyFont="1" applyFill="1" applyAlignment="1">
      <alignment vertical="center"/>
    </xf>
    <xf numFmtId="44" fontId="21" fillId="0" borderId="0" xfId="2" applyFont="1" applyFill="1" applyAlignment="1">
      <alignment vertical="center"/>
    </xf>
    <xf numFmtId="166" fontId="21" fillId="0" borderId="0" xfId="2" applyNumberFormat="1" applyFont="1" applyFill="1" applyAlignment="1">
      <alignment vertical="center"/>
    </xf>
    <xf numFmtId="164" fontId="21" fillId="79" borderId="35" xfId="0" applyNumberFormat="1" applyFont="1" applyFill="1" applyBorder="1" applyAlignment="1">
      <alignment vertical="center"/>
    </xf>
    <xf numFmtId="0" fontId="25" fillId="79" borderId="0" xfId="4" applyFont="1" applyFill="1" applyAlignment="1">
      <alignment horizontal="right" vertical="center"/>
    </xf>
    <xf numFmtId="44" fontId="21" fillId="79" borderId="49" xfId="2" applyFont="1" applyFill="1" applyBorder="1" applyAlignment="1">
      <alignment vertical="center"/>
    </xf>
    <xf numFmtId="164" fontId="21" fillId="79" borderId="49" xfId="1" applyNumberFormat="1" applyFont="1" applyFill="1" applyBorder="1" applyAlignment="1">
      <alignment vertical="center"/>
    </xf>
    <xf numFmtId="43" fontId="21" fillId="79" borderId="49" xfId="0" applyNumberFormat="1" applyFont="1" applyFill="1" applyBorder="1" applyAlignment="1">
      <alignment vertical="center"/>
    </xf>
    <xf numFmtId="44" fontId="21" fillId="79" borderId="0" xfId="0" applyNumberFormat="1" applyFont="1" applyFill="1" applyAlignment="1">
      <alignment vertical="center"/>
    </xf>
    <xf numFmtId="0" fontId="21" fillId="79" borderId="0" xfId="0" applyFont="1" applyFill="1" applyBorder="1" applyAlignment="1">
      <alignment vertical="center"/>
    </xf>
    <xf numFmtId="0" fontId="123" fillId="79" borderId="0" xfId="0" applyFont="1" applyFill="1" applyAlignment="1">
      <alignment vertical="center"/>
    </xf>
    <xf numFmtId="0" fontId="18" fillId="79" borderId="0" xfId="0" applyFont="1" applyFill="1" applyAlignment="1">
      <alignment horizontal="right" vertical="center"/>
    </xf>
    <xf numFmtId="166" fontId="18" fillId="79" borderId="0" xfId="0" applyNumberFormat="1" applyFont="1" applyFill="1" applyAlignment="1">
      <alignment vertical="center"/>
    </xf>
    <xf numFmtId="10" fontId="18" fillId="79" borderId="0" xfId="42768" applyNumberFormat="1" applyFont="1" applyFill="1" applyAlignment="1">
      <alignment horizontal="center" vertical="center"/>
    </xf>
    <xf numFmtId="164" fontId="18" fillId="79" borderId="10" xfId="1" applyNumberFormat="1" applyFont="1" applyFill="1" applyBorder="1" applyAlignment="1">
      <alignment horizontal="center" vertical="center"/>
    </xf>
    <xf numFmtId="0" fontId="18" fillId="79" borderId="0" xfId="0" applyFont="1" applyFill="1" applyBorder="1" applyAlignment="1">
      <alignment horizontal="center" vertical="center"/>
    </xf>
    <xf numFmtId="164" fontId="21" fillId="79" borderId="0" xfId="1" applyNumberFormat="1" applyFont="1" applyFill="1" applyBorder="1" applyAlignment="1">
      <alignment vertical="center"/>
    </xf>
    <xf numFmtId="164" fontId="21" fillId="79" borderId="0" xfId="1" applyNumberFormat="1" applyFont="1" applyFill="1" applyBorder="1" applyAlignment="1">
      <alignment horizontal="right" vertical="center"/>
    </xf>
    <xf numFmtId="166" fontId="21" fillId="79" borderId="0" xfId="0" applyNumberFormat="1" applyFont="1" applyFill="1" applyAlignment="1">
      <alignment vertical="center"/>
    </xf>
    <xf numFmtId="0" fontId="18" fillId="79" borderId="0" xfId="0" applyFont="1" applyFill="1" applyBorder="1" applyAlignment="1">
      <alignment horizontal="left" vertical="center" wrapText="1"/>
    </xf>
    <xf numFmtId="10" fontId="18" fillId="79" borderId="0" xfId="42768" applyNumberFormat="1" applyFont="1" applyFill="1" applyBorder="1" applyAlignment="1">
      <alignment horizontal="right" vertical="center"/>
    </xf>
    <xf numFmtId="3" fontId="18" fillId="79" borderId="0" xfId="0" applyNumberFormat="1" applyFont="1" applyFill="1" applyBorder="1" applyAlignment="1">
      <alignment vertical="center"/>
    </xf>
    <xf numFmtId="0" fontId="21" fillId="79" borderId="0" xfId="0" applyFont="1" applyFill="1" applyAlignment="1">
      <alignment horizontal="right" vertical="center"/>
    </xf>
    <xf numFmtId="10" fontId="21" fillId="79" borderId="0" xfId="42768" applyNumberFormat="1" applyFont="1" applyFill="1" applyBorder="1" applyAlignment="1">
      <alignment horizontal="right" vertical="center"/>
    </xf>
    <xf numFmtId="3" fontId="21" fillId="79" borderId="0" xfId="0" applyNumberFormat="1" applyFont="1" applyFill="1" applyBorder="1" applyAlignment="1">
      <alignment vertical="center"/>
    </xf>
    <xf numFmtId="10" fontId="18" fillId="79" borderId="0" xfId="0" applyNumberFormat="1" applyFont="1" applyFill="1" applyAlignment="1">
      <alignment horizontal="center" vertical="center"/>
    </xf>
    <xf numFmtId="164" fontId="124" fillId="79" borderId="0" xfId="1" applyNumberFormat="1" applyFont="1" applyFill="1" applyBorder="1" applyAlignment="1">
      <alignment vertical="center"/>
    </xf>
    <xf numFmtId="0" fontId="124" fillId="79" borderId="0" xfId="0" applyFont="1" applyFill="1" applyBorder="1" applyAlignment="1">
      <alignment horizontal="center" vertical="center"/>
    </xf>
    <xf numFmtId="166" fontId="21" fillId="79" borderId="0" xfId="0" applyNumberFormat="1" applyFont="1" applyFill="1" applyAlignment="1">
      <alignment horizontal="right" vertical="center"/>
    </xf>
    <xf numFmtId="176" fontId="21" fillId="79" borderId="0" xfId="2" applyNumberFormat="1" applyFont="1" applyFill="1" applyBorder="1" applyAlignment="1">
      <alignment vertical="center"/>
    </xf>
    <xf numFmtId="10" fontId="21" fillId="79" borderId="0" xfId="0" applyNumberFormat="1" applyFont="1" applyFill="1" applyBorder="1" applyAlignment="1">
      <alignment horizontal="center" vertical="center"/>
    </xf>
    <xf numFmtId="10" fontId="18" fillId="79" borderId="0" xfId="42768" applyNumberFormat="1" applyFont="1" applyFill="1" applyAlignment="1">
      <alignment vertical="center"/>
    </xf>
    <xf numFmtId="10" fontId="18" fillId="79" borderId="0" xfId="0" applyNumberFormat="1" applyFont="1" applyFill="1" applyBorder="1" applyAlignment="1">
      <alignment vertical="center"/>
    </xf>
    <xf numFmtId="43" fontId="21" fillId="79" borderId="0" xfId="0" applyNumberFormat="1" applyFont="1" applyFill="1" applyBorder="1" applyAlignment="1">
      <alignment vertical="center"/>
    </xf>
    <xf numFmtId="0" fontId="18" fillId="79" borderId="0" xfId="0" applyFont="1" applyFill="1" applyAlignment="1">
      <alignment horizontal="center" vertical="center"/>
    </xf>
    <xf numFmtId="0" fontId="122" fillId="79" borderId="0" xfId="4" applyFont="1" applyFill="1" applyAlignment="1">
      <alignment vertical="center"/>
    </xf>
    <xf numFmtId="164" fontId="18" fillId="79" borderId="0" xfId="1" applyNumberFormat="1" applyFont="1" applyFill="1" applyBorder="1" applyAlignment="1">
      <alignment vertical="center"/>
    </xf>
    <xf numFmtId="10" fontId="21" fillId="79" borderId="0" xfId="1" applyNumberFormat="1" applyFont="1" applyFill="1" applyBorder="1" applyAlignment="1">
      <alignment vertical="center"/>
    </xf>
    <xf numFmtId="0" fontId="21" fillId="79" borderId="0" xfId="0" applyFont="1" applyFill="1"/>
    <xf numFmtId="1" fontId="27" fillId="79" borderId="0" xfId="30604" applyNumberFormat="1" applyFont="1" applyFill="1" applyBorder="1" applyAlignment="1">
      <alignment horizontal="left"/>
    </xf>
    <xf numFmtId="0" fontId="21" fillId="0" borderId="0" xfId="0" applyFont="1"/>
    <xf numFmtId="0" fontId="21" fillId="79" borderId="10" xfId="0" applyFont="1" applyFill="1" applyBorder="1" applyAlignment="1">
      <alignment horizontal="center"/>
    </xf>
    <xf numFmtId="43" fontId="21" fillId="79" borderId="0" xfId="1" applyFont="1" applyFill="1"/>
    <xf numFmtId="43" fontId="21" fillId="79" borderId="0" xfId="0" applyNumberFormat="1" applyFont="1" applyFill="1" applyBorder="1" applyAlignment="1">
      <alignment horizontal="center"/>
    </xf>
    <xf numFmtId="43" fontId="21" fillId="79" borderId="0" xfId="0" applyNumberFormat="1" applyFont="1" applyFill="1"/>
    <xf numFmtId="43" fontId="21" fillId="79" borderId="0" xfId="1" applyNumberFormat="1" applyFont="1" applyFill="1"/>
    <xf numFmtId="0" fontId="18" fillId="79" borderId="0" xfId="0" applyFont="1" applyFill="1"/>
    <xf numFmtId="43" fontId="21" fillId="79" borderId="0" xfId="1" applyFont="1" applyFill="1" applyAlignment="1">
      <alignment horizontal="center"/>
    </xf>
    <xf numFmtId="0" fontId="21" fillId="79" borderId="0" xfId="0" applyFont="1" applyFill="1" applyAlignment="1">
      <alignment horizontal="left" indent="1"/>
    </xf>
    <xf numFmtId="164" fontId="21" fillId="79" borderId="0" xfId="1" applyNumberFormat="1" applyFont="1" applyFill="1"/>
    <xf numFmtId="0" fontId="21" fillId="79" borderId="0" xfId="0" applyFont="1" applyFill="1" applyAlignment="1">
      <alignment horizontal="right"/>
    </xf>
    <xf numFmtId="0" fontId="31" fillId="79" borderId="0" xfId="0" applyFont="1" applyFill="1"/>
    <xf numFmtId="0" fontId="31" fillId="79" borderId="0" xfId="0" applyFont="1" applyFill="1" applyAlignment="1">
      <alignment horizontal="right"/>
    </xf>
    <xf numFmtId="0" fontId="23" fillId="79" borderId="0" xfId="0" applyFont="1" applyFill="1"/>
    <xf numFmtId="0" fontId="23" fillId="79" borderId="0" xfId="0" applyFont="1" applyFill="1" applyAlignment="1">
      <alignment horizontal="center"/>
    </xf>
    <xf numFmtId="0" fontId="21" fillId="0" borderId="0" xfId="0" applyFont="1" applyAlignment="1">
      <alignment horizontal="left" indent="1"/>
    </xf>
    <xf numFmtId="0" fontId="18" fillId="79" borderId="0" xfId="0" applyFont="1" applyFill="1" applyAlignment="1">
      <alignment horizontal="left" indent="1"/>
    </xf>
    <xf numFmtId="43" fontId="18" fillId="79" borderId="0" xfId="0" applyNumberFormat="1" applyFont="1" applyFill="1"/>
    <xf numFmtId="41" fontId="21" fillId="79" borderId="0" xfId="1" applyNumberFormat="1" applyFont="1" applyFill="1"/>
    <xf numFmtId="0" fontId="18" fillId="83" borderId="10" xfId="0" applyFont="1" applyFill="1" applyBorder="1"/>
    <xf numFmtId="0" fontId="21" fillId="83" borderId="10" xfId="0" applyFont="1" applyFill="1" applyBorder="1" applyAlignment="1">
      <alignment horizontal="center"/>
    </xf>
    <xf numFmtId="0" fontId="21" fillId="79" borderId="0" xfId="0" applyFont="1" applyFill="1" applyAlignment="1">
      <alignment horizontal="left"/>
    </xf>
    <xf numFmtId="44" fontId="21" fillId="79" borderId="0" xfId="2" applyFont="1" applyFill="1"/>
    <xf numFmtId="176" fontId="21" fillId="79" borderId="0" xfId="2" applyNumberFormat="1" applyFont="1" applyFill="1"/>
    <xf numFmtId="176" fontId="21" fillId="79" borderId="10" xfId="2" applyNumberFormat="1" applyFont="1" applyFill="1" applyBorder="1"/>
    <xf numFmtId="10" fontId="21" fillId="79" borderId="0" xfId="0" applyNumberFormat="1" applyFont="1" applyFill="1"/>
    <xf numFmtId="177" fontId="21" fillId="79" borderId="0" xfId="0" applyNumberFormat="1" applyFont="1" applyFill="1"/>
    <xf numFmtId="178" fontId="21" fillId="79" borderId="0" xfId="0" applyNumberFormat="1" applyFont="1" applyFill="1"/>
    <xf numFmtId="44" fontId="21" fillId="79" borderId="0" xfId="0" applyNumberFormat="1" applyFont="1" applyFill="1"/>
    <xf numFmtId="178" fontId="21" fillId="79" borderId="0" xfId="1" applyNumberFormat="1" applyFont="1" applyFill="1"/>
    <xf numFmtId="179" fontId="21" fillId="79" borderId="0" xfId="0" applyNumberFormat="1" applyFont="1" applyFill="1"/>
    <xf numFmtId="178" fontId="21" fillId="79" borderId="0" xfId="1" applyNumberFormat="1" applyFont="1" applyFill="1" applyBorder="1"/>
    <xf numFmtId="178" fontId="21" fillId="79" borderId="10" xfId="1" applyNumberFormat="1" applyFont="1" applyFill="1" applyBorder="1"/>
    <xf numFmtId="42" fontId="18" fillId="79" borderId="0" xfId="0" applyNumberFormat="1" applyFont="1" applyFill="1"/>
    <xf numFmtId="180" fontId="21" fillId="79" borderId="0" xfId="0" applyNumberFormat="1" applyFont="1" applyFill="1"/>
    <xf numFmtId="181" fontId="21" fillId="79" borderId="0" xfId="0" applyNumberFormat="1" applyFont="1" applyFill="1"/>
    <xf numFmtId="0" fontId="18" fillId="79" borderId="0" xfId="0" applyFont="1" applyFill="1" applyBorder="1"/>
    <xf numFmtId="0" fontId="21" fillId="79" borderId="0" xfId="0" applyFont="1" applyFill="1" applyBorder="1" applyAlignment="1">
      <alignment horizontal="center"/>
    </xf>
    <xf numFmtId="0" fontId="21" fillId="79" borderId="0" xfId="0" applyFont="1" applyFill="1" applyBorder="1"/>
    <xf numFmtId="0" fontId="16" fillId="0" borderId="0" xfId="0" applyFont="1"/>
    <xf numFmtId="0" fontId="0" fillId="0" borderId="10" xfId="0" applyBorder="1" applyAlignment="1">
      <alignment horizontal="center"/>
    </xf>
    <xf numFmtId="43" fontId="0" fillId="0" borderId="0" xfId="0" applyNumberFormat="1"/>
    <xf numFmtId="0" fontId="30" fillId="0" borderId="0" xfId="31317" applyFont="1"/>
    <xf numFmtId="43" fontId="0" fillId="0" borderId="10" xfId="0" applyNumberFormat="1" applyBorder="1"/>
    <xf numFmtId="168" fontId="0" fillId="0" borderId="0" xfId="42768" applyNumberFormat="1" applyFont="1"/>
    <xf numFmtId="10" fontId="18" fillId="79" borderId="0" xfId="0" applyNumberFormat="1" applyFont="1" applyFill="1" applyBorder="1" applyAlignment="1">
      <alignment horizontal="center" vertical="center"/>
    </xf>
    <xf numFmtId="0" fontId="0" fillId="0" borderId="0" xfId="0" applyFont="1"/>
    <xf numFmtId="0" fontId="16" fillId="0" borderId="0" xfId="0" applyFont="1" applyBorder="1" applyAlignment="1">
      <alignment horizontal="center"/>
    </xf>
    <xf numFmtId="168" fontId="16" fillId="84" borderId="0" xfId="42781" applyNumberFormat="1" applyFont="1" applyFill="1" applyAlignment="1">
      <alignment horizontal="center"/>
    </xf>
    <xf numFmtId="10" fontId="0" fillId="0" borderId="0" xfId="0" applyNumberFormat="1" applyFont="1"/>
    <xf numFmtId="0" fontId="0" fillId="83" borderId="50" xfId="0" applyFont="1" applyFill="1" applyBorder="1" applyAlignment="1">
      <alignment wrapText="1"/>
    </xf>
    <xf numFmtId="0" fontId="16" fillId="83" borderId="51" xfId="0" applyFont="1" applyFill="1" applyBorder="1" applyAlignment="1">
      <alignment horizontal="center" vertical="center" wrapText="1"/>
    </xf>
    <xf numFmtId="0" fontId="16" fillId="83" borderId="52" xfId="0" applyFont="1" applyFill="1" applyBorder="1" applyAlignment="1">
      <alignment horizontal="center" vertical="center" wrapText="1"/>
    </xf>
    <xf numFmtId="0" fontId="16" fillId="85" borderId="0" xfId="0" applyFont="1" applyFill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180" fontId="0" fillId="0" borderId="0" xfId="3" applyNumberFormat="1" applyFont="1" applyAlignment="1">
      <alignment wrapText="1"/>
    </xf>
    <xf numFmtId="0" fontId="0" fillId="85" borderId="0" xfId="0" applyFill="1"/>
    <xf numFmtId="180" fontId="0" fillId="0" borderId="0" xfId="3" applyNumberFormat="1" applyFont="1" applyFill="1"/>
    <xf numFmtId="0" fontId="0" fillId="0" borderId="0" xfId="0" applyFont="1" applyFill="1" applyAlignment="1">
      <alignment wrapText="1"/>
    </xf>
    <xf numFmtId="0" fontId="16" fillId="82" borderId="0" xfId="0" applyFont="1" applyFill="1"/>
    <xf numFmtId="44" fontId="16" fillId="82" borderId="0" xfId="2" applyFont="1" applyFill="1"/>
    <xf numFmtId="44" fontId="16" fillId="85" borderId="0" xfId="2" applyFont="1" applyFill="1"/>
    <xf numFmtId="0" fontId="0" fillId="0" borderId="0" xfId="0" applyFont="1" applyAlignment="1">
      <alignment horizontal="left" indent="1"/>
    </xf>
    <xf numFmtId="44" fontId="0" fillId="0" borderId="0" xfId="2" applyFont="1"/>
    <xf numFmtId="44" fontId="0" fillId="85" borderId="0" xfId="2" applyFont="1" applyFill="1"/>
    <xf numFmtId="0" fontId="16" fillId="0" borderId="0" xfId="0" applyFont="1" applyAlignment="1">
      <alignment horizontal="left" indent="1"/>
    </xf>
    <xf numFmtId="0" fontId="0" fillId="0" borderId="0" xfId="0" applyFont="1" applyAlignment="1">
      <alignment horizontal="left" indent="2"/>
    </xf>
    <xf numFmtId="0" fontId="16" fillId="0" borderId="0" xfId="0" applyFont="1" applyAlignment="1">
      <alignment horizontal="left" indent="2"/>
    </xf>
    <xf numFmtId="0" fontId="0" fillId="0" borderId="0" xfId="0" applyFont="1" applyAlignment="1">
      <alignment horizontal="left" indent="3"/>
    </xf>
    <xf numFmtId="44" fontId="0" fillId="35" borderId="0" xfId="2" applyFont="1" applyFill="1"/>
    <xf numFmtId="44" fontId="0" fillId="0" borderId="0" xfId="2" applyFont="1" applyFill="1"/>
    <xf numFmtId="0" fontId="14" fillId="0" borderId="0" xfId="0" applyFont="1"/>
    <xf numFmtId="44" fontId="0" fillId="0" borderId="0" xfId="0" applyNumberFormat="1" applyFont="1"/>
    <xf numFmtId="44" fontId="0" fillId="0" borderId="0" xfId="0" applyNumberFormat="1"/>
    <xf numFmtId="0" fontId="0" fillId="0" borderId="0" xfId="0" applyFont="1" applyFill="1"/>
    <xf numFmtId="0" fontId="16" fillId="83" borderId="50" xfId="0" applyFont="1" applyFill="1" applyBorder="1" applyAlignment="1">
      <alignment horizontal="center" vertical="center" wrapText="1"/>
    </xf>
    <xf numFmtId="0" fontId="0" fillId="38" borderId="0" xfId="0" applyFont="1" applyFill="1"/>
    <xf numFmtId="164" fontId="21" fillId="35" borderId="0" xfId="1" applyNumberFormat="1" applyFont="1" applyFill="1" applyAlignment="1">
      <alignment vertical="center"/>
    </xf>
    <xf numFmtId="44" fontId="21" fillId="0" borderId="0" xfId="2" applyFont="1" applyFill="1"/>
    <xf numFmtId="44" fontId="21" fillId="0" borderId="10" xfId="2" applyFont="1" applyFill="1" applyBorder="1"/>
    <xf numFmtId="44" fontId="21" fillId="0" borderId="0" xfId="2" applyNumberFormat="1" applyFont="1" applyFill="1"/>
    <xf numFmtId="44" fontId="21" fillId="0" borderId="10" xfId="2" applyNumberFormat="1" applyFont="1" applyFill="1" applyBorder="1"/>
    <xf numFmtId="43" fontId="0" fillId="0" borderId="0" xfId="1" applyFont="1"/>
    <xf numFmtId="44" fontId="21" fillId="79" borderId="0" xfId="2" applyNumberFormat="1" applyFont="1" applyFill="1"/>
    <xf numFmtId="0" fontId="25" fillId="0" borderId="0" xfId="4" applyFont="1" applyFill="1" applyAlignment="1">
      <alignment vertical="center"/>
    </xf>
    <xf numFmtId="44" fontId="21" fillId="0" borderId="0" xfId="2" quotePrefix="1" applyFont="1" applyFill="1" applyAlignment="1">
      <alignment vertical="center"/>
    </xf>
    <xf numFmtId="164" fontId="21" fillId="79" borderId="0" xfId="0" applyNumberFormat="1" applyFont="1" applyFill="1"/>
    <xf numFmtId="43" fontId="121" fillId="82" borderId="0" xfId="4" applyNumberFormat="1" applyFont="1" applyFill="1" applyBorder="1" applyAlignment="1">
      <alignment vertical="center"/>
    </xf>
    <xf numFmtId="164" fontId="22" fillId="0" borderId="53" xfId="4" applyNumberFormat="1" applyFont="1" applyFill="1" applyBorder="1"/>
    <xf numFmtId="0" fontId="16" fillId="83" borderId="54" xfId="0" applyFont="1" applyFill="1" applyBorder="1" applyAlignment="1">
      <alignment horizontal="center" vertical="center" wrapText="1"/>
    </xf>
    <xf numFmtId="0" fontId="0" fillId="0" borderId="55" xfId="0" applyBorder="1"/>
    <xf numFmtId="0" fontId="0" fillId="0" borderId="55" xfId="0" applyFont="1" applyBorder="1"/>
    <xf numFmtId="44" fontId="0" fillId="0" borderId="55" xfId="0" applyNumberFormat="1" applyFont="1" applyBorder="1"/>
    <xf numFmtId="44" fontId="0" fillId="0" borderId="55" xfId="0" applyNumberFormat="1" applyBorder="1"/>
    <xf numFmtId="0" fontId="0" fillId="82" borderId="0" xfId="0" applyFont="1" applyFill="1"/>
    <xf numFmtId="44" fontId="0" fillId="0" borderId="0" xfId="0" applyNumberFormat="1" applyFont="1" applyFill="1"/>
    <xf numFmtId="44" fontId="0" fillId="0" borderId="55" xfId="2" applyFont="1" applyBorder="1"/>
    <xf numFmtId="164" fontId="18" fillId="87" borderId="0" xfId="1" applyNumberFormat="1" applyFont="1" applyFill="1" applyBorder="1" applyAlignment="1">
      <alignment horizontal="right" vertical="center"/>
    </xf>
    <xf numFmtId="164" fontId="21" fillId="87" borderId="10" xfId="1" applyNumberFormat="1" applyFont="1" applyFill="1" applyBorder="1"/>
    <xf numFmtId="0" fontId="117" fillId="79" borderId="0" xfId="4" applyFont="1" applyFill="1" applyAlignment="1">
      <alignment vertical="center"/>
    </xf>
    <xf numFmtId="0" fontId="23" fillId="0" borderId="0" xfId="0" applyFont="1" applyFill="1" applyBorder="1"/>
    <xf numFmtId="43" fontId="23" fillId="0" borderId="0" xfId="5" applyFont="1" applyFill="1" applyBorder="1"/>
    <xf numFmtId="43" fontId="23" fillId="0" borderId="0" xfId="5" applyFont="1" applyFill="1" applyAlignment="1">
      <alignment horizontal="center"/>
    </xf>
    <xf numFmtId="164" fontId="23" fillId="36" borderId="0" xfId="5" applyNumberFormat="1" applyFont="1" applyFill="1"/>
    <xf numFmtId="164" fontId="23" fillId="37" borderId="0" xfId="0" applyNumberFormat="1" applyFont="1" applyFill="1"/>
    <xf numFmtId="164" fontId="23" fillId="37" borderId="0" xfId="4" applyNumberFormat="1" applyFont="1" applyFill="1"/>
    <xf numFmtId="43" fontId="23" fillId="0" borderId="0" xfId="1" applyFont="1" applyFill="1"/>
    <xf numFmtId="43" fontId="125" fillId="0" borderId="0" xfId="5" applyFont="1" applyFill="1" applyAlignment="1">
      <alignment horizontal="center"/>
    </xf>
    <xf numFmtId="43" fontId="21" fillId="79" borderId="0" xfId="1" applyNumberFormat="1" applyFont="1" applyFill="1" applyAlignment="1">
      <alignment vertical="center"/>
    </xf>
    <xf numFmtId="43" fontId="21" fillId="0" borderId="0" xfId="0" applyNumberFormat="1" applyFont="1" applyFill="1" applyAlignment="1">
      <alignment vertical="center"/>
    </xf>
    <xf numFmtId="0" fontId="31" fillId="79" borderId="0" xfId="0" applyFont="1" applyFill="1" applyBorder="1" applyAlignment="1">
      <alignment vertical="center"/>
    </xf>
    <xf numFmtId="44" fontId="21" fillId="0" borderId="0" xfId="2" applyFont="1" applyFill="1" applyBorder="1" applyAlignment="1">
      <alignment vertical="center"/>
    </xf>
    <xf numFmtId="166" fontId="21" fillId="79" borderId="0" xfId="2" applyNumberFormat="1" applyFont="1" applyFill="1" applyBorder="1" applyAlignment="1">
      <alignment vertical="center"/>
    </xf>
    <xf numFmtId="164" fontId="21" fillId="35" borderId="0" xfId="1" applyNumberFormat="1" applyFont="1" applyFill="1" applyBorder="1" applyAlignment="1">
      <alignment vertical="center"/>
    </xf>
    <xf numFmtId="44" fontId="21" fillId="79" borderId="0" xfId="2" applyFont="1" applyFill="1" applyBorder="1" applyAlignment="1">
      <alignment vertical="center"/>
    </xf>
    <xf numFmtId="164" fontId="21" fillId="79" borderId="0" xfId="1" applyNumberFormat="1" applyFont="1" applyFill="1" applyAlignment="1">
      <alignment horizontal="right" vertical="center"/>
    </xf>
    <xf numFmtId="164" fontId="21" fillId="0" borderId="0" xfId="1" applyNumberFormat="1" applyFont="1" applyFill="1" applyAlignment="1">
      <alignment horizontal="right" vertical="center"/>
    </xf>
    <xf numFmtId="0" fontId="25" fillId="79" borderId="35" xfId="4" applyFont="1" applyFill="1" applyBorder="1" applyAlignment="1">
      <alignment horizontal="center" vertical="center" wrapText="1"/>
    </xf>
    <xf numFmtId="0" fontId="18" fillId="79" borderId="35" xfId="0" applyFont="1" applyFill="1" applyBorder="1" applyAlignment="1">
      <alignment horizontal="center" vertical="center"/>
    </xf>
    <xf numFmtId="0" fontId="20" fillId="81" borderId="0" xfId="4" applyFont="1" applyFill="1" applyAlignment="1">
      <alignment vertical="center" wrapText="1"/>
    </xf>
    <xf numFmtId="0" fontId="21" fillId="81" borderId="0" xfId="0" applyFont="1" applyFill="1" applyAlignment="1">
      <alignment vertical="center" wrapText="1"/>
    </xf>
    <xf numFmtId="164" fontId="21" fillId="81" borderId="0" xfId="1" applyNumberFormat="1" applyFont="1" applyFill="1" applyAlignment="1">
      <alignment vertical="center" wrapText="1"/>
    </xf>
    <xf numFmtId="0" fontId="21" fillId="81" borderId="0" xfId="0" applyFont="1" applyFill="1" applyAlignment="1">
      <alignment vertical="center"/>
    </xf>
    <xf numFmtId="44" fontId="21" fillId="35" borderId="0" xfId="2" applyFont="1" applyFill="1" applyAlignment="1">
      <alignment vertical="center"/>
    </xf>
    <xf numFmtId="44" fontId="21" fillId="35" borderId="0" xfId="2" applyFont="1" applyFill="1" applyBorder="1" applyAlignment="1">
      <alignment vertical="center"/>
    </xf>
    <xf numFmtId="0" fontId="20" fillId="81" borderId="0" xfId="4" applyFont="1" applyFill="1" applyAlignment="1">
      <alignment vertical="center"/>
    </xf>
    <xf numFmtId="164" fontId="21" fillId="81" borderId="0" xfId="1" applyNumberFormat="1" applyFont="1" applyFill="1" applyAlignment="1">
      <alignment vertical="center"/>
    </xf>
    <xf numFmtId="43" fontId="31" fillId="0" borderId="53" xfId="4" applyNumberFormat="1" applyFont="1" applyFill="1" applyBorder="1"/>
    <xf numFmtId="44" fontId="21" fillId="86" borderId="0" xfId="2" applyFont="1" applyFill="1" applyAlignment="1">
      <alignment vertical="center"/>
    </xf>
    <xf numFmtId="44" fontId="0" fillId="0" borderId="55" xfId="0" applyNumberFormat="1" applyFont="1" applyFill="1" applyBorder="1"/>
    <xf numFmtId="164" fontId="21" fillId="86" borderId="0" xfId="1" applyNumberFormat="1" applyFont="1" applyFill="1" applyAlignment="1">
      <alignment horizontal="right" vertical="center"/>
    </xf>
    <xf numFmtId="44" fontId="21" fillId="35" borderId="0" xfId="0" applyNumberFormat="1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20" fillId="0" borderId="0" xfId="4" applyFont="1" applyFill="1" applyAlignment="1">
      <alignment vertical="center"/>
    </xf>
    <xf numFmtId="164" fontId="31" fillId="35" borderId="53" xfId="4" applyNumberFormat="1" applyFont="1" applyFill="1" applyBorder="1"/>
    <xf numFmtId="43" fontId="31" fillId="35" borderId="53" xfId="4" applyNumberFormat="1" applyFont="1" applyFill="1" applyBorder="1"/>
    <xf numFmtId="1" fontId="21" fillId="0" borderId="0" xfId="0" applyNumberFormat="1" applyFont="1" applyFill="1" applyAlignment="1">
      <alignment vertical="center"/>
    </xf>
    <xf numFmtId="44" fontId="0" fillId="0" borderId="0" xfId="0" applyNumberFormat="1" applyFill="1"/>
    <xf numFmtId="44" fontId="0" fillId="0" borderId="55" xfId="0" applyNumberFormat="1" applyFill="1" applyBorder="1"/>
    <xf numFmtId="44" fontId="0" fillId="37" borderId="0" xfId="2" applyFont="1" applyFill="1"/>
    <xf numFmtId="164" fontId="21" fillId="86" borderId="0" xfId="1" applyNumberFormat="1" applyFont="1" applyFill="1" applyAlignment="1">
      <alignment vertical="center"/>
    </xf>
    <xf numFmtId="0" fontId="18" fillId="37" borderId="10" xfId="0" applyFont="1" applyFill="1" applyBorder="1" applyAlignment="1">
      <alignment horizontal="center"/>
    </xf>
    <xf numFmtId="43" fontId="21" fillId="37" borderId="0" xfId="0" applyNumberFormat="1" applyFont="1" applyFill="1"/>
    <xf numFmtId="0" fontId="20" fillId="37" borderId="0" xfId="4" applyFont="1" applyFill="1"/>
    <xf numFmtId="0" fontId="21" fillId="37" borderId="0" xfId="0" applyFont="1" applyFill="1"/>
    <xf numFmtId="0" fontId="21" fillId="37" borderId="10" xfId="0" applyFont="1" applyFill="1" applyBorder="1"/>
    <xf numFmtId="44" fontId="0" fillId="0" borderId="55" xfId="2" applyFont="1" applyFill="1" applyBorder="1"/>
    <xf numFmtId="0" fontId="127" fillId="0" borderId="0" xfId="0" applyFont="1" applyFill="1"/>
    <xf numFmtId="0" fontId="18" fillId="83" borderId="0" xfId="0" applyFont="1" applyFill="1" applyBorder="1" applyAlignment="1">
      <alignment horizontal="center" vertical="center"/>
    </xf>
    <xf numFmtId="0" fontId="117" fillId="80" borderId="44" xfId="4" applyFont="1" applyFill="1" applyBorder="1" applyAlignment="1">
      <alignment horizontal="center" vertical="center" wrapText="1"/>
    </xf>
    <xf numFmtId="0" fontId="117" fillId="80" borderId="45" xfId="4" applyFont="1" applyFill="1" applyBorder="1" applyAlignment="1">
      <alignment horizontal="center" vertical="center" wrapText="1"/>
    </xf>
    <xf numFmtId="0" fontId="117" fillId="80" borderId="46" xfId="4" applyFont="1" applyFill="1" applyBorder="1" applyAlignment="1">
      <alignment horizontal="center" vertical="center" wrapText="1"/>
    </xf>
    <xf numFmtId="0" fontId="117" fillId="80" borderId="47" xfId="4" applyFont="1" applyFill="1" applyBorder="1" applyAlignment="1">
      <alignment horizontal="center" vertical="center" wrapText="1"/>
    </xf>
    <xf numFmtId="0" fontId="117" fillId="80" borderId="38" xfId="4" applyFont="1" applyFill="1" applyBorder="1" applyAlignment="1">
      <alignment horizontal="center" vertical="center" wrapText="1"/>
    </xf>
    <xf numFmtId="0" fontId="117" fillId="80" borderId="48" xfId="4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center"/>
    </xf>
    <xf numFmtId="0" fontId="21" fillId="34" borderId="0" xfId="0" applyFont="1" applyFill="1" applyAlignment="1">
      <alignment horizontal="center"/>
    </xf>
    <xf numFmtId="0" fontId="22" fillId="0" borderId="0" xfId="0" applyFont="1" applyFill="1" applyAlignment="1">
      <alignment horizontal="center" wrapText="1"/>
    </xf>
    <xf numFmtId="0" fontId="16" fillId="34" borderId="0" xfId="0" applyFont="1" applyFill="1" applyAlignment="1">
      <alignment horizontal="center"/>
    </xf>
    <xf numFmtId="0" fontId="117" fillId="0" borderId="50" xfId="4" applyFont="1" applyFill="1" applyBorder="1" applyAlignment="1">
      <alignment horizontal="left" vertical="center" wrapText="1"/>
    </xf>
    <xf numFmtId="0" fontId="117" fillId="0" borderId="51" xfId="4" applyFont="1" applyFill="1" applyBorder="1" applyAlignment="1">
      <alignment horizontal="left" vertical="center" wrapText="1"/>
    </xf>
    <xf numFmtId="0" fontId="117" fillId="0" borderId="52" xfId="4" applyFont="1" applyFill="1" applyBorder="1" applyAlignment="1">
      <alignment horizontal="left" vertical="center" wrapText="1"/>
    </xf>
    <xf numFmtId="0" fontId="21" fillId="83" borderId="0" xfId="0" applyFont="1" applyFill="1" applyAlignment="1">
      <alignment horizontal="center"/>
    </xf>
    <xf numFmtId="0" fontId="21" fillId="79" borderId="0" xfId="0" applyFont="1" applyFill="1" applyAlignment="1">
      <alignment horizontal="center" wrapText="1"/>
    </xf>
    <xf numFmtId="0" fontId="18" fillId="83" borderId="10" xfId="0" applyFont="1" applyFill="1" applyBorder="1" applyAlignment="1">
      <alignment horizontal="center"/>
    </xf>
    <xf numFmtId="164" fontId="21" fillId="79" borderId="35" xfId="2" applyNumberFormat="1" applyFont="1" applyFill="1" applyBorder="1" applyAlignment="1">
      <alignment vertical="center"/>
    </xf>
    <xf numFmtId="164" fontId="21" fillId="79" borderId="49" xfId="0" applyNumberFormat="1" applyFont="1" applyFill="1" applyBorder="1" applyAlignment="1">
      <alignment vertical="center"/>
    </xf>
    <xf numFmtId="164" fontId="21" fillId="79" borderId="49" xfId="2" applyNumberFormat="1" applyFont="1" applyFill="1" applyBorder="1" applyAlignment="1">
      <alignment vertical="center"/>
    </xf>
    <xf numFmtId="166" fontId="21" fillId="79" borderId="49" xfId="2" applyNumberFormat="1" applyFont="1" applyFill="1" applyBorder="1" applyAlignment="1">
      <alignment vertical="center"/>
    </xf>
  </cellXfs>
  <cellStyles count="46121">
    <cellStyle name="20% - Accent1 2" xfId="8"/>
    <cellStyle name="20% - Accent1 2 2" xfId="9"/>
    <cellStyle name="20% - Accent1 2 2 2" xfId="10"/>
    <cellStyle name="20% - Accent1 2 2 3" xfId="11"/>
    <cellStyle name="20% - Accent1 2 3" xfId="12"/>
    <cellStyle name="20% - Accent1 2 3 2" xfId="13"/>
    <cellStyle name="20% - Accent1 2 4" xfId="14"/>
    <cellStyle name="20% - Accent1 2 4 2" xfId="15"/>
    <cellStyle name="20% - Accent1 2 5" xfId="16"/>
    <cellStyle name="20% - Accent1 2 6" xfId="17"/>
    <cellStyle name="20% - Accent1 3" xfId="18"/>
    <cellStyle name="20% - Accent1 3 2" xfId="19"/>
    <cellStyle name="20% - Accent1 3 2 2" xfId="20"/>
    <cellStyle name="20% - Accent1 3 3" xfId="21"/>
    <cellStyle name="20% - Accent1 3 4" xfId="22"/>
    <cellStyle name="20% - Accent1 4" xfId="23"/>
    <cellStyle name="20% - Accent1 4 2" xfId="24"/>
    <cellStyle name="20% - Accent1 4 2 2" xfId="25"/>
    <cellStyle name="20% - Accent1 4 2 3" xfId="26"/>
    <cellStyle name="20% - Accent1 4 3" xfId="27"/>
    <cellStyle name="20% - Accent1 4 4" xfId="28"/>
    <cellStyle name="20% - Accent1 4 5" xfId="29"/>
    <cellStyle name="20% - Accent1 5" xfId="30"/>
    <cellStyle name="20% - Accent1 5 2" xfId="31"/>
    <cellStyle name="20% - Accent1 5 3" xfId="32"/>
    <cellStyle name="20% - Accent1 6" xfId="33"/>
    <cellStyle name="20% - Accent2 2" xfId="34"/>
    <cellStyle name="20% - Accent2 2 2" xfId="35"/>
    <cellStyle name="20% - Accent2 2 2 2" xfId="36"/>
    <cellStyle name="20% - Accent2 2 3" xfId="37"/>
    <cellStyle name="20% - Accent2 2 3 2" xfId="38"/>
    <cellStyle name="20% - Accent2 2 4" xfId="39"/>
    <cellStyle name="20% - Accent2 3" xfId="40"/>
    <cellStyle name="20% - Accent2 3 2" xfId="41"/>
    <cellStyle name="20% - Accent2 3 2 2" xfId="42"/>
    <cellStyle name="20% - Accent2 3 3" xfId="43"/>
    <cellStyle name="20% - Accent2 4" xfId="44"/>
    <cellStyle name="20% - Accent2 4 2" xfId="45"/>
    <cellStyle name="20% - Accent2 4 2 2" xfId="46"/>
    <cellStyle name="20% - Accent2 4 2 3" xfId="47"/>
    <cellStyle name="20% - Accent2 4 3" xfId="48"/>
    <cellStyle name="20% - Accent2 4 4" xfId="49"/>
    <cellStyle name="20% - Accent2 5" xfId="50"/>
    <cellStyle name="20% - Accent2 5 2" xfId="51"/>
    <cellStyle name="20% - Accent2 5 3" xfId="52"/>
    <cellStyle name="20% - Accent2 6" xfId="53"/>
    <cellStyle name="20% - Accent3 2" xfId="54"/>
    <cellStyle name="20% - Accent3 2 2" xfId="55"/>
    <cellStyle name="20% - Accent3 2 2 2" xfId="56"/>
    <cellStyle name="20% - Accent3 2 2 3" xfId="57"/>
    <cellStyle name="20% - Accent3 2 3" xfId="58"/>
    <cellStyle name="20% - Accent3 3" xfId="59"/>
    <cellStyle name="20% - Accent3 3 2" xfId="60"/>
    <cellStyle name="20% - Accent3 3 2 2" xfId="61"/>
    <cellStyle name="20% - Accent3 3 3" xfId="62"/>
    <cellStyle name="20% - Accent3 4" xfId="63"/>
    <cellStyle name="20% - Accent3 4 2" xfId="64"/>
    <cellStyle name="20% - Accent3 4 2 2" xfId="65"/>
    <cellStyle name="20% - Accent3 4 2 3" xfId="66"/>
    <cellStyle name="20% - Accent3 4 3" xfId="67"/>
    <cellStyle name="20% - Accent3 4 4" xfId="68"/>
    <cellStyle name="20% - Accent3 5" xfId="69"/>
    <cellStyle name="20% - Accent3 5 2" xfId="70"/>
    <cellStyle name="20% - Accent3 5 3" xfId="71"/>
    <cellStyle name="20% - Accent3 6" xfId="72"/>
    <cellStyle name="20% - Accent4 2" xfId="73"/>
    <cellStyle name="20% - Accent4 2 2" xfId="74"/>
    <cellStyle name="20% - Accent4 2 2 2" xfId="75"/>
    <cellStyle name="20% - Accent4 2 2 3" xfId="76"/>
    <cellStyle name="20% - Accent4 2 3" xfId="77"/>
    <cellStyle name="20% - Accent4 2 3 2" xfId="78"/>
    <cellStyle name="20% - Accent4 2 4" xfId="79"/>
    <cellStyle name="20% - Accent4 3" xfId="80"/>
    <cellStyle name="20% - Accent4 3 2" xfId="81"/>
    <cellStyle name="20% - Accent4 3 2 2" xfId="82"/>
    <cellStyle name="20% - Accent4 3 3" xfId="83"/>
    <cellStyle name="20% - Accent4 3 4" xfId="84"/>
    <cellStyle name="20% - Accent4 4" xfId="85"/>
    <cellStyle name="20% - Accent4 4 2" xfId="86"/>
    <cellStyle name="20% - Accent4 4 2 2" xfId="87"/>
    <cellStyle name="20% - Accent4 4 2 3" xfId="88"/>
    <cellStyle name="20% - Accent4 4 3" xfId="89"/>
    <cellStyle name="20% - Accent4 4 4" xfId="90"/>
    <cellStyle name="20% - Accent4 4 5" xfId="91"/>
    <cellStyle name="20% - Accent4 5" xfId="92"/>
    <cellStyle name="20% - Accent4 5 2" xfId="93"/>
    <cellStyle name="20% - Accent4 5 3" xfId="94"/>
    <cellStyle name="20% - Accent4 6" xfId="95"/>
    <cellStyle name="20% - Accent5 2" xfId="96"/>
    <cellStyle name="20% - Accent5 2 2" xfId="97"/>
    <cellStyle name="20% - Accent5 2 2 2" xfId="98"/>
    <cellStyle name="20% - Accent5 2 2 3" xfId="99"/>
    <cellStyle name="20% - Accent5 3" xfId="100"/>
    <cellStyle name="20% - Accent5 3 2" xfId="101"/>
    <cellStyle name="20% - Accent5 3 2 2" xfId="102"/>
    <cellStyle name="20% - Accent5 3 2 3" xfId="103"/>
    <cellStyle name="20% - Accent5 3 3" xfId="104"/>
    <cellStyle name="20% - Accent5 4" xfId="105"/>
    <cellStyle name="20% - Accent5 4 2" xfId="106"/>
    <cellStyle name="20% - Accent5 4 2 2" xfId="107"/>
    <cellStyle name="20% - Accent5 4 2 3" xfId="108"/>
    <cellStyle name="20% - Accent5 4 3" xfId="109"/>
    <cellStyle name="20% - Accent5 4 4" xfId="110"/>
    <cellStyle name="20% - Accent5 5" xfId="111"/>
    <cellStyle name="20% - Accent5 5 2" xfId="112"/>
    <cellStyle name="20% - Accent5 5 3" xfId="113"/>
    <cellStyle name="20% - Accent5 6" xfId="114"/>
    <cellStyle name="20% - Accent6 2" xfId="115"/>
    <cellStyle name="20% - Accent6 2 2" xfId="116"/>
    <cellStyle name="20% - Accent6 2 2 2" xfId="117"/>
    <cellStyle name="20% - Accent6 2 3" xfId="118"/>
    <cellStyle name="20% - Accent6 2 3 2" xfId="119"/>
    <cellStyle name="20% - Accent6 3" xfId="120"/>
    <cellStyle name="20% - Accent6 3 2" xfId="121"/>
    <cellStyle name="20% - Accent6 3 2 2" xfId="122"/>
    <cellStyle name="20% - Accent6 3 3" xfId="123"/>
    <cellStyle name="20% - Accent6 4" xfId="124"/>
    <cellStyle name="20% - Accent6 4 2" xfId="125"/>
    <cellStyle name="20% - Accent6 4 2 2" xfId="126"/>
    <cellStyle name="20% - Accent6 4 2 3" xfId="127"/>
    <cellStyle name="20% - Accent6 4 3" xfId="128"/>
    <cellStyle name="20% - Accent6 4 4" xfId="129"/>
    <cellStyle name="20% - Accent6 5" xfId="130"/>
    <cellStyle name="20% - Accent6 5 2" xfId="131"/>
    <cellStyle name="20% - Accent6 5 3" xfId="132"/>
    <cellStyle name="20% - Accent6 6" xfId="133"/>
    <cellStyle name="40% - Accent1 2" xfId="134"/>
    <cellStyle name="40% - Accent1 2 2" xfId="135"/>
    <cellStyle name="40% - Accent1 2 2 2" xfId="136"/>
    <cellStyle name="40% - Accent1 2 2 3" xfId="137"/>
    <cellStyle name="40% - Accent1 2 3" xfId="138"/>
    <cellStyle name="40% - Accent1 2 4" xfId="139"/>
    <cellStyle name="40% - Accent1 3" xfId="140"/>
    <cellStyle name="40% - Accent1 3 2" xfId="141"/>
    <cellStyle name="40% - Accent1 3 2 2" xfId="142"/>
    <cellStyle name="40% - Accent1 3 3" xfId="143"/>
    <cellStyle name="40% - Accent1 3 4" xfId="144"/>
    <cellStyle name="40% - Accent1 4" xfId="145"/>
    <cellStyle name="40% - Accent1 4 2" xfId="146"/>
    <cellStyle name="40% - Accent1 4 2 2" xfId="147"/>
    <cellStyle name="40% - Accent1 4 2 3" xfId="148"/>
    <cellStyle name="40% - Accent1 4 3" xfId="149"/>
    <cellStyle name="40% - Accent1 5" xfId="150"/>
    <cellStyle name="40% - Accent1 5 2" xfId="151"/>
    <cellStyle name="40% - Accent1 5 3" xfId="152"/>
    <cellStyle name="40% - Accent1 6" xfId="153"/>
    <cellStyle name="40% - Accent1 7" xfId="154"/>
    <cellStyle name="40% - Accent2 2" xfId="155"/>
    <cellStyle name="40% - Accent2 2 2" xfId="156"/>
    <cellStyle name="40% - Accent2 2 2 2" xfId="157"/>
    <cellStyle name="40% - Accent2 2 2 3" xfId="158"/>
    <cellStyle name="40% - Accent2 3" xfId="159"/>
    <cellStyle name="40% - Accent2 3 2" xfId="160"/>
    <cellStyle name="40% - Accent2 3 2 2" xfId="161"/>
    <cellStyle name="40% - Accent2 3 2 3" xfId="162"/>
    <cellStyle name="40% - Accent2 3 3" xfId="163"/>
    <cellStyle name="40% - Accent2 4" xfId="164"/>
    <cellStyle name="40% - Accent2 4 2" xfId="165"/>
    <cellStyle name="40% - Accent2 4 2 2" xfId="166"/>
    <cellStyle name="40% - Accent2 4 2 3" xfId="167"/>
    <cellStyle name="40% - Accent2 4 3" xfId="168"/>
    <cellStyle name="40% - Accent2 4 4" xfId="169"/>
    <cellStyle name="40% - Accent2 5" xfId="170"/>
    <cellStyle name="40% - Accent2 5 2" xfId="171"/>
    <cellStyle name="40% - Accent2 5 3" xfId="172"/>
    <cellStyle name="40% - Accent2 6" xfId="173"/>
    <cellStyle name="40% - Accent3 2" xfId="174"/>
    <cellStyle name="40% - Accent3 2 2" xfId="175"/>
    <cellStyle name="40% - Accent3 2 2 2" xfId="176"/>
    <cellStyle name="40% - Accent3 2 3" xfId="177"/>
    <cellStyle name="40% - Accent3 2 3 2" xfId="178"/>
    <cellStyle name="40% - Accent3 2 4" xfId="179"/>
    <cellStyle name="40% - Accent3 3" xfId="180"/>
    <cellStyle name="40% - Accent3 3 2" xfId="181"/>
    <cellStyle name="40% - Accent3 3 2 2" xfId="182"/>
    <cellStyle name="40% - Accent3 3 3" xfId="183"/>
    <cellStyle name="40% - Accent3 4" xfId="184"/>
    <cellStyle name="40% - Accent3 4 2" xfId="185"/>
    <cellStyle name="40% - Accent3 4 2 2" xfId="186"/>
    <cellStyle name="40% - Accent3 4 2 3" xfId="187"/>
    <cellStyle name="40% - Accent3 4 3" xfId="188"/>
    <cellStyle name="40% - Accent3 4 4" xfId="189"/>
    <cellStyle name="40% - Accent3 5" xfId="190"/>
    <cellStyle name="40% - Accent3 5 2" xfId="191"/>
    <cellStyle name="40% - Accent3 5 3" xfId="192"/>
    <cellStyle name="40% - Accent3 6" xfId="193"/>
    <cellStyle name="40% - Accent4 2" xfId="194"/>
    <cellStyle name="40% - Accent4 2 2" xfId="195"/>
    <cellStyle name="40% - Accent4 2 2 2" xfId="196"/>
    <cellStyle name="40% - Accent4 2 2 3" xfId="197"/>
    <cellStyle name="40% - Accent4 2 3" xfId="198"/>
    <cellStyle name="40% - Accent4 2 4" xfId="199"/>
    <cellStyle name="40% - Accent4 3" xfId="200"/>
    <cellStyle name="40% - Accent4 3 2" xfId="201"/>
    <cellStyle name="40% - Accent4 3 2 2" xfId="202"/>
    <cellStyle name="40% - Accent4 3 3" xfId="203"/>
    <cellStyle name="40% - Accent4 3 4" xfId="204"/>
    <cellStyle name="40% - Accent4 4" xfId="205"/>
    <cellStyle name="40% - Accent4 4 2" xfId="206"/>
    <cellStyle name="40% - Accent4 4 2 2" xfId="207"/>
    <cellStyle name="40% - Accent4 4 2 3" xfId="208"/>
    <cellStyle name="40% - Accent4 4 3" xfId="209"/>
    <cellStyle name="40% - Accent4 5" xfId="210"/>
    <cellStyle name="40% - Accent4 5 2" xfId="211"/>
    <cellStyle name="40% - Accent4 5 3" xfId="212"/>
    <cellStyle name="40% - Accent4 6" xfId="213"/>
    <cellStyle name="40% - Accent4 7" xfId="214"/>
    <cellStyle name="40% - Accent5 2" xfId="215"/>
    <cellStyle name="40% - Accent5 2 2" xfId="216"/>
    <cellStyle name="40% - Accent5 2 2 2" xfId="217"/>
    <cellStyle name="40% - Accent5 2 2 3" xfId="218"/>
    <cellStyle name="40% - Accent5 2 3" xfId="219"/>
    <cellStyle name="40% - Accent5 3" xfId="220"/>
    <cellStyle name="40% - Accent5 3 2" xfId="221"/>
    <cellStyle name="40% - Accent5 3 2 2" xfId="222"/>
    <cellStyle name="40% - Accent5 3 3" xfId="223"/>
    <cellStyle name="40% - Accent5 4" xfId="224"/>
    <cellStyle name="40% - Accent5 4 2" xfId="225"/>
    <cellStyle name="40% - Accent5 4 2 2" xfId="226"/>
    <cellStyle name="40% - Accent5 4 2 3" xfId="227"/>
    <cellStyle name="40% - Accent5 4 3" xfId="228"/>
    <cellStyle name="40% - Accent5 4 4" xfId="229"/>
    <cellStyle name="40% - Accent5 5" xfId="230"/>
    <cellStyle name="40% - Accent5 5 2" xfId="231"/>
    <cellStyle name="40% - Accent5 5 3" xfId="232"/>
    <cellStyle name="40% - Accent5 6" xfId="233"/>
    <cellStyle name="40% - Accent6 2" xfId="234"/>
    <cellStyle name="40% - Accent6 2 2" xfId="235"/>
    <cellStyle name="40% - Accent6 2 2 2" xfId="236"/>
    <cellStyle name="40% - Accent6 2 2 3" xfId="237"/>
    <cellStyle name="40% - Accent6 2 3" xfId="238"/>
    <cellStyle name="40% - Accent6 2 3 2" xfId="239"/>
    <cellStyle name="40% - Accent6 2 4" xfId="240"/>
    <cellStyle name="40% - Accent6 3" xfId="241"/>
    <cellStyle name="40% - Accent6 3 2" xfId="242"/>
    <cellStyle name="40% - Accent6 3 2 2" xfId="243"/>
    <cellStyle name="40% - Accent6 3 3" xfId="244"/>
    <cellStyle name="40% - Accent6 3 4" xfId="245"/>
    <cellStyle name="40% - Accent6 4" xfId="246"/>
    <cellStyle name="40% - Accent6 4 2" xfId="247"/>
    <cellStyle name="40% - Accent6 4 2 2" xfId="248"/>
    <cellStyle name="40% - Accent6 4 2 3" xfId="249"/>
    <cellStyle name="40% - Accent6 4 3" xfId="250"/>
    <cellStyle name="40% - Accent6 5" xfId="251"/>
    <cellStyle name="40% - Accent6 5 2" xfId="252"/>
    <cellStyle name="40% - Accent6 5 3" xfId="253"/>
    <cellStyle name="40% - Accent6 6" xfId="254"/>
    <cellStyle name="40% - Accent6 7" xfId="255"/>
    <cellStyle name="60% - Accent1 2" xfId="256"/>
    <cellStyle name="60% - Accent1 2 2" xfId="257"/>
    <cellStyle name="60% - Accent1 2 2 2" xfId="258"/>
    <cellStyle name="60% - Accent1 2 2 3" xfId="259"/>
    <cellStyle name="60% - Accent1 2 3" xfId="260"/>
    <cellStyle name="60% - Accent1 2 3 2" xfId="261"/>
    <cellStyle name="60% - Accent1 2 4" xfId="262"/>
    <cellStyle name="60% - Accent1 2 4 2" xfId="263"/>
    <cellStyle name="60% - Accent1 2 5" xfId="264"/>
    <cellStyle name="60% - Accent1 3" xfId="265"/>
    <cellStyle name="60% - Accent1 3 2" xfId="266"/>
    <cellStyle name="60% - Accent1 3 3" xfId="267"/>
    <cellStyle name="60% - Accent1 3 4" xfId="268"/>
    <cellStyle name="60% - Accent1 4" xfId="269"/>
    <cellStyle name="60% - Accent1 4 2" xfId="270"/>
    <cellStyle name="60% - Accent1 4 3" xfId="271"/>
    <cellStyle name="60% - Accent2 2" xfId="272"/>
    <cellStyle name="60% - Accent2 2 2" xfId="273"/>
    <cellStyle name="60% - Accent2 2 2 2" xfId="274"/>
    <cellStyle name="60% - Accent2 2 2 3" xfId="275"/>
    <cellStyle name="60% - Accent2 2 3" xfId="276"/>
    <cellStyle name="60% - Accent2 3" xfId="277"/>
    <cellStyle name="60% - Accent2 3 2" xfId="278"/>
    <cellStyle name="60% - Accent2 3 2 2" xfId="279"/>
    <cellStyle name="60% - Accent2 3 3" xfId="280"/>
    <cellStyle name="60% - Accent2 4" xfId="281"/>
    <cellStyle name="60% - Accent2 4 2" xfId="282"/>
    <cellStyle name="60% - Accent2 4 3" xfId="283"/>
    <cellStyle name="60% - Accent3 2" xfId="284"/>
    <cellStyle name="60% - Accent3 2 2" xfId="285"/>
    <cellStyle name="60% - Accent3 2 2 2" xfId="286"/>
    <cellStyle name="60% - Accent3 2 2 3" xfId="287"/>
    <cellStyle name="60% - Accent3 2 3" xfId="288"/>
    <cellStyle name="60% - Accent3 2 3 2" xfId="289"/>
    <cellStyle name="60% - Accent3 2 4" xfId="290"/>
    <cellStyle name="60% - Accent3 3" xfId="291"/>
    <cellStyle name="60% - Accent3 3 2" xfId="292"/>
    <cellStyle name="60% - Accent3 3 3" xfId="293"/>
    <cellStyle name="60% - Accent3 3 4" xfId="294"/>
    <cellStyle name="60% - Accent3 4" xfId="295"/>
    <cellStyle name="60% - Accent3 4 2" xfId="296"/>
    <cellStyle name="60% - Accent3 4 3" xfId="297"/>
    <cellStyle name="60% - Accent3 4 4" xfId="298"/>
    <cellStyle name="60% - Accent4 2" xfId="299"/>
    <cellStyle name="60% - Accent4 2 2" xfId="300"/>
    <cellStyle name="60% - Accent4 2 2 2" xfId="301"/>
    <cellStyle name="60% - Accent4 2 2 3" xfId="302"/>
    <cellStyle name="60% - Accent4 2 3" xfId="303"/>
    <cellStyle name="60% - Accent4 2 3 2" xfId="304"/>
    <cellStyle name="60% - Accent4 2 4" xfId="305"/>
    <cellStyle name="60% - Accent4 3" xfId="306"/>
    <cellStyle name="60% - Accent4 3 2" xfId="307"/>
    <cellStyle name="60% - Accent4 3 3" xfId="308"/>
    <cellStyle name="60% - Accent4 3 4" xfId="309"/>
    <cellStyle name="60% - Accent4 4" xfId="310"/>
    <cellStyle name="60% - Accent4 4 2" xfId="311"/>
    <cellStyle name="60% - Accent4 4 3" xfId="312"/>
    <cellStyle name="60% - Accent4 4 4" xfId="313"/>
    <cellStyle name="60% - Accent5 2" xfId="314"/>
    <cellStyle name="60% - Accent5 2 2" xfId="315"/>
    <cellStyle name="60% - Accent5 2 2 2" xfId="316"/>
    <cellStyle name="60% - Accent5 2 2 3" xfId="317"/>
    <cellStyle name="60% - Accent5 2 3" xfId="318"/>
    <cellStyle name="60% - Accent5 2 3 2" xfId="319"/>
    <cellStyle name="60% - Accent5 2 4" xfId="320"/>
    <cellStyle name="60% - Accent5 2 4 2" xfId="321"/>
    <cellStyle name="60% - Accent5 3" xfId="322"/>
    <cellStyle name="60% - Accent5 3 2" xfId="323"/>
    <cellStyle name="60% - Accent5 3 2 2" xfId="324"/>
    <cellStyle name="60% - Accent5 3 3" xfId="325"/>
    <cellStyle name="60% - Accent5 4" xfId="326"/>
    <cellStyle name="60% - Accent5 4 2" xfId="327"/>
    <cellStyle name="60% - Accent5 4 3" xfId="328"/>
    <cellStyle name="60% - Accent6 2" xfId="329"/>
    <cellStyle name="60% - Accent6 2 2" xfId="330"/>
    <cellStyle name="60% - Accent6 2 2 2" xfId="331"/>
    <cellStyle name="60% - Accent6 2 3" xfId="332"/>
    <cellStyle name="60% - Accent6 2 3 2" xfId="333"/>
    <cellStyle name="60% - Accent6 2 4" xfId="334"/>
    <cellStyle name="60% - Accent6 3" xfId="335"/>
    <cellStyle name="60% - Accent6 3 2" xfId="336"/>
    <cellStyle name="60% - Accent6 3 2 2" xfId="337"/>
    <cellStyle name="60% - Accent6 3 3" xfId="338"/>
    <cellStyle name="60% - Accent6 4" xfId="339"/>
    <cellStyle name="60% - Accent6 4 2" xfId="340"/>
    <cellStyle name="60% - Accent6 4 3" xfId="341"/>
    <cellStyle name="Accent1 2" xfId="342"/>
    <cellStyle name="Accent1 2 2" xfId="343"/>
    <cellStyle name="Accent1 2 2 2" xfId="344"/>
    <cellStyle name="Accent1 2 2 3" xfId="345"/>
    <cellStyle name="Accent1 2 3" xfId="346"/>
    <cellStyle name="Accent1 2 3 2" xfId="347"/>
    <cellStyle name="Accent1 2 4" xfId="348"/>
    <cellStyle name="Accent1 2 4 2" xfId="349"/>
    <cellStyle name="Accent1 2 5" xfId="350"/>
    <cellStyle name="Accent1 3" xfId="351"/>
    <cellStyle name="Accent1 3 2" xfId="352"/>
    <cellStyle name="Accent1 3 3" xfId="353"/>
    <cellStyle name="Accent1 3 4" xfId="354"/>
    <cellStyle name="Accent1 4" xfId="355"/>
    <cellStyle name="Accent1 4 2" xfId="356"/>
    <cellStyle name="Accent2 2" xfId="357"/>
    <cellStyle name="Accent2 2 2" xfId="358"/>
    <cellStyle name="Accent2 2 2 2" xfId="359"/>
    <cellStyle name="Accent2 2 2 3" xfId="360"/>
    <cellStyle name="Accent2 2 3" xfId="361"/>
    <cellStyle name="Accent2 3" xfId="362"/>
    <cellStyle name="Accent2 3 2" xfId="363"/>
    <cellStyle name="Accent2 3 2 2" xfId="364"/>
    <cellStyle name="Accent2 3 3" xfId="365"/>
    <cellStyle name="Accent2 4" xfId="366"/>
    <cellStyle name="Accent2 4 2" xfId="367"/>
    <cellStyle name="Accent2 4 3" xfId="368"/>
    <cellStyle name="Accent3 2" xfId="369"/>
    <cellStyle name="Accent3 2 2" xfId="370"/>
    <cellStyle name="Accent3 2 2 2" xfId="371"/>
    <cellStyle name="Accent3 2 3" xfId="372"/>
    <cellStyle name="Accent3 2 4" xfId="373"/>
    <cellStyle name="Accent3 2 4 2" xfId="374"/>
    <cellStyle name="Accent3 3" xfId="375"/>
    <cellStyle name="Accent3 3 2" xfId="376"/>
    <cellStyle name="Accent3 3 2 2" xfId="377"/>
    <cellStyle name="Accent3 3 3" xfId="378"/>
    <cellStyle name="Accent3 4" xfId="379"/>
    <cellStyle name="Accent3 4 2" xfId="380"/>
    <cellStyle name="Accent3 4 3" xfId="381"/>
    <cellStyle name="Accent4 2" xfId="382"/>
    <cellStyle name="Accent4 2 2" xfId="383"/>
    <cellStyle name="Accent4 2 2 2" xfId="384"/>
    <cellStyle name="Accent4 2 2 2 2" xfId="385"/>
    <cellStyle name="Accent4 2 2 3" xfId="386"/>
    <cellStyle name="Accent4 2 3" xfId="387"/>
    <cellStyle name="Accent4 2 3 2" xfId="388"/>
    <cellStyle name="Accent4 2 4" xfId="389"/>
    <cellStyle name="Accent4 3" xfId="390"/>
    <cellStyle name="Accent4 3 2" xfId="391"/>
    <cellStyle name="Accent4 3 2 2" xfId="392"/>
    <cellStyle name="Accent4 3 3" xfId="393"/>
    <cellStyle name="Accent4 4" xfId="394"/>
    <cellStyle name="Accent4 4 2" xfId="395"/>
    <cellStyle name="Accent4 4 3" xfId="396"/>
    <cellStyle name="Accent5 2" xfId="397"/>
    <cellStyle name="Accent5 2 2" xfId="398"/>
    <cellStyle name="Accent5 2 2 2" xfId="399"/>
    <cellStyle name="Accent5 2 2 2 2" xfId="400"/>
    <cellStyle name="Accent5 2 2 2 3" xfId="401"/>
    <cellStyle name="Accent5 2 2 3" xfId="402"/>
    <cellStyle name="Accent5 2 3" xfId="403"/>
    <cellStyle name="Accent5 2 3 2" xfId="404"/>
    <cellStyle name="Accent5 2 4" xfId="405"/>
    <cellStyle name="Accent5 2 4 2" xfId="406"/>
    <cellStyle name="Accent5 2 4 3" xfId="407"/>
    <cellStyle name="Accent5 2 5" xfId="408"/>
    <cellStyle name="Accent5 3" xfId="409"/>
    <cellStyle name="Accent5 4" xfId="410"/>
    <cellStyle name="Accent5 4 2" xfId="411"/>
    <cellStyle name="Accent6 2" xfId="412"/>
    <cellStyle name="Accent6 2 2" xfId="413"/>
    <cellStyle name="Accent6 2 2 2" xfId="414"/>
    <cellStyle name="Accent6 2 3" xfId="415"/>
    <cellStyle name="Accent6 2 4" xfId="416"/>
    <cellStyle name="Accent6 2 4 2" xfId="417"/>
    <cellStyle name="Accent6 3" xfId="418"/>
    <cellStyle name="Accent6 3 2" xfId="419"/>
    <cellStyle name="Accent6 3 2 2" xfId="420"/>
    <cellStyle name="Accent6 3 3" xfId="421"/>
    <cellStyle name="Accent6 4" xfId="422"/>
    <cellStyle name="Accent6 4 2" xfId="423"/>
    <cellStyle name="Accent6 4 3" xfId="424"/>
    <cellStyle name="Accounting" xfId="425"/>
    <cellStyle name="Accounting 2" xfId="426"/>
    <cellStyle name="Accounting 2 2" xfId="427"/>
    <cellStyle name="Accounting 3" xfId="428"/>
    <cellStyle name="Accounting 3 2" xfId="429"/>
    <cellStyle name="Accounting 4" xfId="430"/>
    <cellStyle name="Accounting 5" xfId="431"/>
    <cellStyle name="Accounting 6" xfId="432"/>
    <cellStyle name="Accounting_2011-11" xfId="433"/>
    <cellStyle name="APS" xfId="434"/>
    <cellStyle name="APSLabels" xfId="435"/>
    <cellStyle name="APSLabels 10" xfId="436"/>
    <cellStyle name="APSLabels 10 2" xfId="437"/>
    <cellStyle name="APSLabels 10 3" xfId="438"/>
    <cellStyle name="APSLabels 11" xfId="439"/>
    <cellStyle name="APSLabels 11 2" xfId="440"/>
    <cellStyle name="APSLabels 11 3" xfId="441"/>
    <cellStyle name="APSLabels 12" xfId="442"/>
    <cellStyle name="APSLabels 12 2" xfId="443"/>
    <cellStyle name="APSLabels 12 3" xfId="444"/>
    <cellStyle name="APSLabels 13" xfId="445"/>
    <cellStyle name="APSLabels 13 2" xfId="446"/>
    <cellStyle name="APSLabels 13 3" xfId="447"/>
    <cellStyle name="APSLabels 14" xfId="448"/>
    <cellStyle name="APSLabels 14 2" xfId="449"/>
    <cellStyle name="APSLabels 14 3" xfId="450"/>
    <cellStyle name="APSLabels 15" xfId="451"/>
    <cellStyle name="APSLabels 16" xfId="452"/>
    <cellStyle name="APSLabels 17" xfId="453"/>
    <cellStyle name="APSLabels 2" xfId="454"/>
    <cellStyle name="APSLabels 2 10" xfId="455"/>
    <cellStyle name="APSLabels 2 10 2" xfId="456"/>
    <cellStyle name="APSLabels 2 10 3" xfId="457"/>
    <cellStyle name="APSLabels 2 11" xfId="458"/>
    <cellStyle name="APSLabels 2 2" xfId="459"/>
    <cellStyle name="APSLabels 2 2 10" xfId="460"/>
    <cellStyle name="APSLabels 2 2 2" xfId="461"/>
    <cellStyle name="APSLabels 2 2 2 2" xfId="462"/>
    <cellStyle name="APSLabels 2 2 2 2 2" xfId="463"/>
    <cellStyle name="APSLabels 2 2 2 2 2 2" xfId="464"/>
    <cellStyle name="APSLabels 2 2 2 2 3" xfId="465"/>
    <cellStyle name="APSLabels 2 2 2 2 3 2" xfId="466"/>
    <cellStyle name="APSLabels 2 2 2 2 3 3" xfId="467"/>
    <cellStyle name="APSLabels 2 2 2 2 4" xfId="468"/>
    <cellStyle name="APSLabels 2 2 2 2 4 2" xfId="469"/>
    <cellStyle name="APSLabels 2 2 2 2 4 3" xfId="470"/>
    <cellStyle name="APSLabels 2 2 2 2 5" xfId="471"/>
    <cellStyle name="APSLabels 2 2 2 2 5 2" xfId="472"/>
    <cellStyle name="APSLabels 2 2 2 2 5 3" xfId="473"/>
    <cellStyle name="APSLabels 2 2 2 2 6" xfId="474"/>
    <cellStyle name="APSLabels 2 2 2 3" xfId="475"/>
    <cellStyle name="APSLabels 2 2 2 3 2" xfId="476"/>
    <cellStyle name="APSLabels 2 2 2 4" xfId="477"/>
    <cellStyle name="APSLabels 2 2 2 4 2" xfId="478"/>
    <cellStyle name="APSLabels 2 2 2 4 3" xfId="479"/>
    <cellStyle name="APSLabels 2 2 2 5" xfId="480"/>
    <cellStyle name="APSLabels 2 2 2 5 2" xfId="481"/>
    <cellStyle name="APSLabels 2 2 2 5 3" xfId="482"/>
    <cellStyle name="APSLabels 2 2 2 6" xfId="483"/>
    <cellStyle name="APSLabels 2 2 2 6 2" xfId="484"/>
    <cellStyle name="APSLabels 2 2 2 6 3" xfId="485"/>
    <cellStyle name="APSLabels 2 2 2 7" xfId="486"/>
    <cellStyle name="APSLabels 2 2 3" xfId="487"/>
    <cellStyle name="APSLabels 2 2 3 2" xfId="488"/>
    <cellStyle name="APSLabels 2 2 3 2 2" xfId="489"/>
    <cellStyle name="APSLabels 2 2 3 2 2 2" xfId="490"/>
    <cellStyle name="APSLabels 2 2 3 2 3" xfId="491"/>
    <cellStyle name="APSLabels 2 2 3 2 3 2" xfId="492"/>
    <cellStyle name="APSLabels 2 2 3 2 3 3" xfId="493"/>
    <cellStyle name="APSLabels 2 2 3 2 4" xfId="494"/>
    <cellStyle name="APSLabels 2 2 3 2 4 2" xfId="495"/>
    <cellStyle name="APSLabels 2 2 3 2 4 3" xfId="496"/>
    <cellStyle name="APSLabels 2 2 3 2 5" xfId="497"/>
    <cellStyle name="APSLabels 2 2 3 2 5 2" xfId="498"/>
    <cellStyle name="APSLabels 2 2 3 2 5 3" xfId="499"/>
    <cellStyle name="APSLabels 2 2 3 2 6" xfId="500"/>
    <cellStyle name="APSLabels 2 2 3 3" xfId="501"/>
    <cellStyle name="APSLabels 2 2 3 3 2" xfId="502"/>
    <cellStyle name="APSLabels 2 2 3 4" xfId="503"/>
    <cellStyle name="APSLabels 2 2 3 4 2" xfId="504"/>
    <cellStyle name="APSLabels 2 2 3 4 3" xfId="505"/>
    <cellStyle name="APSLabels 2 2 3 5" xfId="506"/>
    <cellStyle name="APSLabels 2 2 3 5 2" xfId="507"/>
    <cellStyle name="APSLabels 2 2 3 5 3" xfId="508"/>
    <cellStyle name="APSLabels 2 2 3 6" xfId="509"/>
    <cellStyle name="APSLabels 2 2 3 6 2" xfId="510"/>
    <cellStyle name="APSLabels 2 2 3 6 3" xfId="511"/>
    <cellStyle name="APSLabels 2 2 3 7" xfId="512"/>
    <cellStyle name="APSLabels 2 2 4" xfId="513"/>
    <cellStyle name="APSLabels 2 2 4 2" xfId="514"/>
    <cellStyle name="APSLabels 2 2 4 2 2" xfId="515"/>
    <cellStyle name="APSLabels 2 2 4 3" xfId="516"/>
    <cellStyle name="APSLabels 2 2 4 3 2" xfId="517"/>
    <cellStyle name="APSLabels 2 2 4 3 3" xfId="518"/>
    <cellStyle name="APSLabels 2 2 4 4" xfId="519"/>
    <cellStyle name="APSLabels 2 2 4 4 2" xfId="520"/>
    <cellStyle name="APSLabels 2 2 4 4 3" xfId="521"/>
    <cellStyle name="APSLabels 2 2 4 5" xfId="522"/>
    <cellStyle name="APSLabels 2 2 4 5 2" xfId="523"/>
    <cellStyle name="APSLabels 2 2 4 5 3" xfId="524"/>
    <cellStyle name="APSLabels 2 2 4 6" xfId="525"/>
    <cellStyle name="APSLabels 2 2 5" xfId="526"/>
    <cellStyle name="APSLabels 2 2 5 2" xfId="527"/>
    <cellStyle name="APSLabels 2 2 5 2 2" xfId="528"/>
    <cellStyle name="APSLabels 2 2 5 3" xfId="529"/>
    <cellStyle name="APSLabels 2 2 5 3 2" xfId="530"/>
    <cellStyle name="APSLabels 2 2 5 3 3" xfId="531"/>
    <cellStyle name="APSLabels 2 2 5 4" xfId="532"/>
    <cellStyle name="APSLabels 2 2 5 4 2" xfId="533"/>
    <cellStyle name="APSLabels 2 2 5 4 3" xfId="534"/>
    <cellStyle name="APSLabels 2 2 5 5" xfId="535"/>
    <cellStyle name="APSLabels 2 2 5 5 2" xfId="536"/>
    <cellStyle name="APSLabels 2 2 5 5 3" xfId="537"/>
    <cellStyle name="APSLabels 2 2 5 6" xfId="538"/>
    <cellStyle name="APSLabels 2 2 6" xfId="539"/>
    <cellStyle name="APSLabels 2 2 6 2" xfId="540"/>
    <cellStyle name="APSLabels 2 2 7" xfId="541"/>
    <cellStyle name="APSLabels 2 2 7 2" xfId="542"/>
    <cellStyle name="APSLabels 2 2 7 3" xfId="543"/>
    <cellStyle name="APSLabels 2 2 8" xfId="544"/>
    <cellStyle name="APSLabels 2 2 8 2" xfId="545"/>
    <cellStyle name="APSLabels 2 2 8 3" xfId="546"/>
    <cellStyle name="APSLabels 2 2 9" xfId="547"/>
    <cellStyle name="APSLabels 2 2 9 2" xfId="548"/>
    <cellStyle name="APSLabels 2 2 9 3" xfId="549"/>
    <cellStyle name="APSLabels 2 3" xfId="550"/>
    <cellStyle name="APSLabels 2 3 2" xfId="551"/>
    <cellStyle name="APSLabels 2 3 2 2" xfId="552"/>
    <cellStyle name="APSLabels 2 3 2 2 2" xfId="553"/>
    <cellStyle name="APSLabels 2 3 2 3" xfId="554"/>
    <cellStyle name="APSLabels 2 3 2 3 2" xfId="555"/>
    <cellStyle name="APSLabels 2 3 2 3 3" xfId="556"/>
    <cellStyle name="APSLabels 2 3 2 4" xfId="557"/>
    <cellStyle name="APSLabels 2 3 2 4 2" xfId="558"/>
    <cellStyle name="APSLabels 2 3 2 4 3" xfId="559"/>
    <cellStyle name="APSLabels 2 3 2 5" xfId="560"/>
    <cellStyle name="APSLabels 2 3 2 5 2" xfId="561"/>
    <cellStyle name="APSLabels 2 3 2 5 3" xfId="562"/>
    <cellStyle name="APSLabels 2 3 2 6" xfId="563"/>
    <cellStyle name="APSLabels 2 3 3" xfId="564"/>
    <cellStyle name="APSLabels 2 3 3 2" xfId="565"/>
    <cellStyle name="APSLabels 2 3 4" xfId="566"/>
    <cellStyle name="APSLabels 2 3 4 2" xfId="567"/>
    <cellStyle name="APSLabels 2 3 4 3" xfId="568"/>
    <cellStyle name="APSLabels 2 3 5" xfId="569"/>
    <cellStyle name="APSLabels 2 3 5 2" xfId="570"/>
    <cellStyle name="APSLabels 2 3 5 3" xfId="571"/>
    <cellStyle name="APSLabels 2 3 6" xfId="572"/>
    <cellStyle name="APSLabels 2 3 6 2" xfId="573"/>
    <cellStyle name="APSLabels 2 3 6 3" xfId="574"/>
    <cellStyle name="APSLabels 2 3 7" xfId="575"/>
    <cellStyle name="APSLabels 2 4" xfId="576"/>
    <cellStyle name="APSLabels 2 4 2" xfId="577"/>
    <cellStyle name="APSLabels 2 4 2 2" xfId="578"/>
    <cellStyle name="APSLabels 2 4 2 2 2" xfId="579"/>
    <cellStyle name="APSLabels 2 4 2 3" xfId="580"/>
    <cellStyle name="APSLabels 2 4 2 3 2" xfId="581"/>
    <cellStyle name="APSLabels 2 4 2 3 3" xfId="582"/>
    <cellStyle name="APSLabels 2 4 2 4" xfId="583"/>
    <cellStyle name="APSLabels 2 4 2 4 2" xfId="584"/>
    <cellStyle name="APSLabels 2 4 2 4 3" xfId="585"/>
    <cellStyle name="APSLabels 2 4 2 5" xfId="586"/>
    <cellStyle name="APSLabels 2 4 2 5 2" xfId="587"/>
    <cellStyle name="APSLabels 2 4 2 5 3" xfId="588"/>
    <cellStyle name="APSLabels 2 4 2 6" xfId="589"/>
    <cellStyle name="APSLabels 2 4 3" xfId="590"/>
    <cellStyle name="APSLabels 2 4 3 2" xfId="591"/>
    <cellStyle name="APSLabels 2 4 4" xfId="592"/>
    <cellStyle name="APSLabels 2 4 4 2" xfId="593"/>
    <cellStyle name="APSLabels 2 4 4 3" xfId="594"/>
    <cellStyle name="APSLabels 2 4 5" xfId="595"/>
    <cellStyle name="APSLabels 2 4 5 2" xfId="596"/>
    <cellStyle name="APSLabels 2 4 5 3" xfId="597"/>
    <cellStyle name="APSLabels 2 4 6" xfId="598"/>
    <cellStyle name="APSLabels 2 4 6 2" xfId="599"/>
    <cellStyle name="APSLabels 2 4 6 3" xfId="600"/>
    <cellStyle name="APSLabels 2 4 7" xfId="601"/>
    <cellStyle name="APSLabels 2 5" xfId="602"/>
    <cellStyle name="APSLabels 2 5 2" xfId="603"/>
    <cellStyle name="APSLabels 2 5 2 2" xfId="604"/>
    <cellStyle name="APSLabels 2 5 3" xfId="605"/>
    <cellStyle name="APSLabels 2 5 3 2" xfId="606"/>
    <cellStyle name="APSLabels 2 5 3 3" xfId="607"/>
    <cellStyle name="APSLabels 2 5 4" xfId="608"/>
    <cellStyle name="APSLabels 2 5 4 2" xfId="609"/>
    <cellStyle name="APSLabels 2 5 4 3" xfId="610"/>
    <cellStyle name="APSLabels 2 5 5" xfId="611"/>
    <cellStyle name="APSLabels 2 5 5 2" xfId="612"/>
    <cellStyle name="APSLabels 2 5 5 3" xfId="613"/>
    <cellStyle name="APSLabels 2 5 6" xfId="614"/>
    <cellStyle name="APSLabels 2 6" xfId="615"/>
    <cellStyle name="APSLabels 2 6 2" xfId="616"/>
    <cellStyle name="APSLabels 2 6 2 2" xfId="617"/>
    <cellStyle name="APSLabels 2 6 3" xfId="618"/>
    <cellStyle name="APSLabels 2 6 3 2" xfId="619"/>
    <cellStyle name="APSLabels 2 6 3 3" xfId="620"/>
    <cellStyle name="APSLabels 2 6 4" xfId="621"/>
    <cellStyle name="APSLabels 2 6 4 2" xfId="622"/>
    <cellStyle name="APSLabels 2 6 4 3" xfId="623"/>
    <cellStyle name="APSLabels 2 6 5" xfId="624"/>
    <cellStyle name="APSLabels 2 6 5 2" xfId="625"/>
    <cellStyle name="APSLabels 2 6 5 3" xfId="626"/>
    <cellStyle name="APSLabels 2 6 6" xfId="627"/>
    <cellStyle name="APSLabels 2 7" xfId="628"/>
    <cellStyle name="APSLabels 2 7 2" xfId="629"/>
    <cellStyle name="APSLabels 2 8" xfId="630"/>
    <cellStyle name="APSLabels 2 8 2" xfId="631"/>
    <cellStyle name="APSLabels 2 8 3" xfId="632"/>
    <cellStyle name="APSLabels 2 9" xfId="633"/>
    <cellStyle name="APSLabels 2 9 2" xfId="634"/>
    <cellStyle name="APSLabels 2 9 3" xfId="635"/>
    <cellStyle name="APSLabels 3" xfId="636"/>
    <cellStyle name="APSLabels 3 10" xfId="637"/>
    <cellStyle name="APSLabels 3 10 2" xfId="638"/>
    <cellStyle name="APSLabels 3 10 3" xfId="639"/>
    <cellStyle name="APSLabels 3 11" xfId="640"/>
    <cellStyle name="APSLabels 3 11 2" xfId="641"/>
    <cellStyle name="APSLabels 3 11 3" xfId="642"/>
    <cellStyle name="APSLabels 3 12" xfId="643"/>
    <cellStyle name="APSLabels 3 13" xfId="644"/>
    <cellStyle name="APSLabels 3 2" xfId="645"/>
    <cellStyle name="APSLabels 3 2 2" xfId="646"/>
    <cellStyle name="APSLabels 3 2 2 2" xfId="647"/>
    <cellStyle name="APSLabels 3 2 2 2 2" xfId="648"/>
    <cellStyle name="APSLabels 3 2 2 3" xfId="649"/>
    <cellStyle name="APSLabels 3 2 2 3 2" xfId="650"/>
    <cellStyle name="APSLabels 3 2 2 3 3" xfId="651"/>
    <cellStyle name="APSLabels 3 2 2 4" xfId="652"/>
    <cellStyle name="APSLabels 3 2 2 4 2" xfId="653"/>
    <cellStyle name="APSLabels 3 2 2 4 3" xfId="654"/>
    <cellStyle name="APSLabels 3 2 2 5" xfId="655"/>
    <cellStyle name="APSLabels 3 2 2 5 2" xfId="656"/>
    <cellStyle name="APSLabels 3 2 2 5 3" xfId="657"/>
    <cellStyle name="APSLabels 3 2 2 6" xfId="658"/>
    <cellStyle name="APSLabels 3 2 3" xfId="659"/>
    <cellStyle name="APSLabels 3 2 3 2" xfId="660"/>
    <cellStyle name="APSLabels 3 2 4" xfId="661"/>
    <cellStyle name="APSLabels 3 2 4 2" xfId="662"/>
    <cellStyle name="APSLabels 3 2 4 3" xfId="663"/>
    <cellStyle name="APSLabels 3 2 5" xfId="664"/>
    <cellStyle name="APSLabels 3 2 5 2" xfId="665"/>
    <cellStyle name="APSLabels 3 2 5 3" xfId="666"/>
    <cellStyle name="APSLabels 3 2 6" xfId="667"/>
    <cellStyle name="APSLabels 3 2 6 2" xfId="668"/>
    <cellStyle name="APSLabels 3 2 6 3" xfId="669"/>
    <cellStyle name="APSLabels 3 2 7" xfId="670"/>
    <cellStyle name="APSLabels 3 3" xfId="671"/>
    <cellStyle name="APSLabels 3 3 2" xfId="672"/>
    <cellStyle name="APSLabels 3 3 2 2" xfId="673"/>
    <cellStyle name="APSLabels 3 3 2 2 2" xfId="674"/>
    <cellStyle name="APSLabels 3 3 2 3" xfId="675"/>
    <cellStyle name="APSLabels 3 3 2 3 2" xfId="676"/>
    <cellStyle name="APSLabels 3 3 2 3 3" xfId="677"/>
    <cellStyle name="APSLabels 3 3 2 4" xfId="678"/>
    <cellStyle name="APSLabels 3 3 2 4 2" xfId="679"/>
    <cellStyle name="APSLabels 3 3 2 4 3" xfId="680"/>
    <cellStyle name="APSLabels 3 3 2 5" xfId="681"/>
    <cellStyle name="APSLabels 3 3 2 5 2" xfId="682"/>
    <cellStyle name="APSLabels 3 3 2 5 3" xfId="683"/>
    <cellStyle name="APSLabels 3 3 2 6" xfId="684"/>
    <cellStyle name="APSLabels 3 3 3" xfId="685"/>
    <cellStyle name="APSLabels 3 3 3 2" xfId="686"/>
    <cellStyle name="APSLabels 3 3 4" xfId="687"/>
    <cellStyle name="APSLabels 3 3 4 2" xfId="688"/>
    <cellStyle name="APSLabels 3 3 4 3" xfId="689"/>
    <cellStyle name="APSLabels 3 3 5" xfId="690"/>
    <cellStyle name="APSLabels 3 3 5 2" xfId="691"/>
    <cellStyle name="APSLabels 3 3 5 3" xfId="692"/>
    <cellStyle name="APSLabels 3 3 6" xfId="693"/>
    <cellStyle name="APSLabels 3 3 6 2" xfId="694"/>
    <cellStyle name="APSLabels 3 3 6 3" xfId="695"/>
    <cellStyle name="APSLabels 3 3 7" xfId="696"/>
    <cellStyle name="APSLabels 3 4" xfId="697"/>
    <cellStyle name="APSLabels 3 4 2" xfId="698"/>
    <cellStyle name="APSLabels 3 4 2 2" xfId="699"/>
    <cellStyle name="APSLabels 3 4 3" xfId="700"/>
    <cellStyle name="APSLabels 3 4 3 2" xfId="701"/>
    <cellStyle name="APSLabels 3 4 3 3" xfId="702"/>
    <cellStyle name="APSLabels 3 4 4" xfId="703"/>
    <cellStyle name="APSLabels 3 4 4 2" xfId="704"/>
    <cellStyle name="APSLabels 3 4 4 3" xfId="705"/>
    <cellStyle name="APSLabels 3 4 5" xfId="706"/>
    <cellStyle name="APSLabels 3 4 5 2" xfId="707"/>
    <cellStyle name="APSLabels 3 4 5 3" xfId="708"/>
    <cellStyle name="APSLabels 3 4 6" xfId="709"/>
    <cellStyle name="APSLabels 3 5" xfId="710"/>
    <cellStyle name="APSLabels 3 5 2" xfId="711"/>
    <cellStyle name="APSLabels 3 5 2 2" xfId="712"/>
    <cellStyle name="APSLabels 3 5 3" xfId="713"/>
    <cellStyle name="APSLabels 3 5 3 2" xfId="714"/>
    <cellStyle name="APSLabels 3 5 3 3" xfId="715"/>
    <cellStyle name="APSLabels 3 5 4" xfId="716"/>
    <cellStyle name="APSLabels 3 5 4 2" xfId="717"/>
    <cellStyle name="APSLabels 3 5 4 3" xfId="718"/>
    <cellStyle name="APSLabels 3 5 5" xfId="719"/>
    <cellStyle name="APSLabels 3 5 5 2" xfId="720"/>
    <cellStyle name="APSLabels 3 5 5 3" xfId="721"/>
    <cellStyle name="APSLabels 3 5 6" xfId="722"/>
    <cellStyle name="APSLabels 3 6" xfId="723"/>
    <cellStyle name="APSLabels 3 6 2" xfId="724"/>
    <cellStyle name="APSLabels 3 7" xfId="725"/>
    <cellStyle name="APSLabels 3 7 2" xfId="726"/>
    <cellStyle name="APSLabels 3 8" xfId="727"/>
    <cellStyle name="APSLabels 3 8 2" xfId="728"/>
    <cellStyle name="APSLabels 3 8 3" xfId="729"/>
    <cellStyle name="APSLabels 3 9" xfId="730"/>
    <cellStyle name="APSLabels 3 9 2" xfId="731"/>
    <cellStyle name="APSLabels 3 9 3" xfId="732"/>
    <cellStyle name="APSLabels 4" xfId="733"/>
    <cellStyle name="APSLabels 4 10" xfId="734"/>
    <cellStyle name="APSLabels 4 10 2" xfId="735"/>
    <cellStyle name="APSLabels 4 10 3" xfId="736"/>
    <cellStyle name="APSLabels 4 11" xfId="737"/>
    <cellStyle name="APSLabels 4 11 2" xfId="738"/>
    <cellStyle name="APSLabels 4 11 3" xfId="739"/>
    <cellStyle name="APSLabels 4 12" xfId="740"/>
    <cellStyle name="APSLabels 4 13" xfId="741"/>
    <cellStyle name="APSLabels 4 2" xfId="742"/>
    <cellStyle name="APSLabels 4 2 2" xfId="743"/>
    <cellStyle name="APSLabels 4 2 2 2" xfId="744"/>
    <cellStyle name="APSLabels 4 2 2 2 2" xfId="745"/>
    <cellStyle name="APSLabels 4 2 2 3" xfId="746"/>
    <cellStyle name="APSLabels 4 2 2 3 2" xfId="747"/>
    <cellStyle name="APSLabels 4 2 2 3 3" xfId="748"/>
    <cellStyle name="APSLabels 4 2 2 4" xfId="749"/>
    <cellStyle name="APSLabels 4 2 2 4 2" xfId="750"/>
    <cellStyle name="APSLabels 4 2 2 4 3" xfId="751"/>
    <cellStyle name="APSLabels 4 2 2 5" xfId="752"/>
    <cellStyle name="APSLabels 4 2 2 5 2" xfId="753"/>
    <cellStyle name="APSLabels 4 2 2 5 3" xfId="754"/>
    <cellStyle name="APSLabels 4 2 2 6" xfId="755"/>
    <cellStyle name="APSLabels 4 2 3" xfId="756"/>
    <cellStyle name="APSLabels 4 2 3 2" xfId="757"/>
    <cellStyle name="APSLabels 4 2 4" xfId="758"/>
    <cellStyle name="APSLabels 4 2 4 2" xfId="759"/>
    <cellStyle name="APSLabels 4 2 4 3" xfId="760"/>
    <cellStyle name="APSLabels 4 2 5" xfId="761"/>
    <cellStyle name="APSLabels 4 2 5 2" xfId="762"/>
    <cellStyle name="APSLabels 4 2 5 3" xfId="763"/>
    <cellStyle name="APSLabels 4 2 6" xfId="764"/>
    <cellStyle name="APSLabels 4 2 6 2" xfId="765"/>
    <cellStyle name="APSLabels 4 2 6 3" xfId="766"/>
    <cellStyle name="APSLabels 4 2 7" xfId="767"/>
    <cellStyle name="APSLabels 4 3" xfId="768"/>
    <cellStyle name="APSLabels 4 3 2" xfId="769"/>
    <cellStyle name="APSLabels 4 3 2 2" xfId="770"/>
    <cellStyle name="APSLabels 4 3 2 2 2" xfId="771"/>
    <cellStyle name="APSLabels 4 3 2 3" xfId="772"/>
    <cellStyle name="APSLabels 4 3 2 3 2" xfId="773"/>
    <cellStyle name="APSLabels 4 3 2 3 3" xfId="774"/>
    <cellStyle name="APSLabels 4 3 2 4" xfId="775"/>
    <cellStyle name="APSLabels 4 3 2 4 2" xfId="776"/>
    <cellStyle name="APSLabels 4 3 2 4 3" xfId="777"/>
    <cellStyle name="APSLabels 4 3 2 5" xfId="778"/>
    <cellStyle name="APSLabels 4 3 2 5 2" xfId="779"/>
    <cellStyle name="APSLabels 4 3 2 5 3" xfId="780"/>
    <cellStyle name="APSLabels 4 3 2 6" xfId="781"/>
    <cellStyle name="APSLabels 4 3 3" xfId="782"/>
    <cellStyle name="APSLabels 4 3 3 2" xfId="783"/>
    <cellStyle name="APSLabels 4 3 4" xfId="784"/>
    <cellStyle name="APSLabels 4 3 4 2" xfId="785"/>
    <cellStyle name="APSLabels 4 3 4 3" xfId="786"/>
    <cellStyle name="APSLabels 4 3 5" xfId="787"/>
    <cellStyle name="APSLabels 4 3 5 2" xfId="788"/>
    <cellStyle name="APSLabels 4 3 5 3" xfId="789"/>
    <cellStyle name="APSLabels 4 3 6" xfId="790"/>
    <cellStyle name="APSLabels 4 3 6 2" xfId="791"/>
    <cellStyle name="APSLabels 4 3 6 3" xfId="792"/>
    <cellStyle name="APSLabels 4 3 7" xfId="793"/>
    <cellStyle name="APSLabels 4 4" xfId="794"/>
    <cellStyle name="APSLabels 4 4 2" xfId="795"/>
    <cellStyle name="APSLabels 4 4 2 2" xfId="796"/>
    <cellStyle name="APSLabels 4 4 3" xfId="797"/>
    <cellStyle name="APSLabels 4 4 3 2" xfId="798"/>
    <cellStyle name="APSLabels 4 4 3 3" xfId="799"/>
    <cellStyle name="APSLabels 4 4 4" xfId="800"/>
    <cellStyle name="APSLabels 4 4 4 2" xfId="801"/>
    <cellStyle name="APSLabels 4 4 4 3" xfId="802"/>
    <cellStyle name="APSLabels 4 4 5" xfId="803"/>
    <cellStyle name="APSLabels 4 4 5 2" xfId="804"/>
    <cellStyle name="APSLabels 4 4 5 3" xfId="805"/>
    <cellStyle name="APSLabels 4 4 6" xfId="806"/>
    <cellStyle name="APSLabels 4 5" xfId="807"/>
    <cellStyle name="APSLabels 4 5 2" xfId="808"/>
    <cellStyle name="APSLabels 4 5 2 2" xfId="809"/>
    <cellStyle name="APSLabels 4 5 3" xfId="810"/>
    <cellStyle name="APSLabels 4 5 3 2" xfId="811"/>
    <cellStyle name="APSLabels 4 5 3 3" xfId="812"/>
    <cellStyle name="APSLabels 4 5 4" xfId="813"/>
    <cellStyle name="APSLabels 4 5 4 2" xfId="814"/>
    <cellStyle name="APSLabels 4 5 4 3" xfId="815"/>
    <cellStyle name="APSLabels 4 5 5" xfId="816"/>
    <cellStyle name="APSLabels 4 5 5 2" xfId="817"/>
    <cellStyle name="APSLabels 4 5 5 3" xfId="818"/>
    <cellStyle name="APSLabels 4 5 6" xfId="819"/>
    <cellStyle name="APSLabels 4 6" xfId="820"/>
    <cellStyle name="APSLabels 4 6 2" xfId="821"/>
    <cellStyle name="APSLabels 4 7" xfId="822"/>
    <cellStyle name="APSLabels 4 7 2" xfId="823"/>
    <cellStyle name="APSLabels 4 8" xfId="824"/>
    <cellStyle name="APSLabels 4 8 2" xfId="825"/>
    <cellStyle name="APSLabels 4 8 3" xfId="826"/>
    <cellStyle name="APSLabels 4 9" xfId="827"/>
    <cellStyle name="APSLabels 4 9 2" xfId="828"/>
    <cellStyle name="APSLabels 4 9 3" xfId="829"/>
    <cellStyle name="APSLabels 5" xfId="830"/>
    <cellStyle name="APSLabels 5 2" xfId="831"/>
    <cellStyle name="APSLabels 5 2 2" xfId="832"/>
    <cellStyle name="APSLabels 5 2 2 2" xfId="833"/>
    <cellStyle name="APSLabels 5 2 3" xfId="834"/>
    <cellStyle name="APSLabels 5 2 3 2" xfId="835"/>
    <cellStyle name="APSLabels 5 2 3 3" xfId="836"/>
    <cellStyle name="APSLabels 5 2 4" xfId="837"/>
    <cellStyle name="APSLabels 5 2 4 2" xfId="838"/>
    <cellStyle name="APSLabels 5 2 4 3" xfId="839"/>
    <cellStyle name="APSLabels 5 2 5" xfId="840"/>
    <cellStyle name="APSLabels 5 2 5 2" xfId="841"/>
    <cellStyle name="APSLabels 5 2 5 3" xfId="842"/>
    <cellStyle name="APSLabels 5 2 6" xfId="843"/>
    <cellStyle name="APSLabels 5 3" xfId="844"/>
    <cellStyle name="APSLabels 5 3 2" xfId="845"/>
    <cellStyle name="APSLabels 5 4" xfId="846"/>
    <cellStyle name="APSLabels 5 4 2" xfId="847"/>
    <cellStyle name="APSLabels 5 4 3" xfId="848"/>
    <cellStyle name="APSLabels 5 5" xfId="849"/>
    <cellStyle name="APSLabels 5 5 2" xfId="850"/>
    <cellStyle name="APSLabels 5 5 3" xfId="851"/>
    <cellStyle name="APSLabels 5 6" xfId="852"/>
    <cellStyle name="APSLabels 5 6 2" xfId="853"/>
    <cellStyle name="APSLabels 5 6 3" xfId="854"/>
    <cellStyle name="APSLabels 5 7" xfId="855"/>
    <cellStyle name="APSLabels 6" xfId="856"/>
    <cellStyle name="APSLabels 6 2" xfId="857"/>
    <cellStyle name="APSLabels 6 2 2" xfId="858"/>
    <cellStyle name="APSLabels 6 2 2 2" xfId="859"/>
    <cellStyle name="APSLabels 6 2 3" xfId="860"/>
    <cellStyle name="APSLabels 6 2 3 2" xfId="861"/>
    <cellStyle name="APSLabels 6 2 3 3" xfId="862"/>
    <cellStyle name="APSLabels 6 2 4" xfId="863"/>
    <cellStyle name="APSLabels 6 2 4 2" xfId="864"/>
    <cellStyle name="APSLabels 6 2 4 3" xfId="865"/>
    <cellStyle name="APSLabels 6 2 5" xfId="866"/>
    <cellStyle name="APSLabels 6 2 5 2" xfId="867"/>
    <cellStyle name="APSLabels 6 2 5 3" xfId="868"/>
    <cellStyle name="APSLabels 6 2 6" xfId="869"/>
    <cellStyle name="APSLabels 6 3" xfId="870"/>
    <cellStyle name="APSLabels 6 3 2" xfId="871"/>
    <cellStyle name="APSLabels 6 4" xfId="872"/>
    <cellStyle name="APSLabels 6 4 2" xfId="873"/>
    <cellStyle name="APSLabels 6 4 3" xfId="874"/>
    <cellStyle name="APSLabels 6 5" xfId="875"/>
    <cellStyle name="APSLabels 6 5 2" xfId="876"/>
    <cellStyle name="APSLabels 6 5 3" xfId="877"/>
    <cellStyle name="APSLabels 6 6" xfId="878"/>
    <cellStyle name="APSLabels 6 6 2" xfId="879"/>
    <cellStyle name="APSLabels 6 6 3" xfId="880"/>
    <cellStyle name="APSLabels 6 7" xfId="881"/>
    <cellStyle name="APSLabels 7" xfId="882"/>
    <cellStyle name="APSLabels 7 2" xfId="883"/>
    <cellStyle name="APSLabels 7 2 2" xfId="884"/>
    <cellStyle name="APSLabels 7 3" xfId="885"/>
    <cellStyle name="APSLabels 7 3 2" xfId="886"/>
    <cellStyle name="APSLabels 7 3 3" xfId="887"/>
    <cellStyle name="APSLabels 7 4" xfId="888"/>
    <cellStyle name="APSLabels 7 4 2" xfId="889"/>
    <cellStyle name="APSLabels 7 4 3" xfId="890"/>
    <cellStyle name="APSLabels 7 5" xfId="891"/>
    <cellStyle name="APSLabels 7 5 2" xfId="892"/>
    <cellStyle name="APSLabels 7 5 3" xfId="893"/>
    <cellStyle name="APSLabels 7 6" xfId="894"/>
    <cellStyle name="APSLabels 8" xfId="895"/>
    <cellStyle name="APSLabels 8 2" xfId="896"/>
    <cellStyle name="APSLabels 8 2 2" xfId="897"/>
    <cellStyle name="APSLabels 8 3" xfId="898"/>
    <cellStyle name="APSLabels 8 3 2" xfId="899"/>
    <cellStyle name="APSLabels 8 3 3" xfId="900"/>
    <cellStyle name="APSLabels 8 4" xfId="901"/>
    <cellStyle name="APSLabels 8 4 2" xfId="902"/>
    <cellStyle name="APSLabels 8 4 3" xfId="903"/>
    <cellStyle name="APSLabels 8 5" xfId="904"/>
    <cellStyle name="APSLabels 8 5 2" xfId="905"/>
    <cellStyle name="APSLabels 8 5 3" xfId="906"/>
    <cellStyle name="APSLabels 8 6" xfId="907"/>
    <cellStyle name="APSLabels 9" xfId="908"/>
    <cellStyle name="APSLabels 9 2" xfId="909"/>
    <cellStyle name="APSLabels 9 3" xfId="910"/>
    <cellStyle name="Bad 2" xfId="911"/>
    <cellStyle name="Bad 2 2" xfId="912"/>
    <cellStyle name="Bad 2 2 2" xfId="913"/>
    <cellStyle name="Bad 2 2 3" xfId="914"/>
    <cellStyle name="Bad 2 3" xfId="915"/>
    <cellStyle name="Bad 3" xfId="916"/>
    <cellStyle name="Bad 3 2" xfId="917"/>
    <cellStyle name="Bad 3 2 2" xfId="918"/>
    <cellStyle name="Bad 3 3" xfId="919"/>
    <cellStyle name="Bad 4" xfId="920"/>
    <cellStyle name="Bad 4 2" xfId="921"/>
    <cellStyle name="Bad 4 3" xfId="922"/>
    <cellStyle name="Budget" xfId="923"/>
    <cellStyle name="Budget 2" xfId="924"/>
    <cellStyle name="Budget 3" xfId="925"/>
    <cellStyle name="Budget_2011-11" xfId="926"/>
    <cellStyle name="Calculation 2" xfId="927"/>
    <cellStyle name="Calculation 2 10" xfId="928"/>
    <cellStyle name="Calculation 2 10 2" xfId="929"/>
    <cellStyle name="Calculation 2 10 2 2" xfId="930"/>
    <cellStyle name="Calculation 2 10 2 3" xfId="931"/>
    <cellStyle name="Calculation 2 10 3" xfId="932"/>
    <cellStyle name="Calculation 2 10 3 2" xfId="933"/>
    <cellStyle name="Calculation 2 10 3 3" xfId="934"/>
    <cellStyle name="Calculation 2 10 4" xfId="935"/>
    <cellStyle name="Calculation 2 10 4 2" xfId="936"/>
    <cellStyle name="Calculation 2 10 4 3" xfId="937"/>
    <cellStyle name="Calculation 2 10 5" xfId="938"/>
    <cellStyle name="Calculation 2 10 5 2" xfId="939"/>
    <cellStyle name="Calculation 2 10 5 3" xfId="940"/>
    <cellStyle name="Calculation 2 10 6" xfId="941"/>
    <cellStyle name="Calculation 2 10 6 2" xfId="942"/>
    <cellStyle name="Calculation 2 10 6 3" xfId="943"/>
    <cellStyle name="Calculation 2 10 7" xfId="944"/>
    <cellStyle name="Calculation 2 10 7 2" xfId="945"/>
    <cellStyle name="Calculation 2 10 7 3" xfId="946"/>
    <cellStyle name="Calculation 2 10 8" xfId="947"/>
    <cellStyle name="Calculation 2 10 9" xfId="948"/>
    <cellStyle name="Calculation 2 11" xfId="949"/>
    <cellStyle name="Calculation 2 11 2" xfId="950"/>
    <cellStyle name="Calculation 2 11 2 2" xfId="951"/>
    <cellStyle name="Calculation 2 11 2 3" xfId="952"/>
    <cellStyle name="Calculation 2 11 3" xfId="953"/>
    <cellStyle name="Calculation 2 11 3 2" xfId="954"/>
    <cellStyle name="Calculation 2 11 3 3" xfId="955"/>
    <cellStyle name="Calculation 2 11 4" xfId="956"/>
    <cellStyle name="Calculation 2 11 4 2" xfId="957"/>
    <cellStyle name="Calculation 2 11 4 3" xfId="958"/>
    <cellStyle name="Calculation 2 11 5" xfId="959"/>
    <cellStyle name="Calculation 2 11 5 2" xfId="960"/>
    <cellStyle name="Calculation 2 11 5 3" xfId="961"/>
    <cellStyle name="Calculation 2 11 6" xfId="962"/>
    <cellStyle name="Calculation 2 11 6 2" xfId="963"/>
    <cellStyle name="Calculation 2 11 6 3" xfId="964"/>
    <cellStyle name="Calculation 2 11 7" xfId="965"/>
    <cellStyle name="Calculation 2 11 7 2" xfId="966"/>
    <cellStyle name="Calculation 2 11 7 3" xfId="967"/>
    <cellStyle name="Calculation 2 11 8" xfId="968"/>
    <cellStyle name="Calculation 2 11 9" xfId="969"/>
    <cellStyle name="Calculation 2 2" xfId="970"/>
    <cellStyle name="Calculation 2 2 10" xfId="971"/>
    <cellStyle name="Calculation 2 2 2" xfId="972"/>
    <cellStyle name="Calculation 2 2 2 10" xfId="973"/>
    <cellStyle name="Calculation 2 2 2 10 2" xfId="974"/>
    <cellStyle name="Calculation 2 2 2 10 3" xfId="975"/>
    <cellStyle name="Calculation 2 2 2 11" xfId="976"/>
    <cellStyle name="Calculation 2 2 2 11 2" xfId="977"/>
    <cellStyle name="Calculation 2 2 2 11 3" xfId="978"/>
    <cellStyle name="Calculation 2 2 2 12" xfId="979"/>
    <cellStyle name="Calculation 2 2 2 12 2" xfId="980"/>
    <cellStyle name="Calculation 2 2 2 12 3" xfId="981"/>
    <cellStyle name="Calculation 2 2 2 13" xfId="982"/>
    <cellStyle name="Calculation 2 2 2 13 2" xfId="983"/>
    <cellStyle name="Calculation 2 2 2 13 3" xfId="984"/>
    <cellStyle name="Calculation 2 2 2 14" xfId="985"/>
    <cellStyle name="Calculation 2 2 2 2" xfId="986"/>
    <cellStyle name="Calculation 2 2 2 2 10" xfId="987"/>
    <cellStyle name="Calculation 2 2 2 2 2" xfId="988"/>
    <cellStyle name="Calculation 2 2 2 2 2 10" xfId="989"/>
    <cellStyle name="Calculation 2 2 2 2 2 2" xfId="990"/>
    <cellStyle name="Calculation 2 2 2 2 2 2 2" xfId="991"/>
    <cellStyle name="Calculation 2 2 2 2 2 2 2 2" xfId="992"/>
    <cellStyle name="Calculation 2 2 2 2 2 2 2 3" xfId="993"/>
    <cellStyle name="Calculation 2 2 2 2 2 2 3" xfId="994"/>
    <cellStyle name="Calculation 2 2 2 2 2 2 3 2" xfId="995"/>
    <cellStyle name="Calculation 2 2 2 2 2 2 3 3" xfId="996"/>
    <cellStyle name="Calculation 2 2 2 2 2 2 4" xfId="997"/>
    <cellStyle name="Calculation 2 2 2 2 2 2 4 2" xfId="998"/>
    <cellStyle name="Calculation 2 2 2 2 2 2 4 3" xfId="999"/>
    <cellStyle name="Calculation 2 2 2 2 2 2 5" xfId="1000"/>
    <cellStyle name="Calculation 2 2 2 2 2 2 5 2" xfId="1001"/>
    <cellStyle name="Calculation 2 2 2 2 2 2 5 3" xfId="1002"/>
    <cellStyle name="Calculation 2 2 2 2 2 2 6" xfId="1003"/>
    <cellStyle name="Calculation 2 2 2 2 2 2 6 2" xfId="1004"/>
    <cellStyle name="Calculation 2 2 2 2 2 2 6 3" xfId="1005"/>
    <cellStyle name="Calculation 2 2 2 2 2 2 7" xfId="1006"/>
    <cellStyle name="Calculation 2 2 2 2 2 2 7 2" xfId="1007"/>
    <cellStyle name="Calculation 2 2 2 2 2 2 7 3" xfId="1008"/>
    <cellStyle name="Calculation 2 2 2 2 2 2 8" xfId="1009"/>
    <cellStyle name="Calculation 2 2 2 2 2 2 9" xfId="1010"/>
    <cellStyle name="Calculation 2 2 2 2 2 3" xfId="1011"/>
    <cellStyle name="Calculation 2 2 2 2 2 3 2" xfId="1012"/>
    <cellStyle name="Calculation 2 2 2 2 2 3 3" xfId="1013"/>
    <cellStyle name="Calculation 2 2 2 2 2 4" xfId="1014"/>
    <cellStyle name="Calculation 2 2 2 2 2 4 2" xfId="1015"/>
    <cellStyle name="Calculation 2 2 2 2 2 4 3" xfId="1016"/>
    <cellStyle name="Calculation 2 2 2 2 2 5" xfId="1017"/>
    <cellStyle name="Calculation 2 2 2 2 2 5 2" xfId="1018"/>
    <cellStyle name="Calculation 2 2 2 2 2 5 3" xfId="1019"/>
    <cellStyle name="Calculation 2 2 2 2 2 6" xfId="1020"/>
    <cellStyle name="Calculation 2 2 2 2 2 6 2" xfId="1021"/>
    <cellStyle name="Calculation 2 2 2 2 2 6 3" xfId="1022"/>
    <cellStyle name="Calculation 2 2 2 2 2 7" xfId="1023"/>
    <cellStyle name="Calculation 2 2 2 2 2 7 2" xfId="1024"/>
    <cellStyle name="Calculation 2 2 2 2 2 7 3" xfId="1025"/>
    <cellStyle name="Calculation 2 2 2 2 2 8" xfId="1026"/>
    <cellStyle name="Calculation 2 2 2 2 2 8 2" xfId="1027"/>
    <cellStyle name="Calculation 2 2 2 2 2 8 3" xfId="1028"/>
    <cellStyle name="Calculation 2 2 2 2 2 9" xfId="1029"/>
    <cellStyle name="Calculation 2 2 2 2 3" xfId="1030"/>
    <cellStyle name="Calculation 2 2 2 2 3 10" xfId="1031"/>
    <cellStyle name="Calculation 2 2 2 2 3 2" xfId="1032"/>
    <cellStyle name="Calculation 2 2 2 2 3 2 2" xfId="1033"/>
    <cellStyle name="Calculation 2 2 2 2 3 2 2 2" xfId="1034"/>
    <cellStyle name="Calculation 2 2 2 2 3 2 2 3" xfId="1035"/>
    <cellStyle name="Calculation 2 2 2 2 3 2 3" xfId="1036"/>
    <cellStyle name="Calculation 2 2 2 2 3 2 3 2" xfId="1037"/>
    <cellStyle name="Calculation 2 2 2 2 3 2 3 3" xfId="1038"/>
    <cellStyle name="Calculation 2 2 2 2 3 2 4" xfId="1039"/>
    <cellStyle name="Calculation 2 2 2 2 3 2 4 2" xfId="1040"/>
    <cellStyle name="Calculation 2 2 2 2 3 2 4 3" xfId="1041"/>
    <cellStyle name="Calculation 2 2 2 2 3 2 5" xfId="1042"/>
    <cellStyle name="Calculation 2 2 2 2 3 2 5 2" xfId="1043"/>
    <cellStyle name="Calculation 2 2 2 2 3 2 5 3" xfId="1044"/>
    <cellStyle name="Calculation 2 2 2 2 3 2 6" xfId="1045"/>
    <cellStyle name="Calculation 2 2 2 2 3 2 6 2" xfId="1046"/>
    <cellStyle name="Calculation 2 2 2 2 3 2 6 3" xfId="1047"/>
    <cellStyle name="Calculation 2 2 2 2 3 2 7" xfId="1048"/>
    <cellStyle name="Calculation 2 2 2 2 3 2 7 2" xfId="1049"/>
    <cellStyle name="Calculation 2 2 2 2 3 2 7 3" xfId="1050"/>
    <cellStyle name="Calculation 2 2 2 2 3 2 8" xfId="1051"/>
    <cellStyle name="Calculation 2 2 2 2 3 2 9" xfId="1052"/>
    <cellStyle name="Calculation 2 2 2 2 3 3" xfId="1053"/>
    <cellStyle name="Calculation 2 2 2 2 3 3 2" xfId="1054"/>
    <cellStyle name="Calculation 2 2 2 2 3 3 3" xfId="1055"/>
    <cellStyle name="Calculation 2 2 2 2 3 4" xfId="1056"/>
    <cellStyle name="Calculation 2 2 2 2 3 4 2" xfId="1057"/>
    <cellStyle name="Calculation 2 2 2 2 3 4 3" xfId="1058"/>
    <cellStyle name="Calculation 2 2 2 2 3 5" xfId="1059"/>
    <cellStyle name="Calculation 2 2 2 2 3 5 2" xfId="1060"/>
    <cellStyle name="Calculation 2 2 2 2 3 5 3" xfId="1061"/>
    <cellStyle name="Calculation 2 2 2 2 3 6" xfId="1062"/>
    <cellStyle name="Calculation 2 2 2 2 3 6 2" xfId="1063"/>
    <cellStyle name="Calculation 2 2 2 2 3 6 3" xfId="1064"/>
    <cellStyle name="Calculation 2 2 2 2 3 7" xfId="1065"/>
    <cellStyle name="Calculation 2 2 2 2 3 7 2" xfId="1066"/>
    <cellStyle name="Calculation 2 2 2 2 3 7 3" xfId="1067"/>
    <cellStyle name="Calculation 2 2 2 2 3 8" xfId="1068"/>
    <cellStyle name="Calculation 2 2 2 2 3 8 2" xfId="1069"/>
    <cellStyle name="Calculation 2 2 2 2 3 8 3" xfId="1070"/>
    <cellStyle name="Calculation 2 2 2 2 3 9" xfId="1071"/>
    <cellStyle name="Calculation 2 2 2 2 4" xfId="1072"/>
    <cellStyle name="Calculation 2 2 2 2 4 10" xfId="1073"/>
    <cellStyle name="Calculation 2 2 2 2 4 2" xfId="1074"/>
    <cellStyle name="Calculation 2 2 2 2 4 2 2" xfId="1075"/>
    <cellStyle name="Calculation 2 2 2 2 4 2 2 2" xfId="1076"/>
    <cellStyle name="Calculation 2 2 2 2 4 2 2 3" xfId="1077"/>
    <cellStyle name="Calculation 2 2 2 2 4 2 3" xfId="1078"/>
    <cellStyle name="Calculation 2 2 2 2 4 2 3 2" xfId="1079"/>
    <cellStyle name="Calculation 2 2 2 2 4 2 3 3" xfId="1080"/>
    <cellStyle name="Calculation 2 2 2 2 4 2 4" xfId="1081"/>
    <cellStyle name="Calculation 2 2 2 2 4 2 4 2" xfId="1082"/>
    <cellStyle name="Calculation 2 2 2 2 4 2 4 3" xfId="1083"/>
    <cellStyle name="Calculation 2 2 2 2 4 2 5" xfId="1084"/>
    <cellStyle name="Calculation 2 2 2 2 4 2 5 2" xfId="1085"/>
    <cellStyle name="Calculation 2 2 2 2 4 2 5 3" xfId="1086"/>
    <cellStyle name="Calculation 2 2 2 2 4 2 6" xfId="1087"/>
    <cellStyle name="Calculation 2 2 2 2 4 2 6 2" xfId="1088"/>
    <cellStyle name="Calculation 2 2 2 2 4 2 6 3" xfId="1089"/>
    <cellStyle name="Calculation 2 2 2 2 4 2 7" xfId="1090"/>
    <cellStyle name="Calculation 2 2 2 2 4 2 7 2" xfId="1091"/>
    <cellStyle name="Calculation 2 2 2 2 4 2 7 3" xfId="1092"/>
    <cellStyle name="Calculation 2 2 2 2 4 2 8" xfId="1093"/>
    <cellStyle name="Calculation 2 2 2 2 4 2 9" xfId="1094"/>
    <cellStyle name="Calculation 2 2 2 2 4 3" xfId="1095"/>
    <cellStyle name="Calculation 2 2 2 2 4 3 2" xfId="1096"/>
    <cellStyle name="Calculation 2 2 2 2 4 3 3" xfId="1097"/>
    <cellStyle name="Calculation 2 2 2 2 4 4" xfId="1098"/>
    <cellStyle name="Calculation 2 2 2 2 4 4 2" xfId="1099"/>
    <cellStyle name="Calculation 2 2 2 2 4 4 3" xfId="1100"/>
    <cellStyle name="Calculation 2 2 2 2 4 5" xfId="1101"/>
    <cellStyle name="Calculation 2 2 2 2 4 5 2" xfId="1102"/>
    <cellStyle name="Calculation 2 2 2 2 4 5 3" xfId="1103"/>
    <cellStyle name="Calculation 2 2 2 2 4 6" xfId="1104"/>
    <cellStyle name="Calculation 2 2 2 2 4 6 2" xfId="1105"/>
    <cellStyle name="Calculation 2 2 2 2 4 6 3" xfId="1106"/>
    <cellStyle name="Calculation 2 2 2 2 4 7" xfId="1107"/>
    <cellStyle name="Calculation 2 2 2 2 4 7 2" xfId="1108"/>
    <cellStyle name="Calculation 2 2 2 2 4 7 3" xfId="1109"/>
    <cellStyle name="Calculation 2 2 2 2 4 8" xfId="1110"/>
    <cellStyle name="Calculation 2 2 2 2 4 8 2" xfId="1111"/>
    <cellStyle name="Calculation 2 2 2 2 4 8 3" xfId="1112"/>
    <cellStyle name="Calculation 2 2 2 2 4 9" xfId="1113"/>
    <cellStyle name="Calculation 2 2 2 2 5" xfId="1114"/>
    <cellStyle name="Calculation 2 2 2 2 5 2" xfId="1115"/>
    <cellStyle name="Calculation 2 2 2 2 5 2 2" xfId="1116"/>
    <cellStyle name="Calculation 2 2 2 2 5 2 3" xfId="1117"/>
    <cellStyle name="Calculation 2 2 2 2 5 3" xfId="1118"/>
    <cellStyle name="Calculation 2 2 2 2 5 3 2" xfId="1119"/>
    <cellStyle name="Calculation 2 2 2 2 5 3 3" xfId="1120"/>
    <cellStyle name="Calculation 2 2 2 2 5 4" xfId="1121"/>
    <cellStyle name="Calculation 2 2 2 2 5 4 2" xfId="1122"/>
    <cellStyle name="Calculation 2 2 2 2 5 4 3" xfId="1123"/>
    <cellStyle name="Calculation 2 2 2 2 5 5" xfId="1124"/>
    <cellStyle name="Calculation 2 2 2 2 5 5 2" xfId="1125"/>
    <cellStyle name="Calculation 2 2 2 2 5 5 3" xfId="1126"/>
    <cellStyle name="Calculation 2 2 2 2 5 6" xfId="1127"/>
    <cellStyle name="Calculation 2 2 2 2 5 6 2" xfId="1128"/>
    <cellStyle name="Calculation 2 2 2 2 5 6 3" xfId="1129"/>
    <cellStyle name="Calculation 2 2 2 2 5 7" xfId="1130"/>
    <cellStyle name="Calculation 2 2 2 2 5 7 2" xfId="1131"/>
    <cellStyle name="Calculation 2 2 2 2 5 7 3" xfId="1132"/>
    <cellStyle name="Calculation 2 2 2 2 5 8" xfId="1133"/>
    <cellStyle name="Calculation 2 2 2 2 5 9" xfId="1134"/>
    <cellStyle name="Calculation 2 2 2 2 6" xfId="1135"/>
    <cellStyle name="Calculation 2 2 2 2 6 2" xfId="1136"/>
    <cellStyle name="Calculation 2 2 2 2 6 3" xfId="1137"/>
    <cellStyle name="Calculation 2 2 2 2 7" xfId="1138"/>
    <cellStyle name="Calculation 2 2 2 2 7 2" xfId="1139"/>
    <cellStyle name="Calculation 2 2 2 2 7 3" xfId="1140"/>
    <cellStyle name="Calculation 2 2 2 2 8" xfId="1141"/>
    <cellStyle name="Calculation 2 2 2 2 8 2" xfId="1142"/>
    <cellStyle name="Calculation 2 2 2 2 8 3" xfId="1143"/>
    <cellStyle name="Calculation 2 2 2 2 9" xfId="1144"/>
    <cellStyle name="Calculation 2 2 2 2 9 2" xfId="1145"/>
    <cellStyle name="Calculation 2 2 2 2 9 3" xfId="1146"/>
    <cellStyle name="Calculation 2 2 2 3" xfId="1147"/>
    <cellStyle name="Calculation 2 2 2 3 10" xfId="1148"/>
    <cellStyle name="Calculation 2 2 2 3 2" xfId="1149"/>
    <cellStyle name="Calculation 2 2 2 3 2 10" xfId="1150"/>
    <cellStyle name="Calculation 2 2 2 3 2 2" xfId="1151"/>
    <cellStyle name="Calculation 2 2 2 3 2 2 2" xfId="1152"/>
    <cellStyle name="Calculation 2 2 2 3 2 2 2 2" xfId="1153"/>
    <cellStyle name="Calculation 2 2 2 3 2 2 2 3" xfId="1154"/>
    <cellStyle name="Calculation 2 2 2 3 2 2 3" xfId="1155"/>
    <cellStyle name="Calculation 2 2 2 3 2 2 3 2" xfId="1156"/>
    <cellStyle name="Calculation 2 2 2 3 2 2 3 3" xfId="1157"/>
    <cellStyle name="Calculation 2 2 2 3 2 2 4" xfId="1158"/>
    <cellStyle name="Calculation 2 2 2 3 2 2 4 2" xfId="1159"/>
    <cellStyle name="Calculation 2 2 2 3 2 2 4 3" xfId="1160"/>
    <cellStyle name="Calculation 2 2 2 3 2 2 5" xfId="1161"/>
    <cellStyle name="Calculation 2 2 2 3 2 2 5 2" xfId="1162"/>
    <cellStyle name="Calculation 2 2 2 3 2 2 5 3" xfId="1163"/>
    <cellStyle name="Calculation 2 2 2 3 2 2 6" xfId="1164"/>
    <cellStyle name="Calculation 2 2 2 3 2 2 6 2" xfId="1165"/>
    <cellStyle name="Calculation 2 2 2 3 2 2 6 3" xfId="1166"/>
    <cellStyle name="Calculation 2 2 2 3 2 2 7" xfId="1167"/>
    <cellStyle name="Calculation 2 2 2 3 2 2 7 2" xfId="1168"/>
    <cellStyle name="Calculation 2 2 2 3 2 2 7 3" xfId="1169"/>
    <cellStyle name="Calculation 2 2 2 3 2 2 8" xfId="1170"/>
    <cellStyle name="Calculation 2 2 2 3 2 2 9" xfId="1171"/>
    <cellStyle name="Calculation 2 2 2 3 2 3" xfId="1172"/>
    <cellStyle name="Calculation 2 2 2 3 2 3 2" xfId="1173"/>
    <cellStyle name="Calculation 2 2 2 3 2 3 3" xfId="1174"/>
    <cellStyle name="Calculation 2 2 2 3 2 4" xfId="1175"/>
    <cellStyle name="Calculation 2 2 2 3 2 4 2" xfId="1176"/>
    <cellStyle name="Calculation 2 2 2 3 2 4 3" xfId="1177"/>
    <cellStyle name="Calculation 2 2 2 3 2 5" xfId="1178"/>
    <cellStyle name="Calculation 2 2 2 3 2 5 2" xfId="1179"/>
    <cellStyle name="Calculation 2 2 2 3 2 5 3" xfId="1180"/>
    <cellStyle name="Calculation 2 2 2 3 2 6" xfId="1181"/>
    <cellStyle name="Calculation 2 2 2 3 2 6 2" xfId="1182"/>
    <cellStyle name="Calculation 2 2 2 3 2 6 3" xfId="1183"/>
    <cellStyle name="Calculation 2 2 2 3 2 7" xfId="1184"/>
    <cellStyle name="Calculation 2 2 2 3 2 7 2" xfId="1185"/>
    <cellStyle name="Calculation 2 2 2 3 2 7 3" xfId="1186"/>
    <cellStyle name="Calculation 2 2 2 3 2 8" xfId="1187"/>
    <cellStyle name="Calculation 2 2 2 3 2 8 2" xfId="1188"/>
    <cellStyle name="Calculation 2 2 2 3 2 8 3" xfId="1189"/>
    <cellStyle name="Calculation 2 2 2 3 2 9" xfId="1190"/>
    <cellStyle name="Calculation 2 2 2 3 3" xfId="1191"/>
    <cellStyle name="Calculation 2 2 2 3 3 10" xfId="1192"/>
    <cellStyle name="Calculation 2 2 2 3 3 2" xfId="1193"/>
    <cellStyle name="Calculation 2 2 2 3 3 2 2" xfId="1194"/>
    <cellStyle name="Calculation 2 2 2 3 3 2 2 2" xfId="1195"/>
    <cellStyle name="Calculation 2 2 2 3 3 2 2 3" xfId="1196"/>
    <cellStyle name="Calculation 2 2 2 3 3 2 3" xfId="1197"/>
    <cellStyle name="Calculation 2 2 2 3 3 2 3 2" xfId="1198"/>
    <cellStyle name="Calculation 2 2 2 3 3 2 3 3" xfId="1199"/>
    <cellStyle name="Calculation 2 2 2 3 3 2 4" xfId="1200"/>
    <cellStyle name="Calculation 2 2 2 3 3 2 4 2" xfId="1201"/>
    <cellStyle name="Calculation 2 2 2 3 3 2 4 3" xfId="1202"/>
    <cellStyle name="Calculation 2 2 2 3 3 2 5" xfId="1203"/>
    <cellStyle name="Calculation 2 2 2 3 3 2 5 2" xfId="1204"/>
    <cellStyle name="Calculation 2 2 2 3 3 2 5 3" xfId="1205"/>
    <cellStyle name="Calculation 2 2 2 3 3 2 6" xfId="1206"/>
    <cellStyle name="Calculation 2 2 2 3 3 2 6 2" xfId="1207"/>
    <cellStyle name="Calculation 2 2 2 3 3 2 6 3" xfId="1208"/>
    <cellStyle name="Calculation 2 2 2 3 3 2 7" xfId="1209"/>
    <cellStyle name="Calculation 2 2 2 3 3 2 7 2" xfId="1210"/>
    <cellStyle name="Calculation 2 2 2 3 3 2 7 3" xfId="1211"/>
    <cellStyle name="Calculation 2 2 2 3 3 2 8" xfId="1212"/>
    <cellStyle name="Calculation 2 2 2 3 3 2 9" xfId="1213"/>
    <cellStyle name="Calculation 2 2 2 3 3 3" xfId="1214"/>
    <cellStyle name="Calculation 2 2 2 3 3 3 2" xfId="1215"/>
    <cellStyle name="Calculation 2 2 2 3 3 3 3" xfId="1216"/>
    <cellStyle name="Calculation 2 2 2 3 3 4" xfId="1217"/>
    <cellStyle name="Calculation 2 2 2 3 3 4 2" xfId="1218"/>
    <cellStyle name="Calculation 2 2 2 3 3 4 3" xfId="1219"/>
    <cellStyle name="Calculation 2 2 2 3 3 5" xfId="1220"/>
    <cellStyle name="Calculation 2 2 2 3 3 5 2" xfId="1221"/>
    <cellStyle name="Calculation 2 2 2 3 3 5 3" xfId="1222"/>
    <cellStyle name="Calculation 2 2 2 3 3 6" xfId="1223"/>
    <cellStyle name="Calculation 2 2 2 3 3 6 2" xfId="1224"/>
    <cellStyle name="Calculation 2 2 2 3 3 6 3" xfId="1225"/>
    <cellStyle name="Calculation 2 2 2 3 3 7" xfId="1226"/>
    <cellStyle name="Calculation 2 2 2 3 3 7 2" xfId="1227"/>
    <cellStyle name="Calculation 2 2 2 3 3 7 3" xfId="1228"/>
    <cellStyle name="Calculation 2 2 2 3 3 8" xfId="1229"/>
    <cellStyle name="Calculation 2 2 2 3 3 8 2" xfId="1230"/>
    <cellStyle name="Calculation 2 2 2 3 3 8 3" xfId="1231"/>
    <cellStyle name="Calculation 2 2 2 3 3 9" xfId="1232"/>
    <cellStyle name="Calculation 2 2 2 3 4" xfId="1233"/>
    <cellStyle name="Calculation 2 2 2 3 4 10" xfId="1234"/>
    <cellStyle name="Calculation 2 2 2 3 4 2" xfId="1235"/>
    <cellStyle name="Calculation 2 2 2 3 4 2 2" xfId="1236"/>
    <cellStyle name="Calculation 2 2 2 3 4 2 2 2" xfId="1237"/>
    <cellStyle name="Calculation 2 2 2 3 4 2 2 3" xfId="1238"/>
    <cellStyle name="Calculation 2 2 2 3 4 2 3" xfId="1239"/>
    <cellStyle name="Calculation 2 2 2 3 4 2 3 2" xfId="1240"/>
    <cellStyle name="Calculation 2 2 2 3 4 2 3 3" xfId="1241"/>
    <cellStyle name="Calculation 2 2 2 3 4 2 4" xfId="1242"/>
    <cellStyle name="Calculation 2 2 2 3 4 2 4 2" xfId="1243"/>
    <cellStyle name="Calculation 2 2 2 3 4 2 4 3" xfId="1244"/>
    <cellStyle name="Calculation 2 2 2 3 4 2 5" xfId="1245"/>
    <cellStyle name="Calculation 2 2 2 3 4 2 5 2" xfId="1246"/>
    <cellStyle name="Calculation 2 2 2 3 4 2 5 3" xfId="1247"/>
    <cellStyle name="Calculation 2 2 2 3 4 2 6" xfId="1248"/>
    <cellStyle name="Calculation 2 2 2 3 4 2 6 2" xfId="1249"/>
    <cellStyle name="Calculation 2 2 2 3 4 2 6 3" xfId="1250"/>
    <cellStyle name="Calculation 2 2 2 3 4 2 7" xfId="1251"/>
    <cellStyle name="Calculation 2 2 2 3 4 2 7 2" xfId="1252"/>
    <cellStyle name="Calculation 2 2 2 3 4 2 7 3" xfId="1253"/>
    <cellStyle name="Calculation 2 2 2 3 4 2 8" xfId="1254"/>
    <cellStyle name="Calculation 2 2 2 3 4 2 9" xfId="1255"/>
    <cellStyle name="Calculation 2 2 2 3 4 3" xfId="1256"/>
    <cellStyle name="Calculation 2 2 2 3 4 3 2" xfId="1257"/>
    <cellStyle name="Calculation 2 2 2 3 4 3 3" xfId="1258"/>
    <cellStyle name="Calculation 2 2 2 3 4 4" xfId="1259"/>
    <cellStyle name="Calculation 2 2 2 3 4 4 2" xfId="1260"/>
    <cellStyle name="Calculation 2 2 2 3 4 4 3" xfId="1261"/>
    <cellStyle name="Calculation 2 2 2 3 4 5" xfId="1262"/>
    <cellStyle name="Calculation 2 2 2 3 4 5 2" xfId="1263"/>
    <cellStyle name="Calculation 2 2 2 3 4 5 3" xfId="1264"/>
    <cellStyle name="Calculation 2 2 2 3 4 6" xfId="1265"/>
    <cellStyle name="Calculation 2 2 2 3 4 6 2" xfId="1266"/>
    <cellStyle name="Calculation 2 2 2 3 4 6 3" xfId="1267"/>
    <cellStyle name="Calculation 2 2 2 3 4 7" xfId="1268"/>
    <cellStyle name="Calculation 2 2 2 3 4 7 2" xfId="1269"/>
    <cellStyle name="Calculation 2 2 2 3 4 7 3" xfId="1270"/>
    <cellStyle name="Calculation 2 2 2 3 4 8" xfId="1271"/>
    <cellStyle name="Calculation 2 2 2 3 4 8 2" xfId="1272"/>
    <cellStyle name="Calculation 2 2 2 3 4 8 3" xfId="1273"/>
    <cellStyle name="Calculation 2 2 2 3 4 9" xfId="1274"/>
    <cellStyle name="Calculation 2 2 2 3 5" xfId="1275"/>
    <cellStyle name="Calculation 2 2 2 3 5 2" xfId="1276"/>
    <cellStyle name="Calculation 2 2 2 3 5 2 2" xfId="1277"/>
    <cellStyle name="Calculation 2 2 2 3 5 2 3" xfId="1278"/>
    <cellStyle name="Calculation 2 2 2 3 5 3" xfId="1279"/>
    <cellStyle name="Calculation 2 2 2 3 5 3 2" xfId="1280"/>
    <cellStyle name="Calculation 2 2 2 3 5 3 3" xfId="1281"/>
    <cellStyle name="Calculation 2 2 2 3 5 4" xfId="1282"/>
    <cellStyle name="Calculation 2 2 2 3 5 4 2" xfId="1283"/>
    <cellStyle name="Calculation 2 2 2 3 5 4 3" xfId="1284"/>
    <cellStyle name="Calculation 2 2 2 3 5 5" xfId="1285"/>
    <cellStyle name="Calculation 2 2 2 3 5 5 2" xfId="1286"/>
    <cellStyle name="Calculation 2 2 2 3 5 5 3" xfId="1287"/>
    <cellStyle name="Calculation 2 2 2 3 5 6" xfId="1288"/>
    <cellStyle name="Calculation 2 2 2 3 5 6 2" xfId="1289"/>
    <cellStyle name="Calculation 2 2 2 3 5 6 3" xfId="1290"/>
    <cellStyle name="Calculation 2 2 2 3 5 7" xfId="1291"/>
    <cellStyle name="Calculation 2 2 2 3 5 7 2" xfId="1292"/>
    <cellStyle name="Calculation 2 2 2 3 5 7 3" xfId="1293"/>
    <cellStyle name="Calculation 2 2 2 3 5 8" xfId="1294"/>
    <cellStyle name="Calculation 2 2 2 3 5 9" xfId="1295"/>
    <cellStyle name="Calculation 2 2 2 3 6" xfId="1296"/>
    <cellStyle name="Calculation 2 2 2 3 6 2" xfId="1297"/>
    <cellStyle name="Calculation 2 2 2 3 6 3" xfId="1298"/>
    <cellStyle name="Calculation 2 2 2 3 7" xfId="1299"/>
    <cellStyle name="Calculation 2 2 2 3 7 2" xfId="1300"/>
    <cellStyle name="Calculation 2 2 2 3 7 3" xfId="1301"/>
    <cellStyle name="Calculation 2 2 2 3 8" xfId="1302"/>
    <cellStyle name="Calculation 2 2 2 3 8 2" xfId="1303"/>
    <cellStyle name="Calculation 2 2 2 3 8 3" xfId="1304"/>
    <cellStyle name="Calculation 2 2 2 3 9" xfId="1305"/>
    <cellStyle name="Calculation 2 2 2 3 9 2" xfId="1306"/>
    <cellStyle name="Calculation 2 2 2 3 9 3" xfId="1307"/>
    <cellStyle name="Calculation 2 2 2 4" xfId="1308"/>
    <cellStyle name="Calculation 2 2 2 4 10" xfId="1309"/>
    <cellStyle name="Calculation 2 2 2 4 2" xfId="1310"/>
    <cellStyle name="Calculation 2 2 2 4 2 10" xfId="1311"/>
    <cellStyle name="Calculation 2 2 2 4 2 2" xfId="1312"/>
    <cellStyle name="Calculation 2 2 2 4 2 2 2" xfId="1313"/>
    <cellStyle name="Calculation 2 2 2 4 2 2 2 2" xfId="1314"/>
    <cellStyle name="Calculation 2 2 2 4 2 2 2 3" xfId="1315"/>
    <cellStyle name="Calculation 2 2 2 4 2 2 3" xfId="1316"/>
    <cellStyle name="Calculation 2 2 2 4 2 2 3 2" xfId="1317"/>
    <cellStyle name="Calculation 2 2 2 4 2 2 3 3" xfId="1318"/>
    <cellStyle name="Calculation 2 2 2 4 2 2 4" xfId="1319"/>
    <cellStyle name="Calculation 2 2 2 4 2 2 4 2" xfId="1320"/>
    <cellStyle name="Calculation 2 2 2 4 2 2 4 3" xfId="1321"/>
    <cellStyle name="Calculation 2 2 2 4 2 2 5" xfId="1322"/>
    <cellStyle name="Calculation 2 2 2 4 2 2 5 2" xfId="1323"/>
    <cellStyle name="Calculation 2 2 2 4 2 2 5 3" xfId="1324"/>
    <cellStyle name="Calculation 2 2 2 4 2 2 6" xfId="1325"/>
    <cellStyle name="Calculation 2 2 2 4 2 2 6 2" xfId="1326"/>
    <cellStyle name="Calculation 2 2 2 4 2 2 6 3" xfId="1327"/>
    <cellStyle name="Calculation 2 2 2 4 2 2 7" xfId="1328"/>
    <cellStyle name="Calculation 2 2 2 4 2 2 7 2" xfId="1329"/>
    <cellStyle name="Calculation 2 2 2 4 2 2 7 3" xfId="1330"/>
    <cellStyle name="Calculation 2 2 2 4 2 2 8" xfId="1331"/>
    <cellStyle name="Calculation 2 2 2 4 2 2 9" xfId="1332"/>
    <cellStyle name="Calculation 2 2 2 4 2 3" xfId="1333"/>
    <cellStyle name="Calculation 2 2 2 4 2 3 2" xfId="1334"/>
    <cellStyle name="Calculation 2 2 2 4 2 3 3" xfId="1335"/>
    <cellStyle name="Calculation 2 2 2 4 2 4" xfId="1336"/>
    <cellStyle name="Calculation 2 2 2 4 2 4 2" xfId="1337"/>
    <cellStyle name="Calculation 2 2 2 4 2 4 3" xfId="1338"/>
    <cellStyle name="Calculation 2 2 2 4 2 5" xfId="1339"/>
    <cellStyle name="Calculation 2 2 2 4 2 5 2" xfId="1340"/>
    <cellStyle name="Calculation 2 2 2 4 2 5 3" xfId="1341"/>
    <cellStyle name="Calculation 2 2 2 4 2 6" xfId="1342"/>
    <cellStyle name="Calculation 2 2 2 4 2 6 2" xfId="1343"/>
    <cellStyle name="Calculation 2 2 2 4 2 6 3" xfId="1344"/>
    <cellStyle name="Calculation 2 2 2 4 2 7" xfId="1345"/>
    <cellStyle name="Calculation 2 2 2 4 2 7 2" xfId="1346"/>
    <cellStyle name="Calculation 2 2 2 4 2 7 3" xfId="1347"/>
    <cellStyle name="Calculation 2 2 2 4 2 8" xfId="1348"/>
    <cellStyle name="Calculation 2 2 2 4 2 8 2" xfId="1349"/>
    <cellStyle name="Calculation 2 2 2 4 2 8 3" xfId="1350"/>
    <cellStyle name="Calculation 2 2 2 4 2 9" xfId="1351"/>
    <cellStyle name="Calculation 2 2 2 4 3" xfId="1352"/>
    <cellStyle name="Calculation 2 2 2 4 3 10" xfId="1353"/>
    <cellStyle name="Calculation 2 2 2 4 3 2" xfId="1354"/>
    <cellStyle name="Calculation 2 2 2 4 3 2 2" xfId="1355"/>
    <cellStyle name="Calculation 2 2 2 4 3 2 2 2" xfId="1356"/>
    <cellStyle name="Calculation 2 2 2 4 3 2 2 3" xfId="1357"/>
    <cellStyle name="Calculation 2 2 2 4 3 2 3" xfId="1358"/>
    <cellStyle name="Calculation 2 2 2 4 3 2 3 2" xfId="1359"/>
    <cellStyle name="Calculation 2 2 2 4 3 2 3 3" xfId="1360"/>
    <cellStyle name="Calculation 2 2 2 4 3 2 4" xfId="1361"/>
    <cellStyle name="Calculation 2 2 2 4 3 2 4 2" xfId="1362"/>
    <cellStyle name="Calculation 2 2 2 4 3 2 4 3" xfId="1363"/>
    <cellStyle name="Calculation 2 2 2 4 3 2 5" xfId="1364"/>
    <cellStyle name="Calculation 2 2 2 4 3 2 5 2" xfId="1365"/>
    <cellStyle name="Calculation 2 2 2 4 3 2 5 3" xfId="1366"/>
    <cellStyle name="Calculation 2 2 2 4 3 2 6" xfId="1367"/>
    <cellStyle name="Calculation 2 2 2 4 3 2 6 2" xfId="1368"/>
    <cellStyle name="Calculation 2 2 2 4 3 2 6 3" xfId="1369"/>
    <cellStyle name="Calculation 2 2 2 4 3 2 7" xfId="1370"/>
    <cellStyle name="Calculation 2 2 2 4 3 2 7 2" xfId="1371"/>
    <cellStyle name="Calculation 2 2 2 4 3 2 7 3" xfId="1372"/>
    <cellStyle name="Calculation 2 2 2 4 3 2 8" xfId="1373"/>
    <cellStyle name="Calculation 2 2 2 4 3 2 9" xfId="1374"/>
    <cellStyle name="Calculation 2 2 2 4 3 3" xfId="1375"/>
    <cellStyle name="Calculation 2 2 2 4 3 3 2" xfId="1376"/>
    <cellStyle name="Calculation 2 2 2 4 3 3 3" xfId="1377"/>
    <cellStyle name="Calculation 2 2 2 4 3 4" xfId="1378"/>
    <cellStyle name="Calculation 2 2 2 4 3 4 2" xfId="1379"/>
    <cellStyle name="Calculation 2 2 2 4 3 4 3" xfId="1380"/>
    <cellStyle name="Calculation 2 2 2 4 3 5" xfId="1381"/>
    <cellStyle name="Calculation 2 2 2 4 3 5 2" xfId="1382"/>
    <cellStyle name="Calculation 2 2 2 4 3 5 3" xfId="1383"/>
    <cellStyle name="Calculation 2 2 2 4 3 6" xfId="1384"/>
    <cellStyle name="Calculation 2 2 2 4 3 6 2" xfId="1385"/>
    <cellStyle name="Calculation 2 2 2 4 3 6 3" xfId="1386"/>
    <cellStyle name="Calculation 2 2 2 4 3 7" xfId="1387"/>
    <cellStyle name="Calculation 2 2 2 4 3 7 2" xfId="1388"/>
    <cellStyle name="Calculation 2 2 2 4 3 7 3" xfId="1389"/>
    <cellStyle name="Calculation 2 2 2 4 3 8" xfId="1390"/>
    <cellStyle name="Calculation 2 2 2 4 3 8 2" xfId="1391"/>
    <cellStyle name="Calculation 2 2 2 4 3 8 3" xfId="1392"/>
    <cellStyle name="Calculation 2 2 2 4 3 9" xfId="1393"/>
    <cellStyle name="Calculation 2 2 2 4 4" xfId="1394"/>
    <cellStyle name="Calculation 2 2 2 4 4 10" xfId="1395"/>
    <cellStyle name="Calculation 2 2 2 4 4 2" xfId="1396"/>
    <cellStyle name="Calculation 2 2 2 4 4 2 2" xfId="1397"/>
    <cellStyle name="Calculation 2 2 2 4 4 2 2 2" xfId="1398"/>
    <cellStyle name="Calculation 2 2 2 4 4 2 2 3" xfId="1399"/>
    <cellStyle name="Calculation 2 2 2 4 4 2 3" xfId="1400"/>
    <cellStyle name="Calculation 2 2 2 4 4 2 3 2" xfId="1401"/>
    <cellStyle name="Calculation 2 2 2 4 4 2 3 3" xfId="1402"/>
    <cellStyle name="Calculation 2 2 2 4 4 2 4" xfId="1403"/>
    <cellStyle name="Calculation 2 2 2 4 4 2 4 2" xfId="1404"/>
    <cellStyle name="Calculation 2 2 2 4 4 2 4 3" xfId="1405"/>
    <cellStyle name="Calculation 2 2 2 4 4 2 5" xfId="1406"/>
    <cellStyle name="Calculation 2 2 2 4 4 2 5 2" xfId="1407"/>
    <cellStyle name="Calculation 2 2 2 4 4 2 5 3" xfId="1408"/>
    <cellStyle name="Calculation 2 2 2 4 4 2 6" xfId="1409"/>
    <cellStyle name="Calculation 2 2 2 4 4 2 6 2" xfId="1410"/>
    <cellStyle name="Calculation 2 2 2 4 4 2 6 3" xfId="1411"/>
    <cellStyle name="Calculation 2 2 2 4 4 2 7" xfId="1412"/>
    <cellStyle name="Calculation 2 2 2 4 4 2 7 2" xfId="1413"/>
    <cellStyle name="Calculation 2 2 2 4 4 2 7 3" xfId="1414"/>
    <cellStyle name="Calculation 2 2 2 4 4 2 8" xfId="1415"/>
    <cellStyle name="Calculation 2 2 2 4 4 2 9" xfId="1416"/>
    <cellStyle name="Calculation 2 2 2 4 4 3" xfId="1417"/>
    <cellStyle name="Calculation 2 2 2 4 4 3 2" xfId="1418"/>
    <cellStyle name="Calculation 2 2 2 4 4 3 3" xfId="1419"/>
    <cellStyle name="Calculation 2 2 2 4 4 4" xfId="1420"/>
    <cellStyle name="Calculation 2 2 2 4 4 4 2" xfId="1421"/>
    <cellStyle name="Calculation 2 2 2 4 4 4 3" xfId="1422"/>
    <cellStyle name="Calculation 2 2 2 4 4 5" xfId="1423"/>
    <cellStyle name="Calculation 2 2 2 4 4 5 2" xfId="1424"/>
    <cellStyle name="Calculation 2 2 2 4 4 5 3" xfId="1425"/>
    <cellStyle name="Calculation 2 2 2 4 4 6" xfId="1426"/>
    <cellStyle name="Calculation 2 2 2 4 4 6 2" xfId="1427"/>
    <cellStyle name="Calculation 2 2 2 4 4 6 3" xfId="1428"/>
    <cellStyle name="Calculation 2 2 2 4 4 7" xfId="1429"/>
    <cellStyle name="Calculation 2 2 2 4 4 7 2" xfId="1430"/>
    <cellStyle name="Calculation 2 2 2 4 4 7 3" xfId="1431"/>
    <cellStyle name="Calculation 2 2 2 4 4 8" xfId="1432"/>
    <cellStyle name="Calculation 2 2 2 4 4 8 2" xfId="1433"/>
    <cellStyle name="Calculation 2 2 2 4 4 8 3" xfId="1434"/>
    <cellStyle name="Calculation 2 2 2 4 4 9" xfId="1435"/>
    <cellStyle name="Calculation 2 2 2 4 5" xfId="1436"/>
    <cellStyle name="Calculation 2 2 2 4 5 2" xfId="1437"/>
    <cellStyle name="Calculation 2 2 2 4 5 2 2" xfId="1438"/>
    <cellStyle name="Calculation 2 2 2 4 5 2 3" xfId="1439"/>
    <cellStyle name="Calculation 2 2 2 4 5 3" xfId="1440"/>
    <cellStyle name="Calculation 2 2 2 4 5 3 2" xfId="1441"/>
    <cellStyle name="Calculation 2 2 2 4 5 3 3" xfId="1442"/>
    <cellStyle name="Calculation 2 2 2 4 5 4" xfId="1443"/>
    <cellStyle name="Calculation 2 2 2 4 5 4 2" xfId="1444"/>
    <cellStyle name="Calculation 2 2 2 4 5 4 3" xfId="1445"/>
    <cellStyle name="Calculation 2 2 2 4 5 5" xfId="1446"/>
    <cellStyle name="Calculation 2 2 2 4 5 5 2" xfId="1447"/>
    <cellStyle name="Calculation 2 2 2 4 5 5 3" xfId="1448"/>
    <cellStyle name="Calculation 2 2 2 4 5 6" xfId="1449"/>
    <cellStyle name="Calculation 2 2 2 4 5 6 2" xfId="1450"/>
    <cellStyle name="Calculation 2 2 2 4 5 6 3" xfId="1451"/>
    <cellStyle name="Calculation 2 2 2 4 5 7" xfId="1452"/>
    <cellStyle name="Calculation 2 2 2 4 5 7 2" xfId="1453"/>
    <cellStyle name="Calculation 2 2 2 4 5 7 3" xfId="1454"/>
    <cellStyle name="Calculation 2 2 2 4 5 8" xfId="1455"/>
    <cellStyle name="Calculation 2 2 2 4 5 9" xfId="1456"/>
    <cellStyle name="Calculation 2 2 2 4 6" xfId="1457"/>
    <cellStyle name="Calculation 2 2 2 4 6 2" xfId="1458"/>
    <cellStyle name="Calculation 2 2 2 4 6 3" xfId="1459"/>
    <cellStyle name="Calculation 2 2 2 4 7" xfId="1460"/>
    <cellStyle name="Calculation 2 2 2 4 7 2" xfId="1461"/>
    <cellStyle name="Calculation 2 2 2 4 7 3" xfId="1462"/>
    <cellStyle name="Calculation 2 2 2 4 8" xfId="1463"/>
    <cellStyle name="Calculation 2 2 2 4 8 2" xfId="1464"/>
    <cellStyle name="Calculation 2 2 2 4 8 3" xfId="1465"/>
    <cellStyle name="Calculation 2 2 2 4 9" xfId="1466"/>
    <cellStyle name="Calculation 2 2 2 4 9 2" xfId="1467"/>
    <cellStyle name="Calculation 2 2 2 4 9 3" xfId="1468"/>
    <cellStyle name="Calculation 2 2 2 5" xfId="1469"/>
    <cellStyle name="Calculation 2 2 2 5 10" xfId="1470"/>
    <cellStyle name="Calculation 2 2 2 5 2" xfId="1471"/>
    <cellStyle name="Calculation 2 2 2 5 2 10" xfId="1472"/>
    <cellStyle name="Calculation 2 2 2 5 2 2" xfId="1473"/>
    <cellStyle name="Calculation 2 2 2 5 2 2 2" xfId="1474"/>
    <cellStyle name="Calculation 2 2 2 5 2 2 2 2" xfId="1475"/>
    <cellStyle name="Calculation 2 2 2 5 2 2 2 3" xfId="1476"/>
    <cellStyle name="Calculation 2 2 2 5 2 2 3" xfId="1477"/>
    <cellStyle name="Calculation 2 2 2 5 2 2 3 2" xfId="1478"/>
    <cellStyle name="Calculation 2 2 2 5 2 2 3 3" xfId="1479"/>
    <cellStyle name="Calculation 2 2 2 5 2 2 4" xfId="1480"/>
    <cellStyle name="Calculation 2 2 2 5 2 2 4 2" xfId="1481"/>
    <cellStyle name="Calculation 2 2 2 5 2 2 4 3" xfId="1482"/>
    <cellStyle name="Calculation 2 2 2 5 2 2 5" xfId="1483"/>
    <cellStyle name="Calculation 2 2 2 5 2 2 5 2" xfId="1484"/>
    <cellStyle name="Calculation 2 2 2 5 2 2 5 3" xfId="1485"/>
    <cellStyle name="Calculation 2 2 2 5 2 2 6" xfId="1486"/>
    <cellStyle name="Calculation 2 2 2 5 2 2 6 2" xfId="1487"/>
    <cellStyle name="Calculation 2 2 2 5 2 2 6 3" xfId="1488"/>
    <cellStyle name="Calculation 2 2 2 5 2 2 7" xfId="1489"/>
    <cellStyle name="Calculation 2 2 2 5 2 2 7 2" xfId="1490"/>
    <cellStyle name="Calculation 2 2 2 5 2 2 7 3" xfId="1491"/>
    <cellStyle name="Calculation 2 2 2 5 2 2 8" xfId="1492"/>
    <cellStyle name="Calculation 2 2 2 5 2 2 9" xfId="1493"/>
    <cellStyle name="Calculation 2 2 2 5 2 3" xfId="1494"/>
    <cellStyle name="Calculation 2 2 2 5 2 3 2" xfId="1495"/>
    <cellStyle name="Calculation 2 2 2 5 2 3 3" xfId="1496"/>
    <cellStyle name="Calculation 2 2 2 5 2 4" xfId="1497"/>
    <cellStyle name="Calculation 2 2 2 5 2 4 2" xfId="1498"/>
    <cellStyle name="Calculation 2 2 2 5 2 4 3" xfId="1499"/>
    <cellStyle name="Calculation 2 2 2 5 2 5" xfId="1500"/>
    <cellStyle name="Calculation 2 2 2 5 2 5 2" xfId="1501"/>
    <cellStyle name="Calculation 2 2 2 5 2 5 3" xfId="1502"/>
    <cellStyle name="Calculation 2 2 2 5 2 6" xfId="1503"/>
    <cellStyle name="Calculation 2 2 2 5 2 6 2" xfId="1504"/>
    <cellStyle name="Calculation 2 2 2 5 2 6 3" xfId="1505"/>
    <cellStyle name="Calculation 2 2 2 5 2 7" xfId="1506"/>
    <cellStyle name="Calculation 2 2 2 5 2 7 2" xfId="1507"/>
    <cellStyle name="Calculation 2 2 2 5 2 7 3" xfId="1508"/>
    <cellStyle name="Calculation 2 2 2 5 2 8" xfId="1509"/>
    <cellStyle name="Calculation 2 2 2 5 2 8 2" xfId="1510"/>
    <cellStyle name="Calculation 2 2 2 5 2 8 3" xfId="1511"/>
    <cellStyle name="Calculation 2 2 2 5 2 9" xfId="1512"/>
    <cellStyle name="Calculation 2 2 2 5 3" xfId="1513"/>
    <cellStyle name="Calculation 2 2 2 5 3 10" xfId="1514"/>
    <cellStyle name="Calculation 2 2 2 5 3 2" xfId="1515"/>
    <cellStyle name="Calculation 2 2 2 5 3 2 2" xfId="1516"/>
    <cellStyle name="Calculation 2 2 2 5 3 2 2 2" xfId="1517"/>
    <cellStyle name="Calculation 2 2 2 5 3 2 2 3" xfId="1518"/>
    <cellStyle name="Calculation 2 2 2 5 3 2 3" xfId="1519"/>
    <cellStyle name="Calculation 2 2 2 5 3 2 3 2" xfId="1520"/>
    <cellStyle name="Calculation 2 2 2 5 3 2 3 3" xfId="1521"/>
    <cellStyle name="Calculation 2 2 2 5 3 2 4" xfId="1522"/>
    <cellStyle name="Calculation 2 2 2 5 3 2 4 2" xfId="1523"/>
    <cellStyle name="Calculation 2 2 2 5 3 2 4 3" xfId="1524"/>
    <cellStyle name="Calculation 2 2 2 5 3 2 5" xfId="1525"/>
    <cellStyle name="Calculation 2 2 2 5 3 2 5 2" xfId="1526"/>
    <cellStyle name="Calculation 2 2 2 5 3 2 5 3" xfId="1527"/>
    <cellStyle name="Calculation 2 2 2 5 3 2 6" xfId="1528"/>
    <cellStyle name="Calculation 2 2 2 5 3 2 6 2" xfId="1529"/>
    <cellStyle name="Calculation 2 2 2 5 3 2 6 3" xfId="1530"/>
    <cellStyle name="Calculation 2 2 2 5 3 2 7" xfId="1531"/>
    <cellStyle name="Calculation 2 2 2 5 3 2 7 2" xfId="1532"/>
    <cellStyle name="Calculation 2 2 2 5 3 2 7 3" xfId="1533"/>
    <cellStyle name="Calculation 2 2 2 5 3 2 8" xfId="1534"/>
    <cellStyle name="Calculation 2 2 2 5 3 2 9" xfId="1535"/>
    <cellStyle name="Calculation 2 2 2 5 3 3" xfId="1536"/>
    <cellStyle name="Calculation 2 2 2 5 3 3 2" xfId="1537"/>
    <cellStyle name="Calculation 2 2 2 5 3 3 3" xfId="1538"/>
    <cellStyle name="Calculation 2 2 2 5 3 4" xfId="1539"/>
    <cellStyle name="Calculation 2 2 2 5 3 4 2" xfId="1540"/>
    <cellStyle name="Calculation 2 2 2 5 3 4 3" xfId="1541"/>
    <cellStyle name="Calculation 2 2 2 5 3 5" xfId="1542"/>
    <cellStyle name="Calculation 2 2 2 5 3 5 2" xfId="1543"/>
    <cellStyle name="Calculation 2 2 2 5 3 5 3" xfId="1544"/>
    <cellStyle name="Calculation 2 2 2 5 3 6" xfId="1545"/>
    <cellStyle name="Calculation 2 2 2 5 3 6 2" xfId="1546"/>
    <cellStyle name="Calculation 2 2 2 5 3 6 3" xfId="1547"/>
    <cellStyle name="Calculation 2 2 2 5 3 7" xfId="1548"/>
    <cellStyle name="Calculation 2 2 2 5 3 7 2" xfId="1549"/>
    <cellStyle name="Calculation 2 2 2 5 3 7 3" xfId="1550"/>
    <cellStyle name="Calculation 2 2 2 5 3 8" xfId="1551"/>
    <cellStyle name="Calculation 2 2 2 5 3 8 2" xfId="1552"/>
    <cellStyle name="Calculation 2 2 2 5 3 8 3" xfId="1553"/>
    <cellStyle name="Calculation 2 2 2 5 3 9" xfId="1554"/>
    <cellStyle name="Calculation 2 2 2 5 4" xfId="1555"/>
    <cellStyle name="Calculation 2 2 2 5 4 10" xfId="1556"/>
    <cellStyle name="Calculation 2 2 2 5 4 2" xfId="1557"/>
    <cellStyle name="Calculation 2 2 2 5 4 2 2" xfId="1558"/>
    <cellStyle name="Calculation 2 2 2 5 4 2 2 2" xfId="1559"/>
    <cellStyle name="Calculation 2 2 2 5 4 2 2 3" xfId="1560"/>
    <cellStyle name="Calculation 2 2 2 5 4 2 3" xfId="1561"/>
    <cellStyle name="Calculation 2 2 2 5 4 2 3 2" xfId="1562"/>
    <cellStyle name="Calculation 2 2 2 5 4 2 3 3" xfId="1563"/>
    <cellStyle name="Calculation 2 2 2 5 4 2 4" xfId="1564"/>
    <cellStyle name="Calculation 2 2 2 5 4 2 4 2" xfId="1565"/>
    <cellStyle name="Calculation 2 2 2 5 4 2 4 3" xfId="1566"/>
    <cellStyle name="Calculation 2 2 2 5 4 2 5" xfId="1567"/>
    <cellStyle name="Calculation 2 2 2 5 4 2 5 2" xfId="1568"/>
    <cellStyle name="Calculation 2 2 2 5 4 2 5 3" xfId="1569"/>
    <cellStyle name="Calculation 2 2 2 5 4 2 6" xfId="1570"/>
    <cellStyle name="Calculation 2 2 2 5 4 2 6 2" xfId="1571"/>
    <cellStyle name="Calculation 2 2 2 5 4 2 6 3" xfId="1572"/>
    <cellStyle name="Calculation 2 2 2 5 4 2 7" xfId="1573"/>
    <cellStyle name="Calculation 2 2 2 5 4 2 7 2" xfId="1574"/>
    <cellStyle name="Calculation 2 2 2 5 4 2 7 3" xfId="1575"/>
    <cellStyle name="Calculation 2 2 2 5 4 2 8" xfId="1576"/>
    <cellStyle name="Calculation 2 2 2 5 4 2 9" xfId="1577"/>
    <cellStyle name="Calculation 2 2 2 5 4 3" xfId="1578"/>
    <cellStyle name="Calculation 2 2 2 5 4 3 2" xfId="1579"/>
    <cellStyle name="Calculation 2 2 2 5 4 3 3" xfId="1580"/>
    <cellStyle name="Calculation 2 2 2 5 4 4" xfId="1581"/>
    <cellStyle name="Calculation 2 2 2 5 4 4 2" xfId="1582"/>
    <cellStyle name="Calculation 2 2 2 5 4 4 3" xfId="1583"/>
    <cellStyle name="Calculation 2 2 2 5 4 5" xfId="1584"/>
    <cellStyle name="Calculation 2 2 2 5 4 5 2" xfId="1585"/>
    <cellStyle name="Calculation 2 2 2 5 4 5 3" xfId="1586"/>
    <cellStyle name="Calculation 2 2 2 5 4 6" xfId="1587"/>
    <cellStyle name="Calculation 2 2 2 5 4 6 2" xfId="1588"/>
    <cellStyle name="Calculation 2 2 2 5 4 6 3" xfId="1589"/>
    <cellStyle name="Calculation 2 2 2 5 4 7" xfId="1590"/>
    <cellStyle name="Calculation 2 2 2 5 4 7 2" xfId="1591"/>
    <cellStyle name="Calculation 2 2 2 5 4 7 3" xfId="1592"/>
    <cellStyle name="Calculation 2 2 2 5 4 8" xfId="1593"/>
    <cellStyle name="Calculation 2 2 2 5 4 8 2" xfId="1594"/>
    <cellStyle name="Calculation 2 2 2 5 4 8 3" xfId="1595"/>
    <cellStyle name="Calculation 2 2 2 5 4 9" xfId="1596"/>
    <cellStyle name="Calculation 2 2 2 5 5" xfId="1597"/>
    <cellStyle name="Calculation 2 2 2 5 5 2" xfId="1598"/>
    <cellStyle name="Calculation 2 2 2 5 5 2 2" xfId="1599"/>
    <cellStyle name="Calculation 2 2 2 5 5 2 3" xfId="1600"/>
    <cellStyle name="Calculation 2 2 2 5 5 3" xfId="1601"/>
    <cellStyle name="Calculation 2 2 2 5 5 3 2" xfId="1602"/>
    <cellStyle name="Calculation 2 2 2 5 5 3 3" xfId="1603"/>
    <cellStyle name="Calculation 2 2 2 5 5 4" xfId="1604"/>
    <cellStyle name="Calculation 2 2 2 5 5 4 2" xfId="1605"/>
    <cellStyle name="Calculation 2 2 2 5 5 4 3" xfId="1606"/>
    <cellStyle name="Calculation 2 2 2 5 5 5" xfId="1607"/>
    <cellStyle name="Calculation 2 2 2 5 5 5 2" xfId="1608"/>
    <cellStyle name="Calculation 2 2 2 5 5 5 3" xfId="1609"/>
    <cellStyle name="Calculation 2 2 2 5 5 6" xfId="1610"/>
    <cellStyle name="Calculation 2 2 2 5 5 6 2" xfId="1611"/>
    <cellStyle name="Calculation 2 2 2 5 5 6 3" xfId="1612"/>
    <cellStyle name="Calculation 2 2 2 5 5 7" xfId="1613"/>
    <cellStyle name="Calculation 2 2 2 5 5 7 2" xfId="1614"/>
    <cellStyle name="Calculation 2 2 2 5 5 7 3" xfId="1615"/>
    <cellStyle name="Calculation 2 2 2 5 5 8" xfId="1616"/>
    <cellStyle name="Calculation 2 2 2 5 5 9" xfId="1617"/>
    <cellStyle name="Calculation 2 2 2 5 6" xfId="1618"/>
    <cellStyle name="Calculation 2 2 2 5 6 2" xfId="1619"/>
    <cellStyle name="Calculation 2 2 2 5 6 3" xfId="1620"/>
    <cellStyle name="Calculation 2 2 2 5 7" xfId="1621"/>
    <cellStyle name="Calculation 2 2 2 5 7 2" xfId="1622"/>
    <cellStyle name="Calculation 2 2 2 5 7 3" xfId="1623"/>
    <cellStyle name="Calculation 2 2 2 5 8" xfId="1624"/>
    <cellStyle name="Calculation 2 2 2 5 8 2" xfId="1625"/>
    <cellStyle name="Calculation 2 2 2 5 8 3" xfId="1626"/>
    <cellStyle name="Calculation 2 2 2 5 9" xfId="1627"/>
    <cellStyle name="Calculation 2 2 2 5 9 2" xfId="1628"/>
    <cellStyle name="Calculation 2 2 2 5 9 3" xfId="1629"/>
    <cellStyle name="Calculation 2 2 2 6" xfId="1630"/>
    <cellStyle name="Calculation 2 2 2 6 10" xfId="1631"/>
    <cellStyle name="Calculation 2 2 2 6 2" xfId="1632"/>
    <cellStyle name="Calculation 2 2 2 6 2 2" xfId="1633"/>
    <cellStyle name="Calculation 2 2 2 6 2 2 2" xfId="1634"/>
    <cellStyle name="Calculation 2 2 2 6 2 2 3" xfId="1635"/>
    <cellStyle name="Calculation 2 2 2 6 2 3" xfId="1636"/>
    <cellStyle name="Calculation 2 2 2 6 2 3 2" xfId="1637"/>
    <cellStyle name="Calculation 2 2 2 6 2 3 3" xfId="1638"/>
    <cellStyle name="Calculation 2 2 2 6 2 4" xfId="1639"/>
    <cellStyle name="Calculation 2 2 2 6 2 4 2" xfId="1640"/>
    <cellStyle name="Calculation 2 2 2 6 2 4 3" xfId="1641"/>
    <cellStyle name="Calculation 2 2 2 6 2 5" xfId="1642"/>
    <cellStyle name="Calculation 2 2 2 6 2 5 2" xfId="1643"/>
    <cellStyle name="Calculation 2 2 2 6 2 5 3" xfId="1644"/>
    <cellStyle name="Calculation 2 2 2 6 2 6" xfId="1645"/>
    <cellStyle name="Calculation 2 2 2 6 2 6 2" xfId="1646"/>
    <cellStyle name="Calculation 2 2 2 6 2 6 3" xfId="1647"/>
    <cellStyle name="Calculation 2 2 2 6 2 7" xfId="1648"/>
    <cellStyle name="Calculation 2 2 2 6 2 7 2" xfId="1649"/>
    <cellStyle name="Calculation 2 2 2 6 2 7 3" xfId="1650"/>
    <cellStyle name="Calculation 2 2 2 6 2 8" xfId="1651"/>
    <cellStyle name="Calculation 2 2 2 6 2 9" xfId="1652"/>
    <cellStyle name="Calculation 2 2 2 6 3" xfId="1653"/>
    <cellStyle name="Calculation 2 2 2 6 3 2" xfId="1654"/>
    <cellStyle name="Calculation 2 2 2 6 3 3" xfId="1655"/>
    <cellStyle name="Calculation 2 2 2 6 4" xfId="1656"/>
    <cellStyle name="Calculation 2 2 2 6 4 2" xfId="1657"/>
    <cellStyle name="Calculation 2 2 2 6 4 3" xfId="1658"/>
    <cellStyle name="Calculation 2 2 2 6 5" xfId="1659"/>
    <cellStyle name="Calculation 2 2 2 6 5 2" xfId="1660"/>
    <cellStyle name="Calculation 2 2 2 6 5 3" xfId="1661"/>
    <cellStyle name="Calculation 2 2 2 6 6" xfId="1662"/>
    <cellStyle name="Calculation 2 2 2 6 6 2" xfId="1663"/>
    <cellStyle name="Calculation 2 2 2 6 6 3" xfId="1664"/>
    <cellStyle name="Calculation 2 2 2 6 7" xfId="1665"/>
    <cellStyle name="Calculation 2 2 2 6 7 2" xfId="1666"/>
    <cellStyle name="Calculation 2 2 2 6 7 3" xfId="1667"/>
    <cellStyle name="Calculation 2 2 2 6 8" xfId="1668"/>
    <cellStyle name="Calculation 2 2 2 6 8 2" xfId="1669"/>
    <cellStyle name="Calculation 2 2 2 6 8 3" xfId="1670"/>
    <cellStyle name="Calculation 2 2 2 6 9" xfId="1671"/>
    <cellStyle name="Calculation 2 2 2 7" xfId="1672"/>
    <cellStyle name="Calculation 2 2 2 7 10" xfId="1673"/>
    <cellStyle name="Calculation 2 2 2 7 2" xfId="1674"/>
    <cellStyle name="Calculation 2 2 2 7 2 2" xfId="1675"/>
    <cellStyle name="Calculation 2 2 2 7 2 2 2" xfId="1676"/>
    <cellStyle name="Calculation 2 2 2 7 2 2 3" xfId="1677"/>
    <cellStyle name="Calculation 2 2 2 7 2 3" xfId="1678"/>
    <cellStyle name="Calculation 2 2 2 7 2 3 2" xfId="1679"/>
    <cellStyle name="Calculation 2 2 2 7 2 3 3" xfId="1680"/>
    <cellStyle name="Calculation 2 2 2 7 2 4" xfId="1681"/>
    <cellStyle name="Calculation 2 2 2 7 2 4 2" xfId="1682"/>
    <cellStyle name="Calculation 2 2 2 7 2 4 3" xfId="1683"/>
    <cellStyle name="Calculation 2 2 2 7 2 5" xfId="1684"/>
    <cellStyle name="Calculation 2 2 2 7 2 5 2" xfId="1685"/>
    <cellStyle name="Calculation 2 2 2 7 2 5 3" xfId="1686"/>
    <cellStyle name="Calculation 2 2 2 7 2 6" xfId="1687"/>
    <cellStyle name="Calculation 2 2 2 7 2 6 2" xfId="1688"/>
    <cellStyle name="Calculation 2 2 2 7 2 6 3" xfId="1689"/>
    <cellStyle name="Calculation 2 2 2 7 2 7" xfId="1690"/>
    <cellStyle name="Calculation 2 2 2 7 2 7 2" xfId="1691"/>
    <cellStyle name="Calculation 2 2 2 7 2 7 3" xfId="1692"/>
    <cellStyle name="Calculation 2 2 2 7 2 8" xfId="1693"/>
    <cellStyle name="Calculation 2 2 2 7 2 9" xfId="1694"/>
    <cellStyle name="Calculation 2 2 2 7 3" xfId="1695"/>
    <cellStyle name="Calculation 2 2 2 7 3 2" xfId="1696"/>
    <cellStyle name="Calculation 2 2 2 7 3 3" xfId="1697"/>
    <cellStyle name="Calculation 2 2 2 7 4" xfId="1698"/>
    <cellStyle name="Calculation 2 2 2 7 4 2" xfId="1699"/>
    <cellStyle name="Calculation 2 2 2 7 4 3" xfId="1700"/>
    <cellStyle name="Calculation 2 2 2 7 5" xfId="1701"/>
    <cellStyle name="Calculation 2 2 2 7 5 2" xfId="1702"/>
    <cellStyle name="Calculation 2 2 2 7 5 3" xfId="1703"/>
    <cellStyle name="Calculation 2 2 2 7 6" xfId="1704"/>
    <cellStyle name="Calculation 2 2 2 7 6 2" xfId="1705"/>
    <cellStyle name="Calculation 2 2 2 7 6 3" xfId="1706"/>
    <cellStyle name="Calculation 2 2 2 7 7" xfId="1707"/>
    <cellStyle name="Calculation 2 2 2 7 7 2" xfId="1708"/>
    <cellStyle name="Calculation 2 2 2 7 7 3" xfId="1709"/>
    <cellStyle name="Calculation 2 2 2 7 8" xfId="1710"/>
    <cellStyle name="Calculation 2 2 2 7 8 2" xfId="1711"/>
    <cellStyle name="Calculation 2 2 2 7 8 3" xfId="1712"/>
    <cellStyle name="Calculation 2 2 2 7 9" xfId="1713"/>
    <cellStyle name="Calculation 2 2 2 8" xfId="1714"/>
    <cellStyle name="Calculation 2 2 2 8 10" xfId="1715"/>
    <cellStyle name="Calculation 2 2 2 8 2" xfId="1716"/>
    <cellStyle name="Calculation 2 2 2 8 2 2" xfId="1717"/>
    <cellStyle name="Calculation 2 2 2 8 2 2 2" xfId="1718"/>
    <cellStyle name="Calculation 2 2 2 8 2 2 3" xfId="1719"/>
    <cellStyle name="Calculation 2 2 2 8 2 3" xfId="1720"/>
    <cellStyle name="Calculation 2 2 2 8 2 3 2" xfId="1721"/>
    <cellStyle name="Calculation 2 2 2 8 2 3 3" xfId="1722"/>
    <cellStyle name="Calculation 2 2 2 8 2 4" xfId="1723"/>
    <cellStyle name="Calculation 2 2 2 8 2 4 2" xfId="1724"/>
    <cellStyle name="Calculation 2 2 2 8 2 4 3" xfId="1725"/>
    <cellStyle name="Calculation 2 2 2 8 2 5" xfId="1726"/>
    <cellStyle name="Calculation 2 2 2 8 2 5 2" xfId="1727"/>
    <cellStyle name="Calculation 2 2 2 8 2 5 3" xfId="1728"/>
    <cellStyle name="Calculation 2 2 2 8 2 6" xfId="1729"/>
    <cellStyle name="Calculation 2 2 2 8 2 6 2" xfId="1730"/>
    <cellStyle name="Calculation 2 2 2 8 2 6 3" xfId="1731"/>
    <cellStyle name="Calculation 2 2 2 8 2 7" xfId="1732"/>
    <cellStyle name="Calculation 2 2 2 8 2 7 2" xfId="1733"/>
    <cellStyle name="Calculation 2 2 2 8 2 7 3" xfId="1734"/>
    <cellStyle name="Calculation 2 2 2 8 2 8" xfId="1735"/>
    <cellStyle name="Calculation 2 2 2 8 2 9" xfId="1736"/>
    <cellStyle name="Calculation 2 2 2 8 3" xfId="1737"/>
    <cellStyle name="Calculation 2 2 2 8 3 2" xfId="1738"/>
    <cellStyle name="Calculation 2 2 2 8 3 3" xfId="1739"/>
    <cellStyle name="Calculation 2 2 2 8 4" xfId="1740"/>
    <cellStyle name="Calculation 2 2 2 8 4 2" xfId="1741"/>
    <cellStyle name="Calculation 2 2 2 8 4 3" xfId="1742"/>
    <cellStyle name="Calculation 2 2 2 8 5" xfId="1743"/>
    <cellStyle name="Calculation 2 2 2 8 5 2" xfId="1744"/>
    <cellStyle name="Calculation 2 2 2 8 5 3" xfId="1745"/>
    <cellStyle name="Calculation 2 2 2 8 6" xfId="1746"/>
    <cellStyle name="Calculation 2 2 2 8 6 2" xfId="1747"/>
    <cellStyle name="Calculation 2 2 2 8 6 3" xfId="1748"/>
    <cellStyle name="Calculation 2 2 2 8 7" xfId="1749"/>
    <cellStyle name="Calculation 2 2 2 8 7 2" xfId="1750"/>
    <cellStyle name="Calculation 2 2 2 8 7 3" xfId="1751"/>
    <cellStyle name="Calculation 2 2 2 8 8" xfId="1752"/>
    <cellStyle name="Calculation 2 2 2 8 8 2" xfId="1753"/>
    <cellStyle name="Calculation 2 2 2 8 8 3" xfId="1754"/>
    <cellStyle name="Calculation 2 2 2 8 9" xfId="1755"/>
    <cellStyle name="Calculation 2 2 2 9" xfId="1756"/>
    <cellStyle name="Calculation 2 2 2 9 2" xfId="1757"/>
    <cellStyle name="Calculation 2 2 2 9 2 2" xfId="1758"/>
    <cellStyle name="Calculation 2 2 2 9 2 3" xfId="1759"/>
    <cellStyle name="Calculation 2 2 2 9 3" xfId="1760"/>
    <cellStyle name="Calculation 2 2 2 9 3 2" xfId="1761"/>
    <cellStyle name="Calculation 2 2 2 9 3 3" xfId="1762"/>
    <cellStyle name="Calculation 2 2 2 9 4" xfId="1763"/>
    <cellStyle name="Calculation 2 2 2 9 4 2" xfId="1764"/>
    <cellStyle name="Calculation 2 2 2 9 4 3" xfId="1765"/>
    <cellStyle name="Calculation 2 2 2 9 5" xfId="1766"/>
    <cellStyle name="Calculation 2 2 2 9 5 2" xfId="1767"/>
    <cellStyle name="Calculation 2 2 2 9 5 3" xfId="1768"/>
    <cellStyle name="Calculation 2 2 2 9 6" xfId="1769"/>
    <cellStyle name="Calculation 2 2 2 9 6 2" xfId="1770"/>
    <cellStyle name="Calculation 2 2 2 9 6 3" xfId="1771"/>
    <cellStyle name="Calculation 2 2 2 9 7" xfId="1772"/>
    <cellStyle name="Calculation 2 2 2 9 7 2" xfId="1773"/>
    <cellStyle name="Calculation 2 2 2 9 7 3" xfId="1774"/>
    <cellStyle name="Calculation 2 2 2 9 8" xfId="1775"/>
    <cellStyle name="Calculation 2 2 2 9 9" xfId="1776"/>
    <cellStyle name="Calculation 2 2 3" xfId="1777"/>
    <cellStyle name="Calculation 2 2 3 10" xfId="1778"/>
    <cellStyle name="Calculation 2 2 3 10 2" xfId="1779"/>
    <cellStyle name="Calculation 2 2 3 10 3" xfId="1780"/>
    <cellStyle name="Calculation 2 2 3 11" xfId="1781"/>
    <cellStyle name="Calculation 2 2 3 11 2" xfId="1782"/>
    <cellStyle name="Calculation 2 2 3 11 3" xfId="1783"/>
    <cellStyle name="Calculation 2 2 3 12" xfId="1784"/>
    <cellStyle name="Calculation 2 2 3 12 2" xfId="1785"/>
    <cellStyle name="Calculation 2 2 3 12 3" xfId="1786"/>
    <cellStyle name="Calculation 2 2 3 13" xfId="1787"/>
    <cellStyle name="Calculation 2 2 3 13 2" xfId="1788"/>
    <cellStyle name="Calculation 2 2 3 13 3" xfId="1789"/>
    <cellStyle name="Calculation 2 2 3 14" xfId="1790"/>
    <cellStyle name="Calculation 2 2 3 2" xfId="1791"/>
    <cellStyle name="Calculation 2 2 3 2 10" xfId="1792"/>
    <cellStyle name="Calculation 2 2 3 2 2" xfId="1793"/>
    <cellStyle name="Calculation 2 2 3 2 2 10" xfId="1794"/>
    <cellStyle name="Calculation 2 2 3 2 2 2" xfId="1795"/>
    <cellStyle name="Calculation 2 2 3 2 2 2 2" xfId="1796"/>
    <cellStyle name="Calculation 2 2 3 2 2 2 2 2" xfId="1797"/>
    <cellStyle name="Calculation 2 2 3 2 2 2 2 3" xfId="1798"/>
    <cellStyle name="Calculation 2 2 3 2 2 2 3" xfId="1799"/>
    <cellStyle name="Calculation 2 2 3 2 2 2 3 2" xfId="1800"/>
    <cellStyle name="Calculation 2 2 3 2 2 2 3 3" xfId="1801"/>
    <cellStyle name="Calculation 2 2 3 2 2 2 4" xfId="1802"/>
    <cellStyle name="Calculation 2 2 3 2 2 2 4 2" xfId="1803"/>
    <cellStyle name="Calculation 2 2 3 2 2 2 4 3" xfId="1804"/>
    <cellStyle name="Calculation 2 2 3 2 2 2 5" xfId="1805"/>
    <cellStyle name="Calculation 2 2 3 2 2 2 5 2" xfId="1806"/>
    <cellStyle name="Calculation 2 2 3 2 2 2 5 3" xfId="1807"/>
    <cellStyle name="Calculation 2 2 3 2 2 2 6" xfId="1808"/>
    <cellStyle name="Calculation 2 2 3 2 2 2 6 2" xfId="1809"/>
    <cellStyle name="Calculation 2 2 3 2 2 2 6 3" xfId="1810"/>
    <cellStyle name="Calculation 2 2 3 2 2 2 7" xfId="1811"/>
    <cellStyle name="Calculation 2 2 3 2 2 2 7 2" xfId="1812"/>
    <cellStyle name="Calculation 2 2 3 2 2 2 7 3" xfId="1813"/>
    <cellStyle name="Calculation 2 2 3 2 2 2 8" xfId="1814"/>
    <cellStyle name="Calculation 2 2 3 2 2 2 9" xfId="1815"/>
    <cellStyle name="Calculation 2 2 3 2 2 3" xfId="1816"/>
    <cellStyle name="Calculation 2 2 3 2 2 3 2" xfId="1817"/>
    <cellStyle name="Calculation 2 2 3 2 2 3 3" xfId="1818"/>
    <cellStyle name="Calculation 2 2 3 2 2 4" xfId="1819"/>
    <cellStyle name="Calculation 2 2 3 2 2 4 2" xfId="1820"/>
    <cellStyle name="Calculation 2 2 3 2 2 4 3" xfId="1821"/>
    <cellStyle name="Calculation 2 2 3 2 2 5" xfId="1822"/>
    <cellStyle name="Calculation 2 2 3 2 2 5 2" xfId="1823"/>
    <cellStyle name="Calculation 2 2 3 2 2 5 3" xfId="1824"/>
    <cellStyle name="Calculation 2 2 3 2 2 6" xfId="1825"/>
    <cellStyle name="Calculation 2 2 3 2 2 6 2" xfId="1826"/>
    <cellStyle name="Calculation 2 2 3 2 2 6 3" xfId="1827"/>
    <cellStyle name="Calculation 2 2 3 2 2 7" xfId="1828"/>
    <cellStyle name="Calculation 2 2 3 2 2 7 2" xfId="1829"/>
    <cellStyle name="Calculation 2 2 3 2 2 7 3" xfId="1830"/>
    <cellStyle name="Calculation 2 2 3 2 2 8" xfId="1831"/>
    <cellStyle name="Calculation 2 2 3 2 2 8 2" xfId="1832"/>
    <cellStyle name="Calculation 2 2 3 2 2 8 3" xfId="1833"/>
    <cellStyle name="Calculation 2 2 3 2 2 9" xfId="1834"/>
    <cellStyle name="Calculation 2 2 3 2 3" xfId="1835"/>
    <cellStyle name="Calculation 2 2 3 2 3 10" xfId="1836"/>
    <cellStyle name="Calculation 2 2 3 2 3 2" xfId="1837"/>
    <cellStyle name="Calculation 2 2 3 2 3 2 2" xfId="1838"/>
    <cellStyle name="Calculation 2 2 3 2 3 2 2 2" xfId="1839"/>
    <cellStyle name="Calculation 2 2 3 2 3 2 2 3" xfId="1840"/>
    <cellStyle name="Calculation 2 2 3 2 3 2 3" xfId="1841"/>
    <cellStyle name="Calculation 2 2 3 2 3 2 3 2" xfId="1842"/>
    <cellStyle name="Calculation 2 2 3 2 3 2 3 3" xfId="1843"/>
    <cellStyle name="Calculation 2 2 3 2 3 2 4" xfId="1844"/>
    <cellStyle name="Calculation 2 2 3 2 3 2 4 2" xfId="1845"/>
    <cellStyle name="Calculation 2 2 3 2 3 2 4 3" xfId="1846"/>
    <cellStyle name="Calculation 2 2 3 2 3 2 5" xfId="1847"/>
    <cellStyle name="Calculation 2 2 3 2 3 2 5 2" xfId="1848"/>
    <cellStyle name="Calculation 2 2 3 2 3 2 5 3" xfId="1849"/>
    <cellStyle name="Calculation 2 2 3 2 3 2 6" xfId="1850"/>
    <cellStyle name="Calculation 2 2 3 2 3 2 6 2" xfId="1851"/>
    <cellStyle name="Calculation 2 2 3 2 3 2 6 3" xfId="1852"/>
    <cellStyle name="Calculation 2 2 3 2 3 2 7" xfId="1853"/>
    <cellStyle name="Calculation 2 2 3 2 3 2 7 2" xfId="1854"/>
    <cellStyle name="Calculation 2 2 3 2 3 2 7 3" xfId="1855"/>
    <cellStyle name="Calculation 2 2 3 2 3 2 8" xfId="1856"/>
    <cellStyle name="Calculation 2 2 3 2 3 2 9" xfId="1857"/>
    <cellStyle name="Calculation 2 2 3 2 3 3" xfId="1858"/>
    <cellStyle name="Calculation 2 2 3 2 3 3 2" xfId="1859"/>
    <cellStyle name="Calculation 2 2 3 2 3 3 3" xfId="1860"/>
    <cellStyle name="Calculation 2 2 3 2 3 4" xfId="1861"/>
    <cellStyle name="Calculation 2 2 3 2 3 4 2" xfId="1862"/>
    <cellStyle name="Calculation 2 2 3 2 3 4 3" xfId="1863"/>
    <cellStyle name="Calculation 2 2 3 2 3 5" xfId="1864"/>
    <cellStyle name="Calculation 2 2 3 2 3 5 2" xfId="1865"/>
    <cellStyle name="Calculation 2 2 3 2 3 5 3" xfId="1866"/>
    <cellStyle name="Calculation 2 2 3 2 3 6" xfId="1867"/>
    <cellStyle name="Calculation 2 2 3 2 3 6 2" xfId="1868"/>
    <cellStyle name="Calculation 2 2 3 2 3 6 3" xfId="1869"/>
    <cellStyle name="Calculation 2 2 3 2 3 7" xfId="1870"/>
    <cellStyle name="Calculation 2 2 3 2 3 7 2" xfId="1871"/>
    <cellStyle name="Calculation 2 2 3 2 3 7 3" xfId="1872"/>
    <cellStyle name="Calculation 2 2 3 2 3 8" xfId="1873"/>
    <cellStyle name="Calculation 2 2 3 2 3 8 2" xfId="1874"/>
    <cellStyle name="Calculation 2 2 3 2 3 8 3" xfId="1875"/>
    <cellStyle name="Calculation 2 2 3 2 3 9" xfId="1876"/>
    <cellStyle name="Calculation 2 2 3 2 4" xfId="1877"/>
    <cellStyle name="Calculation 2 2 3 2 4 10" xfId="1878"/>
    <cellStyle name="Calculation 2 2 3 2 4 2" xfId="1879"/>
    <cellStyle name="Calculation 2 2 3 2 4 2 2" xfId="1880"/>
    <cellStyle name="Calculation 2 2 3 2 4 2 2 2" xfId="1881"/>
    <cellStyle name="Calculation 2 2 3 2 4 2 2 3" xfId="1882"/>
    <cellStyle name="Calculation 2 2 3 2 4 2 3" xfId="1883"/>
    <cellStyle name="Calculation 2 2 3 2 4 2 3 2" xfId="1884"/>
    <cellStyle name="Calculation 2 2 3 2 4 2 3 3" xfId="1885"/>
    <cellStyle name="Calculation 2 2 3 2 4 2 4" xfId="1886"/>
    <cellStyle name="Calculation 2 2 3 2 4 2 4 2" xfId="1887"/>
    <cellStyle name="Calculation 2 2 3 2 4 2 4 3" xfId="1888"/>
    <cellStyle name="Calculation 2 2 3 2 4 2 5" xfId="1889"/>
    <cellStyle name="Calculation 2 2 3 2 4 2 5 2" xfId="1890"/>
    <cellStyle name="Calculation 2 2 3 2 4 2 5 3" xfId="1891"/>
    <cellStyle name="Calculation 2 2 3 2 4 2 6" xfId="1892"/>
    <cellStyle name="Calculation 2 2 3 2 4 2 6 2" xfId="1893"/>
    <cellStyle name="Calculation 2 2 3 2 4 2 6 3" xfId="1894"/>
    <cellStyle name="Calculation 2 2 3 2 4 2 7" xfId="1895"/>
    <cellStyle name="Calculation 2 2 3 2 4 2 7 2" xfId="1896"/>
    <cellStyle name="Calculation 2 2 3 2 4 2 7 3" xfId="1897"/>
    <cellStyle name="Calculation 2 2 3 2 4 2 8" xfId="1898"/>
    <cellStyle name="Calculation 2 2 3 2 4 2 9" xfId="1899"/>
    <cellStyle name="Calculation 2 2 3 2 4 3" xfId="1900"/>
    <cellStyle name="Calculation 2 2 3 2 4 3 2" xfId="1901"/>
    <cellStyle name="Calculation 2 2 3 2 4 3 3" xfId="1902"/>
    <cellStyle name="Calculation 2 2 3 2 4 4" xfId="1903"/>
    <cellStyle name="Calculation 2 2 3 2 4 4 2" xfId="1904"/>
    <cellStyle name="Calculation 2 2 3 2 4 4 3" xfId="1905"/>
    <cellStyle name="Calculation 2 2 3 2 4 5" xfId="1906"/>
    <cellStyle name="Calculation 2 2 3 2 4 5 2" xfId="1907"/>
    <cellStyle name="Calculation 2 2 3 2 4 5 3" xfId="1908"/>
    <cellStyle name="Calculation 2 2 3 2 4 6" xfId="1909"/>
    <cellStyle name="Calculation 2 2 3 2 4 6 2" xfId="1910"/>
    <cellStyle name="Calculation 2 2 3 2 4 6 3" xfId="1911"/>
    <cellStyle name="Calculation 2 2 3 2 4 7" xfId="1912"/>
    <cellStyle name="Calculation 2 2 3 2 4 7 2" xfId="1913"/>
    <cellStyle name="Calculation 2 2 3 2 4 7 3" xfId="1914"/>
    <cellStyle name="Calculation 2 2 3 2 4 8" xfId="1915"/>
    <cellStyle name="Calculation 2 2 3 2 4 8 2" xfId="1916"/>
    <cellStyle name="Calculation 2 2 3 2 4 8 3" xfId="1917"/>
    <cellStyle name="Calculation 2 2 3 2 4 9" xfId="1918"/>
    <cellStyle name="Calculation 2 2 3 2 5" xfId="1919"/>
    <cellStyle name="Calculation 2 2 3 2 5 2" xfId="1920"/>
    <cellStyle name="Calculation 2 2 3 2 5 2 2" xfId="1921"/>
    <cellStyle name="Calculation 2 2 3 2 5 2 3" xfId="1922"/>
    <cellStyle name="Calculation 2 2 3 2 5 3" xfId="1923"/>
    <cellStyle name="Calculation 2 2 3 2 5 3 2" xfId="1924"/>
    <cellStyle name="Calculation 2 2 3 2 5 3 3" xfId="1925"/>
    <cellStyle name="Calculation 2 2 3 2 5 4" xfId="1926"/>
    <cellStyle name="Calculation 2 2 3 2 5 4 2" xfId="1927"/>
    <cellStyle name="Calculation 2 2 3 2 5 4 3" xfId="1928"/>
    <cellStyle name="Calculation 2 2 3 2 5 5" xfId="1929"/>
    <cellStyle name="Calculation 2 2 3 2 5 5 2" xfId="1930"/>
    <cellStyle name="Calculation 2 2 3 2 5 5 3" xfId="1931"/>
    <cellStyle name="Calculation 2 2 3 2 5 6" xfId="1932"/>
    <cellStyle name="Calculation 2 2 3 2 5 6 2" xfId="1933"/>
    <cellStyle name="Calculation 2 2 3 2 5 6 3" xfId="1934"/>
    <cellStyle name="Calculation 2 2 3 2 5 7" xfId="1935"/>
    <cellStyle name="Calculation 2 2 3 2 5 7 2" xfId="1936"/>
    <cellStyle name="Calculation 2 2 3 2 5 7 3" xfId="1937"/>
    <cellStyle name="Calculation 2 2 3 2 5 8" xfId="1938"/>
    <cellStyle name="Calculation 2 2 3 2 5 9" xfId="1939"/>
    <cellStyle name="Calculation 2 2 3 2 6" xfId="1940"/>
    <cellStyle name="Calculation 2 2 3 2 6 2" xfId="1941"/>
    <cellStyle name="Calculation 2 2 3 2 6 3" xfId="1942"/>
    <cellStyle name="Calculation 2 2 3 2 7" xfId="1943"/>
    <cellStyle name="Calculation 2 2 3 2 7 2" xfId="1944"/>
    <cellStyle name="Calculation 2 2 3 2 7 3" xfId="1945"/>
    <cellStyle name="Calculation 2 2 3 2 8" xfId="1946"/>
    <cellStyle name="Calculation 2 2 3 2 8 2" xfId="1947"/>
    <cellStyle name="Calculation 2 2 3 2 8 3" xfId="1948"/>
    <cellStyle name="Calculation 2 2 3 2 9" xfId="1949"/>
    <cellStyle name="Calculation 2 2 3 2 9 2" xfId="1950"/>
    <cellStyle name="Calculation 2 2 3 2 9 3" xfId="1951"/>
    <cellStyle name="Calculation 2 2 3 3" xfId="1952"/>
    <cellStyle name="Calculation 2 2 3 3 10" xfId="1953"/>
    <cellStyle name="Calculation 2 2 3 3 2" xfId="1954"/>
    <cellStyle name="Calculation 2 2 3 3 2 10" xfId="1955"/>
    <cellStyle name="Calculation 2 2 3 3 2 2" xfId="1956"/>
    <cellStyle name="Calculation 2 2 3 3 2 2 2" xfId="1957"/>
    <cellStyle name="Calculation 2 2 3 3 2 2 2 2" xfId="1958"/>
    <cellStyle name="Calculation 2 2 3 3 2 2 2 3" xfId="1959"/>
    <cellStyle name="Calculation 2 2 3 3 2 2 3" xfId="1960"/>
    <cellStyle name="Calculation 2 2 3 3 2 2 3 2" xfId="1961"/>
    <cellStyle name="Calculation 2 2 3 3 2 2 3 3" xfId="1962"/>
    <cellStyle name="Calculation 2 2 3 3 2 2 4" xfId="1963"/>
    <cellStyle name="Calculation 2 2 3 3 2 2 4 2" xfId="1964"/>
    <cellStyle name="Calculation 2 2 3 3 2 2 4 3" xfId="1965"/>
    <cellStyle name="Calculation 2 2 3 3 2 2 5" xfId="1966"/>
    <cellStyle name="Calculation 2 2 3 3 2 2 5 2" xfId="1967"/>
    <cellStyle name="Calculation 2 2 3 3 2 2 5 3" xfId="1968"/>
    <cellStyle name="Calculation 2 2 3 3 2 2 6" xfId="1969"/>
    <cellStyle name="Calculation 2 2 3 3 2 2 6 2" xfId="1970"/>
    <cellStyle name="Calculation 2 2 3 3 2 2 6 3" xfId="1971"/>
    <cellStyle name="Calculation 2 2 3 3 2 2 7" xfId="1972"/>
    <cellStyle name="Calculation 2 2 3 3 2 2 7 2" xfId="1973"/>
    <cellStyle name="Calculation 2 2 3 3 2 2 7 3" xfId="1974"/>
    <cellStyle name="Calculation 2 2 3 3 2 2 8" xfId="1975"/>
    <cellStyle name="Calculation 2 2 3 3 2 2 9" xfId="1976"/>
    <cellStyle name="Calculation 2 2 3 3 2 3" xfId="1977"/>
    <cellStyle name="Calculation 2 2 3 3 2 3 2" xfId="1978"/>
    <cellStyle name="Calculation 2 2 3 3 2 3 3" xfId="1979"/>
    <cellStyle name="Calculation 2 2 3 3 2 4" xfId="1980"/>
    <cellStyle name="Calculation 2 2 3 3 2 4 2" xfId="1981"/>
    <cellStyle name="Calculation 2 2 3 3 2 4 3" xfId="1982"/>
    <cellStyle name="Calculation 2 2 3 3 2 5" xfId="1983"/>
    <cellStyle name="Calculation 2 2 3 3 2 5 2" xfId="1984"/>
    <cellStyle name="Calculation 2 2 3 3 2 5 3" xfId="1985"/>
    <cellStyle name="Calculation 2 2 3 3 2 6" xfId="1986"/>
    <cellStyle name="Calculation 2 2 3 3 2 6 2" xfId="1987"/>
    <cellStyle name="Calculation 2 2 3 3 2 6 3" xfId="1988"/>
    <cellStyle name="Calculation 2 2 3 3 2 7" xfId="1989"/>
    <cellStyle name="Calculation 2 2 3 3 2 7 2" xfId="1990"/>
    <cellStyle name="Calculation 2 2 3 3 2 7 3" xfId="1991"/>
    <cellStyle name="Calculation 2 2 3 3 2 8" xfId="1992"/>
    <cellStyle name="Calculation 2 2 3 3 2 8 2" xfId="1993"/>
    <cellStyle name="Calculation 2 2 3 3 2 8 3" xfId="1994"/>
    <cellStyle name="Calculation 2 2 3 3 2 9" xfId="1995"/>
    <cellStyle name="Calculation 2 2 3 3 3" xfId="1996"/>
    <cellStyle name="Calculation 2 2 3 3 3 10" xfId="1997"/>
    <cellStyle name="Calculation 2 2 3 3 3 2" xfId="1998"/>
    <cellStyle name="Calculation 2 2 3 3 3 2 2" xfId="1999"/>
    <cellStyle name="Calculation 2 2 3 3 3 2 2 2" xfId="2000"/>
    <cellStyle name="Calculation 2 2 3 3 3 2 2 3" xfId="2001"/>
    <cellStyle name="Calculation 2 2 3 3 3 2 3" xfId="2002"/>
    <cellStyle name="Calculation 2 2 3 3 3 2 3 2" xfId="2003"/>
    <cellStyle name="Calculation 2 2 3 3 3 2 3 3" xfId="2004"/>
    <cellStyle name="Calculation 2 2 3 3 3 2 4" xfId="2005"/>
    <cellStyle name="Calculation 2 2 3 3 3 2 4 2" xfId="2006"/>
    <cellStyle name="Calculation 2 2 3 3 3 2 4 3" xfId="2007"/>
    <cellStyle name="Calculation 2 2 3 3 3 2 5" xfId="2008"/>
    <cellStyle name="Calculation 2 2 3 3 3 2 5 2" xfId="2009"/>
    <cellStyle name="Calculation 2 2 3 3 3 2 5 3" xfId="2010"/>
    <cellStyle name="Calculation 2 2 3 3 3 2 6" xfId="2011"/>
    <cellStyle name="Calculation 2 2 3 3 3 2 6 2" xfId="2012"/>
    <cellStyle name="Calculation 2 2 3 3 3 2 6 3" xfId="2013"/>
    <cellStyle name="Calculation 2 2 3 3 3 2 7" xfId="2014"/>
    <cellStyle name="Calculation 2 2 3 3 3 2 7 2" xfId="2015"/>
    <cellStyle name="Calculation 2 2 3 3 3 2 7 3" xfId="2016"/>
    <cellStyle name="Calculation 2 2 3 3 3 2 8" xfId="2017"/>
    <cellStyle name="Calculation 2 2 3 3 3 2 9" xfId="2018"/>
    <cellStyle name="Calculation 2 2 3 3 3 3" xfId="2019"/>
    <cellStyle name="Calculation 2 2 3 3 3 3 2" xfId="2020"/>
    <cellStyle name="Calculation 2 2 3 3 3 3 3" xfId="2021"/>
    <cellStyle name="Calculation 2 2 3 3 3 4" xfId="2022"/>
    <cellStyle name="Calculation 2 2 3 3 3 4 2" xfId="2023"/>
    <cellStyle name="Calculation 2 2 3 3 3 4 3" xfId="2024"/>
    <cellStyle name="Calculation 2 2 3 3 3 5" xfId="2025"/>
    <cellStyle name="Calculation 2 2 3 3 3 5 2" xfId="2026"/>
    <cellStyle name="Calculation 2 2 3 3 3 5 3" xfId="2027"/>
    <cellStyle name="Calculation 2 2 3 3 3 6" xfId="2028"/>
    <cellStyle name="Calculation 2 2 3 3 3 6 2" xfId="2029"/>
    <cellStyle name="Calculation 2 2 3 3 3 6 3" xfId="2030"/>
    <cellStyle name="Calculation 2 2 3 3 3 7" xfId="2031"/>
    <cellStyle name="Calculation 2 2 3 3 3 7 2" xfId="2032"/>
    <cellStyle name="Calculation 2 2 3 3 3 7 3" xfId="2033"/>
    <cellStyle name="Calculation 2 2 3 3 3 8" xfId="2034"/>
    <cellStyle name="Calculation 2 2 3 3 3 8 2" xfId="2035"/>
    <cellStyle name="Calculation 2 2 3 3 3 8 3" xfId="2036"/>
    <cellStyle name="Calculation 2 2 3 3 3 9" xfId="2037"/>
    <cellStyle name="Calculation 2 2 3 3 4" xfId="2038"/>
    <cellStyle name="Calculation 2 2 3 3 4 10" xfId="2039"/>
    <cellStyle name="Calculation 2 2 3 3 4 2" xfId="2040"/>
    <cellStyle name="Calculation 2 2 3 3 4 2 2" xfId="2041"/>
    <cellStyle name="Calculation 2 2 3 3 4 2 2 2" xfId="2042"/>
    <cellStyle name="Calculation 2 2 3 3 4 2 2 3" xfId="2043"/>
    <cellStyle name="Calculation 2 2 3 3 4 2 3" xfId="2044"/>
    <cellStyle name="Calculation 2 2 3 3 4 2 3 2" xfId="2045"/>
    <cellStyle name="Calculation 2 2 3 3 4 2 3 3" xfId="2046"/>
    <cellStyle name="Calculation 2 2 3 3 4 2 4" xfId="2047"/>
    <cellStyle name="Calculation 2 2 3 3 4 2 4 2" xfId="2048"/>
    <cellStyle name="Calculation 2 2 3 3 4 2 4 3" xfId="2049"/>
    <cellStyle name="Calculation 2 2 3 3 4 2 5" xfId="2050"/>
    <cellStyle name="Calculation 2 2 3 3 4 2 5 2" xfId="2051"/>
    <cellStyle name="Calculation 2 2 3 3 4 2 5 3" xfId="2052"/>
    <cellStyle name="Calculation 2 2 3 3 4 2 6" xfId="2053"/>
    <cellStyle name="Calculation 2 2 3 3 4 2 6 2" xfId="2054"/>
    <cellStyle name="Calculation 2 2 3 3 4 2 6 3" xfId="2055"/>
    <cellStyle name="Calculation 2 2 3 3 4 2 7" xfId="2056"/>
    <cellStyle name="Calculation 2 2 3 3 4 2 7 2" xfId="2057"/>
    <cellStyle name="Calculation 2 2 3 3 4 2 7 3" xfId="2058"/>
    <cellStyle name="Calculation 2 2 3 3 4 2 8" xfId="2059"/>
    <cellStyle name="Calculation 2 2 3 3 4 2 9" xfId="2060"/>
    <cellStyle name="Calculation 2 2 3 3 4 3" xfId="2061"/>
    <cellStyle name="Calculation 2 2 3 3 4 3 2" xfId="2062"/>
    <cellStyle name="Calculation 2 2 3 3 4 3 3" xfId="2063"/>
    <cellStyle name="Calculation 2 2 3 3 4 4" xfId="2064"/>
    <cellStyle name="Calculation 2 2 3 3 4 4 2" xfId="2065"/>
    <cellStyle name="Calculation 2 2 3 3 4 4 3" xfId="2066"/>
    <cellStyle name="Calculation 2 2 3 3 4 5" xfId="2067"/>
    <cellStyle name="Calculation 2 2 3 3 4 5 2" xfId="2068"/>
    <cellStyle name="Calculation 2 2 3 3 4 5 3" xfId="2069"/>
    <cellStyle name="Calculation 2 2 3 3 4 6" xfId="2070"/>
    <cellStyle name="Calculation 2 2 3 3 4 6 2" xfId="2071"/>
    <cellStyle name="Calculation 2 2 3 3 4 6 3" xfId="2072"/>
    <cellStyle name="Calculation 2 2 3 3 4 7" xfId="2073"/>
    <cellStyle name="Calculation 2 2 3 3 4 7 2" xfId="2074"/>
    <cellStyle name="Calculation 2 2 3 3 4 7 3" xfId="2075"/>
    <cellStyle name="Calculation 2 2 3 3 4 8" xfId="2076"/>
    <cellStyle name="Calculation 2 2 3 3 4 8 2" xfId="2077"/>
    <cellStyle name="Calculation 2 2 3 3 4 8 3" xfId="2078"/>
    <cellStyle name="Calculation 2 2 3 3 4 9" xfId="2079"/>
    <cellStyle name="Calculation 2 2 3 3 5" xfId="2080"/>
    <cellStyle name="Calculation 2 2 3 3 5 2" xfId="2081"/>
    <cellStyle name="Calculation 2 2 3 3 5 2 2" xfId="2082"/>
    <cellStyle name="Calculation 2 2 3 3 5 2 3" xfId="2083"/>
    <cellStyle name="Calculation 2 2 3 3 5 3" xfId="2084"/>
    <cellStyle name="Calculation 2 2 3 3 5 3 2" xfId="2085"/>
    <cellStyle name="Calculation 2 2 3 3 5 3 3" xfId="2086"/>
    <cellStyle name="Calculation 2 2 3 3 5 4" xfId="2087"/>
    <cellStyle name="Calculation 2 2 3 3 5 4 2" xfId="2088"/>
    <cellStyle name="Calculation 2 2 3 3 5 4 3" xfId="2089"/>
    <cellStyle name="Calculation 2 2 3 3 5 5" xfId="2090"/>
    <cellStyle name="Calculation 2 2 3 3 5 5 2" xfId="2091"/>
    <cellStyle name="Calculation 2 2 3 3 5 5 3" xfId="2092"/>
    <cellStyle name="Calculation 2 2 3 3 5 6" xfId="2093"/>
    <cellStyle name="Calculation 2 2 3 3 5 6 2" xfId="2094"/>
    <cellStyle name="Calculation 2 2 3 3 5 6 3" xfId="2095"/>
    <cellStyle name="Calculation 2 2 3 3 5 7" xfId="2096"/>
    <cellStyle name="Calculation 2 2 3 3 5 7 2" xfId="2097"/>
    <cellStyle name="Calculation 2 2 3 3 5 7 3" xfId="2098"/>
    <cellStyle name="Calculation 2 2 3 3 5 8" xfId="2099"/>
    <cellStyle name="Calculation 2 2 3 3 5 9" xfId="2100"/>
    <cellStyle name="Calculation 2 2 3 3 6" xfId="2101"/>
    <cellStyle name="Calculation 2 2 3 3 6 2" xfId="2102"/>
    <cellStyle name="Calculation 2 2 3 3 6 3" xfId="2103"/>
    <cellStyle name="Calculation 2 2 3 3 7" xfId="2104"/>
    <cellStyle name="Calculation 2 2 3 3 7 2" xfId="2105"/>
    <cellStyle name="Calculation 2 2 3 3 7 3" xfId="2106"/>
    <cellStyle name="Calculation 2 2 3 3 8" xfId="2107"/>
    <cellStyle name="Calculation 2 2 3 3 8 2" xfId="2108"/>
    <cellStyle name="Calculation 2 2 3 3 8 3" xfId="2109"/>
    <cellStyle name="Calculation 2 2 3 3 9" xfId="2110"/>
    <cellStyle name="Calculation 2 2 3 3 9 2" xfId="2111"/>
    <cellStyle name="Calculation 2 2 3 3 9 3" xfId="2112"/>
    <cellStyle name="Calculation 2 2 3 4" xfId="2113"/>
    <cellStyle name="Calculation 2 2 3 4 10" xfId="2114"/>
    <cellStyle name="Calculation 2 2 3 4 2" xfId="2115"/>
    <cellStyle name="Calculation 2 2 3 4 2 10" xfId="2116"/>
    <cellStyle name="Calculation 2 2 3 4 2 2" xfId="2117"/>
    <cellStyle name="Calculation 2 2 3 4 2 2 2" xfId="2118"/>
    <cellStyle name="Calculation 2 2 3 4 2 2 2 2" xfId="2119"/>
    <cellStyle name="Calculation 2 2 3 4 2 2 2 3" xfId="2120"/>
    <cellStyle name="Calculation 2 2 3 4 2 2 3" xfId="2121"/>
    <cellStyle name="Calculation 2 2 3 4 2 2 3 2" xfId="2122"/>
    <cellStyle name="Calculation 2 2 3 4 2 2 3 3" xfId="2123"/>
    <cellStyle name="Calculation 2 2 3 4 2 2 4" xfId="2124"/>
    <cellStyle name="Calculation 2 2 3 4 2 2 4 2" xfId="2125"/>
    <cellStyle name="Calculation 2 2 3 4 2 2 4 3" xfId="2126"/>
    <cellStyle name="Calculation 2 2 3 4 2 2 5" xfId="2127"/>
    <cellStyle name="Calculation 2 2 3 4 2 2 5 2" xfId="2128"/>
    <cellStyle name="Calculation 2 2 3 4 2 2 5 3" xfId="2129"/>
    <cellStyle name="Calculation 2 2 3 4 2 2 6" xfId="2130"/>
    <cellStyle name="Calculation 2 2 3 4 2 2 6 2" xfId="2131"/>
    <cellStyle name="Calculation 2 2 3 4 2 2 6 3" xfId="2132"/>
    <cellStyle name="Calculation 2 2 3 4 2 2 7" xfId="2133"/>
    <cellStyle name="Calculation 2 2 3 4 2 2 7 2" xfId="2134"/>
    <cellStyle name="Calculation 2 2 3 4 2 2 7 3" xfId="2135"/>
    <cellStyle name="Calculation 2 2 3 4 2 2 8" xfId="2136"/>
    <cellStyle name="Calculation 2 2 3 4 2 2 9" xfId="2137"/>
    <cellStyle name="Calculation 2 2 3 4 2 3" xfId="2138"/>
    <cellStyle name="Calculation 2 2 3 4 2 3 2" xfId="2139"/>
    <cellStyle name="Calculation 2 2 3 4 2 3 3" xfId="2140"/>
    <cellStyle name="Calculation 2 2 3 4 2 4" xfId="2141"/>
    <cellStyle name="Calculation 2 2 3 4 2 4 2" xfId="2142"/>
    <cellStyle name="Calculation 2 2 3 4 2 4 3" xfId="2143"/>
    <cellStyle name="Calculation 2 2 3 4 2 5" xfId="2144"/>
    <cellStyle name="Calculation 2 2 3 4 2 5 2" xfId="2145"/>
    <cellStyle name="Calculation 2 2 3 4 2 5 3" xfId="2146"/>
    <cellStyle name="Calculation 2 2 3 4 2 6" xfId="2147"/>
    <cellStyle name="Calculation 2 2 3 4 2 6 2" xfId="2148"/>
    <cellStyle name="Calculation 2 2 3 4 2 6 3" xfId="2149"/>
    <cellStyle name="Calculation 2 2 3 4 2 7" xfId="2150"/>
    <cellStyle name="Calculation 2 2 3 4 2 7 2" xfId="2151"/>
    <cellStyle name="Calculation 2 2 3 4 2 7 3" xfId="2152"/>
    <cellStyle name="Calculation 2 2 3 4 2 8" xfId="2153"/>
    <cellStyle name="Calculation 2 2 3 4 2 8 2" xfId="2154"/>
    <cellStyle name="Calculation 2 2 3 4 2 8 3" xfId="2155"/>
    <cellStyle name="Calculation 2 2 3 4 2 9" xfId="2156"/>
    <cellStyle name="Calculation 2 2 3 4 3" xfId="2157"/>
    <cellStyle name="Calculation 2 2 3 4 3 10" xfId="2158"/>
    <cellStyle name="Calculation 2 2 3 4 3 2" xfId="2159"/>
    <cellStyle name="Calculation 2 2 3 4 3 2 2" xfId="2160"/>
    <cellStyle name="Calculation 2 2 3 4 3 2 2 2" xfId="2161"/>
    <cellStyle name="Calculation 2 2 3 4 3 2 2 3" xfId="2162"/>
    <cellStyle name="Calculation 2 2 3 4 3 2 3" xfId="2163"/>
    <cellStyle name="Calculation 2 2 3 4 3 2 3 2" xfId="2164"/>
    <cellStyle name="Calculation 2 2 3 4 3 2 3 3" xfId="2165"/>
    <cellStyle name="Calculation 2 2 3 4 3 2 4" xfId="2166"/>
    <cellStyle name="Calculation 2 2 3 4 3 2 4 2" xfId="2167"/>
    <cellStyle name="Calculation 2 2 3 4 3 2 4 3" xfId="2168"/>
    <cellStyle name="Calculation 2 2 3 4 3 2 5" xfId="2169"/>
    <cellStyle name="Calculation 2 2 3 4 3 2 5 2" xfId="2170"/>
    <cellStyle name="Calculation 2 2 3 4 3 2 5 3" xfId="2171"/>
    <cellStyle name="Calculation 2 2 3 4 3 2 6" xfId="2172"/>
    <cellStyle name="Calculation 2 2 3 4 3 2 6 2" xfId="2173"/>
    <cellStyle name="Calculation 2 2 3 4 3 2 6 3" xfId="2174"/>
    <cellStyle name="Calculation 2 2 3 4 3 2 7" xfId="2175"/>
    <cellStyle name="Calculation 2 2 3 4 3 2 7 2" xfId="2176"/>
    <cellStyle name="Calculation 2 2 3 4 3 2 7 3" xfId="2177"/>
    <cellStyle name="Calculation 2 2 3 4 3 2 8" xfId="2178"/>
    <cellStyle name="Calculation 2 2 3 4 3 2 9" xfId="2179"/>
    <cellStyle name="Calculation 2 2 3 4 3 3" xfId="2180"/>
    <cellStyle name="Calculation 2 2 3 4 3 3 2" xfId="2181"/>
    <cellStyle name="Calculation 2 2 3 4 3 3 3" xfId="2182"/>
    <cellStyle name="Calculation 2 2 3 4 3 4" xfId="2183"/>
    <cellStyle name="Calculation 2 2 3 4 3 4 2" xfId="2184"/>
    <cellStyle name="Calculation 2 2 3 4 3 4 3" xfId="2185"/>
    <cellStyle name="Calculation 2 2 3 4 3 5" xfId="2186"/>
    <cellStyle name="Calculation 2 2 3 4 3 5 2" xfId="2187"/>
    <cellStyle name="Calculation 2 2 3 4 3 5 3" xfId="2188"/>
    <cellStyle name="Calculation 2 2 3 4 3 6" xfId="2189"/>
    <cellStyle name="Calculation 2 2 3 4 3 6 2" xfId="2190"/>
    <cellStyle name="Calculation 2 2 3 4 3 6 3" xfId="2191"/>
    <cellStyle name="Calculation 2 2 3 4 3 7" xfId="2192"/>
    <cellStyle name="Calculation 2 2 3 4 3 7 2" xfId="2193"/>
    <cellStyle name="Calculation 2 2 3 4 3 7 3" xfId="2194"/>
    <cellStyle name="Calculation 2 2 3 4 3 8" xfId="2195"/>
    <cellStyle name="Calculation 2 2 3 4 3 8 2" xfId="2196"/>
    <cellStyle name="Calculation 2 2 3 4 3 8 3" xfId="2197"/>
    <cellStyle name="Calculation 2 2 3 4 3 9" xfId="2198"/>
    <cellStyle name="Calculation 2 2 3 4 4" xfId="2199"/>
    <cellStyle name="Calculation 2 2 3 4 4 10" xfId="2200"/>
    <cellStyle name="Calculation 2 2 3 4 4 2" xfId="2201"/>
    <cellStyle name="Calculation 2 2 3 4 4 2 2" xfId="2202"/>
    <cellStyle name="Calculation 2 2 3 4 4 2 2 2" xfId="2203"/>
    <cellStyle name="Calculation 2 2 3 4 4 2 2 3" xfId="2204"/>
    <cellStyle name="Calculation 2 2 3 4 4 2 3" xfId="2205"/>
    <cellStyle name="Calculation 2 2 3 4 4 2 3 2" xfId="2206"/>
    <cellStyle name="Calculation 2 2 3 4 4 2 3 3" xfId="2207"/>
    <cellStyle name="Calculation 2 2 3 4 4 2 4" xfId="2208"/>
    <cellStyle name="Calculation 2 2 3 4 4 2 4 2" xfId="2209"/>
    <cellStyle name="Calculation 2 2 3 4 4 2 4 3" xfId="2210"/>
    <cellStyle name="Calculation 2 2 3 4 4 2 5" xfId="2211"/>
    <cellStyle name="Calculation 2 2 3 4 4 2 5 2" xfId="2212"/>
    <cellStyle name="Calculation 2 2 3 4 4 2 5 3" xfId="2213"/>
    <cellStyle name="Calculation 2 2 3 4 4 2 6" xfId="2214"/>
    <cellStyle name="Calculation 2 2 3 4 4 2 6 2" xfId="2215"/>
    <cellStyle name="Calculation 2 2 3 4 4 2 6 3" xfId="2216"/>
    <cellStyle name="Calculation 2 2 3 4 4 2 7" xfId="2217"/>
    <cellStyle name="Calculation 2 2 3 4 4 2 7 2" xfId="2218"/>
    <cellStyle name="Calculation 2 2 3 4 4 2 7 3" xfId="2219"/>
    <cellStyle name="Calculation 2 2 3 4 4 2 8" xfId="2220"/>
    <cellStyle name="Calculation 2 2 3 4 4 2 9" xfId="2221"/>
    <cellStyle name="Calculation 2 2 3 4 4 3" xfId="2222"/>
    <cellStyle name="Calculation 2 2 3 4 4 3 2" xfId="2223"/>
    <cellStyle name="Calculation 2 2 3 4 4 3 3" xfId="2224"/>
    <cellStyle name="Calculation 2 2 3 4 4 4" xfId="2225"/>
    <cellStyle name="Calculation 2 2 3 4 4 4 2" xfId="2226"/>
    <cellStyle name="Calculation 2 2 3 4 4 4 3" xfId="2227"/>
    <cellStyle name="Calculation 2 2 3 4 4 5" xfId="2228"/>
    <cellStyle name="Calculation 2 2 3 4 4 5 2" xfId="2229"/>
    <cellStyle name="Calculation 2 2 3 4 4 5 3" xfId="2230"/>
    <cellStyle name="Calculation 2 2 3 4 4 6" xfId="2231"/>
    <cellStyle name="Calculation 2 2 3 4 4 6 2" xfId="2232"/>
    <cellStyle name="Calculation 2 2 3 4 4 6 3" xfId="2233"/>
    <cellStyle name="Calculation 2 2 3 4 4 7" xfId="2234"/>
    <cellStyle name="Calculation 2 2 3 4 4 7 2" xfId="2235"/>
    <cellStyle name="Calculation 2 2 3 4 4 7 3" xfId="2236"/>
    <cellStyle name="Calculation 2 2 3 4 4 8" xfId="2237"/>
    <cellStyle name="Calculation 2 2 3 4 4 8 2" xfId="2238"/>
    <cellStyle name="Calculation 2 2 3 4 4 8 3" xfId="2239"/>
    <cellStyle name="Calculation 2 2 3 4 4 9" xfId="2240"/>
    <cellStyle name="Calculation 2 2 3 4 5" xfId="2241"/>
    <cellStyle name="Calculation 2 2 3 4 5 2" xfId="2242"/>
    <cellStyle name="Calculation 2 2 3 4 5 2 2" xfId="2243"/>
    <cellStyle name="Calculation 2 2 3 4 5 2 3" xfId="2244"/>
    <cellStyle name="Calculation 2 2 3 4 5 3" xfId="2245"/>
    <cellStyle name="Calculation 2 2 3 4 5 3 2" xfId="2246"/>
    <cellStyle name="Calculation 2 2 3 4 5 3 3" xfId="2247"/>
    <cellStyle name="Calculation 2 2 3 4 5 4" xfId="2248"/>
    <cellStyle name="Calculation 2 2 3 4 5 4 2" xfId="2249"/>
    <cellStyle name="Calculation 2 2 3 4 5 4 3" xfId="2250"/>
    <cellStyle name="Calculation 2 2 3 4 5 5" xfId="2251"/>
    <cellStyle name="Calculation 2 2 3 4 5 5 2" xfId="2252"/>
    <cellStyle name="Calculation 2 2 3 4 5 5 3" xfId="2253"/>
    <cellStyle name="Calculation 2 2 3 4 5 6" xfId="2254"/>
    <cellStyle name="Calculation 2 2 3 4 5 6 2" xfId="2255"/>
    <cellStyle name="Calculation 2 2 3 4 5 6 3" xfId="2256"/>
    <cellStyle name="Calculation 2 2 3 4 5 7" xfId="2257"/>
    <cellStyle name="Calculation 2 2 3 4 5 7 2" xfId="2258"/>
    <cellStyle name="Calculation 2 2 3 4 5 7 3" xfId="2259"/>
    <cellStyle name="Calculation 2 2 3 4 5 8" xfId="2260"/>
    <cellStyle name="Calculation 2 2 3 4 5 9" xfId="2261"/>
    <cellStyle name="Calculation 2 2 3 4 6" xfId="2262"/>
    <cellStyle name="Calculation 2 2 3 4 6 2" xfId="2263"/>
    <cellStyle name="Calculation 2 2 3 4 6 3" xfId="2264"/>
    <cellStyle name="Calculation 2 2 3 4 7" xfId="2265"/>
    <cellStyle name="Calculation 2 2 3 4 7 2" xfId="2266"/>
    <cellStyle name="Calculation 2 2 3 4 7 3" xfId="2267"/>
    <cellStyle name="Calculation 2 2 3 4 8" xfId="2268"/>
    <cellStyle name="Calculation 2 2 3 4 8 2" xfId="2269"/>
    <cellStyle name="Calculation 2 2 3 4 8 3" xfId="2270"/>
    <cellStyle name="Calculation 2 2 3 4 9" xfId="2271"/>
    <cellStyle name="Calculation 2 2 3 4 9 2" xfId="2272"/>
    <cellStyle name="Calculation 2 2 3 4 9 3" xfId="2273"/>
    <cellStyle name="Calculation 2 2 3 5" xfId="2274"/>
    <cellStyle name="Calculation 2 2 3 5 10" xfId="2275"/>
    <cellStyle name="Calculation 2 2 3 5 2" xfId="2276"/>
    <cellStyle name="Calculation 2 2 3 5 2 10" xfId="2277"/>
    <cellStyle name="Calculation 2 2 3 5 2 2" xfId="2278"/>
    <cellStyle name="Calculation 2 2 3 5 2 2 2" xfId="2279"/>
    <cellStyle name="Calculation 2 2 3 5 2 2 2 2" xfId="2280"/>
    <cellStyle name="Calculation 2 2 3 5 2 2 2 3" xfId="2281"/>
    <cellStyle name="Calculation 2 2 3 5 2 2 3" xfId="2282"/>
    <cellStyle name="Calculation 2 2 3 5 2 2 3 2" xfId="2283"/>
    <cellStyle name="Calculation 2 2 3 5 2 2 3 3" xfId="2284"/>
    <cellStyle name="Calculation 2 2 3 5 2 2 4" xfId="2285"/>
    <cellStyle name="Calculation 2 2 3 5 2 2 4 2" xfId="2286"/>
    <cellStyle name="Calculation 2 2 3 5 2 2 4 3" xfId="2287"/>
    <cellStyle name="Calculation 2 2 3 5 2 2 5" xfId="2288"/>
    <cellStyle name="Calculation 2 2 3 5 2 2 5 2" xfId="2289"/>
    <cellStyle name="Calculation 2 2 3 5 2 2 5 3" xfId="2290"/>
    <cellStyle name="Calculation 2 2 3 5 2 2 6" xfId="2291"/>
    <cellStyle name="Calculation 2 2 3 5 2 2 6 2" xfId="2292"/>
    <cellStyle name="Calculation 2 2 3 5 2 2 6 3" xfId="2293"/>
    <cellStyle name="Calculation 2 2 3 5 2 2 7" xfId="2294"/>
    <cellStyle name="Calculation 2 2 3 5 2 2 7 2" xfId="2295"/>
    <cellStyle name="Calculation 2 2 3 5 2 2 7 3" xfId="2296"/>
    <cellStyle name="Calculation 2 2 3 5 2 2 8" xfId="2297"/>
    <cellStyle name="Calculation 2 2 3 5 2 2 9" xfId="2298"/>
    <cellStyle name="Calculation 2 2 3 5 2 3" xfId="2299"/>
    <cellStyle name="Calculation 2 2 3 5 2 3 2" xfId="2300"/>
    <cellStyle name="Calculation 2 2 3 5 2 3 3" xfId="2301"/>
    <cellStyle name="Calculation 2 2 3 5 2 4" xfId="2302"/>
    <cellStyle name="Calculation 2 2 3 5 2 4 2" xfId="2303"/>
    <cellStyle name="Calculation 2 2 3 5 2 4 3" xfId="2304"/>
    <cellStyle name="Calculation 2 2 3 5 2 5" xfId="2305"/>
    <cellStyle name="Calculation 2 2 3 5 2 5 2" xfId="2306"/>
    <cellStyle name="Calculation 2 2 3 5 2 5 3" xfId="2307"/>
    <cellStyle name="Calculation 2 2 3 5 2 6" xfId="2308"/>
    <cellStyle name="Calculation 2 2 3 5 2 6 2" xfId="2309"/>
    <cellStyle name="Calculation 2 2 3 5 2 6 3" xfId="2310"/>
    <cellStyle name="Calculation 2 2 3 5 2 7" xfId="2311"/>
    <cellStyle name="Calculation 2 2 3 5 2 7 2" xfId="2312"/>
    <cellStyle name="Calculation 2 2 3 5 2 7 3" xfId="2313"/>
    <cellStyle name="Calculation 2 2 3 5 2 8" xfId="2314"/>
    <cellStyle name="Calculation 2 2 3 5 2 8 2" xfId="2315"/>
    <cellStyle name="Calculation 2 2 3 5 2 8 3" xfId="2316"/>
    <cellStyle name="Calculation 2 2 3 5 2 9" xfId="2317"/>
    <cellStyle name="Calculation 2 2 3 5 3" xfId="2318"/>
    <cellStyle name="Calculation 2 2 3 5 3 10" xfId="2319"/>
    <cellStyle name="Calculation 2 2 3 5 3 2" xfId="2320"/>
    <cellStyle name="Calculation 2 2 3 5 3 2 2" xfId="2321"/>
    <cellStyle name="Calculation 2 2 3 5 3 2 2 2" xfId="2322"/>
    <cellStyle name="Calculation 2 2 3 5 3 2 2 3" xfId="2323"/>
    <cellStyle name="Calculation 2 2 3 5 3 2 3" xfId="2324"/>
    <cellStyle name="Calculation 2 2 3 5 3 2 3 2" xfId="2325"/>
    <cellStyle name="Calculation 2 2 3 5 3 2 3 3" xfId="2326"/>
    <cellStyle name="Calculation 2 2 3 5 3 2 4" xfId="2327"/>
    <cellStyle name="Calculation 2 2 3 5 3 2 4 2" xfId="2328"/>
    <cellStyle name="Calculation 2 2 3 5 3 2 4 3" xfId="2329"/>
    <cellStyle name="Calculation 2 2 3 5 3 2 5" xfId="2330"/>
    <cellStyle name="Calculation 2 2 3 5 3 2 5 2" xfId="2331"/>
    <cellStyle name="Calculation 2 2 3 5 3 2 5 3" xfId="2332"/>
    <cellStyle name="Calculation 2 2 3 5 3 2 6" xfId="2333"/>
    <cellStyle name="Calculation 2 2 3 5 3 2 6 2" xfId="2334"/>
    <cellStyle name="Calculation 2 2 3 5 3 2 6 3" xfId="2335"/>
    <cellStyle name="Calculation 2 2 3 5 3 2 7" xfId="2336"/>
    <cellStyle name="Calculation 2 2 3 5 3 2 7 2" xfId="2337"/>
    <cellStyle name="Calculation 2 2 3 5 3 2 7 3" xfId="2338"/>
    <cellStyle name="Calculation 2 2 3 5 3 2 8" xfId="2339"/>
    <cellStyle name="Calculation 2 2 3 5 3 2 9" xfId="2340"/>
    <cellStyle name="Calculation 2 2 3 5 3 3" xfId="2341"/>
    <cellStyle name="Calculation 2 2 3 5 3 3 2" xfId="2342"/>
    <cellStyle name="Calculation 2 2 3 5 3 3 3" xfId="2343"/>
    <cellStyle name="Calculation 2 2 3 5 3 4" xfId="2344"/>
    <cellStyle name="Calculation 2 2 3 5 3 4 2" xfId="2345"/>
    <cellStyle name="Calculation 2 2 3 5 3 4 3" xfId="2346"/>
    <cellStyle name="Calculation 2 2 3 5 3 5" xfId="2347"/>
    <cellStyle name="Calculation 2 2 3 5 3 5 2" xfId="2348"/>
    <cellStyle name="Calculation 2 2 3 5 3 5 3" xfId="2349"/>
    <cellStyle name="Calculation 2 2 3 5 3 6" xfId="2350"/>
    <cellStyle name="Calculation 2 2 3 5 3 6 2" xfId="2351"/>
    <cellStyle name="Calculation 2 2 3 5 3 6 3" xfId="2352"/>
    <cellStyle name="Calculation 2 2 3 5 3 7" xfId="2353"/>
    <cellStyle name="Calculation 2 2 3 5 3 7 2" xfId="2354"/>
    <cellStyle name="Calculation 2 2 3 5 3 7 3" xfId="2355"/>
    <cellStyle name="Calculation 2 2 3 5 3 8" xfId="2356"/>
    <cellStyle name="Calculation 2 2 3 5 3 8 2" xfId="2357"/>
    <cellStyle name="Calculation 2 2 3 5 3 8 3" xfId="2358"/>
    <cellStyle name="Calculation 2 2 3 5 3 9" xfId="2359"/>
    <cellStyle name="Calculation 2 2 3 5 4" xfId="2360"/>
    <cellStyle name="Calculation 2 2 3 5 4 10" xfId="2361"/>
    <cellStyle name="Calculation 2 2 3 5 4 2" xfId="2362"/>
    <cellStyle name="Calculation 2 2 3 5 4 2 2" xfId="2363"/>
    <cellStyle name="Calculation 2 2 3 5 4 2 2 2" xfId="2364"/>
    <cellStyle name="Calculation 2 2 3 5 4 2 2 3" xfId="2365"/>
    <cellStyle name="Calculation 2 2 3 5 4 2 3" xfId="2366"/>
    <cellStyle name="Calculation 2 2 3 5 4 2 3 2" xfId="2367"/>
    <cellStyle name="Calculation 2 2 3 5 4 2 3 3" xfId="2368"/>
    <cellStyle name="Calculation 2 2 3 5 4 2 4" xfId="2369"/>
    <cellStyle name="Calculation 2 2 3 5 4 2 4 2" xfId="2370"/>
    <cellStyle name="Calculation 2 2 3 5 4 2 4 3" xfId="2371"/>
    <cellStyle name="Calculation 2 2 3 5 4 2 5" xfId="2372"/>
    <cellStyle name="Calculation 2 2 3 5 4 2 5 2" xfId="2373"/>
    <cellStyle name="Calculation 2 2 3 5 4 2 5 3" xfId="2374"/>
    <cellStyle name="Calculation 2 2 3 5 4 2 6" xfId="2375"/>
    <cellStyle name="Calculation 2 2 3 5 4 2 6 2" xfId="2376"/>
    <cellStyle name="Calculation 2 2 3 5 4 2 6 3" xfId="2377"/>
    <cellStyle name="Calculation 2 2 3 5 4 2 7" xfId="2378"/>
    <cellStyle name="Calculation 2 2 3 5 4 2 7 2" xfId="2379"/>
    <cellStyle name="Calculation 2 2 3 5 4 2 7 3" xfId="2380"/>
    <cellStyle name="Calculation 2 2 3 5 4 2 8" xfId="2381"/>
    <cellStyle name="Calculation 2 2 3 5 4 2 9" xfId="2382"/>
    <cellStyle name="Calculation 2 2 3 5 4 3" xfId="2383"/>
    <cellStyle name="Calculation 2 2 3 5 4 3 2" xfId="2384"/>
    <cellStyle name="Calculation 2 2 3 5 4 3 3" xfId="2385"/>
    <cellStyle name="Calculation 2 2 3 5 4 4" xfId="2386"/>
    <cellStyle name="Calculation 2 2 3 5 4 4 2" xfId="2387"/>
    <cellStyle name="Calculation 2 2 3 5 4 4 3" xfId="2388"/>
    <cellStyle name="Calculation 2 2 3 5 4 5" xfId="2389"/>
    <cellStyle name="Calculation 2 2 3 5 4 5 2" xfId="2390"/>
    <cellStyle name="Calculation 2 2 3 5 4 5 3" xfId="2391"/>
    <cellStyle name="Calculation 2 2 3 5 4 6" xfId="2392"/>
    <cellStyle name="Calculation 2 2 3 5 4 6 2" xfId="2393"/>
    <cellStyle name="Calculation 2 2 3 5 4 6 3" xfId="2394"/>
    <cellStyle name="Calculation 2 2 3 5 4 7" xfId="2395"/>
    <cellStyle name="Calculation 2 2 3 5 4 7 2" xfId="2396"/>
    <cellStyle name="Calculation 2 2 3 5 4 7 3" xfId="2397"/>
    <cellStyle name="Calculation 2 2 3 5 4 8" xfId="2398"/>
    <cellStyle name="Calculation 2 2 3 5 4 8 2" xfId="2399"/>
    <cellStyle name="Calculation 2 2 3 5 4 8 3" xfId="2400"/>
    <cellStyle name="Calculation 2 2 3 5 4 9" xfId="2401"/>
    <cellStyle name="Calculation 2 2 3 5 5" xfId="2402"/>
    <cellStyle name="Calculation 2 2 3 5 5 2" xfId="2403"/>
    <cellStyle name="Calculation 2 2 3 5 5 2 2" xfId="2404"/>
    <cellStyle name="Calculation 2 2 3 5 5 2 3" xfId="2405"/>
    <cellStyle name="Calculation 2 2 3 5 5 3" xfId="2406"/>
    <cellStyle name="Calculation 2 2 3 5 5 3 2" xfId="2407"/>
    <cellStyle name="Calculation 2 2 3 5 5 3 3" xfId="2408"/>
    <cellStyle name="Calculation 2 2 3 5 5 4" xfId="2409"/>
    <cellStyle name="Calculation 2 2 3 5 5 4 2" xfId="2410"/>
    <cellStyle name="Calculation 2 2 3 5 5 4 3" xfId="2411"/>
    <cellStyle name="Calculation 2 2 3 5 5 5" xfId="2412"/>
    <cellStyle name="Calculation 2 2 3 5 5 5 2" xfId="2413"/>
    <cellStyle name="Calculation 2 2 3 5 5 5 3" xfId="2414"/>
    <cellStyle name="Calculation 2 2 3 5 5 6" xfId="2415"/>
    <cellStyle name="Calculation 2 2 3 5 5 6 2" xfId="2416"/>
    <cellStyle name="Calculation 2 2 3 5 5 6 3" xfId="2417"/>
    <cellStyle name="Calculation 2 2 3 5 5 7" xfId="2418"/>
    <cellStyle name="Calculation 2 2 3 5 5 7 2" xfId="2419"/>
    <cellStyle name="Calculation 2 2 3 5 5 7 3" xfId="2420"/>
    <cellStyle name="Calculation 2 2 3 5 5 8" xfId="2421"/>
    <cellStyle name="Calculation 2 2 3 5 5 9" xfId="2422"/>
    <cellStyle name="Calculation 2 2 3 5 6" xfId="2423"/>
    <cellStyle name="Calculation 2 2 3 5 6 2" xfId="2424"/>
    <cellStyle name="Calculation 2 2 3 5 6 3" xfId="2425"/>
    <cellStyle name="Calculation 2 2 3 5 7" xfId="2426"/>
    <cellStyle name="Calculation 2 2 3 5 7 2" xfId="2427"/>
    <cellStyle name="Calculation 2 2 3 5 7 3" xfId="2428"/>
    <cellStyle name="Calculation 2 2 3 5 8" xfId="2429"/>
    <cellStyle name="Calculation 2 2 3 5 8 2" xfId="2430"/>
    <cellStyle name="Calculation 2 2 3 5 8 3" xfId="2431"/>
    <cellStyle name="Calculation 2 2 3 5 9" xfId="2432"/>
    <cellStyle name="Calculation 2 2 3 5 9 2" xfId="2433"/>
    <cellStyle name="Calculation 2 2 3 5 9 3" xfId="2434"/>
    <cellStyle name="Calculation 2 2 3 6" xfId="2435"/>
    <cellStyle name="Calculation 2 2 3 6 10" xfId="2436"/>
    <cellStyle name="Calculation 2 2 3 6 2" xfId="2437"/>
    <cellStyle name="Calculation 2 2 3 6 2 2" xfId="2438"/>
    <cellStyle name="Calculation 2 2 3 6 2 2 2" xfId="2439"/>
    <cellStyle name="Calculation 2 2 3 6 2 2 3" xfId="2440"/>
    <cellStyle name="Calculation 2 2 3 6 2 3" xfId="2441"/>
    <cellStyle name="Calculation 2 2 3 6 2 3 2" xfId="2442"/>
    <cellStyle name="Calculation 2 2 3 6 2 3 3" xfId="2443"/>
    <cellStyle name="Calculation 2 2 3 6 2 4" xfId="2444"/>
    <cellStyle name="Calculation 2 2 3 6 2 4 2" xfId="2445"/>
    <cellStyle name="Calculation 2 2 3 6 2 4 3" xfId="2446"/>
    <cellStyle name="Calculation 2 2 3 6 2 5" xfId="2447"/>
    <cellStyle name="Calculation 2 2 3 6 2 5 2" xfId="2448"/>
    <cellStyle name="Calculation 2 2 3 6 2 5 3" xfId="2449"/>
    <cellStyle name="Calculation 2 2 3 6 2 6" xfId="2450"/>
    <cellStyle name="Calculation 2 2 3 6 2 6 2" xfId="2451"/>
    <cellStyle name="Calculation 2 2 3 6 2 6 3" xfId="2452"/>
    <cellStyle name="Calculation 2 2 3 6 2 7" xfId="2453"/>
    <cellStyle name="Calculation 2 2 3 6 2 7 2" xfId="2454"/>
    <cellStyle name="Calculation 2 2 3 6 2 7 3" xfId="2455"/>
    <cellStyle name="Calculation 2 2 3 6 2 8" xfId="2456"/>
    <cellStyle name="Calculation 2 2 3 6 2 9" xfId="2457"/>
    <cellStyle name="Calculation 2 2 3 6 3" xfId="2458"/>
    <cellStyle name="Calculation 2 2 3 6 3 2" xfId="2459"/>
    <cellStyle name="Calculation 2 2 3 6 3 3" xfId="2460"/>
    <cellStyle name="Calculation 2 2 3 6 4" xfId="2461"/>
    <cellStyle name="Calculation 2 2 3 6 4 2" xfId="2462"/>
    <cellStyle name="Calculation 2 2 3 6 4 3" xfId="2463"/>
    <cellStyle name="Calculation 2 2 3 6 5" xfId="2464"/>
    <cellStyle name="Calculation 2 2 3 6 5 2" xfId="2465"/>
    <cellStyle name="Calculation 2 2 3 6 5 3" xfId="2466"/>
    <cellStyle name="Calculation 2 2 3 6 6" xfId="2467"/>
    <cellStyle name="Calculation 2 2 3 6 6 2" xfId="2468"/>
    <cellStyle name="Calculation 2 2 3 6 6 3" xfId="2469"/>
    <cellStyle name="Calculation 2 2 3 6 7" xfId="2470"/>
    <cellStyle name="Calculation 2 2 3 6 7 2" xfId="2471"/>
    <cellStyle name="Calculation 2 2 3 6 7 3" xfId="2472"/>
    <cellStyle name="Calculation 2 2 3 6 8" xfId="2473"/>
    <cellStyle name="Calculation 2 2 3 6 8 2" xfId="2474"/>
    <cellStyle name="Calculation 2 2 3 6 8 3" xfId="2475"/>
    <cellStyle name="Calculation 2 2 3 6 9" xfId="2476"/>
    <cellStyle name="Calculation 2 2 3 7" xfId="2477"/>
    <cellStyle name="Calculation 2 2 3 7 10" xfId="2478"/>
    <cellStyle name="Calculation 2 2 3 7 2" xfId="2479"/>
    <cellStyle name="Calculation 2 2 3 7 2 2" xfId="2480"/>
    <cellStyle name="Calculation 2 2 3 7 2 2 2" xfId="2481"/>
    <cellStyle name="Calculation 2 2 3 7 2 2 3" xfId="2482"/>
    <cellStyle name="Calculation 2 2 3 7 2 3" xfId="2483"/>
    <cellStyle name="Calculation 2 2 3 7 2 3 2" xfId="2484"/>
    <cellStyle name="Calculation 2 2 3 7 2 3 3" xfId="2485"/>
    <cellStyle name="Calculation 2 2 3 7 2 4" xfId="2486"/>
    <cellStyle name="Calculation 2 2 3 7 2 4 2" xfId="2487"/>
    <cellStyle name="Calculation 2 2 3 7 2 4 3" xfId="2488"/>
    <cellStyle name="Calculation 2 2 3 7 2 5" xfId="2489"/>
    <cellStyle name="Calculation 2 2 3 7 2 5 2" xfId="2490"/>
    <cellStyle name="Calculation 2 2 3 7 2 5 3" xfId="2491"/>
    <cellStyle name="Calculation 2 2 3 7 2 6" xfId="2492"/>
    <cellStyle name="Calculation 2 2 3 7 2 6 2" xfId="2493"/>
    <cellStyle name="Calculation 2 2 3 7 2 6 3" xfId="2494"/>
    <cellStyle name="Calculation 2 2 3 7 2 7" xfId="2495"/>
    <cellStyle name="Calculation 2 2 3 7 2 7 2" xfId="2496"/>
    <cellStyle name="Calculation 2 2 3 7 2 7 3" xfId="2497"/>
    <cellStyle name="Calculation 2 2 3 7 2 8" xfId="2498"/>
    <cellStyle name="Calculation 2 2 3 7 2 9" xfId="2499"/>
    <cellStyle name="Calculation 2 2 3 7 3" xfId="2500"/>
    <cellStyle name="Calculation 2 2 3 7 3 2" xfId="2501"/>
    <cellStyle name="Calculation 2 2 3 7 3 3" xfId="2502"/>
    <cellStyle name="Calculation 2 2 3 7 4" xfId="2503"/>
    <cellStyle name="Calculation 2 2 3 7 4 2" xfId="2504"/>
    <cellStyle name="Calculation 2 2 3 7 4 3" xfId="2505"/>
    <cellStyle name="Calculation 2 2 3 7 5" xfId="2506"/>
    <cellStyle name="Calculation 2 2 3 7 5 2" xfId="2507"/>
    <cellStyle name="Calculation 2 2 3 7 5 3" xfId="2508"/>
    <cellStyle name="Calculation 2 2 3 7 6" xfId="2509"/>
    <cellStyle name="Calculation 2 2 3 7 6 2" xfId="2510"/>
    <cellStyle name="Calculation 2 2 3 7 6 3" xfId="2511"/>
    <cellStyle name="Calculation 2 2 3 7 7" xfId="2512"/>
    <cellStyle name="Calculation 2 2 3 7 7 2" xfId="2513"/>
    <cellStyle name="Calculation 2 2 3 7 7 3" xfId="2514"/>
    <cellStyle name="Calculation 2 2 3 7 8" xfId="2515"/>
    <cellStyle name="Calculation 2 2 3 7 8 2" xfId="2516"/>
    <cellStyle name="Calculation 2 2 3 7 8 3" xfId="2517"/>
    <cellStyle name="Calculation 2 2 3 7 9" xfId="2518"/>
    <cellStyle name="Calculation 2 2 3 8" xfId="2519"/>
    <cellStyle name="Calculation 2 2 3 8 10" xfId="2520"/>
    <cellStyle name="Calculation 2 2 3 8 2" xfId="2521"/>
    <cellStyle name="Calculation 2 2 3 8 2 2" xfId="2522"/>
    <cellStyle name="Calculation 2 2 3 8 2 2 2" xfId="2523"/>
    <cellStyle name="Calculation 2 2 3 8 2 2 3" xfId="2524"/>
    <cellStyle name="Calculation 2 2 3 8 2 3" xfId="2525"/>
    <cellStyle name="Calculation 2 2 3 8 2 3 2" xfId="2526"/>
    <cellStyle name="Calculation 2 2 3 8 2 3 3" xfId="2527"/>
    <cellStyle name="Calculation 2 2 3 8 2 4" xfId="2528"/>
    <cellStyle name="Calculation 2 2 3 8 2 4 2" xfId="2529"/>
    <cellStyle name="Calculation 2 2 3 8 2 4 3" xfId="2530"/>
    <cellStyle name="Calculation 2 2 3 8 2 5" xfId="2531"/>
    <cellStyle name="Calculation 2 2 3 8 2 5 2" xfId="2532"/>
    <cellStyle name="Calculation 2 2 3 8 2 5 3" xfId="2533"/>
    <cellStyle name="Calculation 2 2 3 8 2 6" xfId="2534"/>
    <cellStyle name="Calculation 2 2 3 8 2 6 2" xfId="2535"/>
    <cellStyle name="Calculation 2 2 3 8 2 6 3" xfId="2536"/>
    <cellStyle name="Calculation 2 2 3 8 2 7" xfId="2537"/>
    <cellStyle name="Calculation 2 2 3 8 2 7 2" xfId="2538"/>
    <cellStyle name="Calculation 2 2 3 8 2 7 3" xfId="2539"/>
    <cellStyle name="Calculation 2 2 3 8 2 8" xfId="2540"/>
    <cellStyle name="Calculation 2 2 3 8 2 9" xfId="2541"/>
    <cellStyle name="Calculation 2 2 3 8 3" xfId="2542"/>
    <cellStyle name="Calculation 2 2 3 8 3 2" xfId="2543"/>
    <cellStyle name="Calculation 2 2 3 8 3 3" xfId="2544"/>
    <cellStyle name="Calculation 2 2 3 8 4" xfId="2545"/>
    <cellStyle name="Calculation 2 2 3 8 4 2" xfId="2546"/>
    <cellStyle name="Calculation 2 2 3 8 4 3" xfId="2547"/>
    <cellStyle name="Calculation 2 2 3 8 5" xfId="2548"/>
    <cellStyle name="Calculation 2 2 3 8 5 2" xfId="2549"/>
    <cellStyle name="Calculation 2 2 3 8 5 3" xfId="2550"/>
    <cellStyle name="Calculation 2 2 3 8 6" xfId="2551"/>
    <cellStyle name="Calculation 2 2 3 8 6 2" xfId="2552"/>
    <cellStyle name="Calculation 2 2 3 8 6 3" xfId="2553"/>
    <cellStyle name="Calculation 2 2 3 8 7" xfId="2554"/>
    <cellStyle name="Calculation 2 2 3 8 7 2" xfId="2555"/>
    <cellStyle name="Calculation 2 2 3 8 7 3" xfId="2556"/>
    <cellStyle name="Calculation 2 2 3 8 8" xfId="2557"/>
    <cellStyle name="Calculation 2 2 3 8 8 2" xfId="2558"/>
    <cellStyle name="Calculation 2 2 3 8 8 3" xfId="2559"/>
    <cellStyle name="Calculation 2 2 3 8 9" xfId="2560"/>
    <cellStyle name="Calculation 2 2 3 9" xfId="2561"/>
    <cellStyle name="Calculation 2 2 3 9 2" xfId="2562"/>
    <cellStyle name="Calculation 2 2 3 9 2 2" xfId="2563"/>
    <cellStyle name="Calculation 2 2 3 9 2 3" xfId="2564"/>
    <cellStyle name="Calculation 2 2 3 9 3" xfId="2565"/>
    <cellStyle name="Calculation 2 2 3 9 3 2" xfId="2566"/>
    <cellStyle name="Calculation 2 2 3 9 3 3" xfId="2567"/>
    <cellStyle name="Calculation 2 2 3 9 4" xfId="2568"/>
    <cellStyle name="Calculation 2 2 3 9 4 2" xfId="2569"/>
    <cellStyle name="Calculation 2 2 3 9 4 3" xfId="2570"/>
    <cellStyle name="Calculation 2 2 3 9 5" xfId="2571"/>
    <cellStyle name="Calculation 2 2 3 9 5 2" xfId="2572"/>
    <cellStyle name="Calculation 2 2 3 9 5 3" xfId="2573"/>
    <cellStyle name="Calculation 2 2 3 9 6" xfId="2574"/>
    <cellStyle name="Calculation 2 2 3 9 6 2" xfId="2575"/>
    <cellStyle name="Calculation 2 2 3 9 6 3" xfId="2576"/>
    <cellStyle name="Calculation 2 2 3 9 7" xfId="2577"/>
    <cellStyle name="Calculation 2 2 3 9 7 2" xfId="2578"/>
    <cellStyle name="Calculation 2 2 3 9 7 3" xfId="2579"/>
    <cellStyle name="Calculation 2 2 3 9 8" xfId="2580"/>
    <cellStyle name="Calculation 2 2 3 9 9" xfId="2581"/>
    <cellStyle name="Calculation 2 2 4" xfId="2582"/>
    <cellStyle name="Calculation 2 2 4 2" xfId="2583"/>
    <cellStyle name="Calculation 2 2 4 2 2" xfId="2584"/>
    <cellStyle name="Calculation 2 2 4 2 2 2" xfId="2585"/>
    <cellStyle name="Calculation 2 2 4 2 2 3" xfId="2586"/>
    <cellStyle name="Calculation 2 2 4 2 3" xfId="2587"/>
    <cellStyle name="Calculation 2 2 4 2 3 2" xfId="2588"/>
    <cellStyle name="Calculation 2 2 4 2 3 3" xfId="2589"/>
    <cellStyle name="Calculation 2 2 4 2 4" xfId="2590"/>
    <cellStyle name="Calculation 2 2 4 2 4 2" xfId="2591"/>
    <cellStyle name="Calculation 2 2 4 2 4 3" xfId="2592"/>
    <cellStyle name="Calculation 2 2 4 2 5" xfId="2593"/>
    <cellStyle name="Calculation 2 2 4 2 5 2" xfId="2594"/>
    <cellStyle name="Calculation 2 2 4 2 5 3" xfId="2595"/>
    <cellStyle name="Calculation 2 2 4 2 6" xfId="2596"/>
    <cellStyle name="Calculation 2 2 4 2 6 2" xfId="2597"/>
    <cellStyle name="Calculation 2 2 4 2 6 3" xfId="2598"/>
    <cellStyle name="Calculation 2 2 4 2 7" xfId="2599"/>
    <cellStyle name="Calculation 2 2 4 2 7 2" xfId="2600"/>
    <cellStyle name="Calculation 2 2 4 2 7 3" xfId="2601"/>
    <cellStyle name="Calculation 2 2 4 2 8" xfId="2602"/>
    <cellStyle name="Calculation 2 2 4 2 9" xfId="2603"/>
    <cellStyle name="Calculation 2 2 4 3" xfId="2604"/>
    <cellStyle name="Calculation 2 2 4 3 2" xfId="2605"/>
    <cellStyle name="Calculation 2 2 4 3 3" xfId="2606"/>
    <cellStyle name="Calculation 2 2 4 4" xfId="2607"/>
    <cellStyle name="Calculation 2 2 4 4 2" xfId="2608"/>
    <cellStyle name="Calculation 2 2 4 4 3" xfId="2609"/>
    <cellStyle name="Calculation 2 2 4 5" xfId="2610"/>
    <cellStyle name="Calculation 2 2 4 5 2" xfId="2611"/>
    <cellStyle name="Calculation 2 2 4 5 3" xfId="2612"/>
    <cellStyle name="Calculation 2 2 4 6" xfId="2613"/>
    <cellStyle name="Calculation 2 2 4 6 2" xfId="2614"/>
    <cellStyle name="Calculation 2 2 4 6 3" xfId="2615"/>
    <cellStyle name="Calculation 2 2 4 7" xfId="2616"/>
    <cellStyle name="Calculation 2 2 4 7 2" xfId="2617"/>
    <cellStyle name="Calculation 2 2 4 7 3" xfId="2618"/>
    <cellStyle name="Calculation 2 2 4 8" xfId="2619"/>
    <cellStyle name="Calculation 2 2 4 8 2" xfId="2620"/>
    <cellStyle name="Calculation 2 2 4 8 3" xfId="2621"/>
    <cellStyle name="Calculation 2 2 4 9" xfId="2622"/>
    <cellStyle name="Calculation 2 2 5" xfId="2623"/>
    <cellStyle name="Calculation 2 2 5 10" xfId="2624"/>
    <cellStyle name="Calculation 2 2 5 2" xfId="2625"/>
    <cellStyle name="Calculation 2 2 5 2 2" xfId="2626"/>
    <cellStyle name="Calculation 2 2 5 2 2 2" xfId="2627"/>
    <cellStyle name="Calculation 2 2 5 2 2 3" xfId="2628"/>
    <cellStyle name="Calculation 2 2 5 2 3" xfId="2629"/>
    <cellStyle name="Calculation 2 2 5 2 3 2" xfId="2630"/>
    <cellStyle name="Calculation 2 2 5 2 3 3" xfId="2631"/>
    <cellStyle name="Calculation 2 2 5 2 4" xfId="2632"/>
    <cellStyle name="Calculation 2 2 5 2 4 2" xfId="2633"/>
    <cellStyle name="Calculation 2 2 5 2 4 3" xfId="2634"/>
    <cellStyle name="Calculation 2 2 5 2 5" xfId="2635"/>
    <cellStyle name="Calculation 2 2 5 2 5 2" xfId="2636"/>
    <cellStyle name="Calculation 2 2 5 2 5 3" xfId="2637"/>
    <cellStyle name="Calculation 2 2 5 2 6" xfId="2638"/>
    <cellStyle name="Calculation 2 2 5 2 6 2" xfId="2639"/>
    <cellStyle name="Calculation 2 2 5 2 6 3" xfId="2640"/>
    <cellStyle name="Calculation 2 2 5 2 7" xfId="2641"/>
    <cellStyle name="Calculation 2 2 5 2 7 2" xfId="2642"/>
    <cellStyle name="Calculation 2 2 5 2 7 3" xfId="2643"/>
    <cellStyle name="Calculation 2 2 5 2 8" xfId="2644"/>
    <cellStyle name="Calculation 2 2 5 2 9" xfId="2645"/>
    <cellStyle name="Calculation 2 2 5 3" xfId="2646"/>
    <cellStyle name="Calculation 2 2 5 3 2" xfId="2647"/>
    <cellStyle name="Calculation 2 2 5 3 3" xfId="2648"/>
    <cellStyle name="Calculation 2 2 5 4" xfId="2649"/>
    <cellStyle name="Calculation 2 2 5 4 2" xfId="2650"/>
    <cellStyle name="Calculation 2 2 5 4 3" xfId="2651"/>
    <cellStyle name="Calculation 2 2 5 5" xfId="2652"/>
    <cellStyle name="Calculation 2 2 5 5 2" xfId="2653"/>
    <cellStyle name="Calculation 2 2 5 5 3" xfId="2654"/>
    <cellStyle name="Calculation 2 2 5 6" xfId="2655"/>
    <cellStyle name="Calculation 2 2 5 6 2" xfId="2656"/>
    <cellStyle name="Calculation 2 2 5 6 3" xfId="2657"/>
    <cellStyle name="Calculation 2 2 5 7" xfId="2658"/>
    <cellStyle name="Calculation 2 2 5 7 2" xfId="2659"/>
    <cellStyle name="Calculation 2 2 5 7 3" xfId="2660"/>
    <cellStyle name="Calculation 2 2 5 8" xfId="2661"/>
    <cellStyle name="Calculation 2 2 5 8 2" xfId="2662"/>
    <cellStyle name="Calculation 2 2 5 8 3" xfId="2663"/>
    <cellStyle name="Calculation 2 2 5 9" xfId="2664"/>
    <cellStyle name="Calculation 2 2 6" xfId="2665"/>
    <cellStyle name="Calculation 2 2 6 10" xfId="2666"/>
    <cellStyle name="Calculation 2 2 6 2" xfId="2667"/>
    <cellStyle name="Calculation 2 2 6 2 2" xfId="2668"/>
    <cellStyle name="Calculation 2 2 6 2 2 2" xfId="2669"/>
    <cellStyle name="Calculation 2 2 6 2 2 3" xfId="2670"/>
    <cellStyle name="Calculation 2 2 6 2 3" xfId="2671"/>
    <cellStyle name="Calculation 2 2 6 2 3 2" xfId="2672"/>
    <cellStyle name="Calculation 2 2 6 2 3 3" xfId="2673"/>
    <cellStyle name="Calculation 2 2 6 2 4" xfId="2674"/>
    <cellStyle name="Calculation 2 2 6 2 4 2" xfId="2675"/>
    <cellStyle name="Calculation 2 2 6 2 4 3" xfId="2676"/>
    <cellStyle name="Calculation 2 2 6 2 5" xfId="2677"/>
    <cellStyle name="Calculation 2 2 6 2 5 2" xfId="2678"/>
    <cellStyle name="Calculation 2 2 6 2 5 3" xfId="2679"/>
    <cellStyle name="Calculation 2 2 6 2 6" xfId="2680"/>
    <cellStyle name="Calculation 2 2 6 2 6 2" xfId="2681"/>
    <cellStyle name="Calculation 2 2 6 2 6 3" xfId="2682"/>
    <cellStyle name="Calculation 2 2 6 2 7" xfId="2683"/>
    <cellStyle name="Calculation 2 2 6 2 7 2" xfId="2684"/>
    <cellStyle name="Calculation 2 2 6 2 7 3" xfId="2685"/>
    <cellStyle name="Calculation 2 2 6 2 8" xfId="2686"/>
    <cellStyle name="Calculation 2 2 6 2 9" xfId="2687"/>
    <cellStyle name="Calculation 2 2 6 3" xfId="2688"/>
    <cellStyle name="Calculation 2 2 6 3 2" xfId="2689"/>
    <cellStyle name="Calculation 2 2 6 3 3" xfId="2690"/>
    <cellStyle name="Calculation 2 2 6 4" xfId="2691"/>
    <cellStyle name="Calculation 2 2 6 4 2" xfId="2692"/>
    <cellStyle name="Calculation 2 2 6 4 3" xfId="2693"/>
    <cellStyle name="Calculation 2 2 6 5" xfId="2694"/>
    <cellStyle name="Calculation 2 2 6 5 2" xfId="2695"/>
    <cellStyle name="Calculation 2 2 6 5 3" xfId="2696"/>
    <cellStyle name="Calculation 2 2 6 6" xfId="2697"/>
    <cellStyle name="Calculation 2 2 6 6 2" xfId="2698"/>
    <cellStyle name="Calculation 2 2 6 6 3" xfId="2699"/>
    <cellStyle name="Calculation 2 2 6 7" xfId="2700"/>
    <cellStyle name="Calculation 2 2 6 7 2" xfId="2701"/>
    <cellStyle name="Calculation 2 2 6 7 3" xfId="2702"/>
    <cellStyle name="Calculation 2 2 6 8" xfId="2703"/>
    <cellStyle name="Calculation 2 2 6 8 2" xfId="2704"/>
    <cellStyle name="Calculation 2 2 6 8 3" xfId="2705"/>
    <cellStyle name="Calculation 2 2 6 9" xfId="2706"/>
    <cellStyle name="Calculation 2 2 7" xfId="2707"/>
    <cellStyle name="Calculation 2 2 7 2" xfId="2708"/>
    <cellStyle name="Calculation 2 2 7 2 2" xfId="2709"/>
    <cellStyle name="Calculation 2 2 7 2 3" xfId="2710"/>
    <cellStyle name="Calculation 2 2 7 3" xfId="2711"/>
    <cellStyle name="Calculation 2 2 7 3 2" xfId="2712"/>
    <cellStyle name="Calculation 2 2 7 3 3" xfId="2713"/>
    <cellStyle name="Calculation 2 2 7 4" xfId="2714"/>
    <cellStyle name="Calculation 2 2 7 4 2" xfId="2715"/>
    <cellStyle name="Calculation 2 2 7 4 3" xfId="2716"/>
    <cellStyle name="Calculation 2 2 7 5" xfId="2717"/>
    <cellStyle name="Calculation 2 2 7 5 2" xfId="2718"/>
    <cellStyle name="Calculation 2 2 7 5 3" xfId="2719"/>
    <cellStyle name="Calculation 2 2 7 6" xfId="2720"/>
    <cellStyle name="Calculation 2 2 7 6 2" xfId="2721"/>
    <cellStyle name="Calculation 2 2 7 6 3" xfId="2722"/>
    <cellStyle name="Calculation 2 2 7 7" xfId="2723"/>
    <cellStyle name="Calculation 2 2 7 7 2" xfId="2724"/>
    <cellStyle name="Calculation 2 2 7 7 3" xfId="2725"/>
    <cellStyle name="Calculation 2 2 7 8" xfId="2726"/>
    <cellStyle name="Calculation 2 2 7 9" xfId="2727"/>
    <cellStyle name="Calculation 2 2 8" xfId="2728"/>
    <cellStyle name="Calculation 2 2 8 2" xfId="2729"/>
    <cellStyle name="Calculation 2 2 8 2 2" xfId="2730"/>
    <cellStyle name="Calculation 2 2 8 2 3" xfId="2731"/>
    <cellStyle name="Calculation 2 2 8 3" xfId="2732"/>
    <cellStyle name="Calculation 2 2 8 3 2" xfId="2733"/>
    <cellStyle name="Calculation 2 2 8 3 3" xfId="2734"/>
    <cellStyle name="Calculation 2 2 8 4" xfId="2735"/>
    <cellStyle name="Calculation 2 2 8 4 2" xfId="2736"/>
    <cellStyle name="Calculation 2 2 8 4 3" xfId="2737"/>
    <cellStyle name="Calculation 2 2 8 5" xfId="2738"/>
    <cellStyle name="Calculation 2 2 8 5 2" xfId="2739"/>
    <cellStyle name="Calculation 2 2 8 5 3" xfId="2740"/>
    <cellStyle name="Calculation 2 2 8 6" xfId="2741"/>
    <cellStyle name="Calculation 2 2 8 6 2" xfId="2742"/>
    <cellStyle name="Calculation 2 2 8 6 3" xfId="2743"/>
    <cellStyle name="Calculation 2 2 8 7" xfId="2744"/>
    <cellStyle name="Calculation 2 2 8 7 2" xfId="2745"/>
    <cellStyle name="Calculation 2 2 8 7 3" xfId="2746"/>
    <cellStyle name="Calculation 2 2 8 8" xfId="2747"/>
    <cellStyle name="Calculation 2 2 8 9" xfId="2748"/>
    <cellStyle name="Calculation 2 2 9" xfId="2749"/>
    <cellStyle name="Calculation 2 3" xfId="2750"/>
    <cellStyle name="Calculation 2 3 10" xfId="2751"/>
    <cellStyle name="Calculation 2 3 10 2" xfId="2752"/>
    <cellStyle name="Calculation 2 3 10 3" xfId="2753"/>
    <cellStyle name="Calculation 2 3 11" xfId="2754"/>
    <cellStyle name="Calculation 2 3 11 2" xfId="2755"/>
    <cellStyle name="Calculation 2 3 11 3" xfId="2756"/>
    <cellStyle name="Calculation 2 3 12" xfId="2757"/>
    <cellStyle name="Calculation 2 3 13" xfId="2758"/>
    <cellStyle name="Calculation 2 3 2" xfId="2759"/>
    <cellStyle name="Calculation 2 3 2 10" xfId="2760"/>
    <cellStyle name="Calculation 2 3 2 10 2" xfId="2761"/>
    <cellStyle name="Calculation 2 3 2 10 3" xfId="2762"/>
    <cellStyle name="Calculation 2 3 2 11" xfId="2763"/>
    <cellStyle name="Calculation 2 3 2 11 2" xfId="2764"/>
    <cellStyle name="Calculation 2 3 2 11 3" xfId="2765"/>
    <cellStyle name="Calculation 2 3 2 12" xfId="2766"/>
    <cellStyle name="Calculation 2 3 2 12 2" xfId="2767"/>
    <cellStyle name="Calculation 2 3 2 12 3" xfId="2768"/>
    <cellStyle name="Calculation 2 3 2 13" xfId="2769"/>
    <cellStyle name="Calculation 2 3 2 13 2" xfId="2770"/>
    <cellStyle name="Calculation 2 3 2 13 3" xfId="2771"/>
    <cellStyle name="Calculation 2 3 2 14" xfId="2772"/>
    <cellStyle name="Calculation 2 3 2 2" xfId="2773"/>
    <cellStyle name="Calculation 2 3 2 2 10" xfId="2774"/>
    <cellStyle name="Calculation 2 3 2 2 2" xfId="2775"/>
    <cellStyle name="Calculation 2 3 2 2 2 10" xfId="2776"/>
    <cellStyle name="Calculation 2 3 2 2 2 2" xfId="2777"/>
    <cellStyle name="Calculation 2 3 2 2 2 2 2" xfId="2778"/>
    <cellStyle name="Calculation 2 3 2 2 2 2 2 2" xfId="2779"/>
    <cellStyle name="Calculation 2 3 2 2 2 2 2 3" xfId="2780"/>
    <cellStyle name="Calculation 2 3 2 2 2 2 3" xfId="2781"/>
    <cellStyle name="Calculation 2 3 2 2 2 2 3 2" xfId="2782"/>
    <cellStyle name="Calculation 2 3 2 2 2 2 3 3" xfId="2783"/>
    <cellStyle name="Calculation 2 3 2 2 2 2 4" xfId="2784"/>
    <cellStyle name="Calculation 2 3 2 2 2 2 4 2" xfId="2785"/>
    <cellStyle name="Calculation 2 3 2 2 2 2 4 3" xfId="2786"/>
    <cellStyle name="Calculation 2 3 2 2 2 2 5" xfId="2787"/>
    <cellStyle name="Calculation 2 3 2 2 2 2 5 2" xfId="2788"/>
    <cellStyle name="Calculation 2 3 2 2 2 2 5 3" xfId="2789"/>
    <cellStyle name="Calculation 2 3 2 2 2 2 6" xfId="2790"/>
    <cellStyle name="Calculation 2 3 2 2 2 2 6 2" xfId="2791"/>
    <cellStyle name="Calculation 2 3 2 2 2 2 6 3" xfId="2792"/>
    <cellStyle name="Calculation 2 3 2 2 2 2 7" xfId="2793"/>
    <cellStyle name="Calculation 2 3 2 2 2 2 7 2" xfId="2794"/>
    <cellStyle name="Calculation 2 3 2 2 2 2 7 3" xfId="2795"/>
    <cellStyle name="Calculation 2 3 2 2 2 2 8" xfId="2796"/>
    <cellStyle name="Calculation 2 3 2 2 2 2 9" xfId="2797"/>
    <cellStyle name="Calculation 2 3 2 2 2 3" xfId="2798"/>
    <cellStyle name="Calculation 2 3 2 2 2 3 2" xfId="2799"/>
    <cellStyle name="Calculation 2 3 2 2 2 3 3" xfId="2800"/>
    <cellStyle name="Calculation 2 3 2 2 2 4" xfId="2801"/>
    <cellStyle name="Calculation 2 3 2 2 2 4 2" xfId="2802"/>
    <cellStyle name="Calculation 2 3 2 2 2 4 3" xfId="2803"/>
    <cellStyle name="Calculation 2 3 2 2 2 5" xfId="2804"/>
    <cellStyle name="Calculation 2 3 2 2 2 5 2" xfId="2805"/>
    <cellStyle name="Calculation 2 3 2 2 2 5 3" xfId="2806"/>
    <cellStyle name="Calculation 2 3 2 2 2 6" xfId="2807"/>
    <cellStyle name="Calculation 2 3 2 2 2 6 2" xfId="2808"/>
    <cellStyle name="Calculation 2 3 2 2 2 6 3" xfId="2809"/>
    <cellStyle name="Calculation 2 3 2 2 2 7" xfId="2810"/>
    <cellStyle name="Calculation 2 3 2 2 2 7 2" xfId="2811"/>
    <cellStyle name="Calculation 2 3 2 2 2 7 3" xfId="2812"/>
    <cellStyle name="Calculation 2 3 2 2 2 8" xfId="2813"/>
    <cellStyle name="Calculation 2 3 2 2 2 8 2" xfId="2814"/>
    <cellStyle name="Calculation 2 3 2 2 2 8 3" xfId="2815"/>
    <cellStyle name="Calculation 2 3 2 2 2 9" xfId="2816"/>
    <cellStyle name="Calculation 2 3 2 2 3" xfId="2817"/>
    <cellStyle name="Calculation 2 3 2 2 3 10" xfId="2818"/>
    <cellStyle name="Calculation 2 3 2 2 3 2" xfId="2819"/>
    <cellStyle name="Calculation 2 3 2 2 3 2 2" xfId="2820"/>
    <cellStyle name="Calculation 2 3 2 2 3 2 2 2" xfId="2821"/>
    <cellStyle name="Calculation 2 3 2 2 3 2 2 3" xfId="2822"/>
    <cellStyle name="Calculation 2 3 2 2 3 2 3" xfId="2823"/>
    <cellStyle name="Calculation 2 3 2 2 3 2 3 2" xfId="2824"/>
    <cellStyle name="Calculation 2 3 2 2 3 2 3 3" xfId="2825"/>
    <cellStyle name="Calculation 2 3 2 2 3 2 4" xfId="2826"/>
    <cellStyle name="Calculation 2 3 2 2 3 2 4 2" xfId="2827"/>
    <cellStyle name="Calculation 2 3 2 2 3 2 4 3" xfId="2828"/>
    <cellStyle name="Calculation 2 3 2 2 3 2 5" xfId="2829"/>
    <cellStyle name="Calculation 2 3 2 2 3 2 5 2" xfId="2830"/>
    <cellStyle name="Calculation 2 3 2 2 3 2 5 3" xfId="2831"/>
    <cellStyle name="Calculation 2 3 2 2 3 2 6" xfId="2832"/>
    <cellStyle name="Calculation 2 3 2 2 3 2 6 2" xfId="2833"/>
    <cellStyle name="Calculation 2 3 2 2 3 2 6 3" xfId="2834"/>
    <cellStyle name="Calculation 2 3 2 2 3 2 7" xfId="2835"/>
    <cellStyle name="Calculation 2 3 2 2 3 2 7 2" xfId="2836"/>
    <cellStyle name="Calculation 2 3 2 2 3 2 7 3" xfId="2837"/>
    <cellStyle name="Calculation 2 3 2 2 3 2 8" xfId="2838"/>
    <cellStyle name="Calculation 2 3 2 2 3 2 9" xfId="2839"/>
    <cellStyle name="Calculation 2 3 2 2 3 3" xfId="2840"/>
    <cellStyle name="Calculation 2 3 2 2 3 3 2" xfId="2841"/>
    <cellStyle name="Calculation 2 3 2 2 3 3 3" xfId="2842"/>
    <cellStyle name="Calculation 2 3 2 2 3 4" xfId="2843"/>
    <cellStyle name="Calculation 2 3 2 2 3 4 2" xfId="2844"/>
    <cellStyle name="Calculation 2 3 2 2 3 4 3" xfId="2845"/>
    <cellStyle name="Calculation 2 3 2 2 3 5" xfId="2846"/>
    <cellStyle name="Calculation 2 3 2 2 3 5 2" xfId="2847"/>
    <cellStyle name="Calculation 2 3 2 2 3 5 3" xfId="2848"/>
    <cellStyle name="Calculation 2 3 2 2 3 6" xfId="2849"/>
    <cellStyle name="Calculation 2 3 2 2 3 6 2" xfId="2850"/>
    <cellStyle name="Calculation 2 3 2 2 3 6 3" xfId="2851"/>
    <cellStyle name="Calculation 2 3 2 2 3 7" xfId="2852"/>
    <cellStyle name="Calculation 2 3 2 2 3 7 2" xfId="2853"/>
    <cellStyle name="Calculation 2 3 2 2 3 7 3" xfId="2854"/>
    <cellStyle name="Calculation 2 3 2 2 3 8" xfId="2855"/>
    <cellStyle name="Calculation 2 3 2 2 3 8 2" xfId="2856"/>
    <cellStyle name="Calculation 2 3 2 2 3 8 3" xfId="2857"/>
    <cellStyle name="Calculation 2 3 2 2 3 9" xfId="2858"/>
    <cellStyle name="Calculation 2 3 2 2 4" xfId="2859"/>
    <cellStyle name="Calculation 2 3 2 2 4 10" xfId="2860"/>
    <cellStyle name="Calculation 2 3 2 2 4 2" xfId="2861"/>
    <cellStyle name="Calculation 2 3 2 2 4 2 2" xfId="2862"/>
    <cellStyle name="Calculation 2 3 2 2 4 2 2 2" xfId="2863"/>
    <cellStyle name="Calculation 2 3 2 2 4 2 2 3" xfId="2864"/>
    <cellStyle name="Calculation 2 3 2 2 4 2 3" xfId="2865"/>
    <cellStyle name="Calculation 2 3 2 2 4 2 3 2" xfId="2866"/>
    <cellStyle name="Calculation 2 3 2 2 4 2 3 3" xfId="2867"/>
    <cellStyle name="Calculation 2 3 2 2 4 2 4" xfId="2868"/>
    <cellStyle name="Calculation 2 3 2 2 4 2 4 2" xfId="2869"/>
    <cellStyle name="Calculation 2 3 2 2 4 2 4 3" xfId="2870"/>
    <cellStyle name="Calculation 2 3 2 2 4 2 5" xfId="2871"/>
    <cellStyle name="Calculation 2 3 2 2 4 2 5 2" xfId="2872"/>
    <cellStyle name="Calculation 2 3 2 2 4 2 5 3" xfId="2873"/>
    <cellStyle name="Calculation 2 3 2 2 4 2 6" xfId="2874"/>
    <cellStyle name="Calculation 2 3 2 2 4 2 6 2" xfId="2875"/>
    <cellStyle name="Calculation 2 3 2 2 4 2 6 3" xfId="2876"/>
    <cellStyle name="Calculation 2 3 2 2 4 2 7" xfId="2877"/>
    <cellStyle name="Calculation 2 3 2 2 4 2 7 2" xfId="2878"/>
    <cellStyle name="Calculation 2 3 2 2 4 2 7 3" xfId="2879"/>
    <cellStyle name="Calculation 2 3 2 2 4 2 8" xfId="2880"/>
    <cellStyle name="Calculation 2 3 2 2 4 2 9" xfId="2881"/>
    <cellStyle name="Calculation 2 3 2 2 4 3" xfId="2882"/>
    <cellStyle name="Calculation 2 3 2 2 4 3 2" xfId="2883"/>
    <cellStyle name="Calculation 2 3 2 2 4 3 3" xfId="2884"/>
    <cellStyle name="Calculation 2 3 2 2 4 4" xfId="2885"/>
    <cellStyle name="Calculation 2 3 2 2 4 4 2" xfId="2886"/>
    <cellStyle name="Calculation 2 3 2 2 4 4 3" xfId="2887"/>
    <cellStyle name="Calculation 2 3 2 2 4 5" xfId="2888"/>
    <cellStyle name="Calculation 2 3 2 2 4 5 2" xfId="2889"/>
    <cellStyle name="Calculation 2 3 2 2 4 5 3" xfId="2890"/>
    <cellStyle name="Calculation 2 3 2 2 4 6" xfId="2891"/>
    <cellStyle name="Calculation 2 3 2 2 4 6 2" xfId="2892"/>
    <cellStyle name="Calculation 2 3 2 2 4 6 3" xfId="2893"/>
    <cellStyle name="Calculation 2 3 2 2 4 7" xfId="2894"/>
    <cellStyle name="Calculation 2 3 2 2 4 7 2" xfId="2895"/>
    <cellStyle name="Calculation 2 3 2 2 4 7 3" xfId="2896"/>
    <cellStyle name="Calculation 2 3 2 2 4 8" xfId="2897"/>
    <cellStyle name="Calculation 2 3 2 2 4 8 2" xfId="2898"/>
    <cellStyle name="Calculation 2 3 2 2 4 8 3" xfId="2899"/>
    <cellStyle name="Calculation 2 3 2 2 4 9" xfId="2900"/>
    <cellStyle name="Calculation 2 3 2 2 5" xfId="2901"/>
    <cellStyle name="Calculation 2 3 2 2 5 2" xfId="2902"/>
    <cellStyle name="Calculation 2 3 2 2 5 2 2" xfId="2903"/>
    <cellStyle name="Calculation 2 3 2 2 5 2 3" xfId="2904"/>
    <cellStyle name="Calculation 2 3 2 2 5 3" xfId="2905"/>
    <cellStyle name="Calculation 2 3 2 2 5 3 2" xfId="2906"/>
    <cellStyle name="Calculation 2 3 2 2 5 3 3" xfId="2907"/>
    <cellStyle name="Calculation 2 3 2 2 5 4" xfId="2908"/>
    <cellStyle name="Calculation 2 3 2 2 5 4 2" xfId="2909"/>
    <cellStyle name="Calculation 2 3 2 2 5 4 3" xfId="2910"/>
    <cellStyle name="Calculation 2 3 2 2 5 5" xfId="2911"/>
    <cellStyle name="Calculation 2 3 2 2 5 5 2" xfId="2912"/>
    <cellStyle name="Calculation 2 3 2 2 5 5 3" xfId="2913"/>
    <cellStyle name="Calculation 2 3 2 2 5 6" xfId="2914"/>
    <cellStyle name="Calculation 2 3 2 2 5 6 2" xfId="2915"/>
    <cellStyle name="Calculation 2 3 2 2 5 6 3" xfId="2916"/>
    <cellStyle name="Calculation 2 3 2 2 5 7" xfId="2917"/>
    <cellStyle name="Calculation 2 3 2 2 5 7 2" xfId="2918"/>
    <cellStyle name="Calculation 2 3 2 2 5 7 3" xfId="2919"/>
    <cellStyle name="Calculation 2 3 2 2 5 8" xfId="2920"/>
    <cellStyle name="Calculation 2 3 2 2 5 9" xfId="2921"/>
    <cellStyle name="Calculation 2 3 2 2 6" xfId="2922"/>
    <cellStyle name="Calculation 2 3 2 2 6 2" xfId="2923"/>
    <cellStyle name="Calculation 2 3 2 2 6 3" xfId="2924"/>
    <cellStyle name="Calculation 2 3 2 2 7" xfId="2925"/>
    <cellStyle name="Calculation 2 3 2 2 7 2" xfId="2926"/>
    <cellStyle name="Calculation 2 3 2 2 7 3" xfId="2927"/>
    <cellStyle name="Calculation 2 3 2 2 8" xfId="2928"/>
    <cellStyle name="Calculation 2 3 2 2 8 2" xfId="2929"/>
    <cellStyle name="Calculation 2 3 2 2 8 3" xfId="2930"/>
    <cellStyle name="Calculation 2 3 2 2 9" xfId="2931"/>
    <cellStyle name="Calculation 2 3 2 2 9 2" xfId="2932"/>
    <cellStyle name="Calculation 2 3 2 2 9 3" xfId="2933"/>
    <cellStyle name="Calculation 2 3 2 3" xfId="2934"/>
    <cellStyle name="Calculation 2 3 2 3 10" xfId="2935"/>
    <cellStyle name="Calculation 2 3 2 3 2" xfId="2936"/>
    <cellStyle name="Calculation 2 3 2 3 2 10" xfId="2937"/>
    <cellStyle name="Calculation 2 3 2 3 2 2" xfId="2938"/>
    <cellStyle name="Calculation 2 3 2 3 2 2 2" xfId="2939"/>
    <cellStyle name="Calculation 2 3 2 3 2 2 2 2" xfId="2940"/>
    <cellStyle name="Calculation 2 3 2 3 2 2 2 3" xfId="2941"/>
    <cellStyle name="Calculation 2 3 2 3 2 2 3" xfId="2942"/>
    <cellStyle name="Calculation 2 3 2 3 2 2 3 2" xfId="2943"/>
    <cellStyle name="Calculation 2 3 2 3 2 2 3 3" xfId="2944"/>
    <cellStyle name="Calculation 2 3 2 3 2 2 4" xfId="2945"/>
    <cellStyle name="Calculation 2 3 2 3 2 2 4 2" xfId="2946"/>
    <cellStyle name="Calculation 2 3 2 3 2 2 4 3" xfId="2947"/>
    <cellStyle name="Calculation 2 3 2 3 2 2 5" xfId="2948"/>
    <cellStyle name="Calculation 2 3 2 3 2 2 5 2" xfId="2949"/>
    <cellStyle name="Calculation 2 3 2 3 2 2 5 3" xfId="2950"/>
    <cellStyle name="Calculation 2 3 2 3 2 2 6" xfId="2951"/>
    <cellStyle name="Calculation 2 3 2 3 2 2 6 2" xfId="2952"/>
    <cellStyle name="Calculation 2 3 2 3 2 2 6 3" xfId="2953"/>
    <cellStyle name="Calculation 2 3 2 3 2 2 7" xfId="2954"/>
    <cellStyle name="Calculation 2 3 2 3 2 2 7 2" xfId="2955"/>
    <cellStyle name="Calculation 2 3 2 3 2 2 7 3" xfId="2956"/>
    <cellStyle name="Calculation 2 3 2 3 2 2 8" xfId="2957"/>
    <cellStyle name="Calculation 2 3 2 3 2 2 9" xfId="2958"/>
    <cellStyle name="Calculation 2 3 2 3 2 3" xfId="2959"/>
    <cellStyle name="Calculation 2 3 2 3 2 3 2" xfId="2960"/>
    <cellStyle name="Calculation 2 3 2 3 2 3 3" xfId="2961"/>
    <cellStyle name="Calculation 2 3 2 3 2 4" xfId="2962"/>
    <cellStyle name="Calculation 2 3 2 3 2 4 2" xfId="2963"/>
    <cellStyle name="Calculation 2 3 2 3 2 4 3" xfId="2964"/>
    <cellStyle name="Calculation 2 3 2 3 2 5" xfId="2965"/>
    <cellStyle name="Calculation 2 3 2 3 2 5 2" xfId="2966"/>
    <cellStyle name="Calculation 2 3 2 3 2 5 3" xfId="2967"/>
    <cellStyle name="Calculation 2 3 2 3 2 6" xfId="2968"/>
    <cellStyle name="Calculation 2 3 2 3 2 6 2" xfId="2969"/>
    <cellStyle name="Calculation 2 3 2 3 2 6 3" xfId="2970"/>
    <cellStyle name="Calculation 2 3 2 3 2 7" xfId="2971"/>
    <cellStyle name="Calculation 2 3 2 3 2 7 2" xfId="2972"/>
    <cellStyle name="Calculation 2 3 2 3 2 7 3" xfId="2973"/>
    <cellStyle name="Calculation 2 3 2 3 2 8" xfId="2974"/>
    <cellStyle name="Calculation 2 3 2 3 2 8 2" xfId="2975"/>
    <cellStyle name="Calculation 2 3 2 3 2 8 3" xfId="2976"/>
    <cellStyle name="Calculation 2 3 2 3 2 9" xfId="2977"/>
    <cellStyle name="Calculation 2 3 2 3 3" xfId="2978"/>
    <cellStyle name="Calculation 2 3 2 3 3 10" xfId="2979"/>
    <cellStyle name="Calculation 2 3 2 3 3 2" xfId="2980"/>
    <cellStyle name="Calculation 2 3 2 3 3 2 2" xfId="2981"/>
    <cellStyle name="Calculation 2 3 2 3 3 2 2 2" xfId="2982"/>
    <cellStyle name="Calculation 2 3 2 3 3 2 2 3" xfId="2983"/>
    <cellStyle name="Calculation 2 3 2 3 3 2 3" xfId="2984"/>
    <cellStyle name="Calculation 2 3 2 3 3 2 3 2" xfId="2985"/>
    <cellStyle name="Calculation 2 3 2 3 3 2 3 3" xfId="2986"/>
    <cellStyle name="Calculation 2 3 2 3 3 2 4" xfId="2987"/>
    <cellStyle name="Calculation 2 3 2 3 3 2 4 2" xfId="2988"/>
    <cellStyle name="Calculation 2 3 2 3 3 2 4 3" xfId="2989"/>
    <cellStyle name="Calculation 2 3 2 3 3 2 5" xfId="2990"/>
    <cellStyle name="Calculation 2 3 2 3 3 2 5 2" xfId="2991"/>
    <cellStyle name="Calculation 2 3 2 3 3 2 5 3" xfId="2992"/>
    <cellStyle name="Calculation 2 3 2 3 3 2 6" xfId="2993"/>
    <cellStyle name="Calculation 2 3 2 3 3 2 6 2" xfId="2994"/>
    <cellStyle name="Calculation 2 3 2 3 3 2 6 3" xfId="2995"/>
    <cellStyle name="Calculation 2 3 2 3 3 2 7" xfId="2996"/>
    <cellStyle name="Calculation 2 3 2 3 3 2 7 2" xfId="2997"/>
    <cellStyle name="Calculation 2 3 2 3 3 2 7 3" xfId="2998"/>
    <cellStyle name="Calculation 2 3 2 3 3 2 8" xfId="2999"/>
    <cellStyle name="Calculation 2 3 2 3 3 2 9" xfId="3000"/>
    <cellStyle name="Calculation 2 3 2 3 3 3" xfId="3001"/>
    <cellStyle name="Calculation 2 3 2 3 3 3 2" xfId="3002"/>
    <cellStyle name="Calculation 2 3 2 3 3 3 3" xfId="3003"/>
    <cellStyle name="Calculation 2 3 2 3 3 4" xfId="3004"/>
    <cellStyle name="Calculation 2 3 2 3 3 4 2" xfId="3005"/>
    <cellStyle name="Calculation 2 3 2 3 3 4 3" xfId="3006"/>
    <cellStyle name="Calculation 2 3 2 3 3 5" xfId="3007"/>
    <cellStyle name="Calculation 2 3 2 3 3 5 2" xfId="3008"/>
    <cellStyle name="Calculation 2 3 2 3 3 5 3" xfId="3009"/>
    <cellStyle name="Calculation 2 3 2 3 3 6" xfId="3010"/>
    <cellStyle name="Calculation 2 3 2 3 3 6 2" xfId="3011"/>
    <cellStyle name="Calculation 2 3 2 3 3 6 3" xfId="3012"/>
    <cellStyle name="Calculation 2 3 2 3 3 7" xfId="3013"/>
    <cellStyle name="Calculation 2 3 2 3 3 7 2" xfId="3014"/>
    <cellStyle name="Calculation 2 3 2 3 3 7 3" xfId="3015"/>
    <cellStyle name="Calculation 2 3 2 3 3 8" xfId="3016"/>
    <cellStyle name="Calculation 2 3 2 3 3 8 2" xfId="3017"/>
    <cellStyle name="Calculation 2 3 2 3 3 8 3" xfId="3018"/>
    <cellStyle name="Calculation 2 3 2 3 3 9" xfId="3019"/>
    <cellStyle name="Calculation 2 3 2 3 4" xfId="3020"/>
    <cellStyle name="Calculation 2 3 2 3 4 10" xfId="3021"/>
    <cellStyle name="Calculation 2 3 2 3 4 2" xfId="3022"/>
    <cellStyle name="Calculation 2 3 2 3 4 2 2" xfId="3023"/>
    <cellStyle name="Calculation 2 3 2 3 4 2 2 2" xfId="3024"/>
    <cellStyle name="Calculation 2 3 2 3 4 2 2 3" xfId="3025"/>
    <cellStyle name="Calculation 2 3 2 3 4 2 3" xfId="3026"/>
    <cellStyle name="Calculation 2 3 2 3 4 2 3 2" xfId="3027"/>
    <cellStyle name="Calculation 2 3 2 3 4 2 3 3" xfId="3028"/>
    <cellStyle name="Calculation 2 3 2 3 4 2 4" xfId="3029"/>
    <cellStyle name="Calculation 2 3 2 3 4 2 4 2" xfId="3030"/>
    <cellStyle name="Calculation 2 3 2 3 4 2 4 3" xfId="3031"/>
    <cellStyle name="Calculation 2 3 2 3 4 2 5" xfId="3032"/>
    <cellStyle name="Calculation 2 3 2 3 4 2 5 2" xfId="3033"/>
    <cellStyle name="Calculation 2 3 2 3 4 2 5 3" xfId="3034"/>
    <cellStyle name="Calculation 2 3 2 3 4 2 6" xfId="3035"/>
    <cellStyle name="Calculation 2 3 2 3 4 2 6 2" xfId="3036"/>
    <cellStyle name="Calculation 2 3 2 3 4 2 6 3" xfId="3037"/>
    <cellStyle name="Calculation 2 3 2 3 4 2 7" xfId="3038"/>
    <cellStyle name="Calculation 2 3 2 3 4 2 7 2" xfId="3039"/>
    <cellStyle name="Calculation 2 3 2 3 4 2 7 3" xfId="3040"/>
    <cellStyle name="Calculation 2 3 2 3 4 2 8" xfId="3041"/>
    <cellStyle name="Calculation 2 3 2 3 4 2 9" xfId="3042"/>
    <cellStyle name="Calculation 2 3 2 3 4 3" xfId="3043"/>
    <cellStyle name="Calculation 2 3 2 3 4 3 2" xfId="3044"/>
    <cellStyle name="Calculation 2 3 2 3 4 3 3" xfId="3045"/>
    <cellStyle name="Calculation 2 3 2 3 4 4" xfId="3046"/>
    <cellStyle name="Calculation 2 3 2 3 4 4 2" xfId="3047"/>
    <cellStyle name="Calculation 2 3 2 3 4 4 3" xfId="3048"/>
    <cellStyle name="Calculation 2 3 2 3 4 5" xfId="3049"/>
    <cellStyle name="Calculation 2 3 2 3 4 5 2" xfId="3050"/>
    <cellStyle name="Calculation 2 3 2 3 4 5 3" xfId="3051"/>
    <cellStyle name="Calculation 2 3 2 3 4 6" xfId="3052"/>
    <cellStyle name="Calculation 2 3 2 3 4 6 2" xfId="3053"/>
    <cellStyle name="Calculation 2 3 2 3 4 6 3" xfId="3054"/>
    <cellStyle name="Calculation 2 3 2 3 4 7" xfId="3055"/>
    <cellStyle name="Calculation 2 3 2 3 4 7 2" xfId="3056"/>
    <cellStyle name="Calculation 2 3 2 3 4 7 3" xfId="3057"/>
    <cellStyle name="Calculation 2 3 2 3 4 8" xfId="3058"/>
    <cellStyle name="Calculation 2 3 2 3 4 8 2" xfId="3059"/>
    <cellStyle name="Calculation 2 3 2 3 4 8 3" xfId="3060"/>
    <cellStyle name="Calculation 2 3 2 3 4 9" xfId="3061"/>
    <cellStyle name="Calculation 2 3 2 3 5" xfId="3062"/>
    <cellStyle name="Calculation 2 3 2 3 5 2" xfId="3063"/>
    <cellStyle name="Calculation 2 3 2 3 5 2 2" xfId="3064"/>
    <cellStyle name="Calculation 2 3 2 3 5 2 3" xfId="3065"/>
    <cellStyle name="Calculation 2 3 2 3 5 3" xfId="3066"/>
    <cellStyle name="Calculation 2 3 2 3 5 3 2" xfId="3067"/>
    <cellStyle name="Calculation 2 3 2 3 5 3 3" xfId="3068"/>
    <cellStyle name="Calculation 2 3 2 3 5 4" xfId="3069"/>
    <cellStyle name="Calculation 2 3 2 3 5 4 2" xfId="3070"/>
    <cellStyle name="Calculation 2 3 2 3 5 4 3" xfId="3071"/>
    <cellStyle name="Calculation 2 3 2 3 5 5" xfId="3072"/>
    <cellStyle name="Calculation 2 3 2 3 5 5 2" xfId="3073"/>
    <cellStyle name="Calculation 2 3 2 3 5 5 3" xfId="3074"/>
    <cellStyle name="Calculation 2 3 2 3 5 6" xfId="3075"/>
    <cellStyle name="Calculation 2 3 2 3 5 6 2" xfId="3076"/>
    <cellStyle name="Calculation 2 3 2 3 5 6 3" xfId="3077"/>
    <cellStyle name="Calculation 2 3 2 3 5 7" xfId="3078"/>
    <cellStyle name="Calculation 2 3 2 3 5 7 2" xfId="3079"/>
    <cellStyle name="Calculation 2 3 2 3 5 7 3" xfId="3080"/>
    <cellStyle name="Calculation 2 3 2 3 5 8" xfId="3081"/>
    <cellStyle name="Calculation 2 3 2 3 5 9" xfId="3082"/>
    <cellStyle name="Calculation 2 3 2 3 6" xfId="3083"/>
    <cellStyle name="Calculation 2 3 2 3 6 2" xfId="3084"/>
    <cellStyle name="Calculation 2 3 2 3 6 3" xfId="3085"/>
    <cellStyle name="Calculation 2 3 2 3 7" xfId="3086"/>
    <cellStyle name="Calculation 2 3 2 3 7 2" xfId="3087"/>
    <cellStyle name="Calculation 2 3 2 3 7 3" xfId="3088"/>
    <cellStyle name="Calculation 2 3 2 3 8" xfId="3089"/>
    <cellStyle name="Calculation 2 3 2 3 8 2" xfId="3090"/>
    <cellStyle name="Calculation 2 3 2 3 8 3" xfId="3091"/>
    <cellStyle name="Calculation 2 3 2 3 9" xfId="3092"/>
    <cellStyle name="Calculation 2 3 2 3 9 2" xfId="3093"/>
    <cellStyle name="Calculation 2 3 2 3 9 3" xfId="3094"/>
    <cellStyle name="Calculation 2 3 2 4" xfId="3095"/>
    <cellStyle name="Calculation 2 3 2 4 10" xfId="3096"/>
    <cellStyle name="Calculation 2 3 2 4 2" xfId="3097"/>
    <cellStyle name="Calculation 2 3 2 4 2 10" xfId="3098"/>
    <cellStyle name="Calculation 2 3 2 4 2 2" xfId="3099"/>
    <cellStyle name="Calculation 2 3 2 4 2 2 2" xfId="3100"/>
    <cellStyle name="Calculation 2 3 2 4 2 2 2 2" xfId="3101"/>
    <cellStyle name="Calculation 2 3 2 4 2 2 2 3" xfId="3102"/>
    <cellStyle name="Calculation 2 3 2 4 2 2 3" xfId="3103"/>
    <cellStyle name="Calculation 2 3 2 4 2 2 3 2" xfId="3104"/>
    <cellStyle name="Calculation 2 3 2 4 2 2 3 3" xfId="3105"/>
    <cellStyle name="Calculation 2 3 2 4 2 2 4" xfId="3106"/>
    <cellStyle name="Calculation 2 3 2 4 2 2 4 2" xfId="3107"/>
    <cellStyle name="Calculation 2 3 2 4 2 2 4 3" xfId="3108"/>
    <cellStyle name="Calculation 2 3 2 4 2 2 5" xfId="3109"/>
    <cellStyle name="Calculation 2 3 2 4 2 2 5 2" xfId="3110"/>
    <cellStyle name="Calculation 2 3 2 4 2 2 5 3" xfId="3111"/>
    <cellStyle name="Calculation 2 3 2 4 2 2 6" xfId="3112"/>
    <cellStyle name="Calculation 2 3 2 4 2 2 6 2" xfId="3113"/>
    <cellStyle name="Calculation 2 3 2 4 2 2 6 3" xfId="3114"/>
    <cellStyle name="Calculation 2 3 2 4 2 2 7" xfId="3115"/>
    <cellStyle name="Calculation 2 3 2 4 2 2 7 2" xfId="3116"/>
    <cellStyle name="Calculation 2 3 2 4 2 2 7 3" xfId="3117"/>
    <cellStyle name="Calculation 2 3 2 4 2 2 8" xfId="3118"/>
    <cellStyle name="Calculation 2 3 2 4 2 2 9" xfId="3119"/>
    <cellStyle name="Calculation 2 3 2 4 2 3" xfId="3120"/>
    <cellStyle name="Calculation 2 3 2 4 2 3 2" xfId="3121"/>
    <cellStyle name="Calculation 2 3 2 4 2 3 3" xfId="3122"/>
    <cellStyle name="Calculation 2 3 2 4 2 4" xfId="3123"/>
    <cellStyle name="Calculation 2 3 2 4 2 4 2" xfId="3124"/>
    <cellStyle name="Calculation 2 3 2 4 2 4 3" xfId="3125"/>
    <cellStyle name="Calculation 2 3 2 4 2 5" xfId="3126"/>
    <cellStyle name="Calculation 2 3 2 4 2 5 2" xfId="3127"/>
    <cellStyle name="Calculation 2 3 2 4 2 5 3" xfId="3128"/>
    <cellStyle name="Calculation 2 3 2 4 2 6" xfId="3129"/>
    <cellStyle name="Calculation 2 3 2 4 2 6 2" xfId="3130"/>
    <cellStyle name="Calculation 2 3 2 4 2 6 3" xfId="3131"/>
    <cellStyle name="Calculation 2 3 2 4 2 7" xfId="3132"/>
    <cellStyle name="Calculation 2 3 2 4 2 7 2" xfId="3133"/>
    <cellStyle name="Calculation 2 3 2 4 2 7 3" xfId="3134"/>
    <cellStyle name="Calculation 2 3 2 4 2 8" xfId="3135"/>
    <cellStyle name="Calculation 2 3 2 4 2 8 2" xfId="3136"/>
    <cellStyle name="Calculation 2 3 2 4 2 8 3" xfId="3137"/>
    <cellStyle name="Calculation 2 3 2 4 2 9" xfId="3138"/>
    <cellStyle name="Calculation 2 3 2 4 3" xfId="3139"/>
    <cellStyle name="Calculation 2 3 2 4 3 10" xfId="3140"/>
    <cellStyle name="Calculation 2 3 2 4 3 2" xfId="3141"/>
    <cellStyle name="Calculation 2 3 2 4 3 2 2" xfId="3142"/>
    <cellStyle name="Calculation 2 3 2 4 3 2 2 2" xfId="3143"/>
    <cellStyle name="Calculation 2 3 2 4 3 2 2 3" xfId="3144"/>
    <cellStyle name="Calculation 2 3 2 4 3 2 3" xfId="3145"/>
    <cellStyle name="Calculation 2 3 2 4 3 2 3 2" xfId="3146"/>
    <cellStyle name="Calculation 2 3 2 4 3 2 3 3" xfId="3147"/>
    <cellStyle name="Calculation 2 3 2 4 3 2 4" xfId="3148"/>
    <cellStyle name="Calculation 2 3 2 4 3 2 4 2" xfId="3149"/>
    <cellStyle name="Calculation 2 3 2 4 3 2 4 3" xfId="3150"/>
    <cellStyle name="Calculation 2 3 2 4 3 2 5" xfId="3151"/>
    <cellStyle name="Calculation 2 3 2 4 3 2 5 2" xfId="3152"/>
    <cellStyle name="Calculation 2 3 2 4 3 2 5 3" xfId="3153"/>
    <cellStyle name="Calculation 2 3 2 4 3 2 6" xfId="3154"/>
    <cellStyle name="Calculation 2 3 2 4 3 2 6 2" xfId="3155"/>
    <cellStyle name="Calculation 2 3 2 4 3 2 6 3" xfId="3156"/>
    <cellStyle name="Calculation 2 3 2 4 3 2 7" xfId="3157"/>
    <cellStyle name="Calculation 2 3 2 4 3 2 7 2" xfId="3158"/>
    <cellStyle name="Calculation 2 3 2 4 3 2 7 3" xfId="3159"/>
    <cellStyle name="Calculation 2 3 2 4 3 2 8" xfId="3160"/>
    <cellStyle name="Calculation 2 3 2 4 3 2 9" xfId="3161"/>
    <cellStyle name="Calculation 2 3 2 4 3 3" xfId="3162"/>
    <cellStyle name="Calculation 2 3 2 4 3 3 2" xfId="3163"/>
    <cellStyle name="Calculation 2 3 2 4 3 3 3" xfId="3164"/>
    <cellStyle name="Calculation 2 3 2 4 3 4" xfId="3165"/>
    <cellStyle name="Calculation 2 3 2 4 3 4 2" xfId="3166"/>
    <cellStyle name="Calculation 2 3 2 4 3 4 3" xfId="3167"/>
    <cellStyle name="Calculation 2 3 2 4 3 5" xfId="3168"/>
    <cellStyle name="Calculation 2 3 2 4 3 5 2" xfId="3169"/>
    <cellStyle name="Calculation 2 3 2 4 3 5 3" xfId="3170"/>
    <cellStyle name="Calculation 2 3 2 4 3 6" xfId="3171"/>
    <cellStyle name="Calculation 2 3 2 4 3 6 2" xfId="3172"/>
    <cellStyle name="Calculation 2 3 2 4 3 6 3" xfId="3173"/>
    <cellStyle name="Calculation 2 3 2 4 3 7" xfId="3174"/>
    <cellStyle name="Calculation 2 3 2 4 3 7 2" xfId="3175"/>
    <cellStyle name="Calculation 2 3 2 4 3 7 3" xfId="3176"/>
    <cellStyle name="Calculation 2 3 2 4 3 8" xfId="3177"/>
    <cellStyle name="Calculation 2 3 2 4 3 8 2" xfId="3178"/>
    <cellStyle name="Calculation 2 3 2 4 3 8 3" xfId="3179"/>
    <cellStyle name="Calculation 2 3 2 4 3 9" xfId="3180"/>
    <cellStyle name="Calculation 2 3 2 4 4" xfId="3181"/>
    <cellStyle name="Calculation 2 3 2 4 4 10" xfId="3182"/>
    <cellStyle name="Calculation 2 3 2 4 4 2" xfId="3183"/>
    <cellStyle name="Calculation 2 3 2 4 4 2 2" xfId="3184"/>
    <cellStyle name="Calculation 2 3 2 4 4 2 2 2" xfId="3185"/>
    <cellStyle name="Calculation 2 3 2 4 4 2 2 3" xfId="3186"/>
    <cellStyle name="Calculation 2 3 2 4 4 2 3" xfId="3187"/>
    <cellStyle name="Calculation 2 3 2 4 4 2 3 2" xfId="3188"/>
    <cellStyle name="Calculation 2 3 2 4 4 2 3 3" xfId="3189"/>
    <cellStyle name="Calculation 2 3 2 4 4 2 4" xfId="3190"/>
    <cellStyle name="Calculation 2 3 2 4 4 2 4 2" xfId="3191"/>
    <cellStyle name="Calculation 2 3 2 4 4 2 4 3" xfId="3192"/>
    <cellStyle name="Calculation 2 3 2 4 4 2 5" xfId="3193"/>
    <cellStyle name="Calculation 2 3 2 4 4 2 5 2" xfId="3194"/>
    <cellStyle name="Calculation 2 3 2 4 4 2 5 3" xfId="3195"/>
    <cellStyle name="Calculation 2 3 2 4 4 2 6" xfId="3196"/>
    <cellStyle name="Calculation 2 3 2 4 4 2 6 2" xfId="3197"/>
    <cellStyle name="Calculation 2 3 2 4 4 2 6 3" xfId="3198"/>
    <cellStyle name="Calculation 2 3 2 4 4 2 7" xfId="3199"/>
    <cellStyle name="Calculation 2 3 2 4 4 2 7 2" xfId="3200"/>
    <cellStyle name="Calculation 2 3 2 4 4 2 7 3" xfId="3201"/>
    <cellStyle name="Calculation 2 3 2 4 4 2 8" xfId="3202"/>
    <cellStyle name="Calculation 2 3 2 4 4 2 9" xfId="3203"/>
    <cellStyle name="Calculation 2 3 2 4 4 3" xfId="3204"/>
    <cellStyle name="Calculation 2 3 2 4 4 3 2" xfId="3205"/>
    <cellStyle name="Calculation 2 3 2 4 4 3 3" xfId="3206"/>
    <cellStyle name="Calculation 2 3 2 4 4 4" xfId="3207"/>
    <cellStyle name="Calculation 2 3 2 4 4 4 2" xfId="3208"/>
    <cellStyle name="Calculation 2 3 2 4 4 4 3" xfId="3209"/>
    <cellStyle name="Calculation 2 3 2 4 4 5" xfId="3210"/>
    <cellStyle name="Calculation 2 3 2 4 4 5 2" xfId="3211"/>
    <cellStyle name="Calculation 2 3 2 4 4 5 3" xfId="3212"/>
    <cellStyle name="Calculation 2 3 2 4 4 6" xfId="3213"/>
    <cellStyle name="Calculation 2 3 2 4 4 6 2" xfId="3214"/>
    <cellStyle name="Calculation 2 3 2 4 4 6 3" xfId="3215"/>
    <cellStyle name="Calculation 2 3 2 4 4 7" xfId="3216"/>
    <cellStyle name="Calculation 2 3 2 4 4 7 2" xfId="3217"/>
    <cellStyle name="Calculation 2 3 2 4 4 7 3" xfId="3218"/>
    <cellStyle name="Calculation 2 3 2 4 4 8" xfId="3219"/>
    <cellStyle name="Calculation 2 3 2 4 4 8 2" xfId="3220"/>
    <cellStyle name="Calculation 2 3 2 4 4 8 3" xfId="3221"/>
    <cellStyle name="Calculation 2 3 2 4 4 9" xfId="3222"/>
    <cellStyle name="Calculation 2 3 2 4 5" xfId="3223"/>
    <cellStyle name="Calculation 2 3 2 4 5 2" xfId="3224"/>
    <cellStyle name="Calculation 2 3 2 4 5 2 2" xfId="3225"/>
    <cellStyle name="Calculation 2 3 2 4 5 2 3" xfId="3226"/>
    <cellStyle name="Calculation 2 3 2 4 5 3" xfId="3227"/>
    <cellStyle name="Calculation 2 3 2 4 5 3 2" xfId="3228"/>
    <cellStyle name="Calculation 2 3 2 4 5 3 3" xfId="3229"/>
    <cellStyle name="Calculation 2 3 2 4 5 4" xfId="3230"/>
    <cellStyle name="Calculation 2 3 2 4 5 4 2" xfId="3231"/>
    <cellStyle name="Calculation 2 3 2 4 5 4 3" xfId="3232"/>
    <cellStyle name="Calculation 2 3 2 4 5 5" xfId="3233"/>
    <cellStyle name="Calculation 2 3 2 4 5 5 2" xfId="3234"/>
    <cellStyle name="Calculation 2 3 2 4 5 5 3" xfId="3235"/>
    <cellStyle name="Calculation 2 3 2 4 5 6" xfId="3236"/>
    <cellStyle name="Calculation 2 3 2 4 5 6 2" xfId="3237"/>
    <cellStyle name="Calculation 2 3 2 4 5 6 3" xfId="3238"/>
    <cellStyle name="Calculation 2 3 2 4 5 7" xfId="3239"/>
    <cellStyle name="Calculation 2 3 2 4 5 7 2" xfId="3240"/>
    <cellStyle name="Calculation 2 3 2 4 5 7 3" xfId="3241"/>
    <cellStyle name="Calculation 2 3 2 4 5 8" xfId="3242"/>
    <cellStyle name="Calculation 2 3 2 4 5 9" xfId="3243"/>
    <cellStyle name="Calculation 2 3 2 4 6" xfId="3244"/>
    <cellStyle name="Calculation 2 3 2 4 6 2" xfId="3245"/>
    <cellStyle name="Calculation 2 3 2 4 6 3" xfId="3246"/>
    <cellStyle name="Calculation 2 3 2 4 7" xfId="3247"/>
    <cellStyle name="Calculation 2 3 2 4 7 2" xfId="3248"/>
    <cellStyle name="Calculation 2 3 2 4 7 3" xfId="3249"/>
    <cellStyle name="Calculation 2 3 2 4 8" xfId="3250"/>
    <cellStyle name="Calculation 2 3 2 4 8 2" xfId="3251"/>
    <cellStyle name="Calculation 2 3 2 4 8 3" xfId="3252"/>
    <cellStyle name="Calculation 2 3 2 4 9" xfId="3253"/>
    <cellStyle name="Calculation 2 3 2 4 9 2" xfId="3254"/>
    <cellStyle name="Calculation 2 3 2 4 9 3" xfId="3255"/>
    <cellStyle name="Calculation 2 3 2 5" xfId="3256"/>
    <cellStyle name="Calculation 2 3 2 5 10" xfId="3257"/>
    <cellStyle name="Calculation 2 3 2 5 2" xfId="3258"/>
    <cellStyle name="Calculation 2 3 2 5 2 10" xfId="3259"/>
    <cellStyle name="Calculation 2 3 2 5 2 2" xfId="3260"/>
    <cellStyle name="Calculation 2 3 2 5 2 2 2" xfId="3261"/>
    <cellStyle name="Calculation 2 3 2 5 2 2 2 2" xfId="3262"/>
    <cellStyle name="Calculation 2 3 2 5 2 2 2 3" xfId="3263"/>
    <cellStyle name="Calculation 2 3 2 5 2 2 3" xfId="3264"/>
    <cellStyle name="Calculation 2 3 2 5 2 2 3 2" xfId="3265"/>
    <cellStyle name="Calculation 2 3 2 5 2 2 3 3" xfId="3266"/>
    <cellStyle name="Calculation 2 3 2 5 2 2 4" xfId="3267"/>
    <cellStyle name="Calculation 2 3 2 5 2 2 4 2" xfId="3268"/>
    <cellStyle name="Calculation 2 3 2 5 2 2 4 3" xfId="3269"/>
    <cellStyle name="Calculation 2 3 2 5 2 2 5" xfId="3270"/>
    <cellStyle name="Calculation 2 3 2 5 2 2 5 2" xfId="3271"/>
    <cellStyle name="Calculation 2 3 2 5 2 2 5 3" xfId="3272"/>
    <cellStyle name="Calculation 2 3 2 5 2 2 6" xfId="3273"/>
    <cellStyle name="Calculation 2 3 2 5 2 2 6 2" xfId="3274"/>
    <cellStyle name="Calculation 2 3 2 5 2 2 6 3" xfId="3275"/>
    <cellStyle name="Calculation 2 3 2 5 2 2 7" xfId="3276"/>
    <cellStyle name="Calculation 2 3 2 5 2 2 7 2" xfId="3277"/>
    <cellStyle name="Calculation 2 3 2 5 2 2 7 3" xfId="3278"/>
    <cellStyle name="Calculation 2 3 2 5 2 2 8" xfId="3279"/>
    <cellStyle name="Calculation 2 3 2 5 2 2 9" xfId="3280"/>
    <cellStyle name="Calculation 2 3 2 5 2 3" xfId="3281"/>
    <cellStyle name="Calculation 2 3 2 5 2 3 2" xfId="3282"/>
    <cellStyle name="Calculation 2 3 2 5 2 3 3" xfId="3283"/>
    <cellStyle name="Calculation 2 3 2 5 2 4" xfId="3284"/>
    <cellStyle name="Calculation 2 3 2 5 2 4 2" xfId="3285"/>
    <cellStyle name="Calculation 2 3 2 5 2 4 3" xfId="3286"/>
    <cellStyle name="Calculation 2 3 2 5 2 5" xfId="3287"/>
    <cellStyle name="Calculation 2 3 2 5 2 5 2" xfId="3288"/>
    <cellStyle name="Calculation 2 3 2 5 2 5 3" xfId="3289"/>
    <cellStyle name="Calculation 2 3 2 5 2 6" xfId="3290"/>
    <cellStyle name="Calculation 2 3 2 5 2 6 2" xfId="3291"/>
    <cellStyle name="Calculation 2 3 2 5 2 6 3" xfId="3292"/>
    <cellStyle name="Calculation 2 3 2 5 2 7" xfId="3293"/>
    <cellStyle name="Calculation 2 3 2 5 2 7 2" xfId="3294"/>
    <cellStyle name="Calculation 2 3 2 5 2 7 3" xfId="3295"/>
    <cellStyle name="Calculation 2 3 2 5 2 8" xfId="3296"/>
    <cellStyle name="Calculation 2 3 2 5 2 8 2" xfId="3297"/>
    <cellStyle name="Calculation 2 3 2 5 2 8 3" xfId="3298"/>
    <cellStyle name="Calculation 2 3 2 5 2 9" xfId="3299"/>
    <cellStyle name="Calculation 2 3 2 5 3" xfId="3300"/>
    <cellStyle name="Calculation 2 3 2 5 3 10" xfId="3301"/>
    <cellStyle name="Calculation 2 3 2 5 3 2" xfId="3302"/>
    <cellStyle name="Calculation 2 3 2 5 3 2 2" xfId="3303"/>
    <cellStyle name="Calculation 2 3 2 5 3 2 2 2" xfId="3304"/>
    <cellStyle name="Calculation 2 3 2 5 3 2 2 3" xfId="3305"/>
    <cellStyle name="Calculation 2 3 2 5 3 2 3" xfId="3306"/>
    <cellStyle name="Calculation 2 3 2 5 3 2 3 2" xfId="3307"/>
    <cellStyle name="Calculation 2 3 2 5 3 2 3 3" xfId="3308"/>
    <cellStyle name="Calculation 2 3 2 5 3 2 4" xfId="3309"/>
    <cellStyle name="Calculation 2 3 2 5 3 2 4 2" xfId="3310"/>
    <cellStyle name="Calculation 2 3 2 5 3 2 4 3" xfId="3311"/>
    <cellStyle name="Calculation 2 3 2 5 3 2 5" xfId="3312"/>
    <cellStyle name="Calculation 2 3 2 5 3 2 5 2" xfId="3313"/>
    <cellStyle name="Calculation 2 3 2 5 3 2 5 3" xfId="3314"/>
    <cellStyle name="Calculation 2 3 2 5 3 2 6" xfId="3315"/>
    <cellStyle name="Calculation 2 3 2 5 3 2 6 2" xfId="3316"/>
    <cellStyle name="Calculation 2 3 2 5 3 2 6 3" xfId="3317"/>
    <cellStyle name="Calculation 2 3 2 5 3 2 7" xfId="3318"/>
    <cellStyle name="Calculation 2 3 2 5 3 2 7 2" xfId="3319"/>
    <cellStyle name="Calculation 2 3 2 5 3 2 7 3" xfId="3320"/>
    <cellStyle name="Calculation 2 3 2 5 3 2 8" xfId="3321"/>
    <cellStyle name="Calculation 2 3 2 5 3 2 9" xfId="3322"/>
    <cellStyle name="Calculation 2 3 2 5 3 3" xfId="3323"/>
    <cellStyle name="Calculation 2 3 2 5 3 3 2" xfId="3324"/>
    <cellStyle name="Calculation 2 3 2 5 3 3 3" xfId="3325"/>
    <cellStyle name="Calculation 2 3 2 5 3 4" xfId="3326"/>
    <cellStyle name="Calculation 2 3 2 5 3 4 2" xfId="3327"/>
    <cellStyle name="Calculation 2 3 2 5 3 4 3" xfId="3328"/>
    <cellStyle name="Calculation 2 3 2 5 3 5" xfId="3329"/>
    <cellStyle name="Calculation 2 3 2 5 3 5 2" xfId="3330"/>
    <cellStyle name="Calculation 2 3 2 5 3 5 3" xfId="3331"/>
    <cellStyle name="Calculation 2 3 2 5 3 6" xfId="3332"/>
    <cellStyle name="Calculation 2 3 2 5 3 6 2" xfId="3333"/>
    <cellStyle name="Calculation 2 3 2 5 3 6 3" xfId="3334"/>
    <cellStyle name="Calculation 2 3 2 5 3 7" xfId="3335"/>
    <cellStyle name="Calculation 2 3 2 5 3 7 2" xfId="3336"/>
    <cellStyle name="Calculation 2 3 2 5 3 7 3" xfId="3337"/>
    <cellStyle name="Calculation 2 3 2 5 3 8" xfId="3338"/>
    <cellStyle name="Calculation 2 3 2 5 3 8 2" xfId="3339"/>
    <cellStyle name="Calculation 2 3 2 5 3 8 3" xfId="3340"/>
    <cellStyle name="Calculation 2 3 2 5 3 9" xfId="3341"/>
    <cellStyle name="Calculation 2 3 2 5 4" xfId="3342"/>
    <cellStyle name="Calculation 2 3 2 5 4 10" xfId="3343"/>
    <cellStyle name="Calculation 2 3 2 5 4 2" xfId="3344"/>
    <cellStyle name="Calculation 2 3 2 5 4 2 2" xfId="3345"/>
    <cellStyle name="Calculation 2 3 2 5 4 2 2 2" xfId="3346"/>
    <cellStyle name="Calculation 2 3 2 5 4 2 2 3" xfId="3347"/>
    <cellStyle name="Calculation 2 3 2 5 4 2 3" xfId="3348"/>
    <cellStyle name="Calculation 2 3 2 5 4 2 3 2" xfId="3349"/>
    <cellStyle name="Calculation 2 3 2 5 4 2 3 3" xfId="3350"/>
    <cellStyle name="Calculation 2 3 2 5 4 2 4" xfId="3351"/>
    <cellStyle name="Calculation 2 3 2 5 4 2 4 2" xfId="3352"/>
    <cellStyle name="Calculation 2 3 2 5 4 2 4 3" xfId="3353"/>
    <cellStyle name="Calculation 2 3 2 5 4 2 5" xfId="3354"/>
    <cellStyle name="Calculation 2 3 2 5 4 2 5 2" xfId="3355"/>
    <cellStyle name="Calculation 2 3 2 5 4 2 5 3" xfId="3356"/>
    <cellStyle name="Calculation 2 3 2 5 4 2 6" xfId="3357"/>
    <cellStyle name="Calculation 2 3 2 5 4 2 6 2" xfId="3358"/>
    <cellStyle name="Calculation 2 3 2 5 4 2 6 3" xfId="3359"/>
    <cellStyle name="Calculation 2 3 2 5 4 2 7" xfId="3360"/>
    <cellStyle name="Calculation 2 3 2 5 4 2 7 2" xfId="3361"/>
    <cellStyle name="Calculation 2 3 2 5 4 2 7 3" xfId="3362"/>
    <cellStyle name="Calculation 2 3 2 5 4 2 8" xfId="3363"/>
    <cellStyle name="Calculation 2 3 2 5 4 2 9" xfId="3364"/>
    <cellStyle name="Calculation 2 3 2 5 4 3" xfId="3365"/>
    <cellStyle name="Calculation 2 3 2 5 4 3 2" xfId="3366"/>
    <cellStyle name="Calculation 2 3 2 5 4 3 3" xfId="3367"/>
    <cellStyle name="Calculation 2 3 2 5 4 4" xfId="3368"/>
    <cellStyle name="Calculation 2 3 2 5 4 4 2" xfId="3369"/>
    <cellStyle name="Calculation 2 3 2 5 4 4 3" xfId="3370"/>
    <cellStyle name="Calculation 2 3 2 5 4 5" xfId="3371"/>
    <cellStyle name="Calculation 2 3 2 5 4 5 2" xfId="3372"/>
    <cellStyle name="Calculation 2 3 2 5 4 5 3" xfId="3373"/>
    <cellStyle name="Calculation 2 3 2 5 4 6" xfId="3374"/>
    <cellStyle name="Calculation 2 3 2 5 4 6 2" xfId="3375"/>
    <cellStyle name="Calculation 2 3 2 5 4 6 3" xfId="3376"/>
    <cellStyle name="Calculation 2 3 2 5 4 7" xfId="3377"/>
    <cellStyle name="Calculation 2 3 2 5 4 7 2" xfId="3378"/>
    <cellStyle name="Calculation 2 3 2 5 4 7 3" xfId="3379"/>
    <cellStyle name="Calculation 2 3 2 5 4 8" xfId="3380"/>
    <cellStyle name="Calculation 2 3 2 5 4 8 2" xfId="3381"/>
    <cellStyle name="Calculation 2 3 2 5 4 8 3" xfId="3382"/>
    <cellStyle name="Calculation 2 3 2 5 4 9" xfId="3383"/>
    <cellStyle name="Calculation 2 3 2 5 5" xfId="3384"/>
    <cellStyle name="Calculation 2 3 2 5 5 2" xfId="3385"/>
    <cellStyle name="Calculation 2 3 2 5 5 2 2" xfId="3386"/>
    <cellStyle name="Calculation 2 3 2 5 5 2 3" xfId="3387"/>
    <cellStyle name="Calculation 2 3 2 5 5 3" xfId="3388"/>
    <cellStyle name="Calculation 2 3 2 5 5 3 2" xfId="3389"/>
    <cellStyle name="Calculation 2 3 2 5 5 3 3" xfId="3390"/>
    <cellStyle name="Calculation 2 3 2 5 5 4" xfId="3391"/>
    <cellStyle name="Calculation 2 3 2 5 5 4 2" xfId="3392"/>
    <cellStyle name="Calculation 2 3 2 5 5 4 3" xfId="3393"/>
    <cellStyle name="Calculation 2 3 2 5 5 5" xfId="3394"/>
    <cellStyle name="Calculation 2 3 2 5 5 5 2" xfId="3395"/>
    <cellStyle name="Calculation 2 3 2 5 5 5 3" xfId="3396"/>
    <cellStyle name="Calculation 2 3 2 5 5 6" xfId="3397"/>
    <cellStyle name="Calculation 2 3 2 5 5 6 2" xfId="3398"/>
    <cellStyle name="Calculation 2 3 2 5 5 6 3" xfId="3399"/>
    <cellStyle name="Calculation 2 3 2 5 5 7" xfId="3400"/>
    <cellStyle name="Calculation 2 3 2 5 5 7 2" xfId="3401"/>
    <cellStyle name="Calculation 2 3 2 5 5 7 3" xfId="3402"/>
    <cellStyle name="Calculation 2 3 2 5 5 8" xfId="3403"/>
    <cellStyle name="Calculation 2 3 2 5 5 9" xfId="3404"/>
    <cellStyle name="Calculation 2 3 2 5 6" xfId="3405"/>
    <cellStyle name="Calculation 2 3 2 5 6 2" xfId="3406"/>
    <cellStyle name="Calculation 2 3 2 5 6 3" xfId="3407"/>
    <cellStyle name="Calculation 2 3 2 5 7" xfId="3408"/>
    <cellStyle name="Calculation 2 3 2 5 7 2" xfId="3409"/>
    <cellStyle name="Calculation 2 3 2 5 7 3" xfId="3410"/>
    <cellStyle name="Calculation 2 3 2 5 8" xfId="3411"/>
    <cellStyle name="Calculation 2 3 2 5 8 2" xfId="3412"/>
    <cellStyle name="Calculation 2 3 2 5 8 3" xfId="3413"/>
    <cellStyle name="Calculation 2 3 2 5 9" xfId="3414"/>
    <cellStyle name="Calculation 2 3 2 5 9 2" xfId="3415"/>
    <cellStyle name="Calculation 2 3 2 5 9 3" xfId="3416"/>
    <cellStyle name="Calculation 2 3 2 6" xfId="3417"/>
    <cellStyle name="Calculation 2 3 2 6 10" xfId="3418"/>
    <cellStyle name="Calculation 2 3 2 6 2" xfId="3419"/>
    <cellStyle name="Calculation 2 3 2 6 2 2" xfId="3420"/>
    <cellStyle name="Calculation 2 3 2 6 2 2 2" xfId="3421"/>
    <cellStyle name="Calculation 2 3 2 6 2 2 3" xfId="3422"/>
    <cellStyle name="Calculation 2 3 2 6 2 3" xfId="3423"/>
    <cellStyle name="Calculation 2 3 2 6 2 3 2" xfId="3424"/>
    <cellStyle name="Calculation 2 3 2 6 2 3 3" xfId="3425"/>
    <cellStyle name="Calculation 2 3 2 6 2 4" xfId="3426"/>
    <cellStyle name="Calculation 2 3 2 6 2 4 2" xfId="3427"/>
    <cellStyle name="Calculation 2 3 2 6 2 4 3" xfId="3428"/>
    <cellStyle name="Calculation 2 3 2 6 2 5" xfId="3429"/>
    <cellStyle name="Calculation 2 3 2 6 2 5 2" xfId="3430"/>
    <cellStyle name="Calculation 2 3 2 6 2 5 3" xfId="3431"/>
    <cellStyle name="Calculation 2 3 2 6 2 6" xfId="3432"/>
    <cellStyle name="Calculation 2 3 2 6 2 6 2" xfId="3433"/>
    <cellStyle name="Calculation 2 3 2 6 2 6 3" xfId="3434"/>
    <cellStyle name="Calculation 2 3 2 6 2 7" xfId="3435"/>
    <cellStyle name="Calculation 2 3 2 6 2 7 2" xfId="3436"/>
    <cellStyle name="Calculation 2 3 2 6 2 7 3" xfId="3437"/>
    <cellStyle name="Calculation 2 3 2 6 2 8" xfId="3438"/>
    <cellStyle name="Calculation 2 3 2 6 2 9" xfId="3439"/>
    <cellStyle name="Calculation 2 3 2 6 3" xfId="3440"/>
    <cellStyle name="Calculation 2 3 2 6 3 2" xfId="3441"/>
    <cellStyle name="Calculation 2 3 2 6 3 3" xfId="3442"/>
    <cellStyle name="Calculation 2 3 2 6 4" xfId="3443"/>
    <cellStyle name="Calculation 2 3 2 6 4 2" xfId="3444"/>
    <cellStyle name="Calculation 2 3 2 6 4 3" xfId="3445"/>
    <cellStyle name="Calculation 2 3 2 6 5" xfId="3446"/>
    <cellStyle name="Calculation 2 3 2 6 5 2" xfId="3447"/>
    <cellStyle name="Calculation 2 3 2 6 5 3" xfId="3448"/>
    <cellStyle name="Calculation 2 3 2 6 6" xfId="3449"/>
    <cellStyle name="Calculation 2 3 2 6 6 2" xfId="3450"/>
    <cellStyle name="Calculation 2 3 2 6 6 3" xfId="3451"/>
    <cellStyle name="Calculation 2 3 2 6 7" xfId="3452"/>
    <cellStyle name="Calculation 2 3 2 6 7 2" xfId="3453"/>
    <cellStyle name="Calculation 2 3 2 6 7 3" xfId="3454"/>
    <cellStyle name="Calculation 2 3 2 6 8" xfId="3455"/>
    <cellStyle name="Calculation 2 3 2 6 8 2" xfId="3456"/>
    <cellStyle name="Calculation 2 3 2 6 8 3" xfId="3457"/>
    <cellStyle name="Calculation 2 3 2 6 9" xfId="3458"/>
    <cellStyle name="Calculation 2 3 2 7" xfId="3459"/>
    <cellStyle name="Calculation 2 3 2 7 10" xfId="3460"/>
    <cellStyle name="Calculation 2 3 2 7 2" xfId="3461"/>
    <cellStyle name="Calculation 2 3 2 7 2 2" xfId="3462"/>
    <cellStyle name="Calculation 2 3 2 7 2 2 2" xfId="3463"/>
    <cellStyle name="Calculation 2 3 2 7 2 2 3" xfId="3464"/>
    <cellStyle name="Calculation 2 3 2 7 2 3" xfId="3465"/>
    <cellStyle name="Calculation 2 3 2 7 2 3 2" xfId="3466"/>
    <cellStyle name="Calculation 2 3 2 7 2 3 3" xfId="3467"/>
    <cellStyle name="Calculation 2 3 2 7 2 4" xfId="3468"/>
    <cellStyle name="Calculation 2 3 2 7 2 4 2" xfId="3469"/>
    <cellStyle name="Calculation 2 3 2 7 2 4 3" xfId="3470"/>
    <cellStyle name="Calculation 2 3 2 7 2 5" xfId="3471"/>
    <cellStyle name="Calculation 2 3 2 7 2 5 2" xfId="3472"/>
    <cellStyle name="Calculation 2 3 2 7 2 5 3" xfId="3473"/>
    <cellStyle name="Calculation 2 3 2 7 2 6" xfId="3474"/>
    <cellStyle name="Calculation 2 3 2 7 2 6 2" xfId="3475"/>
    <cellStyle name="Calculation 2 3 2 7 2 6 3" xfId="3476"/>
    <cellStyle name="Calculation 2 3 2 7 2 7" xfId="3477"/>
    <cellStyle name="Calculation 2 3 2 7 2 7 2" xfId="3478"/>
    <cellStyle name="Calculation 2 3 2 7 2 7 3" xfId="3479"/>
    <cellStyle name="Calculation 2 3 2 7 2 8" xfId="3480"/>
    <cellStyle name="Calculation 2 3 2 7 2 9" xfId="3481"/>
    <cellStyle name="Calculation 2 3 2 7 3" xfId="3482"/>
    <cellStyle name="Calculation 2 3 2 7 3 2" xfId="3483"/>
    <cellStyle name="Calculation 2 3 2 7 3 3" xfId="3484"/>
    <cellStyle name="Calculation 2 3 2 7 4" xfId="3485"/>
    <cellStyle name="Calculation 2 3 2 7 4 2" xfId="3486"/>
    <cellStyle name="Calculation 2 3 2 7 4 3" xfId="3487"/>
    <cellStyle name="Calculation 2 3 2 7 5" xfId="3488"/>
    <cellStyle name="Calculation 2 3 2 7 5 2" xfId="3489"/>
    <cellStyle name="Calculation 2 3 2 7 5 3" xfId="3490"/>
    <cellStyle name="Calculation 2 3 2 7 6" xfId="3491"/>
    <cellStyle name="Calculation 2 3 2 7 6 2" xfId="3492"/>
    <cellStyle name="Calculation 2 3 2 7 6 3" xfId="3493"/>
    <cellStyle name="Calculation 2 3 2 7 7" xfId="3494"/>
    <cellStyle name="Calculation 2 3 2 7 7 2" xfId="3495"/>
    <cellStyle name="Calculation 2 3 2 7 7 3" xfId="3496"/>
    <cellStyle name="Calculation 2 3 2 7 8" xfId="3497"/>
    <cellStyle name="Calculation 2 3 2 7 8 2" xfId="3498"/>
    <cellStyle name="Calculation 2 3 2 7 8 3" xfId="3499"/>
    <cellStyle name="Calculation 2 3 2 7 9" xfId="3500"/>
    <cellStyle name="Calculation 2 3 2 8" xfId="3501"/>
    <cellStyle name="Calculation 2 3 2 8 10" xfId="3502"/>
    <cellStyle name="Calculation 2 3 2 8 2" xfId="3503"/>
    <cellStyle name="Calculation 2 3 2 8 2 2" xfId="3504"/>
    <cellStyle name="Calculation 2 3 2 8 2 2 2" xfId="3505"/>
    <cellStyle name="Calculation 2 3 2 8 2 2 3" xfId="3506"/>
    <cellStyle name="Calculation 2 3 2 8 2 3" xfId="3507"/>
    <cellStyle name="Calculation 2 3 2 8 2 3 2" xfId="3508"/>
    <cellStyle name="Calculation 2 3 2 8 2 3 3" xfId="3509"/>
    <cellStyle name="Calculation 2 3 2 8 2 4" xfId="3510"/>
    <cellStyle name="Calculation 2 3 2 8 2 4 2" xfId="3511"/>
    <cellStyle name="Calculation 2 3 2 8 2 4 3" xfId="3512"/>
    <cellStyle name="Calculation 2 3 2 8 2 5" xfId="3513"/>
    <cellStyle name="Calculation 2 3 2 8 2 5 2" xfId="3514"/>
    <cellStyle name="Calculation 2 3 2 8 2 5 3" xfId="3515"/>
    <cellStyle name="Calculation 2 3 2 8 2 6" xfId="3516"/>
    <cellStyle name="Calculation 2 3 2 8 2 6 2" xfId="3517"/>
    <cellStyle name="Calculation 2 3 2 8 2 6 3" xfId="3518"/>
    <cellStyle name="Calculation 2 3 2 8 2 7" xfId="3519"/>
    <cellStyle name="Calculation 2 3 2 8 2 7 2" xfId="3520"/>
    <cellStyle name="Calculation 2 3 2 8 2 7 3" xfId="3521"/>
    <cellStyle name="Calculation 2 3 2 8 2 8" xfId="3522"/>
    <cellStyle name="Calculation 2 3 2 8 2 9" xfId="3523"/>
    <cellStyle name="Calculation 2 3 2 8 3" xfId="3524"/>
    <cellStyle name="Calculation 2 3 2 8 3 2" xfId="3525"/>
    <cellStyle name="Calculation 2 3 2 8 3 3" xfId="3526"/>
    <cellStyle name="Calculation 2 3 2 8 4" xfId="3527"/>
    <cellStyle name="Calculation 2 3 2 8 4 2" xfId="3528"/>
    <cellStyle name="Calculation 2 3 2 8 4 3" xfId="3529"/>
    <cellStyle name="Calculation 2 3 2 8 5" xfId="3530"/>
    <cellStyle name="Calculation 2 3 2 8 5 2" xfId="3531"/>
    <cellStyle name="Calculation 2 3 2 8 5 3" xfId="3532"/>
    <cellStyle name="Calculation 2 3 2 8 6" xfId="3533"/>
    <cellStyle name="Calculation 2 3 2 8 6 2" xfId="3534"/>
    <cellStyle name="Calculation 2 3 2 8 6 3" xfId="3535"/>
    <cellStyle name="Calculation 2 3 2 8 7" xfId="3536"/>
    <cellStyle name="Calculation 2 3 2 8 7 2" xfId="3537"/>
    <cellStyle name="Calculation 2 3 2 8 7 3" xfId="3538"/>
    <cellStyle name="Calculation 2 3 2 8 8" xfId="3539"/>
    <cellStyle name="Calculation 2 3 2 8 8 2" xfId="3540"/>
    <cellStyle name="Calculation 2 3 2 8 8 3" xfId="3541"/>
    <cellStyle name="Calculation 2 3 2 8 9" xfId="3542"/>
    <cellStyle name="Calculation 2 3 2 9" xfId="3543"/>
    <cellStyle name="Calculation 2 3 2 9 2" xfId="3544"/>
    <cellStyle name="Calculation 2 3 2 9 2 2" xfId="3545"/>
    <cellStyle name="Calculation 2 3 2 9 2 3" xfId="3546"/>
    <cellStyle name="Calculation 2 3 2 9 3" xfId="3547"/>
    <cellStyle name="Calculation 2 3 2 9 3 2" xfId="3548"/>
    <cellStyle name="Calculation 2 3 2 9 3 3" xfId="3549"/>
    <cellStyle name="Calculation 2 3 2 9 4" xfId="3550"/>
    <cellStyle name="Calculation 2 3 2 9 4 2" xfId="3551"/>
    <cellStyle name="Calculation 2 3 2 9 4 3" xfId="3552"/>
    <cellStyle name="Calculation 2 3 2 9 5" xfId="3553"/>
    <cellStyle name="Calculation 2 3 2 9 5 2" xfId="3554"/>
    <cellStyle name="Calculation 2 3 2 9 5 3" xfId="3555"/>
    <cellStyle name="Calculation 2 3 2 9 6" xfId="3556"/>
    <cellStyle name="Calculation 2 3 2 9 6 2" xfId="3557"/>
    <cellStyle name="Calculation 2 3 2 9 6 3" xfId="3558"/>
    <cellStyle name="Calculation 2 3 2 9 7" xfId="3559"/>
    <cellStyle name="Calculation 2 3 2 9 7 2" xfId="3560"/>
    <cellStyle name="Calculation 2 3 2 9 7 3" xfId="3561"/>
    <cellStyle name="Calculation 2 3 2 9 8" xfId="3562"/>
    <cellStyle name="Calculation 2 3 2 9 9" xfId="3563"/>
    <cellStyle name="Calculation 2 3 3" xfId="3564"/>
    <cellStyle name="Calculation 2 3 3 10" xfId="3565"/>
    <cellStyle name="Calculation 2 3 3 10 2" xfId="3566"/>
    <cellStyle name="Calculation 2 3 3 10 3" xfId="3567"/>
    <cellStyle name="Calculation 2 3 3 11" xfId="3568"/>
    <cellStyle name="Calculation 2 3 3 11 2" xfId="3569"/>
    <cellStyle name="Calculation 2 3 3 11 3" xfId="3570"/>
    <cellStyle name="Calculation 2 3 3 12" xfId="3571"/>
    <cellStyle name="Calculation 2 3 3 2" xfId="3572"/>
    <cellStyle name="Calculation 2 3 3 2 10" xfId="3573"/>
    <cellStyle name="Calculation 2 3 3 2 2" xfId="3574"/>
    <cellStyle name="Calculation 2 3 3 2 2 2" xfId="3575"/>
    <cellStyle name="Calculation 2 3 3 2 2 2 2" xfId="3576"/>
    <cellStyle name="Calculation 2 3 3 2 2 2 3" xfId="3577"/>
    <cellStyle name="Calculation 2 3 3 2 2 3" xfId="3578"/>
    <cellStyle name="Calculation 2 3 3 2 2 3 2" xfId="3579"/>
    <cellStyle name="Calculation 2 3 3 2 2 3 3" xfId="3580"/>
    <cellStyle name="Calculation 2 3 3 2 2 4" xfId="3581"/>
    <cellStyle name="Calculation 2 3 3 2 2 4 2" xfId="3582"/>
    <cellStyle name="Calculation 2 3 3 2 2 4 3" xfId="3583"/>
    <cellStyle name="Calculation 2 3 3 2 2 5" xfId="3584"/>
    <cellStyle name="Calculation 2 3 3 2 2 5 2" xfId="3585"/>
    <cellStyle name="Calculation 2 3 3 2 2 5 3" xfId="3586"/>
    <cellStyle name="Calculation 2 3 3 2 2 6" xfId="3587"/>
    <cellStyle name="Calculation 2 3 3 2 2 6 2" xfId="3588"/>
    <cellStyle name="Calculation 2 3 3 2 2 6 3" xfId="3589"/>
    <cellStyle name="Calculation 2 3 3 2 2 7" xfId="3590"/>
    <cellStyle name="Calculation 2 3 3 2 2 7 2" xfId="3591"/>
    <cellStyle name="Calculation 2 3 3 2 2 7 3" xfId="3592"/>
    <cellStyle name="Calculation 2 3 3 2 2 8" xfId="3593"/>
    <cellStyle name="Calculation 2 3 3 2 2 9" xfId="3594"/>
    <cellStyle name="Calculation 2 3 3 2 3" xfId="3595"/>
    <cellStyle name="Calculation 2 3 3 2 3 2" xfId="3596"/>
    <cellStyle name="Calculation 2 3 3 2 3 3" xfId="3597"/>
    <cellStyle name="Calculation 2 3 3 2 4" xfId="3598"/>
    <cellStyle name="Calculation 2 3 3 2 4 2" xfId="3599"/>
    <cellStyle name="Calculation 2 3 3 2 4 3" xfId="3600"/>
    <cellStyle name="Calculation 2 3 3 2 5" xfId="3601"/>
    <cellStyle name="Calculation 2 3 3 2 5 2" xfId="3602"/>
    <cellStyle name="Calculation 2 3 3 2 5 3" xfId="3603"/>
    <cellStyle name="Calculation 2 3 3 2 6" xfId="3604"/>
    <cellStyle name="Calculation 2 3 3 2 6 2" xfId="3605"/>
    <cellStyle name="Calculation 2 3 3 2 6 3" xfId="3606"/>
    <cellStyle name="Calculation 2 3 3 2 7" xfId="3607"/>
    <cellStyle name="Calculation 2 3 3 2 7 2" xfId="3608"/>
    <cellStyle name="Calculation 2 3 3 2 7 3" xfId="3609"/>
    <cellStyle name="Calculation 2 3 3 2 8" xfId="3610"/>
    <cellStyle name="Calculation 2 3 3 2 8 2" xfId="3611"/>
    <cellStyle name="Calculation 2 3 3 2 8 3" xfId="3612"/>
    <cellStyle name="Calculation 2 3 3 2 9" xfId="3613"/>
    <cellStyle name="Calculation 2 3 3 3" xfId="3614"/>
    <cellStyle name="Calculation 2 3 3 3 10" xfId="3615"/>
    <cellStyle name="Calculation 2 3 3 3 2" xfId="3616"/>
    <cellStyle name="Calculation 2 3 3 3 2 2" xfId="3617"/>
    <cellStyle name="Calculation 2 3 3 3 2 2 2" xfId="3618"/>
    <cellStyle name="Calculation 2 3 3 3 2 2 3" xfId="3619"/>
    <cellStyle name="Calculation 2 3 3 3 2 3" xfId="3620"/>
    <cellStyle name="Calculation 2 3 3 3 2 3 2" xfId="3621"/>
    <cellStyle name="Calculation 2 3 3 3 2 3 3" xfId="3622"/>
    <cellStyle name="Calculation 2 3 3 3 2 4" xfId="3623"/>
    <cellStyle name="Calculation 2 3 3 3 2 4 2" xfId="3624"/>
    <cellStyle name="Calculation 2 3 3 3 2 4 3" xfId="3625"/>
    <cellStyle name="Calculation 2 3 3 3 2 5" xfId="3626"/>
    <cellStyle name="Calculation 2 3 3 3 2 5 2" xfId="3627"/>
    <cellStyle name="Calculation 2 3 3 3 2 5 3" xfId="3628"/>
    <cellStyle name="Calculation 2 3 3 3 2 6" xfId="3629"/>
    <cellStyle name="Calculation 2 3 3 3 2 6 2" xfId="3630"/>
    <cellStyle name="Calculation 2 3 3 3 2 6 3" xfId="3631"/>
    <cellStyle name="Calculation 2 3 3 3 2 7" xfId="3632"/>
    <cellStyle name="Calculation 2 3 3 3 2 7 2" xfId="3633"/>
    <cellStyle name="Calculation 2 3 3 3 2 7 3" xfId="3634"/>
    <cellStyle name="Calculation 2 3 3 3 2 8" xfId="3635"/>
    <cellStyle name="Calculation 2 3 3 3 2 9" xfId="3636"/>
    <cellStyle name="Calculation 2 3 3 3 3" xfId="3637"/>
    <cellStyle name="Calculation 2 3 3 3 3 2" xfId="3638"/>
    <cellStyle name="Calculation 2 3 3 3 3 3" xfId="3639"/>
    <cellStyle name="Calculation 2 3 3 3 4" xfId="3640"/>
    <cellStyle name="Calculation 2 3 3 3 4 2" xfId="3641"/>
    <cellStyle name="Calculation 2 3 3 3 4 3" xfId="3642"/>
    <cellStyle name="Calculation 2 3 3 3 5" xfId="3643"/>
    <cellStyle name="Calculation 2 3 3 3 5 2" xfId="3644"/>
    <cellStyle name="Calculation 2 3 3 3 5 3" xfId="3645"/>
    <cellStyle name="Calculation 2 3 3 3 6" xfId="3646"/>
    <cellStyle name="Calculation 2 3 3 3 6 2" xfId="3647"/>
    <cellStyle name="Calculation 2 3 3 3 6 3" xfId="3648"/>
    <cellStyle name="Calculation 2 3 3 3 7" xfId="3649"/>
    <cellStyle name="Calculation 2 3 3 3 7 2" xfId="3650"/>
    <cellStyle name="Calculation 2 3 3 3 7 3" xfId="3651"/>
    <cellStyle name="Calculation 2 3 3 3 8" xfId="3652"/>
    <cellStyle name="Calculation 2 3 3 3 8 2" xfId="3653"/>
    <cellStyle name="Calculation 2 3 3 3 8 3" xfId="3654"/>
    <cellStyle name="Calculation 2 3 3 3 9" xfId="3655"/>
    <cellStyle name="Calculation 2 3 3 4" xfId="3656"/>
    <cellStyle name="Calculation 2 3 3 4 10" xfId="3657"/>
    <cellStyle name="Calculation 2 3 3 4 2" xfId="3658"/>
    <cellStyle name="Calculation 2 3 3 4 2 2" xfId="3659"/>
    <cellStyle name="Calculation 2 3 3 4 2 2 2" xfId="3660"/>
    <cellStyle name="Calculation 2 3 3 4 2 2 3" xfId="3661"/>
    <cellStyle name="Calculation 2 3 3 4 2 3" xfId="3662"/>
    <cellStyle name="Calculation 2 3 3 4 2 3 2" xfId="3663"/>
    <cellStyle name="Calculation 2 3 3 4 2 3 3" xfId="3664"/>
    <cellStyle name="Calculation 2 3 3 4 2 4" xfId="3665"/>
    <cellStyle name="Calculation 2 3 3 4 2 4 2" xfId="3666"/>
    <cellStyle name="Calculation 2 3 3 4 2 4 3" xfId="3667"/>
    <cellStyle name="Calculation 2 3 3 4 2 5" xfId="3668"/>
    <cellStyle name="Calculation 2 3 3 4 2 5 2" xfId="3669"/>
    <cellStyle name="Calculation 2 3 3 4 2 5 3" xfId="3670"/>
    <cellStyle name="Calculation 2 3 3 4 2 6" xfId="3671"/>
    <cellStyle name="Calculation 2 3 3 4 2 6 2" xfId="3672"/>
    <cellStyle name="Calculation 2 3 3 4 2 6 3" xfId="3673"/>
    <cellStyle name="Calculation 2 3 3 4 2 7" xfId="3674"/>
    <cellStyle name="Calculation 2 3 3 4 2 7 2" xfId="3675"/>
    <cellStyle name="Calculation 2 3 3 4 2 7 3" xfId="3676"/>
    <cellStyle name="Calculation 2 3 3 4 2 8" xfId="3677"/>
    <cellStyle name="Calculation 2 3 3 4 2 9" xfId="3678"/>
    <cellStyle name="Calculation 2 3 3 4 3" xfId="3679"/>
    <cellStyle name="Calculation 2 3 3 4 3 2" xfId="3680"/>
    <cellStyle name="Calculation 2 3 3 4 3 3" xfId="3681"/>
    <cellStyle name="Calculation 2 3 3 4 4" xfId="3682"/>
    <cellStyle name="Calculation 2 3 3 4 4 2" xfId="3683"/>
    <cellStyle name="Calculation 2 3 3 4 4 3" xfId="3684"/>
    <cellStyle name="Calculation 2 3 3 4 5" xfId="3685"/>
    <cellStyle name="Calculation 2 3 3 4 5 2" xfId="3686"/>
    <cellStyle name="Calculation 2 3 3 4 5 3" xfId="3687"/>
    <cellStyle name="Calculation 2 3 3 4 6" xfId="3688"/>
    <cellStyle name="Calculation 2 3 3 4 6 2" xfId="3689"/>
    <cellStyle name="Calculation 2 3 3 4 6 3" xfId="3690"/>
    <cellStyle name="Calculation 2 3 3 4 7" xfId="3691"/>
    <cellStyle name="Calculation 2 3 3 4 7 2" xfId="3692"/>
    <cellStyle name="Calculation 2 3 3 4 7 3" xfId="3693"/>
    <cellStyle name="Calculation 2 3 3 4 8" xfId="3694"/>
    <cellStyle name="Calculation 2 3 3 4 8 2" xfId="3695"/>
    <cellStyle name="Calculation 2 3 3 4 8 3" xfId="3696"/>
    <cellStyle name="Calculation 2 3 3 4 9" xfId="3697"/>
    <cellStyle name="Calculation 2 3 3 5" xfId="3698"/>
    <cellStyle name="Calculation 2 3 3 5 2" xfId="3699"/>
    <cellStyle name="Calculation 2 3 3 5 2 2" xfId="3700"/>
    <cellStyle name="Calculation 2 3 3 5 2 3" xfId="3701"/>
    <cellStyle name="Calculation 2 3 3 5 3" xfId="3702"/>
    <cellStyle name="Calculation 2 3 3 5 3 2" xfId="3703"/>
    <cellStyle name="Calculation 2 3 3 5 3 3" xfId="3704"/>
    <cellStyle name="Calculation 2 3 3 5 4" xfId="3705"/>
    <cellStyle name="Calculation 2 3 3 5 4 2" xfId="3706"/>
    <cellStyle name="Calculation 2 3 3 5 4 3" xfId="3707"/>
    <cellStyle name="Calculation 2 3 3 5 5" xfId="3708"/>
    <cellStyle name="Calculation 2 3 3 5 5 2" xfId="3709"/>
    <cellStyle name="Calculation 2 3 3 5 5 3" xfId="3710"/>
    <cellStyle name="Calculation 2 3 3 5 6" xfId="3711"/>
    <cellStyle name="Calculation 2 3 3 5 6 2" xfId="3712"/>
    <cellStyle name="Calculation 2 3 3 5 6 3" xfId="3713"/>
    <cellStyle name="Calculation 2 3 3 5 7" xfId="3714"/>
    <cellStyle name="Calculation 2 3 3 5 7 2" xfId="3715"/>
    <cellStyle name="Calculation 2 3 3 5 7 3" xfId="3716"/>
    <cellStyle name="Calculation 2 3 3 5 8" xfId="3717"/>
    <cellStyle name="Calculation 2 3 3 5 9" xfId="3718"/>
    <cellStyle name="Calculation 2 3 3 6" xfId="3719"/>
    <cellStyle name="Calculation 2 3 3 6 2" xfId="3720"/>
    <cellStyle name="Calculation 2 3 3 6 3" xfId="3721"/>
    <cellStyle name="Calculation 2 3 3 7" xfId="3722"/>
    <cellStyle name="Calculation 2 3 3 7 2" xfId="3723"/>
    <cellStyle name="Calculation 2 3 3 7 3" xfId="3724"/>
    <cellStyle name="Calculation 2 3 3 8" xfId="3725"/>
    <cellStyle name="Calculation 2 3 3 8 2" xfId="3726"/>
    <cellStyle name="Calculation 2 3 3 8 3" xfId="3727"/>
    <cellStyle name="Calculation 2 3 3 9" xfId="3728"/>
    <cellStyle name="Calculation 2 3 3 9 2" xfId="3729"/>
    <cellStyle name="Calculation 2 3 3 9 3" xfId="3730"/>
    <cellStyle name="Calculation 2 3 4" xfId="3731"/>
    <cellStyle name="Calculation 2 3 4 10" xfId="3732"/>
    <cellStyle name="Calculation 2 3 4 2" xfId="3733"/>
    <cellStyle name="Calculation 2 3 4 2 2" xfId="3734"/>
    <cellStyle name="Calculation 2 3 4 2 2 2" xfId="3735"/>
    <cellStyle name="Calculation 2 3 4 2 2 3" xfId="3736"/>
    <cellStyle name="Calculation 2 3 4 2 3" xfId="3737"/>
    <cellStyle name="Calculation 2 3 4 2 3 2" xfId="3738"/>
    <cellStyle name="Calculation 2 3 4 2 3 3" xfId="3739"/>
    <cellStyle name="Calculation 2 3 4 2 4" xfId="3740"/>
    <cellStyle name="Calculation 2 3 4 2 4 2" xfId="3741"/>
    <cellStyle name="Calculation 2 3 4 2 4 3" xfId="3742"/>
    <cellStyle name="Calculation 2 3 4 2 5" xfId="3743"/>
    <cellStyle name="Calculation 2 3 4 2 5 2" xfId="3744"/>
    <cellStyle name="Calculation 2 3 4 2 5 3" xfId="3745"/>
    <cellStyle name="Calculation 2 3 4 2 6" xfId="3746"/>
    <cellStyle name="Calculation 2 3 4 2 6 2" xfId="3747"/>
    <cellStyle name="Calculation 2 3 4 2 6 3" xfId="3748"/>
    <cellStyle name="Calculation 2 3 4 2 7" xfId="3749"/>
    <cellStyle name="Calculation 2 3 4 2 7 2" xfId="3750"/>
    <cellStyle name="Calculation 2 3 4 2 7 3" xfId="3751"/>
    <cellStyle name="Calculation 2 3 4 2 8" xfId="3752"/>
    <cellStyle name="Calculation 2 3 4 2 9" xfId="3753"/>
    <cellStyle name="Calculation 2 3 4 3" xfId="3754"/>
    <cellStyle name="Calculation 2 3 4 3 2" xfId="3755"/>
    <cellStyle name="Calculation 2 3 4 3 3" xfId="3756"/>
    <cellStyle name="Calculation 2 3 4 4" xfId="3757"/>
    <cellStyle name="Calculation 2 3 4 4 2" xfId="3758"/>
    <cellStyle name="Calculation 2 3 4 4 3" xfId="3759"/>
    <cellStyle name="Calculation 2 3 4 5" xfId="3760"/>
    <cellStyle name="Calculation 2 3 4 5 2" xfId="3761"/>
    <cellStyle name="Calculation 2 3 4 5 3" xfId="3762"/>
    <cellStyle name="Calculation 2 3 4 6" xfId="3763"/>
    <cellStyle name="Calculation 2 3 4 6 2" xfId="3764"/>
    <cellStyle name="Calculation 2 3 4 6 3" xfId="3765"/>
    <cellStyle name="Calculation 2 3 4 7" xfId="3766"/>
    <cellStyle name="Calculation 2 3 4 7 2" xfId="3767"/>
    <cellStyle name="Calculation 2 3 4 7 3" xfId="3768"/>
    <cellStyle name="Calculation 2 3 4 8" xfId="3769"/>
    <cellStyle name="Calculation 2 3 4 8 2" xfId="3770"/>
    <cellStyle name="Calculation 2 3 4 8 3" xfId="3771"/>
    <cellStyle name="Calculation 2 3 4 9" xfId="3772"/>
    <cellStyle name="Calculation 2 3 5" xfId="3773"/>
    <cellStyle name="Calculation 2 3 5 10" xfId="3774"/>
    <cellStyle name="Calculation 2 3 5 2" xfId="3775"/>
    <cellStyle name="Calculation 2 3 5 2 2" xfId="3776"/>
    <cellStyle name="Calculation 2 3 5 2 2 2" xfId="3777"/>
    <cellStyle name="Calculation 2 3 5 2 2 3" xfId="3778"/>
    <cellStyle name="Calculation 2 3 5 2 3" xfId="3779"/>
    <cellStyle name="Calculation 2 3 5 2 3 2" xfId="3780"/>
    <cellStyle name="Calculation 2 3 5 2 3 3" xfId="3781"/>
    <cellStyle name="Calculation 2 3 5 2 4" xfId="3782"/>
    <cellStyle name="Calculation 2 3 5 2 4 2" xfId="3783"/>
    <cellStyle name="Calculation 2 3 5 2 4 3" xfId="3784"/>
    <cellStyle name="Calculation 2 3 5 2 5" xfId="3785"/>
    <cellStyle name="Calculation 2 3 5 2 5 2" xfId="3786"/>
    <cellStyle name="Calculation 2 3 5 2 5 3" xfId="3787"/>
    <cellStyle name="Calculation 2 3 5 2 6" xfId="3788"/>
    <cellStyle name="Calculation 2 3 5 2 6 2" xfId="3789"/>
    <cellStyle name="Calculation 2 3 5 2 6 3" xfId="3790"/>
    <cellStyle name="Calculation 2 3 5 2 7" xfId="3791"/>
    <cellStyle name="Calculation 2 3 5 2 7 2" xfId="3792"/>
    <cellStyle name="Calculation 2 3 5 2 7 3" xfId="3793"/>
    <cellStyle name="Calculation 2 3 5 2 8" xfId="3794"/>
    <cellStyle name="Calculation 2 3 5 2 9" xfId="3795"/>
    <cellStyle name="Calculation 2 3 5 3" xfId="3796"/>
    <cellStyle name="Calculation 2 3 5 3 2" xfId="3797"/>
    <cellStyle name="Calculation 2 3 5 3 3" xfId="3798"/>
    <cellStyle name="Calculation 2 3 5 4" xfId="3799"/>
    <cellStyle name="Calculation 2 3 5 4 2" xfId="3800"/>
    <cellStyle name="Calculation 2 3 5 4 3" xfId="3801"/>
    <cellStyle name="Calculation 2 3 5 5" xfId="3802"/>
    <cellStyle name="Calculation 2 3 5 5 2" xfId="3803"/>
    <cellStyle name="Calculation 2 3 5 5 3" xfId="3804"/>
    <cellStyle name="Calculation 2 3 5 6" xfId="3805"/>
    <cellStyle name="Calculation 2 3 5 6 2" xfId="3806"/>
    <cellStyle name="Calculation 2 3 5 6 3" xfId="3807"/>
    <cellStyle name="Calculation 2 3 5 7" xfId="3808"/>
    <cellStyle name="Calculation 2 3 5 7 2" xfId="3809"/>
    <cellStyle name="Calculation 2 3 5 7 3" xfId="3810"/>
    <cellStyle name="Calculation 2 3 5 8" xfId="3811"/>
    <cellStyle name="Calculation 2 3 5 8 2" xfId="3812"/>
    <cellStyle name="Calculation 2 3 5 8 3" xfId="3813"/>
    <cellStyle name="Calculation 2 3 5 9" xfId="3814"/>
    <cellStyle name="Calculation 2 3 6" xfId="3815"/>
    <cellStyle name="Calculation 2 3 6 10" xfId="3816"/>
    <cellStyle name="Calculation 2 3 6 2" xfId="3817"/>
    <cellStyle name="Calculation 2 3 6 2 2" xfId="3818"/>
    <cellStyle name="Calculation 2 3 6 2 2 2" xfId="3819"/>
    <cellStyle name="Calculation 2 3 6 2 2 3" xfId="3820"/>
    <cellStyle name="Calculation 2 3 6 2 3" xfId="3821"/>
    <cellStyle name="Calculation 2 3 6 2 3 2" xfId="3822"/>
    <cellStyle name="Calculation 2 3 6 2 3 3" xfId="3823"/>
    <cellStyle name="Calculation 2 3 6 2 4" xfId="3824"/>
    <cellStyle name="Calculation 2 3 6 2 4 2" xfId="3825"/>
    <cellStyle name="Calculation 2 3 6 2 4 3" xfId="3826"/>
    <cellStyle name="Calculation 2 3 6 2 5" xfId="3827"/>
    <cellStyle name="Calculation 2 3 6 2 5 2" xfId="3828"/>
    <cellStyle name="Calculation 2 3 6 2 5 3" xfId="3829"/>
    <cellStyle name="Calculation 2 3 6 2 6" xfId="3830"/>
    <cellStyle name="Calculation 2 3 6 2 6 2" xfId="3831"/>
    <cellStyle name="Calculation 2 3 6 2 6 3" xfId="3832"/>
    <cellStyle name="Calculation 2 3 6 2 7" xfId="3833"/>
    <cellStyle name="Calculation 2 3 6 2 7 2" xfId="3834"/>
    <cellStyle name="Calculation 2 3 6 2 7 3" xfId="3835"/>
    <cellStyle name="Calculation 2 3 6 2 8" xfId="3836"/>
    <cellStyle name="Calculation 2 3 6 2 9" xfId="3837"/>
    <cellStyle name="Calculation 2 3 6 3" xfId="3838"/>
    <cellStyle name="Calculation 2 3 6 3 2" xfId="3839"/>
    <cellStyle name="Calculation 2 3 6 3 3" xfId="3840"/>
    <cellStyle name="Calculation 2 3 6 4" xfId="3841"/>
    <cellStyle name="Calculation 2 3 6 4 2" xfId="3842"/>
    <cellStyle name="Calculation 2 3 6 4 3" xfId="3843"/>
    <cellStyle name="Calculation 2 3 6 5" xfId="3844"/>
    <cellStyle name="Calculation 2 3 6 5 2" xfId="3845"/>
    <cellStyle name="Calculation 2 3 6 5 3" xfId="3846"/>
    <cellStyle name="Calculation 2 3 6 6" xfId="3847"/>
    <cellStyle name="Calculation 2 3 6 6 2" xfId="3848"/>
    <cellStyle name="Calculation 2 3 6 6 3" xfId="3849"/>
    <cellStyle name="Calculation 2 3 6 7" xfId="3850"/>
    <cellStyle name="Calculation 2 3 6 7 2" xfId="3851"/>
    <cellStyle name="Calculation 2 3 6 7 3" xfId="3852"/>
    <cellStyle name="Calculation 2 3 6 8" xfId="3853"/>
    <cellStyle name="Calculation 2 3 6 8 2" xfId="3854"/>
    <cellStyle name="Calculation 2 3 6 8 3" xfId="3855"/>
    <cellStyle name="Calculation 2 3 6 9" xfId="3856"/>
    <cellStyle name="Calculation 2 3 7" xfId="3857"/>
    <cellStyle name="Calculation 2 3 7 2" xfId="3858"/>
    <cellStyle name="Calculation 2 3 7 2 2" xfId="3859"/>
    <cellStyle name="Calculation 2 3 7 2 3" xfId="3860"/>
    <cellStyle name="Calculation 2 3 7 3" xfId="3861"/>
    <cellStyle name="Calculation 2 3 7 3 2" xfId="3862"/>
    <cellStyle name="Calculation 2 3 7 3 3" xfId="3863"/>
    <cellStyle name="Calculation 2 3 7 4" xfId="3864"/>
    <cellStyle name="Calculation 2 3 7 4 2" xfId="3865"/>
    <cellStyle name="Calculation 2 3 7 4 3" xfId="3866"/>
    <cellStyle name="Calculation 2 3 7 5" xfId="3867"/>
    <cellStyle name="Calculation 2 3 7 5 2" xfId="3868"/>
    <cellStyle name="Calculation 2 3 7 5 3" xfId="3869"/>
    <cellStyle name="Calculation 2 3 7 6" xfId="3870"/>
    <cellStyle name="Calculation 2 3 7 6 2" xfId="3871"/>
    <cellStyle name="Calculation 2 3 7 6 3" xfId="3872"/>
    <cellStyle name="Calculation 2 3 7 7" xfId="3873"/>
    <cellStyle name="Calculation 2 3 7 7 2" xfId="3874"/>
    <cellStyle name="Calculation 2 3 7 7 3" xfId="3875"/>
    <cellStyle name="Calculation 2 3 7 8" xfId="3876"/>
    <cellStyle name="Calculation 2 3 7 9" xfId="3877"/>
    <cellStyle name="Calculation 2 3 8" xfId="3878"/>
    <cellStyle name="Calculation 2 3 8 2" xfId="3879"/>
    <cellStyle name="Calculation 2 3 8 3" xfId="3880"/>
    <cellStyle name="Calculation 2 3 9" xfId="3881"/>
    <cellStyle name="Calculation 2 3 9 2" xfId="3882"/>
    <cellStyle name="Calculation 2 3 9 3" xfId="3883"/>
    <cellStyle name="Calculation 2 4" xfId="3884"/>
    <cellStyle name="Calculation 2 4 10" xfId="3885"/>
    <cellStyle name="Calculation 2 4 10 2" xfId="3886"/>
    <cellStyle name="Calculation 2 4 10 3" xfId="3887"/>
    <cellStyle name="Calculation 2 4 11" xfId="3888"/>
    <cellStyle name="Calculation 2 4 11 2" xfId="3889"/>
    <cellStyle name="Calculation 2 4 11 3" xfId="3890"/>
    <cellStyle name="Calculation 2 4 12" xfId="3891"/>
    <cellStyle name="Calculation 2 4 13" xfId="3892"/>
    <cellStyle name="Calculation 2 4 2" xfId="3893"/>
    <cellStyle name="Calculation 2 4 2 10" xfId="3894"/>
    <cellStyle name="Calculation 2 4 2 10 2" xfId="3895"/>
    <cellStyle name="Calculation 2 4 2 10 3" xfId="3896"/>
    <cellStyle name="Calculation 2 4 2 11" xfId="3897"/>
    <cellStyle name="Calculation 2 4 2 11 2" xfId="3898"/>
    <cellStyle name="Calculation 2 4 2 11 3" xfId="3899"/>
    <cellStyle name="Calculation 2 4 2 12" xfId="3900"/>
    <cellStyle name="Calculation 2 4 2 12 2" xfId="3901"/>
    <cellStyle name="Calculation 2 4 2 12 3" xfId="3902"/>
    <cellStyle name="Calculation 2 4 2 13" xfId="3903"/>
    <cellStyle name="Calculation 2 4 2 13 2" xfId="3904"/>
    <cellStyle name="Calculation 2 4 2 13 3" xfId="3905"/>
    <cellStyle name="Calculation 2 4 2 14" xfId="3906"/>
    <cellStyle name="Calculation 2 4 2 2" xfId="3907"/>
    <cellStyle name="Calculation 2 4 2 2 10" xfId="3908"/>
    <cellStyle name="Calculation 2 4 2 2 2" xfId="3909"/>
    <cellStyle name="Calculation 2 4 2 2 2 10" xfId="3910"/>
    <cellStyle name="Calculation 2 4 2 2 2 2" xfId="3911"/>
    <cellStyle name="Calculation 2 4 2 2 2 2 2" xfId="3912"/>
    <cellStyle name="Calculation 2 4 2 2 2 2 2 2" xfId="3913"/>
    <cellStyle name="Calculation 2 4 2 2 2 2 2 3" xfId="3914"/>
    <cellStyle name="Calculation 2 4 2 2 2 2 3" xfId="3915"/>
    <cellStyle name="Calculation 2 4 2 2 2 2 3 2" xfId="3916"/>
    <cellStyle name="Calculation 2 4 2 2 2 2 3 3" xfId="3917"/>
    <cellStyle name="Calculation 2 4 2 2 2 2 4" xfId="3918"/>
    <cellStyle name="Calculation 2 4 2 2 2 2 4 2" xfId="3919"/>
    <cellStyle name="Calculation 2 4 2 2 2 2 4 3" xfId="3920"/>
    <cellStyle name="Calculation 2 4 2 2 2 2 5" xfId="3921"/>
    <cellStyle name="Calculation 2 4 2 2 2 2 5 2" xfId="3922"/>
    <cellStyle name="Calculation 2 4 2 2 2 2 5 3" xfId="3923"/>
    <cellStyle name="Calculation 2 4 2 2 2 2 6" xfId="3924"/>
    <cellStyle name="Calculation 2 4 2 2 2 2 6 2" xfId="3925"/>
    <cellStyle name="Calculation 2 4 2 2 2 2 6 3" xfId="3926"/>
    <cellStyle name="Calculation 2 4 2 2 2 2 7" xfId="3927"/>
    <cellStyle name="Calculation 2 4 2 2 2 2 7 2" xfId="3928"/>
    <cellStyle name="Calculation 2 4 2 2 2 2 7 3" xfId="3929"/>
    <cellStyle name="Calculation 2 4 2 2 2 2 8" xfId="3930"/>
    <cellStyle name="Calculation 2 4 2 2 2 2 9" xfId="3931"/>
    <cellStyle name="Calculation 2 4 2 2 2 3" xfId="3932"/>
    <cellStyle name="Calculation 2 4 2 2 2 3 2" xfId="3933"/>
    <cellStyle name="Calculation 2 4 2 2 2 3 3" xfId="3934"/>
    <cellStyle name="Calculation 2 4 2 2 2 4" xfId="3935"/>
    <cellStyle name="Calculation 2 4 2 2 2 4 2" xfId="3936"/>
    <cellStyle name="Calculation 2 4 2 2 2 4 3" xfId="3937"/>
    <cellStyle name="Calculation 2 4 2 2 2 5" xfId="3938"/>
    <cellStyle name="Calculation 2 4 2 2 2 5 2" xfId="3939"/>
    <cellStyle name="Calculation 2 4 2 2 2 5 3" xfId="3940"/>
    <cellStyle name="Calculation 2 4 2 2 2 6" xfId="3941"/>
    <cellStyle name="Calculation 2 4 2 2 2 6 2" xfId="3942"/>
    <cellStyle name="Calculation 2 4 2 2 2 6 3" xfId="3943"/>
    <cellStyle name="Calculation 2 4 2 2 2 7" xfId="3944"/>
    <cellStyle name="Calculation 2 4 2 2 2 7 2" xfId="3945"/>
    <cellStyle name="Calculation 2 4 2 2 2 7 3" xfId="3946"/>
    <cellStyle name="Calculation 2 4 2 2 2 8" xfId="3947"/>
    <cellStyle name="Calculation 2 4 2 2 2 8 2" xfId="3948"/>
    <cellStyle name="Calculation 2 4 2 2 2 8 3" xfId="3949"/>
    <cellStyle name="Calculation 2 4 2 2 2 9" xfId="3950"/>
    <cellStyle name="Calculation 2 4 2 2 3" xfId="3951"/>
    <cellStyle name="Calculation 2 4 2 2 3 10" xfId="3952"/>
    <cellStyle name="Calculation 2 4 2 2 3 2" xfId="3953"/>
    <cellStyle name="Calculation 2 4 2 2 3 2 2" xfId="3954"/>
    <cellStyle name="Calculation 2 4 2 2 3 2 2 2" xfId="3955"/>
    <cellStyle name="Calculation 2 4 2 2 3 2 2 3" xfId="3956"/>
    <cellStyle name="Calculation 2 4 2 2 3 2 3" xfId="3957"/>
    <cellStyle name="Calculation 2 4 2 2 3 2 3 2" xfId="3958"/>
    <cellStyle name="Calculation 2 4 2 2 3 2 3 3" xfId="3959"/>
    <cellStyle name="Calculation 2 4 2 2 3 2 4" xfId="3960"/>
    <cellStyle name="Calculation 2 4 2 2 3 2 4 2" xfId="3961"/>
    <cellStyle name="Calculation 2 4 2 2 3 2 4 3" xfId="3962"/>
    <cellStyle name="Calculation 2 4 2 2 3 2 5" xfId="3963"/>
    <cellStyle name="Calculation 2 4 2 2 3 2 5 2" xfId="3964"/>
    <cellStyle name="Calculation 2 4 2 2 3 2 5 3" xfId="3965"/>
    <cellStyle name="Calculation 2 4 2 2 3 2 6" xfId="3966"/>
    <cellStyle name="Calculation 2 4 2 2 3 2 6 2" xfId="3967"/>
    <cellStyle name="Calculation 2 4 2 2 3 2 6 3" xfId="3968"/>
    <cellStyle name="Calculation 2 4 2 2 3 2 7" xfId="3969"/>
    <cellStyle name="Calculation 2 4 2 2 3 2 7 2" xfId="3970"/>
    <cellStyle name="Calculation 2 4 2 2 3 2 7 3" xfId="3971"/>
    <cellStyle name="Calculation 2 4 2 2 3 2 8" xfId="3972"/>
    <cellStyle name="Calculation 2 4 2 2 3 2 9" xfId="3973"/>
    <cellStyle name="Calculation 2 4 2 2 3 3" xfId="3974"/>
    <cellStyle name="Calculation 2 4 2 2 3 3 2" xfId="3975"/>
    <cellStyle name="Calculation 2 4 2 2 3 3 3" xfId="3976"/>
    <cellStyle name="Calculation 2 4 2 2 3 4" xfId="3977"/>
    <cellStyle name="Calculation 2 4 2 2 3 4 2" xfId="3978"/>
    <cellStyle name="Calculation 2 4 2 2 3 4 3" xfId="3979"/>
    <cellStyle name="Calculation 2 4 2 2 3 5" xfId="3980"/>
    <cellStyle name="Calculation 2 4 2 2 3 5 2" xfId="3981"/>
    <cellStyle name="Calculation 2 4 2 2 3 5 3" xfId="3982"/>
    <cellStyle name="Calculation 2 4 2 2 3 6" xfId="3983"/>
    <cellStyle name="Calculation 2 4 2 2 3 6 2" xfId="3984"/>
    <cellStyle name="Calculation 2 4 2 2 3 6 3" xfId="3985"/>
    <cellStyle name="Calculation 2 4 2 2 3 7" xfId="3986"/>
    <cellStyle name="Calculation 2 4 2 2 3 7 2" xfId="3987"/>
    <cellStyle name="Calculation 2 4 2 2 3 7 3" xfId="3988"/>
    <cellStyle name="Calculation 2 4 2 2 3 8" xfId="3989"/>
    <cellStyle name="Calculation 2 4 2 2 3 8 2" xfId="3990"/>
    <cellStyle name="Calculation 2 4 2 2 3 8 3" xfId="3991"/>
    <cellStyle name="Calculation 2 4 2 2 3 9" xfId="3992"/>
    <cellStyle name="Calculation 2 4 2 2 4" xfId="3993"/>
    <cellStyle name="Calculation 2 4 2 2 4 10" xfId="3994"/>
    <cellStyle name="Calculation 2 4 2 2 4 2" xfId="3995"/>
    <cellStyle name="Calculation 2 4 2 2 4 2 2" xfId="3996"/>
    <cellStyle name="Calculation 2 4 2 2 4 2 2 2" xfId="3997"/>
    <cellStyle name="Calculation 2 4 2 2 4 2 2 3" xfId="3998"/>
    <cellStyle name="Calculation 2 4 2 2 4 2 3" xfId="3999"/>
    <cellStyle name="Calculation 2 4 2 2 4 2 3 2" xfId="4000"/>
    <cellStyle name="Calculation 2 4 2 2 4 2 3 3" xfId="4001"/>
    <cellStyle name="Calculation 2 4 2 2 4 2 4" xfId="4002"/>
    <cellStyle name="Calculation 2 4 2 2 4 2 4 2" xfId="4003"/>
    <cellStyle name="Calculation 2 4 2 2 4 2 4 3" xfId="4004"/>
    <cellStyle name="Calculation 2 4 2 2 4 2 5" xfId="4005"/>
    <cellStyle name="Calculation 2 4 2 2 4 2 5 2" xfId="4006"/>
    <cellStyle name="Calculation 2 4 2 2 4 2 5 3" xfId="4007"/>
    <cellStyle name="Calculation 2 4 2 2 4 2 6" xfId="4008"/>
    <cellStyle name="Calculation 2 4 2 2 4 2 6 2" xfId="4009"/>
    <cellStyle name="Calculation 2 4 2 2 4 2 6 3" xfId="4010"/>
    <cellStyle name="Calculation 2 4 2 2 4 2 7" xfId="4011"/>
    <cellStyle name="Calculation 2 4 2 2 4 2 7 2" xfId="4012"/>
    <cellStyle name="Calculation 2 4 2 2 4 2 7 3" xfId="4013"/>
    <cellStyle name="Calculation 2 4 2 2 4 2 8" xfId="4014"/>
    <cellStyle name="Calculation 2 4 2 2 4 2 9" xfId="4015"/>
    <cellStyle name="Calculation 2 4 2 2 4 3" xfId="4016"/>
    <cellStyle name="Calculation 2 4 2 2 4 3 2" xfId="4017"/>
    <cellStyle name="Calculation 2 4 2 2 4 3 3" xfId="4018"/>
    <cellStyle name="Calculation 2 4 2 2 4 4" xfId="4019"/>
    <cellStyle name="Calculation 2 4 2 2 4 4 2" xfId="4020"/>
    <cellStyle name="Calculation 2 4 2 2 4 4 3" xfId="4021"/>
    <cellStyle name="Calculation 2 4 2 2 4 5" xfId="4022"/>
    <cellStyle name="Calculation 2 4 2 2 4 5 2" xfId="4023"/>
    <cellStyle name="Calculation 2 4 2 2 4 5 3" xfId="4024"/>
    <cellStyle name="Calculation 2 4 2 2 4 6" xfId="4025"/>
    <cellStyle name="Calculation 2 4 2 2 4 6 2" xfId="4026"/>
    <cellStyle name="Calculation 2 4 2 2 4 6 3" xfId="4027"/>
    <cellStyle name="Calculation 2 4 2 2 4 7" xfId="4028"/>
    <cellStyle name="Calculation 2 4 2 2 4 7 2" xfId="4029"/>
    <cellStyle name="Calculation 2 4 2 2 4 7 3" xfId="4030"/>
    <cellStyle name="Calculation 2 4 2 2 4 8" xfId="4031"/>
    <cellStyle name="Calculation 2 4 2 2 4 8 2" xfId="4032"/>
    <cellStyle name="Calculation 2 4 2 2 4 8 3" xfId="4033"/>
    <cellStyle name="Calculation 2 4 2 2 4 9" xfId="4034"/>
    <cellStyle name="Calculation 2 4 2 2 5" xfId="4035"/>
    <cellStyle name="Calculation 2 4 2 2 5 2" xfId="4036"/>
    <cellStyle name="Calculation 2 4 2 2 5 2 2" xfId="4037"/>
    <cellStyle name="Calculation 2 4 2 2 5 2 3" xfId="4038"/>
    <cellStyle name="Calculation 2 4 2 2 5 3" xfId="4039"/>
    <cellStyle name="Calculation 2 4 2 2 5 3 2" xfId="4040"/>
    <cellStyle name="Calculation 2 4 2 2 5 3 3" xfId="4041"/>
    <cellStyle name="Calculation 2 4 2 2 5 4" xfId="4042"/>
    <cellStyle name="Calculation 2 4 2 2 5 4 2" xfId="4043"/>
    <cellStyle name="Calculation 2 4 2 2 5 4 3" xfId="4044"/>
    <cellStyle name="Calculation 2 4 2 2 5 5" xfId="4045"/>
    <cellStyle name="Calculation 2 4 2 2 5 5 2" xfId="4046"/>
    <cellStyle name="Calculation 2 4 2 2 5 5 3" xfId="4047"/>
    <cellStyle name="Calculation 2 4 2 2 5 6" xfId="4048"/>
    <cellStyle name="Calculation 2 4 2 2 5 6 2" xfId="4049"/>
    <cellStyle name="Calculation 2 4 2 2 5 6 3" xfId="4050"/>
    <cellStyle name="Calculation 2 4 2 2 5 7" xfId="4051"/>
    <cellStyle name="Calculation 2 4 2 2 5 7 2" xfId="4052"/>
    <cellStyle name="Calculation 2 4 2 2 5 7 3" xfId="4053"/>
    <cellStyle name="Calculation 2 4 2 2 5 8" xfId="4054"/>
    <cellStyle name="Calculation 2 4 2 2 5 9" xfId="4055"/>
    <cellStyle name="Calculation 2 4 2 2 6" xfId="4056"/>
    <cellStyle name="Calculation 2 4 2 2 6 2" xfId="4057"/>
    <cellStyle name="Calculation 2 4 2 2 6 3" xfId="4058"/>
    <cellStyle name="Calculation 2 4 2 2 7" xfId="4059"/>
    <cellStyle name="Calculation 2 4 2 2 7 2" xfId="4060"/>
    <cellStyle name="Calculation 2 4 2 2 7 3" xfId="4061"/>
    <cellStyle name="Calculation 2 4 2 2 8" xfId="4062"/>
    <cellStyle name="Calculation 2 4 2 2 8 2" xfId="4063"/>
    <cellStyle name="Calculation 2 4 2 2 8 3" xfId="4064"/>
    <cellStyle name="Calculation 2 4 2 2 9" xfId="4065"/>
    <cellStyle name="Calculation 2 4 2 2 9 2" xfId="4066"/>
    <cellStyle name="Calculation 2 4 2 2 9 3" xfId="4067"/>
    <cellStyle name="Calculation 2 4 2 3" xfId="4068"/>
    <cellStyle name="Calculation 2 4 2 3 10" xfId="4069"/>
    <cellStyle name="Calculation 2 4 2 3 2" xfId="4070"/>
    <cellStyle name="Calculation 2 4 2 3 2 10" xfId="4071"/>
    <cellStyle name="Calculation 2 4 2 3 2 2" xfId="4072"/>
    <cellStyle name="Calculation 2 4 2 3 2 2 2" xfId="4073"/>
    <cellStyle name="Calculation 2 4 2 3 2 2 2 2" xfId="4074"/>
    <cellStyle name="Calculation 2 4 2 3 2 2 2 3" xfId="4075"/>
    <cellStyle name="Calculation 2 4 2 3 2 2 3" xfId="4076"/>
    <cellStyle name="Calculation 2 4 2 3 2 2 3 2" xfId="4077"/>
    <cellStyle name="Calculation 2 4 2 3 2 2 3 3" xfId="4078"/>
    <cellStyle name="Calculation 2 4 2 3 2 2 4" xfId="4079"/>
    <cellStyle name="Calculation 2 4 2 3 2 2 4 2" xfId="4080"/>
    <cellStyle name="Calculation 2 4 2 3 2 2 4 3" xfId="4081"/>
    <cellStyle name="Calculation 2 4 2 3 2 2 5" xfId="4082"/>
    <cellStyle name="Calculation 2 4 2 3 2 2 5 2" xfId="4083"/>
    <cellStyle name="Calculation 2 4 2 3 2 2 5 3" xfId="4084"/>
    <cellStyle name="Calculation 2 4 2 3 2 2 6" xfId="4085"/>
    <cellStyle name="Calculation 2 4 2 3 2 2 6 2" xfId="4086"/>
    <cellStyle name="Calculation 2 4 2 3 2 2 6 3" xfId="4087"/>
    <cellStyle name="Calculation 2 4 2 3 2 2 7" xfId="4088"/>
    <cellStyle name="Calculation 2 4 2 3 2 2 7 2" xfId="4089"/>
    <cellStyle name="Calculation 2 4 2 3 2 2 7 3" xfId="4090"/>
    <cellStyle name="Calculation 2 4 2 3 2 2 8" xfId="4091"/>
    <cellStyle name="Calculation 2 4 2 3 2 2 9" xfId="4092"/>
    <cellStyle name="Calculation 2 4 2 3 2 3" xfId="4093"/>
    <cellStyle name="Calculation 2 4 2 3 2 3 2" xfId="4094"/>
    <cellStyle name="Calculation 2 4 2 3 2 3 3" xfId="4095"/>
    <cellStyle name="Calculation 2 4 2 3 2 4" xfId="4096"/>
    <cellStyle name="Calculation 2 4 2 3 2 4 2" xfId="4097"/>
    <cellStyle name="Calculation 2 4 2 3 2 4 3" xfId="4098"/>
    <cellStyle name="Calculation 2 4 2 3 2 5" xfId="4099"/>
    <cellStyle name="Calculation 2 4 2 3 2 5 2" xfId="4100"/>
    <cellStyle name="Calculation 2 4 2 3 2 5 3" xfId="4101"/>
    <cellStyle name="Calculation 2 4 2 3 2 6" xfId="4102"/>
    <cellStyle name="Calculation 2 4 2 3 2 6 2" xfId="4103"/>
    <cellStyle name="Calculation 2 4 2 3 2 6 3" xfId="4104"/>
    <cellStyle name="Calculation 2 4 2 3 2 7" xfId="4105"/>
    <cellStyle name="Calculation 2 4 2 3 2 7 2" xfId="4106"/>
    <cellStyle name="Calculation 2 4 2 3 2 7 3" xfId="4107"/>
    <cellStyle name="Calculation 2 4 2 3 2 8" xfId="4108"/>
    <cellStyle name="Calculation 2 4 2 3 2 8 2" xfId="4109"/>
    <cellStyle name="Calculation 2 4 2 3 2 8 3" xfId="4110"/>
    <cellStyle name="Calculation 2 4 2 3 2 9" xfId="4111"/>
    <cellStyle name="Calculation 2 4 2 3 3" xfId="4112"/>
    <cellStyle name="Calculation 2 4 2 3 3 10" xfId="4113"/>
    <cellStyle name="Calculation 2 4 2 3 3 2" xfId="4114"/>
    <cellStyle name="Calculation 2 4 2 3 3 2 2" xfId="4115"/>
    <cellStyle name="Calculation 2 4 2 3 3 2 2 2" xfId="4116"/>
    <cellStyle name="Calculation 2 4 2 3 3 2 2 3" xfId="4117"/>
    <cellStyle name="Calculation 2 4 2 3 3 2 3" xfId="4118"/>
    <cellStyle name="Calculation 2 4 2 3 3 2 3 2" xfId="4119"/>
    <cellStyle name="Calculation 2 4 2 3 3 2 3 3" xfId="4120"/>
    <cellStyle name="Calculation 2 4 2 3 3 2 4" xfId="4121"/>
    <cellStyle name="Calculation 2 4 2 3 3 2 4 2" xfId="4122"/>
    <cellStyle name="Calculation 2 4 2 3 3 2 4 3" xfId="4123"/>
    <cellStyle name="Calculation 2 4 2 3 3 2 5" xfId="4124"/>
    <cellStyle name="Calculation 2 4 2 3 3 2 5 2" xfId="4125"/>
    <cellStyle name="Calculation 2 4 2 3 3 2 5 3" xfId="4126"/>
    <cellStyle name="Calculation 2 4 2 3 3 2 6" xfId="4127"/>
    <cellStyle name="Calculation 2 4 2 3 3 2 6 2" xfId="4128"/>
    <cellStyle name="Calculation 2 4 2 3 3 2 6 3" xfId="4129"/>
    <cellStyle name="Calculation 2 4 2 3 3 2 7" xfId="4130"/>
    <cellStyle name="Calculation 2 4 2 3 3 2 7 2" xfId="4131"/>
    <cellStyle name="Calculation 2 4 2 3 3 2 7 3" xfId="4132"/>
    <cellStyle name="Calculation 2 4 2 3 3 2 8" xfId="4133"/>
    <cellStyle name="Calculation 2 4 2 3 3 2 9" xfId="4134"/>
    <cellStyle name="Calculation 2 4 2 3 3 3" xfId="4135"/>
    <cellStyle name="Calculation 2 4 2 3 3 3 2" xfId="4136"/>
    <cellStyle name="Calculation 2 4 2 3 3 3 3" xfId="4137"/>
    <cellStyle name="Calculation 2 4 2 3 3 4" xfId="4138"/>
    <cellStyle name="Calculation 2 4 2 3 3 4 2" xfId="4139"/>
    <cellStyle name="Calculation 2 4 2 3 3 4 3" xfId="4140"/>
    <cellStyle name="Calculation 2 4 2 3 3 5" xfId="4141"/>
    <cellStyle name="Calculation 2 4 2 3 3 5 2" xfId="4142"/>
    <cellStyle name="Calculation 2 4 2 3 3 5 3" xfId="4143"/>
    <cellStyle name="Calculation 2 4 2 3 3 6" xfId="4144"/>
    <cellStyle name="Calculation 2 4 2 3 3 6 2" xfId="4145"/>
    <cellStyle name="Calculation 2 4 2 3 3 6 3" xfId="4146"/>
    <cellStyle name="Calculation 2 4 2 3 3 7" xfId="4147"/>
    <cellStyle name="Calculation 2 4 2 3 3 7 2" xfId="4148"/>
    <cellStyle name="Calculation 2 4 2 3 3 7 3" xfId="4149"/>
    <cellStyle name="Calculation 2 4 2 3 3 8" xfId="4150"/>
    <cellStyle name="Calculation 2 4 2 3 3 8 2" xfId="4151"/>
    <cellStyle name="Calculation 2 4 2 3 3 8 3" xfId="4152"/>
    <cellStyle name="Calculation 2 4 2 3 3 9" xfId="4153"/>
    <cellStyle name="Calculation 2 4 2 3 4" xfId="4154"/>
    <cellStyle name="Calculation 2 4 2 3 4 10" xfId="4155"/>
    <cellStyle name="Calculation 2 4 2 3 4 2" xfId="4156"/>
    <cellStyle name="Calculation 2 4 2 3 4 2 2" xfId="4157"/>
    <cellStyle name="Calculation 2 4 2 3 4 2 2 2" xfId="4158"/>
    <cellStyle name="Calculation 2 4 2 3 4 2 2 3" xfId="4159"/>
    <cellStyle name="Calculation 2 4 2 3 4 2 3" xfId="4160"/>
    <cellStyle name="Calculation 2 4 2 3 4 2 3 2" xfId="4161"/>
    <cellStyle name="Calculation 2 4 2 3 4 2 3 3" xfId="4162"/>
    <cellStyle name="Calculation 2 4 2 3 4 2 4" xfId="4163"/>
    <cellStyle name="Calculation 2 4 2 3 4 2 4 2" xfId="4164"/>
    <cellStyle name="Calculation 2 4 2 3 4 2 4 3" xfId="4165"/>
    <cellStyle name="Calculation 2 4 2 3 4 2 5" xfId="4166"/>
    <cellStyle name="Calculation 2 4 2 3 4 2 5 2" xfId="4167"/>
    <cellStyle name="Calculation 2 4 2 3 4 2 5 3" xfId="4168"/>
    <cellStyle name="Calculation 2 4 2 3 4 2 6" xfId="4169"/>
    <cellStyle name="Calculation 2 4 2 3 4 2 6 2" xfId="4170"/>
    <cellStyle name="Calculation 2 4 2 3 4 2 6 3" xfId="4171"/>
    <cellStyle name="Calculation 2 4 2 3 4 2 7" xfId="4172"/>
    <cellStyle name="Calculation 2 4 2 3 4 2 7 2" xfId="4173"/>
    <cellStyle name="Calculation 2 4 2 3 4 2 7 3" xfId="4174"/>
    <cellStyle name="Calculation 2 4 2 3 4 2 8" xfId="4175"/>
    <cellStyle name="Calculation 2 4 2 3 4 2 9" xfId="4176"/>
    <cellStyle name="Calculation 2 4 2 3 4 3" xfId="4177"/>
    <cellStyle name="Calculation 2 4 2 3 4 3 2" xfId="4178"/>
    <cellStyle name="Calculation 2 4 2 3 4 3 3" xfId="4179"/>
    <cellStyle name="Calculation 2 4 2 3 4 4" xfId="4180"/>
    <cellStyle name="Calculation 2 4 2 3 4 4 2" xfId="4181"/>
    <cellStyle name="Calculation 2 4 2 3 4 4 3" xfId="4182"/>
    <cellStyle name="Calculation 2 4 2 3 4 5" xfId="4183"/>
    <cellStyle name="Calculation 2 4 2 3 4 5 2" xfId="4184"/>
    <cellStyle name="Calculation 2 4 2 3 4 5 3" xfId="4185"/>
    <cellStyle name="Calculation 2 4 2 3 4 6" xfId="4186"/>
    <cellStyle name="Calculation 2 4 2 3 4 6 2" xfId="4187"/>
    <cellStyle name="Calculation 2 4 2 3 4 6 3" xfId="4188"/>
    <cellStyle name="Calculation 2 4 2 3 4 7" xfId="4189"/>
    <cellStyle name="Calculation 2 4 2 3 4 7 2" xfId="4190"/>
    <cellStyle name="Calculation 2 4 2 3 4 7 3" xfId="4191"/>
    <cellStyle name="Calculation 2 4 2 3 4 8" xfId="4192"/>
    <cellStyle name="Calculation 2 4 2 3 4 8 2" xfId="4193"/>
    <cellStyle name="Calculation 2 4 2 3 4 8 3" xfId="4194"/>
    <cellStyle name="Calculation 2 4 2 3 4 9" xfId="4195"/>
    <cellStyle name="Calculation 2 4 2 3 5" xfId="4196"/>
    <cellStyle name="Calculation 2 4 2 3 5 2" xfId="4197"/>
    <cellStyle name="Calculation 2 4 2 3 5 2 2" xfId="4198"/>
    <cellStyle name="Calculation 2 4 2 3 5 2 3" xfId="4199"/>
    <cellStyle name="Calculation 2 4 2 3 5 3" xfId="4200"/>
    <cellStyle name="Calculation 2 4 2 3 5 3 2" xfId="4201"/>
    <cellStyle name="Calculation 2 4 2 3 5 3 3" xfId="4202"/>
    <cellStyle name="Calculation 2 4 2 3 5 4" xfId="4203"/>
    <cellStyle name="Calculation 2 4 2 3 5 4 2" xfId="4204"/>
    <cellStyle name="Calculation 2 4 2 3 5 4 3" xfId="4205"/>
    <cellStyle name="Calculation 2 4 2 3 5 5" xfId="4206"/>
    <cellStyle name="Calculation 2 4 2 3 5 5 2" xfId="4207"/>
    <cellStyle name="Calculation 2 4 2 3 5 5 3" xfId="4208"/>
    <cellStyle name="Calculation 2 4 2 3 5 6" xfId="4209"/>
    <cellStyle name="Calculation 2 4 2 3 5 6 2" xfId="4210"/>
    <cellStyle name="Calculation 2 4 2 3 5 6 3" xfId="4211"/>
    <cellStyle name="Calculation 2 4 2 3 5 7" xfId="4212"/>
    <cellStyle name="Calculation 2 4 2 3 5 7 2" xfId="4213"/>
    <cellStyle name="Calculation 2 4 2 3 5 7 3" xfId="4214"/>
    <cellStyle name="Calculation 2 4 2 3 5 8" xfId="4215"/>
    <cellStyle name="Calculation 2 4 2 3 5 9" xfId="4216"/>
    <cellStyle name="Calculation 2 4 2 3 6" xfId="4217"/>
    <cellStyle name="Calculation 2 4 2 3 6 2" xfId="4218"/>
    <cellStyle name="Calculation 2 4 2 3 6 3" xfId="4219"/>
    <cellStyle name="Calculation 2 4 2 3 7" xfId="4220"/>
    <cellStyle name="Calculation 2 4 2 3 7 2" xfId="4221"/>
    <cellStyle name="Calculation 2 4 2 3 7 3" xfId="4222"/>
    <cellStyle name="Calculation 2 4 2 3 8" xfId="4223"/>
    <cellStyle name="Calculation 2 4 2 3 8 2" xfId="4224"/>
    <cellStyle name="Calculation 2 4 2 3 8 3" xfId="4225"/>
    <cellStyle name="Calculation 2 4 2 3 9" xfId="4226"/>
    <cellStyle name="Calculation 2 4 2 3 9 2" xfId="4227"/>
    <cellStyle name="Calculation 2 4 2 3 9 3" xfId="4228"/>
    <cellStyle name="Calculation 2 4 2 4" xfId="4229"/>
    <cellStyle name="Calculation 2 4 2 4 10" xfId="4230"/>
    <cellStyle name="Calculation 2 4 2 4 2" xfId="4231"/>
    <cellStyle name="Calculation 2 4 2 4 2 10" xfId="4232"/>
    <cellStyle name="Calculation 2 4 2 4 2 2" xfId="4233"/>
    <cellStyle name="Calculation 2 4 2 4 2 2 2" xfId="4234"/>
    <cellStyle name="Calculation 2 4 2 4 2 2 2 2" xfId="4235"/>
    <cellStyle name="Calculation 2 4 2 4 2 2 2 3" xfId="4236"/>
    <cellStyle name="Calculation 2 4 2 4 2 2 3" xfId="4237"/>
    <cellStyle name="Calculation 2 4 2 4 2 2 3 2" xfId="4238"/>
    <cellStyle name="Calculation 2 4 2 4 2 2 3 3" xfId="4239"/>
    <cellStyle name="Calculation 2 4 2 4 2 2 4" xfId="4240"/>
    <cellStyle name="Calculation 2 4 2 4 2 2 4 2" xfId="4241"/>
    <cellStyle name="Calculation 2 4 2 4 2 2 4 3" xfId="4242"/>
    <cellStyle name="Calculation 2 4 2 4 2 2 5" xfId="4243"/>
    <cellStyle name="Calculation 2 4 2 4 2 2 5 2" xfId="4244"/>
    <cellStyle name="Calculation 2 4 2 4 2 2 5 3" xfId="4245"/>
    <cellStyle name="Calculation 2 4 2 4 2 2 6" xfId="4246"/>
    <cellStyle name="Calculation 2 4 2 4 2 2 6 2" xfId="4247"/>
    <cellStyle name="Calculation 2 4 2 4 2 2 6 3" xfId="4248"/>
    <cellStyle name="Calculation 2 4 2 4 2 2 7" xfId="4249"/>
    <cellStyle name="Calculation 2 4 2 4 2 2 7 2" xfId="4250"/>
    <cellStyle name="Calculation 2 4 2 4 2 2 7 3" xfId="4251"/>
    <cellStyle name="Calculation 2 4 2 4 2 2 8" xfId="4252"/>
    <cellStyle name="Calculation 2 4 2 4 2 2 9" xfId="4253"/>
    <cellStyle name="Calculation 2 4 2 4 2 3" xfId="4254"/>
    <cellStyle name="Calculation 2 4 2 4 2 3 2" xfId="4255"/>
    <cellStyle name="Calculation 2 4 2 4 2 3 3" xfId="4256"/>
    <cellStyle name="Calculation 2 4 2 4 2 4" xfId="4257"/>
    <cellStyle name="Calculation 2 4 2 4 2 4 2" xfId="4258"/>
    <cellStyle name="Calculation 2 4 2 4 2 4 3" xfId="4259"/>
    <cellStyle name="Calculation 2 4 2 4 2 5" xfId="4260"/>
    <cellStyle name="Calculation 2 4 2 4 2 5 2" xfId="4261"/>
    <cellStyle name="Calculation 2 4 2 4 2 5 3" xfId="4262"/>
    <cellStyle name="Calculation 2 4 2 4 2 6" xfId="4263"/>
    <cellStyle name="Calculation 2 4 2 4 2 6 2" xfId="4264"/>
    <cellStyle name="Calculation 2 4 2 4 2 6 3" xfId="4265"/>
    <cellStyle name="Calculation 2 4 2 4 2 7" xfId="4266"/>
    <cellStyle name="Calculation 2 4 2 4 2 7 2" xfId="4267"/>
    <cellStyle name="Calculation 2 4 2 4 2 7 3" xfId="4268"/>
    <cellStyle name="Calculation 2 4 2 4 2 8" xfId="4269"/>
    <cellStyle name="Calculation 2 4 2 4 2 8 2" xfId="4270"/>
    <cellStyle name="Calculation 2 4 2 4 2 8 3" xfId="4271"/>
    <cellStyle name="Calculation 2 4 2 4 2 9" xfId="4272"/>
    <cellStyle name="Calculation 2 4 2 4 3" xfId="4273"/>
    <cellStyle name="Calculation 2 4 2 4 3 10" xfId="4274"/>
    <cellStyle name="Calculation 2 4 2 4 3 2" xfId="4275"/>
    <cellStyle name="Calculation 2 4 2 4 3 2 2" xfId="4276"/>
    <cellStyle name="Calculation 2 4 2 4 3 2 2 2" xfId="4277"/>
    <cellStyle name="Calculation 2 4 2 4 3 2 2 3" xfId="4278"/>
    <cellStyle name="Calculation 2 4 2 4 3 2 3" xfId="4279"/>
    <cellStyle name="Calculation 2 4 2 4 3 2 3 2" xfId="4280"/>
    <cellStyle name="Calculation 2 4 2 4 3 2 3 3" xfId="4281"/>
    <cellStyle name="Calculation 2 4 2 4 3 2 4" xfId="4282"/>
    <cellStyle name="Calculation 2 4 2 4 3 2 4 2" xfId="4283"/>
    <cellStyle name="Calculation 2 4 2 4 3 2 4 3" xfId="4284"/>
    <cellStyle name="Calculation 2 4 2 4 3 2 5" xfId="4285"/>
    <cellStyle name="Calculation 2 4 2 4 3 2 5 2" xfId="4286"/>
    <cellStyle name="Calculation 2 4 2 4 3 2 5 3" xfId="4287"/>
    <cellStyle name="Calculation 2 4 2 4 3 2 6" xfId="4288"/>
    <cellStyle name="Calculation 2 4 2 4 3 2 6 2" xfId="4289"/>
    <cellStyle name="Calculation 2 4 2 4 3 2 6 3" xfId="4290"/>
    <cellStyle name="Calculation 2 4 2 4 3 2 7" xfId="4291"/>
    <cellStyle name="Calculation 2 4 2 4 3 2 7 2" xfId="4292"/>
    <cellStyle name="Calculation 2 4 2 4 3 2 7 3" xfId="4293"/>
    <cellStyle name="Calculation 2 4 2 4 3 2 8" xfId="4294"/>
    <cellStyle name="Calculation 2 4 2 4 3 2 9" xfId="4295"/>
    <cellStyle name="Calculation 2 4 2 4 3 3" xfId="4296"/>
    <cellStyle name="Calculation 2 4 2 4 3 3 2" xfId="4297"/>
    <cellStyle name="Calculation 2 4 2 4 3 3 3" xfId="4298"/>
    <cellStyle name="Calculation 2 4 2 4 3 4" xfId="4299"/>
    <cellStyle name="Calculation 2 4 2 4 3 4 2" xfId="4300"/>
    <cellStyle name="Calculation 2 4 2 4 3 4 3" xfId="4301"/>
    <cellStyle name="Calculation 2 4 2 4 3 5" xfId="4302"/>
    <cellStyle name="Calculation 2 4 2 4 3 5 2" xfId="4303"/>
    <cellStyle name="Calculation 2 4 2 4 3 5 3" xfId="4304"/>
    <cellStyle name="Calculation 2 4 2 4 3 6" xfId="4305"/>
    <cellStyle name="Calculation 2 4 2 4 3 6 2" xfId="4306"/>
    <cellStyle name="Calculation 2 4 2 4 3 6 3" xfId="4307"/>
    <cellStyle name="Calculation 2 4 2 4 3 7" xfId="4308"/>
    <cellStyle name="Calculation 2 4 2 4 3 7 2" xfId="4309"/>
    <cellStyle name="Calculation 2 4 2 4 3 7 3" xfId="4310"/>
    <cellStyle name="Calculation 2 4 2 4 3 8" xfId="4311"/>
    <cellStyle name="Calculation 2 4 2 4 3 8 2" xfId="4312"/>
    <cellStyle name="Calculation 2 4 2 4 3 8 3" xfId="4313"/>
    <cellStyle name="Calculation 2 4 2 4 3 9" xfId="4314"/>
    <cellStyle name="Calculation 2 4 2 4 4" xfId="4315"/>
    <cellStyle name="Calculation 2 4 2 4 4 10" xfId="4316"/>
    <cellStyle name="Calculation 2 4 2 4 4 2" xfId="4317"/>
    <cellStyle name="Calculation 2 4 2 4 4 2 2" xfId="4318"/>
    <cellStyle name="Calculation 2 4 2 4 4 2 2 2" xfId="4319"/>
    <cellStyle name="Calculation 2 4 2 4 4 2 2 3" xfId="4320"/>
    <cellStyle name="Calculation 2 4 2 4 4 2 3" xfId="4321"/>
    <cellStyle name="Calculation 2 4 2 4 4 2 3 2" xfId="4322"/>
    <cellStyle name="Calculation 2 4 2 4 4 2 3 3" xfId="4323"/>
    <cellStyle name="Calculation 2 4 2 4 4 2 4" xfId="4324"/>
    <cellStyle name="Calculation 2 4 2 4 4 2 4 2" xfId="4325"/>
    <cellStyle name="Calculation 2 4 2 4 4 2 4 3" xfId="4326"/>
    <cellStyle name="Calculation 2 4 2 4 4 2 5" xfId="4327"/>
    <cellStyle name="Calculation 2 4 2 4 4 2 5 2" xfId="4328"/>
    <cellStyle name="Calculation 2 4 2 4 4 2 5 3" xfId="4329"/>
    <cellStyle name="Calculation 2 4 2 4 4 2 6" xfId="4330"/>
    <cellStyle name="Calculation 2 4 2 4 4 2 6 2" xfId="4331"/>
    <cellStyle name="Calculation 2 4 2 4 4 2 6 3" xfId="4332"/>
    <cellStyle name="Calculation 2 4 2 4 4 2 7" xfId="4333"/>
    <cellStyle name="Calculation 2 4 2 4 4 2 7 2" xfId="4334"/>
    <cellStyle name="Calculation 2 4 2 4 4 2 7 3" xfId="4335"/>
    <cellStyle name="Calculation 2 4 2 4 4 2 8" xfId="4336"/>
    <cellStyle name="Calculation 2 4 2 4 4 2 9" xfId="4337"/>
    <cellStyle name="Calculation 2 4 2 4 4 3" xfId="4338"/>
    <cellStyle name="Calculation 2 4 2 4 4 3 2" xfId="4339"/>
    <cellStyle name="Calculation 2 4 2 4 4 3 3" xfId="4340"/>
    <cellStyle name="Calculation 2 4 2 4 4 4" xfId="4341"/>
    <cellStyle name="Calculation 2 4 2 4 4 4 2" xfId="4342"/>
    <cellStyle name="Calculation 2 4 2 4 4 4 3" xfId="4343"/>
    <cellStyle name="Calculation 2 4 2 4 4 5" xfId="4344"/>
    <cellStyle name="Calculation 2 4 2 4 4 5 2" xfId="4345"/>
    <cellStyle name="Calculation 2 4 2 4 4 5 3" xfId="4346"/>
    <cellStyle name="Calculation 2 4 2 4 4 6" xfId="4347"/>
    <cellStyle name="Calculation 2 4 2 4 4 6 2" xfId="4348"/>
    <cellStyle name="Calculation 2 4 2 4 4 6 3" xfId="4349"/>
    <cellStyle name="Calculation 2 4 2 4 4 7" xfId="4350"/>
    <cellStyle name="Calculation 2 4 2 4 4 7 2" xfId="4351"/>
    <cellStyle name="Calculation 2 4 2 4 4 7 3" xfId="4352"/>
    <cellStyle name="Calculation 2 4 2 4 4 8" xfId="4353"/>
    <cellStyle name="Calculation 2 4 2 4 4 8 2" xfId="4354"/>
    <cellStyle name="Calculation 2 4 2 4 4 8 3" xfId="4355"/>
    <cellStyle name="Calculation 2 4 2 4 4 9" xfId="4356"/>
    <cellStyle name="Calculation 2 4 2 4 5" xfId="4357"/>
    <cellStyle name="Calculation 2 4 2 4 5 2" xfId="4358"/>
    <cellStyle name="Calculation 2 4 2 4 5 2 2" xfId="4359"/>
    <cellStyle name="Calculation 2 4 2 4 5 2 3" xfId="4360"/>
    <cellStyle name="Calculation 2 4 2 4 5 3" xfId="4361"/>
    <cellStyle name="Calculation 2 4 2 4 5 3 2" xfId="4362"/>
    <cellStyle name="Calculation 2 4 2 4 5 3 3" xfId="4363"/>
    <cellStyle name="Calculation 2 4 2 4 5 4" xfId="4364"/>
    <cellStyle name="Calculation 2 4 2 4 5 4 2" xfId="4365"/>
    <cellStyle name="Calculation 2 4 2 4 5 4 3" xfId="4366"/>
    <cellStyle name="Calculation 2 4 2 4 5 5" xfId="4367"/>
    <cellStyle name="Calculation 2 4 2 4 5 5 2" xfId="4368"/>
    <cellStyle name="Calculation 2 4 2 4 5 5 3" xfId="4369"/>
    <cellStyle name="Calculation 2 4 2 4 5 6" xfId="4370"/>
    <cellStyle name="Calculation 2 4 2 4 5 6 2" xfId="4371"/>
    <cellStyle name="Calculation 2 4 2 4 5 6 3" xfId="4372"/>
    <cellStyle name="Calculation 2 4 2 4 5 7" xfId="4373"/>
    <cellStyle name="Calculation 2 4 2 4 5 7 2" xfId="4374"/>
    <cellStyle name="Calculation 2 4 2 4 5 7 3" xfId="4375"/>
    <cellStyle name="Calculation 2 4 2 4 5 8" xfId="4376"/>
    <cellStyle name="Calculation 2 4 2 4 5 9" xfId="4377"/>
    <cellStyle name="Calculation 2 4 2 4 6" xfId="4378"/>
    <cellStyle name="Calculation 2 4 2 4 6 2" xfId="4379"/>
    <cellStyle name="Calculation 2 4 2 4 6 3" xfId="4380"/>
    <cellStyle name="Calculation 2 4 2 4 7" xfId="4381"/>
    <cellStyle name="Calculation 2 4 2 4 7 2" xfId="4382"/>
    <cellStyle name="Calculation 2 4 2 4 7 3" xfId="4383"/>
    <cellStyle name="Calculation 2 4 2 4 8" xfId="4384"/>
    <cellStyle name="Calculation 2 4 2 4 8 2" xfId="4385"/>
    <cellStyle name="Calculation 2 4 2 4 8 3" xfId="4386"/>
    <cellStyle name="Calculation 2 4 2 4 9" xfId="4387"/>
    <cellStyle name="Calculation 2 4 2 4 9 2" xfId="4388"/>
    <cellStyle name="Calculation 2 4 2 4 9 3" xfId="4389"/>
    <cellStyle name="Calculation 2 4 2 5" xfId="4390"/>
    <cellStyle name="Calculation 2 4 2 5 10" xfId="4391"/>
    <cellStyle name="Calculation 2 4 2 5 2" xfId="4392"/>
    <cellStyle name="Calculation 2 4 2 5 2 10" xfId="4393"/>
    <cellStyle name="Calculation 2 4 2 5 2 2" xfId="4394"/>
    <cellStyle name="Calculation 2 4 2 5 2 2 2" xfId="4395"/>
    <cellStyle name="Calculation 2 4 2 5 2 2 2 2" xfId="4396"/>
    <cellStyle name="Calculation 2 4 2 5 2 2 2 3" xfId="4397"/>
    <cellStyle name="Calculation 2 4 2 5 2 2 3" xfId="4398"/>
    <cellStyle name="Calculation 2 4 2 5 2 2 3 2" xfId="4399"/>
    <cellStyle name="Calculation 2 4 2 5 2 2 3 3" xfId="4400"/>
    <cellStyle name="Calculation 2 4 2 5 2 2 4" xfId="4401"/>
    <cellStyle name="Calculation 2 4 2 5 2 2 4 2" xfId="4402"/>
    <cellStyle name="Calculation 2 4 2 5 2 2 4 3" xfId="4403"/>
    <cellStyle name="Calculation 2 4 2 5 2 2 5" xfId="4404"/>
    <cellStyle name="Calculation 2 4 2 5 2 2 5 2" xfId="4405"/>
    <cellStyle name="Calculation 2 4 2 5 2 2 5 3" xfId="4406"/>
    <cellStyle name="Calculation 2 4 2 5 2 2 6" xfId="4407"/>
    <cellStyle name="Calculation 2 4 2 5 2 2 6 2" xfId="4408"/>
    <cellStyle name="Calculation 2 4 2 5 2 2 6 3" xfId="4409"/>
    <cellStyle name="Calculation 2 4 2 5 2 2 7" xfId="4410"/>
    <cellStyle name="Calculation 2 4 2 5 2 2 7 2" xfId="4411"/>
    <cellStyle name="Calculation 2 4 2 5 2 2 7 3" xfId="4412"/>
    <cellStyle name="Calculation 2 4 2 5 2 2 8" xfId="4413"/>
    <cellStyle name="Calculation 2 4 2 5 2 2 9" xfId="4414"/>
    <cellStyle name="Calculation 2 4 2 5 2 3" xfId="4415"/>
    <cellStyle name="Calculation 2 4 2 5 2 3 2" xfId="4416"/>
    <cellStyle name="Calculation 2 4 2 5 2 3 3" xfId="4417"/>
    <cellStyle name="Calculation 2 4 2 5 2 4" xfId="4418"/>
    <cellStyle name="Calculation 2 4 2 5 2 4 2" xfId="4419"/>
    <cellStyle name="Calculation 2 4 2 5 2 4 3" xfId="4420"/>
    <cellStyle name="Calculation 2 4 2 5 2 5" xfId="4421"/>
    <cellStyle name="Calculation 2 4 2 5 2 5 2" xfId="4422"/>
    <cellStyle name="Calculation 2 4 2 5 2 5 3" xfId="4423"/>
    <cellStyle name="Calculation 2 4 2 5 2 6" xfId="4424"/>
    <cellStyle name="Calculation 2 4 2 5 2 6 2" xfId="4425"/>
    <cellStyle name="Calculation 2 4 2 5 2 6 3" xfId="4426"/>
    <cellStyle name="Calculation 2 4 2 5 2 7" xfId="4427"/>
    <cellStyle name="Calculation 2 4 2 5 2 7 2" xfId="4428"/>
    <cellStyle name="Calculation 2 4 2 5 2 7 3" xfId="4429"/>
    <cellStyle name="Calculation 2 4 2 5 2 8" xfId="4430"/>
    <cellStyle name="Calculation 2 4 2 5 2 8 2" xfId="4431"/>
    <cellStyle name="Calculation 2 4 2 5 2 8 3" xfId="4432"/>
    <cellStyle name="Calculation 2 4 2 5 2 9" xfId="4433"/>
    <cellStyle name="Calculation 2 4 2 5 3" xfId="4434"/>
    <cellStyle name="Calculation 2 4 2 5 3 10" xfId="4435"/>
    <cellStyle name="Calculation 2 4 2 5 3 2" xfId="4436"/>
    <cellStyle name="Calculation 2 4 2 5 3 2 2" xfId="4437"/>
    <cellStyle name="Calculation 2 4 2 5 3 2 2 2" xfId="4438"/>
    <cellStyle name="Calculation 2 4 2 5 3 2 2 3" xfId="4439"/>
    <cellStyle name="Calculation 2 4 2 5 3 2 3" xfId="4440"/>
    <cellStyle name="Calculation 2 4 2 5 3 2 3 2" xfId="4441"/>
    <cellStyle name="Calculation 2 4 2 5 3 2 3 3" xfId="4442"/>
    <cellStyle name="Calculation 2 4 2 5 3 2 4" xfId="4443"/>
    <cellStyle name="Calculation 2 4 2 5 3 2 4 2" xfId="4444"/>
    <cellStyle name="Calculation 2 4 2 5 3 2 4 3" xfId="4445"/>
    <cellStyle name="Calculation 2 4 2 5 3 2 5" xfId="4446"/>
    <cellStyle name="Calculation 2 4 2 5 3 2 5 2" xfId="4447"/>
    <cellStyle name="Calculation 2 4 2 5 3 2 5 3" xfId="4448"/>
    <cellStyle name="Calculation 2 4 2 5 3 2 6" xfId="4449"/>
    <cellStyle name="Calculation 2 4 2 5 3 2 6 2" xfId="4450"/>
    <cellStyle name="Calculation 2 4 2 5 3 2 6 3" xfId="4451"/>
    <cellStyle name="Calculation 2 4 2 5 3 2 7" xfId="4452"/>
    <cellStyle name="Calculation 2 4 2 5 3 2 7 2" xfId="4453"/>
    <cellStyle name="Calculation 2 4 2 5 3 2 7 3" xfId="4454"/>
    <cellStyle name="Calculation 2 4 2 5 3 2 8" xfId="4455"/>
    <cellStyle name="Calculation 2 4 2 5 3 2 9" xfId="4456"/>
    <cellStyle name="Calculation 2 4 2 5 3 3" xfId="4457"/>
    <cellStyle name="Calculation 2 4 2 5 3 3 2" xfId="4458"/>
    <cellStyle name="Calculation 2 4 2 5 3 3 3" xfId="4459"/>
    <cellStyle name="Calculation 2 4 2 5 3 4" xfId="4460"/>
    <cellStyle name="Calculation 2 4 2 5 3 4 2" xfId="4461"/>
    <cellStyle name="Calculation 2 4 2 5 3 4 3" xfId="4462"/>
    <cellStyle name="Calculation 2 4 2 5 3 5" xfId="4463"/>
    <cellStyle name="Calculation 2 4 2 5 3 5 2" xfId="4464"/>
    <cellStyle name="Calculation 2 4 2 5 3 5 3" xfId="4465"/>
    <cellStyle name="Calculation 2 4 2 5 3 6" xfId="4466"/>
    <cellStyle name="Calculation 2 4 2 5 3 6 2" xfId="4467"/>
    <cellStyle name="Calculation 2 4 2 5 3 6 3" xfId="4468"/>
    <cellStyle name="Calculation 2 4 2 5 3 7" xfId="4469"/>
    <cellStyle name="Calculation 2 4 2 5 3 7 2" xfId="4470"/>
    <cellStyle name="Calculation 2 4 2 5 3 7 3" xfId="4471"/>
    <cellStyle name="Calculation 2 4 2 5 3 8" xfId="4472"/>
    <cellStyle name="Calculation 2 4 2 5 3 8 2" xfId="4473"/>
    <cellStyle name="Calculation 2 4 2 5 3 8 3" xfId="4474"/>
    <cellStyle name="Calculation 2 4 2 5 3 9" xfId="4475"/>
    <cellStyle name="Calculation 2 4 2 5 4" xfId="4476"/>
    <cellStyle name="Calculation 2 4 2 5 4 10" xfId="4477"/>
    <cellStyle name="Calculation 2 4 2 5 4 2" xfId="4478"/>
    <cellStyle name="Calculation 2 4 2 5 4 2 2" xfId="4479"/>
    <cellStyle name="Calculation 2 4 2 5 4 2 2 2" xfId="4480"/>
    <cellStyle name="Calculation 2 4 2 5 4 2 2 3" xfId="4481"/>
    <cellStyle name="Calculation 2 4 2 5 4 2 3" xfId="4482"/>
    <cellStyle name="Calculation 2 4 2 5 4 2 3 2" xfId="4483"/>
    <cellStyle name="Calculation 2 4 2 5 4 2 3 3" xfId="4484"/>
    <cellStyle name="Calculation 2 4 2 5 4 2 4" xfId="4485"/>
    <cellStyle name="Calculation 2 4 2 5 4 2 4 2" xfId="4486"/>
    <cellStyle name="Calculation 2 4 2 5 4 2 4 3" xfId="4487"/>
    <cellStyle name="Calculation 2 4 2 5 4 2 5" xfId="4488"/>
    <cellStyle name="Calculation 2 4 2 5 4 2 5 2" xfId="4489"/>
    <cellStyle name="Calculation 2 4 2 5 4 2 5 3" xfId="4490"/>
    <cellStyle name="Calculation 2 4 2 5 4 2 6" xfId="4491"/>
    <cellStyle name="Calculation 2 4 2 5 4 2 6 2" xfId="4492"/>
    <cellStyle name="Calculation 2 4 2 5 4 2 6 3" xfId="4493"/>
    <cellStyle name="Calculation 2 4 2 5 4 2 7" xfId="4494"/>
    <cellStyle name="Calculation 2 4 2 5 4 2 7 2" xfId="4495"/>
    <cellStyle name="Calculation 2 4 2 5 4 2 7 3" xfId="4496"/>
    <cellStyle name="Calculation 2 4 2 5 4 2 8" xfId="4497"/>
    <cellStyle name="Calculation 2 4 2 5 4 2 9" xfId="4498"/>
    <cellStyle name="Calculation 2 4 2 5 4 3" xfId="4499"/>
    <cellStyle name="Calculation 2 4 2 5 4 3 2" xfId="4500"/>
    <cellStyle name="Calculation 2 4 2 5 4 3 3" xfId="4501"/>
    <cellStyle name="Calculation 2 4 2 5 4 4" xfId="4502"/>
    <cellStyle name="Calculation 2 4 2 5 4 4 2" xfId="4503"/>
    <cellStyle name="Calculation 2 4 2 5 4 4 3" xfId="4504"/>
    <cellStyle name="Calculation 2 4 2 5 4 5" xfId="4505"/>
    <cellStyle name="Calculation 2 4 2 5 4 5 2" xfId="4506"/>
    <cellStyle name="Calculation 2 4 2 5 4 5 3" xfId="4507"/>
    <cellStyle name="Calculation 2 4 2 5 4 6" xfId="4508"/>
    <cellStyle name="Calculation 2 4 2 5 4 6 2" xfId="4509"/>
    <cellStyle name="Calculation 2 4 2 5 4 6 3" xfId="4510"/>
    <cellStyle name="Calculation 2 4 2 5 4 7" xfId="4511"/>
    <cellStyle name="Calculation 2 4 2 5 4 7 2" xfId="4512"/>
    <cellStyle name="Calculation 2 4 2 5 4 7 3" xfId="4513"/>
    <cellStyle name="Calculation 2 4 2 5 4 8" xfId="4514"/>
    <cellStyle name="Calculation 2 4 2 5 4 8 2" xfId="4515"/>
    <cellStyle name="Calculation 2 4 2 5 4 8 3" xfId="4516"/>
    <cellStyle name="Calculation 2 4 2 5 4 9" xfId="4517"/>
    <cellStyle name="Calculation 2 4 2 5 5" xfId="4518"/>
    <cellStyle name="Calculation 2 4 2 5 5 2" xfId="4519"/>
    <cellStyle name="Calculation 2 4 2 5 5 2 2" xfId="4520"/>
    <cellStyle name="Calculation 2 4 2 5 5 2 3" xfId="4521"/>
    <cellStyle name="Calculation 2 4 2 5 5 3" xfId="4522"/>
    <cellStyle name="Calculation 2 4 2 5 5 3 2" xfId="4523"/>
    <cellStyle name="Calculation 2 4 2 5 5 3 3" xfId="4524"/>
    <cellStyle name="Calculation 2 4 2 5 5 4" xfId="4525"/>
    <cellStyle name="Calculation 2 4 2 5 5 4 2" xfId="4526"/>
    <cellStyle name="Calculation 2 4 2 5 5 4 3" xfId="4527"/>
    <cellStyle name="Calculation 2 4 2 5 5 5" xfId="4528"/>
    <cellStyle name="Calculation 2 4 2 5 5 5 2" xfId="4529"/>
    <cellStyle name="Calculation 2 4 2 5 5 5 3" xfId="4530"/>
    <cellStyle name="Calculation 2 4 2 5 5 6" xfId="4531"/>
    <cellStyle name="Calculation 2 4 2 5 5 6 2" xfId="4532"/>
    <cellStyle name="Calculation 2 4 2 5 5 6 3" xfId="4533"/>
    <cellStyle name="Calculation 2 4 2 5 5 7" xfId="4534"/>
    <cellStyle name="Calculation 2 4 2 5 5 7 2" xfId="4535"/>
    <cellStyle name="Calculation 2 4 2 5 5 7 3" xfId="4536"/>
    <cellStyle name="Calculation 2 4 2 5 5 8" xfId="4537"/>
    <cellStyle name="Calculation 2 4 2 5 5 9" xfId="4538"/>
    <cellStyle name="Calculation 2 4 2 5 6" xfId="4539"/>
    <cellStyle name="Calculation 2 4 2 5 6 2" xfId="4540"/>
    <cellStyle name="Calculation 2 4 2 5 6 3" xfId="4541"/>
    <cellStyle name="Calculation 2 4 2 5 7" xfId="4542"/>
    <cellStyle name="Calculation 2 4 2 5 7 2" xfId="4543"/>
    <cellStyle name="Calculation 2 4 2 5 7 3" xfId="4544"/>
    <cellStyle name="Calculation 2 4 2 5 8" xfId="4545"/>
    <cellStyle name="Calculation 2 4 2 5 8 2" xfId="4546"/>
    <cellStyle name="Calculation 2 4 2 5 8 3" xfId="4547"/>
    <cellStyle name="Calculation 2 4 2 5 9" xfId="4548"/>
    <cellStyle name="Calculation 2 4 2 5 9 2" xfId="4549"/>
    <cellStyle name="Calculation 2 4 2 5 9 3" xfId="4550"/>
    <cellStyle name="Calculation 2 4 2 6" xfId="4551"/>
    <cellStyle name="Calculation 2 4 2 6 10" xfId="4552"/>
    <cellStyle name="Calculation 2 4 2 6 2" xfId="4553"/>
    <cellStyle name="Calculation 2 4 2 6 2 2" xfId="4554"/>
    <cellStyle name="Calculation 2 4 2 6 2 2 2" xfId="4555"/>
    <cellStyle name="Calculation 2 4 2 6 2 2 3" xfId="4556"/>
    <cellStyle name="Calculation 2 4 2 6 2 3" xfId="4557"/>
    <cellStyle name="Calculation 2 4 2 6 2 3 2" xfId="4558"/>
    <cellStyle name="Calculation 2 4 2 6 2 3 3" xfId="4559"/>
    <cellStyle name="Calculation 2 4 2 6 2 4" xfId="4560"/>
    <cellStyle name="Calculation 2 4 2 6 2 4 2" xfId="4561"/>
    <cellStyle name="Calculation 2 4 2 6 2 4 3" xfId="4562"/>
    <cellStyle name="Calculation 2 4 2 6 2 5" xfId="4563"/>
    <cellStyle name="Calculation 2 4 2 6 2 5 2" xfId="4564"/>
    <cellStyle name="Calculation 2 4 2 6 2 5 3" xfId="4565"/>
    <cellStyle name="Calculation 2 4 2 6 2 6" xfId="4566"/>
    <cellStyle name="Calculation 2 4 2 6 2 6 2" xfId="4567"/>
    <cellStyle name="Calculation 2 4 2 6 2 6 3" xfId="4568"/>
    <cellStyle name="Calculation 2 4 2 6 2 7" xfId="4569"/>
    <cellStyle name="Calculation 2 4 2 6 2 7 2" xfId="4570"/>
    <cellStyle name="Calculation 2 4 2 6 2 7 3" xfId="4571"/>
    <cellStyle name="Calculation 2 4 2 6 2 8" xfId="4572"/>
    <cellStyle name="Calculation 2 4 2 6 2 9" xfId="4573"/>
    <cellStyle name="Calculation 2 4 2 6 3" xfId="4574"/>
    <cellStyle name="Calculation 2 4 2 6 3 2" xfId="4575"/>
    <cellStyle name="Calculation 2 4 2 6 3 3" xfId="4576"/>
    <cellStyle name="Calculation 2 4 2 6 4" xfId="4577"/>
    <cellStyle name="Calculation 2 4 2 6 4 2" xfId="4578"/>
    <cellStyle name="Calculation 2 4 2 6 4 3" xfId="4579"/>
    <cellStyle name="Calculation 2 4 2 6 5" xfId="4580"/>
    <cellStyle name="Calculation 2 4 2 6 5 2" xfId="4581"/>
    <cellStyle name="Calculation 2 4 2 6 5 3" xfId="4582"/>
    <cellStyle name="Calculation 2 4 2 6 6" xfId="4583"/>
    <cellStyle name="Calculation 2 4 2 6 6 2" xfId="4584"/>
    <cellStyle name="Calculation 2 4 2 6 6 3" xfId="4585"/>
    <cellStyle name="Calculation 2 4 2 6 7" xfId="4586"/>
    <cellStyle name="Calculation 2 4 2 6 7 2" xfId="4587"/>
    <cellStyle name="Calculation 2 4 2 6 7 3" xfId="4588"/>
    <cellStyle name="Calculation 2 4 2 6 8" xfId="4589"/>
    <cellStyle name="Calculation 2 4 2 6 8 2" xfId="4590"/>
    <cellStyle name="Calculation 2 4 2 6 8 3" xfId="4591"/>
    <cellStyle name="Calculation 2 4 2 6 9" xfId="4592"/>
    <cellStyle name="Calculation 2 4 2 7" xfId="4593"/>
    <cellStyle name="Calculation 2 4 2 7 10" xfId="4594"/>
    <cellStyle name="Calculation 2 4 2 7 2" xfId="4595"/>
    <cellStyle name="Calculation 2 4 2 7 2 2" xfId="4596"/>
    <cellStyle name="Calculation 2 4 2 7 2 2 2" xfId="4597"/>
    <cellStyle name="Calculation 2 4 2 7 2 2 3" xfId="4598"/>
    <cellStyle name="Calculation 2 4 2 7 2 3" xfId="4599"/>
    <cellStyle name="Calculation 2 4 2 7 2 3 2" xfId="4600"/>
    <cellStyle name="Calculation 2 4 2 7 2 3 3" xfId="4601"/>
    <cellStyle name="Calculation 2 4 2 7 2 4" xfId="4602"/>
    <cellStyle name="Calculation 2 4 2 7 2 4 2" xfId="4603"/>
    <cellStyle name="Calculation 2 4 2 7 2 4 3" xfId="4604"/>
    <cellStyle name="Calculation 2 4 2 7 2 5" xfId="4605"/>
    <cellStyle name="Calculation 2 4 2 7 2 5 2" xfId="4606"/>
    <cellStyle name="Calculation 2 4 2 7 2 5 3" xfId="4607"/>
    <cellStyle name="Calculation 2 4 2 7 2 6" xfId="4608"/>
    <cellStyle name="Calculation 2 4 2 7 2 6 2" xfId="4609"/>
    <cellStyle name="Calculation 2 4 2 7 2 6 3" xfId="4610"/>
    <cellStyle name="Calculation 2 4 2 7 2 7" xfId="4611"/>
    <cellStyle name="Calculation 2 4 2 7 2 7 2" xfId="4612"/>
    <cellStyle name="Calculation 2 4 2 7 2 7 3" xfId="4613"/>
    <cellStyle name="Calculation 2 4 2 7 2 8" xfId="4614"/>
    <cellStyle name="Calculation 2 4 2 7 2 9" xfId="4615"/>
    <cellStyle name="Calculation 2 4 2 7 3" xfId="4616"/>
    <cellStyle name="Calculation 2 4 2 7 3 2" xfId="4617"/>
    <cellStyle name="Calculation 2 4 2 7 3 3" xfId="4618"/>
    <cellStyle name="Calculation 2 4 2 7 4" xfId="4619"/>
    <cellStyle name="Calculation 2 4 2 7 4 2" xfId="4620"/>
    <cellStyle name="Calculation 2 4 2 7 4 3" xfId="4621"/>
    <cellStyle name="Calculation 2 4 2 7 5" xfId="4622"/>
    <cellStyle name="Calculation 2 4 2 7 5 2" xfId="4623"/>
    <cellStyle name="Calculation 2 4 2 7 5 3" xfId="4624"/>
    <cellStyle name="Calculation 2 4 2 7 6" xfId="4625"/>
    <cellStyle name="Calculation 2 4 2 7 6 2" xfId="4626"/>
    <cellStyle name="Calculation 2 4 2 7 6 3" xfId="4627"/>
    <cellStyle name="Calculation 2 4 2 7 7" xfId="4628"/>
    <cellStyle name="Calculation 2 4 2 7 7 2" xfId="4629"/>
    <cellStyle name="Calculation 2 4 2 7 7 3" xfId="4630"/>
    <cellStyle name="Calculation 2 4 2 7 8" xfId="4631"/>
    <cellStyle name="Calculation 2 4 2 7 8 2" xfId="4632"/>
    <cellStyle name="Calculation 2 4 2 7 8 3" xfId="4633"/>
    <cellStyle name="Calculation 2 4 2 7 9" xfId="4634"/>
    <cellStyle name="Calculation 2 4 2 8" xfId="4635"/>
    <cellStyle name="Calculation 2 4 2 8 10" xfId="4636"/>
    <cellStyle name="Calculation 2 4 2 8 2" xfId="4637"/>
    <cellStyle name="Calculation 2 4 2 8 2 2" xfId="4638"/>
    <cellStyle name="Calculation 2 4 2 8 2 2 2" xfId="4639"/>
    <cellStyle name="Calculation 2 4 2 8 2 2 3" xfId="4640"/>
    <cellStyle name="Calculation 2 4 2 8 2 3" xfId="4641"/>
    <cellStyle name="Calculation 2 4 2 8 2 3 2" xfId="4642"/>
    <cellStyle name="Calculation 2 4 2 8 2 3 3" xfId="4643"/>
    <cellStyle name="Calculation 2 4 2 8 2 4" xfId="4644"/>
    <cellStyle name="Calculation 2 4 2 8 2 4 2" xfId="4645"/>
    <cellStyle name="Calculation 2 4 2 8 2 4 3" xfId="4646"/>
    <cellStyle name="Calculation 2 4 2 8 2 5" xfId="4647"/>
    <cellStyle name="Calculation 2 4 2 8 2 5 2" xfId="4648"/>
    <cellStyle name="Calculation 2 4 2 8 2 5 3" xfId="4649"/>
    <cellStyle name="Calculation 2 4 2 8 2 6" xfId="4650"/>
    <cellStyle name="Calculation 2 4 2 8 2 6 2" xfId="4651"/>
    <cellStyle name="Calculation 2 4 2 8 2 6 3" xfId="4652"/>
    <cellStyle name="Calculation 2 4 2 8 2 7" xfId="4653"/>
    <cellStyle name="Calculation 2 4 2 8 2 7 2" xfId="4654"/>
    <cellStyle name="Calculation 2 4 2 8 2 7 3" xfId="4655"/>
    <cellStyle name="Calculation 2 4 2 8 2 8" xfId="4656"/>
    <cellStyle name="Calculation 2 4 2 8 2 9" xfId="4657"/>
    <cellStyle name="Calculation 2 4 2 8 3" xfId="4658"/>
    <cellStyle name="Calculation 2 4 2 8 3 2" xfId="4659"/>
    <cellStyle name="Calculation 2 4 2 8 3 3" xfId="4660"/>
    <cellStyle name="Calculation 2 4 2 8 4" xfId="4661"/>
    <cellStyle name="Calculation 2 4 2 8 4 2" xfId="4662"/>
    <cellStyle name="Calculation 2 4 2 8 4 3" xfId="4663"/>
    <cellStyle name="Calculation 2 4 2 8 5" xfId="4664"/>
    <cellStyle name="Calculation 2 4 2 8 5 2" xfId="4665"/>
    <cellStyle name="Calculation 2 4 2 8 5 3" xfId="4666"/>
    <cellStyle name="Calculation 2 4 2 8 6" xfId="4667"/>
    <cellStyle name="Calculation 2 4 2 8 6 2" xfId="4668"/>
    <cellStyle name="Calculation 2 4 2 8 6 3" xfId="4669"/>
    <cellStyle name="Calculation 2 4 2 8 7" xfId="4670"/>
    <cellStyle name="Calculation 2 4 2 8 7 2" xfId="4671"/>
    <cellStyle name="Calculation 2 4 2 8 7 3" xfId="4672"/>
    <cellStyle name="Calculation 2 4 2 8 8" xfId="4673"/>
    <cellStyle name="Calculation 2 4 2 8 8 2" xfId="4674"/>
    <cellStyle name="Calculation 2 4 2 8 8 3" xfId="4675"/>
    <cellStyle name="Calculation 2 4 2 8 9" xfId="4676"/>
    <cellStyle name="Calculation 2 4 2 9" xfId="4677"/>
    <cellStyle name="Calculation 2 4 2 9 2" xfId="4678"/>
    <cellStyle name="Calculation 2 4 2 9 2 2" xfId="4679"/>
    <cellStyle name="Calculation 2 4 2 9 2 3" xfId="4680"/>
    <cellStyle name="Calculation 2 4 2 9 3" xfId="4681"/>
    <cellStyle name="Calculation 2 4 2 9 3 2" xfId="4682"/>
    <cellStyle name="Calculation 2 4 2 9 3 3" xfId="4683"/>
    <cellStyle name="Calculation 2 4 2 9 4" xfId="4684"/>
    <cellStyle name="Calculation 2 4 2 9 4 2" xfId="4685"/>
    <cellStyle name="Calculation 2 4 2 9 4 3" xfId="4686"/>
    <cellStyle name="Calculation 2 4 2 9 5" xfId="4687"/>
    <cellStyle name="Calculation 2 4 2 9 5 2" xfId="4688"/>
    <cellStyle name="Calculation 2 4 2 9 5 3" xfId="4689"/>
    <cellStyle name="Calculation 2 4 2 9 6" xfId="4690"/>
    <cellStyle name="Calculation 2 4 2 9 6 2" xfId="4691"/>
    <cellStyle name="Calculation 2 4 2 9 6 3" xfId="4692"/>
    <cellStyle name="Calculation 2 4 2 9 7" xfId="4693"/>
    <cellStyle name="Calculation 2 4 2 9 7 2" xfId="4694"/>
    <cellStyle name="Calculation 2 4 2 9 7 3" xfId="4695"/>
    <cellStyle name="Calculation 2 4 2 9 8" xfId="4696"/>
    <cellStyle name="Calculation 2 4 2 9 9" xfId="4697"/>
    <cellStyle name="Calculation 2 4 3" xfId="4698"/>
    <cellStyle name="Calculation 2 4 3 10" xfId="4699"/>
    <cellStyle name="Calculation 2 4 3 10 2" xfId="4700"/>
    <cellStyle name="Calculation 2 4 3 10 3" xfId="4701"/>
    <cellStyle name="Calculation 2 4 3 11" xfId="4702"/>
    <cellStyle name="Calculation 2 4 3 11 2" xfId="4703"/>
    <cellStyle name="Calculation 2 4 3 11 3" xfId="4704"/>
    <cellStyle name="Calculation 2 4 3 12" xfId="4705"/>
    <cellStyle name="Calculation 2 4 3 2" xfId="4706"/>
    <cellStyle name="Calculation 2 4 3 2 10" xfId="4707"/>
    <cellStyle name="Calculation 2 4 3 2 2" xfId="4708"/>
    <cellStyle name="Calculation 2 4 3 2 2 2" xfId="4709"/>
    <cellStyle name="Calculation 2 4 3 2 2 2 2" xfId="4710"/>
    <cellStyle name="Calculation 2 4 3 2 2 2 3" xfId="4711"/>
    <cellStyle name="Calculation 2 4 3 2 2 3" xfId="4712"/>
    <cellStyle name="Calculation 2 4 3 2 2 3 2" xfId="4713"/>
    <cellStyle name="Calculation 2 4 3 2 2 3 3" xfId="4714"/>
    <cellStyle name="Calculation 2 4 3 2 2 4" xfId="4715"/>
    <cellStyle name="Calculation 2 4 3 2 2 4 2" xfId="4716"/>
    <cellStyle name="Calculation 2 4 3 2 2 4 3" xfId="4717"/>
    <cellStyle name="Calculation 2 4 3 2 2 5" xfId="4718"/>
    <cellStyle name="Calculation 2 4 3 2 2 5 2" xfId="4719"/>
    <cellStyle name="Calculation 2 4 3 2 2 5 3" xfId="4720"/>
    <cellStyle name="Calculation 2 4 3 2 2 6" xfId="4721"/>
    <cellStyle name="Calculation 2 4 3 2 2 6 2" xfId="4722"/>
    <cellStyle name="Calculation 2 4 3 2 2 6 3" xfId="4723"/>
    <cellStyle name="Calculation 2 4 3 2 2 7" xfId="4724"/>
    <cellStyle name="Calculation 2 4 3 2 2 7 2" xfId="4725"/>
    <cellStyle name="Calculation 2 4 3 2 2 7 3" xfId="4726"/>
    <cellStyle name="Calculation 2 4 3 2 2 8" xfId="4727"/>
    <cellStyle name="Calculation 2 4 3 2 2 9" xfId="4728"/>
    <cellStyle name="Calculation 2 4 3 2 3" xfId="4729"/>
    <cellStyle name="Calculation 2 4 3 2 3 2" xfId="4730"/>
    <cellStyle name="Calculation 2 4 3 2 3 3" xfId="4731"/>
    <cellStyle name="Calculation 2 4 3 2 4" xfId="4732"/>
    <cellStyle name="Calculation 2 4 3 2 4 2" xfId="4733"/>
    <cellStyle name="Calculation 2 4 3 2 4 3" xfId="4734"/>
    <cellStyle name="Calculation 2 4 3 2 5" xfId="4735"/>
    <cellStyle name="Calculation 2 4 3 2 5 2" xfId="4736"/>
    <cellStyle name="Calculation 2 4 3 2 5 3" xfId="4737"/>
    <cellStyle name="Calculation 2 4 3 2 6" xfId="4738"/>
    <cellStyle name="Calculation 2 4 3 2 6 2" xfId="4739"/>
    <cellStyle name="Calculation 2 4 3 2 6 3" xfId="4740"/>
    <cellStyle name="Calculation 2 4 3 2 7" xfId="4741"/>
    <cellStyle name="Calculation 2 4 3 2 7 2" xfId="4742"/>
    <cellStyle name="Calculation 2 4 3 2 7 3" xfId="4743"/>
    <cellStyle name="Calculation 2 4 3 2 8" xfId="4744"/>
    <cellStyle name="Calculation 2 4 3 2 8 2" xfId="4745"/>
    <cellStyle name="Calculation 2 4 3 2 8 3" xfId="4746"/>
    <cellStyle name="Calculation 2 4 3 2 9" xfId="4747"/>
    <cellStyle name="Calculation 2 4 3 3" xfId="4748"/>
    <cellStyle name="Calculation 2 4 3 3 10" xfId="4749"/>
    <cellStyle name="Calculation 2 4 3 3 2" xfId="4750"/>
    <cellStyle name="Calculation 2 4 3 3 2 2" xfId="4751"/>
    <cellStyle name="Calculation 2 4 3 3 2 2 2" xfId="4752"/>
    <cellStyle name="Calculation 2 4 3 3 2 2 3" xfId="4753"/>
    <cellStyle name="Calculation 2 4 3 3 2 3" xfId="4754"/>
    <cellStyle name="Calculation 2 4 3 3 2 3 2" xfId="4755"/>
    <cellStyle name="Calculation 2 4 3 3 2 3 3" xfId="4756"/>
    <cellStyle name="Calculation 2 4 3 3 2 4" xfId="4757"/>
    <cellStyle name="Calculation 2 4 3 3 2 4 2" xfId="4758"/>
    <cellStyle name="Calculation 2 4 3 3 2 4 3" xfId="4759"/>
    <cellStyle name="Calculation 2 4 3 3 2 5" xfId="4760"/>
    <cellStyle name="Calculation 2 4 3 3 2 5 2" xfId="4761"/>
    <cellStyle name="Calculation 2 4 3 3 2 5 3" xfId="4762"/>
    <cellStyle name="Calculation 2 4 3 3 2 6" xfId="4763"/>
    <cellStyle name="Calculation 2 4 3 3 2 6 2" xfId="4764"/>
    <cellStyle name="Calculation 2 4 3 3 2 6 3" xfId="4765"/>
    <cellStyle name="Calculation 2 4 3 3 2 7" xfId="4766"/>
    <cellStyle name="Calculation 2 4 3 3 2 7 2" xfId="4767"/>
    <cellStyle name="Calculation 2 4 3 3 2 7 3" xfId="4768"/>
    <cellStyle name="Calculation 2 4 3 3 2 8" xfId="4769"/>
    <cellStyle name="Calculation 2 4 3 3 2 9" xfId="4770"/>
    <cellStyle name="Calculation 2 4 3 3 3" xfId="4771"/>
    <cellStyle name="Calculation 2 4 3 3 3 2" xfId="4772"/>
    <cellStyle name="Calculation 2 4 3 3 3 3" xfId="4773"/>
    <cellStyle name="Calculation 2 4 3 3 4" xfId="4774"/>
    <cellStyle name="Calculation 2 4 3 3 4 2" xfId="4775"/>
    <cellStyle name="Calculation 2 4 3 3 4 3" xfId="4776"/>
    <cellStyle name="Calculation 2 4 3 3 5" xfId="4777"/>
    <cellStyle name="Calculation 2 4 3 3 5 2" xfId="4778"/>
    <cellStyle name="Calculation 2 4 3 3 5 3" xfId="4779"/>
    <cellStyle name="Calculation 2 4 3 3 6" xfId="4780"/>
    <cellStyle name="Calculation 2 4 3 3 6 2" xfId="4781"/>
    <cellStyle name="Calculation 2 4 3 3 6 3" xfId="4782"/>
    <cellStyle name="Calculation 2 4 3 3 7" xfId="4783"/>
    <cellStyle name="Calculation 2 4 3 3 7 2" xfId="4784"/>
    <cellStyle name="Calculation 2 4 3 3 7 3" xfId="4785"/>
    <cellStyle name="Calculation 2 4 3 3 8" xfId="4786"/>
    <cellStyle name="Calculation 2 4 3 3 8 2" xfId="4787"/>
    <cellStyle name="Calculation 2 4 3 3 8 3" xfId="4788"/>
    <cellStyle name="Calculation 2 4 3 3 9" xfId="4789"/>
    <cellStyle name="Calculation 2 4 3 4" xfId="4790"/>
    <cellStyle name="Calculation 2 4 3 4 10" xfId="4791"/>
    <cellStyle name="Calculation 2 4 3 4 2" xfId="4792"/>
    <cellStyle name="Calculation 2 4 3 4 2 2" xfId="4793"/>
    <cellStyle name="Calculation 2 4 3 4 2 2 2" xfId="4794"/>
    <cellStyle name="Calculation 2 4 3 4 2 2 3" xfId="4795"/>
    <cellStyle name="Calculation 2 4 3 4 2 3" xfId="4796"/>
    <cellStyle name="Calculation 2 4 3 4 2 3 2" xfId="4797"/>
    <cellStyle name="Calculation 2 4 3 4 2 3 3" xfId="4798"/>
    <cellStyle name="Calculation 2 4 3 4 2 4" xfId="4799"/>
    <cellStyle name="Calculation 2 4 3 4 2 4 2" xfId="4800"/>
    <cellStyle name="Calculation 2 4 3 4 2 4 3" xfId="4801"/>
    <cellStyle name="Calculation 2 4 3 4 2 5" xfId="4802"/>
    <cellStyle name="Calculation 2 4 3 4 2 5 2" xfId="4803"/>
    <cellStyle name="Calculation 2 4 3 4 2 5 3" xfId="4804"/>
    <cellStyle name="Calculation 2 4 3 4 2 6" xfId="4805"/>
    <cellStyle name="Calculation 2 4 3 4 2 6 2" xfId="4806"/>
    <cellStyle name="Calculation 2 4 3 4 2 6 3" xfId="4807"/>
    <cellStyle name="Calculation 2 4 3 4 2 7" xfId="4808"/>
    <cellStyle name="Calculation 2 4 3 4 2 7 2" xfId="4809"/>
    <cellStyle name="Calculation 2 4 3 4 2 7 3" xfId="4810"/>
    <cellStyle name="Calculation 2 4 3 4 2 8" xfId="4811"/>
    <cellStyle name="Calculation 2 4 3 4 2 9" xfId="4812"/>
    <cellStyle name="Calculation 2 4 3 4 3" xfId="4813"/>
    <cellStyle name="Calculation 2 4 3 4 3 2" xfId="4814"/>
    <cellStyle name="Calculation 2 4 3 4 3 3" xfId="4815"/>
    <cellStyle name="Calculation 2 4 3 4 4" xfId="4816"/>
    <cellStyle name="Calculation 2 4 3 4 4 2" xfId="4817"/>
    <cellStyle name="Calculation 2 4 3 4 4 3" xfId="4818"/>
    <cellStyle name="Calculation 2 4 3 4 5" xfId="4819"/>
    <cellStyle name="Calculation 2 4 3 4 5 2" xfId="4820"/>
    <cellStyle name="Calculation 2 4 3 4 5 3" xfId="4821"/>
    <cellStyle name="Calculation 2 4 3 4 6" xfId="4822"/>
    <cellStyle name="Calculation 2 4 3 4 6 2" xfId="4823"/>
    <cellStyle name="Calculation 2 4 3 4 6 3" xfId="4824"/>
    <cellStyle name="Calculation 2 4 3 4 7" xfId="4825"/>
    <cellStyle name="Calculation 2 4 3 4 7 2" xfId="4826"/>
    <cellStyle name="Calculation 2 4 3 4 7 3" xfId="4827"/>
    <cellStyle name="Calculation 2 4 3 4 8" xfId="4828"/>
    <cellStyle name="Calculation 2 4 3 4 8 2" xfId="4829"/>
    <cellStyle name="Calculation 2 4 3 4 8 3" xfId="4830"/>
    <cellStyle name="Calculation 2 4 3 4 9" xfId="4831"/>
    <cellStyle name="Calculation 2 4 3 5" xfId="4832"/>
    <cellStyle name="Calculation 2 4 3 5 2" xfId="4833"/>
    <cellStyle name="Calculation 2 4 3 5 2 2" xfId="4834"/>
    <cellStyle name="Calculation 2 4 3 5 2 3" xfId="4835"/>
    <cellStyle name="Calculation 2 4 3 5 3" xfId="4836"/>
    <cellStyle name="Calculation 2 4 3 5 3 2" xfId="4837"/>
    <cellStyle name="Calculation 2 4 3 5 3 3" xfId="4838"/>
    <cellStyle name="Calculation 2 4 3 5 4" xfId="4839"/>
    <cellStyle name="Calculation 2 4 3 5 4 2" xfId="4840"/>
    <cellStyle name="Calculation 2 4 3 5 4 3" xfId="4841"/>
    <cellStyle name="Calculation 2 4 3 5 5" xfId="4842"/>
    <cellStyle name="Calculation 2 4 3 5 5 2" xfId="4843"/>
    <cellStyle name="Calculation 2 4 3 5 5 3" xfId="4844"/>
    <cellStyle name="Calculation 2 4 3 5 6" xfId="4845"/>
    <cellStyle name="Calculation 2 4 3 5 6 2" xfId="4846"/>
    <cellStyle name="Calculation 2 4 3 5 6 3" xfId="4847"/>
    <cellStyle name="Calculation 2 4 3 5 7" xfId="4848"/>
    <cellStyle name="Calculation 2 4 3 5 7 2" xfId="4849"/>
    <cellStyle name="Calculation 2 4 3 5 7 3" xfId="4850"/>
    <cellStyle name="Calculation 2 4 3 5 8" xfId="4851"/>
    <cellStyle name="Calculation 2 4 3 5 9" xfId="4852"/>
    <cellStyle name="Calculation 2 4 3 6" xfId="4853"/>
    <cellStyle name="Calculation 2 4 3 6 2" xfId="4854"/>
    <cellStyle name="Calculation 2 4 3 6 3" xfId="4855"/>
    <cellStyle name="Calculation 2 4 3 7" xfId="4856"/>
    <cellStyle name="Calculation 2 4 3 7 2" xfId="4857"/>
    <cellStyle name="Calculation 2 4 3 7 3" xfId="4858"/>
    <cellStyle name="Calculation 2 4 3 8" xfId="4859"/>
    <cellStyle name="Calculation 2 4 3 8 2" xfId="4860"/>
    <cellStyle name="Calculation 2 4 3 8 3" xfId="4861"/>
    <cellStyle name="Calculation 2 4 3 9" xfId="4862"/>
    <cellStyle name="Calculation 2 4 3 9 2" xfId="4863"/>
    <cellStyle name="Calculation 2 4 3 9 3" xfId="4864"/>
    <cellStyle name="Calculation 2 4 4" xfId="4865"/>
    <cellStyle name="Calculation 2 4 4 10" xfId="4866"/>
    <cellStyle name="Calculation 2 4 4 2" xfId="4867"/>
    <cellStyle name="Calculation 2 4 4 2 2" xfId="4868"/>
    <cellStyle name="Calculation 2 4 4 2 2 2" xfId="4869"/>
    <cellStyle name="Calculation 2 4 4 2 2 3" xfId="4870"/>
    <cellStyle name="Calculation 2 4 4 2 3" xfId="4871"/>
    <cellStyle name="Calculation 2 4 4 2 3 2" xfId="4872"/>
    <cellStyle name="Calculation 2 4 4 2 3 3" xfId="4873"/>
    <cellStyle name="Calculation 2 4 4 2 4" xfId="4874"/>
    <cellStyle name="Calculation 2 4 4 2 4 2" xfId="4875"/>
    <cellStyle name="Calculation 2 4 4 2 4 3" xfId="4876"/>
    <cellStyle name="Calculation 2 4 4 2 5" xfId="4877"/>
    <cellStyle name="Calculation 2 4 4 2 5 2" xfId="4878"/>
    <cellStyle name="Calculation 2 4 4 2 5 3" xfId="4879"/>
    <cellStyle name="Calculation 2 4 4 2 6" xfId="4880"/>
    <cellStyle name="Calculation 2 4 4 2 6 2" xfId="4881"/>
    <cellStyle name="Calculation 2 4 4 2 6 3" xfId="4882"/>
    <cellStyle name="Calculation 2 4 4 2 7" xfId="4883"/>
    <cellStyle name="Calculation 2 4 4 2 7 2" xfId="4884"/>
    <cellStyle name="Calculation 2 4 4 2 7 3" xfId="4885"/>
    <cellStyle name="Calculation 2 4 4 2 8" xfId="4886"/>
    <cellStyle name="Calculation 2 4 4 2 9" xfId="4887"/>
    <cellStyle name="Calculation 2 4 4 3" xfId="4888"/>
    <cellStyle name="Calculation 2 4 4 3 2" xfId="4889"/>
    <cellStyle name="Calculation 2 4 4 3 3" xfId="4890"/>
    <cellStyle name="Calculation 2 4 4 4" xfId="4891"/>
    <cellStyle name="Calculation 2 4 4 4 2" xfId="4892"/>
    <cellStyle name="Calculation 2 4 4 4 3" xfId="4893"/>
    <cellStyle name="Calculation 2 4 4 5" xfId="4894"/>
    <cellStyle name="Calculation 2 4 4 5 2" xfId="4895"/>
    <cellStyle name="Calculation 2 4 4 5 3" xfId="4896"/>
    <cellStyle name="Calculation 2 4 4 6" xfId="4897"/>
    <cellStyle name="Calculation 2 4 4 6 2" xfId="4898"/>
    <cellStyle name="Calculation 2 4 4 6 3" xfId="4899"/>
    <cellStyle name="Calculation 2 4 4 7" xfId="4900"/>
    <cellStyle name="Calculation 2 4 4 7 2" xfId="4901"/>
    <cellStyle name="Calculation 2 4 4 7 3" xfId="4902"/>
    <cellStyle name="Calculation 2 4 4 8" xfId="4903"/>
    <cellStyle name="Calculation 2 4 4 8 2" xfId="4904"/>
    <cellStyle name="Calculation 2 4 4 8 3" xfId="4905"/>
    <cellStyle name="Calculation 2 4 4 9" xfId="4906"/>
    <cellStyle name="Calculation 2 4 5" xfId="4907"/>
    <cellStyle name="Calculation 2 4 5 10" xfId="4908"/>
    <cellStyle name="Calculation 2 4 5 2" xfId="4909"/>
    <cellStyle name="Calculation 2 4 5 2 2" xfId="4910"/>
    <cellStyle name="Calculation 2 4 5 2 2 2" xfId="4911"/>
    <cellStyle name="Calculation 2 4 5 2 2 3" xfId="4912"/>
    <cellStyle name="Calculation 2 4 5 2 3" xfId="4913"/>
    <cellStyle name="Calculation 2 4 5 2 3 2" xfId="4914"/>
    <cellStyle name="Calculation 2 4 5 2 3 3" xfId="4915"/>
    <cellStyle name="Calculation 2 4 5 2 4" xfId="4916"/>
    <cellStyle name="Calculation 2 4 5 2 4 2" xfId="4917"/>
    <cellStyle name="Calculation 2 4 5 2 4 3" xfId="4918"/>
    <cellStyle name="Calculation 2 4 5 2 5" xfId="4919"/>
    <cellStyle name="Calculation 2 4 5 2 5 2" xfId="4920"/>
    <cellStyle name="Calculation 2 4 5 2 5 3" xfId="4921"/>
    <cellStyle name="Calculation 2 4 5 2 6" xfId="4922"/>
    <cellStyle name="Calculation 2 4 5 2 6 2" xfId="4923"/>
    <cellStyle name="Calculation 2 4 5 2 6 3" xfId="4924"/>
    <cellStyle name="Calculation 2 4 5 2 7" xfId="4925"/>
    <cellStyle name="Calculation 2 4 5 2 7 2" xfId="4926"/>
    <cellStyle name="Calculation 2 4 5 2 7 3" xfId="4927"/>
    <cellStyle name="Calculation 2 4 5 2 8" xfId="4928"/>
    <cellStyle name="Calculation 2 4 5 2 9" xfId="4929"/>
    <cellStyle name="Calculation 2 4 5 3" xfId="4930"/>
    <cellStyle name="Calculation 2 4 5 3 2" xfId="4931"/>
    <cellStyle name="Calculation 2 4 5 3 3" xfId="4932"/>
    <cellStyle name="Calculation 2 4 5 4" xfId="4933"/>
    <cellStyle name="Calculation 2 4 5 4 2" xfId="4934"/>
    <cellStyle name="Calculation 2 4 5 4 3" xfId="4935"/>
    <cellStyle name="Calculation 2 4 5 5" xfId="4936"/>
    <cellStyle name="Calculation 2 4 5 5 2" xfId="4937"/>
    <cellStyle name="Calculation 2 4 5 5 3" xfId="4938"/>
    <cellStyle name="Calculation 2 4 5 6" xfId="4939"/>
    <cellStyle name="Calculation 2 4 5 6 2" xfId="4940"/>
    <cellStyle name="Calculation 2 4 5 6 3" xfId="4941"/>
    <cellStyle name="Calculation 2 4 5 7" xfId="4942"/>
    <cellStyle name="Calculation 2 4 5 7 2" xfId="4943"/>
    <cellStyle name="Calculation 2 4 5 7 3" xfId="4944"/>
    <cellStyle name="Calculation 2 4 5 8" xfId="4945"/>
    <cellStyle name="Calculation 2 4 5 8 2" xfId="4946"/>
    <cellStyle name="Calculation 2 4 5 8 3" xfId="4947"/>
    <cellStyle name="Calculation 2 4 5 9" xfId="4948"/>
    <cellStyle name="Calculation 2 4 6" xfId="4949"/>
    <cellStyle name="Calculation 2 4 6 10" xfId="4950"/>
    <cellStyle name="Calculation 2 4 6 2" xfId="4951"/>
    <cellStyle name="Calculation 2 4 6 2 2" xfId="4952"/>
    <cellStyle name="Calculation 2 4 6 2 2 2" xfId="4953"/>
    <cellStyle name="Calculation 2 4 6 2 2 3" xfId="4954"/>
    <cellStyle name="Calculation 2 4 6 2 3" xfId="4955"/>
    <cellStyle name="Calculation 2 4 6 2 3 2" xfId="4956"/>
    <cellStyle name="Calculation 2 4 6 2 3 3" xfId="4957"/>
    <cellStyle name="Calculation 2 4 6 2 4" xfId="4958"/>
    <cellStyle name="Calculation 2 4 6 2 4 2" xfId="4959"/>
    <cellStyle name="Calculation 2 4 6 2 4 3" xfId="4960"/>
    <cellStyle name="Calculation 2 4 6 2 5" xfId="4961"/>
    <cellStyle name="Calculation 2 4 6 2 5 2" xfId="4962"/>
    <cellStyle name="Calculation 2 4 6 2 5 3" xfId="4963"/>
    <cellStyle name="Calculation 2 4 6 2 6" xfId="4964"/>
    <cellStyle name="Calculation 2 4 6 2 6 2" xfId="4965"/>
    <cellStyle name="Calculation 2 4 6 2 6 3" xfId="4966"/>
    <cellStyle name="Calculation 2 4 6 2 7" xfId="4967"/>
    <cellStyle name="Calculation 2 4 6 2 7 2" xfId="4968"/>
    <cellStyle name="Calculation 2 4 6 2 7 3" xfId="4969"/>
    <cellStyle name="Calculation 2 4 6 2 8" xfId="4970"/>
    <cellStyle name="Calculation 2 4 6 2 9" xfId="4971"/>
    <cellStyle name="Calculation 2 4 6 3" xfId="4972"/>
    <cellStyle name="Calculation 2 4 6 3 2" xfId="4973"/>
    <cellStyle name="Calculation 2 4 6 3 3" xfId="4974"/>
    <cellStyle name="Calculation 2 4 6 4" xfId="4975"/>
    <cellStyle name="Calculation 2 4 6 4 2" xfId="4976"/>
    <cellStyle name="Calculation 2 4 6 4 3" xfId="4977"/>
    <cellStyle name="Calculation 2 4 6 5" xfId="4978"/>
    <cellStyle name="Calculation 2 4 6 5 2" xfId="4979"/>
    <cellStyle name="Calculation 2 4 6 5 3" xfId="4980"/>
    <cellStyle name="Calculation 2 4 6 6" xfId="4981"/>
    <cellStyle name="Calculation 2 4 6 6 2" xfId="4982"/>
    <cellStyle name="Calculation 2 4 6 6 3" xfId="4983"/>
    <cellStyle name="Calculation 2 4 6 7" xfId="4984"/>
    <cellStyle name="Calculation 2 4 6 7 2" xfId="4985"/>
    <cellStyle name="Calculation 2 4 6 7 3" xfId="4986"/>
    <cellStyle name="Calculation 2 4 6 8" xfId="4987"/>
    <cellStyle name="Calculation 2 4 6 8 2" xfId="4988"/>
    <cellStyle name="Calculation 2 4 6 8 3" xfId="4989"/>
    <cellStyle name="Calculation 2 4 6 9" xfId="4990"/>
    <cellStyle name="Calculation 2 4 7" xfId="4991"/>
    <cellStyle name="Calculation 2 4 7 2" xfId="4992"/>
    <cellStyle name="Calculation 2 4 7 2 2" xfId="4993"/>
    <cellStyle name="Calculation 2 4 7 2 3" xfId="4994"/>
    <cellStyle name="Calculation 2 4 7 3" xfId="4995"/>
    <cellStyle name="Calculation 2 4 7 3 2" xfId="4996"/>
    <cellStyle name="Calculation 2 4 7 3 3" xfId="4997"/>
    <cellStyle name="Calculation 2 4 7 4" xfId="4998"/>
    <cellStyle name="Calculation 2 4 7 4 2" xfId="4999"/>
    <cellStyle name="Calculation 2 4 7 4 3" xfId="5000"/>
    <cellStyle name="Calculation 2 4 7 5" xfId="5001"/>
    <cellStyle name="Calculation 2 4 7 5 2" xfId="5002"/>
    <cellStyle name="Calculation 2 4 7 5 3" xfId="5003"/>
    <cellStyle name="Calculation 2 4 7 6" xfId="5004"/>
    <cellStyle name="Calculation 2 4 7 6 2" xfId="5005"/>
    <cellStyle name="Calculation 2 4 7 6 3" xfId="5006"/>
    <cellStyle name="Calculation 2 4 7 7" xfId="5007"/>
    <cellStyle name="Calculation 2 4 7 7 2" xfId="5008"/>
    <cellStyle name="Calculation 2 4 7 7 3" xfId="5009"/>
    <cellStyle name="Calculation 2 4 7 8" xfId="5010"/>
    <cellStyle name="Calculation 2 4 7 9" xfId="5011"/>
    <cellStyle name="Calculation 2 4 8" xfId="5012"/>
    <cellStyle name="Calculation 2 4 8 2" xfId="5013"/>
    <cellStyle name="Calculation 2 4 8 3" xfId="5014"/>
    <cellStyle name="Calculation 2 4 9" xfId="5015"/>
    <cellStyle name="Calculation 2 4 9 2" xfId="5016"/>
    <cellStyle name="Calculation 2 4 9 3" xfId="5017"/>
    <cellStyle name="Calculation 2 5" xfId="5018"/>
    <cellStyle name="Calculation 2 5 10" xfId="5019"/>
    <cellStyle name="Calculation 2 5 10 2" xfId="5020"/>
    <cellStyle name="Calculation 2 5 10 3" xfId="5021"/>
    <cellStyle name="Calculation 2 5 11" xfId="5022"/>
    <cellStyle name="Calculation 2 5 11 2" xfId="5023"/>
    <cellStyle name="Calculation 2 5 11 3" xfId="5024"/>
    <cellStyle name="Calculation 2 5 12" xfId="5025"/>
    <cellStyle name="Calculation 2 5 12 2" xfId="5026"/>
    <cellStyle name="Calculation 2 5 12 3" xfId="5027"/>
    <cellStyle name="Calculation 2 5 13" xfId="5028"/>
    <cellStyle name="Calculation 2 5 13 2" xfId="5029"/>
    <cellStyle name="Calculation 2 5 13 3" xfId="5030"/>
    <cellStyle name="Calculation 2 5 14" xfId="5031"/>
    <cellStyle name="Calculation 2 5 2" xfId="5032"/>
    <cellStyle name="Calculation 2 5 2 10" xfId="5033"/>
    <cellStyle name="Calculation 2 5 2 2" xfId="5034"/>
    <cellStyle name="Calculation 2 5 2 2 10" xfId="5035"/>
    <cellStyle name="Calculation 2 5 2 2 2" xfId="5036"/>
    <cellStyle name="Calculation 2 5 2 2 2 2" xfId="5037"/>
    <cellStyle name="Calculation 2 5 2 2 2 2 2" xfId="5038"/>
    <cellStyle name="Calculation 2 5 2 2 2 2 3" xfId="5039"/>
    <cellStyle name="Calculation 2 5 2 2 2 3" xfId="5040"/>
    <cellStyle name="Calculation 2 5 2 2 2 3 2" xfId="5041"/>
    <cellStyle name="Calculation 2 5 2 2 2 3 3" xfId="5042"/>
    <cellStyle name="Calculation 2 5 2 2 2 4" xfId="5043"/>
    <cellStyle name="Calculation 2 5 2 2 2 4 2" xfId="5044"/>
    <cellStyle name="Calculation 2 5 2 2 2 4 3" xfId="5045"/>
    <cellStyle name="Calculation 2 5 2 2 2 5" xfId="5046"/>
    <cellStyle name="Calculation 2 5 2 2 2 5 2" xfId="5047"/>
    <cellStyle name="Calculation 2 5 2 2 2 5 3" xfId="5048"/>
    <cellStyle name="Calculation 2 5 2 2 2 6" xfId="5049"/>
    <cellStyle name="Calculation 2 5 2 2 2 6 2" xfId="5050"/>
    <cellStyle name="Calculation 2 5 2 2 2 6 3" xfId="5051"/>
    <cellStyle name="Calculation 2 5 2 2 2 7" xfId="5052"/>
    <cellStyle name="Calculation 2 5 2 2 2 7 2" xfId="5053"/>
    <cellStyle name="Calculation 2 5 2 2 2 7 3" xfId="5054"/>
    <cellStyle name="Calculation 2 5 2 2 2 8" xfId="5055"/>
    <cellStyle name="Calculation 2 5 2 2 2 9" xfId="5056"/>
    <cellStyle name="Calculation 2 5 2 2 3" xfId="5057"/>
    <cellStyle name="Calculation 2 5 2 2 3 2" xfId="5058"/>
    <cellStyle name="Calculation 2 5 2 2 3 3" xfId="5059"/>
    <cellStyle name="Calculation 2 5 2 2 4" xfId="5060"/>
    <cellStyle name="Calculation 2 5 2 2 4 2" xfId="5061"/>
    <cellStyle name="Calculation 2 5 2 2 4 3" xfId="5062"/>
    <cellStyle name="Calculation 2 5 2 2 5" xfId="5063"/>
    <cellStyle name="Calculation 2 5 2 2 5 2" xfId="5064"/>
    <cellStyle name="Calculation 2 5 2 2 5 3" xfId="5065"/>
    <cellStyle name="Calculation 2 5 2 2 6" xfId="5066"/>
    <cellStyle name="Calculation 2 5 2 2 6 2" xfId="5067"/>
    <cellStyle name="Calculation 2 5 2 2 6 3" xfId="5068"/>
    <cellStyle name="Calculation 2 5 2 2 7" xfId="5069"/>
    <cellStyle name="Calculation 2 5 2 2 7 2" xfId="5070"/>
    <cellStyle name="Calculation 2 5 2 2 7 3" xfId="5071"/>
    <cellStyle name="Calculation 2 5 2 2 8" xfId="5072"/>
    <cellStyle name="Calculation 2 5 2 2 8 2" xfId="5073"/>
    <cellStyle name="Calculation 2 5 2 2 8 3" xfId="5074"/>
    <cellStyle name="Calculation 2 5 2 2 9" xfId="5075"/>
    <cellStyle name="Calculation 2 5 2 3" xfId="5076"/>
    <cellStyle name="Calculation 2 5 2 3 10" xfId="5077"/>
    <cellStyle name="Calculation 2 5 2 3 2" xfId="5078"/>
    <cellStyle name="Calculation 2 5 2 3 2 2" xfId="5079"/>
    <cellStyle name="Calculation 2 5 2 3 2 2 2" xfId="5080"/>
    <cellStyle name="Calculation 2 5 2 3 2 2 3" xfId="5081"/>
    <cellStyle name="Calculation 2 5 2 3 2 3" xfId="5082"/>
    <cellStyle name="Calculation 2 5 2 3 2 3 2" xfId="5083"/>
    <cellStyle name="Calculation 2 5 2 3 2 3 3" xfId="5084"/>
    <cellStyle name="Calculation 2 5 2 3 2 4" xfId="5085"/>
    <cellStyle name="Calculation 2 5 2 3 2 4 2" xfId="5086"/>
    <cellStyle name="Calculation 2 5 2 3 2 4 3" xfId="5087"/>
    <cellStyle name="Calculation 2 5 2 3 2 5" xfId="5088"/>
    <cellStyle name="Calculation 2 5 2 3 2 5 2" xfId="5089"/>
    <cellStyle name="Calculation 2 5 2 3 2 5 3" xfId="5090"/>
    <cellStyle name="Calculation 2 5 2 3 2 6" xfId="5091"/>
    <cellStyle name="Calculation 2 5 2 3 2 6 2" xfId="5092"/>
    <cellStyle name="Calculation 2 5 2 3 2 6 3" xfId="5093"/>
    <cellStyle name="Calculation 2 5 2 3 2 7" xfId="5094"/>
    <cellStyle name="Calculation 2 5 2 3 2 7 2" xfId="5095"/>
    <cellStyle name="Calculation 2 5 2 3 2 7 3" xfId="5096"/>
    <cellStyle name="Calculation 2 5 2 3 2 8" xfId="5097"/>
    <cellStyle name="Calculation 2 5 2 3 2 9" xfId="5098"/>
    <cellStyle name="Calculation 2 5 2 3 3" xfId="5099"/>
    <cellStyle name="Calculation 2 5 2 3 3 2" xfId="5100"/>
    <cellStyle name="Calculation 2 5 2 3 3 3" xfId="5101"/>
    <cellStyle name="Calculation 2 5 2 3 4" xfId="5102"/>
    <cellStyle name="Calculation 2 5 2 3 4 2" xfId="5103"/>
    <cellStyle name="Calculation 2 5 2 3 4 3" xfId="5104"/>
    <cellStyle name="Calculation 2 5 2 3 5" xfId="5105"/>
    <cellStyle name="Calculation 2 5 2 3 5 2" xfId="5106"/>
    <cellStyle name="Calculation 2 5 2 3 5 3" xfId="5107"/>
    <cellStyle name="Calculation 2 5 2 3 6" xfId="5108"/>
    <cellStyle name="Calculation 2 5 2 3 6 2" xfId="5109"/>
    <cellStyle name="Calculation 2 5 2 3 6 3" xfId="5110"/>
    <cellStyle name="Calculation 2 5 2 3 7" xfId="5111"/>
    <cellStyle name="Calculation 2 5 2 3 7 2" xfId="5112"/>
    <cellStyle name="Calculation 2 5 2 3 7 3" xfId="5113"/>
    <cellStyle name="Calculation 2 5 2 3 8" xfId="5114"/>
    <cellStyle name="Calculation 2 5 2 3 8 2" xfId="5115"/>
    <cellStyle name="Calculation 2 5 2 3 8 3" xfId="5116"/>
    <cellStyle name="Calculation 2 5 2 3 9" xfId="5117"/>
    <cellStyle name="Calculation 2 5 2 4" xfId="5118"/>
    <cellStyle name="Calculation 2 5 2 4 10" xfId="5119"/>
    <cellStyle name="Calculation 2 5 2 4 2" xfId="5120"/>
    <cellStyle name="Calculation 2 5 2 4 2 2" xfId="5121"/>
    <cellStyle name="Calculation 2 5 2 4 2 2 2" xfId="5122"/>
    <cellStyle name="Calculation 2 5 2 4 2 2 3" xfId="5123"/>
    <cellStyle name="Calculation 2 5 2 4 2 3" xfId="5124"/>
    <cellStyle name="Calculation 2 5 2 4 2 3 2" xfId="5125"/>
    <cellStyle name="Calculation 2 5 2 4 2 3 3" xfId="5126"/>
    <cellStyle name="Calculation 2 5 2 4 2 4" xfId="5127"/>
    <cellStyle name="Calculation 2 5 2 4 2 4 2" xfId="5128"/>
    <cellStyle name="Calculation 2 5 2 4 2 4 3" xfId="5129"/>
    <cellStyle name="Calculation 2 5 2 4 2 5" xfId="5130"/>
    <cellStyle name="Calculation 2 5 2 4 2 5 2" xfId="5131"/>
    <cellStyle name="Calculation 2 5 2 4 2 5 3" xfId="5132"/>
    <cellStyle name="Calculation 2 5 2 4 2 6" xfId="5133"/>
    <cellStyle name="Calculation 2 5 2 4 2 6 2" xfId="5134"/>
    <cellStyle name="Calculation 2 5 2 4 2 6 3" xfId="5135"/>
    <cellStyle name="Calculation 2 5 2 4 2 7" xfId="5136"/>
    <cellStyle name="Calculation 2 5 2 4 2 7 2" xfId="5137"/>
    <cellStyle name="Calculation 2 5 2 4 2 7 3" xfId="5138"/>
    <cellStyle name="Calculation 2 5 2 4 2 8" xfId="5139"/>
    <cellStyle name="Calculation 2 5 2 4 2 9" xfId="5140"/>
    <cellStyle name="Calculation 2 5 2 4 3" xfId="5141"/>
    <cellStyle name="Calculation 2 5 2 4 3 2" xfId="5142"/>
    <cellStyle name="Calculation 2 5 2 4 3 3" xfId="5143"/>
    <cellStyle name="Calculation 2 5 2 4 4" xfId="5144"/>
    <cellStyle name="Calculation 2 5 2 4 4 2" xfId="5145"/>
    <cellStyle name="Calculation 2 5 2 4 4 3" xfId="5146"/>
    <cellStyle name="Calculation 2 5 2 4 5" xfId="5147"/>
    <cellStyle name="Calculation 2 5 2 4 5 2" xfId="5148"/>
    <cellStyle name="Calculation 2 5 2 4 5 3" xfId="5149"/>
    <cellStyle name="Calculation 2 5 2 4 6" xfId="5150"/>
    <cellStyle name="Calculation 2 5 2 4 6 2" xfId="5151"/>
    <cellStyle name="Calculation 2 5 2 4 6 3" xfId="5152"/>
    <cellStyle name="Calculation 2 5 2 4 7" xfId="5153"/>
    <cellStyle name="Calculation 2 5 2 4 7 2" xfId="5154"/>
    <cellStyle name="Calculation 2 5 2 4 7 3" xfId="5155"/>
    <cellStyle name="Calculation 2 5 2 4 8" xfId="5156"/>
    <cellStyle name="Calculation 2 5 2 4 8 2" xfId="5157"/>
    <cellStyle name="Calculation 2 5 2 4 8 3" xfId="5158"/>
    <cellStyle name="Calculation 2 5 2 4 9" xfId="5159"/>
    <cellStyle name="Calculation 2 5 2 5" xfId="5160"/>
    <cellStyle name="Calculation 2 5 2 5 2" xfId="5161"/>
    <cellStyle name="Calculation 2 5 2 5 2 2" xfId="5162"/>
    <cellStyle name="Calculation 2 5 2 5 2 3" xfId="5163"/>
    <cellStyle name="Calculation 2 5 2 5 3" xfId="5164"/>
    <cellStyle name="Calculation 2 5 2 5 3 2" xfId="5165"/>
    <cellStyle name="Calculation 2 5 2 5 3 3" xfId="5166"/>
    <cellStyle name="Calculation 2 5 2 5 4" xfId="5167"/>
    <cellStyle name="Calculation 2 5 2 5 4 2" xfId="5168"/>
    <cellStyle name="Calculation 2 5 2 5 4 3" xfId="5169"/>
    <cellStyle name="Calculation 2 5 2 5 5" xfId="5170"/>
    <cellStyle name="Calculation 2 5 2 5 5 2" xfId="5171"/>
    <cellStyle name="Calculation 2 5 2 5 5 3" xfId="5172"/>
    <cellStyle name="Calculation 2 5 2 5 6" xfId="5173"/>
    <cellStyle name="Calculation 2 5 2 5 6 2" xfId="5174"/>
    <cellStyle name="Calculation 2 5 2 5 6 3" xfId="5175"/>
    <cellStyle name="Calculation 2 5 2 5 7" xfId="5176"/>
    <cellStyle name="Calculation 2 5 2 5 7 2" xfId="5177"/>
    <cellStyle name="Calculation 2 5 2 5 7 3" xfId="5178"/>
    <cellStyle name="Calculation 2 5 2 5 8" xfId="5179"/>
    <cellStyle name="Calculation 2 5 2 5 9" xfId="5180"/>
    <cellStyle name="Calculation 2 5 2 6" xfId="5181"/>
    <cellStyle name="Calculation 2 5 2 6 2" xfId="5182"/>
    <cellStyle name="Calculation 2 5 2 6 3" xfId="5183"/>
    <cellStyle name="Calculation 2 5 2 7" xfId="5184"/>
    <cellStyle name="Calculation 2 5 2 7 2" xfId="5185"/>
    <cellStyle name="Calculation 2 5 2 7 3" xfId="5186"/>
    <cellStyle name="Calculation 2 5 2 8" xfId="5187"/>
    <cellStyle name="Calculation 2 5 2 8 2" xfId="5188"/>
    <cellStyle name="Calculation 2 5 2 8 3" xfId="5189"/>
    <cellStyle name="Calculation 2 5 2 9" xfId="5190"/>
    <cellStyle name="Calculation 2 5 2 9 2" xfId="5191"/>
    <cellStyle name="Calculation 2 5 2 9 3" xfId="5192"/>
    <cellStyle name="Calculation 2 5 3" xfId="5193"/>
    <cellStyle name="Calculation 2 5 3 10" xfId="5194"/>
    <cellStyle name="Calculation 2 5 3 2" xfId="5195"/>
    <cellStyle name="Calculation 2 5 3 2 10" xfId="5196"/>
    <cellStyle name="Calculation 2 5 3 2 2" xfId="5197"/>
    <cellStyle name="Calculation 2 5 3 2 2 2" xfId="5198"/>
    <cellStyle name="Calculation 2 5 3 2 2 2 2" xfId="5199"/>
    <cellStyle name="Calculation 2 5 3 2 2 2 3" xfId="5200"/>
    <cellStyle name="Calculation 2 5 3 2 2 3" xfId="5201"/>
    <cellStyle name="Calculation 2 5 3 2 2 3 2" xfId="5202"/>
    <cellStyle name="Calculation 2 5 3 2 2 3 3" xfId="5203"/>
    <cellStyle name="Calculation 2 5 3 2 2 4" xfId="5204"/>
    <cellStyle name="Calculation 2 5 3 2 2 4 2" xfId="5205"/>
    <cellStyle name="Calculation 2 5 3 2 2 4 3" xfId="5206"/>
    <cellStyle name="Calculation 2 5 3 2 2 5" xfId="5207"/>
    <cellStyle name="Calculation 2 5 3 2 2 5 2" xfId="5208"/>
    <cellStyle name="Calculation 2 5 3 2 2 5 3" xfId="5209"/>
    <cellStyle name="Calculation 2 5 3 2 2 6" xfId="5210"/>
    <cellStyle name="Calculation 2 5 3 2 2 6 2" xfId="5211"/>
    <cellStyle name="Calculation 2 5 3 2 2 6 3" xfId="5212"/>
    <cellStyle name="Calculation 2 5 3 2 2 7" xfId="5213"/>
    <cellStyle name="Calculation 2 5 3 2 2 7 2" xfId="5214"/>
    <cellStyle name="Calculation 2 5 3 2 2 7 3" xfId="5215"/>
    <cellStyle name="Calculation 2 5 3 2 2 8" xfId="5216"/>
    <cellStyle name="Calculation 2 5 3 2 2 9" xfId="5217"/>
    <cellStyle name="Calculation 2 5 3 2 3" xfId="5218"/>
    <cellStyle name="Calculation 2 5 3 2 3 2" xfId="5219"/>
    <cellStyle name="Calculation 2 5 3 2 3 3" xfId="5220"/>
    <cellStyle name="Calculation 2 5 3 2 4" xfId="5221"/>
    <cellStyle name="Calculation 2 5 3 2 4 2" xfId="5222"/>
    <cellStyle name="Calculation 2 5 3 2 4 3" xfId="5223"/>
    <cellStyle name="Calculation 2 5 3 2 5" xfId="5224"/>
    <cellStyle name="Calculation 2 5 3 2 5 2" xfId="5225"/>
    <cellStyle name="Calculation 2 5 3 2 5 3" xfId="5226"/>
    <cellStyle name="Calculation 2 5 3 2 6" xfId="5227"/>
    <cellStyle name="Calculation 2 5 3 2 6 2" xfId="5228"/>
    <cellStyle name="Calculation 2 5 3 2 6 3" xfId="5229"/>
    <cellStyle name="Calculation 2 5 3 2 7" xfId="5230"/>
    <cellStyle name="Calculation 2 5 3 2 7 2" xfId="5231"/>
    <cellStyle name="Calculation 2 5 3 2 7 3" xfId="5232"/>
    <cellStyle name="Calculation 2 5 3 2 8" xfId="5233"/>
    <cellStyle name="Calculation 2 5 3 2 8 2" xfId="5234"/>
    <cellStyle name="Calculation 2 5 3 2 8 3" xfId="5235"/>
    <cellStyle name="Calculation 2 5 3 2 9" xfId="5236"/>
    <cellStyle name="Calculation 2 5 3 3" xfId="5237"/>
    <cellStyle name="Calculation 2 5 3 3 10" xfId="5238"/>
    <cellStyle name="Calculation 2 5 3 3 2" xfId="5239"/>
    <cellStyle name="Calculation 2 5 3 3 2 2" xfId="5240"/>
    <cellStyle name="Calculation 2 5 3 3 2 2 2" xfId="5241"/>
    <cellStyle name="Calculation 2 5 3 3 2 2 3" xfId="5242"/>
    <cellStyle name="Calculation 2 5 3 3 2 3" xfId="5243"/>
    <cellStyle name="Calculation 2 5 3 3 2 3 2" xfId="5244"/>
    <cellStyle name="Calculation 2 5 3 3 2 3 3" xfId="5245"/>
    <cellStyle name="Calculation 2 5 3 3 2 4" xfId="5246"/>
    <cellStyle name="Calculation 2 5 3 3 2 4 2" xfId="5247"/>
    <cellStyle name="Calculation 2 5 3 3 2 4 3" xfId="5248"/>
    <cellStyle name="Calculation 2 5 3 3 2 5" xfId="5249"/>
    <cellStyle name="Calculation 2 5 3 3 2 5 2" xfId="5250"/>
    <cellStyle name="Calculation 2 5 3 3 2 5 3" xfId="5251"/>
    <cellStyle name="Calculation 2 5 3 3 2 6" xfId="5252"/>
    <cellStyle name="Calculation 2 5 3 3 2 6 2" xfId="5253"/>
    <cellStyle name="Calculation 2 5 3 3 2 6 3" xfId="5254"/>
    <cellStyle name="Calculation 2 5 3 3 2 7" xfId="5255"/>
    <cellStyle name="Calculation 2 5 3 3 2 7 2" xfId="5256"/>
    <cellStyle name="Calculation 2 5 3 3 2 7 3" xfId="5257"/>
    <cellStyle name="Calculation 2 5 3 3 2 8" xfId="5258"/>
    <cellStyle name="Calculation 2 5 3 3 2 9" xfId="5259"/>
    <cellStyle name="Calculation 2 5 3 3 3" xfId="5260"/>
    <cellStyle name="Calculation 2 5 3 3 3 2" xfId="5261"/>
    <cellStyle name="Calculation 2 5 3 3 3 3" xfId="5262"/>
    <cellStyle name="Calculation 2 5 3 3 4" xfId="5263"/>
    <cellStyle name="Calculation 2 5 3 3 4 2" xfId="5264"/>
    <cellStyle name="Calculation 2 5 3 3 4 3" xfId="5265"/>
    <cellStyle name="Calculation 2 5 3 3 5" xfId="5266"/>
    <cellStyle name="Calculation 2 5 3 3 5 2" xfId="5267"/>
    <cellStyle name="Calculation 2 5 3 3 5 3" xfId="5268"/>
    <cellStyle name="Calculation 2 5 3 3 6" xfId="5269"/>
    <cellStyle name="Calculation 2 5 3 3 6 2" xfId="5270"/>
    <cellStyle name="Calculation 2 5 3 3 6 3" xfId="5271"/>
    <cellStyle name="Calculation 2 5 3 3 7" xfId="5272"/>
    <cellStyle name="Calculation 2 5 3 3 7 2" xfId="5273"/>
    <cellStyle name="Calculation 2 5 3 3 7 3" xfId="5274"/>
    <cellStyle name="Calculation 2 5 3 3 8" xfId="5275"/>
    <cellStyle name="Calculation 2 5 3 3 8 2" xfId="5276"/>
    <cellStyle name="Calculation 2 5 3 3 8 3" xfId="5277"/>
    <cellStyle name="Calculation 2 5 3 3 9" xfId="5278"/>
    <cellStyle name="Calculation 2 5 3 4" xfId="5279"/>
    <cellStyle name="Calculation 2 5 3 4 10" xfId="5280"/>
    <cellStyle name="Calculation 2 5 3 4 2" xfId="5281"/>
    <cellStyle name="Calculation 2 5 3 4 2 2" xfId="5282"/>
    <cellStyle name="Calculation 2 5 3 4 2 2 2" xfId="5283"/>
    <cellStyle name="Calculation 2 5 3 4 2 2 3" xfId="5284"/>
    <cellStyle name="Calculation 2 5 3 4 2 3" xfId="5285"/>
    <cellStyle name="Calculation 2 5 3 4 2 3 2" xfId="5286"/>
    <cellStyle name="Calculation 2 5 3 4 2 3 3" xfId="5287"/>
    <cellStyle name="Calculation 2 5 3 4 2 4" xfId="5288"/>
    <cellStyle name="Calculation 2 5 3 4 2 4 2" xfId="5289"/>
    <cellStyle name="Calculation 2 5 3 4 2 4 3" xfId="5290"/>
    <cellStyle name="Calculation 2 5 3 4 2 5" xfId="5291"/>
    <cellStyle name="Calculation 2 5 3 4 2 5 2" xfId="5292"/>
    <cellStyle name="Calculation 2 5 3 4 2 5 3" xfId="5293"/>
    <cellStyle name="Calculation 2 5 3 4 2 6" xfId="5294"/>
    <cellStyle name="Calculation 2 5 3 4 2 6 2" xfId="5295"/>
    <cellStyle name="Calculation 2 5 3 4 2 6 3" xfId="5296"/>
    <cellStyle name="Calculation 2 5 3 4 2 7" xfId="5297"/>
    <cellStyle name="Calculation 2 5 3 4 2 7 2" xfId="5298"/>
    <cellStyle name="Calculation 2 5 3 4 2 7 3" xfId="5299"/>
    <cellStyle name="Calculation 2 5 3 4 2 8" xfId="5300"/>
    <cellStyle name="Calculation 2 5 3 4 2 9" xfId="5301"/>
    <cellStyle name="Calculation 2 5 3 4 3" xfId="5302"/>
    <cellStyle name="Calculation 2 5 3 4 3 2" xfId="5303"/>
    <cellStyle name="Calculation 2 5 3 4 3 3" xfId="5304"/>
    <cellStyle name="Calculation 2 5 3 4 4" xfId="5305"/>
    <cellStyle name="Calculation 2 5 3 4 4 2" xfId="5306"/>
    <cellStyle name="Calculation 2 5 3 4 4 3" xfId="5307"/>
    <cellStyle name="Calculation 2 5 3 4 5" xfId="5308"/>
    <cellStyle name="Calculation 2 5 3 4 5 2" xfId="5309"/>
    <cellStyle name="Calculation 2 5 3 4 5 3" xfId="5310"/>
    <cellStyle name="Calculation 2 5 3 4 6" xfId="5311"/>
    <cellStyle name="Calculation 2 5 3 4 6 2" xfId="5312"/>
    <cellStyle name="Calculation 2 5 3 4 6 3" xfId="5313"/>
    <cellStyle name="Calculation 2 5 3 4 7" xfId="5314"/>
    <cellStyle name="Calculation 2 5 3 4 7 2" xfId="5315"/>
    <cellStyle name="Calculation 2 5 3 4 7 3" xfId="5316"/>
    <cellStyle name="Calculation 2 5 3 4 8" xfId="5317"/>
    <cellStyle name="Calculation 2 5 3 4 8 2" xfId="5318"/>
    <cellStyle name="Calculation 2 5 3 4 8 3" xfId="5319"/>
    <cellStyle name="Calculation 2 5 3 4 9" xfId="5320"/>
    <cellStyle name="Calculation 2 5 3 5" xfId="5321"/>
    <cellStyle name="Calculation 2 5 3 5 2" xfId="5322"/>
    <cellStyle name="Calculation 2 5 3 5 2 2" xfId="5323"/>
    <cellStyle name="Calculation 2 5 3 5 2 3" xfId="5324"/>
    <cellStyle name="Calculation 2 5 3 5 3" xfId="5325"/>
    <cellStyle name="Calculation 2 5 3 5 3 2" xfId="5326"/>
    <cellStyle name="Calculation 2 5 3 5 3 3" xfId="5327"/>
    <cellStyle name="Calculation 2 5 3 5 4" xfId="5328"/>
    <cellStyle name="Calculation 2 5 3 5 4 2" xfId="5329"/>
    <cellStyle name="Calculation 2 5 3 5 4 3" xfId="5330"/>
    <cellStyle name="Calculation 2 5 3 5 5" xfId="5331"/>
    <cellStyle name="Calculation 2 5 3 5 5 2" xfId="5332"/>
    <cellStyle name="Calculation 2 5 3 5 5 3" xfId="5333"/>
    <cellStyle name="Calculation 2 5 3 5 6" xfId="5334"/>
    <cellStyle name="Calculation 2 5 3 5 6 2" xfId="5335"/>
    <cellStyle name="Calculation 2 5 3 5 6 3" xfId="5336"/>
    <cellStyle name="Calculation 2 5 3 5 7" xfId="5337"/>
    <cellStyle name="Calculation 2 5 3 5 7 2" xfId="5338"/>
    <cellStyle name="Calculation 2 5 3 5 7 3" xfId="5339"/>
    <cellStyle name="Calculation 2 5 3 5 8" xfId="5340"/>
    <cellStyle name="Calculation 2 5 3 5 9" xfId="5341"/>
    <cellStyle name="Calculation 2 5 3 6" xfId="5342"/>
    <cellStyle name="Calculation 2 5 3 6 2" xfId="5343"/>
    <cellStyle name="Calculation 2 5 3 6 3" xfId="5344"/>
    <cellStyle name="Calculation 2 5 3 7" xfId="5345"/>
    <cellStyle name="Calculation 2 5 3 7 2" xfId="5346"/>
    <cellStyle name="Calculation 2 5 3 7 3" xfId="5347"/>
    <cellStyle name="Calculation 2 5 3 8" xfId="5348"/>
    <cellStyle name="Calculation 2 5 3 8 2" xfId="5349"/>
    <cellStyle name="Calculation 2 5 3 8 3" xfId="5350"/>
    <cellStyle name="Calculation 2 5 3 9" xfId="5351"/>
    <cellStyle name="Calculation 2 5 3 9 2" xfId="5352"/>
    <cellStyle name="Calculation 2 5 3 9 3" xfId="5353"/>
    <cellStyle name="Calculation 2 5 4" xfId="5354"/>
    <cellStyle name="Calculation 2 5 4 10" xfId="5355"/>
    <cellStyle name="Calculation 2 5 4 2" xfId="5356"/>
    <cellStyle name="Calculation 2 5 4 2 10" xfId="5357"/>
    <cellStyle name="Calculation 2 5 4 2 2" xfId="5358"/>
    <cellStyle name="Calculation 2 5 4 2 2 2" xfId="5359"/>
    <cellStyle name="Calculation 2 5 4 2 2 2 2" xfId="5360"/>
    <cellStyle name="Calculation 2 5 4 2 2 2 3" xfId="5361"/>
    <cellStyle name="Calculation 2 5 4 2 2 3" xfId="5362"/>
    <cellStyle name="Calculation 2 5 4 2 2 3 2" xfId="5363"/>
    <cellStyle name="Calculation 2 5 4 2 2 3 3" xfId="5364"/>
    <cellStyle name="Calculation 2 5 4 2 2 4" xfId="5365"/>
    <cellStyle name="Calculation 2 5 4 2 2 4 2" xfId="5366"/>
    <cellStyle name="Calculation 2 5 4 2 2 4 3" xfId="5367"/>
    <cellStyle name="Calculation 2 5 4 2 2 5" xfId="5368"/>
    <cellStyle name="Calculation 2 5 4 2 2 5 2" xfId="5369"/>
    <cellStyle name="Calculation 2 5 4 2 2 5 3" xfId="5370"/>
    <cellStyle name="Calculation 2 5 4 2 2 6" xfId="5371"/>
    <cellStyle name="Calculation 2 5 4 2 2 6 2" xfId="5372"/>
    <cellStyle name="Calculation 2 5 4 2 2 6 3" xfId="5373"/>
    <cellStyle name="Calculation 2 5 4 2 2 7" xfId="5374"/>
    <cellStyle name="Calculation 2 5 4 2 2 7 2" xfId="5375"/>
    <cellStyle name="Calculation 2 5 4 2 2 7 3" xfId="5376"/>
    <cellStyle name="Calculation 2 5 4 2 2 8" xfId="5377"/>
    <cellStyle name="Calculation 2 5 4 2 2 9" xfId="5378"/>
    <cellStyle name="Calculation 2 5 4 2 3" xfId="5379"/>
    <cellStyle name="Calculation 2 5 4 2 3 2" xfId="5380"/>
    <cellStyle name="Calculation 2 5 4 2 3 3" xfId="5381"/>
    <cellStyle name="Calculation 2 5 4 2 4" xfId="5382"/>
    <cellStyle name="Calculation 2 5 4 2 4 2" xfId="5383"/>
    <cellStyle name="Calculation 2 5 4 2 4 3" xfId="5384"/>
    <cellStyle name="Calculation 2 5 4 2 5" xfId="5385"/>
    <cellStyle name="Calculation 2 5 4 2 5 2" xfId="5386"/>
    <cellStyle name="Calculation 2 5 4 2 5 3" xfId="5387"/>
    <cellStyle name="Calculation 2 5 4 2 6" xfId="5388"/>
    <cellStyle name="Calculation 2 5 4 2 6 2" xfId="5389"/>
    <cellStyle name="Calculation 2 5 4 2 6 3" xfId="5390"/>
    <cellStyle name="Calculation 2 5 4 2 7" xfId="5391"/>
    <cellStyle name="Calculation 2 5 4 2 7 2" xfId="5392"/>
    <cellStyle name="Calculation 2 5 4 2 7 3" xfId="5393"/>
    <cellStyle name="Calculation 2 5 4 2 8" xfId="5394"/>
    <cellStyle name="Calculation 2 5 4 2 8 2" xfId="5395"/>
    <cellStyle name="Calculation 2 5 4 2 8 3" xfId="5396"/>
    <cellStyle name="Calculation 2 5 4 2 9" xfId="5397"/>
    <cellStyle name="Calculation 2 5 4 3" xfId="5398"/>
    <cellStyle name="Calculation 2 5 4 3 10" xfId="5399"/>
    <cellStyle name="Calculation 2 5 4 3 2" xfId="5400"/>
    <cellStyle name="Calculation 2 5 4 3 2 2" xfId="5401"/>
    <cellStyle name="Calculation 2 5 4 3 2 2 2" xfId="5402"/>
    <cellStyle name="Calculation 2 5 4 3 2 2 3" xfId="5403"/>
    <cellStyle name="Calculation 2 5 4 3 2 3" xfId="5404"/>
    <cellStyle name="Calculation 2 5 4 3 2 3 2" xfId="5405"/>
    <cellStyle name="Calculation 2 5 4 3 2 3 3" xfId="5406"/>
    <cellStyle name="Calculation 2 5 4 3 2 4" xfId="5407"/>
    <cellStyle name="Calculation 2 5 4 3 2 4 2" xfId="5408"/>
    <cellStyle name="Calculation 2 5 4 3 2 4 3" xfId="5409"/>
    <cellStyle name="Calculation 2 5 4 3 2 5" xfId="5410"/>
    <cellStyle name="Calculation 2 5 4 3 2 5 2" xfId="5411"/>
    <cellStyle name="Calculation 2 5 4 3 2 5 3" xfId="5412"/>
    <cellStyle name="Calculation 2 5 4 3 2 6" xfId="5413"/>
    <cellStyle name="Calculation 2 5 4 3 2 6 2" xfId="5414"/>
    <cellStyle name="Calculation 2 5 4 3 2 6 3" xfId="5415"/>
    <cellStyle name="Calculation 2 5 4 3 2 7" xfId="5416"/>
    <cellStyle name="Calculation 2 5 4 3 2 7 2" xfId="5417"/>
    <cellStyle name="Calculation 2 5 4 3 2 7 3" xfId="5418"/>
    <cellStyle name="Calculation 2 5 4 3 2 8" xfId="5419"/>
    <cellStyle name="Calculation 2 5 4 3 2 9" xfId="5420"/>
    <cellStyle name="Calculation 2 5 4 3 3" xfId="5421"/>
    <cellStyle name="Calculation 2 5 4 3 3 2" xfId="5422"/>
    <cellStyle name="Calculation 2 5 4 3 3 3" xfId="5423"/>
    <cellStyle name="Calculation 2 5 4 3 4" xfId="5424"/>
    <cellStyle name="Calculation 2 5 4 3 4 2" xfId="5425"/>
    <cellStyle name="Calculation 2 5 4 3 4 3" xfId="5426"/>
    <cellStyle name="Calculation 2 5 4 3 5" xfId="5427"/>
    <cellStyle name="Calculation 2 5 4 3 5 2" xfId="5428"/>
    <cellStyle name="Calculation 2 5 4 3 5 3" xfId="5429"/>
    <cellStyle name="Calculation 2 5 4 3 6" xfId="5430"/>
    <cellStyle name="Calculation 2 5 4 3 6 2" xfId="5431"/>
    <cellStyle name="Calculation 2 5 4 3 6 3" xfId="5432"/>
    <cellStyle name="Calculation 2 5 4 3 7" xfId="5433"/>
    <cellStyle name="Calculation 2 5 4 3 7 2" xfId="5434"/>
    <cellStyle name="Calculation 2 5 4 3 7 3" xfId="5435"/>
    <cellStyle name="Calculation 2 5 4 3 8" xfId="5436"/>
    <cellStyle name="Calculation 2 5 4 3 8 2" xfId="5437"/>
    <cellStyle name="Calculation 2 5 4 3 8 3" xfId="5438"/>
    <cellStyle name="Calculation 2 5 4 3 9" xfId="5439"/>
    <cellStyle name="Calculation 2 5 4 4" xfId="5440"/>
    <cellStyle name="Calculation 2 5 4 4 10" xfId="5441"/>
    <cellStyle name="Calculation 2 5 4 4 2" xfId="5442"/>
    <cellStyle name="Calculation 2 5 4 4 2 2" xfId="5443"/>
    <cellStyle name="Calculation 2 5 4 4 2 2 2" xfId="5444"/>
    <cellStyle name="Calculation 2 5 4 4 2 2 3" xfId="5445"/>
    <cellStyle name="Calculation 2 5 4 4 2 3" xfId="5446"/>
    <cellStyle name="Calculation 2 5 4 4 2 3 2" xfId="5447"/>
    <cellStyle name="Calculation 2 5 4 4 2 3 3" xfId="5448"/>
    <cellStyle name="Calculation 2 5 4 4 2 4" xfId="5449"/>
    <cellStyle name="Calculation 2 5 4 4 2 4 2" xfId="5450"/>
    <cellStyle name="Calculation 2 5 4 4 2 4 3" xfId="5451"/>
    <cellStyle name="Calculation 2 5 4 4 2 5" xfId="5452"/>
    <cellStyle name="Calculation 2 5 4 4 2 5 2" xfId="5453"/>
    <cellStyle name="Calculation 2 5 4 4 2 5 3" xfId="5454"/>
    <cellStyle name="Calculation 2 5 4 4 2 6" xfId="5455"/>
    <cellStyle name="Calculation 2 5 4 4 2 6 2" xfId="5456"/>
    <cellStyle name="Calculation 2 5 4 4 2 6 3" xfId="5457"/>
    <cellStyle name="Calculation 2 5 4 4 2 7" xfId="5458"/>
    <cellStyle name="Calculation 2 5 4 4 2 7 2" xfId="5459"/>
    <cellStyle name="Calculation 2 5 4 4 2 7 3" xfId="5460"/>
    <cellStyle name="Calculation 2 5 4 4 2 8" xfId="5461"/>
    <cellStyle name="Calculation 2 5 4 4 2 9" xfId="5462"/>
    <cellStyle name="Calculation 2 5 4 4 3" xfId="5463"/>
    <cellStyle name="Calculation 2 5 4 4 3 2" xfId="5464"/>
    <cellStyle name="Calculation 2 5 4 4 3 3" xfId="5465"/>
    <cellStyle name="Calculation 2 5 4 4 4" xfId="5466"/>
    <cellStyle name="Calculation 2 5 4 4 4 2" xfId="5467"/>
    <cellStyle name="Calculation 2 5 4 4 4 3" xfId="5468"/>
    <cellStyle name="Calculation 2 5 4 4 5" xfId="5469"/>
    <cellStyle name="Calculation 2 5 4 4 5 2" xfId="5470"/>
    <cellStyle name="Calculation 2 5 4 4 5 3" xfId="5471"/>
    <cellStyle name="Calculation 2 5 4 4 6" xfId="5472"/>
    <cellStyle name="Calculation 2 5 4 4 6 2" xfId="5473"/>
    <cellStyle name="Calculation 2 5 4 4 6 3" xfId="5474"/>
    <cellStyle name="Calculation 2 5 4 4 7" xfId="5475"/>
    <cellStyle name="Calculation 2 5 4 4 7 2" xfId="5476"/>
    <cellStyle name="Calculation 2 5 4 4 7 3" xfId="5477"/>
    <cellStyle name="Calculation 2 5 4 4 8" xfId="5478"/>
    <cellStyle name="Calculation 2 5 4 4 8 2" xfId="5479"/>
    <cellStyle name="Calculation 2 5 4 4 8 3" xfId="5480"/>
    <cellStyle name="Calculation 2 5 4 4 9" xfId="5481"/>
    <cellStyle name="Calculation 2 5 4 5" xfId="5482"/>
    <cellStyle name="Calculation 2 5 4 5 2" xfId="5483"/>
    <cellStyle name="Calculation 2 5 4 5 2 2" xfId="5484"/>
    <cellStyle name="Calculation 2 5 4 5 2 3" xfId="5485"/>
    <cellStyle name="Calculation 2 5 4 5 3" xfId="5486"/>
    <cellStyle name="Calculation 2 5 4 5 3 2" xfId="5487"/>
    <cellStyle name="Calculation 2 5 4 5 3 3" xfId="5488"/>
    <cellStyle name="Calculation 2 5 4 5 4" xfId="5489"/>
    <cellStyle name="Calculation 2 5 4 5 4 2" xfId="5490"/>
    <cellStyle name="Calculation 2 5 4 5 4 3" xfId="5491"/>
    <cellStyle name="Calculation 2 5 4 5 5" xfId="5492"/>
    <cellStyle name="Calculation 2 5 4 5 5 2" xfId="5493"/>
    <cellStyle name="Calculation 2 5 4 5 5 3" xfId="5494"/>
    <cellStyle name="Calculation 2 5 4 5 6" xfId="5495"/>
    <cellStyle name="Calculation 2 5 4 5 6 2" xfId="5496"/>
    <cellStyle name="Calculation 2 5 4 5 6 3" xfId="5497"/>
    <cellStyle name="Calculation 2 5 4 5 7" xfId="5498"/>
    <cellStyle name="Calculation 2 5 4 5 7 2" xfId="5499"/>
    <cellStyle name="Calculation 2 5 4 5 7 3" xfId="5500"/>
    <cellStyle name="Calculation 2 5 4 5 8" xfId="5501"/>
    <cellStyle name="Calculation 2 5 4 5 9" xfId="5502"/>
    <cellStyle name="Calculation 2 5 4 6" xfId="5503"/>
    <cellStyle name="Calculation 2 5 4 6 2" xfId="5504"/>
    <cellStyle name="Calculation 2 5 4 6 3" xfId="5505"/>
    <cellStyle name="Calculation 2 5 4 7" xfId="5506"/>
    <cellStyle name="Calculation 2 5 4 7 2" xfId="5507"/>
    <cellStyle name="Calculation 2 5 4 7 3" xfId="5508"/>
    <cellStyle name="Calculation 2 5 4 8" xfId="5509"/>
    <cellStyle name="Calculation 2 5 4 8 2" xfId="5510"/>
    <cellStyle name="Calculation 2 5 4 8 3" xfId="5511"/>
    <cellStyle name="Calculation 2 5 4 9" xfId="5512"/>
    <cellStyle name="Calculation 2 5 4 9 2" xfId="5513"/>
    <cellStyle name="Calculation 2 5 4 9 3" xfId="5514"/>
    <cellStyle name="Calculation 2 5 5" xfId="5515"/>
    <cellStyle name="Calculation 2 5 5 10" xfId="5516"/>
    <cellStyle name="Calculation 2 5 5 2" xfId="5517"/>
    <cellStyle name="Calculation 2 5 5 2 10" xfId="5518"/>
    <cellStyle name="Calculation 2 5 5 2 2" xfId="5519"/>
    <cellStyle name="Calculation 2 5 5 2 2 2" xfId="5520"/>
    <cellStyle name="Calculation 2 5 5 2 2 2 2" xfId="5521"/>
    <cellStyle name="Calculation 2 5 5 2 2 2 3" xfId="5522"/>
    <cellStyle name="Calculation 2 5 5 2 2 3" xfId="5523"/>
    <cellStyle name="Calculation 2 5 5 2 2 3 2" xfId="5524"/>
    <cellStyle name="Calculation 2 5 5 2 2 3 3" xfId="5525"/>
    <cellStyle name="Calculation 2 5 5 2 2 4" xfId="5526"/>
    <cellStyle name="Calculation 2 5 5 2 2 4 2" xfId="5527"/>
    <cellStyle name="Calculation 2 5 5 2 2 4 3" xfId="5528"/>
    <cellStyle name="Calculation 2 5 5 2 2 5" xfId="5529"/>
    <cellStyle name="Calculation 2 5 5 2 2 5 2" xfId="5530"/>
    <cellStyle name="Calculation 2 5 5 2 2 5 3" xfId="5531"/>
    <cellStyle name="Calculation 2 5 5 2 2 6" xfId="5532"/>
    <cellStyle name="Calculation 2 5 5 2 2 6 2" xfId="5533"/>
    <cellStyle name="Calculation 2 5 5 2 2 6 3" xfId="5534"/>
    <cellStyle name="Calculation 2 5 5 2 2 7" xfId="5535"/>
    <cellStyle name="Calculation 2 5 5 2 2 7 2" xfId="5536"/>
    <cellStyle name="Calculation 2 5 5 2 2 7 3" xfId="5537"/>
    <cellStyle name="Calculation 2 5 5 2 2 8" xfId="5538"/>
    <cellStyle name="Calculation 2 5 5 2 2 9" xfId="5539"/>
    <cellStyle name="Calculation 2 5 5 2 3" xfId="5540"/>
    <cellStyle name="Calculation 2 5 5 2 3 2" xfId="5541"/>
    <cellStyle name="Calculation 2 5 5 2 3 3" xfId="5542"/>
    <cellStyle name="Calculation 2 5 5 2 4" xfId="5543"/>
    <cellStyle name="Calculation 2 5 5 2 4 2" xfId="5544"/>
    <cellStyle name="Calculation 2 5 5 2 4 3" xfId="5545"/>
    <cellStyle name="Calculation 2 5 5 2 5" xfId="5546"/>
    <cellStyle name="Calculation 2 5 5 2 5 2" xfId="5547"/>
    <cellStyle name="Calculation 2 5 5 2 5 3" xfId="5548"/>
    <cellStyle name="Calculation 2 5 5 2 6" xfId="5549"/>
    <cellStyle name="Calculation 2 5 5 2 6 2" xfId="5550"/>
    <cellStyle name="Calculation 2 5 5 2 6 3" xfId="5551"/>
    <cellStyle name="Calculation 2 5 5 2 7" xfId="5552"/>
    <cellStyle name="Calculation 2 5 5 2 7 2" xfId="5553"/>
    <cellStyle name="Calculation 2 5 5 2 7 3" xfId="5554"/>
    <cellStyle name="Calculation 2 5 5 2 8" xfId="5555"/>
    <cellStyle name="Calculation 2 5 5 2 8 2" xfId="5556"/>
    <cellStyle name="Calculation 2 5 5 2 8 3" xfId="5557"/>
    <cellStyle name="Calculation 2 5 5 2 9" xfId="5558"/>
    <cellStyle name="Calculation 2 5 5 3" xfId="5559"/>
    <cellStyle name="Calculation 2 5 5 3 10" xfId="5560"/>
    <cellStyle name="Calculation 2 5 5 3 2" xfId="5561"/>
    <cellStyle name="Calculation 2 5 5 3 2 2" xfId="5562"/>
    <cellStyle name="Calculation 2 5 5 3 2 2 2" xfId="5563"/>
    <cellStyle name="Calculation 2 5 5 3 2 2 3" xfId="5564"/>
    <cellStyle name="Calculation 2 5 5 3 2 3" xfId="5565"/>
    <cellStyle name="Calculation 2 5 5 3 2 3 2" xfId="5566"/>
    <cellStyle name="Calculation 2 5 5 3 2 3 3" xfId="5567"/>
    <cellStyle name="Calculation 2 5 5 3 2 4" xfId="5568"/>
    <cellStyle name="Calculation 2 5 5 3 2 4 2" xfId="5569"/>
    <cellStyle name="Calculation 2 5 5 3 2 4 3" xfId="5570"/>
    <cellStyle name="Calculation 2 5 5 3 2 5" xfId="5571"/>
    <cellStyle name="Calculation 2 5 5 3 2 5 2" xfId="5572"/>
    <cellStyle name="Calculation 2 5 5 3 2 5 3" xfId="5573"/>
    <cellStyle name="Calculation 2 5 5 3 2 6" xfId="5574"/>
    <cellStyle name="Calculation 2 5 5 3 2 6 2" xfId="5575"/>
    <cellStyle name="Calculation 2 5 5 3 2 6 3" xfId="5576"/>
    <cellStyle name="Calculation 2 5 5 3 2 7" xfId="5577"/>
    <cellStyle name="Calculation 2 5 5 3 2 7 2" xfId="5578"/>
    <cellStyle name="Calculation 2 5 5 3 2 7 3" xfId="5579"/>
    <cellStyle name="Calculation 2 5 5 3 2 8" xfId="5580"/>
    <cellStyle name="Calculation 2 5 5 3 2 9" xfId="5581"/>
    <cellStyle name="Calculation 2 5 5 3 3" xfId="5582"/>
    <cellStyle name="Calculation 2 5 5 3 3 2" xfId="5583"/>
    <cellStyle name="Calculation 2 5 5 3 3 3" xfId="5584"/>
    <cellStyle name="Calculation 2 5 5 3 4" xfId="5585"/>
    <cellStyle name="Calculation 2 5 5 3 4 2" xfId="5586"/>
    <cellStyle name="Calculation 2 5 5 3 4 3" xfId="5587"/>
    <cellStyle name="Calculation 2 5 5 3 5" xfId="5588"/>
    <cellStyle name="Calculation 2 5 5 3 5 2" xfId="5589"/>
    <cellStyle name="Calculation 2 5 5 3 5 3" xfId="5590"/>
    <cellStyle name="Calculation 2 5 5 3 6" xfId="5591"/>
    <cellStyle name="Calculation 2 5 5 3 6 2" xfId="5592"/>
    <cellStyle name="Calculation 2 5 5 3 6 3" xfId="5593"/>
    <cellStyle name="Calculation 2 5 5 3 7" xfId="5594"/>
    <cellStyle name="Calculation 2 5 5 3 7 2" xfId="5595"/>
    <cellStyle name="Calculation 2 5 5 3 7 3" xfId="5596"/>
    <cellStyle name="Calculation 2 5 5 3 8" xfId="5597"/>
    <cellStyle name="Calculation 2 5 5 3 8 2" xfId="5598"/>
    <cellStyle name="Calculation 2 5 5 3 8 3" xfId="5599"/>
    <cellStyle name="Calculation 2 5 5 3 9" xfId="5600"/>
    <cellStyle name="Calculation 2 5 5 4" xfId="5601"/>
    <cellStyle name="Calculation 2 5 5 4 10" xfId="5602"/>
    <cellStyle name="Calculation 2 5 5 4 2" xfId="5603"/>
    <cellStyle name="Calculation 2 5 5 4 2 2" xfId="5604"/>
    <cellStyle name="Calculation 2 5 5 4 2 2 2" xfId="5605"/>
    <cellStyle name="Calculation 2 5 5 4 2 2 3" xfId="5606"/>
    <cellStyle name="Calculation 2 5 5 4 2 3" xfId="5607"/>
    <cellStyle name="Calculation 2 5 5 4 2 3 2" xfId="5608"/>
    <cellStyle name="Calculation 2 5 5 4 2 3 3" xfId="5609"/>
    <cellStyle name="Calculation 2 5 5 4 2 4" xfId="5610"/>
    <cellStyle name="Calculation 2 5 5 4 2 4 2" xfId="5611"/>
    <cellStyle name="Calculation 2 5 5 4 2 4 3" xfId="5612"/>
    <cellStyle name="Calculation 2 5 5 4 2 5" xfId="5613"/>
    <cellStyle name="Calculation 2 5 5 4 2 5 2" xfId="5614"/>
    <cellStyle name="Calculation 2 5 5 4 2 5 3" xfId="5615"/>
    <cellStyle name="Calculation 2 5 5 4 2 6" xfId="5616"/>
    <cellStyle name="Calculation 2 5 5 4 2 6 2" xfId="5617"/>
    <cellStyle name="Calculation 2 5 5 4 2 6 3" xfId="5618"/>
    <cellStyle name="Calculation 2 5 5 4 2 7" xfId="5619"/>
    <cellStyle name="Calculation 2 5 5 4 2 7 2" xfId="5620"/>
    <cellStyle name="Calculation 2 5 5 4 2 7 3" xfId="5621"/>
    <cellStyle name="Calculation 2 5 5 4 2 8" xfId="5622"/>
    <cellStyle name="Calculation 2 5 5 4 2 9" xfId="5623"/>
    <cellStyle name="Calculation 2 5 5 4 3" xfId="5624"/>
    <cellStyle name="Calculation 2 5 5 4 3 2" xfId="5625"/>
    <cellStyle name="Calculation 2 5 5 4 3 3" xfId="5626"/>
    <cellStyle name="Calculation 2 5 5 4 4" xfId="5627"/>
    <cellStyle name="Calculation 2 5 5 4 4 2" xfId="5628"/>
    <cellStyle name="Calculation 2 5 5 4 4 3" xfId="5629"/>
    <cellStyle name="Calculation 2 5 5 4 5" xfId="5630"/>
    <cellStyle name="Calculation 2 5 5 4 5 2" xfId="5631"/>
    <cellStyle name="Calculation 2 5 5 4 5 3" xfId="5632"/>
    <cellStyle name="Calculation 2 5 5 4 6" xfId="5633"/>
    <cellStyle name="Calculation 2 5 5 4 6 2" xfId="5634"/>
    <cellStyle name="Calculation 2 5 5 4 6 3" xfId="5635"/>
    <cellStyle name="Calculation 2 5 5 4 7" xfId="5636"/>
    <cellStyle name="Calculation 2 5 5 4 7 2" xfId="5637"/>
    <cellStyle name="Calculation 2 5 5 4 7 3" xfId="5638"/>
    <cellStyle name="Calculation 2 5 5 4 8" xfId="5639"/>
    <cellStyle name="Calculation 2 5 5 4 8 2" xfId="5640"/>
    <cellStyle name="Calculation 2 5 5 4 8 3" xfId="5641"/>
    <cellStyle name="Calculation 2 5 5 4 9" xfId="5642"/>
    <cellStyle name="Calculation 2 5 5 5" xfId="5643"/>
    <cellStyle name="Calculation 2 5 5 5 2" xfId="5644"/>
    <cellStyle name="Calculation 2 5 5 5 2 2" xfId="5645"/>
    <cellStyle name="Calculation 2 5 5 5 2 3" xfId="5646"/>
    <cellStyle name="Calculation 2 5 5 5 3" xfId="5647"/>
    <cellStyle name="Calculation 2 5 5 5 3 2" xfId="5648"/>
    <cellStyle name="Calculation 2 5 5 5 3 3" xfId="5649"/>
    <cellStyle name="Calculation 2 5 5 5 4" xfId="5650"/>
    <cellStyle name="Calculation 2 5 5 5 4 2" xfId="5651"/>
    <cellStyle name="Calculation 2 5 5 5 4 3" xfId="5652"/>
    <cellStyle name="Calculation 2 5 5 5 5" xfId="5653"/>
    <cellStyle name="Calculation 2 5 5 5 5 2" xfId="5654"/>
    <cellStyle name="Calculation 2 5 5 5 5 3" xfId="5655"/>
    <cellStyle name="Calculation 2 5 5 5 6" xfId="5656"/>
    <cellStyle name="Calculation 2 5 5 5 6 2" xfId="5657"/>
    <cellStyle name="Calculation 2 5 5 5 6 3" xfId="5658"/>
    <cellStyle name="Calculation 2 5 5 5 7" xfId="5659"/>
    <cellStyle name="Calculation 2 5 5 5 7 2" xfId="5660"/>
    <cellStyle name="Calculation 2 5 5 5 7 3" xfId="5661"/>
    <cellStyle name="Calculation 2 5 5 5 8" xfId="5662"/>
    <cellStyle name="Calculation 2 5 5 5 9" xfId="5663"/>
    <cellStyle name="Calculation 2 5 5 6" xfId="5664"/>
    <cellStyle name="Calculation 2 5 5 6 2" xfId="5665"/>
    <cellStyle name="Calculation 2 5 5 6 3" xfId="5666"/>
    <cellStyle name="Calculation 2 5 5 7" xfId="5667"/>
    <cellStyle name="Calculation 2 5 5 7 2" xfId="5668"/>
    <cellStyle name="Calculation 2 5 5 7 3" xfId="5669"/>
    <cellStyle name="Calculation 2 5 5 8" xfId="5670"/>
    <cellStyle name="Calculation 2 5 5 8 2" xfId="5671"/>
    <cellStyle name="Calculation 2 5 5 8 3" xfId="5672"/>
    <cellStyle name="Calculation 2 5 5 9" xfId="5673"/>
    <cellStyle name="Calculation 2 5 5 9 2" xfId="5674"/>
    <cellStyle name="Calculation 2 5 5 9 3" xfId="5675"/>
    <cellStyle name="Calculation 2 5 6" xfId="5676"/>
    <cellStyle name="Calculation 2 5 6 10" xfId="5677"/>
    <cellStyle name="Calculation 2 5 6 2" xfId="5678"/>
    <cellStyle name="Calculation 2 5 6 2 2" xfId="5679"/>
    <cellStyle name="Calculation 2 5 6 2 2 2" xfId="5680"/>
    <cellStyle name="Calculation 2 5 6 2 2 3" xfId="5681"/>
    <cellStyle name="Calculation 2 5 6 2 3" xfId="5682"/>
    <cellStyle name="Calculation 2 5 6 2 3 2" xfId="5683"/>
    <cellStyle name="Calculation 2 5 6 2 3 3" xfId="5684"/>
    <cellStyle name="Calculation 2 5 6 2 4" xfId="5685"/>
    <cellStyle name="Calculation 2 5 6 2 4 2" xfId="5686"/>
    <cellStyle name="Calculation 2 5 6 2 4 3" xfId="5687"/>
    <cellStyle name="Calculation 2 5 6 2 5" xfId="5688"/>
    <cellStyle name="Calculation 2 5 6 2 5 2" xfId="5689"/>
    <cellStyle name="Calculation 2 5 6 2 5 3" xfId="5690"/>
    <cellStyle name="Calculation 2 5 6 2 6" xfId="5691"/>
    <cellStyle name="Calculation 2 5 6 2 6 2" xfId="5692"/>
    <cellStyle name="Calculation 2 5 6 2 6 3" xfId="5693"/>
    <cellStyle name="Calculation 2 5 6 2 7" xfId="5694"/>
    <cellStyle name="Calculation 2 5 6 2 7 2" xfId="5695"/>
    <cellStyle name="Calculation 2 5 6 2 7 3" xfId="5696"/>
    <cellStyle name="Calculation 2 5 6 2 8" xfId="5697"/>
    <cellStyle name="Calculation 2 5 6 2 9" xfId="5698"/>
    <cellStyle name="Calculation 2 5 6 3" xfId="5699"/>
    <cellStyle name="Calculation 2 5 6 3 2" xfId="5700"/>
    <cellStyle name="Calculation 2 5 6 3 3" xfId="5701"/>
    <cellStyle name="Calculation 2 5 6 4" xfId="5702"/>
    <cellStyle name="Calculation 2 5 6 4 2" xfId="5703"/>
    <cellStyle name="Calculation 2 5 6 4 3" xfId="5704"/>
    <cellStyle name="Calculation 2 5 6 5" xfId="5705"/>
    <cellStyle name="Calculation 2 5 6 5 2" xfId="5706"/>
    <cellStyle name="Calculation 2 5 6 5 3" xfId="5707"/>
    <cellStyle name="Calculation 2 5 6 6" xfId="5708"/>
    <cellStyle name="Calculation 2 5 6 6 2" xfId="5709"/>
    <cellStyle name="Calculation 2 5 6 6 3" xfId="5710"/>
    <cellStyle name="Calculation 2 5 6 7" xfId="5711"/>
    <cellStyle name="Calculation 2 5 6 7 2" xfId="5712"/>
    <cellStyle name="Calculation 2 5 6 7 3" xfId="5713"/>
    <cellStyle name="Calculation 2 5 6 8" xfId="5714"/>
    <cellStyle name="Calculation 2 5 6 8 2" xfId="5715"/>
    <cellStyle name="Calculation 2 5 6 8 3" xfId="5716"/>
    <cellStyle name="Calculation 2 5 6 9" xfId="5717"/>
    <cellStyle name="Calculation 2 5 7" xfId="5718"/>
    <cellStyle name="Calculation 2 5 7 10" xfId="5719"/>
    <cellStyle name="Calculation 2 5 7 2" xfId="5720"/>
    <cellStyle name="Calculation 2 5 7 2 2" xfId="5721"/>
    <cellStyle name="Calculation 2 5 7 2 2 2" xfId="5722"/>
    <cellStyle name="Calculation 2 5 7 2 2 3" xfId="5723"/>
    <cellStyle name="Calculation 2 5 7 2 3" xfId="5724"/>
    <cellStyle name="Calculation 2 5 7 2 3 2" xfId="5725"/>
    <cellStyle name="Calculation 2 5 7 2 3 3" xfId="5726"/>
    <cellStyle name="Calculation 2 5 7 2 4" xfId="5727"/>
    <cellStyle name="Calculation 2 5 7 2 4 2" xfId="5728"/>
    <cellStyle name="Calculation 2 5 7 2 4 3" xfId="5729"/>
    <cellStyle name="Calculation 2 5 7 2 5" xfId="5730"/>
    <cellStyle name="Calculation 2 5 7 2 5 2" xfId="5731"/>
    <cellStyle name="Calculation 2 5 7 2 5 3" xfId="5732"/>
    <cellStyle name="Calculation 2 5 7 2 6" xfId="5733"/>
    <cellStyle name="Calculation 2 5 7 2 6 2" xfId="5734"/>
    <cellStyle name="Calculation 2 5 7 2 6 3" xfId="5735"/>
    <cellStyle name="Calculation 2 5 7 2 7" xfId="5736"/>
    <cellStyle name="Calculation 2 5 7 2 7 2" xfId="5737"/>
    <cellStyle name="Calculation 2 5 7 2 7 3" xfId="5738"/>
    <cellStyle name="Calculation 2 5 7 2 8" xfId="5739"/>
    <cellStyle name="Calculation 2 5 7 2 9" xfId="5740"/>
    <cellStyle name="Calculation 2 5 7 3" xfId="5741"/>
    <cellStyle name="Calculation 2 5 7 3 2" xfId="5742"/>
    <cellStyle name="Calculation 2 5 7 3 3" xfId="5743"/>
    <cellStyle name="Calculation 2 5 7 4" xfId="5744"/>
    <cellStyle name="Calculation 2 5 7 4 2" xfId="5745"/>
    <cellStyle name="Calculation 2 5 7 4 3" xfId="5746"/>
    <cellStyle name="Calculation 2 5 7 5" xfId="5747"/>
    <cellStyle name="Calculation 2 5 7 5 2" xfId="5748"/>
    <cellStyle name="Calculation 2 5 7 5 3" xfId="5749"/>
    <cellStyle name="Calculation 2 5 7 6" xfId="5750"/>
    <cellStyle name="Calculation 2 5 7 6 2" xfId="5751"/>
    <cellStyle name="Calculation 2 5 7 6 3" xfId="5752"/>
    <cellStyle name="Calculation 2 5 7 7" xfId="5753"/>
    <cellStyle name="Calculation 2 5 7 7 2" xfId="5754"/>
    <cellStyle name="Calculation 2 5 7 7 3" xfId="5755"/>
    <cellStyle name="Calculation 2 5 7 8" xfId="5756"/>
    <cellStyle name="Calculation 2 5 7 8 2" xfId="5757"/>
    <cellStyle name="Calculation 2 5 7 8 3" xfId="5758"/>
    <cellStyle name="Calculation 2 5 7 9" xfId="5759"/>
    <cellStyle name="Calculation 2 5 8" xfId="5760"/>
    <cellStyle name="Calculation 2 5 8 10" xfId="5761"/>
    <cellStyle name="Calculation 2 5 8 2" xfId="5762"/>
    <cellStyle name="Calculation 2 5 8 2 2" xfId="5763"/>
    <cellStyle name="Calculation 2 5 8 2 2 2" xfId="5764"/>
    <cellStyle name="Calculation 2 5 8 2 2 3" xfId="5765"/>
    <cellStyle name="Calculation 2 5 8 2 3" xfId="5766"/>
    <cellStyle name="Calculation 2 5 8 2 3 2" xfId="5767"/>
    <cellStyle name="Calculation 2 5 8 2 3 3" xfId="5768"/>
    <cellStyle name="Calculation 2 5 8 2 4" xfId="5769"/>
    <cellStyle name="Calculation 2 5 8 2 4 2" xfId="5770"/>
    <cellStyle name="Calculation 2 5 8 2 4 3" xfId="5771"/>
    <cellStyle name="Calculation 2 5 8 2 5" xfId="5772"/>
    <cellStyle name="Calculation 2 5 8 2 5 2" xfId="5773"/>
    <cellStyle name="Calculation 2 5 8 2 5 3" xfId="5774"/>
    <cellStyle name="Calculation 2 5 8 2 6" xfId="5775"/>
    <cellStyle name="Calculation 2 5 8 2 6 2" xfId="5776"/>
    <cellStyle name="Calculation 2 5 8 2 6 3" xfId="5777"/>
    <cellStyle name="Calculation 2 5 8 2 7" xfId="5778"/>
    <cellStyle name="Calculation 2 5 8 2 7 2" xfId="5779"/>
    <cellStyle name="Calculation 2 5 8 2 7 3" xfId="5780"/>
    <cellStyle name="Calculation 2 5 8 2 8" xfId="5781"/>
    <cellStyle name="Calculation 2 5 8 2 9" xfId="5782"/>
    <cellStyle name="Calculation 2 5 8 3" xfId="5783"/>
    <cellStyle name="Calculation 2 5 8 3 2" xfId="5784"/>
    <cellStyle name="Calculation 2 5 8 3 3" xfId="5785"/>
    <cellStyle name="Calculation 2 5 8 4" xfId="5786"/>
    <cellStyle name="Calculation 2 5 8 4 2" xfId="5787"/>
    <cellStyle name="Calculation 2 5 8 4 3" xfId="5788"/>
    <cellStyle name="Calculation 2 5 8 5" xfId="5789"/>
    <cellStyle name="Calculation 2 5 8 5 2" xfId="5790"/>
    <cellStyle name="Calculation 2 5 8 5 3" xfId="5791"/>
    <cellStyle name="Calculation 2 5 8 6" xfId="5792"/>
    <cellStyle name="Calculation 2 5 8 6 2" xfId="5793"/>
    <cellStyle name="Calculation 2 5 8 6 3" xfId="5794"/>
    <cellStyle name="Calculation 2 5 8 7" xfId="5795"/>
    <cellStyle name="Calculation 2 5 8 7 2" xfId="5796"/>
    <cellStyle name="Calculation 2 5 8 7 3" xfId="5797"/>
    <cellStyle name="Calculation 2 5 8 8" xfId="5798"/>
    <cellStyle name="Calculation 2 5 8 8 2" xfId="5799"/>
    <cellStyle name="Calculation 2 5 8 8 3" xfId="5800"/>
    <cellStyle name="Calculation 2 5 8 9" xfId="5801"/>
    <cellStyle name="Calculation 2 5 9" xfId="5802"/>
    <cellStyle name="Calculation 2 5 9 2" xfId="5803"/>
    <cellStyle name="Calculation 2 5 9 2 2" xfId="5804"/>
    <cellStyle name="Calculation 2 5 9 2 3" xfId="5805"/>
    <cellStyle name="Calculation 2 5 9 3" xfId="5806"/>
    <cellStyle name="Calculation 2 5 9 3 2" xfId="5807"/>
    <cellStyle name="Calculation 2 5 9 3 3" xfId="5808"/>
    <cellStyle name="Calculation 2 5 9 4" xfId="5809"/>
    <cellStyle name="Calculation 2 5 9 4 2" xfId="5810"/>
    <cellStyle name="Calculation 2 5 9 4 3" xfId="5811"/>
    <cellStyle name="Calculation 2 5 9 5" xfId="5812"/>
    <cellStyle name="Calculation 2 5 9 5 2" xfId="5813"/>
    <cellStyle name="Calculation 2 5 9 5 3" xfId="5814"/>
    <cellStyle name="Calculation 2 5 9 6" xfId="5815"/>
    <cellStyle name="Calculation 2 5 9 6 2" xfId="5816"/>
    <cellStyle name="Calculation 2 5 9 6 3" xfId="5817"/>
    <cellStyle name="Calculation 2 5 9 7" xfId="5818"/>
    <cellStyle name="Calculation 2 5 9 7 2" xfId="5819"/>
    <cellStyle name="Calculation 2 5 9 7 3" xfId="5820"/>
    <cellStyle name="Calculation 2 5 9 8" xfId="5821"/>
    <cellStyle name="Calculation 2 5 9 9" xfId="5822"/>
    <cellStyle name="Calculation 2 6" xfId="5823"/>
    <cellStyle name="Calculation 2 6 10" xfId="5824"/>
    <cellStyle name="Calculation 2 6 10 2" xfId="5825"/>
    <cellStyle name="Calculation 2 6 10 3" xfId="5826"/>
    <cellStyle name="Calculation 2 6 11" xfId="5827"/>
    <cellStyle name="Calculation 2 6 11 2" xfId="5828"/>
    <cellStyle name="Calculation 2 6 11 3" xfId="5829"/>
    <cellStyle name="Calculation 2 6 12" xfId="5830"/>
    <cellStyle name="Calculation 2 6 2" xfId="5831"/>
    <cellStyle name="Calculation 2 6 2 10" xfId="5832"/>
    <cellStyle name="Calculation 2 6 2 2" xfId="5833"/>
    <cellStyle name="Calculation 2 6 2 2 2" xfId="5834"/>
    <cellStyle name="Calculation 2 6 2 2 2 2" xfId="5835"/>
    <cellStyle name="Calculation 2 6 2 2 2 3" xfId="5836"/>
    <cellStyle name="Calculation 2 6 2 2 3" xfId="5837"/>
    <cellStyle name="Calculation 2 6 2 2 3 2" xfId="5838"/>
    <cellStyle name="Calculation 2 6 2 2 3 3" xfId="5839"/>
    <cellStyle name="Calculation 2 6 2 2 4" xfId="5840"/>
    <cellStyle name="Calculation 2 6 2 2 4 2" xfId="5841"/>
    <cellStyle name="Calculation 2 6 2 2 4 3" xfId="5842"/>
    <cellStyle name="Calculation 2 6 2 2 5" xfId="5843"/>
    <cellStyle name="Calculation 2 6 2 2 5 2" xfId="5844"/>
    <cellStyle name="Calculation 2 6 2 2 5 3" xfId="5845"/>
    <cellStyle name="Calculation 2 6 2 2 6" xfId="5846"/>
    <cellStyle name="Calculation 2 6 2 2 6 2" xfId="5847"/>
    <cellStyle name="Calculation 2 6 2 2 6 3" xfId="5848"/>
    <cellStyle name="Calculation 2 6 2 2 7" xfId="5849"/>
    <cellStyle name="Calculation 2 6 2 2 7 2" xfId="5850"/>
    <cellStyle name="Calculation 2 6 2 2 7 3" xfId="5851"/>
    <cellStyle name="Calculation 2 6 2 2 8" xfId="5852"/>
    <cellStyle name="Calculation 2 6 2 2 9" xfId="5853"/>
    <cellStyle name="Calculation 2 6 2 3" xfId="5854"/>
    <cellStyle name="Calculation 2 6 2 3 2" xfId="5855"/>
    <cellStyle name="Calculation 2 6 2 3 3" xfId="5856"/>
    <cellStyle name="Calculation 2 6 2 4" xfId="5857"/>
    <cellStyle name="Calculation 2 6 2 4 2" xfId="5858"/>
    <cellStyle name="Calculation 2 6 2 4 3" xfId="5859"/>
    <cellStyle name="Calculation 2 6 2 5" xfId="5860"/>
    <cellStyle name="Calculation 2 6 2 5 2" xfId="5861"/>
    <cellStyle name="Calculation 2 6 2 5 3" xfId="5862"/>
    <cellStyle name="Calculation 2 6 2 6" xfId="5863"/>
    <cellStyle name="Calculation 2 6 2 6 2" xfId="5864"/>
    <cellStyle name="Calculation 2 6 2 6 3" xfId="5865"/>
    <cellStyle name="Calculation 2 6 2 7" xfId="5866"/>
    <cellStyle name="Calculation 2 6 2 7 2" xfId="5867"/>
    <cellStyle name="Calculation 2 6 2 7 3" xfId="5868"/>
    <cellStyle name="Calculation 2 6 2 8" xfId="5869"/>
    <cellStyle name="Calculation 2 6 2 8 2" xfId="5870"/>
    <cellStyle name="Calculation 2 6 2 8 3" xfId="5871"/>
    <cellStyle name="Calculation 2 6 2 9" xfId="5872"/>
    <cellStyle name="Calculation 2 6 3" xfId="5873"/>
    <cellStyle name="Calculation 2 6 3 10" xfId="5874"/>
    <cellStyle name="Calculation 2 6 3 2" xfId="5875"/>
    <cellStyle name="Calculation 2 6 3 2 2" xfId="5876"/>
    <cellStyle name="Calculation 2 6 3 2 2 2" xfId="5877"/>
    <cellStyle name="Calculation 2 6 3 2 2 3" xfId="5878"/>
    <cellStyle name="Calculation 2 6 3 2 3" xfId="5879"/>
    <cellStyle name="Calculation 2 6 3 2 3 2" xfId="5880"/>
    <cellStyle name="Calculation 2 6 3 2 3 3" xfId="5881"/>
    <cellStyle name="Calculation 2 6 3 2 4" xfId="5882"/>
    <cellStyle name="Calculation 2 6 3 2 4 2" xfId="5883"/>
    <cellStyle name="Calculation 2 6 3 2 4 3" xfId="5884"/>
    <cellStyle name="Calculation 2 6 3 2 5" xfId="5885"/>
    <cellStyle name="Calculation 2 6 3 2 5 2" xfId="5886"/>
    <cellStyle name="Calculation 2 6 3 2 5 3" xfId="5887"/>
    <cellStyle name="Calculation 2 6 3 2 6" xfId="5888"/>
    <cellStyle name="Calculation 2 6 3 2 6 2" xfId="5889"/>
    <cellStyle name="Calculation 2 6 3 2 6 3" xfId="5890"/>
    <cellStyle name="Calculation 2 6 3 2 7" xfId="5891"/>
    <cellStyle name="Calculation 2 6 3 2 7 2" xfId="5892"/>
    <cellStyle name="Calculation 2 6 3 2 7 3" xfId="5893"/>
    <cellStyle name="Calculation 2 6 3 2 8" xfId="5894"/>
    <cellStyle name="Calculation 2 6 3 2 9" xfId="5895"/>
    <cellStyle name="Calculation 2 6 3 3" xfId="5896"/>
    <cellStyle name="Calculation 2 6 3 3 2" xfId="5897"/>
    <cellStyle name="Calculation 2 6 3 3 3" xfId="5898"/>
    <cellStyle name="Calculation 2 6 3 4" xfId="5899"/>
    <cellStyle name="Calculation 2 6 3 4 2" xfId="5900"/>
    <cellStyle name="Calculation 2 6 3 4 3" xfId="5901"/>
    <cellStyle name="Calculation 2 6 3 5" xfId="5902"/>
    <cellStyle name="Calculation 2 6 3 5 2" xfId="5903"/>
    <cellStyle name="Calculation 2 6 3 5 3" xfId="5904"/>
    <cellStyle name="Calculation 2 6 3 6" xfId="5905"/>
    <cellStyle name="Calculation 2 6 3 6 2" xfId="5906"/>
    <cellStyle name="Calculation 2 6 3 6 3" xfId="5907"/>
    <cellStyle name="Calculation 2 6 3 7" xfId="5908"/>
    <cellStyle name="Calculation 2 6 3 7 2" xfId="5909"/>
    <cellStyle name="Calculation 2 6 3 7 3" xfId="5910"/>
    <cellStyle name="Calculation 2 6 3 8" xfId="5911"/>
    <cellStyle name="Calculation 2 6 3 8 2" xfId="5912"/>
    <cellStyle name="Calculation 2 6 3 8 3" xfId="5913"/>
    <cellStyle name="Calculation 2 6 3 9" xfId="5914"/>
    <cellStyle name="Calculation 2 6 4" xfId="5915"/>
    <cellStyle name="Calculation 2 6 4 10" xfId="5916"/>
    <cellStyle name="Calculation 2 6 4 2" xfId="5917"/>
    <cellStyle name="Calculation 2 6 4 2 2" xfId="5918"/>
    <cellStyle name="Calculation 2 6 4 2 2 2" xfId="5919"/>
    <cellStyle name="Calculation 2 6 4 2 2 3" xfId="5920"/>
    <cellStyle name="Calculation 2 6 4 2 3" xfId="5921"/>
    <cellStyle name="Calculation 2 6 4 2 3 2" xfId="5922"/>
    <cellStyle name="Calculation 2 6 4 2 3 3" xfId="5923"/>
    <cellStyle name="Calculation 2 6 4 2 4" xfId="5924"/>
    <cellStyle name="Calculation 2 6 4 2 4 2" xfId="5925"/>
    <cellStyle name="Calculation 2 6 4 2 4 3" xfId="5926"/>
    <cellStyle name="Calculation 2 6 4 2 5" xfId="5927"/>
    <cellStyle name="Calculation 2 6 4 2 5 2" xfId="5928"/>
    <cellStyle name="Calculation 2 6 4 2 5 3" xfId="5929"/>
    <cellStyle name="Calculation 2 6 4 2 6" xfId="5930"/>
    <cellStyle name="Calculation 2 6 4 2 6 2" xfId="5931"/>
    <cellStyle name="Calculation 2 6 4 2 6 3" xfId="5932"/>
    <cellStyle name="Calculation 2 6 4 2 7" xfId="5933"/>
    <cellStyle name="Calculation 2 6 4 2 7 2" xfId="5934"/>
    <cellStyle name="Calculation 2 6 4 2 7 3" xfId="5935"/>
    <cellStyle name="Calculation 2 6 4 2 8" xfId="5936"/>
    <cellStyle name="Calculation 2 6 4 2 9" xfId="5937"/>
    <cellStyle name="Calculation 2 6 4 3" xfId="5938"/>
    <cellStyle name="Calculation 2 6 4 3 2" xfId="5939"/>
    <cellStyle name="Calculation 2 6 4 3 3" xfId="5940"/>
    <cellStyle name="Calculation 2 6 4 4" xfId="5941"/>
    <cellStyle name="Calculation 2 6 4 4 2" xfId="5942"/>
    <cellStyle name="Calculation 2 6 4 4 3" xfId="5943"/>
    <cellStyle name="Calculation 2 6 4 5" xfId="5944"/>
    <cellStyle name="Calculation 2 6 4 5 2" xfId="5945"/>
    <cellStyle name="Calculation 2 6 4 5 3" xfId="5946"/>
    <cellStyle name="Calculation 2 6 4 6" xfId="5947"/>
    <cellStyle name="Calculation 2 6 4 6 2" xfId="5948"/>
    <cellStyle name="Calculation 2 6 4 6 3" xfId="5949"/>
    <cellStyle name="Calculation 2 6 4 7" xfId="5950"/>
    <cellStyle name="Calculation 2 6 4 7 2" xfId="5951"/>
    <cellStyle name="Calculation 2 6 4 7 3" xfId="5952"/>
    <cellStyle name="Calculation 2 6 4 8" xfId="5953"/>
    <cellStyle name="Calculation 2 6 4 8 2" xfId="5954"/>
    <cellStyle name="Calculation 2 6 4 8 3" xfId="5955"/>
    <cellStyle name="Calculation 2 6 4 9" xfId="5956"/>
    <cellStyle name="Calculation 2 6 5" xfId="5957"/>
    <cellStyle name="Calculation 2 6 5 2" xfId="5958"/>
    <cellStyle name="Calculation 2 6 5 2 2" xfId="5959"/>
    <cellStyle name="Calculation 2 6 5 2 3" xfId="5960"/>
    <cellStyle name="Calculation 2 6 5 3" xfId="5961"/>
    <cellStyle name="Calculation 2 6 5 3 2" xfId="5962"/>
    <cellStyle name="Calculation 2 6 5 3 3" xfId="5963"/>
    <cellStyle name="Calculation 2 6 5 4" xfId="5964"/>
    <cellStyle name="Calculation 2 6 5 4 2" xfId="5965"/>
    <cellStyle name="Calculation 2 6 5 4 3" xfId="5966"/>
    <cellStyle name="Calculation 2 6 5 5" xfId="5967"/>
    <cellStyle name="Calculation 2 6 5 5 2" xfId="5968"/>
    <cellStyle name="Calculation 2 6 5 5 3" xfId="5969"/>
    <cellStyle name="Calculation 2 6 5 6" xfId="5970"/>
    <cellStyle name="Calculation 2 6 5 6 2" xfId="5971"/>
    <cellStyle name="Calculation 2 6 5 6 3" xfId="5972"/>
    <cellStyle name="Calculation 2 6 5 7" xfId="5973"/>
    <cellStyle name="Calculation 2 6 5 7 2" xfId="5974"/>
    <cellStyle name="Calculation 2 6 5 7 3" xfId="5975"/>
    <cellStyle name="Calculation 2 6 5 8" xfId="5976"/>
    <cellStyle name="Calculation 2 6 5 9" xfId="5977"/>
    <cellStyle name="Calculation 2 6 6" xfId="5978"/>
    <cellStyle name="Calculation 2 6 6 2" xfId="5979"/>
    <cellStyle name="Calculation 2 6 6 3" xfId="5980"/>
    <cellStyle name="Calculation 2 6 7" xfId="5981"/>
    <cellStyle name="Calculation 2 6 7 2" xfId="5982"/>
    <cellStyle name="Calculation 2 6 7 3" xfId="5983"/>
    <cellStyle name="Calculation 2 6 8" xfId="5984"/>
    <cellStyle name="Calculation 2 6 8 2" xfId="5985"/>
    <cellStyle name="Calculation 2 6 8 3" xfId="5986"/>
    <cellStyle name="Calculation 2 6 9" xfId="5987"/>
    <cellStyle name="Calculation 2 6 9 2" xfId="5988"/>
    <cellStyle name="Calculation 2 6 9 3" xfId="5989"/>
    <cellStyle name="Calculation 2 7" xfId="5990"/>
    <cellStyle name="Calculation 2 7 10" xfId="5991"/>
    <cellStyle name="Calculation 2 7 2" xfId="5992"/>
    <cellStyle name="Calculation 2 7 2 2" xfId="5993"/>
    <cellStyle name="Calculation 2 7 2 2 2" xfId="5994"/>
    <cellStyle name="Calculation 2 7 2 2 3" xfId="5995"/>
    <cellStyle name="Calculation 2 7 2 3" xfId="5996"/>
    <cellStyle name="Calculation 2 7 2 3 2" xfId="5997"/>
    <cellStyle name="Calculation 2 7 2 3 3" xfId="5998"/>
    <cellStyle name="Calculation 2 7 2 4" xfId="5999"/>
    <cellStyle name="Calculation 2 7 2 4 2" xfId="6000"/>
    <cellStyle name="Calculation 2 7 2 4 3" xfId="6001"/>
    <cellStyle name="Calculation 2 7 2 5" xfId="6002"/>
    <cellStyle name="Calculation 2 7 2 5 2" xfId="6003"/>
    <cellStyle name="Calculation 2 7 2 5 3" xfId="6004"/>
    <cellStyle name="Calculation 2 7 2 6" xfId="6005"/>
    <cellStyle name="Calculation 2 7 2 6 2" xfId="6006"/>
    <cellStyle name="Calculation 2 7 2 6 3" xfId="6007"/>
    <cellStyle name="Calculation 2 7 2 7" xfId="6008"/>
    <cellStyle name="Calculation 2 7 2 7 2" xfId="6009"/>
    <cellStyle name="Calculation 2 7 2 7 3" xfId="6010"/>
    <cellStyle name="Calculation 2 7 2 8" xfId="6011"/>
    <cellStyle name="Calculation 2 7 2 9" xfId="6012"/>
    <cellStyle name="Calculation 2 7 3" xfId="6013"/>
    <cellStyle name="Calculation 2 7 3 2" xfId="6014"/>
    <cellStyle name="Calculation 2 7 3 3" xfId="6015"/>
    <cellStyle name="Calculation 2 7 4" xfId="6016"/>
    <cellStyle name="Calculation 2 7 4 2" xfId="6017"/>
    <cellStyle name="Calculation 2 7 4 3" xfId="6018"/>
    <cellStyle name="Calculation 2 7 5" xfId="6019"/>
    <cellStyle name="Calculation 2 7 5 2" xfId="6020"/>
    <cellStyle name="Calculation 2 7 5 3" xfId="6021"/>
    <cellStyle name="Calculation 2 7 6" xfId="6022"/>
    <cellStyle name="Calculation 2 7 6 2" xfId="6023"/>
    <cellStyle name="Calculation 2 7 6 3" xfId="6024"/>
    <cellStyle name="Calculation 2 7 7" xfId="6025"/>
    <cellStyle name="Calculation 2 7 7 2" xfId="6026"/>
    <cellStyle name="Calculation 2 7 7 3" xfId="6027"/>
    <cellStyle name="Calculation 2 7 8" xfId="6028"/>
    <cellStyle name="Calculation 2 7 8 2" xfId="6029"/>
    <cellStyle name="Calculation 2 7 8 3" xfId="6030"/>
    <cellStyle name="Calculation 2 7 9" xfId="6031"/>
    <cellStyle name="Calculation 2 8" xfId="6032"/>
    <cellStyle name="Calculation 2 8 10" xfId="6033"/>
    <cellStyle name="Calculation 2 8 2" xfId="6034"/>
    <cellStyle name="Calculation 2 8 2 2" xfId="6035"/>
    <cellStyle name="Calculation 2 8 2 2 2" xfId="6036"/>
    <cellStyle name="Calculation 2 8 2 2 3" xfId="6037"/>
    <cellStyle name="Calculation 2 8 2 3" xfId="6038"/>
    <cellStyle name="Calculation 2 8 2 3 2" xfId="6039"/>
    <cellStyle name="Calculation 2 8 2 3 3" xfId="6040"/>
    <cellStyle name="Calculation 2 8 2 4" xfId="6041"/>
    <cellStyle name="Calculation 2 8 2 4 2" xfId="6042"/>
    <cellStyle name="Calculation 2 8 2 4 3" xfId="6043"/>
    <cellStyle name="Calculation 2 8 2 5" xfId="6044"/>
    <cellStyle name="Calculation 2 8 2 5 2" xfId="6045"/>
    <cellStyle name="Calculation 2 8 2 5 3" xfId="6046"/>
    <cellStyle name="Calculation 2 8 2 6" xfId="6047"/>
    <cellStyle name="Calculation 2 8 2 6 2" xfId="6048"/>
    <cellStyle name="Calculation 2 8 2 6 3" xfId="6049"/>
    <cellStyle name="Calculation 2 8 2 7" xfId="6050"/>
    <cellStyle name="Calculation 2 8 2 7 2" xfId="6051"/>
    <cellStyle name="Calculation 2 8 2 7 3" xfId="6052"/>
    <cellStyle name="Calculation 2 8 2 8" xfId="6053"/>
    <cellStyle name="Calculation 2 8 2 9" xfId="6054"/>
    <cellStyle name="Calculation 2 8 3" xfId="6055"/>
    <cellStyle name="Calculation 2 8 3 2" xfId="6056"/>
    <cellStyle name="Calculation 2 8 3 3" xfId="6057"/>
    <cellStyle name="Calculation 2 8 4" xfId="6058"/>
    <cellStyle name="Calculation 2 8 4 2" xfId="6059"/>
    <cellStyle name="Calculation 2 8 4 3" xfId="6060"/>
    <cellStyle name="Calculation 2 8 5" xfId="6061"/>
    <cellStyle name="Calculation 2 8 5 2" xfId="6062"/>
    <cellStyle name="Calculation 2 8 5 3" xfId="6063"/>
    <cellStyle name="Calculation 2 8 6" xfId="6064"/>
    <cellStyle name="Calculation 2 8 6 2" xfId="6065"/>
    <cellStyle name="Calculation 2 8 6 3" xfId="6066"/>
    <cellStyle name="Calculation 2 8 7" xfId="6067"/>
    <cellStyle name="Calculation 2 8 7 2" xfId="6068"/>
    <cellStyle name="Calculation 2 8 7 3" xfId="6069"/>
    <cellStyle name="Calculation 2 8 8" xfId="6070"/>
    <cellStyle name="Calculation 2 8 8 2" xfId="6071"/>
    <cellStyle name="Calculation 2 8 8 3" xfId="6072"/>
    <cellStyle name="Calculation 2 8 9" xfId="6073"/>
    <cellStyle name="Calculation 2 9" xfId="6074"/>
    <cellStyle name="Calculation 2 9 10" xfId="6075"/>
    <cellStyle name="Calculation 2 9 2" xfId="6076"/>
    <cellStyle name="Calculation 2 9 2 2" xfId="6077"/>
    <cellStyle name="Calculation 2 9 2 2 2" xfId="6078"/>
    <cellStyle name="Calculation 2 9 2 2 3" xfId="6079"/>
    <cellStyle name="Calculation 2 9 2 3" xfId="6080"/>
    <cellStyle name="Calculation 2 9 2 3 2" xfId="6081"/>
    <cellStyle name="Calculation 2 9 2 3 3" xfId="6082"/>
    <cellStyle name="Calculation 2 9 2 4" xfId="6083"/>
    <cellStyle name="Calculation 2 9 2 4 2" xfId="6084"/>
    <cellStyle name="Calculation 2 9 2 4 3" xfId="6085"/>
    <cellStyle name="Calculation 2 9 2 5" xfId="6086"/>
    <cellStyle name="Calculation 2 9 2 5 2" xfId="6087"/>
    <cellStyle name="Calculation 2 9 2 5 3" xfId="6088"/>
    <cellStyle name="Calculation 2 9 2 6" xfId="6089"/>
    <cellStyle name="Calculation 2 9 2 6 2" xfId="6090"/>
    <cellStyle name="Calculation 2 9 2 6 3" xfId="6091"/>
    <cellStyle name="Calculation 2 9 2 7" xfId="6092"/>
    <cellStyle name="Calculation 2 9 2 7 2" xfId="6093"/>
    <cellStyle name="Calculation 2 9 2 7 3" xfId="6094"/>
    <cellStyle name="Calculation 2 9 2 8" xfId="6095"/>
    <cellStyle name="Calculation 2 9 2 9" xfId="6096"/>
    <cellStyle name="Calculation 2 9 3" xfId="6097"/>
    <cellStyle name="Calculation 2 9 3 2" xfId="6098"/>
    <cellStyle name="Calculation 2 9 3 3" xfId="6099"/>
    <cellStyle name="Calculation 2 9 4" xfId="6100"/>
    <cellStyle name="Calculation 2 9 4 2" xfId="6101"/>
    <cellStyle name="Calculation 2 9 4 3" xfId="6102"/>
    <cellStyle name="Calculation 2 9 5" xfId="6103"/>
    <cellStyle name="Calculation 2 9 5 2" xfId="6104"/>
    <cellStyle name="Calculation 2 9 5 3" xfId="6105"/>
    <cellStyle name="Calculation 2 9 6" xfId="6106"/>
    <cellStyle name="Calculation 2 9 6 2" xfId="6107"/>
    <cellStyle name="Calculation 2 9 6 3" xfId="6108"/>
    <cellStyle name="Calculation 2 9 7" xfId="6109"/>
    <cellStyle name="Calculation 2 9 7 2" xfId="6110"/>
    <cellStyle name="Calculation 2 9 7 3" xfId="6111"/>
    <cellStyle name="Calculation 2 9 8" xfId="6112"/>
    <cellStyle name="Calculation 2 9 8 2" xfId="6113"/>
    <cellStyle name="Calculation 2 9 8 3" xfId="6114"/>
    <cellStyle name="Calculation 2 9 9" xfId="6115"/>
    <cellStyle name="Calculation 3" xfId="6116"/>
    <cellStyle name="Calculation 3 10" xfId="6117"/>
    <cellStyle name="Calculation 3 10 2" xfId="6118"/>
    <cellStyle name="Calculation 3 10 2 2" xfId="6119"/>
    <cellStyle name="Calculation 3 10 2 3" xfId="6120"/>
    <cellStyle name="Calculation 3 10 3" xfId="6121"/>
    <cellStyle name="Calculation 3 10 3 2" xfId="6122"/>
    <cellStyle name="Calculation 3 10 3 3" xfId="6123"/>
    <cellStyle name="Calculation 3 10 4" xfId="6124"/>
    <cellStyle name="Calculation 3 10 4 2" xfId="6125"/>
    <cellStyle name="Calculation 3 10 4 3" xfId="6126"/>
    <cellStyle name="Calculation 3 10 5" xfId="6127"/>
    <cellStyle name="Calculation 3 10 5 2" xfId="6128"/>
    <cellStyle name="Calculation 3 10 5 3" xfId="6129"/>
    <cellStyle name="Calculation 3 10 6" xfId="6130"/>
    <cellStyle name="Calculation 3 10 6 2" xfId="6131"/>
    <cellStyle name="Calculation 3 10 6 3" xfId="6132"/>
    <cellStyle name="Calculation 3 10 7" xfId="6133"/>
    <cellStyle name="Calculation 3 10 7 2" xfId="6134"/>
    <cellStyle name="Calculation 3 10 7 3" xfId="6135"/>
    <cellStyle name="Calculation 3 10 8" xfId="6136"/>
    <cellStyle name="Calculation 3 10 9" xfId="6137"/>
    <cellStyle name="Calculation 3 2" xfId="6138"/>
    <cellStyle name="Calculation 3 2 2" xfId="6139"/>
    <cellStyle name="Calculation 3 2 2 10" xfId="6140"/>
    <cellStyle name="Calculation 3 2 2 10 2" xfId="6141"/>
    <cellStyle name="Calculation 3 2 2 10 3" xfId="6142"/>
    <cellStyle name="Calculation 3 2 2 11" xfId="6143"/>
    <cellStyle name="Calculation 3 2 2 11 2" xfId="6144"/>
    <cellStyle name="Calculation 3 2 2 11 3" xfId="6145"/>
    <cellStyle name="Calculation 3 2 2 12" xfId="6146"/>
    <cellStyle name="Calculation 3 2 2 12 2" xfId="6147"/>
    <cellStyle name="Calculation 3 2 2 12 3" xfId="6148"/>
    <cellStyle name="Calculation 3 2 2 13" xfId="6149"/>
    <cellStyle name="Calculation 3 2 2 13 2" xfId="6150"/>
    <cellStyle name="Calculation 3 2 2 13 3" xfId="6151"/>
    <cellStyle name="Calculation 3 2 2 14" xfId="6152"/>
    <cellStyle name="Calculation 3 2 2 2" xfId="6153"/>
    <cellStyle name="Calculation 3 2 2 2 10" xfId="6154"/>
    <cellStyle name="Calculation 3 2 2 2 2" xfId="6155"/>
    <cellStyle name="Calculation 3 2 2 2 2 10" xfId="6156"/>
    <cellStyle name="Calculation 3 2 2 2 2 2" xfId="6157"/>
    <cellStyle name="Calculation 3 2 2 2 2 2 2" xfId="6158"/>
    <cellStyle name="Calculation 3 2 2 2 2 2 2 2" xfId="6159"/>
    <cellStyle name="Calculation 3 2 2 2 2 2 2 3" xfId="6160"/>
    <cellStyle name="Calculation 3 2 2 2 2 2 3" xfId="6161"/>
    <cellStyle name="Calculation 3 2 2 2 2 2 3 2" xfId="6162"/>
    <cellStyle name="Calculation 3 2 2 2 2 2 3 3" xfId="6163"/>
    <cellStyle name="Calculation 3 2 2 2 2 2 4" xfId="6164"/>
    <cellStyle name="Calculation 3 2 2 2 2 2 4 2" xfId="6165"/>
    <cellStyle name="Calculation 3 2 2 2 2 2 4 3" xfId="6166"/>
    <cellStyle name="Calculation 3 2 2 2 2 2 5" xfId="6167"/>
    <cellStyle name="Calculation 3 2 2 2 2 2 5 2" xfId="6168"/>
    <cellStyle name="Calculation 3 2 2 2 2 2 5 3" xfId="6169"/>
    <cellStyle name="Calculation 3 2 2 2 2 2 6" xfId="6170"/>
    <cellStyle name="Calculation 3 2 2 2 2 2 6 2" xfId="6171"/>
    <cellStyle name="Calculation 3 2 2 2 2 2 6 3" xfId="6172"/>
    <cellStyle name="Calculation 3 2 2 2 2 2 7" xfId="6173"/>
    <cellStyle name="Calculation 3 2 2 2 2 2 7 2" xfId="6174"/>
    <cellStyle name="Calculation 3 2 2 2 2 2 7 3" xfId="6175"/>
    <cellStyle name="Calculation 3 2 2 2 2 2 8" xfId="6176"/>
    <cellStyle name="Calculation 3 2 2 2 2 2 9" xfId="6177"/>
    <cellStyle name="Calculation 3 2 2 2 2 3" xfId="6178"/>
    <cellStyle name="Calculation 3 2 2 2 2 3 2" xfId="6179"/>
    <cellStyle name="Calculation 3 2 2 2 2 3 3" xfId="6180"/>
    <cellStyle name="Calculation 3 2 2 2 2 4" xfId="6181"/>
    <cellStyle name="Calculation 3 2 2 2 2 4 2" xfId="6182"/>
    <cellStyle name="Calculation 3 2 2 2 2 4 3" xfId="6183"/>
    <cellStyle name="Calculation 3 2 2 2 2 5" xfId="6184"/>
    <cellStyle name="Calculation 3 2 2 2 2 5 2" xfId="6185"/>
    <cellStyle name="Calculation 3 2 2 2 2 5 3" xfId="6186"/>
    <cellStyle name="Calculation 3 2 2 2 2 6" xfId="6187"/>
    <cellStyle name="Calculation 3 2 2 2 2 6 2" xfId="6188"/>
    <cellStyle name="Calculation 3 2 2 2 2 6 3" xfId="6189"/>
    <cellStyle name="Calculation 3 2 2 2 2 7" xfId="6190"/>
    <cellStyle name="Calculation 3 2 2 2 2 7 2" xfId="6191"/>
    <cellStyle name="Calculation 3 2 2 2 2 7 3" xfId="6192"/>
    <cellStyle name="Calculation 3 2 2 2 2 8" xfId="6193"/>
    <cellStyle name="Calculation 3 2 2 2 2 8 2" xfId="6194"/>
    <cellStyle name="Calculation 3 2 2 2 2 8 3" xfId="6195"/>
    <cellStyle name="Calculation 3 2 2 2 2 9" xfId="6196"/>
    <cellStyle name="Calculation 3 2 2 2 3" xfId="6197"/>
    <cellStyle name="Calculation 3 2 2 2 3 10" xfId="6198"/>
    <cellStyle name="Calculation 3 2 2 2 3 2" xfId="6199"/>
    <cellStyle name="Calculation 3 2 2 2 3 2 2" xfId="6200"/>
    <cellStyle name="Calculation 3 2 2 2 3 2 2 2" xfId="6201"/>
    <cellStyle name="Calculation 3 2 2 2 3 2 2 3" xfId="6202"/>
    <cellStyle name="Calculation 3 2 2 2 3 2 3" xfId="6203"/>
    <cellStyle name="Calculation 3 2 2 2 3 2 3 2" xfId="6204"/>
    <cellStyle name="Calculation 3 2 2 2 3 2 3 3" xfId="6205"/>
    <cellStyle name="Calculation 3 2 2 2 3 2 4" xfId="6206"/>
    <cellStyle name="Calculation 3 2 2 2 3 2 4 2" xfId="6207"/>
    <cellStyle name="Calculation 3 2 2 2 3 2 4 3" xfId="6208"/>
    <cellStyle name="Calculation 3 2 2 2 3 2 5" xfId="6209"/>
    <cellStyle name="Calculation 3 2 2 2 3 2 5 2" xfId="6210"/>
    <cellStyle name="Calculation 3 2 2 2 3 2 5 3" xfId="6211"/>
    <cellStyle name="Calculation 3 2 2 2 3 2 6" xfId="6212"/>
    <cellStyle name="Calculation 3 2 2 2 3 2 6 2" xfId="6213"/>
    <cellStyle name="Calculation 3 2 2 2 3 2 6 3" xfId="6214"/>
    <cellStyle name="Calculation 3 2 2 2 3 2 7" xfId="6215"/>
    <cellStyle name="Calculation 3 2 2 2 3 2 7 2" xfId="6216"/>
    <cellStyle name="Calculation 3 2 2 2 3 2 7 3" xfId="6217"/>
    <cellStyle name="Calculation 3 2 2 2 3 2 8" xfId="6218"/>
    <cellStyle name="Calculation 3 2 2 2 3 2 9" xfId="6219"/>
    <cellStyle name="Calculation 3 2 2 2 3 3" xfId="6220"/>
    <cellStyle name="Calculation 3 2 2 2 3 3 2" xfId="6221"/>
    <cellStyle name="Calculation 3 2 2 2 3 3 3" xfId="6222"/>
    <cellStyle name="Calculation 3 2 2 2 3 4" xfId="6223"/>
    <cellStyle name="Calculation 3 2 2 2 3 4 2" xfId="6224"/>
    <cellStyle name="Calculation 3 2 2 2 3 4 3" xfId="6225"/>
    <cellStyle name="Calculation 3 2 2 2 3 5" xfId="6226"/>
    <cellStyle name="Calculation 3 2 2 2 3 5 2" xfId="6227"/>
    <cellStyle name="Calculation 3 2 2 2 3 5 3" xfId="6228"/>
    <cellStyle name="Calculation 3 2 2 2 3 6" xfId="6229"/>
    <cellStyle name="Calculation 3 2 2 2 3 6 2" xfId="6230"/>
    <cellStyle name="Calculation 3 2 2 2 3 6 3" xfId="6231"/>
    <cellStyle name="Calculation 3 2 2 2 3 7" xfId="6232"/>
    <cellStyle name="Calculation 3 2 2 2 3 7 2" xfId="6233"/>
    <cellStyle name="Calculation 3 2 2 2 3 7 3" xfId="6234"/>
    <cellStyle name="Calculation 3 2 2 2 3 8" xfId="6235"/>
    <cellStyle name="Calculation 3 2 2 2 3 8 2" xfId="6236"/>
    <cellStyle name="Calculation 3 2 2 2 3 8 3" xfId="6237"/>
    <cellStyle name="Calculation 3 2 2 2 3 9" xfId="6238"/>
    <cellStyle name="Calculation 3 2 2 2 4" xfId="6239"/>
    <cellStyle name="Calculation 3 2 2 2 4 10" xfId="6240"/>
    <cellStyle name="Calculation 3 2 2 2 4 2" xfId="6241"/>
    <cellStyle name="Calculation 3 2 2 2 4 2 2" xfId="6242"/>
    <cellStyle name="Calculation 3 2 2 2 4 2 2 2" xfId="6243"/>
    <cellStyle name="Calculation 3 2 2 2 4 2 2 3" xfId="6244"/>
    <cellStyle name="Calculation 3 2 2 2 4 2 3" xfId="6245"/>
    <cellStyle name="Calculation 3 2 2 2 4 2 3 2" xfId="6246"/>
    <cellStyle name="Calculation 3 2 2 2 4 2 3 3" xfId="6247"/>
    <cellStyle name="Calculation 3 2 2 2 4 2 4" xfId="6248"/>
    <cellStyle name="Calculation 3 2 2 2 4 2 4 2" xfId="6249"/>
    <cellStyle name="Calculation 3 2 2 2 4 2 4 3" xfId="6250"/>
    <cellStyle name="Calculation 3 2 2 2 4 2 5" xfId="6251"/>
    <cellStyle name="Calculation 3 2 2 2 4 2 5 2" xfId="6252"/>
    <cellStyle name="Calculation 3 2 2 2 4 2 5 3" xfId="6253"/>
    <cellStyle name="Calculation 3 2 2 2 4 2 6" xfId="6254"/>
    <cellStyle name="Calculation 3 2 2 2 4 2 6 2" xfId="6255"/>
    <cellStyle name="Calculation 3 2 2 2 4 2 6 3" xfId="6256"/>
    <cellStyle name="Calculation 3 2 2 2 4 2 7" xfId="6257"/>
    <cellStyle name="Calculation 3 2 2 2 4 2 7 2" xfId="6258"/>
    <cellStyle name="Calculation 3 2 2 2 4 2 7 3" xfId="6259"/>
    <cellStyle name="Calculation 3 2 2 2 4 2 8" xfId="6260"/>
    <cellStyle name="Calculation 3 2 2 2 4 2 9" xfId="6261"/>
    <cellStyle name="Calculation 3 2 2 2 4 3" xfId="6262"/>
    <cellStyle name="Calculation 3 2 2 2 4 3 2" xfId="6263"/>
    <cellStyle name="Calculation 3 2 2 2 4 3 3" xfId="6264"/>
    <cellStyle name="Calculation 3 2 2 2 4 4" xfId="6265"/>
    <cellStyle name="Calculation 3 2 2 2 4 4 2" xfId="6266"/>
    <cellStyle name="Calculation 3 2 2 2 4 4 3" xfId="6267"/>
    <cellStyle name="Calculation 3 2 2 2 4 5" xfId="6268"/>
    <cellStyle name="Calculation 3 2 2 2 4 5 2" xfId="6269"/>
    <cellStyle name="Calculation 3 2 2 2 4 5 3" xfId="6270"/>
    <cellStyle name="Calculation 3 2 2 2 4 6" xfId="6271"/>
    <cellStyle name="Calculation 3 2 2 2 4 6 2" xfId="6272"/>
    <cellStyle name="Calculation 3 2 2 2 4 6 3" xfId="6273"/>
    <cellStyle name="Calculation 3 2 2 2 4 7" xfId="6274"/>
    <cellStyle name="Calculation 3 2 2 2 4 7 2" xfId="6275"/>
    <cellStyle name="Calculation 3 2 2 2 4 7 3" xfId="6276"/>
    <cellStyle name="Calculation 3 2 2 2 4 8" xfId="6277"/>
    <cellStyle name="Calculation 3 2 2 2 4 8 2" xfId="6278"/>
    <cellStyle name="Calculation 3 2 2 2 4 8 3" xfId="6279"/>
    <cellStyle name="Calculation 3 2 2 2 4 9" xfId="6280"/>
    <cellStyle name="Calculation 3 2 2 2 5" xfId="6281"/>
    <cellStyle name="Calculation 3 2 2 2 5 2" xfId="6282"/>
    <cellStyle name="Calculation 3 2 2 2 5 2 2" xfId="6283"/>
    <cellStyle name="Calculation 3 2 2 2 5 2 3" xfId="6284"/>
    <cellStyle name="Calculation 3 2 2 2 5 3" xfId="6285"/>
    <cellStyle name="Calculation 3 2 2 2 5 3 2" xfId="6286"/>
    <cellStyle name="Calculation 3 2 2 2 5 3 3" xfId="6287"/>
    <cellStyle name="Calculation 3 2 2 2 5 4" xfId="6288"/>
    <cellStyle name="Calculation 3 2 2 2 5 4 2" xfId="6289"/>
    <cellStyle name="Calculation 3 2 2 2 5 4 3" xfId="6290"/>
    <cellStyle name="Calculation 3 2 2 2 5 5" xfId="6291"/>
    <cellStyle name="Calculation 3 2 2 2 5 5 2" xfId="6292"/>
    <cellStyle name="Calculation 3 2 2 2 5 5 3" xfId="6293"/>
    <cellStyle name="Calculation 3 2 2 2 5 6" xfId="6294"/>
    <cellStyle name="Calculation 3 2 2 2 5 6 2" xfId="6295"/>
    <cellStyle name="Calculation 3 2 2 2 5 6 3" xfId="6296"/>
    <cellStyle name="Calculation 3 2 2 2 5 7" xfId="6297"/>
    <cellStyle name="Calculation 3 2 2 2 5 7 2" xfId="6298"/>
    <cellStyle name="Calculation 3 2 2 2 5 7 3" xfId="6299"/>
    <cellStyle name="Calculation 3 2 2 2 5 8" xfId="6300"/>
    <cellStyle name="Calculation 3 2 2 2 5 9" xfId="6301"/>
    <cellStyle name="Calculation 3 2 2 2 6" xfId="6302"/>
    <cellStyle name="Calculation 3 2 2 2 6 2" xfId="6303"/>
    <cellStyle name="Calculation 3 2 2 2 6 3" xfId="6304"/>
    <cellStyle name="Calculation 3 2 2 2 7" xfId="6305"/>
    <cellStyle name="Calculation 3 2 2 2 7 2" xfId="6306"/>
    <cellStyle name="Calculation 3 2 2 2 7 3" xfId="6307"/>
    <cellStyle name="Calculation 3 2 2 2 8" xfId="6308"/>
    <cellStyle name="Calculation 3 2 2 2 8 2" xfId="6309"/>
    <cellStyle name="Calculation 3 2 2 2 8 3" xfId="6310"/>
    <cellStyle name="Calculation 3 2 2 2 9" xfId="6311"/>
    <cellStyle name="Calculation 3 2 2 2 9 2" xfId="6312"/>
    <cellStyle name="Calculation 3 2 2 2 9 3" xfId="6313"/>
    <cellStyle name="Calculation 3 2 2 3" xfId="6314"/>
    <cellStyle name="Calculation 3 2 2 3 10" xfId="6315"/>
    <cellStyle name="Calculation 3 2 2 3 2" xfId="6316"/>
    <cellStyle name="Calculation 3 2 2 3 2 10" xfId="6317"/>
    <cellStyle name="Calculation 3 2 2 3 2 2" xfId="6318"/>
    <cellStyle name="Calculation 3 2 2 3 2 2 2" xfId="6319"/>
    <cellStyle name="Calculation 3 2 2 3 2 2 2 2" xfId="6320"/>
    <cellStyle name="Calculation 3 2 2 3 2 2 2 3" xfId="6321"/>
    <cellStyle name="Calculation 3 2 2 3 2 2 3" xfId="6322"/>
    <cellStyle name="Calculation 3 2 2 3 2 2 3 2" xfId="6323"/>
    <cellStyle name="Calculation 3 2 2 3 2 2 3 3" xfId="6324"/>
    <cellStyle name="Calculation 3 2 2 3 2 2 4" xfId="6325"/>
    <cellStyle name="Calculation 3 2 2 3 2 2 4 2" xfId="6326"/>
    <cellStyle name="Calculation 3 2 2 3 2 2 4 3" xfId="6327"/>
    <cellStyle name="Calculation 3 2 2 3 2 2 5" xfId="6328"/>
    <cellStyle name="Calculation 3 2 2 3 2 2 5 2" xfId="6329"/>
    <cellStyle name="Calculation 3 2 2 3 2 2 5 3" xfId="6330"/>
    <cellStyle name="Calculation 3 2 2 3 2 2 6" xfId="6331"/>
    <cellStyle name="Calculation 3 2 2 3 2 2 6 2" xfId="6332"/>
    <cellStyle name="Calculation 3 2 2 3 2 2 6 3" xfId="6333"/>
    <cellStyle name="Calculation 3 2 2 3 2 2 7" xfId="6334"/>
    <cellStyle name="Calculation 3 2 2 3 2 2 7 2" xfId="6335"/>
    <cellStyle name="Calculation 3 2 2 3 2 2 7 3" xfId="6336"/>
    <cellStyle name="Calculation 3 2 2 3 2 2 8" xfId="6337"/>
    <cellStyle name="Calculation 3 2 2 3 2 2 9" xfId="6338"/>
    <cellStyle name="Calculation 3 2 2 3 2 3" xfId="6339"/>
    <cellStyle name="Calculation 3 2 2 3 2 3 2" xfId="6340"/>
    <cellStyle name="Calculation 3 2 2 3 2 3 3" xfId="6341"/>
    <cellStyle name="Calculation 3 2 2 3 2 4" xfId="6342"/>
    <cellStyle name="Calculation 3 2 2 3 2 4 2" xfId="6343"/>
    <cellStyle name="Calculation 3 2 2 3 2 4 3" xfId="6344"/>
    <cellStyle name="Calculation 3 2 2 3 2 5" xfId="6345"/>
    <cellStyle name="Calculation 3 2 2 3 2 5 2" xfId="6346"/>
    <cellStyle name="Calculation 3 2 2 3 2 5 3" xfId="6347"/>
    <cellStyle name="Calculation 3 2 2 3 2 6" xfId="6348"/>
    <cellStyle name="Calculation 3 2 2 3 2 6 2" xfId="6349"/>
    <cellStyle name="Calculation 3 2 2 3 2 6 3" xfId="6350"/>
    <cellStyle name="Calculation 3 2 2 3 2 7" xfId="6351"/>
    <cellStyle name="Calculation 3 2 2 3 2 7 2" xfId="6352"/>
    <cellStyle name="Calculation 3 2 2 3 2 7 3" xfId="6353"/>
    <cellStyle name="Calculation 3 2 2 3 2 8" xfId="6354"/>
    <cellStyle name="Calculation 3 2 2 3 2 8 2" xfId="6355"/>
    <cellStyle name="Calculation 3 2 2 3 2 8 3" xfId="6356"/>
    <cellStyle name="Calculation 3 2 2 3 2 9" xfId="6357"/>
    <cellStyle name="Calculation 3 2 2 3 3" xfId="6358"/>
    <cellStyle name="Calculation 3 2 2 3 3 10" xfId="6359"/>
    <cellStyle name="Calculation 3 2 2 3 3 2" xfId="6360"/>
    <cellStyle name="Calculation 3 2 2 3 3 2 2" xfId="6361"/>
    <cellStyle name="Calculation 3 2 2 3 3 2 2 2" xfId="6362"/>
    <cellStyle name="Calculation 3 2 2 3 3 2 2 3" xfId="6363"/>
    <cellStyle name="Calculation 3 2 2 3 3 2 3" xfId="6364"/>
    <cellStyle name="Calculation 3 2 2 3 3 2 3 2" xfId="6365"/>
    <cellStyle name="Calculation 3 2 2 3 3 2 3 3" xfId="6366"/>
    <cellStyle name="Calculation 3 2 2 3 3 2 4" xfId="6367"/>
    <cellStyle name="Calculation 3 2 2 3 3 2 4 2" xfId="6368"/>
    <cellStyle name="Calculation 3 2 2 3 3 2 4 3" xfId="6369"/>
    <cellStyle name="Calculation 3 2 2 3 3 2 5" xfId="6370"/>
    <cellStyle name="Calculation 3 2 2 3 3 2 5 2" xfId="6371"/>
    <cellStyle name="Calculation 3 2 2 3 3 2 5 3" xfId="6372"/>
    <cellStyle name="Calculation 3 2 2 3 3 2 6" xfId="6373"/>
    <cellStyle name="Calculation 3 2 2 3 3 2 6 2" xfId="6374"/>
    <cellStyle name="Calculation 3 2 2 3 3 2 6 3" xfId="6375"/>
    <cellStyle name="Calculation 3 2 2 3 3 2 7" xfId="6376"/>
    <cellStyle name="Calculation 3 2 2 3 3 2 7 2" xfId="6377"/>
    <cellStyle name="Calculation 3 2 2 3 3 2 7 3" xfId="6378"/>
    <cellStyle name="Calculation 3 2 2 3 3 2 8" xfId="6379"/>
    <cellStyle name="Calculation 3 2 2 3 3 2 9" xfId="6380"/>
    <cellStyle name="Calculation 3 2 2 3 3 3" xfId="6381"/>
    <cellStyle name="Calculation 3 2 2 3 3 3 2" xfId="6382"/>
    <cellStyle name="Calculation 3 2 2 3 3 3 3" xfId="6383"/>
    <cellStyle name="Calculation 3 2 2 3 3 4" xfId="6384"/>
    <cellStyle name="Calculation 3 2 2 3 3 4 2" xfId="6385"/>
    <cellStyle name="Calculation 3 2 2 3 3 4 3" xfId="6386"/>
    <cellStyle name="Calculation 3 2 2 3 3 5" xfId="6387"/>
    <cellStyle name="Calculation 3 2 2 3 3 5 2" xfId="6388"/>
    <cellStyle name="Calculation 3 2 2 3 3 5 3" xfId="6389"/>
    <cellStyle name="Calculation 3 2 2 3 3 6" xfId="6390"/>
    <cellStyle name="Calculation 3 2 2 3 3 6 2" xfId="6391"/>
    <cellStyle name="Calculation 3 2 2 3 3 6 3" xfId="6392"/>
    <cellStyle name="Calculation 3 2 2 3 3 7" xfId="6393"/>
    <cellStyle name="Calculation 3 2 2 3 3 7 2" xfId="6394"/>
    <cellStyle name="Calculation 3 2 2 3 3 7 3" xfId="6395"/>
    <cellStyle name="Calculation 3 2 2 3 3 8" xfId="6396"/>
    <cellStyle name="Calculation 3 2 2 3 3 8 2" xfId="6397"/>
    <cellStyle name="Calculation 3 2 2 3 3 8 3" xfId="6398"/>
    <cellStyle name="Calculation 3 2 2 3 3 9" xfId="6399"/>
    <cellStyle name="Calculation 3 2 2 3 4" xfId="6400"/>
    <cellStyle name="Calculation 3 2 2 3 4 10" xfId="6401"/>
    <cellStyle name="Calculation 3 2 2 3 4 2" xfId="6402"/>
    <cellStyle name="Calculation 3 2 2 3 4 2 2" xfId="6403"/>
    <cellStyle name="Calculation 3 2 2 3 4 2 2 2" xfId="6404"/>
    <cellStyle name="Calculation 3 2 2 3 4 2 2 3" xfId="6405"/>
    <cellStyle name="Calculation 3 2 2 3 4 2 3" xfId="6406"/>
    <cellStyle name="Calculation 3 2 2 3 4 2 3 2" xfId="6407"/>
    <cellStyle name="Calculation 3 2 2 3 4 2 3 3" xfId="6408"/>
    <cellStyle name="Calculation 3 2 2 3 4 2 4" xfId="6409"/>
    <cellStyle name="Calculation 3 2 2 3 4 2 4 2" xfId="6410"/>
    <cellStyle name="Calculation 3 2 2 3 4 2 4 3" xfId="6411"/>
    <cellStyle name="Calculation 3 2 2 3 4 2 5" xfId="6412"/>
    <cellStyle name="Calculation 3 2 2 3 4 2 5 2" xfId="6413"/>
    <cellStyle name="Calculation 3 2 2 3 4 2 5 3" xfId="6414"/>
    <cellStyle name="Calculation 3 2 2 3 4 2 6" xfId="6415"/>
    <cellStyle name="Calculation 3 2 2 3 4 2 6 2" xfId="6416"/>
    <cellStyle name="Calculation 3 2 2 3 4 2 6 3" xfId="6417"/>
    <cellStyle name="Calculation 3 2 2 3 4 2 7" xfId="6418"/>
    <cellStyle name="Calculation 3 2 2 3 4 2 7 2" xfId="6419"/>
    <cellStyle name="Calculation 3 2 2 3 4 2 7 3" xfId="6420"/>
    <cellStyle name="Calculation 3 2 2 3 4 2 8" xfId="6421"/>
    <cellStyle name="Calculation 3 2 2 3 4 2 9" xfId="6422"/>
    <cellStyle name="Calculation 3 2 2 3 4 3" xfId="6423"/>
    <cellStyle name="Calculation 3 2 2 3 4 3 2" xfId="6424"/>
    <cellStyle name="Calculation 3 2 2 3 4 3 3" xfId="6425"/>
    <cellStyle name="Calculation 3 2 2 3 4 4" xfId="6426"/>
    <cellStyle name="Calculation 3 2 2 3 4 4 2" xfId="6427"/>
    <cellStyle name="Calculation 3 2 2 3 4 4 3" xfId="6428"/>
    <cellStyle name="Calculation 3 2 2 3 4 5" xfId="6429"/>
    <cellStyle name="Calculation 3 2 2 3 4 5 2" xfId="6430"/>
    <cellStyle name="Calculation 3 2 2 3 4 5 3" xfId="6431"/>
    <cellStyle name="Calculation 3 2 2 3 4 6" xfId="6432"/>
    <cellStyle name="Calculation 3 2 2 3 4 6 2" xfId="6433"/>
    <cellStyle name="Calculation 3 2 2 3 4 6 3" xfId="6434"/>
    <cellStyle name="Calculation 3 2 2 3 4 7" xfId="6435"/>
    <cellStyle name="Calculation 3 2 2 3 4 7 2" xfId="6436"/>
    <cellStyle name="Calculation 3 2 2 3 4 7 3" xfId="6437"/>
    <cellStyle name="Calculation 3 2 2 3 4 8" xfId="6438"/>
    <cellStyle name="Calculation 3 2 2 3 4 8 2" xfId="6439"/>
    <cellStyle name="Calculation 3 2 2 3 4 8 3" xfId="6440"/>
    <cellStyle name="Calculation 3 2 2 3 4 9" xfId="6441"/>
    <cellStyle name="Calculation 3 2 2 3 5" xfId="6442"/>
    <cellStyle name="Calculation 3 2 2 3 5 2" xfId="6443"/>
    <cellStyle name="Calculation 3 2 2 3 5 2 2" xfId="6444"/>
    <cellStyle name="Calculation 3 2 2 3 5 2 3" xfId="6445"/>
    <cellStyle name="Calculation 3 2 2 3 5 3" xfId="6446"/>
    <cellStyle name="Calculation 3 2 2 3 5 3 2" xfId="6447"/>
    <cellStyle name="Calculation 3 2 2 3 5 3 3" xfId="6448"/>
    <cellStyle name="Calculation 3 2 2 3 5 4" xfId="6449"/>
    <cellStyle name="Calculation 3 2 2 3 5 4 2" xfId="6450"/>
    <cellStyle name="Calculation 3 2 2 3 5 4 3" xfId="6451"/>
    <cellStyle name="Calculation 3 2 2 3 5 5" xfId="6452"/>
    <cellStyle name="Calculation 3 2 2 3 5 5 2" xfId="6453"/>
    <cellStyle name="Calculation 3 2 2 3 5 5 3" xfId="6454"/>
    <cellStyle name="Calculation 3 2 2 3 5 6" xfId="6455"/>
    <cellStyle name="Calculation 3 2 2 3 5 6 2" xfId="6456"/>
    <cellStyle name="Calculation 3 2 2 3 5 6 3" xfId="6457"/>
    <cellStyle name="Calculation 3 2 2 3 5 7" xfId="6458"/>
    <cellStyle name="Calculation 3 2 2 3 5 7 2" xfId="6459"/>
    <cellStyle name="Calculation 3 2 2 3 5 7 3" xfId="6460"/>
    <cellStyle name="Calculation 3 2 2 3 5 8" xfId="6461"/>
    <cellStyle name="Calculation 3 2 2 3 5 9" xfId="6462"/>
    <cellStyle name="Calculation 3 2 2 3 6" xfId="6463"/>
    <cellStyle name="Calculation 3 2 2 3 6 2" xfId="6464"/>
    <cellStyle name="Calculation 3 2 2 3 6 3" xfId="6465"/>
    <cellStyle name="Calculation 3 2 2 3 7" xfId="6466"/>
    <cellStyle name="Calculation 3 2 2 3 7 2" xfId="6467"/>
    <cellStyle name="Calculation 3 2 2 3 7 3" xfId="6468"/>
    <cellStyle name="Calculation 3 2 2 3 8" xfId="6469"/>
    <cellStyle name="Calculation 3 2 2 3 8 2" xfId="6470"/>
    <cellStyle name="Calculation 3 2 2 3 8 3" xfId="6471"/>
    <cellStyle name="Calculation 3 2 2 3 9" xfId="6472"/>
    <cellStyle name="Calculation 3 2 2 3 9 2" xfId="6473"/>
    <cellStyle name="Calculation 3 2 2 3 9 3" xfId="6474"/>
    <cellStyle name="Calculation 3 2 2 4" xfId="6475"/>
    <cellStyle name="Calculation 3 2 2 4 10" xfId="6476"/>
    <cellStyle name="Calculation 3 2 2 4 2" xfId="6477"/>
    <cellStyle name="Calculation 3 2 2 4 2 10" xfId="6478"/>
    <cellStyle name="Calculation 3 2 2 4 2 2" xfId="6479"/>
    <cellStyle name="Calculation 3 2 2 4 2 2 2" xfId="6480"/>
    <cellStyle name="Calculation 3 2 2 4 2 2 2 2" xfId="6481"/>
    <cellStyle name="Calculation 3 2 2 4 2 2 2 3" xfId="6482"/>
    <cellStyle name="Calculation 3 2 2 4 2 2 3" xfId="6483"/>
    <cellStyle name="Calculation 3 2 2 4 2 2 3 2" xfId="6484"/>
    <cellStyle name="Calculation 3 2 2 4 2 2 3 3" xfId="6485"/>
    <cellStyle name="Calculation 3 2 2 4 2 2 4" xfId="6486"/>
    <cellStyle name="Calculation 3 2 2 4 2 2 4 2" xfId="6487"/>
    <cellStyle name="Calculation 3 2 2 4 2 2 4 3" xfId="6488"/>
    <cellStyle name="Calculation 3 2 2 4 2 2 5" xfId="6489"/>
    <cellStyle name="Calculation 3 2 2 4 2 2 5 2" xfId="6490"/>
    <cellStyle name="Calculation 3 2 2 4 2 2 5 3" xfId="6491"/>
    <cellStyle name="Calculation 3 2 2 4 2 2 6" xfId="6492"/>
    <cellStyle name="Calculation 3 2 2 4 2 2 6 2" xfId="6493"/>
    <cellStyle name="Calculation 3 2 2 4 2 2 6 3" xfId="6494"/>
    <cellStyle name="Calculation 3 2 2 4 2 2 7" xfId="6495"/>
    <cellStyle name="Calculation 3 2 2 4 2 2 7 2" xfId="6496"/>
    <cellStyle name="Calculation 3 2 2 4 2 2 7 3" xfId="6497"/>
    <cellStyle name="Calculation 3 2 2 4 2 2 8" xfId="6498"/>
    <cellStyle name="Calculation 3 2 2 4 2 2 9" xfId="6499"/>
    <cellStyle name="Calculation 3 2 2 4 2 3" xfId="6500"/>
    <cellStyle name="Calculation 3 2 2 4 2 3 2" xfId="6501"/>
    <cellStyle name="Calculation 3 2 2 4 2 3 3" xfId="6502"/>
    <cellStyle name="Calculation 3 2 2 4 2 4" xfId="6503"/>
    <cellStyle name="Calculation 3 2 2 4 2 4 2" xfId="6504"/>
    <cellStyle name="Calculation 3 2 2 4 2 4 3" xfId="6505"/>
    <cellStyle name="Calculation 3 2 2 4 2 5" xfId="6506"/>
    <cellStyle name="Calculation 3 2 2 4 2 5 2" xfId="6507"/>
    <cellStyle name="Calculation 3 2 2 4 2 5 3" xfId="6508"/>
    <cellStyle name="Calculation 3 2 2 4 2 6" xfId="6509"/>
    <cellStyle name="Calculation 3 2 2 4 2 6 2" xfId="6510"/>
    <cellStyle name="Calculation 3 2 2 4 2 6 3" xfId="6511"/>
    <cellStyle name="Calculation 3 2 2 4 2 7" xfId="6512"/>
    <cellStyle name="Calculation 3 2 2 4 2 7 2" xfId="6513"/>
    <cellStyle name="Calculation 3 2 2 4 2 7 3" xfId="6514"/>
    <cellStyle name="Calculation 3 2 2 4 2 8" xfId="6515"/>
    <cellStyle name="Calculation 3 2 2 4 2 8 2" xfId="6516"/>
    <cellStyle name="Calculation 3 2 2 4 2 8 3" xfId="6517"/>
    <cellStyle name="Calculation 3 2 2 4 2 9" xfId="6518"/>
    <cellStyle name="Calculation 3 2 2 4 3" xfId="6519"/>
    <cellStyle name="Calculation 3 2 2 4 3 10" xfId="6520"/>
    <cellStyle name="Calculation 3 2 2 4 3 2" xfId="6521"/>
    <cellStyle name="Calculation 3 2 2 4 3 2 2" xfId="6522"/>
    <cellStyle name="Calculation 3 2 2 4 3 2 2 2" xfId="6523"/>
    <cellStyle name="Calculation 3 2 2 4 3 2 2 3" xfId="6524"/>
    <cellStyle name="Calculation 3 2 2 4 3 2 3" xfId="6525"/>
    <cellStyle name="Calculation 3 2 2 4 3 2 3 2" xfId="6526"/>
    <cellStyle name="Calculation 3 2 2 4 3 2 3 3" xfId="6527"/>
    <cellStyle name="Calculation 3 2 2 4 3 2 4" xfId="6528"/>
    <cellStyle name="Calculation 3 2 2 4 3 2 4 2" xfId="6529"/>
    <cellStyle name="Calculation 3 2 2 4 3 2 4 3" xfId="6530"/>
    <cellStyle name="Calculation 3 2 2 4 3 2 5" xfId="6531"/>
    <cellStyle name="Calculation 3 2 2 4 3 2 5 2" xfId="6532"/>
    <cellStyle name="Calculation 3 2 2 4 3 2 5 3" xfId="6533"/>
    <cellStyle name="Calculation 3 2 2 4 3 2 6" xfId="6534"/>
    <cellStyle name="Calculation 3 2 2 4 3 2 6 2" xfId="6535"/>
    <cellStyle name="Calculation 3 2 2 4 3 2 6 3" xfId="6536"/>
    <cellStyle name="Calculation 3 2 2 4 3 2 7" xfId="6537"/>
    <cellStyle name="Calculation 3 2 2 4 3 2 7 2" xfId="6538"/>
    <cellStyle name="Calculation 3 2 2 4 3 2 7 3" xfId="6539"/>
    <cellStyle name="Calculation 3 2 2 4 3 2 8" xfId="6540"/>
    <cellStyle name="Calculation 3 2 2 4 3 2 9" xfId="6541"/>
    <cellStyle name="Calculation 3 2 2 4 3 3" xfId="6542"/>
    <cellStyle name="Calculation 3 2 2 4 3 3 2" xfId="6543"/>
    <cellStyle name="Calculation 3 2 2 4 3 3 3" xfId="6544"/>
    <cellStyle name="Calculation 3 2 2 4 3 4" xfId="6545"/>
    <cellStyle name="Calculation 3 2 2 4 3 4 2" xfId="6546"/>
    <cellStyle name="Calculation 3 2 2 4 3 4 3" xfId="6547"/>
    <cellStyle name="Calculation 3 2 2 4 3 5" xfId="6548"/>
    <cellStyle name="Calculation 3 2 2 4 3 5 2" xfId="6549"/>
    <cellStyle name="Calculation 3 2 2 4 3 5 3" xfId="6550"/>
    <cellStyle name="Calculation 3 2 2 4 3 6" xfId="6551"/>
    <cellStyle name="Calculation 3 2 2 4 3 6 2" xfId="6552"/>
    <cellStyle name="Calculation 3 2 2 4 3 6 3" xfId="6553"/>
    <cellStyle name="Calculation 3 2 2 4 3 7" xfId="6554"/>
    <cellStyle name="Calculation 3 2 2 4 3 7 2" xfId="6555"/>
    <cellStyle name="Calculation 3 2 2 4 3 7 3" xfId="6556"/>
    <cellStyle name="Calculation 3 2 2 4 3 8" xfId="6557"/>
    <cellStyle name="Calculation 3 2 2 4 3 8 2" xfId="6558"/>
    <cellStyle name="Calculation 3 2 2 4 3 8 3" xfId="6559"/>
    <cellStyle name="Calculation 3 2 2 4 3 9" xfId="6560"/>
    <cellStyle name="Calculation 3 2 2 4 4" xfId="6561"/>
    <cellStyle name="Calculation 3 2 2 4 4 10" xfId="6562"/>
    <cellStyle name="Calculation 3 2 2 4 4 2" xfId="6563"/>
    <cellStyle name="Calculation 3 2 2 4 4 2 2" xfId="6564"/>
    <cellStyle name="Calculation 3 2 2 4 4 2 2 2" xfId="6565"/>
    <cellStyle name="Calculation 3 2 2 4 4 2 2 3" xfId="6566"/>
    <cellStyle name="Calculation 3 2 2 4 4 2 3" xfId="6567"/>
    <cellStyle name="Calculation 3 2 2 4 4 2 3 2" xfId="6568"/>
    <cellStyle name="Calculation 3 2 2 4 4 2 3 3" xfId="6569"/>
    <cellStyle name="Calculation 3 2 2 4 4 2 4" xfId="6570"/>
    <cellStyle name="Calculation 3 2 2 4 4 2 4 2" xfId="6571"/>
    <cellStyle name="Calculation 3 2 2 4 4 2 4 3" xfId="6572"/>
    <cellStyle name="Calculation 3 2 2 4 4 2 5" xfId="6573"/>
    <cellStyle name="Calculation 3 2 2 4 4 2 5 2" xfId="6574"/>
    <cellStyle name="Calculation 3 2 2 4 4 2 5 3" xfId="6575"/>
    <cellStyle name="Calculation 3 2 2 4 4 2 6" xfId="6576"/>
    <cellStyle name="Calculation 3 2 2 4 4 2 6 2" xfId="6577"/>
    <cellStyle name="Calculation 3 2 2 4 4 2 6 3" xfId="6578"/>
    <cellStyle name="Calculation 3 2 2 4 4 2 7" xfId="6579"/>
    <cellStyle name="Calculation 3 2 2 4 4 2 7 2" xfId="6580"/>
    <cellStyle name="Calculation 3 2 2 4 4 2 7 3" xfId="6581"/>
    <cellStyle name="Calculation 3 2 2 4 4 2 8" xfId="6582"/>
    <cellStyle name="Calculation 3 2 2 4 4 2 9" xfId="6583"/>
    <cellStyle name="Calculation 3 2 2 4 4 3" xfId="6584"/>
    <cellStyle name="Calculation 3 2 2 4 4 3 2" xfId="6585"/>
    <cellStyle name="Calculation 3 2 2 4 4 3 3" xfId="6586"/>
    <cellStyle name="Calculation 3 2 2 4 4 4" xfId="6587"/>
    <cellStyle name="Calculation 3 2 2 4 4 4 2" xfId="6588"/>
    <cellStyle name="Calculation 3 2 2 4 4 4 3" xfId="6589"/>
    <cellStyle name="Calculation 3 2 2 4 4 5" xfId="6590"/>
    <cellStyle name="Calculation 3 2 2 4 4 5 2" xfId="6591"/>
    <cellStyle name="Calculation 3 2 2 4 4 5 3" xfId="6592"/>
    <cellStyle name="Calculation 3 2 2 4 4 6" xfId="6593"/>
    <cellStyle name="Calculation 3 2 2 4 4 6 2" xfId="6594"/>
    <cellStyle name="Calculation 3 2 2 4 4 6 3" xfId="6595"/>
    <cellStyle name="Calculation 3 2 2 4 4 7" xfId="6596"/>
    <cellStyle name="Calculation 3 2 2 4 4 7 2" xfId="6597"/>
    <cellStyle name="Calculation 3 2 2 4 4 7 3" xfId="6598"/>
    <cellStyle name="Calculation 3 2 2 4 4 8" xfId="6599"/>
    <cellStyle name="Calculation 3 2 2 4 4 8 2" xfId="6600"/>
    <cellStyle name="Calculation 3 2 2 4 4 8 3" xfId="6601"/>
    <cellStyle name="Calculation 3 2 2 4 4 9" xfId="6602"/>
    <cellStyle name="Calculation 3 2 2 4 5" xfId="6603"/>
    <cellStyle name="Calculation 3 2 2 4 5 2" xfId="6604"/>
    <cellStyle name="Calculation 3 2 2 4 5 2 2" xfId="6605"/>
    <cellStyle name="Calculation 3 2 2 4 5 2 3" xfId="6606"/>
    <cellStyle name="Calculation 3 2 2 4 5 3" xfId="6607"/>
    <cellStyle name="Calculation 3 2 2 4 5 3 2" xfId="6608"/>
    <cellStyle name="Calculation 3 2 2 4 5 3 3" xfId="6609"/>
    <cellStyle name="Calculation 3 2 2 4 5 4" xfId="6610"/>
    <cellStyle name="Calculation 3 2 2 4 5 4 2" xfId="6611"/>
    <cellStyle name="Calculation 3 2 2 4 5 4 3" xfId="6612"/>
    <cellStyle name="Calculation 3 2 2 4 5 5" xfId="6613"/>
    <cellStyle name="Calculation 3 2 2 4 5 5 2" xfId="6614"/>
    <cellStyle name="Calculation 3 2 2 4 5 5 3" xfId="6615"/>
    <cellStyle name="Calculation 3 2 2 4 5 6" xfId="6616"/>
    <cellStyle name="Calculation 3 2 2 4 5 6 2" xfId="6617"/>
    <cellStyle name="Calculation 3 2 2 4 5 6 3" xfId="6618"/>
    <cellStyle name="Calculation 3 2 2 4 5 7" xfId="6619"/>
    <cellStyle name="Calculation 3 2 2 4 5 7 2" xfId="6620"/>
    <cellStyle name="Calculation 3 2 2 4 5 7 3" xfId="6621"/>
    <cellStyle name="Calculation 3 2 2 4 5 8" xfId="6622"/>
    <cellStyle name="Calculation 3 2 2 4 5 9" xfId="6623"/>
    <cellStyle name="Calculation 3 2 2 4 6" xfId="6624"/>
    <cellStyle name="Calculation 3 2 2 4 6 2" xfId="6625"/>
    <cellStyle name="Calculation 3 2 2 4 6 3" xfId="6626"/>
    <cellStyle name="Calculation 3 2 2 4 7" xfId="6627"/>
    <cellStyle name="Calculation 3 2 2 4 7 2" xfId="6628"/>
    <cellStyle name="Calculation 3 2 2 4 7 3" xfId="6629"/>
    <cellStyle name="Calculation 3 2 2 4 8" xfId="6630"/>
    <cellStyle name="Calculation 3 2 2 4 8 2" xfId="6631"/>
    <cellStyle name="Calculation 3 2 2 4 8 3" xfId="6632"/>
    <cellStyle name="Calculation 3 2 2 4 9" xfId="6633"/>
    <cellStyle name="Calculation 3 2 2 4 9 2" xfId="6634"/>
    <cellStyle name="Calculation 3 2 2 4 9 3" xfId="6635"/>
    <cellStyle name="Calculation 3 2 2 5" xfId="6636"/>
    <cellStyle name="Calculation 3 2 2 5 10" xfId="6637"/>
    <cellStyle name="Calculation 3 2 2 5 2" xfId="6638"/>
    <cellStyle name="Calculation 3 2 2 5 2 10" xfId="6639"/>
    <cellStyle name="Calculation 3 2 2 5 2 2" xfId="6640"/>
    <cellStyle name="Calculation 3 2 2 5 2 2 2" xfId="6641"/>
    <cellStyle name="Calculation 3 2 2 5 2 2 2 2" xfId="6642"/>
    <cellStyle name="Calculation 3 2 2 5 2 2 2 3" xfId="6643"/>
    <cellStyle name="Calculation 3 2 2 5 2 2 3" xfId="6644"/>
    <cellStyle name="Calculation 3 2 2 5 2 2 3 2" xfId="6645"/>
    <cellStyle name="Calculation 3 2 2 5 2 2 3 3" xfId="6646"/>
    <cellStyle name="Calculation 3 2 2 5 2 2 4" xfId="6647"/>
    <cellStyle name="Calculation 3 2 2 5 2 2 4 2" xfId="6648"/>
    <cellStyle name="Calculation 3 2 2 5 2 2 4 3" xfId="6649"/>
    <cellStyle name="Calculation 3 2 2 5 2 2 5" xfId="6650"/>
    <cellStyle name="Calculation 3 2 2 5 2 2 5 2" xfId="6651"/>
    <cellStyle name="Calculation 3 2 2 5 2 2 5 3" xfId="6652"/>
    <cellStyle name="Calculation 3 2 2 5 2 2 6" xfId="6653"/>
    <cellStyle name="Calculation 3 2 2 5 2 2 6 2" xfId="6654"/>
    <cellStyle name="Calculation 3 2 2 5 2 2 6 3" xfId="6655"/>
    <cellStyle name="Calculation 3 2 2 5 2 2 7" xfId="6656"/>
    <cellStyle name="Calculation 3 2 2 5 2 2 7 2" xfId="6657"/>
    <cellStyle name="Calculation 3 2 2 5 2 2 7 3" xfId="6658"/>
    <cellStyle name="Calculation 3 2 2 5 2 2 8" xfId="6659"/>
    <cellStyle name="Calculation 3 2 2 5 2 2 9" xfId="6660"/>
    <cellStyle name="Calculation 3 2 2 5 2 3" xfId="6661"/>
    <cellStyle name="Calculation 3 2 2 5 2 3 2" xfId="6662"/>
    <cellStyle name="Calculation 3 2 2 5 2 3 3" xfId="6663"/>
    <cellStyle name="Calculation 3 2 2 5 2 4" xfId="6664"/>
    <cellStyle name="Calculation 3 2 2 5 2 4 2" xfId="6665"/>
    <cellStyle name="Calculation 3 2 2 5 2 4 3" xfId="6666"/>
    <cellStyle name="Calculation 3 2 2 5 2 5" xfId="6667"/>
    <cellStyle name="Calculation 3 2 2 5 2 5 2" xfId="6668"/>
    <cellStyle name="Calculation 3 2 2 5 2 5 3" xfId="6669"/>
    <cellStyle name="Calculation 3 2 2 5 2 6" xfId="6670"/>
    <cellStyle name="Calculation 3 2 2 5 2 6 2" xfId="6671"/>
    <cellStyle name="Calculation 3 2 2 5 2 6 3" xfId="6672"/>
    <cellStyle name="Calculation 3 2 2 5 2 7" xfId="6673"/>
    <cellStyle name="Calculation 3 2 2 5 2 7 2" xfId="6674"/>
    <cellStyle name="Calculation 3 2 2 5 2 7 3" xfId="6675"/>
    <cellStyle name="Calculation 3 2 2 5 2 8" xfId="6676"/>
    <cellStyle name="Calculation 3 2 2 5 2 8 2" xfId="6677"/>
    <cellStyle name="Calculation 3 2 2 5 2 8 3" xfId="6678"/>
    <cellStyle name="Calculation 3 2 2 5 2 9" xfId="6679"/>
    <cellStyle name="Calculation 3 2 2 5 3" xfId="6680"/>
    <cellStyle name="Calculation 3 2 2 5 3 10" xfId="6681"/>
    <cellStyle name="Calculation 3 2 2 5 3 2" xfId="6682"/>
    <cellStyle name="Calculation 3 2 2 5 3 2 2" xfId="6683"/>
    <cellStyle name="Calculation 3 2 2 5 3 2 2 2" xfId="6684"/>
    <cellStyle name="Calculation 3 2 2 5 3 2 2 3" xfId="6685"/>
    <cellStyle name="Calculation 3 2 2 5 3 2 3" xfId="6686"/>
    <cellStyle name="Calculation 3 2 2 5 3 2 3 2" xfId="6687"/>
    <cellStyle name="Calculation 3 2 2 5 3 2 3 3" xfId="6688"/>
    <cellStyle name="Calculation 3 2 2 5 3 2 4" xfId="6689"/>
    <cellStyle name="Calculation 3 2 2 5 3 2 4 2" xfId="6690"/>
    <cellStyle name="Calculation 3 2 2 5 3 2 4 3" xfId="6691"/>
    <cellStyle name="Calculation 3 2 2 5 3 2 5" xfId="6692"/>
    <cellStyle name="Calculation 3 2 2 5 3 2 5 2" xfId="6693"/>
    <cellStyle name="Calculation 3 2 2 5 3 2 5 3" xfId="6694"/>
    <cellStyle name="Calculation 3 2 2 5 3 2 6" xfId="6695"/>
    <cellStyle name="Calculation 3 2 2 5 3 2 6 2" xfId="6696"/>
    <cellStyle name="Calculation 3 2 2 5 3 2 6 3" xfId="6697"/>
    <cellStyle name="Calculation 3 2 2 5 3 2 7" xfId="6698"/>
    <cellStyle name="Calculation 3 2 2 5 3 2 7 2" xfId="6699"/>
    <cellStyle name="Calculation 3 2 2 5 3 2 7 3" xfId="6700"/>
    <cellStyle name="Calculation 3 2 2 5 3 2 8" xfId="6701"/>
    <cellStyle name="Calculation 3 2 2 5 3 2 9" xfId="6702"/>
    <cellStyle name="Calculation 3 2 2 5 3 3" xfId="6703"/>
    <cellStyle name="Calculation 3 2 2 5 3 3 2" xfId="6704"/>
    <cellStyle name="Calculation 3 2 2 5 3 3 3" xfId="6705"/>
    <cellStyle name="Calculation 3 2 2 5 3 4" xfId="6706"/>
    <cellStyle name="Calculation 3 2 2 5 3 4 2" xfId="6707"/>
    <cellStyle name="Calculation 3 2 2 5 3 4 3" xfId="6708"/>
    <cellStyle name="Calculation 3 2 2 5 3 5" xfId="6709"/>
    <cellStyle name="Calculation 3 2 2 5 3 5 2" xfId="6710"/>
    <cellStyle name="Calculation 3 2 2 5 3 5 3" xfId="6711"/>
    <cellStyle name="Calculation 3 2 2 5 3 6" xfId="6712"/>
    <cellStyle name="Calculation 3 2 2 5 3 6 2" xfId="6713"/>
    <cellStyle name="Calculation 3 2 2 5 3 6 3" xfId="6714"/>
    <cellStyle name="Calculation 3 2 2 5 3 7" xfId="6715"/>
    <cellStyle name="Calculation 3 2 2 5 3 7 2" xfId="6716"/>
    <cellStyle name="Calculation 3 2 2 5 3 7 3" xfId="6717"/>
    <cellStyle name="Calculation 3 2 2 5 3 8" xfId="6718"/>
    <cellStyle name="Calculation 3 2 2 5 3 8 2" xfId="6719"/>
    <cellStyle name="Calculation 3 2 2 5 3 8 3" xfId="6720"/>
    <cellStyle name="Calculation 3 2 2 5 3 9" xfId="6721"/>
    <cellStyle name="Calculation 3 2 2 5 4" xfId="6722"/>
    <cellStyle name="Calculation 3 2 2 5 4 10" xfId="6723"/>
    <cellStyle name="Calculation 3 2 2 5 4 2" xfId="6724"/>
    <cellStyle name="Calculation 3 2 2 5 4 2 2" xfId="6725"/>
    <cellStyle name="Calculation 3 2 2 5 4 2 2 2" xfId="6726"/>
    <cellStyle name="Calculation 3 2 2 5 4 2 2 3" xfId="6727"/>
    <cellStyle name="Calculation 3 2 2 5 4 2 3" xfId="6728"/>
    <cellStyle name="Calculation 3 2 2 5 4 2 3 2" xfId="6729"/>
    <cellStyle name="Calculation 3 2 2 5 4 2 3 3" xfId="6730"/>
    <cellStyle name="Calculation 3 2 2 5 4 2 4" xfId="6731"/>
    <cellStyle name="Calculation 3 2 2 5 4 2 4 2" xfId="6732"/>
    <cellStyle name="Calculation 3 2 2 5 4 2 4 3" xfId="6733"/>
    <cellStyle name="Calculation 3 2 2 5 4 2 5" xfId="6734"/>
    <cellStyle name="Calculation 3 2 2 5 4 2 5 2" xfId="6735"/>
    <cellStyle name="Calculation 3 2 2 5 4 2 5 3" xfId="6736"/>
    <cellStyle name="Calculation 3 2 2 5 4 2 6" xfId="6737"/>
    <cellStyle name="Calculation 3 2 2 5 4 2 6 2" xfId="6738"/>
    <cellStyle name="Calculation 3 2 2 5 4 2 6 3" xfId="6739"/>
    <cellStyle name="Calculation 3 2 2 5 4 2 7" xfId="6740"/>
    <cellStyle name="Calculation 3 2 2 5 4 2 7 2" xfId="6741"/>
    <cellStyle name="Calculation 3 2 2 5 4 2 7 3" xfId="6742"/>
    <cellStyle name="Calculation 3 2 2 5 4 2 8" xfId="6743"/>
    <cellStyle name="Calculation 3 2 2 5 4 2 9" xfId="6744"/>
    <cellStyle name="Calculation 3 2 2 5 4 3" xfId="6745"/>
    <cellStyle name="Calculation 3 2 2 5 4 3 2" xfId="6746"/>
    <cellStyle name="Calculation 3 2 2 5 4 3 3" xfId="6747"/>
    <cellStyle name="Calculation 3 2 2 5 4 4" xfId="6748"/>
    <cellStyle name="Calculation 3 2 2 5 4 4 2" xfId="6749"/>
    <cellStyle name="Calculation 3 2 2 5 4 4 3" xfId="6750"/>
    <cellStyle name="Calculation 3 2 2 5 4 5" xfId="6751"/>
    <cellStyle name="Calculation 3 2 2 5 4 5 2" xfId="6752"/>
    <cellStyle name="Calculation 3 2 2 5 4 5 3" xfId="6753"/>
    <cellStyle name="Calculation 3 2 2 5 4 6" xfId="6754"/>
    <cellStyle name="Calculation 3 2 2 5 4 6 2" xfId="6755"/>
    <cellStyle name="Calculation 3 2 2 5 4 6 3" xfId="6756"/>
    <cellStyle name="Calculation 3 2 2 5 4 7" xfId="6757"/>
    <cellStyle name="Calculation 3 2 2 5 4 7 2" xfId="6758"/>
    <cellStyle name="Calculation 3 2 2 5 4 7 3" xfId="6759"/>
    <cellStyle name="Calculation 3 2 2 5 4 8" xfId="6760"/>
    <cellStyle name="Calculation 3 2 2 5 4 8 2" xfId="6761"/>
    <cellStyle name="Calculation 3 2 2 5 4 8 3" xfId="6762"/>
    <cellStyle name="Calculation 3 2 2 5 4 9" xfId="6763"/>
    <cellStyle name="Calculation 3 2 2 5 5" xfId="6764"/>
    <cellStyle name="Calculation 3 2 2 5 5 2" xfId="6765"/>
    <cellStyle name="Calculation 3 2 2 5 5 2 2" xfId="6766"/>
    <cellStyle name="Calculation 3 2 2 5 5 2 3" xfId="6767"/>
    <cellStyle name="Calculation 3 2 2 5 5 3" xfId="6768"/>
    <cellStyle name="Calculation 3 2 2 5 5 3 2" xfId="6769"/>
    <cellStyle name="Calculation 3 2 2 5 5 3 3" xfId="6770"/>
    <cellStyle name="Calculation 3 2 2 5 5 4" xfId="6771"/>
    <cellStyle name="Calculation 3 2 2 5 5 4 2" xfId="6772"/>
    <cellStyle name="Calculation 3 2 2 5 5 4 3" xfId="6773"/>
    <cellStyle name="Calculation 3 2 2 5 5 5" xfId="6774"/>
    <cellStyle name="Calculation 3 2 2 5 5 5 2" xfId="6775"/>
    <cellStyle name="Calculation 3 2 2 5 5 5 3" xfId="6776"/>
    <cellStyle name="Calculation 3 2 2 5 5 6" xfId="6777"/>
    <cellStyle name="Calculation 3 2 2 5 5 6 2" xfId="6778"/>
    <cellStyle name="Calculation 3 2 2 5 5 6 3" xfId="6779"/>
    <cellStyle name="Calculation 3 2 2 5 5 7" xfId="6780"/>
    <cellStyle name="Calculation 3 2 2 5 5 7 2" xfId="6781"/>
    <cellStyle name="Calculation 3 2 2 5 5 7 3" xfId="6782"/>
    <cellStyle name="Calculation 3 2 2 5 5 8" xfId="6783"/>
    <cellStyle name="Calculation 3 2 2 5 5 9" xfId="6784"/>
    <cellStyle name="Calculation 3 2 2 5 6" xfId="6785"/>
    <cellStyle name="Calculation 3 2 2 5 6 2" xfId="6786"/>
    <cellStyle name="Calculation 3 2 2 5 6 3" xfId="6787"/>
    <cellStyle name="Calculation 3 2 2 5 7" xfId="6788"/>
    <cellStyle name="Calculation 3 2 2 5 7 2" xfId="6789"/>
    <cellStyle name="Calculation 3 2 2 5 7 3" xfId="6790"/>
    <cellStyle name="Calculation 3 2 2 5 8" xfId="6791"/>
    <cellStyle name="Calculation 3 2 2 5 8 2" xfId="6792"/>
    <cellStyle name="Calculation 3 2 2 5 8 3" xfId="6793"/>
    <cellStyle name="Calculation 3 2 2 5 9" xfId="6794"/>
    <cellStyle name="Calculation 3 2 2 5 9 2" xfId="6795"/>
    <cellStyle name="Calculation 3 2 2 5 9 3" xfId="6796"/>
    <cellStyle name="Calculation 3 2 2 6" xfId="6797"/>
    <cellStyle name="Calculation 3 2 2 6 10" xfId="6798"/>
    <cellStyle name="Calculation 3 2 2 6 2" xfId="6799"/>
    <cellStyle name="Calculation 3 2 2 6 2 2" xfId="6800"/>
    <cellStyle name="Calculation 3 2 2 6 2 2 2" xfId="6801"/>
    <cellStyle name="Calculation 3 2 2 6 2 2 3" xfId="6802"/>
    <cellStyle name="Calculation 3 2 2 6 2 3" xfId="6803"/>
    <cellStyle name="Calculation 3 2 2 6 2 3 2" xfId="6804"/>
    <cellStyle name="Calculation 3 2 2 6 2 3 3" xfId="6805"/>
    <cellStyle name="Calculation 3 2 2 6 2 4" xfId="6806"/>
    <cellStyle name="Calculation 3 2 2 6 2 4 2" xfId="6807"/>
    <cellStyle name="Calculation 3 2 2 6 2 4 3" xfId="6808"/>
    <cellStyle name="Calculation 3 2 2 6 2 5" xfId="6809"/>
    <cellStyle name="Calculation 3 2 2 6 2 5 2" xfId="6810"/>
    <cellStyle name="Calculation 3 2 2 6 2 5 3" xfId="6811"/>
    <cellStyle name="Calculation 3 2 2 6 2 6" xfId="6812"/>
    <cellStyle name="Calculation 3 2 2 6 2 6 2" xfId="6813"/>
    <cellStyle name="Calculation 3 2 2 6 2 6 3" xfId="6814"/>
    <cellStyle name="Calculation 3 2 2 6 2 7" xfId="6815"/>
    <cellStyle name="Calculation 3 2 2 6 2 7 2" xfId="6816"/>
    <cellStyle name="Calculation 3 2 2 6 2 7 3" xfId="6817"/>
    <cellStyle name="Calculation 3 2 2 6 2 8" xfId="6818"/>
    <cellStyle name="Calculation 3 2 2 6 2 9" xfId="6819"/>
    <cellStyle name="Calculation 3 2 2 6 3" xfId="6820"/>
    <cellStyle name="Calculation 3 2 2 6 3 2" xfId="6821"/>
    <cellStyle name="Calculation 3 2 2 6 3 3" xfId="6822"/>
    <cellStyle name="Calculation 3 2 2 6 4" xfId="6823"/>
    <cellStyle name="Calculation 3 2 2 6 4 2" xfId="6824"/>
    <cellStyle name="Calculation 3 2 2 6 4 3" xfId="6825"/>
    <cellStyle name="Calculation 3 2 2 6 5" xfId="6826"/>
    <cellStyle name="Calculation 3 2 2 6 5 2" xfId="6827"/>
    <cellStyle name="Calculation 3 2 2 6 5 3" xfId="6828"/>
    <cellStyle name="Calculation 3 2 2 6 6" xfId="6829"/>
    <cellStyle name="Calculation 3 2 2 6 6 2" xfId="6830"/>
    <cellStyle name="Calculation 3 2 2 6 6 3" xfId="6831"/>
    <cellStyle name="Calculation 3 2 2 6 7" xfId="6832"/>
    <cellStyle name="Calculation 3 2 2 6 7 2" xfId="6833"/>
    <cellStyle name="Calculation 3 2 2 6 7 3" xfId="6834"/>
    <cellStyle name="Calculation 3 2 2 6 8" xfId="6835"/>
    <cellStyle name="Calculation 3 2 2 6 8 2" xfId="6836"/>
    <cellStyle name="Calculation 3 2 2 6 8 3" xfId="6837"/>
    <cellStyle name="Calculation 3 2 2 6 9" xfId="6838"/>
    <cellStyle name="Calculation 3 2 2 7" xfId="6839"/>
    <cellStyle name="Calculation 3 2 2 7 10" xfId="6840"/>
    <cellStyle name="Calculation 3 2 2 7 2" xfId="6841"/>
    <cellStyle name="Calculation 3 2 2 7 2 2" xfId="6842"/>
    <cellStyle name="Calculation 3 2 2 7 2 2 2" xfId="6843"/>
    <cellStyle name="Calculation 3 2 2 7 2 2 3" xfId="6844"/>
    <cellStyle name="Calculation 3 2 2 7 2 3" xfId="6845"/>
    <cellStyle name="Calculation 3 2 2 7 2 3 2" xfId="6846"/>
    <cellStyle name="Calculation 3 2 2 7 2 3 3" xfId="6847"/>
    <cellStyle name="Calculation 3 2 2 7 2 4" xfId="6848"/>
    <cellStyle name="Calculation 3 2 2 7 2 4 2" xfId="6849"/>
    <cellStyle name="Calculation 3 2 2 7 2 4 3" xfId="6850"/>
    <cellStyle name="Calculation 3 2 2 7 2 5" xfId="6851"/>
    <cellStyle name="Calculation 3 2 2 7 2 5 2" xfId="6852"/>
    <cellStyle name="Calculation 3 2 2 7 2 5 3" xfId="6853"/>
    <cellStyle name="Calculation 3 2 2 7 2 6" xfId="6854"/>
    <cellStyle name="Calculation 3 2 2 7 2 6 2" xfId="6855"/>
    <cellStyle name="Calculation 3 2 2 7 2 6 3" xfId="6856"/>
    <cellStyle name="Calculation 3 2 2 7 2 7" xfId="6857"/>
    <cellStyle name="Calculation 3 2 2 7 2 7 2" xfId="6858"/>
    <cellStyle name="Calculation 3 2 2 7 2 7 3" xfId="6859"/>
    <cellStyle name="Calculation 3 2 2 7 2 8" xfId="6860"/>
    <cellStyle name="Calculation 3 2 2 7 2 9" xfId="6861"/>
    <cellStyle name="Calculation 3 2 2 7 3" xfId="6862"/>
    <cellStyle name="Calculation 3 2 2 7 3 2" xfId="6863"/>
    <cellStyle name="Calculation 3 2 2 7 3 3" xfId="6864"/>
    <cellStyle name="Calculation 3 2 2 7 4" xfId="6865"/>
    <cellStyle name="Calculation 3 2 2 7 4 2" xfId="6866"/>
    <cellStyle name="Calculation 3 2 2 7 4 3" xfId="6867"/>
    <cellStyle name="Calculation 3 2 2 7 5" xfId="6868"/>
    <cellStyle name="Calculation 3 2 2 7 5 2" xfId="6869"/>
    <cellStyle name="Calculation 3 2 2 7 5 3" xfId="6870"/>
    <cellStyle name="Calculation 3 2 2 7 6" xfId="6871"/>
    <cellStyle name="Calculation 3 2 2 7 6 2" xfId="6872"/>
    <cellStyle name="Calculation 3 2 2 7 6 3" xfId="6873"/>
    <cellStyle name="Calculation 3 2 2 7 7" xfId="6874"/>
    <cellStyle name="Calculation 3 2 2 7 7 2" xfId="6875"/>
    <cellStyle name="Calculation 3 2 2 7 7 3" xfId="6876"/>
    <cellStyle name="Calculation 3 2 2 7 8" xfId="6877"/>
    <cellStyle name="Calculation 3 2 2 7 8 2" xfId="6878"/>
    <cellStyle name="Calculation 3 2 2 7 8 3" xfId="6879"/>
    <cellStyle name="Calculation 3 2 2 7 9" xfId="6880"/>
    <cellStyle name="Calculation 3 2 2 8" xfId="6881"/>
    <cellStyle name="Calculation 3 2 2 8 10" xfId="6882"/>
    <cellStyle name="Calculation 3 2 2 8 2" xfId="6883"/>
    <cellStyle name="Calculation 3 2 2 8 2 2" xfId="6884"/>
    <cellStyle name="Calculation 3 2 2 8 2 2 2" xfId="6885"/>
    <cellStyle name="Calculation 3 2 2 8 2 2 3" xfId="6886"/>
    <cellStyle name="Calculation 3 2 2 8 2 3" xfId="6887"/>
    <cellStyle name="Calculation 3 2 2 8 2 3 2" xfId="6888"/>
    <cellStyle name="Calculation 3 2 2 8 2 3 3" xfId="6889"/>
    <cellStyle name="Calculation 3 2 2 8 2 4" xfId="6890"/>
    <cellStyle name="Calculation 3 2 2 8 2 4 2" xfId="6891"/>
    <cellStyle name="Calculation 3 2 2 8 2 4 3" xfId="6892"/>
    <cellStyle name="Calculation 3 2 2 8 2 5" xfId="6893"/>
    <cellStyle name="Calculation 3 2 2 8 2 5 2" xfId="6894"/>
    <cellStyle name="Calculation 3 2 2 8 2 5 3" xfId="6895"/>
    <cellStyle name="Calculation 3 2 2 8 2 6" xfId="6896"/>
    <cellStyle name="Calculation 3 2 2 8 2 6 2" xfId="6897"/>
    <cellStyle name="Calculation 3 2 2 8 2 6 3" xfId="6898"/>
    <cellStyle name="Calculation 3 2 2 8 2 7" xfId="6899"/>
    <cellStyle name="Calculation 3 2 2 8 2 7 2" xfId="6900"/>
    <cellStyle name="Calculation 3 2 2 8 2 7 3" xfId="6901"/>
    <cellStyle name="Calculation 3 2 2 8 2 8" xfId="6902"/>
    <cellStyle name="Calculation 3 2 2 8 2 9" xfId="6903"/>
    <cellStyle name="Calculation 3 2 2 8 3" xfId="6904"/>
    <cellStyle name="Calculation 3 2 2 8 3 2" xfId="6905"/>
    <cellStyle name="Calculation 3 2 2 8 3 3" xfId="6906"/>
    <cellStyle name="Calculation 3 2 2 8 4" xfId="6907"/>
    <cellStyle name="Calculation 3 2 2 8 4 2" xfId="6908"/>
    <cellStyle name="Calculation 3 2 2 8 4 3" xfId="6909"/>
    <cellStyle name="Calculation 3 2 2 8 5" xfId="6910"/>
    <cellStyle name="Calculation 3 2 2 8 5 2" xfId="6911"/>
    <cellStyle name="Calculation 3 2 2 8 5 3" xfId="6912"/>
    <cellStyle name="Calculation 3 2 2 8 6" xfId="6913"/>
    <cellStyle name="Calculation 3 2 2 8 6 2" xfId="6914"/>
    <cellStyle name="Calculation 3 2 2 8 6 3" xfId="6915"/>
    <cellStyle name="Calculation 3 2 2 8 7" xfId="6916"/>
    <cellStyle name="Calculation 3 2 2 8 7 2" xfId="6917"/>
    <cellStyle name="Calculation 3 2 2 8 7 3" xfId="6918"/>
    <cellStyle name="Calculation 3 2 2 8 8" xfId="6919"/>
    <cellStyle name="Calculation 3 2 2 8 8 2" xfId="6920"/>
    <cellStyle name="Calculation 3 2 2 8 8 3" xfId="6921"/>
    <cellStyle name="Calculation 3 2 2 8 9" xfId="6922"/>
    <cellStyle name="Calculation 3 2 2 9" xfId="6923"/>
    <cellStyle name="Calculation 3 2 2 9 2" xfId="6924"/>
    <cellStyle name="Calculation 3 2 2 9 2 2" xfId="6925"/>
    <cellStyle name="Calculation 3 2 2 9 2 3" xfId="6926"/>
    <cellStyle name="Calculation 3 2 2 9 3" xfId="6927"/>
    <cellStyle name="Calculation 3 2 2 9 3 2" xfId="6928"/>
    <cellStyle name="Calculation 3 2 2 9 3 3" xfId="6929"/>
    <cellStyle name="Calculation 3 2 2 9 4" xfId="6930"/>
    <cellStyle name="Calculation 3 2 2 9 4 2" xfId="6931"/>
    <cellStyle name="Calculation 3 2 2 9 4 3" xfId="6932"/>
    <cellStyle name="Calculation 3 2 2 9 5" xfId="6933"/>
    <cellStyle name="Calculation 3 2 2 9 5 2" xfId="6934"/>
    <cellStyle name="Calculation 3 2 2 9 5 3" xfId="6935"/>
    <cellStyle name="Calculation 3 2 2 9 6" xfId="6936"/>
    <cellStyle name="Calculation 3 2 2 9 6 2" xfId="6937"/>
    <cellStyle name="Calculation 3 2 2 9 6 3" xfId="6938"/>
    <cellStyle name="Calculation 3 2 2 9 7" xfId="6939"/>
    <cellStyle name="Calculation 3 2 2 9 7 2" xfId="6940"/>
    <cellStyle name="Calculation 3 2 2 9 7 3" xfId="6941"/>
    <cellStyle name="Calculation 3 2 2 9 8" xfId="6942"/>
    <cellStyle name="Calculation 3 2 2 9 9" xfId="6943"/>
    <cellStyle name="Calculation 3 2 3" xfId="6944"/>
    <cellStyle name="Calculation 3 2 3 10" xfId="6945"/>
    <cellStyle name="Calculation 3 2 3 10 2" xfId="6946"/>
    <cellStyle name="Calculation 3 2 3 10 3" xfId="6947"/>
    <cellStyle name="Calculation 3 2 3 11" xfId="6948"/>
    <cellStyle name="Calculation 3 2 3 11 2" xfId="6949"/>
    <cellStyle name="Calculation 3 2 3 11 3" xfId="6950"/>
    <cellStyle name="Calculation 3 2 3 12" xfId="6951"/>
    <cellStyle name="Calculation 3 2 3 12 2" xfId="6952"/>
    <cellStyle name="Calculation 3 2 3 12 3" xfId="6953"/>
    <cellStyle name="Calculation 3 2 3 13" xfId="6954"/>
    <cellStyle name="Calculation 3 2 3 13 2" xfId="6955"/>
    <cellStyle name="Calculation 3 2 3 13 3" xfId="6956"/>
    <cellStyle name="Calculation 3 2 3 14" xfId="6957"/>
    <cellStyle name="Calculation 3 2 3 2" xfId="6958"/>
    <cellStyle name="Calculation 3 2 3 2 10" xfId="6959"/>
    <cellStyle name="Calculation 3 2 3 2 2" xfId="6960"/>
    <cellStyle name="Calculation 3 2 3 2 2 10" xfId="6961"/>
    <cellStyle name="Calculation 3 2 3 2 2 2" xfId="6962"/>
    <cellStyle name="Calculation 3 2 3 2 2 2 2" xfId="6963"/>
    <cellStyle name="Calculation 3 2 3 2 2 2 2 2" xfId="6964"/>
    <cellStyle name="Calculation 3 2 3 2 2 2 2 3" xfId="6965"/>
    <cellStyle name="Calculation 3 2 3 2 2 2 3" xfId="6966"/>
    <cellStyle name="Calculation 3 2 3 2 2 2 3 2" xfId="6967"/>
    <cellStyle name="Calculation 3 2 3 2 2 2 3 3" xfId="6968"/>
    <cellStyle name="Calculation 3 2 3 2 2 2 4" xfId="6969"/>
    <cellStyle name="Calculation 3 2 3 2 2 2 4 2" xfId="6970"/>
    <cellStyle name="Calculation 3 2 3 2 2 2 4 3" xfId="6971"/>
    <cellStyle name="Calculation 3 2 3 2 2 2 5" xfId="6972"/>
    <cellStyle name="Calculation 3 2 3 2 2 2 5 2" xfId="6973"/>
    <cellStyle name="Calculation 3 2 3 2 2 2 5 3" xfId="6974"/>
    <cellStyle name="Calculation 3 2 3 2 2 2 6" xfId="6975"/>
    <cellStyle name="Calculation 3 2 3 2 2 2 6 2" xfId="6976"/>
    <cellStyle name="Calculation 3 2 3 2 2 2 6 3" xfId="6977"/>
    <cellStyle name="Calculation 3 2 3 2 2 2 7" xfId="6978"/>
    <cellStyle name="Calculation 3 2 3 2 2 2 7 2" xfId="6979"/>
    <cellStyle name="Calculation 3 2 3 2 2 2 7 3" xfId="6980"/>
    <cellStyle name="Calculation 3 2 3 2 2 2 8" xfId="6981"/>
    <cellStyle name="Calculation 3 2 3 2 2 2 9" xfId="6982"/>
    <cellStyle name="Calculation 3 2 3 2 2 3" xfId="6983"/>
    <cellStyle name="Calculation 3 2 3 2 2 3 2" xfId="6984"/>
    <cellStyle name="Calculation 3 2 3 2 2 3 3" xfId="6985"/>
    <cellStyle name="Calculation 3 2 3 2 2 4" xfId="6986"/>
    <cellStyle name="Calculation 3 2 3 2 2 4 2" xfId="6987"/>
    <cellStyle name="Calculation 3 2 3 2 2 4 3" xfId="6988"/>
    <cellStyle name="Calculation 3 2 3 2 2 5" xfId="6989"/>
    <cellStyle name="Calculation 3 2 3 2 2 5 2" xfId="6990"/>
    <cellStyle name="Calculation 3 2 3 2 2 5 3" xfId="6991"/>
    <cellStyle name="Calculation 3 2 3 2 2 6" xfId="6992"/>
    <cellStyle name="Calculation 3 2 3 2 2 6 2" xfId="6993"/>
    <cellStyle name="Calculation 3 2 3 2 2 6 3" xfId="6994"/>
    <cellStyle name="Calculation 3 2 3 2 2 7" xfId="6995"/>
    <cellStyle name="Calculation 3 2 3 2 2 7 2" xfId="6996"/>
    <cellStyle name="Calculation 3 2 3 2 2 7 3" xfId="6997"/>
    <cellStyle name="Calculation 3 2 3 2 2 8" xfId="6998"/>
    <cellStyle name="Calculation 3 2 3 2 2 8 2" xfId="6999"/>
    <cellStyle name="Calculation 3 2 3 2 2 8 3" xfId="7000"/>
    <cellStyle name="Calculation 3 2 3 2 2 9" xfId="7001"/>
    <cellStyle name="Calculation 3 2 3 2 3" xfId="7002"/>
    <cellStyle name="Calculation 3 2 3 2 3 10" xfId="7003"/>
    <cellStyle name="Calculation 3 2 3 2 3 2" xfId="7004"/>
    <cellStyle name="Calculation 3 2 3 2 3 2 2" xfId="7005"/>
    <cellStyle name="Calculation 3 2 3 2 3 2 2 2" xfId="7006"/>
    <cellStyle name="Calculation 3 2 3 2 3 2 2 3" xfId="7007"/>
    <cellStyle name="Calculation 3 2 3 2 3 2 3" xfId="7008"/>
    <cellStyle name="Calculation 3 2 3 2 3 2 3 2" xfId="7009"/>
    <cellStyle name="Calculation 3 2 3 2 3 2 3 3" xfId="7010"/>
    <cellStyle name="Calculation 3 2 3 2 3 2 4" xfId="7011"/>
    <cellStyle name="Calculation 3 2 3 2 3 2 4 2" xfId="7012"/>
    <cellStyle name="Calculation 3 2 3 2 3 2 4 3" xfId="7013"/>
    <cellStyle name="Calculation 3 2 3 2 3 2 5" xfId="7014"/>
    <cellStyle name="Calculation 3 2 3 2 3 2 5 2" xfId="7015"/>
    <cellStyle name="Calculation 3 2 3 2 3 2 5 3" xfId="7016"/>
    <cellStyle name="Calculation 3 2 3 2 3 2 6" xfId="7017"/>
    <cellStyle name="Calculation 3 2 3 2 3 2 6 2" xfId="7018"/>
    <cellStyle name="Calculation 3 2 3 2 3 2 6 3" xfId="7019"/>
    <cellStyle name="Calculation 3 2 3 2 3 2 7" xfId="7020"/>
    <cellStyle name="Calculation 3 2 3 2 3 2 7 2" xfId="7021"/>
    <cellStyle name="Calculation 3 2 3 2 3 2 7 3" xfId="7022"/>
    <cellStyle name="Calculation 3 2 3 2 3 2 8" xfId="7023"/>
    <cellStyle name="Calculation 3 2 3 2 3 2 9" xfId="7024"/>
    <cellStyle name="Calculation 3 2 3 2 3 3" xfId="7025"/>
    <cellStyle name="Calculation 3 2 3 2 3 3 2" xfId="7026"/>
    <cellStyle name="Calculation 3 2 3 2 3 3 3" xfId="7027"/>
    <cellStyle name="Calculation 3 2 3 2 3 4" xfId="7028"/>
    <cellStyle name="Calculation 3 2 3 2 3 4 2" xfId="7029"/>
    <cellStyle name="Calculation 3 2 3 2 3 4 3" xfId="7030"/>
    <cellStyle name="Calculation 3 2 3 2 3 5" xfId="7031"/>
    <cellStyle name="Calculation 3 2 3 2 3 5 2" xfId="7032"/>
    <cellStyle name="Calculation 3 2 3 2 3 5 3" xfId="7033"/>
    <cellStyle name="Calculation 3 2 3 2 3 6" xfId="7034"/>
    <cellStyle name="Calculation 3 2 3 2 3 6 2" xfId="7035"/>
    <cellStyle name="Calculation 3 2 3 2 3 6 3" xfId="7036"/>
    <cellStyle name="Calculation 3 2 3 2 3 7" xfId="7037"/>
    <cellStyle name="Calculation 3 2 3 2 3 7 2" xfId="7038"/>
    <cellStyle name="Calculation 3 2 3 2 3 7 3" xfId="7039"/>
    <cellStyle name="Calculation 3 2 3 2 3 8" xfId="7040"/>
    <cellStyle name="Calculation 3 2 3 2 3 8 2" xfId="7041"/>
    <cellStyle name="Calculation 3 2 3 2 3 8 3" xfId="7042"/>
    <cellStyle name="Calculation 3 2 3 2 3 9" xfId="7043"/>
    <cellStyle name="Calculation 3 2 3 2 4" xfId="7044"/>
    <cellStyle name="Calculation 3 2 3 2 4 10" xfId="7045"/>
    <cellStyle name="Calculation 3 2 3 2 4 2" xfId="7046"/>
    <cellStyle name="Calculation 3 2 3 2 4 2 2" xfId="7047"/>
    <cellStyle name="Calculation 3 2 3 2 4 2 2 2" xfId="7048"/>
    <cellStyle name="Calculation 3 2 3 2 4 2 2 3" xfId="7049"/>
    <cellStyle name="Calculation 3 2 3 2 4 2 3" xfId="7050"/>
    <cellStyle name="Calculation 3 2 3 2 4 2 3 2" xfId="7051"/>
    <cellStyle name="Calculation 3 2 3 2 4 2 3 3" xfId="7052"/>
    <cellStyle name="Calculation 3 2 3 2 4 2 4" xfId="7053"/>
    <cellStyle name="Calculation 3 2 3 2 4 2 4 2" xfId="7054"/>
    <cellStyle name="Calculation 3 2 3 2 4 2 4 3" xfId="7055"/>
    <cellStyle name="Calculation 3 2 3 2 4 2 5" xfId="7056"/>
    <cellStyle name="Calculation 3 2 3 2 4 2 5 2" xfId="7057"/>
    <cellStyle name="Calculation 3 2 3 2 4 2 5 3" xfId="7058"/>
    <cellStyle name="Calculation 3 2 3 2 4 2 6" xfId="7059"/>
    <cellStyle name="Calculation 3 2 3 2 4 2 6 2" xfId="7060"/>
    <cellStyle name="Calculation 3 2 3 2 4 2 6 3" xfId="7061"/>
    <cellStyle name="Calculation 3 2 3 2 4 2 7" xfId="7062"/>
    <cellStyle name="Calculation 3 2 3 2 4 2 7 2" xfId="7063"/>
    <cellStyle name="Calculation 3 2 3 2 4 2 7 3" xfId="7064"/>
    <cellStyle name="Calculation 3 2 3 2 4 2 8" xfId="7065"/>
    <cellStyle name="Calculation 3 2 3 2 4 2 9" xfId="7066"/>
    <cellStyle name="Calculation 3 2 3 2 4 3" xfId="7067"/>
    <cellStyle name="Calculation 3 2 3 2 4 3 2" xfId="7068"/>
    <cellStyle name="Calculation 3 2 3 2 4 3 3" xfId="7069"/>
    <cellStyle name="Calculation 3 2 3 2 4 4" xfId="7070"/>
    <cellStyle name="Calculation 3 2 3 2 4 4 2" xfId="7071"/>
    <cellStyle name="Calculation 3 2 3 2 4 4 3" xfId="7072"/>
    <cellStyle name="Calculation 3 2 3 2 4 5" xfId="7073"/>
    <cellStyle name="Calculation 3 2 3 2 4 5 2" xfId="7074"/>
    <cellStyle name="Calculation 3 2 3 2 4 5 3" xfId="7075"/>
    <cellStyle name="Calculation 3 2 3 2 4 6" xfId="7076"/>
    <cellStyle name="Calculation 3 2 3 2 4 6 2" xfId="7077"/>
    <cellStyle name="Calculation 3 2 3 2 4 6 3" xfId="7078"/>
    <cellStyle name="Calculation 3 2 3 2 4 7" xfId="7079"/>
    <cellStyle name="Calculation 3 2 3 2 4 7 2" xfId="7080"/>
    <cellStyle name="Calculation 3 2 3 2 4 7 3" xfId="7081"/>
    <cellStyle name="Calculation 3 2 3 2 4 8" xfId="7082"/>
    <cellStyle name="Calculation 3 2 3 2 4 8 2" xfId="7083"/>
    <cellStyle name="Calculation 3 2 3 2 4 8 3" xfId="7084"/>
    <cellStyle name="Calculation 3 2 3 2 4 9" xfId="7085"/>
    <cellStyle name="Calculation 3 2 3 2 5" xfId="7086"/>
    <cellStyle name="Calculation 3 2 3 2 5 2" xfId="7087"/>
    <cellStyle name="Calculation 3 2 3 2 5 2 2" xfId="7088"/>
    <cellStyle name="Calculation 3 2 3 2 5 2 3" xfId="7089"/>
    <cellStyle name="Calculation 3 2 3 2 5 3" xfId="7090"/>
    <cellStyle name="Calculation 3 2 3 2 5 3 2" xfId="7091"/>
    <cellStyle name="Calculation 3 2 3 2 5 3 3" xfId="7092"/>
    <cellStyle name="Calculation 3 2 3 2 5 4" xfId="7093"/>
    <cellStyle name="Calculation 3 2 3 2 5 4 2" xfId="7094"/>
    <cellStyle name="Calculation 3 2 3 2 5 4 3" xfId="7095"/>
    <cellStyle name="Calculation 3 2 3 2 5 5" xfId="7096"/>
    <cellStyle name="Calculation 3 2 3 2 5 5 2" xfId="7097"/>
    <cellStyle name="Calculation 3 2 3 2 5 5 3" xfId="7098"/>
    <cellStyle name="Calculation 3 2 3 2 5 6" xfId="7099"/>
    <cellStyle name="Calculation 3 2 3 2 5 6 2" xfId="7100"/>
    <cellStyle name="Calculation 3 2 3 2 5 6 3" xfId="7101"/>
    <cellStyle name="Calculation 3 2 3 2 5 7" xfId="7102"/>
    <cellStyle name="Calculation 3 2 3 2 5 7 2" xfId="7103"/>
    <cellStyle name="Calculation 3 2 3 2 5 7 3" xfId="7104"/>
    <cellStyle name="Calculation 3 2 3 2 5 8" xfId="7105"/>
    <cellStyle name="Calculation 3 2 3 2 5 9" xfId="7106"/>
    <cellStyle name="Calculation 3 2 3 2 6" xfId="7107"/>
    <cellStyle name="Calculation 3 2 3 2 6 2" xfId="7108"/>
    <cellStyle name="Calculation 3 2 3 2 6 3" xfId="7109"/>
    <cellStyle name="Calculation 3 2 3 2 7" xfId="7110"/>
    <cellStyle name="Calculation 3 2 3 2 7 2" xfId="7111"/>
    <cellStyle name="Calculation 3 2 3 2 7 3" xfId="7112"/>
    <cellStyle name="Calculation 3 2 3 2 8" xfId="7113"/>
    <cellStyle name="Calculation 3 2 3 2 8 2" xfId="7114"/>
    <cellStyle name="Calculation 3 2 3 2 8 3" xfId="7115"/>
    <cellStyle name="Calculation 3 2 3 2 9" xfId="7116"/>
    <cellStyle name="Calculation 3 2 3 2 9 2" xfId="7117"/>
    <cellStyle name="Calculation 3 2 3 2 9 3" xfId="7118"/>
    <cellStyle name="Calculation 3 2 3 3" xfId="7119"/>
    <cellStyle name="Calculation 3 2 3 3 10" xfId="7120"/>
    <cellStyle name="Calculation 3 2 3 3 2" xfId="7121"/>
    <cellStyle name="Calculation 3 2 3 3 2 10" xfId="7122"/>
    <cellStyle name="Calculation 3 2 3 3 2 2" xfId="7123"/>
    <cellStyle name="Calculation 3 2 3 3 2 2 2" xfId="7124"/>
    <cellStyle name="Calculation 3 2 3 3 2 2 2 2" xfId="7125"/>
    <cellStyle name="Calculation 3 2 3 3 2 2 2 3" xfId="7126"/>
    <cellStyle name="Calculation 3 2 3 3 2 2 3" xfId="7127"/>
    <cellStyle name="Calculation 3 2 3 3 2 2 3 2" xfId="7128"/>
    <cellStyle name="Calculation 3 2 3 3 2 2 3 3" xfId="7129"/>
    <cellStyle name="Calculation 3 2 3 3 2 2 4" xfId="7130"/>
    <cellStyle name="Calculation 3 2 3 3 2 2 4 2" xfId="7131"/>
    <cellStyle name="Calculation 3 2 3 3 2 2 4 3" xfId="7132"/>
    <cellStyle name="Calculation 3 2 3 3 2 2 5" xfId="7133"/>
    <cellStyle name="Calculation 3 2 3 3 2 2 5 2" xfId="7134"/>
    <cellStyle name="Calculation 3 2 3 3 2 2 5 3" xfId="7135"/>
    <cellStyle name="Calculation 3 2 3 3 2 2 6" xfId="7136"/>
    <cellStyle name="Calculation 3 2 3 3 2 2 6 2" xfId="7137"/>
    <cellStyle name="Calculation 3 2 3 3 2 2 6 3" xfId="7138"/>
    <cellStyle name="Calculation 3 2 3 3 2 2 7" xfId="7139"/>
    <cellStyle name="Calculation 3 2 3 3 2 2 7 2" xfId="7140"/>
    <cellStyle name="Calculation 3 2 3 3 2 2 7 3" xfId="7141"/>
    <cellStyle name="Calculation 3 2 3 3 2 2 8" xfId="7142"/>
    <cellStyle name="Calculation 3 2 3 3 2 2 9" xfId="7143"/>
    <cellStyle name="Calculation 3 2 3 3 2 3" xfId="7144"/>
    <cellStyle name="Calculation 3 2 3 3 2 3 2" xfId="7145"/>
    <cellStyle name="Calculation 3 2 3 3 2 3 3" xfId="7146"/>
    <cellStyle name="Calculation 3 2 3 3 2 4" xfId="7147"/>
    <cellStyle name="Calculation 3 2 3 3 2 4 2" xfId="7148"/>
    <cellStyle name="Calculation 3 2 3 3 2 4 3" xfId="7149"/>
    <cellStyle name="Calculation 3 2 3 3 2 5" xfId="7150"/>
    <cellStyle name="Calculation 3 2 3 3 2 5 2" xfId="7151"/>
    <cellStyle name="Calculation 3 2 3 3 2 5 3" xfId="7152"/>
    <cellStyle name="Calculation 3 2 3 3 2 6" xfId="7153"/>
    <cellStyle name="Calculation 3 2 3 3 2 6 2" xfId="7154"/>
    <cellStyle name="Calculation 3 2 3 3 2 6 3" xfId="7155"/>
    <cellStyle name="Calculation 3 2 3 3 2 7" xfId="7156"/>
    <cellStyle name="Calculation 3 2 3 3 2 7 2" xfId="7157"/>
    <cellStyle name="Calculation 3 2 3 3 2 7 3" xfId="7158"/>
    <cellStyle name="Calculation 3 2 3 3 2 8" xfId="7159"/>
    <cellStyle name="Calculation 3 2 3 3 2 8 2" xfId="7160"/>
    <cellStyle name="Calculation 3 2 3 3 2 8 3" xfId="7161"/>
    <cellStyle name="Calculation 3 2 3 3 2 9" xfId="7162"/>
    <cellStyle name="Calculation 3 2 3 3 3" xfId="7163"/>
    <cellStyle name="Calculation 3 2 3 3 3 10" xfId="7164"/>
    <cellStyle name="Calculation 3 2 3 3 3 2" xfId="7165"/>
    <cellStyle name="Calculation 3 2 3 3 3 2 2" xfId="7166"/>
    <cellStyle name="Calculation 3 2 3 3 3 2 2 2" xfId="7167"/>
    <cellStyle name="Calculation 3 2 3 3 3 2 2 3" xfId="7168"/>
    <cellStyle name="Calculation 3 2 3 3 3 2 3" xfId="7169"/>
    <cellStyle name="Calculation 3 2 3 3 3 2 3 2" xfId="7170"/>
    <cellStyle name="Calculation 3 2 3 3 3 2 3 3" xfId="7171"/>
    <cellStyle name="Calculation 3 2 3 3 3 2 4" xfId="7172"/>
    <cellStyle name="Calculation 3 2 3 3 3 2 4 2" xfId="7173"/>
    <cellStyle name="Calculation 3 2 3 3 3 2 4 3" xfId="7174"/>
    <cellStyle name="Calculation 3 2 3 3 3 2 5" xfId="7175"/>
    <cellStyle name="Calculation 3 2 3 3 3 2 5 2" xfId="7176"/>
    <cellStyle name="Calculation 3 2 3 3 3 2 5 3" xfId="7177"/>
    <cellStyle name="Calculation 3 2 3 3 3 2 6" xfId="7178"/>
    <cellStyle name="Calculation 3 2 3 3 3 2 6 2" xfId="7179"/>
    <cellStyle name="Calculation 3 2 3 3 3 2 6 3" xfId="7180"/>
    <cellStyle name="Calculation 3 2 3 3 3 2 7" xfId="7181"/>
    <cellStyle name="Calculation 3 2 3 3 3 2 7 2" xfId="7182"/>
    <cellStyle name="Calculation 3 2 3 3 3 2 7 3" xfId="7183"/>
    <cellStyle name="Calculation 3 2 3 3 3 2 8" xfId="7184"/>
    <cellStyle name="Calculation 3 2 3 3 3 2 9" xfId="7185"/>
    <cellStyle name="Calculation 3 2 3 3 3 3" xfId="7186"/>
    <cellStyle name="Calculation 3 2 3 3 3 3 2" xfId="7187"/>
    <cellStyle name="Calculation 3 2 3 3 3 3 3" xfId="7188"/>
    <cellStyle name="Calculation 3 2 3 3 3 4" xfId="7189"/>
    <cellStyle name="Calculation 3 2 3 3 3 4 2" xfId="7190"/>
    <cellStyle name="Calculation 3 2 3 3 3 4 3" xfId="7191"/>
    <cellStyle name="Calculation 3 2 3 3 3 5" xfId="7192"/>
    <cellStyle name="Calculation 3 2 3 3 3 5 2" xfId="7193"/>
    <cellStyle name="Calculation 3 2 3 3 3 5 3" xfId="7194"/>
    <cellStyle name="Calculation 3 2 3 3 3 6" xfId="7195"/>
    <cellStyle name="Calculation 3 2 3 3 3 6 2" xfId="7196"/>
    <cellStyle name="Calculation 3 2 3 3 3 6 3" xfId="7197"/>
    <cellStyle name="Calculation 3 2 3 3 3 7" xfId="7198"/>
    <cellStyle name="Calculation 3 2 3 3 3 7 2" xfId="7199"/>
    <cellStyle name="Calculation 3 2 3 3 3 7 3" xfId="7200"/>
    <cellStyle name="Calculation 3 2 3 3 3 8" xfId="7201"/>
    <cellStyle name="Calculation 3 2 3 3 3 8 2" xfId="7202"/>
    <cellStyle name="Calculation 3 2 3 3 3 8 3" xfId="7203"/>
    <cellStyle name="Calculation 3 2 3 3 3 9" xfId="7204"/>
    <cellStyle name="Calculation 3 2 3 3 4" xfId="7205"/>
    <cellStyle name="Calculation 3 2 3 3 4 10" xfId="7206"/>
    <cellStyle name="Calculation 3 2 3 3 4 2" xfId="7207"/>
    <cellStyle name="Calculation 3 2 3 3 4 2 2" xfId="7208"/>
    <cellStyle name="Calculation 3 2 3 3 4 2 2 2" xfId="7209"/>
    <cellStyle name="Calculation 3 2 3 3 4 2 2 3" xfId="7210"/>
    <cellStyle name="Calculation 3 2 3 3 4 2 3" xfId="7211"/>
    <cellStyle name="Calculation 3 2 3 3 4 2 3 2" xfId="7212"/>
    <cellStyle name="Calculation 3 2 3 3 4 2 3 3" xfId="7213"/>
    <cellStyle name="Calculation 3 2 3 3 4 2 4" xfId="7214"/>
    <cellStyle name="Calculation 3 2 3 3 4 2 4 2" xfId="7215"/>
    <cellStyle name="Calculation 3 2 3 3 4 2 4 3" xfId="7216"/>
    <cellStyle name="Calculation 3 2 3 3 4 2 5" xfId="7217"/>
    <cellStyle name="Calculation 3 2 3 3 4 2 5 2" xfId="7218"/>
    <cellStyle name="Calculation 3 2 3 3 4 2 5 3" xfId="7219"/>
    <cellStyle name="Calculation 3 2 3 3 4 2 6" xfId="7220"/>
    <cellStyle name="Calculation 3 2 3 3 4 2 6 2" xfId="7221"/>
    <cellStyle name="Calculation 3 2 3 3 4 2 6 3" xfId="7222"/>
    <cellStyle name="Calculation 3 2 3 3 4 2 7" xfId="7223"/>
    <cellStyle name="Calculation 3 2 3 3 4 2 7 2" xfId="7224"/>
    <cellStyle name="Calculation 3 2 3 3 4 2 7 3" xfId="7225"/>
    <cellStyle name="Calculation 3 2 3 3 4 2 8" xfId="7226"/>
    <cellStyle name="Calculation 3 2 3 3 4 2 9" xfId="7227"/>
    <cellStyle name="Calculation 3 2 3 3 4 3" xfId="7228"/>
    <cellStyle name="Calculation 3 2 3 3 4 3 2" xfId="7229"/>
    <cellStyle name="Calculation 3 2 3 3 4 3 3" xfId="7230"/>
    <cellStyle name="Calculation 3 2 3 3 4 4" xfId="7231"/>
    <cellStyle name="Calculation 3 2 3 3 4 4 2" xfId="7232"/>
    <cellStyle name="Calculation 3 2 3 3 4 4 3" xfId="7233"/>
    <cellStyle name="Calculation 3 2 3 3 4 5" xfId="7234"/>
    <cellStyle name="Calculation 3 2 3 3 4 5 2" xfId="7235"/>
    <cellStyle name="Calculation 3 2 3 3 4 5 3" xfId="7236"/>
    <cellStyle name="Calculation 3 2 3 3 4 6" xfId="7237"/>
    <cellStyle name="Calculation 3 2 3 3 4 6 2" xfId="7238"/>
    <cellStyle name="Calculation 3 2 3 3 4 6 3" xfId="7239"/>
    <cellStyle name="Calculation 3 2 3 3 4 7" xfId="7240"/>
    <cellStyle name="Calculation 3 2 3 3 4 7 2" xfId="7241"/>
    <cellStyle name="Calculation 3 2 3 3 4 7 3" xfId="7242"/>
    <cellStyle name="Calculation 3 2 3 3 4 8" xfId="7243"/>
    <cellStyle name="Calculation 3 2 3 3 4 8 2" xfId="7244"/>
    <cellStyle name="Calculation 3 2 3 3 4 8 3" xfId="7245"/>
    <cellStyle name="Calculation 3 2 3 3 4 9" xfId="7246"/>
    <cellStyle name="Calculation 3 2 3 3 5" xfId="7247"/>
    <cellStyle name="Calculation 3 2 3 3 5 2" xfId="7248"/>
    <cellStyle name="Calculation 3 2 3 3 5 2 2" xfId="7249"/>
    <cellStyle name="Calculation 3 2 3 3 5 2 3" xfId="7250"/>
    <cellStyle name="Calculation 3 2 3 3 5 3" xfId="7251"/>
    <cellStyle name="Calculation 3 2 3 3 5 3 2" xfId="7252"/>
    <cellStyle name="Calculation 3 2 3 3 5 3 3" xfId="7253"/>
    <cellStyle name="Calculation 3 2 3 3 5 4" xfId="7254"/>
    <cellStyle name="Calculation 3 2 3 3 5 4 2" xfId="7255"/>
    <cellStyle name="Calculation 3 2 3 3 5 4 3" xfId="7256"/>
    <cellStyle name="Calculation 3 2 3 3 5 5" xfId="7257"/>
    <cellStyle name="Calculation 3 2 3 3 5 5 2" xfId="7258"/>
    <cellStyle name="Calculation 3 2 3 3 5 5 3" xfId="7259"/>
    <cellStyle name="Calculation 3 2 3 3 5 6" xfId="7260"/>
    <cellStyle name="Calculation 3 2 3 3 5 6 2" xfId="7261"/>
    <cellStyle name="Calculation 3 2 3 3 5 6 3" xfId="7262"/>
    <cellStyle name="Calculation 3 2 3 3 5 7" xfId="7263"/>
    <cellStyle name="Calculation 3 2 3 3 5 7 2" xfId="7264"/>
    <cellStyle name="Calculation 3 2 3 3 5 7 3" xfId="7265"/>
    <cellStyle name="Calculation 3 2 3 3 5 8" xfId="7266"/>
    <cellStyle name="Calculation 3 2 3 3 5 9" xfId="7267"/>
    <cellStyle name="Calculation 3 2 3 3 6" xfId="7268"/>
    <cellStyle name="Calculation 3 2 3 3 6 2" xfId="7269"/>
    <cellStyle name="Calculation 3 2 3 3 6 3" xfId="7270"/>
    <cellStyle name="Calculation 3 2 3 3 7" xfId="7271"/>
    <cellStyle name="Calculation 3 2 3 3 7 2" xfId="7272"/>
    <cellStyle name="Calculation 3 2 3 3 7 3" xfId="7273"/>
    <cellStyle name="Calculation 3 2 3 3 8" xfId="7274"/>
    <cellStyle name="Calculation 3 2 3 3 8 2" xfId="7275"/>
    <cellStyle name="Calculation 3 2 3 3 8 3" xfId="7276"/>
    <cellStyle name="Calculation 3 2 3 3 9" xfId="7277"/>
    <cellStyle name="Calculation 3 2 3 3 9 2" xfId="7278"/>
    <cellStyle name="Calculation 3 2 3 3 9 3" xfId="7279"/>
    <cellStyle name="Calculation 3 2 3 4" xfId="7280"/>
    <cellStyle name="Calculation 3 2 3 4 10" xfId="7281"/>
    <cellStyle name="Calculation 3 2 3 4 2" xfId="7282"/>
    <cellStyle name="Calculation 3 2 3 4 2 10" xfId="7283"/>
    <cellStyle name="Calculation 3 2 3 4 2 2" xfId="7284"/>
    <cellStyle name="Calculation 3 2 3 4 2 2 2" xfId="7285"/>
    <cellStyle name="Calculation 3 2 3 4 2 2 2 2" xfId="7286"/>
    <cellStyle name="Calculation 3 2 3 4 2 2 2 3" xfId="7287"/>
    <cellStyle name="Calculation 3 2 3 4 2 2 3" xfId="7288"/>
    <cellStyle name="Calculation 3 2 3 4 2 2 3 2" xfId="7289"/>
    <cellStyle name="Calculation 3 2 3 4 2 2 3 3" xfId="7290"/>
    <cellStyle name="Calculation 3 2 3 4 2 2 4" xfId="7291"/>
    <cellStyle name="Calculation 3 2 3 4 2 2 4 2" xfId="7292"/>
    <cellStyle name="Calculation 3 2 3 4 2 2 4 3" xfId="7293"/>
    <cellStyle name="Calculation 3 2 3 4 2 2 5" xfId="7294"/>
    <cellStyle name="Calculation 3 2 3 4 2 2 5 2" xfId="7295"/>
    <cellStyle name="Calculation 3 2 3 4 2 2 5 3" xfId="7296"/>
    <cellStyle name="Calculation 3 2 3 4 2 2 6" xfId="7297"/>
    <cellStyle name="Calculation 3 2 3 4 2 2 6 2" xfId="7298"/>
    <cellStyle name="Calculation 3 2 3 4 2 2 6 3" xfId="7299"/>
    <cellStyle name="Calculation 3 2 3 4 2 2 7" xfId="7300"/>
    <cellStyle name="Calculation 3 2 3 4 2 2 7 2" xfId="7301"/>
    <cellStyle name="Calculation 3 2 3 4 2 2 7 3" xfId="7302"/>
    <cellStyle name="Calculation 3 2 3 4 2 2 8" xfId="7303"/>
    <cellStyle name="Calculation 3 2 3 4 2 2 9" xfId="7304"/>
    <cellStyle name="Calculation 3 2 3 4 2 3" xfId="7305"/>
    <cellStyle name="Calculation 3 2 3 4 2 3 2" xfId="7306"/>
    <cellStyle name="Calculation 3 2 3 4 2 3 3" xfId="7307"/>
    <cellStyle name="Calculation 3 2 3 4 2 4" xfId="7308"/>
    <cellStyle name="Calculation 3 2 3 4 2 4 2" xfId="7309"/>
    <cellStyle name="Calculation 3 2 3 4 2 4 3" xfId="7310"/>
    <cellStyle name="Calculation 3 2 3 4 2 5" xfId="7311"/>
    <cellStyle name="Calculation 3 2 3 4 2 5 2" xfId="7312"/>
    <cellStyle name="Calculation 3 2 3 4 2 5 3" xfId="7313"/>
    <cellStyle name="Calculation 3 2 3 4 2 6" xfId="7314"/>
    <cellStyle name="Calculation 3 2 3 4 2 6 2" xfId="7315"/>
    <cellStyle name="Calculation 3 2 3 4 2 6 3" xfId="7316"/>
    <cellStyle name="Calculation 3 2 3 4 2 7" xfId="7317"/>
    <cellStyle name="Calculation 3 2 3 4 2 7 2" xfId="7318"/>
    <cellStyle name="Calculation 3 2 3 4 2 7 3" xfId="7319"/>
    <cellStyle name="Calculation 3 2 3 4 2 8" xfId="7320"/>
    <cellStyle name="Calculation 3 2 3 4 2 8 2" xfId="7321"/>
    <cellStyle name="Calculation 3 2 3 4 2 8 3" xfId="7322"/>
    <cellStyle name="Calculation 3 2 3 4 2 9" xfId="7323"/>
    <cellStyle name="Calculation 3 2 3 4 3" xfId="7324"/>
    <cellStyle name="Calculation 3 2 3 4 3 10" xfId="7325"/>
    <cellStyle name="Calculation 3 2 3 4 3 2" xfId="7326"/>
    <cellStyle name="Calculation 3 2 3 4 3 2 2" xfId="7327"/>
    <cellStyle name="Calculation 3 2 3 4 3 2 2 2" xfId="7328"/>
    <cellStyle name="Calculation 3 2 3 4 3 2 2 3" xfId="7329"/>
    <cellStyle name="Calculation 3 2 3 4 3 2 3" xfId="7330"/>
    <cellStyle name="Calculation 3 2 3 4 3 2 3 2" xfId="7331"/>
    <cellStyle name="Calculation 3 2 3 4 3 2 3 3" xfId="7332"/>
    <cellStyle name="Calculation 3 2 3 4 3 2 4" xfId="7333"/>
    <cellStyle name="Calculation 3 2 3 4 3 2 4 2" xfId="7334"/>
    <cellStyle name="Calculation 3 2 3 4 3 2 4 3" xfId="7335"/>
    <cellStyle name="Calculation 3 2 3 4 3 2 5" xfId="7336"/>
    <cellStyle name="Calculation 3 2 3 4 3 2 5 2" xfId="7337"/>
    <cellStyle name="Calculation 3 2 3 4 3 2 5 3" xfId="7338"/>
    <cellStyle name="Calculation 3 2 3 4 3 2 6" xfId="7339"/>
    <cellStyle name="Calculation 3 2 3 4 3 2 6 2" xfId="7340"/>
    <cellStyle name="Calculation 3 2 3 4 3 2 6 3" xfId="7341"/>
    <cellStyle name="Calculation 3 2 3 4 3 2 7" xfId="7342"/>
    <cellStyle name="Calculation 3 2 3 4 3 2 7 2" xfId="7343"/>
    <cellStyle name="Calculation 3 2 3 4 3 2 7 3" xfId="7344"/>
    <cellStyle name="Calculation 3 2 3 4 3 2 8" xfId="7345"/>
    <cellStyle name="Calculation 3 2 3 4 3 2 9" xfId="7346"/>
    <cellStyle name="Calculation 3 2 3 4 3 3" xfId="7347"/>
    <cellStyle name="Calculation 3 2 3 4 3 3 2" xfId="7348"/>
    <cellStyle name="Calculation 3 2 3 4 3 3 3" xfId="7349"/>
    <cellStyle name="Calculation 3 2 3 4 3 4" xfId="7350"/>
    <cellStyle name="Calculation 3 2 3 4 3 4 2" xfId="7351"/>
    <cellStyle name="Calculation 3 2 3 4 3 4 3" xfId="7352"/>
    <cellStyle name="Calculation 3 2 3 4 3 5" xfId="7353"/>
    <cellStyle name="Calculation 3 2 3 4 3 5 2" xfId="7354"/>
    <cellStyle name="Calculation 3 2 3 4 3 5 3" xfId="7355"/>
    <cellStyle name="Calculation 3 2 3 4 3 6" xfId="7356"/>
    <cellStyle name="Calculation 3 2 3 4 3 6 2" xfId="7357"/>
    <cellStyle name="Calculation 3 2 3 4 3 6 3" xfId="7358"/>
    <cellStyle name="Calculation 3 2 3 4 3 7" xfId="7359"/>
    <cellStyle name="Calculation 3 2 3 4 3 7 2" xfId="7360"/>
    <cellStyle name="Calculation 3 2 3 4 3 7 3" xfId="7361"/>
    <cellStyle name="Calculation 3 2 3 4 3 8" xfId="7362"/>
    <cellStyle name="Calculation 3 2 3 4 3 8 2" xfId="7363"/>
    <cellStyle name="Calculation 3 2 3 4 3 8 3" xfId="7364"/>
    <cellStyle name="Calculation 3 2 3 4 3 9" xfId="7365"/>
    <cellStyle name="Calculation 3 2 3 4 4" xfId="7366"/>
    <cellStyle name="Calculation 3 2 3 4 4 10" xfId="7367"/>
    <cellStyle name="Calculation 3 2 3 4 4 2" xfId="7368"/>
    <cellStyle name="Calculation 3 2 3 4 4 2 2" xfId="7369"/>
    <cellStyle name="Calculation 3 2 3 4 4 2 2 2" xfId="7370"/>
    <cellStyle name="Calculation 3 2 3 4 4 2 2 3" xfId="7371"/>
    <cellStyle name="Calculation 3 2 3 4 4 2 3" xfId="7372"/>
    <cellStyle name="Calculation 3 2 3 4 4 2 3 2" xfId="7373"/>
    <cellStyle name="Calculation 3 2 3 4 4 2 3 3" xfId="7374"/>
    <cellStyle name="Calculation 3 2 3 4 4 2 4" xfId="7375"/>
    <cellStyle name="Calculation 3 2 3 4 4 2 4 2" xfId="7376"/>
    <cellStyle name="Calculation 3 2 3 4 4 2 4 3" xfId="7377"/>
    <cellStyle name="Calculation 3 2 3 4 4 2 5" xfId="7378"/>
    <cellStyle name="Calculation 3 2 3 4 4 2 5 2" xfId="7379"/>
    <cellStyle name="Calculation 3 2 3 4 4 2 5 3" xfId="7380"/>
    <cellStyle name="Calculation 3 2 3 4 4 2 6" xfId="7381"/>
    <cellStyle name="Calculation 3 2 3 4 4 2 6 2" xfId="7382"/>
    <cellStyle name="Calculation 3 2 3 4 4 2 6 3" xfId="7383"/>
    <cellStyle name="Calculation 3 2 3 4 4 2 7" xfId="7384"/>
    <cellStyle name="Calculation 3 2 3 4 4 2 7 2" xfId="7385"/>
    <cellStyle name="Calculation 3 2 3 4 4 2 7 3" xfId="7386"/>
    <cellStyle name="Calculation 3 2 3 4 4 2 8" xfId="7387"/>
    <cellStyle name="Calculation 3 2 3 4 4 2 9" xfId="7388"/>
    <cellStyle name="Calculation 3 2 3 4 4 3" xfId="7389"/>
    <cellStyle name="Calculation 3 2 3 4 4 3 2" xfId="7390"/>
    <cellStyle name="Calculation 3 2 3 4 4 3 3" xfId="7391"/>
    <cellStyle name="Calculation 3 2 3 4 4 4" xfId="7392"/>
    <cellStyle name="Calculation 3 2 3 4 4 4 2" xfId="7393"/>
    <cellStyle name="Calculation 3 2 3 4 4 4 3" xfId="7394"/>
    <cellStyle name="Calculation 3 2 3 4 4 5" xfId="7395"/>
    <cellStyle name="Calculation 3 2 3 4 4 5 2" xfId="7396"/>
    <cellStyle name="Calculation 3 2 3 4 4 5 3" xfId="7397"/>
    <cellStyle name="Calculation 3 2 3 4 4 6" xfId="7398"/>
    <cellStyle name="Calculation 3 2 3 4 4 6 2" xfId="7399"/>
    <cellStyle name="Calculation 3 2 3 4 4 6 3" xfId="7400"/>
    <cellStyle name="Calculation 3 2 3 4 4 7" xfId="7401"/>
    <cellStyle name="Calculation 3 2 3 4 4 7 2" xfId="7402"/>
    <cellStyle name="Calculation 3 2 3 4 4 7 3" xfId="7403"/>
    <cellStyle name="Calculation 3 2 3 4 4 8" xfId="7404"/>
    <cellStyle name="Calculation 3 2 3 4 4 8 2" xfId="7405"/>
    <cellStyle name="Calculation 3 2 3 4 4 8 3" xfId="7406"/>
    <cellStyle name="Calculation 3 2 3 4 4 9" xfId="7407"/>
    <cellStyle name="Calculation 3 2 3 4 5" xfId="7408"/>
    <cellStyle name="Calculation 3 2 3 4 5 2" xfId="7409"/>
    <cellStyle name="Calculation 3 2 3 4 5 2 2" xfId="7410"/>
    <cellStyle name="Calculation 3 2 3 4 5 2 3" xfId="7411"/>
    <cellStyle name="Calculation 3 2 3 4 5 3" xfId="7412"/>
    <cellStyle name="Calculation 3 2 3 4 5 3 2" xfId="7413"/>
    <cellStyle name="Calculation 3 2 3 4 5 3 3" xfId="7414"/>
    <cellStyle name="Calculation 3 2 3 4 5 4" xfId="7415"/>
    <cellStyle name="Calculation 3 2 3 4 5 4 2" xfId="7416"/>
    <cellStyle name="Calculation 3 2 3 4 5 4 3" xfId="7417"/>
    <cellStyle name="Calculation 3 2 3 4 5 5" xfId="7418"/>
    <cellStyle name="Calculation 3 2 3 4 5 5 2" xfId="7419"/>
    <cellStyle name="Calculation 3 2 3 4 5 5 3" xfId="7420"/>
    <cellStyle name="Calculation 3 2 3 4 5 6" xfId="7421"/>
    <cellStyle name="Calculation 3 2 3 4 5 6 2" xfId="7422"/>
    <cellStyle name="Calculation 3 2 3 4 5 6 3" xfId="7423"/>
    <cellStyle name="Calculation 3 2 3 4 5 7" xfId="7424"/>
    <cellStyle name="Calculation 3 2 3 4 5 7 2" xfId="7425"/>
    <cellStyle name="Calculation 3 2 3 4 5 7 3" xfId="7426"/>
    <cellStyle name="Calculation 3 2 3 4 5 8" xfId="7427"/>
    <cellStyle name="Calculation 3 2 3 4 5 9" xfId="7428"/>
    <cellStyle name="Calculation 3 2 3 4 6" xfId="7429"/>
    <cellStyle name="Calculation 3 2 3 4 6 2" xfId="7430"/>
    <cellStyle name="Calculation 3 2 3 4 6 3" xfId="7431"/>
    <cellStyle name="Calculation 3 2 3 4 7" xfId="7432"/>
    <cellStyle name="Calculation 3 2 3 4 7 2" xfId="7433"/>
    <cellStyle name="Calculation 3 2 3 4 7 3" xfId="7434"/>
    <cellStyle name="Calculation 3 2 3 4 8" xfId="7435"/>
    <cellStyle name="Calculation 3 2 3 4 8 2" xfId="7436"/>
    <cellStyle name="Calculation 3 2 3 4 8 3" xfId="7437"/>
    <cellStyle name="Calculation 3 2 3 4 9" xfId="7438"/>
    <cellStyle name="Calculation 3 2 3 4 9 2" xfId="7439"/>
    <cellStyle name="Calculation 3 2 3 4 9 3" xfId="7440"/>
    <cellStyle name="Calculation 3 2 3 5" xfId="7441"/>
    <cellStyle name="Calculation 3 2 3 5 10" xfId="7442"/>
    <cellStyle name="Calculation 3 2 3 5 2" xfId="7443"/>
    <cellStyle name="Calculation 3 2 3 5 2 10" xfId="7444"/>
    <cellStyle name="Calculation 3 2 3 5 2 2" xfId="7445"/>
    <cellStyle name="Calculation 3 2 3 5 2 2 2" xfId="7446"/>
    <cellStyle name="Calculation 3 2 3 5 2 2 2 2" xfId="7447"/>
    <cellStyle name="Calculation 3 2 3 5 2 2 2 3" xfId="7448"/>
    <cellStyle name="Calculation 3 2 3 5 2 2 3" xfId="7449"/>
    <cellStyle name="Calculation 3 2 3 5 2 2 3 2" xfId="7450"/>
    <cellStyle name="Calculation 3 2 3 5 2 2 3 3" xfId="7451"/>
    <cellStyle name="Calculation 3 2 3 5 2 2 4" xfId="7452"/>
    <cellStyle name="Calculation 3 2 3 5 2 2 4 2" xfId="7453"/>
    <cellStyle name="Calculation 3 2 3 5 2 2 4 3" xfId="7454"/>
    <cellStyle name="Calculation 3 2 3 5 2 2 5" xfId="7455"/>
    <cellStyle name="Calculation 3 2 3 5 2 2 5 2" xfId="7456"/>
    <cellStyle name="Calculation 3 2 3 5 2 2 5 3" xfId="7457"/>
    <cellStyle name="Calculation 3 2 3 5 2 2 6" xfId="7458"/>
    <cellStyle name="Calculation 3 2 3 5 2 2 6 2" xfId="7459"/>
    <cellStyle name="Calculation 3 2 3 5 2 2 6 3" xfId="7460"/>
    <cellStyle name="Calculation 3 2 3 5 2 2 7" xfId="7461"/>
    <cellStyle name="Calculation 3 2 3 5 2 2 7 2" xfId="7462"/>
    <cellStyle name="Calculation 3 2 3 5 2 2 7 3" xfId="7463"/>
    <cellStyle name="Calculation 3 2 3 5 2 2 8" xfId="7464"/>
    <cellStyle name="Calculation 3 2 3 5 2 2 9" xfId="7465"/>
    <cellStyle name="Calculation 3 2 3 5 2 3" xfId="7466"/>
    <cellStyle name="Calculation 3 2 3 5 2 3 2" xfId="7467"/>
    <cellStyle name="Calculation 3 2 3 5 2 3 3" xfId="7468"/>
    <cellStyle name="Calculation 3 2 3 5 2 4" xfId="7469"/>
    <cellStyle name="Calculation 3 2 3 5 2 4 2" xfId="7470"/>
    <cellStyle name="Calculation 3 2 3 5 2 4 3" xfId="7471"/>
    <cellStyle name="Calculation 3 2 3 5 2 5" xfId="7472"/>
    <cellStyle name="Calculation 3 2 3 5 2 5 2" xfId="7473"/>
    <cellStyle name="Calculation 3 2 3 5 2 5 3" xfId="7474"/>
    <cellStyle name="Calculation 3 2 3 5 2 6" xfId="7475"/>
    <cellStyle name="Calculation 3 2 3 5 2 6 2" xfId="7476"/>
    <cellStyle name="Calculation 3 2 3 5 2 6 3" xfId="7477"/>
    <cellStyle name="Calculation 3 2 3 5 2 7" xfId="7478"/>
    <cellStyle name="Calculation 3 2 3 5 2 7 2" xfId="7479"/>
    <cellStyle name="Calculation 3 2 3 5 2 7 3" xfId="7480"/>
    <cellStyle name="Calculation 3 2 3 5 2 8" xfId="7481"/>
    <cellStyle name="Calculation 3 2 3 5 2 8 2" xfId="7482"/>
    <cellStyle name="Calculation 3 2 3 5 2 8 3" xfId="7483"/>
    <cellStyle name="Calculation 3 2 3 5 2 9" xfId="7484"/>
    <cellStyle name="Calculation 3 2 3 5 3" xfId="7485"/>
    <cellStyle name="Calculation 3 2 3 5 3 10" xfId="7486"/>
    <cellStyle name="Calculation 3 2 3 5 3 2" xfId="7487"/>
    <cellStyle name="Calculation 3 2 3 5 3 2 2" xfId="7488"/>
    <cellStyle name="Calculation 3 2 3 5 3 2 2 2" xfId="7489"/>
    <cellStyle name="Calculation 3 2 3 5 3 2 2 3" xfId="7490"/>
    <cellStyle name="Calculation 3 2 3 5 3 2 3" xfId="7491"/>
    <cellStyle name="Calculation 3 2 3 5 3 2 3 2" xfId="7492"/>
    <cellStyle name="Calculation 3 2 3 5 3 2 3 3" xfId="7493"/>
    <cellStyle name="Calculation 3 2 3 5 3 2 4" xfId="7494"/>
    <cellStyle name="Calculation 3 2 3 5 3 2 4 2" xfId="7495"/>
    <cellStyle name="Calculation 3 2 3 5 3 2 4 3" xfId="7496"/>
    <cellStyle name="Calculation 3 2 3 5 3 2 5" xfId="7497"/>
    <cellStyle name="Calculation 3 2 3 5 3 2 5 2" xfId="7498"/>
    <cellStyle name="Calculation 3 2 3 5 3 2 5 3" xfId="7499"/>
    <cellStyle name="Calculation 3 2 3 5 3 2 6" xfId="7500"/>
    <cellStyle name="Calculation 3 2 3 5 3 2 6 2" xfId="7501"/>
    <cellStyle name="Calculation 3 2 3 5 3 2 6 3" xfId="7502"/>
    <cellStyle name="Calculation 3 2 3 5 3 2 7" xfId="7503"/>
    <cellStyle name="Calculation 3 2 3 5 3 2 7 2" xfId="7504"/>
    <cellStyle name="Calculation 3 2 3 5 3 2 7 3" xfId="7505"/>
    <cellStyle name="Calculation 3 2 3 5 3 2 8" xfId="7506"/>
    <cellStyle name="Calculation 3 2 3 5 3 2 9" xfId="7507"/>
    <cellStyle name="Calculation 3 2 3 5 3 3" xfId="7508"/>
    <cellStyle name="Calculation 3 2 3 5 3 3 2" xfId="7509"/>
    <cellStyle name="Calculation 3 2 3 5 3 3 3" xfId="7510"/>
    <cellStyle name="Calculation 3 2 3 5 3 4" xfId="7511"/>
    <cellStyle name="Calculation 3 2 3 5 3 4 2" xfId="7512"/>
    <cellStyle name="Calculation 3 2 3 5 3 4 3" xfId="7513"/>
    <cellStyle name="Calculation 3 2 3 5 3 5" xfId="7514"/>
    <cellStyle name="Calculation 3 2 3 5 3 5 2" xfId="7515"/>
    <cellStyle name="Calculation 3 2 3 5 3 5 3" xfId="7516"/>
    <cellStyle name="Calculation 3 2 3 5 3 6" xfId="7517"/>
    <cellStyle name="Calculation 3 2 3 5 3 6 2" xfId="7518"/>
    <cellStyle name="Calculation 3 2 3 5 3 6 3" xfId="7519"/>
    <cellStyle name="Calculation 3 2 3 5 3 7" xfId="7520"/>
    <cellStyle name="Calculation 3 2 3 5 3 7 2" xfId="7521"/>
    <cellStyle name="Calculation 3 2 3 5 3 7 3" xfId="7522"/>
    <cellStyle name="Calculation 3 2 3 5 3 8" xfId="7523"/>
    <cellStyle name="Calculation 3 2 3 5 3 8 2" xfId="7524"/>
    <cellStyle name="Calculation 3 2 3 5 3 8 3" xfId="7525"/>
    <cellStyle name="Calculation 3 2 3 5 3 9" xfId="7526"/>
    <cellStyle name="Calculation 3 2 3 5 4" xfId="7527"/>
    <cellStyle name="Calculation 3 2 3 5 4 10" xfId="7528"/>
    <cellStyle name="Calculation 3 2 3 5 4 2" xfId="7529"/>
    <cellStyle name="Calculation 3 2 3 5 4 2 2" xfId="7530"/>
    <cellStyle name="Calculation 3 2 3 5 4 2 2 2" xfId="7531"/>
    <cellStyle name="Calculation 3 2 3 5 4 2 2 3" xfId="7532"/>
    <cellStyle name="Calculation 3 2 3 5 4 2 3" xfId="7533"/>
    <cellStyle name="Calculation 3 2 3 5 4 2 3 2" xfId="7534"/>
    <cellStyle name="Calculation 3 2 3 5 4 2 3 3" xfId="7535"/>
    <cellStyle name="Calculation 3 2 3 5 4 2 4" xfId="7536"/>
    <cellStyle name="Calculation 3 2 3 5 4 2 4 2" xfId="7537"/>
    <cellStyle name="Calculation 3 2 3 5 4 2 4 3" xfId="7538"/>
    <cellStyle name="Calculation 3 2 3 5 4 2 5" xfId="7539"/>
    <cellStyle name="Calculation 3 2 3 5 4 2 5 2" xfId="7540"/>
    <cellStyle name="Calculation 3 2 3 5 4 2 5 3" xfId="7541"/>
    <cellStyle name="Calculation 3 2 3 5 4 2 6" xfId="7542"/>
    <cellStyle name="Calculation 3 2 3 5 4 2 6 2" xfId="7543"/>
    <cellStyle name="Calculation 3 2 3 5 4 2 6 3" xfId="7544"/>
    <cellStyle name="Calculation 3 2 3 5 4 2 7" xfId="7545"/>
    <cellStyle name="Calculation 3 2 3 5 4 2 7 2" xfId="7546"/>
    <cellStyle name="Calculation 3 2 3 5 4 2 7 3" xfId="7547"/>
    <cellStyle name="Calculation 3 2 3 5 4 2 8" xfId="7548"/>
    <cellStyle name="Calculation 3 2 3 5 4 2 9" xfId="7549"/>
    <cellStyle name="Calculation 3 2 3 5 4 3" xfId="7550"/>
    <cellStyle name="Calculation 3 2 3 5 4 3 2" xfId="7551"/>
    <cellStyle name="Calculation 3 2 3 5 4 3 3" xfId="7552"/>
    <cellStyle name="Calculation 3 2 3 5 4 4" xfId="7553"/>
    <cellStyle name="Calculation 3 2 3 5 4 4 2" xfId="7554"/>
    <cellStyle name="Calculation 3 2 3 5 4 4 3" xfId="7555"/>
    <cellStyle name="Calculation 3 2 3 5 4 5" xfId="7556"/>
    <cellStyle name="Calculation 3 2 3 5 4 5 2" xfId="7557"/>
    <cellStyle name="Calculation 3 2 3 5 4 5 3" xfId="7558"/>
    <cellStyle name="Calculation 3 2 3 5 4 6" xfId="7559"/>
    <cellStyle name="Calculation 3 2 3 5 4 6 2" xfId="7560"/>
    <cellStyle name="Calculation 3 2 3 5 4 6 3" xfId="7561"/>
    <cellStyle name="Calculation 3 2 3 5 4 7" xfId="7562"/>
    <cellStyle name="Calculation 3 2 3 5 4 7 2" xfId="7563"/>
    <cellStyle name="Calculation 3 2 3 5 4 7 3" xfId="7564"/>
    <cellStyle name="Calculation 3 2 3 5 4 8" xfId="7565"/>
    <cellStyle name="Calculation 3 2 3 5 4 8 2" xfId="7566"/>
    <cellStyle name="Calculation 3 2 3 5 4 8 3" xfId="7567"/>
    <cellStyle name="Calculation 3 2 3 5 4 9" xfId="7568"/>
    <cellStyle name="Calculation 3 2 3 5 5" xfId="7569"/>
    <cellStyle name="Calculation 3 2 3 5 5 2" xfId="7570"/>
    <cellStyle name="Calculation 3 2 3 5 5 2 2" xfId="7571"/>
    <cellStyle name="Calculation 3 2 3 5 5 2 3" xfId="7572"/>
    <cellStyle name="Calculation 3 2 3 5 5 3" xfId="7573"/>
    <cellStyle name="Calculation 3 2 3 5 5 3 2" xfId="7574"/>
    <cellStyle name="Calculation 3 2 3 5 5 3 3" xfId="7575"/>
    <cellStyle name="Calculation 3 2 3 5 5 4" xfId="7576"/>
    <cellStyle name="Calculation 3 2 3 5 5 4 2" xfId="7577"/>
    <cellStyle name="Calculation 3 2 3 5 5 4 3" xfId="7578"/>
    <cellStyle name="Calculation 3 2 3 5 5 5" xfId="7579"/>
    <cellStyle name="Calculation 3 2 3 5 5 5 2" xfId="7580"/>
    <cellStyle name="Calculation 3 2 3 5 5 5 3" xfId="7581"/>
    <cellStyle name="Calculation 3 2 3 5 5 6" xfId="7582"/>
    <cellStyle name="Calculation 3 2 3 5 5 6 2" xfId="7583"/>
    <cellStyle name="Calculation 3 2 3 5 5 6 3" xfId="7584"/>
    <cellStyle name="Calculation 3 2 3 5 5 7" xfId="7585"/>
    <cellStyle name="Calculation 3 2 3 5 5 7 2" xfId="7586"/>
    <cellStyle name="Calculation 3 2 3 5 5 7 3" xfId="7587"/>
    <cellStyle name="Calculation 3 2 3 5 5 8" xfId="7588"/>
    <cellStyle name="Calculation 3 2 3 5 5 9" xfId="7589"/>
    <cellStyle name="Calculation 3 2 3 5 6" xfId="7590"/>
    <cellStyle name="Calculation 3 2 3 5 6 2" xfId="7591"/>
    <cellStyle name="Calculation 3 2 3 5 6 3" xfId="7592"/>
    <cellStyle name="Calculation 3 2 3 5 7" xfId="7593"/>
    <cellStyle name="Calculation 3 2 3 5 7 2" xfId="7594"/>
    <cellStyle name="Calculation 3 2 3 5 7 3" xfId="7595"/>
    <cellStyle name="Calculation 3 2 3 5 8" xfId="7596"/>
    <cellStyle name="Calculation 3 2 3 5 8 2" xfId="7597"/>
    <cellStyle name="Calculation 3 2 3 5 8 3" xfId="7598"/>
    <cellStyle name="Calculation 3 2 3 5 9" xfId="7599"/>
    <cellStyle name="Calculation 3 2 3 5 9 2" xfId="7600"/>
    <cellStyle name="Calculation 3 2 3 5 9 3" xfId="7601"/>
    <cellStyle name="Calculation 3 2 3 6" xfId="7602"/>
    <cellStyle name="Calculation 3 2 3 6 10" xfId="7603"/>
    <cellStyle name="Calculation 3 2 3 6 2" xfId="7604"/>
    <cellStyle name="Calculation 3 2 3 6 2 2" xfId="7605"/>
    <cellStyle name="Calculation 3 2 3 6 2 2 2" xfId="7606"/>
    <cellStyle name="Calculation 3 2 3 6 2 2 3" xfId="7607"/>
    <cellStyle name="Calculation 3 2 3 6 2 3" xfId="7608"/>
    <cellStyle name="Calculation 3 2 3 6 2 3 2" xfId="7609"/>
    <cellStyle name="Calculation 3 2 3 6 2 3 3" xfId="7610"/>
    <cellStyle name="Calculation 3 2 3 6 2 4" xfId="7611"/>
    <cellStyle name="Calculation 3 2 3 6 2 4 2" xfId="7612"/>
    <cellStyle name="Calculation 3 2 3 6 2 4 3" xfId="7613"/>
    <cellStyle name="Calculation 3 2 3 6 2 5" xfId="7614"/>
    <cellStyle name="Calculation 3 2 3 6 2 5 2" xfId="7615"/>
    <cellStyle name="Calculation 3 2 3 6 2 5 3" xfId="7616"/>
    <cellStyle name="Calculation 3 2 3 6 2 6" xfId="7617"/>
    <cellStyle name="Calculation 3 2 3 6 2 6 2" xfId="7618"/>
    <cellStyle name="Calculation 3 2 3 6 2 6 3" xfId="7619"/>
    <cellStyle name="Calculation 3 2 3 6 2 7" xfId="7620"/>
    <cellStyle name="Calculation 3 2 3 6 2 7 2" xfId="7621"/>
    <cellStyle name="Calculation 3 2 3 6 2 7 3" xfId="7622"/>
    <cellStyle name="Calculation 3 2 3 6 2 8" xfId="7623"/>
    <cellStyle name="Calculation 3 2 3 6 2 9" xfId="7624"/>
    <cellStyle name="Calculation 3 2 3 6 3" xfId="7625"/>
    <cellStyle name="Calculation 3 2 3 6 3 2" xfId="7626"/>
    <cellStyle name="Calculation 3 2 3 6 3 3" xfId="7627"/>
    <cellStyle name="Calculation 3 2 3 6 4" xfId="7628"/>
    <cellStyle name="Calculation 3 2 3 6 4 2" xfId="7629"/>
    <cellStyle name="Calculation 3 2 3 6 4 3" xfId="7630"/>
    <cellStyle name="Calculation 3 2 3 6 5" xfId="7631"/>
    <cellStyle name="Calculation 3 2 3 6 5 2" xfId="7632"/>
    <cellStyle name="Calculation 3 2 3 6 5 3" xfId="7633"/>
    <cellStyle name="Calculation 3 2 3 6 6" xfId="7634"/>
    <cellStyle name="Calculation 3 2 3 6 6 2" xfId="7635"/>
    <cellStyle name="Calculation 3 2 3 6 6 3" xfId="7636"/>
    <cellStyle name="Calculation 3 2 3 6 7" xfId="7637"/>
    <cellStyle name="Calculation 3 2 3 6 7 2" xfId="7638"/>
    <cellStyle name="Calculation 3 2 3 6 7 3" xfId="7639"/>
    <cellStyle name="Calculation 3 2 3 6 8" xfId="7640"/>
    <cellStyle name="Calculation 3 2 3 6 8 2" xfId="7641"/>
    <cellStyle name="Calculation 3 2 3 6 8 3" xfId="7642"/>
    <cellStyle name="Calculation 3 2 3 6 9" xfId="7643"/>
    <cellStyle name="Calculation 3 2 3 7" xfId="7644"/>
    <cellStyle name="Calculation 3 2 3 7 10" xfId="7645"/>
    <cellStyle name="Calculation 3 2 3 7 2" xfId="7646"/>
    <cellStyle name="Calculation 3 2 3 7 2 2" xfId="7647"/>
    <cellStyle name="Calculation 3 2 3 7 2 2 2" xfId="7648"/>
    <cellStyle name="Calculation 3 2 3 7 2 2 3" xfId="7649"/>
    <cellStyle name="Calculation 3 2 3 7 2 3" xfId="7650"/>
    <cellStyle name="Calculation 3 2 3 7 2 3 2" xfId="7651"/>
    <cellStyle name="Calculation 3 2 3 7 2 3 3" xfId="7652"/>
    <cellStyle name="Calculation 3 2 3 7 2 4" xfId="7653"/>
    <cellStyle name="Calculation 3 2 3 7 2 4 2" xfId="7654"/>
    <cellStyle name="Calculation 3 2 3 7 2 4 3" xfId="7655"/>
    <cellStyle name="Calculation 3 2 3 7 2 5" xfId="7656"/>
    <cellStyle name="Calculation 3 2 3 7 2 5 2" xfId="7657"/>
    <cellStyle name="Calculation 3 2 3 7 2 5 3" xfId="7658"/>
    <cellStyle name="Calculation 3 2 3 7 2 6" xfId="7659"/>
    <cellStyle name="Calculation 3 2 3 7 2 6 2" xfId="7660"/>
    <cellStyle name="Calculation 3 2 3 7 2 6 3" xfId="7661"/>
    <cellStyle name="Calculation 3 2 3 7 2 7" xfId="7662"/>
    <cellStyle name="Calculation 3 2 3 7 2 7 2" xfId="7663"/>
    <cellStyle name="Calculation 3 2 3 7 2 7 3" xfId="7664"/>
    <cellStyle name="Calculation 3 2 3 7 2 8" xfId="7665"/>
    <cellStyle name="Calculation 3 2 3 7 2 9" xfId="7666"/>
    <cellStyle name="Calculation 3 2 3 7 3" xfId="7667"/>
    <cellStyle name="Calculation 3 2 3 7 3 2" xfId="7668"/>
    <cellStyle name="Calculation 3 2 3 7 3 3" xfId="7669"/>
    <cellStyle name="Calculation 3 2 3 7 4" xfId="7670"/>
    <cellStyle name="Calculation 3 2 3 7 4 2" xfId="7671"/>
    <cellStyle name="Calculation 3 2 3 7 4 3" xfId="7672"/>
    <cellStyle name="Calculation 3 2 3 7 5" xfId="7673"/>
    <cellStyle name="Calculation 3 2 3 7 5 2" xfId="7674"/>
    <cellStyle name="Calculation 3 2 3 7 5 3" xfId="7675"/>
    <cellStyle name="Calculation 3 2 3 7 6" xfId="7676"/>
    <cellStyle name="Calculation 3 2 3 7 6 2" xfId="7677"/>
    <cellStyle name="Calculation 3 2 3 7 6 3" xfId="7678"/>
    <cellStyle name="Calculation 3 2 3 7 7" xfId="7679"/>
    <cellStyle name="Calculation 3 2 3 7 7 2" xfId="7680"/>
    <cellStyle name="Calculation 3 2 3 7 7 3" xfId="7681"/>
    <cellStyle name="Calculation 3 2 3 7 8" xfId="7682"/>
    <cellStyle name="Calculation 3 2 3 7 8 2" xfId="7683"/>
    <cellStyle name="Calculation 3 2 3 7 8 3" xfId="7684"/>
    <cellStyle name="Calculation 3 2 3 7 9" xfId="7685"/>
    <cellStyle name="Calculation 3 2 3 8" xfId="7686"/>
    <cellStyle name="Calculation 3 2 3 8 10" xfId="7687"/>
    <cellStyle name="Calculation 3 2 3 8 2" xfId="7688"/>
    <cellStyle name="Calculation 3 2 3 8 2 2" xfId="7689"/>
    <cellStyle name="Calculation 3 2 3 8 2 2 2" xfId="7690"/>
    <cellStyle name="Calculation 3 2 3 8 2 2 3" xfId="7691"/>
    <cellStyle name="Calculation 3 2 3 8 2 3" xfId="7692"/>
    <cellStyle name="Calculation 3 2 3 8 2 3 2" xfId="7693"/>
    <cellStyle name="Calculation 3 2 3 8 2 3 3" xfId="7694"/>
    <cellStyle name="Calculation 3 2 3 8 2 4" xfId="7695"/>
    <cellStyle name="Calculation 3 2 3 8 2 4 2" xfId="7696"/>
    <cellStyle name="Calculation 3 2 3 8 2 4 3" xfId="7697"/>
    <cellStyle name="Calculation 3 2 3 8 2 5" xfId="7698"/>
    <cellStyle name="Calculation 3 2 3 8 2 5 2" xfId="7699"/>
    <cellStyle name="Calculation 3 2 3 8 2 5 3" xfId="7700"/>
    <cellStyle name="Calculation 3 2 3 8 2 6" xfId="7701"/>
    <cellStyle name="Calculation 3 2 3 8 2 6 2" xfId="7702"/>
    <cellStyle name="Calculation 3 2 3 8 2 6 3" xfId="7703"/>
    <cellStyle name="Calculation 3 2 3 8 2 7" xfId="7704"/>
    <cellStyle name="Calculation 3 2 3 8 2 7 2" xfId="7705"/>
    <cellStyle name="Calculation 3 2 3 8 2 7 3" xfId="7706"/>
    <cellStyle name="Calculation 3 2 3 8 2 8" xfId="7707"/>
    <cellStyle name="Calculation 3 2 3 8 2 9" xfId="7708"/>
    <cellStyle name="Calculation 3 2 3 8 3" xfId="7709"/>
    <cellStyle name="Calculation 3 2 3 8 3 2" xfId="7710"/>
    <cellStyle name="Calculation 3 2 3 8 3 3" xfId="7711"/>
    <cellStyle name="Calculation 3 2 3 8 4" xfId="7712"/>
    <cellStyle name="Calculation 3 2 3 8 4 2" xfId="7713"/>
    <cellStyle name="Calculation 3 2 3 8 4 3" xfId="7714"/>
    <cellStyle name="Calculation 3 2 3 8 5" xfId="7715"/>
    <cellStyle name="Calculation 3 2 3 8 5 2" xfId="7716"/>
    <cellStyle name="Calculation 3 2 3 8 5 3" xfId="7717"/>
    <cellStyle name="Calculation 3 2 3 8 6" xfId="7718"/>
    <cellStyle name="Calculation 3 2 3 8 6 2" xfId="7719"/>
    <cellStyle name="Calculation 3 2 3 8 6 3" xfId="7720"/>
    <cellStyle name="Calculation 3 2 3 8 7" xfId="7721"/>
    <cellStyle name="Calculation 3 2 3 8 7 2" xfId="7722"/>
    <cellStyle name="Calculation 3 2 3 8 7 3" xfId="7723"/>
    <cellStyle name="Calculation 3 2 3 8 8" xfId="7724"/>
    <cellStyle name="Calculation 3 2 3 8 8 2" xfId="7725"/>
    <cellStyle name="Calculation 3 2 3 8 8 3" xfId="7726"/>
    <cellStyle name="Calculation 3 2 3 8 9" xfId="7727"/>
    <cellStyle name="Calculation 3 2 3 9" xfId="7728"/>
    <cellStyle name="Calculation 3 2 3 9 2" xfId="7729"/>
    <cellStyle name="Calculation 3 2 3 9 2 2" xfId="7730"/>
    <cellStyle name="Calculation 3 2 3 9 2 3" xfId="7731"/>
    <cellStyle name="Calculation 3 2 3 9 3" xfId="7732"/>
    <cellStyle name="Calculation 3 2 3 9 3 2" xfId="7733"/>
    <cellStyle name="Calculation 3 2 3 9 3 3" xfId="7734"/>
    <cellStyle name="Calculation 3 2 3 9 4" xfId="7735"/>
    <cellStyle name="Calculation 3 2 3 9 4 2" xfId="7736"/>
    <cellStyle name="Calculation 3 2 3 9 4 3" xfId="7737"/>
    <cellStyle name="Calculation 3 2 3 9 5" xfId="7738"/>
    <cellStyle name="Calculation 3 2 3 9 5 2" xfId="7739"/>
    <cellStyle name="Calculation 3 2 3 9 5 3" xfId="7740"/>
    <cellStyle name="Calculation 3 2 3 9 6" xfId="7741"/>
    <cellStyle name="Calculation 3 2 3 9 6 2" xfId="7742"/>
    <cellStyle name="Calculation 3 2 3 9 6 3" xfId="7743"/>
    <cellStyle name="Calculation 3 2 3 9 7" xfId="7744"/>
    <cellStyle name="Calculation 3 2 3 9 7 2" xfId="7745"/>
    <cellStyle name="Calculation 3 2 3 9 7 3" xfId="7746"/>
    <cellStyle name="Calculation 3 2 3 9 8" xfId="7747"/>
    <cellStyle name="Calculation 3 2 3 9 9" xfId="7748"/>
    <cellStyle name="Calculation 3 2 4" xfId="7749"/>
    <cellStyle name="Calculation 3 2 4 2" xfId="7750"/>
    <cellStyle name="Calculation 3 2 4 2 2" xfId="7751"/>
    <cellStyle name="Calculation 3 2 4 2 2 2" xfId="7752"/>
    <cellStyle name="Calculation 3 2 4 2 2 3" xfId="7753"/>
    <cellStyle name="Calculation 3 2 4 2 3" xfId="7754"/>
    <cellStyle name="Calculation 3 2 4 2 3 2" xfId="7755"/>
    <cellStyle name="Calculation 3 2 4 2 3 3" xfId="7756"/>
    <cellStyle name="Calculation 3 2 4 2 4" xfId="7757"/>
    <cellStyle name="Calculation 3 2 4 2 4 2" xfId="7758"/>
    <cellStyle name="Calculation 3 2 4 2 4 3" xfId="7759"/>
    <cellStyle name="Calculation 3 2 4 2 5" xfId="7760"/>
    <cellStyle name="Calculation 3 2 4 2 5 2" xfId="7761"/>
    <cellStyle name="Calculation 3 2 4 2 5 3" xfId="7762"/>
    <cellStyle name="Calculation 3 2 4 2 6" xfId="7763"/>
    <cellStyle name="Calculation 3 2 4 2 6 2" xfId="7764"/>
    <cellStyle name="Calculation 3 2 4 2 6 3" xfId="7765"/>
    <cellStyle name="Calculation 3 2 4 2 7" xfId="7766"/>
    <cellStyle name="Calculation 3 2 4 2 7 2" xfId="7767"/>
    <cellStyle name="Calculation 3 2 4 2 7 3" xfId="7768"/>
    <cellStyle name="Calculation 3 2 4 2 8" xfId="7769"/>
    <cellStyle name="Calculation 3 2 4 2 9" xfId="7770"/>
    <cellStyle name="Calculation 3 2 4 3" xfId="7771"/>
    <cellStyle name="Calculation 3 2 4 3 2" xfId="7772"/>
    <cellStyle name="Calculation 3 2 4 3 3" xfId="7773"/>
    <cellStyle name="Calculation 3 2 4 4" xfId="7774"/>
    <cellStyle name="Calculation 3 2 4 4 2" xfId="7775"/>
    <cellStyle name="Calculation 3 2 4 4 3" xfId="7776"/>
    <cellStyle name="Calculation 3 2 4 5" xfId="7777"/>
    <cellStyle name="Calculation 3 2 4 5 2" xfId="7778"/>
    <cellStyle name="Calculation 3 2 4 5 3" xfId="7779"/>
    <cellStyle name="Calculation 3 2 4 6" xfId="7780"/>
    <cellStyle name="Calculation 3 2 4 6 2" xfId="7781"/>
    <cellStyle name="Calculation 3 2 4 6 3" xfId="7782"/>
    <cellStyle name="Calculation 3 2 4 7" xfId="7783"/>
    <cellStyle name="Calculation 3 2 4 7 2" xfId="7784"/>
    <cellStyle name="Calculation 3 2 4 7 3" xfId="7785"/>
    <cellStyle name="Calculation 3 2 4 8" xfId="7786"/>
    <cellStyle name="Calculation 3 2 4 8 2" xfId="7787"/>
    <cellStyle name="Calculation 3 2 4 8 3" xfId="7788"/>
    <cellStyle name="Calculation 3 2 4 9" xfId="7789"/>
    <cellStyle name="Calculation 3 2 5" xfId="7790"/>
    <cellStyle name="Calculation 3 2 5 10" xfId="7791"/>
    <cellStyle name="Calculation 3 2 5 2" xfId="7792"/>
    <cellStyle name="Calculation 3 2 5 2 2" xfId="7793"/>
    <cellStyle name="Calculation 3 2 5 2 2 2" xfId="7794"/>
    <cellStyle name="Calculation 3 2 5 2 2 3" xfId="7795"/>
    <cellStyle name="Calculation 3 2 5 2 3" xfId="7796"/>
    <cellStyle name="Calculation 3 2 5 2 3 2" xfId="7797"/>
    <cellStyle name="Calculation 3 2 5 2 3 3" xfId="7798"/>
    <cellStyle name="Calculation 3 2 5 2 4" xfId="7799"/>
    <cellStyle name="Calculation 3 2 5 2 4 2" xfId="7800"/>
    <cellStyle name="Calculation 3 2 5 2 4 3" xfId="7801"/>
    <cellStyle name="Calculation 3 2 5 2 5" xfId="7802"/>
    <cellStyle name="Calculation 3 2 5 2 5 2" xfId="7803"/>
    <cellStyle name="Calculation 3 2 5 2 5 3" xfId="7804"/>
    <cellStyle name="Calculation 3 2 5 2 6" xfId="7805"/>
    <cellStyle name="Calculation 3 2 5 2 6 2" xfId="7806"/>
    <cellStyle name="Calculation 3 2 5 2 6 3" xfId="7807"/>
    <cellStyle name="Calculation 3 2 5 2 7" xfId="7808"/>
    <cellStyle name="Calculation 3 2 5 2 7 2" xfId="7809"/>
    <cellStyle name="Calculation 3 2 5 2 7 3" xfId="7810"/>
    <cellStyle name="Calculation 3 2 5 2 8" xfId="7811"/>
    <cellStyle name="Calculation 3 2 5 2 9" xfId="7812"/>
    <cellStyle name="Calculation 3 2 5 3" xfId="7813"/>
    <cellStyle name="Calculation 3 2 5 3 2" xfId="7814"/>
    <cellStyle name="Calculation 3 2 5 3 3" xfId="7815"/>
    <cellStyle name="Calculation 3 2 5 4" xfId="7816"/>
    <cellStyle name="Calculation 3 2 5 4 2" xfId="7817"/>
    <cellStyle name="Calculation 3 2 5 4 3" xfId="7818"/>
    <cellStyle name="Calculation 3 2 5 5" xfId="7819"/>
    <cellStyle name="Calculation 3 2 5 5 2" xfId="7820"/>
    <cellStyle name="Calculation 3 2 5 5 3" xfId="7821"/>
    <cellStyle name="Calculation 3 2 5 6" xfId="7822"/>
    <cellStyle name="Calculation 3 2 5 6 2" xfId="7823"/>
    <cellStyle name="Calculation 3 2 5 6 3" xfId="7824"/>
    <cellStyle name="Calculation 3 2 5 7" xfId="7825"/>
    <cellStyle name="Calculation 3 2 5 7 2" xfId="7826"/>
    <cellStyle name="Calculation 3 2 5 7 3" xfId="7827"/>
    <cellStyle name="Calculation 3 2 5 8" xfId="7828"/>
    <cellStyle name="Calculation 3 2 5 8 2" xfId="7829"/>
    <cellStyle name="Calculation 3 2 5 8 3" xfId="7830"/>
    <cellStyle name="Calculation 3 2 5 9" xfId="7831"/>
    <cellStyle name="Calculation 3 2 6" xfId="7832"/>
    <cellStyle name="Calculation 3 2 6 10" xfId="7833"/>
    <cellStyle name="Calculation 3 2 6 2" xfId="7834"/>
    <cellStyle name="Calculation 3 2 6 2 2" xfId="7835"/>
    <cellStyle name="Calculation 3 2 6 2 2 2" xfId="7836"/>
    <cellStyle name="Calculation 3 2 6 2 2 3" xfId="7837"/>
    <cellStyle name="Calculation 3 2 6 2 3" xfId="7838"/>
    <cellStyle name="Calculation 3 2 6 2 3 2" xfId="7839"/>
    <cellStyle name="Calculation 3 2 6 2 3 3" xfId="7840"/>
    <cellStyle name="Calculation 3 2 6 2 4" xfId="7841"/>
    <cellStyle name="Calculation 3 2 6 2 4 2" xfId="7842"/>
    <cellStyle name="Calculation 3 2 6 2 4 3" xfId="7843"/>
    <cellStyle name="Calculation 3 2 6 2 5" xfId="7844"/>
    <cellStyle name="Calculation 3 2 6 2 5 2" xfId="7845"/>
    <cellStyle name="Calculation 3 2 6 2 5 3" xfId="7846"/>
    <cellStyle name="Calculation 3 2 6 2 6" xfId="7847"/>
    <cellStyle name="Calculation 3 2 6 2 6 2" xfId="7848"/>
    <cellStyle name="Calculation 3 2 6 2 6 3" xfId="7849"/>
    <cellStyle name="Calculation 3 2 6 2 7" xfId="7850"/>
    <cellStyle name="Calculation 3 2 6 2 7 2" xfId="7851"/>
    <cellStyle name="Calculation 3 2 6 2 7 3" xfId="7852"/>
    <cellStyle name="Calculation 3 2 6 2 8" xfId="7853"/>
    <cellStyle name="Calculation 3 2 6 2 9" xfId="7854"/>
    <cellStyle name="Calculation 3 2 6 3" xfId="7855"/>
    <cellStyle name="Calculation 3 2 6 3 2" xfId="7856"/>
    <cellStyle name="Calculation 3 2 6 3 3" xfId="7857"/>
    <cellStyle name="Calculation 3 2 6 4" xfId="7858"/>
    <cellStyle name="Calculation 3 2 6 4 2" xfId="7859"/>
    <cellStyle name="Calculation 3 2 6 4 3" xfId="7860"/>
    <cellStyle name="Calculation 3 2 6 5" xfId="7861"/>
    <cellStyle name="Calculation 3 2 6 5 2" xfId="7862"/>
    <cellStyle name="Calculation 3 2 6 5 3" xfId="7863"/>
    <cellStyle name="Calculation 3 2 6 6" xfId="7864"/>
    <cellStyle name="Calculation 3 2 6 6 2" xfId="7865"/>
    <cellStyle name="Calculation 3 2 6 6 3" xfId="7866"/>
    <cellStyle name="Calculation 3 2 6 7" xfId="7867"/>
    <cellStyle name="Calculation 3 2 6 7 2" xfId="7868"/>
    <cellStyle name="Calculation 3 2 6 7 3" xfId="7869"/>
    <cellStyle name="Calculation 3 2 6 8" xfId="7870"/>
    <cellStyle name="Calculation 3 2 6 8 2" xfId="7871"/>
    <cellStyle name="Calculation 3 2 6 8 3" xfId="7872"/>
    <cellStyle name="Calculation 3 2 6 9" xfId="7873"/>
    <cellStyle name="Calculation 3 2 7" xfId="7874"/>
    <cellStyle name="Calculation 3 2 7 2" xfId="7875"/>
    <cellStyle name="Calculation 3 2 7 2 2" xfId="7876"/>
    <cellStyle name="Calculation 3 2 7 2 3" xfId="7877"/>
    <cellStyle name="Calculation 3 2 7 3" xfId="7878"/>
    <cellStyle name="Calculation 3 2 7 3 2" xfId="7879"/>
    <cellStyle name="Calculation 3 2 7 3 3" xfId="7880"/>
    <cellStyle name="Calculation 3 2 7 4" xfId="7881"/>
    <cellStyle name="Calculation 3 2 7 4 2" xfId="7882"/>
    <cellStyle name="Calculation 3 2 7 4 3" xfId="7883"/>
    <cellStyle name="Calculation 3 2 7 5" xfId="7884"/>
    <cellStyle name="Calculation 3 2 7 5 2" xfId="7885"/>
    <cellStyle name="Calculation 3 2 7 5 3" xfId="7886"/>
    <cellStyle name="Calculation 3 2 7 6" xfId="7887"/>
    <cellStyle name="Calculation 3 2 7 6 2" xfId="7888"/>
    <cellStyle name="Calculation 3 2 7 6 3" xfId="7889"/>
    <cellStyle name="Calculation 3 2 7 7" xfId="7890"/>
    <cellStyle name="Calculation 3 2 7 7 2" xfId="7891"/>
    <cellStyle name="Calculation 3 2 7 7 3" xfId="7892"/>
    <cellStyle name="Calculation 3 2 7 8" xfId="7893"/>
    <cellStyle name="Calculation 3 2 7 9" xfId="7894"/>
    <cellStyle name="Calculation 3 2 8" xfId="7895"/>
    <cellStyle name="Calculation 3 2 8 2" xfId="7896"/>
    <cellStyle name="Calculation 3 2 8 2 2" xfId="7897"/>
    <cellStyle name="Calculation 3 2 8 2 3" xfId="7898"/>
    <cellStyle name="Calculation 3 2 8 3" xfId="7899"/>
    <cellStyle name="Calculation 3 2 8 3 2" xfId="7900"/>
    <cellStyle name="Calculation 3 2 8 3 3" xfId="7901"/>
    <cellStyle name="Calculation 3 2 8 4" xfId="7902"/>
    <cellStyle name="Calculation 3 2 8 4 2" xfId="7903"/>
    <cellStyle name="Calculation 3 2 8 4 3" xfId="7904"/>
    <cellStyle name="Calculation 3 2 8 5" xfId="7905"/>
    <cellStyle name="Calculation 3 2 8 5 2" xfId="7906"/>
    <cellStyle name="Calculation 3 2 8 5 3" xfId="7907"/>
    <cellStyle name="Calculation 3 2 8 6" xfId="7908"/>
    <cellStyle name="Calculation 3 2 8 6 2" xfId="7909"/>
    <cellStyle name="Calculation 3 2 8 6 3" xfId="7910"/>
    <cellStyle name="Calculation 3 2 8 7" xfId="7911"/>
    <cellStyle name="Calculation 3 2 8 7 2" xfId="7912"/>
    <cellStyle name="Calculation 3 2 8 7 3" xfId="7913"/>
    <cellStyle name="Calculation 3 2 8 8" xfId="7914"/>
    <cellStyle name="Calculation 3 2 8 9" xfId="7915"/>
    <cellStyle name="Calculation 3 3" xfId="7916"/>
    <cellStyle name="Calculation 3 3 10" xfId="7917"/>
    <cellStyle name="Calculation 3 3 10 2" xfId="7918"/>
    <cellStyle name="Calculation 3 3 10 3" xfId="7919"/>
    <cellStyle name="Calculation 3 3 11" xfId="7920"/>
    <cellStyle name="Calculation 3 3 11 2" xfId="7921"/>
    <cellStyle name="Calculation 3 3 11 3" xfId="7922"/>
    <cellStyle name="Calculation 3 3 12" xfId="7923"/>
    <cellStyle name="Calculation 3 3 2" xfId="7924"/>
    <cellStyle name="Calculation 3 3 2 10" xfId="7925"/>
    <cellStyle name="Calculation 3 3 2 10 2" xfId="7926"/>
    <cellStyle name="Calculation 3 3 2 10 3" xfId="7927"/>
    <cellStyle name="Calculation 3 3 2 11" xfId="7928"/>
    <cellStyle name="Calculation 3 3 2 11 2" xfId="7929"/>
    <cellStyle name="Calculation 3 3 2 11 3" xfId="7930"/>
    <cellStyle name="Calculation 3 3 2 12" xfId="7931"/>
    <cellStyle name="Calculation 3 3 2 12 2" xfId="7932"/>
    <cellStyle name="Calculation 3 3 2 12 3" xfId="7933"/>
    <cellStyle name="Calculation 3 3 2 13" xfId="7934"/>
    <cellStyle name="Calculation 3 3 2 13 2" xfId="7935"/>
    <cellStyle name="Calculation 3 3 2 13 3" xfId="7936"/>
    <cellStyle name="Calculation 3 3 2 14" xfId="7937"/>
    <cellStyle name="Calculation 3 3 2 2" xfId="7938"/>
    <cellStyle name="Calculation 3 3 2 2 10" xfId="7939"/>
    <cellStyle name="Calculation 3 3 2 2 2" xfId="7940"/>
    <cellStyle name="Calculation 3 3 2 2 2 10" xfId="7941"/>
    <cellStyle name="Calculation 3 3 2 2 2 2" xfId="7942"/>
    <cellStyle name="Calculation 3 3 2 2 2 2 2" xfId="7943"/>
    <cellStyle name="Calculation 3 3 2 2 2 2 2 2" xfId="7944"/>
    <cellStyle name="Calculation 3 3 2 2 2 2 2 3" xfId="7945"/>
    <cellStyle name="Calculation 3 3 2 2 2 2 3" xfId="7946"/>
    <cellStyle name="Calculation 3 3 2 2 2 2 3 2" xfId="7947"/>
    <cellStyle name="Calculation 3 3 2 2 2 2 3 3" xfId="7948"/>
    <cellStyle name="Calculation 3 3 2 2 2 2 4" xfId="7949"/>
    <cellStyle name="Calculation 3 3 2 2 2 2 4 2" xfId="7950"/>
    <cellStyle name="Calculation 3 3 2 2 2 2 4 3" xfId="7951"/>
    <cellStyle name="Calculation 3 3 2 2 2 2 5" xfId="7952"/>
    <cellStyle name="Calculation 3 3 2 2 2 2 5 2" xfId="7953"/>
    <cellStyle name="Calculation 3 3 2 2 2 2 5 3" xfId="7954"/>
    <cellStyle name="Calculation 3 3 2 2 2 2 6" xfId="7955"/>
    <cellStyle name="Calculation 3 3 2 2 2 2 6 2" xfId="7956"/>
    <cellStyle name="Calculation 3 3 2 2 2 2 6 3" xfId="7957"/>
    <cellStyle name="Calculation 3 3 2 2 2 2 7" xfId="7958"/>
    <cellStyle name="Calculation 3 3 2 2 2 2 7 2" xfId="7959"/>
    <cellStyle name="Calculation 3 3 2 2 2 2 7 3" xfId="7960"/>
    <cellStyle name="Calculation 3 3 2 2 2 2 8" xfId="7961"/>
    <cellStyle name="Calculation 3 3 2 2 2 2 9" xfId="7962"/>
    <cellStyle name="Calculation 3 3 2 2 2 3" xfId="7963"/>
    <cellStyle name="Calculation 3 3 2 2 2 3 2" xfId="7964"/>
    <cellStyle name="Calculation 3 3 2 2 2 3 3" xfId="7965"/>
    <cellStyle name="Calculation 3 3 2 2 2 4" xfId="7966"/>
    <cellStyle name="Calculation 3 3 2 2 2 4 2" xfId="7967"/>
    <cellStyle name="Calculation 3 3 2 2 2 4 3" xfId="7968"/>
    <cellStyle name="Calculation 3 3 2 2 2 5" xfId="7969"/>
    <cellStyle name="Calculation 3 3 2 2 2 5 2" xfId="7970"/>
    <cellStyle name="Calculation 3 3 2 2 2 5 3" xfId="7971"/>
    <cellStyle name="Calculation 3 3 2 2 2 6" xfId="7972"/>
    <cellStyle name="Calculation 3 3 2 2 2 6 2" xfId="7973"/>
    <cellStyle name="Calculation 3 3 2 2 2 6 3" xfId="7974"/>
    <cellStyle name="Calculation 3 3 2 2 2 7" xfId="7975"/>
    <cellStyle name="Calculation 3 3 2 2 2 7 2" xfId="7976"/>
    <cellStyle name="Calculation 3 3 2 2 2 7 3" xfId="7977"/>
    <cellStyle name="Calculation 3 3 2 2 2 8" xfId="7978"/>
    <cellStyle name="Calculation 3 3 2 2 2 8 2" xfId="7979"/>
    <cellStyle name="Calculation 3 3 2 2 2 8 3" xfId="7980"/>
    <cellStyle name="Calculation 3 3 2 2 2 9" xfId="7981"/>
    <cellStyle name="Calculation 3 3 2 2 3" xfId="7982"/>
    <cellStyle name="Calculation 3 3 2 2 3 10" xfId="7983"/>
    <cellStyle name="Calculation 3 3 2 2 3 2" xfId="7984"/>
    <cellStyle name="Calculation 3 3 2 2 3 2 2" xfId="7985"/>
    <cellStyle name="Calculation 3 3 2 2 3 2 2 2" xfId="7986"/>
    <cellStyle name="Calculation 3 3 2 2 3 2 2 3" xfId="7987"/>
    <cellStyle name="Calculation 3 3 2 2 3 2 3" xfId="7988"/>
    <cellStyle name="Calculation 3 3 2 2 3 2 3 2" xfId="7989"/>
    <cellStyle name="Calculation 3 3 2 2 3 2 3 3" xfId="7990"/>
    <cellStyle name="Calculation 3 3 2 2 3 2 4" xfId="7991"/>
    <cellStyle name="Calculation 3 3 2 2 3 2 4 2" xfId="7992"/>
    <cellStyle name="Calculation 3 3 2 2 3 2 4 3" xfId="7993"/>
    <cellStyle name="Calculation 3 3 2 2 3 2 5" xfId="7994"/>
    <cellStyle name="Calculation 3 3 2 2 3 2 5 2" xfId="7995"/>
    <cellStyle name="Calculation 3 3 2 2 3 2 5 3" xfId="7996"/>
    <cellStyle name="Calculation 3 3 2 2 3 2 6" xfId="7997"/>
    <cellStyle name="Calculation 3 3 2 2 3 2 6 2" xfId="7998"/>
    <cellStyle name="Calculation 3 3 2 2 3 2 6 3" xfId="7999"/>
    <cellStyle name="Calculation 3 3 2 2 3 2 7" xfId="8000"/>
    <cellStyle name="Calculation 3 3 2 2 3 2 7 2" xfId="8001"/>
    <cellStyle name="Calculation 3 3 2 2 3 2 7 3" xfId="8002"/>
    <cellStyle name="Calculation 3 3 2 2 3 2 8" xfId="8003"/>
    <cellStyle name="Calculation 3 3 2 2 3 2 9" xfId="8004"/>
    <cellStyle name="Calculation 3 3 2 2 3 3" xfId="8005"/>
    <cellStyle name="Calculation 3 3 2 2 3 3 2" xfId="8006"/>
    <cellStyle name="Calculation 3 3 2 2 3 3 3" xfId="8007"/>
    <cellStyle name="Calculation 3 3 2 2 3 4" xfId="8008"/>
    <cellStyle name="Calculation 3 3 2 2 3 4 2" xfId="8009"/>
    <cellStyle name="Calculation 3 3 2 2 3 4 3" xfId="8010"/>
    <cellStyle name="Calculation 3 3 2 2 3 5" xfId="8011"/>
    <cellStyle name="Calculation 3 3 2 2 3 5 2" xfId="8012"/>
    <cellStyle name="Calculation 3 3 2 2 3 5 3" xfId="8013"/>
    <cellStyle name="Calculation 3 3 2 2 3 6" xfId="8014"/>
    <cellStyle name="Calculation 3 3 2 2 3 6 2" xfId="8015"/>
    <cellStyle name="Calculation 3 3 2 2 3 6 3" xfId="8016"/>
    <cellStyle name="Calculation 3 3 2 2 3 7" xfId="8017"/>
    <cellStyle name="Calculation 3 3 2 2 3 7 2" xfId="8018"/>
    <cellStyle name="Calculation 3 3 2 2 3 7 3" xfId="8019"/>
    <cellStyle name="Calculation 3 3 2 2 3 8" xfId="8020"/>
    <cellStyle name="Calculation 3 3 2 2 3 8 2" xfId="8021"/>
    <cellStyle name="Calculation 3 3 2 2 3 8 3" xfId="8022"/>
    <cellStyle name="Calculation 3 3 2 2 3 9" xfId="8023"/>
    <cellStyle name="Calculation 3 3 2 2 4" xfId="8024"/>
    <cellStyle name="Calculation 3 3 2 2 4 10" xfId="8025"/>
    <cellStyle name="Calculation 3 3 2 2 4 2" xfId="8026"/>
    <cellStyle name="Calculation 3 3 2 2 4 2 2" xfId="8027"/>
    <cellStyle name="Calculation 3 3 2 2 4 2 2 2" xfId="8028"/>
    <cellStyle name="Calculation 3 3 2 2 4 2 2 3" xfId="8029"/>
    <cellStyle name="Calculation 3 3 2 2 4 2 3" xfId="8030"/>
    <cellStyle name="Calculation 3 3 2 2 4 2 3 2" xfId="8031"/>
    <cellStyle name="Calculation 3 3 2 2 4 2 3 3" xfId="8032"/>
    <cellStyle name="Calculation 3 3 2 2 4 2 4" xfId="8033"/>
    <cellStyle name="Calculation 3 3 2 2 4 2 4 2" xfId="8034"/>
    <cellStyle name="Calculation 3 3 2 2 4 2 4 3" xfId="8035"/>
    <cellStyle name="Calculation 3 3 2 2 4 2 5" xfId="8036"/>
    <cellStyle name="Calculation 3 3 2 2 4 2 5 2" xfId="8037"/>
    <cellStyle name="Calculation 3 3 2 2 4 2 5 3" xfId="8038"/>
    <cellStyle name="Calculation 3 3 2 2 4 2 6" xfId="8039"/>
    <cellStyle name="Calculation 3 3 2 2 4 2 6 2" xfId="8040"/>
    <cellStyle name="Calculation 3 3 2 2 4 2 6 3" xfId="8041"/>
    <cellStyle name="Calculation 3 3 2 2 4 2 7" xfId="8042"/>
    <cellStyle name="Calculation 3 3 2 2 4 2 7 2" xfId="8043"/>
    <cellStyle name="Calculation 3 3 2 2 4 2 7 3" xfId="8044"/>
    <cellStyle name="Calculation 3 3 2 2 4 2 8" xfId="8045"/>
    <cellStyle name="Calculation 3 3 2 2 4 2 9" xfId="8046"/>
    <cellStyle name="Calculation 3 3 2 2 4 3" xfId="8047"/>
    <cellStyle name="Calculation 3 3 2 2 4 3 2" xfId="8048"/>
    <cellStyle name="Calculation 3 3 2 2 4 3 3" xfId="8049"/>
    <cellStyle name="Calculation 3 3 2 2 4 4" xfId="8050"/>
    <cellStyle name="Calculation 3 3 2 2 4 4 2" xfId="8051"/>
    <cellStyle name="Calculation 3 3 2 2 4 4 3" xfId="8052"/>
    <cellStyle name="Calculation 3 3 2 2 4 5" xfId="8053"/>
    <cellStyle name="Calculation 3 3 2 2 4 5 2" xfId="8054"/>
    <cellStyle name="Calculation 3 3 2 2 4 5 3" xfId="8055"/>
    <cellStyle name="Calculation 3 3 2 2 4 6" xfId="8056"/>
    <cellStyle name="Calculation 3 3 2 2 4 6 2" xfId="8057"/>
    <cellStyle name="Calculation 3 3 2 2 4 6 3" xfId="8058"/>
    <cellStyle name="Calculation 3 3 2 2 4 7" xfId="8059"/>
    <cellStyle name="Calculation 3 3 2 2 4 7 2" xfId="8060"/>
    <cellStyle name="Calculation 3 3 2 2 4 7 3" xfId="8061"/>
    <cellStyle name="Calculation 3 3 2 2 4 8" xfId="8062"/>
    <cellStyle name="Calculation 3 3 2 2 4 8 2" xfId="8063"/>
    <cellStyle name="Calculation 3 3 2 2 4 8 3" xfId="8064"/>
    <cellStyle name="Calculation 3 3 2 2 4 9" xfId="8065"/>
    <cellStyle name="Calculation 3 3 2 2 5" xfId="8066"/>
    <cellStyle name="Calculation 3 3 2 2 5 2" xfId="8067"/>
    <cellStyle name="Calculation 3 3 2 2 5 2 2" xfId="8068"/>
    <cellStyle name="Calculation 3 3 2 2 5 2 3" xfId="8069"/>
    <cellStyle name="Calculation 3 3 2 2 5 3" xfId="8070"/>
    <cellStyle name="Calculation 3 3 2 2 5 3 2" xfId="8071"/>
    <cellStyle name="Calculation 3 3 2 2 5 3 3" xfId="8072"/>
    <cellStyle name="Calculation 3 3 2 2 5 4" xfId="8073"/>
    <cellStyle name="Calculation 3 3 2 2 5 4 2" xfId="8074"/>
    <cellStyle name="Calculation 3 3 2 2 5 4 3" xfId="8075"/>
    <cellStyle name="Calculation 3 3 2 2 5 5" xfId="8076"/>
    <cellStyle name="Calculation 3 3 2 2 5 5 2" xfId="8077"/>
    <cellStyle name="Calculation 3 3 2 2 5 5 3" xfId="8078"/>
    <cellStyle name="Calculation 3 3 2 2 5 6" xfId="8079"/>
    <cellStyle name="Calculation 3 3 2 2 5 6 2" xfId="8080"/>
    <cellStyle name="Calculation 3 3 2 2 5 6 3" xfId="8081"/>
    <cellStyle name="Calculation 3 3 2 2 5 7" xfId="8082"/>
    <cellStyle name="Calculation 3 3 2 2 5 7 2" xfId="8083"/>
    <cellStyle name="Calculation 3 3 2 2 5 7 3" xfId="8084"/>
    <cellStyle name="Calculation 3 3 2 2 5 8" xfId="8085"/>
    <cellStyle name="Calculation 3 3 2 2 5 9" xfId="8086"/>
    <cellStyle name="Calculation 3 3 2 2 6" xfId="8087"/>
    <cellStyle name="Calculation 3 3 2 2 6 2" xfId="8088"/>
    <cellStyle name="Calculation 3 3 2 2 6 3" xfId="8089"/>
    <cellStyle name="Calculation 3 3 2 2 7" xfId="8090"/>
    <cellStyle name="Calculation 3 3 2 2 7 2" xfId="8091"/>
    <cellStyle name="Calculation 3 3 2 2 7 3" xfId="8092"/>
    <cellStyle name="Calculation 3 3 2 2 8" xfId="8093"/>
    <cellStyle name="Calculation 3 3 2 2 8 2" xfId="8094"/>
    <cellStyle name="Calculation 3 3 2 2 8 3" xfId="8095"/>
    <cellStyle name="Calculation 3 3 2 2 9" xfId="8096"/>
    <cellStyle name="Calculation 3 3 2 2 9 2" xfId="8097"/>
    <cellStyle name="Calculation 3 3 2 2 9 3" xfId="8098"/>
    <cellStyle name="Calculation 3 3 2 3" xfId="8099"/>
    <cellStyle name="Calculation 3 3 2 3 10" xfId="8100"/>
    <cellStyle name="Calculation 3 3 2 3 2" xfId="8101"/>
    <cellStyle name="Calculation 3 3 2 3 2 10" xfId="8102"/>
    <cellStyle name="Calculation 3 3 2 3 2 2" xfId="8103"/>
    <cellStyle name="Calculation 3 3 2 3 2 2 2" xfId="8104"/>
    <cellStyle name="Calculation 3 3 2 3 2 2 2 2" xfId="8105"/>
    <cellStyle name="Calculation 3 3 2 3 2 2 2 3" xfId="8106"/>
    <cellStyle name="Calculation 3 3 2 3 2 2 3" xfId="8107"/>
    <cellStyle name="Calculation 3 3 2 3 2 2 3 2" xfId="8108"/>
    <cellStyle name="Calculation 3 3 2 3 2 2 3 3" xfId="8109"/>
    <cellStyle name="Calculation 3 3 2 3 2 2 4" xfId="8110"/>
    <cellStyle name="Calculation 3 3 2 3 2 2 4 2" xfId="8111"/>
    <cellStyle name="Calculation 3 3 2 3 2 2 4 3" xfId="8112"/>
    <cellStyle name="Calculation 3 3 2 3 2 2 5" xfId="8113"/>
    <cellStyle name="Calculation 3 3 2 3 2 2 5 2" xfId="8114"/>
    <cellStyle name="Calculation 3 3 2 3 2 2 5 3" xfId="8115"/>
    <cellStyle name="Calculation 3 3 2 3 2 2 6" xfId="8116"/>
    <cellStyle name="Calculation 3 3 2 3 2 2 6 2" xfId="8117"/>
    <cellStyle name="Calculation 3 3 2 3 2 2 6 3" xfId="8118"/>
    <cellStyle name="Calculation 3 3 2 3 2 2 7" xfId="8119"/>
    <cellStyle name="Calculation 3 3 2 3 2 2 7 2" xfId="8120"/>
    <cellStyle name="Calculation 3 3 2 3 2 2 7 3" xfId="8121"/>
    <cellStyle name="Calculation 3 3 2 3 2 2 8" xfId="8122"/>
    <cellStyle name="Calculation 3 3 2 3 2 2 9" xfId="8123"/>
    <cellStyle name="Calculation 3 3 2 3 2 3" xfId="8124"/>
    <cellStyle name="Calculation 3 3 2 3 2 3 2" xfId="8125"/>
    <cellStyle name="Calculation 3 3 2 3 2 3 3" xfId="8126"/>
    <cellStyle name="Calculation 3 3 2 3 2 4" xfId="8127"/>
    <cellStyle name="Calculation 3 3 2 3 2 4 2" xfId="8128"/>
    <cellStyle name="Calculation 3 3 2 3 2 4 3" xfId="8129"/>
    <cellStyle name="Calculation 3 3 2 3 2 5" xfId="8130"/>
    <cellStyle name="Calculation 3 3 2 3 2 5 2" xfId="8131"/>
    <cellStyle name="Calculation 3 3 2 3 2 5 3" xfId="8132"/>
    <cellStyle name="Calculation 3 3 2 3 2 6" xfId="8133"/>
    <cellStyle name="Calculation 3 3 2 3 2 6 2" xfId="8134"/>
    <cellStyle name="Calculation 3 3 2 3 2 6 3" xfId="8135"/>
    <cellStyle name="Calculation 3 3 2 3 2 7" xfId="8136"/>
    <cellStyle name="Calculation 3 3 2 3 2 7 2" xfId="8137"/>
    <cellStyle name="Calculation 3 3 2 3 2 7 3" xfId="8138"/>
    <cellStyle name="Calculation 3 3 2 3 2 8" xfId="8139"/>
    <cellStyle name="Calculation 3 3 2 3 2 8 2" xfId="8140"/>
    <cellStyle name="Calculation 3 3 2 3 2 8 3" xfId="8141"/>
    <cellStyle name="Calculation 3 3 2 3 2 9" xfId="8142"/>
    <cellStyle name="Calculation 3 3 2 3 3" xfId="8143"/>
    <cellStyle name="Calculation 3 3 2 3 3 10" xfId="8144"/>
    <cellStyle name="Calculation 3 3 2 3 3 2" xfId="8145"/>
    <cellStyle name="Calculation 3 3 2 3 3 2 2" xfId="8146"/>
    <cellStyle name="Calculation 3 3 2 3 3 2 2 2" xfId="8147"/>
    <cellStyle name="Calculation 3 3 2 3 3 2 2 3" xfId="8148"/>
    <cellStyle name="Calculation 3 3 2 3 3 2 3" xfId="8149"/>
    <cellStyle name="Calculation 3 3 2 3 3 2 3 2" xfId="8150"/>
    <cellStyle name="Calculation 3 3 2 3 3 2 3 3" xfId="8151"/>
    <cellStyle name="Calculation 3 3 2 3 3 2 4" xfId="8152"/>
    <cellStyle name="Calculation 3 3 2 3 3 2 4 2" xfId="8153"/>
    <cellStyle name="Calculation 3 3 2 3 3 2 4 3" xfId="8154"/>
    <cellStyle name="Calculation 3 3 2 3 3 2 5" xfId="8155"/>
    <cellStyle name="Calculation 3 3 2 3 3 2 5 2" xfId="8156"/>
    <cellStyle name="Calculation 3 3 2 3 3 2 5 3" xfId="8157"/>
    <cellStyle name="Calculation 3 3 2 3 3 2 6" xfId="8158"/>
    <cellStyle name="Calculation 3 3 2 3 3 2 6 2" xfId="8159"/>
    <cellStyle name="Calculation 3 3 2 3 3 2 6 3" xfId="8160"/>
    <cellStyle name="Calculation 3 3 2 3 3 2 7" xfId="8161"/>
    <cellStyle name="Calculation 3 3 2 3 3 2 7 2" xfId="8162"/>
    <cellStyle name="Calculation 3 3 2 3 3 2 7 3" xfId="8163"/>
    <cellStyle name="Calculation 3 3 2 3 3 2 8" xfId="8164"/>
    <cellStyle name="Calculation 3 3 2 3 3 2 9" xfId="8165"/>
    <cellStyle name="Calculation 3 3 2 3 3 3" xfId="8166"/>
    <cellStyle name="Calculation 3 3 2 3 3 3 2" xfId="8167"/>
    <cellStyle name="Calculation 3 3 2 3 3 3 3" xfId="8168"/>
    <cellStyle name="Calculation 3 3 2 3 3 4" xfId="8169"/>
    <cellStyle name="Calculation 3 3 2 3 3 4 2" xfId="8170"/>
    <cellStyle name="Calculation 3 3 2 3 3 4 3" xfId="8171"/>
    <cellStyle name="Calculation 3 3 2 3 3 5" xfId="8172"/>
    <cellStyle name="Calculation 3 3 2 3 3 5 2" xfId="8173"/>
    <cellStyle name="Calculation 3 3 2 3 3 5 3" xfId="8174"/>
    <cellStyle name="Calculation 3 3 2 3 3 6" xfId="8175"/>
    <cellStyle name="Calculation 3 3 2 3 3 6 2" xfId="8176"/>
    <cellStyle name="Calculation 3 3 2 3 3 6 3" xfId="8177"/>
    <cellStyle name="Calculation 3 3 2 3 3 7" xfId="8178"/>
    <cellStyle name="Calculation 3 3 2 3 3 7 2" xfId="8179"/>
    <cellStyle name="Calculation 3 3 2 3 3 7 3" xfId="8180"/>
    <cellStyle name="Calculation 3 3 2 3 3 8" xfId="8181"/>
    <cellStyle name="Calculation 3 3 2 3 3 8 2" xfId="8182"/>
    <cellStyle name="Calculation 3 3 2 3 3 8 3" xfId="8183"/>
    <cellStyle name="Calculation 3 3 2 3 3 9" xfId="8184"/>
    <cellStyle name="Calculation 3 3 2 3 4" xfId="8185"/>
    <cellStyle name="Calculation 3 3 2 3 4 10" xfId="8186"/>
    <cellStyle name="Calculation 3 3 2 3 4 2" xfId="8187"/>
    <cellStyle name="Calculation 3 3 2 3 4 2 2" xfId="8188"/>
    <cellStyle name="Calculation 3 3 2 3 4 2 2 2" xfId="8189"/>
    <cellStyle name="Calculation 3 3 2 3 4 2 2 3" xfId="8190"/>
    <cellStyle name="Calculation 3 3 2 3 4 2 3" xfId="8191"/>
    <cellStyle name="Calculation 3 3 2 3 4 2 3 2" xfId="8192"/>
    <cellStyle name="Calculation 3 3 2 3 4 2 3 3" xfId="8193"/>
    <cellStyle name="Calculation 3 3 2 3 4 2 4" xfId="8194"/>
    <cellStyle name="Calculation 3 3 2 3 4 2 4 2" xfId="8195"/>
    <cellStyle name="Calculation 3 3 2 3 4 2 4 3" xfId="8196"/>
    <cellStyle name="Calculation 3 3 2 3 4 2 5" xfId="8197"/>
    <cellStyle name="Calculation 3 3 2 3 4 2 5 2" xfId="8198"/>
    <cellStyle name="Calculation 3 3 2 3 4 2 5 3" xfId="8199"/>
    <cellStyle name="Calculation 3 3 2 3 4 2 6" xfId="8200"/>
    <cellStyle name="Calculation 3 3 2 3 4 2 6 2" xfId="8201"/>
    <cellStyle name="Calculation 3 3 2 3 4 2 6 3" xfId="8202"/>
    <cellStyle name="Calculation 3 3 2 3 4 2 7" xfId="8203"/>
    <cellStyle name="Calculation 3 3 2 3 4 2 7 2" xfId="8204"/>
    <cellStyle name="Calculation 3 3 2 3 4 2 7 3" xfId="8205"/>
    <cellStyle name="Calculation 3 3 2 3 4 2 8" xfId="8206"/>
    <cellStyle name="Calculation 3 3 2 3 4 2 9" xfId="8207"/>
    <cellStyle name="Calculation 3 3 2 3 4 3" xfId="8208"/>
    <cellStyle name="Calculation 3 3 2 3 4 3 2" xfId="8209"/>
    <cellStyle name="Calculation 3 3 2 3 4 3 3" xfId="8210"/>
    <cellStyle name="Calculation 3 3 2 3 4 4" xfId="8211"/>
    <cellStyle name="Calculation 3 3 2 3 4 4 2" xfId="8212"/>
    <cellStyle name="Calculation 3 3 2 3 4 4 3" xfId="8213"/>
    <cellStyle name="Calculation 3 3 2 3 4 5" xfId="8214"/>
    <cellStyle name="Calculation 3 3 2 3 4 5 2" xfId="8215"/>
    <cellStyle name="Calculation 3 3 2 3 4 5 3" xfId="8216"/>
    <cellStyle name="Calculation 3 3 2 3 4 6" xfId="8217"/>
    <cellStyle name="Calculation 3 3 2 3 4 6 2" xfId="8218"/>
    <cellStyle name="Calculation 3 3 2 3 4 6 3" xfId="8219"/>
    <cellStyle name="Calculation 3 3 2 3 4 7" xfId="8220"/>
    <cellStyle name="Calculation 3 3 2 3 4 7 2" xfId="8221"/>
    <cellStyle name="Calculation 3 3 2 3 4 7 3" xfId="8222"/>
    <cellStyle name="Calculation 3 3 2 3 4 8" xfId="8223"/>
    <cellStyle name="Calculation 3 3 2 3 4 8 2" xfId="8224"/>
    <cellStyle name="Calculation 3 3 2 3 4 8 3" xfId="8225"/>
    <cellStyle name="Calculation 3 3 2 3 4 9" xfId="8226"/>
    <cellStyle name="Calculation 3 3 2 3 5" xfId="8227"/>
    <cellStyle name="Calculation 3 3 2 3 5 2" xfId="8228"/>
    <cellStyle name="Calculation 3 3 2 3 5 2 2" xfId="8229"/>
    <cellStyle name="Calculation 3 3 2 3 5 2 3" xfId="8230"/>
    <cellStyle name="Calculation 3 3 2 3 5 3" xfId="8231"/>
    <cellStyle name="Calculation 3 3 2 3 5 3 2" xfId="8232"/>
    <cellStyle name="Calculation 3 3 2 3 5 3 3" xfId="8233"/>
    <cellStyle name="Calculation 3 3 2 3 5 4" xfId="8234"/>
    <cellStyle name="Calculation 3 3 2 3 5 4 2" xfId="8235"/>
    <cellStyle name="Calculation 3 3 2 3 5 4 3" xfId="8236"/>
    <cellStyle name="Calculation 3 3 2 3 5 5" xfId="8237"/>
    <cellStyle name="Calculation 3 3 2 3 5 5 2" xfId="8238"/>
    <cellStyle name="Calculation 3 3 2 3 5 5 3" xfId="8239"/>
    <cellStyle name="Calculation 3 3 2 3 5 6" xfId="8240"/>
    <cellStyle name="Calculation 3 3 2 3 5 6 2" xfId="8241"/>
    <cellStyle name="Calculation 3 3 2 3 5 6 3" xfId="8242"/>
    <cellStyle name="Calculation 3 3 2 3 5 7" xfId="8243"/>
    <cellStyle name="Calculation 3 3 2 3 5 7 2" xfId="8244"/>
    <cellStyle name="Calculation 3 3 2 3 5 7 3" xfId="8245"/>
    <cellStyle name="Calculation 3 3 2 3 5 8" xfId="8246"/>
    <cellStyle name="Calculation 3 3 2 3 5 9" xfId="8247"/>
    <cellStyle name="Calculation 3 3 2 3 6" xfId="8248"/>
    <cellStyle name="Calculation 3 3 2 3 6 2" xfId="8249"/>
    <cellStyle name="Calculation 3 3 2 3 6 3" xfId="8250"/>
    <cellStyle name="Calculation 3 3 2 3 7" xfId="8251"/>
    <cellStyle name="Calculation 3 3 2 3 7 2" xfId="8252"/>
    <cellStyle name="Calculation 3 3 2 3 7 3" xfId="8253"/>
    <cellStyle name="Calculation 3 3 2 3 8" xfId="8254"/>
    <cellStyle name="Calculation 3 3 2 3 8 2" xfId="8255"/>
    <cellStyle name="Calculation 3 3 2 3 8 3" xfId="8256"/>
    <cellStyle name="Calculation 3 3 2 3 9" xfId="8257"/>
    <cellStyle name="Calculation 3 3 2 3 9 2" xfId="8258"/>
    <cellStyle name="Calculation 3 3 2 3 9 3" xfId="8259"/>
    <cellStyle name="Calculation 3 3 2 4" xfId="8260"/>
    <cellStyle name="Calculation 3 3 2 4 10" xfId="8261"/>
    <cellStyle name="Calculation 3 3 2 4 2" xfId="8262"/>
    <cellStyle name="Calculation 3 3 2 4 2 10" xfId="8263"/>
    <cellStyle name="Calculation 3 3 2 4 2 2" xfId="8264"/>
    <cellStyle name="Calculation 3 3 2 4 2 2 2" xfId="8265"/>
    <cellStyle name="Calculation 3 3 2 4 2 2 2 2" xfId="8266"/>
    <cellStyle name="Calculation 3 3 2 4 2 2 2 3" xfId="8267"/>
    <cellStyle name="Calculation 3 3 2 4 2 2 3" xfId="8268"/>
    <cellStyle name="Calculation 3 3 2 4 2 2 3 2" xfId="8269"/>
    <cellStyle name="Calculation 3 3 2 4 2 2 3 3" xfId="8270"/>
    <cellStyle name="Calculation 3 3 2 4 2 2 4" xfId="8271"/>
    <cellStyle name="Calculation 3 3 2 4 2 2 4 2" xfId="8272"/>
    <cellStyle name="Calculation 3 3 2 4 2 2 4 3" xfId="8273"/>
    <cellStyle name="Calculation 3 3 2 4 2 2 5" xfId="8274"/>
    <cellStyle name="Calculation 3 3 2 4 2 2 5 2" xfId="8275"/>
    <cellStyle name="Calculation 3 3 2 4 2 2 5 3" xfId="8276"/>
    <cellStyle name="Calculation 3 3 2 4 2 2 6" xfId="8277"/>
    <cellStyle name="Calculation 3 3 2 4 2 2 6 2" xfId="8278"/>
    <cellStyle name="Calculation 3 3 2 4 2 2 6 3" xfId="8279"/>
    <cellStyle name="Calculation 3 3 2 4 2 2 7" xfId="8280"/>
    <cellStyle name="Calculation 3 3 2 4 2 2 7 2" xfId="8281"/>
    <cellStyle name="Calculation 3 3 2 4 2 2 7 3" xfId="8282"/>
    <cellStyle name="Calculation 3 3 2 4 2 2 8" xfId="8283"/>
    <cellStyle name="Calculation 3 3 2 4 2 2 9" xfId="8284"/>
    <cellStyle name="Calculation 3 3 2 4 2 3" xfId="8285"/>
    <cellStyle name="Calculation 3 3 2 4 2 3 2" xfId="8286"/>
    <cellStyle name="Calculation 3 3 2 4 2 3 3" xfId="8287"/>
    <cellStyle name="Calculation 3 3 2 4 2 4" xfId="8288"/>
    <cellStyle name="Calculation 3 3 2 4 2 4 2" xfId="8289"/>
    <cellStyle name="Calculation 3 3 2 4 2 4 3" xfId="8290"/>
    <cellStyle name="Calculation 3 3 2 4 2 5" xfId="8291"/>
    <cellStyle name="Calculation 3 3 2 4 2 5 2" xfId="8292"/>
    <cellStyle name="Calculation 3 3 2 4 2 5 3" xfId="8293"/>
    <cellStyle name="Calculation 3 3 2 4 2 6" xfId="8294"/>
    <cellStyle name="Calculation 3 3 2 4 2 6 2" xfId="8295"/>
    <cellStyle name="Calculation 3 3 2 4 2 6 3" xfId="8296"/>
    <cellStyle name="Calculation 3 3 2 4 2 7" xfId="8297"/>
    <cellStyle name="Calculation 3 3 2 4 2 7 2" xfId="8298"/>
    <cellStyle name="Calculation 3 3 2 4 2 7 3" xfId="8299"/>
    <cellStyle name="Calculation 3 3 2 4 2 8" xfId="8300"/>
    <cellStyle name="Calculation 3 3 2 4 2 8 2" xfId="8301"/>
    <cellStyle name="Calculation 3 3 2 4 2 8 3" xfId="8302"/>
    <cellStyle name="Calculation 3 3 2 4 2 9" xfId="8303"/>
    <cellStyle name="Calculation 3 3 2 4 3" xfId="8304"/>
    <cellStyle name="Calculation 3 3 2 4 3 10" xfId="8305"/>
    <cellStyle name="Calculation 3 3 2 4 3 2" xfId="8306"/>
    <cellStyle name="Calculation 3 3 2 4 3 2 2" xfId="8307"/>
    <cellStyle name="Calculation 3 3 2 4 3 2 2 2" xfId="8308"/>
    <cellStyle name="Calculation 3 3 2 4 3 2 2 3" xfId="8309"/>
    <cellStyle name="Calculation 3 3 2 4 3 2 3" xfId="8310"/>
    <cellStyle name="Calculation 3 3 2 4 3 2 3 2" xfId="8311"/>
    <cellStyle name="Calculation 3 3 2 4 3 2 3 3" xfId="8312"/>
    <cellStyle name="Calculation 3 3 2 4 3 2 4" xfId="8313"/>
    <cellStyle name="Calculation 3 3 2 4 3 2 4 2" xfId="8314"/>
    <cellStyle name="Calculation 3 3 2 4 3 2 4 3" xfId="8315"/>
    <cellStyle name="Calculation 3 3 2 4 3 2 5" xfId="8316"/>
    <cellStyle name="Calculation 3 3 2 4 3 2 5 2" xfId="8317"/>
    <cellStyle name="Calculation 3 3 2 4 3 2 5 3" xfId="8318"/>
    <cellStyle name="Calculation 3 3 2 4 3 2 6" xfId="8319"/>
    <cellStyle name="Calculation 3 3 2 4 3 2 6 2" xfId="8320"/>
    <cellStyle name="Calculation 3 3 2 4 3 2 6 3" xfId="8321"/>
    <cellStyle name="Calculation 3 3 2 4 3 2 7" xfId="8322"/>
    <cellStyle name="Calculation 3 3 2 4 3 2 7 2" xfId="8323"/>
    <cellStyle name="Calculation 3 3 2 4 3 2 7 3" xfId="8324"/>
    <cellStyle name="Calculation 3 3 2 4 3 2 8" xfId="8325"/>
    <cellStyle name="Calculation 3 3 2 4 3 2 9" xfId="8326"/>
    <cellStyle name="Calculation 3 3 2 4 3 3" xfId="8327"/>
    <cellStyle name="Calculation 3 3 2 4 3 3 2" xfId="8328"/>
    <cellStyle name="Calculation 3 3 2 4 3 3 3" xfId="8329"/>
    <cellStyle name="Calculation 3 3 2 4 3 4" xfId="8330"/>
    <cellStyle name="Calculation 3 3 2 4 3 4 2" xfId="8331"/>
    <cellStyle name="Calculation 3 3 2 4 3 4 3" xfId="8332"/>
    <cellStyle name="Calculation 3 3 2 4 3 5" xfId="8333"/>
    <cellStyle name="Calculation 3 3 2 4 3 5 2" xfId="8334"/>
    <cellStyle name="Calculation 3 3 2 4 3 5 3" xfId="8335"/>
    <cellStyle name="Calculation 3 3 2 4 3 6" xfId="8336"/>
    <cellStyle name="Calculation 3 3 2 4 3 6 2" xfId="8337"/>
    <cellStyle name="Calculation 3 3 2 4 3 6 3" xfId="8338"/>
    <cellStyle name="Calculation 3 3 2 4 3 7" xfId="8339"/>
    <cellStyle name="Calculation 3 3 2 4 3 7 2" xfId="8340"/>
    <cellStyle name="Calculation 3 3 2 4 3 7 3" xfId="8341"/>
    <cellStyle name="Calculation 3 3 2 4 3 8" xfId="8342"/>
    <cellStyle name="Calculation 3 3 2 4 3 8 2" xfId="8343"/>
    <cellStyle name="Calculation 3 3 2 4 3 8 3" xfId="8344"/>
    <cellStyle name="Calculation 3 3 2 4 3 9" xfId="8345"/>
    <cellStyle name="Calculation 3 3 2 4 4" xfId="8346"/>
    <cellStyle name="Calculation 3 3 2 4 4 10" xfId="8347"/>
    <cellStyle name="Calculation 3 3 2 4 4 2" xfId="8348"/>
    <cellStyle name="Calculation 3 3 2 4 4 2 2" xfId="8349"/>
    <cellStyle name="Calculation 3 3 2 4 4 2 2 2" xfId="8350"/>
    <cellStyle name="Calculation 3 3 2 4 4 2 2 3" xfId="8351"/>
    <cellStyle name="Calculation 3 3 2 4 4 2 3" xfId="8352"/>
    <cellStyle name="Calculation 3 3 2 4 4 2 3 2" xfId="8353"/>
    <cellStyle name="Calculation 3 3 2 4 4 2 3 3" xfId="8354"/>
    <cellStyle name="Calculation 3 3 2 4 4 2 4" xfId="8355"/>
    <cellStyle name="Calculation 3 3 2 4 4 2 4 2" xfId="8356"/>
    <cellStyle name="Calculation 3 3 2 4 4 2 4 3" xfId="8357"/>
    <cellStyle name="Calculation 3 3 2 4 4 2 5" xfId="8358"/>
    <cellStyle name="Calculation 3 3 2 4 4 2 5 2" xfId="8359"/>
    <cellStyle name="Calculation 3 3 2 4 4 2 5 3" xfId="8360"/>
    <cellStyle name="Calculation 3 3 2 4 4 2 6" xfId="8361"/>
    <cellStyle name="Calculation 3 3 2 4 4 2 6 2" xfId="8362"/>
    <cellStyle name="Calculation 3 3 2 4 4 2 6 3" xfId="8363"/>
    <cellStyle name="Calculation 3 3 2 4 4 2 7" xfId="8364"/>
    <cellStyle name="Calculation 3 3 2 4 4 2 7 2" xfId="8365"/>
    <cellStyle name="Calculation 3 3 2 4 4 2 7 3" xfId="8366"/>
    <cellStyle name="Calculation 3 3 2 4 4 2 8" xfId="8367"/>
    <cellStyle name="Calculation 3 3 2 4 4 2 9" xfId="8368"/>
    <cellStyle name="Calculation 3 3 2 4 4 3" xfId="8369"/>
    <cellStyle name="Calculation 3 3 2 4 4 3 2" xfId="8370"/>
    <cellStyle name="Calculation 3 3 2 4 4 3 3" xfId="8371"/>
    <cellStyle name="Calculation 3 3 2 4 4 4" xfId="8372"/>
    <cellStyle name="Calculation 3 3 2 4 4 4 2" xfId="8373"/>
    <cellStyle name="Calculation 3 3 2 4 4 4 3" xfId="8374"/>
    <cellStyle name="Calculation 3 3 2 4 4 5" xfId="8375"/>
    <cellStyle name="Calculation 3 3 2 4 4 5 2" xfId="8376"/>
    <cellStyle name="Calculation 3 3 2 4 4 5 3" xfId="8377"/>
    <cellStyle name="Calculation 3 3 2 4 4 6" xfId="8378"/>
    <cellStyle name="Calculation 3 3 2 4 4 6 2" xfId="8379"/>
    <cellStyle name="Calculation 3 3 2 4 4 6 3" xfId="8380"/>
    <cellStyle name="Calculation 3 3 2 4 4 7" xfId="8381"/>
    <cellStyle name="Calculation 3 3 2 4 4 7 2" xfId="8382"/>
    <cellStyle name="Calculation 3 3 2 4 4 7 3" xfId="8383"/>
    <cellStyle name="Calculation 3 3 2 4 4 8" xfId="8384"/>
    <cellStyle name="Calculation 3 3 2 4 4 8 2" xfId="8385"/>
    <cellStyle name="Calculation 3 3 2 4 4 8 3" xfId="8386"/>
    <cellStyle name="Calculation 3 3 2 4 4 9" xfId="8387"/>
    <cellStyle name="Calculation 3 3 2 4 5" xfId="8388"/>
    <cellStyle name="Calculation 3 3 2 4 5 2" xfId="8389"/>
    <cellStyle name="Calculation 3 3 2 4 5 2 2" xfId="8390"/>
    <cellStyle name="Calculation 3 3 2 4 5 2 3" xfId="8391"/>
    <cellStyle name="Calculation 3 3 2 4 5 3" xfId="8392"/>
    <cellStyle name="Calculation 3 3 2 4 5 3 2" xfId="8393"/>
    <cellStyle name="Calculation 3 3 2 4 5 3 3" xfId="8394"/>
    <cellStyle name="Calculation 3 3 2 4 5 4" xfId="8395"/>
    <cellStyle name="Calculation 3 3 2 4 5 4 2" xfId="8396"/>
    <cellStyle name="Calculation 3 3 2 4 5 4 3" xfId="8397"/>
    <cellStyle name="Calculation 3 3 2 4 5 5" xfId="8398"/>
    <cellStyle name="Calculation 3 3 2 4 5 5 2" xfId="8399"/>
    <cellStyle name="Calculation 3 3 2 4 5 5 3" xfId="8400"/>
    <cellStyle name="Calculation 3 3 2 4 5 6" xfId="8401"/>
    <cellStyle name="Calculation 3 3 2 4 5 6 2" xfId="8402"/>
    <cellStyle name="Calculation 3 3 2 4 5 6 3" xfId="8403"/>
    <cellStyle name="Calculation 3 3 2 4 5 7" xfId="8404"/>
    <cellStyle name="Calculation 3 3 2 4 5 7 2" xfId="8405"/>
    <cellStyle name="Calculation 3 3 2 4 5 7 3" xfId="8406"/>
    <cellStyle name="Calculation 3 3 2 4 5 8" xfId="8407"/>
    <cellStyle name="Calculation 3 3 2 4 5 9" xfId="8408"/>
    <cellStyle name="Calculation 3 3 2 4 6" xfId="8409"/>
    <cellStyle name="Calculation 3 3 2 4 6 2" xfId="8410"/>
    <cellStyle name="Calculation 3 3 2 4 6 3" xfId="8411"/>
    <cellStyle name="Calculation 3 3 2 4 7" xfId="8412"/>
    <cellStyle name="Calculation 3 3 2 4 7 2" xfId="8413"/>
    <cellStyle name="Calculation 3 3 2 4 7 3" xfId="8414"/>
    <cellStyle name="Calculation 3 3 2 4 8" xfId="8415"/>
    <cellStyle name="Calculation 3 3 2 4 8 2" xfId="8416"/>
    <cellStyle name="Calculation 3 3 2 4 8 3" xfId="8417"/>
    <cellStyle name="Calculation 3 3 2 4 9" xfId="8418"/>
    <cellStyle name="Calculation 3 3 2 4 9 2" xfId="8419"/>
    <cellStyle name="Calculation 3 3 2 4 9 3" xfId="8420"/>
    <cellStyle name="Calculation 3 3 2 5" xfId="8421"/>
    <cellStyle name="Calculation 3 3 2 5 10" xfId="8422"/>
    <cellStyle name="Calculation 3 3 2 5 2" xfId="8423"/>
    <cellStyle name="Calculation 3 3 2 5 2 10" xfId="8424"/>
    <cellStyle name="Calculation 3 3 2 5 2 2" xfId="8425"/>
    <cellStyle name="Calculation 3 3 2 5 2 2 2" xfId="8426"/>
    <cellStyle name="Calculation 3 3 2 5 2 2 2 2" xfId="8427"/>
    <cellStyle name="Calculation 3 3 2 5 2 2 2 3" xfId="8428"/>
    <cellStyle name="Calculation 3 3 2 5 2 2 3" xfId="8429"/>
    <cellStyle name="Calculation 3 3 2 5 2 2 3 2" xfId="8430"/>
    <cellStyle name="Calculation 3 3 2 5 2 2 3 3" xfId="8431"/>
    <cellStyle name="Calculation 3 3 2 5 2 2 4" xfId="8432"/>
    <cellStyle name="Calculation 3 3 2 5 2 2 4 2" xfId="8433"/>
    <cellStyle name="Calculation 3 3 2 5 2 2 4 3" xfId="8434"/>
    <cellStyle name="Calculation 3 3 2 5 2 2 5" xfId="8435"/>
    <cellStyle name="Calculation 3 3 2 5 2 2 5 2" xfId="8436"/>
    <cellStyle name="Calculation 3 3 2 5 2 2 5 3" xfId="8437"/>
    <cellStyle name="Calculation 3 3 2 5 2 2 6" xfId="8438"/>
    <cellStyle name="Calculation 3 3 2 5 2 2 6 2" xfId="8439"/>
    <cellStyle name="Calculation 3 3 2 5 2 2 6 3" xfId="8440"/>
    <cellStyle name="Calculation 3 3 2 5 2 2 7" xfId="8441"/>
    <cellStyle name="Calculation 3 3 2 5 2 2 7 2" xfId="8442"/>
    <cellStyle name="Calculation 3 3 2 5 2 2 7 3" xfId="8443"/>
    <cellStyle name="Calculation 3 3 2 5 2 2 8" xfId="8444"/>
    <cellStyle name="Calculation 3 3 2 5 2 2 9" xfId="8445"/>
    <cellStyle name="Calculation 3 3 2 5 2 3" xfId="8446"/>
    <cellStyle name="Calculation 3 3 2 5 2 3 2" xfId="8447"/>
    <cellStyle name="Calculation 3 3 2 5 2 3 3" xfId="8448"/>
    <cellStyle name="Calculation 3 3 2 5 2 4" xfId="8449"/>
    <cellStyle name="Calculation 3 3 2 5 2 4 2" xfId="8450"/>
    <cellStyle name="Calculation 3 3 2 5 2 4 3" xfId="8451"/>
    <cellStyle name="Calculation 3 3 2 5 2 5" xfId="8452"/>
    <cellStyle name="Calculation 3 3 2 5 2 5 2" xfId="8453"/>
    <cellStyle name="Calculation 3 3 2 5 2 5 3" xfId="8454"/>
    <cellStyle name="Calculation 3 3 2 5 2 6" xfId="8455"/>
    <cellStyle name="Calculation 3 3 2 5 2 6 2" xfId="8456"/>
    <cellStyle name="Calculation 3 3 2 5 2 6 3" xfId="8457"/>
    <cellStyle name="Calculation 3 3 2 5 2 7" xfId="8458"/>
    <cellStyle name="Calculation 3 3 2 5 2 7 2" xfId="8459"/>
    <cellStyle name="Calculation 3 3 2 5 2 7 3" xfId="8460"/>
    <cellStyle name="Calculation 3 3 2 5 2 8" xfId="8461"/>
    <cellStyle name="Calculation 3 3 2 5 2 8 2" xfId="8462"/>
    <cellStyle name="Calculation 3 3 2 5 2 8 3" xfId="8463"/>
    <cellStyle name="Calculation 3 3 2 5 2 9" xfId="8464"/>
    <cellStyle name="Calculation 3 3 2 5 3" xfId="8465"/>
    <cellStyle name="Calculation 3 3 2 5 3 10" xfId="8466"/>
    <cellStyle name="Calculation 3 3 2 5 3 2" xfId="8467"/>
    <cellStyle name="Calculation 3 3 2 5 3 2 2" xfId="8468"/>
    <cellStyle name="Calculation 3 3 2 5 3 2 2 2" xfId="8469"/>
    <cellStyle name="Calculation 3 3 2 5 3 2 2 3" xfId="8470"/>
    <cellStyle name="Calculation 3 3 2 5 3 2 3" xfId="8471"/>
    <cellStyle name="Calculation 3 3 2 5 3 2 3 2" xfId="8472"/>
    <cellStyle name="Calculation 3 3 2 5 3 2 3 3" xfId="8473"/>
    <cellStyle name="Calculation 3 3 2 5 3 2 4" xfId="8474"/>
    <cellStyle name="Calculation 3 3 2 5 3 2 4 2" xfId="8475"/>
    <cellStyle name="Calculation 3 3 2 5 3 2 4 3" xfId="8476"/>
    <cellStyle name="Calculation 3 3 2 5 3 2 5" xfId="8477"/>
    <cellStyle name="Calculation 3 3 2 5 3 2 5 2" xfId="8478"/>
    <cellStyle name="Calculation 3 3 2 5 3 2 5 3" xfId="8479"/>
    <cellStyle name="Calculation 3 3 2 5 3 2 6" xfId="8480"/>
    <cellStyle name="Calculation 3 3 2 5 3 2 6 2" xfId="8481"/>
    <cellStyle name="Calculation 3 3 2 5 3 2 6 3" xfId="8482"/>
    <cellStyle name="Calculation 3 3 2 5 3 2 7" xfId="8483"/>
    <cellStyle name="Calculation 3 3 2 5 3 2 7 2" xfId="8484"/>
    <cellStyle name="Calculation 3 3 2 5 3 2 7 3" xfId="8485"/>
    <cellStyle name="Calculation 3 3 2 5 3 2 8" xfId="8486"/>
    <cellStyle name="Calculation 3 3 2 5 3 2 9" xfId="8487"/>
    <cellStyle name="Calculation 3 3 2 5 3 3" xfId="8488"/>
    <cellStyle name="Calculation 3 3 2 5 3 3 2" xfId="8489"/>
    <cellStyle name="Calculation 3 3 2 5 3 3 3" xfId="8490"/>
    <cellStyle name="Calculation 3 3 2 5 3 4" xfId="8491"/>
    <cellStyle name="Calculation 3 3 2 5 3 4 2" xfId="8492"/>
    <cellStyle name="Calculation 3 3 2 5 3 4 3" xfId="8493"/>
    <cellStyle name="Calculation 3 3 2 5 3 5" xfId="8494"/>
    <cellStyle name="Calculation 3 3 2 5 3 5 2" xfId="8495"/>
    <cellStyle name="Calculation 3 3 2 5 3 5 3" xfId="8496"/>
    <cellStyle name="Calculation 3 3 2 5 3 6" xfId="8497"/>
    <cellStyle name="Calculation 3 3 2 5 3 6 2" xfId="8498"/>
    <cellStyle name="Calculation 3 3 2 5 3 6 3" xfId="8499"/>
    <cellStyle name="Calculation 3 3 2 5 3 7" xfId="8500"/>
    <cellStyle name="Calculation 3 3 2 5 3 7 2" xfId="8501"/>
    <cellStyle name="Calculation 3 3 2 5 3 7 3" xfId="8502"/>
    <cellStyle name="Calculation 3 3 2 5 3 8" xfId="8503"/>
    <cellStyle name="Calculation 3 3 2 5 3 8 2" xfId="8504"/>
    <cellStyle name="Calculation 3 3 2 5 3 8 3" xfId="8505"/>
    <cellStyle name="Calculation 3 3 2 5 3 9" xfId="8506"/>
    <cellStyle name="Calculation 3 3 2 5 4" xfId="8507"/>
    <cellStyle name="Calculation 3 3 2 5 4 10" xfId="8508"/>
    <cellStyle name="Calculation 3 3 2 5 4 2" xfId="8509"/>
    <cellStyle name="Calculation 3 3 2 5 4 2 2" xfId="8510"/>
    <cellStyle name="Calculation 3 3 2 5 4 2 2 2" xfId="8511"/>
    <cellStyle name="Calculation 3 3 2 5 4 2 2 3" xfId="8512"/>
    <cellStyle name="Calculation 3 3 2 5 4 2 3" xfId="8513"/>
    <cellStyle name="Calculation 3 3 2 5 4 2 3 2" xfId="8514"/>
    <cellStyle name="Calculation 3 3 2 5 4 2 3 3" xfId="8515"/>
    <cellStyle name="Calculation 3 3 2 5 4 2 4" xfId="8516"/>
    <cellStyle name="Calculation 3 3 2 5 4 2 4 2" xfId="8517"/>
    <cellStyle name="Calculation 3 3 2 5 4 2 4 3" xfId="8518"/>
    <cellStyle name="Calculation 3 3 2 5 4 2 5" xfId="8519"/>
    <cellStyle name="Calculation 3 3 2 5 4 2 5 2" xfId="8520"/>
    <cellStyle name="Calculation 3 3 2 5 4 2 5 3" xfId="8521"/>
    <cellStyle name="Calculation 3 3 2 5 4 2 6" xfId="8522"/>
    <cellStyle name="Calculation 3 3 2 5 4 2 6 2" xfId="8523"/>
    <cellStyle name="Calculation 3 3 2 5 4 2 6 3" xfId="8524"/>
    <cellStyle name="Calculation 3 3 2 5 4 2 7" xfId="8525"/>
    <cellStyle name="Calculation 3 3 2 5 4 2 7 2" xfId="8526"/>
    <cellStyle name="Calculation 3 3 2 5 4 2 7 3" xfId="8527"/>
    <cellStyle name="Calculation 3 3 2 5 4 2 8" xfId="8528"/>
    <cellStyle name="Calculation 3 3 2 5 4 2 9" xfId="8529"/>
    <cellStyle name="Calculation 3 3 2 5 4 3" xfId="8530"/>
    <cellStyle name="Calculation 3 3 2 5 4 3 2" xfId="8531"/>
    <cellStyle name="Calculation 3 3 2 5 4 3 3" xfId="8532"/>
    <cellStyle name="Calculation 3 3 2 5 4 4" xfId="8533"/>
    <cellStyle name="Calculation 3 3 2 5 4 4 2" xfId="8534"/>
    <cellStyle name="Calculation 3 3 2 5 4 4 3" xfId="8535"/>
    <cellStyle name="Calculation 3 3 2 5 4 5" xfId="8536"/>
    <cellStyle name="Calculation 3 3 2 5 4 5 2" xfId="8537"/>
    <cellStyle name="Calculation 3 3 2 5 4 5 3" xfId="8538"/>
    <cellStyle name="Calculation 3 3 2 5 4 6" xfId="8539"/>
    <cellStyle name="Calculation 3 3 2 5 4 6 2" xfId="8540"/>
    <cellStyle name="Calculation 3 3 2 5 4 6 3" xfId="8541"/>
    <cellStyle name="Calculation 3 3 2 5 4 7" xfId="8542"/>
    <cellStyle name="Calculation 3 3 2 5 4 7 2" xfId="8543"/>
    <cellStyle name="Calculation 3 3 2 5 4 7 3" xfId="8544"/>
    <cellStyle name="Calculation 3 3 2 5 4 8" xfId="8545"/>
    <cellStyle name="Calculation 3 3 2 5 4 8 2" xfId="8546"/>
    <cellStyle name="Calculation 3 3 2 5 4 8 3" xfId="8547"/>
    <cellStyle name="Calculation 3 3 2 5 4 9" xfId="8548"/>
    <cellStyle name="Calculation 3 3 2 5 5" xfId="8549"/>
    <cellStyle name="Calculation 3 3 2 5 5 2" xfId="8550"/>
    <cellStyle name="Calculation 3 3 2 5 5 2 2" xfId="8551"/>
    <cellStyle name="Calculation 3 3 2 5 5 2 3" xfId="8552"/>
    <cellStyle name="Calculation 3 3 2 5 5 3" xfId="8553"/>
    <cellStyle name="Calculation 3 3 2 5 5 3 2" xfId="8554"/>
    <cellStyle name="Calculation 3 3 2 5 5 3 3" xfId="8555"/>
    <cellStyle name="Calculation 3 3 2 5 5 4" xfId="8556"/>
    <cellStyle name="Calculation 3 3 2 5 5 4 2" xfId="8557"/>
    <cellStyle name="Calculation 3 3 2 5 5 4 3" xfId="8558"/>
    <cellStyle name="Calculation 3 3 2 5 5 5" xfId="8559"/>
    <cellStyle name="Calculation 3 3 2 5 5 5 2" xfId="8560"/>
    <cellStyle name="Calculation 3 3 2 5 5 5 3" xfId="8561"/>
    <cellStyle name="Calculation 3 3 2 5 5 6" xfId="8562"/>
    <cellStyle name="Calculation 3 3 2 5 5 6 2" xfId="8563"/>
    <cellStyle name="Calculation 3 3 2 5 5 6 3" xfId="8564"/>
    <cellStyle name="Calculation 3 3 2 5 5 7" xfId="8565"/>
    <cellStyle name="Calculation 3 3 2 5 5 7 2" xfId="8566"/>
    <cellStyle name="Calculation 3 3 2 5 5 7 3" xfId="8567"/>
    <cellStyle name="Calculation 3 3 2 5 5 8" xfId="8568"/>
    <cellStyle name="Calculation 3 3 2 5 5 9" xfId="8569"/>
    <cellStyle name="Calculation 3 3 2 5 6" xfId="8570"/>
    <cellStyle name="Calculation 3 3 2 5 6 2" xfId="8571"/>
    <cellStyle name="Calculation 3 3 2 5 6 3" xfId="8572"/>
    <cellStyle name="Calculation 3 3 2 5 7" xfId="8573"/>
    <cellStyle name="Calculation 3 3 2 5 7 2" xfId="8574"/>
    <cellStyle name="Calculation 3 3 2 5 7 3" xfId="8575"/>
    <cellStyle name="Calculation 3 3 2 5 8" xfId="8576"/>
    <cellStyle name="Calculation 3 3 2 5 8 2" xfId="8577"/>
    <cellStyle name="Calculation 3 3 2 5 8 3" xfId="8578"/>
    <cellStyle name="Calculation 3 3 2 5 9" xfId="8579"/>
    <cellStyle name="Calculation 3 3 2 5 9 2" xfId="8580"/>
    <cellStyle name="Calculation 3 3 2 5 9 3" xfId="8581"/>
    <cellStyle name="Calculation 3 3 2 6" xfId="8582"/>
    <cellStyle name="Calculation 3 3 2 6 10" xfId="8583"/>
    <cellStyle name="Calculation 3 3 2 6 2" xfId="8584"/>
    <cellStyle name="Calculation 3 3 2 6 2 2" xfId="8585"/>
    <cellStyle name="Calculation 3 3 2 6 2 2 2" xfId="8586"/>
    <cellStyle name="Calculation 3 3 2 6 2 2 3" xfId="8587"/>
    <cellStyle name="Calculation 3 3 2 6 2 3" xfId="8588"/>
    <cellStyle name="Calculation 3 3 2 6 2 3 2" xfId="8589"/>
    <cellStyle name="Calculation 3 3 2 6 2 3 3" xfId="8590"/>
    <cellStyle name="Calculation 3 3 2 6 2 4" xfId="8591"/>
    <cellStyle name="Calculation 3 3 2 6 2 4 2" xfId="8592"/>
    <cellStyle name="Calculation 3 3 2 6 2 4 3" xfId="8593"/>
    <cellStyle name="Calculation 3 3 2 6 2 5" xfId="8594"/>
    <cellStyle name="Calculation 3 3 2 6 2 5 2" xfId="8595"/>
    <cellStyle name="Calculation 3 3 2 6 2 5 3" xfId="8596"/>
    <cellStyle name="Calculation 3 3 2 6 2 6" xfId="8597"/>
    <cellStyle name="Calculation 3 3 2 6 2 6 2" xfId="8598"/>
    <cellStyle name="Calculation 3 3 2 6 2 6 3" xfId="8599"/>
    <cellStyle name="Calculation 3 3 2 6 2 7" xfId="8600"/>
    <cellStyle name="Calculation 3 3 2 6 2 7 2" xfId="8601"/>
    <cellStyle name="Calculation 3 3 2 6 2 7 3" xfId="8602"/>
    <cellStyle name="Calculation 3 3 2 6 2 8" xfId="8603"/>
    <cellStyle name="Calculation 3 3 2 6 2 9" xfId="8604"/>
    <cellStyle name="Calculation 3 3 2 6 3" xfId="8605"/>
    <cellStyle name="Calculation 3 3 2 6 3 2" xfId="8606"/>
    <cellStyle name="Calculation 3 3 2 6 3 3" xfId="8607"/>
    <cellStyle name="Calculation 3 3 2 6 4" xfId="8608"/>
    <cellStyle name="Calculation 3 3 2 6 4 2" xfId="8609"/>
    <cellStyle name="Calculation 3 3 2 6 4 3" xfId="8610"/>
    <cellStyle name="Calculation 3 3 2 6 5" xfId="8611"/>
    <cellStyle name="Calculation 3 3 2 6 5 2" xfId="8612"/>
    <cellStyle name="Calculation 3 3 2 6 5 3" xfId="8613"/>
    <cellStyle name="Calculation 3 3 2 6 6" xfId="8614"/>
    <cellStyle name="Calculation 3 3 2 6 6 2" xfId="8615"/>
    <cellStyle name="Calculation 3 3 2 6 6 3" xfId="8616"/>
    <cellStyle name="Calculation 3 3 2 6 7" xfId="8617"/>
    <cellStyle name="Calculation 3 3 2 6 7 2" xfId="8618"/>
    <cellStyle name="Calculation 3 3 2 6 7 3" xfId="8619"/>
    <cellStyle name="Calculation 3 3 2 6 8" xfId="8620"/>
    <cellStyle name="Calculation 3 3 2 6 8 2" xfId="8621"/>
    <cellStyle name="Calculation 3 3 2 6 8 3" xfId="8622"/>
    <cellStyle name="Calculation 3 3 2 6 9" xfId="8623"/>
    <cellStyle name="Calculation 3 3 2 7" xfId="8624"/>
    <cellStyle name="Calculation 3 3 2 7 10" xfId="8625"/>
    <cellStyle name="Calculation 3 3 2 7 2" xfId="8626"/>
    <cellStyle name="Calculation 3 3 2 7 2 2" xfId="8627"/>
    <cellStyle name="Calculation 3 3 2 7 2 2 2" xfId="8628"/>
    <cellStyle name="Calculation 3 3 2 7 2 2 3" xfId="8629"/>
    <cellStyle name="Calculation 3 3 2 7 2 3" xfId="8630"/>
    <cellStyle name="Calculation 3 3 2 7 2 3 2" xfId="8631"/>
    <cellStyle name="Calculation 3 3 2 7 2 3 3" xfId="8632"/>
    <cellStyle name="Calculation 3 3 2 7 2 4" xfId="8633"/>
    <cellStyle name="Calculation 3 3 2 7 2 4 2" xfId="8634"/>
    <cellStyle name="Calculation 3 3 2 7 2 4 3" xfId="8635"/>
    <cellStyle name="Calculation 3 3 2 7 2 5" xfId="8636"/>
    <cellStyle name="Calculation 3 3 2 7 2 5 2" xfId="8637"/>
    <cellStyle name="Calculation 3 3 2 7 2 5 3" xfId="8638"/>
    <cellStyle name="Calculation 3 3 2 7 2 6" xfId="8639"/>
    <cellStyle name="Calculation 3 3 2 7 2 6 2" xfId="8640"/>
    <cellStyle name="Calculation 3 3 2 7 2 6 3" xfId="8641"/>
    <cellStyle name="Calculation 3 3 2 7 2 7" xfId="8642"/>
    <cellStyle name="Calculation 3 3 2 7 2 7 2" xfId="8643"/>
    <cellStyle name="Calculation 3 3 2 7 2 7 3" xfId="8644"/>
    <cellStyle name="Calculation 3 3 2 7 2 8" xfId="8645"/>
    <cellStyle name="Calculation 3 3 2 7 2 9" xfId="8646"/>
    <cellStyle name="Calculation 3 3 2 7 3" xfId="8647"/>
    <cellStyle name="Calculation 3 3 2 7 3 2" xfId="8648"/>
    <cellStyle name="Calculation 3 3 2 7 3 3" xfId="8649"/>
    <cellStyle name="Calculation 3 3 2 7 4" xfId="8650"/>
    <cellStyle name="Calculation 3 3 2 7 4 2" xfId="8651"/>
    <cellStyle name="Calculation 3 3 2 7 4 3" xfId="8652"/>
    <cellStyle name="Calculation 3 3 2 7 5" xfId="8653"/>
    <cellStyle name="Calculation 3 3 2 7 5 2" xfId="8654"/>
    <cellStyle name="Calculation 3 3 2 7 5 3" xfId="8655"/>
    <cellStyle name="Calculation 3 3 2 7 6" xfId="8656"/>
    <cellStyle name="Calculation 3 3 2 7 6 2" xfId="8657"/>
    <cellStyle name="Calculation 3 3 2 7 6 3" xfId="8658"/>
    <cellStyle name="Calculation 3 3 2 7 7" xfId="8659"/>
    <cellStyle name="Calculation 3 3 2 7 7 2" xfId="8660"/>
    <cellStyle name="Calculation 3 3 2 7 7 3" xfId="8661"/>
    <cellStyle name="Calculation 3 3 2 7 8" xfId="8662"/>
    <cellStyle name="Calculation 3 3 2 7 8 2" xfId="8663"/>
    <cellStyle name="Calculation 3 3 2 7 8 3" xfId="8664"/>
    <cellStyle name="Calculation 3 3 2 7 9" xfId="8665"/>
    <cellStyle name="Calculation 3 3 2 8" xfId="8666"/>
    <cellStyle name="Calculation 3 3 2 8 10" xfId="8667"/>
    <cellStyle name="Calculation 3 3 2 8 2" xfId="8668"/>
    <cellStyle name="Calculation 3 3 2 8 2 2" xfId="8669"/>
    <cellStyle name="Calculation 3 3 2 8 2 2 2" xfId="8670"/>
    <cellStyle name="Calculation 3 3 2 8 2 2 3" xfId="8671"/>
    <cellStyle name="Calculation 3 3 2 8 2 3" xfId="8672"/>
    <cellStyle name="Calculation 3 3 2 8 2 3 2" xfId="8673"/>
    <cellStyle name="Calculation 3 3 2 8 2 3 3" xfId="8674"/>
    <cellStyle name="Calculation 3 3 2 8 2 4" xfId="8675"/>
    <cellStyle name="Calculation 3 3 2 8 2 4 2" xfId="8676"/>
    <cellStyle name="Calculation 3 3 2 8 2 4 3" xfId="8677"/>
    <cellStyle name="Calculation 3 3 2 8 2 5" xfId="8678"/>
    <cellStyle name="Calculation 3 3 2 8 2 5 2" xfId="8679"/>
    <cellStyle name="Calculation 3 3 2 8 2 5 3" xfId="8680"/>
    <cellStyle name="Calculation 3 3 2 8 2 6" xfId="8681"/>
    <cellStyle name="Calculation 3 3 2 8 2 6 2" xfId="8682"/>
    <cellStyle name="Calculation 3 3 2 8 2 6 3" xfId="8683"/>
    <cellStyle name="Calculation 3 3 2 8 2 7" xfId="8684"/>
    <cellStyle name="Calculation 3 3 2 8 2 7 2" xfId="8685"/>
    <cellStyle name="Calculation 3 3 2 8 2 7 3" xfId="8686"/>
    <cellStyle name="Calculation 3 3 2 8 2 8" xfId="8687"/>
    <cellStyle name="Calculation 3 3 2 8 2 9" xfId="8688"/>
    <cellStyle name="Calculation 3 3 2 8 3" xfId="8689"/>
    <cellStyle name="Calculation 3 3 2 8 3 2" xfId="8690"/>
    <cellStyle name="Calculation 3 3 2 8 3 3" xfId="8691"/>
    <cellStyle name="Calculation 3 3 2 8 4" xfId="8692"/>
    <cellStyle name="Calculation 3 3 2 8 4 2" xfId="8693"/>
    <cellStyle name="Calculation 3 3 2 8 4 3" xfId="8694"/>
    <cellStyle name="Calculation 3 3 2 8 5" xfId="8695"/>
    <cellStyle name="Calculation 3 3 2 8 5 2" xfId="8696"/>
    <cellStyle name="Calculation 3 3 2 8 5 3" xfId="8697"/>
    <cellStyle name="Calculation 3 3 2 8 6" xfId="8698"/>
    <cellStyle name="Calculation 3 3 2 8 6 2" xfId="8699"/>
    <cellStyle name="Calculation 3 3 2 8 6 3" xfId="8700"/>
    <cellStyle name="Calculation 3 3 2 8 7" xfId="8701"/>
    <cellStyle name="Calculation 3 3 2 8 7 2" xfId="8702"/>
    <cellStyle name="Calculation 3 3 2 8 7 3" xfId="8703"/>
    <cellStyle name="Calculation 3 3 2 8 8" xfId="8704"/>
    <cellStyle name="Calculation 3 3 2 8 8 2" xfId="8705"/>
    <cellStyle name="Calculation 3 3 2 8 8 3" xfId="8706"/>
    <cellStyle name="Calculation 3 3 2 8 9" xfId="8707"/>
    <cellStyle name="Calculation 3 3 2 9" xfId="8708"/>
    <cellStyle name="Calculation 3 3 2 9 2" xfId="8709"/>
    <cellStyle name="Calculation 3 3 2 9 2 2" xfId="8710"/>
    <cellStyle name="Calculation 3 3 2 9 2 3" xfId="8711"/>
    <cellStyle name="Calculation 3 3 2 9 3" xfId="8712"/>
    <cellStyle name="Calculation 3 3 2 9 3 2" xfId="8713"/>
    <cellStyle name="Calculation 3 3 2 9 3 3" xfId="8714"/>
    <cellStyle name="Calculation 3 3 2 9 4" xfId="8715"/>
    <cellStyle name="Calculation 3 3 2 9 4 2" xfId="8716"/>
    <cellStyle name="Calculation 3 3 2 9 4 3" xfId="8717"/>
    <cellStyle name="Calculation 3 3 2 9 5" xfId="8718"/>
    <cellStyle name="Calculation 3 3 2 9 5 2" xfId="8719"/>
    <cellStyle name="Calculation 3 3 2 9 5 3" xfId="8720"/>
    <cellStyle name="Calculation 3 3 2 9 6" xfId="8721"/>
    <cellStyle name="Calculation 3 3 2 9 6 2" xfId="8722"/>
    <cellStyle name="Calculation 3 3 2 9 6 3" xfId="8723"/>
    <cellStyle name="Calculation 3 3 2 9 7" xfId="8724"/>
    <cellStyle name="Calculation 3 3 2 9 7 2" xfId="8725"/>
    <cellStyle name="Calculation 3 3 2 9 7 3" xfId="8726"/>
    <cellStyle name="Calculation 3 3 2 9 8" xfId="8727"/>
    <cellStyle name="Calculation 3 3 2 9 9" xfId="8728"/>
    <cellStyle name="Calculation 3 3 3" xfId="8729"/>
    <cellStyle name="Calculation 3 3 3 10" xfId="8730"/>
    <cellStyle name="Calculation 3 3 3 10 2" xfId="8731"/>
    <cellStyle name="Calculation 3 3 3 10 3" xfId="8732"/>
    <cellStyle name="Calculation 3 3 3 11" xfId="8733"/>
    <cellStyle name="Calculation 3 3 3 11 2" xfId="8734"/>
    <cellStyle name="Calculation 3 3 3 11 3" xfId="8735"/>
    <cellStyle name="Calculation 3 3 3 12" xfId="8736"/>
    <cellStyle name="Calculation 3 3 3 2" xfId="8737"/>
    <cellStyle name="Calculation 3 3 3 2 10" xfId="8738"/>
    <cellStyle name="Calculation 3 3 3 2 2" xfId="8739"/>
    <cellStyle name="Calculation 3 3 3 2 2 2" xfId="8740"/>
    <cellStyle name="Calculation 3 3 3 2 2 2 2" xfId="8741"/>
    <cellStyle name="Calculation 3 3 3 2 2 2 3" xfId="8742"/>
    <cellStyle name="Calculation 3 3 3 2 2 3" xfId="8743"/>
    <cellStyle name="Calculation 3 3 3 2 2 3 2" xfId="8744"/>
    <cellStyle name="Calculation 3 3 3 2 2 3 3" xfId="8745"/>
    <cellStyle name="Calculation 3 3 3 2 2 4" xfId="8746"/>
    <cellStyle name="Calculation 3 3 3 2 2 4 2" xfId="8747"/>
    <cellStyle name="Calculation 3 3 3 2 2 4 3" xfId="8748"/>
    <cellStyle name="Calculation 3 3 3 2 2 5" xfId="8749"/>
    <cellStyle name="Calculation 3 3 3 2 2 5 2" xfId="8750"/>
    <cellStyle name="Calculation 3 3 3 2 2 5 3" xfId="8751"/>
    <cellStyle name="Calculation 3 3 3 2 2 6" xfId="8752"/>
    <cellStyle name="Calculation 3 3 3 2 2 6 2" xfId="8753"/>
    <cellStyle name="Calculation 3 3 3 2 2 6 3" xfId="8754"/>
    <cellStyle name="Calculation 3 3 3 2 2 7" xfId="8755"/>
    <cellStyle name="Calculation 3 3 3 2 2 7 2" xfId="8756"/>
    <cellStyle name="Calculation 3 3 3 2 2 7 3" xfId="8757"/>
    <cellStyle name="Calculation 3 3 3 2 2 8" xfId="8758"/>
    <cellStyle name="Calculation 3 3 3 2 2 9" xfId="8759"/>
    <cellStyle name="Calculation 3 3 3 2 3" xfId="8760"/>
    <cellStyle name="Calculation 3 3 3 2 3 2" xfId="8761"/>
    <cellStyle name="Calculation 3 3 3 2 3 3" xfId="8762"/>
    <cellStyle name="Calculation 3 3 3 2 4" xfId="8763"/>
    <cellStyle name="Calculation 3 3 3 2 4 2" xfId="8764"/>
    <cellStyle name="Calculation 3 3 3 2 4 3" xfId="8765"/>
    <cellStyle name="Calculation 3 3 3 2 5" xfId="8766"/>
    <cellStyle name="Calculation 3 3 3 2 5 2" xfId="8767"/>
    <cellStyle name="Calculation 3 3 3 2 5 3" xfId="8768"/>
    <cellStyle name="Calculation 3 3 3 2 6" xfId="8769"/>
    <cellStyle name="Calculation 3 3 3 2 6 2" xfId="8770"/>
    <cellStyle name="Calculation 3 3 3 2 6 3" xfId="8771"/>
    <cellStyle name="Calculation 3 3 3 2 7" xfId="8772"/>
    <cellStyle name="Calculation 3 3 3 2 7 2" xfId="8773"/>
    <cellStyle name="Calculation 3 3 3 2 7 3" xfId="8774"/>
    <cellStyle name="Calculation 3 3 3 2 8" xfId="8775"/>
    <cellStyle name="Calculation 3 3 3 2 8 2" xfId="8776"/>
    <cellStyle name="Calculation 3 3 3 2 8 3" xfId="8777"/>
    <cellStyle name="Calculation 3 3 3 2 9" xfId="8778"/>
    <cellStyle name="Calculation 3 3 3 3" xfId="8779"/>
    <cellStyle name="Calculation 3 3 3 3 10" xfId="8780"/>
    <cellStyle name="Calculation 3 3 3 3 2" xfId="8781"/>
    <cellStyle name="Calculation 3 3 3 3 2 2" xfId="8782"/>
    <cellStyle name="Calculation 3 3 3 3 2 2 2" xfId="8783"/>
    <cellStyle name="Calculation 3 3 3 3 2 2 3" xfId="8784"/>
    <cellStyle name="Calculation 3 3 3 3 2 3" xfId="8785"/>
    <cellStyle name="Calculation 3 3 3 3 2 3 2" xfId="8786"/>
    <cellStyle name="Calculation 3 3 3 3 2 3 3" xfId="8787"/>
    <cellStyle name="Calculation 3 3 3 3 2 4" xfId="8788"/>
    <cellStyle name="Calculation 3 3 3 3 2 4 2" xfId="8789"/>
    <cellStyle name="Calculation 3 3 3 3 2 4 3" xfId="8790"/>
    <cellStyle name="Calculation 3 3 3 3 2 5" xfId="8791"/>
    <cellStyle name="Calculation 3 3 3 3 2 5 2" xfId="8792"/>
    <cellStyle name="Calculation 3 3 3 3 2 5 3" xfId="8793"/>
    <cellStyle name="Calculation 3 3 3 3 2 6" xfId="8794"/>
    <cellStyle name="Calculation 3 3 3 3 2 6 2" xfId="8795"/>
    <cellStyle name="Calculation 3 3 3 3 2 6 3" xfId="8796"/>
    <cellStyle name="Calculation 3 3 3 3 2 7" xfId="8797"/>
    <cellStyle name="Calculation 3 3 3 3 2 7 2" xfId="8798"/>
    <cellStyle name="Calculation 3 3 3 3 2 7 3" xfId="8799"/>
    <cellStyle name="Calculation 3 3 3 3 2 8" xfId="8800"/>
    <cellStyle name="Calculation 3 3 3 3 2 9" xfId="8801"/>
    <cellStyle name="Calculation 3 3 3 3 3" xfId="8802"/>
    <cellStyle name="Calculation 3 3 3 3 3 2" xfId="8803"/>
    <cellStyle name="Calculation 3 3 3 3 3 3" xfId="8804"/>
    <cellStyle name="Calculation 3 3 3 3 4" xfId="8805"/>
    <cellStyle name="Calculation 3 3 3 3 4 2" xfId="8806"/>
    <cellStyle name="Calculation 3 3 3 3 4 3" xfId="8807"/>
    <cellStyle name="Calculation 3 3 3 3 5" xfId="8808"/>
    <cellStyle name="Calculation 3 3 3 3 5 2" xfId="8809"/>
    <cellStyle name="Calculation 3 3 3 3 5 3" xfId="8810"/>
    <cellStyle name="Calculation 3 3 3 3 6" xfId="8811"/>
    <cellStyle name="Calculation 3 3 3 3 6 2" xfId="8812"/>
    <cellStyle name="Calculation 3 3 3 3 6 3" xfId="8813"/>
    <cellStyle name="Calculation 3 3 3 3 7" xfId="8814"/>
    <cellStyle name="Calculation 3 3 3 3 7 2" xfId="8815"/>
    <cellStyle name="Calculation 3 3 3 3 7 3" xfId="8816"/>
    <cellStyle name="Calculation 3 3 3 3 8" xfId="8817"/>
    <cellStyle name="Calculation 3 3 3 3 8 2" xfId="8818"/>
    <cellStyle name="Calculation 3 3 3 3 8 3" xfId="8819"/>
    <cellStyle name="Calculation 3 3 3 3 9" xfId="8820"/>
    <cellStyle name="Calculation 3 3 3 4" xfId="8821"/>
    <cellStyle name="Calculation 3 3 3 4 10" xfId="8822"/>
    <cellStyle name="Calculation 3 3 3 4 2" xfId="8823"/>
    <cellStyle name="Calculation 3 3 3 4 2 2" xfId="8824"/>
    <cellStyle name="Calculation 3 3 3 4 2 2 2" xfId="8825"/>
    <cellStyle name="Calculation 3 3 3 4 2 2 3" xfId="8826"/>
    <cellStyle name="Calculation 3 3 3 4 2 3" xfId="8827"/>
    <cellStyle name="Calculation 3 3 3 4 2 3 2" xfId="8828"/>
    <cellStyle name="Calculation 3 3 3 4 2 3 3" xfId="8829"/>
    <cellStyle name="Calculation 3 3 3 4 2 4" xfId="8830"/>
    <cellStyle name="Calculation 3 3 3 4 2 4 2" xfId="8831"/>
    <cellStyle name="Calculation 3 3 3 4 2 4 3" xfId="8832"/>
    <cellStyle name="Calculation 3 3 3 4 2 5" xfId="8833"/>
    <cellStyle name="Calculation 3 3 3 4 2 5 2" xfId="8834"/>
    <cellStyle name="Calculation 3 3 3 4 2 5 3" xfId="8835"/>
    <cellStyle name="Calculation 3 3 3 4 2 6" xfId="8836"/>
    <cellStyle name="Calculation 3 3 3 4 2 6 2" xfId="8837"/>
    <cellStyle name="Calculation 3 3 3 4 2 6 3" xfId="8838"/>
    <cellStyle name="Calculation 3 3 3 4 2 7" xfId="8839"/>
    <cellStyle name="Calculation 3 3 3 4 2 7 2" xfId="8840"/>
    <cellStyle name="Calculation 3 3 3 4 2 7 3" xfId="8841"/>
    <cellStyle name="Calculation 3 3 3 4 2 8" xfId="8842"/>
    <cellStyle name="Calculation 3 3 3 4 2 9" xfId="8843"/>
    <cellStyle name="Calculation 3 3 3 4 3" xfId="8844"/>
    <cellStyle name="Calculation 3 3 3 4 3 2" xfId="8845"/>
    <cellStyle name="Calculation 3 3 3 4 3 3" xfId="8846"/>
    <cellStyle name="Calculation 3 3 3 4 4" xfId="8847"/>
    <cellStyle name="Calculation 3 3 3 4 4 2" xfId="8848"/>
    <cellStyle name="Calculation 3 3 3 4 4 3" xfId="8849"/>
    <cellStyle name="Calculation 3 3 3 4 5" xfId="8850"/>
    <cellStyle name="Calculation 3 3 3 4 5 2" xfId="8851"/>
    <cellStyle name="Calculation 3 3 3 4 5 3" xfId="8852"/>
    <cellStyle name="Calculation 3 3 3 4 6" xfId="8853"/>
    <cellStyle name="Calculation 3 3 3 4 6 2" xfId="8854"/>
    <cellStyle name="Calculation 3 3 3 4 6 3" xfId="8855"/>
    <cellStyle name="Calculation 3 3 3 4 7" xfId="8856"/>
    <cellStyle name="Calculation 3 3 3 4 7 2" xfId="8857"/>
    <cellStyle name="Calculation 3 3 3 4 7 3" xfId="8858"/>
    <cellStyle name="Calculation 3 3 3 4 8" xfId="8859"/>
    <cellStyle name="Calculation 3 3 3 4 8 2" xfId="8860"/>
    <cellStyle name="Calculation 3 3 3 4 8 3" xfId="8861"/>
    <cellStyle name="Calculation 3 3 3 4 9" xfId="8862"/>
    <cellStyle name="Calculation 3 3 3 5" xfId="8863"/>
    <cellStyle name="Calculation 3 3 3 5 2" xfId="8864"/>
    <cellStyle name="Calculation 3 3 3 5 2 2" xfId="8865"/>
    <cellStyle name="Calculation 3 3 3 5 2 3" xfId="8866"/>
    <cellStyle name="Calculation 3 3 3 5 3" xfId="8867"/>
    <cellStyle name="Calculation 3 3 3 5 3 2" xfId="8868"/>
    <cellStyle name="Calculation 3 3 3 5 3 3" xfId="8869"/>
    <cellStyle name="Calculation 3 3 3 5 4" xfId="8870"/>
    <cellStyle name="Calculation 3 3 3 5 4 2" xfId="8871"/>
    <cellStyle name="Calculation 3 3 3 5 4 3" xfId="8872"/>
    <cellStyle name="Calculation 3 3 3 5 5" xfId="8873"/>
    <cellStyle name="Calculation 3 3 3 5 5 2" xfId="8874"/>
    <cellStyle name="Calculation 3 3 3 5 5 3" xfId="8875"/>
    <cellStyle name="Calculation 3 3 3 5 6" xfId="8876"/>
    <cellStyle name="Calculation 3 3 3 5 6 2" xfId="8877"/>
    <cellStyle name="Calculation 3 3 3 5 6 3" xfId="8878"/>
    <cellStyle name="Calculation 3 3 3 5 7" xfId="8879"/>
    <cellStyle name="Calculation 3 3 3 5 7 2" xfId="8880"/>
    <cellStyle name="Calculation 3 3 3 5 7 3" xfId="8881"/>
    <cellStyle name="Calculation 3 3 3 5 8" xfId="8882"/>
    <cellStyle name="Calculation 3 3 3 5 9" xfId="8883"/>
    <cellStyle name="Calculation 3 3 3 6" xfId="8884"/>
    <cellStyle name="Calculation 3 3 3 6 2" xfId="8885"/>
    <cellStyle name="Calculation 3 3 3 6 3" xfId="8886"/>
    <cellStyle name="Calculation 3 3 3 7" xfId="8887"/>
    <cellStyle name="Calculation 3 3 3 7 2" xfId="8888"/>
    <cellStyle name="Calculation 3 3 3 7 3" xfId="8889"/>
    <cellStyle name="Calculation 3 3 3 8" xfId="8890"/>
    <cellStyle name="Calculation 3 3 3 8 2" xfId="8891"/>
    <cellStyle name="Calculation 3 3 3 8 3" xfId="8892"/>
    <cellStyle name="Calculation 3 3 3 9" xfId="8893"/>
    <cellStyle name="Calculation 3 3 3 9 2" xfId="8894"/>
    <cellStyle name="Calculation 3 3 3 9 3" xfId="8895"/>
    <cellStyle name="Calculation 3 3 4" xfId="8896"/>
    <cellStyle name="Calculation 3 3 4 10" xfId="8897"/>
    <cellStyle name="Calculation 3 3 4 2" xfId="8898"/>
    <cellStyle name="Calculation 3 3 4 2 2" xfId="8899"/>
    <cellStyle name="Calculation 3 3 4 2 2 2" xfId="8900"/>
    <cellStyle name="Calculation 3 3 4 2 2 3" xfId="8901"/>
    <cellStyle name="Calculation 3 3 4 2 3" xfId="8902"/>
    <cellStyle name="Calculation 3 3 4 2 3 2" xfId="8903"/>
    <cellStyle name="Calculation 3 3 4 2 3 3" xfId="8904"/>
    <cellStyle name="Calculation 3 3 4 2 4" xfId="8905"/>
    <cellStyle name="Calculation 3 3 4 2 4 2" xfId="8906"/>
    <cellStyle name="Calculation 3 3 4 2 4 3" xfId="8907"/>
    <cellStyle name="Calculation 3 3 4 2 5" xfId="8908"/>
    <cellStyle name="Calculation 3 3 4 2 5 2" xfId="8909"/>
    <cellStyle name="Calculation 3 3 4 2 5 3" xfId="8910"/>
    <cellStyle name="Calculation 3 3 4 2 6" xfId="8911"/>
    <cellStyle name="Calculation 3 3 4 2 6 2" xfId="8912"/>
    <cellStyle name="Calculation 3 3 4 2 6 3" xfId="8913"/>
    <cellStyle name="Calculation 3 3 4 2 7" xfId="8914"/>
    <cellStyle name="Calculation 3 3 4 2 7 2" xfId="8915"/>
    <cellStyle name="Calculation 3 3 4 2 7 3" xfId="8916"/>
    <cellStyle name="Calculation 3 3 4 2 8" xfId="8917"/>
    <cellStyle name="Calculation 3 3 4 2 9" xfId="8918"/>
    <cellStyle name="Calculation 3 3 4 3" xfId="8919"/>
    <cellStyle name="Calculation 3 3 4 3 2" xfId="8920"/>
    <cellStyle name="Calculation 3 3 4 3 3" xfId="8921"/>
    <cellStyle name="Calculation 3 3 4 4" xfId="8922"/>
    <cellStyle name="Calculation 3 3 4 4 2" xfId="8923"/>
    <cellStyle name="Calculation 3 3 4 4 3" xfId="8924"/>
    <cellStyle name="Calculation 3 3 4 5" xfId="8925"/>
    <cellStyle name="Calculation 3 3 4 5 2" xfId="8926"/>
    <cellStyle name="Calculation 3 3 4 5 3" xfId="8927"/>
    <cellStyle name="Calculation 3 3 4 6" xfId="8928"/>
    <cellStyle name="Calculation 3 3 4 6 2" xfId="8929"/>
    <cellStyle name="Calculation 3 3 4 6 3" xfId="8930"/>
    <cellStyle name="Calculation 3 3 4 7" xfId="8931"/>
    <cellStyle name="Calculation 3 3 4 7 2" xfId="8932"/>
    <cellStyle name="Calculation 3 3 4 7 3" xfId="8933"/>
    <cellStyle name="Calculation 3 3 4 8" xfId="8934"/>
    <cellStyle name="Calculation 3 3 4 8 2" xfId="8935"/>
    <cellStyle name="Calculation 3 3 4 8 3" xfId="8936"/>
    <cellStyle name="Calculation 3 3 4 9" xfId="8937"/>
    <cellStyle name="Calculation 3 3 5" xfId="8938"/>
    <cellStyle name="Calculation 3 3 5 10" xfId="8939"/>
    <cellStyle name="Calculation 3 3 5 2" xfId="8940"/>
    <cellStyle name="Calculation 3 3 5 2 2" xfId="8941"/>
    <cellStyle name="Calculation 3 3 5 2 2 2" xfId="8942"/>
    <cellStyle name="Calculation 3 3 5 2 2 3" xfId="8943"/>
    <cellStyle name="Calculation 3 3 5 2 3" xfId="8944"/>
    <cellStyle name="Calculation 3 3 5 2 3 2" xfId="8945"/>
    <cellStyle name="Calculation 3 3 5 2 3 3" xfId="8946"/>
    <cellStyle name="Calculation 3 3 5 2 4" xfId="8947"/>
    <cellStyle name="Calculation 3 3 5 2 4 2" xfId="8948"/>
    <cellStyle name="Calculation 3 3 5 2 4 3" xfId="8949"/>
    <cellStyle name="Calculation 3 3 5 2 5" xfId="8950"/>
    <cellStyle name="Calculation 3 3 5 2 5 2" xfId="8951"/>
    <cellStyle name="Calculation 3 3 5 2 5 3" xfId="8952"/>
    <cellStyle name="Calculation 3 3 5 2 6" xfId="8953"/>
    <cellStyle name="Calculation 3 3 5 2 6 2" xfId="8954"/>
    <cellStyle name="Calculation 3 3 5 2 6 3" xfId="8955"/>
    <cellStyle name="Calculation 3 3 5 2 7" xfId="8956"/>
    <cellStyle name="Calculation 3 3 5 2 7 2" xfId="8957"/>
    <cellStyle name="Calculation 3 3 5 2 7 3" xfId="8958"/>
    <cellStyle name="Calculation 3 3 5 2 8" xfId="8959"/>
    <cellStyle name="Calculation 3 3 5 2 9" xfId="8960"/>
    <cellStyle name="Calculation 3 3 5 3" xfId="8961"/>
    <cellStyle name="Calculation 3 3 5 3 2" xfId="8962"/>
    <cellStyle name="Calculation 3 3 5 3 3" xfId="8963"/>
    <cellStyle name="Calculation 3 3 5 4" xfId="8964"/>
    <cellStyle name="Calculation 3 3 5 4 2" xfId="8965"/>
    <cellStyle name="Calculation 3 3 5 4 3" xfId="8966"/>
    <cellStyle name="Calculation 3 3 5 5" xfId="8967"/>
    <cellStyle name="Calculation 3 3 5 5 2" xfId="8968"/>
    <cellStyle name="Calculation 3 3 5 5 3" xfId="8969"/>
    <cellStyle name="Calculation 3 3 5 6" xfId="8970"/>
    <cellStyle name="Calculation 3 3 5 6 2" xfId="8971"/>
    <cellStyle name="Calculation 3 3 5 6 3" xfId="8972"/>
    <cellStyle name="Calculation 3 3 5 7" xfId="8973"/>
    <cellStyle name="Calculation 3 3 5 7 2" xfId="8974"/>
    <cellStyle name="Calculation 3 3 5 7 3" xfId="8975"/>
    <cellStyle name="Calculation 3 3 5 8" xfId="8976"/>
    <cellStyle name="Calculation 3 3 5 8 2" xfId="8977"/>
    <cellStyle name="Calculation 3 3 5 8 3" xfId="8978"/>
    <cellStyle name="Calculation 3 3 5 9" xfId="8979"/>
    <cellStyle name="Calculation 3 3 6" xfId="8980"/>
    <cellStyle name="Calculation 3 3 6 10" xfId="8981"/>
    <cellStyle name="Calculation 3 3 6 2" xfId="8982"/>
    <cellStyle name="Calculation 3 3 6 2 2" xfId="8983"/>
    <cellStyle name="Calculation 3 3 6 2 2 2" xfId="8984"/>
    <cellStyle name="Calculation 3 3 6 2 2 3" xfId="8985"/>
    <cellStyle name="Calculation 3 3 6 2 3" xfId="8986"/>
    <cellStyle name="Calculation 3 3 6 2 3 2" xfId="8987"/>
    <cellStyle name="Calculation 3 3 6 2 3 3" xfId="8988"/>
    <cellStyle name="Calculation 3 3 6 2 4" xfId="8989"/>
    <cellStyle name="Calculation 3 3 6 2 4 2" xfId="8990"/>
    <cellStyle name="Calculation 3 3 6 2 4 3" xfId="8991"/>
    <cellStyle name="Calculation 3 3 6 2 5" xfId="8992"/>
    <cellStyle name="Calculation 3 3 6 2 5 2" xfId="8993"/>
    <cellStyle name="Calculation 3 3 6 2 5 3" xfId="8994"/>
    <cellStyle name="Calculation 3 3 6 2 6" xfId="8995"/>
    <cellStyle name="Calculation 3 3 6 2 6 2" xfId="8996"/>
    <cellStyle name="Calculation 3 3 6 2 6 3" xfId="8997"/>
    <cellStyle name="Calculation 3 3 6 2 7" xfId="8998"/>
    <cellStyle name="Calculation 3 3 6 2 7 2" xfId="8999"/>
    <cellStyle name="Calculation 3 3 6 2 7 3" xfId="9000"/>
    <cellStyle name="Calculation 3 3 6 2 8" xfId="9001"/>
    <cellStyle name="Calculation 3 3 6 2 9" xfId="9002"/>
    <cellStyle name="Calculation 3 3 6 3" xfId="9003"/>
    <cellStyle name="Calculation 3 3 6 3 2" xfId="9004"/>
    <cellStyle name="Calculation 3 3 6 3 3" xfId="9005"/>
    <cellStyle name="Calculation 3 3 6 4" xfId="9006"/>
    <cellStyle name="Calculation 3 3 6 4 2" xfId="9007"/>
    <cellStyle name="Calculation 3 3 6 4 3" xfId="9008"/>
    <cellStyle name="Calculation 3 3 6 5" xfId="9009"/>
    <cellStyle name="Calculation 3 3 6 5 2" xfId="9010"/>
    <cellStyle name="Calculation 3 3 6 5 3" xfId="9011"/>
    <cellStyle name="Calculation 3 3 6 6" xfId="9012"/>
    <cellStyle name="Calculation 3 3 6 6 2" xfId="9013"/>
    <cellStyle name="Calculation 3 3 6 6 3" xfId="9014"/>
    <cellStyle name="Calculation 3 3 6 7" xfId="9015"/>
    <cellStyle name="Calculation 3 3 6 7 2" xfId="9016"/>
    <cellStyle name="Calculation 3 3 6 7 3" xfId="9017"/>
    <cellStyle name="Calculation 3 3 6 8" xfId="9018"/>
    <cellStyle name="Calculation 3 3 6 8 2" xfId="9019"/>
    <cellStyle name="Calculation 3 3 6 8 3" xfId="9020"/>
    <cellStyle name="Calculation 3 3 6 9" xfId="9021"/>
    <cellStyle name="Calculation 3 3 7" xfId="9022"/>
    <cellStyle name="Calculation 3 3 7 2" xfId="9023"/>
    <cellStyle name="Calculation 3 3 7 2 2" xfId="9024"/>
    <cellStyle name="Calculation 3 3 7 2 3" xfId="9025"/>
    <cellStyle name="Calculation 3 3 7 3" xfId="9026"/>
    <cellStyle name="Calculation 3 3 7 3 2" xfId="9027"/>
    <cellStyle name="Calculation 3 3 7 3 3" xfId="9028"/>
    <cellStyle name="Calculation 3 3 7 4" xfId="9029"/>
    <cellStyle name="Calculation 3 3 7 4 2" xfId="9030"/>
    <cellStyle name="Calculation 3 3 7 4 3" xfId="9031"/>
    <cellStyle name="Calculation 3 3 7 5" xfId="9032"/>
    <cellStyle name="Calculation 3 3 7 5 2" xfId="9033"/>
    <cellStyle name="Calculation 3 3 7 5 3" xfId="9034"/>
    <cellStyle name="Calculation 3 3 7 6" xfId="9035"/>
    <cellStyle name="Calculation 3 3 7 6 2" xfId="9036"/>
    <cellStyle name="Calculation 3 3 7 6 3" xfId="9037"/>
    <cellStyle name="Calculation 3 3 7 7" xfId="9038"/>
    <cellStyle name="Calculation 3 3 7 7 2" xfId="9039"/>
    <cellStyle name="Calculation 3 3 7 7 3" xfId="9040"/>
    <cellStyle name="Calculation 3 3 7 8" xfId="9041"/>
    <cellStyle name="Calculation 3 3 7 9" xfId="9042"/>
    <cellStyle name="Calculation 3 3 8" xfId="9043"/>
    <cellStyle name="Calculation 3 3 8 2" xfId="9044"/>
    <cellStyle name="Calculation 3 3 8 3" xfId="9045"/>
    <cellStyle name="Calculation 3 3 9" xfId="9046"/>
    <cellStyle name="Calculation 3 3 9 2" xfId="9047"/>
    <cellStyle name="Calculation 3 3 9 3" xfId="9048"/>
    <cellStyle name="Calculation 3 4" xfId="9049"/>
    <cellStyle name="Calculation 3 4 10" xfId="9050"/>
    <cellStyle name="Calculation 3 4 10 2" xfId="9051"/>
    <cellStyle name="Calculation 3 4 10 3" xfId="9052"/>
    <cellStyle name="Calculation 3 4 11" xfId="9053"/>
    <cellStyle name="Calculation 3 4 11 2" xfId="9054"/>
    <cellStyle name="Calculation 3 4 11 3" xfId="9055"/>
    <cellStyle name="Calculation 3 4 12" xfId="9056"/>
    <cellStyle name="Calculation 3 4 12 2" xfId="9057"/>
    <cellStyle name="Calculation 3 4 12 3" xfId="9058"/>
    <cellStyle name="Calculation 3 4 13" xfId="9059"/>
    <cellStyle name="Calculation 3 4 13 2" xfId="9060"/>
    <cellStyle name="Calculation 3 4 13 3" xfId="9061"/>
    <cellStyle name="Calculation 3 4 14" xfId="9062"/>
    <cellStyle name="Calculation 3 4 2" xfId="9063"/>
    <cellStyle name="Calculation 3 4 2 10" xfId="9064"/>
    <cellStyle name="Calculation 3 4 2 2" xfId="9065"/>
    <cellStyle name="Calculation 3 4 2 2 10" xfId="9066"/>
    <cellStyle name="Calculation 3 4 2 2 2" xfId="9067"/>
    <cellStyle name="Calculation 3 4 2 2 2 2" xfId="9068"/>
    <cellStyle name="Calculation 3 4 2 2 2 2 2" xfId="9069"/>
    <cellStyle name="Calculation 3 4 2 2 2 2 3" xfId="9070"/>
    <cellStyle name="Calculation 3 4 2 2 2 3" xfId="9071"/>
    <cellStyle name="Calculation 3 4 2 2 2 3 2" xfId="9072"/>
    <cellStyle name="Calculation 3 4 2 2 2 3 3" xfId="9073"/>
    <cellStyle name="Calculation 3 4 2 2 2 4" xfId="9074"/>
    <cellStyle name="Calculation 3 4 2 2 2 4 2" xfId="9075"/>
    <cellStyle name="Calculation 3 4 2 2 2 4 3" xfId="9076"/>
    <cellStyle name="Calculation 3 4 2 2 2 5" xfId="9077"/>
    <cellStyle name="Calculation 3 4 2 2 2 5 2" xfId="9078"/>
    <cellStyle name="Calculation 3 4 2 2 2 5 3" xfId="9079"/>
    <cellStyle name="Calculation 3 4 2 2 2 6" xfId="9080"/>
    <cellStyle name="Calculation 3 4 2 2 2 6 2" xfId="9081"/>
    <cellStyle name="Calculation 3 4 2 2 2 6 3" xfId="9082"/>
    <cellStyle name="Calculation 3 4 2 2 2 7" xfId="9083"/>
    <cellStyle name="Calculation 3 4 2 2 2 7 2" xfId="9084"/>
    <cellStyle name="Calculation 3 4 2 2 2 7 3" xfId="9085"/>
    <cellStyle name="Calculation 3 4 2 2 2 8" xfId="9086"/>
    <cellStyle name="Calculation 3 4 2 2 2 9" xfId="9087"/>
    <cellStyle name="Calculation 3 4 2 2 3" xfId="9088"/>
    <cellStyle name="Calculation 3 4 2 2 3 2" xfId="9089"/>
    <cellStyle name="Calculation 3 4 2 2 3 3" xfId="9090"/>
    <cellStyle name="Calculation 3 4 2 2 4" xfId="9091"/>
    <cellStyle name="Calculation 3 4 2 2 4 2" xfId="9092"/>
    <cellStyle name="Calculation 3 4 2 2 4 3" xfId="9093"/>
    <cellStyle name="Calculation 3 4 2 2 5" xfId="9094"/>
    <cellStyle name="Calculation 3 4 2 2 5 2" xfId="9095"/>
    <cellStyle name="Calculation 3 4 2 2 5 3" xfId="9096"/>
    <cellStyle name="Calculation 3 4 2 2 6" xfId="9097"/>
    <cellStyle name="Calculation 3 4 2 2 6 2" xfId="9098"/>
    <cellStyle name="Calculation 3 4 2 2 6 3" xfId="9099"/>
    <cellStyle name="Calculation 3 4 2 2 7" xfId="9100"/>
    <cellStyle name="Calculation 3 4 2 2 7 2" xfId="9101"/>
    <cellStyle name="Calculation 3 4 2 2 7 3" xfId="9102"/>
    <cellStyle name="Calculation 3 4 2 2 8" xfId="9103"/>
    <cellStyle name="Calculation 3 4 2 2 8 2" xfId="9104"/>
    <cellStyle name="Calculation 3 4 2 2 8 3" xfId="9105"/>
    <cellStyle name="Calculation 3 4 2 2 9" xfId="9106"/>
    <cellStyle name="Calculation 3 4 2 3" xfId="9107"/>
    <cellStyle name="Calculation 3 4 2 3 10" xfId="9108"/>
    <cellStyle name="Calculation 3 4 2 3 2" xfId="9109"/>
    <cellStyle name="Calculation 3 4 2 3 2 2" xfId="9110"/>
    <cellStyle name="Calculation 3 4 2 3 2 2 2" xfId="9111"/>
    <cellStyle name="Calculation 3 4 2 3 2 2 3" xfId="9112"/>
    <cellStyle name="Calculation 3 4 2 3 2 3" xfId="9113"/>
    <cellStyle name="Calculation 3 4 2 3 2 3 2" xfId="9114"/>
    <cellStyle name="Calculation 3 4 2 3 2 3 3" xfId="9115"/>
    <cellStyle name="Calculation 3 4 2 3 2 4" xfId="9116"/>
    <cellStyle name="Calculation 3 4 2 3 2 4 2" xfId="9117"/>
    <cellStyle name="Calculation 3 4 2 3 2 4 3" xfId="9118"/>
    <cellStyle name="Calculation 3 4 2 3 2 5" xfId="9119"/>
    <cellStyle name="Calculation 3 4 2 3 2 5 2" xfId="9120"/>
    <cellStyle name="Calculation 3 4 2 3 2 5 3" xfId="9121"/>
    <cellStyle name="Calculation 3 4 2 3 2 6" xfId="9122"/>
    <cellStyle name="Calculation 3 4 2 3 2 6 2" xfId="9123"/>
    <cellStyle name="Calculation 3 4 2 3 2 6 3" xfId="9124"/>
    <cellStyle name="Calculation 3 4 2 3 2 7" xfId="9125"/>
    <cellStyle name="Calculation 3 4 2 3 2 7 2" xfId="9126"/>
    <cellStyle name="Calculation 3 4 2 3 2 7 3" xfId="9127"/>
    <cellStyle name="Calculation 3 4 2 3 2 8" xfId="9128"/>
    <cellStyle name="Calculation 3 4 2 3 2 9" xfId="9129"/>
    <cellStyle name="Calculation 3 4 2 3 3" xfId="9130"/>
    <cellStyle name="Calculation 3 4 2 3 3 2" xfId="9131"/>
    <cellStyle name="Calculation 3 4 2 3 3 3" xfId="9132"/>
    <cellStyle name="Calculation 3 4 2 3 4" xfId="9133"/>
    <cellStyle name="Calculation 3 4 2 3 4 2" xfId="9134"/>
    <cellStyle name="Calculation 3 4 2 3 4 3" xfId="9135"/>
    <cellStyle name="Calculation 3 4 2 3 5" xfId="9136"/>
    <cellStyle name="Calculation 3 4 2 3 5 2" xfId="9137"/>
    <cellStyle name="Calculation 3 4 2 3 5 3" xfId="9138"/>
    <cellStyle name="Calculation 3 4 2 3 6" xfId="9139"/>
    <cellStyle name="Calculation 3 4 2 3 6 2" xfId="9140"/>
    <cellStyle name="Calculation 3 4 2 3 6 3" xfId="9141"/>
    <cellStyle name="Calculation 3 4 2 3 7" xfId="9142"/>
    <cellStyle name="Calculation 3 4 2 3 7 2" xfId="9143"/>
    <cellStyle name="Calculation 3 4 2 3 7 3" xfId="9144"/>
    <cellStyle name="Calculation 3 4 2 3 8" xfId="9145"/>
    <cellStyle name="Calculation 3 4 2 3 8 2" xfId="9146"/>
    <cellStyle name="Calculation 3 4 2 3 8 3" xfId="9147"/>
    <cellStyle name="Calculation 3 4 2 3 9" xfId="9148"/>
    <cellStyle name="Calculation 3 4 2 4" xfId="9149"/>
    <cellStyle name="Calculation 3 4 2 4 10" xfId="9150"/>
    <cellStyle name="Calculation 3 4 2 4 2" xfId="9151"/>
    <cellStyle name="Calculation 3 4 2 4 2 2" xfId="9152"/>
    <cellStyle name="Calculation 3 4 2 4 2 2 2" xfId="9153"/>
    <cellStyle name="Calculation 3 4 2 4 2 2 3" xfId="9154"/>
    <cellStyle name="Calculation 3 4 2 4 2 3" xfId="9155"/>
    <cellStyle name="Calculation 3 4 2 4 2 3 2" xfId="9156"/>
    <cellStyle name="Calculation 3 4 2 4 2 3 3" xfId="9157"/>
    <cellStyle name="Calculation 3 4 2 4 2 4" xfId="9158"/>
    <cellStyle name="Calculation 3 4 2 4 2 4 2" xfId="9159"/>
    <cellStyle name="Calculation 3 4 2 4 2 4 3" xfId="9160"/>
    <cellStyle name="Calculation 3 4 2 4 2 5" xfId="9161"/>
    <cellStyle name="Calculation 3 4 2 4 2 5 2" xfId="9162"/>
    <cellStyle name="Calculation 3 4 2 4 2 5 3" xfId="9163"/>
    <cellStyle name="Calculation 3 4 2 4 2 6" xfId="9164"/>
    <cellStyle name="Calculation 3 4 2 4 2 6 2" xfId="9165"/>
    <cellStyle name="Calculation 3 4 2 4 2 6 3" xfId="9166"/>
    <cellStyle name="Calculation 3 4 2 4 2 7" xfId="9167"/>
    <cellStyle name="Calculation 3 4 2 4 2 7 2" xfId="9168"/>
    <cellStyle name="Calculation 3 4 2 4 2 7 3" xfId="9169"/>
    <cellStyle name="Calculation 3 4 2 4 2 8" xfId="9170"/>
    <cellStyle name="Calculation 3 4 2 4 2 9" xfId="9171"/>
    <cellStyle name="Calculation 3 4 2 4 3" xfId="9172"/>
    <cellStyle name="Calculation 3 4 2 4 3 2" xfId="9173"/>
    <cellStyle name="Calculation 3 4 2 4 3 3" xfId="9174"/>
    <cellStyle name="Calculation 3 4 2 4 4" xfId="9175"/>
    <cellStyle name="Calculation 3 4 2 4 4 2" xfId="9176"/>
    <cellStyle name="Calculation 3 4 2 4 4 3" xfId="9177"/>
    <cellStyle name="Calculation 3 4 2 4 5" xfId="9178"/>
    <cellStyle name="Calculation 3 4 2 4 5 2" xfId="9179"/>
    <cellStyle name="Calculation 3 4 2 4 5 3" xfId="9180"/>
    <cellStyle name="Calculation 3 4 2 4 6" xfId="9181"/>
    <cellStyle name="Calculation 3 4 2 4 6 2" xfId="9182"/>
    <cellStyle name="Calculation 3 4 2 4 6 3" xfId="9183"/>
    <cellStyle name="Calculation 3 4 2 4 7" xfId="9184"/>
    <cellStyle name="Calculation 3 4 2 4 7 2" xfId="9185"/>
    <cellStyle name="Calculation 3 4 2 4 7 3" xfId="9186"/>
    <cellStyle name="Calculation 3 4 2 4 8" xfId="9187"/>
    <cellStyle name="Calculation 3 4 2 4 8 2" xfId="9188"/>
    <cellStyle name="Calculation 3 4 2 4 8 3" xfId="9189"/>
    <cellStyle name="Calculation 3 4 2 4 9" xfId="9190"/>
    <cellStyle name="Calculation 3 4 2 5" xfId="9191"/>
    <cellStyle name="Calculation 3 4 2 5 2" xfId="9192"/>
    <cellStyle name="Calculation 3 4 2 5 2 2" xfId="9193"/>
    <cellStyle name="Calculation 3 4 2 5 2 3" xfId="9194"/>
    <cellStyle name="Calculation 3 4 2 5 3" xfId="9195"/>
    <cellStyle name="Calculation 3 4 2 5 3 2" xfId="9196"/>
    <cellStyle name="Calculation 3 4 2 5 3 3" xfId="9197"/>
    <cellStyle name="Calculation 3 4 2 5 4" xfId="9198"/>
    <cellStyle name="Calculation 3 4 2 5 4 2" xfId="9199"/>
    <cellStyle name="Calculation 3 4 2 5 4 3" xfId="9200"/>
    <cellStyle name="Calculation 3 4 2 5 5" xfId="9201"/>
    <cellStyle name="Calculation 3 4 2 5 5 2" xfId="9202"/>
    <cellStyle name="Calculation 3 4 2 5 5 3" xfId="9203"/>
    <cellStyle name="Calculation 3 4 2 5 6" xfId="9204"/>
    <cellStyle name="Calculation 3 4 2 5 6 2" xfId="9205"/>
    <cellStyle name="Calculation 3 4 2 5 6 3" xfId="9206"/>
    <cellStyle name="Calculation 3 4 2 5 7" xfId="9207"/>
    <cellStyle name="Calculation 3 4 2 5 7 2" xfId="9208"/>
    <cellStyle name="Calculation 3 4 2 5 7 3" xfId="9209"/>
    <cellStyle name="Calculation 3 4 2 5 8" xfId="9210"/>
    <cellStyle name="Calculation 3 4 2 5 9" xfId="9211"/>
    <cellStyle name="Calculation 3 4 2 6" xfId="9212"/>
    <cellStyle name="Calculation 3 4 2 6 2" xfId="9213"/>
    <cellStyle name="Calculation 3 4 2 6 3" xfId="9214"/>
    <cellStyle name="Calculation 3 4 2 7" xfId="9215"/>
    <cellStyle name="Calculation 3 4 2 7 2" xfId="9216"/>
    <cellStyle name="Calculation 3 4 2 7 3" xfId="9217"/>
    <cellStyle name="Calculation 3 4 2 8" xfId="9218"/>
    <cellStyle name="Calculation 3 4 2 8 2" xfId="9219"/>
    <cellStyle name="Calculation 3 4 2 8 3" xfId="9220"/>
    <cellStyle name="Calculation 3 4 2 9" xfId="9221"/>
    <cellStyle name="Calculation 3 4 2 9 2" xfId="9222"/>
    <cellStyle name="Calculation 3 4 2 9 3" xfId="9223"/>
    <cellStyle name="Calculation 3 4 3" xfId="9224"/>
    <cellStyle name="Calculation 3 4 3 10" xfId="9225"/>
    <cellStyle name="Calculation 3 4 3 2" xfId="9226"/>
    <cellStyle name="Calculation 3 4 3 2 10" xfId="9227"/>
    <cellStyle name="Calculation 3 4 3 2 2" xfId="9228"/>
    <cellStyle name="Calculation 3 4 3 2 2 2" xfId="9229"/>
    <cellStyle name="Calculation 3 4 3 2 2 2 2" xfId="9230"/>
    <cellStyle name="Calculation 3 4 3 2 2 2 3" xfId="9231"/>
    <cellStyle name="Calculation 3 4 3 2 2 3" xfId="9232"/>
    <cellStyle name="Calculation 3 4 3 2 2 3 2" xfId="9233"/>
    <cellStyle name="Calculation 3 4 3 2 2 3 3" xfId="9234"/>
    <cellStyle name="Calculation 3 4 3 2 2 4" xfId="9235"/>
    <cellStyle name="Calculation 3 4 3 2 2 4 2" xfId="9236"/>
    <cellStyle name="Calculation 3 4 3 2 2 4 3" xfId="9237"/>
    <cellStyle name="Calculation 3 4 3 2 2 5" xfId="9238"/>
    <cellStyle name="Calculation 3 4 3 2 2 5 2" xfId="9239"/>
    <cellStyle name="Calculation 3 4 3 2 2 5 3" xfId="9240"/>
    <cellStyle name="Calculation 3 4 3 2 2 6" xfId="9241"/>
    <cellStyle name="Calculation 3 4 3 2 2 6 2" xfId="9242"/>
    <cellStyle name="Calculation 3 4 3 2 2 6 3" xfId="9243"/>
    <cellStyle name="Calculation 3 4 3 2 2 7" xfId="9244"/>
    <cellStyle name="Calculation 3 4 3 2 2 7 2" xfId="9245"/>
    <cellStyle name="Calculation 3 4 3 2 2 7 3" xfId="9246"/>
    <cellStyle name="Calculation 3 4 3 2 2 8" xfId="9247"/>
    <cellStyle name="Calculation 3 4 3 2 2 9" xfId="9248"/>
    <cellStyle name="Calculation 3 4 3 2 3" xfId="9249"/>
    <cellStyle name="Calculation 3 4 3 2 3 2" xfId="9250"/>
    <cellStyle name="Calculation 3 4 3 2 3 3" xfId="9251"/>
    <cellStyle name="Calculation 3 4 3 2 4" xfId="9252"/>
    <cellStyle name="Calculation 3 4 3 2 4 2" xfId="9253"/>
    <cellStyle name="Calculation 3 4 3 2 4 3" xfId="9254"/>
    <cellStyle name="Calculation 3 4 3 2 5" xfId="9255"/>
    <cellStyle name="Calculation 3 4 3 2 5 2" xfId="9256"/>
    <cellStyle name="Calculation 3 4 3 2 5 3" xfId="9257"/>
    <cellStyle name="Calculation 3 4 3 2 6" xfId="9258"/>
    <cellStyle name="Calculation 3 4 3 2 6 2" xfId="9259"/>
    <cellStyle name="Calculation 3 4 3 2 6 3" xfId="9260"/>
    <cellStyle name="Calculation 3 4 3 2 7" xfId="9261"/>
    <cellStyle name="Calculation 3 4 3 2 7 2" xfId="9262"/>
    <cellStyle name="Calculation 3 4 3 2 7 3" xfId="9263"/>
    <cellStyle name="Calculation 3 4 3 2 8" xfId="9264"/>
    <cellStyle name="Calculation 3 4 3 2 8 2" xfId="9265"/>
    <cellStyle name="Calculation 3 4 3 2 8 3" xfId="9266"/>
    <cellStyle name="Calculation 3 4 3 2 9" xfId="9267"/>
    <cellStyle name="Calculation 3 4 3 3" xfId="9268"/>
    <cellStyle name="Calculation 3 4 3 3 10" xfId="9269"/>
    <cellStyle name="Calculation 3 4 3 3 2" xfId="9270"/>
    <cellStyle name="Calculation 3 4 3 3 2 2" xfId="9271"/>
    <cellStyle name="Calculation 3 4 3 3 2 2 2" xfId="9272"/>
    <cellStyle name="Calculation 3 4 3 3 2 2 3" xfId="9273"/>
    <cellStyle name="Calculation 3 4 3 3 2 3" xfId="9274"/>
    <cellStyle name="Calculation 3 4 3 3 2 3 2" xfId="9275"/>
    <cellStyle name="Calculation 3 4 3 3 2 3 3" xfId="9276"/>
    <cellStyle name="Calculation 3 4 3 3 2 4" xfId="9277"/>
    <cellStyle name="Calculation 3 4 3 3 2 4 2" xfId="9278"/>
    <cellStyle name="Calculation 3 4 3 3 2 4 3" xfId="9279"/>
    <cellStyle name="Calculation 3 4 3 3 2 5" xfId="9280"/>
    <cellStyle name="Calculation 3 4 3 3 2 5 2" xfId="9281"/>
    <cellStyle name="Calculation 3 4 3 3 2 5 3" xfId="9282"/>
    <cellStyle name="Calculation 3 4 3 3 2 6" xfId="9283"/>
    <cellStyle name="Calculation 3 4 3 3 2 6 2" xfId="9284"/>
    <cellStyle name="Calculation 3 4 3 3 2 6 3" xfId="9285"/>
    <cellStyle name="Calculation 3 4 3 3 2 7" xfId="9286"/>
    <cellStyle name="Calculation 3 4 3 3 2 7 2" xfId="9287"/>
    <cellStyle name="Calculation 3 4 3 3 2 7 3" xfId="9288"/>
    <cellStyle name="Calculation 3 4 3 3 2 8" xfId="9289"/>
    <cellStyle name="Calculation 3 4 3 3 2 9" xfId="9290"/>
    <cellStyle name="Calculation 3 4 3 3 3" xfId="9291"/>
    <cellStyle name="Calculation 3 4 3 3 3 2" xfId="9292"/>
    <cellStyle name="Calculation 3 4 3 3 3 3" xfId="9293"/>
    <cellStyle name="Calculation 3 4 3 3 4" xfId="9294"/>
    <cellStyle name="Calculation 3 4 3 3 4 2" xfId="9295"/>
    <cellStyle name="Calculation 3 4 3 3 4 3" xfId="9296"/>
    <cellStyle name="Calculation 3 4 3 3 5" xfId="9297"/>
    <cellStyle name="Calculation 3 4 3 3 5 2" xfId="9298"/>
    <cellStyle name="Calculation 3 4 3 3 5 3" xfId="9299"/>
    <cellStyle name="Calculation 3 4 3 3 6" xfId="9300"/>
    <cellStyle name="Calculation 3 4 3 3 6 2" xfId="9301"/>
    <cellStyle name="Calculation 3 4 3 3 6 3" xfId="9302"/>
    <cellStyle name="Calculation 3 4 3 3 7" xfId="9303"/>
    <cellStyle name="Calculation 3 4 3 3 7 2" xfId="9304"/>
    <cellStyle name="Calculation 3 4 3 3 7 3" xfId="9305"/>
    <cellStyle name="Calculation 3 4 3 3 8" xfId="9306"/>
    <cellStyle name="Calculation 3 4 3 3 8 2" xfId="9307"/>
    <cellStyle name="Calculation 3 4 3 3 8 3" xfId="9308"/>
    <cellStyle name="Calculation 3 4 3 3 9" xfId="9309"/>
    <cellStyle name="Calculation 3 4 3 4" xfId="9310"/>
    <cellStyle name="Calculation 3 4 3 4 10" xfId="9311"/>
    <cellStyle name="Calculation 3 4 3 4 2" xfId="9312"/>
    <cellStyle name="Calculation 3 4 3 4 2 2" xfId="9313"/>
    <cellStyle name="Calculation 3 4 3 4 2 2 2" xfId="9314"/>
    <cellStyle name="Calculation 3 4 3 4 2 2 3" xfId="9315"/>
    <cellStyle name="Calculation 3 4 3 4 2 3" xfId="9316"/>
    <cellStyle name="Calculation 3 4 3 4 2 3 2" xfId="9317"/>
    <cellStyle name="Calculation 3 4 3 4 2 3 3" xfId="9318"/>
    <cellStyle name="Calculation 3 4 3 4 2 4" xfId="9319"/>
    <cellStyle name="Calculation 3 4 3 4 2 4 2" xfId="9320"/>
    <cellStyle name="Calculation 3 4 3 4 2 4 3" xfId="9321"/>
    <cellStyle name="Calculation 3 4 3 4 2 5" xfId="9322"/>
    <cellStyle name="Calculation 3 4 3 4 2 5 2" xfId="9323"/>
    <cellStyle name="Calculation 3 4 3 4 2 5 3" xfId="9324"/>
    <cellStyle name="Calculation 3 4 3 4 2 6" xfId="9325"/>
    <cellStyle name="Calculation 3 4 3 4 2 6 2" xfId="9326"/>
    <cellStyle name="Calculation 3 4 3 4 2 6 3" xfId="9327"/>
    <cellStyle name="Calculation 3 4 3 4 2 7" xfId="9328"/>
    <cellStyle name="Calculation 3 4 3 4 2 7 2" xfId="9329"/>
    <cellStyle name="Calculation 3 4 3 4 2 7 3" xfId="9330"/>
    <cellStyle name="Calculation 3 4 3 4 2 8" xfId="9331"/>
    <cellStyle name="Calculation 3 4 3 4 2 9" xfId="9332"/>
    <cellStyle name="Calculation 3 4 3 4 3" xfId="9333"/>
    <cellStyle name="Calculation 3 4 3 4 3 2" xfId="9334"/>
    <cellStyle name="Calculation 3 4 3 4 3 3" xfId="9335"/>
    <cellStyle name="Calculation 3 4 3 4 4" xfId="9336"/>
    <cellStyle name="Calculation 3 4 3 4 4 2" xfId="9337"/>
    <cellStyle name="Calculation 3 4 3 4 4 3" xfId="9338"/>
    <cellStyle name="Calculation 3 4 3 4 5" xfId="9339"/>
    <cellStyle name="Calculation 3 4 3 4 5 2" xfId="9340"/>
    <cellStyle name="Calculation 3 4 3 4 5 3" xfId="9341"/>
    <cellStyle name="Calculation 3 4 3 4 6" xfId="9342"/>
    <cellStyle name="Calculation 3 4 3 4 6 2" xfId="9343"/>
    <cellStyle name="Calculation 3 4 3 4 6 3" xfId="9344"/>
    <cellStyle name="Calculation 3 4 3 4 7" xfId="9345"/>
    <cellStyle name="Calculation 3 4 3 4 7 2" xfId="9346"/>
    <cellStyle name="Calculation 3 4 3 4 7 3" xfId="9347"/>
    <cellStyle name="Calculation 3 4 3 4 8" xfId="9348"/>
    <cellStyle name="Calculation 3 4 3 4 8 2" xfId="9349"/>
    <cellStyle name="Calculation 3 4 3 4 8 3" xfId="9350"/>
    <cellStyle name="Calculation 3 4 3 4 9" xfId="9351"/>
    <cellStyle name="Calculation 3 4 3 5" xfId="9352"/>
    <cellStyle name="Calculation 3 4 3 5 2" xfId="9353"/>
    <cellStyle name="Calculation 3 4 3 5 2 2" xfId="9354"/>
    <cellStyle name="Calculation 3 4 3 5 2 3" xfId="9355"/>
    <cellStyle name="Calculation 3 4 3 5 3" xfId="9356"/>
    <cellStyle name="Calculation 3 4 3 5 3 2" xfId="9357"/>
    <cellStyle name="Calculation 3 4 3 5 3 3" xfId="9358"/>
    <cellStyle name="Calculation 3 4 3 5 4" xfId="9359"/>
    <cellStyle name="Calculation 3 4 3 5 4 2" xfId="9360"/>
    <cellStyle name="Calculation 3 4 3 5 4 3" xfId="9361"/>
    <cellStyle name="Calculation 3 4 3 5 5" xfId="9362"/>
    <cellStyle name="Calculation 3 4 3 5 5 2" xfId="9363"/>
    <cellStyle name="Calculation 3 4 3 5 5 3" xfId="9364"/>
    <cellStyle name="Calculation 3 4 3 5 6" xfId="9365"/>
    <cellStyle name="Calculation 3 4 3 5 6 2" xfId="9366"/>
    <cellStyle name="Calculation 3 4 3 5 6 3" xfId="9367"/>
    <cellStyle name="Calculation 3 4 3 5 7" xfId="9368"/>
    <cellStyle name="Calculation 3 4 3 5 7 2" xfId="9369"/>
    <cellStyle name="Calculation 3 4 3 5 7 3" xfId="9370"/>
    <cellStyle name="Calculation 3 4 3 5 8" xfId="9371"/>
    <cellStyle name="Calculation 3 4 3 5 9" xfId="9372"/>
    <cellStyle name="Calculation 3 4 3 6" xfId="9373"/>
    <cellStyle name="Calculation 3 4 3 6 2" xfId="9374"/>
    <cellStyle name="Calculation 3 4 3 6 3" xfId="9375"/>
    <cellStyle name="Calculation 3 4 3 7" xfId="9376"/>
    <cellStyle name="Calculation 3 4 3 7 2" xfId="9377"/>
    <cellStyle name="Calculation 3 4 3 7 3" xfId="9378"/>
    <cellStyle name="Calculation 3 4 3 8" xfId="9379"/>
    <cellStyle name="Calculation 3 4 3 8 2" xfId="9380"/>
    <cellStyle name="Calculation 3 4 3 8 3" xfId="9381"/>
    <cellStyle name="Calculation 3 4 3 9" xfId="9382"/>
    <cellStyle name="Calculation 3 4 3 9 2" xfId="9383"/>
    <cellStyle name="Calculation 3 4 3 9 3" xfId="9384"/>
    <cellStyle name="Calculation 3 4 4" xfId="9385"/>
    <cellStyle name="Calculation 3 4 4 10" xfId="9386"/>
    <cellStyle name="Calculation 3 4 4 2" xfId="9387"/>
    <cellStyle name="Calculation 3 4 4 2 10" xfId="9388"/>
    <cellStyle name="Calculation 3 4 4 2 2" xfId="9389"/>
    <cellStyle name="Calculation 3 4 4 2 2 2" xfId="9390"/>
    <cellStyle name="Calculation 3 4 4 2 2 2 2" xfId="9391"/>
    <cellStyle name="Calculation 3 4 4 2 2 2 3" xfId="9392"/>
    <cellStyle name="Calculation 3 4 4 2 2 3" xfId="9393"/>
    <cellStyle name="Calculation 3 4 4 2 2 3 2" xfId="9394"/>
    <cellStyle name="Calculation 3 4 4 2 2 3 3" xfId="9395"/>
    <cellStyle name="Calculation 3 4 4 2 2 4" xfId="9396"/>
    <cellStyle name="Calculation 3 4 4 2 2 4 2" xfId="9397"/>
    <cellStyle name="Calculation 3 4 4 2 2 4 3" xfId="9398"/>
    <cellStyle name="Calculation 3 4 4 2 2 5" xfId="9399"/>
    <cellStyle name="Calculation 3 4 4 2 2 5 2" xfId="9400"/>
    <cellStyle name="Calculation 3 4 4 2 2 5 3" xfId="9401"/>
    <cellStyle name="Calculation 3 4 4 2 2 6" xfId="9402"/>
    <cellStyle name="Calculation 3 4 4 2 2 6 2" xfId="9403"/>
    <cellStyle name="Calculation 3 4 4 2 2 6 3" xfId="9404"/>
    <cellStyle name="Calculation 3 4 4 2 2 7" xfId="9405"/>
    <cellStyle name="Calculation 3 4 4 2 2 7 2" xfId="9406"/>
    <cellStyle name="Calculation 3 4 4 2 2 7 3" xfId="9407"/>
    <cellStyle name="Calculation 3 4 4 2 2 8" xfId="9408"/>
    <cellStyle name="Calculation 3 4 4 2 2 9" xfId="9409"/>
    <cellStyle name="Calculation 3 4 4 2 3" xfId="9410"/>
    <cellStyle name="Calculation 3 4 4 2 3 2" xfId="9411"/>
    <cellStyle name="Calculation 3 4 4 2 3 3" xfId="9412"/>
    <cellStyle name="Calculation 3 4 4 2 4" xfId="9413"/>
    <cellStyle name="Calculation 3 4 4 2 4 2" xfId="9414"/>
    <cellStyle name="Calculation 3 4 4 2 4 3" xfId="9415"/>
    <cellStyle name="Calculation 3 4 4 2 5" xfId="9416"/>
    <cellStyle name="Calculation 3 4 4 2 5 2" xfId="9417"/>
    <cellStyle name="Calculation 3 4 4 2 5 3" xfId="9418"/>
    <cellStyle name="Calculation 3 4 4 2 6" xfId="9419"/>
    <cellStyle name="Calculation 3 4 4 2 6 2" xfId="9420"/>
    <cellStyle name="Calculation 3 4 4 2 6 3" xfId="9421"/>
    <cellStyle name="Calculation 3 4 4 2 7" xfId="9422"/>
    <cellStyle name="Calculation 3 4 4 2 7 2" xfId="9423"/>
    <cellStyle name="Calculation 3 4 4 2 7 3" xfId="9424"/>
    <cellStyle name="Calculation 3 4 4 2 8" xfId="9425"/>
    <cellStyle name="Calculation 3 4 4 2 8 2" xfId="9426"/>
    <cellStyle name="Calculation 3 4 4 2 8 3" xfId="9427"/>
    <cellStyle name="Calculation 3 4 4 2 9" xfId="9428"/>
    <cellStyle name="Calculation 3 4 4 3" xfId="9429"/>
    <cellStyle name="Calculation 3 4 4 3 10" xfId="9430"/>
    <cellStyle name="Calculation 3 4 4 3 2" xfId="9431"/>
    <cellStyle name="Calculation 3 4 4 3 2 2" xfId="9432"/>
    <cellStyle name="Calculation 3 4 4 3 2 2 2" xfId="9433"/>
    <cellStyle name="Calculation 3 4 4 3 2 2 3" xfId="9434"/>
    <cellStyle name="Calculation 3 4 4 3 2 3" xfId="9435"/>
    <cellStyle name="Calculation 3 4 4 3 2 3 2" xfId="9436"/>
    <cellStyle name="Calculation 3 4 4 3 2 3 3" xfId="9437"/>
    <cellStyle name="Calculation 3 4 4 3 2 4" xfId="9438"/>
    <cellStyle name="Calculation 3 4 4 3 2 4 2" xfId="9439"/>
    <cellStyle name="Calculation 3 4 4 3 2 4 3" xfId="9440"/>
    <cellStyle name="Calculation 3 4 4 3 2 5" xfId="9441"/>
    <cellStyle name="Calculation 3 4 4 3 2 5 2" xfId="9442"/>
    <cellStyle name="Calculation 3 4 4 3 2 5 3" xfId="9443"/>
    <cellStyle name="Calculation 3 4 4 3 2 6" xfId="9444"/>
    <cellStyle name="Calculation 3 4 4 3 2 6 2" xfId="9445"/>
    <cellStyle name="Calculation 3 4 4 3 2 6 3" xfId="9446"/>
    <cellStyle name="Calculation 3 4 4 3 2 7" xfId="9447"/>
    <cellStyle name="Calculation 3 4 4 3 2 7 2" xfId="9448"/>
    <cellStyle name="Calculation 3 4 4 3 2 7 3" xfId="9449"/>
    <cellStyle name="Calculation 3 4 4 3 2 8" xfId="9450"/>
    <cellStyle name="Calculation 3 4 4 3 2 9" xfId="9451"/>
    <cellStyle name="Calculation 3 4 4 3 3" xfId="9452"/>
    <cellStyle name="Calculation 3 4 4 3 3 2" xfId="9453"/>
    <cellStyle name="Calculation 3 4 4 3 3 3" xfId="9454"/>
    <cellStyle name="Calculation 3 4 4 3 4" xfId="9455"/>
    <cellStyle name="Calculation 3 4 4 3 4 2" xfId="9456"/>
    <cellStyle name="Calculation 3 4 4 3 4 3" xfId="9457"/>
    <cellStyle name="Calculation 3 4 4 3 5" xfId="9458"/>
    <cellStyle name="Calculation 3 4 4 3 5 2" xfId="9459"/>
    <cellStyle name="Calculation 3 4 4 3 5 3" xfId="9460"/>
    <cellStyle name="Calculation 3 4 4 3 6" xfId="9461"/>
    <cellStyle name="Calculation 3 4 4 3 6 2" xfId="9462"/>
    <cellStyle name="Calculation 3 4 4 3 6 3" xfId="9463"/>
    <cellStyle name="Calculation 3 4 4 3 7" xfId="9464"/>
    <cellStyle name="Calculation 3 4 4 3 7 2" xfId="9465"/>
    <cellStyle name="Calculation 3 4 4 3 7 3" xfId="9466"/>
    <cellStyle name="Calculation 3 4 4 3 8" xfId="9467"/>
    <cellStyle name="Calculation 3 4 4 3 8 2" xfId="9468"/>
    <cellStyle name="Calculation 3 4 4 3 8 3" xfId="9469"/>
    <cellStyle name="Calculation 3 4 4 3 9" xfId="9470"/>
    <cellStyle name="Calculation 3 4 4 4" xfId="9471"/>
    <cellStyle name="Calculation 3 4 4 4 10" xfId="9472"/>
    <cellStyle name="Calculation 3 4 4 4 2" xfId="9473"/>
    <cellStyle name="Calculation 3 4 4 4 2 2" xfId="9474"/>
    <cellStyle name="Calculation 3 4 4 4 2 2 2" xfId="9475"/>
    <cellStyle name="Calculation 3 4 4 4 2 2 3" xfId="9476"/>
    <cellStyle name="Calculation 3 4 4 4 2 3" xfId="9477"/>
    <cellStyle name="Calculation 3 4 4 4 2 3 2" xfId="9478"/>
    <cellStyle name="Calculation 3 4 4 4 2 3 3" xfId="9479"/>
    <cellStyle name="Calculation 3 4 4 4 2 4" xfId="9480"/>
    <cellStyle name="Calculation 3 4 4 4 2 4 2" xfId="9481"/>
    <cellStyle name="Calculation 3 4 4 4 2 4 3" xfId="9482"/>
    <cellStyle name="Calculation 3 4 4 4 2 5" xfId="9483"/>
    <cellStyle name="Calculation 3 4 4 4 2 5 2" xfId="9484"/>
    <cellStyle name="Calculation 3 4 4 4 2 5 3" xfId="9485"/>
    <cellStyle name="Calculation 3 4 4 4 2 6" xfId="9486"/>
    <cellStyle name="Calculation 3 4 4 4 2 6 2" xfId="9487"/>
    <cellStyle name="Calculation 3 4 4 4 2 6 3" xfId="9488"/>
    <cellStyle name="Calculation 3 4 4 4 2 7" xfId="9489"/>
    <cellStyle name="Calculation 3 4 4 4 2 7 2" xfId="9490"/>
    <cellStyle name="Calculation 3 4 4 4 2 7 3" xfId="9491"/>
    <cellStyle name="Calculation 3 4 4 4 2 8" xfId="9492"/>
    <cellStyle name="Calculation 3 4 4 4 2 9" xfId="9493"/>
    <cellStyle name="Calculation 3 4 4 4 3" xfId="9494"/>
    <cellStyle name="Calculation 3 4 4 4 3 2" xfId="9495"/>
    <cellStyle name="Calculation 3 4 4 4 3 3" xfId="9496"/>
    <cellStyle name="Calculation 3 4 4 4 4" xfId="9497"/>
    <cellStyle name="Calculation 3 4 4 4 4 2" xfId="9498"/>
    <cellStyle name="Calculation 3 4 4 4 4 3" xfId="9499"/>
    <cellStyle name="Calculation 3 4 4 4 5" xfId="9500"/>
    <cellStyle name="Calculation 3 4 4 4 5 2" xfId="9501"/>
    <cellStyle name="Calculation 3 4 4 4 5 3" xfId="9502"/>
    <cellStyle name="Calculation 3 4 4 4 6" xfId="9503"/>
    <cellStyle name="Calculation 3 4 4 4 6 2" xfId="9504"/>
    <cellStyle name="Calculation 3 4 4 4 6 3" xfId="9505"/>
    <cellStyle name="Calculation 3 4 4 4 7" xfId="9506"/>
    <cellStyle name="Calculation 3 4 4 4 7 2" xfId="9507"/>
    <cellStyle name="Calculation 3 4 4 4 7 3" xfId="9508"/>
    <cellStyle name="Calculation 3 4 4 4 8" xfId="9509"/>
    <cellStyle name="Calculation 3 4 4 4 8 2" xfId="9510"/>
    <cellStyle name="Calculation 3 4 4 4 8 3" xfId="9511"/>
    <cellStyle name="Calculation 3 4 4 4 9" xfId="9512"/>
    <cellStyle name="Calculation 3 4 4 5" xfId="9513"/>
    <cellStyle name="Calculation 3 4 4 5 2" xfId="9514"/>
    <cellStyle name="Calculation 3 4 4 5 2 2" xfId="9515"/>
    <cellStyle name="Calculation 3 4 4 5 2 3" xfId="9516"/>
    <cellStyle name="Calculation 3 4 4 5 3" xfId="9517"/>
    <cellStyle name="Calculation 3 4 4 5 3 2" xfId="9518"/>
    <cellStyle name="Calculation 3 4 4 5 3 3" xfId="9519"/>
    <cellStyle name="Calculation 3 4 4 5 4" xfId="9520"/>
    <cellStyle name="Calculation 3 4 4 5 4 2" xfId="9521"/>
    <cellStyle name="Calculation 3 4 4 5 4 3" xfId="9522"/>
    <cellStyle name="Calculation 3 4 4 5 5" xfId="9523"/>
    <cellStyle name="Calculation 3 4 4 5 5 2" xfId="9524"/>
    <cellStyle name="Calculation 3 4 4 5 5 3" xfId="9525"/>
    <cellStyle name="Calculation 3 4 4 5 6" xfId="9526"/>
    <cellStyle name="Calculation 3 4 4 5 6 2" xfId="9527"/>
    <cellStyle name="Calculation 3 4 4 5 6 3" xfId="9528"/>
    <cellStyle name="Calculation 3 4 4 5 7" xfId="9529"/>
    <cellStyle name="Calculation 3 4 4 5 7 2" xfId="9530"/>
    <cellStyle name="Calculation 3 4 4 5 7 3" xfId="9531"/>
    <cellStyle name="Calculation 3 4 4 5 8" xfId="9532"/>
    <cellStyle name="Calculation 3 4 4 5 9" xfId="9533"/>
    <cellStyle name="Calculation 3 4 4 6" xfId="9534"/>
    <cellStyle name="Calculation 3 4 4 6 2" xfId="9535"/>
    <cellStyle name="Calculation 3 4 4 6 3" xfId="9536"/>
    <cellStyle name="Calculation 3 4 4 7" xfId="9537"/>
    <cellStyle name="Calculation 3 4 4 7 2" xfId="9538"/>
    <cellStyle name="Calculation 3 4 4 7 3" xfId="9539"/>
    <cellStyle name="Calculation 3 4 4 8" xfId="9540"/>
    <cellStyle name="Calculation 3 4 4 8 2" xfId="9541"/>
    <cellStyle name="Calculation 3 4 4 8 3" xfId="9542"/>
    <cellStyle name="Calculation 3 4 4 9" xfId="9543"/>
    <cellStyle name="Calculation 3 4 4 9 2" xfId="9544"/>
    <cellStyle name="Calculation 3 4 4 9 3" xfId="9545"/>
    <cellStyle name="Calculation 3 4 5" xfId="9546"/>
    <cellStyle name="Calculation 3 4 5 10" xfId="9547"/>
    <cellStyle name="Calculation 3 4 5 2" xfId="9548"/>
    <cellStyle name="Calculation 3 4 5 2 10" xfId="9549"/>
    <cellStyle name="Calculation 3 4 5 2 2" xfId="9550"/>
    <cellStyle name="Calculation 3 4 5 2 2 2" xfId="9551"/>
    <cellStyle name="Calculation 3 4 5 2 2 2 2" xfId="9552"/>
    <cellStyle name="Calculation 3 4 5 2 2 2 3" xfId="9553"/>
    <cellStyle name="Calculation 3 4 5 2 2 3" xfId="9554"/>
    <cellStyle name="Calculation 3 4 5 2 2 3 2" xfId="9555"/>
    <cellStyle name="Calculation 3 4 5 2 2 3 3" xfId="9556"/>
    <cellStyle name="Calculation 3 4 5 2 2 4" xfId="9557"/>
    <cellStyle name="Calculation 3 4 5 2 2 4 2" xfId="9558"/>
    <cellStyle name="Calculation 3 4 5 2 2 4 3" xfId="9559"/>
    <cellStyle name="Calculation 3 4 5 2 2 5" xfId="9560"/>
    <cellStyle name="Calculation 3 4 5 2 2 5 2" xfId="9561"/>
    <cellStyle name="Calculation 3 4 5 2 2 5 3" xfId="9562"/>
    <cellStyle name="Calculation 3 4 5 2 2 6" xfId="9563"/>
    <cellStyle name="Calculation 3 4 5 2 2 6 2" xfId="9564"/>
    <cellStyle name="Calculation 3 4 5 2 2 6 3" xfId="9565"/>
    <cellStyle name="Calculation 3 4 5 2 2 7" xfId="9566"/>
    <cellStyle name="Calculation 3 4 5 2 2 7 2" xfId="9567"/>
    <cellStyle name="Calculation 3 4 5 2 2 7 3" xfId="9568"/>
    <cellStyle name="Calculation 3 4 5 2 2 8" xfId="9569"/>
    <cellStyle name="Calculation 3 4 5 2 2 9" xfId="9570"/>
    <cellStyle name="Calculation 3 4 5 2 3" xfId="9571"/>
    <cellStyle name="Calculation 3 4 5 2 3 2" xfId="9572"/>
    <cellStyle name="Calculation 3 4 5 2 3 3" xfId="9573"/>
    <cellStyle name="Calculation 3 4 5 2 4" xfId="9574"/>
    <cellStyle name="Calculation 3 4 5 2 4 2" xfId="9575"/>
    <cellStyle name="Calculation 3 4 5 2 4 3" xfId="9576"/>
    <cellStyle name="Calculation 3 4 5 2 5" xfId="9577"/>
    <cellStyle name="Calculation 3 4 5 2 5 2" xfId="9578"/>
    <cellStyle name="Calculation 3 4 5 2 5 3" xfId="9579"/>
    <cellStyle name="Calculation 3 4 5 2 6" xfId="9580"/>
    <cellStyle name="Calculation 3 4 5 2 6 2" xfId="9581"/>
    <cellStyle name="Calculation 3 4 5 2 6 3" xfId="9582"/>
    <cellStyle name="Calculation 3 4 5 2 7" xfId="9583"/>
    <cellStyle name="Calculation 3 4 5 2 7 2" xfId="9584"/>
    <cellStyle name="Calculation 3 4 5 2 7 3" xfId="9585"/>
    <cellStyle name="Calculation 3 4 5 2 8" xfId="9586"/>
    <cellStyle name="Calculation 3 4 5 2 8 2" xfId="9587"/>
    <cellStyle name="Calculation 3 4 5 2 8 3" xfId="9588"/>
    <cellStyle name="Calculation 3 4 5 2 9" xfId="9589"/>
    <cellStyle name="Calculation 3 4 5 3" xfId="9590"/>
    <cellStyle name="Calculation 3 4 5 3 10" xfId="9591"/>
    <cellStyle name="Calculation 3 4 5 3 2" xfId="9592"/>
    <cellStyle name="Calculation 3 4 5 3 2 2" xfId="9593"/>
    <cellStyle name="Calculation 3 4 5 3 2 2 2" xfId="9594"/>
    <cellStyle name="Calculation 3 4 5 3 2 2 3" xfId="9595"/>
    <cellStyle name="Calculation 3 4 5 3 2 3" xfId="9596"/>
    <cellStyle name="Calculation 3 4 5 3 2 3 2" xfId="9597"/>
    <cellStyle name="Calculation 3 4 5 3 2 3 3" xfId="9598"/>
    <cellStyle name="Calculation 3 4 5 3 2 4" xfId="9599"/>
    <cellStyle name="Calculation 3 4 5 3 2 4 2" xfId="9600"/>
    <cellStyle name="Calculation 3 4 5 3 2 4 3" xfId="9601"/>
    <cellStyle name="Calculation 3 4 5 3 2 5" xfId="9602"/>
    <cellStyle name="Calculation 3 4 5 3 2 5 2" xfId="9603"/>
    <cellStyle name="Calculation 3 4 5 3 2 5 3" xfId="9604"/>
    <cellStyle name="Calculation 3 4 5 3 2 6" xfId="9605"/>
    <cellStyle name="Calculation 3 4 5 3 2 6 2" xfId="9606"/>
    <cellStyle name="Calculation 3 4 5 3 2 6 3" xfId="9607"/>
    <cellStyle name="Calculation 3 4 5 3 2 7" xfId="9608"/>
    <cellStyle name="Calculation 3 4 5 3 2 7 2" xfId="9609"/>
    <cellStyle name="Calculation 3 4 5 3 2 7 3" xfId="9610"/>
    <cellStyle name="Calculation 3 4 5 3 2 8" xfId="9611"/>
    <cellStyle name="Calculation 3 4 5 3 2 9" xfId="9612"/>
    <cellStyle name="Calculation 3 4 5 3 3" xfId="9613"/>
    <cellStyle name="Calculation 3 4 5 3 3 2" xfId="9614"/>
    <cellStyle name="Calculation 3 4 5 3 3 3" xfId="9615"/>
    <cellStyle name="Calculation 3 4 5 3 4" xfId="9616"/>
    <cellStyle name="Calculation 3 4 5 3 4 2" xfId="9617"/>
    <cellStyle name="Calculation 3 4 5 3 4 3" xfId="9618"/>
    <cellStyle name="Calculation 3 4 5 3 5" xfId="9619"/>
    <cellStyle name="Calculation 3 4 5 3 5 2" xfId="9620"/>
    <cellStyle name="Calculation 3 4 5 3 5 3" xfId="9621"/>
    <cellStyle name="Calculation 3 4 5 3 6" xfId="9622"/>
    <cellStyle name="Calculation 3 4 5 3 6 2" xfId="9623"/>
    <cellStyle name="Calculation 3 4 5 3 6 3" xfId="9624"/>
    <cellStyle name="Calculation 3 4 5 3 7" xfId="9625"/>
    <cellStyle name="Calculation 3 4 5 3 7 2" xfId="9626"/>
    <cellStyle name="Calculation 3 4 5 3 7 3" xfId="9627"/>
    <cellStyle name="Calculation 3 4 5 3 8" xfId="9628"/>
    <cellStyle name="Calculation 3 4 5 3 8 2" xfId="9629"/>
    <cellStyle name="Calculation 3 4 5 3 8 3" xfId="9630"/>
    <cellStyle name="Calculation 3 4 5 3 9" xfId="9631"/>
    <cellStyle name="Calculation 3 4 5 4" xfId="9632"/>
    <cellStyle name="Calculation 3 4 5 4 10" xfId="9633"/>
    <cellStyle name="Calculation 3 4 5 4 2" xfId="9634"/>
    <cellStyle name="Calculation 3 4 5 4 2 2" xfId="9635"/>
    <cellStyle name="Calculation 3 4 5 4 2 2 2" xfId="9636"/>
    <cellStyle name="Calculation 3 4 5 4 2 2 3" xfId="9637"/>
    <cellStyle name="Calculation 3 4 5 4 2 3" xfId="9638"/>
    <cellStyle name="Calculation 3 4 5 4 2 3 2" xfId="9639"/>
    <cellStyle name="Calculation 3 4 5 4 2 3 3" xfId="9640"/>
    <cellStyle name="Calculation 3 4 5 4 2 4" xfId="9641"/>
    <cellStyle name="Calculation 3 4 5 4 2 4 2" xfId="9642"/>
    <cellStyle name="Calculation 3 4 5 4 2 4 3" xfId="9643"/>
    <cellStyle name="Calculation 3 4 5 4 2 5" xfId="9644"/>
    <cellStyle name="Calculation 3 4 5 4 2 5 2" xfId="9645"/>
    <cellStyle name="Calculation 3 4 5 4 2 5 3" xfId="9646"/>
    <cellStyle name="Calculation 3 4 5 4 2 6" xfId="9647"/>
    <cellStyle name="Calculation 3 4 5 4 2 6 2" xfId="9648"/>
    <cellStyle name="Calculation 3 4 5 4 2 6 3" xfId="9649"/>
    <cellStyle name="Calculation 3 4 5 4 2 7" xfId="9650"/>
    <cellStyle name="Calculation 3 4 5 4 2 7 2" xfId="9651"/>
    <cellStyle name="Calculation 3 4 5 4 2 7 3" xfId="9652"/>
    <cellStyle name="Calculation 3 4 5 4 2 8" xfId="9653"/>
    <cellStyle name="Calculation 3 4 5 4 2 9" xfId="9654"/>
    <cellStyle name="Calculation 3 4 5 4 3" xfId="9655"/>
    <cellStyle name="Calculation 3 4 5 4 3 2" xfId="9656"/>
    <cellStyle name="Calculation 3 4 5 4 3 3" xfId="9657"/>
    <cellStyle name="Calculation 3 4 5 4 4" xfId="9658"/>
    <cellStyle name="Calculation 3 4 5 4 4 2" xfId="9659"/>
    <cellStyle name="Calculation 3 4 5 4 4 3" xfId="9660"/>
    <cellStyle name="Calculation 3 4 5 4 5" xfId="9661"/>
    <cellStyle name="Calculation 3 4 5 4 5 2" xfId="9662"/>
    <cellStyle name="Calculation 3 4 5 4 5 3" xfId="9663"/>
    <cellStyle name="Calculation 3 4 5 4 6" xfId="9664"/>
    <cellStyle name="Calculation 3 4 5 4 6 2" xfId="9665"/>
    <cellStyle name="Calculation 3 4 5 4 6 3" xfId="9666"/>
    <cellStyle name="Calculation 3 4 5 4 7" xfId="9667"/>
    <cellStyle name="Calculation 3 4 5 4 7 2" xfId="9668"/>
    <cellStyle name="Calculation 3 4 5 4 7 3" xfId="9669"/>
    <cellStyle name="Calculation 3 4 5 4 8" xfId="9670"/>
    <cellStyle name="Calculation 3 4 5 4 8 2" xfId="9671"/>
    <cellStyle name="Calculation 3 4 5 4 8 3" xfId="9672"/>
    <cellStyle name="Calculation 3 4 5 4 9" xfId="9673"/>
    <cellStyle name="Calculation 3 4 5 5" xfId="9674"/>
    <cellStyle name="Calculation 3 4 5 5 2" xfId="9675"/>
    <cellStyle name="Calculation 3 4 5 5 2 2" xfId="9676"/>
    <cellStyle name="Calculation 3 4 5 5 2 3" xfId="9677"/>
    <cellStyle name="Calculation 3 4 5 5 3" xfId="9678"/>
    <cellStyle name="Calculation 3 4 5 5 3 2" xfId="9679"/>
    <cellStyle name="Calculation 3 4 5 5 3 3" xfId="9680"/>
    <cellStyle name="Calculation 3 4 5 5 4" xfId="9681"/>
    <cellStyle name="Calculation 3 4 5 5 4 2" xfId="9682"/>
    <cellStyle name="Calculation 3 4 5 5 4 3" xfId="9683"/>
    <cellStyle name="Calculation 3 4 5 5 5" xfId="9684"/>
    <cellStyle name="Calculation 3 4 5 5 5 2" xfId="9685"/>
    <cellStyle name="Calculation 3 4 5 5 5 3" xfId="9686"/>
    <cellStyle name="Calculation 3 4 5 5 6" xfId="9687"/>
    <cellStyle name="Calculation 3 4 5 5 6 2" xfId="9688"/>
    <cellStyle name="Calculation 3 4 5 5 6 3" xfId="9689"/>
    <cellStyle name="Calculation 3 4 5 5 7" xfId="9690"/>
    <cellStyle name="Calculation 3 4 5 5 7 2" xfId="9691"/>
    <cellStyle name="Calculation 3 4 5 5 7 3" xfId="9692"/>
    <cellStyle name="Calculation 3 4 5 5 8" xfId="9693"/>
    <cellStyle name="Calculation 3 4 5 5 9" xfId="9694"/>
    <cellStyle name="Calculation 3 4 5 6" xfId="9695"/>
    <cellStyle name="Calculation 3 4 5 6 2" xfId="9696"/>
    <cellStyle name="Calculation 3 4 5 6 3" xfId="9697"/>
    <cellStyle name="Calculation 3 4 5 7" xfId="9698"/>
    <cellStyle name="Calculation 3 4 5 7 2" xfId="9699"/>
    <cellStyle name="Calculation 3 4 5 7 3" xfId="9700"/>
    <cellStyle name="Calculation 3 4 5 8" xfId="9701"/>
    <cellStyle name="Calculation 3 4 5 8 2" xfId="9702"/>
    <cellStyle name="Calculation 3 4 5 8 3" xfId="9703"/>
    <cellStyle name="Calculation 3 4 5 9" xfId="9704"/>
    <cellStyle name="Calculation 3 4 5 9 2" xfId="9705"/>
    <cellStyle name="Calculation 3 4 5 9 3" xfId="9706"/>
    <cellStyle name="Calculation 3 4 6" xfId="9707"/>
    <cellStyle name="Calculation 3 4 6 10" xfId="9708"/>
    <cellStyle name="Calculation 3 4 6 2" xfId="9709"/>
    <cellStyle name="Calculation 3 4 6 2 2" xfId="9710"/>
    <cellStyle name="Calculation 3 4 6 2 2 2" xfId="9711"/>
    <cellStyle name="Calculation 3 4 6 2 2 3" xfId="9712"/>
    <cellStyle name="Calculation 3 4 6 2 3" xfId="9713"/>
    <cellStyle name="Calculation 3 4 6 2 3 2" xfId="9714"/>
    <cellStyle name="Calculation 3 4 6 2 3 3" xfId="9715"/>
    <cellStyle name="Calculation 3 4 6 2 4" xfId="9716"/>
    <cellStyle name="Calculation 3 4 6 2 4 2" xfId="9717"/>
    <cellStyle name="Calculation 3 4 6 2 4 3" xfId="9718"/>
    <cellStyle name="Calculation 3 4 6 2 5" xfId="9719"/>
    <cellStyle name="Calculation 3 4 6 2 5 2" xfId="9720"/>
    <cellStyle name="Calculation 3 4 6 2 5 3" xfId="9721"/>
    <cellStyle name="Calculation 3 4 6 2 6" xfId="9722"/>
    <cellStyle name="Calculation 3 4 6 2 6 2" xfId="9723"/>
    <cellStyle name="Calculation 3 4 6 2 6 3" xfId="9724"/>
    <cellStyle name="Calculation 3 4 6 2 7" xfId="9725"/>
    <cellStyle name="Calculation 3 4 6 2 7 2" xfId="9726"/>
    <cellStyle name="Calculation 3 4 6 2 7 3" xfId="9727"/>
    <cellStyle name="Calculation 3 4 6 2 8" xfId="9728"/>
    <cellStyle name="Calculation 3 4 6 2 9" xfId="9729"/>
    <cellStyle name="Calculation 3 4 6 3" xfId="9730"/>
    <cellStyle name="Calculation 3 4 6 3 2" xfId="9731"/>
    <cellStyle name="Calculation 3 4 6 3 3" xfId="9732"/>
    <cellStyle name="Calculation 3 4 6 4" xfId="9733"/>
    <cellStyle name="Calculation 3 4 6 4 2" xfId="9734"/>
    <cellStyle name="Calculation 3 4 6 4 3" xfId="9735"/>
    <cellStyle name="Calculation 3 4 6 5" xfId="9736"/>
    <cellStyle name="Calculation 3 4 6 5 2" xfId="9737"/>
    <cellStyle name="Calculation 3 4 6 5 3" xfId="9738"/>
    <cellStyle name="Calculation 3 4 6 6" xfId="9739"/>
    <cellStyle name="Calculation 3 4 6 6 2" xfId="9740"/>
    <cellStyle name="Calculation 3 4 6 6 3" xfId="9741"/>
    <cellStyle name="Calculation 3 4 6 7" xfId="9742"/>
    <cellStyle name="Calculation 3 4 6 7 2" xfId="9743"/>
    <cellStyle name="Calculation 3 4 6 7 3" xfId="9744"/>
    <cellStyle name="Calculation 3 4 6 8" xfId="9745"/>
    <cellStyle name="Calculation 3 4 6 8 2" xfId="9746"/>
    <cellStyle name="Calculation 3 4 6 8 3" xfId="9747"/>
    <cellStyle name="Calculation 3 4 6 9" xfId="9748"/>
    <cellStyle name="Calculation 3 4 7" xfId="9749"/>
    <cellStyle name="Calculation 3 4 7 10" xfId="9750"/>
    <cellStyle name="Calculation 3 4 7 2" xfId="9751"/>
    <cellStyle name="Calculation 3 4 7 2 2" xfId="9752"/>
    <cellStyle name="Calculation 3 4 7 2 2 2" xfId="9753"/>
    <cellStyle name="Calculation 3 4 7 2 2 3" xfId="9754"/>
    <cellStyle name="Calculation 3 4 7 2 3" xfId="9755"/>
    <cellStyle name="Calculation 3 4 7 2 3 2" xfId="9756"/>
    <cellStyle name="Calculation 3 4 7 2 3 3" xfId="9757"/>
    <cellStyle name="Calculation 3 4 7 2 4" xfId="9758"/>
    <cellStyle name="Calculation 3 4 7 2 4 2" xfId="9759"/>
    <cellStyle name="Calculation 3 4 7 2 4 3" xfId="9760"/>
    <cellStyle name="Calculation 3 4 7 2 5" xfId="9761"/>
    <cellStyle name="Calculation 3 4 7 2 5 2" xfId="9762"/>
    <cellStyle name="Calculation 3 4 7 2 5 3" xfId="9763"/>
    <cellStyle name="Calculation 3 4 7 2 6" xfId="9764"/>
    <cellStyle name="Calculation 3 4 7 2 6 2" xfId="9765"/>
    <cellStyle name="Calculation 3 4 7 2 6 3" xfId="9766"/>
    <cellStyle name="Calculation 3 4 7 2 7" xfId="9767"/>
    <cellStyle name="Calculation 3 4 7 2 7 2" xfId="9768"/>
    <cellStyle name="Calculation 3 4 7 2 7 3" xfId="9769"/>
    <cellStyle name="Calculation 3 4 7 2 8" xfId="9770"/>
    <cellStyle name="Calculation 3 4 7 2 9" xfId="9771"/>
    <cellStyle name="Calculation 3 4 7 3" xfId="9772"/>
    <cellStyle name="Calculation 3 4 7 3 2" xfId="9773"/>
    <cellStyle name="Calculation 3 4 7 3 3" xfId="9774"/>
    <cellStyle name="Calculation 3 4 7 4" xfId="9775"/>
    <cellStyle name="Calculation 3 4 7 4 2" xfId="9776"/>
    <cellStyle name="Calculation 3 4 7 4 3" xfId="9777"/>
    <cellStyle name="Calculation 3 4 7 5" xfId="9778"/>
    <cellStyle name="Calculation 3 4 7 5 2" xfId="9779"/>
    <cellStyle name="Calculation 3 4 7 5 3" xfId="9780"/>
    <cellStyle name="Calculation 3 4 7 6" xfId="9781"/>
    <cellStyle name="Calculation 3 4 7 6 2" xfId="9782"/>
    <cellStyle name="Calculation 3 4 7 6 3" xfId="9783"/>
    <cellStyle name="Calculation 3 4 7 7" xfId="9784"/>
    <cellStyle name="Calculation 3 4 7 7 2" xfId="9785"/>
    <cellStyle name="Calculation 3 4 7 7 3" xfId="9786"/>
    <cellStyle name="Calculation 3 4 7 8" xfId="9787"/>
    <cellStyle name="Calculation 3 4 7 8 2" xfId="9788"/>
    <cellStyle name="Calculation 3 4 7 8 3" xfId="9789"/>
    <cellStyle name="Calculation 3 4 7 9" xfId="9790"/>
    <cellStyle name="Calculation 3 4 8" xfId="9791"/>
    <cellStyle name="Calculation 3 4 8 10" xfId="9792"/>
    <cellStyle name="Calculation 3 4 8 2" xfId="9793"/>
    <cellStyle name="Calculation 3 4 8 2 2" xfId="9794"/>
    <cellStyle name="Calculation 3 4 8 2 2 2" xfId="9795"/>
    <cellStyle name="Calculation 3 4 8 2 2 3" xfId="9796"/>
    <cellStyle name="Calculation 3 4 8 2 3" xfId="9797"/>
    <cellStyle name="Calculation 3 4 8 2 3 2" xfId="9798"/>
    <cellStyle name="Calculation 3 4 8 2 3 3" xfId="9799"/>
    <cellStyle name="Calculation 3 4 8 2 4" xfId="9800"/>
    <cellStyle name="Calculation 3 4 8 2 4 2" xfId="9801"/>
    <cellStyle name="Calculation 3 4 8 2 4 3" xfId="9802"/>
    <cellStyle name="Calculation 3 4 8 2 5" xfId="9803"/>
    <cellStyle name="Calculation 3 4 8 2 5 2" xfId="9804"/>
    <cellStyle name="Calculation 3 4 8 2 5 3" xfId="9805"/>
    <cellStyle name="Calculation 3 4 8 2 6" xfId="9806"/>
    <cellStyle name="Calculation 3 4 8 2 6 2" xfId="9807"/>
    <cellStyle name="Calculation 3 4 8 2 6 3" xfId="9808"/>
    <cellStyle name="Calculation 3 4 8 2 7" xfId="9809"/>
    <cellStyle name="Calculation 3 4 8 2 7 2" xfId="9810"/>
    <cellStyle name="Calculation 3 4 8 2 7 3" xfId="9811"/>
    <cellStyle name="Calculation 3 4 8 2 8" xfId="9812"/>
    <cellStyle name="Calculation 3 4 8 2 9" xfId="9813"/>
    <cellStyle name="Calculation 3 4 8 3" xfId="9814"/>
    <cellStyle name="Calculation 3 4 8 3 2" xfId="9815"/>
    <cellStyle name="Calculation 3 4 8 3 3" xfId="9816"/>
    <cellStyle name="Calculation 3 4 8 4" xfId="9817"/>
    <cellStyle name="Calculation 3 4 8 4 2" xfId="9818"/>
    <cellStyle name="Calculation 3 4 8 4 3" xfId="9819"/>
    <cellStyle name="Calculation 3 4 8 5" xfId="9820"/>
    <cellStyle name="Calculation 3 4 8 5 2" xfId="9821"/>
    <cellStyle name="Calculation 3 4 8 5 3" xfId="9822"/>
    <cellStyle name="Calculation 3 4 8 6" xfId="9823"/>
    <cellStyle name="Calculation 3 4 8 6 2" xfId="9824"/>
    <cellStyle name="Calculation 3 4 8 6 3" xfId="9825"/>
    <cellStyle name="Calculation 3 4 8 7" xfId="9826"/>
    <cellStyle name="Calculation 3 4 8 7 2" xfId="9827"/>
    <cellStyle name="Calculation 3 4 8 7 3" xfId="9828"/>
    <cellStyle name="Calculation 3 4 8 8" xfId="9829"/>
    <cellStyle name="Calculation 3 4 8 8 2" xfId="9830"/>
    <cellStyle name="Calculation 3 4 8 8 3" xfId="9831"/>
    <cellStyle name="Calculation 3 4 8 9" xfId="9832"/>
    <cellStyle name="Calculation 3 4 9" xfId="9833"/>
    <cellStyle name="Calculation 3 4 9 2" xfId="9834"/>
    <cellStyle name="Calculation 3 4 9 2 2" xfId="9835"/>
    <cellStyle name="Calculation 3 4 9 2 3" xfId="9836"/>
    <cellStyle name="Calculation 3 4 9 3" xfId="9837"/>
    <cellStyle name="Calculation 3 4 9 3 2" xfId="9838"/>
    <cellStyle name="Calculation 3 4 9 3 3" xfId="9839"/>
    <cellStyle name="Calculation 3 4 9 4" xfId="9840"/>
    <cellStyle name="Calculation 3 4 9 4 2" xfId="9841"/>
    <cellStyle name="Calculation 3 4 9 4 3" xfId="9842"/>
    <cellStyle name="Calculation 3 4 9 5" xfId="9843"/>
    <cellStyle name="Calculation 3 4 9 5 2" xfId="9844"/>
    <cellStyle name="Calculation 3 4 9 5 3" xfId="9845"/>
    <cellStyle name="Calculation 3 4 9 6" xfId="9846"/>
    <cellStyle name="Calculation 3 4 9 6 2" xfId="9847"/>
    <cellStyle name="Calculation 3 4 9 6 3" xfId="9848"/>
    <cellStyle name="Calculation 3 4 9 7" xfId="9849"/>
    <cellStyle name="Calculation 3 4 9 7 2" xfId="9850"/>
    <cellStyle name="Calculation 3 4 9 7 3" xfId="9851"/>
    <cellStyle name="Calculation 3 4 9 8" xfId="9852"/>
    <cellStyle name="Calculation 3 4 9 9" xfId="9853"/>
    <cellStyle name="Calculation 3 5" xfId="9854"/>
    <cellStyle name="Calculation 3 5 10" xfId="9855"/>
    <cellStyle name="Calculation 3 5 10 2" xfId="9856"/>
    <cellStyle name="Calculation 3 5 10 3" xfId="9857"/>
    <cellStyle name="Calculation 3 5 11" xfId="9858"/>
    <cellStyle name="Calculation 3 5 11 2" xfId="9859"/>
    <cellStyle name="Calculation 3 5 11 3" xfId="9860"/>
    <cellStyle name="Calculation 3 5 12" xfId="9861"/>
    <cellStyle name="Calculation 3 5 12 2" xfId="9862"/>
    <cellStyle name="Calculation 3 5 12 3" xfId="9863"/>
    <cellStyle name="Calculation 3 5 13" xfId="9864"/>
    <cellStyle name="Calculation 3 5 13 2" xfId="9865"/>
    <cellStyle name="Calculation 3 5 13 3" xfId="9866"/>
    <cellStyle name="Calculation 3 5 14" xfId="9867"/>
    <cellStyle name="Calculation 3 5 2" xfId="9868"/>
    <cellStyle name="Calculation 3 5 2 10" xfId="9869"/>
    <cellStyle name="Calculation 3 5 2 2" xfId="9870"/>
    <cellStyle name="Calculation 3 5 2 2 10" xfId="9871"/>
    <cellStyle name="Calculation 3 5 2 2 2" xfId="9872"/>
    <cellStyle name="Calculation 3 5 2 2 2 2" xfId="9873"/>
    <cellStyle name="Calculation 3 5 2 2 2 2 2" xfId="9874"/>
    <cellStyle name="Calculation 3 5 2 2 2 2 3" xfId="9875"/>
    <cellStyle name="Calculation 3 5 2 2 2 3" xfId="9876"/>
    <cellStyle name="Calculation 3 5 2 2 2 3 2" xfId="9877"/>
    <cellStyle name="Calculation 3 5 2 2 2 3 3" xfId="9878"/>
    <cellStyle name="Calculation 3 5 2 2 2 4" xfId="9879"/>
    <cellStyle name="Calculation 3 5 2 2 2 4 2" xfId="9880"/>
    <cellStyle name="Calculation 3 5 2 2 2 4 3" xfId="9881"/>
    <cellStyle name="Calculation 3 5 2 2 2 5" xfId="9882"/>
    <cellStyle name="Calculation 3 5 2 2 2 5 2" xfId="9883"/>
    <cellStyle name="Calculation 3 5 2 2 2 5 3" xfId="9884"/>
    <cellStyle name="Calculation 3 5 2 2 2 6" xfId="9885"/>
    <cellStyle name="Calculation 3 5 2 2 2 6 2" xfId="9886"/>
    <cellStyle name="Calculation 3 5 2 2 2 6 3" xfId="9887"/>
    <cellStyle name="Calculation 3 5 2 2 2 7" xfId="9888"/>
    <cellStyle name="Calculation 3 5 2 2 2 7 2" xfId="9889"/>
    <cellStyle name="Calculation 3 5 2 2 2 7 3" xfId="9890"/>
    <cellStyle name="Calculation 3 5 2 2 2 8" xfId="9891"/>
    <cellStyle name="Calculation 3 5 2 2 2 9" xfId="9892"/>
    <cellStyle name="Calculation 3 5 2 2 3" xfId="9893"/>
    <cellStyle name="Calculation 3 5 2 2 3 2" xfId="9894"/>
    <cellStyle name="Calculation 3 5 2 2 3 3" xfId="9895"/>
    <cellStyle name="Calculation 3 5 2 2 4" xfId="9896"/>
    <cellStyle name="Calculation 3 5 2 2 4 2" xfId="9897"/>
    <cellStyle name="Calculation 3 5 2 2 4 3" xfId="9898"/>
    <cellStyle name="Calculation 3 5 2 2 5" xfId="9899"/>
    <cellStyle name="Calculation 3 5 2 2 5 2" xfId="9900"/>
    <cellStyle name="Calculation 3 5 2 2 5 3" xfId="9901"/>
    <cellStyle name="Calculation 3 5 2 2 6" xfId="9902"/>
    <cellStyle name="Calculation 3 5 2 2 6 2" xfId="9903"/>
    <cellStyle name="Calculation 3 5 2 2 6 3" xfId="9904"/>
    <cellStyle name="Calculation 3 5 2 2 7" xfId="9905"/>
    <cellStyle name="Calculation 3 5 2 2 7 2" xfId="9906"/>
    <cellStyle name="Calculation 3 5 2 2 7 3" xfId="9907"/>
    <cellStyle name="Calculation 3 5 2 2 8" xfId="9908"/>
    <cellStyle name="Calculation 3 5 2 2 8 2" xfId="9909"/>
    <cellStyle name="Calculation 3 5 2 2 8 3" xfId="9910"/>
    <cellStyle name="Calculation 3 5 2 2 9" xfId="9911"/>
    <cellStyle name="Calculation 3 5 2 3" xfId="9912"/>
    <cellStyle name="Calculation 3 5 2 3 10" xfId="9913"/>
    <cellStyle name="Calculation 3 5 2 3 2" xfId="9914"/>
    <cellStyle name="Calculation 3 5 2 3 2 2" xfId="9915"/>
    <cellStyle name="Calculation 3 5 2 3 2 2 2" xfId="9916"/>
    <cellStyle name="Calculation 3 5 2 3 2 2 3" xfId="9917"/>
    <cellStyle name="Calculation 3 5 2 3 2 3" xfId="9918"/>
    <cellStyle name="Calculation 3 5 2 3 2 3 2" xfId="9919"/>
    <cellStyle name="Calculation 3 5 2 3 2 3 3" xfId="9920"/>
    <cellStyle name="Calculation 3 5 2 3 2 4" xfId="9921"/>
    <cellStyle name="Calculation 3 5 2 3 2 4 2" xfId="9922"/>
    <cellStyle name="Calculation 3 5 2 3 2 4 3" xfId="9923"/>
    <cellStyle name="Calculation 3 5 2 3 2 5" xfId="9924"/>
    <cellStyle name="Calculation 3 5 2 3 2 5 2" xfId="9925"/>
    <cellStyle name="Calculation 3 5 2 3 2 5 3" xfId="9926"/>
    <cellStyle name="Calculation 3 5 2 3 2 6" xfId="9927"/>
    <cellStyle name="Calculation 3 5 2 3 2 6 2" xfId="9928"/>
    <cellStyle name="Calculation 3 5 2 3 2 6 3" xfId="9929"/>
    <cellStyle name="Calculation 3 5 2 3 2 7" xfId="9930"/>
    <cellStyle name="Calculation 3 5 2 3 2 7 2" xfId="9931"/>
    <cellStyle name="Calculation 3 5 2 3 2 7 3" xfId="9932"/>
    <cellStyle name="Calculation 3 5 2 3 2 8" xfId="9933"/>
    <cellStyle name="Calculation 3 5 2 3 2 9" xfId="9934"/>
    <cellStyle name="Calculation 3 5 2 3 3" xfId="9935"/>
    <cellStyle name="Calculation 3 5 2 3 3 2" xfId="9936"/>
    <cellStyle name="Calculation 3 5 2 3 3 3" xfId="9937"/>
    <cellStyle name="Calculation 3 5 2 3 4" xfId="9938"/>
    <cellStyle name="Calculation 3 5 2 3 4 2" xfId="9939"/>
    <cellStyle name="Calculation 3 5 2 3 4 3" xfId="9940"/>
    <cellStyle name="Calculation 3 5 2 3 5" xfId="9941"/>
    <cellStyle name="Calculation 3 5 2 3 5 2" xfId="9942"/>
    <cellStyle name="Calculation 3 5 2 3 5 3" xfId="9943"/>
    <cellStyle name="Calculation 3 5 2 3 6" xfId="9944"/>
    <cellStyle name="Calculation 3 5 2 3 6 2" xfId="9945"/>
    <cellStyle name="Calculation 3 5 2 3 6 3" xfId="9946"/>
    <cellStyle name="Calculation 3 5 2 3 7" xfId="9947"/>
    <cellStyle name="Calculation 3 5 2 3 7 2" xfId="9948"/>
    <cellStyle name="Calculation 3 5 2 3 7 3" xfId="9949"/>
    <cellStyle name="Calculation 3 5 2 3 8" xfId="9950"/>
    <cellStyle name="Calculation 3 5 2 3 8 2" xfId="9951"/>
    <cellStyle name="Calculation 3 5 2 3 8 3" xfId="9952"/>
    <cellStyle name="Calculation 3 5 2 3 9" xfId="9953"/>
    <cellStyle name="Calculation 3 5 2 4" xfId="9954"/>
    <cellStyle name="Calculation 3 5 2 4 10" xfId="9955"/>
    <cellStyle name="Calculation 3 5 2 4 2" xfId="9956"/>
    <cellStyle name="Calculation 3 5 2 4 2 2" xfId="9957"/>
    <cellStyle name="Calculation 3 5 2 4 2 2 2" xfId="9958"/>
    <cellStyle name="Calculation 3 5 2 4 2 2 3" xfId="9959"/>
    <cellStyle name="Calculation 3 5 2 4 2 3" xfId="9960"/>
    <cellStyle name="Calculation 3 5 2 4 2 3 2" xfId="9961"/>
    <cellStyle name="Calculation 3 5 2 4 2 3 3" xfId="9962"/>
    <cellStyle name="Calculation 3 5 2 4 2 4" xfId="9963"/>
    <cellStyle name="Calculation 3 5 2 4 2 4 2" xfId="9964"/>
    <cellStyle name="Calculation 3 5 2 4 2 4 3" xfId="9965"/>
    <cellStyle name="Calculation 3 5 2 4 2 5" xfId="9966"/>
    <cellStyle name="Calculation 3 5 2 4 2 5 2" xfId="9967"/>
    <cellStyle name="Calculation 3 5 2 4 2 5 3" xfId="9968"/>
    <cellStyle name="Calculation 3 5 2 4 2 6" xfId="9969"/>
    <cellStyle name="Calculation 3 5 2 4 2 6 2" xfId="9970"/>
    <cellStyle name="Calculation 3 5 2 4 2 6 3" xfId="9971"/>
    <cellStyle name="Calculation 3 5 2 4 2 7" xfId="9972"/>
    <cellStyle name="Calculation 3 5 2 4 2 7 2" xfId="9973"/>
    <cellStyle name="Calculation 3 5 2 4 2 7 3" xfId="9974"/>
    <cellStyle name="Calculation 3 5 2 4 2 8" xfId="9975"/>
    <cellStyle name="Calculation 3 5 2 4 2 9" xfId="9976"/>
    <cellStyle name="Calculation 3 5 2 4 3" xfId="9977"/>
    <cellStyle name="Calculation 3 5 2 4 3 2" xfId="9978"/>
    <cellStyle name="Calculation 3 5 2 4 3 3" xfId="9979"/>
    <cellStyle name="Calculation 3 5 2 4 4" xfId="9980"/>
    <cellStyle name="Calculation 3 5 2 4 4 2" xfId="9981"/>
    <cellStyle name="Calculation 3 5 2 4 4 3" xfId="9982"/>
    <cellStyle name="Calculation 3 5 2 4 5" xfId="9983"/>
    <cellStyle name="Calculation 3 5 2 4 5 2" xfId="9984"/>
    <cellStyle name="Calculation 3 5 2 4 5 3" xfId="9985"/>
    <cellStyle name="Calculation 3 5 2 4 6" xfId="9986"/>
    <cellStyle name="Calculation 3 5 2 4 6 2" xfId="9987"/>
    <cellStyle name="Calculation 3 5 2 4 6 3" xfId="9988"/>
    <cellStyle name="Calculation 3 5 2 4 7" xfId="9989"/>
    <cellStyle name="Calculation 3 5 2 4 7 2" xfId="9990"/>
    <cellStyle name="Calculation 3 5 2 4 7 3" xfId="9991"/>
    <cellStyle name="Calculation 3 5 2 4 8" xfId="9992"/>
    <cellStyle name="Calculation 3 5 2 4 8 2" xfId="9993"/>
    <cellStyle name="Calculation 3 5 2 4 8 3" xfId="9994"/>
    <cellStyle name="Calculation 3 5 2 4 9" xfId="9995"/>
    <cellStyle name="Calculation 3 5 2 5" xfId="9996"/>
    <cellStyle name="Calculation 3 5 2 5 2" xfId="9997"/>
    <cellStyle name="Calculation 3 5 2 5 2 2" xfId="9998"/>
    <cellStyle name="Calculation 3 5 2 5 2 3" xfId="9999"/>
    <cellStyle name="Calculation 3 5 2 5 3" xfId="10000"/>
    <cellStyle name="Calculation 3 5 2 5 3 2" xfId="10001"/>
    <cellStyle name="Calculation 3 5 2 5 3 3" xfId="10002"/>
    <cellStyle name="Calculation 3 5 2 5 4" xfId="10003"/>
    <cellStyle name="Calculation 3 5 2 5 4 2" xfId="10004"/>
    <cellStyle name="Calculation 3 5 2 5 4 3" xfId="10005"/>
    <cellStyle name="Calculation 3 5 2 5 5" xfId="10006"/>
    <cellStyle name="Calculation 3 5 2 5 5 2" xfId="10007"/>
    <cellStyle name="Calculation 3 5 2 5 5 3" xfId="10008"/>
    <cellStyle name="Calculation 3 5 2 5 6" xfId="10009"/>
    <cellStyle name="Calculation 3 5 2 5 6 2" xfId="10010"/>
    <cellStyle name="Calculation 3 5 2 5 6 3" xfId="10011"/>
    <cellStyle name="Calculation 3 5 2 5 7" xfId="10012"/>
    <cellStyle name="Calculation 3 5 2 5 7 2" xfId="10013"/>
    <cellStyle name="Calculation 3 5 2 5 7 3" xfId="10014"/>
    <cellStyle name="Calculation 3 5 2 5 8" xfId="10015"/>
    <cellStyle name="Calculation 3 5 2 5 9" xfId="10016"/>
    <cellStyle name="Calculation 3 5 2 6" xfId="10017"/>
    <cellStyle name="Calculation 3 5 2 6 2" xfId="10018"/>
    <cellStyle name="Calculation 3 5 2 6 3" xfId="10019"/>
    <cellStyle name="Calculation 3 5 2 7" xfId="10020"/>
    <cellStyle name="Calculation 3 5 2 7 2" xfId="10021"/>
    <cellStyle name="Calculation 3 5 2 7 3" xfId="10022"/>
    <cellStyle name="Calculation 3 5 2 8" xfId="10023"/>
    <cellStyle name="Calculation 3 5 2 8 2" xfId="10024"/>
    <cellStyle name="Calculation 3 5 2 8 3" xfId="10025"/>
    <cellStyle name="Calculation 3 5 2 9" xfId="10026"/>
    <cellStyle name="Calculation 3 5 2 9 2" xfId="10027"/>
    <cellStyle name="Calculation 3 5 2 9 3" xfId="10028"/>
    <cellStyle name="Calculation 3 5 3" xfId="10029"/>
    <cellStyle name="Calculation 3 5 3 10" xfId="10030"/>
    <cellStyle name="Calculation 3 5 3 2" xfId="10031"/>
    <cellStyle name="Calculation 3 5 3 2 10" xfId="10032"/>
    <cellStyle name="Calculation 3 5 3 2 2" xfId="10033"/>
    <cellStyle name="Calculation 3 5 3 2 2 2" xfId="10034"/>
    <cellStyle name="Calculation 3 5 3 2 2 2 2" xfId="10035"/>
    <cellStyle name="Calculation 3 5 3 2 2 2 3" xfId="10036"/>
    <cellStyle name="Calculation 3 5 3 2 2 3" xfId="10037"/>
    <cellStyle name="Calculation 3 5 3 2 2 3 2" xfId="10038"/>
    <cellStyle name="Calculation 3 5 3 2 2 3 3" xfId="10039"/>
    <cellStyle name="Calculation 3 5 3 2 2 4" xfId="10040"/>
    <cellStyle name="Calculation 3 5 3 2 2 4 2" xfId="10041"/>
    <cellStyle name="Calculation 3 5 3 2 2 4 3" xfId="10042"/>
    <cellStyle name="Calculation 3 5 3 2 2 5" xfId="10043"/>
    <cellStyle name="Calculation 3 5 3 2 2 5 2" xfId="10044"/>
    <cellStyle name="Calculation 3 5 3 2 2 5 3" xfId="10045"/>
    <cellStyle name="Calculation 3 5 3 2 2 6" xfId="10046"/>
    <cellStyle name="Calculation 3 5 3 2 2 6 2" xfId="10047"/>
    <cellStyle name="Calculation 3 5 3 2 2 6 3" xfId="10048"/>
    <cellStyle name="Calculation 3 5 3 2 2 7" xfId="10049"/>
    <cellStyle name="Calculation 3 5 3 2 2 7 2" xfId="10050"/>
    <cellStyle name="Calculation 3 5 3 2 2 7 3" xfId="10051"/>
    <cellStyle name="Calculation 3 5 3 2 2 8" xfId="10052"/>
    <cellStyle name="Calculation 3 5 3 2 2 9" xfId="10053"/>
    <cellStyle name="Calculation 3 5 3 2 3" xfId="10054"/>
    <cellStyle name="Calculation 3 5 3 2 3 2" xfId="10055"/>
    <cellStyle name="Calculation 3 5 3 2 3 3" xfId="10056"/>
    <cellStyle name="Calculation 3 5 3 2 4" xfId="10057"/>
    <cellStyle name="Calculation 3 5 3 2 4 2" xfId="10058"/>
    <cellStyle name="Calculation 3 5 3 2 4 3" xfId="10059"/>
    <cellStyle name="Calculation 3 5 3 2 5" xfId="10060"/>
    <cellStyle name="Calculation 3 5 3 2 5 2" xfId="10061"/>
    <cellStyle name="Calculation 3 5 3 2 5 3" xfId="10062"/>
    <cellStyle name="Calculation 3 5 3 2 6" xfId="10063"/>
    <cellStyle name="Calculation 3 5 3 2 6 2" xfId="10064"/>
    <cellStyle name="Calculation 3 5 3 2 6 3" xfId="10065"/>
    <cellStyle name="Calculation 3 5 3 2 7" xfId="10066"/>
    <cellStyle name="Calculation 3 5 3 2 7 2" xfId="10067"/>
    <cellStyle name="Calculation 3 5 3 2 7 3" xfId="10068"/>
    <cellStyle name="Calculation 3 5 3 2 8" xfId="10069"/>
    <cellStyle name="Calculation 3 5 3 2 8 2" xfId="10070"/>
    <cellStyle name="Calculation 3 5 3 2 8 3" xfId="10071"/>
    <cellStyle name="Calculation 3 5 3 2 9" xfId="10072"/>
    <cellStyle name="Calculation 3 5 3 3" xfId="10073"/>
    <cellStyle name="Calculation 3 5 3 3 10" xfId="10074"/>
    <cellStyle name="Calculation 3 5 3 3 2" xfId="10075"/>
    <cellStyle name="Calculation 3 5 3 3 2 2" xfId="10076"/>
    <cellStyle name="Calculation 3 5 3 3 2 2 2" xfId="10077"/>
    <cellStyle name="Calculation 3 5 3 3 2 2 3" xfId="10078"/>
    <cellStyle name="Calculation 3 5 3 3 2 3" xfId="10079"/>
    <cellStyle name="Calculation 3 5 3 3 2 3 2" xfId="10080"/>
    <cellStyle name="Calculation 3 5 3 3 2 3 3" xfId="10081"/>
    <cellStyle name="Calculation 3 5 3 3 2 4" xfId="10082"/>
    <cellStyle name="Calculation 3 5 3 3 2 4 2" xfId="10083"/>
    <cellStyle name="Calculation 3 5 3 3 2 4 3" xfId="10084"/>
    <cellStyle name="Calculation 3 5 3 3 2 5" xfId="10085"/>
    <cellStyle name="Calculation 3 5 3 3 2 5 2" xfId="10086"/>
    <cellStyle name="Calculation 3 5 3 3 2 5 3" xfId="10087"/>
    <cellStyle name="Calculation 3 5 3 3 2 6" xfId="10088"/>
    <cellStyle name="Calculation 3 5 3 3 2 6 2" xfId="10089"/>
    <cellStyle name="Calculation 3 5 3 3 2 6 3" xfId="10090"/>
    <cellStyle name="Calculation 3 5 3 3 2 7" xfId="10091"/>
    <cellStyle name="Calculation 3 5 3 3 2 7 2" xfId="10092"/>
    <cellStyle name="Calculation 3 5 3 3 2 7 3" xfId="10093"/>
    <cellStyle name="Calculation 3 5 3 3 2 8" xfId="10094"/>
    <cellStyle name="Calculation 3 5 3 3 2 9" xfId="10095"/>
    <cellStyle name="Calculation 3 5 3 3 3" xfId="10096"/>
    <cellStyle name="Calculation 3 5 3 3 3 2" xfId="10097"/>
    <cellStyle name="Calculation 3 5 3 3 3 3" xfId="10098"/>
    <cellStyle name="Calculation 3 5 3 3 4" xfId="10099"/>
    <cellStyle name="Calculation 3 5 3 3 4 2" xfId="10100"/>
    <cellStyle name="Calculation 3 5 3 3 4 3" xfId="10101"/>
    <cellStyle name="Calculation 3 5 3 3 5" xfId="10102"/>
    <cellStyle name="Calculation 3 5 3 3 5 2" xfId="10103"/>
    <cellStyle name="Calculation 3 5 3 3 5 3" xfId="10104"/>
    <cellStyle name="Calculation 3 5 3 3 6" xfId="10105"/>
    <cellStyle name="Calculation 3 5 3 3 6 2" xfId="10106"/>
    <cellStyle name="Calculation 3 5 3 3 6 3" xfId="10107"/>
    <cellStyle name="Calculation 3 5 3 3 7" xfId="10108"/>
    <cellStyle name="Calculation 3 5 3 3 7 2" xfId="10109"/>
    <cellStyle name="Calculation 3 5 3 3 7 3" xfId="10110"/>
    <cellStyle name="Calculation 3 5 3 3 8" xfId="10111"/>
    <cellStyle name="Calculation 3 5 3 3 8 2" xfId="10112"/>
    <cellStyle name="Calculation 3 5 3 3 8 3" xfId="10113"/>
    <cellStyle name="Calculation 3 5 3 3 9" xfId="10114"/>
    <cellStyle name="Calculation 3 5 3 4" xfId="10115"/>
    <cellStyle name="Calculation 3 5 3 4 10" xfId="10116"/>
    <cellStyle name="Calculation 3 5 3 4 2" xfId="10117"/>
    <cellStyle name="Calculation 3 5 3 4 2 2" xfId="10118"/>
    <cellStyle name="Calculation 3 5 3 4 2 2 2" xfId="10119"/>
    <cellStyle name="Calculation 3 5 3 4 2 2 3" xfId="10120"/>
    <cellStyle name="Calculation 3 5 3 4 2 3" xfId="10121"/>
    <cellStyle name="Calculation 3 5 3 4 2 3 2" xfId="10122"/>
    <cellStyle name="Calculation 3 5 3 4 2 3 3" xfId="10123"/>
    <cellStyle name="Calculation 3 5 3 4 2 4" xfId="10124"/>
    <cellStyle name="Calculation 3 5 3 4 2 4 2" xfId="10125"/>
    <cellStyle name="Calculation 3 5 3 4 2 4 3" xfId="10126"/>
    <cellStyle name="Calculation 3 5 3 4 2 5" xfId="10127"/>
    <cellStyle name="Calculation 3 5 3 4 2 5 2" xfId="10128"/>
    <cellStyle name="Calculation 3 5 3 4 2 5 3" xfId="10129"/>
    <cellStyle name="Calculation 3 5 3 4 2 6" xfId="10130"/>
    <cellStyle name="Calculation 3 5 3 4 2 6 2" xfId="10131"/>
    <cellStyle name="Calculation 3 5 3 4 2 6 3" xfId="10132"/>
    <cellStyle name="Calculation 3 5 3 4 2 7" xfId="10133"/>
    <cellStyle name="Calculation 3 5 3 4 2 7 2" xfId="10134"/>
    <cellStyle name="Calculation 3 5 3 4 2 7 3" xfId="10135"/>
    <cellStyle name="Calculation 3 5 3 4 2 8" xfId="10136"/>
    <cellStyle name="Calculation 3 5 3 4 2 9" xfId="10137"/>
    <cellStyle name="Calculation 3 5 3 4 3" xfId="10138"/>
    <cellStyle name="Calculation 3 5 3 4 3 2" xfId="10139"/>
    <cellStyle name="Calculation 3 5 3 4 3 3" xfId="10140"/>
    <cellStyle name="Calculation 3 5 3 4 4" xfId="10141"/>
    <cellStyle name="Calculation 3 5 3 4 4 2" xfId="10142"/>
    <cellStyle name="Calculation 3 5 3 4 4 3" xfId="10143"/>
    <cellStyle name="Calculation 3 5 3 4 5" xfId="10144"/>
    <cellStyle name="Calculation 3 5 3 4 5 2" xfId="10145"/>
    <cellStyle name="Calculation 3 5 3 4 5 3" xfId="10146"/>
    <cellStyle name="Calculation 3 5 3 4 6" xfId="10147"/>
    <cellStyle name="Calculation 3 5 3 4 6 2" xfId="10148"/>
    <cellStyle name="Calculation 3 5 3 4 6 3" xfId="10149"/>
    <cellStyle name="Calculation 3 5 3 4 7" xfId="10150"/>
    <cellStyle name="Calculation 3 5 3 4 7 2" xfId="10151"/>
    <cellStyle name="Calculation 3 5 3 4 7 3" xfId="10152"/>
    <cellStyle name="Calculation 3 5 3 4 8" xfId="10153"/>
    <cellStyle name="Calculation 3 5 3 4 8 2" xfId="10154"/>
    <cellStyle name="Calculation 3 5 3 4 8 3" xfId="10155"/>
    <cellStyle name="Calculation 3 5 3 4 9" xfId="10156"/>
    <cellStyle name="Calculation 3 5 3 5" xfId="10157"/>
    <cellStyle name="Calculation 3 5 3 5 2" xfId="10158"/>
    <cellStyle name="Calculation 3 5 3 5 2 2" xfId="10159"/>
    <cellStyle name="Calculation 3 5 3 5 2 3" xfId="10160"/>
    <cellStyle name="Calculation 3 5 3 5 3" xfId="10161"/>
    <cellStyle name="Calculation 3 5 3 5 3 2" xfId="10162"/>
    <cellStyle name="Calculation 3 5 3 5 3 3" xfId="10163"/>
    <cellStyle name="Calculation 3 5 3 5 4" xfId="10164"/>
    <cellStyle name="Calculation 3 5 3 5 4 2" xfId="10165"/>
    <cellStyle name="Calculation 3 5 3 5 4 3" xfId="10166"/>
    <cellStyle name="Calculation 3 5 3 5 5" xfId="10167"/>
    <cellStyle name="Calculation 3 5 3 5 5 2" xfId="10168"/>
    <cellStyle name="Calculation 3 5 3 5 5 3" xfId="10169"/>
    <cellStyle name="Calculation 3 5 3 5 6" xfId="10170"/>
    <cellStyle name="Calculation 3 5 3 5 6 2" xfId="10171"/>
    <cellStyle name="Calculation 3 5 3 5 6 3" xfId="10172"/>
    <cellStyle name="Calculation 3 5 3 5 7" xfId="10173"/>
    <cellStyle name="Calculation 3 5 3 5 7 2" xfId="10174"/>
    <cellStyle name="Calculation 3 5 3 5 7 3" xfId="10175"/>
    <cellStyle name="Calculation 3 5 3 5 8" xfId="10176"/>
    <cellStyle name="Calculation 3 5 3 5 9" xfId="10177"/>
    <cellStyle name="Calculation 3 5 3 6" xfId="10178"/>
    <cellStyle name="Calculation 3 5 3 6 2" xfId="10179"/>
    <cellStyle name="Calculation 3 5 3 6 3" xfId="10180"/>
    <cellStyle name="Calculation 3 5 3 7" xfId="10181"/>
    <cellStyle name="Calculation 3 5 3 7 2" xfId="10182"/>
    <cellStyle name="Calculation 3 5 3 7 3" xfId="10183"/>
    <cellStyle name="Calculation 3 5 3 8" xfId="10184"/>
    <cellStyle name="Calculation 3 5 3 8 2" xfId="10185"/>
    <cellStyle name="Calculation 3 5 3 8 3" xfId="10186"/>
    <cellStyle name="Calculation 3 5 3 9" xfId="10187"/>
    <cellStyle name="Calculation 3 5 3 9 2" xfId="10188"/>
    <cellStyle name="Calculation 3 5 3 9 3" xfId="10189"/>
    <cellStyle name="Calculation 3 5 4" xfId="10190"/>
    <cellStyle name="Calculation 3 5 4 10" xfId="10191"/>
    <cellStyle name="Calculation 3 5 4 2" xfId="10192"/>
    <cellStyle name="Calculation 3 5 4 2 10" xfId="10193"/>
    <cellStyle name="Calculation 3 5 4 2 2" xfId="10194"/>
    <cellStyle name="Calculation 3 5 4 2 2 2" xfId="10195"/>
    <cellStyle name="Calculation 3 5 4 2 2 2 2" xfId="10196"/>
    <cellStyle name="Calculation 3 5 4 2 2 2 3" xfId="10197"/>
    <cellStyle name="Calculation 3 5 4 2 2 3" xfId="10198"/>
    <cellStyle name="Calculation 3 5 4 2 2 3 2" xfId="10199"/>
    <cellStyle name="Calculation 3 5 4 2 2 3 3" xfId="10200"/>
    <cellStyle name="Calculation 3 5 4 2 2 4" xfId="10201"/>
    <cellStyle name="Calculation 3 5 4 2 2 4 2" xfId="10202"/>
    <cellStyle name="Calculation 3 5 4 2 2 4 3" xfId="10203"/>
    <cellStyle name="Calculation 3 5 4 2 2 5" xfId="10204"/>
    <cellStyle name="Calculation 3 5 4 2 2 5 2" xfId="10205"/>
    <cellStyle name="Calculation 3 5 4 2 2 5 3" xfId="10206"/>
    <cellStyle name="Calculation 3 5 4 2 2 6" xfId="10207"/>
    <cellStyle name="Calculation 3 5 4 2 2 6 2" xfId="10208"/>
    <cellStyle name="Calculation 3 5 4 2 2 6 3" xfId="10209"/>
    <cellStyle name="Calculation 3 5 4 2 2 7" xfId="10210"/>
    <cellStyle name="Calculation 3 5 4 2 2 7 2" xfId="10211"/>
    <cellStyle name="Calculation 3 5 4 2 2 7 3" xfId="10212"/>
    <cellStyle name="Calculation 3 5 4 2 2 8" xfId="10213"/>
    <cellStyle name="Calculation 3 5 4 2 2 9" xfId="10214"/>
    <cellStyle name="Calculation 3 5 4 2 3" xfId="10215"/>
    <cellStyle name="Calculation 3 5 4 2 3 2" xfId="10216"/>
    <cellStyle name="Calculation 3 5 4 2 3 3" xfId="10217"/>
    <cellStyle name="Calculation 3 5 4 2 4" xfId="10218"/>
    <cellStyle name="Calculation 3 5 4 2 4 2" xfId="10219"/>
    <cellStyle name="Calculation 3 5 4 2 4 3" xfId="10220"/>
    <cellStyle name="Calculation 3 5 4 2 5" xfId="10221"/>
    <cellStyle name="Calculation 3 5 4 2 5 2" xfId="10222"/>
    <cellStyle name="Calculation 3 5 4 2 5 3" xfId="10223"/>
    <cellStyle name="Calculation 3 5 4 2 6" xfId="10224"/>
    <cellStyle name="Calculation 3 5 4 2 6 2" xfId="10225"/>
    <cellStyle name="Calculation 3 5 4 2 6 3" xfId="10226"/>
    <cellStyle name="Calculation 3 5 4 2 7" xfId="10227"/>
    <cellStyle name="Calculation 3 5 4 2 7 2" xfId="10228"/>
    <cellStyle name="Calculation 3 5 4 2 7 3" xfId="10229"/>
    <cellStyle name="Calculation 3 5 4 2 8" xfId="10230"/>
    <cellStyle name="Calculation 3 5 4 2 8 2" xfId="10231"/>
    <cellStyle name="Calculation 3 5 4 2 8 3" xfId="10232"/>
    <cellStyle name="Calculation 3 5 4 2 9" xfId="10233"/>
    <cellStyle name="Calculation 3 5 4 3" xfId="10234"/>
    <cellStyle name="Calculation 3 5 4 3 10" xfId="10235"/>
    <cellStyle name="Calculation 3 5 4 3 2" xfId="10236"/>
    <cellStyle name="Calculation 3 5 4 3 2 2" xfId="10237"/>
    <cellStyle name="Calculation 3 5 4 3 2 2 2" xfId="10238"/>
    <cellStyle name="Calculation 3 5 4 3 2 2 3" xfId="10239"/>
    <cellStyle name="Calculation 3 5 4 3 2 3" xfId="10240"/>
    <cellStyle name="Calculation 3 5 4 3 2 3 2" xfId="10241"/>
    <cellStyle name="Calculation 3 5 4 3 2 3 3" xfId="10242"/>
    <cellStyle name="Calculation 3 5 4 3 2 4" xfId="10243"/>
    <cellStyle name="Calculation 3 5 4 3 2 4 2" xfId="10244"/>
    <cellStyle name="Calculation 3 5 4 3 2 4 3" xfId="10245"/>
    <cellStyle name="Calculation 3 5 4 3 2 5" xfId="10246"/>
    <cellStyle name="Calculation 3 5 4 3 2 5 2" xfId="10247"/>
    <cellStyle name="Calculation 3 5 4 3 2 5 3" xfId="10248"/>
    <cellStyle name="Calculation 3 5 4 3 2 6" xfId="10249"/>
    <cellStyle name="Calculation 3 5 4 3 2 6 2" xfId="10250"/>
    <cellStyle name="Calculation 3 5 4 3 2 6 3" xfId="10251"/>
    <cellStyle name="Calculation 3 5 4 3 2 7" xfId="10252"/>
    <cellStyle name="Calculation 3 5 4 3 2 7 2" xfId="10253"/>
    <cellStyle name="Calculation 3 5 4 3 2 7 3" xfId="10254"/>
    <cellStyle name="Calculation 3 5 4 3 2 8" xfId="10255"/>
    <cellStyle name="Calculation 3 5 4 3 2 9" xfId="10256"/>
    <cellStyle name="Calculation 3 5 4 3 3" xfId="10257"/>
    <cellStyle name="Calculation 3 5 4 3 3 2" xfId="10258"/>
    <cellStyle name="Calculation 3 5 4 3 3 3" xfId="10259"/>
    <cellStyle name="Calculation 3 5 4 3 4" xfId="10260"/>
    <cellStyle name="Calculation 3 5 4 3 4 2" xfId="10261"/>
    <cellStyle name="Calculation 3 5 4 3 4 3" xfId="10262"/>
    <cellStyle name="Calculation 3 5 4 3 5" xfId="10263"/>
    <cellStyle name="Calculation 3 5 4 3 5 2" xfId="10264"/>
    <cellStyle name="Calculation 3 5 4 3 5 3" xfId="10265"/>
    <cellStyle name="Calculation 3 5 4 3 6" xfId="10266"/>
    <cellStyle name="Calculation 3 5 4 3 6 2" xfId="10267"/>
    <cellStyle name="Calculation 3 5 4 3 6 3" xfId="10268"/>
    <cellStyle name="Calculation 3 5 4 3 7" xfId="10269"/>
    <cellStyle name="Calculation 3 5 4 3 7 2" xfId="10270"/>
    <cellStyle name="Calculation 3 5 4 3 7 3" xfId="10271"/>
    <cellStyle name="Calculation 3 5 4 3 8" xfId="10272"/>
    <cellStyle name="Calculation 3 5 4 3 8 2" xfId="10273"/>
    <cellStyle name="Calculation 3 5 4 3 8 3" xfId="10274"/>
    <cellStyle name="Calculation 3 5 4 3 9" xfId="10275"/>
    <cellStyle name="Calculation 3 5 4 4" xfId="10276"/>
    <cellStyle name="Calculation 3 5 4 4 10" xfId="10277"/>
    <cellStyle name="Calculation 3 5 4 4 2" xfId="10278"/>
    <cellStyle name="Calculation 3 5 4 4 2 2" xfId="10279"/>
    <cellStyle name="Calculation 3 5 4 4 2 2 2" xfId="10280"/>
    <cellStyle name="Calculation 3 5 4 4 2 2 3" xfId="10281"/>
    <cellStyle name="Calculation 3 5 4 4 2 3" xfId="10282"/>
    <cellStyle name="Calculation 3 5 4 4 2 3 2" xfId="10283"/>
    <cellStyle name="Calculation 3 5 4 4 2 3 3" xfId="10284"/>
    <cellStyle name="Calculation 3 5 4 4 2 4" xfId="10285"/>
    <cellStyle name="Calculation 3 5 4 4 2 4 2" xfId="10286"/>
    <cellStyle name="Calculation 3 5 4 4 2 4 3" xfId="10287"/>
    <cellStyle name="Calculation 3 5 4 4 2 5" xfId="10288"/>
    <cellStyle name="Calculation 3 5 4 4 2 5 2" xfId="10289"/>
    <cellStyle name="Calculation 3 5 4 4 2 5 3" xfId="10290"/>
    <cellStyle name="Calculation 3 5 4 4 2 6" xfId="10291"/>
    <cellStyle name="Calculation 3 5 4 4 2 6 2" xfId="10292"/>
    <cellStyle name="Calculation 3 5 4 4 2 6 3" xfId="10293"/>
    <cellStyle name="Calculation 3 5 4 4 2 7" xfId="10294"/>
    <cellStyle name="Calculation 3 5 4 4 2 7 2" xfId="10295"/>
    <cellStyle name="Calculation 3 5 4 4 2 7 3" xfId="10296"/>
    <cellStyle name="Calculation 3 5 4 4 2 8" xfId="10297"/>
    <cellStyle name="Calculation 3 5 4 4 2 9" xfId="10298"/>
    <cellStyle name="Calculation 3 5 4 4 3" xfId="10299"/>
    <cellStyle name="Calculation 3 5 4 4 3 2" xfId="10300"/>
    <cellStyle name="Calculation 3 5 4 4 3 3" xfId="10301"/>
    <cellStyle name="Calculation 3 5 4 4 4" xfId="10302"/>
    <cellStyle name="Calculation 3 5 4 4 4 2" xfId="10303"/>
    <cellStyle name="Calculation 3 5 4 4 4 3" xfId="10304"/>
    <cellStyle name="Calculation 3 5 4 4 5" xfId="10305"/>
    <cellStyle name="Calculation 3 5 4 4 5 2" xfId="10306"/>
    <cellStyle name="Calculation 3 5 4 4 5 3" xfId="10307"/>
    <cellStyle name="Calculation 3 5 4 4 6" xfId="10308"/>
    <cellStyle name="Calculation 3 5 4 4 6 2" xfId="10309"/>
    <cellStyle name="Calculation 3 5 4 4 6 3" xfId="10310"/>
    <cellStyle name="Calculation 3 5 4 4 7" xfId="10311"/>
    <cellStyle name="Calculation 3 5 4 4 7 2" xfId="10312"/>
    <cellStyle name="Calculation 3 5 4 4 7 3" xfId="10313"/>
    <cellStyle name="Calculation 3 5 4 4 8" xfId="10314"/>
    <cellStyle name="Calculation 3 5 4 4 8 2" xfId="10315"/>
    <cellStyle name="Calculation 3 5 4 4 8 3" xfId="10316"/>
    <cellStyle name="Calculation 3 5 4 4 9" xfId="10317"/>
    <cellStyle name="Calculation 3 5 4 5" xfId="10318"/>
    <cellStyle name="Calculation 3 5 4 5 2" xfId="10319"/>
    <cellStyle name="Calculation 3 5 4 5 2 2" xfId="10320"/>
    <cellStyle name="Calculation 3 5 4 5 2 3" xfId="10321"/>
    <cellStyle name="Calculation 3 5 4 5 3" xfId="10322"/>
    <cellStyle name="Calculation 3 5 4 5 3 2" xfId="10323"/>
    <cellStyle name="Calculation 3 5 4 5 3 3" xfId="10324"/>
    <cellStyle name="Calculation 3 5 4 5 4" xfId="10325"/>
    <cellStyle name="Calculation 3 5 4 5 4 2" xfId="10326"/>
    <cellStyle name="Calculation 3 5 4 5 4 3" xfId="10327"/>
    <cellStyle name="Calculation 3 5 4 5 5" xfId="10328"/>
    <cellStyle name="Calculation 3 5 4 5 5 2" xfId="10329"/>
    <cellStyle name="Calculation 3 5 4 5 5 3" xfId="10330"/>
    <cellStyle name="Calculation 3 5 4 5 6" xfId="10331"/>
    <cellStyle name="Calculation 3 5 4 5 6 2" xfId="10332"/>
    <cellStyle name="Calculation 3 5 4 5 6 3" xfId="10333"/>
    <cellStyle name="Calculation 3 5 4 5 7" xfId="10334"/>
    <cellStyle name="Calculation 3 5 4 5 7 2" xfId="10335"/>
    <cellStyle name="Calculation 3 5 4 5 7 3" xfId="10336"/>
    <cellStyle name="Calculation 3 5 4 5 8" xfId="10337"/>
    <cellStyle name="Calculation 3 5 4 5 9" xfId="10338"/>
    <cellStyle name="Calculation 3 5 4 6" xfId="10339"/>
    <cellStyle name="Calculation 3 5 4 6 2" xfId="10340"/>
    <cellStyle name="Calculation 3 5 4 6 3" xfId="10341"/>
    <cellStyle name="Calculation 3 5 4 7" xfId="10342"/>
    <cellStyle name="Calculation 3 5 4 7 2" xfId="10343"/>
    <cellStyle name="Calculation 3 5 4 7 3" xfId="10344"/>
    <cellStyle name="Calculation 3 5 4 8" xfId="10345"/>
    <cellStyle name="Calculation 3 5 4 8 2" xfId="10346"/>
    <cellStyle name="Calculation 3 5 4 8 3" xfId="10347"/>
    <cellStyle name="Calculation 3 5 4 9" xfId="10348"/>
    <cellStyle name="Calculation 3 5 4 9 2" xfId="10349"/>
    <cellStyle name="Calculation 3 5 4 9 3" xfId="10350"/>
    <cellStyle name="Calculation 3 5 5" xfId="10351"/>
    <cellStyle name="Calculation 3 5 5 10" xfId="10352"/>
    <cellStyle name="Calculation 3 5 5 2" xfId="10353"/>
    <cellStyle name="Calculation 3 5 5 2 10" xfId="10354"/>
    <cellStyle name="Calculation 3 5 5 2 2" xfId="10355"/>
    <cellStyle name="Calculation 3 5 5 2 2 2" xfId="10356"/>
    <cellStyle name="Calculation 3 5 5 2 2 2 2" xfId="10357"/>
    <cellStyle name="Calculation 3 5 5 2 2 2 3" xfId="10358"/>
    <cellStyle name="Calculation 3 5 5 2 2 3" xfId="10359"/>
    <cellStyle name="Calculation 3 5 5 2 2 3 2" xfId="10360"/>
    <cellStyle name="Calculation 3 5 5 2 2 3 3" xfId="10361"/>
    <cellStyle name="Calculation 3 5 5 2 2 4" xfId="10362"/>
    <cellStyle name="Calculation 3 5 5 2 2 4 2" xfId="10363"/>
    <cellStyle name="Calculation 3 5 5 2 2 4 3" xfId="10364"/>
    <cellStyle name="Calculation 3 5 5 2 2 5" xfId="10365"/>
    <cellStyle name="Calculation 3 5 5 2 2 5 2" xfId="10366"/>
    <cellStyle name="Calculation 3 5 5 2 2 5 3" xfId="10367"/>
    <cellStyle name="Calculation 3 5 5 2 2 6" xfId="10368"/>
    <cellStyle name="Calculation 3 5 5 2 2 6 2" xfId="10369"/>
    <cellStyle name="Calculation 3 5 5 2 2 6 3" xfId="10370"/>
    <cellStyle name="Calculation 3 5 5 2 2 7" xfId="10371"/>
    <cellStyle name="Calculation 3 5 5 2 2 7 2" xfId="10372"/>
    <cellStyle name="Calculation 3 5 5 2 2 7 3" xfId="10373"/>
    <cellStyle name="Calculation 3 5 5 2 2 8" xfId="10374"/>
    <cellStyle name="Calculation 3 5 5 2 2 9" xfId="10375"/>
    <cellStyle name="Calculation 3 5 5 2 3" xfId="10376"/>
    <cellStyle name="Calculation 3 5 5 2 3 2" xfId="10377"/>
    <cellStyle name="Calculation 3 5 5 2 3 3" xfId="10378"/>
    <cellStyle name="Calculation 3 5 5 2 4" xfId="10379"/>
    <cellStyle name="Calculation 3 5 5 2 4 2" xfId="10380"/>
    <cellStyle name="Calculation 3 5 5 2 4 3" xfId="10381"/>
    <cellStyle name="Calculation 3 5 5 2 5" xfId="10382"/>
    <cellStyle name="Calculation 3 5 5 2 5 2" xfId="10383"/>
    <cellStyle name="Calculation 3 5 5 2 5 3" xfId="10384"/>
    <cellStyle name="Calculation 3 5 5 2 6" xfId="10385"/>
    <cellStyle name="Calculation 3 5 5 2 6 2" xfId="10386"/>
    <cellStyle name="Calculation 3 5 5 2 6 3" xfId="10387"/>
    <cellStyle name="Calculation 3 5 5 2 7" xfId="10388"/>
    <cellStyle name="Calculation 3 5 5 2 7 2" xfId="10389"/>
    <cellStyle name="Calculation 3 5 5 2 7 3" xfId="10390"/>
    <cellStyle name="Calculation 3 5 5 2 8" xfId="10391"/>
    <cellStyle name="Calculation 3 5 5 2 8 2" xfId="10392"/>
    <cellStyle name="Calculation 3 5 5 2 8 3" xfId="10393"/>
    <cellStyle name="Calculation 3 5 5 2 9" xfId="10394"/>
    <cellStyle name="Calculation 3 5 5 3" xfId="10395"/>
    <cellStyle name="Calculation 3 5 5 3 10" xfId="10396"/>
    <cellStyle name="Calculation 3 5 5 3 2" xfId="10397"/>
    <cellStyle name="Calculation 3 5 5 3 2 2" xfId="10398"/>
    <cellStyle name="Calculation 3 5 5 3 2 2 2" xfId="10399"/>
    <cellStyle name="Calculation 3 5 5 3 2 2 3" xfId="10400"/>
    <cellStyle name="Calculation 3 5 5 3 2 3" xfId="10401"/>
    <cellStyle name="Calculation 3 5 5 3 2 3 2" xfId="10402"/>
    <cellStyle name="Calculation 3 5 5 3 2 3 3" xfId="10403"/>
    <cellStyle name="Calculation 3 5 5 3 2 4" xfId="10404"/>
    <cellStyle name="Calculation 3 5 5 3 2 4 2" xfId="10405"/>
    <cellStyle name="Calculation 3 5 5 3 2 4 3" xfId="10406"/>
    <cellStyle name="Calculation 3 5 5 3 2 5" xfId="10407"/>
    <cellStyle name="Calculation 3 5 5 3 2 5 2" xfId="10408"/>
    <cellStyle name="Calculation 3 5 5 3 2 5 3" xfId="10409"/>
    <cellStyle name="Calculation 3 5 5 3 2 6" xfId="10410"/>
    <cellStyle name="Calculation 3 5 5 3 2 6 2" xfId="10411"/>
    <cellStyle name="Calculation 3 5 5 3 2 6 3" xfId="10412"/>
    <cellStyle name="Calculation 3 5 5 3 2 7" xfId="10413"/>
    <cellStyle name="Calculation 3 5 5 3 2 7 2" xfId="10414"/>
    <cellStyle name="Calculation 3 5 5 3 2 7 3" xfId="10415"/>
    <cellStyle name="Calculation 3 5 5 3 2 8" xfId="10416"/>
    <cellStyle name="Calculation 3 5 5 3 2 9" xfId="10417"/>
    <cellStyle name="Calculation 3 5 5 3 3" xfId="10418"/>
    <cellStyle name="Calculation 3 5 5 3 3 2" xfId="10419"/>
    <cellStyle name="Calculation 3 5 5 3 3 3" xfId="10420"/>
    <cellStyle name="Calculation 3 5 5 3 4" xfId="10421"/>
    <cellStyle name="Calculation 3 5 5 3 4 2" xfId="10422"/>
    <cellStyle name="Calculation 3 5 5 3 4 3" xfId="10423"/>
    <cellStyle name="Calculation 3 5 5 3 5" xfId="10424"/>
    <cellStyle name="Calculation 3 5 5 3 5 2" xfId="10425"/>
    <cellStyle name="Calculation 3 5 5 3 5 3" xfId="10426"/>
    <cellStyle name="Calculation 3 5 5 3 6" xfId="10427"/>
    <cellStyle name="Calculation 3 5 5 3 6 2" xfId="10428"/>
    <cellStyle name="Calculation 3 5 5 3 6 3" xfId="10429"/>
    <cellStyle name="Calculation 3 5 5 3 7" xfId="10430"/>
    <cellStyle name="Calculation 3 5 5 3 7 2" xfId="10431"/>
    <cellStyle name="Calculation 3 5 5 3 7 3" xfId="10432"/>
    <cellStyle name="Calculation 3 5 5 3 8" xfId="10433"/>
    <cellStyle name="Calculation 3 5 5 3 8 2" xfId="10434"/>
    <cellStyle name="Calculation 3 5 5 3 8 3" xfId="10435"/>
    <cellStyle name="Calculation 3 5 5 3 9" xfId="10436"/>
    <cellStyle name="Calculation 3 5 5 4" xfId="10437"/>
    <cellStyle name="Calculation 3 5 5 4 10" xfId="10438"/>
    <cellStyle name="Calculation 3 5 5 4 2" xfId="10439"/>
    <cellStyle name="Calculation 3 5 5 4 2 2" xfId="10440"/>
    <cellStyle name="Calculation 3 5 5 4 2 2 2" xfId="10441"/>
    <cellStyle name="Calculation 3 5 5 4 2 2 3" xfId="10442"/>
    <cellStyle name="Calculation 3 5 5 4 2 3" xfId="10443"/>
    <cellStyle name="Calculation 3 5 5 4 2 3 2" xfId="10444"/>
    <cellStyle name="Calculation 3 5 5 4 2 3 3" xfId="10445"/>
    <cellStyle name="Calculation 3 5 5 4 2 4" xfId="10446"/>
    <cellStyle name="Calculation 3 5 5 4 2 4 2" xfId="10447"/>
    <cellStyle name="Calculation 3 5 5 4 2 4 3" xfId="10448"/>
    <cellStyle name="Calculation 3 5 5 4 2 5" xfId="10449"/>
    <cellStyle name="Calculation 3 5 5 4 2 5 2" xfId="10450"/>
    <cellStyle name="Calculation 3 5 5 4 2 5 3" xfId="10451"/>
    <cellStyle name="Calculation 3 5 5 4 2 6" xfId="10452"/>
    <cellStyle name="Calculation 3 5 5 4 2 6 2" xfId="10453"/>
    <cellStyle name="Calculation 3 5 5 4 2 6 3" xfId="10454"/>
    <cellStyle name="Calculation 3 5 5 4 2 7" xfId="10455"/>
    <cellStyle name="Calculation 3 5 5 4 2 7 2" xfId="10456"/>
    <cellStyle name="Calculation 3 5 5 4 2 7 3" xfId="10457"/>
    <cellStyle name="Calculation 3 5 5 4 2 8" xfId="10458"/>
    <cellStyle name="Calculation 3 5 5 4 2 9" xfId="10459"/>
    <cellStyle name="Calculation 3 5 5 4 3" xfId="10460"/>
    <cellStyle name="Calculation 3 5 5 4 3 2" xfId="10461"/>
    <cellStyle name="Calculation 3 5 5 4 3 3" xfId="10462"/>
    <cellStyle name="Calculation 3 5 5 4 4" xfId="10463"/>
    <cellStyle name="Calculation 3 5 5 4 4 2" xfId="10464"/>
    <cellStyle name="Calculation 3 5 5 4 4 3" xfId="10465"/>
    <cellStyle name="Calculation 3 5 5 4 5" xfId="10466"/>
    <cellStyle name="Calculation 3 5 5 4 5 2" xfId="10467"/>
    <cellStyle name="Calculation 3 5 5 4 5 3" xfId="10468"/>
    <cellStyle name="Calculation 3 5 5 4 6" xfId="10469"/>
    <cellStyle name="Calculation 3 5 5 4 6 2" xfId="10470"/>
    <cellStyle name="Calculation 3 5 5 4 6 3" xfId="10471"/>
    <cellStyle name="Calculation 3 5 5 4 7" xfId="10472"/>
    <cellStyle name="Calculation 3 5 5 4 7 2" xfId="10473"/>
    <cellStyle name="Calculation 3 5 5 4 7 3" xfId="10474"/>
    <cellStyle name="Calculation 3 5 5 4 8" xfId="10475"/>
    <cellStyle name="Calculation 3 5 5 4 8 2" xfId="10476"/>
    <cellStyle name="Calculation 3 5 5 4 8 3" xfId="10477"/>
    <cellStyle name="Calculation 3 5 5 4 9" xfId="10478"/>
    <cellStyle name="Calculation 3 5 5 5" xfId="10479"/>
    <cellStyle name="Calculation 3 5 5 5 2" xfId="10480"/>
    <cellStyle name="Calculation 3 5 5 5 2 2" xfId="10481"/>
    <cellStyle name="Calculation 3 5 5 5 2 3" xfId="10482"/>
    <cellStyle name="Calculation 3 5 5 5 3" xfId="10483"/>
    <cellStyle name="Calculation 3 5 5 5 3 2" xfId="10484"/>
    <cellStyle name="Calculation 3 5 5 5 3 3" xfId="10485"/>
    <cellStyle name="Calculation 3 5 5 5 4" xfId="10486"/>
    <cellStyle name="Calculation 3 5 5 5 4 2" xfId="10487"/>
    <cellStyle name="Calculation 3 5 5 5 4 3" xfId="10488"/>
    <cellStyle name="Calculation 3 5 5 5 5" xfId="10489"/>
    <cellStyle name="Calculation 3 5 5 5 5 2" xfId="10490"/>
    <cellStyle name="Calculation 3 5 5 5 5 3" xfId="10491"/>
    <cellStyle name="Calculation 3 5 5 5 6" xfId="10492"/>
    <cellStyle name="Calculation 3 5 5 5 6 2" xfId="10493"/>
    <cellStyle name="Calculation 3 5 5 5 6 3" xfId="10494"/>
    <cellStyle name="Calculation 3 5 5 5 7" xfId="10495"/>
    <cellStyle name="Calculation 3 5 5 5 7 2" xfId="10496"/>
    <cellStyle name="Calculation 3 5 5 5 7 3" xfId="10497"/>
    <cellStyle name="Calculation 3 5 5 5 8" xfId="10498"/>
    <cellStyle name="Calculation 3 5 5 5 9" xfId="10499"/>
    <cellStyle name="Calculation 3 5 5 6" xfId="10500"/>
    <cellStyle name="Calculation 3 5 5 6 2" xfId="10501"/>
    <cellStyle name="Calculation 3 5 5 6 3" xfId="10502"/>
    <cellStyle name="Calculation 3 5 5 7" xfId="10503"/>
    <cellStyle name="Calculation 3 5 5 7 2" xfId="10504"/>
    <cellStyle name="Calculation 3 5 5 7 3" xfId="10505"/>
    <cellStyle name="Calculation 3 5 5 8" xfId="10506"/>
    <cellStyle name="Calculation 3 5 5 8 2" xfId="10507"/>
    <cellStyle name="Calculation 3 5 5 8 3" xfId="10508"/>
    <cellStyle name="Calculation 3 5 5 9" xfId="10509"/>
    <cellStyle name="Calculation 3 5 5 9 2" xfId="10510"/>
    <cellStyle name="Calculation 3 5 5 9 3" xfId="10511"/>
    <cellStyle name="Calculation 3 5 6" xfId="10512"/>
    <cellStyle name="Calculation 3 5 6 10" xfId="10513"/>
    <cellStyle name="Calculation 3 5 6 2" xfId="10514"/>
    <cellStyle name="Calculation 3 5 6 2 2" xfId="10515"/>
    <cellStyle name="Calculation 3 5 6 2 2 2" xfId="10516"/>
    <cellStyle name="Calculation 3 5 6 2 2 3" xfId="10517"/>
    <cellStyle name="Calculation 3 5 6 2 3" xfId="10518"/>
    <cellStyle name="Calculation 3 5 6 2 3 2" xfId="10519"/>
    <cellStyle name="Calculation 3 5 6 2 3 3" xfId="10520"/>
    <cellStyle name="Calculation 3 5 6 2 4" xfId="10521"/>
    <cellStyle name="Calculation 3 5 6 2 4 2" xfId="10522"/>
    <cellStyle name="Calculation 3 5 6 2 4 3" xfId="10523"/>
    <cellStyle name="Calculation 3 5 6 2 5" xfId="10524"/>
    <cellStyle name="Calculation 3 5 6 2 5 2" xfId="10525"/>
    <cellStyle name="Calculation 3 5 6 2 5 3" xfId="10526"/>
    <cellStyle name="Calculation 3 5 6 2 6" xfId="10527"/>
    <cellStyle name="Calculation 3 5 6 2 6 2" xfId="10528"/>
    <cellStyle name="Calculation 3 5 6 2 6 3" xfId="10529"/>
    <cellStyle name="Calculation 3 5 6 2 7" xfId="10530"/>
    <cellStyle name="Calculation 3 5 6 2 7 2" xfId="10531"/>
    <cellStyle name="Calculation 3 5 6 2 7 3" xfId="10532"/>
    <cellStyle name="Calculation 3 5 6 2 8" xfId="10533"/>
    <cellStyle name="Calculation 3 5 6 2 9" xfId="10534"/>
    <cellStyle name="Calculation 3 5 6 3" xfId="10535"/>
    <cellStyle name="Calculation 3 5 6 3 2" xfId="10536"/>
    <cellStyle name="Calculation 3 5 6 3 3" xfId="10537"/>
    <cellStyle name="Calculation 3 5 6 4" xfId="10538"/>
    <cellStyle name="Calculation 3 5 6 4 2" xfId="10539"/>
    <cellStyle name="Calculation 3 5 6 4 3" xfId="10540"/>
    <cellStyle name="Calculation 3 5 6 5" xfId="10541"/>
    <cellStyle name="Calculation 3 5 6 5 2" xfId="10542"/>
    <cellStyle name="Calculation 3 5 6 5 3" xfId="10543"/>
    <cellStyle name="Calculation 3 5 6 6" xfId="10544"/>
    <cellStyle name="Calculation 3 5 6 6 2" xfId="10545"/>
    <cellStyle name="Calculation 3 5 6 6 3" xfId="10546"/>
    <cellStyle name="Calculation 3 5 6 7" xfId="10547"/>
    <cellStyle name="Calculation 3 5 6 7 2" xfId="10548"/>
    <cellStyle name="Calculation 3 5 6 7 3" xfId="10549"/>
    <cellStyle name="Calculation 3 5 6 8" xfId="10550"/>
    <cellStyle name="Calculation 3 5 6 8 2" xfId="10551"/>
    <cellStyle name="Calculation 3 5 6 8 3" xfId="10552"/>
    <cellStyle name="Calculation 3 5 6 9" xfId="10553"/>
    <cellStyle name="Calculation 3 5 7" xfId="10554"/>
    <cellStyle name="Calculation 3 5 7 10" xfId="10555"/>
    <cellStyle name="Calculation 3 5 7 2" xfId="10556"/>
    <cellStyle name="Calculation 3 5 7 2 2" xfId="10557"/>
    <cellStyle name="Calculation 3 5 7 2 2 2" xfId="10558"/>
    <cellStyle name="Calculation 3 5 7 2 2 3" xfId="10559"/>
    <cellStyle name="Calculation 3 5 7 2 3" xfId="10560"/>
    <cellStyle name="Calculation 3 5 7 2 3 2" xfId="10561"/>
    <cellStyle name="Calculation 3 5 7 2 3 3" xfId="10562"/>
    <cellStyle name="Calculation 3 5 7 2 4" xfId="10563"/>
    <cellStyle name="Calculation 3 5 7 2 4 2" xfId="10564"/>
    <cellStyle name="Calculation 3 5 7 2 4 3" xfId="10565"/>
    <cellStyle name="Calculation 3 5 7 2 5" xfId="10566"/>
    <cellStyle name="Calculation 3 5 7 2 5 2" xfId="10567"/>
    <cellStyle name="Calculation 3 5 7 2 5 3" xfId="10568"/>
    <cellStyle name="Calculation 3 5 7 2 6" xfId="10569"/>
    <cellStyle name="Calculation 3 5 7 2 6 2" xfId="10570"/>
    <cellStyle name="Calculation 3 5 7 2 6 3" xfId="10571"/>
    <cellStyle name="Calculation 3 5 7 2 7" xfId="10572"/>
    <cellStyle name="Calculation 3 5 7 2 7 2" xfId="10573"/>
    <cellStyle name="Calculation 3 5 7 2 7 3" xfId="10574"/>
    <cellStyle name="Calculation 3 5 7 2 8" xfId="10575"/>
    <cellStyle name="Calculation 3 5 7 2 9" xfId="10576"/>
    <cellStyle name="Calculation 3 5 7 3" xfId="10577"/>
    <cellStyle name="Calculation 3 5 7 3 2" xfId="10578"/>
    <cellStyle name="Calculation 3 5 7 3 3" xfId="10579"/>
    <cellStyle name="Calculation 3 5 7 4" xfId="10580"/>
    <cellStyle name="Calculation 3 5 7 4 2" xfId="10581"/>
    <cellStyle name="Calculation 3 5 7 4 3" xfId="10582"/>
    <cellStyle name="Calculation 3 5 7 5" xfId="10583"/>
    <cellStyle name="Calculation 3 5 7 5 2" xfId="10584"/>
    <cellStyle name="Calculation 3 5 7 5 3" xfId="10585"/>
    <cellStyle name="Calculation 3 5 7 6" xfId="10586"/>
    <cellStyle name="Calculation 3 5 7 6 2" xfId="10587"/>
    <cellStyle name="Calculation 3 5 7 6 3" xfId="10588"/>
    <cellStyle name="Calculation 3 5 7 7" xfId="10589"/>
    <cellStyle name="Calculation 3 5 7 7 2" xfId="10590"/>
    <cellStyle name="Calculation 3 5 7 7 3" xfId="10591"/>
    <cellStyle name="Calculation 3 5 7 8" xfId="10592"/>
    <cellStyle name="Calculation 3 5 7 8 2" xfId="10593"/>
    <cellStyle name="Calculation 3 5 7 8 3" xfId="10594"/>
    <cellStyle name="Calculation 3 5 7 9" xfId="10595"/>
    <cellStyle name="Calculation 3 5 8" xfId="10596"/>
    <cellStyle name="Calculation 3 5 8 10" xfId="10597"/>
    <cellStyle name="Calculation 3 5 8 2" xfId="10598"/>
    <cellStyle name="Calculation 3 5 8 2 2" xfId="10599"/>
    <cellStyle name="Calculation 3 5 8 2 2 2" xfId="10600"/>
    <cellStyle name="Calculation 3 5 8 2 2 3" xfId="10601"/>
    <cellStyle name="Calculation 3 5 8 2 3" xfId="10602"/>
    <cellStyle name="Calculation 3 5 8 2 3 2" xfId="10603"/>
    <cellStyle name="Calculation 3 5 8 2 3 3" xfId="10604"/>
    <cellStyle name="Calculation 3 5 8 2 4" xfId="10605"/>
    <cellStyle name="Calculation 3 5 8 2 4 2" xfId="10606"/>
    <cellStyle name="Calculation 3 5 8 2 4 3" xfId="10607"/>
    <cellStyle name="Calculation 3 5 8 2 5" xfId="10608"/>
    <cellStyle name="Calculation 3 5 8 2 5 2" xfId="10609"/>
    <cellStyle name="Calculation 3 5 8 2 5 3" xfId="10610"/>
    <cellStyle name="Calculation 3 5 8 2 6" xfId="10611"/>
    <cellStyle name="Calculation 3 5 8 2 6 2" xfId="10612"/>
    <cellStyle name="Calculation 3 5 8 2 6 3" xfId="10613"/>
    <cellStyle name="Calculation 3 5 8 2 7" xfId="10614"/>
    <cellStyle name="Calculation 3 5 8 2 7 2" xfId="10615"/>
    <cellStyle name="Calculation 3 5 8 2 7 3" xfId="10616"/>
    <cellStyle name="Calculation 3 5 8 2 8" xfId="10617"/>
    <cellStyle name="Calculation 3 5 8 2 9" xfId="10618"/>
    <cellStyle name="Calculation 3 5 8 3" xfId="10619"/>
    <cellStyle name="Calculation 3 5 8 3 2" xfId="10620"/>
    <cellStyle name="Calculation 3 5 8 3 3" xfId="10621"/>
    <cellStyle name="Calculation 3 5 8 4" xfId="10622"/>
    <cellStyle name="Calculation 3 5 8 4 2" xfId="10623"/>
    <cellStyle name="Calculation 3 5 8 4 3" xfId="10624"/>
    <cellStyle name="Calculation 3 5 8 5" xfId="10625"/>
    <cellStyle name="Calculation 3 5 8 5 2" xfId="10626"/>
    <cellStyle name="Calculation 3 5 8 5 3" xfId="10627"/>
    <cellStyle name="Calculation 3 5 8 6" xfId="10628"/>
    <cellStyle name="Calculation 3 5 8 6 2" xfId="10629"/>
    <cellStyle name="Calculation 3 5 8 6 3" xfId="10630"/>
    <cellStyle name="Calculation 3 5 8 7" xfId="10631"/>
    <cellStyle name="Calculation 3 5 8 7 2" xfId="10632"/>
    <cellStyle name="Calculation 3 5 8 7 3" xfId="10633"/>
    <cellStyle name="Calculation 3 5 8 8" xfId="10634"/>
    <cellStyle name="Calculation 3 5 8 8 2" xfId="10635"/>
    <cellStyle name="Calculation 3 5 8 8 3" xfId="10636"/>
    <cellStyle name="Calculation 3 5 8 9" xfId="10637"/>
    <cellStyle name="Calculation 3 5 9" xfId="10638"/>
    <cellStyle name="Calculation 3 5 9 2" xfId="10639"/>
    <cellStyle name="Calculation 3 5 9 2 2" xfId="10640"/>
    <cellStyle name="Calculation 3 5 9 2 3" xfId="10641"/>
    <cellStyle name="Calculation 3 5 9 3" xfId="10642"/>
    <cellStyle name="Calculation 3 5 9 3 2" xfId="10643"/>
    <cellStyle name="Calculation 3 5 9 3 3" xfId="10644"/>
    <cellStyle name="Calculation 3 5 9 4" xfId="10645"/>
    <cellStyle name="Calculation 3 5 9 4 2" xfId="10646"/>
    <cellStyle name="Calculation 3 5 9 4 3" xfId="10647"/>
    <cellStyle name="Calculation 3 5 9 5" xfId="10648"/>
    <cellStyle name="Calculation 3 5 9 5 2" xfId="10649"/>
    <cellStyle name="Calculation 3 5 9 5 3" xfId="10650"/>
    <cellStyle name="Calculation 3 5 9 6" xfId="10651"/>
    <cellStyle name="Calculation 3 5 9 6 2" xfId="10652"/>
    <cellStyle name="Calculation 3 5 9 6 3" xfId="10653"/>
    <cellStyle name="Calculation 3 5 9 7" xfId="10654"/>
    <cellStyle name="Calculation 3 5 9 7 2" xfId="10655"/>
    <cellStyle name="Calculation 3 5 9 7 3" xfId="10656"/>
    <cellStyle name="Calculation 3 5 9 8" xfId="10657"/>
    <cellStyle name="Calculation 3 5 9 9" xfId="10658"/>
    <cellStyle name="Calculation 3 6" xfId="10659"/>
    <cellStyle name="Calculation 3 6 2" xfId="10660"/>
    <cellStyle name="Calculation 3 6 2 2" xfId="10661"/>
    <cellStyle name="Calculation 3 6 2 2 2" xfId="10662"/>
    <cellStyle name="Calculation 3 6 2 2 3" xfId="10663"/>
    <cellStyle name="Calculation 3 6 2 3" xfId="10664"/>
    <cellStyle name="Calculation 3 6 2 3 2" xfId="10665"/>
    <cellStyle name="Calculation 3 6 2 3 3" xfId="10666"/>
    <cellStyle name="Calculation 3 6 2 4" xfId="10667"/>
    <cellStyle name="Calculation 3 6 2 4 2" xfId="10668"/>
    <cellStyle name="Calculation 3 6 2 4 3" xfId="10669"/>
    <cellStyle name="Calculation 3 6 2 5" xfId="10670"/>
    <cellStyle name="Calculation 3 6 2 5 2" xfId="10671"/>
    <cellStyle name="Calculation 3 6 2 5 3" xfId="10672"/>
    <cellStyle name="Calculation 3 6 2 6" xfId="10673"/>
    <cellStyle name="Calculation 3 6 2 6 2" xfId="10674"/>
    <cellStyle name="Calculation 3 6 2 6 3" xfId="10675"/>
    <cellStyle name="Calculation 3 6 2 7" xfId="10676"/>
    <cellStyle name="Calculation 3 6 2 7 2" xfId="10677"/>
    <cellStyle name="Calculation 3 6 2 7 3" xfId="10678"/>
    <cellStyle name="Calculation 3 6 2 8" xfId="10679"/>
    <cellStyle name="Calculation 3 6 2 9" xfId="10680"/>
    <cellStyle name="Calculation 3 6 3" xfId="10681"/>
    <cellStyle name="Calculation 3 6 3 2" xfId="10682"/>
    <cellStyle name="Calculation 3 6 3 3" xfId="10683"/>
    <cellStyle name="Calculation 3 6 4" xfId="10684"/>
    <cellStyle name="Calculation 3 6 4 2" xfId="10685"/>
    <cellStyle name="Calculation 3 6 4 3" xfId="10686"/>
    <cellStyle name="Calculation 3 6 5" xfId="10687"/>
    <cellStyle name="Calculation 3 6 5 2" xfId="10688"/>
    <cellStyle name="Calculation 3 6 5 3" xfId="10689"/>
    <cellStyle name="Calculation 3 6 6" xfId="10690"/>
    <cellStyle name="Calculation 3 6 6 2" xfId="10691"/>
    <cellStyle name="Calculation 3 6 6 3" xfId="10692"/>
    <cellStyle name="Calculation 3 6 7" xfId="10693"/>
    <cellStyle name="Calculation 3 6 7 2" xfId="10694"/>
    <cellStyle name="Calculation 3 6 7 3" xfId="10695"/>
    <cellStyle name="Calculation 3 6 8" xfId="10696"/>
    <cellStyle name="Calculation 3 6 8 2" xfId="10697"/>
    <cellStyle name="Calculation 3 6 8 3" xfId="10698"/>
    <cellStyle name="Calculation 3 6 9" xfId="10699"/>
    <cellStyle name="Calculation 3 7" xfId="10700"/>
    <cellStyle name="Calculation 3 7 10" xfId="10701"/>
    <cellStyle name="Calculation 3 7 2" xfId="10702"/>
    <cellStyle name="Calculation 3 7 2 2" xfId="10703"/>
    <cellStyle name="Calculation 3 7 2 2 2" xfId="10704"/>
    <cellStyle name="Calculation 3 7 2 2 3" xfId="10705"/>
    <cellStyle name="Calculation 3 7 2 3" xfId="10706"/>
    <cellStyle name="Calculation 3 7 2 3 2" xfId="10707"/>
    <cellStyle name="Calculation 3 7 2 3 3" xfId="10708"/>
    <cellStyle name="Calculation 3 7 2 4" xfId="10709"/>
    <cellStyle name="Calculation 3 7 2 4 2" xfId="10710"/>
    <cellStyle name="Calculation 3 7 2 4 3" xfId="10711"/>
    <cellStyle name="Calculation 3 7 2 5" xfId="10712"/>
    <cellStyle name="Calculation 3 7 2 5 2" xfId="10713"/>
    <cellStyle name="Calculation 3 7 2 5 3" xfId="10714"/>
    <cellStyle name="Calculation 3 7 2 6" xfId="10715"/>
    <cellStyle name="Calculation 3 7 2 6 2" xfId="10716"/>
    <cellStyle name="Calculation 3 7 2 6 3" xfId="10717"/>
    <cellStyle name="Calculation 3 7 2 7" xfId="10718"/>
    <cellStyle name="Calculation 3 7 2 7 2" xfId="10719"/>
    <cellStyle name="Calculation 3 7 2 7 3" xfId="10720"/>
    <cellStyle name="Calculation 3 7 2 8" xfId="10721"/>
    <cellStyle name="Calculation 3 7 2 9" xfId="10722"/>
    <cellStyle name="Calculation 3 7 3" xfId="10723"/>
    <cellStyle name="Calculation 3 7 3 2" xfId="10724"/>
    <cellStyle name="Calculation 3 7 3 3" xfId="10725"/>
    <cellStyle name="Calculation 3 7 4" xfId="10726"/>
    <cellStyle name="Calculation 3 7 4 2" xfId="10727"/>
    <cellStyle name="Calculation 3 7 4 3" xfId="10728"/>
    <cellStyle name="Calculation 3 7 5" xfId="10729"/>
    <cellStyle name="Calculation 3 7 5 2" xfId="10730"/>
    <cellStyle name="Calculation 3 7 5 3" xfId="10731"/>
    <cellStyle name="Calculation 3 7 6" xfId="10732"/>
    <cellStyle name="Calculation 3 7 6 2" xfId="10733"/>
    <cellStyle name="Calculation 3 7 6 3" xfId="10734"/>
    <cellStyle name="Calculation 3 7 7" xfId="10735"/>
    <cellStyle name="Calculation 3 7 7 2" xfId="10736"/>
    <cellStyle name="Calculation 3 7 7 3" xfId="10737"/>
    <cellStyle name="Calculation 3 7 8" xfId="10738"/>
    <cellStyle name="Calculation 3 7 8 2" xfId="10739"/>
    <cellStyle name="Calculation 3 7 8 3" xfId="10740"/>
    <cellStyle name="Calculation 3 7 9" xfId="10741"/>
    <cellStyle name="Calculation 3 8" xfId="10742"/>
    <cellStyle name="Calculation 3 8 10" xfId="10743"/>
    <cellStyle name="Calculation 3 8 2" xfId="10744"/>
    <cellStyle name="Calculation 3 8 2 2" xfId="10745"/>
    <cellStyle name="Calculation 3 8 2 2 2" xfId="10746"/>
    <cellStyle name="Calculation 3 8 2 2 3" xfId="10747"/>
    <cellStyle name="Calculation 3 8 2 3" xfId="10748"/>
    <cellStyle name="Calculation 3 8 2 3 2" xfId="10749"/>
    <cellStyle name="Calculation 3 8 2 3 3" xfId="10750"/>
    <cellStyle name="Calculation 3 8 2 4" xfId="10751"/>
    <cellStyle name="Calculation 3 8 2 4 2" xfId="10752"/>
    <cellStyle name="Calculation 3 8 2 4 3" xfId="10753"/>
    <cellStyle name="Calculation 3 8 2 5" xfId="10754"/>
    <cellStyle name="Calculation 3 8 2 5 2" xfId="10755"/>
    <cellStyle name="Calculation 3 8 2 5 3" xfId="10756"/>
    <cellStyle name="Calculation 3 8 2 6" xfId="10757"/>
    <cellStyle name="Calculation 3 8 2 6 2" xfId="10758"/>
    <cellStyle name="Calculation 3 8 2 6 3" xfId="10759"/>
    <cellStyle name="Calculation 3 8 2 7" xfId="10760"/>
    <cellStyle name="Calculation 3 8 2 7 2" xfId="10761"/>
    <cellStyle name="Calculation 3 8 2 7 3" xfId="10762"/>
    <cellStyle name="Calculation 3 8 2 8" xfId="10763"/>
    <cellStyle name="Calculation 3 8 2 9" xfId="10764"/>
    <cellStyle name="Calculation 3 8 3" xfId="10765"/>
    <cellStyle name="Calculation 3 8 3 2" xfId="10766"/>
    <cellStyle name="Calculation 3 8 3 3" xfId="10767"/>
    <cellStyle name="Calculation 3 8 4" xfId="10768"/>
    <cellStyle name="Calculation 3 8 4 2" xfId="10769"/>
    <cellStyle name="Calculation 3 8 4 3" xfId="10770"/>
    <cellStyle name="Calculation 3 8 5" xfId="10771"/>
    <cellStyle name="Calculation 3 8 5 2" xfId="10772"/>
    <cellStyle name="Calculation 3 8 5 3" xfId="10773"/>
    <cellStyle name="Calculation 3 8 6" xfId="10774"/>
    <cellStyle name="Calculation 3 8 6 2" xfId="10775"/>
    <cellStyle name="Calculation 3 8 6 3" xfId="10776"/>
    <cellStyle name="Calculation 3 8 7" xfId="10777"/>
    <cellStyle name="Calculation 3 8 7 2" xfId="10778"/>
    <cellStyle name="Calculation 3 8 7 3" xfId="10779"/>
    <cellStyle name="Calculation 3 8 8" xfId="10780"/>
    <cellStyle name="Calculation 3 8 8 2" xfId="10781"/>
    <cellStyle name="Calculation 3 8 8 3" xfId="10782"/>
    <cellStyle name="Calculation 3 8 9" xfId="10783"/>
    <cellStyle name="Calculation 3 9" xfId="10784"/>
    <cellStyle name="Calculation 3 9 2" xfId="10785"/>
    <cellStyle name="Calculation 3 9 2 2" xfId="10786"/>
    <cellStyle name="Calculation 3 9 2 3" xfId="10787"/>
    <cellStyle name="Calculation 3 9 3" xfId="10788"/>
    <cellStyle name="Calculation 3 9 3 2" xfId="10789"/>
    <cellStyle name="Calculation 3 9 3 3" xfId="10790"/>
    <cellStyle name="Calculation 3 9 4" xfId="10791"/>
    <cellStyle name="Calculation 3 9 4 2" xfId="10792"/>
    <cellStyle name="Calculation 3 9 4 3" xfId="10793"/>
    <cellStyle name="Calculation 3 9 5" xfId="10794"/>
    <cellStyle name="Calculation 3 9 5 2" xfId="10795"/>
    <cellStyle name="Calculation 3 9 5 3" xfId="10796"/>
    <cellStyle name="Calculation 3 9 6" xfId="10797"/>
    <cellStyle name="Calculation 3 9 6 2" xfId="10798"/>
    <cellStyle name="Calculation 3 9 6 3" xfId="10799"/>
    <cellStyle name="Calculation 3 9 7" xfId="10800"/>
    <cellStyle name="Calculation 3 9 7 2" xfId="10801"/>
    <cellStyle name="Calculation 3 9 7 3" xfId="10802"/>
    <cellStyle name="Calculation 3 9 8" xfId="10803"/>
    <cellStyle name="Calculation 3 9 9" xfId="10804"/>
    <cellStyle name="Calculation 4" xfId="10805"/>
    <cellStyle name="Calculation 4 10" xfId="10806"/>
    <cellStyle name="Calculation 4 10 2" xfId="10807"/>
    <cellStyle name="Calculation 4 10 3" xfId="10808"/>
    <cellStyle name="Calculation 4 11" xfId="10809"/>
    <cellStyle name="Calculation 4 11 2" xfId="10810"/>
    <cellStyle name="Calculation 4 11 3" xfId="10811"/>
    <cellStyle name="Calculation 4 12" xfId="10812"/>
    <cellStyle name="Calculation 4 12 2" xfId="10813"/>
    <cellStyle name="Calculation 4 12 3" xfId="10814"/>
    <cellStyle name="Calculation 4 13" xfId="10815"/>
    <cellStyle name="Calculation 4 14" xfId="10816"/>
    <cellStyle name="Calculation 4 2" xfId="10817"/>
    <cellStyle name="Calculation 4 3" xfId="10818"/>
    <cellStyle name="Calculation 4 3 10" xfId="10819"/>
    <cellStyle name="Calculation 4 3 10 2" xfId="10820"/>
    <cellStyle name="Calculation 4 3 10 3" xfId="10821"/>
    <cellStyle name="Calculation 4 3 11" xfId="10822"/>
    <cellStyle name="Calculation 4 3 11 2" xfId="10823"/>
    <cellStyle name="Calculation 4 3 11 3" xfId="10824"/>
    <cellStyle name="Calculation 4 3 12" xfId="10825"/>
    <cellStyle name="Calculation 4 3 12 2" xfId="10826"/>
    <cellStyle name="Calculation 4 3 12 3" xfId="10827"/>
    <cellStyle name="Calculation 4 3 13" xfId="10828"/>
    <cellStyle name="Calculation 4 3 13 2" xfId="10829"/>
    <cellStyle name="Calculation 4 3 13 3" xfId="10830"/>
    <cellStyle name="Calculation 4 3 14" xfId="10831"/>
    <cellStyle name="Calculation 4 3 2" xfId="10832"/>
    <cellStyle name="Calculation 4 3 2 10" xfId="10833"/>
    <cellStyle name="Calculation 4 3 2 2" xfId="10834"/>
    <cellStyle name="Calculation 4 3 2 2 10" xfId="10835"/>
    <cellStyle name="Calculation 4 3 2 2 2" xfId="10836"/>
    <cellStyle name="Calculation 4 3 2 2 2 2" xfId="10837"/>
    <cellStyle name="Calculation 4 3 2 2 2 2 2" xfId="10838"/>
    <cellStyle name="Calculation 4 3 2 2 2 2 3" xfId="10839"/>
    <cellStyle name="Calculation 4 3 2 2 2 3" xfId="10840"/>
    <cellStyle name="Calculation 4 3 2 2 2 3 2" xfId="10841"/>
    <cellStyle name="Calculation 4 3 2 2 2 3 3" xfId="10842"/>
    <cellStyle name="Calculation 4 3 2 2 2 4" xfId="10843"/>
    <cellStyle name="Calculation 4 3 2 2 2 4 2" xfId="10844"/>
    <cellStyle name="Calculation 4 3 2 2 2 4 3" xfId="10845"/>
    <cellStyle name="Calculation 4 3 2 2 2 5" xfId="10846"/>
    <cellStyle name="Calculation 4 3 2 2 2 5 2" xfId="10847"/>
    <cellStyle name="Calculation 4 3 2 2 2 5 3" xfId="10848"/>
    <cellStyle name="Calculation 4 3 2 2 2 6" xfId="10849"/>
    <cellStyle name="Calculation 4 3 2 2 2 6 2" xfId="10850"/>
    <cellStyle name="Calculation 4 3 2 2 2 6 3" xfId="10851"/>
    <cellStyle name="Calculation 4 3 2 2 2 7" xfId="10852"/>
    <cellStyle name="Calculation 4 3 2 2 2 7 2" xfId="10853"/>
    <cellStyle name="Calculation 4 3 2 2 2 7 3" xfId="10854"/>
    <cellStyle name="Calculation 4 3 2 2 2 8" xfId="10855"/>
    <cellStyle name="Calculation 4 3 2 2 2 9" xfId="10856"/>
    <cellStyle name="Calculation 4 3 2 2 3" xfId="10857"/>
    <cellStyle name="Calculation 4 3 2 2 3 2" xfId="10858"/>
    <cellStyle name="Calculation 4 3 2 2 3 3" xfId="10859"/>
    <cellStyle name="Calculation 4 3 2 2 4" xfId="10860"/>
    <cellStyle name="Calculation 4 3 2 2 4 2" xfId="10861"/>
    <cellStyle name="Calculation 4 3 2 2 4 3" xfId="10862"/>
    <cellStyle name="Calculation 4 3 2 2 5" xfId="10863"/>
    <cellStyle name="Calculation 4 3 2 2 5 2" xfId="10864"/>
    <cellStyle name="Calculation 4 3 2 2 5 3" xfId="10865"/>
    <cellStyle name="Calculation 4 3 2 2 6" xfId="10866"/>
    <cellStyle name="Calculation 4 3 2 2 6 2" xfId="10867"/>
    <cellStyle name="Calculation 4 3 2 2 6 3" xfId="10868"/>
    <cellStyle name="Calculation 4 3 2 2 7" xfId="10869"/>
    <cellStyle name="Calculation 4 3 2 2 7 2" xfId="10870"/>
    <cellStyle name="Calculation 4 3 2 2 7 3" xfId="10871"/>
    <cellStyle name="Calculation 4 3 2 2 8" xfId="10872"/>
    <cellStyle name="Calculation 4 3 2 2 8 2" xfId="10873"/>
    <cellStyle name="Calculation 4 3 2 2 8 3" xfId="10874"/>
    <cellStyle name="Calculation 4 3 2 2 9" xfId="10875"/>
    <cellStyle name="Calculation 4 3 2 3" xfId="10876"/>
    <cellStyle name="Calculation 4 3 2 3 10" xfId="10877"/>
    <cellStyle name="Calculation 4 3 2 3 2" xfId="10878"/>
    <cellStyle name="Calculation 4 3 2 3 2 2" xfId="10879"/>
    <cellStyle name="Calculation 4 3 2 3 2 2 2" xfId="10880"/>
    <cellStyle name="Calculation 4 3 2 3 2 2 3" xfId="10881"/>
    <cellStyle name="Calculation 4 3 2 3 2 3" xfId="10882"/>
    <cellStyle name="Calculation 4 3 2 3 2 3 2" xfId="10883"/>
    <cellStyle name="Calculation 4 3 2 3 2 3 3" xfId="10884"/>
    <cellStyle name="Calculation 4 3 2 3 2 4" xfId="10885"/>
    <cellStyle name="Calculation 4 3 2 3 2 4 2" xfId="10886"/>
    <cellStyle name="Calculation 4 3 2 3 2 4 3" xfId="10887"/>
    <cellStyle name="Calculation 4 3 2 3 2 5" xfId="10888"/>
    <cellStyle name="Calculation 4 3 2 3 2 5 2" xfId="10889"/>
    <cellStyle name="Calculation 4 3 2 3 2 5 3" xfId="10890"/>
    <cellStyle name="Calculation 4 3 2 3 2 6" xfId="10891"/>
    <cellStyle name="Calculation 4 3 2 3 2 6 2" xfId="10892"/>
    <cellStyle name="Calculation 4 3 2 3 2 6 3" xfId="10893"/>
    <cellStyle name="Calculation 4 3 2 3 2 7" xfId="10894"/>
    <cellStyle name="Calculation 4 3 2 3 2 7 2" xfId="10895"/>
    <cellStyle name="Calculation 4 3 2 3 2 7 3" xfId="10896"/>
    <cellStyle name="Calculation 4 3 2 3 2 8" xfId="10897"/>
    <cellStyle name="Calculation 4 3 2 3 2 9" xfId="10898"/>
    <cellStyle name="Calculation 4 3 2 3 3" xfId="10899"/>
    <cellStyle name="Calculation 4 3 2 3 3 2" xfId="10900"/>
    <cellStyle name="Calculation 4 3 2 3 3 3" xfId="10901"/>
    <cellStyle name="Calculation 4 3 2 3 4" xfId="10902"/>
    <cellStyle name="Calculation 4 3 2 3 4 2" xfId="10903"/>
    <cellStyle name="Calculation 4 3 2 3 4 3" xfId="10904"/>
    <cellStyle name="Calculation 4 3 2 3 5" xfId="10905"/>
    <cellStyle name="Calculation 4 3 2 3 5 2" xfId="10906"/>
    <cellStyle name="Calculation 4 3 2 3 5 3" xfId="10907"/>
    <cellStyle name="Calculation 4 3 2 3 6" xfId="10908"/>
    <cellStyle name="Calculation 4 3 2 3 6 2" xfId="10909"/>
    <cellStyle name="Calculation 4 3 2 3 6 3" xfId="10910"/>
    <cellStyle name="Calculation 4 3 2 3 7" xfId="10911"/>
    <cellStyle name="Calculation 4 3 2 3 7 2" xfId="10912"/>
    <cellStyle name="Calculation 4 3 2 3 7 3" xfId="10913"/>
    <cellStyle name="Calculation 4 3 2 3 8" xfId="10914"/>
    <cellStyle name="Calculation 4 3 2 3 8 2" xfId="10915"/>
    <cellStyle name="Calculation 4 3 2 3 8 3" xfId="10916"/>
    <cellStyle name="Calculation 4 3 2 3 9" xfId="10917"/>
    <cellStyle name="Calculation 4 3 2 4" xfId="10918"/>
    <cellStyle name="Calculation 4 3 2 4 10" xfId="10919"/>
    <cellStyle name="Calculation 4 3 2 4 2" xfId="10920"/>
    <cellStyle name="Calculation 4 3 2 4 2 2" xfId="10921"/>
    <cellStyle name="Calculation 4 3 2 4 2 2 2" xfId="10922"/>
    <cellStyle name="Calculation 4 3 2 4 2 2 3" xfId="10923"/>
    <cellStyle name="Calculation 4 3 2 4 2 3" xfId="10924"/>
    <cellStyle name="Calculation 4 3 2 4 2 3 2" xfId="10925"/>
    <cellStyle name="Calculation 4 3 2 4 2 3 3" xfId="10926"/>
    <cellStyle name="Calculation 4 3 2 4 2 4" xfId="10927"/>
    <cellStyle name="Calculation 4 3 2 4 2 4 2" xfId="10928"/>
    <cellStyle name="Calculation 4 3 2 4 2 4 3" xfId="10929"/>
    <cellStyle name="Calculation 4 3 2 4 2 5" xfId="10930"/>
    <cellStyle name="Calculation 4 3 2 4 2 5 2" xfId="10931"/>
    <cellStyle name="Calculation 4 3 2 4 2 5 3" xfId="10932"/>
    <cellStyle name="Calculation 4 3 2 4 2 6" xfId="10933"/>
    <cellStyle name="Calculation 4 3 2 4 2 6 2" xfId="10934"/>
    <cellStyle name="Calculation 4 3 2 4 2 6 3" xfId="10935"/>
    <cellStyle name="Calculation 4 3 2 4 2 7" xfId="10936"/>
    <cellStyle name="Calculation 4 3 2 4 2 7 2" xfId="10937"/>
    <cellStyle name="Calculation 4 3 2 4 2 7 3" xfId="10938"/>
    <cellStyle name="Calculation 4 3 2 4 2 8" xfId="10939"/>
    <cellStyle name="Calculation 4 3 2 4 2 9" xfId="10940"/>
    <cellStyle name="Calculation 4 3 2 4 3" xfId="10941"/>
    <cellStyle name="Calculation 4 3 2 4 3 2" xfId="10942"/>
    <cellStyle name="Calculation 4 3 2 4 3 3" xfId="10943"/>
    <cellStyle name="Calculation 4 3 2 4 4" xfId="10944"/>
    <cellStyle name="Calculation 4 3 2 4 4 2" xfId="10945"/>
    <cellStyle name="Calculation 4 3 2 4 4 3" xfId="10946"/>
    <cellStyle name="Calculation 4 3 2 4 5" xfId="10947"/>
    <cellStyle name="Calculation 4 3 2 4 5 2" xfId="10948"/>
    <cellStyle name="Calculation 4 3 2 4 5 3" xfId="10949"/>
    <cellStyle name="Calculation 4 3 2 4 6" xfId="10950"/>
    <cellStyle name="Calculation 4 3 2 4 6 2" xfId="10951"/>
    <cellStyle name="Calculation 4 3 2 4 6 3" xfId="10952"/>
    <cellStyle name="Calculation 4 3 2 4 7" xfId="10953"/>
    <cellStyle name="Calculation 4 3 2 4 7 2" xfId="10954"/>
    <cellStyle name="Calculation 4 3 2 4 7 3" xfId="10955"/>
    <cellStyle name="Calculation 4 3 2 4 8" xfId="10956"/>
    <cellStyle name="Calculation 4 3 2 4 8 2" xfId="10957"/>
    <cellStyle name="Calculation 4 3 2 4 8 3" xfId="10958"/>
    <cellStyle name="Calculation 4 3 2 4 9" xfId="10959"/>
    <cellStyle name="Calculation 4 3 2 5" xfId="10960"/>
    <cellStyle name="Calculation 4 3 2 5 2" xfId="10961"/>
    <cellStyle name="Calculation 4 3 2 5 2 2" xfId="10962"/>
    <cellStyle name="Calculation 4 3 2 5 2 3" xfId="10963"/>
    <cellStyle name="Calculation 4 3 2 5 3" xfId="10964"/>
    <cellStyle name="Calculation 4 3 2 5 3 2" xfId="10965"/>
    <cellStyle name="Calculation 4 3 2 5 3 3" xfId="10966"/>
    <cellStyle name="Calculation 4 3 2 5 4" xfId="10967"/>
    <cellStyle name="Calculation 4 3 2 5 4 2" xfId="10968"/>
    <cellStyle name="Calculation 4 3 2 5 4 3" xfId="10969"/>
    <cellStyle name="Calculation 4 3 2 5 5" xfId="10970"/>
    <cellStyle name="Calculation 4 3 2 5 5 2" xfId="10971"/>
    <cellStyle name="Calculation 4 3 2 5 5 3" xfId="10972"/>
    <cellStyle name="Calculation 4 3 2 5 6" xfId="10973"/>
    <cellStyle name="Calculation 4 3 2 5 6 2" xfId="10974"/>
    <cellStyle name="Calculation 4 3 2 5 6 3" xfId="10975"/>
    <cellStyle name="Calculation 4 3 2 5 7" xfId="10976"/>
    <cellStyle name="Calculation 4 3 2 5 7 2" xfId="10977"/>
    <cellStyle name="Calculation 4 3 2 5 7 3" xfId="10978"/>
    <cellStyle name="Calculation 4 3 2 5 8" xfId="10979"/>
    <cellStyle name="Calculation 4 3 2 5 9" xfId="10980"/>
    <cellStyle name="Calculation 4 3 2 6" xfId="10981"/>
    <cellStyle name="Calculation 4 3 2 6 2" xfId="10982"/>
    <cellStyle name="Calculation 4 3 2 6 3" xfId="10983"/>
    <cellStyle name="Calculation 4 3 2 7" xfId="10984"/>
    <cellStyle name="Calculation 4 3 2 7 2" xfId="10985"/>
    <cellStyle name="Calculation 4 3 2 7 3" xfId="10986"/>
    <cellStyle name="Calculation 4 3 2 8" xfId="10987"/>
    <cellStyle name="Calculation 4 3 2 8 2" xfId="10988"/>
    <cellStyle name="Calculation 4 3 2 8 3" xfId="10989"/>
    <cellStyle name="Calculation 4 3 2 9" xfId="10990"/>
    <cellStyle name="Calculation 4 3 2 9 2" xfId="10991"/>
    <cellStyle name="Calculation 4 3 2 9 3" xfId="10992"/>
    <cellStyle name="Calculation 4 3 3" xfId="10993"/>
    <cellStyle name="Calculation 4 3 3 10" xfId="10994"/>
    <cellStyle name="Calculation 4 3 3 2" xfId="10995"/>
    <cellStyle name="Calculation 4 3 3 2 10" xfId="10996"/>
    <cellStyle name="Calculation 4 3 3 2 2" xfId="10997"/>
    <cellStyle name="Calculation 4 3 3 2 2 2" xfId="10998"/>
    <cellStyle name="Calculation 4 3 3 2 2 2 2" xfId="10999"/>
    <cellStyle name="Calculation 4 3 3 2 2 2 3" xfId="11000"/>
    <cellStyle name="Calculation 4 3 3 2 2 3" xfId="11001"/>
    <cellStyle name="Calculation 4 3 3 2 2 3 2" xfId="11002"/>
    <cellStyle name="Calculation 4 3 3 2 2 3 3" xfId="11003"/>
    <cellStyle name="Calculation 4 3 3 2 2 4" xfId="11004"/>
    <cellStyle name="Calculation 4 3 3 2 2 4 2" xfId="11005"/>
    <cellStyle name="Calculation 4 3 3 2 2 4 3" xfId="11006"/>
    <cellStyle name="Calculation 4 3 3 2 2 5" xfId="11007"/>
    <cellStyle name="Calculation 4 3 3 2 2 5 2" xfId="11008"/>
    <cellStyle name="Calculation 4 3 3 2 2 5 3" xfId="11009"/>
    <cellStyle name="Calculation 4 3 3 2 2 6" xfId="11010"/>
    <cellStyle name="Calculation 4 3 3 2 2 6 2" xfId="11011"/>
    <cellStyle name="Calculation 4 3 3 2 2 6 3" xfId="11012"/>
    <cellStyle name="Calculation 4 3 3 2 2 7" xfId="11013"/>
    <cellStyle name="Calculation 4 3 3 2 2 7 2" xfId="11014"/>
    <cellStyle name="Calculation 4 3 3 2 2 7 3" xfId="11015"/>
    <cellStyle name="Calculation 4 3 3 2 2 8" xfId="11016"/>
    <cellStyle name="Calculation 4 3 3 2 2 9" xfId="11017"/>
    <cellStyle name="Calculation 4 3 3 2 3" xfId="11018"/>
    <cellStyle name="Calculation 4 3 3 2 3 2" xfId="11019"/>
    <cellStyle name="Calculation 4 3 3 2 3 3" xfId="11020"/>
    <cellStyle name="Calculation 4 3 3 2 4" xfId="11021"/>
    <cellStyle name="Calculation 4 3 3 2 4 2" xfId="11022"/>
    <cellStyle name="Calculation 4 3 3 2 4 3" xfId="11023"/>
    <cellStyle name="Calculation 4 3 3 2 5" xfId="11024"/>
    <cellStyle name="Calculation 4 3 3 2 5 2" xfId="11025"/>
    <cellStyle name="Calculation 4 3 3 2 5 3" xfId="11026"/>
    <cellStyle name="Calculation 4 3 3 2 6" xfId="11027"/>
    <cellStyle name="Calculation 4 3 3 2 6 2" xfId="11028"/>
    <cellStyle name="Calculation 4 3 3 2 6 3" xfId="11029"/>
    <cellStyle name="Calculation 4 3 3 2 7" xfId="11030"/>
    <cellStyle name="Calculation 4 3 3 2 7 2" xfId="11031"/>
    <cellStyle name="Calculation 4 3 3 2 7 3" xfId="11032"/>
    <cellStyle name="Calculation 4 3 3 2 8" xfId="11033"/>
    <cellStyle name="Calculation 4 3 3 2 8 2" xfId="11034"/>
    <cellStyle name="Calculation 4 3 3 2 8 3" xfId="11035"/>
    <cellStyle name="Calculation 4 3 3 2 9" xfId="11036"/>
    <cellStyle name="Calculation 4 3 3 3" xfId="11037"/>
    <cellStyle name="Calculation 4 3 3 3 10" xfId="11038"/>
    <cellStyle name="Calculation 4 3 3 3 2" xfId="11039"/>
    <cellStyle name="Calculation 4 3 3 3 2 2" xfId="11040"/>
    <cellStyle name="Calculation 4 3 3 3 2 2 2" xfId="11041"/>
    <cellStyle name="Calculation 4 3 3 3 2 2 3" xfId="11042"/>
    <cellStyle name="Calculation 4 3 3 3 2 3" xfId="11043"/>
    <cellStyle name="Calculation 4 3 3 3 2 3 2" xfId="11044"/>
    <cellStyle name="Calculation 4 3 3 3 2 3 3" xfId="11045"/>
    <cellStyle name="Calculation 4 3 3 3 2 4" xfId="11046"/>
    <cellStyle name="Calculation 4 3 3 3 2 4 2" xfId="11047"/>
    <cellStyle name="Calculation 4 3 3 3 2 4 3" xfId="11048"/>
    <cellStyle name="Calculation 4 3 3 3 2 5" xfId="11049"/>
    <cellStyle name="Calculation 4 3 3 3 2 5 2" xfId="11050"/>
    <cellStyle name="Calculation 4 3 3 3 2 5 3" xfId="11051"/>
    <cellStyle name="Calculation 4 3 3 3 2 6" xfId="11052"/>
    <cellStyle name="Calculation 4 3 3 3 2 6 2" xfId="11053"/>
    <cellStyle name="Calculation 4 3 3 3 2 6 3" xfId="11054"/>
    <cellStyle name="Calculation 4 3 3 3 2 7" xfId="11055"/>
    <cellStyle name="Calculation 4 3 3 3 2 7 2" xfId="11056"/>
    <cellStyle name="Calculation 4 3 3 3 2 7 3" xfId="11057"/>
    <cellStyle name="Calculation 4 3 3 3 2 8" xfId="11058"/>
    <cellStyle name="Calculation 4 3 3 3 2 9" xfId="11059"/>
    <cellStyle name="Calculation 4 3 3 3 3" xfId="11060"/>
    <cellStyle name="Calculation 4 3 3 3 3 2" xfId="11061"/>
    <cellStyle name="Calculation 4 3 3 3 3 3" xfId="11062"/>
    <cellStyle name="Calculation 4 3 3 3 4" xfId="11063"/>
    <cellStyle name="Calculation 4 3 3 3 4 2" xfId="11064"/>
    <cellStyle name="Calculation 4 3 3 3 4 3" xfId="11065"/>
    <cellStyle name="Calculation 4 3 3 3 5" xfId="11066"/>
    <cellStyle name="Calculation 4 3 3 3 5 2" xfId="11067"/>
    <cellStyle name="Calculation 4 3 3 3 5 3" xfId="11068"/>
    <cellStyle name="Calculation 4 3 3 3 6" xfId="11069"/>
    <cellStyle name="Calculation 4 3 3 3 6 2" xfId="11070"/>
    <cellStyle name="Calculation 4 3 3 3 6 3" xfId="11071"/>
    <cellStyle name="Calculation 4 3 3 3 7" xfId="11072"/>
    <cellStyle name="Calculation 4 3 3 3 7 2" xfId="11073"/>
    <cellStyle name="Calculation 4 3 3 3 7 3" xfId="11074"/>
    <cellStyle name="Calculation 4 3 3 3 8" xfId="11075"/>
    <cellStyle name="Calculation 4 3 3 3 8 2" xfId="11076"/>
    <cellStyle name="Calculation 4 3 3 3 8 3" xfId="11077"/>
    <cellStyle name="Calculation 4 3 3 3 9" xfId="11078"/>
    <cellStyle name="Calculation 4 3 3 4" xfId="11079"/>
    <cellStyle name="Calculation 4 3 3 4 10" xfId="11080"/>
    <cellStyle name="Calculation 4 3 3 4 2" xfId="11081"/>
    <cellStyle name="Calculation 4 3 3 4 2 2" xfId="11082"/>
    <cellStyle name="Calculation 4 3 3 4 2 2 2" xfId="11083"/>
    <cellStyle name="Calculation 4 3 3 4 2 2 3" xfId="11084"/>
    <cellStyle name="Calculation 4 3 3 4 2 3" xfId="11085"/>
    <cellStyle name="Calculation 4 3 3 4 2 3 2" xfId="11086"/>
    <cellStyle name="Calculation 4 3 3 4 2 3 3" xfId="11087"/>
    <cellStyle name="Calculation 4 3 3 4 2 4" xfId="11088"/>
    <cellStyle name="Calculation 4 3 3 4 2 4 2" xfId="11089"/>
    <cellStyle name="Calculation 4 3 3 4 2 4 3" xfId="11090"/>
    <cellStyle name="Calculation 4 3 3 4 2 5" xfId="11091"/>
    <cellStyle name="Calculation 4 3 3 4 2 5 2" xfId="11092"/>
    <cellStyle name="Calculation 4 3 3 4 2 5 3" xfId="11093"/>
    <cellStyle name="Calculation 4 3 3 4 2 6" xfId="11094"/>
    <cellStyle name="Calculation 4 3 3 4 2 6 2" xfId="11095"/>
    <cellStyle name="Calculation 4 3 3 4 2 6 3" xfId="11096"/>
    <cellStyle name="Calculation 4 3 3 4 2 7" xfId="11097"/>
    <cellStyle name="Calculation 4 3 3 4 2 7 2" xfId="11098"/>
    <cellStyle name="Calculation 4 3 3 4 2 7 3" xfId="11099"/>
    <cellStyle name="Calculation 4 3 3 4 2 8" xfId="11100"/>
    <cellStyle name="Calculation 4 3 3 4 2 9" xfId="11101"/>
    <cellStyle name="Calculation 4 3 3 4 3" xfId="11102"/>
    <cellStyle name="Calculation 4 3 3 4 3 2" xfId="11103"/>
    <cellStyle name="Calculation 4 3 3 4 3 3" xfId="11104"/>
    <cellStyle name="Calculation 4 3 3 4 4" xfId="11105"/>
    <cellStyle name="Calculation 4 3 3 4 4 2" xfId="11106"/>
    <cellStyle name="Calculation 4 3 3 4 4 3" xfId="11107"/>
    <cellStyle name="Calculation 4 3 3 4 5" xfId="11108"/>
    <cellStyle name="Calculation 4 3 3 4 5 2" xfId="11109"/>
    <cellStyle name="Calculation 4 3 3 4 5 3" xfId="11110"/>
    <cellStyle name="Calculation 4 3 3 4 6" xfId="11111"/>
    <cellStyle name="Calculation 4 3 3 4 6 2" xfId="11112"/>
    <cellStyle name="Calculation 4 3 3 4 6 3" xfId="11113"/>
    <cellStyle name="Calculation 4 3 3 4 7" xfId="11114"/>
    <cellStyle name="Calculation 4 3 3 4 7 2" xfId="11115"/>
    <cellStyle name="Calculation 4 3 3 4 7 3" xfId="11116"/>
    <cellStyle name="Calculation 4 3 3 4 8" xfId="11117"/>
    <cellStyle name="Calculation 4 3 3 4 8 2" xfId="11118"/>
    <cellStyle name="Calculation 4 3 3 4 8 3" xfId="11119"/>
    <cellStyle name="Calculation 4 3 3 4 9" xfId="11120"/>
    <cellStyle name="Calculation 4 3 3 5" xfId="11121"/>
    <cellStyle name="Calculation 4 3 3 5 2" xfId="11122"/>
    <cellStyle name="Calculation 4 3 3 5 2 2" xfId="11123"/>
    <cellStyle name="Calculation 4 3 3 5 2 3" xfId="11124"/>
    <cellStyle name="Calculation 4 3 3 5 3" xfId="11125"/>
    <cellStyle name="Calculation 4 3 3 5 3 2" xfId="11126"/>
    <cellStyle name="Calculation 4 3 3 5 3 3" xfId="11127"/>
    <cellStyle name="Calculation 4 3 3 5 4" xfId="11128"/>
    <cellStyle name="Calculation 4 3 3 5 4 2" xfId="11129"/>
    <cellStyle name="Calculation 4 3 3 5 4 3" xfId="11130"/>
    <cellStyle name="Calculation 4 3 3 5 5" xfId="11131"/>
    <cellStyle name="Calculation 4 3 3 5 5 2" xfId="11132"/>
    <cellStyle name="Calculation 4 3 3 5 5 3" xfId="11133"/>
    <cellStyle name="Calculation 4 3 3 5 6" xfId="11134"/>
    <cellStyle name="Calculation 4 3 3 5 6 2" xfId="11135"/>
    <cellStyle name="Calculation 4 3 3 5 6 3" xfId="11136"/>
    <cellStyle name="Calculation 4 3 3 5 7" xfId="11137"/>
    <cellStyle name="Calculation 4 3 3 5 7 2" xfId="11138"/>
    <cellStyle name="Calculation 4 3 3 5 7 3" xfId="11139"/>
    <cellStyle name="Calculation 4 3 3 5 8" xfId="11140"/>
    <cellStyle name="Calculation 4 3 3 5 9" xfId="11141"/>
    <cellStyle name="Calculation 4 3 3 6" xfId="11142"/>
    <cellStyle name="Calculation 4 3 3 6 2" xfId="11143"/>
    <cellStyle name="Calculation 4 3 3 6 3" xfId="11144"/>
    <cellStyle name="Calculation 4 3 3 7" xfId="11145"/>
    <cellStyle name="Calculation 4 3 3 7 2" xfId="11146"/>
    <cellStyle name="Calculation 4 3 3 7 3" xfId="11147"/>
    <cellStyle name="Calculation 4 3 3 8" xfId="11148"/>
    <cellStyle name="Calculation 4 3 3 8 2" xfId="11149"/>
    <cellStyle name="Calculation 4 3 3 8 3" xfId="11150"/>
    <cellStyle name="Calculation 4 3 3 9" xfId="11151"/>
    <cellStyle name="Calculation 4 3 3 9 2" xfId="11152"/>
    <cellStyle name="Calculation 4 3 3 9 3" xfId="11153"/>
    <cellStyle name="Calculation 4 3 4" xfId="11154"/>
    <cellStyle name="Calculation 4 3 4 10" xfId="11155"/>
    <cellStyle name="Calculation 4 3 4 2" xfId="11156"/>
    <cellStyle name="Calculation 4 3 4 2 10" xfId="11157"/>
    <cellStyle name="Calculation 4 3 4 2 2" xfId="11158"/>
    <cellStyle name="Calculation 4 3 4 2 2 2" xfId="11159"/>
    <cellStyle name="Calculation 4 3 4 2 2 2 2" xfId="11160"/>
    <cellStyle name="Calculation 4 3 4 2 2 2 3" xfId="11161"/>
    <cellStyle name="Calculation 4 3 4 2 2 3" xfId="11162"/>
    <cellStyle name="Calculation 4 3 4 2 2 3 2" xfId="11163"/>
    <cellStyle name="Calculation 4 3 4 2 2 3 3" xfId="11164"/>
    <cellStyle name="Calculation 4 3 4 2 2 4" xfId="11165"/>
    <cellStyle name="Calculation 4 3 4 2 2 4 2" xfId="11166"/>
    <cellStyle name="Calculation 4 3 4 2 2 4 3" xfId="11167"/>
    <cellStyle name="Calculation 4 3 4 2 2 5" xfId="11168"/>
    <cellStyle name="Calculation 4 3 4 2 2 5 2" xfId="11169"/>
    <cellStyle name="Calculation 4 3 4 2 2 5 3" xfId="11170"/>
    <cellStyle name="Calculation 4 3 4 2 2 6" xfId="11171"/>
    <cellStyle name="Calculation 4 3 4 2 2 6 2" xfId="11172"/>
    <cellStyle name="Calculation 4 3 4 2 2 6 3" xfId="11173"/>
    <cellStyle name="Calculation 4 3 4 2 2 7" xfId="11174"/>
    <cellStyle name="Calculation 4 3 4 2 2 7 2" xfId="11175"/>
    <cellStyle name="Calculation 4 3 4 2 2 7 3" xfId="11176"/>
    <cellStyle name="Calculation 4 3 4 2 2 8" xfId="11177"/>
    <cellStyle name="Calculation 4 3 4 2 2 9" xfId="11178"/>
    <cellStyle name="Calculation 4 3 4 2 3" xfId="11179"/>
    <cellStyle name="Calculation 4 3 4 2 3 2" xfId="11180"/>
    <cellStyle name="Calculation 4 3 4 2 3 3" xfId="11181"/>
    <cellStyle name="Calculation 4 3 4 2 4" xfId="11182"/>
    <cellStyle name="Calculation 4 3 4 2 4 2" xfId="11183"/>
    <cellStyle name="Calculation 4 3 4 2 4 3" xfId="11184"/>
    <cellStyle name="Calculation 4 3 4 2 5" xfId="11185"/>
    <cellStyle name="Calculation 4 3 4 2 5 2" xfId="11186"/>
    <cellStyle name="Calculation 4 3 4 2 5 3" xfId="11187"/>
    <cellStyle name="Calculation 4 3 4 2 6" xfId="11188"/>
    <cellStyle name="Calculation 4 3 4 2 6 2" xfId="11189"/>
    <cellStyle name="Calculation 4 3 4 2 6 3" xfId="11190"/>
    <cellStyle name="Calculation 4 3 4 2 7" xfId="11191"/>
    <cellStyle name="Calculation 4 3 4 2 7 2" xfId="11192"/>
    <cellStyle name="Calculation 4 3 4 2 7 3" xfId="11193"/>
    <cellStyle name="Calculation 4 3 4 2 8" xfId="11194"/>
    <cellStyle name="Calculation 4 3 4 2 8 2" xfId="11195"/>
    <cellStyle name="Calculation 4 3 4 2 8 3" xfId="11196"/>
    <cellStyle name="Calculation 4 3 4 2 9" xfId="11197"/>
    <cellStyle name="Calculation 4 3 4 3" xfId="11198"/>
    <cellStyle name="Calculation 4 3 4 3 10" xfId="11199"/>
    <cellStyle name="Calculation 4 3 4 3 2" xfId="11200"/>
    <cellStyle name="Calculation 4 3 4 3 2 2" xfId="11201"/>
    <cellStyle name="Calculation 4 3 4 3 2 2 2" xfId="11202"/>
    <cellStyle name="Calculation 4 3 4 3 2 2 3" xfId="11203"/>
    <cellStyle name="Calculation 4 3 4 3 2 3" xfId="11204"/>
    <cellStyle name="Calculation 4 3 4 3 2 3 2" xfId="11205"/>
    <cellStyle name="Calculation 4 3 4 3 2 3 3" xfId="11206"/>
    <cellStyle name="Calculation 4 3 4 3 2 4" xfId="11207"/>
    <cellStyle name="Calculation 4 3 4 3 2 4 2" xfId="11208"/>
    <cellStyle name="Calculation 4 3 4 3 2 4 3" xfId="11209"/>
    <cellStyle name="Calculation 4 3 4 3 2 5" xfId="11210"/>
    <cellStyle name="Calculation 4 3 4 3 2 5 2" xfId="11211"/>
    <cellStyle name="Calculation 4 3 4 3 2 5 3" xfId="11212"/>
    <cellStyle name="Calculation 4 3 4 3 2 6" xfId="11213"/>
    <cellStyle name="Calculation 4 3 4 3 2 6 2" xfId="11214"/>
    <cellStyle name="Calculation 4 3 4 3 2 6 3" xfId="11215"/>
    <cellStyle name="Calculation 4 3 4 3 2 7" xfId="11216"/>
    <cellStyle name="Calculation 4 3 4 3 2 7 2" xfId="11217"/>
    <cellStyle name="Calculation 4 3 4 3 2 7 3" xfId="11218"/>
    <cellStyle name="Calculation 4 3 4 3 2 8" xfId="11219"/>
    <cellStyle name="Calculation 4 3 4 3 2 9" xfId="11220"/>
    <cellStyle name="Calculation 4 3 4 3 3" xfId="11221"/>
    <cellStyle name="Calculation 4 3 4 3 3 2" xfId="11222"/>
    <cellStyle name="Calculation 4 3 4 3 3 3" xfId="11223"/>
    <cellStyle name="Calculation 4 3 4 3 4" xfId="11224"/>
    <cellStyle name="Calculation 4 3 4 3 4 2" xfId="11225"/>
    <cellStyle name="Calculation 4 3 4 3 4 3" xfId="11226"/>
    <cellStyle name="Calculation 4 3 4 3 5" xfId="11227"/>
    <cellStyle name="Calculation 4 3 4 3 5 2" xfId="11228"/>
    <cellStyle name="Calculation 4 3 4 3 5 3" xfId="11229"/>
    <cellStyle name="Calculation 4 3 4 3 6" xfId="11230"/>
    <cellStyle name="Calculation 4 3 4 3 6 2" xfId="11231"/>
    <cellStyle name="Calculation 4 3 4 3 6 3" xfId="11232"/>
    <cellStyle name="Calculation 4 3 4 3 7" xfId="11233"/>
    <cellStyle name="Calculation 4 3 4 3 7 2" xfId="11234"/>
    <cellStyle name="Calculation 4 3 4 3 7 3" xfId="11235"/>
    <cellStyle name="Calculation 4 3 4 3 8" xfId="11236"/>
    <cellStyle name="Calculation 4 3 4 3 8 2" xfId="11237"/>
    <cellStyle name="Calculation 4 3 4 3 8 3" xfId="11238"/>
    <cellStyle name="Calculation 4 3 4 3 9" xfId="11239"/>
    <cellStyle name="Calculation 4 3 4 4" xfId="11240"/>
    <cellStyle name="Calculation 4 3 4 4 10" xfId="11241"/>
    <cellStyle name="Calculation 4 3 4 4 2" xfId="11242"/>
    <cellStyle name="Calculation 4 3 4 4 2 2" xfId="11243"/>
    <cellStyle name="Calculation 4 3 4 4 2 2 2" xfId="11244"/>
    <cellStyle name="Calculation 4 3 4 4 2 2 3" xfId="11245"/>
    <cellStyle name="Calculation 4 3 4 4 2 3" xfId="11246"/>
    <cellStyle name="Calculation 4 3 4 4 2 3 2" xfId="11247"/>
    <cellStyle name="Calculation 4 3 4 4 2 3 3" xfId="11248"/>
    <cellStyle name="Calculation 4 3 4 4 2 4" xfId="11249"/>
    <cellStyle name="Calculation 4 3 4 4 2 4 2" xfId="11250"/>
    <cellStyle name="Calculation 4 3 4 4 2 4 3" xfId="11251"/>
    <cellStyle name="Calculation 4 3 4 4 2 5" xfId="11252"/>
    <cellStyle name="Calculation 4 3 4 4 2 5 2" xfId="11253"/>
    <cellStyle name="Calculation 4 3 4 4 2 5 3" xfId="11254"/>
    <cellStyle name="Calculation 4 3 4 4 2 6" xfId="11255"/>
    <cellStyle name="Calculation 4 3 4 4 2 6 2" xfId="11256"/>
    <cellStyle name="Calculation 4 3 4 4 2 6 3" xfId="11257"/>
    <cellStyle name="Calculation 4 3 4 4 2 7" xfId="11258"/>
    <cellStyle name="Calculation 4 3 4 4 2 7 2" xfId="11259"/>
    <cellStyle name="Calculation 4 3 4 4 2 7 3" xfId="11260"/>
    <cellStyle name="Calculation 4 3 4 4 2 8" xfId="11261"/>
    <cellStyle name="Calculation 4 3 4 4 2 9" xfId="11262"/>
    <cellStyle name="Calculation 4 3 4 4 3" xfId="11263"/>
    <cellStyle name="Calculation 4 3 4 4 3 2" xfId="11264"/>
    <cellStyle name="Calculation 4 3 4 4 3 3" xfId="11265"/>
    <cellStyle name="Calculation 4 3 4 4 4" xfId="11266"/>
    <cellStyle name="Calculation 4 3 4 4 4 2" xfId="11267"/>
    <cellStyle name="Calculation 4 3 4 4 4 3" xfId="11268"/>
    <cellStyle name="Calculation 4 3 4 4 5" xfId="11269"/>
    <cellStyle name="Calculation 4 3 4 4 5 2" xfId="11270"/>
    <cellStyle name="Calculation 4 3 4 4 5 3" xfId="11271"/>
    <cellStyle name="Calculation 4 3 4 4 6" xfId="11272"/>
    <cellStyle name="Calculation 4 3 4 4 6 2" xfId="11273"/>
    <cellStyle name="Calculation 4 3 4 4 6 3" xfId="11274"/>
    <cellStyle name="Calculation 4 3 4 4 7" xfId="11275"/>
    <cellStyle name="Calculation 4 3 4 4 7 2" xfId="11276"/>
    <cellStyle name="Calculation 4 3 4 4 7 3" xfId="11277"/>
    <cellStyle name="Calculation 4 3 4 4 8" xfId="11278"/>
    <cellStyle name="Calculation 4 3 4 4 8 2" xfId="11279"/>
    <cellStyle name="Calculation 4 3 4 4 8 3" xfId="11280"/>
    <cellStyle name="Calculation 4 3 4 4 9" xfId="11281"/>
    <cellStyle name="Calculation 4 3 4 5" xfId="11282"/>
    <cellStyle name="Calculation 4 3 4 5 2" xfId="11283"/>
    <cellStyle name="Calculation 4 3 4 5 2 2" xfId="11284"/>
    <cellStyle name="Calculation 4 3 4 5 2 3" xfId="11285"/>
    <cellStyle name="Calculation 4 3 4 5 3" xfId="11286"/>
    <cellStyle name="Calculation 4 3 4 5 3 2" xfId="11287"/>
    <cellStyle name="Calculation 4 3 4 5 3 3" xfId="11288"/>
    <cellStyle name="Calculation 4 3 4 5 4" xfId="11289"/>
    <cellStyle name="Calculation 4 3 4 5 4 2" xfId="11290"/>
    <cellStyle name="Calculation 4 3 4 5 4 3" xfId="11291"/>
    <cellStyle name="Calculation 4 3 4 5 5" xfId="11292"/>
    <cellStyle name="Calculation 4 3 4 5 5 2" xfId="11293"/>
    <cellStyle name="Calculation 4 3 4 5 5 3" xfId="11294"/>
    <cellStyle name="Calculation 4 3 4 5 6" xfId="11295"/>
    <cellStyle name="Calculation 4 3 4 5 6 2" xfId="11296"/>
    <cellStyle name="Calculation 4 3 4 5 6 3" xfId="11297"/>
    <cellStyle name="Calculation 4 3 4 5 7" xfId="11298"/>
    <cellStyle name="Calculation 4 3 4 5 7 2" xfId="11299"/>
    <cellStyle name="Calculation 4 3 4 5 7 3" xfId="11300"/>
    <cellStyle name="Calculation 4 3 4 5 8" xfId="11301"/>
    <cellStyle name="Calculation 4 3 4 5 9" xfId="11302"/>
    <cellStyle name="Calculation 4 3 4 6" xfId="11303"/>
    <cellStyle name="Calculation 4 3 4 6 2" xfId="11304"/>
    <cellStyle name="Calculation 4 3 4 6 3" xfId="11305"/>
    <cellStyle name="Calculation 4 3 4 7" xfId="11306"/>
    <cellStyle name="Calculation 4 3 4 7 2" xfId="11307"/>
    <cellStyle name="Calculation 4 3 4 7 3" xfId="11308"/>
    <cellStyle name="Calculation 4 3 4 8" xfId="11309"/>
    <cellStyle name="Calculation 4 3 4 8 2" xfId="11310"/>
    <cellStyle name="Calculation 4 3 4 8 3" xfId="11311"/>
    <cellStyle name="Calculation 4 3 4 9" xfId="11312"/>
    <cellStyle name="Calculation 4 3 4 9 2" xfId="11313"/>
    <cellStyle name="Calculation 4 3 4 9 3" xfId="11314"/>
    <cellStyle name="Calculation 4 3 5" xfId="11315"/>
    <cellStyle name="Calculation 4 3 5 10" xfId="11316"/>
    <cellStyle name="Calculation 4 3 5 2" xfId="11317"/>
    <cellStyle name="Calculation 4 3 5 2 10" xfId="11318"/>
    <cellStyle name="Calculation 4 3 5 2 2" xfId="11319"/>
    <cellStyle name="Calculation 4 3 5 2 2 2" xfId="11320"/>
    <cellStyle name="Calculation 4 3 5 2 2 2 2" xfId="11321"/>
    <cellStyle name="Calculation 4 3 5 2 2 2 3" xfId="11322"/>
    <cellStyle name="Calculation 4 3 5 2 2 3" xfId="11323"/>
    <cellStyle name="Calculation 4 3 5 2 2 3 2" xfId="11324"/>
    <cellStyle name="Calculation 4 3 5 2 2 3 3" xfId="11325"/>
    <cellStyle name="Calculation 4 3 5 2 2 4" xfId="11326"/>
    <cellStyle name="Calculation 4 3 5 2 2 4 2" xfId="11327"/>
    <cellStyle name="Calculation 4 3 5 2 2 4 3" xfId="11328"/>
    <cellStyle name="Calculation 4 3 5 2 2 5" xfId="11329"/>
    <cellStyle name="Calculation 4 3 5 2 2 5 2" xfId="11330"/>
    <cellStyle name="Calculation 4 3 5 2 2 5 3" xfId="11331"/>
    <cellStyle name="Calculation 4 3 5 2 2 6" xfId="11332"/>
    <cellStyle name="Calculation 4 3 5 2 2 6 2" xfId="11333"/>
    <cellStyle name="Calculation 4 3 5 2 2 6 3" xfId="11334"/>
    <cellStyle name="Calculation 4 3 5 2 2 7" xfId="11335"/>
    <cellStyle name="Calculation 4 3 5 2 2 7 2" xfId="11336"/>
    <cellStyle name="Calculation 4 3 5 2 2 7 3" xfId="11337"/>
    <cellStyle name="Calculation 4 3 5 2 2 8" xfId="11338"/>
    <cellStyle name="Calculation 4 3 5 2 2 9" xfId="11339"/>
    <cellStyle name="Calculation 4 3 5 2 3" xfId="11340"/>
    <cellStyle name="Calculation 4 3 5 2 3 2" xfId="11341"/>
    <cellStyle name="Calculation 4 3 5 2 3 3" xfId="11342"/>
    <cellStyle name="Calculation 4 3 5 2 4" xfId="11343"/>
    <cellStyle name="Calculation 4 3 5 2 4 2" xfId="11344"/>
    <cellStyle name="Calculation 4 3 5 2 4 3" xfId="11345"/>
    <cellStyle name="Calculation 4 3 5 2 5" xfId="11346"/>
    <cellStyle name="Calculation 4 3 5 2 5 2" xfId="11347"/>
    <cellStyle name="Calculation 4 3 5 2 5 3" xfId="11348"/>
    <cellStyle name="Calculation 4 3 5 2 6" xfId="11349"/>
    <cellStyle name="Calculation 4 3 5 2 6 2" xfId="11350"/>
    <cellStyle name="Calculation 4 3 5 2 6 3" xfId="11351"/>
    <cellStyle name="Calculation 4 3 5 2 7" xfId="11352"/>
    <cellStyle name="Calculation 4 3 5 2 7 2" xfId="11353"/>
    <cellStyle name="Calculation 4 3 5 2 7 3" xfId="11354"/>
    <cellStyle name="Calculation 4 3 5 2 8" xfId="11355"/>
    <cellStyle name="Calculation 4 3 5 2 8 2" xfId="11356"/>
    <cellStyle name="Calculation 4 3 5 2 8 3" xfId="11357"/>
    <cellStyle name="Calculation 4 3 5 2 9" xfId="11358"/>
    <cellStyle name="Calculation 4 3 5 3" xfId="11359"/>
    <cellStyle name="Calculation 4 3 5 3 10" xfId="11360"/>
    <cellStyle name="Calculation 4 3 5 3 2" xfId="11361"/>
    <cellStyle name="Calculation 4 3 5 3 2 2" xfId="11362"/>
    <cellStyle name="Calculation 4 3 5 3 2 2 2" xfId="11363"/>
    <cellStyle name="Calculation 4 3 5 3 2 2 3" xfId="11364"/>
    <cellStyle name="Calculation 4 3 5 3 2 3" xfId="11365"/>
    <cellStyle name="Calculation 4 3 5 3 2 3 2" xfId="11366"/>
    <cellStyle name="Calculation 4 3 5 3 2 3 3" xfId="11367"/>
    <cellStyle name="Calculation 4 3 5 3 2 4" xfId="11368"/>
    <cellStyle name="Calculation 4 3 5 3 2 4 2" xfId="11369"/>
    <cellStyle name="Calculation 4 3 5 3 2 4 3" xfId="11370"/>
    <cellStyle name="Calculation 4 3 5 3 2 5" xfId="11371"/>
    <cellStyle name="Calculation 4 3 5 3 2 5 2" xfId="11372"/>
    <cellStyle name="Calculation 4 3 5 3 2 5 3" xfId="11373"/>
    <cellStyle name="Calculation 4 3 5 3 2 6" xfId="11374"/>
    <cellStyle name="Calculation 4 3 5 3 2 6 2" xfId="11375"/>
    <cellStyle name="Calculation 4 3 5 3 2 6 3" xfId="11376"/>
    <cellStyle name="Calculation 4 3 5 3 2 7" xfId="11377"/>
    <cellStyle name="Calculation 4 3 5 3 2 7 2" xfId="11378"/>
    <cellStyle name="Calculation 4 3 5 3 2 7 3" xfId="11379"/>
    <cellStyle name="Calculation 4 3 5 3 2 8" xfId="11380"/>
    <cellStyle name="Calculation 4 3 5 3 2 9" xfId="11381"/>
    <cellStyle name="Calculation 4 3 5 3 3" xfId="11382"/>
    <cellStyle name="Calculation 4 3 5 3 3 2" xfId="11383"/>
    <cellStyle name="Calculation 4 3 5 3 3 3" xfId="11384"/>
    <cellStyle name="Calculation 4 3 5 3 4" xfId="11385"/>
    <cellStyle name="Calculation 4 3 5 3 4 2" xfId="11386"/>
    <cellStyle name="Calculation 4 3 5 3 4 3" xfId="11387"/>
    <cellStyle name="Calculation 4 3 5 3 5" xfId="11388"/>
    <cellStyle name="Calculation 4 3 5 3 5 2" xfId="11389"/>
    <cellStyle name="Calculation 4 3 5 3 5 3" xfId="11390"/>
    <cellStyle name="Calculation 4 3 5 3 6" xfId="11391"/>
    <cellStyle name="Calculation 4 3 5 3 6 2" xfId="11392"/>
    <cellStyle name="Calculation 4 3 5 3 6 3" xfId="11393"/>
    <cellStyle name="Calculation 4 3 5 3 7" xfId="11394"/>
    <cellStyle name="Calculation 4 3 5 3 7 2" xfId="11395"/>
    <cellStyle name="Calculation 4 3 5 3 7 3" xfId="11396"/>
    <cellStyle name="Calculation 4 3 5 3 8" xfId="11397"/>
    <cellStyle name="Calculation 4 3 5 3 8 2" xfId="11398"/>
    <cellStyle name="Calculation 4 3 5 3 8 3" xfId="11399"/>
    <cellStyle name="Calculation 4 3 5 3 9" xfId="11400"/>
    <cellStyle name="Calculation 4 3 5 4" xfId="11401"/>
    <cellStyle name="Calculation 4 3 5 4 10" xfId="11402"/>
    <cellStyle name="Calculation 4 3 5 4 2" xfId="11403"/>
    <cellStyle name="Calculation 4 3 5 4 2 2" xfId="11404"/>
    <cellStyle name="Calculation 4 3 5 4 2 2 2" xfId="11405"/>
    <cellStyle name="Calculation 4 3 5 4 2 2 3" xfId="11406"/>
    <cellStyle name="Calculation 4 3 5 4 2 3" xfId="11407"/>
    <cellStyle name="Calculation 4 3 5 4 2 3 2" xfId="11408"/>
    <cellStyle name="Calculation 4 3 5 4 2 3 3" xfId="11409"/>
    <cellStyle name="Calculation 4 3 5 4 2 4" xfId="11410"/>
    <cellStyle name="Calculation 4 3 5 4 2 4 2" xfId="11411"/>
    <cellStyle name="Calculation 4 3 5 4 2 4 3" xfId="11412"/>
    <cellStyle name="Calculation 4 3 5 4 2 5" xfId="11413"/>
    <cellStyle name="Calculation 4 3 5 4 2 5 2" xfId="11414"/>
    <cellStyle name="Calculation 4 3 5 4 2 5 3" xfId="11415"/>
    <cellStyle name="Calculation 4 3 5 4 2 6" xfId="11416"/>
    <cellStyle name="Calculation 4 3 5 4 2 6 2" xfId="11417"/>
    <cellStyle name="Calculation 4 3 5 4 2 6 3" xfId="11418"/>
    <cellStyle name="Calculation 4 3 5 4 2 7" xfId="11419"/>
    <cellStyle name="Calculation 4 3 5 4 2 7 2" xfId="11420"/>
    <cellStyle name="Calculation 4 3 5 4 2 7 3" xfId="11421"/>
    <cellStyle name="Calculation 4 3 5 4 2 8" xfId="11422"/>
    <cellStyle name="Calculation 4 3 5 4 2 9" xfId="11423"/>
    <cellStyle name="Calculation 4 3 5 4 3" xfId="11424"/>
    <cellStyle name="Calculation 4 3 5 4 3 2" xfId="11425"/>
    <cellStyle name="Calculation 4 3 5 4 3 3" xfId="11426"/>
    <cellStyle name="Calculation 4 3 5 4 4" xfId="11427"/>
    <cellStyle name="Calculation 4 3 5 4 4 2" xfId="11428"/>
    <cellStyle name="Calculation 4 3 5 4 4 3" xfId="11429"/>
    <cellStyle name="Calculation 4 3 5 4 5" xfId="11430"/>
    <cellStyle name="Calculation 4 3 5 4 5 2" xfId="11431"/>
    <cellStyle name="Calculation 4 3 5 4 5 3" xfId="11432"/>
    <cellStyle name="Calculation 4 3 5 4 6" xfId="11433"/>
    <cellStyle name="Calculation 4 3 5 4 6 2" xfId="11434"/>
    <cellStyle name="Calculation 4 3 5 4 6 3" xfId="11435"/>
    <cellStyle name="Calculation 4 3 5 4 7" xfId="11436"/>
    <cellStyle name="Calculation 4 3 5 4 7 2" xfId="11437"/>
    <cellStyle name="Calculation 4 3 5 4 7 3" xfId="11438"/>
    <cellStyle name="Calculation 4 3 5 4 8" xfId="11439"/>
    <cellStyle name="Calculation 4 3 5 4 8 2" xfId="11440"/>
    <cellStyle name="Calculation 4 3 5 4 8 3" xfId="11441"/>
    <cellStyle name="Calculation 4 3 5 4 9" xfId="11442"/>
    <cellStyle name="Calculation 4 3 5 5" xfId="11443"/>
    <cellStyle name="Calculation 4 3 5 5 2" xfId="11444"/>
    <cellStyle name="Calculation 4 3 5 5 2 2" xfId="11445"/>
    <cellStyle name="Calculation 4 3 5 5 2 3" xfId="11446"/>
    <cellStyle name="Calculation 4 3 5 5 3" xfId="11447"/>
    <cellStyle name="Calculation 4 3 5 5 3 2" xfId="11448"/>
    <cellStyle name="Calculation 4 3 5 5 3 3" xfId="11449"/>
    <cellStyle name="Calculation 4 3 5 5 4" xfId="11450"/>
    <cellStyle name="Calculation 4 3 5 5 4 2" xfId="11451"/>
    <cellStyle name="Calculation 4 3 5 5 4 3" xfId="11452"/>
    <cellStyle name="Calculation 4 3 5 5 5" xfId="11453"/>
    <cellStyle name="Calculation 4 3 5 5 5 2" xfId="11454"/>
    <cellStyle name="Calculation 4 3 5 5 5 3" xfId="11455"/>
    <cellStyle name="Calculation 4 3 5 5 6" xfId="11456"/>
    <cellStyle name="Calculation 4 3 5 5 6 2" xfId="11457"/>
    <cellStyle name="Calculation 4 3 5 5 6 3" xfId="11458"/>
    <cellStyle name="Calculation 4 3 5 5 7" xfId="11459"/>
    <cellStyle name="Calculation 4 3 5 5 7 2" xfId="11460"/>
    <cellStyle name="Calculation 4 3 5 5 7 3" xfId="11461"/>
    <cellStyle name="Calculation 4 3 5 5 8" xfId="11462"/>
    <cellStyle name="Calculation 4 3 5 5 9" xfId="11463"/>
    <cellStyle name="Calculation 4 3 5 6" xfId="11464"/>
    <cellStyle name="Calculation 4 3 5 6 2" xfId="11465"/>
    <cellStyle name="Calculation 4 3 5 6 3" xfId="11466"/>
    <cellStyle name="Calculation 4 3 5 7" xfId="11467"/>
    <cellStyle name="Calculation 4 3 5 7 2" xfId="11468"/>
    <cellStyle name="Calculation 4 3 5 7 3" xfId="11469"/>
    <cellStyle name="Calculation 4 3 5 8" xfId="11470"/>
    <cellStyle name="Calculation 4 3 5 8 2" xfId="11471"/>
    <cellStyle name="Calculation 4 3 5 8 3" xfId="11472"/>
    <cellStyle name="Calculation 4 3 5 9" xfId="11473"/>
    <cellStyle name="Calculation 4 3 5 9 2" xfId="11474"/>
    <cellStyle name="Calculation 4 3 5 9 3" xfId="11475"/>
    <cellStyle name="Calculation 4 3 6" xfId="11476"/>
    <cellStyle name="Calculation 4 3 6 10" xfId="11477"/>
    <cellStyle name="Calculation 4 3 6 2" xfId="11478"/>
    <cellStyle name="Calculation 4 3 6 2 2" xfId="11479"/>
    <cellStyle name="Calculation 4 3 6 2 2 2" xfId="11480"/>
    <cellStyle name="Calculation 4 3 6 2 2 3" xfId="11481"/>
    <cellStyle name="Calculation 4 3 6 2 3" xfId="11482"/>
    <cellStyle name="Calculation 4 3 6 2 3 2" xfId="11483"/>
    <cellStyle name="Calculation 4 3 6 2 3 3" xfId="11484"/>
    <cellStyle name="Calculation 4 3 6 2 4" xfId="11485"/>
    <cellStyle name="Calculation 4 3 6 2 4 2" xfId="11486"/>
    <cellStyle name="Calculation 4 3 6 2 4 3" xfId="11487"/>
    <cellStyle name="Calculation 4 3 6 2 5" xfId="11488"/>
    <cellStyle name="Calculation 4 3 6 2 5 2" xfId="11489"/>
    <cellStyle name="Calculation 4 3 6 2 5 3" xfId="11490"/>
    <cellStyle name="Calculation 4 3 6 2 6" xfId="11491"/>
    <cellStyle name="Calculation 4 3 6 2 6 2" xfId="11492"/>
    <cellStyle name="Calculation 4 3 6 2 6 3" xfId="11493"/>
    <cellStyle name="Calculation 4 3 6 2 7" xfId="11494"/>
    <cellStyle name="Calculation 4 3 6 2 7 2" xfId="11495"/>
    <cellStyle name="Calculation 4 3 6 2 7 3" xfId="11496"/>
    <cellStyle name="Calculation 4 3 6 2 8" xfId="11497"/>
    <cellStyle name="Calculation 4 3 6 2 9" xfId="11498"/>
    <cellStyle name="Calculation 4 3 6 3" xfId="11499"/>
    <cellStyle name="Calculation 4 3 6 3 2" xfId="11500"/>
    <cellStyle name="Calculation 4 3 6 3 3" xfId="11501"/>
    <cellStyle name="Calculation 4 3 6 4" xfId="11502"/>
    <cellStyle name="Calculation 4 3 6 4 2" xfId="11503"/>
    <cellStyle name="Calculation 4 3 6 4 3" xfId="11504"/>
    <cellStyle name="Calculation 4 3 6 5" xfId="11505"/>
    <cellStyle name="Calculation 4 3 6 5 2" xfId="11506"/>
    <cellStyle name="Calculation 4 3 6 5 3" xfId="11507"/>
    <cellStyle name="Calculation 4 3 6 6" xfId="11508"/>
    <cellStyle name="Calculation 4 3 6 6 2" xfId="11509"/>
    <cellStyle name="Calculation 4 3 6 6 3" xfId="11510"/>
    <cellStyle name="Calculation 4 3 6 7" xfId="11511"/>
    <cellStyle name="Calculation 4 3 6 7 2" xfId="11512"/>
    <cellStyle name="Calculation 4 3 6 7 3" xfId="11513"/>
    <cellStyle name="Calculation 4 3 6 8" xfId="11514"/>
    <cellStyle name="Calculation 4 3 6 8 2" xfId="11515"/>
    <cellStyle name="Calculation 4 3 6 8 3" xfId="11516"/>
    <cellStyle name="Calculation 4 3 6 9" xfId="11517"/>
    <cellStyle name="Calculation 4 3 7" xfId="11518"/>
    <cellStyle name="Calculation 4 3 7 10" xfId="11519"/>
    <cellStyle name="Calculation 4 3 7 2" xfId="11520"/>
    <cellStyle name="Calculation 4 3 7 2 2" xfId="11521"/>
    <cellStyle name="Calculation 4 3 7 2 2 2" xfId="11522"/>
    <cellStyle name="Calculation 4 3 7 2 2 3" xfId="11523"/>
    <cellStyle name="Calculation 4 3 7 2 3" xfId="11524"/>
    <cellStyle name="Calculation 4 3 7 2 3 2" xfId="11525"/>
    <cellStyle name="Calculation 4 3 7 2 3 3" xfId="11526"/>
    <cellStyle name="Calculation 4 3 7 2 4" xfId="11527"/>
    <cellStyle name="Calculation 4 3 7 2 4 2" xfId="11528"/>
    <cellStyle name="Calculation 4 3 7 2 4 3" xfId="11529"/>
    <cellStyle name="Calculation 4 3 7 2 5" xfId="11530"/>
    <cellStyle name="Calculation 4 3 7 2 5 2" xfId="11531"/>
    <cellStyle name="Calculation 4 3 7 2 5 3" xfId="11532"/>
    <cellStyle name="Calculation 4 3 7 2 6" xfId="11533"/>
    <cellStyle name="Calculation 4 3 7 2 6 2" xfId="11534"/>
    <cellStyle name="Calculation 4 3 7 2 6 3" xfId="11535"/>
    <cellStyle name="Calculation 4 3 7 2 7" xfId="11536"/>
    <cellStyle name="Calculation 4 3 7 2 7 2" xfId="11537"/>
    <cellStyle name="Calculation 4 3 7 2 7 3" xfId="11538"/>
    <cellStyle name="Calculation 4 3 7 2 8" xfId="11539"/>
    <cellStyle name="Calculation 4 3 7 2 9" xfId="11540"/>
    <cellStyle name="Calculation 4 3 7 3" xfId="11541"/>
    <cellStyle name="Calculation 4 3 7 3 2" xfId="11542"/>
    <cellStyle name="Calculation 4 3 7 3 3" xfId="11543"/>
    <cellStyle name="Calculation 4 3 7 4" xfId="11544"/>
    <cellStyle name="Calculation 4 3 7 4 2" xfId="11545"/>
    <cellStyle name="Calculation 4 3 7 4 3" xfId="11546"/>
    <cellStyle name="Calculation 4 3 7 5" xfId="11547"/>
    <cellStyle name="Calculation 4 3 7 5 2" xfId="11548"/>
    <cellStyle name="Calculation 4 3 7 5 3" xfId="11549"/>
    <cellStyle name="Calculation 4 3 7 6" xfId="11550"/>
    <cellStyle name="Calculation 4 3 7 6 2" xfId="11551"/>
    <cellStyle name="Calculation 4 3 7 6 3" xfId="11552"/>
    <cellStyle name="Calculation 4 3 7 7" xfId="11553"/>
    <cellStyle name="Calculation 4 3 7 7 2" xfId="11554"/>
    <cellStyle name="Calculation 4 3 7 7 3" xfId="11555"/>
    <cellStyle name="Calculation 4 3 7 8" xfId="11556"/>
    <cellStyle name="Calculation 4 3 7 8 2" xfId="11557"/>
    <cellStyle name="Calculation 4 3 7 8 3" xfId="11558"/>
    <cellStyle name="Calculation 4 3 7 9" xfId="11559"/>
    <cellStyle name="Calculation 4 3 8" xfId="11560"/>
    <cellStyle name="Calculation 4 3 8 10" xfId="11561"/>
    <cellStyle name="Calculation 4 3 8 2" xfId="11562"/>
    <cellStyle name="Calculation 4 3 8 2 2" xfId="11563"/>
    <cellStyle name="Calculation 4 3 8 2 2 2" xfId="11564"/>
    <cellStyle name="Calculation 4 3 8 2 2 3" xfId="11565"/>
    <cellStyle name="Calculation 4 3 8 2 3" xfId="11566"/>
    <cellStyle name="Calculation 4 3 8 2 3 2" xfId="11567"/>
    <cellStyle name="Calculation 4 3 8 2 3 3" xfId="11568"/>
    <cellStyle name="Calculation 4 3 8 2 4" xfId="11569"/>
    <cellStyle name="Calculation 4 3 8 2 4 2" xfId="11570"/>
    <cellStyle name="Calculation 4 3 8 2 4 3" xfId="11571"/>
    <cellStyle name="Calculation 4 3 8 2 5" xfId="11572"/>
    <cellStyle name="Calculation 4 3 8 2 5 2" xfId="11573"/>
    <cellStyle name="Calculation 4 3 8 2 5 3" xfId="11574"/>
    <cellStyle name="Calculation 4 3 8 2 6" xfId="11575"/>
    <cellStyle name="Calculation 4 3 8 2 6 2" xfId="11576"/>
    <cellStyle name="Calculation 4 3 8 2 6 3" xfId="11577"/>
    <cellStyle name="Calculation 4 3 8 2 7" xfId="11578"/>
    <cellStyle name="Calculation 4 3 8 2 7 2" xfId="11579"/>
    <cellStyle name="Calculation 4 3 8 2 7 3" xfId="11580"/>
    <cellStyle name="Calculation 4 3 8 2 8" xfId="11581"/>
    <cellStyle name="Calculation 4 3 8 2 9" xfId="11582"/>
    <cellStyle name="Calculation 4 3 8 3" xfId="11583"/>
    <cellStyle name="Calculation 4 3 8 3 2" xfId="11584"/>
    <cellStyle name="Calculation 4 3 8 3 3" xfId="11585"/>
    <cellStyle name="Calculation 4 3 8 4" xfId="11586"/>
    <cellStyle name="Calculation 4 3 8 4 2" xfId="11587"/>
    <cellStyle name="Calculation 4 3 8 4 3" xfId="11588"/>
    <cellStyle name="Calculation 4 3 8 5" xfId="11589"/>
    <cellStyle name="Calculation 4 3 8 5 2" xfId="11590"/>
    <cellStyle name="Calculation 4 3 8 5 3" xfId="11591"/>
    <cellStyle name="Calculation 4 3 8 6" xfId="11592"/>
    <cellStyle name="Calculation 4 3 8 6 2" xfId="11593"/>
    <cellStyle name="Calculation 4 3 8 6 3" xfId="11594"/>
    <cellStyle name="Calculation 4 3 8 7" xfId="11595"/>
    <cellStyle name="Calculation 4 3 8 7 2" xfId="11596"/>
    <cellStyle name="Calculation 4 3 8 7 3" xfId="11597"/>
    <cellStyle name="Calculation 4 3 8 8" xfId="11598"/>
    <cellStyle name="Calculation 4 3 8 8 2" xfId="11599"/>
    <cellStyle name="Calculation 4 3 8 8 3" xfId="11600"/>
    <cellStyle name="Calculation 4 3 8 9" xfId="11601"/>
    <cellStyle name="Calculation 4 3 9" xfId="11602"/>
    <cellStyle name="Calculation 4 3 9 2" xfId="11603"/>
    <cellStyle name="Calculation 4 3 9 2 2" xfId="11604"/>
    <cellStyle name="Calculation 4 3 9 2 3" xfId="11605"/>
    <cellStyle name="Calculation 4 3 9 3" xfId="11606"/>
    <cellStyle name="Calculation 4 3 9 3 2" xfId="11607"/>
    <cellStyle name="Calculation 4 3 9 3 3" xfId="11608"/>
    <cellStyle name="Calculation 4 3 9 4" xfId="11609"/>
    <cellStyle name="Calculation 4 3 9 4 2" xfId="11610"/>
    <cellStyle name="Calculation 4 3 9 4 3" xfId="11611"/>
    <cellStyle name="Calculation 4 3 9 5" xfId="11612"/>
    <cellStyle name="Calculation 4 3 9 5 2" xfId="11613"/>
    <cellStyle name="Calculation 4 3 9 5 3" xfId="11614"/>
    <cellStyle name="Calculation 4 3 9 6" xfId="11615"/>
    <cellStyle name="Calculation 4 3 9 6 2" xfId="11616"/>
    <cellStyle name="Calculation 4 3 9 6 3" xfId="11617"/>
    <cellStyle name="Calculation 4 3 9 7" xfId="11618"/>
    <cellStyle name="Calculation 4 3 9 7 2" xfId="11619"/>
    <cellStyle name="Calculation 4 3 9 7 3" xfId="11620"/>
    <cellStyle name="Calculation 4 3 9 8" xfId="11621"/>
    <cellStyle name="Calculation 4 3 9 9" xfId="11622"/>
    <cellStyle name="Calculation 4 4" xfId="11623"/>
    <cellStyle name="Calculation 4 4 10" xfId="11624"/>
    <cellStyle name="Calculation 4 4 10 2" xfId="11625"/>
    <cellStyle name="Calculation 4 4 10 3" xfId="11626"/>
    <cellStyle name="Calculation 4 4 11" xfId="11627"/>
    <cellStyle name="Calculation 4 4 11 2" xfId="11628"/>
    <cellStyle name="Calculation 4 4 11 3" xfId="11629"/>
    <cellStyle name="Calculation 4 4 12" xfId="11630"/>
    <cellStyle name="Calculation 4 4 2" xfId="11631"/>
    <cellStyle name="Calculation 4 4 2 10" xfId="11632"/>
    <cellStyle name="Calculation 4 4 2 2" xfId="11633"/>
    <cellStyle name="Calculation 4 4 2 2 2" xfId="11634"/>
    <cellStyle name="Calculation 4 4 2 2 2 2" xfId="11635"/>
    <cellStyle name="Calculation 4 4 2 2 2 3" xfId="11636"/>
    <cellStyle name="Calculation 4 4 2 2 3" xfId="11637"/>
    <cellStyle name="Calculation 4 4 2 2 3 2" xfId="11638"/>
    <cellStyle name="Calculation 4 4 2 2 3 3" xfId="11639"/>
    <cellStyle name="Calculation 4 4 2 2 4" xfId="11640"/>
    <cellStyle name="Calculation 4 4 2 2 4 2" xfId="11641"/>
    <cellStyle name="Calculation 4 4 2 2 4 3" xfId="11642"/>
    <cellStyle name="Calculation 4 4 2 2 5" xfId="11643"/>
    <cellStyle name="Calculation 4 4 2 2 5 2" xfId="11644"/>
    <cellStyle name="Calculation 4 4 2 2 5 3" xfId="11645"/>
    <cellStyle name="Calculation 4 4 2 2 6" xfId="11646"/>
    <cellStyle name="Calculation 4 4 2 2 6 2" xfId="11647"/>
    <cellStyle name="Calculation 4 4 2 2 6 3" xfId="11648"/>
    <cellStyle name="Calculation 4 4 2 2 7" xfId="11649"/>
    <cellStyle name="Calculation 4 4 2 2 7 2" xfId="11650"/>
    <cellStyle name="Calculation 4 4 2 2 7 3" xfId="11651"/>
    <cellStyle name="Calculation 4 4 2 2 8" xfId="11652"/>
    <cellStyle name="Calculation 4 4 2 2 9" xfId="11653"/>
    <cellStyle name="Calculation 4 4 2 3" xfId="11654"/>
    <cellStyle name="Calculation 4 4 2 3 2" xfId="11655"/>
    <cellStyle name="Calculation 4 4 2 3 3" xfId="11656"/>
    <cellStyle name="Calculation 4 4 2 4" xfId="11657"/>
    <cellStyle name="Calculation 4 4 2 4 2" xfId="11658"/>
    <cellStyle name="Calculation 4 4 2 4 3" xfId="11659"/>
    <cellStyle name="Calculation 4 4 2 5" xfId="11660"/>
    <cellStyle name="Calculation 4 4 2 5 2" xfId="11661"/>
    <cellStyle name="Calculation 4 4 2 5 3" xfId="11662"/>
    <cellStyle name="Calculation 4 4 2 6" xfId="11663"/>
    <cellStyle name="Calculation 4 4 2 6 2" xfId="11664"/>
    <cellStyle name="Calculation 4 4 2 6 3" xfId="11665"/>
    <cellStyle name="Calculation 4 4 2 7" xfId="11666"/>
    <cellStyle name="Calculation 4 4 2 7 2" xfId="11667"/>
    <cellStyle name="Calculation 4 4 2 7 3" xfId="11668"/>
    <cellStyle name="Calculation 4 4 2 8" xfId="11669"/>
    <cellStyle name="Calculation 4 4 2 8 2" xfId="11670"/>
    <cellStyle name="Calculation 4 4 2 8 3" xfId="11671"/>
    <cellStyle name="Calculation 4 4 2 9" xfId="11672"/>
    <cellStyle name="Calculation 4 4 3" xfId="11673"/>
    <cellStyle name="Calculation 4 4 3 10" xfId="11674"/>
    <cellStyle name="Calculation 4 4 3 2" xfId="11675"/>
    <cellStyle name="Calculation 4 4 3 2 2" xfId="11676"/>
    <cellStyle name="Calculation 4 4 3 2 2 2" xfId="11677"/>
    <cellStyle name="Calculation 4 4 3 2 2 3" xfId="11678"/>
    <cellStyle name="Calculation 4 4 3 2 3" xfId="11679"/>
    <cellStyle name="Calculation 4 4 3 2 3 2" xfId="11680"/>
    <cellStyle name="Calculation 4 4 3 2 3 3" xfId="11681"/>
    <cellStyle name="Calculation 4 4 3 2 4" xfId="11682"/>
    <cellStyle name="Calculation 4 4 3 2 4 2" xfId="11683"/>
    <cellStyle name="Calculation 4 4 3 2 4 3" xfId="11684"/>
    <cellStyle name="Calculation 4 4 3 2 5" xfId="11685"/>
    <cellStyle name="Calculation 4 4 3 2 5 2" xfId="11686"/>
    <cellStyle name="Calculation 4 4 3 2 5 3" xfId="11687"/>
    <cellStyle name="Calculation 4 4 3 2 6" xfId="11688"/>
    <cellStyle name="Calculation 4 4 3 2 6 2" xfId="11689"/>
    <cellStyle name="Calculation 4 4 3 2 6 3" xfId="11690"/>
    <cellStyle name="Calculation 4 4 3 2 7" xfId="11691"/>
    <cellStyle name="Calculation 4 4 3 2 7 2" xfId="11692"/>
    <cellStyle name="Calculation 4 4 3 2 7 3" xfId="11693"/>
    <cellStyle name="Calculation 4 4 3 2 8" xfId="11694"/>
    <cellStyle name="Calculation 4 4 3 2 9" xfId="11695"/>
    <cellStyle name="Calculation 4 4 3 3" xfId="11696"/>
    <cellStyle name="Calculation 4 4 3 3 2" xfId="11697"/>
    <cellStyle name="Calculation 4 4 3 3 3" xfId="11698"/>
    <cellStyle name="Calculation 4 4 3 4" xfId="11699"/>
    <cellStyle name="Calculation 4 4 3 4 2" xfId="11700"/>
    <cellStyle name="Calculation 4 4 3 4 3" xfId="11701"/>
    <cellStyle name="Calculation 4 4 3 5" xfId="11702"/>
    <cellStyle name="Calculation 4 4 3 5 2" xfId="11703"/>
    <cellStyle name="Calculation 4 4 3 5 3" xfId="11704"/>
    <cellStyle name="Calculation 4 4 3 6" xfId="11705"/>
    <cellStyle name="Calculation 4 4 3 6 2" xfId="11706"/>
    <cellStyle name="Calculation 4 4 3 6 3" xfId="11707"/>
    <cellStyle name="Calculation 4 4 3 7" xfId="11708"/>
    <cellStyle name="Calculation 4 4 3 7 2" xfId="11709"/>
    <cellStyle name="Calculation 4 4 3 7 3" xfId="11710"/>
    <cellStyle name="Calculation 4 4 3 8" xfId="11711"/>
    <cellStyle name="Calculation 4 4 3 8 2" xfId="11712"/>
    <cellStyle name="Calculation 4 4 3 8 3" xfId="11713"/>
    <cellStyle name="Calculation 4 4 3 9" xfId="11714"/>
    <cellStyle name="Calculation 4 4 4" xfId="11715"/>
    <cellStyle name="Calculation 4 4 4 10" xfId="11716"/>
    <cellStyle name="Calculation 4 4 4 2" xfId="11717"/>
    <cellStyle name="Calculation 4 4 4 2 2" xfId="11718"/>
    <cellStyle name="Calculation 4 4 4 2 2 2" xfId="11719"/>
    <cellStyle name="Calculation 4 4 4 2 2 3" xfId="11720"/>
    <cellStyle name="Calculation 4 4 4 2 3" xfId="11721"/>
    <cellStyle name="Calculation 4 4 4 2 3 2" xfId="11722"/>
    <cellStyle name="Calculation 4 4 4 2 3 3" xfId="11723"/>
    <cellStyle name="Calculation 4 4 4 2 4" xfId="11724"/>
    <cellStyle name="Calculation 4 4 4 2 4 2" xfId="11725"/>
    <cellStyle name="Calculation 4 4 4 2 4 3" xfId="11726"/>
    <cellStyle name="Calculation 4 4 4 2 5" xfId="11727"/>
    <cellStyle name="Calculation 4 4 4 2 5 2" xfId="11728"/>
    <cellStyle name="Calculation 4 4 4 2 5 3" xfId="11729"/>
    <cellStyle name="Calculation 4 4 4 2 6" xfId="11730"/>
    <cellStyle name="Calculation 4 4 4 2 6 2" xfId="11731"/>
    <cellStyle name="Calculation 4 4 4 2 6 3" xfId="11732"/>
    <cellStyle name="Calculation 4 4 4 2 7" xfId="11733"/>
    <cellStyle name="Calculation 4 4 4 2 7 2" xfId="11734"/>
    <cellStyle name="Calculation 4 4 4 2 7 3" xfId="11735"/>
    <cellStyle name="Calculation 4 4 4 2 8" xfId="11736"/>
    <cellStyle name="Calculation 4 4 4 2 9" xfId="11737"/>
    <cellStyle name="Calculation 4 4 4 3" xfId="11738"/>
    <cellStyle name="Calculation 4 4 4 3 2" xfId="11739"/>
    <cellStyle name="Calculation 4 4 4 3 3" xfId="11740"/>
    <cellStyle name="Calculation 4 4 4 4" xfId="11741"/>
    <cellStyle name="Calculation 4 4 4 4 2" xfId="11742"/>
    <cellStyle name="Calculation 4 4 4 4 3" xfId="11743"/>
    <cellStyle name="Calculation 4 4 4 5" xfId="11744"/>
    <cellStyle name="Calculation 4 4 4 5 2" xfId="11745"/>
    <cellStyle name="Calculation 4 4 4 5 3" xfId="11746"/>
    <cellStyle name="Calculation 4 4 4 6" xfId="11747"/>
    <cellStyle name="Calculation 4 4 4 6 2" xfId="11748"/>
    <cellStyle name="Calculation 4 4 4 6 3" xfId="11749"/>
    <cellStyle name="Calculation 4 4 4 7" xfId="11750"/>
    <cellStyle name="Calculation 4 4 4 7 2" xfId="11751"/>
    <cellStyle name="Calculation 4 4 4 7 3" xfId="11752"/>
    <cellStyle name="Calculation 4 4 4 8" xfId="11753"/>
    <cellStyle name="Calculation 4 4 4 8 2" xfId="11754"/>
    <cellStyle name="Calculation 4 4 4 8 3" xfId="11755"/>
    <cellStyle name="Calculation 4 4 4 9" xfId="11756"/>
    <cellStyle name="Calculation 4 4 5" xfId="11757"/>
    <cellStyle name="Calculation 4 4 5 2" xfId="11758"/>
    <cellStyle name="Calculation 4 4 5 2 2" xfId="11759"/>
    <cellStyle name="Calculation 4 4 5 2 3" xfId="11760"/>
    <cellStyle name="Calculation 4 4 5 3" xfId="11761"/>
    <cellStyle name="Calculation 4 4 5 3 2" xfId="11762"/>
    <cellStyle name="Calculation 4 4 5 3 3" xfId="11763"/>
    <cellStyle name="Calculation 4 4 5 4" xfId="11764"/>
    <cellStyle name="Calculation 4 4 5 4 2" xfId="11765"/>
    <cellStyle name="Calculation 4 4 5 4 3" xfId="11766"/>
    <cellStyle name="Calculation 4 4 5 5" xfId="11767"/>
    <cellStyle name="Calculation 4 4 5 5 2" xfId="11768"/>
    <cellStyle name="Calculation 4 4 5 5 3" xfId="11769"/>
    <cellStyle name="Calculation 4 4 5 6" xfId="11770"/>
    <cellStyle name="Calculation 4 4 5 6 2" xfId="11771"/>
    <cellStyle name="Calculation 4 4 5 6 3" xfId="11772"/>
    <cellStyle name="Calculation 4 4 5 7" xfId="11773"/>
    <cellStyle name="Calculation 4 4 5 7 2" xfId="11774"/>
    <cellStyle name="Calculation 4 4 5 7 3" xfId="11775"/>
    <cellStyle name="Calculation 4 4 5 8" xfId="11776"/>
    <cellStyle name="Calculation 4 4 5 9" xfId="11777"/>
    <cellStyle name="Calculation 4 4 6" xfId="11778"/>
    <cellStyle name="Calculation 4 4 6 2" xfId="11779"/>
    <cellStyle name="Calculation 4 4 6 3" xfId="11780"/>
    <cellStyle name="Calculation 4 4 7" xfId="11781"/>
    <cellStyle name="Calculation 4 4 7 2" xfId="11782"/>
    <cellStyle name="Calculation 4 4 7 3" xfId="11783"/>
    <cellStyle name="Calculation 4 4 8" xfId="11784"/>
    <cellStyle name="Calculation 4 4 8 2" xfId="11785"/>
    <cellStyle name="Calculation 4 4 8 3" xfId="11786"/>
    <cellStyle name="Calculation 4 4 9" xfId="11787"/>
    <cellStyle name="Calculation 4 4 9 2" xfId="11788"/>
    <cellStyle name="Calculation 4 4 9 3" xfId="11789"/>
    <cellStyle name="Calculation 4 5" xfId="11790"/>
    <cellStyle name="Calculation 4 5 10" xfId="11791"/>
    <cellStyle name="Calculation 4 5 2" xfId="11792"/>
    <cellStyle name="Calculation 4 5 2 2" xfId="11793"/>
    <cellStyle name="Calculation 4 5 2 2 2" xfId="11794"/>
    <cellStyle name="Calculation 4 5 2 2 3" xfId="11795"/>
    <cellStyle name="Calculation 4 5 2 3" xfId="11796"/>
    <cellStyle name="Calculation 4 5 2 3 2" xfId="11797"/>
    <cellStyle name="Calculation 4 5 2 3 3" xfId="11798"/>
    <cellStyle name="Calculation 4 5 2 4" xfId="11799"/>
    <cellStyle name="Calculation 4 5 2 4 2" xfId="11800"/>
    <cellStyle name="Calculation 4 5 2 4 3" xfId="11801"/>
    <cellStyle name="Calculation 4 5 2 5" xfId="11802"/>
    <cellStyle name="Calculation 4 5 2 5 2" xfId="11803"/>
    <cellStyle name="Calculation 4 5 2 5 3" xfId="11804"/>
    <cellStyle name="Calculation 4 5 2 6" xfId="11805"/>
    <cellStyle name="Calculation 4 5 2 6 2" xfId="11806"/>
    <cellStyle name="Calculation 4 5 2 6 3" xfId="11807"/>
    <cellStyle name="Calculation 4 5 2 7" xfId="11808"/>
    <cellStyle name="Calculation 4 5 2 7 2" xfId="11809"/>
    <cellStyle name="Calculation 4 5 2 7 3" xfId="11810"/>
    <cellStyle name="Calculation 4 5 2 8" xfId="11811"/>
    <cellStyle name="Calculation 4 5 2 9" xfId="11812"/>
    <cellStyle name="Calculation 4 5 3" xfId="11813"/>
    <cellStyle name="Calculation 4 5 3 2" xfId="11814"/>
    <cellStyle name="Calculation 4 5 3 3" xfId="11815"/>
    <cellStyle name="Calculation 4 5 4" xfId="11816"/>
    <cellStyle name="Calculation 4 5 4 2" xfId="11817"/>
    <cellStyle name="Calculation 4 5 4 3" xfId="11818"/>
    <cellStyle name="Calculation 4 5 5" xfId="11819"/>
    <cellStyle name="Calculation 4 5 5 2" xfId="11820"/>
    <cellStyle name="Calculation 4 5 5 3" xfId="11821"/>
    <cellStyle name="Calculation 4 5 6" xfId="11822"/>
    <cellStyle name="Calculation 4 5 6 2" xfId="11823"/>
    <cellStyle name="Calculation 4 5 6 3" xfId="11824"/>
    <cellStyle name="Calculation 4 5 7" xfId="11825"/>
    <cellStyle name="Calculation 4 5 7 2" xfId="11826"/>
    <cellStyle name="Calculation 4 5 7 3" xfId="11827"/>
    <cellStyle name="Calculation 4 5 8" xfId="11828"/>
    <cellStyle name="Calculation 4 5 8 2" xfId="11829"/>
    <cellStyle name="Calculation 4 5 8 3" xfId="11830"/>
    <cellStyle name="Calculation 4 5 9" xfId="11831"/>
    <cellStyle name="Calculation 4 6" xfId="11832"/>
    <cellStyle name="Calculation 4 6 10" xfId="11833"/>
    <cellStyle name="Calculation 4 6 2" xfId="11834"/>
    <cellStyle name="Calculation 4 6 2 2" xfId="11835"/>
    <cellStyle name="Calculation 4 6 2 2 2" xfId="11836"/>
    <cellStyle name="Calculation 4 6 2 2 3" xfId="11837"/>
    <cellStyle name="Calculation 4 6 2 3" xfId="11838"/>
    <cellStyle name="Calculation 4 6 2 3 2" xfId="11839"/>
    <cellStyle name="Calculation 4 6 2 3 3" xfId="11840"/>
    <cellStyle name="Calculation 4 6 2 4" xfId="11841"/>
    <cellStyle name="Calculation 4 6 2 4 2" xfId="11842"/>
    <cellStyle name="Calculation 4 6 2 4 3" xfId="11843"/>
    <cellStyle name="Calculation 4 6 2 5" xfId="11844"/>
    <cellStyle name="Calculation 4 6 2 5 2" xfId="11845"/>
    <cellStyle name="Calculation 4 6 2 5 3" xfId="11846"/>
    <cellStyle name="Calculation 4 6 2 6" xfId="11847"/>
    <cellStyle name="Calculation 4 6 2 6 2" xfId="11848"/>
    <cellStyle name="Calculation 4 6 2 6 3" xfId="11849"/>
    <cellStyle name="Calculation 4 6 2 7" xfId="11850"/>
    <cellStyle name="Calculation 4 6 2 7 2" xfId="11851"/>
    <cellStyle name="Calculation 4 6 2 7 3" xfId="11852"/>
    <cellStyle name="Calculation 4 6 2 8" xfId="11853"/>
    <cellStyle name="Calculation 4 6 2 9" xfId="11854"/>
    <cellStyle name="Calculation 4 6 3" xfId="11855"/>
    <cellStyle name="Calculation 4 6 3 2" xfId="11856"/>
    <cellStyle name="Calculation 4 6 3 3" xfId="11857"/>
    <cellStyle name="Calculation 4 6 4" xfId="11858"/>
    <cellStyle name="Calculation 4 6 4 2" xfId="11859"/>
    <cellStyle name="Calculation 4 6 4 3" xfId="11860"/>
    <cellStyle name="Calculation 4 6 5" xfId="11861"/>
    <cellStyle name="Calculation 4 6 5 2" xfId="11862"/>
    <cellStyle name="Calculation 4 6 5 3" xfId="11863"/>
    <cellStyle name="Calculation 4 6 6" xfId="11864"/>
    <cellStyle name="Calculation 4 6 6 2" xfId="11865"/>
    <cellStyle name="Calculation 4 6 6 3" xfId="11866"/>
    <cellStyle name="Calculation 4 6 7" xfId="11867"/>
    <cellStyle name="Calculation 4 6 7 2" xfId="11868"/>
    <cellStyle name="Calculation 4 6 7 3" xfId="11869"/>
    <cellStyle name="Calculation 4 6 8" xfId="11870"/>
    <cellStyle name="Calculation 4 6 8 2" xfId="11871"/>
    <cellStyle name="Calculation 4 6 8 3" xfId="11872"/>
    <cellStyle name="Calculation 4 6 9" xfId="11873"/>
    <cellStyle name="Calculation 4 7" xfId="11874"/>
    <cellStyle name="Calculation 4 7 10" xfId="11875"/>
    <cellStyle name="Calculation 4 7 2" xfId="11876"/>
    <cellStyle name="Calculation 4 7 2 2" xfId="11877"/>
    <cellStyle name="Calculation 4 7 2 2 2" xfId="11878"/>
    <cellStyle name="Calculation 4 7 2 2 3" xfId="11879"/>
    <cellStyle name="Calculation 4 7 2 3" xfId="11880"/>
    <cellStyle name="Calculation 4 7 2 3 2" xfId="11881"/>
    <cellStyle name="Calculation 4 7 2 3 3" xfId="11882"/>
    <cellStyle name="Calculation 4 7 2 4" xfId="11883"/>
    <cellStyle name="Calculation 4 7 2 4 2" xfId="11884"/>
    <cellStyle name="Calculation 4 7 2 4 3" xfId="11885"/>
    <cellStyle name="Calculation 4 7 2 5" xfId="11886"/>
    <cellStyle name="Calculation 4 7 2 5 2" xfId="11887"/>
    <cellStyle name="Calculation 4 7 2 5 3" xfId="11888"/>
    <cellStyle name="Calculation 4 7 2 6" xfId="11889"/>
    <cellStyle name="Calculation 4 7 2 6 2" xfId="11890"/>
    <cellStyle name="Calculation 4 7 2 6 3" xfId="11891"/>
    <cellStyle name="Calculation 4 7 2 7" xfId="11892"/>
    <cellStyle name="Calculation 4 7 2 7 2" xfId="11893"/>
    <cellStyle name="Calculation 4 7 2 7 3" xfId="11894"/>
    <cellStyle name="Calculation 4 7 2 8" xfId="11895"/>
    <cellStyle name="Calculation 4 7 2 9" xfId="11896"/>
    <cellStyle name="Calculation 4 7 3" xfId="11897"/>
    <cellStyle name="Calculation 4 7 3 2" xfId="11898"/>
    <cellStyle name="Calculation 4 7 3 3" xfId="11899"/>
    <cellStyle name="Calculation 4 7 4" xfId="11900"/>
    <cellStyle name="Calculation 4 7 4 2" xfId="11901"/>
    <cellStyle name="Calculation 4 7 4 3" xfId="11902"/>
    <cellStyle name="Calculation 4 7 5" xfId="11903"/>
    <cellStyle name="Calculation 4 7 5 2" xfId="11904"/>
    <cellStyle name="Calculation 4 7 5 3" xfId="11905"/>
    <cellStyle name="Calculation 4 7 6" xfId="11906"/>
    <cellStyle name="Calculation 4 7 6 2" xfId="11907"/>
    <cellStyle name="Calculation 4 7 6 3" xfId="11908"/>
    <cellStyle name="Calculation 4 7 7" xfId="11909"/>
    <cellStyle name="Calculation 4 7 7 2" xfId="11910"/>
    <cellStyle name="Calculation 4 7 7 3" xfId="11911"/>
    <cellStyle name="Calculation 4 7 8" xfId="11912"/>
    <cellStyle name="Calculation 4 7 8 2" xfId="11913"/>
    <cellStyle name="Calculation 4 7 8 3" xfId="11914"/>
    <cellStyle name="Calculation 4 7 9" xfId="11915"/>
    <cellStyle name="Calculation 4 8" xfId="11916"/>
    <cellStyle name="Calculation 4 8 2" xfId="11917"/>
    <cellStyle name="Calculation 4 8 2 2" xfId="11918"/>
    <cellStyle name="Calculation 4 8 2 3" xfId="11919"/>
    <cellStyle name="Calculation 4 8 3" xfId="11920"/>
    <cellStyle name="Calculation 4 8 3 2" xfId="11921"/>
    <cellStyle name="Calculation 4 8 3 3" xfId="11922"/>
    <cellStyle name="Calculation 4 8 4" xfId="11923"/>
    <cellStyle name="Calculation 4 8 4 2" xfId="11924"/>
    <cellStyle name="Calculation 4 8 4 3" xfId="11925"/>
    <cellStyle name="Calculation 4 8 5" xfId="11926"/>
    <cellStyle name="Calculation 4 8 5 2" xfId="11927"/>
    <cellStyle name="Calculation 4 8 5 3" xfId="11928"/>
    <cellStyle name="Calculation 4 8 6" xfId="11929"/>
    <cellStyle name="Calculation 4 8 6 2" xfId="11930"/>
    <cellStyle name="Calculation 4 8 6 3" xfId="11931"/>
    <cellStyle name="Calculation 4 8 7" xfId="11932"/>
    <cellStyle name="Calculation 4 8 7 2" xfId="11933"/>
    <cellStyle name="Calculation 4 8 7 3" xfId="11934"/>
    <cellStyle name="Calculation 4 8 8" xfId="11935"/>
    <cellStyle name="Calculation 4 8 9" xfId="11936"/>
    <cellStyle name="Calculation 4 9" xfId="11937"/>
    <cellStyle name="Calculation 4 9 2" xfId="11938"/>
    <cellStyle name="Calculation 4 9 3" xfId="11939"/>
    <cellStyle name="Check Cell 2" xfId="11940"/>
    <cellStyle name="Check Cell 2 2" xfId="11941"/>
    <cellStyle name="Check Cell 2 2 2" xfId="11942"/>
    <cellStyle name="Check Cell 2 3" xfId="11943"/>
    <cellStyle name="Check Cell 2 4" xfId="11944"/>
    <cellStyle name="Check Cell 2 4 2" xfId="11945"/>
    <cellStyle name="Check Cell 3" xfId="11946"/>
    <cellStyle name="Check Cell 4" xfId="11947"/>
    <cellStyle name="Check Cell 4 2" xfId="11948"/>
    <cellStyle name="Color" xfId="11949"/>
    <cellStyle name="combo" xfId="11950"/>
    <cellStyle name="Comma" xfId="1" builtinId="3"/>
    <cellStyle name="Comma 10" xfId="5"/>
    <cellStyle name="Comma 10 2" xfId="11951"/>
    <cellStyle name="Comma 11" xfId="11952"/>
    <cellStyle name="Comma 11 2" xfId="11953"/>
    <cellStyle name="Comma 11 2 2" xfId="11954"/>
    <cellStyle name="Comma 11 2 2 2" xfId="11955"/>
    <cellStyle name="Comma 11 2 2 2 2" xfId="11956"/>
    <cellStyle name="Comma 11 2 2 2 2 2" xfId="11957"/>
    <cellStyle name="Comma 11 2 2 2 2 2 2" xfId="11958"/>
    <cellStyle name="Comma 11 2 2 2 2 2 3" xfId="11959"/>
    <cellStyle name="Comma 11 2 2 2 2 3" xfId="11960"/>
    <cellStyle name="Comma 11 2 2 2 2 3 2" xfId="11961"/>
    <cellStyle name="Comma 11 2 2 2 2 3 3" xfId="11962"/>
    <cellStyle name="Comma 11 2 2 2 2 4" xfId="11963"/>
    <cellStyle name="Comma 11 2 2 2 2 5" xfId="11964"/>
    <cellStyle name="Comma 11 2 2 2 3" xfId="11965"/>
    <cellStyle name="Comma 11 2 2 2 3 2" xfId="11966"/>
    <cellStyle name="Comma 11 2 2 2 3 3" xfId="11967"/>
    <cellStyle name="Comma 11 2 2 2 4" xfId="11968"/>
    <cellStyle name="Comma 11 2 2 2 4 2" xfId="11969"/>
    <cellStyle name="Comma 11 2 2 2 4 3" xfId="11970"/>
    <cellStyle name="Comma 11 2 2 2 5" xfId="11971"/>
    <cellStyle name="Comma 11 2 2 2 6" xfId="11972"/>
    <cellStyle name="Comma 11 2 2 2 7" xfId="11973"/>
    <cellStyle name="Comma 11 2 2 3" xfId="11974"/>
    <cellStyle name="Comma 11 2 2 3 2" xfId="11975"/>
    <cellStyle name="Comma 11 2 2 3 2 2" xfId="11976"/>
    <cellStyle name="Comma 11 2 2 3 2 3" xfId="11977"/>
    <cellStyle name="Comma 11 2 2 3 3" xfId="11978"/>
    <cellStyle name="Comma 11 2 2 3 3 2" xfId="11979"/>
    <cellStyle name="Comma 11 2 2 3 3 3" xfId="11980"/>
    <cellStyle name="Comma 11 2 2 3 4" xfId="11981"/>
    <cellStyle name="Comma 11 2 2 3 5" xfId="11982"/>
    <cellStyle name="Comma 11 2 2 4" xfId="11983"/>
    <cellStyle name="Comma 11 2 2 4 2" xfId="11984"/>
    <cellStyle name="Comma 11 2 2 4 3" xfId="11985"/>
    <cellStyle name="Comma 11 2 2 5" xfId="11986"/>
    <cellStyle name="Comma 11 2 2 5 2" xfId="11987"/>
    <cellStyle name="Comma 11 2 2 5 3" xfId="11988"/>
    <cellStyle name="Comma 11 2 2 6" xfId="11989"/>
    <cellStyle name="Comma 11 2 2 7" xfId="11990"/>
    <cellStyle name="Comma 11 2 2 8" xfId="11991"/>
    <cellStyle name="Comma 11 2 3" xfId="11992"/>
    <cellStyle name="Comma 11 2 3 2" xfId="11993"/>
    <cellStyle name="Comma 11 2 3 2 2" xfId="11994"/>
    <cellStyle name="Comma 11 2 3 2 2 2" xfId="11995"/>
    <cellStyle name="Comma 11 2 3 2 2 3" xfId="11996"/>
    <cellStyle name="Comma 11 2 3 2 3" xfId="11997"/>
    <cellStyle name="Comma 11 2 3 2 3 2" xfId="11998"/>
    <cellStyle name="Comma 11 2 3 2 3 3" xfId="11999"/>
    <cellStyle name="Comma 11 2 3 2 4" xfId="12000"/>
    <cellStyle name="Comma 11 2 3 2 5" xfId="12001"/>
    <cellStyle name="Comma 11 2 3 3" xfId="12002"/>
    <cellStyle name="Comma 11 2 3 3 2" xfId="12003"/>
    <cellStyle name="Comma 11 2 3 3 3" xfId="12004"/>
    <cellStyle name="Comma 11 2 3 4" xfId="12005"/>
    <cellStyle name="Comma 11 2 3 4 2" xfId="12006"/>
    <cellStyle name="Comma 11 2 3 4 3" xfId="12007"/>
    <cellStyle name="Comma 11 2 3 5" xfId="12008"/>
    <cellStyle name="Comma 11 2 3 6" xfId="12009"/>
    <cellStyle name="Comma 11 2 3 7" xfId="12010"/>
    <cellStyle name="Comma 11 2 4" xfId="12011"/>
    <cellStyle name="Comma 11 2 4 2" xfId="12012"/>
    <cellStyle name="Comma 11 2 4 2 2" xfId="12013"/>
    <cellStyle name="Comma 11 2 4 2 3" xfId="12014"/>
    <cellStyle name="Comma 11 2 4 3" xfId="12015"/>
    <cellStyle name="Comma 11 2 4 3 2" xfId="12016"/>
    <cellStyle name="Comma 11 2 4 3 3" xfId="12017"/>
    <cellStyle name="Comma 11 2 4 4" xfId="12018"/>
    <cellStyle name="Comma 11 2 4 5" xfId="12019"/>
    <cellStyle name="Comma 11 2 5" xfId="12020"/>
    <cellStyle name="Comma 11 2 5 2" xfId="12021"/>
    <cellStyle name="Comma 11 2 5 3" xfId="12022"/>
    <cellStyle name="Comma 11 2 6" xfId="12023"/>
    <cellStyle name="Comma 11 2 6 2" xfId="12024"/>
    <cellStyle name="Comma 11 2 6 3" xfId="12025"/>
    <cellStyle name="Comma 11 2 7" xfId="12026"/>
    <cellStyle name="Comma 11 2 8" xfId="12027"/>
    <cellStyle name="Comma 11 3" xfId="12028"/>
    <cellStyle name="Comma 11 3 2" xfId="12029"/>
    <cellStyle name="Comma 11 3 2 2" xfId="12030"/>
    <cellStyle name="Comma 11 3 2 2 2" xfId="12031"/>
    <cellStyle name="Comma 11 3 2 2 2 2" xfId="12032"/>
    <cellStyle name="Comma 11 3 2 2 2 3" xfId="12033"/>
    <cellStyle name="Comma 11 3 2 2 3" xfId="12034"/>
    <cellStyle name="Comma 11 3 2 2 3 2" xfId="12035"/>
    <cellStyle name="Comma 11 3 2 2 3 3" xfId="12036"/>
    <cellStyle name="Comma 11 3 2 2 4" xfId="12037"/>
    <cellStyle name="Comma 11 3 2 2 5" xfId="12038"/>
    <cellStyle name="Comma 11 3 2 3" xfId="12039"/>
    <cellStyle name="Comma 11 3 2 3 2" xfId="12040"/>
    <cellStyle name="Comma 11 3 2 3 3" xfId="12041"/>
    <cellStyle name="Comma 11 3 2 4" xfId="12042"/>
    <cellStyle name="Comma 11 3 2 4 2" xfId="12043"/>
    <cellStyle name="Comma 11 3 2 4 3" xfId="12044"/>
    <cellStyle name="Comma 11 3 2 5" xfId="12045"/>
    <cellStyle name="Comma 11 3 2 6" xfId="12046"/>
    <cellStyle name="Comma 11 3 2 7" xfId="12047"/>
    <cellStyle name="Comma 11 3 3" xfId="12048"/>
    <cellStyle name="Comma 11 3 3 2" xfId="12049"/>
    <cellStyle name="Comma 11 3 3 2 2" xfId="12050"/>
    <cellStyle name="Comma 11 3 3 2 3" xfId="12051"/>
    <cellStyle name="Comma 11 3 3 3" xfId="12052"/>
    <cellStyle name="Comma 11 3 3 3 2" xfId="12053"/>
    <cellStyle name="Comma 11 3 3 3 3" xfId="12054"/>
    <cellStyle name="Comma 11 3 3 4" xfId="12055"/>
    <cellStyle name="Comma 11 3 3 5" xfId="12056"/>
    <cellStyle name="Comma 11 3 4" xfId="12057"/>
    <cellStyle name="Comma 11 3 4 2" xfId="12058"/>
    <cellStyle name="Comma 11 3 4 3" xfId="12059"/>
    <cellStyle name="Comma 11 3 5" xfId="12060"/>
    <cellStyle name="Comma 11 3 5 2" xfId="12061"/>
    <cellStyle name="Comma 11 3 5 3" xfId="12062"/>
    <cellStyle name="Comma 11 3 6" xfId="12063"/>
    <cellStyle name="Comma 11 3 7" xfId="12064"/>
    <cellStyle name="Comma 11 3 8" xfId="12065"/>
    <cellStyle name="Comma 11 4" xfId="12066"/>
    <cellStyle name="Comma 11 4 2" xfId="12067"/>
    <cellStyle name="Comma 11 4 2 2" xfId="12068"/>
    <cellStyle name="Comma 11 4 2 2 2" xfId="12069"/>
    <cellStyle name="Comma 11 4 2 2 3" xfId="12070"/>
    <cellStyle name="Comma 11 4 2 3" xfId="12071"/>
    <cellStyle name="Comma 11 4 2 3 2" xfId="12072"/>
    <cellStyle name="Comma 11 4 2 3 3" xfId="12073"/>
    <cellStyle name="Comma 11 4 2 4" xfId="12074"/>
    <cellStyle name="Comma 11 4 2 5" xfId="12075"/>
    <cellStyle name="Comma 11 4 3" xfId="12076"/>
    <cellStyle name="Comma 11 4 3 2" xfId="12077"/>
    <cellStyle name="Comma 11 4 3 3" xfId="12078"/>
    <cellStyle name="Comma 11 4 4" xfId="12079"/>
    <cellStyle name="Comma 11 4 4 2" xfId="12080"/>
    <cellStyle name="Comma 11 4 4 3" xfId="12081"/>
    <cellStyle name="Comma 11 4 5" xfId="12082"/>
    <cellStyle name="Comma 11 4 6" xfId="12083"/>
    <cellStyle name="Comma 11 4 7" xfId="12084"/>
    <cellStyle name="Comma 11 5" xfId="12085"/>
    <cellStyle name="Comma 11 5 2" xfId="12086"/>
    <cellStyle name="Comma 11 5 2 2" xfId="12087"/>
    <cellStyle name="Comma 11 5 2 3" xfId="12088"/>
    <cellStyle name="Comma 11 5 3" xfId="12089"/>
    <cellStyle name="Comma 11 5 3 2" xfId="12090"/>
    <cellStyle name="Comma 11 5 3 3" xfId="12091"/>
    <cellStyle name="Comma 11 5 4" xfId="12092"/>
    <cellStyle name="Comma 11 5 5" xfId="12093"/>
    <cellStyle name="Comma 11 6" xfId="12094"/>
    <cellStyle name="Comma 11 6 2" xfId="12095"/>
    <cellStyle name="Comma 11 6 3" xfId="12096"/>
    <cellStyle name="Comma 11 7" xfId="12097"/>
    <cellStyle name="Comma 11 7 2" xfId="12098"/>
    <cellStyle name="Comma 11 7 3" xfId="12099"/>
    <cellStyle name="Comma 11 8" xfId="12100"/>
    <cellStyle name="Comma 11 9" xfId="12101"/>
    <cellStyle name="Comma 12" xfId="12102"/>
    <cellStyle name="Comma 12 2" xfId="12103"/>
    <cellStyle name="Comma 12 2 2" xfId="12104"/>
    <cellStyle name="Comma 12 2 2 2" xfId="12105"/>
    <cellStyle name="Comma 12 2 2 2 2" xfId="12106"/>
    <cellStyle name="Comma 12 2 2 2 2 2" xfId="12107"/>
    <cellStyle name="Comma 12 2 2 2 2 3" xfId="12108"/>
    <cellStyle name="Comma 12 2 2 2 3" xfId="12109"/>
    <cellStyle name="Comma 12 2 2 2 3 2" xfId="12110"/>
    <cellStyle name="Comma 12 2 2 2 3 3" xfId="12111"/>
    <cellStyle name="Comma 12 2 2 2 4" xfId="12112"/>
    <cellStyle name="Comma 12 2 2 2 5" xfId="12113"/>
    <cellStyle name="Comma 12 2 2 3" xfId="12114"/>
    <cellStyle name="Comma 12 2 2 3 2" xfId="12115"/>
    <cellStyle name="Comma 12 2 2 3 3" xfId="12116"/>
    <cellStyle name="Comma 12 2 2 4" xfId="12117"/>
    <cellStyle name="Comma 12 2 2 4 2" xfId="12118"/>
    <cellStyle name="Comma 12 2 2 4 3" xfId="12119"/>
    <cellStyle name="Comma 12 2 2 5" xfId="12120"/>
    <cellStyle name="Comma 12 2 2 6" xfId="12121"/>
    <cellStyle name="Comma 12 2 3" xfId="12122"/>
    <cellStyle name="Comma 12 2 3 2" xfId="12123"/>
    <cellStyle name="Comma 12 2 3 2 2" xfId="12124"/>
    <cellStyle name="Comma 12 2 3 2 3" xfId="12125"/>
    <cellStyle name="Comma 12 2 3 3" xfId="12126"/>
    <cellStyle name="Comma 12 2 3 3 2" xfId="12127"/>
    <cellStyle name="Comma 12 2 3 3 3" xfId="12128"/>
    <cellStyle name="Comma 12 2 3 4" xfId="12129"/>
    <cellStyle name="Comma 12 2 3 5" xfId="12130"/>
    <cellStyle name="Comma 12 2 4" xfId="12131"/>
    <cellStyle name="Comma 12 2 4 2" xfId="12132"/>
    <cellStyle name="Comma 12 2 4 3" xfId="12133"/>
    <cellStyle name="Comma 12 2 5" xfId="12134"/>
    <cellStyle name="Comma 12 2 5 2" xfId="12135"/>
    <cellStyle name="Comma 12 2 5 3" xfId="12136"/>
    <cellStyle name="Comma 12 2 6" xfId="12137"/>
    <cellStyle name="Comma 12 2 7" xfId="12138"/>
    <cellStyle name="Comma 12 3" xfId="12139"/>
    <cellStyle name="Comma 12 4" xfId="12140"/>
    <cellStyle name="Comma 12 5" xfId="12141"/>
    <cellStyle name="Comma 12 6" xfId="12142"/>
    <cellStyle name="Comma 13" xfId="12143"/>
    <cellStyle name="Comma 13 2" xfId="12144"/>
    <cellStyle name="Comma 13 2 2" xfId="12145"/>
    <cellStyle name="Comma 13 2 2 2" xfId="12146"/>
    <cellStyle name="Comma 13 2 2 2 2" xfId="12147"/>
    <cellStyle name="Comma 13 2 2 2 2 2" xfId="12148"/>
    <cellStyle name="Comma 13 2 2 2 2 3" xfId="12149"/>
    <cellStyle name="Comma 13 2 2 2 3" xfId="12150"/>
    <cellStyle name="Comma 13 2 2 2 3 2" xfId="12151"/>
    <cellStyle name="Comma 13 2 2 2 3 3" xfId="12152"/>
    <cellStyle name="Comma 13 2 2 2 4" xfId="12153"/>
    <cellStyle name="Comma 13 2 2 2 5" xfId="12154"/>
    <cellStyle name="Comma 13 2 2 3" xfId="12155"/>
    <cellStyle name="Comma 13 2 2 3 2" xfId="12156"/>
    <cellStyle name="Comma 13 2 2 3 3" xfId="12157"/>
    <cellStyle name="Comma 13 2 2 4" xfId="12158"/>
    <cellStyle name="Comma 13 2 2 4 2" xfId="12159"/>
    <cellStyle name="Comma 13 2 2 4 3" xfId="12160"/>
    <cellStyle name="Comma 13 2 2 5" xfId="12161"/>
    <cellStyle name="Comma 13 2 2 6" xfId="12162"/>
    <cellStyle name="Comma 13 2 3" xfId="12163"/>
    <cellStyle name="Comma 13 2 3 2" xfId="12164"/>
    <cellStyle name="Comma 13 2 3 2 2" xfId="12165"/>
    <cellStyle name="Comma 13 2 3 2 3" xfId="12166"/>
    <cellStyle name="Comma 13 2 3 3" xfId="12167"/>
    <cellStyle name="Comma 13 2 3 3 2" xfId="12168"/>
    <cellStyle name="Comma 13 2 3 3 3" xfId="12169"/>
    <cellStyle name="Comma 13 2 3 4" xfId="12170"/>
    <cellStyle name="Comma 13 2 3 5" xfId="12171"/>
    <cellStyle name="Comma 13 2 4" xfId="12172"/>
    <cellStyle name="Comma 13 2 4 2" xfId="12173"/>
    <cellStyle name="Comma 13 2 4 3" xfId="12174"/>
    <cellStyle name="Comma 13 2 5" xfId="12175"/>
    <cellStyle name="Comma 13 2 5 2" xfId="12176"/>
    <cellStyle name="Comma 13 2 5 3" xfId="12177"/>
    <cellStyle name="Comma 13 2 6" xfId="12178"/>
    <cellStyle name="Comma 13 2 7" xfId="12179"/>
    <cellStyle name="Comma 13 2 8" xfId="12180"/>
    <cellStyle name="Comma 13 3" xfId="12181"/>
    <cellStyle name="Comma 13 3 2" xfId="12182"/>
    <cellStyle name="Comma 13 3 2 2" xfId="12183"/>
    <cellStyle name="Comma 13 3 2 2 2" xfId="12184"/>
    <cellStyle name="Comma 13 3 2 2 3" xfId="12185"/>
    <cellStyle name="Comma 13 3 2 3" xfId="12186"/>
    <cellStyle name="Comma 13 3 2 3 2" xfId="12187"/>
    <cellStyle name="Comma 13 3 2 3 3" xfId="12188"/>
    <cellStyle name="Comma 13 3 2 4" xfId="12189"/>
    <cellStyle name="Comma 13 3 2 5" xfId="12190"/>
    <cellStyle name="Comma 13 3 3" xfId="12191"/>
    <cellStyle name="Comma 13 3 3 2" xfId="12192"/>
    <cellStyle name="Comma 13 3 3 3" xfId="12193"/>
    <cellStyle name="Comma 13 3 4" xfId="12194"/>
    <cellStyle name="Comma 13 3 4 2" xfId="12195"/>
    <cellStyle name="Comma 13 3 4 3" xfId="12196"/>
    <cellStyle name="Comma 13 3 5" xfId="12197"/>
    <cellStyle name="Comma 13 3 6" xfId="12198"/>
    <cellStyle name="Comma 13 4" xfId="12199"/>
    <cellStyle name="Comma 13 4 2" xfId="12200"/>
    <cellStyle name="Comma 13 4 2 2" xfId="12201"/>
    <cellStyle name="Comma 13 4 2 3" xfId="12202"/>
    <cellStyle name="Comma 13 4 3" xfId="12203"/>
    <cellStyle name="Comma 13 4 3 2" xfId="12204"/>
    <cellStyle name="Comma 13 4 3 3" xfId="12205"/>
    <cellStyle name="Comma 13 4 4" xfId="12206"/>
    <cellStyle name="Comma 13 4 5" xfId="12207"/>
    <cellStyle name="Comma 13 4 6" xfId="12208"/>
    <cellStyle name="Comma 13 5" xfId="12209"/>
    <cellStyle name="Comma 13 5 2" xfId="12210"/>
    <cellStyle name="Comma 13 5 3" xfId="12211"/>
    <cellStyle name="Comma 13 6" xfId="12212"/>
    <cellStyle name="Comma 13 6 2" xfId="12213"/>
    <cellStyle name="Comma 13 6 3" xfId="12214"/>
    <cellStyle name="Comma 13 7" xfId="12215"/>
    <cellStyle name="Comma 13 8" xfId="12216"/>
    <cellStyle name="Comma 13 9" xfId="12217"/>
    <cellStyle name="Comma 14" xfId="12218"/>
    <cellStyle name="Comma 14 2" xfId="12219"/>
    <cellStyle name="Comma 15" xfId="12220"/>
    <cellStyle name="Comma 15 2" xfId="12221"/>
    <cellStyle name="Comma 15 2 2" xfId="12222"/>
    <cellStyle name="Comma 15 2 3" xfId="12223"/>
    <cellStyle name="Comma 15 3" xfId="12224"/>
    <cellStyle name="Comma 15 4" xfId="12225"/>
    <cellStyle name="Comma 16" xfId="12226"/>
    <cellStyle name="Comma 16 2" xfId="12227"/>
    <cellStyle name="Comma 16 2 2" xfId="12228"/>
    <cellStyle name="Comma 16 2 2 2" xfId="12229"/>
    <cellStyle name="Comma 16 2 2 3" xfId="12230"/>
    <cellStyle name="Comma 16 2 3" xfId="12231"/>
    <cellStyle name="Comma 16 2 3 2" xfId="12232"/>
    <cellStyle name="Comma 16 2 3 3" xfId="12233"/>
    <cellStyle name="Comma 16 2 4" xfId="12234"/>
    <cellStyle name="Comma 16 2 5" xfId="12235"/>
    <cellStyle name="Comma 16 3" xfId="12236"/>
    <cellStyle name="Comma 16 3 2" xfId="12237"/>
    <cellStyle name="Comma 16 3 3" xfId="12238"/>
    <cellStyle name="Comma 16 4" xfId="12239"/>
    <cellStyle name="Comma 16 4 2" xfId="12240"/>
    <cellStyle name="Comma 16 4 3" xfId="12241"/>
    <cellStyle name="Comma 16 5" xfId="12242"/>
    <cellStyle name="Comma 16 6" xfId="12243"/>
    <cellStyle name="Comma 17" xfId="12244"/>
    <cellStyle name="Comma 17 2" xfId="12245"/>
    <cellStyle name="Comma 17 2 2" xfId="12246"/>
    <cellStyle name="Comma 17 3" xfId="12247"/>
    <cellStyle name="Comma 17 3 2" xfId="12248"/>
    <cellStyle name="Comma 17 4" xfId="12249"/>
    <cellStyle name="Comma 17 5" xfId="12250"/>
    <cellStyle name="Comma 17 6" xfId="12251"/>
    <cellStyle name="Comma 18" xfId="12252"/>
    <cellStyle name="Comma 18 2" xfId="12253"/>
    <cellStyle name="Comma 18 2 2" xfId="12254"/>
    <cellStyle name="Comma 18 3" xfId="12255"/>
    <cellStyle name="Comma 18 4" xfId="12256"/>
    <cellStyle name="Comma 18 5" xfId="12257"/>
    <cellStyle name="Comma 19" xfId="12258"/>
    <cellStyle name="Comma 19 2" xfId="12259"/>
    <cellStyle name="Comma 19 2 2" xfId="12260"/>
    <cellStyle name="Comma 19 3" xfId="12261"/>
    <cellStyle name="Comma 19 4" xfId="12262"/>
    <cellStyle name="Comma 19 4 2" xfId="12263"/>
    <cellStyle name="Comma 19 4 3" xfId="12264"/>
    <cellStyle name="Comma 19 5" xfId="12265"/>
    <cellStyle name="Comma 19 5 2" xfId="12266"/>
    <cellStyle name="Comma 19 5 3" xfId="12267"/>
    <cellStyle name="Comma 19 6" xfId="12268"/>
    <cellStyle name="Comma 19 7" xfId="12269"/>
    <cellStyle name="Comma 2" xfId="12270"/>
    <cellStyle name="Comma 2 2" xfId="12271"/>
    <cellStyle name="Comma 2 2 2" xfId="12272"/>
    <cellStyle name="Comma 2 2 2 2" xfId="12273"/>
    <cellStyle name="Comma 2 2 2 2 2" xfId="12274"/>
    <cellStyle name="Comma 2 2 2 2 2 2" xfId="12275"/>
    <cellStyle name="Comma 2 2 2 2 3" xfId="12276"/>
    <cellStyle name="Comma 2 2 2 2 4" xfId="12277"/>
    <cellStyle name="Comma 2 2 2 2 5" xfId="12278"/>
    <cellStyle name="Comma 2 2 2 3" xfId="12279"/>
    <cellStyle name="Comma 2 2 2 4" xfId="12280"/>
    <cellStyle name="Comma 2 2 3" xfId="12281"/>
    <cellStyle name="Comma 2 2 3 2" xfId="12282"/>
    <cellStyle name="Comma 2 2 3 3" xfId="12283"/>
    <cellStyle name="Comma 2 2 4" xfId="12284"/>
    <cellStyle name="Comma 2 2 4 2" xfId="12285"/>
    <cellStyle name="Comma 2 2 4 3" xfId="12286"/>
    <cellStyle name="Comma 2 2 4 4" xfId="12287"/>
    <cellStyle name="Comma 2 2 5" xfId="12288"/>
    <cellStyle name="Comma 2 3" xfId="12289"/>
    <cellStyle name="Comma 2 3 2" xfId="12290"/>
    <cellStyle name="Comma 2 3 2 2" xfId="12291"/>
    <cellStyle name="Comma 2 3 2 3" xfId="12292"/>
    <cellStyle name="Comma 2 3 2 4" xfId="12293"/>
    <cellStyle name="Comma 2 3 3" xfId="12294"/>
    <cellStyle name="Comma 2 3 3 2" xfId="12295"/>
    <cellStyle name="Comma 2 3 3 3" xfId="12296"/>
    <cellStyle name="Comma 2 4" xfId="12297"/>
    <cellStyle name="Comma 2 4 2" xfId="12298"/>
    <cellStyle name="Comma 2 4 2 2" xfId="12299"/>
    <cellStyle name="Comma 2 4 2 2 2" xfId="12300"/>
    <cellStyle name="Comma 2 4 2 3" xfId="12301"/>
    <cellStyle name="Comma 2 4 3" xfId="12302"/>
    <cellStyle name="Comma 2 4 4" xfId="12303"/>
    <cellStyle name="Comma 2 4 5" xfId="12304"/>
    <cellStyle name="Comma 2 4 6" xfId="12305"/>
    <cellStyle name="Comma 2 5" xfId="12306"/>
    <cellStyle name="Comma 2 5 2" xfId="12307"/>
    <cellStyle name="Comma 2 5 3" xfId="12308"/>
    <cellStyle name="Comma 2 5 4" xfId="12309"/>
    <cellStyle name="Comma 2 6" xfId="12310"/>
    <cellStyle name="Comma 2 6 2" xfId="12311"/>
    <cellStyle name="Comma 2 6 2 2" xfId="12312"/>
    <cellStyle name="Comma 2 6 3" xfId="12313"/>
    <cellStyle name="Comma 2 6 3 2" xfId="12314"/>
    <cellStyle name="Comma 2 6 3 3" xfId="12315"/>
    <cellStyle name="Comma 2 6 4" xfId="12316"/>
    <cellStyle name="Comma 2 6 4 2" xfId="12317"/>
    <cellStyle name="Comma 2 6 4 3" xfId="12318"/>
    <cellStyle name="Comma 2 6 5" xfId="12319"/>
    <cellStyle name="Comma 2 7" xfId="12320"/>
    <cellStyle name="Comma 2 7 2" xfId="12321"/>
    <cellStyle name="Comma 2 7 3" xfId="12322"/>
    <cellStyle name="Comma 2 7 3 2" xfId="12323"/>
    <cellStyle name="Comma 2 7 3 3" xfId="12324"/>
    <cellStyle name="Comma 2 7 4" xfId="12325"/>
    <cellStyle name="Comma 2 7 5" xfId="12326"/>
    <cellStyle name="Comma 2 8" xfId="12327"/>
    <cellStyle name="Comma 2 8 2" xfId="12328"/>
    <cellStyle name="Comma 2 8 3" xfId="12329"/>
    <cellStyle name="Comma 2 9" xfId="12330"/>
    <cellStyle name="Comma 2 9 2" xfId="12331"/>
    <cellStyle name="Comma 20" xfId="12332"/>
    <cellStyle name="Comma 20 2" xfId="12333"/>
    <cellStyle name="Comma 20 2 2" xfId="12334"/>
    <cellStyle name="Comma 20 2 3" xfId="12335"/>
    <cellStyle name="Comma 20 3" xfId="12336"/>
    <cellStyle name="Comma 20 4" xfId="12337"/>
    <cellStyle name="Comma 21" xfId="12338"/>
    <cellStyle name="Comma 21 2" xfId="12339"/>
    <cellStyle name="Comma 21 3" xfId="12340"/>
    <cellStyle name="Comma 21 3 2" xfId="12341"/>
    <cellStyle name="Comma 21 4" xfId="12342"/>
    <cellStyle name="Comma 21 5" xfId="12343"/>
    <cellStyle name="Comma 22" xfId="12344"/>
    <cellStyle name="Comma 22 2" xfId="12345"/>
    <cellStyle name="Comma 23" xfId="12346"/>
    <cellStyle name="Comma 24" xfId="12347"/>
    <cellStyle name="Comma 24 2" xfId="12348"/>
    <cellStyle name="Comma 24 2 2" xfId="12349"/>
    <cellStyle name="Comma 24 2 3" xfId="12350"/>
    <cellStyle name="Comma 24 3" xfId="12351"/>
    <cellStyle name="Comma 25" xfId="12352"/>
    <cellStyle name="Comma 25 2" xfId="12353"/>
    <cellStyle name="Comma 25 2 2" xfId="12354"/>
    <cellStyle name="Comma 25 2 2 2" xfId="12355"/>
    <cellStyle name="Comma 25 2 2 3" xfId="12356"/>
    <cellStyle name="Comma 25 2 3" xfId="12357"/>
    <cellStyle name="Comma 26" xfId="12358"/>
    <cellStyle name="Comma 27" xfId="12359"/>
    <cellStyle name="Comma 28" xfId="12360"/>
    <cellStyle name="Comma 28 2" xfId="12361"/>
    <cellStyle name="Comma 28 3" xfId="12362"/>
    <cellStyle name="Comma 29" xfId="12363"/>
    <cellStyle name="Comma 29 2" xfId="12364"/>
    <cellStyle name="Comma 3" xfId="12365"/>
    <cellStyle name="Comma 3 2" xfId="12366"/>
    <cellStyle name="Comma 3 2 2" xfId="12367"/>
    <cellStyle name="Comma 3 3" xfId="12368"/>
    <cellStyle name="Comma 3 4" xfId="12369"/>
    <cellStyle name="Comma 3 5" xfId="12370"/>
    <cellStyle name="Comma 3 6" xfId="12371"/>
    <cellStyle name="Comma 3_2186" xfId="12372"/>
    <cellStyle name="Comma 30" xfId="12373"/>
    <cellStyle name="Comma 30 2" xfId="12374"/>
    <cellStyle name="Comma 30 3" xfId="12375"/>
    <cellStyle name="Comma 31" xfId="12376"/>
    <cellStyle name="Comma 32" xfId="12377"/>
    <cellStyle name="Comma 33" xfId="12378"/>
    <cellStyle name="Comma 34" xfId="12379"/>
    <cellStyle name="Comma 35" xfId="12380"/>
    <cellStyle name="Comma 36" xfId="12381"/>
    <cellStyle name="Comma 37" xfId="12382"/>
    <cellStyle name="Comma 38" xfId="12383"/>
    <cellStyle name="Comma 39" xfId="12384"/>
    <cellStyle name="Comma 4" xfId="12385"/>
    <cellStyle name="Comma 4 10" xfId="12386"/>
    <cellStyle name="Comma 4 10 2" xfId="12387"/>
    <cellStyle name="Comma 4 10 2 2" xfId="12388"/>
    <cellStyle name="Comma 4 10 2 2 2" xfId="12389"/>
    <cellStyle name="Comma 4 10 2 2 3" xfId="12390"/>
    <cellStyle name="Comma 4 10 2 3" xfId="12391"/>
    <cellStyle name="Comma 4 10 2 4" xfId="12392"/>
    <cellStyle name="Comma 4 10 3" xfId="12393"/>
    <cellStyle name="Comma 4 10 3 2" xfId="12394"/>
    <cellStyle name="Comma 4 10 3 3" xfId="12395"/>
    <cellStyle name="Comma 4 10 4" xfId="12396"/>
    <cellStyle name="Comma 4 10 5" xfId="12397"/>
    <cellStyle name="Comma 4 10 6" xfId="12398"/>
    <cellStyle name="Comma 4 11" xfId="12399"/>
    <cellStyle name="Comma 4 11 2" xfId="12400"/>
    <cellStyle name="Comma 4 11 2 2" xfId="12401"/>
    <cellStyle name="Comma 4 11 2 3" xfId="12402"/>
    <cellStyle name="Comma 4 11 3" xfId="12403"/>
    <cellStyle name="Comma 4 11 4" xfId="12404"/>
    <cellStyle name="Comma 4 11 5" xfId="12405"/>
    <cellStyle name="Comma 4 12" xfId="12406"/>
    <cellStyle name="Comma 4 12 2" xfId="12407"/>
    <cellStyle name="Comma 4 12 3" xfId="12408"/>
    <cellStyle name="Comma 4 12 4" xfId="12409"/>
    <cellStyle name="Comma 4 13" xfId="12410"/>
    <cellStyle name="Comma 4 14" xfId="12411"/>
    <cellStyle name="Comma 4 15" xfId="12412"/>
    <cellStyle name="Comma 4 2" xfId="12413"/>
    <cellStyle name="Comma 4 2 10" xfId="12414"/>
    <cellStyle name="Comma 4 2 10 2" xfId="12415"/>
    <cellStyle name="Comma 4 2 10 3" xfId="12416"/>
    <cellStyle name="Comma 4 2 11" xfId="12417"/>
    <cellStyle name="Comma 4 2 12" xfId="12418"/>
    <cellStyle name="Comma 4 2 2" xfId="12419"/>
    <cellStyle name="Comma 4 2 2 10" xfId="12420"/>
    <cellStyle name="Comma 4 2 2 11" xfId="12421"/>
    <cellStyle name="Comma 4 2 2 2" xfId="12422"/>
    <cellStyle name="Comma 4 2 2 2 2" xfId="12423"/>
    <cellStyle name="Comma 4 2 2 2 2 2" xfId="12424"/>
    <cellStyle name="Comma 4 2 2 2 2 2 2" xfId="12425"/>
    <cellStyle name="Comma 4 2 2 2 2 2 2 2" xfId="12426"/>
    <cellStyle name="Comma 4 2 2 2 2 2 2 3" xfId="12427"/>
    <cellStyle name="Comma 4 2 2 2 2 2 3" xfId="12428"/>
    <cellStyle name="Comma 4 2 2 2 2 2 3 2" xfId="12429"/>
    <cellStyle name="Comma 4 2 2 2 2 2 3 3" xfId="12430"/>
    <cellStyle name="Comma 4 2 2 2 2 2 4" xfId="12431"/>
    <cellStyle name="Comma 4 2 2 2 2 2 5" xfId="12432"/>
    <cellStyle name="Comma 4 2 2 2 2 3" xfId="12433"/>
    <cellStyle name="Comma 4 2 2 2 2 3 2" xfId="12434"/>
    <cellStyle name="Comma 4 2 2 2 2 3 3" xfId="12435"/>
    <cellStyle name="Comma 4 2 2 2 2 4" xfId="12436"/>
    <cellStyle name="Comma 4 2 2 2 2 4 2" xfId="12437"/>
    <cellStyle name="Comma 4 2 2 2 2 4 3" xfId="12438"/>
    <cellStyle name="Comma 4 2 2 2 2 5" xfId="12439"/>
    <cellStyle name="Comma 4 2 2 2 2 6" xfId="12440"/>
    <cellStyle name="Comma 4 2 2 2 3" xfId="12441"/>
    <cellStyle name="Comma 4 2 2 2 3 2" xfId="12442"/>
    <cellStyle name="Comma 4 2 2 2 3 2 2" xfId="12443"/>
    <cellStyle name="Comma 4 2 2 2 3 2 2 2" xfId="12444"/>
    <cellStyle name="Comma 4 2 2 2 3 2 2 3" xfId="12445"/>
    <cellStyle name="Comma 4 2 2 2 3 2 3" xfId="12446"/>
    <cellStyle name="Comma 4 2 2 2 3 2 4" xfId="12447"/>
    <cellStyle name="Comma 4 2 2 2 3 3" xfId="12448"/>
    <cellStyle name="Comma 4 2 2 2 3 3 2" xfId="12449"/>
    <cellStyle name="Comma 4 2 2 2 3 3 3" xfId="12450"/>
    <cellStyle name="Comma 4 2 2 2 3 4" xfId="12451"/>
    <cellStyle name="Comma 4 2 2 2 3 5" xfId="12452"/>
    <cellStyle name="Comma 4 2 2 2 4" xfId="12453"/>
    <cellStyle name="Comma 4 2 2 2 4 2" xfId="12454"/>
    <cellStyle name="Comma 4 2 2 2 4 2 2" xfId="12455"/>
    <cellStyle name="Comma 4 2 2 2 4 2 3" xfId="12456"/>
    <cellStyle name="Comma 4 2 2 2 4 3" xfId="12457"/>
    <cellStyle name="Comma 4 2 2 2 4 4" xfId="12458"/>
    <cellStyle name="Comma 4 2 2 2 5" xfId="12459"/>
    <cellStyle name="Comma 4 2 2 2 5 2" xfId="12460"/>
    <cellStyle name="Comma 4 2 2 2 5 3" xfId="12461"/>
    <cellStyle name="Comma 4 2 2 2 6" xfId="12462"/>
    <cellStyle name="Comma 4 2 2 2 7" xfId="12463"/>
    <cellStyle name="Comma 4 2 2 2 8" xfId="12464"/>
    <cellStyle name="Comma 4 2 2 3" xfId="12465"/>
    <cellStyle name="Comma 4 2 2 3 2" xfId="12466"/>
    <cellStyle name="Comma 4 2 2 3 2 2" xfId="12467"/>
    <cellStyle name="Comma 4 2 2 3 2 2 2" xfId="12468"/>
    <cellStyle name="Comma 4 2 2 3 2 2 2 2" xfId="12469"/>
    <cellStyle name="Comma 4 2 2 3 2 2 2 3" xfId="12470"/>
    <cellStyle name="Comma 4 2 2 3 2 2 3" xfId="12471"/>
    <cellStyle name="Comma 4 2 2 3 2 2 3 2" xfId="12472"/>
    <cellStyle name="Comma 4 2 2 3 2 2 3 3" xfId="12473"/>
    <cellStyle name="Comma 4 2 2 3 2 2 4" xfId="12474"/>
    <cellStyle name="Comma 4 2 2 3 2 2 5" xfId="12475"/>
    <cellStyle name="Comma 4 2 2 3 2 3" xfId="12476"/>
    <cellStyle name="Comma 4 2 2 3 2 3 2" xfId="12477"/>
    <cellStyle name="Comma 4 2 2 3 2 3 3" xfId="12478"/>
    <cellStyle name="Comma 4 2 2 3 2 4" xfId="12479"/>
    <cellStyle name="Comma 4 2 2 3 2 4 2" xfId="12480"/>
    <cellStyle name="Comma 4 2 2 3 2 4 3" xfId="12481"/>
    <cellStyle name="Comma 4 2 2 3 2 5" xfId="12482"/>
    <cellStyle name="Comma 4 2 2 3 2 6" xfId="12483"/>
    <cellStyle name="Comma 4 2 2 3 2 7" xfId="12484"/>
    <cellStyle name="Comma 4 2 2 3 3" xfId="12485"/>
    <cellStyle name="Comma 4 2 2 3 3 2" xfId="12486"/>
    <cellStyle name="Comma 4 2 2 3 3 2 2" xfId="12487"/>
    <cellStyle name="Comma 4 2 2 3 3 2 3" xfId="12488"/>
    <cellStyle name="Comma 4 2 2 3 3 3" xfId="12489"/>
    <cellStyle name="Comma 4 2 2 3 3 3 2" xfId="12490"/>
    <cellStyle name="Comma 4 2 2 3 3 3 3" xfId="12491"/>
    <cellStyle name="Comma 4 2 2 3 3 4" xfId="12492"/>
    <cellStyle name="Comma 4 2 2 3 3 5" xfId="12493"/>
    <cellStyle name="Comma 4 2 2 3 4" xfId="12494"/>
    <cellStyle name="Comma 4 2 2 3 4 2" xfId="12495"/>
    <cellStyle name="Comma 4 2 2 3 4 3" xfId="12496"/>
    <cellStyle name="Comma 4 2 2 3 5" xfId="12497"/>
    <cellStyle name="Comma 4 2 2 3 5 2" xfId="12498"/>
    <cellStyle name="Comma 4 2 2 3 5 3" xfId="12499"/>
    <cellStyle name="Comma 4 2 2 3 6" xfId="12500"/>
    <cellStyle name="Comma 4 2 2 3 7" xfId="12501"/>
    <cellStyle name="Comma 4 2 2 3 8" xfId="12502"/>
    <cellStyle name="Comma 4 2 2 4" xfId="12503"/>
    <cellStyle name="Comma 4 2 2 4 2" xfId="12504"/>
    <cellStyle name="Comma 4 2 2 4 2 2" xfId="12505"/>
    <cellStyle name="Comma 4 2 2 4 2 2 2" xfId="12506"/>
    <cellStyle name="Comma 4 2 2 4 2 2 3" xfId="12507"/>
    <cellStyle name="Comma 4 2 2 4 2 3" xfId="12508"/>
    <cellStyle name="Comma 4 2 2 4 2 3 2" xfId="12509"/>
    <cellStyle name="Comma 4 2 2 4 2 3 3" xfId="12510"/>
    <cellStyle name="Comma 4 2 2 4 2 4" xfId="12511"/>
    <cellStyle name="Comma 4 2 2 4 2 5" xfId="12512"/>
    <cellStyle name="Comma 4 2 2 4 3" xfId="12513"/>
    <cellStyle name="Comma 4 2 2 4 3 2" xfId="12514"/>
    <cellStyle name="Comma 4 2 2 4 3 3" xfId="12515"/>
    <cellStyle name="Comma 4 2 2 4 4" xfId="12516"/>
    <cellStyle name="Comma 4 2 2 4 4 2" xfId="12517"/>
    <cellStyle name="Comma 4 2 2 4 4 3" xfId="12518"/>
    <cellStyle name="Comma 4 2 2 4 5" xfId="12519"/>
    <cellStyle name="Comma 4 2 2 4 6" xfId="12520"/>
    <cellStyle name="Comma 4 2 2 4 7" xfId="12521"/>
    <cellStyle name="Comma 4 2 2 5" xfId="12522"/>
    <cellStyle name="Comma 4 2 2 5 2" xfId="12523"/>
    <cellStyle name="Comma 4 2 2 5 2 2" xfId="12524"/>
    <cellStyle name="Comma 4 2 2 5 2 3" xfId="12525"/>
    <cellStyle name="Comma 4 2 2 5 3" xfId="12526"/>
    <cellStyle name="Comma 4 2 2 5 3 2" xfId="12527"/>
    <cellStyle name="Comma 4 2 2 5 3 3" xfId="12528"/>
    <cellStyle name="Comma 4 2 2 5 4" xfId="12529"/>
    <cellStyle name="Comma 4 2 2 5 5" xfId="12530"/>
    <cellStyle name="Comma 4 2 2 6" xfId="12531"/>
    <cellStyle name="Comma 4 2 2 6 2" xfId="12532"/>
    <cellStyle name="Comma 4 2 2 6 3" xfId="12533"/>
    <cellStyle name="Comma 4 2 2 7" xfId="12534"/>
    <cellStyle name="Comma 4 2 2 7 2" xfId="12535"/>
    <cellStyle name="Comma 4 2 2 7 3" xfId="12536"/>
    <cellStyle name="Comma 4 2 2 8" xfId="12537"/>
    <cellStyle name="Comma 4 2 2 9" xfId="12538"/>
    <cellStyle name="Comma 4 2 3" xfId="12539"/>
    <cellStyle name="Comma 4 2 3 2" xfId="12540"/>
    <cellStyle name="Comma 4 2 3 2 2" xfId="12541"/>
    <cellStyle name="Comma 4 2 3 2 2 2" xfId="12542"/>
    <cellStyle name="Comma 4 2 3 2 2 2 2" xfId="12543"/>
    <cellStyle name="Comma 4 2 3 2 2 2 2 2" xfId="12544"/>
    <cellStyle name="Comma 4 2 3 2 2 2 2 3" xfId="12545"/>
    <cellStyle name="Comma 4 2 3 2 2 2 3" xfId="12546"/>
    <cellStyle name="Comma 4 2 3 2 2 2 4" xfId="12547"/>
    <cellStyle name="Comma 4 2 3 2 2 3" xfId="12548"/>
    <cellStyle name="Comma 4 2 3 2 2 3 2" xfId="12549"/>
    <cellStyle name="Comma 4 2 3 2 2 3 3" xfId="12550"/>
    <cellStyle name="Comma 4 2 3 2 2 4" xfId="12551"/>
    <cellStyle name="Comma 4 2 3 2 2 5" xfId="12552"/>
    <cellStyle name="Comma 4 2 3 2 3" xfId="12553"/>
    <cellStyle name="Comma 4 2 3 2 3 2" xfId="12554"/>
    <cellStyle name="Comma 4 2 3 2 3 2 2" xfId="12555"/>
    <cellStyle name="Comma 4 2 3 2 3 2 2 2" xfId="12556"/>
    <cellStyle name="Comma 4 2 3 2 3 2 2 3" xfId="12557"/>
    <cellStyle name="Comma 4 2 3 2 3 2 3" xfId="12558"/>
    <cellStyle name="Comma 4 2 3 2 3 2 4" xfId="12559"/>
    <cellStyle name="Comma 4 2 3 2 3 3" xfId="12560"/>
    <cellStyle name="Comma 4 2 3 2 3 3 2" xfId="12561"/>
    <cellStyle name="Comma 4 2 3 2 3 3 3" xfId="12562"/>
    <cellStyle name="Comma 4 2 3 2 3 4" xfId="12563"/>
    <cellStyle name="Comma 4 2 3 2 3 5" xfId="12564"/>
    <cellStyle name="Comma 4 2 3 2 4" xfId="12565"/>
    <cellStyle name="Comma 4 2 3 2 4 2" xfId="12566"/>
    <cellStyle name="Comma 4 2 3 2 4 2 2" xfId="12567"/>
    <cellStyle name="Comma 4 2 3 2 4 2 3" xfId="12568"/>
    <cellStyle name="Comma 4 2 3 2 4 3" xfId="12569"/>
    <cellStyle name="Comma 4 2 3 2 4 4" xfId="12570"/>
    <cellStyle name="Comma 4 2 3 2 5" xfId="12571"/>
    <cellStyle name="Comma 4 2 3 2 5 2" xfId="12572"/>
    <cellStyle name="Comma 4 2 3 2 5 3" xfId="12573"/>
    <cellStyle name="Comma 4 2 3 2 6" xfId="12574"/>
    <cellStyle name="Comma 4 2 3 2 7" xfId="12575"/>
    <cellStyle name="Comma 4 2 3 2 8" xfId="12576"/>
    <cellStyle name="Comma 4 2 3 3" xfId="12577"/>
    <cellStyle name="Comma 4 2 3 3 2" xfId="12578"/>
    <cellStyle name="Comma 4 2 3 3 2 2" xfId="12579"/>
    <cellStyle name="Comma 4 2 3 3 2 2 2" xfId="12580"/>
    <cellStyle name="Comma 4 2 3 3 2 2 3" xfId="12581"/>
    <cellStyle name="Comma 4 2 3 3 2 3" xfId="12582"/>
    <cellStyle name="Comma 4 2 3 3 2 4" xfId="12583"/>
    <cellStyle name="Comma 4 2 3 3 3" xfId="12584"/>
    <cellStyle name="Comma 4 2 3 3 3 2" xfId="12585"/>
    <cellStyle name="Comma 4 2 3 3 3 3" xfId="12586"/>
    <cellStyle name="Comma 4 2 3 3 4" xfId="12587"/>
    <cellStyle name="Comma 4 2 3 3 5" xfId="12588"/>
    <cellStyle name="Comma 4 2 3 4" xfId="12589"/>
    <cellStyle name="Comma 4 2 3 4 2" xfId="12590"/>
    <cellStyle name="Comma 4 2 3 4 2 2" xfId="12591"/>
    <cellStyle name="Comma 4 2 3 4 2 2 2" xfId="12592"/>
    <cellStyle name="Comma 4 2 3 4 2 2 3" xfId="12593"/>
    <cellStyle name="Comma 4 2 3 4 2 3" xfId="12594"/>
    <cellStyle name="Comma 4 2 3 4 2 4" xfId="12595"/>
    <cellStyle name="Comma 4 2 3 4 3" xfId="12596"/>
    <cellStyle name="Comma 4 2 3 4 3 2" xfId="12597"/>
    <cellStyle name="Comma 4 2 3 4 3 3" xfId="12598"/>
    <cellStyle name="Comma 4 2 3 4 4" xfId="12599"/>
    <cellStyle name="Comma 4 2 3 4 5" xfId="12600"/>
    <cellStyle name="Comma 4 2 3 5" xfId="12601"/>
    <cellStyle name="Comma 4 2 3 5 2" xfId="12602"/>
    <cellStyle name="Comma 4 2 3 5 2 2" xfId="12603"/>
    <cellStyle name="Comma 4 2 3 5 2 3" xfId="12604"/>
    <cellStyle name="Comma 4 2 3 5 3" xfId="12605"/>
    <cellStyle name="Comma 4 2 3 5 4" xfId="12606"/>
    <cellStyle name="Comma 4 2 3 6" xfId="12607"/>
    <cellStyle name="Comma 4 2 3 6 2" xfId="12608"/>
    <cellStyle name="Comma 4 2 3 6 3" xfId="12609"/>
    <cellStyle name="Comma 4 2 3 7" xfId="12610"/>
    <cellStyle name="Comma 4 2 3 8" xfId="12611"/>
    <cellStyle name="Comma 4 2 3 9" xfId="12612"/>
    <cellStyle name="Comma 4 2 4" xfId="12613"/>
    <cellStyle name="Comma 4 2 4 2" xfId="12614"/>
    <cellStyle name="Comma 4 2 4 2 2" xfId="12615"/>
    <cellStyle name="Comma 4 2 4 2 2 2" xfId="12616"/>
    <cellStyle name="Comma 4 2 4 2 2 2 2" xfId="12617"/>
    <cellStyle name="Comma 4 2 4 2 2 2 2 2" xfId="12618"/>
    <cellStyle name="Comma 4 2 4 2 2 2 2 3" xfId="12619"/>
    <cellStyle name="Comma 4 2 4 2 2 2 3" xfId="12620"/>
    <cellStyle name="Comma 4 2 4 2 2 2 4" xfId="12621"/>
    <cellStyle name="Comma 4 2 4 2 2 3" xfId="12622"/>
    <cellStyle name="Comma 4 2 4 2 2 3 2" xfId="12623"/>
    <cellStyle name="Comma 4 2 4 2 2 3 3" xfId="12624"/>
    <cellStyle name="Comma 4 2 4 2 2 4" xfId="12625"/>
    <cellStyle name="Comma 4 2 4 2 2 5" xfId="12626"/>
    <cellStyle name="Comma 4 2 4 2 2 6" xfId="12627"/>
    <cellStyle name="Comma 4 2 4 2 2 7" xfId="12628"/>
    <cellStyle name="Comma 4 2 4 2 3" xfId="12629"/>
    <cellStyle name="Comma 4 2 4 2 3 2" xfId="12630"/>
    <cellStyle name="Comma 4 2 4 2 3 2 2" xfId="12631"/>
    <cellStyle name="Comma 4 2 4 2 3 2 2 2" xfId="12632"/>
    <cellStyle name="Comma 4 2 4 2 3 2 2 3" xfId="12633"/>
    <cellStyle name="Comma 4 2 4 2 3 2 3" xfId="12634"/>
    <cellStyle name="Comma 4 2 4 2 3 2 4" xfId="12635"/>
    <cellStyle name="Comma 4 2 4 2 3 3" xfId="12636"/>
    <cellStyle name="Comma 4 2 4 2 3 3 2" xfId="12637"/>
    <cellStyle name="Comma 4 2 4 2 3 3 3" xfId="12638"/>
    <cellStyle name="Comma 4 2 4 2 3 4" xfId="12639"/>
    <cellStyle name="Comma 4 2 4 2 3 5" xfId="12640"/>
    <cellStyle name="Comma 4 2 4 2 4" xfId="12641"/>
    <cellStyle name="Comma 4 2 4 2 4 2" xfId="12642"/>
    <cellStyle name="Comma 4 2 4 2 4 2 2" xfId="12643"/>
    <cellStyle name="Comma 4 2 4 2 4 2 3" xfId="12644"/>
    <cellStyle name="Comma 4 2 4 2 4 3" xfId="12645"/>
    <cellStyle name="Comma 4 2 4 2 4 4" xfId="12646"/>
    <cellStyle name="Comma 4 2 4 2 5" xfId="12647"/>
    <cellStyle name="Comma 4 2 4 2 5 2" xfId="12648"/>
    <cellStyle name="Comma 4 2 4 2 5 3" xfId="12649"/>
    <cellStyle name="Comma 4 2 4 2 6" xfId="12650"/>
    <cellStyle name="Comma 4 2 4 2 7" xfId="12651"/>
    <cellStyle name="Comma 4 2 4 2 8" xfId="12652"/>
    <cellStyle name="Comma 4 2 4 3" xfId="12653"/>
    <cellStyle name="Comma 4 2 4 3 2" xfId="12654"/>
    <cellStyle name="Comma 4 2 4 3 2 2" xfId="12655"/>
    <cellStyle name="Comma 4 2 4 3 2 2 2" xfId="12656"/>
    <cellStyle name="Comma 4 2 4 3 2 2 3" xfId="12657"/>
    <cellStyle name="Comma 4 2 4 3 2 3" xfId="12658"/>
    <cellStyle name="Comma 4 2 4 3 2 4" xfId="12659"/>
    <cellStyle name="Comma 4 2 4 3 3" xfId="12660"/>
    <cellStyle name="Comma 4 2 4 3 3 2" xfId="12661"/>
    <cellStyle name="Comma 4 2 4 3 3 3" xfId="12662"/>
    <cellStyle name="Comma 4 2 4 3 4" xfId="12663"/>
    <cellStyle name="Comma 4 2 4 3 5" xfId="12664"/>
    <cellStyle name="Comma 4 2 4 3 6" xfId="12665"/>
    <cellStyle name="Comma 4 2 4 4" xfId="12666"/>
    <cellStyle name="Comma 4 2 4 4 2" xfId="12667"/>
    <cellStyle name="Comma 4 2 4 4 2 2" xfId="12668"/>
    <cellStyle name="Comma 4 2 4 4 2 2 2" xfId="12669"/>
    <cellStyle name="Comma 4 2 4 4 2 2 3" xfId="12670"/>
    <cellStyle name="Comma 4 2 4 4 2 3" xfId="12671"/>
    <cellStyle name="Comma 4 2 4 4 2 4" xfId="12672"/>
    <cellStyle name="Comma 4 2 4 4 3" xfId="12673"/>
    <cellStyle name="Comma 4 2 4 4 3 2" xfId="12674"/>
    <cellStyle name="Comma 4 2 4 4 3 3" xfId="12675"/>
    <cellStyle name="Comma 4 2 4 4 4" xfId="12676"/>
    <cellStyle name="Comma 4 2 4 4 5" xfId="12677"/>
    <cellStyle name="Comma 4 2 4 5" xfId="12678"/>
    <cellStyle name="Comma 4 2 4 5 2" xfId="12679"/>
    <cellStyle name="Comma 4 2 4 5 2 2" xfId="12680"/>
    <cellStyle name="Comma 4 2 4 5 2 3" xfId="12681"/>
    <cellStyle name="Comma 4 2 4 5 3" xfId="12682"/>
    <cellStyle name="Comma 4 2 4 5 4" xfId="12683"/>
    <cellStyle name="Comma 4 2 4 6" xfId="12684"/>
    <cellStyle name="Comma 4 2 4 6 2" xfId="12685"/>
    <cellStyle name="Comma 4 2 4 6 3" xfId="12686"/>
    <cellStyle name="Comma 4 2 4 7" xfId="12687"/>
    <cellStyle name="Comma 4 2 4 8" xfId="12688"/>
    <cellStyle name="Comma 4 2 4 9" xfId="12689"/>
    <cellStyle name="Comma 4 2 5" xfId="12690"/>
    <cellStyle name="Comma 4 2 5 2" xfId="12691"/>
    <cellStyle name="Comma 4 2 5 2 2" xfId="12692"/>
    <cellStyle name="Comma 4 2 5 2 2 2" xfId="12693"/>
    <cellStyle name="Comma 4 2 5 2 2 2 2" xfId="12694"/>
    <cellStyle name="Comma 4 2 5 2 2 2 2 2" xfId="12695"/>
    <cellStyle name="Comma 4 2 5 2 2 2 2 3" xfId="12696"/>
    <cellStyle name="Comma 4 2 5 2 2 2 3" xfId="12697"/>
    <cellStyle name="Comma 4 2 5 2 2 2 4" xfId="12698"/>
    <cellStyle name="Comma 4 2 5 2 2 3" xfId="12699"/>
    <cellStyle name="Comma 4 2 5 2 2 3 2" xfId="12700"/>
    <cellStyle name="Comma 4 2 5 2 2 3 3" xfId="12701"/>
    <cellStyle name="Comma 4 2 5 2 2 4" xfId="12702"/>
    <cellStyle name="Comma 4 2 5 2 2 5" xfId="12703"/>
    <cellStyle name="Comma 4 2 5 2 3" xfId="12704"/>
    <cellStyle name="Comma 4 2 5 2 3 2" xfId="12705"/>
    <cellStyle name="Comma 4 2 5 2 3 2 2" xfId="12706"/>
    <cellStyle name="Comma 4 2 5 2 3 2 2 2" xfId="12707"/>
    <cellStyle name="Comma 4 2 5 2 3 2 2 3" xfId="12708"/>
    <cellStyle name="Comma 4 2 5 2 3 2 3" xfId="12709"/>
    <cellStyle name="Comma 4 2 5 2 3 2 4" xfId="12710"/>
    <cellStyle name="Comma 4 2 5 2 3 3" xfId="12711"/>
    <cellStyle name="Comma 4 2 5 2 3 3 2" xfId="12712"/>
    <cellStyle name="Comma 4 2 5 2 3 3 3" xfId="12713"/>
    <cellStyle name="Comma 4 2 5 2 3 4" xfId="12714"/>
    <cellStyle name="Comma 4 2 5 2 3 5" xfId="12715"/>
    <cellStyle name="Comma 4 2 5 2 4" xfId="12716"/>
    <cellStyle name="Comma 4 2 5 2 4 2" xfId="12717"/>
    <cellStyle name="Comma 4 2 5 2 4 2 2" xfId="12718"/>
    <cellStyle name="Comma 4 2 5 2 4 2 3" xfId="12719"/>
    <cellStyle name="Comma 4 2 5 2 4 3" xfId="12720"/>
    <cellStyle name="Comma 4 2 5 2 4 4" xfId="12721"/>
    <cellStyle name="Comma 4 2 5 2 5" xfId="12722"/>
    <cellStyle name="Comma 4 2 5 2 5 2" xfId="12723"/>
    <cellStyle name="Comma 4 2 5 2 5 3" xfId="12724"/>
    <cellStyle name="Comma 4 2 5 2 6" xfId="12725"/>
    <cellStyle name="Comma 4 2 5 2 7" xfId="12726"/>
    <cellStyle name="Comma 4 2 5 2 8" xfId="12727"/>
    <cellStyle name="Comma 4 2 5 3" xfId="12728"/>
    <cellStyle name="Comma 4 2 5 3 2" xfId="12729"/>
    <cellStyle name="Comma 4 2 5 3 2 2" xfId="12730"/>
    <cellStyle name="Comma 4 2 5 3 2 2 2" xfId="12731"/>
    <cellStyle name="Comma 4 2 5 3 2 2 3" xfId="12732"/>
    <cellStyle name="Comma 4 2 5 3 2 3" xfId="12733"/>
    <cellStyle name="Comma 4 2 5 3 2 4" xfId="12734"/>
    <cellStyle name="Comma 4 2 5 3 3" xfId="12735"/>
    <cellStyle name="Comma 4 2 5 3 3 2" xfId="12736"/>
    <cellStyle name="Comma 4 2 5 3 3 3" xfId="12737"/>
    <cellStyle name="Comma 4 2 5 3 4" xfId="12738"/>
    <cellStyle name="Comma 4 2 5 3 5" xfId="12739"/>
    <cellStyle name="Comma 4 2 5 4" xfId="12740"/>
    <cellStyle name="Comma 4 2 5 4 2" xfId="12741"/>
    <cellStyle name="Comma 4 2 5 4 2 2" xfId="12742"/>
    <cellStyle name="Comma 4 2 5 4 2 2 2" xfId="12743"/>
    <cellStyle name="Comma 4 2 5 4 2 2 3" xfId="12744"/>
    <cellStyle name="Comma 4 2 5 4 2 3" xfId="12745"/>
    <cellStyle name="Comma 4 2 5 4 2 4" xfId="12746"/>
    <cellStyle name="Comma 4 2 5 4 3" xfId="12747"/>
    <cellStyle name="Comma 4 2 5 4 3 2" xfId="12748"/>
    <cellStyle name="Comma 4 2 5 4 3 3" xfId="12749"/>
    <cellStyle name="Comma 4 2 5 4 4" xfId="12750"/>
    <cellStyle name="Comma 4 2 5 4 5" xfId="12751"/>
    <cellStyle name="Comma 4 2 5 5" xfId="12752"/>
    <cellStyle name="Comma 4 2 5 5 2" xfId="12753"/>
    <cellStyle name="Comma 4 2 5 5 2 2" xfId="12754"/>
    <cellStyle name="Comma 4 2 5 5 2 3" xfId="12755"/>
    <cellStyle name="Comma 4 2 5 5 3" xfId="12756"/>
    <cellStyle name="Comma 4 2 5 5 4" xfId="12757"/>
    <cellStyle name="Comma 4 2 5 6" xfId="12758"/>
    <cellStyle name="Comma 4 2 5 6 2" xfId="12759"/>
    <cellStyle name="Comma 4 2 5 6 3" xfId="12760"/>
    <cellStyle name="Comma 4 2 5 7" xfId="12761"/>
    <cellStyle name="Comma 4 2 5 8" xfId="12762"/>
    <cellStyle name="Comma 4 2 6" xfId="12763"/>
    <cellStyle name="Comma 4 2 6 2" xfId="12764"/>
    <cellStyle name="Comma 4 2 6 2 2" xfId="12765"/>
    <cellStyle name="Comma 4 2 6 2 2 2" xfId="12766"/>
    <cellStyle name="Comma 4 2 6 2 2 2 2" xfId="12767"/>
    <cellStyle name="Comma 4 2 6 2 2 2 3" xfId="12768"/>
    <cellStyle name="Comma 4 2 6 2 2 3" xfId="12769"/>
    <cellStyle name="Comma 4 2 6 2 2 4" xfId="12770"/>
    <cellStyle name="Comma 4 2 6 2 3" xfId="12771"/>
    <cellStyle name="Comma 4 2 6 2 3 2" xfId="12772"/>
    <cellStyle name="Comma 4 2 6 2 3 3" xfId="12773"/>
    <cellStyle name="Comma 4 2 6 2 4" xfId="12774"/>
    <cellStyle name="Comma 4 2 6 2 5" xfId="12775"/>
    <cellStyle name="Comma 4 2 6 3" xfId="12776"/>
    <cellStyle name="Comma 4 2 6 3 2" xfId="12777"/>
    <cellStyle name="Comma 4 2 6 3 2 2" xfId="12778"/>
    <cellStyle name="Comma 4 2 6 3 2 2 2" xfId="12779"/>
    <cellStyle name="Comma 4 2 6 3 2 2 3" xfId="12780"/>
    <cellStyle name="Comma 4 2 6 3 2 3" xfId="12781"/>
    <cellStyle name="Comma 4 2 6 3 2 4" xfId="12782"/>
    <cellStyle name="Comma 4 2 6 3 3" xfId="12783"/>
    <cellStyle name="Comma 4 2 6 3 3 2" xfId="12784"/>
    <cellStyle name="Comma 4 2 6 3 3 3" xfId="12785"/>
    <cellStyle name="Comma 4 2 6 3 4" xfId="12786"/>
    <cellStyle name="Comma 4 2 6 3 5" xfId="12787"/>
    <cellStyle name="Comma 4 2 6 4" xfId="12788"/>
    <cellStyle name="Comma 4 2 6 4 2" xfId="12789"/>
    <cellStyle name="Comma 4 2 6 4 2 2" xfId="12790"/>
    <cellStyle name="Comma 4 2 6 4 2 3" xfId="12791"/>
    <cellStyle name="Comma 4 2 6 4 3" xfId="12792"/>
    <cellStyle name="Comma 4 2 6 4 4" xfId="12793"/>
    <cellStyle name="Comma 4 2 6 5" xfId="12794"/>
    <cellStyle name="Comma 4 2 6 5 2" xfId="12795"/>
    <cellStyle name="Comma 4 2 6 5 3" xfId="12796"/>
    <cellStyle name="Comma 4 2 6 6" xfId="12797"/>
    <cellStyle name="Comma 4 2 6 7" xfId="12798"/>
    <cellStyle name="Comma 4 2 6 8" xfId="12799"/>
    <cellStyle name="Comma 4 2 7" xfId="12800"/>
    <cellStyle name="Comma 4 2 7 2" xfId="12801"/>
    <cellStyle name="Comma 4 2 7 2 2" xfId="12802"/>
    <cellStyle name="Comma 4 2 7 2 2 2" xfId="12803"/>
    <cellStyle name="Comma 4 2 7 2 2 3" xfId="12804"/>
    <cellStyle name="Comma 4 2 7 2 3" xfId="12805"/>
    <cellStyle name="Comma 4 2 7 2 4" xfId="12806"/>
    <cellStyle name="Comma 4 2 7 3" xfId="12807"/>
    <cellStyle name="Comma 4 2 7 3 2" xfId="12808"/>
    <cellStyle name="Comma 4 2 7 3 3" xfId="12809"/>
    <cellStyle name="Comma 4 2 7 4" xfId="12810"/>
    <cellStyle name="Comma 4 2 7 5" xfId="12811"/>
    <cellStyle name="Comma 4 2 8" xfId="12812"/>
    <cellStyle name="Comma 4 2 8 2" xfId="12813"/>
    <cellStyle name="Comma 4 2 8 2 2" xfId="12814"/>
    <cellStyle name="Comma 4 2 8 2 2 2" xfId="12815"/>
    <cellStyle name="Comma 4 2 8 2 2 3" xfId="12816"/>
    <cellStyle name="Comma 4 2 8 2 3" xfId="12817"/>
    <cellStyle name="Comma 4 2 8 2 4" xfId="12818"/>
    <cellStyle name="Comma 4 2 8 3" xfId="12819"/>
    <cellStyle name="Comma 4 2 8 3 2" xfId="12820"/>
    <cellStyle name="Comma 4 2 8 3 3" xfId="12821"/>
    <cellStyle name="Comma 4 2 8 4" xfId="12822"/>
    <cellStyle name="Comma 4 2 8 5" xfId="12823"/>
    <cellStyle name="Comma 4 2 9" xfId="12824"/>
    <cellStyle name="Comma 4 2 9 2" xfId="12825"/>
    <cellStyle name="Comma 4 2 9 2 2" xfId="12826"/>
    <cellStyle name="Comma 4 2 9 2 3" xfId="12827"/>
    <cellStyle name="Comma 4 2 9 3" xfId="12828"/>
    <cellStyle name="Comma 4 2 9 4" xfId="12829"/>
    <cellStyle name="Comma 4 3" xfId="12830"/>
    <cellStyle name="Comma 4 3 10" xfId="12831"/>
    <cellStyle name="Comma 4 3 10 2" xfId="12832"/>
    <cellStyle name="Comma 4 3 10 3" xfId="12833"/>
    <cellStyle name="Comma 4 3 11" xfId="12834"/>
    <cellStyle name="Comma 4 3 2" xfId="12835"/>
    <cellStyle name="Comma 4 3 2 2" xfId="12836"/>
    <cellStyle name="Comma 4 3 2 2 2" xfId="12837"/>
    <cellStyle name="Comma 4 3 2 2 2 2" xfId="12838"/>
    <cellStyle name="Comma 4 3 2 2 2 2 2" xfId="12839"/>
    <cellStyle name="Comma 4 3 2 2 2 2 2 2" xfId="12840"/>
    <cellStyle name="Comma 4 3 2 2 2 2 2 3" xfId="12841"/>
    <cellStyle name="Comma 4 3 2 2 2 2 3" xfId="12842"/>
    <cellStyle name="Comma 4 3 2 2 2 2 4" xfId="12843"/>
    <cellStyle name="Comma 4 3 2 2 2 3" xfId="12844"/>
    <cellStyle name="Comma 4 3 2 2 2 3 2" xfId="12845"/>
    <cellStyle name="Comma 4 3 2 2 2 3 3" xfId="12846"/>
    <cellStyle name="Comma 4 3 2 2 2 4" xfId="12847"/>
    <cellStyle name="Comma 4 3 2 2 2 5" xfId="12848"/>
    <cellStyle name="Comma 4 3 2 2 2 6" xfId="12849"/>
    <cellStyle name="Comma 4 3 2 2 3" xfId="12850"/>
    <cellStyle name="Comma 4 3 2 2 3 2" xfId="12851"/>
    <cellStyle name="Comma 4 3 2 2 3 2 2" xfId="12852"/>
    <cellStyle name="Comma 4 3 2 2 3 2 2 2" xfId="12853"/>
    <cellStyle name="Comma 4 3 2 2 3 2 2 3" xfId="12854"/>
    <cellStyle name="Comma 4 3 2 2 3 2 3" xfId="12855"/>
    <cellStyle name="Comma 4 3 2 2 3 2 4" xfId="12856"/>
    <cellStyle name="Comma 4 3 2 2 3 3" xfId="12857"/>
    <cellStyle name="Comma 4 3 2 2 3 3 2" xfId="12858"/>
    <cellStyle name="Comma 4 3 2 2 3 3 3" xfId="12859"/>
    <cellStyle name="Comma 4 3 2 2 3 4" xfId="12860"/>
    <cellStyle name="Comma 4 3 2 2 3 5" xfId="12861"/>
    <cellStyle name="Comma 4 3 2 2 3 6" xfId="12862"/>
    <cellStyle name="Comma 4 3 2 2 4" xfId="12863"/>
    <cellStyle name="Comma 4 3 2 2 4 2" xfId="12864"/>
    <cellStyle name="Comma 4 3 2 2 4 2 2" xfId="12865"/>
    <cellStyle name="Comma 4 3 2 2 4 2 3" xfId="12866"/>
    <cellStyle name="Comma 4 3 2 2 4 3" xfId="12867"/>
    <cellStyle name="Comma 4 3 2 2 4 4" xfId="12868"/>
    <cellStyle name="Comma 4 3 2 2 5" xfId="12869"/>
    <cellStyle name="Comma 4 3 2 2 5 2" xfId="12870"/>
    <cellStyle name="Comma 4 3 2 2 5 3" xfId="12871"/>
    <cellStyle name="Comma 4 3 2 2 6" xfId="12872"/>
    <cellStyle name="Comma 4 3 2 2 7" xfId="12873"/>
    <cellStyle name="Comma 4 3 2 2 8" xfId="12874"/>
    <cellStyle name="Comma 4 3 2 3" xfId="12875"/>
    <cellStyle name="Comma 4 3 2 3 2" xfId="12876"/>
    <cellStyle name="Comma 4 3 2 3 2 2" xfId="12877"/>
    <cellStyle name="Comma 4 3 2 3 2 2 2" xfId="12878"/>
    <cellStyle name="Comma 4 3 2 3 2 2 3" xfId="12879"/>
    <cellStyle name="Comma 4 3 2 3 2 3" xfId="12880"/>
    <cellStyle name="Comma 4 3 2 3 2 4" xfId="12881"/>
    <cellStyle name="Comma 4 3 2 3 2 5" xfId="12882"/>
    <cellStyle name="Comma 4 3 2 3 3" xfId="12883"/>
    <cellStyle name="Comma 4 3 2 3 3 2" xfId="12884"/>
    <cellStyle name="Comma 4 3 2 3 3 3" xfId="12885"/>
    <cellStyle name="Comma 4 3 2 3 3 4" xfId="12886"/>
    <cellStyle name="Comma 4 3 2 3 4" xfId="12887"/>
    <cellStyle name="Comma 4 3 2 3 5" xfId="12888"/>
    <cellStyle name="Comma 4 3 2 3 6" xfId="12889"/>
    <cellStyle name="Comma 4 3 2 4" xfId="12890"/>
    <cellStyle name="Comma 4 3 2 4 2" xfId="12891"/>
    <cellStyle name="Comma 4 3 2 4 2 2" xfId="12892"/>
    <cellStyle name="Comma 4 3 2 4 2 2 2" xfId="12893"/>
    <cellStyle name="Comma 4 3 2 4 2 2 3" xfId="12894"/>
    <cellStyle name="Comma 4 3 2 4 2 3" xfId="12895"/>
    <cellStyle name="Comma 4 3 2 4 2 4" xfId="12896"/>
    <cellStyle name="Comma 4 3 2 4 3" xfId="12897"/>
    <cellStyle name="Comma 4 3 2 4 3 2" xfId="12898"/>
    <cellStyle name="Comma 4 3 2 4 3 3" xfId="12899"/>
    <cellStyle name="Comma 4 3 2 4 4" xfId="12900"/>
    <cellStyle name="Comma 4 3 2 4 5" xfId="12901"/>
    <cellStyle name="Comma 4 3 2 4 6" xfId="12902"/>
    <cellStyle name="Comma 4 3 2 5" xfId="12903"/>
    <cellStyle name="Comma 4 3 2 5 2" xfId="12904"/>
    <cellStyle name="Comma 4 3 2 5 2 2" xfId="12905"/>
    <cellStyle name="Comma 4 3 2 5 2 3" xfId="12906"/>
    <cellStyle name="Comma 4 3 2 5 3" xfId="12907"/>
    <cellStyle name="Comma 4 3 2 5 4" xfId="12908"/>
    <cellStyle name="Comma 4 3 2 5 5" xfId="12909"/>
    <cellStyle name="Comma 4 3 2 6" xfId="12910"/>
    <cellStyle name="Comma 4 3 2 6 2" xfId="12911"/>
    <cellStyle name="Comma 4 3 2 6 3" xfId="12912"/>
    <cellStyle name="Comma 4 3 2 6 4" xfId="12913"/>
    <cellStyle name="Comma 4 3 2 7" xfId="12914"/>
    <cellStyle name="Comma 4 3 2 8" xfId="12915"/>
    <cellStyle name="Comma 4 3 2 9" xfId="12916"/>
    <cellStyle name="Comma 4 3 3" xfId="12917"/>
    <cellStyle name="Comma 4 3 3 2" xfId="12918"/>
    <cellStyle name="Comma 4 3 3 2 2" xfId="12919"/>
    <cellStyle name="Comma 4 3 3 2 2 2" xfId="12920"/>
    <cellStyle name="Comma 4 3 3 2 2 2 2" xfId="12921"/>
    <cellStyle name="Comma 4 3 3 2 2 2 2 2" xfId="12922"/>
    <cellStyle name="Comma 4 3 3 2 2 2 2 3" xfId="12923"/>
    <cellStyle name="Comma 4 3 3 2 2 2 3" xfId="12924"/>
    <cellStyle name="Comma 4 3 3 2 2 2 4" xfId="12925"/>
    <cellStyle name="Comma 4 3 3 2 2 3" xfId="12926"/>
    <cellStyle name="Comma 4 3 3 2 2 3 2" xfId="12927"/>
    <cellStyle name="Comma 4 3 3 2 2 3 3" xfId="12928"/>
    <cellStyle name="Comma 4 3 3 2 2 4" xfId="12929"/>
    <cellStyle name="Comma 4 3 3 2 2 5" xfId="12930"/>
    <cellStyle name="Comma 4 3 3 2 3" xfId="12931"/>
    <cellStyle name="Comma 4 3 3 2 3 2" xfId="12932"/>
    <cellStyle name="Comma 4 3 3 2 3 2 2" xfId="12933"/>
    <cellStyle name="Comma 4 3 3 2 3 2 2 2" xfId="12934"/>
    <cellStyle name="Comma 4 3 3 2 3 2 2 3" xfId="12935"/>
    <cellStyle name="Comma 4 3 3 2 3 2 3" xfId="12936"/>
    <cellStyle name="Comma 4 3 3 2 3 2 4" xfId="12937"/>
    <cellStyle name="Comma 4 3 3 2 3 3" xfId="12938"/>
    <cellStyle name="Comma 4 3 3 2 3 3 2" xfId="12939"/>
    <cellStyle name="Comma 4 3 3 2 3 3 3" xfId="12940"/>
    <cellStyle name="Comma 4 3 3 2 3 4" xfId="12941"/>
    <cellStyle name="Comma 4 3 3 2 3 5" xfId="12942"/>
    <cellStyle name="Comma 4 3 3 2 4" xfId="12943"/>
    <cellStyle name="Comma 4 3 3 2 4 2" xfId="12944"/>
    <cellStyle name="Comma 4 3 3 2 4 2 2" xfId="12945"/>
    <cellStyle name="Comma 4 3 3 2 4 2 3" xfId="12946"/>
    <cellStyle name="Comma 4 3 3 2 4 3" xfId="12947"/>
    <cellStyle name="Comma 4 3 3 2 4 4" xfId="12948"/>
    <cellStyle name="Comma 4 3 3 2 5" xfId="12949"/>
    <cellStyle name="Comma 4 3 3 2 5 2" xfId="12950"/>
    <cellStyle name="Comma 4 3 3 2 5 3" xfId="12951"/>
    <cellStyle name="Comma 4 3 3 2 6" xfId="12952"/>
    <cellStyle name="Comma 4 3 3 2 7" xfId="12953"/>
    <cellStyle name="Comma 4 3 3 2 8" xfId="12954"/>
    <cellStyle name="Comma 4 3 3 3" xfId="12955"/>
    <cellStyle name="Comma 4 3 3 3 2" xfId="12956"/>
    <cellStyle name="Comma 4 3 3 3 2 2" xfId="12957"/>
    <cellStyle name="Comma 4 3 3 3 2 2 2" xfId="12958"/>
    <cellStyle name="Comma 4 3 3 3 2 2 3" xfId="12959"/>
    <cellStyle name="Comma 4 3 3 3 2 3" xfId="12960"/>
    <cellStyle name="Comma 4 3 3 3 2 4" xfId="12961"/>
    <cellStyle name="Comma 4 3 3 3 3" xfId="12962"/>
    <cellStyle name="Comma 4 3 3 3 3 2" xfId="12963"/>
    <cellStyle name="Comma 4 3 3 3 3 3" xfId="12964"/>
    <cellStyle name="Comma 4 3 3 3 4" xfId="12965"/>
    <cellStyle name="Comma 4 3 3 3 5" xfId="12966"/>
    <cellStyle name="Comma 4 3 3 3 6" xfId="12967"/>
    <cellStyle name="Comma 4 3 3 4" xfId="12968"/>
    <cellStyle name="Comma 4 3 3 4 2" xfId="12969"/>
    <cellStyle name="Comma 4 3 3 4 2 2" xfId="12970"/>
    <cellStyle name="Comma 4 3 3 4 2 2 2" xfId="12971"/>
    <cellStyle name="Comma 4 3 3 4 2 2 3" xfId="12972"/>
    <cellStyle name="Comma 4 3 3 4 2 3" xfId="12973"/>
    <cellStyle name="Comma 4 3 3 4 2 4" xfId="12974"/>
    <cellStyle name="Comma 4 3 3 4 3" xfId="12975"/>
    <cellStyle name="Comma 4 3 3 4 3 2" xfId="12976"/>
    <cellStyle name="Comma 4 3 3 4 3 3" xfId="12977"/>
    <cellStyle name="Comma 4 3 3 4 4" xfId="12978"/>
    <cellStyle name="Comma 4 3 3 4 5" xfId="12979"/>
    <cellStyle name="Comma 4 3 3 4 6" xfId="12980"/>
    <cellStyle name="Comma 4 3 3 5" xfId="12981"/>
    <cellStyle name="Comma 4 3 3 5 2" xfId="12982"/>
    <cellStyle name="Comma 4 3 3 5 2 2" xfId="12983"/>
    <cellStyle name="Comma 4 3 3 5 2 3" xfId="12984"/>
    <cellStyle name="Comma 4 3 3 5 3" xfId="12985"/>
    <cellStyle name="Comma 4 3 3 5 4" xfId="12986"/>
    <cellStyle name="Comma 4 3 3 6" xfId="12987"/>
    <cellStyle name="Comma 4 3 3 6 2" xfId="12988"/>
    <cellStyle name="Comma 4 3 3 6 3" xfId="12989"/>
    <cellStyle name="Comma 4 3 3 7" xfId="12990"/>
    <cellStyle name="Comma 4 3 3 8" xfId="12991"/>
    <cellStyle name="Comma 4 3 3 9" xfId="12992"/>
    <cellStyle name="Comma 4 3 4" xfId="12993"/>
    <cellStyle name="Comma 4 3 4 2" xfId="12994"/>
    <cellStyle name="Comma 4 3 4 2 2" xfId="12995"/>
    <cellStyle name="Comma 4 3 4 2 2 2" xfId="12996"/>
    <cellStyle name="Comma 4 3 4 2 2 2 2" xfId="12997"/>
    <cellStyle name="Comma 4 3 4 2 2 2 2 2" xfId="12998"/>
    <cellStyle name="Comma 4 3 4 2 2 2 2 3" xfId="12999"/>
    <cellStyle name="Comma 4 3 4 2 2 2 3" xfId="13000"/>
    <cellStyle name="Comma 4 3 4 2 2 2 4" xfId="13001"/>
    <cellStyle name="Comma 4 3 4 2 2 3" xfId="13002"/>
    <cellStyle name="Comma 4 3 4 2 2 3 2" xfId="13003"/>
    <cellStyle name="Comma 4 3 4 2 2 3 3" xfId="13004"/>
    <cellStyle name="Comma 4 3 4 2 2 4" xfId="13005"/>
    <cellStyle name="Comma 4 3 4 2 2 5" xfId="13006"/>
    <cellStyle name="Comma 4 3 4 2 3" xfId="13007"/>
    <cellStyle name="Comma 4 3 4 2 3 2" xfId="13008"/>
    <cellStyle name="Comma 4 3 4 2 3 2 2" xfId="13009"/>
    <cellStyle name="Comma 4 3 4 2 3 2 2 2" xfId="13010"/>
    <cellStyle name="Comma 4 3 4 2 3 2 2 3" xfId="13011"/>
    <cellStyle name="Comma 4 3 4 2 3 2 3" xfId="13012"/>
    <cellStyle name="Comma 4 3 4 2 3 2 4" xfId="13013"/>
    <cellStyle name="Comma 4 3 4 2 3 3" xfId="13014"/>
    <cellStyle name="Comma 4 3 4 2 3 3 2" xfId="13015"/>
    <cellStyle name="Comma 4 3 4 2 3 3 3" xfId="13016"/>
    <cellStyle name="Comma 4 3 4 2 3 4" xfId="13017"/>
    <cellStyle name="Comma 4 3 4 2 3 5" xfId="13018"/>
    <cellStyle name="Comma 4 3 4 2 4" xfId="13019"/>
    <cellStyle name="Comma 4 3 4 2 4 2" xfId="13020"/>
    <cellStyle name="Comma 4 3 4 2 4 2 2" xfId="13021"/>
    <cellStyle name="Comma 4 3 4 2 4 2 3" xfId="13022"/>
    <cellStyle name="Comma 4 3 4 2 4 3" xfId="13023"/>
    <cellStyle name="Comma 4 3 4 2 4 4" xfId="13024"/>
    <cellStyle name="Comma 4 3 4 2 5" xfId="13025"/>
    <cellStyle name="Comma 4 3 4 2 5 2" xfId="13026"/>
    <cellStyle name="Comma 4 3 4 2 5 3" xfId="13027"/>
    <cellStyle name="Comma 4 3 4 2 6" xfId="13028"/>
    <cellStyle name="Comma 4 3 4 2 7" xfId="13029"/>
    <cellStyle name="Comma 4 3 4 2 8" xfId="13030"/>
    <cellStyle name="Comma 4 3 4 3" xfId="13031"/>
    <cellStyle name="Comma 4 3 4 3 2" xfId="13032"/>
    <cellStyle name="Comma 4 3 4 3 2 2" xfId="13033"/>
    <cellStyle name="Comma 4 3 4 3 2 2 2" xfId="13034"/>
    <cellStyle name="Comma 4 3 4 3 2 2 3" xfId="13035"/>
    <cellStyle name="Comma 4 3 4 3 2 3" xfId="13036"/>
    <cellStyle name="Comma 4 3 4 3 2 4" xfId="13037"/>
    <cellStyle name="Comma 4 3 4 3 3" xfId="13038"/>
    <cellStyle name="Comma 4 3 4 3 3 2" xfId="13039"/>
    <cellStyle name="Comma 4 3 4 3 3 3" xfId="13040"/>
    <cellStyle name="Comma 4 3 4 3 4" xfId="13041"/>
    <cellStyle name="Comma 4 3 4 3 5" xfId="13042"/>
    <cellStyle name="Comma 4 3 4 3 6" xfId="13043"/>
    <cellStyle name="Comma 4 3 4 4" xfId="13044"/>
    <cellStyle name="Comma 4 3 4 4 2" xfId="13045"/>
    <cellStyle name="Comma 4 3 4 4 2 2" xfId="13046"/>
    <cellStyle name="Comma 4 3 4 4 2 2 2" xfId="13047"/>
    <cellStyle name="Comma 4 3 4 4 2 2 3" xfId="13048"/>
    <cellStyle name="Comma 4 3 4 4 2 3" xfId="13049"/>
    <cellStyle name="Comma 4 3 4 4 2 4" xfId="13050"/>
    <cellStyle name="Comma 4 3 4 4 3" xfId="13051"/>
    <cellStyle name="Comma 4 3 4 4 3 2" xfId="13052"/>
    <cellStyle name="Comma 4 3 4 4 3 3" xfId="13053"/>
    <cellStyle name="Comma 4 3 4 4 4" xfId="13054"/>
    <cellStyle name="Comma 4 3 4 4 5" xfId="13055"/>
    <cellStyle name="Comma 4 3 4 5" xfId="13056"/>
    <cellStyle name="Comma 4 3 4 5 2" xfId="13057"/>
    <cellStyle name="Comma 4 3 4 5 2 2" xfId="13058"/>
    <cellStyle name="Comma 4 3 4 5 2 3" xfId="13059"/>
    <cellStyle name="Comma 4 3 4 5 3" xfId="13060"/>
    <cellStyle name="Comma 4 3 4 5 4" xfId="13061"/>
    <cellStyle name="Comma 4 3 4 6" xfId="13062"/>
    <cellStyle name="Comma 4 3 4 6 2" xfId="13063"/>
    <cellStyle name="Comma 4 3 4 6 3" xfId="13064"/>
    <cellStyle name="Comma 4 3 4 7" xfId="13065"/>
    <cellStyle name="Comma 4 3 4 8" xfId="13066"/>
    <cellStyle name="Comma 4 3 5" xfId="13067"/>
    <cellStyle name="Comma 4 3 5 2" xfId="13068"/>
    <cellStyle name="Comma 4 3 5 2 2" xfId="13069"/>
    <cellStyle name="Comma 4 3 5 2 2 2" xfId="13070"/>
    <cellStyle name="Comma 4 3 5 2 2 2 2" xfId="13071"/>
    <cellStyle name="Comma 4 3 5 2 2 2 3" xfId="13072"/>
    <cellStyle name="Comma 4 3 5 2 2 3" xfId="13073"/>
    <cellStyle name="Comma 4 3 5 2 2 4" xfId="13074"/>
    <cellStyle name="Comma 4 3 5 2 3" xfId="13075"/>
    <cellStyle name="Comma 4 3 5 2 3 2" xfId="13076"/>
    <cellStyle name="Comma 4 3 5 2 3 3" xfId="13077"/>
    <cellStyle name="Comma 4 3 5 2 4" xfId="13078"/>
    <cellStyle name="Comma 4 3 5 2 5" xfId="13079"/>
    <cellStyle name="Comma 4 3 5 2 6" xfId="13080"/>
    <cellStyle name="Comma 4 3 5 3" xfId="13081"/>
    <cellStyle name="Comma 4 3 5 3 2" xfId="13082"/>
    <cellStyle name="Comma 4 3 5 3 2 2" xfId="13083"/>
    <cellStyle name="Comma 4 3 5 3 2 2 2" xfId="13084"/>
    <cellStyle name="Comma 4 3 5 3 2 2 3" xfId="13085"/>
    <cellStyle name="Comma 4 3 5 3 2 3" xfId="13086"/>
    <cellStyle name="Comma 4 3 5 3 2 4" xfId="13087"/>
    <cellStyle name="Comma 4 3 5 3 3" xfId="13088"/>
    <cellStyle name="Comma 4 3 5 3 3 2" xfId="13089"/>
    <cellStyle name="Comma 4 3 5 3 3 3" xfId="13090"/>
    <cellStyle name="Comma 4 3 5 3 4" xfId="13091"/>
    <cellStyle name="Comma 4 3 5 3 5" xfId="13092"/>
    <cellStyle name="Comma 4 3 5 3 6" xfId="13093"/>
    <cellStyle name="Comma 4 3 5 4" xfId="13094"/>
    <cellStyle name="Comma 4 3 5 4 2" xfId="13095"/>
    <cellStyle name="Comma 4 3 5 4 2 2" xfId="13096"/>
    <cellStyle name="Comma 4 3 5 4 2 3" xfId="13097"/>
    <cellStyle name="Comma 4 3 5 4 3" xfId="13098"/>
    <cellStyle name="Comma 4 3 5 4 4" xfId="13099"/>
    <cellStyle name="Comma 4 3 5 5" xfId="13100"/>
    <cellStyle name="Comma 4 3 5 5 2" xfId="13101"/>
    <cellStyle name="Comma 4 3 5 5 3" xfId="13102"/>
    <cellStyle name="Comma 4 3 5 6" xfId="13103"/>
    <cellStyle name="Comma 4 3 5 7" xfId="13104"/>
    <cellStyle name="Comma 4 3 5 8" xfId="13105"/>
    <cellStyle name="Comma 4 3 6" xfId="13106"/>
    <cellStyle name="Comma 4 3 6 2" xfId="13107"/>
    <cellStyle name="Comma 4 3 6 2 2" xfId="13108"/>
    <cellStyle name="Comma 4 3 6 2 2 2" xfId="13109"/>
    <cellStyle name="Comma 4 3 6 2 2 3" xfId="13110"/>
    <cellStyle name="Comma 4 3 6 2 3" xfId="13111"/>
    <cellStyle name="Comma 4 3 6 2 4" xfId="13112"/>
    <cellStyle name="Comma 4 3 6 3" xfId="13113"/>
    <cellStyle name="Comma 4 3 6 3 2" xfId="13114"/>
    <cellStyle name="Comma 4 3 6 3 3" xfId="13115"/>
    <cellStyle name="Comma 4 3 6 4" xfId="13116"/>
    <cellStyle name="Comma 4 3 6 5" xfId="13117"/>
    <cellStyle name="Comma 4 3 6 6" xfId="13118"/>
    <cellStyle name="Comma 4 3 7" xfId="13119"/>
    <cellStyle name="Comma 4 3 7 2" xfId="13120"/>
    <cellStyle name="Comma 4 3 7 2 2" xfId="13121"/>
    <cellStyle name="Comma 4 3 7 2 2 2" xfId="13122"/>
    <cellStyle name="Comma 4 3 7 2 2 3" xfId="13123"/>
    <cellStyle name="Comma 4 3 7 2 3" xfId="13124"/>
    <cellStyle name="Comma 4 3 7 2 4" xfId="13125"/>
    <cellStyle name="Comma 4 3 7 3" xfId="13126"/>
    <cellStyle name="Comma 4 3 7 3 2" xfId="13127"/>
    <cellStyle name="Comma 4 3 7 3 3" xfId="13128"/>
    <cellStyle name="Comma 4 3 7 4" xfId="13129"/>
    <cellStyle name="Comma 4 3 7 5" xfId="13130"/>
    <cellStyle name="Comma 4 3 7 6" xfId="13131"/>
    <cellStyle name="Comma 4 3 8" xfId="13132"/>
    <cellStyle name="Comma 4 3 8 2" xfId="13133"/>
    <cellStyle name="Comma 4 3 8 2 2" xfId="13134"/>
    <cellStyle name="Comma 4 3 8 2 3" xfId="13135"/>
    <cellStyle name="Comma 4 3 8 3" xfId="13136"/>
    <cellStyle name="Comma 4 3 8 4" xfId="13137"/>
    <cellStyle name="Comma 4 3 8 5" xfId="13138"/>
    <cellStyle name="Comma 4 3 9" xfId="13139"/>
    <cellStyle name="Comma 4 3 9 2" xfId="13140"/>
    <cellStyle name="Comma 4 3 9 3" xfId="13141"/>
    <cellStyle name="Comma 4 3 9 4" xfId="13142"/>
    <cellStyle name="Comma 4 4" xfId="13143"/>
    <cellStyle name="Comma 4 4 10" xfId="13144"/>
    <cellStyle name="Comma 4 4 10 2" xfId="13145"/>
    <cellStyle name="Comma 4 4 10 3" xfId="13146"/>
    <cellStyle name="Comma 4 4 11" xfId="13147"/>
    <cellStyle name="Comma 4 4 2" xfId="13148"/>
    <cellStyle name="Comma 4 4 2 2" xfId="13149"/>
    <cellStyle name="Comma 4 4 2 2 2" xfId="13150"/>
    <cellStyle name="Comma 4 4 2 2 2 2" xfId="13151"/>
    <cellStyle name="Comma 4 4 2 2 2 2 2" xfId="13152"/>
    <cellStyle name="Comma 4 4 2 2 2 2 2 2" xfId="13153"/>
    <cellStyle name="Comma 4 4 2 2 2 2 2 3" xfId="13154"/>
    <cellStyle name="Comma 4 4 2 2 2 2 3" xfId="13155"/>
    <cellStyle name="Comma 4 4 2 2 2 2 4" xfId="13156"/>
    <cellStyle name="Comma 4 4 2 2 2 3" xfId="13157"/>
    <cellStyle name="Comma 4 4 2 2 2 3 2" xfId="13158"/>
    <cellStyle name="Comma 4 4 2 2 2 3 3" xfId="13159"/>
    <cellStyle name="Comma 4 4 2 2 2 4" xfId="13160"/>
    <cellStyle name="Comma 4 4 2 2 2 5" xfId="13161"/>
    <cellStyle name="Comma 4 4 2 2 2 6" xfId="13162"/>
    <cellStyle name="Comma 4 4 2 2 3" xfId="13163"/>
    <cellStyle name="Comma 4 4 2 2 3 2" xfId="13164"/>
    <cellStyle name="Comma 4 4 2 2 3 2 2" xfId="13165"/>
    <cellStyle name="Comma 4 4 2 2 3 2 2 2" xfId="13166"/>
    <cellStyle name="Comma 4 4 2 2 3 2 2 3" xfId="13167"/>
    <cellStyle name="Comma 4 4 2 2 3 2 3" xfId="13168"/>
    <cellStyle name="Comma 4 4 2 2 3 2 4" xfId="13169"/>
    <cellStyle name="Comma 4 4 2 2 3 3" xfId="13170"/>
    <cellStyle name="Comma 4 4 2 2 3 3 2" xfId="13171"/>
    <cellStyle name="Comma 4 4 2 2 3 3 3" xfId="13172"/>
    <cellStyle name="Comma 4 4 2 2 3 4" xfId="13173"/>
    <cellStyle name="Comma 4 4 2 2 3 5" xfId="13174"/>
    <cellStyle name="Comma 4 4 2 2 3 6" xfId="13175"/>
    <cellStyle name="Comma 4 4 2 2 4" xfId="13176"/>
    <cellStyle name="Comma 4 4 2 2 4 2" xfId="13177"/>
    <cellStyle name="Comma 4 4 2 2 4 2 2" xfId="13178"/>
    <cellStyle name="Comma 4 4 2 2 4 2 3" xfId="13179"/>
    <cellStyle name="Comma 4 4 2 2 4 3" xfId="13180"/>
    <cellStyle name="Comma 4 4 2 2 4 4" xfId="13181"/>
    <cellStyle name="Comma 4 4 2 2 5" xfId="13182"/>
    <cellStyle name="Comma 4 4 2 2 5 2" xfId="13183"/>
    <cellStyle name="Comma 4 4 2 2 5 3" xfId="13184"/>
    <cellStyle name="Comma 4 4 2 2 6" xfId="13185"/>
    <cellStyle name="Comma 4 4 2 2 7" xfId="13186"/>
    <cellStyle name="Comma 4 4 2 2 8" xfId="13187"/>
    <cellStyle name="Comma 4 4 2 3" xfId="13188"/>
    <cellStyle name="Comma 4 4 2 3 2" xfId="13189"/>
    <cellStyle name="Comma 4 4 2 3 2 2" xfId="13190"/>
    <cellStyle name="Comma 4 4 2 3 2 2 2" xfId="13191"/>
    <cellStyle name="Comma 4 4 2 3 2 2 3" xfId="13192"/>
    <cellStyle name="Comma 4 4 2 3 2 3" xfId="13193"/>
    <cellStyle name="Comma 4 4 2 3 2 4" xfId="13194"/>
    <cellStyle name="Comma 4 4 2 3 2 5" xfId="13195"/>
    <cellStyle name="Comma 4 4 2 3 3" xfId="13196"/>
    <cellStyle name="Comma 4 4 2 3 3 2" xfId="13197"/>
    <cellStyle name="Comma 4 4 2 3 3 3" xfId="13198"/>
    <cellStyle name="Comma 4 4 2 3 3 4" xfId="13199"/>
    <cellStyle name="Comma 4 4 2 3 4" xfId="13200"/>
    <cellStyle name="Comma 4 4 2 3 5" xfId="13201"/>
    <cellStyle name="Comma 4 4 2 3 6" xfId="13202"/>
    <cellStyle name="Comma 4 4 2 4" xfId="13203"/>
    <cellStyle name="Comma 4 4 2 4 2" xfId="13204"/>
    <cellStyle name="Comma 4 4 2 4 2 2" xfId="13205"/>
    <cellStyle name="Comma 4 4 2 4 2 2 2" xfId="13206"/>
    <cellStyle name="Comma 4 4 2 4 2 2 3" xfId="13207"/>
    <cellStyle name="Comma 4 4 2 4 2 3" xfId="13208"/>
    <cellStyle name="Comma 4 4 2 4 2 4" xfId="13209"/>
    <cellStyle name="Comma 4 4 2 4 3" xfId="13210"/>
    <cellStyle name="Comma 4 4 2 4 3 2" xfId="13211"/>
    <cellStyle name="Comma 4 4 2 4 3 3" xfId="13212"/>
    <cellStyle name="Comma 4 4 2 4 4" xfId="13213"/>
    <cellStyle name="Comma 4 4 2 4 5" xfId="13214"/>
    <cellStyle name="Comma 4 4 2 4 6" xfId="13215"/>
    <cellStyle name="Comma 4 4 2 5" xfId="13216"/>
    <cellStyle name="Comma 4 4 2 5 2" xfId="13217"/>
    <cellStyle name="Comma 4 4 2 5 2 2" xfId="13218"/>
    <cellStyle name="Comma 4 4 2 5 2 3" xfId="13219"/>
    <cellStyle name="Comma 4 4 2 5 3" xfId="13220"/>
    <cellStyle name="Comma 4 4 2 5 4" xfId="13221"/>
    <cellStyle name="Comma 4 4 2 5 5" xfId="13222"/>
    <cellStyle name="Comma 4 4 2 6" xfId="13223"/>
    <cellStyle name="Comma 4 4 2 6 2" xfId="13224"/>
    <cellStyle name="Comma 4 4 2 6 3" xfId="13225"/>
    <cellStyle name="Comma 4 4 2 6 4" xfId="13226"/>
    <cellStyle name="Comma 4 4 2 7" xfId="13227"/>
    <cellStyle name="Comma 4 4 2 8" xfId="13228"/>
    <cellStyle name="Comma 4 4 2 9" xfId="13229"/>
    <cellStyle name="Comma 4 4 3" xfId="13230"/>
    <cellStyle name="Comma 4 4 3 2" xfId="13231"/>
    <cellStyle name="Comma 4 4 3 2 2" xfId="13232"/>
    <cellStyle name="Comma 4 4 3 2 2 2" xfId="13233"/>
    <cellStyle name="Comma 4 4 3 2 2 2 2" xfId="13234"/>
    <cellStyle name="Comma 4 4 3 2 2 2 2 2" xfId="13235"/>
    <cellStyle name="Comma 4 4 3 2 2 2 2 3" xfId="13236"/>
    <cellStyle name="Comma 4 4 3 2 2 2 3" xfId="13237"/>
    <cellStyle name="Comma 4 4 3 2 2 2 4" xfId="13238"/>
    <cellStyle name="Comma 4 4 3 2 2 3" xfId="13239"/>
    <cellStyle name="Comma 4 4 3 2 2 3 2" xfId="13240"/>
    <cellStyle name="Comma 4 4 3 2 2 3 3" xfId="13241"/>
    <cellStyle name="Comma 4 4 3 2 2 4" xfId="13242"/>
    <cellStyle name="Comma 4 4 3 2 2 5" xfId="13243"/>
    <cellStyle name="Comma 4 4 3 2 3" xfId="13244"/>
    <cellStyle name="Comma 4 4 3 2 3 2" xfId="13245"/>
    <cellStyle name="Comma 4 4 3 2 3 2 2" xfId="13246"/>
    <cellStyle name="Comma 4 4 3 2 3 2 2 2" xfId="13247"/>
    <cellStyle name="Comma 4 4 3 2 3 2 2 3" xfId="13248"/>
    <cellStyle name="Comma 4 4 3 2 3 2 3" xfId="13249"/>
    <cellStyle name="Comma 4 4 3 2 3 2 4" xfId="13250"/>
    <cellStyle name="Comma 4 4 3 2 3 3" xfId="13251"/>
    <cellStyle name="Comma 4 4 3 2 3 3 2" xfId="13252"/>
    <cellStyle name="Comma 4 4 3 2 3 3 3" xfId="13253"/>
    <cellStyle name="Comma 4 4 3 2 3 4" xfId="13254"/>
    <cellStyle name="Comma 4 4 3 2 3 5" xfId="13255"/>
    <cellStyle name="Comma 4 4 3 2 4" xfId="13256"/>
    <cellStyle name="Comma 4 4 3 2 4 2" xfId="13257"/>
    <cellStyle name="Comma 4 4 3 2 4 2 2" xfId="13258"/>
    <cellStyle name="Comma 4 4 3 2 4 2 3" xfId="13259"/>
    <cellStyle name="Comma 4 4 3 2 4 3" xfId="13260"/>
    <cellStyle name="Comma 4 4 3 2 4 4" xfId="13261"/>
    <cellStyle name="Comma 4 4 3 2 5" xfId="13262"/>
    <cellStyle name="Comma 4 4 3 2 5 2" xfId="13263"/>
    <cellStyle name="Comma 4 4 3 2 5 3" xfId="13264"/>
    <cellStyle name="Comma 4 4 3 2 6" xfId="13265"/>
    <cellStyle name="Comma 4 4 3 2 7" xfId="13266"/>
    <cellStyle name="Comma 4 4 3 2 8" xfId="13267"/>
    <cellStyle name="Comma 4 4 3 3" xfId="13268"/>
    <cellStyle name="Comma 4 4 3 3 2" xfId="13269"/>
    <cellStyle name="Comma 4 4 3 3 2 2" xfId="13270"/>
    <cellStyle name="Comma 4 4 3 3 2 2 2" xfId="13271"/>
    <cellStyle name="Comma 4 4 3 3 2 2 3" xfId="13272"/>
    <cellStyle name="Comma 4 4 3 3 2 3" xfId="13273"/>
    <cellStyle name="Comma 4 4 3 3 2 4" xfId="13274"/>
    <cellStyle name="Comma 4 4 3 3 3" xfId="13275"/>
    <cellStyle name="Comma 4 4 3 3 3 2" xfId="13276"/>
    <cellStyle name="Comma 4 4 3 3 3 3" xfId="13277"/>
    <cellStyle name="Comma 4 4 3 3 4" xfId="13278"/>
    <cellStyle name="Comma 4 4 3 3 5" xfId="13279"/>
    <cellStyle name="Comma 4 4 3 3 6" xfId="13280"/>
    <cellStyle name="Comma 4 4 3 4" xfId="13281"/>
    <cellStyle name="Comma 4 4 3 4 2" xfId="13282"/>
    <cellStyle name="Comma 4 4 3 4 2 2" xfId="13283"/>
    <cellStyle name="Comma 4 4 3 4 2 2 2" xfId="13284"/>
    <cellStyle name="Comma 4 4 3 4 2 2 3" xfId="13285"/>
    <cellStyle name="Comma 4 4 3 4 2 3" xfId="13286"/>
    <cellStyle name="Comma 4 4 3 4 2 4" xfId="13287"/>
    <cellStyle name="Comma 4 4 3 4 3" xfId="13288"/>
    <cellStyle name="Comma 4 4 3 4 3 2" xfId="13289"/>
    <cellStyle name="Comma 4 4 3 4 3 3" xfId="13290"/>
    <cellStyle name="Comma 4 4 3 4 4" xfId="13291"/>
    <cellStyle name="Comma 4 4 3 4 5" xfId="13292"/>
    <cellStyle name="Comma 4 4 3 4 6" xfId="13293"/>
    <cellStyle name="Comma 4 4 3 5" xfId="13294"/>
    <cellStyle name="Comma 4 4 3 5 2" xfId="13295"/>
    <cellStyle name="Comma 4 4 3 5 2 2" xfId="13296"/>
    <cellStyle name="Comma 4 4 3 5 2 3" xfId="13297"/>
    <cellStyle name="Comma 4 4 3 5 3" xfId="13298"/>
    <cellStyle name="Comma 4 4 3 5 4" xfId="13299"/>
    <cellStyle name="Comma 4 4 3 6" xfId="13300"/>
    <cellStyle name="Comma 4 4 3 6 2" xfId="13301"/>
    <cellStyle name="Comma 4 4 3 6 3" xfId="13302"/>
    <cellStyle name="Comma 4 4 3 7" xfId="13303"/>
    <cellStyle name="Comma 4 4 3 8" xfId="13304"/>
    <cellStyle name="Comma 4 4 3 9" xfId="13305"/>
    <cellStyle name="Comma 4 4 4" xfId="13306"/>
    <cellStyle name="Comma 4 4 4 2" xfId="13307"/>
    <cellStyle name="Comma 4 4 4 2 2" xfId="13308"/>
    <cellStyle name="Comma 4 4 4 2 2 2" xfId="13309"/>
    <cellStyle name="Comma 4 4 4 2 2 2 2" xfId="13310"/>
    <cellStyle name="Comma 4 4 4 2 2 2 2 2" xfId="13311"/>
    <cellStyle name="Comma 4 4 4 2 2 2 2 3" xfId="13312"/>
    <cellStyle name="Comma 4 4 4 2 2 2 3" xfId="13313"/>
    <cellStyle name="Comma 4 4 4 2 2 2 4" xfId="13314"/>
    <cellStyle name="Comma 4 4 4 2 2 3" xfId="13315"/>
    <cellStyle name="Comma 4 4 4 2 2 3 2" xfId="13316"/>
    <cellStyle name="Comma 4 4 4 2 2 3 3" xfId="13317"/>
    <cellStyle name="Comma 4 4 4 2 2 4" xfId="13318"/>
    <cellStyle name="Comma 4 4 4 2 2 5" xfId="13319"/>
    <cellStyle name="Comma 4 4 4 2 3" xfId="13320"/>
    <cellStyle name="Comma 4 4 4 2 3 2" xfId="13321"/>
    <cellStyle name="Comma 4 4 4 2 3 2 2" xfId="13322"/>
    <cellStyle name="Comma 4 4 4 2 3 2 2 2" xfId="13323"/>
    <cellStyle name="Comma 4 4 4 2 3 2 2 3" xfId="13324"/>
    <cellStyle name="Comma 4 4 4 2 3 2 3" xfId="13325"/>
    <cellStyle name="Comma 4 4 4 2 3 2 4" xfId="13326"/>
    <cellStyle name="Comma 4 4 4 2 3 3" xfId="13327"/>
    <cellStyle name="Comma 4 4 4 2 3 3 2" xfId="13328"/>
    <cellStyle name="Comma 4 4 4 2 3 3 3" xfId="13329"/>
    <cellStyle name="Comma 4 4 4 2 3 4" xfId="13330"/>
    <cellStyle name="Comma 4 4 4 2 3 5" xfId="13331"/>
    <cellStyle name="Comma 4 4 4 2 4" xfId="13332"/>
    <cellStyle name="Comma 4 4 4 2 4 2" xfId="13333"/>
    <cellStyle name="Comma 4 4 4 2 4 2 2" xfId="13334"/>
    <cellStyle name="Comma 4 4 4 2 4 2 3" xfId="13335"/>
    <cellStyle name="Comma 4 4 4 2 4 3" xfId="13336"/>
    <cellStyle name="Comma 4 4 4 2 4 4" xfId="13337"/>
    <cellStyle name="Comma 4 4 4 2 5" xfId="13338"/>
    <cellStyle name="Comma 4 4 4 2 5 2" xfId="13339"/>
    <cellStyle name="Comma 4 4 4 2 5 3" xfId="13340"/>
    <cellStyle name="Comma 4 4 4 2 6" xfId="13341"/>
    <cellStyle name="Comma 4 4 4 2 7" xfId="13342"/>
    <cellStyle name="Comma 4 4 4 2 8" xfId="13343"/>
    <cellStyle name="Comma 4 4 4 3" xfId="13344"/>
    <cellStyle name="Comma 4 4 4 3 2" xfId="13345"/>
    <cellStyle name="Comma 4 4 4 3 2 2" xfId="13346"/>
    <cellStyle name="Comma 4 4 4 3 2 2 2" xfId="13347"/>
    <cellStyle name="Comma 4 4 4 3 2 2 3" xfId="13348"/>
    <cellStyle name="Comma 4 4 4 3 2 3" xfId="13349"/>
    <cellStyle name="Comma 4 4 4 3 2 4" xfId="13350"/>
    <cellStyle name="Comma 4 4 4 3 3" xfId="13351"/>
    <cellStyle name="Comma 4 4 4 3 3 2" xfId="13352"/>
    <cellStyle name="Comma 4 4 4 3 3 3" xfId="13353"/>
    <cellStyle name="Comma 4 4 4 3 4" xfId="13354"/>
    <cellStyle name="Comma 4 4 4 3 5" xfId="13355"/>
    <cellStyle name="Comma 4 4 4 3 6" xfId="13356"/>
    <cellStyle name="Comma 4 4 4 4" xfId="13357"/>
    <cellStyle name="Comma 4 4 4 4 2" xfId="13358"/>
    <cellStyle name="Comma 4 4 4 4 2 2" xfId="13359"/>
    <cellStyle name="Comma 4 4 4 4 2 2 2" xfId="13360"/>
    <cellStyle name="Comma 4 4 4 4 2 2 3" xfId="13361"/>
    <cellStyle name="Comma 4 4 4 4 2 3" xfId="13362"/>
    <cellStyle name="Comma 4 4 4 4 2 4" xfId="13363"/>
    <cellStyle name="Comma 4 4 4 4 3" xfId="13364"/>
    <cellStyle name="Comma 4 4 4 4 3 2" xfId="13365"/>
    <cellStyle name="Comma 4 4 4 4 3 3" xfId="13366"/>
    <cellStyle name="Comma 4 4 4 4 4" xfId="13367"/>
    <cellStyle name="Comma 4 4 4 4 5" xfId="13368"/>
    <cellStyle name="Comma 4 4 4 5" xfId="13369"/>
    <cellStyle name="Comma 4 4 4 5 2" xfId="13370"/>
    <cellStyle name="Comma 4 4 4 5 2 2" xfId="13371"/>
    <cellStyle name="Comma 4 4 4 5 2 3" xfId="13372"/>
    <cellStyle name="Comma 4 4 4 5 3" xfId="13373"/>
    <cellStyle name="Comma 4 4 4 5 4" xfId="13374"/>
    <cellStyle name="Comma 4 4 4 6" xfId="13375"/>
    <cellStyle name="Comma 4 4 4 6 2" xfId="13376"/>
    <cellStyle name="Comma 4 4 4 6 3" xfId="13377"/>
    <cellStyle name="Comma 4 4 4 7" xfId="13378"/>
    <cellStyle name="Comma 4 4 4 8" xfId="13379"/>
    <cellStyle name="Comma 4 4 5" xfId="13380"/>
    <cellStyle name="Comma 4 4 5 2" xfId="13381"/>
    <cellStyle name="Comma 4 4 5 2 2" xfId="13382"/>
    <cellStyle name="Comma 4 4 5 2 2 2" xfId="13383"/>
    <cellStyle name="Comma 4 4 5 2 2 2 2" xfId="13384"/>
    <cellStyle name="Comma 4 4 5 2 2 2 3" xfId="13385"/>
    <cellStyle name="Comma 4 4 5 2 2 3" xfId="13386"/>
    <cellStyle name="Comma 4 4 5 2 2 4" xfId="13387"/>
    <cellStyle name="Comma 4 4 5 2 3" xfId="13388"/>
    <cellStyle name="Comma 4 4 5 2 3 2" xfId="13389"/>
    <cellStyle name="Comma 4 4 5 2 3 3" xfId="13390"/>
    <cellStyle name="Comma 4 4 5 2 4" xfId="13391"/>
    <cellStyle name="Comma 4 4 5 2 5" xfId="13392"/>
    <cellStyle name="Comma 4 4 5 2 6" xfId="13393"/>
    <cellStyle name="Comma 4 4 5 3" xfId="13394"/>
    <cellStyle name="Comma 4 4 5 3 2" xfId="13395"/>
    <cellStyle name="Comma 4 4 5 3 2 2" xfId="13396"/>
    <cellStyle name="Comma 4 4 5 3 2 2 2" xfId="13397"/>
    <cellStyle name="Comma 4 4 5 3 2 2 3" xfId="13398"/>
    <cellStyle name="Comma 4 4 5 3 2 3" xfId="13399"/>
    <cellStyle name="Comma 4 4 5 3 2 4" xfId="13400"/>
    <cellStyle name="Comma 4 4 5 3 3" xfId="13401"/>
    <cellStyle name="Comma 4 4 5 3 3 2" xfId="13402"/>
    <cellStyle name="Comma 4 4 5 3 3 3" xfId="13403"/>
    <cellStyle name="Comma 4 4 5 3 4" xfId="13404"/>
    <cellStyle name="Comma 4 4 5 3 5" xfId="13405"/>
    <cellStyle name="Comma 4 4 5 3 6" xfId="13406"/>
    <cellStyle name="Comma 4 4 5 4" xfId="13407"/>
    <cellStyle name="Comma 4 4 5 4 2" xfId="13408"/>
    <cellStyle name="Comma 4 4 5 4 2 2" xfId="13409"/>
    <cellStyle name="Comma 4 4 5 4 2 3" xfId="13410"/>
    <cellStyle name="Comma 4 4 5 4 3" xfId="13411"/>
    <cellStyle name="Comma 4 4 5 4 4" xfId="13412"/>
    <cellStyle name="Comma 4 4 5 5" xfId="13413"/>
    <cellStyle name="Comma 4 4 5 5 2" xfId="13414"/>
    <cellStyle name="Comma 4 4 5 5 3" xfId="13415"/>
    <cellStyle name="Comma 4 4 5 6" xfId="13416"/>
    <cellStyle name="Comma 4 4 5 7" xfId="13417"/>
    <cellStyle name="Comma 4 4 5 8" xfId="13418"/>
    <cellStyle name="Comma 4 4 6" xfId="13419"/>
    <cellStyle name="Comma 4 4 6 2" xfId="13420"/>
    <cellStyle name="Comma 4 4 6 2 2" xfId="13421"/>
    <cellStyle name="Comma 4 4 6 2 2 2" xfId="13422"/>
    <cellStyle name="Comma 4 4 6 2 2 3" xfId="13423"/>
    <cellStyle name="Comma 4 4 6 2 3" xfId="13424"/>
    <cellStyle name="Comma 4 4 6 2 4" xfId="13425"/>
    <cellStyle name="Comma 4 4 6 3" xfId="13426"/>
    <cellStyle name="Comma 4 4 6 3 2" xfId="13427"/>
    <cellStyle name="Comma 4 4 6 3 3" xfId="13428"/>
    <cellStyle name="Comma 4 4 6 4" xfId="13429"/>
    <cellStyle name="Comma 4 4 6 5" xfId="13430"/>
    <cellStyle name="Comma 4 4 6 6" xfId="13431"/>
    <cellStyle name="Comma 4 4 7" xfId="13432"/>
    <cellStyle name="Comma 4 4 7 2" xfId="13433"/>
    <cellStyle name="Comma 4 4 7 2 2" xfId="13434"/>
    <cellStyle name="Comma 4 4 7 2 2 2" xfId="13435"/>
    <cellStyle name="Comma 4 4 7 2 2 3" xfId="13436"/>
    <cellStyle name="Comma 4 4 7 2 3" xfId="13437"/>
    <cellStyle name="Comma 4 4 7 2 4" xfId="13438"/>
    <cellStyle name="Comma 4 4 7 3" xfId="13439"/>
    <cellStyle name="Comma 4 4 7 3 2" xfId="13440"/>
    <cellStyle name="Comma 4 4 7 3 3" xfId="13441"/>
    <cellStyle name="Comma 4 4 7 4" xfId="13442"/>
    <cellStyle name="Comma 4 4 7 5" xfId="13443"/>
    <cellStyle name="Comma 4 4 7 6" xfId="13444"/>
    <cellStyle name="Comma 4 4 8" xfId="13445"/>
    <cellStyle name="Comma 4 4 8 2" xfId="13446"/>
    <cellStyle name="Comma 4 4 8 2 2" xfId="13447"/>
    <cellStyle name="Comma 4 4 8 2 3" xfId="13448"/>
    <cellStyle name="Comma 4 4 8 3" xfId="13449"/>
    <cellStyle name="Comma 4 4 8 4" xfId="13450"/>
    <cellStyle name="Comma 4 4 8 5" xfId="13451"/>
    <cellStyle name="Comma 4 4 9" xfId="13452"/>
    <cellStyle name="Comma 4 4 9 2" xfId="13453"/>
    <cellStyle name="Comma 4 4 9 3" xfId="13454"/>
    <cellStyle name="Comma 4 4 9 4" xfId="13455"/>
    <cellStyle name="Comma 4 5" xfId="13456"/>
    <cellStyle name="Comma 4 5 2" xfId="13457"/>
    <cellStyle name="Comma 4 5 2 2" xfId="13458"/>
    <cellStyle name="Comma 4 5 2 2 2" xfId="13459"/>
    <cellStyle name="Comma 4 5 2 2 2 2" xfId="13460"/>
    <cellStyle name="Comma 4 5 2 2 2 2 2" xfId="13461"/>
    <cellStyle name="Comma 4 5 2 2 2 2 3" xfId="13462"/>
    <cellStyle name="Comma 4 5 2 2 2 3" xfId="13463"/>
    <cellStyle name="Comma 4 5 2 2 2 4" xfId="13464"/>
    <cellStyle name="Comma 4 5 2 2 3" xfId="13465"/>
    <cellStyle name="Comma 4 5 2 2 3 2" xfId="13466"/>
    <cellStyle name="Comma 4 5 2 2 3 3" xfId="13467"/>
    <cellStyle name="Comma 4 5 2 2 4" xfId="13468"/>
    <cellStyle name="Comma 4 5 2 2 5" xfId="13469"/>
    <cellStyle name="Comma 4 5 2 2 6" xfId="13470"/>
    <cellStyle name="Comma 4 5 2 3" xfId="13471"/>
    <cellStyle name="Comma 4 5 2 3 2" xfId="13472"/>
    <cellStyle name="Comma 4 5 2 3 2 2" xfId="13473"/>
    <cellStyle name="Comma 4 5 2 3 2 2 2" xfId="13474"/>
    <cellStyle name="Comma 4 5 2 3 2 2 3" xfId="13475"/>
    <cellStyle name="Comma 4 5 2 3 2 3" xfId="13476"/>
    <cellStyle name="Comma 4 5 2 3 2 4" xfId="13477"/>
    <cellStyle name="Comma 4 5 2 3 3" xfId="13478"/>
    <cellStyle name="Comma 4 5 2 3 3 2" xfId="13479"/>
    <cellStyle name="Comma 4 5 2 3 3 3" xfId="13480"/>
    <cellStyle name="Comma 4 5 2 3 4" xfId="13481"/>
    <cellStyle name="Comma 4 5 2 3 5" xfId="13482"/>
    <cellStyle name="Comma 4 5 2 4" xfId="13483"/>
    <cellStyle name="Comma 4 5 2 4 2" xfId="13484"/>
    <cellStyle name="Comma 4 5 2 4 2 2" xfId="13485"/>
    <cellStyle name="Comma 4 5 2 4 2 3" xfId="13486"/>
    <cellStyle name="Comma 4 5 2 4 3" xfId="13487"/>
    <cellStyle name="Comma 4 5 2 4 4" xfId="13488"/>
    <cellStyle name="Comma 4 5 2 5" xfId="13489"/>
    <cellStyle name="Comma 4 5 2 5 2" xfId="13490"/>
    <cellStyle name="Comma 4 5 2 5 3" xfId="13491"/>
    <cellStyle name="Comma 4 5 2 6" xfId="13492"/>
    <cellStyle name="Comma 4 5 2 7" xfId="13493"/>
    <cellStyle name="Comma 4 5 2 8" xfId="13494"/>
    <cellStyle name="Comma 4 5 3" xfId="13495"/>
    <cellStyle name="Comma 4 5 3 2" xfId="13496"/>
    <cellStyle name="Comma 4 5 3 2 2" xfId="13497"/>
    <cellStyle name="Comma 4 5 3 2 2 2" xfId="13498"/>
    <cellStyle name="Comma 4 5 3 2 2 3" xfId="13499"/>
    <cellStyle name="Comma 4 5 3 2 3" xfId="13500"/>
    <cellStyle name="Comma 4 5 3 2 4" xfId="13501"/>
    <cellStyle name="Comma 4 5 3 3" xfId="13502"/>
    <cellStyle name="Comma 4 5 3 3 2" xfId="13503"/>
    <cellStyle name="Comma 4 5 3 3 3" xfId="13504"/>
    <cellStyle name="Comma 4 5 3 4" xfId="13505"/>
    <cellStyle name="Comma 4 5 3 5" xfId="13506"/>
    <cellStyle name="Comma 4 5 3 6" xfId="13507"/>
    <cellStyle name="Comma 4 5 3 7" xfId="13508"/>
    <cellStyle name="Comma 4 5 3 8" xfId="13509"/>
    <cellStyle name="Comma 4 5 4" xfId="13510"/>
    <cellStyle name="Comma 4 5 4 2" xfId="13511"/>
    <cellStyle name="Comma 4 5 4 2 2" xfId="13512"/>
    <cellStyle name="Comma 4 5 4 2 2 2" xfId="13513"/>
    <cellStyle name="Comma 4 5 4 2 2 3" xfId="13514"/>
    <cellStyle name="Comma 4 5 4 2 3" xfId="13515"/>
    <cellStyle name="Comma 4 5 4 2 4" xfId="13516"/>
    <cellStyle name="Comma 4 5 4 3" xfId="13517"/>
    <cellStyle name="Comma 4 5 4 3 2" xfId="13518"/>
    <cellStyle name="Comma 4 5 4 3 3" xfId="13519"/>
    <cellStyle name="Comma 4 5 4 4" xfId="13520"/>
    <cellStyle name="Comma 4 5 4 5" xfId="13521"/>
    <cellStyle name="Comma 4 5 4 6" xfId="13522"/>
    <cellStyle name="Comma 4 5 5" xfId="13523"/>
    <cellStyle name="Comma 4 5 5 2" xfId="13524"/>
    <cellStyle name="Comma 4 5 5 2 2" xfId="13525"/>
    <cellStyle name="Comma 4 5 5 2 3" xfId="13526"/>
    <cellStyle name="Comma 4 5 5 3" xfId="13527"/>
    <cellStyle name="Comma 4 5 5 4" xfId="13528"/>
    <cellStyle name="Comma 4 5 6" xfId="13529"/>
    <cellStyle name="Comma 4 5 6 2" xfId="13530"/>
    <cellStyle name="Comma 4 5 6 3" xfId="13531"/>
    <cellStyle name="Comma 4 5 7" xfId="13532"/>
    <cellStyle name="Comma 4 5 8" xfId="13533"/>
    <cellStyle name="Comma 4 6" xfId="13534"/>
    <cellStyle name="Comma 4 6 2" xfId="13535"/>
    <cellStyle name="Comma 4 6 2 2" xfId="13536"/>
    <cellStyle name="Comma 4 6 2 2 2" xfId="13537"/>
    <cellStyle name="Comma 4 6 2 2 2 2" xfId="13538"/>
    <cellStyle name="Comma 4 6 2 2 2 2 2" xfId="13539"/>
    <cellStyle name="Comma 4 6 2 2 2 2 3" xfId="13540"/>
    <cellStyle name="Comma 4 6 2 2 2 3" xfId="13541"/>
    <cellStyle name="Comma 4 6 2 2 2 4" xfId="13542"/>
    <cellStyle name="Comma 4 6 2 2 3" xfId="13543"/>
    <cellStyle name="Comma 4 6 2 2 3 2" xfId="13544"/>
    <cellStyle name="Comma 4 6 2 2 3 3" xfId="13545"/>
    <cellStyle name="Comma 4 6 2 2 4" xfId="13546"/>
    <cellStyle name="Comma 4 6 2 2 5" xfId="13547"/>
    <cellStyle name="Comma 4 6 2 3" xfId="13548"/>
    <cellStyle name="Comma 4 6 2 3 2" xfId="13549"/>
    <cellStyle name="Comma 4 6 2 3 2 2" xfId="13550"/>
    <cellStyle name="Comma 4 6 2 3 2 2 2" xfId="13551"/>
    <cellStyle name="Comma 4 6 2 3 2 2 3" xfId="13552"/>
    <cellStyle name="Comma 4 6 2 3 2 3" xfId="13553"/>
    <cellStyle name="Comma 4 6 2 3 2 4" xfId="13554"/>
    <cellStyle name="Comma 4 6 2 3 3" xfId="13555"/>
    <cellStyle name="Comma 4 6 2 3 3 2" xfId="13556"/>
    <cellStyle name="Comma 4 6 2 3 3 3" xfId="13557"/>
    <cellStyle name="Comma 4 6 2 3 4" xfId="13558"/>
    <cellStyle name="Comma 4 6 2 3 5" xfId="13559"/>
    <cellStyle name="Comma 4 6 2 4" xfId="13560"/>
    <cellStyle name="Comma 4 6 2 4 2" xfId="13561"/>
    <cellStyle name="Comma 4 6 2 4 2 2" xfId="13562"/>
    <cellStyle name="Comma 4 6 2 4 2 3" xfId="13563"/>
    <cellStyle name="Comma 4 6 2 4 3" xfId="13564"/>
    <cellStyle name="Comma 4 6 2 4 4" xfId="13565"/>
    <cellStyle name="Comma 4 6 2 5" xfId="13566"/>
    <cellStyle name="Comma 4 6 2 5 2" xfId="13567"/>
    <cellStyle name="Comma 4 6 2 5 3" xfId="13568"/>
    <cellStyle name="Comma 4 6 2 6" xfId="13569"/>
    <cellStyle name="Comma 4 6 2 7" xfId="13570"/>
    <cellStyle name="Comma 4 6 2 8" xfId="13571"/>
    <cellStyle name="Comma 4 6 3" xfId="13572"/>
    <cellStyle name="Comma 4 6 3 2" xfId="13573"/>
    <cellStyle name="Comma 4 6 3 2 2" xfId="13574"/>
    <cellStyle name="Comma 4 6 3 2 2 2" xfId="13575"/>
    <cellStyle name="Comma 4 6 3 2 2 3" xfId="13576"/>
    <cellStyle name="Comma 4 6 3 2 3" xfId="13577"/>
    <cellStyle name="Comma 4 6 3 2 4" xfId="13578"/>
    <cellStyle name="Comma 4 6 3 3" xfId="13579"/>
    <cellStyle name="Comma 4 6 3 3 2" xfId="13580"/>
    <cellStyle name="Comma 4 6 3 3 3" xfId="13581"/>
    <cellStyle name="Comma 4 6 3 4" xfId="13582"/>
    <cellStyle name="Comma 4 6 3 5" xfId="13583"/>
    <cellStyle name="Comma 4 6 3 6" xfId="13584"/>
    <cellStyle name="Comma 4 6 4" xfId="13585"/>
    <cellStyle name="Comma 4 6 4 2" xfId="13586"/>
    <cellStyle name="Comma 4 6 4 2 2" xfId="13587"/>
    <cellStyle name="Comma 4 6 4 2 2 2" xfId="13588"/>
    <cellStyle name="Comma 4 6 4 2 2 3" xfId="13589"/>
    <cellStyle name="Comma 4 6 4 2 3" xfId="13590"/>
    <cellStyle name="Comma 4 6 4 2 4" xfId="13591"/>
    <cellStyle name="Comma 4 6 4 3" xfId="13592"/>
    <cellStyle name="Comma 4 6 4 3 2" xfId="13593"/>
    <cellStyle name="Comma 4 6 4 3 3" xfId="13594"/>
    <cellStyle name="Comma 4 6 4 4" xfId="13595"/>
    <cellStyle name="Comma 4 6 4 5" xfId="13596"/>
    <cellStyle name="Comma 4 6 4 6" xfId="13597"/>
    <cellStyle name="Comma 4 6 4 7" xfId="13598"/>
    <cellStyle name="Comma 4 6 5" xfId="13599"/>
    <cellStyle name="Comma 4 6 5 2" xfId="13600"/>
    <cellStyle name="Comma 4 6 5 2 2" xfId="13601"/>
    <cellStyle name="Comma 4 6 5 2 3" xfId="13602"/>
    <cellStyle name="Comma 4 6 5 3" xfId="13603"/>
    <cellStyle name="Comma 4 6 5 4" xfId="13604"/>
    <cellStyle name="Comma 4 6 6" xfId="13605"/>
    <cellStyle name="Comma 4 6 6 2" xfId="13606"/>
    <cellStyle name="Comma 4 6 6 3" xfId="13607"/>
    <cellStyle name="Comma 4 6 7" xfId="13608"/>
    <cellStyle name="Comma 4 6 8" xfId="13609"/>
    <cellStyle name="Comma 4 7" xfId="13610"/>
    <cellStyle name="Comma 4 7 2" xfId="13611"/>
    <cellStyle name="Comma 4 7 2 2" xfId="13612"/>
    <cellStyle name="Comma 4 7 2 2 2" xfId="13613"/>
    <cellStyle name="Comma 4 7 2 2 2 2" xfId="13614"/>
    <cellStyle name="Comma 4 7 2 2 2 2 2" xfId="13615"/>
    <cellStyle name="Comma 4 7 2 2 2 2 3" xfId="13616"/>
    <cellStyle name="Comma 4 7 2 2 2 3" xfId="13617"/>
    <cellStyle name="Comma 4 7 2 2 2 4" xfId="13618"/>
    <cellStyle name="Comma 4 7 2 2 3" xfId="13619"/>
    <cellStyle name="Comma 4 7 2 2 3 2" xfId="13620"/>
    <cellStyle name="Comma 4 7 2 2 3 3" xfId="13621"/>
    <cellStyle name="Comma 4 7 2 2 4" xfId="13622"/>
    <cellStyle name="Comma 4 7 2 2 5" xfId="13623"/>
    <cellStyle name="Comma 4 7 2 3" xfId="13624"/>
    <cellStyle name="Comma 4 7 2 3 2" xfId="13625"/>
    <cellStyle name="Comma 4 7 2 3 2 2" xfId="13626"/>
    <cellStyle name="Comma 4 7 2 3 2 2 2" xfId="13627"/>
    <cellStyle name="Comma 4 7 2 3 2 2 3" xfId="13628"/>
    <cellStyle name="Comma 4 7 2 3 2 3" xfId="13629"/>
    <cellStyle name="Comma 4 7 2 3 2 4" xfId="13630"/>
    <cellStyle name="Comma 4 7 2 3 3" xfId="13631"/>
    <cellStyle name="Comma 4 7 2 3 3 2" xfId="13632"/>
    <cellStyle name="Comma 4 7 2 3 3 3" xfId="13633"/>
    <cellStyle name="Comma 4 7 2 3 4" xfId="13634"/>
    <cellStyle name="Comma 4 7 2 3 5" xfId="13635"/>
    <cellStyle name="Comma 4 7 2 4" xfId="13636"/>
    <cellStyle name="Comma 4 7 2 4 2" xfId="13637"/>
    <cellStyle name="Comma 4 7 2 4 2 2" xfId="13638"/>
    <cellStyle name="Comma 4 7 2 4 2 3" xfId="13639"/>
    <cellStyle name="Comma 4 7 2 4 3" xfId="13640"/>
    <cellStyle name="Comma 4 7 2 4 4" xfId="13641"/>
    <cellStyle name="Comma 4 7 2 5" xfId="13642"/>
    <cellStyle name="Comma 4 7 2 5 2" xfId="13643"/>
    <cellStyle name="Comma 4 7 2 5 3" xfId="13644"/>
    <cellStyle name="Comma 4 7 2 6" xfId="13645"/>
    <cellStyle name="Comma 4 7 2 7" xfId="13646"/>
    <cellStyle name="Comma 4 7 2 8" xfId="13647"/>
    <cellStyle name="Comma 4 7 3" xfId="13648"/>
    <cellStyle name="Comma 4 7 3 2" xfId="13649"/>
    <cellStyle name="Comma 4 7 3 2 2" xfId="13650"/>
    <cellStyle name="Comma 4 7 3 2 2 2" xfId="13651"/>
    <cellStyle name="Comma 4 7 3 2 2 3" xfId="13652"/>
    <cellStyle name="Comma 4 7 3 2 3" xfId="13653"/>
    <cellStyle name="Comma 4 7 3 2 4" xfId="13654"/>
    <cellStyle name="Comma 4 7 3 3" xfId="13655"/>
    <cellStyle name="Comma 4 7 3 3 2" xfId="13656"/>
    <cellStyle name="Comma 4 7 3 3 3" xfId="13657"/>
    <cellStyle name="Comma 4 7 3 4" xfId="13658"/>
    <cellStyle name="Comma 4 7 3 5" xfId="13659"/>
    <cellStyle name="Comma 4 7 4" xfId="13660"/>
    <cellStyle name="Comma 4 7 4 2" xfId="13661"/>
    <cellStyle name="Comma 4 7 4 2 2" xfId="13662"/>
    <cellStyle name="Comma 4 7 4 2 2 2" xfId="13663"/>
    <cellStyle name="Comma 4 7 4 2 2 3" xfId="13664"/>
    <cellStyle name="Comma 4 7 4 2 3" xfId="13665"/>
    <cellStyle name="Comma 4 7 4 2 4" xfId="13666"/>
    <cellStyle name="Comma 4 7 4 3" xfId="13667"/>
    <cellStyle name="Comma 4 7 4 3 2" xfId="13668"/>
    <cellStyle name="Comma 4 7 4 3 3" xfId="13669"/>
    <cellStyle name="Comma 4 7 4 4" xfId="13670"/>
    <cellStyle name="Comma 4 7 4 5" xfId="13671"/>
    <cellStyle name="Comma 4 7 5" xfId="13672"/>
    <cellStyle name="Comma 4 7 5 2" xfId="13673"/>
    <cellStyle name="Comma 4 7 5 2 2" xfId="13674"/>
    <cellStyle name="Comma 4 7 5 2 3" xfId="13675"/>
    <cellStyle name="Comma 4 7 5 3" xfId="13676"/>
    <cellStyle name="Comma 4 7 5 4" xfId="13677"/>
    <cellStyle name="Comma 4 7 6" xfId="13678"/>
    <cellStyle name="Comma 4 7 6 2" xfId="13679"/>
    <cellStyle name="Comma 4 7 6 3" xfId="13680"/>
    <cellStyle name="Comma 4 7 7" xfId="13681"/>
    <cellStyle name="Comma 4 7 8" xfId="13682"/>
    <cellStyle name="Comma 4 7 9" xfId="13683"/>
    <cellStyle name="Comma 4 8" xfId="13684"/>
    <cellStyle name="Comma 4 8 2" xfId="13685"/>
    <cellStyle name="Comma 4 8 2 2" xfId="13686"/>
    <cellStyle name="Comma 4 8 2 2 2" xfId="13687"/>
    <cellStyle name="Comma 4 8 2 2 2 2" xfId="13688"/>
    <cellStyle name="Comma 4 8 2 2 2 3" xfId="13689"/>
    <cellStyle name="Comma 4 8 2 2 3" xfId="13690"/>
    <cellStyle name="Comma 4 8 2 2 4" xfId="13691"/>
    <cellStyle name="Comma 4 8 2 3" xfId="13692"/>
    <cellStyle name="Comma 4 8 2 3 2" xfId="13693"/>
    <cellStyle name="Comma 4 8 2 3 3" xfId="13694"/>
    <cellStyle name="Comma 4 8 2 4" xfId="13695"/>
    <cellStyle name="Comma 4 8 2 5" xfId="13696"/>
    <cellStyle name="Comma 4 8 3" xfId="13697"/>
    <cellStyle name="Comma 4 8 3 2" xfId="13698"/>
    <cellStyle name="Comma 4 8 3 2 2" xfId="13699"/>
    <cellStyle name="Comma 4 8 3 2 2 2" xfId="13700"/>
    <cellStyle name="Comma 4 8 3 2 2 3" xfId="13701"/>
    <cellStyle name="Comma 4 8 3 2 3" xfId="13702"/>
    <cellStyle name="Comma 4 8 3 2 4" xfId="13703"/>
    <cellStyle name="Comma 4 8 3 3" xfId="13704"/>
    <cellStyle name="Comma 4 8 3 3 2" xfId="13705"/>
    <cellStyle name="Comma 4 8 3 3 3" xfId="13706"/>
    <cellStyle name="Comma 4 8 3 4" xfId="13707"/>
    <cellStyle name="Comma 4 8 3 5" xfId="13708"/>
    <cellStyle name="Comma 4 8 4" xfId="13709"/>
    <cellStyle name="Comma 4 8 4 2" xfId="13710"/>
    <cellStyle name="Comma 4 8 4 2 2" xfId="13711"/>
    <cellStyle name="Comma 4 8 4 2 3" xfId="13712"/>
    <cellStyle name="Comma 4 8 4 3" xfId="13713"/>
    <cellStyle name="Comma 4 8 4 4" xfId="13714"/>
    <cellStyle name="Comma 4 8 5" xfId="13715"/>
    <cellStyle name="Comma 4 8 5 2" xfId="13716"/>
    <cellStyle name="Comma 4 8 5 3" xfId="13717"/>
    <cellStyle name="Comma 4 8 6" xfId="13718"/>
    <cellStyle name="Comma 4 8 7" xfId="13719"/>
    <cellStyle name="Comma 4 8 8" xfId="13720"/>
    <cellStyle name="Comma 4 9" xfId="13721"/>
    <cellStyle name="Comma 4 9 2" xfId="13722"/>
    <cellStyle name="Comma 4 9 2 2" xfId="13723"/>
    <cellStyle name="Comma 4 9 2 2 2" xfId="13724"/>
    <cellStyle name="Comma 4 9 2 2 3" xfId="13725"/>
    <cellStyle name="Comma 4 9 2 3" xfId="13726"/>
    <cellStyle name="Comma 4 9 2 4" xfId="13727"/>
    <cellStyle name="Comma 4 9 3" xfId="13728"/>
    <cellStyle name="Comma 4 9 3 2" xfId="13729"/>
    <cellStyle name="Comma 4 9 3 3" xfId="13730"/>
    <cellStyle name="Comma 4 9 4" xfId="13731"/>
    <cellStyle name="Comma 4 9 5" xfId="13732"/>
    <cellStyle name="Comma 4 9 6" xfId="13733"/>
    <cellStyle name="Comma 4_2186" xfId="13734"/>
    <cellStyle name="Comma 40" xfId="13735"/>
    <cellStyle name="Comma 41" xfId="13736"/>
    <cellStyle name="Comma 42" xfId="13737"/>
    <cellStyle name="Comma 43" xfId="13738"/>
    <cellStyle name="Comma 44" xfId="13739"/>
    <cellStyle name="Comma 45" xfId="13740"/>
    <cellStyle name="Comma 5" xfId="13741"/>
    <cellStyle name="Comma 5 10" xfId="13742"/>
    <cellStyle name="Comma 5 11" xfId="13743"/>
    <cellStyle name="Comma 5 2" xfId="13744"/>
    <cellStyle name="Comma 5 2 10" xfId="13745"/>
    <cellStyle name="Comma 5 2 2" xfId="13746"/>
    <cellStyle name="Comma 5 2 2 2" xfId="13747"/>
    <cellStyle name="Comma 5 2 2 2 2" xfId="13748"/>
    <cellStyle name="Comma 5 2 2 2 2 2" xfId="13749"/>
    <cellStyle name="Comma 5 2 2 2 2 2 2" xfId="13750"/>
    <cellStyle name="Comma 5 2 2 2 2 2 2 2" xfId="13751"/>
    <cellStyle name="Comma 5 2 2 2 2 2 2 3" xfId="13752"/>
    <cellStyle name="Comma 5 2 2 2 2 2 3" xfId="13753"/>
    <cellStyle name="Comma 5 2 2 2 2 2 3 2" xfId="13754"/>
    <cellStyle name="Comma 5 2 2 2 2 2 3 3" xfId="13755"/>
    <cellStyle name="Comma 5 2 2 2 2 2 4" xfId="13756"/>
    <cellStyle name="Comma 5 2 2 2 2 2 5" xfId="13757"/>
    <cellStyle name="Comma 5 2 2 2 2 3" xfId="13758"/>
    <cellStyle name="Comma 5 2 2 2 2 3 2" xfId="13759"/>
    <cellStyle name="Comma 5 2 2 2 2 3 3" xfId="13760"/>
    <cellStyle name="Comma 5 2 2 2 2 4" xfId="13761"/>
    <cellStyle name="Comma 5 2 2 2 2 4 2" xfId="13762"/>
    <cellStyle name="Comma 5 2 2 2 2 4 3" xfId="13763"/>
    <cellStyle name="Comma 5 2 2 2 2 5" xfId="13764"/>
    <cellStyle name="Comma 5 2 2 2 2 6" xfId="13765"/>
    <cellStyle name="Comma 5 2 2 2 2 7" xfId="13766"/>
    <cellStyle name="Comma 5 2 2 2 3" xfId="13767"/>
    <cellStyle name="Comma 5 2 2 2 3 2" xfId="13768"/>
    <cellStyle name="Comma 5 2 2 2 3 2 2" xfId="13769"/>
    <cellStyle name="Comma 5 2 2 2 3 2 3" xfId="13770"/>
    <cellStyle name="Comma 5 2 2 2 3 3" xfId="13771"/>
    <cellStyle name="Comma 5 2 2 2 3 3 2" xfId="13772"/>
    <cellStyle name="Comma 5 2 2 2 3 3 3" xfId="13773"/>
    <cellStyle name="Comma 5 2 2 2 3 4" xfId="13774"/>
    <cellStyle name="Comma 5 2 2 2 3 5" xfId="13775"/>
    <cellStyle name="Comma 5 2 2 2 4" xfId="13776"/>
    <cellStyle name="Comma 5 2 2 2 4 2" xfId="13777"/>
    <cellStyle name="Comma 5 2 2 2 4 3" xfId="13778"/>
    <cellStyle name="Comma 5 2 2 2 5" xfId="13779"/>
    <cellStyle name="Comma 5 2 2 2 5 2" xfId="13780"/>
    <cellStyle name="Comma 5 2 2 2 5 3" xfId="13781"/>
    <cellStyle name="Comma 5 2 2 2 6" xfId="13782"/>
    <cellStyle name="Comma 5 2 2 2 7" xfId="13783"/>
    <cellStyle name="Comma 5 2 2 2 8" xfId="13784"/>
    <cellStyle name="Comma 5 2 2 3" xfId="13785"/>
    <cellStyle name="Comma 5 2 2 3 2" xfId="13786"/>
    <cellStyle name="Comma 5 2 2 3 2 2" xfId="13787"/>
    <cellStyle name="Comma 5 2 2 3 2 2 2" xfId="13788"/>
    <cellStyle name="Comma 5 2 2 3 2 2 3" xfId="13789"/>
    <cellStyle name="Comma 5 2 2 3 2 3" xfId="13790"/>
    <cellStyle name="Comma 5 2 2 3 2 3 2" xfId="13791"/>
    <cellStyle name="Comma 5 2 2 3 2 3 3" xfId="13792"/>
    <cellStyle name="Comma 5 2 2 3 2 4" xfId="13793"/>
    <cellStyle name="Comma 5 2 2 3 2 5" xfId="13794"/>
    <cellStyle name="Comma 5 2 2 3 3" xfId="13795"/>
    <cellStyle name="Comma 5 2 2 3 3 2" xfId="13796"/>
    <cellStyle name="Comma 5 2 2 3 3 3" xfId="13797"/>
    <cellStyle name="Comma 5 2 2 3 4" xfId="13798"/>
    <cellStyle name="Comma 5 2 2 3 4 2" xfId="13799"/>
    <cellStyle name="Comma 5 2 2 3 4 3" xfId="13800"/>
    <cellStyle name="Comma 5 2 2 3 5" xfId="13801"/>
    <cellStyle name="Comma 5 2 2 3 6" xfId="13802"/>
    <cellStyle name="Comma 5 2 2 3 7" xfId="13803"/>
    <cellStyle name="Comma 5 2 2 4" xfId="13804"/>
    <cellStyle name="Comma 5 2 2 4 2" xfId="13805"/>
    <cellStyle name="Comma 5 2 2 4 2 2" xfId="13806"/>
    <cellStyle name="Comma 5 2 2 4 2 3" xfId="13807"/>
    <cellStyle name="Comma 5 2 2 4 3" xfId="13808"/>
    <cellStyle name="Comma 5 2 2 4 3 2" xfId="13809"/>
    <cellStyle name="Comma 5 2 2 4 3 3" xfId="13810"/>
    <cellStyle name="Comma 5 2 2 4 4" xfId="13811"/>
    <cellStyle name="Comma 5 2 2 4 5" xfId="13812"/>
    <cellStyle name="Comma 5 2 2 5" xfId="13813"/>
    <cellStyle name="Comma 5 2 2 5 2" xfId="13814"/>
    <cellStyle name="Comma 5 2 2 5 3" xfId="13815"/>
    <cellStyle name="Comma 5 2 2 6" xfId="13816"/>
    <cellStyle name="Comma 5 2 2 6 2" xfId="13817"/>
    <cellStyle name="Comma 5 2 2 6 3" xfId="13818"/>
    <cellStyle name="Comma 5 2 2 7" xfId="13819"/>
    <cellStyle name="Comma 5 2 2 8" xfId="13820"/>
    <cellStyle name="Comma 5 2 2 9" xfId="13821"/>
    <cellStyle name="Comma 5 2 3" xfId="13822"/>
    <cellStyle name="Comma 5 2 3 2" xfId="13823"/>
    <cellStyle name="Comma 5 2 3 2 2" xfId="13824"/>
    <cellStyle name="Comma 5 2 3 2 2 2" xfId="13825"/>
    <cellStyle name="Comma 5 2 3 2 2 2 2" xfId="13826"/>
    <cellStyle name="Comma 5 2 3 2 2 2 3" xfId="13827"/>
    <cellStyle name="Comma 5 2 3 2 2 3" xfId="13828"/>
    <cellStyle name="Comma 5 2 3 2 2 3 2" xfId="13829"/>
    <cellStyle name="Comma 5 2 3 2 2 3 3" xfId="13830"/>
    <cellStyle name="Comma 5 2 3 2 2 4" xfId="13831"/>
    <cellStyle name="Comma 5 2 3 2 2 5" xfId="13832"/>
    <cellStyle name="Comma 5 2 3 2 3" xfId="13833"/>
    <cellStyle name="Comma 5 2 3 2 3 2" xfId="13834"/>
    <cellStyle name="Comma 5 2 3 2 3 3" xfId="13835"/>
    <cellStyle name="Comma 5 2 3 2 4" xfId="13836"/>
    <cellStyle name="Comma 5 2 3 2 4 2" xfId="13837"/>
    <cellStyle name="Comma 5 2 3 2 4 3" xfId="13838"/>
    <cellStyle name="Comma 5 2 3 2 5" xfId="13839"/>
    <cellStyle name="Comma 5 2 3 2 6" xfId="13840"/>
    <cellStyle name="Comma 5 2 3 3" xfId="13841"/>
    <cellStyle name="Comma 5 2 3 3 2" xfId="13842"/>
    <cellStyle name="Comma 5 2 3 3 2 2" xfId="13843"/>
    <cellStyle name="Comma 5 2 3 3 2 3" xfId="13844"/>
    <cellStyle name="Comma 5 2 3 3 3" xfId="13845"/>
    <cellStyle name="Comma 5 2 3 3 3 2" xfId="13846"/>
    <cellStyle name="Comma 5 2 3 3 3 3" xfId="13847"/>
    <cellStyle name="Comma 5 2 3 3 4" xfId="13848"/>
    <cellStyle name="Comma 5 2 3 3 5" xfId="13849"/>
    <cellStyle name="Comma 5 2 3 3 6" xfId="13850"/>
    <cellStyle name="Comma 5 2 3 3 7" xfId="13851"/>
    <cellStyle name="Comma 5 2 3 4" xfId="13852"/>
    <cellStyle name="Comma 5 2 3 4 2" xfId="13853"/>
    <cellStyle name="Comma 5 2 3 4 3" xfId="13854"/>
    <cellStyle name="Comma 5 2 3 5" xfId="13855"/>
    <cellStyle name="Comma 5 2 3 5 2" xfId="13856"/>
    <cellStyle name="Comma 5 2 3 5 3" xfId="13857"/>
    <cellStyle name="Comma 5 2 3 6" xfId="13858"/>
    <cellStyle name="Comma 5 2 3 7" xfId="13859"/>
    <cellStyle name="Comma 5 2 4" xfId="13860"/>
    <cellStyle name="Comma 5 2 4 2" xfId="13861"/>
    <cellStyle name="Comma 5 2 4 2 2" xfId="13862"/>
    <cellStyle name="Comma 5 2 4 2 2 2" xfId="13863"/>
    <cellStyle name="Comma 5 2 4 2 2 3" xfId="13864"/>
    <cellStyle name="Comma 5 2 4 2 3" xfId="13865"/>
    <cellStyle name="Comma 5 2 4 2 3 2" xfId="13866"/>
    <cellStyle name="Comma 5 2 4 2 3 3" xfId="13867"/>
    <cellStyle name="Comma 5 2 4 2 4" xfId="13868"/>
    <cellStyle name="Comma 5 2 4 2 5" xfId="13869"/>
    <cellStyle name="Comma 5 2 4 3" xfId="13870"/>
    <cellStyle name="Comma 5 2 4 3 2" xfId="13871"/>
    <cellStyle name="Comma 5 2 4 3 3" xfId="13872"/>
    <cellStyle name="Comma 5 2 4 4" xfId="13873"/>
    <cellStyle name="Comma 5 2 4 4 2" xfId="13874"/>
    <cellStyle name="Comma 5 2 4 4 3" xfId="13875"/>
    <cellStyle name="Comma 5 2 4 5" xfId="13876"/>
    <cellStyle name="Comma 5 2 4 6" xfId="13877"/>
    <cellStyle name="Comma 5 2 4 7" xfId="13878"/>
    <cellStyle name="Comma 5 2 5" xfId="13879"/>
    <cellStyle name="Comma 5 2 5 2" xfId="13880"/>
    <cellStyle name="Comma 5 2 5 2 2" xfId="13881"/>
    <cellStyle name="Comma 5 2 5 2 3" xfId="13882"/>
    <cellStyle name="Comma 5 2 5 3" xfId="13883"/>
    <cellStyle name="Comma 5 2 5 3 2" xfId="13884"/>
    <cellStyle name="Comma 5 2 5 3 3" xfId="13885"/>
    <cellStyle name="Comma 5 2 5 4" xfId="13886"/>
    <cellStyle name="Comma 5 2 5 5" xfId="13887"/>
    <cellStyle name="Comma 5 2 6" xfId="13888"/>
    <cellStyle name="Comma 5 2 6 2" xfId="13889"/>
    <cellStyle name="Comma 5 2 6 3" xfId="13890"/>
    <cellStyle name="Comma 5 2 7" xfId="13891"/>
    <cellStyle name="Comma 5 2 7 2" xfId="13892"/>
    <cellStyle name="Comma 5 2 7 3" xfId="13893"/>
    <cellStyle name="Comma 5 2 8" xfId="13894"/>
    <cellStyle name="Comma 5 2 9" xfId="13895"/>
    <cellStyle name="Comma 5 3" xfId="13896"/>
    <cellStyle name="Comma 5 3 2" xfId="13897"/>
    <cellStyle name="Comma 5 3 2 2" xfId="13898"/>
    <cellStyle name="Comma 5 3 2 2 2" xfId="13899"/>
    <cellStyle name="Comma 5 3 2 2 2 2" xfId="13900"/>
    <cellStyle name="Comma 5 3 2 2 2 2 2" xfId="13901"/>
    <cellStyle name="Comma 5 3 2 2 2 2 3" xfId="13902"/>
    <cellStyle name="Comma 5 3 2 2 2 3" xfId="13903"/>
    <cellStyle name="Comma 5 3 2 2 2 3 2" xfId="13904"/>
    <cellStyle name="Comma 5 3 2 2 2 3 3" xfId="13905"/>
    <cellStyle name="Comma 5 3 2 2 2 4" xfId="13906"/>
    <cellStyle name="Comma 5 3 2 2 2 5" xfId="13907"/>
    <cellStyle name="Comma 5 3 2 2 3" xfId="13908"/>
    <cellStyle name="Comma 5 3 2 2 3 2" xfId="13909"/>
    <cellStyle name="Comma 5 3 2 2 3 3" xfId="13910"/>
    <cellStyle name="Comma 5 3 2 2 4" xfId="13911"/>
    <cellStyle name="Comma 5 3 2 2 4 2" xfId="13912"/>
    <cellStyle name="Comma 5 3 2 2 4 3" xfId="13913"/>
    <cellStyle name="Comma 5 3 2 2 5" xfId="13914"/>
    <cellStyle name="Comma 5 3 2 2 6" xfId="13915"/>
    <cellStyle name="Comma 5 3 2 2 7" xfId="13916"/>
    <cellStyle name="Comma 5 3 2 3" xfId="13917"/>
    <cellStyle name="Comma 5 3 2 3 2" xfId="13918"/>
    <cellStyle name="Comma 5 3 2 3 2 2" xfId="13919"/>
    <cellStyle name="Comma 5 3 2 3 2 2 2" xfId="13920"/>
    <cellStyle name="Comma 5 3 2 3 2 2 3" xfId="13921"/>
    <cellStyle name="Comma 5 3 2 3 2 3" xfId="13922"/>
    <cellStyle name="Comma 5 3 2 3 2 4" xfId="13923"/>
    <cellStyle name="Comma 5 3 2 3 3" xfId="13924"/>
    <cellStyle name="Comma 5 3 2 3 3 2" xfId="13925"/>
    <cellStyle name="Comma 5 3 2 3 3 3" xfId="13926"/>
    <cellStyle name="Comma 5 3 2 3 4" xfId="13927"/>
    <cellStyle name="Comma 5 3 2 3 5" xfId="13928"/>
    <cellStyle name="Comma 5 3 2 4" xfId="13929"/>
    <cellStyle name="Comma 5 3 2 4 2" xfId="13930"/>
    <cellStyle name="Comma 5 3 2 4 2 2" xfId="13931"/>
    <cellStyle name="Comma 5 3 2 4 2 3" xfId="13932"/>
    <cellStyle name="Comma 5 3 2 4 3" xfId="13933"/>
    <cellStyle name="Comma 5 3 2 4 4" xfId="13934"/>
    <cellStyle name="Comma 5 3 2 5" xfId="13935"/>
    <cellStyle name="Comma 5 3 2 5 2" xfId="13936"/>
    <cellStyle name="Comma 5 3 2 5 3" xfId="13937"/>
    <cellStyle name="Comma 5 3 2 6" xfId="13938"/>
    <cellStyle name="Comma 5 3 2 7" xfId="13939"/>
    <cellStyle name="Comma 5 3 2 8" xfId="13940"/>
    <cellStyle name="Comma 5 3 3" xfId="13941"/>
    <cellStyle name="Comma 5 3 3 2" xfId="13942"/>
    <cellStyle name="Comma 5 3 3 2 2" xfId="13943"/>
    <cellStyle name="Comma 5 3 3 2 2 2" xfId="13944"/>
    <cellStyle name="Comma 5 3 3 2 2 3" xfId="13945"/>
    <cellStyle name="Comma 5 3 3 2 3" xfId="13946"/>
    <cellStyle name="Comma 5 3 3 2 3 2" xfId="13947"/>
    <cellStyle name="Comma 5 3 3 2 3 3" xfId="13948"/>
    <cellStyle name="Comma 5 3 3 2 4" xfId="13949"/>
    <cellStyle name="Comma 5 3 3 2 5" xfId="13950"/>
    <cellStyle name="Comma 5 3 3 3" xfId="13951"/>
    <cellStyle name="Comma 5 3 3 3 2" xfId="13952"/>
    <cellStyle name="Comma 5 3 3 3 3" xfId="13953"/>
    <cellStyle name="Comma 5 3 3 4" xfId="13954"/>
    <cellStyle name="Comma 5 3 3 4 2" xfId="13955"/>
    <cellStyle name="Comma 5 3 3 4 3" xfId="13956"/>
    <cellStyle name="Comma 5 3 3 5" xfId="13957"/>
    <cellStyle name="Comma 5 3 3 6" xfId="13958"/>
    <cellStyle name="Comma 5 3 3 7" xfId="13959"/>
    <cellStyle name="Comma 5 3 4" xfId="13960"/>
    <cellStyle name="Comma 5 3 4 2" xfId="13961"/>
    <cellStyle name="Comma 5 3 4 2 2" xfId="13962"/>
    <cellStyle name="Comma 5 3 4 2 2 2" xfId="13963"/>
    <cellStyle name="Comma 5 3 4 2 2 3" xfId="13964"/>
    <cellStyle name="Comma 5 3 4 2 3" xfId="13965"/>
    <cellStyle name="Comma 5 3 4 2 4" xfId="13966"/>
    <cellStyle name="Comma 5 3 4 3" xfId="13967"/>
    <cellStyle name="Comma 5 3 4 3 2" xfId="13968"/>
    <cellStyle name="Comma 5 3 4 3 3" xfId="13969"/>
    <cellStyle name="Comma 5 3 4 4" xfId="13970"/>
    <cellStyle name="Comma 5 3 4 5" xfId="13971"/>
    <cellStyle name="Comma 5 3 4 6" xfId="13972"/>
    <cellStyle name="Comma 5 3 5" xfId="13973"/>
    <cellStyle name="Comma 5 3 5 2" xfId="13974"/>
    <cellStyle name="Comma 5 3 5 2 2" xfId="13975"/>
    <cellStyle name="Comma 5 3 5 2 3" xfId="13976"/>
    <cellStyle name="Comma 5 3 5 3" xfId="13977"/>
    <cellStyle name="Comma 5 3 5 4" xfId="13978"/>
    <cellStyle name="Comma 5 3 6" xfId="13979"/>
    <cellStyle name="Comma 5 3 6 2" xfId="13980"/>
    <cellStyle name="Comma 5 3 6 3" xfId="13981"/>
    <cellStyle name="Comma 5 3 7" xfId="13982"/>
    <cellStyle name="Comma 5 3 8" xfId="13983"/>
    <cellStyle name="Comma 5 3 9" xfId="13984"/>
    <cellStyle name="Comma 5 4" xfId="13985"/>
    <cellStyle name="Comma 5 4 2" xfId="13986"/>
    <cellStyle name="Comma 5 4 2 2" xfId="13987"/>
    <cellStyle name="Comma 5 4 2 2 2" xfId="13988"/>
    <cellStyle name="Comma 5 4 2 2 2 2" xfId="13989"/>
    <cellStyle name="Comma 5 4 2 2 2 2 2" xfId="13990"/>
    <cellStyle name="Comma 5 4 2 2 2 2 3" xfId="13991"/>
    <cellStyle name="Comma 5 4 2 2 2 3" xfId="13992"/>
    <cellStyle name="Comma 5 4 2 2 2 3 2" xfId="13993"/>
    <cellStyle name="Comma 5 4 2 2 2 3 3" xfId="13994"/>
    <cellStyle name="Comma 5 4 2 2 2 4" xfId="13995"/>
    <cellStyle name="Comma 5 4 2 2 2 5" xfId="13996"/>
    <cellStyle name="Comma 5 4 2 2 3" xfId="13997"/>
    <cellStyle name="Comma 5 4 2 2 3 2" xfId="13998"/>
    <cellStyle name="Comma 5 4 2 2 3 3" xfId="13999"/>
    <cellStyle name="Comma 5 4 2 2 4" xfId="14000"/>
    <cellStyle name="Comma 5 4 2 2 4 2" xfId="14001"/>
    <cellStyle name="Comma 5 4 2 2 4 3" xfId="14002"/>
    <cellStyle name="Comma 5 4 2 2 5" xfId="14003"/>
    <cellStyle name="Comma 5 4 2 2 6" xfId="14004"/>
    <cellStyle name="Comma 5 4 2 3" xfId="14005"/>
    <cellStyle name="Comma 5 4 2 3 2" xfId="14006"/>
    <cellStyle name="Comma 5 4 2 3 2 2" xfId="14007"/>
    <cellStyle name="Comma 5 4 2 3 2 2 2" xfId="14008"/>
    <cellStyle name="Comma 5 4 2 3 2 2 3" xfId="14009"/>
    <cellStyle name="Comma 5 4 2 3 2 3" xfId="14010"/>
    <cellStyle name="Comma 5 4 2 3 2 4" xfId="14011"/>
    <cellStyle name="Comma 5 4 2 3 3" xfId="14012"/>
    <cellStyle name="Comma 5 4 2 3 3 2" xfId="14013"/>
    <cellStyle name="Comma 5 4 2 3 3 3" xfId="14014"/>
    <cellStyle name="Comma 5 4 2 3 4" xfId="14015"/>
    <cellStyle name="Comma 5 4 2 3 5" xfId="14016"/>
    <cellStyle name="Comma 5 4 2 4" xfId="14017"/>
    <cellStyle name="Comma 5 4 2 4 2" xfId="14018"/>
    <cellStyle name="Comma 5 4 2 4 2 2" xfId="14019"/>
    <cellStyle name="Comma 5 4 2 4 2 3" xfId="14020"/>
    <cellStyle name="Comma 5 4 2 4 3" xfId="14021"/>
    <cellStyle name="Comma 5 4 2 4 4" xfId="14022"/>
    <cellStyle name="Comma 5 4 2 5" xfId="14023"/>
    <cellStyle name="Comma 5 4 2 5 2" xfId="14024"/>
    <cellStyle name="Comma 5 4 2 5 3" xfId="14025"/>
    <cellStyle name="Comma 5 4 2 6" xfId="14026"/>
    <cellStyle name="Comma 5 4 2 7" xfId="14027"/>
    <cellStyle name="Comma 5 4 2 8" xfId="14028"/>
    <cellStyle name="Comma 5 4 3" xfId="14029"/>
    <cellStyle name="Comma 5 4 3 2" xfId="14030"/>
    <cellStyle name="Comma 5 4 3 2 2" xfId="14031"/>
    <cellStyle name="Comma 5 4 3 2 2 2" xfId="14032"/>
    <cellStyle name="Comma 5 4 3 2 2 3" xfId="14033"/>
    <cellStyle name="Comma 5 4 3 2 3" xfId="14034"/>
    <cellStyle name="Comma 5 4 3 2 3 2" xfId="14035"/>
    <cellStyle name="Comma 5 4 3 2 3 3" xfId="14036"/>
    <cellStyle name="Comma 5 4 3 2 4" xfId="14037"/>
    <cellStyle name="Comma 5 4 3 2 5" xfId="14038"/>
    <cellStyle name="Comma 5 4 3 3" xfId="14039"/>
    <cellStyle name="Comma 5 4 3 3 2" xfId="14040"/>
    <cellStyle name="Comma 5 4 3 3 3" xfId="14041"/>
    <cellStyle name="Comma 5 4 3 4" xfId="14042"/>
    <cellStyle name="Comma 5 4 3 4 2" xfId="14043"/>
    <cellStyle name="Comma 5 4 3 4 3" xfId="14044"/>
    <cellStyle name="Comma 5 4 3 5" xfId="14045"/>
    <cellStyle name="Comma 5 4 3 6" xfId="14046"/>
    <cellStyle name="Comma 5 4 4" xfId="14047"/>
    <cellStyle name="Comma 5 4 4 2" xfId="14048"/>
    <cellStyle name="Comma 5 4 4 2 2" xfId="14049"/>
    <cellStyle name="Comma 5 4 4 2 2 2" xfId="14050"/>
    <cellStyle name="Comma 5 4 4 2 2 3" xfId="14051"/>
    <cellStyle name="Comma 5 4 4 2 3" xfId="14052"/>
    <cellStyle name="Comma 5 4 4 2 4" xfId="14053"/>
    <cellStyle name="Comma 5 4 4 3" xfId="14054"/>
    <cellStyle name="Comma 5 4 4 3 2" xfId="14055"/>
    <cellStyle name="Comma 5 4 4 3 3" xfId="14056"/>
    <cellStyle name="Comma 5 4 4 4" xfId="14057"/>
    <cellStyle name="Comma 5 4 4 5" xfId="14058"/>
    <cellStyle name="Comma 5 4 4 6" xfId="14059"/>
    <cellStyle name="Comma 5 4 4 7" xfId="14060"/>
    <cellStyle name="Comma 5 4 5" xfId="14061"/>
    <cellStyle name="Comma 5 4 5 2" xfId="14062"/>
    <cellStyle name="Comma 5 4 5 2 2" xfId="14063"/>
    <cellStyle name="Comma 5 4 5 2 3" xfId="14064"/>
    <cellStyle name="Comma 5 4 5 3" xfId="14065"/>
    <cellStyle name="Comma 5 4 5 4" xfId="14066"/>
    <cellStyle name="Comma 5 4 6" xfId="14067"/>
    <cellStyle name="Comma 5 4 6 2" xfId="14068"/>
    <cellStyle name="Comma 5 4 6 3" xfId="14069"/>
    <cellStyle name="Comma 5 4 7" xfId="14070"/>
    <cellStyle name="Comma 5 4 8" xfId="14071"/>
    <cellStyle name="Comma 5 5" xfId="14072"/>
    <cellStyle name="Comma 5 5 2" xfId="14073"/>
    <cellStyle name="Comma 5 5 2 2" xfId="14074"/>
    <cellStyle name="Comma 5 5 2 2 2" xfId="14075"/>
    <cellStyle name="Comma 5 5 2 2 2 2" xfId="14076"/>
    <cellStyle name="Comma 5 5 2 2 2 3" xfId="14077"/>
    <cellStyle name="Comma 5 5 2 2 3" xfId="14078"/>
    <cellStyle name="Comma 5 5 2 2 3 2" xfId="14079"/>
    <cellStyle name="Comma 5 5 2 2 3 3" xfId="14080"/>
    <cellStyle name="Comma 5 5 2 2 4" xfId="14081"/>
    <cellStyle name="Comma 5 5 2 2 5" xfId="14082"/>
    <cellStyle name="Comma 5 5 2 3" xfId="14083"/>
    <cellStyle name="Comma 5 5 2 3 2" xfId="14084"/>
    <cellStyle name="Comma 5 5 2 3 3" xfId="14085"/>
    <cellStyle name="Comma 5 5 2 4" xfId="14086"/>
    <cellStyle name="Comma 5 5 2 4 2" xfId="14087"/>
    <cellStyle name="Comma 5 5 2 4 3" xfId="14088"/>
    <cellStyle name="Comma 5 5 2 5" xfId="14089"/>
    <cellStyle name="Comma 5 5 2 6" xfId="14090"/>
    <cellStyle name="Comma 5 5 2 7" xfId="14091"/>
    <cellStyle name="Comma 5 5 3" xfId="14092"/>
    <cellStyle name="Comma 5 5 3 2" xfId="14093"/>
    <cellStyle name="Comma 5 5 3 2 2" xfId="14094"/>
    <cellStyle name="Comma 5 5 3 2 2 2" xfId="14095"/>
    <cellStyle name="Comma 5 5 3 2 2 3" xfId="14096"/>
    <cellStyle name="Comma 5 5 3 2 3" xfId="14097"/>
    <cellStyle name="Comma 5 5 3 2 4" xfId="14098"/>
    <cellStyle name="Comma 5 5 3 3" xfId="14099"/>
    <cellStyle name="Comma 5 5 3 3 2" xfId="14100"/>
    <cellStyle name="Comma 5 5 3 3 3" xfId="14101"/>
    <cellStyle name="Comma 5 5 3 4" xfId="14102"/>
    <cellStyle name="Comma 5 5 3 5" xfId="14103"/>
    <cellStyle name="Comma 5 5 4" xfId="14104"/>
    <cellStyle name="Comma 5 5 4 2" xfId="14105"/>
    <cellStyle name="Comma 5 5 4 2 2" xfId="14106"/>
    <cellStyle name="Comma 5 5 4 2 3" xfId="14107"/>
    <cellStyle name="Comma 5 5 4 3" xfId="14108"/>
    <cellStyle name="Comma 5 5 4 4" xfId="14109"/>
    <cellStyle name="Comma 5 5 5" xfId="14110"/>
    <cellStyle name="Comma 5 5 5 2" xfId="14111"/>
    <cellStyle name="Comma 5 5 5 3" xfId="14112"/>
    <cellStyle name="Comma 5 5 6" xfId="14113"/>
    <cellStyle name="Comma 5 5 7" xfId="14114"/>
    <cellStyle name="Comma 5 6" xfId="14115"/>
    <cellStyle name="Comma 5 6 2" xfId="14116"/>
    <cellStyle name="Comma 5 6 2 2" xfId="14117"/>
    <cellStyle name="Comma 5 6 2 2 2" xfId="14118"/>
    <cellStyle name="Comma 5 6 2 2 3" xfId="14119"/>
    <cellStyle name="Comma 5 6 2 3" xfId="14120"/>
    <cellStyle name="Comma 5 6 2 3 2" xfId="14121"/>
    <cellStyle name="Comma 5 6 2 3 3" xfId="14122"/>
    <cellStyle name="Comma 5 6 2 4" xfId="14123"/>
    <cellStyle name="Comma 5 6 2 5" xfId="14124"/>
    <cellStyle name="Comma 5 6 3" xfId="14125"/>
    <cellStyle name="Comma 5 6 3 2" xfId="14126"/>
    <cellStyle name="Comma 5 6 3 3" xfId="14127"/>
    <cellStyle name="Comma 5 6 4" xfId="14128"/>
    <cellStyle name="Comma 5 6 4 2" xfId="14129"/>
    <cellStyle name="Comma 5 6 4 3" xfId="14130"/>
    <cellStyle name="Comma 5 6 5" xfId="14131"/>
    <cellStyle name="Comma 5 6 6" xfId="14132"/>
    <cellStyle name="Comma 5 6 7" xfId="14133"/>
    <cellStyle name="Comma 5 7" xfId="14134"/>
    <cellStyle name="Comma 5 7 2" xfId="14135"/>
    <cellStyle name="Comma 5 7 2 2" xfId="14136"/>
    <cellStyle name="Comma 5 7 2 2 2" xfId="14137"/>
    <cellStyle name="Comma 5 7 2 2 3" xfId="14138"/>
    <cellStyle name="Comma 5 7 2 3" xfId="14139"/>
    <cellStyle name="Comma 5 7 2 4" xfId="14140"/>
    <cellStyle name="Comma 5 7 3" xfId="14141"/>
    <cellStyle name="Comma 5 7 3 2" xfId="14142"/>
    <cellStyle name="Comma 5 7 3 3" xfId="14143"/>
    <cellStyle name="Comma 5 7 4" xfId="14144"/>
    <cellStyle name="Comma 5 7 5" xfId="14145"/>
    <cellStyle name="Comma 5 8" xfId="14146"/>
    <cellStyle name="Comma 5 8 2" xfId="14147"/>
    <cellStyle name="Comma 5 8 2 2" xfId="14148"/>
    <cellStyle name="Comma 5 8 2 3" xfId="14149"/>
    <cellStyle name="Comma 5 8 3" xfId="14150"/>
    <cellStyle name="Comma 5 8 4" xfId="14151"/>
    <cellStyle name="Comma 5 9" xfId="14152"/>
    <cellStyle name="Comma 5 9 2" xfId="14153"/>
    <cellStyle name="Comma 5 9 3" xfId="14154"/>
    <cellStyle name="Comma 6" xfId="14155"/>
    <cellStyle name="Comma 6 10" xfId="14156"/>
    <cellStyle name="Comma 6 11" xfId="14157"/>
    <cellStyle name="Comma 6 2" xfId="14158"/>
    <cellStyle name="Comma 6 2 2" xfId="14159"/>
    <cellStyle name="Comma 6 2 2 2" xfId="14160"/>
    <cellStyle name="Comma 6 2 2 2 2" xfId="14161"/>
    <cellStyle name="Comma 6 2 2 2 2 2" xfId="14162"/>
    <cellStyle name="Comma 6 2 2 2 2 2 2" xfId="14163"/>
    <cellStyle name="Comma 6 2 2 2 2 2 2 2" xfId="14164"/>
    <cellStyle name="Comma 6 2 2 2 2 2 2 3" xfId="14165"/>
    <cellStyle name="Comma 6 2 2 2 2 2 3" xfId="14166"/>
    <cellStyle name="Comma 6 2 2 2 2 2 3 2" xfId="14167"/>
    <cellStyle name="Comma 6 2 2 2 2 2 3 3" xfId="14168"/>
    <cellStyle name="Comma 6 2 2 2 2 2 4" xfId="14169"/>
    <cellStyle name="Comma 6 2 2 2 2 2 5" xfId="14170"/>
    <cellStyle name="Comma 6 2 2 2 2 3" xfId="14171"/>
    <cellStyle name="Comma 6 2 2 2 2 3 2" xfId="14172"/>
    <cellStyle name="Comma 6 2 2 2 2 3 3" xfId="14173"/>
    <cellStyle name="Comma 6 2 2 2 2 4" xfId="14174"/>
    <cellStyle name="Comma 6 2 2 2 2 4 2" xfId="14175"/>
    <cellStyle name="Comma 6 2 2 2 2 4 3" xfId="14176"/>
    <cellStyle name="Comma 6 2 2 2 2 5" xfId="14177"/>
    <cellStyle name="Comma 6 2 2 2 2 6" xfId="14178"/>
    <cellStyle name="Comma 6 2 2 2 3" xfId="14179"/>
    <cellStyle name="Comma 6 2 2 2 3 2" xfId="14180"/>
    <cellStyle name="Comma 6 2 2 2 3 2 2" xfId="14181"/>
    <cellStyle name="Comma 6 2 2 2 3 2 3" xfId="14182"/>
    <cellStyle name="Comma 6 2 2 2 3 3" xfId="14183"/>
    <cellStyle name="Comma 6 2 2 2 3 3 2" xfId="14184"/>
    <cellStyle name="Comma 6 2 2 2 3 3 3" xfId="14185"/>
    <cellStyle name="Comma 6 2 2 2 3 4" xfId="14186"/>
    <cellStyle name="Comma 6 2 2 2 3 5" xfId="14187"/>
    <cellStyle name="Comma 6 2 2 2 4" xfId="14188"/>
    <cellStyle name="Comma 6 2 2 2 4 2" xfId="14189"/>
    <cellStyle name="Comma 6 2 2 2 4 3" xfId="14190"/>
    <cellStyle name="Comma 6 2 2 2 5" xfId="14191"/>
    <cellStyle name="Comma 6 2 2 2 5 2" xfId="14192"/>
    <cellStyle name="Comma 6 2 2 2 5 3" xfId="14193"/>
    <cellStyle name="Comma 6 2 2 2 6" xfId="14194"/>
    <cellStyle name="Comma 6 2 2 2 7" xfId="14195"/>
    <cellStyle name="Comma 6 2 2 2 8" xfId="14196"/>
    <cellStyle name="Comma 6 2 2 3" xfId="14197"/>
    <cellStyle name="Comma 6 2 2 3 2" xfId="14198"/>
    <cellStyle name="Comma 6 2 2 3 2 2" xfId="14199"/>
    <cellStyle name="Comma 6 2 2 3 2 2 2" xfId="14200"/>
    <cellStyle name="Comma 6 2 2 3 2 2 3" xfId="14201"/>
    <cellStyle name="Comma 6 2 2 3 2 3" xfId="14202"/>
    <cellStyle name="Comma 6 2 2 3 2 3 2" xfId="14203"/>
    <cellStyle name="Comma 6 2 2 3 2 3 3" xfId="14204"/>
    <cellStyle name="Comma 6 2 2 3 2 4" xfId="14205"/>
    <cellStyle name="Comma 6 2 2 3 2 5" xfId="14206"/>
    <cellStyle name="Comma 6 2 2 3 3" xfId="14207"/>
    <cellStyle name="Comma 6 2 2 3 3 2" xfId="14208"/>
    <cellStyle name="Comma 6 2 2 3 3 3" xfId="14209"/>
    <cellStyle name="Comma 6 2 2 3 4" xfId="14210"/>
    <cellStyle name="Comma 6 2 2 3 4 2" xfId="14211"/>
    <cellStyle name="Comma 6 2 2 3 4 3" xfId="14212"/>
    <cellStyle name="Comma 6 2 2 3 5" xfId="14213"/>
    <cellStyle name="Comma 6 2 2 3 6" xfId="14214"/>
    <cellStyle name="Comma 6 2 2 3 7" xfId="14215"/>
    <cellStyle name="Comma 6 2 2 4" xfId="14216"/>
    <cellStyle name="Comma 6 2 2 4 2" xfId="14217"/>
    <cellStyle name="Comma 6 2 2 4 2 2" xfId="14218"/>
    <cellStyle name="Comma 6 2 2 4 2 3" xfId="14219"/>
    <cellStyle name="Comma 6 2 2 4 3" xfId="14220"/>
    <cellStyle name="Comma 6 2 2 4 3 2" xfId="14221"/>
    <cellStyle name="Comma 6 2 2 4 3 3" xfId="14222"/>
    <cellStyle name="Comma 6 2 2 4 4" xfId="14223"/>
    <cellStyle name="Comma 6 2 2 4 5" xfId="14224"/>
    <cellStyle name="Comma 6 2 2 5" xfId="14225"/>
    <cellStyle name="Comma 6 2 2 5 2" xfId="14226"/>
    <cellStyle name="Comma 6 2 2 5 3" xfId="14227"/>
    <cellStyle name="Comma 6 2 2 6" xfId="14228"/>
    <cellStyle name="Comma 6 2 2 6 2" xfId="14229"/>
    <cellStyle name="Comma 6 2 2 6 3" xfId="14230"/>
    <cellStyle name="Comma 6 2 2 7" xfId="14231"/>
    <cellStyle name="Comma 6 2 2 8" xfId="14232"/>
    <cellStyle name="Comma 6 2 2 9" xfId="14233"/>
    <cellStyle name="Comma 6 2 3" xfId="14234"/>
    <cellStyle name="Comma 6 2 3 2" xfId="14235"/>
    <cellStyle name="Comma 6 2 3 2 2" xfId="14236"/>
    <cellStyle name="Comma 6 2 3 2 2 2" xfId="14237"/>
    <cellStyle name="Comma 6 2 3 2 2 2 2" xfId="14238"/>
    <cellStyle name="Comma 6 2 3 2 2 2 3" xfId="14239"/>
    <cellStyle name="Comma 6 2 3 2 2 3" xfId="14240"/>
    <cellStyle name="Comma 6 2 3 2 2 3 2" xfId="14241"/>
    <cellStyle name="Comma 6 2 3 2 2 3 3" xfId="14242"/>
    <cellStyle name="Comma 6 2 3 2 2 4" xfId="14243"/>
    <cellStyle name="Comma 6 2 3 2 2 5" xfId="14244"/>
    <cellStyle name="Comma 6 2 3 2 3" xfId="14245"/>
    <cellStyle name="Comma 6 2 3 2 3 2" xfId="14246"/>
    <cellStyle name="Comma 6 2 3 2 3 3" xfId="14247"/>
    <cellStyle name="Comma 6 2 3 2 4" xfId="14248"/>
    <cellStyle name="Comma 6 2 3 2 4 2" xfId="14249"/>
    <cellStyle name="Comma 6 2 3 2 4 3" xfId="14250"/>
    <cellStyle name="Comma 6 2 3 2 5" xfId="14251"/>
    <cellStyle name="Comma 6 2 3 2 6" xfId="14252"/>
    <cellStyle name="Comma 6 2 3 3" xfId="14253"/>
    <cellStyle name="Comma 6 2 3 3 2" xfId="14254"/>
    <cellStyle name="Comma 6 2 3 3 2 2" xfId="14255"/>
    <cellStyle name="Comma 6 2 3 3 2 3" xfId="14256"/>
    <cellStyle name="Comma 6 2 3 3 3" xfId="14257"/>
    <cellStyle name="Comma 6 2 3 3 3 2" xfId="14258"/>
    <cellStyle name="Comma 6 2 3 3 3 3" xfId="14259"/>
    <cellStyle name="Comma 6 2 3 3 4" xfId="14260"/>
    <cellStyle name="Comma 6 2 3 3 5" xfId="14261"/>
    <cellStyle name="Comma 6 2 3 3 6" xfId="14262"/>
    <cellStyle name="Comma 6 2 3 3 7" xfId="14263"/>
    <cellStyle name="Comma 6 2 3 3 8" xfId="14264"/>
    <cellStyle name="Comma 6 2 3 4" xfId="14265"/>
    <cellStyle name="Comma 6 2 3 4 2" xfId="14266"/>
    <cellStyle name="Comma 6 2 3 4 3" xfId="14267"/>
    <cellStyle name="Comma 6 2 3 5" xfId="14268"/>
    <cellStyle name="Comma 6 2 3 5 2" xfId="14269"/>
    <cellStyle name="Comma 6 2 3 5 3" xfId="14270"/>
    <cellStyle name="Comma 6 2 3 6" xfId="14271"/>
    <cellStyle name="Comma 6 2 3 7" xfId="14272"/>
    <cellStyle name="Comma 6 2 3 8" xfId="14273"/>
    <cellStyle name="Comma 6 2 4" xfId="14274"/>
    <cellStyle name="Comma 6 2 4 2" xfId="14275"/>
    <cellStyle name="Comma 6 2 4 2 2" xfId="14276"/>
    <cellStyle name="Comma 6 2 4 2 2 2" xfId="14277"/>
    <cellStyle name="Comma 6 2 4 2 2 3" xfId="14278"/>
    <cellStyle name="Comma 6 2 4 2 3" xfId="14279"/>
    <cellStyle name="Comma 6 2 4 2 3 2" xfId="14280"/>
    <cellStyle name="Comma 6 2 4 2 3 3" xfId="14281"/>
    <cellStyle name="Comma 6 2 4 2 4" xfId="14282"/>
    <cellStyle name="Comma 6 2 4 2 5" xfId="14283"/>
    <cellStyle name="Comma 6 2 4 3" xfId="14284"/>
    <cellStyle name="Comma 6 2 4 3 2" xfId="14285"/>
    <cellStyle name="Comma 6 2 4 3 3" xfId="14286"/>
    <cellStyle name="Comma 6 2 4 4" xfId="14287"/>
    <cellStyle name="Comma 6 2 4 4 2" xfId="14288"/>
    <cellStyle name="Comma 6 2 4 4 3" xfId="14289"/>
    <cellStyle name="Comma 6 2 4 5" xfId="14290"/>
    <cellStyle name="Comma 6 2 4 6" xfId="14291"/>
    <cellStyle name="Comma 6 2 4 7" xfId="14292"/>
    <cellStyle name="Comma 6 2 5" xfId="14293"/>
    <cellStyle name="Comma 6 2 5 2" xfId="14294"/>
    <cellStyle name="Comma 6 2 5 2 2" xfId="14295"/>
    <cellStyle name="Comma 6 2 5 2 3" xfId="14296"/>
    <cellStyle name="Comma 6 2 5 3" xfId="14297"/>
    <cellStyle name="Comma 6 2 5 3 2" xfId="14298"/>
    <cellStyle name="Comma 6 2 5 3 3" xfId="14299"/>
    <cellStyle name="Comma 6 2 5 4" xfId="14300"/>
    <cellStyle name="Comma 6 2 5 5" xfId="14301"/>
    <cellStyle name="Comma 6 2 6" xfId="14302"/>
    <cellStyle name="Comma 6 2 6 2" xfId="14303"/>
    <cellStyle name="Comma 6 2 6 3" xfId="14304"/>
    <cellStyle name="Comma 6 2 7" xfId="14305"/>
    <cellStyle name="Comma 6 2 7 2" xfId="14306"/>
    <cellStyle name="Comma 6 2 7 3" xfId="14307"/>
    <cellStyle name="Comma 6 2 8" xfId="14308"/>
    <cellStyle name="Comma 6 2 9" xfId="14309"/>
    <cellStyle name="Comma 6 3" xfId="14310"/>
    <cellStyle name="Comma 6 3 2" xfId="14311"/>
    <cellStyle name="Comma 6 3 2 2" xfId="14312"/>
    <cellStyle name="Comma 6 3 2 2 2" xfId="14313"/>
    <cellStyle name="Comma 6 3 2 2 2 2" xfId="14314"/>
    <cellStyle name="Comma 6 3 2 2 2 2 2" xfId="14315"/>
    <cellStyle name="Comma 6 3 2 2 2 2 3" xfId="14316"/>
    <cellStyle name="Comma 6 3 2 2 2 3" xfId="14317"/>
    <cellStyle name="Comma 6 3 2 2 2 3 2" xfId="14318"/>
    <cellStyle name="Comma 6 3 2 2 2 3 3" xfId="14319"/>
    <cellStyle name="Comma 6 3 2 2 2 4" xfId="14320"/>
    <cellStyle name="Comma 6 3 2 2 2 5" xfId="14321"/>
    <cellStyle name="Comma 6 3 2 2 3" xfId="14322"/>
    <cellStyle name="Comma 6 3 2 2 3 2" xfId="14323"/>
    <cellStyle name="Comma 6 3 2 2 3 3" xfId="14324"/>
    <cellStyle name="Comma 6 3 2 2 4" xfId="14325"/>
    <cellStyle name="Comma 6 3 2 2 4 2" xfId="14326"/>
    <cellStyle name="Comma 6 3 2 2 4 3" xfId="14327"/>
    <cellStyle name="Comma 6 3 2 2 5" xfId="14328"/>
    <cellStyle name="Comma 6 3 2 2 6" xfId="14329"/>
    <cellStyle name="Comma 6 3 2 2 7" xfId="14330"/>
    <cellStyle name="Comma 6 3 2 3" xfId="14331"/>
    <cellStyle name="Comma 6 3 2 3 2" xfId="14332"/>
    <cellStyle name="Comma 6 3 2 3 2 2" xfId="14333"/>
    <cellStyle name="Comma 6 3 2 3 2 3" xfId="14334"/>
    <cellStyle name="Comma 6 3 2 3 3" xfId="14335"/>
    <cellStyle name="Comma 6 3 2 3 3 2" xfId="14336"/>
    <cellStyle name="Comma 6 3 2 3 3 3" xfId="14337"/>
    <cellStyle name="Comma 6 3 2 3 4" xfId="14338"/>
    <cellStyle name="Comma 6 3 2 3 5" xfId="14339"/>
    <cellStyle name="Comma 6 3 2 4" xfId="14340"/>
    <cellStyle name="Comma 6 3 2 4 2" xfId="14341"/>
    <cellStyle name="Comma 6 3 2 4 3" xfId="14342"/>
    <cellStyle name="Comma 6 3 2 5" xfId="14343"/>
    <cellStyle name="Comma 6 3 2 5 2" xfId="14344"/>
    <cellStyle name="Comma 6 3 2 5 3" xfId="14345"/>
    <cellStyle name="Comma 6 3 2 6" xfId="14346"/>
    <cellStyle name="Comma 6 3 2 7" xfId="14347"/>
    <cellStyle name="Comma 6 3 2 8" xfId="14348"/>
    <cellStyle name="Comma 6 3 2 9" xfId="14349"/>
    <cellStyle name="Comma 6 3 3" xfId="14350"/>
    <cellStyle name="Comma 6 3 3 2" xfId="14351"/>
    <cellStyle name="Comma 6 3 3 2 2" xfId="14352"/>
    <cellStyle name="Comma 6 3 3 2 2 2" xfId="14353"/>
    <cellStyle name="Comma 6 3 3 2 2 3" xfId="14354"/>
    <cellStyle name="Comma 6 3 3 2 3" xfId="14355"/>
    <cellStyle name="Comma 6 3 3 2 3 2" xfId="14356"/>
    <cellStyle name="Comma 6 3 3 2 3 3" xfId="14357"/>
    <cellStyle name="Comma 6 3 3 2 4" xfId="14358"/>
    <cellStyle name="Comma 6 3 3 2 5" xfId="14359"/>
    <cellStyle name="Comma 6 3 3 3" xfId="14360"/>
    <cellStyle name="Comma 6 3 3 3 2" xfId="14361"/>
    <cellStyle name="Comma 6 3 3 3 3" xfId="14362"/>
    <cellStyle name="Comma 6 3 3 4" xfId="14363"/>
    <cellStyle name="Comma 6 3 3 4 2" xfId="14364"/>
    <cellStyle name="Comma 6 3 3 4 3" xfId="14365"/>
    <cellStyle name="Comma 6 3 3 5" xfId="14366"/>
    <cellStyle name="Comma 6 3 3 6" xfId="14367"/>
    <cellStyle name="Comma 6 3 3 7" xfId="14368"/>
    <cellStyle name="Comma 6 3 4" xfId="14369"/>
    <cellStyle name="Comma 6 3 4 2" xfId="14370"/>
    <cellStyle name="Comma 6 3 4 2 2" xfId="14371"/>
    <cellStyle name="Comma 6 3 4 2 3" xfId="14372"/>
    <cellStyle name="Comma 6 3 4 3" xfId="14373"/>
    <cellStyle name="Comma 6 3 4 3 2" xfId="14374"/>
    <cellStyle name="Comma 6 3 4 3 3" xfId="14375"/>
    <cellStyle name="Comma 6 3 4 4" xfId="14376"/>
    <cellStyle name="Comma 6 3 4 5" xfId="14377"/>
    <cellStyle name="Comma 6 3 5" xfId="14378"/>
    <cellStyle name="Comma 6 3 5 2" xfId="14379"/>
    <cellStyle name="Comma 6 3 5 3" xfId="14380"/>
    <cellStyle name="Comma 6 3 6" xfId="14381"/>
    <cellStyle name="Comma 6 3 6 2" xfId="14382"/>
    <cellStyle name="Comma 6 3 6 3" xfId="14383"/>
    <cellStyle name="Comma 6 3 7" xfId="14384"/>
    <cellStyle name="Comma 6 3 8" xfId="14385"/>
    <cellStyle name="Comma 6 3 9" xfId="14386"/>
    <cellStyle name="Comma 6 4" xfId="14387"/>
    <cellStyle name="Comma 6 4 2" xfId="14388"/>
    <cellStyle name="Comma 6 4 2 2" xfId="14389"/>
    <cellStyle name="Comma 6 4 2 2 2" xfId="14390"/>
    <cellStyle name="Comma 6 4 2 2 2 2" xfId="14391"/>
    <cellStyle name="Comma 6 4 2 2 2 2 2" xfId="14392"/>
    <cellStyle name="Comma 6 4 2 2 2 2 3" xfId="14393"/>
    <cellStyle name="Comma 6 4 2 2 2 3" xfId="14394"/>
    <cellStyle name="Comma 6 4 2 2 2 3 2" xfId="14395"/>
    <cellStyle name="Comma 6 4 2 2 2 3 3" xfId="14396"/>
    <cellStyle name="Comma 6 4 2 2 2 4" xfId="14397"/>
    <cellStyle name="Comma 6 4 2 2 2 5" xfId="14398"/>
    <cellStyle name="Comma 6 4 2 2 3" xfId="14399"/>
    <cellStyle name="Comma 6 4 2 2 3 2" xfId="14400"/>
    <cellStyle name="Comma 6 4 2 2 3 3" xfId="14401"/>
    <cellStyle name="Comma 6 4 2 2 4" xfId="14402"/>
    <cellStyle name="Comma 6 4 2 2 4 2" xfId="14403"/>
    <cellStyle name="Comma 6 4 2 2 4 3" xfId="14404"/>
    <cellStyle name="Comma 6 4 2 2 5" xfId="14405"/>
    <cellStyle name="Comma 6 4 2 2 6" xfId="14406"/>
    <cellStyle name="Comma 6 4 2 3" xfId="14407"/>
    <cellStyle name="Comma 6 4 2 3 2" xfId="14408"/>
    <cellStyle name="Comma 6 4 2 3 2 2" xfId="14409"/>
    <cellStyle name="Comma 6 4 2 3 2 3" xfId="14410"/>
    <cellStyle name="Comma 6 4 2 3 3" xfId="14411"/>
    <cellStyle name="Comma 6 4 2 3 3 2" xfId="14412"/>
    <cellStyle name="Comma 6 4 2 3 3 3" xfId="14413"/>
    <cellStyle name="Comma 6 4 2 3 4" xfId="14414"/>
    <cellStyle name="Comma 6 4 2 3 5" xfId="14415"/>
    <cellStyle name="Comma 6 4 2 4" xfId="14416"/>
    <cellStyle name="Comma 6 4 2 4 2" xfId="14417"/>
    <cellStyle name="Comma 6 4 2 4 3" xfId="14418"/>
    <cellStyle name="Comma 6 4 2 5" xfId="14419"/>
    <cellStyle name="Comma 6 4 2 5 2" xfId="14420"/>
    <cellStyle name="Comma 6 4 2 5 3" xfId="14421"/>
    <cellStyle name="Comma 6 4 2 6" xfId="14422"/>
    <cellStyle name="Comma 6 4 2 7" xfId="14423"/>
    <cellStyle name="Comma 6 4 2 8" xfId="14424"/>
    <cellStyle name="Comma 6 4 3" xfId="14425"/>
    <cellStyle name="Comma 6 4 3 2" xfId="14426"/>
    <cellStyle name="Comma 6 4 3 2 2" xfId="14427"/>
    <cellStyle name="Comma 6 4 3 2 2 2" xfId="14428"/>
    <cellStyle name="Comma 6 4 3 2 2 3" xfId="14429"/>
    <cellStyle name="Comma 6 4 3 2 3" xfId="14430"/>
    <cellStyle name="Comma 6 4 3 2 3 2" xfId="14431"/>
    <cellStyle name="Comma 6 4 3 2 3 3" xfId="14432"/>
    <cellStyle name="Comma 6 4 3 2 4" xfId="14433"/>
    <cellStyle name="Comma 6 4 3 2 5" xfId="14434"/>
    <cellStyle name="Comma 6 4 3 3" xfId="14435"/>
    <cellStyle name="Comma 6 4 3 3 2" xfId="14436"/>
    <cellStyle name="Comma 6 4 3 3 3" xfId="14437"/>
    <cellStyle name="Comma 6 4 3 4" xfId="14438"/>
    <cellStyle name="Comma 6 4 3 4 2" xfId="14439"/>
    <cellStyle name="Comma 6 4 3 4 3" xfId="14440"/>
    <cellStyle name="Comma 6 4 3 5" xfId="14441"/>
    <cellStyle name="Comma 6 4 3 6" xfId="14442"/>
    <cellStyle name="Comma 6 4 3 7" xfId="14443"/>
    <cellStyle name="Comma 6 4 3 8" xfId="14444"/>
    <cellStyle name="Comma 6 4 4" xfId="14445"/>
    <cellStyle name="Comma 6 4 4 2" xfId="14446"/>
    <cellStyle name="Comma 6 4 4 2 2" xfId="14447"/>
    <cellStyle name="Comma 6 4 4 2 3" xfId="14448"/>
    <cellStyle name="Comma 6 4 4 3" xfId="14449"/>
    <cellStyle name="Comma 6 4 4 3 2" xfId="14450"/>
    <cellStyle name="Comma 6 4 4 3 3" xfId="14451"/>
    <cellStyle name="Comma 6 4 4 4" xfId="14452"/>
    <cellStyle name="Comma 6 4 4 5" xfId="14453"/>
    <cellStyle name="Comma 6 4 5" xfId="14454"/>
    <cellStyle name="Comma 6 4 5 2" xfId="14455"/>
    <cellStyle name="Comma 6 4 5 3" xfId="14456"/>
    <cellStyle name="Comma 6 4 6" xfId="14457"/>
    <cellStyle name="Comma 6 4 6 2" xfId="14458"/>
    <cellStyle name="Comma 6 4 6 3" xfId="14459"/>
    <cellStyle name="Comma 6 4 7" xfId="14460"/>
    <cellStyle name="Comma 6 4 8" xfId="14461"/>
    <cellStyle name="Comma 6 5" xfId="14462"/>
    <cellStyle name="Comma 6 5 2" xfId="14463"/>
    <cellStyle name="Comma 6 5 2 2" xfId="14464"/>
    <cellStyle name="Comma 6 5 2 2 2" xfId="14465"/>
    <cellStyle name="Comma 6 5 2 2 2 2" xfId="14466"/>
    <cellStyle name="Comma 6 5 2 2 2 3" xfId="14467"/>
    <cellStyle name="Comma 6 5 2 2 3" xfId="14468"/>
    <cellStyle name="Comma 6 5 2 2 3 2" xfId="14469"/>
    <cellStyle name="Comma 6 5 2 2 3 3" xfId="14470"/>
    <cellStyle name="Comma 6 5 2 2 4" xfId="14471"/>
    <cellStyle name="Comma 6 5 2 2 5" xfId="14472"/>
    <cellStyle name="Comma 6 5 2 3" xfId="14473"/>
    <cellStyle name="Comma 6 5 2 3 2" xfId="14474"/>
    <cellStyle name="Comma 6 5 2 3 3" xfId="14475"/>
    <cellStyle name="Comma 6 5 2 4" xfId="14476"/>
    <cellStyle name="Comma 6 5 2 4 2" xfId="14477"/>
    <cellStyle name="Comma 6 5 2 4 3" xfId="14478"/>
    <cellStyle name="Comma 6 5 2 5" xfId="14479"/>
    <cellStyle name="Comma 6 5 2 6" xfId="14480"/>
    <cellStyle name="Comma 6 5 3" xfId="14481"/>
    <cellStyle name="Comma 6 5 3 2" xfId="14482"/>
    <cellStyle name="Comma 6 5 3 2 2" xfId="14483"/>
    <cellStyle name="Comma 6 5 3 2 3" xfId="14484"/>
    <cellStyle name="Comma 6 5 3 3" xfId="14485"/>
    <cellStyle name="Comma 6 5 3 3 2" xfId="14486"/>
    <cellStyle name="Comma 6 5 3 3 3" xfId="14487"/>
    <cellStyle name="Comma 6 5 3 4" xfId="14488"/>
    <cellStyle name="Comma 6 5 3 5" xfId="14489"/>
    <cellStyle name="Comma 6 5 4" xfId="14490"/>
    <cellStyle name="Comma 6 5 4 2" xfId="14491"/>
    <cellStyle name="Comma 6 5 4 3" xfId="14492"/>
    <cellStyle name="Comma 6 5 5" xfId="14493"/>
    <cellStyle name="Comma 6 5 5 2" xfId="14494"/>
    <cellStyle name="Comma 6 5 5 3" xfId="14495"/>
    <cellStyle name="Comma 6 5 6" xfId="14496"/>
    <cellStyle name="Comma 6 5 7" xfId="14497"/>
    <cellStyle name="Comma 6 5 8" xfId="14498"/>
    <cellStyle name="Comma 6 6" xfId="14499"/>
    <cellStyle name="Comma 6 6 2" xfId="14500"/>
    <cellStyle name="Comma 6 6 2 2" xfId="14501"/>
    <cellStyle name="Comma 6 6 2 2 2" xfId="14502"/>
    <cellStyle name="Comma 6 6 2 2 3" xfId="14503"/>
    <cellStyle name="Comma 6 6 2 3" xfId="14504"/>
    <cellStyle name="Comma 6 6 2 3 2" xfId="14505"/>
    <cellStyle name="Comma 6 6 2 3 3" xfId="14506"/>
    <cellStyle name="Comma 6 6 2 4" xfId="14507"/>
    <cellStyle name="Comma 6 6 2 5" xfId="14508"/>
    <cellStyle name="Comma 6 6 3" xfId="14509"/>
    <cellStyle name="Comma 6 6 3 2" xfId="14510"/>
    <cellStyle name="Comma 6 6 3 3" xfId="14511"/>
    <cellStyle name="Comma 6 6 4" xfId="14512"/>
    <cellStyle name="Comma 6 6 4 2" xfId="14513"/>
    <cellStyle name="Comma 6 6 4 3" xfId="14514"/>
    <cellStyle name="Comma 6 6 5" xfId="14515"/>
    <cellStyle name="Comma 6 6 6" xfId="14516"/>
    <cellStyle name="Comma 6 6 7" xfId="14517"/>
    <cellStyle name="Comma 6 6 8" xfId="14518"/>
    <cellStyle name="Comma 6 7" xfId="14519"/>
    <cellStyle name="Comma 6 7 2" xfId="14520"/>
    <cellStyle name="Comma 6 7 2 2" xfId="14521"/>
    <cellStyle name="Comma 6 7 2 3" xfId="14522"/>
    <cellStyle name="Comma 6 7 3" xfId="14523"/>
    <cellStyle name="Comma 6 7 3 2" xfId="14524"/>
    <cellStyle name="Comma 6 7 3 3" xfId="14525"/>
    <cellStyle name="Comma 6 7 4" xfId="14526"/>
    <cellStyle name="Comma 6 7 5" xfId="14527"/>
    <cellStyle name="Comma 6 7 6" xfId="14528"/>
    <cellStyle name="Comma 6 7 7" xfId="14529"/>
    <cellStyle name="Comma 6 8" xfId="14530"/>
    <cellStyle name="Comma 6 8 2" xfId="14531"/>
    <cellStyle name="Comma 6 8 3" xfId="14532"/>
    <cellStyle name="Comma 6 9" xfId="14533"/>
    <cellStyle name="Comma 6 9 2" xfId="14534"/>
    <cellStyle name="Comma 6 9 3" xfId="14535"/>
    <cellStyle name="Comma 7" xfId="14536"/>
    <cellStyle name="Comma 7 10" xfId="14537"/>
    <cellStyle name="Comma 7 11" xfId="14538"/>
    <cellStyle name="Comma 7 2" xfId="14539"/>
    <cellStyle name="Comma 7 2 2" xfId="14540"/>
    <cellStyle name="Comma 7 2 2 2" xfId="14541"/>
    <cellStyle name="Comma 7 2 2 2 2" xfId="14542"/>
    <cellStyle name="Comma 7 2 2 2 2 2" xfId="14543"/>
    <cellStyle name="Comma 7 2 2 2 2 2 2" xfId="14544"/>
    <cellStyle name="Comma 7 2 2 2 2 2 2 2" xfId="14545"/>
    <cellStyle name="Comma 7 2 2 2 2 2 2 3" xfId="14546"/>
    <cellStyle name="Comma 7 2 2 2 2 2 3" xfId="14547"/>
    <cellStyle name="Comma 7 2 2 2 2 2 3 2" xfId="14548"/>
    <cellStyle name="Comma 7 2 2 2 2 2 3 3" xfId="14549"/>
    <cellStyle name="Comma 7 2 2 2 2 2 4" xfId="14550"/>
    <cellStyle name="Comma 7 2 2 2 2 2 5" xfId="14551"/>
    <cellStyle name="Comma 7 2 2 2 2 3" xfId="14552"/>
    <cellStyle name="Comma 7 2 2 2 2 3 2" xfId="14553"/>
    <cellStyle name="Comma 7 2 2 2 2 3 3" xfId="14554"/>
    <cellStyle name="Comma 7 2 2 2 2 4" xfId="14555"/>
    <cellStyle name="Comma 7 2 2 2 2 4 2" xfId="14556"/>
    <cellStyle name="Comma 7 2 2 2 2 4 3" xfId="14557"/>
    <cellStyle name="Comma 7 2 2 2 2 5" xfId="14558"/>
    <cellStyle name="Comma 7 2 2 2 2 6" xfId="14559"/>
    <cellStyle name="Comma 7 2 2 2 2 7" xfId="14560"/>
    <cellStyle name="Comma 7 2 2 2 3" xfId="14561"/>
    <cellStyle name="Comma 7 2 2 2 3 2" xfId="14562"/>
    <cellStyle name="Comma 7 2 2 2 3 2 2" xfId="14563"/>
    <cellStyle name="Comma 7 2 2 2 3 2 3" xfId="14564"/>
    <cellStyle name="Comma 7 2 2 2 3 3" xfId="14565"/>
    <cellStyle name="Comma 7 2 2 2 3 3 2" xfId="14566"/>
    <cellStyle name="Comma 7 2 2 2 3 3 3" xfId="14567"/>
    <cellStyle name="Comma 7 2 2 2 3 4" xfId="14568"/>
    <cellStyle name="Comma 7 2 2 2 3 5" xfId="14569"/>
    <cellStyle name="Comma 7 2 2 2 4" xfId="14570"/>
    <cellStyle name="Comma 7 2 2 2 4 2" xfId="14571"/>
    <cellStyle name="Comma 7 2 2 2 4 3" xfId="14572"/>
    <cellStyle name="Comma 7 2 2 2 5" xfId="14573"/>
    <cellStyle name="Comma 7 2 2 2 5 2" xfId="14574"/>
    <cellStyle name="Comma 7 2 2 2 5 3" xfId="14575"/>
    <cellStyle name="Comma 7 2 2 2 6" xfId="14576"/>
    <cellStyle name="Comma 7 2 2 2 7" xfId="14577"/>
    <cellStyle name="Comma 7 2 2 2 8" xfId="14578"/>
    <cellStyle name="Comma 7 2 2 3" xfId="14579"/>
    <cellStyle name="Comma 7 2 2 3 2" xfId="14580"/>
    <cellStyle name="Comma 7 2 2 3 2 2" xfId="14581"/>
    <cellStyle name="Comma 7 2 2 3 2 2 2" xfId="14582"/>
    <cellStyle name="Comma 7 2 2 3 2 2 3" xfId="14583"/>
    <cellStyle name="Comma 7 2 2 3 2 3" xfId="14584"/>
    <cellStyle name="Comma 7 2 2 3 2 3 2" xfId="14585"/>
    <cellStyle name="Comma 7 2 2 3 2 3 3" xfId="14586"/>
    <cellStyle name="Comma 7 2 2 3 2 4" xfId="14587"/>
    <cellStyle name="Comma 7 2 2 3 2 5" xfId="14588"/>
    <cellStyle name="Comma 7 2 2 3 3" xfId="14589"/>
    <cellStyle name="Comma 7 2 2 3 3 2" xfId="14590"/>
    <cellStyle name="Comma 7 2 2 3 3 3" xfId="14591"/>
    <cellStyle name="Comma 7 2 2 3 4" xfId="14592"/>
    <cellStyle name="Comma 7 2 2 3 4 2" xfId="14593"/>
    <cellStyle name="Comma 7 2 2 3 4 3" xfId="14594"/>
    <cellStyle name="Comma 7 2 2 3 5" xfId="14595"/>
    <cellStyle name="Comma 7 2 2 3 6" xfId="14596"/>
    <cellStyle name="Comma 7 2 2 3 7" xfId="14597"/>
    <cellStyle name="Comma 7 2 2 4" xfId="14598"/>
    <cellStyle name="Comma 7 2 2 4 2" xfId="14599"/>
    <cellStyle name="Comma 7 2 2 4 2 2" xfId="14600"/>
    <cellStyle name="Comma 7 2 2 4 2 3" xfId="14601"/>
    <cellStyle name="Comma 7 2 2 4 3" xfId="14602"/>
    <cellStyle name="Comma 7 2 2 4 3 2" xfId="14603"/>
    <cellStyle name="Comma 7 2 2 4 3 3" xfId="14604"/>
    <cellStyle name="Comma 7 2 2 4 4" xfId="14605"/>
    <cellStyle name="Comma 7 2 2 4 5" xfId="14606"/>
    <cellStyle name="Comma 7 2 2 5" xfId="14607"/>
    <cellStyle name="Comma 7 2 2 5 2" xfId="14608"/>
    <cellStyle name="Comma 7 2 2 5 3" xfId="14609"/>
    <cellStyle name="Comma 7 2 2 6" xfId="14610"/>
    <cellStyle name="Comma 7 2 2 6 2" xfId="14611"/>
    <cellStyle name="Comma 7 2 2 6 3" xfId="14612"/>
    <cellStyle name="Comma 7 2 2 7" xfId="14613"/>
    <cellStyle name="Comma 7 2 2 8" xfId="14614"/>
    <cellStyle name="Comma 7 2 2 9" xfId="14615"/>
    <cellStyle name="Comma 7 2 3" xfId="14616"/>
    <cellStyle name="Comma 7 2 3 2" xfId="14617"/>
    <cellStyle name="Comma 7 2 3 2 2" xfId="14618"/>
    <cellStyle name="Comma 7 2 3 2 2 2" xfId="14619"/>
    <cellStyle name="Comma 7 2 3 2 2 2 2" xfId="14620"/>
    <cellStyle name="Comma 7 2 3 2 2 2 3" xfId="14621"/>
    <cellStyle name="Comma 7 2 3 2 2 3" xfId="14622"/>
    <cellStyle name="Comma 7 2 3 2 2 3 2" xfId="14623"/>
    <cellStyle name="Comma 7 2 3 2 2 3 3" xfId="14624"/>
    <cellStyle name="Comma 7 2 3 2 2 4" xfId="14625"/>
    <cellStyle name="Comma 7 2 3 2 2 5" xfId="14626"/>
    <cellStyle name="Comma 7 2 3 2 3" xfId="14627"/>
    <cellStyle name="Comma 7 2 3 2 3 2" xfId="14628"/>
    <cellStyle name="Comma 7 2 3 2 3 3" xfId="14629"/>
    <cellStyle name="Comma 7 2 3 2 4" xfId="14630"/>
    <cellStyle name="Comma 7 2 3 2 4 2" xfId="14631"/>
    <cellStyle name="Comma 7 2 3 2 4 3" xfId="14632"/>
    <cellStyle name="Comma 7 2 3 2 5" xfId="14633"/>
    <cellStyle name="Comma 7 2 3 2 6" xfId="14634"/>
    <cellStyle name="Comma 7 2 3 3" xfId="14635"/>
    <cellStyle name="Comma 7 2 3 3 2" xfId="14636"/>
    <cellStyle name="Comma 7 2 3 3 2 2" xfId="14637"/>
    <cellStyle name="Comma 7 2 3 3 2 3" xfId="14638"/>
    <cellStyle name="Comma 7 2 3 3 3" xfId="14639"/>
    <cellStyle name="Comma 7 2 3 3 3 2" xfId="14640"/>
    <cellStyle name="Comma 7 2 3 3 3 3" xfId="14641"/>
    <cellStyle name="Comma 7 2 3 3 4" xfId="14642"/>
    <cellStyle name="Comma 7 2 3 3 5" xfId="14643"/>
    <cellStyle name="Comma 7 2 3 4" xfId="14644"/>
    <cellStyle name="Comma 7 2 3 4 2" xfId="14645"/>
    <cellStyle name="Comma 7 2 3 4 3" xfId="14646"/>
    <cellStyle name="Comma 7 2 3 5" xfId="14647"/>
    <cellStyle name="Comma 7 2 3 5 2" xfId="14648"/>
    <cellStyle name="Comma 7 2 3 5 3" xfId="14649"/>
    <cellStyle name="Comma 7 2 3 6" xfId="14650"/>
    <cellStyle name="Comma 7 2 3 7" xfId="14651"/>
    <cellStyle name="Comma 7 2 3 8" xfId="14652"/>
    <cellStyle name="Comma 7 2 4" xfId="14653"/>
    <cellStyle name="Comma 7 2 4 2" xfId="14654"/>
    <cellStyle name="Comma 7 2 4 2 2" xfId="14655"/>
    <cellStyle name="Comma 7 2 4 2 2 2" xfId="14656"/>
    <cellStyle name="Comma 7 2 4 2 2 3" xfId="14657"/>
    <cellStyle name="Comma 7 2 4 2 3" xfId="14658"/>
    <cellStyle name="Comma 7 2 4 2 3 2" xfId="14659"/>
    <cellStyle name="Comma 7 2 4 2 3 3" xfId="14660"/>
    <cellStyle name="Comma 7 2 4 2 4" xfId="14661"/>
    <cellStyle name="Comma 7 2 4 2 5" xfId="14662"/>
    <cellStyle name="Comma 7 2 4 3" xfId="14663"/>
    <cellStyle name="Comma 7 2 4 3 2" xfId="14664"/>
    <cellStyle name="Comma 7 2 4 3 3" xfId="14665"/>
    <cellStyle name="Comma 7 2 4 4" xfId="14666"/>
    <cellStyle name="Comma 7 2 4 4 2" xfId="14667"/>
    <cellStyle name="Comma 7 2 4 4 3" xfId="14668"/>
    <cellStyle name="Comma 7 2 4 5" xfId="14669"/>
    <cellStyle name="Comma 7 2 4 6" xfId="14670"/>
    <cellStyle name="Comma 7 2 4 7" xfId="14671"/>
    <cellStyle name="Comma 7 2 5" xfId="14672"/>
    <cellStyle name="Comma 7 2 5 2" xfId="14673"/>
    <cellStyle name="Comma 7 2 5 2 2" xfId="14674"/>
    <cellStyle name="Comma 7 2 5 2 3" xfId="14675"/>
    <cellStyle name="Comma 7 2 5 3" xfId="14676"/>
    <cellStyle name="Comma 7 2 5 3 2" xfId="14677"/>
    <cellStyle name="Comma 7 2 5 3 3" xfId="14678"/>
    <cellStyle name="Comma 7 2 5 4" xfId="14679"/>
    <cellStyle name="Comma 7 2 5 5" xfId="14680"/>
    <cellStyle name="Comma 7 2 5 6" xfId="14681"/>
    <cellStyle name="Comma 7 2 5 7" xfId="14682"/>
    <cellStyle name="Comma 7 2 6" xfId="14683"/>
    <cellStyle name="Comma 7 2 6 2" xfId="14684"/>
    <cellStyle name="Comma 7 2 6 3" xfId="14685"/>
    <cellStyle name="Comma 7 2 7" xfId="14686"/>
    <cellStyle name="Comma 7 2 7 2" xfId="14687"/>
    <cellStyle name="Comma 7 2 7 3" xfId="14688"/>
    <cellStyle name="Comma 7 2 8" xfId="14689"/>
    <cellStyle name="Comma 7 2 9" xfId="14690"/>
    <cellStyle name="Comma 7 3" xfId="14691"/>
    <cellStyle name="Comma 7 3 2" xfId="14692"/>
    <cellStyle name="Comma 7 3 2 2" xfId="14693"/>
    <cellStyle name="Comma 7 3 2 2 2" xfId="14694"/>
    <cellStyle name="Comma 7 3 2 2 2 2" xfId="14695"/>
    <cellStyle name="Comma 7 3 2 2 2 2 2" xfId="14696"/>
    <cellStyle name="Comma 7 3 2 2 2 2 3" xfId="14697"/>
    <cellStyle name="Comma 7 3 2 2 2 3" xfId="14698"/>
    <cellStyle name="Comma 7 3 2 2 2 3 2" xfId="14699"/>
    <cellStyle name="Comma 7 3 2 2 2 3 3" xfId="14700"/>
    <cellStyle name="Comma 7 3 2 2 2 4" xfId="14701"/>
    <cellStyle name="Comma 7 3 2 2 2 5" xfId="14702"/>
    <cellStyle name="Comma 7 3 2 2 3" xfId="14703"/>
    <cellStyle name="Comma 7 3 2 2 3 2" xfId="14704"/>
    <cellStyle name="Comma 7 3 2 2 3 3" xfId="14705"/>
    <cellStyle name="Comma 7 3 2 2 4" xfId="14706"/>
    <cellStyle name="Comma 7 3 2 2 4 2" xfId="14707"/>
    <cellStyle name="Comma 7 3 2 2 4 3" xfId="14708"/>
    <cellStyle name="Comma 7 3 2 2 5" xfId="14709"/>
    <cellStyle name="Comma 7 3 2 2 6" xfId="14710"/>
    <cellStyle name="Comma 7 3 2 2 7" xfId="14711"/>
    <cellStyle name="Comma 7 3 2 3" xfId="14712"/>
    <cellStyle name="Comma 7 3 2 3 2" xfId="14713"/>
    <cellStyle name="Comma 7 3 2 3 2 2" xfId="14714"/>
    <cellStyle name="Comma 7 3 2 3 2 3" xfId="14715"/>
    <cellStyle name="Comma 7 3 2 3 3" xfId="14716"/>
    <cellStyle name="Comma 7 3 2 3 3 2" xfId="14717"/>
    <cellStyle name="Comma 7 3 2 3 3 3" xfId="14718"/>
    <cellStyle name="Comma 7 3 2 3 4" xfId="14719"/>
    <cellStyle name="Comma 7 3 2 3 5" xfId="14720"/>
    <cellStyle name="Comma 7 3 2 4" xfId="14721"/>
    <cellStyle name="Comma 7 3 2 4 2" xfId="14722"/>
    <cellStyle name="Comma 7 3 2 4 3" xfId="14723"/>
    <cellStyle name="Comma 7 3 2 5" xfId="14724"/>
    <cellStyle name="Comma 7 3 2 5 2" xfId="14725"/>
    <cellStyle name="Comma 7 3 2 5 3" xfId="14726"/>
    <cellStyle name="Comma 7 3 2 6" xfId="14727"/>
    <cellStyle name="Comma 7 3 2 7" xfId="14728"/>
    <cellStyle name="Comma 7 3 2 8" xfId="14729"/>
    <cellStyle name="Comma 7 3 3" xfId="14730"/>
    <cellStyle name="Comma 7 3 3 2" xfId="14731"/>
    <cellStyle name="Comma 7 3 3 2 2" xfId="14732"/>
    <cellStyle name="Comma 7 3 3 2 2 2" xfId="14733"/>
    <cellStyle name="Comma 7 3 3 2 2 3" xfId="14734"/>
    <cellStyle name="Comma 7 3 3 2 3" xfId="14735"/>
    <cellStyle name="Comma 7 3 3 2 3 2" xfId="14736"/>
    <cellStyle name="Comma 7 3 3 2 3 3" xfId="14737"/>
    <cellStyle name="Comma 7 3 3 2 4" xfId="14738"/>
    <cellStyle name="Comma 7 3 3 2 5" xfId="14739"/>
    <cellStyle name="Comma 7 3 3 3" xfId="14740"/>
    <cellStyle name="Comma 7 3 3 3 2" xfId="14741"/>
    <cellStyle name="Comma 7 3 3 3 3" xfId="14742"/>
    <cellStyle name="Comma 7 3 3 4" xfId="14743"/>
    <cellStyle name="Comma 7 3 3 4 2" xfId="14744"/>
    <cellStyle name="Comma 7 3 3 4 3" xfId="14745"/>
    <cellStyle name="Comma 7 3 3 5" xfId="14746"/>
    <cellStyle name="Comma 7 3 3 6" xfId="14747"/>
    <cellStyle name="Comma 7 3 3 7" xfId="14748"/>
    <cellStyle name="Comma 7 3 4" xfId="14749"/>
    <cellStyle name="Comma 7 3 4 2" xfId="14750"/>
    <cellStyle name="Comma 7 3 4 2 2" xfId="14751"/>
    <cellStyle name="Comma 7 3 4 2 3" xfId="14752"/>
    <cellStyle name="Comma 7 3 4 3" xfId="14753"/>
    <cellStyle name="Comma 7 3 4 3 2" xfId="14754"/>
    <cellStyle name="Comma 7 3 4 3 3" xfId="14755"/>
    <cellStyle name="Comma 7 3 4 4" xfId="14756"/>
    <cellStyle name="Comma 7 3 4 5" xfId="14757"/>
    <cellStyle name="Comma 7 3 4 6" xfId="14758"/>
    <cellStyle name="Comma 7 3 4 7" xfId="14759"/>
    <cellStyle name="Comma 7 3 5" xfId="14760"/>
    <cellStyle name="Comma 7 3 5 2" xfId="14761"/>
    <cellStyle name="Comma 7 3 5 3" xfId="14762"/>
    <cellStyle name="Comma 7 3 6" xfId="14763"/>
    <cellStyle name="Comma 7 3 6 2" xfId="14764"/>
    <cellStyle name="Comma 7 3 6 3" xfId="14765"/>
    <cellStyle name="Comma 7 3 7" xfId="14766"/>
    <cellStyle name="Comma 7 3 8" xfId="14767"/>
    <cellStyle name="Comma 7 4" xfId="14768"/>
    <cellStyle name="Comma 7 4 2" xfId="14769"/>
    <cellStyle name="Comma 7 4 2 2" xfId="14770"/>
    <cellStyle name="Comma 7 4 2 2 2" xfId="14771"/>
    <cellStyle name="Comma 7 4 2 2 2 2" xfId="14772"/>
    <cellStyle name="Comma 7 4 2 2 2 2 2" xfId="14773"/>
    <cellStyle name="Comma 7 4 2 2 2 2 3" xfId="14774"/>
    <cellStyle name="Comma 7 4 2 2 2 3" xfId="14775"/>
    <cellStyle name="Comma 7 4 2 2 2 3 2" xfId="14776"/>
    <cellStyle name="Comma 7 4 2 2 2 3 3" xfId="14777"/>
    <cellStyle name="Comma 7 4 2 2 2 4" xfId="14778"/>
    <cellStyle name="Comma 7 4 2 2 2 5" xfId="14779"/>
    <cellStyle name="Comma 7 4 2 2 3" xfId="14780"/>
    <cellStyle name="Comma 7 4 2 2 3 2" xfId="14781"/>
    <cellStyle name="Comma 7 4 2 2 3 3" xfId="14782"/>
    <cellStyle name="Comma 7 4 2 2 4" xfId="14783"/>
    <cellStyle name="Comma 7 4 2 2 4 2" xfId="14784"/>
    <cellStyle name="Comma 7 4 2 2 4 3" xfId="14785"/>
    <cellStyle name="Comma 7 4 2 2 5" xfId="14786"/>
    <cellStyle name="Comma 7 4 2 2 6" xfId="14787"/>
    <cellStyle name="Comma 7 4 2 3" xfId="14788"/>
    <cellStyle name="Comma 7 4 2 3 2" xfId="14789"/>
    <cellStyle name="Comma 7 4 2 3 2 2" xfId="14790"/>
    <cellStyle name="Comma 7 4 2 3 2 3" xfId="14791"/>
    <cellStyle name="Comma 7 4 2 3 3" xfId="14792"/>
    <cellStyle name="Comma 7 4 2 3 3 2" xfId="14793"/>
    <cellStyle name="Comma 7 4 2 3 3 3" xfId="14794"/>
    <cellStyle name="Comma 7 4 2 3 4" xfId="14795"/>
    <cellStyle name="Comma 7 4 2 3 5" xfId="14796"/>
    <cellStyle name="Comma 7 4 2 4" xfId="14797"/>
    <cellStyle name="Comma 7 4 2 4 2" xfId="14798"/>
    <cellStyle name="Comma 7 4 2 4 3" xfId="14799"/>
    <cellStyle name="Comma 7 4 2 5" xfId="14800"/>
    <cellStyle name="Comma 7 4 2 5 2" xfId="14801"/>
    <cellStyle name="Comma 7 4 2 5 3" xfId="14802"/>
    <cellStyle name="Comma 7 4 2 6" xfId="14803"/>
    <cellStyle name="Comma 7 4 2 7" xfId="14804"/>
    <cellStyle name="Comma 7 4 2 8" xfId="14805"/>
    <cellStyle name="Comma 7 4 3" xfId="14806"/>
    <cellStyle name="Comma 7 4 3 2" xfId="14807"/>
    <cellStyle name="Comma 7 4 3 2 2" xfId="14808"/>
    <cellStyle name="Comma 7 4 3 2 2 2" xfId="14809"/>
    <cellStyle name="Comma 7 4 3 2 2 3" xfId="14810"/>
    <cellStyle name="Comma 7 4 3 2 3" xfId="14811"/>
    <cellStyle name="Comma 7 4 3 2 3 2" xfId="14812"/>
    <cellStyle name="Comma 7 4 3 2 3 3" xfId="14813"/>
    <cellStyle name="Comma 7 4 3 2 4" xfId="14814"/>
    <cellStyle name="Comma 7 4 3 2 5" xfId="14815"/>
    <cellStyle name="Comma 7 4 3 3" xfId="14816"/>
    <cellStyle name="Comma 7 4 3 3 2" xfId="14817"/>
    <cellStyle name="Comma 7 4 3 3 3" xfId="14818"/>
    <cellStyle name="Comma 7 4 3 4" xfId="14819"/>
    <cellStyle name="Comma 7 4 3 4 2" xfId="14820"/>
    <cellStyle name="Comma 7 4 3 4 3" xfId="14821"/>
    <cellStyle name="Comma 7 4 3 5" xfId="14822"/>
    <cellStyle name="Comma 7 4 3 6" xfId="14823"/>
    <cellStyle name="Comma 7 4 4" xfId="14824"/>
    <cellStyle name="Comma 7 4 4 2" xfId="14825"/>
    <cellStyle name="Comma 7 4 4 2 2" xfId="14826"/>
    <cellStyle name="Comma 7 4 4 2 3" xfId="14827"/>
    <cellStyle name="Comma 7 4 4 3" xfId="14828"/>
    <cellStyle name="Comma 7 4 4 3 2" xfId="14829"/>
    <cellStyle name="Comma 7 4 4 3 3" xfId="14830"/>
    <cellStyle name="Comma 7 4 4 4" xfId="14831"/>
    <cellStyle name="Comma 7 4 4 5" xfId="14832"/>
    <cellStyle name="Comma 7 4 5" xfId="14833"/>
    <cellStyle name="Comma 7 4 5 2" xfId="14834"/>
    <cellStyle name="Comma 7 4 5 3" xfId="14835"/>
    <cellStyle name="Comma 7 4 6" xfId="14836"/>
    <cellStyle name="Comma 7 4 6 2" xfId="14837"/>
    <cellStyle name="Comma 7 4 6 3" xfId="14838"/>
    <cellStyle name="Comma 7 4 7" xfId="14839"/>
    <cellStyle name="Comma 7 4 8" xfId="14840"/>
    <cellStyle name="Comma 7 4 9" xfId="14841"/>
    <cellStyle name="Comma 7 5" xfId="14842"/>
    <cellStyle name="Comma 7 5 2" xfId="14843"/>
    <cellStyle name="Comma 7 5 2 2" xfId="14844"/>
    <cellStyle name="Comma 7 5 2 2 2" xfId="14845"/>
    <cellStyle name="Comma 7 5 2 2 2 2" xfId="14846"/>
    <cellStyle name="Comma 7 5 2 2 2 3" xfId="14847"/>
    <cellStyle name="Comma 7 5 2 2 3" xfId="14848"/>
    <cellStyle name="Comma 7 5 2 2 3 2" xfId="14849"/>
    <cellStyle name="Comma 7 5 2 2 3 3" xfId="14850"/>
    <cellStyle name="Comma 7 5 2 2 4" xfId="14851"/>
    <cellStyle name="Comma 7 5 2 2 5" xfId="14852"/>
    <cellStyle name="Comma 7 5 2 3" xfId="14853"/>
    <cellStyle name="Comma 7 5 2 3 2" xfId="14854"/>
    <cellStyle name="Comma 7 5 2 3 3" xfId="14855"/>
    <cellStyle name="Comma 7 5 2 4" xfId="14856"/>
    <cellStyle name="Comma 7 5 2 4 2" xfId="14857"/>
    <cellStyle name="Comma 7 5 2 4 3" xfId="14858"/>
    <cellStyle name="Comma 7 5 2 5" xfId="14859"/>
    <cellStyle name="Comma 7 5 2 6" xfId="14860"/>
    <cellStyle name="Comma 7 5 3" xfId="14861"/>
    <cellStyle name="Comma 7 5 3 2" xfId="14862"/>
    <cellStyle name="Comma 7 5 3 2 2" xfId="14863"/>
    <cellStyle name="Comma 7 5 3 2 3" xfId="14864"/>
    <cellStyle name="Comma 7 5 3 3" xfId="14865"/>
    <cellStyle name="Comma 7 5 3 3 2" xfId="14866"/>
    <cellStyle name="Comma 7 5 3 3 3" xfId="14867"/>
    <cellStyle name="Comma 7 5 3 4" xfId="14868"/>
    <cellStyle name="Comma 7 5 3 5" xfId="14869"/>
    <cellStyle name="Comma 7 5 4" xfId="14870"/>
    <cellStyle name="Comma 7 5 4 2" xfId="14871"/>
    <cellStyle name="Comma 7 5 4 3" xfId="14872"/>
    <cellStyle name="Comma 7 5 5" xfId="14873"/>
    <cellStyle name="Comma 7 5 5 2" xfId="14874"/>
    <cellStyle name="Comma 7 5 5 3" xfId="14875"/>
    <cellStyle name="Comma 7 5 6" xfId="14876"/>
    <cellStyle name="Comma 7 5 7" xfId="14877"/>
    <cellStyle name="Comma 7 5 8" xfId="14878"/>
    <cellStyle name="Comma 7 6" xfId="14879"/>
    <cellStyle name="Comma 7 6 2" xfId="14880"/>
    <cellStyle name="Comma 7 6 2 2" xfId="14881"/>
    <cellStyle name="Comma 7 6 2 2 2" xfId="14882"/>
    <cellStyle name="Comma 7 6 2 2 3" xfId="14883"/>
    <cellStyle name="Comma 7 6 2 3" xfId="14884"/>
    <cellStyle name="Comma 7 6 2 3 2" xfId="14885"/>
    <cellStyle name="Comma 7 6 2 3 3" xfId="14886"/>
    <cellStyle name="Comma 7 6 2 4" xfId="14887"/>
    <cellStyle name="Comma 7 6 2 5" xfId="14888"/>
    <cellStyle name="Comma 7 6 3" xfId="14889"/>
    <cellStyle name="Comma 7 6 3 2" xfId="14890"/>
    <cellStyle name="Comma 7 6 3 3" xfId="14891"/>
    <cellStyle name="Comma 7 6 4" xfId="14892"/>
    <cellStyle name="Comma 7 6 4 2" xfId="14893"/>
    <cellStyle name="Comma 7 6 4 3" xfId="14894"/>
    <cellStyle name="Comma 7 6 5" xfId="14895"/>
    <cellStyle name="Comma 7 6 6" xfId="14896"/>
    <cellStyle name="Comma 7 6 7" xfId="14897"/>
    <cellStyle name="Comma 7 6 8" xfId="14898"/>
    <cellStyle name="Comma 7 7" xfId="14899"/>
    <cellStyle name="Comma 7 7 2" xfId="14900"/>
    <cellStyle name="Comma 7 7 2 2" xfId="14901"/>
    <cellStyle name="Comma 7 7 2 3" xfId="14902"/>
    <cellStyle name="Comma 7 7 3" xfId="14903"/>
    <cellStyle name="Comma 7 7 3 2" xfId="14904"/>
    <cellStyle name="Comma 7 7 3 3" xfId="14905"/>
    <cellStyle name="Comma 7 7 4" xfId="14906"/>
    <cellStyle name="Comma 7 7 5" xfId="14907"/>
    <cellStyle name="Comma 7 8" xfId="14908"/>
    <cellStyle name="Comma 7 8 2" xfId="14909"/>
    <cellStyle name="Comma 7 8 3" xfId="14910"/>
    <cellStyle name="Comma 7 9" xfId="14911"/>
    <cellStyle name="Comma 7 9 2" xfId="14912"/>
    <cellStyle name="Comma 7 9 3" xfId="14913"/>
    <cellStyle name="Comma 8" xfId="14914"/>
    <cellStyle name="Comma 8 10" xfId="14915"/>
    <cellStyle name="Comma 8 2" xfId="14916"/>
    <cellStyle name="Comma 8 2 2" xfId="14917"/>
    <cellStyle name="Comma 8 2 2 2" xfId="14918"/>
    <cellStyle name="Comma 8 2 2 2 2" xfId="14919"/>
    <cellStyle name="Comma 8 2 2 2 2 2" xfId="14920"/>
    <cellStyle name="Comma 8 2 2 2 2 2 2" xfId="14921"/>
    <cellStyle name="Comma 8 2 2 2 2 2 3" xfId="14922"/>
    <cellStyle name="Comma 8 2 2 2 2 3" xfId="14923"/>
    <cellStyle name="Comma 8 2 2 2 2 3 2" xfId="14924"/>
    <cellStyle name="Comma 8 2 2 2 2 3 3" xfId="14925"/>
    <cellStyle name="Comma 8 2 2 2 2 4" xfId="14926"/>
    <cellStyle name="Comma 8 2 2 2 2 5" xfId="14927"/>
    <cellStyle name="Comma 8 2 2 2 3" xfId="14928"/>
    <cellStyle name="Comma 8 2 2 2 3 2" xfId="14929"/>
    <cellStyle name="Comma 8 2 2 2 3 3" xfId="14930"/>
    <cellStyle name="Comma 8 2 2 2 4" xfId="14931"/>
    <cellStyle name="Comma 8 2 2 2 4 2" xfId="14932"/>
    <cellStyle name="Comma 8 2 2 2 4 3" xfId="14933"/>
    <cellStyle name="Comma 8 2 2 2 5" xfId="14934"/>
    <cellStyle name="Comma 8 2 2 2 6" xfId="14935"/>
    <cellStyle name="Comma 8 2 2 3" xfId="14936"/>
    <cellStyle name="Comma 8 2 2 3 2" xfId="14937"/>
    <cellStyle name="Comma 8 2 2 3 2 2" xfId="14938"/>
    <cellStyle name="Comma 8 2 2 3 2 3" xfId="14939"/>
    <cellStyle name="Comma 8 2 2 3 3" xfId="14940"/>
    <cellStyle name="Comma 8 2 2 3 3 2" xfId="14941"/>
    <cellStyle name="Comma 8 2 2 3 3 3" xfId="14942"/>
    <cellStyle name="Comma 8 2 2 3 4" xfId="14943"/>
    <cellStyle name="Comma 8 2 2 3 5" xfId="14944"/>
    <cellStyle name="Comma 8 2 2 4" xfId="14945"/>
    <cellStyle name="Comma 8 2 2 4 2" xfId="14946"/>
    <cellStyle name="Comma 8 2 2 4 3" xfId="14947"/>
    <cellStyle name="Comma 8 2 2 5" xfId="14948"/>
    <cellStyle name="Comma 8 2 2 5 2" xfId="14949"/>
    <cellStyle name="Comma 8 2 2 5 3" xfId="14950"/>
    <cellStyle name="Comma 8 2 2 6" xfId="14951"/>
    <cellStyle name="Comma 8 2 2 7" xfId="14952"/>
    <cellStyle name="Comma 8 2 2 8" xfId="14953"/>
    <cellStyle name="Comma 8 2 3" xfId="14954"/>
    <cellStyle name="Comma 8 2 3 2" xfId="14955"/>
    <cellStyle name="Comma 8 2 3 2 2" xfId="14956"/>
    <cellStyle name="Comma 8 2 3 2 2 2" xfId="14957"/>
    <cellStyle name="Comma 8 2 3 2 2 3" xfId="14958"/>
    <cellStyle name="Comma 8 2 3 2 3" xfId="14959"/>
    <cellStyle name="Comma 8 2 3 2 3 2" xfId="14960"/>
    <cellStyle name="Comma 8 2 3 2 3 3" xfId="14961"/>
    <cellStyle name="Comma 8 2 3 2 4" xfId="14962"/>
    <cellStyle name="Comma 8 2 3 2 5" xfId="14963"/>
    <cellStyle name="Comma 8 2 3 3" xfId="14964"/>
    <cellStyle name="Comma 8 2 3 3 2" xfId="14965"/>
    <cellStyle name="Comma 8 2 3 3 3" xfId="14966"/>
    <cellStyle name="Comma 8 2 3 4" xfId="14967"/>
    <cellStyle name="Comma 8 2 3 4 2" xfId="14968"/>
    <cellStyle name="Comma 8 2 3 4 3" xfId="14969"/>
    <cellStyle name="Comma 8 2 3 5" xfId="14970"/>
    <cellStyle name="Comma 8 2 3 6" xfId="14971"/>
    <cellStyle name="Comma 8 2 4" xfId="14972"/>
    <cellStyle name="Comma 8 2 4 2" xfId="14973"/>
    <cellStyle name="Comma 8 2 4 2 2" xfId="14974"/>
    <cellStyle name="Comma 8 2 4 2 3" xfId="14975"/>
    <cellStyle name="Comma 8 2 4 3" xfId="14976"/>
    <cellStyle name="Comma 8 2 4 3 2" xfId="14977"/>
    <cellStyle name="Comma 8 2 4 3 3" xfId="14978"/>
    <cellStyle name="Comma 8 2 4 4" xfId="14979"/>
    <cellStyle name="Comma 8 2 4 5" xfId="14980"/>
    <cellStyle name="Comma 8 2 5" xfId="14981"/>
    <cellStyle name="Comma 8 2 5 2" xfId="14982"/>
    <cellStyle name="Comma 8 2 5 3" xfId="14983"/>
    <cellStyle name="Comma 8 2 6" xfId="14984"/>
    <cellStyle name="Comma 8 2 6 2" xfId="14985"/>
    <cellStyle name="Comma 8 2 6 3" xfId="14986"/>
    <cellStyle name="Comma 8 2 7" xfId="14987"/>
    <cellStyle name="Comma 8 2 8" xfId="14988"/>
    <cellStyle name="Comma 8 2 9" xfId="14989"/>
    <cellStyle name="Comma 8 3" xfId="14990"/>
    <cellStyle name="Comma 8 3 2" xfId="14991"/>
    <cellStyle name="Comma 8 3 2 2" xfId="14992"/>
    <cellStyle name="Comma 8 3 2 2 2" xfId="14993"/>
    <cellStyle name="Comma 8 3 2 2 2 2" xfId="14994"/>
    <cellStyle name="Comma 8 3 2 2 2 2 2" xfId="14995"/>
    <cellStyle name="Comma 8 3 2 2 2 2 3" xfId="14996"/>
    <cellStyle name="Comma 8 3 2 2 2 3" xfId="14997"/>
    <cellStyle name="Comma 8 3 2 2 2 3 2" xfId="14998"/>
    <cellStyle name="Comma 8 3 2 2 2 3 3" xfId="14999"/>
    <cellStyle name="Comma 8 3 2 2 2 4" xfId="15000"/>
    <cellStyle name="Comma 8 3 2 2 2 5" xfId="15001"/>
    <cellStyle name="Comma 8 3 2 2 3" xfId="15002"/>
    <cellStyle name="Comma 8 3 2 2 3 2" xfId="15003"/>
    <cellStyle name="Comma 8 3 2 2 3 3" xfId="15004"/>
    <cellStyle name="Comma 8 3 2 2 4" xfId="15005"/>
    <cellStyle name="Comma 8 3 2 2 4 2" xfId="15006"/>
    <cellStyle name="Comma 8 3 2 2 4 3" xfId="15007"/>
    <cellStyle name="Comma 8 3 2 2 5" xfId="15008"/>
    <cellStyle name="Comma 8 3 2 2 6" xfId="15009"/>
    <cellStyle name="Comma 8 3 2 3" xfId="15010"/>
    <cellStyle name="Comma 8 3 2 3 2" xfId="15011"/>
    <cellStyle name="Comma 8 3 2 3 2 2" xfId="15012"/>
    <cellStyle name="Comma 8 3 2 3 2 3" xfId="15013"/>
    <cellStyle name="Comma 8 3 2 3 3" xfId="15014"/>
    <cellStyle name="Comma 8 3 2 3 3 2" xfId="15015"/>
    <cellStyle name="Comma 8 3 2 3 3 3" xfId="15016"/>
    <cellStyle name="Comma 8 3 2 3 4" xfId="15017"/>
    <cellStyle name="Comma 8 3 2 3 5" xfId="15018"/>
    <cellStyle name="Comma 8 3 2 4" xfId="15019"/>
    <cellStyle name="Comma 8 3 2 4 2" xfId="15020"/>
    <cellStyle name="Comma 8 3 2 4 3" xfId="15021"/>
    <cellStyle name="Comma 8 3 2 5" xfId="15022"/>
    <cellStyle name="Comma 8 3 2 5 2" xfId="15023"/>
    <cellStyle name="Comma 8 3 2 5 3" xfId="15024"/>
    <cellStyle name="Comma 8 3 2 6" xfId="15025"/>
    <cellStyle name="Comma 8 3 2 7" xfId="15026"/>
    <cellStyle name="Comma 8 3 2 8" xfId="15027"/>
    <cellStyle name="Comma 8 3 3" xfId="15028"/>
    <cellStyle name="Comma 8 3 3 2" xfId="15029"/>
    <cellStyle name="Comma 8 3 3 2 2" xfId="15030"/>
    <cellStyle name="Comma 8 3 3 2 2 2" xfId="15031"/>
    <cellStyle name="Comma 8 3 3 2 2 3" xfId="15032"/>
    <cellStyle name="Comma 8 3 3 2 3" xfId="15033"/>
    <cellStyle name="Comma 8 3 3 2 3 2" xfId="15034"/>
    <cellStyle name="Comma 8 3 3 2 3 3" xfId="15035"/>
    <cellStyle name="Comma 8 3 3 2 4" xfId="15036"/>
    <cellStyle name="Comma 8 3 3 2 5" xfId="15037"/>
    <cellStyle name="Comma 8 3 3 3" xfId="15038"/>
    <cellStyle name="Comma 8 3 3 3 2" xfId="15039"/>
    <cellStyle name="Comma 8 3 3 3 3" xfId="15040"/>
    <cellStyle name="Comma 8 3 3 4" xfId="15041"/>
    <cellStyle name="Comma 8 3 3 4 2" xfId="15042"/>
    <cellStyle name="Comma 8 3 3 4 3" xfId="15043"/>
    <cellStyle name="Comma 8 3 3 5" xfId="15044"/>
    <cellStyle name="Comma 8 3 3 6" xfId="15045"/>
    <cellStyle name="Comma 8 3 4" xfId="15046"/>
    <cellStyle name="Comma 8 3 4 2" xfId="15047"/>
    <cellStyle name="Comma 8 3 4 2 2" xfId="15048"/>
    <cellStyle name="Comma 8 3 4 2 3" xfId="15049"/>
    <cellStyle name="Comma 8 3 4 3" xfId="15050"/>
    <cellStyle name="Comma 8 3 4 3 2" xfId="15051"/>
    <cellStyle name="Comma 8 3 4 3 3" xfId="15052"/>
    <cellStyle name="Comma 8 3 4 4" xfId="15053"/>
    <cellStyle name="Comma 8 3 4 5" xfId="15054"/>
    <cellStyle name="Comma 8 3 5" xfId="15055"/>
    <cellStyle name="Comma 8 3 5 2" xfId="15056"/>
    <cellStyle name="Comma 8 3 5 3" xfId="15057"/>
    <cellStyle name="Comma 8 3 6" xfId="15058"/>
    <cellStyle name="Comma 8 3 6 2" xfId="15059"/>
    <cellStyle name="Comma 8 3 6 3" xfId="15060"/>
    <cellStyle name="Comma 8 3 7" xfId="15061"/>
    <cellStyle name="Comma 8 3 8" xfId="15062"/>
    <cellStyle name="Comma 8 3 9" xfId="15063"/>
    <cellStyle name="Comma 8 4" xfId="15064"/>
    <cellStyle name="Comma 8 4 2" xfId="15065"/>
    <cellStyle name="Comma 8 4 2 2" xfId="15066"/>
    <cellStyle name="Comma 8 4 2 2 2" xfId="15067"/>
    <cellStyle name="Comma 8 4 2 2 2 2" xfId="15068"/>
    <cellStyle name="Comma 8 4 2 2 2 3" xfId="15069"/>
    <cellStyle name="Comma 8 4 2 2 3" xfId="15070"/>
    <cellStyle name="Comma 8 4 2 2 3 2" xfId="15071"/>
    <cellStyle name="Comma 8 4 2 2 3 3" xfId="15072"/>
    <cellStyle name="Comma 8 4 2 2 4" xfId="15073"/>
    <cellStyle name="Comma 8 4 2 2 5" xfId="15074"/>
    <cellStyle name="Comma 8 4 2 3" xfId="15075"/>
    <cellStyle name="Comma 8 4 2 3 2" xfId="15076"/>
    <cellStyle name="Comma 8 4 2 3 3" xfId="15077"/>
    <cellStyle name="Comma 8 4 2 4" xfId="15078"/>
    <cellStyle name="Comma 8 4 2 4 2" xfId="15079"/>
    <cellStyle name="Comma 8 4 2 4 3" xfId="15080"/>
    <cellStyle name="Comma 8 4 2 5" xfId="15081"/>
    <cellStyle name="Comma 8 4 2 6" xfId="15082"/>
    <cellStyle name="Comma 8 4 3" xfId="15083"/>
    <cellStyle name="Comma 8 4 3 2" xfId="15084"/>
    <cellStyle name="Comma 8 4 3 2 2" xfId="15085"/>
    <cellStyle name="Comma 8 4 3 2 3" xfId="15086"/>
    <cellStyle name="Comma 8 4 3 3" xfId="15087"/>
    <cellStyle name="Comma 8 4 3 3 2" xfId="15088"/>
    <cellStyle name="Comma 8 4 3 3 3" xfId="15089"/>
    <cellStyle name="Comma 8 4 3 4" xfId="15090"/>
    <cellStyle name="Comma 8 4 3 5" xfId="15091"/>
    <cellStyle name="Comma 8 4 4" xfId="15092"/>
    <cellStyle name="Comma 8 4 4 2" xfId="15093"/>
    <cellStyle name="Comma 8 4 4 3" xfId="15094"/>
    <cellStyle name="Comma 8 4 5" xfId="15095"/>
    <cellStyle name="Comma 8 4 5 2" xfId="15096"/>
    <cellStyle name="Comma 8 4 5 3" xfId="15097"/>
    <cellStyle name="Comma 8 4 6" xfId="15098"/>
    <cellStyle name="Comma 8 4 7" xfId="15099"/>
    <cellStyle name="Comma 8 4 8" xfId="15100"/>
    <cellStyle name="Comma 8 5" xfId="15101"/>
    <cellStyle name="Comma 8 5 2" xfId="15102"/>
    <cellStyle name="Comma 8 5 2 2" xfId="15103"/>
    <cellStyle name="Comma 8 5 2 2 2" xfId="15104"/>
    <cellStyle name="Comma 8 5 2 2 3" xfId="15105"/>
    <cellStyle name="Comma 8 5 2 3" xfId="15106"/>
    <cellStyle name="Comma 8 5 2 3 2" xfId="15107"/>
    <cellStyle name="Comma 8 5 2 3 3" xfId="15108"/>
    <cellStyle name="Comma 8 5 2 4" xfId="15109"/>
    <cellStyle name="Comma 8 5 2 5" xfId="15110"/>
    <cellStyle name="Comma 8 5 3" xfId="15111"/>
    <cellStyle name="Comma 8 5 3 2" xfId="15112"/>
    <cellStyle name="Comma 8 5 3 3" xfId="15113"/>
    <cellStyle name="Comma 8 5 4" xfId="15114"/>
    <cellStyle name="Comma 8 5 4 2" xfId="15115"/>
    <cellStyle name="Comma 8 5 4 3" xfId="15116"/>
    <cellStyle name="Comma 8 5 5" xfId="15117"/>
    <cellStyle name="Comma 8 5 6" xfId="15118"/>
    <cellStyle name="Comma 8 5 7" xfId="15119"/>
    <cellStyle name="Comma 8 6" xfId="15120"/>
    <cellStyle name="Comma 8 6 2" xfId="15121"/>
    <cellStyle name="Comma 8 6 2 2" xfId="15122"/>
    <cellStyle name="Comma 8 6 2 3" xfId="15123"/>
    <cellStyle name="Comma 8 6 3" xfId="15124"/>
    <cellStyle name="Comma 8 6 3 2" xfId="15125"/>
    <cellStyle name="Comma 8 6 3 3" xfId="15126"/>
    <cellStyle name="Comma 8 6 4" xfId="15127"/>
    <cellStyle name="Comma 8 6 5" xfId="15128"/>
    <cellStyle name="Comma 8 7" xfId="15129"/>
    <cellStyle name="Comma 8 7 2" xfId="15130"/>
    <cellStyle name="Comma 8 7 3" xfId="15131"/>
    <cellStyle name="Comma 8 8" xfId="15132"/>
    <cellStyle name="Comma 8 8 2" xfId="15133"/>
    <cellStyle name="Comma 8 8 3" xfId="15134"/>
    <cellStyle name="Comma 8 9" xfId="15135"/>
    <cellStyle name="Comma 9" xfId="15136"/>
    <cellStyle name="Comma 9 2" xfId="15137"/>
    <cellStyle name="Comma 9 3" xfId="15138"/>
    <cellStyle name="Comma(2)" xfId="15139"/>
    <cellStyle name="Comma(2) 2" xfId="15140"/>
    <cellStyle name="Comma0" xfId="15141"/>
    <cellStyle name="Comma0 - Style2" xfId="15142"/>
    <cellStyle name="Comma1 - Style1" xfId="15143"/>
    <cellStyle name="Comments" xfId="15144"/>
    <cellStyle name="Currency" xfId="2" builtinId="4"/>
    <cellStyle name="Currency 10" xfId="15145"/>
    <cellStyle name="Currency 10 2" xfId="15146"/>
    <cellStyle name="Currency 10 2 2" xfId="15147"/>
    <cellStyle name="Currency 10 2 2 2" xfId="15148"/>
    <cellStyle name="Currency 10 2 2 2 2" xfId="15149"/>
    <cellStyle name="Currency 10 2 2 2 2 2" xfId="15150"/>
    <cellStyle name="Currency 10 2 2 2 2 3" xfId="15151"/>
    <cellStyle name="Currency 10 2 2 2 3" xfId="15152"/>
    <cellStyle name="Currency 10 2 2 2 3 2" xfId="15153"/>
    <cellStyle name="Currency 10 2 2 2 3 3" xfId="15154"/>
    <cellStyle name="Currency 10 2 2 2 4" xfId="15155"/>
    <cellStyle name="Currency 10 2 2 2 5" xfId="15156"/>
    <cellStyle name="Currency 10 2 2 3" xfId="15157"/>
    <cellStyle name="Currency 10 2 2 3 2" xfId="15158"/>
    <cellStyle name="Currency 10 2 2 3 3" xfId="15159"/>
    <cellStyle name="Currency 10 2 2 4" xfId="15160"/>
    <cellStyle name="Currency 10 2 2 4 2" xfId="15161"/>
    <cellStyle name="Currency 10 2 2 4 3" xfId="15162"/>
    <cellStyle name="Currency 10 2 2 5" xfId="15163"/>
    <cellStyle name="Currency 10 2 2 6" xfId="15164"/>
    <cellStyle name="Currency 10 2 3" xfId="15165"/>
    <cellStyle name="Currency 10 2 3 2" xfId="15166"/>
    <cellStyle name="Currency 10 2 3 2 2" xfId="15167"/>
    <cellStyle name="Currency 10 2 3 2 3" xfId="15168"/>
    <cellStyle name="Currency 10 2 3 3" xfId="15169"/>
    <cellStyle name="Currency 10 2 3 3 2" xfId="15170"/>
    <cellStyle name="Currency 10 2 3 3 3" xfId="15171"/>
    <cellStyle name="Currency 10 2 3 4" xfId="15172"/>
    <cellStyle name="Currency 10 2 3 5" xfId="15173"/>
    <cellStyle name="Currency 10 2 4" xfId="15174"/>
    <cellStyle name="Currency 10 2 4 2" xfId="15175"/>
    <cellStyle name="Currency 10 2 4 3" xfId="15176"/>
    <cellStyle name="Currency 10 2 5" xfId="15177"/>
    <cellStyle name="Currency 10 2 5 2" xfId="15178"/>
    <cellStyle name="Currency 10 2 5 3" xfId="15179"/>
    <cellStyle name="Currency 10 2 6" xfId="15180"/>
    <cellStyle name="Currency 10 2 7" xfId="15181"/>
    <cellStyle name="Currency 10 2 8" xfId="15182"/>
    <cellStyle name="Currency 10 3" xfId="15183"/>
    <cellStyle name="Currency 10 3 2" xfId="15184"/>
    <cellStyle name="Currency 10 3 3" xfId="15185"/>
    <cellStyle name="Currency 10 4" xfId="15186"/>
    <cellStyle name="Currency 10 4 2" xfId="15187"/>
    <cellStyle name="Currency 10 4 3" xfId="15188"/>
    <cellStyle name="Currency 10 5" xfId="6"/>
    <cellStyle name="Currency 10 6" xfId="15189"/>
    <cellStyle name="Currency 11" xfId="15190"/>
    <cellStyle name="Currency 11 2" xfId="15191"/>
    <cellStyle name="Currency 11 2 2" xfId="15192"/>
    <cellStyle name="Currency 11 2 2 2" xfId="15193"/>
    <cellStyle name="Currency 11 2 2 3" xfId="15194"/>
    <cellStyle name="Currency 11 2 3" xfId="15195"/>
    <cellStyle name="Currency 11 3" xfId="15196"/>
    <cellStyle name="Currency 11 4" xfId="15197"/>
    <cellStyle name="Currency 11 5" xfId="15198"/>
    <cellStyle name="Currency 11 6" xfId="15199"/>
    <cellStyle name="Currency 12" xfId="15200"/>
    <cellStyle name="Currency 12 2" xfId="15201"/>
    <cellStyle name="Currency 12 2 2" xfId="15202"/>
    <cellStyle name="Currency 12 2 2 2" xfId="15203"/>
    <cellStyle name="Currency 12 2 2 3" xfId="15204"/>
    <cellStyle name="Currency 12 2 3" xfId="15205"/>
    <cellStyle name="Currency 12 3" xfId="15206"/>
    <cellStyle name="Currency 12 4" xfId="15207"/>
    <cellStyle name="Currency 13" xfId="15208"/>
    <cellStyle name="Currency 14" xfId="15209"/>
    <cellStyle name="Currency 14 2" xfId="15210"/>
    <cellStyle name="Currency 15" xfId="15211"/>
    <cellStyle name="Currency 16" xfId="15212"/>
    <cellStyle name="Currency 16 2" xfId="15213"/>
    <cellStyle name="Currency 16 3" xfId="15214"/>
    <cellStyle name="Currency 17" xfId="15215"/>
    <cellStyle name="Currency 18" xfId="15216"/>
    <cellStyle name="Currency 18 2" xfId="15217"/>
    <cellStyle name="Currency 18 3" xfId="15218"/>
    <cellStyle name="Currency 19" xfId="15219"/>
    <cellStyle name="Currency 2" xfId="15220"/>
    <cellStyle name="Currency 2 2" xfId="15221"/>
    <cellStyle name="Currency 2 2 2" xfId="15222"/>
    <cellStyle name="Currency 2 2 2 2" xfId="15223"/>
    <cellStyle name="Currency 2 2 2 2 2" xfId="15224"/>
    <cellStyle name="Currency 2 2 2 3" xfId="15225"/>
    <cellStyle name="Currency 2 2 2 4" xfId="15226"/>
    <cellStyle name="Currency 2 2 2 5" xfId="15227"/>
    <cellStyle name="Currency 2 2 2 6" xfId="15228"/>
    <cellStyle name="Currency 2 2 2 7" xfId="15229"/>
    <cellStyle name="Currency 2 2 2 8" xfId="15230"/>
    <cellStyle name="Currency 2 2 3" xfId="15231"/>
    <cellStyle name="Currency 2 2 3 2" xfId="15232"/>
    <cellStyle name="Currency 2 2 3 3" xfId="15233"/>
    <cellStyle name="Currency 2 2 3 3 2" xfId="15234"/>
    <cellStyle name="Currency 2 2 3 4" xfId="15235"/>
    <cellStyle name="Currency 2 2 3 4 2" xfId="15236"/>
    <cellStyle name="Currency 2 2 3 4 3" xfId="15237"/>
    <cellStyle name="Currency 2 2 3 5" xfId="15238"/>
    <cellStyle name="Currency 2 2 4" xfId="15239"/>
    <cellStyle name="Currency 2 2 4 2" xfId="15240"/>
    <cellStyle name="Currency 2 2 4 2 2" xfId="15241"/>
    <cellStyle name="Currency 2 2 4 3" xfId="15242"/>
    <cellStyle name="Currency 2 2 4 4" xfId="15243"/>
    <cellStyle name="Currency 2 2 4 5" xfId="15244"/>
    <cellStyle name="Currency 2 2 5" xfId="15245"/>
    <cellStyle name="Currency 2 2 5 2" xfId="15246"/>
    <cellStyle name="Currency 2 2 6" xfId="15247"/>
    <cellStyle name="Currency 2 2 7" xfId="15248"/>
    <cellStyle name="Currency 2 2 7 2" xfId="15249"/>
    <cellStyle name="Currency 2 2 8" xfId="15250"/>
    <cellStyle name="Currency 2 2 9" xfId="15251"/>
    <cellStyle name="Currency 2 3" xfId="15252"/>
    <cellStyle name="Currency 2 3 2" xfId="15253"/>
    <cellStyle name="Currency 2 3 2 2" xfId="15254"/>
    <cellStyle name="Currency 2 3 2 3" xfId="15255"/>
    <cellStyle name="Currency 2 3 2 4" xfId="15256"/>
    <cellStyle name="Currency 2 3 2 5" xfId="15257"/>
    <cellStyle name="Currency 2 3 2 6" xfId="15258"/>
    <cellStyle name="Currency 2 3 2 7" xfId="15259"/>
    <cellStyle name="Currency 2 3 3" xfId="15260"/>
    <cellStyle name="Currency 2 3 3 2" xfId="15261"/>
    <cellStyle name="Currency 2 3 3 2 2" xfId="15262"/>
    <cellStyle name="Currency 2 3 3 2 3" xfId="15263"/>
    <cellStyle name="Currency 2 3 3 2 4" xfId="15264"/>
    <cellStyle name="Currency 2 3 3 3" xfId="15265"/>
    <cellStyle name="Currency 2 3 3 4" xfId="15266"/>
    <cellStyle name="Currency 2 3 3 5" xfId="15267"/>
    <cellStyle name="Currency 2 3 3 6" xfId="15268"/>
    <cellStyle name="Currency 2 3 4" xfId="15269"/>
    <cellStyle name="Currency 2 3 4 2" xfId="15270"/>
    <cellStyle name="Currency 2 3 4 3" xfId="15271"/>
    <cellStyle name="Currency 2 3 4 4" xfId="15272"/>
    <cellStyle name="Currency 2 3 5" xfId="15273"/>
    <cellStyle name="Currency 2 3 6" xfId="15274"/>
    <cellStyle name="Currency 2 3 7" xfId="15275"/>
    <cellStyle name="Currency 2 3 8" xfId="15276"/>
    <cellStyle name="Currency 2 4" xfId="15277"/>
    <cellStyle name="Currency 2 4 10" xfId="15278"/>
    <cellStyle name="Currency 2 4 2" xfId="15279"/>
    <cellStyle name="Currency 2 4 2 2" xfId="15280"/>
    <cellStyle name="Currency 2 4 2 3" xfId="15281"/>
    <cellStyle name="Currency 2 4 2 4" xfId="15282"/>
    <cellStyle name="Currency 2 4 2 5" xfId="15283"/>
    <cellStyle name="Currency 2 4 2 6" xfId="15284"/>
    <cellStyle name="Currency 2 4 3" xfId="15285"/>
    <cellStyle name="Currency 2 4 3 2" xfId="15286"/>
    <cellStyle name="Currency 2 4 3 3" xfId="15287"/>
    <cellStyle name="Currency 2 4 4" xfId="15288"/>
    <cellStyle name="Currency 2 4 4 2" xfId="15289"/>
    <cellStyle name="Currency 2 4 4 3" xfId="15290"/>
    <cellStyle name="Currency 2 4 4 4" xfId="15291"/>
    <cellStyle name="Currency 2 4 4 5" xfId="15292"/>
    <cellStyle name="Currency 2 4 5" xfId="15293"/>
    <cellStyle name="Currency 2 4 6" xfId="15294"/>
    <cellStyle name="Currency 2 4 7" xfId="15295"/>
    <cellStyle name="Currency 2 4 8" xfId="15296"/>
    <cellStyle name="Currency 2 4 8 2" xfId="15297"/>
    <cellStyle name="Currency 2 4 8 3" xfId="15298"/>
    <cellStyle name="Currency 2 4 9" xfId="15299"/>
    <cellStyle name="Currency 2 5" xfId="15300"/>
    <cellStyle name="Currency 2 5 2" xfId="15301"/>
    <cellStyle name="Currency 2 5 3" xfId="15302"/>
    <cellStyle name="Currency 2 5 4" xfId="15303"/>
    <cellStyle name="Currency 2 5 5" xfId="15304"/>
    <cellStyle name="Currency 2 6" xfId="15305"/>
    <cellStyle name="Currency 2 6 2" xfId="15306"/>
    <cellStyle name="Currency 2 6 3" xfId="15307"/>
    <cellStyle name="Currency 2 6 3 2" xfId="15308"/>
    <cellStyle name="Currency 2 6 3 3" xfId="15309"/>
    <cellStyle name="Currency 2 6 4" xfId="15310"/>
    <cellStyle name="Currency 2 7" xfId="15311"/>
    <cellStyle name="Currency 2 8" xfId="15312"/>
    <cellStyle name="Currency 20" xfId="15313"/>
    <cellStyle name="Currency 21" xfId="15314"/>
    <cellStyle name="Currency 22" xfId="15315"/>
    <cellStyle name="Currency 3" xfId="15316"/>
    <cellStyle name="Currency 3 10" xfId="15317"/>
    <cellStyle name="Currency 3 11" xfId="15318"/>
    <cellStyle name="Currency 3 2" xfId="15319"/>
    <cellStyle name="Currency 3 2 2" xfId="15320"/>
    <cellStyle name="Currency 3 2 2 2" xfId="15321"/>
    <cellStyle name="Currency 3 2 2 2 2" xfId="15322"/>
    <cellStyle name="Currency 3 2 2 2 2 2" xfId="15323"/>
    <cellStyle name="Currency 3 2 2 2 2 2 2" xfId="15324"/>
    <cellStyle name="Currency 3 2 2 2 2 2 2 2" xfId="15325"/>
    <cellStyle name="Currency 3 2 2 2 2 2 2 3" xfId="15326"/>
    <cellStyle name="Currency 3 2 2 2 2 2 3" xfId="15327"/>
    <cellStyle name="Currency 3 2 2 2 2 2 3 2" xfId="15328"/>
    <cellStyle name="Currency 3 2 2 2 2 2 3 3" xfId="15329"/>
    <cellStyle name="Currency 3 2 2 2 2 2 4" xfId="15330"/>
    <cellStyle name="Currency 3 2 2 2 2 2 5" xfId="15331"/>
    <cellStyle name="Currency 3 2 2 2 2 3" xfId="15332"/>
    <cellStyle name="Currency 3 2 2 2 2 3 2" xfId="15333"/>
    <cellStyle name="Currency 3 2 2 2 2 3 3" xfId="15334"/>
    <cellStyle name="Currency 3 2 2 2 2 4" xfId="15335"/>
    <cellStyle name="Currency 3 2 2 2 2 4 2" xfId="15336"/>
    <cellStyle name="Currency 3 2 2 2 2 4 3" xfId="15337"/>
    <cellStyle name="Currency 3 2 2 2 2 5" xfId="15338"/>
    <cellStyle name="Currency 3 2 2 2 2 6" xfId="15339"/>
    <cellStyle name="Currency 3 2 2 2 2 7" xfId="15340"/>
    <cellStyle name="Currency 3 2 2 2 3" xfId="15341"/>
    <cellStyle name="Currency 3 2 2 2 3 2" xfId="15342"/>
    <cellStyle name="Currency 3 2 2 2 3 2 2" xfId="15343"/>
    <cellStyle name="Currency 3 2 2 2 3 2 3" xfId="15344"/>
    <cellStyle name="Currency 3 2 2 2 3 3" xfId="15345"/>
    <cellStyle name="Currency 3 2 2 2 3 3 2" xfId="15346"/>
    <cellStyle name="Currency 3 2 2 2 3 3 3" xfId="15347"/>
    <cellStyle name="Currency 3 2 2 2 3 4" xfId="15348"/>
    <cellStyle name="Currency 3 2 2 2 3 5" xfId="15349"/>
    <cellStyle name="Currency 3 2 2 2 4" xfId="15350"/>
    <cellStyle name="Currency 3 2 2 2 4 2" xfId="15351"/>
    <cellStyle name="Currency 3 2 2 2 4 3" xfId="15352"/>
    <cellStyle name="Currency 3 2 2 2 5" xfId="15353"/>
    <cellStyle name="Currency 3 2 2 2 5 2" xfId="15354"/>
    <cellStyle name="Currency 3 2 2 2 5 3" xfId="15355"/>
    <cellStyle name="Currency 3 2 2 2 6" xfId="15356"/>
    <cellStyle name="Currency 3 2 2 2 7" xfId="15357"/>
    <cellStyle name="Currency 3 2 2 2 8" xfId="15358"/>
    <cellStyle name="Currency 3 2 2 3" xfId="15359"/>
    <cellStyle name="Currency 3 2 2 3 2" xfId="15360"/>
    <cellStyle name="Currency 3 2 2 3 2 2" xfId="15361"/>
    <cellStyle name="Currency 3 2 2 3 2 2 2" xfId="15362"/>
    <cellStyle name="Currency 3 2 2 3 2 2 3" xfId="15363"/>
    <cellStyle name="Currency 3 2 2 3 2 3" xfId="15364"/>
    <cellStyle name="Currency 3 2 2 3 2 3 2" xfId="15365"/>
    <cellStyle name="Currency 3 2 2 3 2 3 3" xfId="15366"/>
    <cellStyle name="Currency 3 2 2 3 2 4" xfId="15367"/>
    <cellStyle name="Currency 3 2 2 3 2 5" xfId="15368"/>
    <cellStyle name="Currency 3 2 2 3 3" xfId="15369"/>
    <cellStyle name="Currency 3 2 2 3 3 2" xfId="15370"/>
    <cellStyle name="Currency 3 2 2 3 3 3" xfId="15371"/>
    <cellStyle name="Currency 3 2 2 3 4" xfId="15372"/>
    <cellStyle name="Currency 3 2 2 3 4 2" xfId="15373"/>
    <cellStyle name="Currency 3 2 2 3 4 3" xfId="15374"/>
    <cellStyle name="Currency 3 2 2 3 5" xfId="15375"/>
    <cellStyle name="Currency 3 2 2 3 6" xfId="15376"/>
    <cellStyle name="Currency 3 2 2 3 7" xfId="15377"/>
    <cellStyle name="Currency 3 2 2 4" xfId="15378"/>
    <cellStyle name="Currency 3 2 2 4 2" xfId="15379"/>
    <cellStyle name="Currency 3 2 2 4 2 2" xfId="15380"/>
    <cellStyle name="Currency 3 2 2 4 2 3" xfId="15381"/>
    <cellStyle name="Currency 3 2 2 4 3" xfId="15382"/>
    <cellStyle name="Currency 3 2 2 4 3 2" xfId="15383"/>
    <cellStyle name="Currency 3 2 2 4 3 3" xfId="15384"/>
    <cellStyle name="Currency 3 2 2 4 4" xfId="15385"/>
    <cellStyle name="Currency 3 2 2 4 5" xfId="15386"/>
    <cellStyle name="Currency 3 2 2 5" xfId="15387"/>
    <cellStyle name="Currency 3 2 2 5 2" xfId="15388"/>
    <cellStyle name="Currency 3 2 2 5 3" xfId="15389"/>
    <cellStyle name="Currency 3 2 2 6" xfId="15390"/>
    <cellStyle name="Currency 3 2 2 6 2" xfId="15391"/>
    <cellStyle name="Currency 3 2 2 6 3" xfId="15392"/>
    <cellStyle name="Currency 3 2 2 7" xfId="15393"/>
    <cellStyle name="Currency 3 2 2 8" xfId="15394"/>
    <cellStyle name="Currency 3 2 2 9" xfId="15395"/>
    <cellStyle name="Currency 3 2 3" xfId="15396"/>
    <cellStyle name="Currency 3 2 3 2" xfId="15397"/>
    <cellStyle name="Currency 3 2 3 2 2" xfId="15398"/>
    <cellStyle name="Currency 3 2 3 2 2 2" xfId="15399"/>
    <cellStyle name="Currency 3 2 3 2 2 2 2" xfId="15400"/>
    <cellStyle name="Currency 3 2 3 2 2 2 3" xfId="15401"/>
    <cellStyle name="Currency 3 2 3 2 2 3" xfId="15402"/>
    <cellStyle name="Currency 3 2 3 2 2 3 2" xfId="15403"/>
    <cellStyle name="Currency 3 2 3 2 2 3 3" xfId="15404"/>
    <cellStyle name="Currency 3 2 3 2 2 4" xfId="15405"/>
    <cellStyle name="Currency 3 2 3 2 2 5" xfId="15406"/>
    <cellStyle name="Currency 3 2 3 2 3" xfId="15407"/>
    <cellStyle name="Currency 3 2 3 2 3 2" xfId="15408"/>
    <cellStyle name="Currency 3 2 3 2 3 3" xfId="15409"/>
    <cellStyle name="Currency 3 2 3 2 4" xfId="15410"/>
    <cellStyle name="Currency 3 2 3 2 4 2" xfId="15411"/>
    <cellStyle name="Currency 3 2 3 2 4 3" xfId="15412"/>
    <cellStyle name="Currency 3 2 3 2 5" xfId="15413"/>
    <cellStyle name="Currency 3 2 3 2 6" xfId="15414"/>
    <cellStyle name="Currency 3 2 3 2 7" xfId="15415"/>
    <cellStyle name="Currency 3 2 3 3" xfId="15416"/>
    <cellStyle name="Currency 3 2 3 3 2" xfId="15417"/>
    <cellStyle name="Currency 3 2 3 3 2 2" xfId="15418"/>
    <cellStyle name="Currency 3 2 3 3 2 3" xfId="15419"/>
    <cellStyle name="Currency 3 2 3 3 3" xfId="15420"/>
    <cellStyle name="Currency 3 2 3 3 3 2" xfId="15421"/>
    <cellStyle name="Currency 3 2 3 3 3 3" xfId="15422"/>
    <cellStyle name="Currency 3 2 3 3 4" xfId="15423"/>
    <cellStyle name="Currency 3 2 3 3 5" xfId="15424"/>
    <cellStyle name="Currency 3 2 3 4" xfId="15425"/>
    <cellStyle name="Currency 3 2 3 4 2" xfId="15426"/>
    <cellStyle name="Currency 3 2 3 4 3" xfId="15427"/>
    <cellStyle name="Currency 3 2 3 5" xfId="15428"/>
    <cellStyle name="Currency 3 2 3 5 2" xfId="15429"/>
    <cellStyle name="Currency 3 2 3 5 3" xfId="15430"/>
    <cellStyle name="Currency 3 2 3 6" xfId="15431"/>
    <cellStyle name="Currency 3 2 3 7" xfId="15432"/>
    <cellStyle name="Currency 3 2 3 8" xfId="15433"/>
    <cellStyle name="Currency 3 2 4" xfId="15434"/>
    <cellStyle name="Currency 3 2 4 2" xfId="15435"/>
    <cellStyle name="Currency 3 2 4 2 2" xfId="15436"/>
    <cellStyle name="Currency 3 2 4 2 2 2" xfId="15437"/>
    <cellStyle name="Currency 3 2 4 2 2 3" xfId="15438"/>
    <cellStyle name="Currency 3 2 4 2 3" xfId="15439"/>
    <cellStyle name="Currency 3 2 4 2 3 2" xfId="15440"/>
    <cellStyle name="Currency 3 2 4 2 3 3" xfId="15441"/>
    <cellStyle name="Currency 3 2 4 2 4" xfId="15442"/>
    <cellStyle name="Currency 3 2 4 2 5" xfId="15443"/>
    <cellStyle name="Currency 3 2 4 3" xfId="15444"/>
    <cellStyle name="Currency 3 2 4 3 2" xfId="15445"/>
    <cellStyle name="Currency 3 2 4 3 3" xfId="15446"/>
    <cellStyle name="Currency 3 2 4 4" xfId="15447"/>
    <cellStyle name="Currency 3 2 4 4 2" xfId="15448"/>
    <cellStyle name="Currency 3 2 4 4 3" xfId="15449"/>
    <cellStyle name="Currency 3 2 4 5" xfId="15450"/>
    <cellStyle name="Currency 3 2 4 6" xfId="15451"/>
    <cellStyle name="Currency 3 2 4 7" xfId="15452"/>
    <cellStyle name="Currency 3 2 5" xfId="15453"/>
    <cellStyle name="Currency 3 2 5 2" xfId="15454"/>
    <cellStyle name="Currency 3 2 5 2 2" xfId="15455"/>
    <cellStyle name="Currency 3 2 5 2 3" xfId="15456"/>
    <cellStyle name="Currency 3 2 5 3" xfId="15457"/>
    <cellStyle name="Currency 3 2 5 3 2" xfId="15458"/>
    <cellStyle name="Currency 3 2 5 3 3" xfId="15459"/>
    <cellStyle name="Currency 3 2 5 4" xfId="15460"/>
    <cellStyle name="Currency 3 2 5 5" xfId="15461"/>
    <cellStyle name="Currency 3 2 6" xfId="15462"/>
    <cellStyle name="Currency 3 2 6 2" xfId="15463"/>
    <cellStyle name="Currency 3 2 6 3" xfId="15464"/>
    <cellStyle name="Currency 3 2 7" xfId="15465"/>
    <cellStyle name="Currency 3 2 7 2" xfId="15466"/>
    <cellStyle name="Currency 3 2 7 3" xfId="15467"/>
    <cellStyle name="Currency 3 2 8" xfId="15468"/>
    <cellStyle name="Currency 3 2 9" xfId="15469"/>
    <cellStyle name="Currency 3 3" xfId="15470"/>
    <cellStyle name="Currency 3 3 2" xfId="15471"/>
    <cellStyle name="Currency 3 3 2 2" xfId="15472"/>
    <cellStyle name="Currency 3 3 2 2 2" xfId="15473"/>
    <cellStyle name="Currency 3 3 2 2 2 2" xfId="15474"/>
    <cellStyle name="Currency 3 3 2 2 2 2 2" xfId="15475"/>
    <cellStyle name="Currency 3 3 2 2 2 2 3" xfId="15476"/>
    <cellStyle name="Currency 3 3 2 2 2 3" xfId="15477"/>
    <cellStyle name="Currency 3 3 2 2 2 3 2" xfId="15478"/>
    <cellStyle name="Currency 3 3 2 2 2 3 3" xfId="15479"/>
    <cellStyle name="Currency 3 3 2 2 2 4" xfId="15480"/>
    <cellStyle name="Currency 3 3 2 2 2 5" xfId="15481"/>
    <cellStyle name="Currency 3 3 2 2 3" xfId="15482"/>
    <cellStyle name="Currency 3 3 2 2 3 2" xfId="15483"/>
    <cellStyle name="Currency 3 3 2 2 3 3" xfId="15484"/>
    <cellStyle name="Currency 3 3 2 2 4" xfId="15485"/>
    <cellStyle name="Currency 3 3 2 2 4 2" xfId="15486"/>
    <cellStyle name="Currency 3 3 2 2 4 3" xfId="15487"/>
    <cellStyle name="Currency 3 3 2 2 5" xfId="15488"/>
    <cellStyle name="Currency 3 3 2 2 6" xfId="15489"/>
    <cellStyle name="Currency 3 3 2 2 7" xfId="15490"/>
    <cellStyle name="Currency 3 3 2 3" xfId="15491"/>
    <cellStyle name="Currency 3 3 2 3 2" xfId="15492"/>
    <cellStyle name="Currency 3 3 2 3 2 2" xfId="15493"/>
    <cellStyle name="Currency 3 3 2 3 2 3" xfId="15494"/>
    <cellStyle name="Currency 3 3 2 3 3" xfId="15495"/>
    <cellStyle name="Currency 3 3 2 3 3 2" xfId="15496"/>
    <cellStyle name="Currency 3 3 2 3 3 3" xfId="15497"/>
    <cellStyle name="Currency 3 3 2 3 4" xfId="15498"/>
    <cellStyle name="Currency 3 3 2 3 5" xfId="15499"/>
    <cellStyle name="Currency 3 3 2 3 6" xfId="15500"/>
    <cellStyle name="Currency 3 3 2 3 7" xfId="15501"/>
    <cellStyle name="Currency 3 3 2 4" xfId="15502"/>
    <cellStyle name="Currency 3 3 2 4 2" xfId="15503"/>
    <cellStyle name="Currency 3 3 2 4 3" xfId="15504"/>
    <cellStyle name="Currency 3 3 2 5" xfId="15505"/>
    <cellStyle name="Currency 3 3 2 5 2" xfId="15506"/>
    <cellStyle name="Currency 3 3 2 5 3" xfId="15507"/>
    <cellStyle name="Currency 3 3 2 6" xfId="15508"/>
    <cellStyle name="Currency 3 3 2 7" xfId="15509"/>
    <cellStyle name="Currency 3 3 3" xfId="15510"/>
    <cellStyle name="Currency 3 3 3 2" xfId="15511"/>
    <cellStyle name="Currency 3 3 3 2 2" xfId="15512"/>
    <cellStyle name="Currency 3 3 3 2 2 2" xfId="15513"/>
    <cellStyle name="Currency 3 3 3 2 2 3" xfId="15514"/>
    <cellStyle name="Currency 3 3 3 2 3" xfId="15515"/>
    <cellStyle name="Currency 3 3 3 2 3 2" xfId="15516"/>
    <cellStyle name="Currency 3 3 3 2 3 3" xfId="15517"/>
    <cellStyle name="Currency 3 3 3 2 4" xfId="15518"/>
    <cellStyle name="Currency 3 3 3 2 5" xfId="15519"/>
    <cellStyle name="Currency 3 3 3 3" xfId="15520"/>
    <cellStyle name="Currency 3 3 3 3 2" xfId="15521"/>
    <cellStyle name="Currency 3 3 3 3 3" xfId="15522"/>
    <cellStyle name="Currency 3 3 3 4" xfId="15523"/>
    <cellStyle name="Currency 3 3 3 4 2" xfId="15524"/>
    <cellStyle name="Currency 3 3 3 4 3" xfId="15525"/>
    <cellStyle name="Currency 3 3 3 5" xfId="15526"/>
    <cellStyle name="Currency 3 3 3 6" xfId="15527"/>
    <cellStyle name="Currency 3 3 4" xfId="15528"/>
    <cellStyle name="Currency 3 3 4 2" xfId="15529"/>
    <cellStyle name="Currency 3 3 4 2 2" xfId="15530"/>
    <cellStyle name="Currency 3 3 4 2 3" xfId="15531"/>
    <cellStyle name="Currency 3 3 4 3" xfId="15532"/>
    <cellStyle name="Currency 3 3 4 3 2" xfId="15533"/>
    <cellStyle name="Currency 3 3 4 3 3" xfId="15534"/>
    <cellStyle name="Currency 3 3 4 4" xfId="15535"/>
    <cellStyle name="Currency 3 3 4 5" xfId="15536"/>
    <cellStyle name="Currency 3 3 4 6" xfId="15537"/>
    <cellStyle name="Currency 3 3 5" xfId="15538"/>
    <cellStyle name="Currency 3 3 5 2" xfId="15539"/>
    <cellStyle name="Currency 3 3 5 3" xfId="15540"/>
    <cellStyle name="Currency 3 3 6" xfId="15541"/>
    <cellStyle name="Currency 3 3 6 2" xfId="15542"/>
    <cellStyle name="Currency 3 3 6 3" xfId="15543"/>
    <cellStyle name="Currency 3 3 7" xfId="15544"/>
    <cellStyle name="Currency 3 3 8" xfId="15545"/>
    <cellStyle name="Currency 3 4" xfId="15546"/>
    <cellStyle name="Currency 3 4 2" xfId="15547"/>
    <cellStyle name="Currency 3 4 2 2" xfId="15548"/>
    <cellStyle name="Currency 3 4 2 2 2" xfId="15549"/>
    <cellStyle name="Currency 3 4 2 2 2 2" xfId="15550"/>
    <cellStyle name="Currency 3 4 2 2 2 2 2" xfId="15551"/>
    <cellStyle name="Currency 3 4 2 2 2 2 3" xfId="15552"/>
    <cellStyle name="Currency 3 4 2 2 2 3" xfId="15553"/>
    <cellStyle name="Currency 3 4 2 2 2 3 2" xfId="15554"/>
    <cellStyle name="Currency 3 4 2 2 2 3 3" xfId="15555"/>
    <cellStyle name="Currency 3 4 2 2 2 4" xfId="15556"/>
    <cellStyle name="Currency 3 4 2 2 2 5" xfId="15557"/>
    <cellStyle name="Currency 3 4 2 2 3" xfId="15558"/>
    <cellStyle name="Currency 3 4 2 2 3 2" xfId="15559"/>
    <cellStyle name="Currency 3 4 2 2 3 3" xfId="15560"/>
    <cellStyle name="Currency 3 4 2 2 4" xfId="15561"/>
    <cellStyle name="Currency 3 4 2 2 4 2" xfId="15562"/>
    <cellStyle name="Currency 3 4 2 2 4 3" xfId="15563"/>
    <cellStyle name="Currency 3 4 2 2 5" xfId="15564"/>
    <cellStyle name="Currency 3 4 2 2 6" xfId="15565"/>
    <cellStyle name="Currency 3 4 2 3" xfId="15566"/>
    <cellStyle name="Currency 3 4 2 3 2" xfId="15567"/>
    <cellStyle name="Currency 3 4 2 3 2 2" xfId="15568"/>
    <cellStyle name="Currency 3 4 2 3 2 3" xfId="15569"/>
    <cellStyle name="Currency 3 4 2 3 3" xfId="15570"/>
    <cellStyle name="Currency 3 4 2 3 3 2" xfId="15571"/>
    <cellStyle name="Currency 3 4 2 3 3 3" xfId="15572"/>
    <cellStyle name="Currency 3 4 2 3 4" xfId="15573"/>
    <cellStyle name="Currency 3 4 2 3 5" xfId="15574"/>
    <cellStyle name="Currency 3 4 2 4" xfId="15575"/>
    <cellStyle name="Currency 3 4 2 4 2" xfId="15576"/>
    <cellStyle name="Currency 3 4 2 4 3" xfId="15577"/>
    <cellStyle name="Currency 3 4 2 5" xfId="15578"/>
    <cellStyle name="Currency 3 4 2 5 2" xfId="15579"/>
    <cellStyle name="Currency 3 4 2 5 3" xfId="15580"/>
    <cellStyle name="Currency 3 4 2 6" xfId="15581"/>
    <cellStyle name="Currency 3 4 2 7" xfId="15582"/>
    <cellStyle name="Currency 3 4 2 8" xfId="15583"/>
    <cellStyle name="Currency 3 4 3" xfId="15584"/>
    <cellStyle name="Currency 3 4 3 2" xfId="15585"/>
    <cellStyle name="Currency 3 4 3 2 2" xfId="15586"/>
    <cellStyle name="Currency 3 4 3 2 2 2" xfId="15587"/>
    <cellStyle name="Currency 3 4 3 2 2 3" xfId="15588"/>
    <cellStyle name="Currency 3 4 3 2 3" xfId="15589"/>
    <cellStyle name="Currency 3 4 3 2 3 2" xfId="15590"/>
    <cellStyle name="Currency 3 4 3 2 3 3" xfId="15591"/>
    <cellStyle name="Currency 3 4 3 2 4" xfId="15592"/>
    <cellStyle name="Currency 3 4 3 2 5" xfId="15593"/>
    <cellStyle name="Currency 3 4 3 3" xfId="15594"/>
    <cellStyle name="Currency 3 4 3 3 2" xfId="15595"/>
    <cellStyle name="Currency 3 4 3 3 3" xfId="15596"/>
    <cellStyle name="Currency 3 4 3 4" xfId="15597"/>
    <cellStyle name="Currency 3 4 3 4 2" xfId="15598"/>
    <cellStyle name="Currency 3 4 3 4 3" xfId="15599"/>
    <cellStyle name="Currency 3 4 3 5" xfId="15600"/>
    <cellStyle name="Currency 3 4 3 6" xfId="15601"/>
    <cellStyle name="Currency 3 4 4" xfId="15602"/>
    <cellStyle name="Currency 3 4 4 2" xfId="15603"/>
    <cellStyle name="Currency 3 4 4 2 2" xfId="15604"/>
    <cellStyle name="Currency 3 4 4 2 3" xfId="15605"/>
    <cellStyle name="Currency 3 4 4 3" xfId="15606"/>
    <cellStyle name="Currency 3 4 4 3 2" xfId="15607"/>
    <cellStyle name="Currency 3 4 4 3 3" xfId="15608"/>
    <cellStyle name="Currency 3 4 4 4" xfId="15609"/>
    <cellStyle name="Currency 3 4 4 5" xfId="15610"/>
    <cellStyle name="Currency 3 4 5" xfId="15611"/>
    <cellStyle name="Currency 3 4 5 2" xfId="15612"/>
    <cellStyle name="Currency 3 4 5 3" xfId="15613"/>
    <cellStyle name="Currency 3 4 6" xfId="15614"/>
    <cellStyle name="Currency 3 4 6 2" xfId="15615"/>
    <cellStyle name="Currency 3 4 6 3" xfId="15616"/>
    <cellStyle name="Currency 3 4 7" xfId="15617"/>
    <cellStyle name="Currency 3 4 8" xfId="15618"/>
    <cellStyle name="Currency 3 5" xfId="15619"/>
    <cellStyle name="Currency 3 5 2" xfId="15620"/>
    <cellStyle name="Currency 3 5 2 2" xfId="15621"/>
    <cellStyle name="Currency 3 5 2 2 2" xfId="15622"/>
    <cellStyle name="Currency 3 5 2 2 2 2" xfId="15623"/>
    <cellStyle name="Currency 3 5 2 2 2 3" xfId="15624"/>
    <cellStyle name="Currency 3 5 2 2 3" xfId="15625"/>
    <cellStyle name="Currency 3 5 2 2 3 2" xfId="15626"/>
    <cellStyle name="Currency 3 5 2 2 3 3" xfId="15627"/>
    <cellStyle name="Currency 3 5 2 2 4" xfId="15628"/>
    <cellStyle name="Currency 3 5 2 2 5" xfId="15629"/>
    <cellStyle name="Currency 3 5 2 2 6" xfId="15630"/>
    <cellStyle name="Currency 3 5 2 2 7" xfId="15631"/>
    <cellStyle name="Currency 3 5 2 3" xfId="15632"/>
    <cellStyle name="Currency 3 5 2 3 2" xfId="15633"/>
    <cellStyle name="Currency 3 5 2 3 3" xfId="15634"/>
    <cellStyle name="Currency 3 5 2 4" xfId="15635"/>
    <cellStyle name="Currency 3 5 2 4 2" xfId="15636"/>
    <cellStyle name="Currency 3 5 2 4 3" xfId="15637"/>
    <cellStyle name="Currency 3 5 2 5" xfId="15638"/>
    <cellStyle name="Currency 3 5 2 6" xfId="15639"/>
    <cellStyle name="Currency 3 5 3" xfId="15640"/>
    <cellStyle name="Currency 3 5 3 2" xfId="15641"/>
    <cellStyle name="Currency 3 5 3 2 2" xfId="15642"/>
    <cellStyle name="Currency 3 5 3 2 3" xfId="15643"/>
    <cellStyle name="Currency 3 5 3 3" xfId="15644"/>
    <cellStyle name="Currency 3 5 3 3 2" xfId="15645"/>
    <cellStyle name="Currency 3 5 3 3 3" xfId="15646"/>
    <cellStyle name="Currency 3 5 3 4" xfId="15647"/>
    <cellStyle name="Currency 3 5 3 5" xfId="15648"/>
    <cellStyle name="Currency 3 5 4" xfId="15649"/>
    <cellStyle name="Currency 3 5 4 2" xfId="15650"/>
    <cellStyle name="Currency 3 5 4 3" xfId="15651"/>
    <cellStyle name="Currency 3 5 5" xfId="15652"/>
    <cellStyle name="Currency 3 5 5 2" xfId="15653"/>
    <cellStyle name="Currency 3 5 5 3" xfId="15654"/>
    <cellStyle name="Currency 3 5 6" xfId="15655"/>
    <cellStyle name="Currency 3 5 7" xfId="15656"/>
    <cellStyle name="Currency 3 5 8" xfId="15657"/>
    <cellStyle name="Currency 3 6" xfId="15658"/>
    <cellStyle name="Currency 3 6 2" xfId="15659"/>
    <cellStyle name="Currency 3 6 2 2" xfId="15660"/>
    <cellStyle name="Currency 3 6 2 2 2" xfId="15661"/>
    <cellStyle name="Currency 3 6 2 2 3" xfId="15662"/>
    <cellStyle name="Currency 3 6 2 3" xfId="15663"/>
    <cellStyle name="Currency 3 6 2 3 2" xfId="15664"/>
    <cellStyle name="Currency 3 6 2 3 3" xfId="15665"/>
    <cellStyle name="Currency 3 6 2 4" xfId="15666"/>
    <cellStyle name="Currency 3 6 2 5" xfId="15667"/>
    <cellStyle name="Currency 3 6 3" xfId="15668"/>
    <cellStyle name="Currency 3 6 3 2" xfId="15669"/>
    <cellStyle name="Currency 3 6 3 3" xfId="15670"/>
    <cellStyle name="Currency 3 6 4" xfId="15671"/>
    <cellStyle name="Currency 3 6 4 2" xfId="15672"/>
    <cellStyle name="Currency 3 6 4 3" xfId="15673"/>
    <cellStyle name="Currency 3 6 5" xfId="15674"/>
    <cellStyle name="Currency 3 6 6" xfId="15675"/>
    <cellStyle name="Currency 3 6 7" xfId="15676"/>
    <cellStyle name="Currency 3 7" xfId="15677"/>
    <cellStyle name="Currency 3 7 2" xfId="15678"/>
    <cellStyle name="Currency 3 7 2 2" xfId="15679"/>
    <cellStyle name="Currency 3 7 2 3" xfId="15680"/>
    <cellStyle name="Currency 3 7 3" xfId="15681"/>
    <cellStyle name="Currency 3 7 3 2" xfId="15682"/>
    <cellStyle name="Currency 3 7 3 3" xfId="15683"/>
    <cellStyle name="Currency 3 7 4" xfId="15684"/>
    <cellStyle name="Currency 3 7 5" xfId="15685"/>
    <cellStyle name="Currency 3 8" xfId="15686"/>
    <cellStyle name="Currency 3 8 2" xfId="15687"/>
    <cellStyle name="Currency 3 8 3" xfId="15688"/>
    <cellStyle name="Currency 3 9" xfId="15689"/>
    <cellStyle name="Currency 3 9 2" xfId="15690"/>
    <cellStyle name="Currency 3 9 3" xfId="15691"/>
    <cellStyle name="Currency 3_31000" xfId="15692"/>
    <cellStyle name="Currency 4" xfId="15693"/>
    <cellStyle name="Currency 4 10" xfId="15694"/>
    <cellStyle name="Currency 4 11" xfId="15695"/>
    <cellStyle name="Currency 4 2" xfId="15696"/>
    <cellStyle name="Currency 4 2 2" xfId="15697"/>
    <cellStyle name="Currency 4 2 2 2" xfId="15698"/>
    <cellStyle name="Currency 4 2 2 2 2" xfId="15699"/>
    <cellStyle name="Currency 4 2 2 2 2 2" xfId="15700"/>
    <cellStyle name="Currency 4 2 2 2 2 2 2" xfId="15701"/>
    <cellStyle name="Currency 4 2 2 2 2 2 2 2" xfId="15702"/>
    <cellStyle name="Currency 4 2 2 2 2 2 2 3" xfId="15703"/>
    <cellStyle name="Currency 4 2 2 2 2 2 3" xfId="15704"/>
    <cellStyle name="Currency 4 2 2 2 2 2 3 2" xfId="15705"/>
    <cellStyle name="Currency 4 2 2 2 2 2 3 3" xfId="15706"/>
    <cellStyle name="Currency 4 2 2 2 2 2 4" xfId="15707"/>
    <cellStyle name="Currency 4 2 2 2 2 2 5" xfId="15708"/>
    <cellStyle name="Currency 4 2 2 2 2 3" xfId="15709"/>
    <cellStyle name="Currency 4 2 2 2 2 3 2" xfId="15710"/>
    <cellStyle name="Currency 4 2 2 2 2 3 3" xfId="15711"/>
    <cellStyle name="Currency 4 2 2 2 2 4" xfId="15712"/>
    <cellStyle name="Currency 4 2 2 2 2 4 2" xfId="15713"/>
    <cellStyle name="Currency 4 2 2 2 2 4 3" xfId="15714"/>
    <cellStyle name="Currency 4 2 2 2 2 5" xfId="15715"/>
    <cellStyle name="Currency 4 2 2 2 2 6" xfId="15716"/>
    <cellStyle name="Currency 4 2 2 2 2 7" xfId="15717"/>
    <cellStyle name="Currency 4 2 2 2 3" xfId="15718"/>
    <cellStyle name="Currency 4 2 2 2 3 2" xfId="15719"/>
    <cellStyle name="Currency 4 2 2 2 3 2 2" xfId="15720"/>
    <cellStyle name="Currency 4 2 2 2 3 2 3" xfId="15721"/>
    <cellStyle name="Currency 4 2 2 2 3 3" xfId="15722"/>
    <cellStyle name="Currency 4 2 2 2 3 3 2" xfId="15723"/>
    <cellStyle name="Currency 4 2 2 2 3 3 3" xfId="15724"/>
    <cellStyle name="Currency 4 2 2 2 3 4" xfId="15725"/>
    <cellStyle name="Currency 4 2 2 2 3 5" xfId="15726"/>
    <cellStyle name="Currency 4 2 2 2 4" xfId="15727"/>
    <cellStyle name="Currency 4 2 2 2 4 2" xfId="15728"/>
    <cellStyle name="Currency 4 2 2 2 4 3" xfId="15729"/>
    <cellStyle name="Currency 4 2 2 2 5" xfId="15730"/>
    <cellStyle name="Currency 4 2 2 2 5 2" xfId="15731"/>
    <cellStyle name="Currency 4 2 2 2 5 3" xfId="15732"/>
    <cellStyle name="Currency 4 2 2 2 6" xfId="15733"/>
    <cellStyle name="Currency 4 2 2 2 7" xfId="15734"/>
    <cellStyle name="Currency 4 2 2 2 8" xfId="15735"/>
    <cellStyle name="Currency 4 2 2 3" xfId="15736"/>
    <cellStyle name="Currency 4 2 2 3 2" xfId="15737"/>
    <cellStyle name="Currency 4 2 2 3 2 2" xfId="15738"/>
    <cellStyle name="Currency 4 2 2 3 2 2 2" xfId="15739"/>
    <cellStyle name="Currency 4 2 2 3 2 2 3" xfId="15740"/>
    <cellStyle name="Currency 4 2 2 3 2 3" xfId="15741"/>
    <cellStyle name="Currency 4 2 2 3 2 3 2" xfId="15742"/>
    <cellStyle name="Currency 4 2 2 3 2 3 3" xfId="15743"/>
    <cellStyle name="Currency 4 2 2 3 2 4" xfId="15744"/>
    <cellStyle name="Currency 4 2 2 3 2 5" xfId="15745"/>
    <cellStyle name="Currency 4 2 2 3 3" xfId="15746"/>
    <cellStyle name="Currency 4 2 2 3 3 2" xfId="15747"/>
    <cellStyle name="Currency 4 2 2 3 3 3" xfId="15748"/>
    <cellStyle name="Currency 4 2 2 3 4" xfId="15749"/>
    <cellStyle name="Currency 4 2 2 3 4 2" xfId="15750"/>
    <cellStyle name="Currency 4 2 2 3 4 3" xfId="15751"/>
    <cellStyle name="Currency 4 2 2 3 5" xfId="15752"/>
    <cellStyle name="Currency 4 2 2 3 6" xfId="15753"/>
    <cellStyle name="Currency 4 2 2 3 7" xfId="15754"/>
    <cellStyle name="Currency 4 2 2 4" xfId="15755"/>
    <cellStyle name="Currency 4 2 2 4 2" xfId="15756"/>
    <cellStyle name="Currency 4 2 2 4 2 2" xfId="15757"/>
    <cellStyle name="Currency 4 2 2 4 2 3" xfId="15758"/>
    <cellStyle name="Currency 4 2 2 4 3" xfId="15759"/>
    <cellStyle name="Currency 4 2 2 4 3 2" xfId="15760"/>
    <cellStyle name="Currency 4 2 2 4 3 3" xfId="15761"/>
    <cellStyle name="Currency 4 2 2 4 4" xfId="15762"/>
    <cellStyle name="Currency 4 2 2 4 5" xfId="15763"/>
    <cellStyle name="Currency 4 2 2 5" xfId="15764"/>
    <cellStyle name="Currency 4 2 2 5 2" xfId="15765"/>
    <cellStyle name="Currency 4 2 2 5 3" xfId="15766"/>
    <cellStyle name="Currency 4 2 2 6" xfId="15767"/>
    <cellStyle name="Currency 4 2 2 6 2" xfId="15768"/>
    <cellStyle name="Currency 4 2 2 6 3" xfId="15769"/>
    <cellStyle name="Currency 4 2 2 7" xfId="15770"/>
    <cellStyle name="Currency 4 2 2 8" xfId="15771"/>
    <cellStyle name="Currency 4 2 2 9" xfId="15772"/>
    <cellStyle name="Currency 4 2 3" xfId="15773"/>
    <cellStyle name="Currency 4 2 3 2" xfId="15774"/>
    <cellStyle name="Currency 4 2 3 2 2" xfId="15775"/>
    <cellStyle name="Currency 4 2 3 2 2 2" xfId="15776"/>
    <cellStyle name="Currency 4 2 3 2 2 2 2" xfId="15777"/>
    <cellStyle name="Currency 4 2 3 2 2 2 3" xfId="15778"/>
    <cellStyle name="Currency 4 2 3 2 2 3" xfId="15779"/>
    <cellStyle name="Currency 4 2 3 2 2 3 2" xfId="15780"/>
    <cellStyle name="Currency 4 2 3 2 2 3 3" xfId="15781"/>
    <cellStyle name="Currency 4 2 3 2 2 4" xfId="15782"/>
    <cellStyle name="Currency 4 2 3 2 2 5" xfId="15783"/>
    <cellStyle name="Currency 4 2 3 2 3" xfId="15784"/>
    <cellStyle name="Currency 4 2 3 2 3 2" xfId="15785"/>
    <cellStyle name="Currency 4 2 3 2 3 3" xfId="15786"/>
    <cellStyle name="Currency 4 2 3 2 4" xfId="15787"/>
    <cellStyle name="Currency 4 2 3 2 4 2" xfId="15788"/>
    <cellStyle name="Currency 4 2 3 2 4 3" xfId="15789"/>
    <cellStyle name="Currency 4 2 3 2 5" xfId="15790"/>
    <cellStyle name="Currency 4 2 3 2 6" xfId="15791"/>
    <cellStyle name="Currency 4 2 3 2 7" xfId="15792"/>
    <cellStyle name="Currency 4 2 3 3" xfId="15793"/>
    <cellStyle name="Currency 4 2 3 3 2" xfId="15794"/>
    <cellStyle name="Currency 4 2 3 3 2 2" xfId="15795"/>
    <cellStyle name="Currency 4 2 3 3 2 3" xfId="15796"/>
    <cellStyle name="Currency 4 2 3 3 3" xfId="15797"/>
    <cellStyle name="Currency 4 2 3 3 3 2" xfId="15798"/>
    <cellStyle name="Currency 4 2 3 3 3 3" xfId="15799"/>
    <cellStyle name="Currency 4 2 3 3 4" xfId="15800"/>
    <cellStyle name="Currency 4 2 3 3 5" xfId="15801"/>
    <cellStyle name="Currency 4 2 3 4" xfId="15802"/>
    <cellStyle name="Currency 4 2 3 4 2" xfId="15803"/>
    <cellStyle name="Currency 4 2 3 4 3" xfId="15804"/>
    <cellStyle name="Currency 4 2 3 5" xfId="15805"/>
    <cellStyle name="Currency 4 2 3 5 2" xfId="15806"/>
    <cellStyle name="Currency 4 2 3 5 3" xfId="15807"/>
    <cellStyle name="Currency 4 2 3 6" xfId="15808"/>
    <cellStyle name="Currency 4 2 3 7" xfId="15809"/>
    <cellStyle name="Currency 4 2 3 8" xfId="15810"/>
    <cellStyle name="Currency 4 2 4" xfId="15811"/>
    <cellStyle name="Currency 4 2 4 2" xfId="15812"/>
    <cellStyle name="Currency 4 2 4 2 2" xfId="15813"/>
    <cellStyle name="Currency 4 2 4 2 2 2" xfId="15814"/>
    <cellStyle name="Currency 4 2 4 2 2 3" xfId="15815"/>
    <cellStyle name="Currency 4 2 4 2 3" xfId="15816"/>
    <cellStyle name="Currency 4 2 4 2 3 2" xfId="15817"/>
    <cellStyle name="Currency 4 2 4 2 3 3" xfId="15818"/>
    <cellStyle name="Currency 4 2 4 2 4" xfId="15819"/>
    <cellStyle name="Currency 4 2 4 2 5" xfId="15820"/>
    <cellStyle name="Currency 4 2 4 3" xfId="15821"/>
    <cellStyle name="Currency 4 2 4 3 2" xfId="15822"/>
    <cellStyle name="Currency 4 2 4 3 3" xfId="15823"/>
    <cellStyle name="Currency 4 2 4 4" xfId="15824"/>
    <cellStyle name="Currency 4 2 4 4 2" xfId="15825"/>
    <cellStyle name="Currency 4 2 4 4 3" xfId="15826"/>
    <cellStyle name="Currency 4 2 4 5" xfId="15827"/>
    <cellStyle name="Currency 4 2 4 6" xfId="15828"/>
    <cellStyle name="Currency 4 2 4 7" xfId="15829"/>
    <cellStyle name="Currency 4 2 5" xfId="15830"/>
    <cellStyle name="Currency 4 2 5 2" xfId="15831"/>
    <cellStyle name="Currency 4 2 5 2 2" xfId="15832"/>
    <cellStyle name="Currency 4 2 5 2 3" xfId="15833"/>
    <cellStyle name="Currency 4 2 5 3" xfId="15834"/>
    <cellStyle name="Currency 4 2 5 3 2" xfId="15835"/>
    <cellStyle name="Currency 4 2 5 3 3" xfId="15836"/>
    <cellStyle name="Currency 4 2 5 4" xfId="15837"/>
    <cellStyle name="Currency 4 2 5 5" xfId="15838"/>
    <cellStyle name="Currency 4 2 5 6" xfId="15839"/>
    <cellStyle name="Currency 4 2 5 7" xfId="15840"/>
    <cellStyle name="Currency 4 2 6" xfId="15841"/>
    <cellStyle name="Currency 4 2 6 2" xfId="15842"/>
    <cellStyle name="Currency 4 2 6 3" xfId="15843"/>
    <cellStyle name="Currency 4 2 7" xfId="15844"/>
    <cellStyle name="Currency 4 2 7 2" xfId="15845"/>
    <cellStyle name="Currency 4 2 7 3" xfId="15846"/>
    <cellStyle name="Currency 4 2 8" xfId="15847"/>
    <cellStyle name="Currency 4 2 9" xfId="15848"/>
    <cellStyle name="Currency 4 3" xfId="15849"/>
    <cellStyle name="Currency 4 3 2" xfId="15850"/>
    <cellStyle name="Currency 4 3 2 2" xfId="15851"/>
    <cellStyle name="Currency 4 3 2 2 2" xfId="15852"/>
    <cellStyle name="Currency 4 3 2 2 2 2" xfId="15853"/>
    <cellStyle name="Currency 4 3 2 2 2 2 2" xfId="15854"/>
    <cellStyle name="Currency 4 3 2 2 2 2 3" xfId="15855"/>
    <cellStyle name="Currency 4 3 2 2 2 3" xfId="15856"/>
    <cellStyle name="Currency 4 3 2 2 2 3 2" xfId="15857"/>
    <cellStyle name="Currency 4 3 2 2 2 3 3" xfId="15858"/>
    <cellStyle name="Currency 4 3 2 2 2 4" xfId="15859"/>
    <cellStyle name="Currency 4 3 2 2 2 5" xfId="15860"/>
    <cellStyle name="Currency 4 3 2 2 3" xfId="15861"/>
    <cellStyle name="Currency 4 3 2 2 3 2" xfId="15862"/>
    <cellStyle name="Currency 4 3 2 2 3 3" xfId="15863"/>
    <cellStyle name="Currency 4 3 2 2 4" xfId="15864"/>
    <cellStyle name="Currency 4 3 2 2 4 2" xfId="15865"/>
    <cellStyle name="Currency 4 3 2 2 4 3" xfId="15866"/>
    <cellStyle name="Currency 4 3 2 2 5" xfId="15867"/>
    <cellStyle name="Currency 4 3 2 2 6" xfId="15868"/>
    <cellStyle name="Currency 4 3 2 2 7" xfId="15869"/>
    <cellStyle name="Currency 4 3 2 3" xfId="15870"/>
    <cellStyle name="Currency 4 3 2 3 2" xfId="15871"/>
    <cellStyle name="Currency 4 3 2 3 2 2" xfId="15872"/>
    <cellStyle name="Currency 4 3 2 3 2 3" xfId="15873"/>
    <cellStyle name="Currency 4 3 2 3 3" xfId="15874"/>
    <cellStyle name="Currency 4 3 2 3 3 2" xfId="15875"/>
    <cellStyle name="Currency 4 3 2 3 3 3" xfId="15876"/>
    <cellStyle name="Currency 4 3 2 3 4" xfId="15877"/>
    <cellStyle name="Currency 4 3 2 3 5" xfId="15878"/>
    <cellStyle name="Currency 4 3 2 4" xfId="15879"/>
    <cellStyle name="Currency 4 3 2 4 2" xfId="15880"/>
    <cellStyle name="Currency 4 3 2 4 3" xfId="15881"/>
    <cellStyle name="Currency 4 3 2 5" xfId="15882"/>
    <cellStyle name="Currency 4 3 2 5 2" xfId="15883"/>
    <cellStyle name="Currency 4 3 2 5 3" xfId="15884"/>
    <cellStyle name="Currency 4 3 2 6" xfId="15885"/>
    <cellStyle name="Currency 4 3 2 7" xfId="15886"/>
    <cellStyle name="Currency 4 3 2 8" xfId="15887"/>
    <cellStyle name="Currency 4 3 3" xfId="15888"/>
    <cellStyle name="Currency 4 3 3 2" xfId="15889"/>
    <cellStyle name="Currency 4 3 3 2 2" xfId="15890"/>
    <cellStyle name="Currency 4 3 3 2 2 2" xfId="15891"/>
    <cellStyle name="Currency 4 3 3 2 2 3" xfId="15892"/>
    <cellStyle name="Currency 4 3 3 2 3" xfId="15893"/>
    <cellStyle name="Currency 4 3 3 2 3 2" xfId="15894"/>
    <cellStyle name="Currency 4 3 3 2 3 3" xfId="15895"/>
    <cellStyle name="Currency 4 3 3 2 4" xfId="15896"/>
    <cellStyle name="Currency 4 3 3 2 5" xfId="15897"/>
    <cellStyle name="Currency 4 3 3 3" xfId="15898"/>
    <cellStyle name="Currency 4 3 3 3 2" xfId="15899"/>
    <cellStyle name="Currency 4 3 3 3 3" xfId="15900"/>
    <cellStyle name="Currency 4 3 3 4" xfId="15901"/>
    <cellStyle name="Currency 4 3 3 4 2" xfId="15902"/>
    <cellStyle name="Currency 4 3 3 4 3" xfId="15903"/>
    <cellStyle name="Currency 4 3 3 5" xfId="15904"/>
    <cellStyle name="Currency 4 3 3 6" xfId="15905"/>
    <cellStyle name="Currency 4 3 3 7" xfId="15906"/>
    <cellStyle name="Currency 4 3 4" xfId="15907"/>
    <cellStyle name="Currency 4 3 4 2" xfId="15908"/>
    <cellStyle name="Currency 4 3 4 2 2" xfId="15909"/>
    <cellStyle name="Currency 4 3 4 2 3" xfId="15910"/>
    <cellStyle name="Currency 4 3 4 3" xfId="15911"/>
    <cellStyle name="Currency 4 3 4 3 2" xfId="15912"/>
    <cellStyle name="Currency 4 3 4 3 3" xfId="15913"/>
    <cellStyle name="Currency 4 3 4 4" xfId="15914"/>
    <cellStyle name="Currency 4 3 4 5" xfId="15915"/>
    <cellStyle name="Currency 4 3 4 6" xfId="15916"/>
    <cellStyle name="Currency 4 3 5" xfId="15917"/>
    <cellStyle name="Currency 4 3 5 2" xfId="15918"/>
    <cellStyle name="Currency 4 3 5 3" xfId="15919"/>
    <cellStyle name="Currency 4 3 5 4" xfId="15920"/>
    <cellStyle name="Currency 4 3 5 5" xfId="15921"/>
    <cellStyle name="Currency 4 3 5 6" xfId="15922"/>
    <cellStyle name="Currency 4 3 6" xfId="15923"/>
    <cellStyle name="Currency 4 3 6 2" xfId="15924"/>
    <cellStyle name="Currency 4 3 6 3" xfId="15925"/>
    <cellStyle name="Currency 4 3 7" xfId="15926"/>
    <cellStyle name="Currency 4 3 8" xfId="15927"/>
    <cellStyle name="Currency 4 3 9" xfId="15928"/>
    <cellStyle name="Currency 4 4" xfId="15929"/>
    <cellStyle name="Currency 4 4 2" xfId="15930"/>
    <cellStyle name="Currency 4 4 2 2" xfId="15931"/>
    <cellStyle name="Currency 4 4 2 2 2" xfId="15932"/>
    <cellStyle name="Currency 4 4 2 2 2 2" xfId="15933"/>
    <cellStyle name="Currency 4 4 2 2 2 2 2" xfId="15934"/>
    <cellStyle name="Currency 4 4 2 2 2 2 3" xfId="15935"/>
    <cellStyle name="Currency 4 4 2 2 2 3" xfId="15936"/>
    <cellStyle name="Currency 4 4 2 2 2 3 2" xfId="15937"/>
    <cellStyle name="Currency 4 4 2 2 2 3 3" xfId="15938"/>
    <cellStyle name="Currency 4 4 2 2 2 4" xfId="15939"/>
    <cellStyle name="Currency 4 4 2 2 2 5" xfId="15940"/>
    <cellStyle name="Currency 4 4 2 2 3" xfId="15941"/>
    <cellStyle name="Currency 4 4 2 2 3 2" xfId="15942"/>
    <cellStyle name="Currency 4 4 2 2 3 3" xfId="15943"/>
    <cellStyle name="Currency 4 4 2 2 4" xfId="15944"/>
    <cellStyle name="Currency 4 4 2 2 4 2" xfId="15945"/>
    <cellStyle name="Currency 4 4 2 2 4 3" xfId="15946"/>
    <cellStyle name="Currency 4 4 2 2 5" xfId="15947"/>
    <cellStyle name="Currency 4 4 2 2 6" xfId="15948"/>
    <cellStyle name="Currency 4 4 2 3" xfId="15949"/>
    <cellStyle name="Currency 4 4 2 3 2" xfId="15950"/>
    <cellStyle name="Currency 4 4 2 3 2 2" xfId="15951"/>
    <cellStyle name="Currency 4 4 2 3 2 3" xfId="15952"/>
    <cellStyle name="Currency 4 4 2 3 3" xfId="15953"/>
    <cellStyle name="Currency 4 4 2 3 3 2" xfId="15954"/>
    <cellStyle name="Currency 4 4 2 3 3 3" xfId="15955"/>
    <cellStyle name="Currency 4 4 2 3 4" xfId="15956"/>
    <cellStyle name="Currency 4 4 2 3 5" xfId="15957"/>
    <cellStyle name="Currency 4 4 2 4" xfId="15958"/>
    <cellStyle name="Currency 4 4 2 4 2" xfId="15959"/>
    <cellStyle name="Currency 4 4 2 4 3" xfId="15960"/>
    <cellStyle name="Currency 4 4 2 5" xfId="15961"/>
    <cellStyle name="Currency 4 4 2 5 2" xfId="15962"/>
    <cellStyle name="Currency 4 4 2 5 3" xfId="15963"/>
    <cellStyle name="Currency 4 4 2 6" xfId="15964"/>
    <cellStyle name="Currency 4 4 2 7" xfId="15965"/>
    <cellStyle name="Currency 4 4 2 8" xfId="15966"/>
    <cellStyle name="Currency 4 4 3" xfId="15967"/>
    <cellStyle name="Currency 4 4 3 2" xfId="15968"/>
    <cellStyle name="Currency 4 4 3 2 2" xfId="15969"/>
    <cellStyle name="Currency 4 4 3 2 2 2" xfId="15970"/>
    <cellStyle name="Currency 4 4 3 2 2 3" xfId="15971"/>
    <cellStyle name="Currency 4 4 3 2 3" xfId="15972"/>
    <cellStyle name="Currency 4 4 3 2 3 2" xfId="15973"/>
    <cellStyle name="Currency 4 4 3 2 3 3" xfId="15974"/>
    <cellStyle name="Currency 4 4 3 2 4" xfId="15975"/>
    <cellStyle name="Currency 4 4 3 2 5" xfId="15976"/>
    <cellStyle name="Currency 4 4 3 3" xfId="15977"/>
    <cellStyle name="Currency 4 4 3 3 2" xfId="15978"/>
    <cellStyle name="Currency 4 4 3 3 3" xfId="15979"/>
    <cellStyle name="Currency 4 4 3 4" xfId="15980"/>
    <cellStyle name="Currency 4 4 3 4 2" xfId="15981"/>
    <cellStyle name="Currency 4 4 3 4 3" xfId="15982"/>
    <cellStyle name="Currency 4 4 3 5" xfId="15983"/>
    <cellStyle name="Currency 4 4 3 6" xfId="15984"/>
    <cellStyle name="Currency 4 4 4" xfId="15985"/>
    <cellStyle name="Currency 4 4 4 2" xfId="15986"/>
    <cellStyle name="Currency 4 4 4 2 2" xfId="15987"/>
    <cellStyle name="Currency 4 4 4 2 3" xfId="15988"/>
    <cellStyle name="Currency 4 4 4 3" xfId="15989"/>
    <cellStyle name="Currency 4 4 4 3 2" xfId="15990"/>
    <cellStyle name="Currency 4 4 4 3 3" xfId="15991"/>
    <cellStyle name="Currency 4 4 4 4" xfId="15992"/>
    <cellStyle name="Currency 4 4 4 5" xfId="15993"/>
    <cellStyle name="Currency 4 4 5" xfId="15994"/>
    <cellStyle name="Currency 4 4 5 2" xfId="15995"/>
    <cellStyle name="Currency 4 4 5 3" xfId="15996"/>
    <cellStyle name="Currency 4 4 6" xfId="15997"/>
    <cellStyle name="Currency 4 4 6 2" xfId="15998"/>
    <cellStyle name="Currency 4 4 6 3" xfId="15999"/>
    <cellStyle name="Currency 4 4 7" xfId="16000"/>
    <cellStyle name="Currency 4 4 8" xfId="16001"/>
    <cellStyle name="Currency 4 5" xfId="16002"/>
    <cellStyle name="Currency 4 5 2" xfId="16003"/>
    <cellStyle name="Currency 4 5 2 2" xfId="16004"/>
    <cellStyle name="Currency 4 5 2 2 2" xfId="16005"/>
    <cellStyle name="Currency 4 5 2 2 2 2" xfId="16006"/>
    <cellStyle name="Currency 4 5 2 2 2 3" xfId="16007"/>
    <cellStyle name="Currency 4 5 2 2 3" xfId="16008"/>
    <cellStyle name="Currency 4 5 2 2 3 2" xfId="16009"/>
    <cellStyle name="Currency 4 5 2 2 3 3" xfId="16010"/>
    <cellStyle name="Currency 4 5 2 2 4" xfId="16011"/>
    <cellStyle name="Currency 4 5 2 2 5" xfId="16012"/>
    <cellStyle name="Currency 4 5 2 3" xfId="16013"/>
    <cellStyle name="Currency 4 5 2 3 2" xfId="16014"/>
    <cellStyle name="Currency 4 5 2 3 3" xfId="16015"/>
    <cellStyle name="Currency 4 5 2 4" xfId="16016"/>
    <cellStyle name="Currency 4 5 2 4 2" xfId="16017"/>
    <cellStyle name="Currency 4 5 2 4 3" xfId="16018"/>
    <cellStyle name="Currency 4 5 2 5" xfId="16019"/>
    <cellStyle name="Currency 4 5 2 6" xfId="16020"/>
    <cellStyle name="Currency 4 5 3" xfId="16021"/>
    <cellStyle name="Currency 4 5 3 2" xfId="16022"/>
    <cellStyle name="Currency 4 5 3 2 2" xfId="16023"/>
    <cellStyle name="Currency 4 5 3 2 3" xfId="16024"/>
    <cellStyle name="Currency 4 5 3 3" xfId="16025"/>
    <cellStyle name="Currency 4 5 3 3 2" xfId="16026"/>
    <cellStyle name="Currency 4 5 3 3 3" xfId="16027"/>
    <cellStyle name="Currency 4 5 3 4" xfId="16028"/>
    <cellStyle name="Currency 4 5 3 5" xfId="16029"/>
    <cellStyle name="Currency 4 5 4" xfId="16030"/>
    <cellStyle name="Currency 4 5 4 2" xfId="16031"/>
    <cellStyle name="Currency 4 5 4 3" xfId="16032"/>
    <cellStyle name="Currency 4 5 5" xfId="16033"/>
    <cellStyle name="Currency 4 5 5 2" xfId="16034"/>
    <cellStyle name="Currency 4 5 5 3" xfId="16035"/>
    <cellStyle name="Currency 4 5 6" xfId="16036"/>
    <cellStyle name="Currency 4 5 7" xfId="16037"/>
    <cellStyle name="Currency 4 5 8" xfId="16038"/>
    <cellStyle name="Currency 4 6" xfId="16039"/>
    <cellStyle name="Currency 4 6 2" xfId="16040"/>
    <cellStyle name="Currency 4 6 2 2" xfId="16041"/>
    <cellStyle name="Currency 4 6 2 2 2" xfId="16042"/>
    <cellStyle name="Currency 4 6 2 2 3" xfId="16043"/>
    <cellStyle name="Currency 4 6 2 3" xfId="16044"/>
    <cellStyle name="Currency 4 6 2 3 2" xfId="16045"/>
    <cellStyle name="Currency 4 6 2 3 3" xfId="16046"/>
    <cellStyle name="Currency 4 6 2 4" xfId="16047"/>
    <cellStyle name="Currency 4 6 2 5" xfId="16048"/>
    <cellStyle name="Currency 4 6 3" xfId="16049"/>
    <cellStyle name="Currency 4 6 3 2" xfId="16050"/>
    <cellStyle name="Currency 4 6 3 3" xfId="16051"/>
    <cellStyle name="Currency 4 6 4" xfId="16052"/>
    <cellStyle name="Currency 4 6 4 2" xfId="16053"/>
    <cellStyle name="Currency 4 6 4 3" xfId="16054"/>
    <cellStyle name="Currency 4 6 5" xfId="16055"/>
    <cellStyle name="Currency 4 6 6" xfId="16056"/>
    <cellStyle name="Currency 4 6 7" xfId="16057"/>
    <cellStyle name="Currency 4 6 8" xfId="16058"/>
    <cellStyle name="Currency 4 7" xfId="16059"/>
    <cellStyle name="Currency 4 7 2" xfId="16060"/>
    <cellStyle name="Currency 4 7 2 2" xfId="16061"/>
    <cellStyle name="Currency 4 7 2 3" xfId="16062"/>
    <cellStyle name="Currency 4 7 3" xfId="16063"/>
    <cellStyle name="Currency 4 7 3 2" xfId="16064"/>
    <cellStyle name="Currency 4 7 3 3" xfId="16065"/>
    <cellStyle name="Currency 4 7 4" xfId="16066"/>
    <cellStyle name="Currency 4 7 5" xfId="16067"/>
    <cellStyle name="Currency 4 8" xfId="16068"/>
    <cellStyle name="Currency 4 8 2" xfId="16069"/>
    <cellStyle name="Currency 4 8 3" xfId="16070"/>
    <cellStyle name="Currency 4 9" xfId="16071"/>
    <cellStyle name="Currency 4 9 2" xfId="16072"/>
    <cellStyle name="Currency 4 9 3" xfId="16073"/>
    <cellStyle name="Currency 4 9 4" xfId="16074"/>
    <cellStyle name="Currency 4 9 5" xfId="16075"/>
    <cellStyle name="Currency 4 9 6" xfId="16076"/>
    <cellStyle name="Currency 5" xfId="16077"/>
    <cellStyle name="Currency 5 10" xfId="16078"/>
    <cellStyle name="Currency 5 2" xfId="16079"/>
    <cellStyle name="Currency 5 2 2" xfId="16080"/>
    <cellStyle name="Currency 5 2 2 2" xfId="16081"/>
    <cellStyle name="Currency 5 2 2 2 2" xfId="16082"/>
    <cellStyle name="Currency 5 2 2 2 2 2" xfId="16083"/>
    <cellStyle name="Currency 5 2 2 2 2 2 2" xfId="16084"/>
    <cellStyle name="Currency 5 2 2 2 2 2 3" xfId="16085"/>
    <cellStyle name="Currency 5 2 2 2 2 3" xfId="16086"/>
    <cellStyle name="Currency 5 2 2 2 2 3 2" xfId="16087"/>
    <cellStyle name="Currency 5 2 2 2 2 3 3" xfId="16088"/>
    <cellStyle name="Currency 5 2 2 2 2 4" xfId="16089"/>
    <cellStyle name="Currency 5 2 2 2 2 5" xfId="16090"/>
    <cellStyle name="Currency 5 2 2 2 3" xfId="16091"/>
    <cellStyle name="Currency 5 2 2 2 3 2" xfId="16092"/>
    <cellStyle name="Currency 5 2 2 2 3 3" xfId="16093"/>
    <cellStyle name="Currency 5 2 2 2 4" xfId="16094"/>
    <cellStyle name="Currency 5 2 2 2 4 2" xfId="16095"/>
    <cellStyle name="Currency 5 2 2 2 4 3" xfId="16096"/>
    <cellStyle name="Currency 5 2 2 2 5" xfId="16097"/>
    <cellStyle name="Currency 5 2 2 2 6" xfId="16098"/>
    <cellStyle name="Currency 5 2 2 2 7" xfId="16099"/>
    <cellStyle name="Currency 5 2 2 3" xfId="16100"/>
    <cellStyle name="Currency 5 2 2 3 2" xfId="16101"/>
    <cellStyle name="Currency 5 2 2 3 2 2" xfId="16102"/>
    <cellStyle name="Currency 5 2 2 3 2 3" xfId="16103"/>
    <cellStyle name="Currency 5 2 2 3 3" xfId="16104"/>
    <cellStyle name="Currency 5 2 2 3 3 2" xfId="16105"/>
    <cellStyle name="Currency 5 2 2 3 3 3" xfId="16106"/>
    <cellStyle name="Currency 5 2 2 3 4" xfId="16107"/>
    <cellStyle name="Currency 5 2 2 3 5" xfId="16108"/>
    <cellStyle name="Currency 5 2 2 4" xfId="16109"/>
    <cellStyle name="Currency 5 2 2 4 2" xfId="16110"/>
    <cellStyle name="Currency 5 2 2 4 3" xfId="16111"/>
    <cellStyle name="Currency 5 2 2 5" xfId="16112"/>
    <cellStyle name="Currency 5 2 2 5 2" xfId="16113"/>
    <cellStyle name="Currency 5 2 2 5 3" xfId="16114"/>
    <cellStyle name="Currency 5 2 2 6" xfId="16115"/>
    <cellStyle name="Currency 5 2 2 7" xfId="16116"/>
    <cellStyle name="Currency 5 2 2 8" xfId="16117"/>
    <cellStyle name="Currency 5 2 3" xfId="16118"/>
    <cellStyle name="Currency 5 2 3 2" xfId="16119"/>
    <cellStyle name="Currency 5 2 3 2 2" xfId="16120"/>
    <cellStyle name="Currency 5 2 3 2 2 2" xfId="16121"/>
    <cellStyle name="Currency 5 2 3 2 2 3" xfId="16122"/>
    <cellStyle name="Currency 5 2 3 2 3" xfId="16123"/>
    <cellStyle name="Currency 5 2 3 2 3 2" xfId="16124"/>
    <cellStyle name="Currency 5 2 3 2 3 3" xfId="16125"/>
    <cellStyle name="Currency 5 2 3 2 4" xfId="16126"/>
    <cellStyle name="Currency 5 2 3 2 5" xfId="16127"/>
    <cellStyle name="Currency 5 2 3 3" xfId="16128"/>
    <cellStyle name="Currency 5 2 3 3 2" xfId="16129"/>
    <cellStyle name="Currency 5 2 3 3 3" xfId="16130"/>
    <cellStyle name="Currency 5 2 3 4" xfId="16131"/>
    <cellStyle name="Currency 5 2 3 4 2" xfId="16132"/>
    <cellStyle name="Currency 5 2 3 4 3" xfId="16133"/>
    <cellStyle name="Currency 5 2 3 5" xfId="16134"/>
    <cellStyle name="Currency 5 2 3 6" xfId="16135"/>
    <cellStyle name="Currency 5 2 3 7" xfId="16136"/>
    <cellStyle name="Currency 5 2 4" xfId="16137"/>
    <cellStyle name="Currency 5 2 4 2" xfId="16138"/>
    <cellStyle name="Currency 5 2 4 2 2" xfId="16139"/>
    <cellStyle name="Currency 5 2 4 2 3" xfId="16140"/>
    <cellStyle name="Currency 5 2 4 3" xfId="16141"/>
    <cellStyle name="Currency 5 2 4 3 2" xfId="16142"/>
    <cellStyle name="Currency 5 2 4 3 3" xfId="16143"/>
    <cellStyle name="Currency 5 2 4 4" xfId="16144"/>
    <cellStyle name="Currency 5 2 4 5" xfId="16145"/>
    <cellStyle name="Currency 5 2 4 6" xfId="16146"/>
    <cellStyle name="Currency 5 2 4 7" xfId="16147"/>
    <cellStyle name="Currency 5 2 5" xfId="16148"/>
    <cellStyle name="Currency 5 2 5 2" xfId="16149"/>
    <cellStyle name="Currency 5 2 5 3" xfId="16150"/>
    <cellStyle name="Currency 5 2 6" xfId="16151"/>
    <cellStyle name="Currency 5 2 6 2" xfId="16152"/>
    <cellStyle name="Currency 5 2 6 3" xfId="16153"/>
    <cellStyle name="Currency 5 2 7" xfId="16154"/>
    <cellStyle name="Currency 5 2 8" xfId="16155"/>
    <cellStyle name="Currency 5 3" xfId="16156"/>
    <cellStyle name="Currency 5 3 2" xfId="16157"/>
    <cellStyle name="Currency 5 3 2 2" xfId="16158"/>
    <cellStyle name="Currency 5 3 2 2 2" xfId="16159"/>
    <cellStyle name="Currency 5 3 2 2 2 2" xfId="16160"/>
    <cellStyle name="Currency 5 3 2 2 2 2 2" xfId="16161"/>
    <cellStyle name="Currency 5 3 2 2 2 2 3" xfId="16162"/>
    <cellStyle name="Currency 5 3 2 2 2 3" xfId="16163"/>
    <cellStyle name="Currency 5 3 2 2 2 3 2" xfId="16164"/>
    <cellStyle name="Currency 5 3 2 2 2 3 3" xfId="16165"/>
    <cellStyle name="Currency 5 3 2 2 2 4" xfId="16166"/>
    <cellStyle name="Currency 5 3 2 2 2 5" xfId="16167"/>
    <cellStyle name="Currency 5 3 2 2 3" xfId="16168"/>
    <cellStyle name="Currency 5 3 2 2 3 2" xfId="16169"/>
    <cellStyle name="Currency 5 3 2 2 3 3" xfId="16170"/>
    <cellStyle name="Currency 5 3 2 2 4" xfId="16171"/>
    <cellStyle name="Currency 5 3 2 2 4 2" xfId="16172"/>
    <cellStyle name="Currency 5 3 2 2 4 3" xfId="16173"/>
    <cellStyle name="Currency 5 3 2 2 5" xfId="16174"/>
    <cellStyle name="Currency 5 3 2 2 6" xfId="16175"/>
    <cellStyle name="Currency 5 3 2 3" xfId="16176"/>
    <cellStyle name="Currency 5 3 2 3 2" xfId="16177"/>
    <cellStyle name="Currency 5 3 2 3 2 2" xfId="16178"/>
    <cellStyle name="Currency 5 3 2 3 2 3" xfId="16179"/>
    <cellStyle name="Currency 5 3 2 3 3" xfId="16180"/>
    <cellStyle name="Currency 5 3 2 3 3 2" xfId="16181"/>
    <cellStyle name="Currency 5 3 2 3 3 3" xfId="16182"/>
    <cellStyle name="Currency 5 3 2 3 4" xfId="16183"/>
    <cellStyle name="Currency 5 3 2 3 5" xfId="16184"/>
    <cellStyle name="Currency 5 3 2 4" xfId="16185"/>
    <cellStyle name="Currency 5 3 2 4 2" xfId="16186"/>
    <cellStyle name="Currency 5 3 2 4 3" xfId="16187"/>
    <cellStyle name="Currency 5 3 2 5" xfId="16188"/>
    <cellStyle name="Currency 5 3 2 5 2" xfId="16189"/>
    <cellStyle name="Currency 5 3 2 5 3" xfId="16190"/>
    <cellStyle name="Currency 5 3 2 6" xfId="16191"/>
    <cellStyle name="Currency 5 3 2 7" xfId="16192"/>
    <cellStyle name="Currency 5 3 2 8" xfId="16193"/>
    <cellStyle name="Currency 5 3 3" xfId="16194"/>
    <cellStyle name="Currency 5 3 3 2" xfId="16195"/>
    <cellStyle name="Currency 5 3 3 2 2" xfId="16196"/>
    <cellStyle name="Currency 5 3 3 2 2 2" xfId="16197"/>
    <cellStyle name="Currency 5 3 3 2 2 3" xfId="16198"/>
    <cellStyle name="Currency 5 3 3 2 3" xfId="16199"/>
    <cellStyle name="Currency 5 3 3 2 3 2" xfId="16200"/>
    <cellStyle name="Currency 5 3 3 2 3 3" xfId="16201"/>
    <cellStyle name="Currency 5 3 3 2 4" xfId="16202"/>
    <cellStyle name="Currency 5 3 3 2 5" xfId="16203"/>
    <cellStyle name="Currency 5 3 3 3" xfId="16204"/>
    <cellStyle name="Currency 5 3 3 3 2" xfId="16205"/>
    <cellStyle name="Currency 5 3 3 3 3" xfId="16206"/>
    <cellStyle name="Currency 5 3 3 4" xfId="16207"/>
    <cellStyle name="Currency 5 3 3 4 2" xfId="16208"/>
    <cellStyle name="Currency 5 3 3 4 3" xfId="16209"/>
    <cellStyle name="Currency 5 3 3 5" xfId="16210"/>
    <cellStyle name="Currency 5 3 3 6" xfId="16211"/>
    <cellStyle name="Currency 5 3 4" xfId="16212"/>
    <cellStyle name="Currency 5 3 4 2" xfId="16213"/>
    <cellStyle name="Currency 5 3 4 2 2" xfId="16214"/>
    <cellStyle name="Currency 5 3 4 2 3" xfId="16215"/>
    <cellStyle name="Currency 5 3 4 3" xfId="16216"/>
    <cellStyle name="Currency 5 3 4 3 2" xfId="16217"/>
    <cellStyle name="Currency 5 3 4 3 3" xfId="16218"/>
    <cellStyle name="Currency 5 3 4 4" xfId="16219"/>
    <cellStyle name="Currency 5 3 4 5" xfId="16220"/>
    <cellStyle name="Currency 5 3 4 6" xfId="16221"/>
    <cellStyle name="Currency 5 3 4 7" xfId="16222"/>
    <cellStyle name="Currency 5 3 5" xfId="16223"/>
    <cellStyle name="Currency 5 3 5 2" xfId="16224"/>
    <cellStyle name="Currency 5 3 5 3" xfId="16225"/>
    <cellStyle name="Currency 5 3 6" xfId="16226"/>
    <cellStyle name="Currency 5 3 6 2" xfId="16227"/>
    <cellStyle name="Currency 5 3 6 3" xfId="16228"/>
    <cellStyle name="Currency 5 3 7" xfId="16229"/>
    <cellStyle name="Currency 5 3 8" xfId="16230"/>
    <cellStyle name="Currency 5 4" xfId="16231"/>
    <cellStyle name="Currency 5 4 2" xfId="16232"/>
    <cellStyle name="Currency 5 4 2 2" xfId="16233"/>
    <cellStyle name="Currency 5 4 2 2 2" xfId="16234"/>
    <cellStyle name="Currency 5 4 2 2 2 2" xfId="16235"/>
    <cellStyle name="Currency 5 4 2 2 2 3" xfId="16236"/>
    <cellStyle name="Currency 5 4 2 2 3" xfId="16237"/>
    <cellStyle name="Currency 5 4 2 2 3 2" xfId="16238"/>
    <cellStyle name="Currency 5 4 2 2 3 3" xfId="16239"/>
    <cellStyle name="Currency 5 4 2 2 4" xfId="16240"/>
    <cellStyle name="Currency 5 4 2 2 5" xfId="16241"/>
    <cellStyle name="Currency 5 4 2 3" xfId="16242"/>
    <cellStyle name="Currency 5 4 2 3 2" xfId="16243"/>
    <cellStyle name="Currency 5 4 2 3 3" xfId="16244"/>
    <cellStyle name="Currency 5 4 2 4" xfId="16245"/>
    <cellStyle name="Currency 5 4 2 4 2" xfId="16246"/>
    <cellStyle name="Currency 5 4 2 4 3" xfId="16247"/>
    <cellStyle name="Currency 5 4 2 5" xfId="16248"/>
    <cellStyle name="Currency 5 4 2 6" xfId="16249"/>
    <cellStyle name="Currency 5 4 3" xfId="16250"/>
    <cellStyle name="Currency 5 4 3 2" xfId="16251"/>
    <cellStyle name="Currency 5 4 3 2 2" xfId="16252"/>
    <cellStyle name="Currency 5 4 3 2 3" xfId="16253"/>
    <cellStyle name="Currency 5 4 3 3" xfId="16254"/>
    <cellStyle name="Currency 5 4 3 3 2" xfId="16255"/>
    <cellStyle name="Currency 5 4 3 3 3" xfId="16256"/>
    <cellStyle name="Currency 5 4 3 4" xfId="16257"/>
    <cellStyle name="Currency 5 4 3 5" xfId="16258"/>
    <cellStyle name="Currency 5 4 4" xfId="16259"/>
    <cellStyle name="Currency 5 4 4 2" xfId="16260"/>
    <cellStyle name="Currency 5 4 4 3" xfId="16261"/>
    <cellStyle name="Currency 5 4 5" xfId="16262"/>
    <cellStyle name="Currency 5 4 5 2" xfId="16263"/>
    <cellStyle name="Currency 5 4 5 3" xfId="16264"/>
    <cellStyle name="Currency 5 4 6" xfId="16265"/>
    <cellStyle name="Currency 5 4 7" xfId="16266"/>
    <cellStyle name="Currency 5 4 8" xfId="16267"/>
    <cellStyle name="Currency 5 5" xfId="16268"/>
    <cellStyle name="Currency 5 5 2" xfId="16269"/>
    <cellStyle name="Currency 5 5 2 2" xfId="16270"/>
    <cellStyle name="Currency 5 5 2 2 2" xfId="16271"/>
    <cellStyle name="Currency 5 5 2 2 3" xfId="16272"/>
    <cellStyle name="Currency 5 5 2 3" xfId="16273"/>
    <cellStyle name="Currency 5 5 2 3 2" xfId="16274"/>
    <cellStyle name="Currency 5 5 2 3 3" xfId="16275"/>
    <cellStyle name="Currency 5 5 2 4" xfId="16276"/>
    <cellStyle name="Currency 5 5 2 5" xfId="16277"/>
    <cellStyle name="Currency 5 5 3" xfId="16278"/>
    <cellStyle name="Currency 5 5 3 2" xfId="16279"/>
    <cellStyle name="Currency 5 5 3 3" xfId="16280"/>
    <cellStyle name="Currency 5 5 4" xfId="16281"/>
    <cellStyle name="Currency 5 5 4 2" xfId="16282"/>
    <cellStyle name="Currency 5 5 4 3" xfId="16283"/>
    <cellStyle name="Currency 5 5 5" xfId="16284"/>
    <cellStyle name="Currency 5 5 6" xfId="16285"/>
    <cellStyle name="Currency 5 5 7" xfId="16286"/>
    <cellStyle name="Currency 5 5 8" xfId="16287"/>
    <cellStyle name="Currency 5 6" xfId="16288"/>
    <cellStyle name="Currency 5 6 2" xfId="16289"/>
    <cellStyle name="Currency 5 6 2 2" xfId="16290"/>
    <cellStyle name="Currency 5 6 2 3" xfId="16291"/>
    <cellStyle name="Currency 5 6 3" xfId="16292"/>
    <cellStyle name="Currency 5 6 3 2" xfId="16293"/>
    <cellStyle name="Currency 5 6 3 3" xfId="16294"/>
    <cellStyle name="Currency 5 6 4" xfId="16295"/>
    <cellStyle name="Currency 5 6 5" xfId="16296"/>
    <cellStyle name="Currency 5 6 6" xfId="16297"/>
    <cellStyle name="Currency 5 6 7" xfId="16298"/>
    <cellStyle name="Currency 5 7" xfId="16299"/>
    <cellStyle name="Currency 5 7 2" xfId="16300"/>
    <cellStyle name="Currency 5 7 3" xfId="16301"/>
    <cellStyle name="Currency 5 8" xfId="16302"/>
    <cellStyle name="Currency 5 8 2" xfId="16303"/>
    <cellStyle name="Currency 5 8 3" xfId="16304"/>
    <cellStyle name="Currency 5 9" xfId="16305"/>
    <cellStyle name="Currency 6" xfId="16306"/>
    <cellStyle name="Currency 6 2" xfId="16307"/>
    <cellStyle name="Currency 6 3" xfId="16308"/>
    <cellStyle name="Currency 6 3 2" xfId="16309"/>
    <cellStyle name="Currency 6 4" xfId="16310"/>
    <cellStyle name="Currency 6 4 2" xfId="16311"/>
    <cellStyle name="Currency 6 5" xfId="16312"/>
    <cellStyle name="Currency 6 5 2" xfId="16313"/>
    <cellStyle name="Currency 6 5 3" xfId="16314"/>
    <cellStyle name="Currency 7" xfId="16315"/>
    <cellStyle name="Currency 7 2" xfId="16316"/>
    <cellStyle name="Currency 7 3" xfId="16317"/>
    <cellStyle name="Currency 7 4" xfId="16318"/>
    <cellStyle name="Currency 8" xfId="16319"/>
    <cellStyle name="Currency 8 2" xfId="16320"/>
    <cellStyle name="Currency 8 2 2" xfId="16321"/>
    <cellStyle name="Currency 8 2 2 2" xfId="16322"/>
    <cellStyle name="Currency 8 2 2 2 2" xfId="16323"/>
    <cellStyle name="Currency 8 2 2 2 2 2" xfId="16324"/>
    <cellStyle name="Currency 8 2 2 2 2 2 2" xfId="16325"/>
    <cellStyle name="Currency 8 2 2 2 2 2 3" xfId="16326"/>
    <cellStyle name="Currency 8 2 2 2 2 3" xfId="16327"/>
    <cellStyle name="Currency 8 2 2 2 2 3 2" xfId="16328"/>
    <cellStyle name="Currency 8 2 2 2 2 3 3" xfId="16329"/>
    <cellStyle name="Currency 8 2 2 2 2 4" xfId="16330"/>
    <cellStyle name="Currency 8 2 2 2 2 5" xfId="16331"/>
    <cellStyle name="Currency 8 2 2 2 3" xfId="16332"/>
    <cellStyle name="Currency 8 2 2 2 3 2" xfId="16333"/>
    <cellStyle name="Currency 8 2 2 2 3 3" xfId="16334"/>
    <cellStyle name="Currency 8 2 2 2 4" xfId="16335"/>
    <cellStyle name="Currency 8 2 2 2 4 2" xfId="16336"/>
    <cellStyle name="Currency 8 2 2 2 4 3" xfId="16337"/>
    <cellStyle name="Currency 8 2 2 2 5" xfId="16338"/>
    <cellStyle name="Currency 8 2 2 2 6" xfId="16339"/>
    <cellStyle name="Currency 8 2 2 2 7" xfId="16340"/>
    <cellStyle name="Currency 8 2 2 3" xfId="16341"/>
    <cellStyle name="Currency 8 2 2 3 2" xfId="16342"/>
    <cellStyle name="Currency 8 2 2 3 2 2" xfId="16343"/>
    <cellStyle name="Currency 8 2 2 3 2 3" xfId="16344"/>
    <cellStyle name="Currency 8 2 2 3 3" xfId="16345"/>
    <cellStyle name="Currency 8 2 2 3 3 2" xfId="16346"/>
    <cellStyle name="Currency 8 2 2 3 3 3" xfId="16347"/>
    <cellStyle name="Currency 8 2 2 3 4" xfId="16348"/>
    <cellStyle name="Currency 8 2 2 3 5" xfId="16349"/>
    <cellStyle name="Currency 8 2 2 4" xfId="16350"/>
    <cellStyle name="Currency 8 2 2 4 2" xfId="16351"/>
    <cellStyle name="Currency 8 2 2 4 3" xfId="16352"/>
    <cellStyle name="Currency 8 2 2 5" xfId="16353"/>
    <cellStyle name="Currency 8 2 2 5 2" xfId="16354"/>
    <cellStyle name="Currency 8 2 2 5 3" xfId="16355"/>
    <cellStyle name="Currency 8 2 2 6" xfId="16356"/>
    <cellStyle name="Currency 8 2 2 7" xfId="16357"/>
    <cellStyle name="Currency 8 2 2 8" xfId="16358"/>
    <cellStyle name="Currency 8 2 3" xfId="16359"/>
    <cellStyle name="Currency 8 2 3 2" xfId="16360"/>
    <cellStyle name="Currency 8 2 3 2 2" xfId="16361"/>
    <cellStyle name="Currency 8 2 3 2 2 2" xfId="16362"/>
    <cellStyle name="Currency 8 2 3 2 2 3" xfId="16363"/>
    <cellStyle name="Currency 8 2 3 2 3" xfId="16364"/>
    <cellStyle name="Currency 8 2 3 2 3 2" xfId="16365"/>
    <cellStyle name="Currency 8 2 3 2 3 3" xfId="16366"/>
    <cellStyle name="Currency 8 2 3 2 4" xfId="16367"/>
    <cellStyle name="Currency 8 2 3 2 5" xfId="16368"/>
    <cellStyle name="Currency 8 2 3 3" xfId="16369"/>
    <cellStyle name="Currency 8 2 3 3 2" xfId="16370"/>
    <cellStyle name="Currency 8 2 3 3 3" xfId="16371"/>
    <cellStyle name="Currency 8 2 3 4" xfId="16372"/>
    <cellStyle name="Currency 8 2 3 4 2" xfId="16373"/>
    <cellStyle name="Currency 8 2 3 4 3" xfId="16374"/>
    <cellStyle name="Currency 8 2 3 5" xfId="16375"/>
    <cellStyle name="Currency 8 2 3 6" xfId="16376"/>
    <cellStyle name="Currency 8 2 3 7" xfId="16377"/>
    <cellStyle name="Currency 8 2 4" xfId="16378"/>
    <cellStyle name="Currency 8 2 4 2" xfId="16379"/>
    <cellStyle name="Currency 8 2 4 2 2" xfId="16380"/>
    <cellStyle name="Currency 8 2 4 2 3" xfId="16381"/>
    <cellStyle name="Currency 8 2 4 3" xfId="16382"/>
    <cellStyle name="Currency 8 2 4 3 2" xfId="16383"/>
    <cellStyle name="Currency 8 2 4 3 3" xfId="16384"/>
    <cellStyle name="Currency 8 2 4 4" xfId="16385"/>
    <cellStyle name="Currency 8 2 4 5" xfId="16386"/>
    <cellStyle name="Currency 8 2 5" xfId="16387"/>
    <cellStyle name="Currency 8 2 5 2" xfId="16388"/>
    <cellStyle name="Currency 8 2 5 3" xfId="16389"/>
    <cellStyle name="Currency 8 2 6" xfId="16390"/>
    <cellStyle name="Currency 8 2 6 2" xfId="16391"/>
    <cellStyle name="Currency 8 2 6 3" xfId="16392"/>
    <cellStyle name="Currency 8 2 7" xfId="16393"/>
    <cellStyle name="Currency 8 2 8" xfId="16394"/>
    <cellStyle name="Currency 8 3" xfId="16395"/>
    <cellStyle name="Currency 8 3 2" xfId="16396"/>
    <cellStyle name="Currency 8 3 2 2" xfId="16397"/>
    <cellStyle name="Currency 8 3 2 2 2" xfId="16398"/>
    <cellStyle name="Currency 8 3 2 2 2 2" xfId="16399"/>
    <cellStyle name="Currency 8 3 2 2 2 3" xfId="16400"/>
    <cellStyle name="Currency 8 3 2 2 3" xfId="16401"/>
    <cellStyle name="Currency 8 3 2 2 3 2" xfId="16402"/>
    <cellStyle name="Currency 8 3 2 2 3 3" xfId="16403"/>
    <cellStyle name="Currency 8 3 2 2 4" xfId="16404"/>
    <cellStyle name="Currency 8 3 2 2 5" xfId="16405"/>
    <cellStyle name="Currency 8 3 2 3" xfId="16406"/>
    <cellStyle name="Currency 8 3 2 3 2" xfId="16407"/>
    <cellStyle name="Currency 8 3 2 3 3" xfId="16408"/>
    <cellStyle name="Currency 8 3 2 4" xfId="16409"/>
    <cellStyle name="Currency 8 3 2 4 2" xfId="16410"/>
    <cellStyle name="Currency 8 3 2 4 3" xfId="16411"/>
    <cellStyle name="Currency 8 3 2 5" xfId="16412"/>
    <cellStyle name="Currency 8 3 2 6" xfId="16413"/>
    <cellStyle name="Currency 8 3 3" xfId="16414"/>
    <cellStyle name="Currency 8 3 3 2" xfId="16415"/>
    <cellStyle name="Currency 8 3 3 2 2" xfId="16416"/>
    <cellStyle name="Currency 8 3 3 2 3" xfId="16417"/>
    <cellStyle name="Currency 8 3 3 3" xfId="16418"/>
    <cellStyle name="Currency 8 3 3 3 2" xfId="16419"/>
    <cellStyle name="Currency 8 3 3 3 3" xfId="16420"/>
    <cellStyle name="Currency 8 3 3 4" xfId="16421"/>
    <cellStyle name="Currency 8 3 3 5" xfId="16422"/>
    <cellStyle name="Currency 8 3 4" xfId="16423"/>
    <cellStyle name="Currency 8 3 4 2" xfId="16424"/>
    <cellStyle name="Currency 8 3 4 3" xfId="16425"/>
    <cellStyle name="Currency 8 3 5" xfId="16426"/>
    <cellStyle name="Currency 8 3 5 2" xfId="16427"/>
    <cellStyle name="Currency 8 3 5 3" xfId="16428"/>
    <cellStyle name="Currency 8 3 6" xfId="16429"/>
    <cellStyle name="Currency 8 3 7" xfId="16430"/>
    <cellStyle name="Currency 8 3 8" xfId="16431"/>
    <cellStyle name="Currency 8 4" xfId="16432"/>
    <cellStyle name="Currency 8 4 2" xfId="16433"/>
    <cellStyle name="Currency 8 4 2 2" xfId="16434"/>
    <cellStyle name="Currency 8 4 2 2 2" xfId="16435"/>
    <cellStyle name="Currency 8 4 2 2 3" xfId="16436"/>
    <cellStyle name="Currency 8 4 2 3" xfId="16437"/>
    <cellStyle name="Currency 8 4 2 3 2" xfId="16438"/>
    <cellStyle name="Currency 8 4 2 3 3" xfId="16439"/>
    <cellStyle name="Currency 8 4 2 4" xfId="16440"/>
    <cellStyle name="Currency 8 4 2 5" xfId="16441"/>
    <cellStyle name="Currency 8 4 2 6" xfId="16442"/>
    <cellStyle name="Currency 8 4 2 7" xfId="16443"/>
    <cellStyle name="Currency 8 4 3" xfId="16444"/>
    <cellStyle name="Currency 8 4 3 2" xfId="16445"/>
    <cellStyle name="Currency 8 4 3 3" xfId="16446"/>
    <cellStyle name="Currency 8 4 4" xfId="16447"/>
    <cellStyle name="Currency 8 4 4 2" xfId="16448"/>
    <cellStyle name="Currency 8 4 4 3" xfId="16449"/>
    <cellStyle name="Currency 8 4 5" xfId="16450"/>
    <cellStyle name="Currency 8 4 6" xfId="16451"/>
    <cellStyle name="Currency 8 5" xfId="16452"/>
    <cellStyle name="Currency 8 5 2" xfId="16453"/>
    <cellStyle name="Currency 8 5 2 2" xfId="16454"/>
    <cellStyle name="Currency 8 5 2 3" xfId="16455"/>
    <cellStyle name="Currency 8 5 3" xfId="16456"/>
    <cellStyle name="Currency 8 5 3 2" xfId="16457"/>
    <cellStyle name="Currency 8 5 3 3" xfId="16458"/>
    <cellStyle name="Currency 8 5 4" xfId="16459"/>
    <cellStyle name="Currency 8 5 5" xfId="16460"/>
    <cellStyle name="Currency 8 6" xfId="16461"/>
    <cellStyle name="Currency 8 6 2" xfId="16462"/>
    <cellStyle name="Currency 8 6 3" xfId="16463"/>
    <cellStyle name="Currency 8 7" xfId="16464"/>
    <cellStyle name="Currency 8 7 2" xfId="16465"/>
    <cellStyle name="Currency 8 7 3" xfId="16466"/>
    <cellStyle name="Currency 8 8" xfId="16467"/>
    <cellStyle name="Currency 8 9" xfId="16468"/>
    <cellStyle name="Currency 9" xfId="16469"/>
    <cellStyle name="Currency 9 2" xfId="16470"/>
    <cellStyle name="Currency 9 2 2" xfId="16471"/>
    <cellStyle name="Currency 9 2 2 2" xfId="16472"/>
    <cellStyle name="Currency 9 2 2 2 2" xfId="16473"/>
    <cellStyle name="Currency 9 2 2 2 2 2" xfId="16474"/>
    <cellStyle name="Currency 9 2 2 2 2 3" xfId="16475"/>
    <cellStyle name="Currency 9 2 2 2 3" xfId="16476"/>
    <cellStyle name="Currency 9 2 2 2 3 2" xfId="16477"/>
    <cellStyle name="Currency 9 2 2 2 3 3" xfId="16478"/>
    <cellStyle name="Currency 9 2 2 2 4" xfId="16479"/>
    <cellStyle name="Currency 9 2 2 2 5" xfId="16480"/>
    <cellStyle name="Currency 9 2 2 3" xfId="16481"/>
    <cellStyle name="Currency 9 2 2 3 2" xfId="16482"/>
    <cellStyle name="Currency 9 2 2 3 3" xfId="16483"/>
    <cellStyle name="Currency 9 2 2 4" xfId="16484"/>
    <cellStyle name="Currency 9 2 2 4 2" xfId="16485"/>
    <cellStyle name="Currency 9 2 2 4 3" xfId="16486"/>
    <cellStyle name="Currency 9 2 2 5" xfId="16487"/>
    <cellStyle name="Currency 9 2 2 6" xfId="16488"/>
    <cellStyle name="Currency 9 2 2 7" xfId="16489"/>
    <cellStyle name="Currency 9 2 3" xfId="16490"/>
    <cellStyle name="Currency 9 2 3 2" xfId="16491"/>
    <cellStyle name="Currency 9 2 3 2 2" xfId="16492"/>
    <cellStyle name="Currency 9 2 3 2 3" xfId="16493"/>
    <cellStyle name="Currency 9 2 3 3" xfId="16494"/>
    <cellStyle name="Currency 9 2 3 3 2" xfId="16495"/>
    <cellStyle name="Currency 9 2 3 3 3" xfId="16496"/>
    <cellStyle name="Currency 9 2 3 4" xfId="16497"/>
    <cellStyle name="Currency 9 2 3 5" xfId="16498"/>
    <cellStyle name="Currency 9 2 4" xfId="16499"/>
    <cellStyle name="Currency 9 2 4 2" xfId="16500"/>
    <cellStyle name="Currency 9 2 4 3" xfId="16501"/>
    <cellStyle name="Currency 9 2 5" xfId="16502"/>
    <cellStyle name="Currency 9 2 5 2" xfId="16503"/>
    <cellStyle name="Currency 9 2 5 3" xfId="16504"/>
    <cellStyle name="Currency 9 2 6" xfId="16505"/>
    <cellStyle name="Currency 9 2 7" xfId="16506"/>
    <cellStyle name="Currency 9 2 8" xfId="16507"/>
    <cellStyle name="Currency 9 3" xfId="16508"/>
    <cellStyle name="Currency 9 3 2" xfId="16509"/>
    <cellStyle name="Currency 9 3 2 2" xfId="16510"/>
    <cellStyle name="Currency 9 3 2 2 2" xfId="16511"/>
    <cellStyle name="Currency 9 3 2 2 3" xfId="16512"/>
    <cellStyle name="Currency 9 3 2 3" xfId="16513"/>
    <cellStyle name="Currency 9 3 2 3 2" xfId="16514"/>
    <cellStyle name="Currency 9 3 2 3 3" xfId="16515"/>
    <cellStyle name="Currency 9 3 2 4" xfId="16516"/>
    <cellStyle name="Currency 9 3 2 5" xfId="16517"/>
    <cellStyle name="Currency 9 3 2 6" xfId="16518"/>
    <cellStyle name="Currency 9 3 2 7" xfId="16519"/>
    <cellStyle name="Currency 9 3 3" xfId="16520"/>
    <cellStyle name="Currency 9 3 3 2" xfId="16521"/>
    <cellStyle name="Currency 9 3 3 3" xfId="16522"/>
    <cellStyle name="Currency 9 3 4" xfId="16523"/>
    <cellStyle name="Currency 9 3 4 2" xfId="16524"/>
    <cellStyle name="Currency 9 3 4 3" xfId="16525"/>
    <cellStyle name="Currency 9 3 5" xfId="16526"/>
    <cellStyle name="Currency 9 3 6" xfId="16527"/>
    <cellStyle name="Currency 9 4" xfId="16528"/>
    <cellStyle name="Currency 9 4 2" xfId="16529"/>
    <cellStyle name="Currency 9 4 2 2" xfId="16530"/>
    <cellStyle name="Currency 9 4 2 3" xfId="16531"/>
    <cellStyle name="Currency 9 4 3" xfId="16532"/>
    <cellStyle name="Currency 9 4 3 2" xfId="16533"/>
    <cellStyle name="Currency 9 4 3 3" xfId="16534"/>
    <cellStyle name="Currency 9 4 4" xfId="16535"/>
    <cellStyle name="Currency 9 4 5" xfId="16536"/>
    <cellStyle name="Currency 9 5" xfId="16537"/>
    <cellStyle name="Currency 9 5 2" xfId="16538"/>
    <cellStyle name="Currency 9 5 3" xfId="16539"/>
    <cellStyle name="Currency 9 6" xfId="16540"/>
    <cellStyle name="Currency 9 6 2" xfId="16541"/>
    <cellStyle name="Currency 9 6 3" xfId="16542"/>
    <cellStyle name="Currency 9 7" xfId="16543"/>
    <cellStyle name="Currency 9 8" xfId="16544"/>
    <cellStyle name="Currency0" xfId="16545"/>
    <cellStyle name="Custom - Style1" xfId="16546"/>
    <cellStyle name="Custom - Style8" xfId="16547"/>
    <cellStyle name="Data   - Style2" xfId="16548"/>
    <cellStyle name="Data   - Style2 10" xfId="16549"/>
    <cellStyle name="Data   - Style2 10 2" xfId="16550"/>
    <cellStyle name="Data   - Style2 10 2 2" xfId="16551"/>
    <cellStyle name="Data   - Style2 10 2 3" xfId="16552"/>
    <cellStyle name="Data   - Style2 10 3" xfId="16553"/>
    <cellStyle name="Data   - Style2 10 3 2" xfId="16554"/>
    <cellStyle name="Data   - Style2 10 3 3" xfId="16555"/>
    <cellStyle name="Data   - Style2 10 4" xfId="16556"/>
    <cellStyle name="Data   - Style2 10 4 2" xfId="16557"/>
    <cellStyle name="Data   - Style2 10 4 3" xfId="16558"/>
    <cellStyle name="Data   - Style2 10 5" xfId="16559"/>
    <cellStyle name="Data   - Style2 10 5 2" xfId="16560"/>
    <cellStyle name="Data   - Style2 10 5 3" xfId="16561"/>
    <cellStyle name="Data   - Style2 10 6" xfId="16562"/>
    <cellStyle name="Data   - Style2 10 6 2" xfId="16563"/>
    <cellStyle name="Data   - Style2 10 6 3" xfId="16564"/>
    <cellStyle name="Data   - Style2 10 7" xfId="16565"/>
    <cellStyle name="Data   - Style2 10 7 2" xfId="16566"/>
    <cellStyle name="Data   - Style2 10 7 3" xfId="16567"/>
    <cellStyle name="Data   - Style2 10 8" xfId="16568"/>
    <cellStyle name="Data   - Style2 10 9" xfId="16569"/>
    <cellStyle name="Data   - Style2 11" xfId="16570"/>
    <cellStyle name="Data   - Style2 11 2" xfId="16571"/>
    <cellStyle name="Data   - Style2 12" xfId="16572"/>
    <cellStyle name="Data   - Style2 12 2" xfId="16573"/>
    <cellStyle name="Data   - Style2 12 3" xfId="16574"/>
    <cellStyle name="Data   - Style2 13" xfId="16575"/>
    <cellStyle name="Data   - Style2 2" xfId="16576"/>
    <cellStyle name="Data   - Style2 2 2" xfId="16577"/>
    <cellStyle name="Data   - Style2 2 2 10" xfId="16578"/>
    <cellStyle name="Data   - Style2 2 2 2" xfId="16579"/>
    <cellStyle name="Data   - Style2 2 2 2 2" xfId="16580"/>
    <cellStyle name="Data   - Style2 2 2 2 2 2" xfId="16581"/>
    <cellStyle name="Data   - Style2 2 2 2 2 3" xfId="16582"/>
    <cellStyle name="Data   - Style2 2 2 2 3" xfId="16583"/>
    <cellStyle name="Data   - Style2 2 2 2 3 2" xfId="16584"/>
    <cellStyle name="Data   - Style2 2 2 2 3 3" xfId="16585"/>
    <cellStyle name="Data   - Style2 2 2 2 4" xfId="16586"/>
    <cellStyle name="Data   - Style2 2 2 2 4 2" xfId="16587"/>
    <cellStyle name="Data   - Style2 2 2 2 4 3" xfId="16588"/>
    <cellStyle name="Data   - Style2 2 2 2 5" xfId="16589"/>
    <cellStyle name="Data   - Style2 2 2 2 5 2" xfId="16590"/>
    <cellStyle name="Data   - Style2 2 2 2 5 3" xfId="16591"/>
    <cellStyle name="Data   - Style2 2 2 2 6" xfId="16592"/>
    <cellStyle name="Data   - Style2 2 2 2 6 2" xfId="16593"/>
    <cellStyle name="Data   - Style2 2 2 2 6 3" xfId="16594"/>
    <cellStyle name="Data   - Style2 2 2 2 7" xfId="16595"/>
    <cellStyle name="Data   - Style2 2 2 2 7 2" xfId="16596"/>
    <cellStyle name="Data   - Style2 2 2 2 7 3" xfId="16597"/>
    <cellStyle name="Data   - Style2 2 2 2 8" xfId="16598"/>
    <cellStyle name="Data   - Style2 2 2 2 9" xfId="16599"/>
    <cellStyle name="Data   - Style2 2 2 3" xfId="16600"/>
    <cellStyle name="Data   - Style2 2 2 3 2" xfId="16601"/>
    <cellStyle name="Data   - Style2 2 2 3 3" xfId="16602"/>
    <cellStyle name="Data   - Style2 2 2 4" xfId="16603"/>
    <cellStyle name="Data   - Style2 2 2 4 2" xfId="16604"/>
    <cellStyle name="Data   - Style2 2 2 4 3" xfId="16605"/>
    <cellStyle name="Data   - Style2 2 2 5" xfId="16606"/>
    <cellStyle name="Data   - Style2 2 2 5 2" xfId="16607"/>
    <cellStyle name="Data   - Style2 2 2 5 3" xfId="16608"/>
    <cellStyle name="Data   - Style2 2 2 6" xfId="16609"/>
    <cellStyle name="Data   - Style2 2 2 6 2" xfId="16610"/>
    <cellStyle name="Data   - Style2 2 2 6 3" xfId="16611"/>
    <cellStyle name="Data   - Style2 2 2 7" xfId="16612"/>
    <cellStyle name="Data   - Style2 2 2 7 2" xfId="16613"/>
    <cellStyle name="Data   - Style2 2 2 7 3" xfId="16614"/>
    <cellStyle name="Data   - Style2 2 2 8" xfId="16615"/>
    <cellStyle name="Data   - Style2 2 2 8 2" xfId="16616"/>
    <cellStyle name="Data   - Style2 2 2 8 3" xfId="16617"/>
    <cellStyle name="Data   - Style2 2 2 9" xfId="16618"/>
    <cellStyle name="Data   - Style2 2 3" xfId="16619"/>
    <cellStyle name="Data   - Style2 2 3 10" xfId="16620"/>
    <cellStyle name="Data   - Style2 2 3 2" xfId="16621"/>
    <cellStyle name="Data   - Style2 2 3 2 2" xfId="16622"/>
    <cellStyle name="Data   - Style2 2 3 2 2 2" xfId="16623"/>
    <cellStyle name="Data   - Style2 2 3 2 2 3" xfId="16624"/>
    <cellStyle name="Data   - Style2 2 3 2 3" xfId="16625"/>
    <cellStyle name="Data   - Style2 2 3 2 3 2" xfId="16626"/>
    <cellStyle name="Data   - Style2 2 3 2 3 3" xfId="16627"/>
    <cellStyle name="Data   - Style2 2 3 2 4" xfId="16628"/>
    <cellStyle name="Data   - Style2 2 3 2 4 2" xfId="16629"/>
    <cellStyle name="Data   - Style2 2 3 2 4 3" xfId="16630"/>
    <cellStyle name="Data   - Style2 2 3 2 5" xfId="16631"/>
    <cellStyle name="Data   - Style2 2 3 2 5 2" xfId="16632"/>
    <cellStyle name="Data   - Style2 2 3 2 5 3" xfId="16633"/>
    <cellStyle name="Data   - Style2 2 3 2 6" xfId="16634"/>
    <cellStyle name="Data   - Style2 2 3 2 6 2" xfId="16635"/>
    <cellStyle name="Data   - Style2 2 3 2 6 3" xfId="16636"/>
    <cellStyle name="Data   - Style2 2 3 2 7" xfId="16637"/>
    <cellStyle name="Data   - Style2 2 3 2 7 2" xfId="16638"/>
    <cellStyle name="Data   - Style2 2 3 2 7 3" xfId="16639"/>
    <cellStyle name="Data   - Style2 2 3 2 8" xfId="16640"/>
    <cellStyle name="Data   - Style2 2 3 2 9" xfId="16641"/>
    <cellStyle name="Data   - Style2 2 3 3" xfId="16642"/>
    <cellStyle name="Data   - Style2 2 3 3 2" xfId="16643"/>
    <cellStyle name="Data   - Style2 2 3 3 3" xfId="16644"/>
    <cellStyle name="Data   - Style2 2 3 4" xfId="16645"/>
    <cellStyle name="Data   - Style2 2 3 4 2" xfId="16646"/>
    <cellStyle name="Data   - Style2 2 3 4 3" xfId="16647"/>
    <cellStyle name="Data   - Style2 2 3 5" xfId="16648"/>
    <cellStyle name="Data   - Style2 2 3 5 2" xfId="16649"/>
    <cellStyle name="Data   - Style2 2 3 5 3" xfId="16650"/>
    <cellStyle name="Data   - Style2 2 3 6" xfId="16651"/>
    <cellStyle name="Data   - Style2 2 3 6 2" xfId="16652"/>
    <cellStyle name="Data   - Style2 2 3 6 3" xfId="16653"/>
    <cellStyle name="Data   - Style2 2 3 7" xfId="16654"/>
    <cellStyle name="Data   - Style2 2 3 7 2" xfId="16655"/>
    <cellStyle name="Data   - Style2 2 3 7 3" xfId="16656"/>
    <cellStyle name="Data   - Style2 2 3 8" xfId="16657"/>
    <cellStyle name="Data   - Style2 2 3 8 2" xfId="16658"/>
    <cellStyle name="Data   - Style2 2 3 8 3" xfId="16659"/>
    <cellStyle name="Data   - Style2 2 3 9" xfId="16660"/>
    <cellStyle name="Data   - Style2 2 4" xfId="16661"/>
    <cellStyle name="Data   - Style2 2 4 10" xfId="16662"/>
    <cellStyle name="Data   - Style2 2 4 2" xfId="16663"/>
    <cellStyle name="Data   - Style2 2 4 2 2" xfId="16664"/>
    <cellStyle name="Data   - Style2 2 4 2 2 2" xfId="16665"/>
    <cellStyle name="Data   - Style2 2 4 2 2 3" xfId="16666"/>
    <cellStyle name="Data   - Style2 2 4 2 3" xfId="16667"/>
    <cellStyle name="Data   - Style2 2 4 2 3 2" xfId="16668"/>
    <cellStyle name="Data   - Style2 2 4 2 3 3" xfId="16669"/>
    <cellStyle name="Data   - Style2 2 4 2 4" xfId="16670"/>
    <cellStyle name="Data   - Style2 2 4 2 4 2" xfId="16671"/>
    <cellStyle name="Data   - Style2 2 4 2 4 3" xfId="16672"/>
    <cellStyle name="Data   - Style2 2 4 2 5" xfId="16673"/>
    <cellStyle name="Data   - Style2 2 4 2 5 2" xfId="16674"/>
    <cellStyle name="Data   - Style2 2 4 2 5 3" xfId="16675"/>
    <cellStyle name="Data   - Style2 2 4 2 6" xfId="16676"/>
    <cellStyle name="Data   - Style2 2 4 2 6 2" xfId="16677"/>
    <cellStyle name="Data   - Style2 2 4 2 6 3" xfId="16678"/>
    <cellStyle name="Data   - Style2 2 4 2 7" xfId="16679"/>
    <cellStyle name="Data   - Style2 2 4 2 7 2" xfId="16680"/>
    <cellStyle name="Data   - Style2 2 4 2 7 3" xfId="16681"/>
    <cellStyle name="Data   - Style2 2 4 2 8" xfId="16682"/>
    <cellStyle name="Data   - Style2 2 4 2 9" xfId="16683"/>
    <cellStyle name="Data   - Style2 2 4 3" xfId="16684"/>
    <cellStyle name="Data   - Style2 2 4 3 2" xfId="16685"/>
    <cellStyle name="Data   - Style2 2 4 3 3" xfId="16686"/>
    <cellStyle name="Data   - Style2 2 4 4" xfId="16687"/>
    <cellStyle name="Data   - Style2 2 4 4 2" xfId="16688"/>
    <cellStyle name="Data   - Style2 2 4 4 3" xfId="16689"/>
    <cellStyle name="Data   - Style2 2 4 5" xfId="16690"/>
    <cellStyle name="Data   - Style2 2 4 5 2" xfId="16691"/>
    <cellStyle name="Data   - Style2 2 4 5 3" xfId="16692"/>
    <cellStyle name="Data   - Style2 2 4 6" xfId="16693"/>
    <cellStyle name="Data   - Style2 2 4 6 2" xfId="16694"/>
    <cellStyle name="Data   - Style2 2 4 6 3" xfId="16695"/>
    <cellStyle name="Data   - Style2 2 4 7" xfId="16696"/>
    <cellStyle name="Data   - Style2 2 4 7 2" xfId="16697"/>
    <cellStyle name="Data   - Style2 2 4 7 3" xfId="16698"/>
    <cellStyle name="Data   - Style2 2 4 8" xfId="16699"/>
    <cellStyle name="Data   - Style2 2 4 8 2" xfId="16700"/>
    <cellStyle name="Data   - Style2 2 4 8 3" xfId="16701"/>
    <cellStyle name="Data   - Style2 2 4 9" xfId="16702"/>
    <cellStyle name="Data   - Style2 2 5" xfId="16703"/>
    <cellStyle name="Data   - Style2 2 5 10" xfId="16704"/>
    <cellStyle name="Data   - Style2 2 5 2" xfId="16705"/>
    <cellStyle name="Data   - Style2 2 5 2 2" xfId="16706"/>
    <cellStyle name="Data   - Style2 2 5 2 2 2" xfId="16707"/>
    <cellStyle name="Data   - Style2 2 5 2 2 3" xfId="16708"/>
    <cellStyle name="Data   - Style2 2 5 2 3" xfId="16709"/>
    <cellStyle name="Data   - Style2 2 5 2 3 2" xfId="16710"/>
    <cellStyle name="Data   - Style2 2 5 2 3 3" xfId="16711"/>
    <cellStyle name="Data   - Style2 2 5 2 4" xfId="16712"/>
    <cellStyle name="Data   - Style2 2 5 2 4 2" xfId="16713"/>
    <cellStyle name="Data   - Style2 2 5 2 4 3" xfId="16714"/>
    <cellStyle name="Data   - Style2 2 5 2 5" xfId="16715"/>
    <cellStyle name="Data   - Style2 2 5 2 5 2" xfId="16716"/>
    <cellStyle name="Data   - Style2 2 5 2 5 3" xfId="16717"/>
    <cellStyle name="Data   - Style2 2 5 2 6" xfId="16718"/>
    <cellStyle name="Data   - Style2 2 5 2 6 2" xfId="16719"/>
    <cellStyle name="Data   - Style2 2 5 2 6 3" xfId="16720"/>
    <cellStyle name="Data   - Style2 2 5 2 7" xfId="16721"/>
    <cellStyle name="Data   - Style2 2 5 2 7 2" xfId="16722"/>
    <cellStyle name="Data   - Style2 2 5 2 7 3" xfId="16723"/>
    <cellStyle name="Data   - Style2 2 5 2 8" xfId="16724"/>
    <cellStyle name="Data   - Style2 2 5 2 9" xfId="16725"/>
    <cellStyle name="Data   - Style2 2 5 3" xfId="16726"/>
    <cellStyle name="Data   - Style2 2 5 3 2" xfId="16727"/>
    <cellStyle name="Data   - Style2 2 5 3 3" xfId="16728"/>
    <cellStyle name="Data   - Style2 2 5 4" xfId="16729"/>
    <cellStyle name="Data   - Style2 2 5 4 2" xfId="16730"/>
    <cellStyle name="Data   - Style2 2 5 4 3" xfId="16731"/>
    <cellStyle name="Data   - Style2 2 5 5" xfId="16732"/>
    <cellStyle name="Data   - Style2 2 5 5 2" xfId="16733"/>
    <cellStyle name="Data   - Style2 2 5 5 3" xfId="16734"/>
    <cellStyle name="Data   - Style2 2 5 6" xfId="16735"/>
    <cellStyle name="Data   - Style2 2 5 6 2" xfId="16736"/>
    <cellStyle name="Data   - Style2 2 5 6 3" xfId="16737"/>
    <cellStyle name="Data   - Style2 2 5 7" xfId="16738"/>
    <cellStyle name="Data   - Style2 2 5 7 2" xfId="16739"/>
    <cellStyle name="Data   - Style2 2 5 7 3" xfId="16740"/>
    <cellStyle name="Data   - Style2 2 5 8" xfId="16741"/>
    <cellStyle name="Data   - Style2 2 5 8 2" xfId="16742"/>
    <cellStyle name="Data   - Style2 2 5 8 3" xfId="16743"/>
    <cellStyle name="Data   - Style2 2 5 9" xfId="16744"/>
    <cellStyle name="Data   - Style2 2 6" xfId="16745"/>
    <cellStyle name="Data   - Style2 2 6 2" xfId="16746"/>
    <cellStyle name="Data   - Style2 2 6 2 2" xfId="16747"/>
    <cellStyle name="Data   - Style2 2 6 2 3" xfId="16748"/>
    <cellStyle name="Data   - Style2 2 6 3" xfId="16749"/>
    <cellStyle name="Data   - Style2 2 6 3 2" xfId="16750"/>
    <cellStyle name="Data   - Style2 2 6 3 3" xfId="16751"/>
    <cellStyle name="Data   - Style2 2 6 4" xfId="16752"/>
    <cellStyle name="Data   - Style2 2 6 4 2" xfId="16753"/>
    <cellStyle name="Data   - Style2 2 6 4 3" xfId="16754"/>
    <cellStyle name="Data   - Style2 2 6 5" xfId="16755"/>
    <cellStyle name="Data   - Style2 2 6 5 2" xfId="16756"/>
    <cellStyle name="Data   - Style2 2 6 5 3" xfId="16757"/>
    <cellStyle name="Data   - Style2 2 6 6" xfId="16758"/>
    <cellStyle name="Data   - Style2 2 6 6 2" xfId="16759"/>
    <cellStyle name="Data   - Style2 2 6 6 3" xfId="16760"/>
    <cellStyle name="Data   - Style2 2 6 7" xfId="16761"/>
    <cellStyle name="Data   - Style2 2 6 7 2" xfId="16762"/>
    <cellStyle name="Data   - Style2 2 6 7 3" xfId="16763"/>
    <cellStyle name="Data   - Style2 2 6 8" xfId="16764"/>
    <cellStyle name="Data   - Style2 2 6 9" xfId="16765"/>
    <cellStyle name="Data   - Style2 2 7" xfId="16766"/>
    <cellStyle name="Data   - Style2 2 7 2" xfId="16767"/>
    <cellStyle name="Data   - Style2 2 7 3" xfId="16768"/>
    <cellStyle name="Data   - Style2 2 8" xfId="16769"/>
    <cellStyle name="Data   - Style2 2 8 2" xfId="16770"/>
    <cellStyle name="Data   - Style2 2 8 3" xfId="16771"/>
    <cellStyle name="Data   - Style2 2 9" xfId="16772"/>
    <cellStyle name="Data   - Style2 3" xfId="16773"/>
    <cellStyle name="Data   - Style2 3 2" xfId="16774"/>
    <cellStyle name="Data   - Style2 3 2 10" xfId="16775"/>
    <cellStyle name="Data   - Style2 3 2 2" xfId="16776"/>
    <cellStyle name="Data   - Style2 3 2 2 2" xfId="16777"/>
    <cellStyle name="Data   - Style2 3 2 2 2 2" xfId="16778"/>
    <cellStyle name="Data   - Style2 3 2 2 2 3" xfId="16779"/>
    <cellStyle name="Data   - Style2 3 2 2 3" xfId="16780"/>
    <cellStyle name="Data   - Style2 3 2 2 3 2" xfId="16781"/>
    <cellStyle name="Data   - Style2 3 2 2 3 3" xfId="16782"/>
    <cellStyle name="Data   - Style2 3 2 2 4" xfId="16783"/>
    <cellStyle name="Data   - Style2 3 2 2 4 2" xfId="16784"/>
    <cellStyle name="Data   - Style2 3 2 2 4 3" xfId="16785"/>
    <cellStyle name="Data   - Style2 3 2 2 5" xfId="16786"/>
    <cellStyle name="Data   - Style2 3 2 2 5 2" xfId="16787"/>
    <cellStyle name="Data   - Style2 3 2 2 5 3" xfId="16788"/>
    <cellStyle name="Data   - Style2 3 2 2 6" xfId="16789"/>
    <cellStyle name="Data   - Style2 3 2 2 6 2" xfId="16790"/>
    <cellStyle name="Data   - Style2 3 2 2 6 3" xfId="16791"/>
    <cellStyle name="Data   - Style2 3 2 2 7" xfId="16792"/>
    <cellStyle name="Data   - Style2 3 2 2 7 2" xfId="16793"/>
    <cellStyle name="Data   - Style2 3 2 2 7 3" xfId="16794"/>
    <cellStyle name="Data   - Style2 3 2 2 8" xfId="16795"/>
    <cellStyle name="Data   - Style2 3 2 2 9" xfId="16796"/>
    <cellStyle name="Data   - Style2 3 2 3" xfId="16797"/>
    <cellStyle name="Data   - Style2 3 2 3 2" xfId="16798"/>
    <cellStyle name="Data   - Style2 3 2 3 3" xfId="16799"/>
    <cellStyle name="Data   - Style2 3 2 4" xfId="16800"/>
    <cellStyle name="Data   - Style2 3 2 4 2" xfId="16801"/>
    <cellStyle name="Data   - Style2 3 2 4 3" xfId="16802"/>
    <cellStyle name="Data   - Style2 3 2 5" xfId="16803"/>
    <cellStyle name="Data   - Style2 3 2 5 2" xfId="16804"/>
    <cellStyle name="Data   - Style2 3 2 5 3" xfId="16805"/>
    <cellStyle name="Data   - Style2 3 2 6" xfId="16806"/>
    <cellStyle name="Data   - Style2 3 2 6 2" xfId="16807"/>
    <cellStyle name="Data   - Style2 3 2 6 3" xfId="16808"/>
    <cellStyle name="Data   - Style2 3 2 7" xfId="16809"/>
    <cellStyle name="Data   - Style2 3 2 7 2" xfId="16810"/>
    <cellStyle name="Data   - Style2 3 2 7 3" xfId="16811"/>
    <cellStyle name="Data   - Style2 3 2 8" xfId="16812"/>
    <cellStyle name="Data   - Style2 3 2 8 2" xfId="16813"/>
    <cellStyle name="Data   - Style2 3 2 8 3" xfId="16814"/>
    <cellStyle name="Data   - Style2 3 2 9" xfId="16815"/>
    <cellStyle name="Data   - Style2 3 3" xfId="16816"/>
    <cellStyle name="Data   - Style2 3 3 10" xfId="16817"/>
    <cellStyle name="Data   - Style2 3 3 2" xfId="16818"/>
    <cellStyle name="Data   - Style2 3 3 2 2" xfId="16819"/>
    <cellStyle name="Data   - Style2 3 3 2 2 2" xfId="16820"/>
    <cellStyle name="Data   - Style2 3 3 2 2 3" xfId="16821"/>
    <cellStyle name="Data   - Style2 3 3 2 3" xfId="16822"/>
    <cellStyle name="Data   - Style2 3 3 2 3 2" xfId="16823"/>
    <cellStyle name="Data   - Style2 3 3 2 3 3" xfId="16824"/>
    <cellStyle name="Data   - Style2 3 3 2 4" xfId="16825"/>
    <cellStyle name="Data   - Style2 3 3 2 4 2" xfId="16826"/>
    <cellStyle name="Data   - Style2 3 3 2 4 3" xfId="16827"/>
    <cellStyle name="Data   - Style2 3 3 2 5" xfId="16828"/>
    <cellStyle name="Data   - Style2 3 3 2 5 2" xfId="16829"/>
    <cellStyle name="Data   - Style2 3 3 2 5 3" xfId="16830"/>
    <cellStyle name="Data   - Style2 3 3 2 6" xfId="16831"/>
    <cellStyle name="Data   - Style2 3 3 2 6 2" xfId="16832"/>
    <cellStyle name="Data   - Style2 3 3 2 6 3" xfId="16833"/>
    <cellStyle name="Data   - Style2 3 3 2 7" xfId="16834"/>
    <cellStyle name="Data   - Style2 3 3 2 7 2" xfId="16835"/>
    <cellStyle name="Data   - Style2 3 3 2 7 3" xfId="16836"/>
    <cellStyle name="Data   - Style2 3 3 2 8" xfId="16837"/>
    <cellStyle name="Data   - Style2 3 3 2 9" xfId="16838"/>
    <cellStyle name="Data   - Style2 3 3 3" xfId="16839"/>
    <cellStyle name="Data   - Style2 3 3 3 2" xfId="16840"/>
    <cellStyle name="Data   - Style2 3 3 3 3" xfId="16841"/>
    <cellStyle name="Data   - Style2 3 3 4" xfId="16842"/>
    <cellStyle name="Data   - Style2 3 3 4 2" xfId="16843"/>
    <cellStyle name="Data   - Style2 3 3 4 3" xfId="16844"/>
    <cellStyle name="Data   - Style2 3 3 5" xfId="16845"/>
    <cellStyle name="Data   - Style2 3 3 5 2" xfId="16846"/>
    <cellStyle name="Data   - Style2 3 3 5 3" xfId="16847"/>
    <cellStyle name="Data   - Style2 3 3 6" xfId="16848"/>
    <cellStyle name="Data   - Style2 3 3 6 2" xfId="16849"/>
    <cellStyle name="Data   - Style2 3 3 6 3" xfId="16850"/>
    <cellStyle name="Data   - Style2 3 3 7" xfId="16851"/>
    <cellStyle name="Data   - Style2 3 3 7 2" xfId="16852"/>
    <cellStyle name="Data   - Style2 3 3 7 3" xfId="16853"/>
    <cellStyle name="Data   - Style2 3 3 8" xfId="16854"/>
    <cellStyle name="Data   - Style2 3 3 8 2" xfId="16855"/>
    <cellStyle name="Data   - Style2 3 3 8 3" xfId="16856"/>
    <cellStyle name="Data   - Style2 3 3 9" xfId="16857"/>
    <cellStyle name="Data   - Style2 3 4" xfId="16858"/>
    <cellStyle name="Data   - Style2 3 4 10" xfId="16859"/>
    <cellStyle name="Data   - Style2 3 4 2" xfId="16860"/>
    <cellStyle name="Data   - Style2 3 4 2 2" xfId="16861"/>
    <cellStyle name="Data   - Style2 3 4 2 2 2" xfId="16862"/>
    <cellStyle name="Data   - Style2 3 4 2 2 3" xfId="16863"/>
    <cellStyle name="Data   - Style2 3 4 2 3" xfId="16864"/>
    <cellStyle name="Data   - Style2 3 4 2 3 2" xfId="16865"/>
    <cellStyle name="Data   - Style2 3 4 2 3 3" xfId="16866"/>
    <cellStyle name="Data   - Style2 3 4 2 4" xfId="16867"/>
    <cellStyle name="Data   - Style2 3 4 2 4 2" xfId="16868"/>
    <cellStyle name="Data   - Style2 3 4 2 4 3" xfId="16869"/>
    <cellStyle name="Data   - Style2 3 4 2 5" xfId="16870"/>
    <cellStyle name="Data   - Style2 3 4 2 5 2" xfId="16871"/>
    <cellStyle name="Data   - Style2 3 4 2 5 3" xfId="16872"/>
    <cellStyle name="Data   - Style2 3 4 2 6" xfId="16873"/>
    <cellStyle name="Data   - Style2 3 4 2 6 2" xfId="16874"/>
    <cellStyle name="Data   - Style2 3 4 2 6 3" xfId="16875"/>
    <cellStyle name="Data   - Style2 3 4 2 7" xfId="16876"/>
    <cellStyle name="Data   - Style2 3 4 2 7 2" xfId="16877"/>
    <cellStyle name="Data   - Style2 3 4 2 7 3" xfId="16878"/>
    <cellStyle name="Data   - Style2 3 4 2 8" xfId="16879"/>
    <cellStyle name="Data   - Style2 3 4 2 9" xfId="16880"/>
    <cellStyle name="Data   - Style2 3 4 3" xfId="16881"/>
    <cellStyle name="Data   - Style2 3 4 3 2" xfId="16882"/>
    <cellStyle name="Data   - Style2 3 4 3 3" xfId="16883"/>
    <cellStyle name="Data   - Style2 3 4 4" xfId="16884"/>
    <cellStyle name="Data   - Style2 3 4 4 2" xfId="16885"/>
    <cellStyle name="Data   - Style2 3 4 4 3" xfId="16886"/>
    <cellStyle name="Data   - Style2 3 4 5" xfId="16887"/>
    <cellStyle name="Data   - Style2 3 4 5 2" xfId="16888"/>
    <cellStyle name="Data   - Style2 3 4 5 3" xfId="16889"/>
    <cellStyle name="Data   - Style2 3 4 6" xfId="16890"/>
    <cellStyle name="Data   - Style2 3 4 6 2" xfId="16891"/>
    <cellStyle name="Data   - Style2 3 4 6 3" xfId="16892"/>
    <cellStyle name="Data   - Style2 3 4 7" xfId="16893"/>
    <cellStyle name="Data   - Style2 3 4 7 2" xfId="16894"/>
    <cellStyle name="Data   - Style2 3 4 7 3" xfId="16895"/>
    <cellStyle name="Data   - Style2 3 4 8" xfId="16896"/>
    <cellStyle name="Data   - Style2 3 4 8 2" xfId="16897"/>
    <cellStyle name="Data   - Style2 3 4 8 3" xfId="16898"/>
    <cellStyle name="Data   - Style2 3 4 9" xfId="16899"/>
    <cellStyle name="Data   - Style2 3 5" xfId="16900"/>
    <cellStyle name="Data   - Style2 3 5 10" xfId="16901"/>
    <cellStyle name="Data   - Style2 3 5 2" xfId="16902"/>
    <cellStyle name="Data   - Style2 3 5 2 2" xfId="16903"/>
    <cellStyle name="Data   - Style2 3 5 2 2 2" xfId="16904"/>
    <cellStyle name="Data   - Style2 3 5 2 2 3" xfId="16905"/>
    <cellStyle name="Data   - Style2 3 5 2 3" xfId="16906"/>
    <cellStyle name="Data   - Style2 3 5 2 3 2" xfId="16907"/>
    <cellStyle name="Data   - Style2 3 5 2 3 3" xfId="16908"/>
    <cellStyle name="Data   - Style2 3 5 2 4" xfId="16909"/>
    <cellStyle name="Data   - Style2 3 5 2 4 2" xfId="16910"/>
    <cellStyle name="Data   - Style2 3 5 2 4 3" xfId="16911"/>
    <cellStyle name="Data   - Style2 3 5 2 5" xfId="16912"/>
    <cellStyle name="Data   - Style2 3 5 2 5 2" xfId="16913"/>
    <cellStyle name="Data   - Style2 3 5 2 5 3" xfId="16914"/>
    <cellStyle name="Data   - Style2 3 5 2 6" xfId="16915"/>
    <cellStyle name="Data   - Style2 3 5 2 6 2" xfId="16916"/>
    <cellStyle name="Data   - Style2 3 5 2 6 3" xfId="16917"/>
    <cellStyle name="Data   - Style2 3 5 2 7" xfId="16918"/>
    <cellStyle name="Data   - Style2 3 5 2 7 2" xfId="16919"/>
    <cellStyle name="Data   - Style2 3 5 2 7 3" xfId="16920"/>
    <cellStyle name="Data   - Style2 3 5 2 8" xfId="16921"/>
    <cellStyle name="Data   - Style2 3 5 2 9" xfId="16922"/>
    <cellStyle name="Data   - Style2 3 5 3" xfId="16923"/>
    <cellStyle name="Data   - Style2 3 5 3 2" xfId="16924"/>
    <cellStyle name="Data   - Style2 3 5 3 3" xfId="16925"/>
    <cellStyle name="Data   - Style2 3 5 4" xfId="16926"/>
    <cellStyle name="Data   - Style2 3 5 4 2" xfId="16927"/>
    <cellStyle name="Data   - Style2 3 5 4 3" xfId="16928"/>
    <cellStyle name="Data   - Style2 3 5 5" xfId="16929"/>
    <cellStyle name="Data   - Style2 3 5 5 2" xfId="16930"/>
    <cellStyle name="Data   - Style2 3 5 5 3" xfId="16931"/>
    <cellStyle name="Data   - Style2 3 5 6" xfId="16932"/>
    <cellStyle name="Data   - Style2 3 5 6 2" xfId="16933"/>
    <cellStyle name="Data   - Style2 3 5 6 3" xfId="16934"/>
    <cellStyle name="Data   - Style2 3 5 7" xfId="16935"/>
    <cellStyle name="Data   - Style2 3 5 7 2" xfId="16936"/>
    <cellStyle name="Data   - Style2 3 5 7 3" xfId="16937"/>
    <cellStyle name="Data   - Style2 3 5 8" xfId="16938"/>
    <cellStyle name="Data   - Style2 3 5 8 2" xfId="16939"/>
    <cellStyle name="Data   - Style2 3 5 8 3" xfId="16940"/>
    <cellStyle name="Data   - Style2 3 5 9" xfId="16941"/>
    <cellStyle name="Data   - Style2 3 6" xfId="16942"/>
    <cellStyle name="Data   - Style2 3 6 2" xfId="16943"/>
    <cellStyle name="Data   - Style2 3 6 2 2" xfId="16944"/>
    <cellStyle name="Data   - Style2 3 6 2 3" xfId="16945"/>
    <cellStyle name="Data   - Style2 3 6 3" xfId="16946"/>
    <cellStyle name="Data   - Style2 3 6 3 2" xfId="16947"/>
    <cellStyle name="Data   - Style2 3 6 3 3" xfId="16948"/>
    <cellStyle name="Data   - Style2 3 6 4" xfId="16949"/>
    <cellStyle name="Data   - Style2 3 6 4 2" xfId="16950"/>
    <cellStyle name="Data   - Style2 3 6 4 3" xfId="16951"/>
    <cellStyle name="Data   - Style2 3 6 5" xfId="16952"/>
    <cellStyle name="Data   - Style2 3 6 5 2" xfId="16953"/>
    <cellStyle name="Data   - Style2 3 6 5 3" xfId="16954"/>
    <cellStyle name="Data   - Style2 3 6 6" xfId="16955"/>
    <cellStyle name="Data   - Style2 3 6 6 2" xfId="16956"/>
    <cellStyle name="Data   - Style2 3 6 6 3" xfId="16957"/>
    <cellStyle name="Data   - Style2 3 6 7" xfId="16958"/>
    <cellStyle name="Data   - Style2 3 6 7 2" xfId="16959"/>
    <cellStyle name="Data   - Style2 3 6 7 3" xfId="16960"/>
    <cellStyle name="Data   - Style2 3 6 8" xfId="16961"/>
    <cellStyle name="Data   - Style2 3 6 9" xfId="16962"/>
    <cellStyle name="Data   - Style2 3 7" xfId="16963"/>
    <cellStyle name="Data   - Style2 3 7 2" xfId="16964"/>
    <cellStyle name="Data   - Style2 3 7 3" xfId="16965"/>
    <cellStyle name="Data   - Style2 3 8" xfId="16966"/>
    <cellStyle name="Data   - Style2 3 8 2" xfId="16967"/>
    <cellStyle name="Data   - Style2 3 8 3" xfId="16968"/>
    <cellStyle name="Data   - Style2 3 9" xfId="16969"/>
    <cellStyle name="Data   - Style2 4" xfId="16970"/>
    <cellStyle name="Data   - Style2 4 2" xfId="16971"/>
    <cellStyle name="Data   - Style2 4 2 10" xfId="16972"/>
    <cellStyle name="Data   - Style2 4 2 2" xfId="16973"/>
    <cellStyle name="Data   - Style2 4 2 2 2" xfId="16974"/>
    <cellStyle name="Data   - Style2 4 2 2 2 2" xfId="16975"/>
    <cellStyle name="Data   - Style2 4 2 2 2 3" xfId="16976"/>
    <cellStyle name="Data   - Style2 4 2 2 3" xfId="16977"/>
    <cellStyle name="Data   - Style2 4 2 2 3 2" xfId="16978"/>
    <cellStyle name="Data   - Style2 4 2 2 3 3" xfId="16979"/>
    <cellStyle name="Data   - Style2 4 2 2 4" xfId="16980"/>
    <cellStyle name="Data   - Style2 4 2 2 4 2" xfId="16981"/>
    <cellStyle name="Data   - Style2 4 2 2 4 3" xfId="16982"/>
    <cellStyle name="Data   - Style2 4 2 2 5" xfId="16983"/>
    <cellStyle name="Data   - Style2 4 2 2 5 2" xfId="16984"/>
    <cellStyle name="Data   - Style2 4 2 2 5 3" xfId="16985"/>
    <cellStyle name="Data   - Style2 4 2 2 6" xfId="16986"/>
    <cellStyle name="Data   - Style2 4 2 2 6 2" xfId="16987"/>
    <cellStyle name="Data   - Style2 4 2 2 6 3" xfId="16988"/>
    <cellStyle name="Data   - Style2 4 2 2 7" xfId="16989"/>
    <cellStyle name="Data   - Style2 4 2 2 7 2" xfId="16990"/>
    <cellStyle name="Data   - Style2 4 2 2 7 3" xfId="16991"/>
    <cellStyle name="Data   - Style2 4 2 2 8" xfId="16992"/>
    <cellStyle name="Data   - Style2 4 2 2 9" xfId="16993"/>
    <cellStyle name="Data   - Style2 4 2 3" xfId="16994"/>
    <cellStyle name="Data   - Style2 4 2 3 2" xfId="16995"/>
    <cellStyle name="Data   - Style2 4 2 3 3" xfId="16996"/>
    <cellStyle name="Data   - Style2 4 2 4" xfId="16997"/>
    <cellStyle name="Data   - Style2 4 2 4 2" xfId="16998"/>
    <cellStyle name="Data   - Style2 4 2 4 3" xfId="16999"/>
    <cellStyle name="Data   - Style2 4 2 5" xfId="17000"/>
    <cellStyle name="Data   - Style2 4 2 5 2" xfId="17001"/>
    <cellStyle name="Data   - Style2 4 2 5 3" xfId="17002"/>
    <cellStyle name="Data   - Style2 4 2 6" xfId="17003"/>
    <cellStyle name="Data   - Style2 4 2 6 2" xfId="17004"/>
    <cellStyle name="Data   - Style2 4 2 6 3" xfId="17005"/>
    <cellStyle name="Data   - Style2 4 2 7" xfId="17006"/>
    <cellStyle name="Data   - Style2 4 2 7 2" xfId="17007"/>
    <cellStyle name="Data   - Style2 4 2 7 3" xfId="17008"/>
    <cellStyle name="Data   - Style2 4 2 8" xfId="17009"/>
    <cellStyle name="Data   - Style2 4 2 8 2" xfId="17010"/>
    <cellStyle name="Data   - Style2 4 2 8 3" xfId="17011"/>
    <cellStyle name="Data   - Style2 4 2 9" xfId="17012"/>
    <cellStyle name="Data   - Style2 4 3" xfId="17013"/>
    <cellStyle name="Data   - Style2 4 3 10" xfId="17014"/>
    <cellStyle name="Data   - Style2 4 3 2" xfId="17015"/>
    <cellStyle name="Data   - Style2 4 3 2 2" xfId="17016"/>
    <cellStyle name="Data   - Style2 4 3 2 2 2" xfId="17017"/>
    <cellStyle name="Data   - Style2 4 3 2 2 3" xfId="17018"/>
    <cellStyle name="Data   - Style2 4 3 2 3" xfId="17019"/>
    <cellStyle name="Data   - Style2 4 3 2 3 2" xfId="17020"/>
    <cellStyle name="Data   - Style2 4 3 2 3 3" xfId="17021"/>
    <cellStyle name="Data   - Style2 4 3 2 4" xfId="17022"/>
    <cellStyle name="Data   - Style2 4 3 2 4 2" xfId="17023"/>
    <cellStyle name="Data   - Style2 4 3 2 4 3" xfId="17024"/>
    <cellStyle name="Data   - Style2 4 3 2 5" xfId="17025"/>
    <cellStyle name="Data   - Style2 4 3 2 5 2" xfId="17026"/>
    <cellStyle name="Data   - Style2 4 3 2 5 3" xfId="17027"/>
    <cellStyle name="Data   - Style2 4 3 2 6" xfId="17028"/>
    <cellStyle name="Data   - Style2 4 3 2 6 2" xfId="17029"/>
    <cellStyle name="Data   - Style2 4 3 2 6 3" xfId="17030"/>
    <cellStyle name="Data   - Style2 4 3 2 7" xfId="17031"/>
    <cellStyle name="Data   - Style2 4 3 2 7 2" xfId="17032"/>
    <cellStyle name="Data   - Style2 4 3 2 7 3" xfId="17033"/>
    <cellStyle name="Data   - Style2 4 3 2 8" xfId="17034"/>
    <cellStyle name="Data   - Style2 4 3 2 9" xfId="17035"/>
    <cellStyle name="Data   - Style2 4 3 3" xfId="17036"/>
    <cellStyle name="Data   - Style2 4 3 3 2" xfId="17037"/>
    <cellStyle name="Data   - Style2 4 3 3 3" xfId="17038"/>
    <cellStyle name="Data   - Style2 4 3 4" xfId="17039"/>
    <cellStyle name="Data   - Style2 4 3 4 2" xfId="17040"/>
    <cellStyle name="Data   - Style2 4 3 4 3" xfId="17041"/>
    <cellStyle name="Data   - Style2 4 3 5" xfId="17042"/>
    <cellStyle name="Data   - Style2 4 3 5 2" xfId="17043"/>
    <cellStyle name="Data   - Style2 4 3 5 3" xfId="17044"/>
    <cellStyle name="Data   - Style2 4 3 6" xfId="17045"/>
    <cellStyle name="Data   - Style2 4 3 6 2" xfId="17046"/>
    <cellStyle name="Data   - Style2 4 3 6 3" xfId="17047"/>
    <cellStyle name="Data   - Style2 4 3 7" xfId="17048"/>
    <cellStyle name="Data   - Style2 4 3 7 2" xfId="17049"/>
    <cellStyle name="Data   - Style2 4 3 7 3" xfId="17050"/>
    <cellStyle name="Data   - Style2 4 3 8" xfId="17051"/>
    <cellStyle name="Data   - Style2 4 3 8 2" xfId="17052"/>
    <cellStyle name="Data   - Style2 4 3 8 3" xfId="17053"/>
    <cellStyle name="Data   - Style2 4 3 9" xfId="17054"/>
    <cellStyle name="Data   - Style2 4 4" xfId="17055"/>
    <cellStyle name="Data   - Style2 4 4 10" xfId="17056"/>
    <cellStyle name="Data   - Style2 4 4 2" xfId="17057"/>
    <cellStyle name="Data   - Style2 4 4 2 2" xfId="17058"/>
    <cellStyle name="Data   - Style2 4 4 2 2 2" xfId="17059"/>
    <cellStyle name="Data   - Style2 4 4 2 2 3" xfId="17060"/>
    <cellStyle name="Data   - Style2 4 4 2 3" xfId="17061"/>
    <cellStyle name="Data   - Style2 4 4 2 3 2" xfId="17062"/>
    <cellStyle name="Data   - Style2 4 4 2 3 3" xfId="17063"/>
    <cellStyle name="Data   - Style2 4 4 2 4" xfId="17064"/>
    <cellStyle name="Data   - Style2 4 4 2 4 2" xfId="17065"/>
    <cellStyle name="Data   - Style2 4 4 2 4 3" xfId="17066"/>
    <cellStyle name="Data   - Style2 4 4 2 5" xfId="17067"/>
    <cellStyle name="Data   - Style2 4 4 2 5 2" xfId="17068"/>
    <cellStyle name="Data   - Style2 4 4 2 5 3" xfId="17069"/>
    <cellStyle name="Data   - Style2 4 4 2 6" xfId="17070"/>
    <cellStyle name="Data   - Style2 4 4 2 6 2" xfId="17071"/>
    <cellStyle name="Data   - Style2 4 4 2 6 3" xfId="17072"/>
    <cellStyle name="Data   - Style2 4 4 2 7" xfId="17073"/>
    <cellStyle name="Data   - Style2 4 4 2 7 2" xfId="17074"/>
    <cellStyle name="Data   - Style2 4 4 2 7 3" xfId="17075"/>
    <cellStyle name="Data   - Style2 4 4 2 8" xfId="17076"/>
    <cellStyle name="Data   - Style2 4 4 2 9" xfId="17077"/>
    <cellStyle name="Data   - Style2 4 4 3" xfId="17078"/>
    <cellStyle name="Data   - Style2 4 4 3 2" xfId="17079"/>
    <cellStyle name="Data   - Style2 4 4 3 3" xfId="17080"/>
    <cellStyle name="Data   - Style2 4 4 4" xfId="17081"/>
    <cellStyle name="Data   - Style2 4 4 4 2" xfId="17082"/>
    <cellStyle name="Data   - Style2 4 4 4 3" xfId="17083"/>
    <cellStyle name="Data   - Style2 4 4 5" xfId="17084"/>
    <cellStyle name="Data   - Style2 4 4 5 2" xfId="17085"/>
    <cellStyle name="Data   - Style2 4 4 5 3" xfId="17086"/>
    <cellStyle name="Data   - Style2 4 4 6" xfId="17087"/>
    <cellStyle name="Data   - Style2 4 4 6 2" xfId="17088"/>
    <cellStyle name="Data   - Style2 4 4 6 3" xfId="17089"/>
    <cellStyle name="Data   - Style2 4 4 7" xfId="17090"/>
    <cellStyle name="Data   - Style2 4 4 7 2" xfId="17091"/>
    <cellStyle name="Data   - Style2 4 4 7 3" xfId="17092"/>
    <cellStyle name="Data   - Style2 4 4 8" xfId="17093"/>
    <cellStyle name="Data   - Style2 4 4 8 2" xfId="17094"/>
    <cellStyle name="Data   - Style2 4 4 8 3" xfId="17095"/>
    <cellStyle name="Data   - Style2 4 4 9" xfId="17096"/>
    <cellStyle name="Data   - Style2 4 5" xfId="17097"/>
    <cellStyle name="Data   - Style2 4 5 10" xfId="17098"/>
    <cellStyle name="Data   - Style2 4 5 2" xfId="17099"/>
    <cellStyle name="Data   - Style2 4 5 2 2" xfId="17100"/>
    <cellStyle name="Data   - Style2 4 5 2 2 2" xfId="17101"/>
    <cellStyle name="Data   - Style2 4 5 2 2 3" xfId="17102"/>
    <cellStyle name="Data   - Style2 4 5 2 3" xfId="17103"/>
    <cellStyle name="Data   - Style2 4 5 2 3 2" xfId="17104"/>
    <cellStyle name="Data   - Style2 4 5 2 3 3" xfId="17105"/>
    <cellStyle name="Data   - Style2 4 5 2 4" xfId="17106"/>
    <cellStyle name="Data   - Style2 4 5 2 4 2" xfId="17107"/>
    <cellStyle name="Data   - Style2 4 5 2 4 3" xfId="17108"/>
    <cellStyle name="Data   - Style2 4 5 2 5" xfId="17109"/>
    <cellStyle name="Data   - Style2 4 5 2 5 2" xfId="17110"/>
    <cellStyle name="Data   - Style2 4 5 2 5 3" xfId="17111"/>
    <cellStyle name="Data   - Style2 4 5 2 6" xfId="17112"/>
    <cellStyle name="Data   - Style2 4 5 2 6 2" xfId="17113"/>
    <cellStyle name="Data   - Style2 4 5 2 6 3" xfId="17114"/>
    <cellStyle name="Data   - Style2 4 5 2 7" xfId="17115"/>
    <cellStyle name="Data   - Style2 4 5 2 7 2" xfId="17116"/>
    <cellStyle name="Data   - Style2 4 5 2 7 3" xfId="17117"/>
    <cellStyle name="Data   - Style2 4 5 2 8" xfId="17118"/>
    <cellStyle name="Data   - Style2 4 5 2 9" xfId="17119"/>
    <cellStyle name="Data   - Style2 4 5 3" xfId="17120"/>
    <cellStyle name="Data   - Style2 4 5 3 2" xfId="17121"/>
    <cellStyle name="Data   - Style2 4 5 3 3" xfId="17122"/>
    <cellStyle name="Data   - Style2 4 5 4" xfId="17123"/>
    <cellStyle name="Data   - Style2 4 5 4 2" xfId="17124"/>
    <cellStyle name="Data   - Style2 4 5 4 3" xfId="17125"/>
    <cellStyle name="Data   - Style2 4 5 5" xfId="17126"/>
    <cellStyle name="Data   - Style2 4 5 5 2" xfId="17127"/>
    <cellStyle name="Data   - Style2 4 5 5 3" xfId="17128"/>
    <cellStyle name="Data   - Style2 4 5 6" xfId="17129"/>
    <cellStyle name="Data   - Style2 4 5 6 2" xfId="17130"/>
    <cellStyle name="Data   - Style2 4 5 6 3" xfId="17131"/>
    <cellStyle name="Data   - Style2 4 5 7" xfId="17132"/>
    <cellStyle name="Data   - Style2 4 5 7 2" xfId="17133"/>
    <cellStyle name="Data   - Style2 4 5 7 3" xfId="17134"/>
    <cellStyle name="Data   - Style2 4 5 8" xfId="17135"/>
    <cellStyle name="Data   - Style2 4 5 8 2" xfId="17136"/>
    <cellStyle name="Data   - Style2 4 5 8 3" xfId="17137"/>
    <cellStyle name="Data   - Style2 4 5 9" xfId="17138"/>
    <cellStyle name="Data   - Style2 4 6" xfId="17139"/>
    <cellStyle name="Data   - Style2 4 6 2" xfId="17140"/>
    <cellStyle name="Data   - Style2 4 6 2 2" xfId="17141"/>
    <cellStyle name="Data   - Style2 4 6 2 3" xfId="17142"/>
    <cellStyle name="Data   - Style2 4 6 3" xfId="17143"/>
    <cellStyle name="Data   - Style2 4 6 3 2" xfId="17144"/>
    <cellStyle name="Data   - Style2 4 6 3 3" xfId="17145"/>
    <cellStyle name="Data   - Style2 4 6 4" xfId="17146"/>
    <cellStyle name="Data   - Style2 4 6 4 2" xfId="17147"/>
    <cellStyle name="Data   - Style2 4 6 4 3" xfId="17148"/>
    <cellStyle name="Data   - Style2 4 6 5" xfId="17149"/>
    <cellStyle name="Data   - Style2 4 6 5 2" xfId="17150"/>
    <cellStyle name="Data   - Style2 4 6 5 3" xfId="17151"/>
    <cellStyle name="Data   - Style2 4 6 6" xfId="17152"/>
    <cellStyle name="Data   - Style2 4 6 6 2" xfId="17153"/>
    <cellStyle name="Data   - Style2 4 6 6 3" xfId="17154"/>
    <cellStyle name="Data   - Style2 4 6 7" xfId="17155"/>
    <cellStyle name="Data   - Style2 4 6 7 2" xfId="17156"/>
    <cellStyle name="Data   - Style2 4 6 7 3" xfId="17157"/>
    <cellStyle name="Data   - Style2 4 6 8" xfId="17158"/>
    <cellStyle name="Data   - Style2 4 6 9" xfId="17159"/>
    <cellStyle name="Data   - Style2 4 7" xfId="17160"/>
    <cellStyle name="Data   - Style2 4 7 2" xfId="17161"/>
    <cellStyle name="Data   - Style2 4 7 3" xfId="17162"/>
    <cellStyle name="Data   - Style2 4 8" xfId="17163"/>
    <cellStyle name="Data   - Style2 4 8 2" xfId="17164"/>
    <cellStyle name="Data   - Style2 4 8 3" xfId="17165"/>
    <cellStyle name="Data   - Style2 4 9" xfId="17166"/>
    <cellStyle name="Data   - Style2 5" xfId="17167"/>
    <cellStyle name="Data   - Style2 5 2" xfId="17168"/>
    <cellStyle name="Data   - Style2 5 2 10" xfId="17169"/>
    <cellStyle name="Data   - Style2 5 2 2" xfId="17170"/>
    <cellStyle name="Data   - Style2 5 2 2 2" xfId="17171"/>
    <cellStyle name="Data   - Style2 5 2 2 2 2" xfId="17172"/>
    <cellStyle name="Data   - Style2 5 2 2 2 3" xfId="17173"/>
    <cellStyle name="Data   - Style2 5 2 2 3" xfId="17174"/>
    <cellStyle name="Data   - Style2 5 2 2 3 2" xfId="17175"/>
    <cellStyle name="Data   - Style2 5 2 2 3 3" xfId="17176"/>
    <cellStyle name="Data   - Style2 5 2 2 4" xfId="17177"/>
    <cellStyle name="Data   - Style2 5 2 2 4 2" xfId="17178"/>
    <cellStyle name="Data   - Style2 5 2 2 4 3" xfId="17179"/>
    <cellStyle name="Data   - Style2 5 2 2 5" xfId="17180"/>
    <cellStyle name="Data   - Style2 5 2 2 5 2" xfId="17181"/>
    <cellStyle name="Data   - Style2 5 2 2 5 3" xfId="17182"/>
    <cellStyle name="Data   - Style2 5 2 2 6" xfId="17183"/>
    <cellStyle name="Data   - Style2 5 2 2 6 2" xfId="17184"/>
    <cellStyle name="Data   - Style2 5 2 2 6 3" xfId="17185"/>
    <cellStyle name="Data   - Style2 5 2 2 7" xfId="17186"/>
    <cellStyle name="Data   - Style2 5 2 2 7 2" xfId="17187"/>
    <cellStyle name="Data   - Style2 5 2 2 7 3" xfId="17188"/>
    <cellStyle name="Data   - Style2 5 2 2 8" xfId="17189"/>
    <cellStyle name="Data   - Style2 5 2 2 9" xfId="17190"/>
    <cellStyle name="Data   - Style2 5 2 3" xfId="17191"/>
    <cellStyle name="Data   - Style2 5 2 3 2" xfId="17192"/>
    <cellStyle name="Data   - Style2 5 2 3 3" xfId="17193"/>
    <cellStyle name="Data   - Style2 5 2 4" xfId="17194"/>
    <cellStyle name="Data   - Style2 5 2 4 2" xfId="17195"/>
    <cellStyle name="Data   - Style2 5 2 4 3" xfId="17196"/>
    <cellStyle name="Data   - Style2 5 2 5" xfId="17197"/>
    <cellStyle name="Data   - Style2 5 2 5 2" xfId="17198"/>
    <cellStyle name="Data   - Style2 5 2 5 3" xfId="17199"/>
    <cellStyle name="Data   - Style2 5 2 6" xfId="17200"/>
    <cellStyle name="Data   - Style2 5 2 6 2" xfId="17201"/>
    <cellStyle name="Data   - Style2 5 2 6 3" xfId="17202"/>
    <cellStyle name="Data   - Style2 5 2 7" xfId="17203"/>
    <cellStyle name="Data   - Style2 5 2 7 2" xfId="17204"/>
    <cellStyle name="Data   - Style2 5 2 7 3" xfId="17205"/>
    <cellStyle name="Data   - Style2 5 2 8" xfId="17206"/>
    <cellStyle name="Data   - Style2 5 2 8 2" xfId="17207"/>
    <cellStyle name="Data   - Style2 5 2 8 3" xfId="17208"/>
    <cellStyle name="Data   - Style2 5 2 9" xfId="17209"/>
    <cellStyle name="Data   - Style2 5 3" xfId="17210"/>
    <cellStyle name="Data   - Style2 5 3 10" xfId="17211"/>
    <cellStyle name="Data   - Style2 5 3 2" xfId="17212"/>
    <cellStyle name="Data   - Style2 5 3 2 2" xfId="17213"/>
    <cellStyle name="Data   - Style2 5 3 2 2 2" xfId="17214"/>
    <cellStyle name="Data   - Style2 5 3 2 2 3" xfId="17215"/>
    <cellStyle name="Data   - Style2 5 3 2 3" xfId="17216"/>
    <cellStyle name="Data   - Style2 5 3 2 3 2" xfId="17217"/>
    <cellStyle name="Data   - Style2 5 3 2 3 3" xfId="17218"/>
    <cellStyle name="Data   - Style2 5 3 2 4" xfId="17219"/>
    <cellStyle name="Data   - Style2 5 3 2 4 2" xfId="17220"/>
    <cellStyle name="Data   - Style2 5 3 2 4 3" xfId="17221"/>
    <cellStyle name="Data   - Style2 5 3 2 5" xfId="17222"/>
    <cellStyle name="Data   - Style2 5 3 2 5 2" xfId="17223"/>
    <cellStyle name="Data   - Style2 5 3 2 5 3" xfId="17224"/>
    <cellStyle name="Data   - Style2 5 3 2 6" xfId="17225"/>
    <cellStyle name="Data   - Style2 5 3 2 6 2" xfId="17226"/>
    <cellStyle name="Data   - Style2 5 3 2 6 3" xfId="17227"/>
    <cellStyle name="Data   - Style2 5 3 2 7" xfId="17228"/>
    <cellStyle name="Data   - Style2 5 3 2 7 2" xfId="17229"/>
    <cellStyle name="Data   - Style2 5 3 2 7 3" xfId="17230"/>
    <cellStyle name="Data   - Style2 5 3 2 8" xfId="17231"/>
    <cellStyle name="Data   - Style2 5 3 2 9" xfId="17232"/>
    <cellStyle name="Data   - Style2 5 3 3" xfId="17233"/>
    <cellStyle name="Data   - Style2 5 3 3 2" xfId="17234"/>
    <cellStyle name="Data   - Style2 5 3 3 3" xfId="17235"/>
    <cellStyle name="Data   - Style2 5 3 4" xfId="17236"/>
    <cellStyle name="Data   - Style2 5 3 4 2" xfId="17237"/>
    <cellStyle name="Data   - Style2 5 3 4 3" xfId="17238"/>
    <cellStyle name="Data   - Style2 5 3 5" xfId="17239"/>
    <cellStyle name="Data   - Style2 5 3 5 2" xfId="17240"/>
    <cellStyle name="Data   - Style2 5 3 5 3" xfId="17241"/>
    <cellStyle name="Data   - Style2 5 3 6" xfId="17242"/>
    <cellStyle name="Data   - Style2 5 3 6 2" xfId="17243"/>
    <cellStyle name="Data   - Style2 5 3 6 3" xfId="17244"/>
    <cellStyle name="Data   - Style2 5 3 7" xfId="17245"/>
    <cellStyle name="Data   - Style2 5 3 7 2" xfId="17246"/>
    <cellStyle name="Data   - Style2 5 3 7 3" xfId="17247"/>
    <cellStyle name="Data   - Style2 5 3 8" xfId="17248"/>
    <cellStyle name="Data   - Style2 5 3 8 2" xfId="17249"/>
    <cellStyle name="Data   - Style2 5 3 8 3" xfId="17250"/>
    <cellStyle name="Data   - Style2 5 3 9" xfId="17251"/>
    <cellStyle name="Data   - Style2 5 4" xfId="17252"/>
    <cellStyle name="Data   - Style2 5 4 10" xfId="17253"/>
    <cellStyle name="Data   - Style2 5 4 2" xfId="17254"/>
    <cellStyle name="Data   - Style2 5 4 2 2" xfId="17255"/>
    <cellStyle name="Data   - Style2 5 4 2 2 2" xfId="17256"/>
    <cellStyle name="Data   - Style2 5 4 2 2 3" xfId="17257"/>
    <cellStyle name="Data   - Style2 5 4 2 3" xfId="17258"/>
    <cellStyle name="Data   - Style2 5 4 2 3 2" xfId="17259"/>
    <cellStyle name="Data   - Style2 5 4 2 3 3" xfId="17260"/>
    <cellStyle name="Data   - Style2 5 4 2 4" xfId="17261"/>
    <cellStyle name="Data   - Style2 5 4 2 4 2" xfId="17262"/>
    <cellStyle name="Data   - Style2 5 4 2 4 3" xfId="17263"/>
    <cellStyle name="Data   - Style2 5 4 2 5" xfId="17264"/>
    <cellStyle name="Data   - Style2 5 4 2 5 2" xfId="17265"/>
    <cellStyle name="Data   - Style2 5 4 2 5 3" xfId="17266"/>
    <cellStyle name="Data   - Style2 5 4 2 6" xfId="17267"/>
    <cellStyle name="Data   - Style2 5 4 2 6 2" xfId="17268"/>
    <cellStyle name="Data   - Style2 5 4 2 6 3" xfId="17269"/>
    <cellStyle name="Data   - Style2 5 4 2 7" xfId="17270"/>
    <cellStyle name="Data   - Style2 5 4 2 7 2" xfId="17271"/>
    <cellStyle name="Data   - Style2 5 4 2 7 3" xfId="17272"/>
    <cellStyle name="Data   - Style2 5 4 2 8" xfId="17273"/>
    <cellStyle name="Data   - Style2 5 4 2 9" xfId="17274"/>
    <cellStyle name="Data   - Style2 5 4 3" xfId="17275"/>
    <cellStyle name="Data   - Style2 5 4 3 2" xfId="17276"/>
    <cellStyle name="Data   - Style2 5 4 3 3" xfId="17277"/>
    <cellStyle name="Data   - Style2 5 4 4" xfId="17278"/>
    <cellStyle name="Data   - Style2 5 4 4 2" xfId="17279"/>
    <cellStyle name="Data   - Style2 5 4 4 3" xfId="17280"/>
    <cellStyle name="Data   - Style2 5 4 5" xfId="17281"/>
    <cellStyle name="Data   - Style2 5 4 5 2" xfId="17282"/>
    <cellStyle name="Data   - Style2 5 4 5 3" xfId="17283"/>
    <cellStyle name="Data   - Style2 5 4 6" xfId="17284"/>
    <cellStyle name="Data   - Style2 5 4 6 2" xfId="17285"/>
    <cellStyle name="Data   - Style2 5 4 6 3" xfId="17286"/>
    <cellStyle name="Data   - Style2 5 4 7" xfId="17287"/>
    <cellStyle name="Data   - Style2 5 4 7 2" xfId="17288"/>
    <cellStyle name="Data   - Style2 5 4 7 3" xfId="17289"/>
    <cellStyle name="Data   - Style2 5 4 8" xfId="17290"/>
    <cellStyle name="Data   - Style2 5 4 8 2" xfId="17291"/>
    <cellStyle name="Data   - Style2 5 4 8 3" xfId="17292"/>
    <cellStyle name="Data   - Style2 5 4 9" xfId="17293"/>
    <cellStyle name="Data   - Style2 5 5" xfId="17294"/>
    <cellStyle name="Data   - Style2 5 5 10" xfId="17295"/>
    <cellStyle name="Data   - Style2 5 5 2" xfId="17296"/>
    <cellStyle name="Data   - Style2 5 5 2 2" xfId="17297"/>
    <cellStyle name="Data   - Style2 5 5 2 2 2" xfId="17298"/>
    <cellStyle name="Data   - Style2 5 5 2 2 3" xfId="17299"/>
    <cellStyle name="Data   - Style2 5 5 2 3" xfId="17300"/>
    <cellStyle name="Data   - Style2 5 5 2 3 2" xfId="17301"/>
    <cellStyle name="Data   - Style2 5 5 2 3 3" xfId="17302"/>
    <cellStyle name="Data   - Style2 5 5 2 4" xfId="17303"/>
    <cellStyle name="Data   - Style2 5 5 2 4 2" xfId="17304"/>
    <cellStyle name="Data   - Style2 5 5 2 4 3" xfId="17305"/>
    <cellStyle name="Data   - Style2 5 5 2 5" xfId="17306"/>
    <cellStyle name="Data   - Style2 5 5 2 5 2" xfId="17307"/>
    <cellStyle name="Data   - Style2 5 5 2 5 3" xfId="17308"/>
    <cellStyle name="Data   - Style2 5 5 2 6" xfId="17309"/>
    <cellStyle name="Data   - Style2 5 5 2 6 2" xfId="17310"/>
    <cellStyle name="Data   - Style2 5 5 2 6 3" xfId="17311"/>
    <cellStyle name="Data   - Style2 5 5 2 7" xfId="17312"/>
    <cellStyle name="Data   - Style2 5 5 2 7 2" xfId="17313"/>
    <cellStyle name="Data   - Style2 5 5 2 7 3" xfId="17314"/>
    <cellStyle name="Data   - Style2 5 5 2 8" xfId="17315"/>
    <cellStyle name="Data   - Style2 5 5 2 9" xfId="17316"/>
    <cellStyle name="Data   - Style2 5 5 3" xfId="17317"/>
    <cellStyle name="Data   - Style2 5 5 3 2" xfId="17318"/>
    <cellStyle name="Data   - Style2 5 5 3 3" xfId="17319"/>
    <cellStyle name="Data   - Style2 5 5 4" xfId="17320"/>
    <cellStyle name="Data   - Style2 5 5 4 2" xfId="17321"/>
    <cellStyle name="Data   - Style2 5 5 4 3" xfId="17322"/>
    <cellStyle name="Data   - Style2 5 5 5" xfId="17323"/>
    <cellStyle name="Data   - Style2 5 5 5 2" xfId="17324"/>
    <cellStyle name="Data   - Style2 5 5 5 3" xfId="17325"/>
    <cellStyle name="Data   - Style2 5 5 6" xfId="17326"/>
    <cellStyle name="Data   - Style2 5 5 6 2" xfId="17327"/>
    <cellStyle name="Data   - Style2 5 5 6 3" xfId="17328"/>
    <cellStyle name="Data   - Style2 5 5 7" xfId="17329"/>
    <cellStyle name="Data   - Style2 5 5 7 2" xfId="17330"/>
    <cellStyle name="Data   - Style2 5 5 7 3" xfId="17331"/>
    <cellStyle name="Data   - Style2 5 5 8" xfId="17332"/>
    <cellStyle name="Data   - Style2 5 5 8 2" xfId="17333"/>
    <cellStyle name="Data   - Style2 5 5 8 3" xfId="17334"/>
    <cellStyle name="Data   - Style2 5 5 9" xfId="17335"/>
    <cellStyle name="Data   - Style2 5 6" xfId="17336"/>
    <cellStyle name="Data   - Style2 5 6 2" xfId="17337"/>
    <cellStyle name="Data   - Style2 5 6 2 2" xfId="17338"/>
    <cellStyle name="Data   - Style2 5 6 2 3" xfId="17339"/>
    <cellStyle name="Data   - Style2 5 6 3" xfId="17340"/>
    <cellStyle name="Data   - Style2 5 6 3 2" xfId="17341"/>
    <cellStyle name="Data   - Style2 5 6 3 3" xfId="17342"/>
    <cellStyle name="Data   - Style2 5 6 4" xfId="17343"/>
    <cellStyle name="Data   - Style2 5 6 4 2" xfId="17344"/>
    <cellStyle name="Data   - Style2 5 6 4 3" xfId="17345"/>
    <cellStyle name="Data   - Style2 5 6 5" xfId="17346"/>
    <cellStyle name="Data   - Style2 5 6 5 2" xfId="17347"/>
    <cellStyle name="Data   - Style2 5 6 5 3" xfId="17348"/>
    <cellStyle name="Data   - Style2 5 6 6" xfId="17349"/>
    <cellStyle name="Data   - Style2 5 6 6 2" xfId="17350"/>
    <cellStyle name="Data   - Style2 5 6 6 3" xfId="17351"/>
    <cellStyle name="Data   - Style2 5 6 7" xfId="17352"/>
    <cellStyle name="Data   - Style2 5 6 7 2" xfId="17353"/>
    <cellStyle name="Data   - Style2 5 6 7 3" xfId="17354"/>
    <cellStyle name="Data   - Style2 5 6 8" xfId="17355"/>
    <cellStyle name="Data   - Style2 5 6 9" xfId="17356"/>
    <cellStyle name="Data   - Style2 5 7" xfId="17357"/>
    <cellStyle name="Data   - Style2 5 7 2" xfId="17358"/>
    <cellStyle name="Data   - Style2 5 7 3" xfId="17359"/>
    <cellStyle name="Data   - Style2 5 8" xfId="17360"/>
    <cellStyle name="Data   - Style2 5 8 2" xfId="17361"/>
    <cellStyle name="Data   - Style2 5 8 3" xfId="17362"/>
    <cellStyle name="Data   - Style2 5 9" xfId="17363"/>
    <cellStyle name="Data   - Style2 6" xfId="17364"/>
    <cellStyle name="Data   - Style2 6 10" xfId="17365"/>
    <cellStyle name="Data   - Style2 6 2" xfId="17366"/>
    <cellStyle name="Data   - Style2 6 2 2" xfId="17367"/>
    <cellStyle name="Data   - Style2 6 2 2 2" xfId="17368"/>
    <cellStyle name="Data   - Style2 6 2 2 3" xfId="17369"/>
    <cellStyle name="Data   - Style2 6 2 3" xfId="17370"/>
    <cellStyle name="Data   - Style2 6 2 3 2" xfId="17371"/>
    <cellStyle name="Data   - Style2 6 2 3 3" xfId="17372"/>
    <cellStyle name="Data   - Style2 6 2 4" xfId="17373"/>
    <cellStyle name="Data   - Style2 6 2 4 2" xfId="17374"/>
    <cellStyle name="Data   - Style2 6 2 4 3" xfId="17375"/>
    <cellStyle name="Data   - Style2 6 2 5" xfId="17376"/>
    <cellStyle name="Data   - Style2 6 2 5 2" xfId="17377"/>
    <cellStyle name="Data   - Style2 6 2 5 3" xfId="17378"/>
    <cellStyle name="Data   - Style2 6 2 6" xfId="17379"/>
    <cellStyle name="Data   - Style2 6 2 6 2" xfId="17380"/>
    <cellStyle name="Data   - Style2 6 2 6 3" xfId="17381"/>
    <cellStyle name="Data   - Style2 6 2 7" xfId="17382"/>
    <cellStyle name="Data   - Style2 6 2 7 2" xfId="17383"/>
    <cellStyle name="Data   - Style2 6 2 7 3" xfId="17384"/>
    <cellStyle name="Data   - Style2 6 2 8" xfId="17385"/>
    <cellStyle name="Data   - Style2 6 2 9" xfId="17386"/>
    <cellStyle name="Data   - Style2 6 3" xfId="17387"/>
    <cellStyle name="Data   - Style2 6 3 2" xfId="17388"/>
    <cellStyle name="Data   - Style2 6 3 3" xfId="17389"/>
    <cellStyle name="Data   - Style2 6 4" xfId="17390"/>
    <cellStyle name="Data   - Style2 6 4 2" xfId="17391"/>
    <cellStyle name="Data   - Style2 6 4 3" xfId="17392"/>
    <cellStyle name="Data   - Style2 6 5" xfId="17393"/>
    <cellStyle name="Data   - Style2 6 5 2" xfId="17394"/>
    <cellStyle name="Data   - Style2 6 5 3" xfId="17395"/>
    <cellStyle name="Data   - Style2 6 6" xfId="17396"/>
    <cellStyle name="Data   - Style2 6 6 2" xfId="17397"/>
    <cellStyle name="Data   - Style2 6 6 3" xfId="17398"/>
    <cellStyle name="Data   - Style2 6 7" xfId="17399"/>
    <cellStyle name="Data   - Style2 6 7 2" xfId="17400"/>
    <cellStyle name="Data   - Style2 6 7 3" xfId="17401"/>
    <cellStyle name="Data   - Style2 6 8" xfId="17402"/>
    <cellStyle name="Data   - Style2 6 8 2" xfId="17403"/>
    <cellStyle name="Data   - Style2 6 8 3" xfId="17404"/>
    <cellStyle name="Data   - Style2 6 9" xfId="17405"/>
    <cellStyle name="Data   - Style2 7" xfId="17406"/>
    <cellStyle name="Data   - Style2 7 10" xfId="17407"/>
    <cellStyle name="Data   - Style2 7 2" xfId="17408"/>
    <cellStyle name="Data   - Style2 7 2 2" xfId="17409"/>
    <cellStyle name="Data   - Style2 7 2 2 2" xfId="17410"/>
    <cellStyle name="Data   - Style2 7 2 2 3" xfId="17411"/>
    <cellStyle name="Data   - Style2 7 2 3" xfId="17412"/>
    <cellStyle name="Data   - Style2 7 2 3 2" xfId="17413"/>
    <cellStyle name="Data   - Style2 7 2 3 3" xfId="17414"/>
    <cellStyle name="Data   - Style2 7 2 4" xfId="17415"/>
    <cellStyle name="Data   - Style2 7 2 4 2" xfId="17416"/>
    <cellStyle name="Data   - Style2 7 2 4 3" xfId="17417"/>
    <cellStyle name="Data   - Style2 7 2 5" xfId="17418"/>
    <cellStyle name="Data   - Style2 7 2 5 2" xfId="17419"/>
    <cellStyle name="Data   - Style2 7 2 5 3" xfId="17420"/>
    <cellStyle name="Data   - Style2 7 2 6" xfId="17421"/>
    <cellStyle name="Data   - Style2 7 2 6 2" xfId="17422"/>
    <cellStyle name="Data   - Style2 7 2 6 3" xfId="17423"/>
    <cellStyle name="Data   - Style2 7 2 7" xfId="17424"/>
    <cellStyle name="Data   - Style2 7 2 7 2" xfId="17425"/>
    <cellStyle name="Data   - Style2 7 2 7 3" xfId="17426"/>
    <cellStyle name="Data   - Style2 7 2 8" xfId="17427"/>
    <cellStyle name="Data   - Style2 7 2 9" xfId="17428"/>
    <cellStyle name="Data   - Style2 7 3" xfId="17429"/>
    <cellStyle name="Data   - Style2 7 3 2" xfId="17430"/>
    <cellStyle name="Data   - Style2 7 3 3" xfId="17431"/>
    <cellStyle name="Data   - Style2 7 4" xfId="17432"/>
    <cellStyle name="Data   - Style2 7 4 2" xfId="17433"/>
    <cellStyle name="Data   - Style2 7 4 3" xfId="17434"/>
    <cellStyle name="Data   - Style2 7 5" xfId="17435"/>
    <cellStyle name="Data   - Style2 7 5 2" xfId="17436"/>
    <cellStyle name="Data   - Style2 7 5 3" xfId="17437"/>
    <cellStyle name="Data   - Style2 7 6" xfId="17438"/>
    <cellStyle name="Data   - Style2 7 6 2" xfId="17439"/>
    <cellStyle name="Data   - Style2 7 6 3" xfId="17440"/>
    <cellStyle name="Data   - Style2 7 7" xfId="17441"/>
    <cellStyle name="Data   - Style2 7 7 2" xfId="17442"/>
    <cellStyle name="Data   - Style2 7 7 3" xfId="17443"/>
    <cellStyle name="Data   - Style2 7 8" xfId="17444"/>
    <cellStyle name="Data   - Style2 7 8 2" xfId="17445"/>
    <cellStyle name="Data   - Style2 7 8 3" xfId="17446"/>
    <cellStyle name="Data   - Style2 7 9" xfId="17447"/>
    <cellStyle name="Data   - Style2 8" xfId="17448"/>
    <cellStyle name="Data   - Style2 8 10" xfId="17449"/>
    <cellStyle name="Data   - Style2 8 2" xfId="17450"/>
    <cellStyle name="Data   - Style2 8 2 2" xfId="17451"/>
    <cellStyle name="Data   - Style2 8 2 2 2" xfId="17452"/>
    <cellStyle name="Data   - Style2 8 2 2 3" xfId="17453"/>
    <cellStyle name="Data   - Style2 8 2 3" xfId="17454"/>
    <cellStyle name="Data   - Style2 8 2 3 2" xfId="17455"/>
    <cellStyle name="Data   - Style2 8 2 3 3" xfId="17456"/>
    <cellStyle name="Data   - Style2 8 2 4" xfId="17457"/>
    <cellStyle name="Data   - Style2 8 2 4 2" xfId="17458"/>
    <cellStyle name="Data   - Style2 8 2 4 3" xfId="17459"/>
    <cellStyle name="Data   - Style2 8 2 5" xfId="17460"/>
    <cellStyle name="Data   - Style2 8 2 5 2" xfId="17461"/>
    <cellStyle name="Data   - Style2 8 2 5 3" xfId="17462"/>
    <cellStyle name="Data   - Style2 8 2 6" xfId="17463"/>
    <cellStyle name="Data   - Style2 8 2 6 2" xfId="17464"/>
    <cellStyle name="Data   - Style2 8 2 6 3" xfId="17465"/>
    <cellStyle name="Data   - Style2 8 2 7" xfId="17466"/>
    <cellStyle name="Data   - Style2 8 2 7 2" xfId="17467"/>
    <cellStyle name="Data   - Style2 8 2 7 3" xfId="17468"/>
    <cellStyle name="Data   - Style2 8 2 8" xfId="17469"/>
    <cellStyle name="Data   - Style2 8 2 9" xfId="17470"/>
    <cellStyle name="Data   - Style2 8 3" xfId="17471"/>
    <cellStyle name="Data   - Style2 8 3 2" xfId="17472"/>
    <cellStyle name="Data   - Style2 8 3 3" xfId="17473"/>
    <cellStyle name="Data   - Style2 8 4" xfId="17474"/>
    <cellStyle name="Data   - Style2 8 4 2" xfId="17475"/>
    <cellStyle name="Data   - Style2 8 4 3" xfId="17476"/>
    <cellStyle name="Data   - Style2 8 5" xfId="17477"/>
    <cellStyle name="Data   - Style2 8 5 2" xfId="17478"/>
    <cellStyle name="Data   - Style2 8 5 3" xfId="17479"/>
    <cellStyle name="Data   - Style2 8 6" xfId="17480"/>
    <cellStyle name="Data   - Style2 8 6 2" xfId="17481"/>
    <cellStyle name="Data   - Style2 8 6 3" xfId="17482"/>
    <cellStyle name="Data   - Style2 8 7" xfId="17483"/>
    <cellStyle name="Data   - Style2 8 7 2" xfId="17484"/>
    <cellStyle name="Data   - Style2 8 7 3" xfId="17485"/>
    <cellStyle name="Data   - Style2 8 8" xfId="17486"/>
    <cellStyle name="Data   - Style2 8 8 2" xfId="17487"/>
    <cellStyle name="Data   - Style2 8 8 3" xfId="17488"/>
    <cellStyle name="Data   - Style2 8 9" xfId="17489"/>
    <cellStyle name="Data   - Style2 9" xfId="17490"/>
    <cellStyle name="Data   - Style2 9 10" xfId="17491"/>
    <cellStyle name="Data   - Style2 9 2" xfId="17492"/>
    <cellStyle name="Data   - Style2 9 2 2" xfId="17493"/>
    <cellStyle name="Data   - Style2 9 2 2 2" xfId="17494"/>
    <cellStyle name="Data   - Style2 9 2 2 3" xfId="17495"/>
    <cellStyle name="Data   - Style2 9 2 3" xfId="17496"/>
    <cellStyle name="Data   - Style2 9 2 3 2" xfId="17497"/>
    <cellStyle name="Data   - Style2 9 2 3 3" xfId="17498"/>
    <cellStyle name="Data   - Style2 9 2 4" xfId="17499"/>
    <cellStyle name="Data   - Style2 9 2 4 2" xfId="17500"/>
    <cellStyle name="Data   - Style2 9 2 4 3" xfId="17501"/>
    <cellStyle name="Data   - Style2 9 2 5" xfId="17502"/>
    <cellStyle name="Data   - Style2 9 2 5 2" xfId="17503"/>
    <cellStyle name="Data   - Style2 9 2 5 3" xfId="17504"/>
    <cellStyle name="Data   - Style2 9 2 6" xfId="17505"/>
    <cellStyle name="Data   - Style2 9 2 6 2" xfId="17506"/>
    <cellStyle name="Data   - Style2 9 2 6 3" xfId="17507"/>
    <cellStyle name="Data   - Style2 9 2 7" xfId="17508"/>
    <cellStyle name="Data   - Style2 9 2 7 2" xfId="17509"/>
    <cellStyle name="Data   - Style2 9 2 7 3" xfId="17510"/>
    <cellStyle name="Data   - Style2 9 2 8" xfId="17511"/>
    <cellStyle name="Data   - Style2 9 2 9" xfId="17512"/>
    <cellStyle name="Data   - Style2 9 3" xfId="17513"/>
    <cellStyle name="Data   - Style2 9 3 2" xfId="17514"/>
    <cellStyle name="Data   - Style2 9 3 3" xfId="17515"/>
    <cellStyle name="Data   - Style2 9 4" xfId="17516"/>
    <cellStyle name="Data   - Style2 9 4 2" xfId="17517"/>
    <cellStyle name="Data   - Style2 9 4 3" xfId="17518"/>
    <cellStyle name="Data   - Style2 9 5" xfId="17519"/>
    <cellStyle name="Data   - Style2 9 5 2" xfId="17520"/>
    <cellStyle name="Data   - Style2 9 5 3" xfId="17521"/>
    <cellStyle name="Data   - Style2 9 6" xfId="17522"/>
    <cellStyle name="Data   - Style2 9 6 2" xfId="17523"/>
    <cellStyle name="Data   - Style2 9 6 3" xfId="17524"/>
    <cellStyle name="Data   - Style2 9 7" xfId="17525"/>
    <cellStyle name="Data   - Style2 9 7 2" xfId="17526"/>
    <cellStyle name="Data   - Style2 9 7 3" xfId="17527"/>
    <cellStyle name="Data   - Style2 9 8" xfId="17528"/>
    <cellStyle name="Data   - Style2 9 8 2" xfId="17529"/>
    <cellStyle name="Data   - Style2 9 8 3" xfId="17530"/>
    <cellStyle name="Data   - Style2 9 9" xfId="17531"/>
    <cellStyle name="Data Enter" xfId="17532"/>
    <cellStyle name="date" xfId="17533"/>
    <cellStyle name="Date 2" xfId="17534"/>
    <cellStyle name="Euro" xfId="17535"/>
    <cellStyle name="Euro 2" xfId="17536"/>
    <cellStyle name="Explanatory Text 2" xfId="17537"/>
    <cellStyle name="Explanatory Text 3" xfId="17538"/>
    <cellStyle name="Explanatory Text 4" xfId="17539"/>
    <cellStyle name="F9ReportControlStyle_ctpInquire" xfId="17540"/>
    <cellStyle name="FactSheet" xfId="17541"/>
    <cellStyle name="fish" xfId="17542"/>
    <cellStyle name="Fixed" xfId="17543"/>
    <cellStyle name="Good 2" xfId="17544"/>
    <cellStyle name="Good 2 2" xfId="17545"/>
    <cellStyle name="Good 2 2 2" xfId="17546"/>
    <cellStyle name="Good 2 2 3" xfId="17547"/>
    <cellStyle name="Good 2 2 4" xfId="17548"/>
    <cellStyle name="Good 2 2 5" xfId="17549"/>
    <cellStyle name="Good 2 3" xfId="17550"/>
    <cellStyle name="Good 2 4" xfId="17551"/>
    <cellStyle name="Good 2 5" xfId="17552"/>
    <cellStyle name="Good 2 6" xfId="17553"/>
    <cellStyle name="Good 3" xfId="17554"/>
    <cellStyle name="Good 3 2" xfId="17555"/>
    <cellStyle name="Good 3 2 2" xfId="17556"/>
    <cellStyle name="Good 3 3" xfId="17557"/>
    <cellStyle name="Good 3 3 2" xfId="17558"/>
    <cellStyle name="Good 4" xfId="17559"/>
    <cellStyle name="Good 5" xfId="17560"/>
    <cellStyle name="Heading 1 2" xfId="17561"/>
    <cellStyle name="Heading 1 2 2" xfId="17562"/>
    <cellStyle name="Heading 1 2 2 2" xfId="17563"/>
    <cellStyle name="Heading 1 2 2 3" xfId="17564"/>
    <cellStyle name="Heading 1 2 3" xfId="17565"/>
    <cellStyle name="Heading 1 2 3 2" xfId="17566"/>
    <cellStyle name="Heading 1 2 4" xfId="17567"/>
    <cellStyle name="Heading 1 2 4 2" xfId="17568"/>
    <cellStyle name="Heading 1 2 5" xfId="17569"/>
    <cellStyle name="Heading 1 3" xfId="17570"/>
    <cellStyle name="Heading 1 3 2" xfId="17571"/>
    <cellStyle name="Heading 1 3 3" xfId="17572"/>
    <cellStyle name="Heading 1 3 4" xfId="17573"/>
    <cellStyle name="Heading 1 4" xfId="17574"/>
    <cellStyle name="Heading 1 4 2" xfId="17575"/>
    <cellStyle name="Heading 1 4 3" xfId="17576"/>
    <cellStyle name="Heading 2 2" xfId="17577"/>
    <cellStyle name="Heading 2 2 2" xfId="17578"/>
    <cellStyle name="Heading 2 2 2 2" xfId="17579"/>
    <cellStyle name="Heading 2 2 3" xfId="17580"/>
    <cellStyle name="Heading 2 2 4" xfId="17581"/>
    <cellStyle name="Heading 2 2 4 2" xfId="17582"/>
    <cellStyle name="Heading 2 2 5" xfId="17583"/>
    <cellStyle name="Heading 2 3" xfId="17584"/>
    <cellStyle name="Heading 2 3 2" xfId="17585"/>
    <cellStyle name="Heading 2 3 3" xfId="17586"/>
    <cellStyle name="Heading 2 3 4" xfId="17587"/>
    <cellStyle name="Heading 2 4" xfId="17588"/>
    <cellStyle name="Heading 2 4 2" xfId="17589"/>
    <cellStyle name="Heading 2 4 3" xfId="17590"/>
    <cellStyle name="Heading 3 2" xfId="17591"/>
    <cellStyle name="Heading 3 2 2" xfId="17592"/>
    <cellStyle name="Heading 3 2 2 2" xfId="17593"/>
    <cellStyle name="Heading 3 2 2 3" xfId="17594"/>
    <cellStyle name="Heading 3 2 3" xfId="17595"/>
    <cellStyle name="Heading 3 2 3 2" xfId="17596"/>
    <cellStyle name="Heading 3 2 4" xfId="17597"/>
    <cellStyle name="Heading 3 2 4 2" xfId="17598"/>
    <cellStyle name="Heading 3 2 5" xfId="17599"/>
    <cellStyle name="Heading 3 3" xfId="17600"/>
    <cellStyle name="Heading 3 3 2" xfId="17601"/>
    <cellStyle name="Heading 3 3 3" xfId="17602"/>
    <cellStyle name="Heading 3 3 4" xfId="17603"/>
    <cellStyle name="Heading 3 4" xfId="17604"/>
    <cellStyle name="Heading 3 4 2" xfId="17605"/>
    <cellStyle name="Heading 3 4 3" xfId="17606"/>
    <cellStyle name="Heading 4 2" xfId="17607"/>
    <cellStyle name="Heading 4 2 2" xfId="17608"/>
    <cellStyle name="Heading 4 2 2 2" xfId="17609"/>
    <cellStyle name="Heading 4 2 2 2 2" xfId="17610"/>
    <cellStyle name="Heading 4 2 2 3" xfId="17611"/>
    <cellStyle name="Heading 4 2 3" xfId="17612"/>
    <cellStyle name="Heading 4 2 3 2" xfId="17613"/>
    <cellStyle name="Heading 4 2 4" xfId="17614"/>
    <cellStyle name="Heading 4 3" xfId="17615"/>
    <cellStyle name="Heading 4 3 2" xfId="17616"/>
    <cellStyle name="Heading 4 3 2 2" xfId="17617"/>
    <cellStyle name="Heading 4 3 3" xfId="17618"/>
    <cellStyle name="Heading 4 4" xfId="17619"/>
    <cellStyle name="Heading 4 4 2" xfId="17620"/>
    <cellStyle name="Heading 4 4 3" xfId="17621"/>
    <cellStyle name="Hyperlink 2" xfId="17622"/>
    <cellStyle name="Hyperlink 2 2" xfId="17623"/>
    <cellStyle name="Hyperlink 2 2 2" xfId="17624"/>
    <cellStyle name="Hyperlink 2 2 2 2" xfId="17625"/>
    <cellStyle name="Hyperlink 2 2 3" xfId="17626"/>
    <cellStyle name="Hyperlink 2 2 4" xfId="17627"/>
    <cellStyle name="Hyperlink 2 2 5" xfId="17628"/>
    <cellStyle name="Hyperlink 2 2 5 2" xfId="17629"/>
    <cellStyle name="Hyperlink 2 2 5 3" xfId="17630"/>
    <cellStyle name="Hyperlink 2 2 6" xfId="17631"/>
    <cellStyle name="Hyperlink 2 2 7" xfId="17632"/>
    <cellStyle name="Hyperlink 2 3" xfId="17633"/>
    <cellStyle name="Hyperlink 2 3 2" xfId="17634"/>
    <cellStyle name="Hyperlink 2 3 3" xfId="17635"/>
    <cellStyle name="Hyperlink 2 4" xfId="17636"/>
    <cellStyle name="Hyperlink 2 4 2" xfId="17637"/>
    <cellStyle name="Hyperlink 2 5" xfId="17638"/>
    <cellStyle name="Hyperlink 3" xfId="17639"/>
    <cellStyle name="Hyperlink 3 2" xfId="17640"/>
    <cellStyle name="Hyperlink 3 2 2" xfId="17641"/>
    <cellStyle name="Hyperlink 3 2 3" xfId="17642"/>
    <cellStyle name="Hyperlink 3 3" xfId="17643"/>
    <cellStyle name="Hyperlink 3 3 2" xfId="17644"/>
    <cellStyle name="Hyperlink 3 4" xfId="17645"/>
    <cellStyle name="Hyperlink 3 4 2" xfId="17646"/>
    <cellStyle name="Hyperlink 3 4 3" xfId="17647"/>
    <cellStyle name="Hyperlink 4" xfId="17648"/>
    <cellStyle name="Hyperlink 4 2" xfId="17649"/>
    <cellStyle name="Hyperlink 4 2 2" xfId="17650"/>
    <cellStyle name="Hyperlink 4 2 3" xfId="17651"/>
    <cellStyle name="Hyperlink 4 3" xfId="17652"/>
    <cellStyle name="Hyperlink 4 4" xfId="17653"/>
    <cellStyle name="Hyperlink 5" xfId="17654"/>
    <cellStyle name="Input 2" xfId="17655"/>
    <cellStyle name="Input 2 10" xfId="17656"/>
    <cellStyle name="Input 2 10 2" xfId="17657"/>
    <cellStyle name="Input 2 10 2 2" xfId="17658"/>
    <cellStyle name="Input 2 10 2 3" xfId="17659"/>
    <cellStyle name="Input 2 10 3" xfId="17660"/>
    <cellStyle name="Input 2 10 3 2" xfId="17661"/>
    <cellStyle name="Input 2 10 3 3" xfId="17662"/>
    <cellStyle name="Input 2 10 4" xfId="17663"/>
    <cellStyle name="Input 2 10 4 2" xfId="17664"/>
    <cellStyle name="Input 2 10 4 3" xfId="17665"/>
    <cellStyle name="Input 2 10 5" xfId="17666"/>
    <cellStyle name="Input 2 10 5 2" xfId="17667"/>
    <cellStyle name="Input 2 10 5 3" xfId="17668"/>
    <cellStyle name="Input 2 10 6" xfId="17669"/>
    <cellStyle name="Input 2 10 6 2" xfId="17670"/>
    <cellStyle name="Input 2 10 6 3" xfId="17671"/>
    <cellStyle name="Input 2 10 7" xfId="17672"/>
    <cellStyle name="Input 2 10 7 2" xfId="17673"/>
    <cellStyle name="Input 2 10 7 3" xfId="17674"/>
    <cellStyle name="Input 2 10 8" xfId="17675"/>
    <cellStyle name="Input 2 10 9" xfId="17676"/>
    <cellStyle name="Input 2 2" xfId="17677"/>
    <cellStyle name="Input 2 2 10" xfId="17678"/>
    <cellStyle name="Input 2 2 10 2" xfId="17679"/>
    <cellStyle name="Input 2 2 10 3" xfId="17680"/>
    <cellStyle name="Input 2 2 11" xfId="17681"/>
    <cellStyle name="Input 2 2 11 2" xfId="17682"/>
    <cellStyle name="Input 2 2 11 3" xfId="17683"/>
    <cellStyle name="Input 2 2 12" xfId="17684"/>
    <cellStyle name="Input 2 2 12 2" xfId="17685"/>
    <cellStyle name="Input 2 2 12 3" xfId="17686"/>
    <cellStyle name="Input 2 2 13" xfId="17687"/>
    <cellStyle name="Input 2 2 2" xfId="17688"/>
    <cellStyle name="Input 2 2 2 10" xfId="17689"/>
    <cellStyle name="Input 2 2 2 10 2" xfId="17690"/>
    <cellStyle name="Input 2 2 2 10 3" xfId="17691"/>
    <cellStyle name="Input 2 2 2 11" xfId="17692"/>
    <cellStyle name="Input 2 2 2 11 2" xfId="17693"/>
    <cellStyle name="Input 2 2 2 11 3" xfId="17694"/>
    <cellStyle name="Input 2 2 2 12" xfId="17695"/>
    <cellStyle name="Input 2 2 2 13" xfId="17696"/>
    <cellStyle name="Input 2 2 2 2" xfId="17697"/>
    <cellStyle name="Input 2 2 2 2 10" xfId="17698"/>
    <cellStyle name="Input 2 2 2 2 10 2" xfId="17699"/>
    <cellStyle name="Input 2 2 2 2 10 3" xfId="17700"/>
    <cellStyle name="Input 2 2 2 2 11" xfId="17701"/>
    <cellStyle name="Input 2 2 2 2 11 2" xfId="17702"/>
    <cellStyle name="Input 2 2 2 2 11 3" xfId="17703"/>
    <cellStyle name="Input 2 2 2 2 12" xfId="17704"/>
    <cellStyle name="Input 2 2 2 2 12 2" xfId="17705"/>
    <cellStyle name="Input 2 2 2 2 12 3" xfId="17706"/>
    <cellStyle name="Input 2 2 2 2 13" xfId="17707"/>
    <cellStyle name="Input 2 2 2 2 13 2" xfId="17708"/>
    <cellStyle name="Input 2 2 2 2 13 3" xfId="17709"/>
    <cellStyle name="Input 2 2 2 2 14" xfId="17710"/>
    <cellStyle name="Input 2 2 2 2 2" xfId="17711"/>
    <cellStyle name="Input 2 2 2 2 2 10" xfId="17712"/>
    <cellStyle name="Input 2 2 2 2 2 2" xfId="17713"/>
    <cellStyle name="Input 2 2 2 2 2 2 10" xfId="17714"/>
    <cellStyle name="Input 2 2 2 2 2 2 2" xfId="17715"/>
    <cellStyle name="Input 2 2 2 2 2 2 2 2" xfId="17716"/>
    <cellStyle name="Input 2 2 2 2 2 2 2 2 2" xfId="17717"/>
    <cellStyle name="Input 2 2 2 2 2 2 2 2 3" xfId="17718"/>
    <cellStyle name="Input 2 2 2 2 2 2 2 3" xfId="17719"/>
    <cellStyle name="Input 2 2 2 2 2 2 2 3 2" xfId="17720"/>
    <cellStyle name="Input 2 2 2 2 2 2 2 3 3" xfId="17721"/>
    <cellStyle name="Input 2 2 2 2 2 2 2 4" xfId="17722"/>
    <cellStyle name="Input 2 2 2 2 2 2 2 4 2" xfId="17723"/>
    <cellStyle name="Input 2 2 2 2 2 2 2 4 3" xfId="17724"/>
    <cellStyle name="Input 2 2 2 2 2 2 2 5" xfId="17725"/>
    <cellStyle name="Input 2 2 2 2 2 2 2 5 2" xfId="17726"/>
    <cellStyle name="Input 2 2 2 2 2 2 2 5 3" xfId="17727"/>
    <cellStyle name="Input 2 2 2 2 2 2 2 6" xfId="17728"/>
    <cellStyle name="Input 2 2 2 2 2 2 2 6 2" xfId="17729"/>
    <cellStyle name="Input 2 2 2 2 2 2 2 6 3" xfId="17730"/>
    <cellStyle name="Input 2 2 2 2 2 2 2 7" xfId="17731"/>
    <cellStyle name="Input 2 2 2 2 2 2 2 7 2" xfId="17732"/>
    <cellStyle name="Input 2 2 2 2 2 2 2 7 3" xfId="17733"/>
    <cellStyle name="Input 2 2 2 2 2 2 2 8" xfId="17734"/>
    <cellStyle name="Input 2 2 2 2 2 2 2 9" xfId="17735"/>
    <cellStyle name="Input 2 2 2 2 2 2 3" xfId="17736"/>
    <cellStyle name="Input 2 2 2 2 2 2 3 2" xfId="17737"/>
    <cellStyle name="Input 2 2 2 2 2 2 3 3" xfId="17738"/>
    <cellStyle name="Input 2 2 2 2 2 2 4" xfId="17739"/>
    <cellStyle name="Input 2 2 2 2 2 2 4 2" xfId="17740"/>
    <cellStyle name="Input 2 2 2 2 2 2 4 3" xfId="17741"/>
    <cellStyle name="Input 2 2 2 2 2 2 5" xfId="17742"/>
    <cellStyle name="Input 2 2 2 2 2 2 5 2" xfId="17743"/>
    <cellStyle name="Input 2 2 2 2 2 2 5 3" xfId="17744"/>
    <cellStyle name="Input 2 2 2 2 2 2 6" xfId="17745"/>
    <cellStyle name="Input 2 2 2 2 2 2 6 2" xfId="17746"/>
    <cellStyle name="Input 2 2 2 2 2 2 6 3" xfId="17747"/>
    <cellStyle name="Input 2 2 2 2 2 2 7" xfId="17748"/>
    <cellStyle name="Input 2 2 2 2 2 2 7 2" xfId="17749"/>
    <cellStyle name="Input 2 2 2 2 2 2 7 3" xfId="17750"/>
    <cellStyle name="Input 2 2 2 2 2 2 8" xfId="17751"/>
    <cellStyle name="Input 2 2 2 2 2 2 8 2" xfId="17752"/>
    <cellStyle name="Input 2 2 2 2 2 2 8 3" xfId="17753"/>
    <cellStyle name="Input 2 2 2 2 2 2 9" xfId="17754"/>
    <cellStyle name="Input 2 2 2 2 2 3" xfId="17755"/>
    <cellStyle name="Input 2 2 2 2 2 3 10" xfId="17756"/>
    <cellStyle name="Input 2 2 2 2 2 3 2" xfId="17757"/>
    <cellStyle name="Input 2 2 2 2 2 3 2 2" xfId="17758"/>
    <cellStyle name="Input 2 2 2 2 2 3 2 2 2" xfId="17759"/>
    <cellStyle name="Input 2 2 2 2 2 3 2 2 3" xfId="17760"/>
    <cellStyle name="Input 2 2 2 2 2 3 2 3" xfId="17761"/>
    <cellStyle name="Input 2 2 2 2 2 3 2 3 2" xfId="17762"/>
    <cellStyle name="Input 2 2 2 2 2 3 2 3 3" xfId="17763"/>
    <cellStyle name="Input 2 2 2 2 2 3 2 4" xfId="17764"/>
    <cellStyle name="Input 2 2 2 2 2 3 2 4 2" xfId="17765"/>
    <cellStyle name="Input 2 2 2 2 2 3 2 4 3" xfId="17766"/>
    <cellStyle name="Input 2 2 2 2 2 3 2 5" xfId="17767"/>
    <cellStyle name="Input 2 2 2 2 2 3 2 5 2" xfId="17768"/>
    <cellStyle name="Input 2 2 2 2 2 3 2 5 3" xfId="17769"/>
    <cellStyle name="Input 2 2 2 2 2 3 2 6" xfId="17770"/>
    <cellStyle name="Input 2 2 2 2 2 3 2 6 2" xfId="17771"/>
    <cellStyle name="Input 2 2 2 2 2 3 2 6 3" xfId="17772"/>
    <cellStyle name="Input 2 2 2 2 2 3 2 7" xfId="17773"/>
    <cellStyle name="Input 2 2 2 2 2 3 2 7 2" xfId="17774"/>
    <cellStyle name="Input 2 2 2 2 2 3 2 7 3" xfId="17775"/>
    <cellStyle name="Input 2 2 2 2 2 3 2 8" xfId="17776"/>
    <cellStyle name="Input 2 2 2 2 2 3 2 9" xfId="17777"/>
    <cellStyle name="Input 2 2 2 2 2 3 3" xfId="17778"/>
    <cellStyle name="Input 2 2 2 2 2 3 3 2" xfId="17779"/>
    <cellStyle name="Input 2 2 2 2 2 3 3 3" xfId="17780"/>
    <cellStyle name="Input 2 2 2 2 2 3 4" xfId="17781"/>
    <cellStyle name="Input 2 2 2 2 2 3 4 2" xfId="17782"/>
    <cellStyle name="Input 2 2 2 2 2 3 4 3" xfId="17783"/>
    <cellStyle name="Input 2 2 2 2 2 3 5" xfId="17784"/>
    <cellStyle name="Input 2 2 2 2 2 3 5 2" xfId="17785"/>
    <cellStyle name="Input 2 2 2 2 2 3 5 3" xfId="17786"/>
    <cellStyle name="Input 2 2 2 2 2 3 6" xfId="17787"/>
    <cellStyle name="Input 2 2 2 2 2 3 6 2" xfId="17788"/>
    <cellStyle name="Input 2 2 2 2 2 3 6 3" xfId="17789"/>
    <cellStyle name="Input 2 2 2 2 2 3 7" xfId="17790"/>
    <cellStyle name="Input 2 2 2 2 2 3 7 2" xfId="17791"/>
    <cellStyle name="Input 2 2 2 2 2 3 7 3" xfId="17792"/>
    <cellStyle name="Input 2 2 2 2 2 3 8" xfId="17793"/>
    <cellStyle name="Input 2 2 2 2 2 3 8 2" xfId="17794"/>
    <cellStyle name="Input 2 2 2 2 2 3 8 3" xfId="17795"/>
    <cellStyle name="Input 2 2 2 2 2 3 9" xfId="17796"/>
    <cellStyle name="Input 2 2 2 2 2 4" xfId="17797"/>
    <cellStyle name="Input 2 2 2 2 2 4 10" xfId="17798"/>
    <cellStyle name="Input 2 2 2 2 2 4 2" xfId="17799"/>
    <cellStyle name="Input 2 2 2 2 2 4 2 2" xfId="17800"/>
    <cellStyle name="Input 2 2 2 2 2 4 2 2 2" xfId="17801"/>
    <cellStyle name="Input 2 2 2 2 2 4 2 2 3" xfId="17802"/>
    <cellStyle name="Input 2 2 2 2 2 4 2 3" xfId="17803"/>
    <cellStyle name="Input 2 2 2 2 2 4 2 3 2" xfId="17804"/>
    <cellStyle name="Input 2 2 2 2 2 4 2 3 3" xfId="17805"/>
    <cellStyle name="Input 2 2 2 2 2 4 2 4" xfId="17806"/>
    <cellStyle name="Input 2 2 2 2 2 4 2 4 2" xfId="17807"/>
    <cellStyle name="Input 2 2 2 2 2 4 2 4 3" xfId="17808"/>
    <cellStyle name="Input 2 2 2 2 2 4 2 5" xfId="17809"/>
    <cellStyle name="Input 2 2 2 2 2 4 2 5 2" xfId="17810"/>
    <cellStyle name="Input 2 2 2 2 2 4 2 5 3" xfId="17811"/>
    <cellStyle name="Input 2 2 2 2 2 4 2 6" xfId="17812"/>
    <cellStyle name="Input 2 2 2 2 2 4 2 6 2" xfId="17813"/>
    <cellStyle name="Input 2 2 2 2 2 4 2 6 3" xfId="17814"/>
    <cellStyle name="Input 2 2 2 2 2 4 2 7" xfId="17815"/>
    <cellStyle name="Input 2 2 2 2 2 4 2 7 2" xfId="17816"/>
    <cellStyle name="Input 2 2 2 2 2 4 2 7 3" xfId="17817"/>
    <cellStyle name="Input 2 2 2 2 2 4 2 8" xfId="17818"/>
    <cellStyle name="Input 2 2 2 2 2 4 2 9" xfId="17819"/>
    <cellStyle name="Input 2 2 2 2 2 4 3" xfId="17820"/>
    <cellStyle name="Input 2 2 2 2 2 4 3 2" xfId="17821"/>
    <cellStyle name="Input 2 2 2 2 2 4 3 3" xfId="17822"/>
    <cellStyle name="Input 2 2 2 2 2 4 4" xfId="17823"/>
    <cellStyle name="Input 2 2 2 2 2 4 4 2" xfId="17824"/>
    <cellStyle name="Input 2 2 2 2 2 4 4 3" xfId="17825"/>
    <cellStyle name="Input 2 2 2 2 2 4 5" xfId="17826"/>
    <cellStyle name="Input 2 2 2 2 2 4 5 2" xfId="17827"/>
    <cellStyle name="Input 2 2 2 2 2 4 5 3" xfId="17828"/>
    <cellStyle name="Input 2 2 2 2 2 4 6" xfId="17829"/>
    <cellStyle name="Input 2 2 2 2 2 4 6 2" xfId="17830"/>
    <cellStyle name="Input 2 2 2 2 2 4 6 3" xfId="17831"/>
    <cellStyle name="Input 2 2 2 2 2 4 7" xfId="17832"/>
    <cellStyle name="Input 2 2 2 2 2 4 7 2" xfId="17833"/>
    <cellStyle name="Input 2 2 2 2 2 4 7 3" xfId="17834"/>
    <cellStyle name="Input 2 2 2 2 2 4 8" xfId="17835"/>
    <cellStyle name="Input 2 2 2 2 2 4 8 2" xfId="17836"/>
    <cellStyle name="Input 2 2 2 2 2 4 8 3" xfId="17837"/>
    <cellStyle name="Input 2 2 2 2 2 4 9" xfId="17838"/>
    <cellStyle name="Input 2 2 2 2 2 5" xfId="17839"/>
    <cellStyle name="Input 2 2 2 2 2 5 2" xfId="17840"/>
    <cellStyle name="Input 2 2 2 2 2 5 2 2" xfId="17841"/>
    <cellStyle name="Input 2 2 2 2 2 5 2 3" xfId="17842"/>
    <cellStyle name="Input 2 2 2 2 2 5 3" xfId="17843"/>
    <cellStyle name="Input 2 2 2 2 2 5 3 2" xfId="17844"/>
    <cellStyle name="Input 2 2 2 2 2 5 3 3" xfId="17845"/>
    <cellStyle name="Input 2 2 2 2 2 5 4" xfId="17846"/>
    <cellStyle name="Input 2 2 2 2 2 5 4 2" xfId="17847"/>
    <cellStyle name="Input 2 2 2 2 2 5 4 3" xfId="17848"/>
    <cellStyle name="Input 2 2 2 2 2 5 5" xfId="17849"/>
    <cellStyle name="Input 2 2 2 2 2 5 5 2" xfId="17850"/>
    <cellStyle name="Input 2 2 2 2 2 5 5 3" xfId="17851"/>
    <cellStyle name="Input 2 2 2 2 2 5 6" xfId="17852"/>
    <cellStyle name="Input 2 2 2 2 2 5 6 2" xfId="17853"/>
    <cellStyle name="Input 2 2 2 2 2 5 6 3" xfId="17854"/>
    <cellStyle name="Input 2 2 2 2 2 5 7" xfId="17855"/>
    <cellStyle name="Input 2 2 2 2 2 5 7 2" xfId="17856"/>
    <cellStyle name="Input 2 2 2 2 2 5 7 3" xfId="17857"/>
    <cellStyle name="Input 2 2 2 2 2 5 8" xfId="17858"/>
    <cellStyle name="Input 2 2 2 2 2 5 9" xfId="17859"/>
    <cellStyle name="Input 2 2 2 2 2 6" xfId="17860"/>
    <cellStyle name="Input 2 2 2 2 2 6 2" xfId="17861"/>
    <cellStyle name="Input 2 2 2 2 2 6 3" xfId="17862"/>
    <cellStyle name="Input 2 2 2 2 2 7" xfId="17863"/>
    <cellStyle name="Input 2 2 2 2 2 7 2" xfId="17864"/>
    <cellStyle name="Input 2 2 2 2 2 7 3" xfId="17865"/>
    <cellStyle name="Input 2 2 2 2 2 8" xfId="17866"/>
    <cellStyle name="Input 2 2 2 2 2 8 2" xfId="17867"/>
    <cellStyle name="Input 2 2 2 2 2 8 3" xfId="17868"/>
    <cellStyle name="Input 2 2 2 2 2 9" xfId="17869"/>
    <cellStyle name="Input 2 2 2 2 2 9 2" xfId="17870"/>
    <cellStyle name="Input 2 2 2 2 2 9 3" xfId="17871"/>
    <cellStyle name="Input 2 2 2 2 3" xfId="17872"/>
    <cellStyle name="Input 2 2 2 2 3 10" xfId="17873"/>
    <cellStyle name="Input 2 2 2 2 3 2" xfId="17874"/>
    <cellStyle name="Input 2 2 2 2 3 2 10" xfId="17875"/>
    <cellStyle name="Input 2 2 2 2 3 2 2" xfId="17876"/>
    <cellStyle name="Input 2 2 2 2 3 2 2 2" xfId="17877"/>
    <cellStyle name="Input 2 2 2 2 3 2 2 2 2" xfId="17878"/>
    <cellStyle name="Input 2 2 2 2 3 2 2 2 3" xfId="17879"/>
    <cellStyle name="Input 2 2 2 2 3 2 2 3" xfId="17880"/>
    <cellStyle name="Input 2 2 2 2 3 2 2 3 2" xfId="17881"/>
    <cellStyle name="Input 2 2 2 2 3 2 2 3 3" xfId="17882"/>
    <cellStyle name="Input 2 2 2 2 3 2 2 4" xfId="17883"/>
    <cellStyle name="Input 2 2 2 2 3 2 2 4 2" xfId="17884"/>
    <cellStyle name="Input 2 2 2 2 3 2 2 4 3" xfId="17885"/>
    <cellStyle name="Input 2 2 2 2 3 2 2 5" xfId="17886"/>
    <cellStyle name="Input 2 2 2 2 3 2 2 5 2" xfId="17887"/>
    <cellStyle name="Input 2 2 2 2 3 2 2 5 3" xfId="17888"/>
    <cellStyle name="Input 2 2 2 2 3 2 2 6" xfId="17889"/>
    <cellStyle name="Input 2 2 2 2 3 2 2 6 2" xfId="17890"/>
    <cellStyle name="Input 2 2 2 2 3 2 2 6 3" xfId="17891"/>
    <cellStyle name="Input 2 2 2 2 3 2 2 7" xfId="17892"/>
    <cellStyle name="Input 2 2 2 2 3 2 2 7 2" xfId="17893"/>
    <cellStyle name="Input 2 2 2 2 3 2 2 7 3" xfId="17894"/>
    <cellStyle name="Input 2 2 2 2 3 2 2 8" xfId="17895"/>
    <cellStyle name="Input 2 2 2 2 3 2 2 9" xfId="17896"/>
    <cellStyle name="Input 2 2 2 2 3 2 3" xfId="17897"/>
    <cellStyle name="Input 2 2 2 2 3 2 3 2" xfId="17898"/>
    <cellStyle name="Input 2 2 2 2 3 2 3 3" xfId="17899"/>
    <cellStyle name="Input 2 2 2 2 3 2 4" xfId="17900"/>
    <cellStyle name="Input 2 2 2 2 3 2 4 2" xfId="17901"/>
    <cellStyle name="Input 2 2 2 2 3 2 4 3" xfId="17902"/>
    <cellStyle name="Input 2 2 2 2 3 2 5" xfId="17903"/>
    <cellStyle name="Input 2 2 2 2 3 2 5 2" xfId="17904"/>
    <cellStyle name="Input 2 2 2 2 3 2 5 3" xfId="17905"/>
    <cellStyle name="Input 2 2 2 2 3 2 6" xfId="17906"/>
    <cellStyle name="Input 2 2 2 2 3 2 6 2" xfId="17907"/>
    <cellStyle name="Input 2 2 2 2 3 2 6 3" xfId="17908"/>
    <cellStyle name="Input 2 2 2 2 3 2 7" xfId="17909"/>
    <cellStyle name="Input 2 2 2 2 3 2 7 2" xfId="17910"/>
    <cellStyle name="Input 2 2 2 2 3 2 7 3" xfId="17911"/>
    <cellStyle name="Input 2 2 2 2 3 2 8" xfId="17912"/>
    <cellStyle name="Input 2 2 2 2 3 2 8 2" xfId="17913"/>
    <cellStyle name="Input 2 2 2 2 3 2 8 3" xfId="17914"/>
    <cellStyle name="Input 2 2 2 2 3 2 9" xfId="17915"/>
    <cellStyle name="Input 2 2 2 2 3 3" xfId="17916"/>
    <cellStyle name="Input 2 2 2 2 3 3 10" xfId="17917"/>
    <cellStyle name="Input 2 2 2 2 3 3 2" xfId="17918"/>
    <cellStyle name="Input 2 2 2 2 3 3 2 2" xfId="17919"/>
    <cellStyle name="Input 2 2 2 2 3 3 2 2 2" xfId="17920"/>
    <cellStyle name="Input 2 2 2 2 3 3 2 2 3" xfId="17921"/>
    <cellStyle name="Input 2 2 2 2 3 3 2 3" xfId="17922"/>
    <cellStyle name="Input 2 2 2 2 3 3 2 3 2" xfId="17923"/>
    <cellStyle name="Input 2 2 2 2 3 3 2 3 3" xfId="17924"/>
    <cellStyle name="Input 2 2 2 2 3 3 2 4" xfId="17925"/>
    <cellStyle name="Input 2 2 2 2 3 3 2 4 2" xfId="17926"/>
    <cellStyle name="Input 2 2 2 2 3 3 2 4 3" xfId="17927"/>
    <cellStyle name="Input 2 2 2 2 3 3 2 5" xfId="17928"/>
    <cellStyle name="Input 2 2 2 2 3 3 2 5 2" xfId="17929"/>
    <cellStyle name="Input 2 2 2 2 3 3 2 5 3" xfId="17930"/>
    <cellStyle name="Input 2 2 2 2 3 3 2 6" xfId="17931"/>
    <cellStyle name="Input 2 2 2 2 3 3 2 6 2" xfId="17932"/>
    <cellStyle name="Input 2 2 2 2 3 3 2 6 3" xfId="17933"/>
    <cellStyle name="Input 2 2 2 2 3 3 2 7" xfId="17934"/>
    <cellStyle name="Input 2 2 2 2 3 3 2 7 2" xfId="17935"/>
    <cellStyle name="Input 2 2 2 2 3 3 2 7 3" xfId="17936"/>
    <cellStyle name="Input 2 2 2 2 3 3 2 8" xfId="17937"/>
    <cellStyle name="Input 2 2 2 2 3 3 2 9" xfId="17938"/>
    <cellStyle name="Input 2 2 2 2 3 3 3" xfId="17939"/>
    <cellStyle name="Input 2 2 2 2 3 3 3 2" xfId="17940"/>
    <cellStyle name="Input 2 2 2 2 3 3 3 3" xfId="17941"/>
    <cellStyle name="Input 2 2 2 2 3 3 4" xfId="17942"/>
    <cellStyle name="Input 2 2 2 2 3 3 4 2" xfId="17943"/>
    <cellStyle name="Input 2 2 2 2 3 3 4 3" xfId="17944"/>
    <cellStyle name="Input 2 2 2 2 3 3 5" xfId="17945"/>
    <cellStyle name="Input 2 2 2 2 3 3 5 2" xfId="17946"/>
    <cellStyle name="Input 2 2 2 2 3 3 5 3" xfId="17947"/>
    <cellStyle name="Input 2 2 2 2 3 3 6" xfId="17948"/>
    <cellStyle name="Input 2 2 2 2 3 3 6 2" xfId="17949"/>
    <cellStyle name="Input 2 2 2 2 3 3 6 3" xfId="17950"/>
    <cellStyle name="Input 2 2 2 2 3 3 7" xfId="17951"/>
    <cellStyle name="Input 2 2 2 2 3 3 7 2" xfId="17952"/>
    <cellStyle name="Input 2 2 2 2 3 3 7 3" xfId="17953"/>
    <cellStyle name="Input 2 2 2 2 3 3 8" xfId="17954"/>
    <cellStyle name="Input 2 2 2 2 3 3 8 2" xfId="17955"/>
    <cellStyle name="Input 2 2 2 2 3 3 8 3" xfId="17956"/>
    <cellStyle name="Input 2 2 2 2 3 3 9" xfId="17957"/>
    <cellStyle name="Input 2 2 2 2 3 4" xfId="17958"/>
    <cellStyle name="Input 2 2 2 2 3 4 10" xfId="17959"/>
    <cellStyle name="Input 2 2 2 2 3 4 2" xfId="17960"/>
    <cellStyle name="Input 2 2 2 2 3 4 2 2" xfId="17961"/>
    <cellStyle name="Input 2 2 2 2 3 4 2 2 2" xfId="17962"/>
    <cellStyle name="Input 2 2 2 2 3 4 2 2 3" xfId="17963"/>
    <cellStyle name="Input 2 2 2 2 3 4 2 3" xfId="17964"/>
    <cellStyle name="Input 2 2 2 2 3 4 2 3 2" xfId="17965"/>
    <cellStyle name="Input 2 2 2 2 3 4 2 3 3" xfId="17966"/>
    <cellStyle name="Input 2 2 2 2 3 4 2 4" xfId="17967"/>
    <cellStyle name="Input 2 2 2 2 3 4 2 4 2" xfId="17968"/>
    <cellStyle name="Input 2 2 2 2 3 4 2 4 3" xfId="17969"/>
    <cellStyle name="Input 2 2 2 2 3 4 2 5" xfId="17970"/>
    <cellStyle name="Input 2 2 2 2 3 4 2 5 2" xfId="17971"/>
    <cellStyle name="Input 2 2 2 2 3 4 2 5 3" xfId="17972"/>
    <cellStyle name="Input 2 2 2 2 3 4 2 6" xfId="17973"/>
    <cellStyle name="Input 2 2 2 2 3 4 2 6 2" xfId="17974"/>
    <cellStyle name="Input 2 2 2 2 3 4 2 6 3" xfId="17975"/>
    <cellStyle name="Input 2 2 2 2 3 4 2 7" xfId="17976"/>
    <cellStyle name="Input 2 2 2 2 3 4 2 7 2" xfId="17977"/>
    <cellStyle name="Input 2 2 2 2 3 4 2 7 3" xfId="17978"/>
    <cellStyle name="Input 2 2 2 2 3 4 2 8" xfId="17979"/>
    <cellStyle name="Input 2 2 2 2 3 4 2 9" xfId="17980"/>
    <cellStyle name="Input 2 2 2 2 3 4 3" xfId="17981"/>
    <cellStyle name="Input 2 2 2 2 3 4 3 2" xfId="17982"/>
    <cellStyle name="Input 2 2 2 2 3 4 3 3" xfId="17983"/>
    <cellStyle name="Input 2 2 2 2 3 4 4" xfId="17984"/>
    <cellStyle name="Input 2 2 2 2 3 4 4 2" xfId="17985"/>
    <cellStyle name="Input 2 2 2 2 3 4 4 3" xfId="17986"/>
    <cellStyle name="Input 2 2 2 2 3 4 5" xfId="17987"/>
    <cellStyle name="Input 2 2 2 2 3 4 5 2" xfId="17988"/>
    <cellStyle name="Input 2 2 2 2 3 4 5 3" xfId="17989"/>
    <cellStyle name="Input 2 2 2 2 3 4 6" xfId="17990"/>
    <cellStyle name="Input 2 2 2 2 3 4 6 2" xfId="17991"/>
    <cellStyle name="Input 2 2 2 2 3 4 6 3" xfId="17992"/>
    <cellStyle name="Input 2 2 2 2 3 4 7" xfId="17993"/>
    <cellStyle name="Input 2 2 2 2 3 4 7 2" xfId="17994"/>
    <cellStyle name="Input 2 2 2 2 3 4 7 3" xfId="17995"/>
    <cellStyle name="Input 2 2 2 2 3 4 8" xfId="17996"/>
    <cellStyle name="Input 2 2 2 2 3 4 8 2" xfId="17997"/>
    <cellStyle name="Input 2 2 2 2 3 4 8 3" xfId="17998"/>
    <cellStyle name="Input 2 2 2 2 3 4 9" xfId="17999"/>
    <cellStyle name="Input 2 2 2 2 3 5" xfId="18000"/>
    <cellStyle name="Input 2 2 2 2 3 5 2" xfId="18001"/>
    <cellStyle name="Input 2 2 2 2 3 5 2 2" xfId="18002"/>
    <cellStyle name="Input 2 2 2 2 3 5 2 3" xfId="18003"/>
    <cellStyle name="Input 2 2 2 2 3 5 3" xfId="18004"/>
    <cellStyle name="Input 2 2 2 2 3 5 3 2" xfId="18005"/>
    <cellStyle name="Input 2 2 2 2 3 5 3 3" xfId="18006"/>
    <cellStyle name="Input 2 2 2 2 3 5 4" xfId="18007"/>
    <cellStyle name="Input 2 2 2 2 3 5 4 2" xfId="18008"/>
    <cellStyle name="Input 2 2 2 2 3 5 4 3" xfId="18009"/>
    <cellStyle name="Input 2 2 2 2 3 5 5" xfId="18010"/>
    <cellStyle name="Input 2 2 2 2 3 5 5 2" xfId="18011"/>
    <cellStyle name="Input 2 2 2 2 3 5 5 3" xfId="18012"/>
    <cellStyle name="Input 2 2 2 2 3 5 6" xfId="18013"/>
    <cellStyle name="Input 2 2 2 2 3 5 6 2" xfId="18014"/>
    <cellStyle name="Input 2 2 2 2 3 5 6 3" xfId="18015"/>
    <cellStyle name="Input 2 2 2 2 3 5 7" xfId="18016"/>
    <cellStyle name="Input 2 2 2 2 3 5 7 2" xfId="18017"/>
    <cellStyle name="Input 2 2 2 2 3 5 7 3" xfId="18018"/>
    <cellStyle name="Input 2 2 2 2 3 5 8" xfId="18019"/>
    <cellStyle name="Input 2 2 2 2 3 5 9" xfId="18020"/>
    <cellStyle name="Input 2 2 2 2 3 6" xfId="18021"/>
    <cellStyle name="Input 2 2 2 2 3 6 2" xfId="18022"/>
    <cellStyle name="Input 2 2 2 2 3 6 3" xfId="18023"/>
    <cellStyle name="Input 2 2 2 2 3 7" xfId="18024"/>
    <cellStyle name="Input 2 2 2 2 3 7 2" xfId="18025"/>
    <cellStyle name="Input 2 2 2 2 3 7 3" xfId="18026"/>
    <cellStyle name="Input 2 2 2 2 3 8" xfId="18027"/>
    <cellStyle name="Input 2 2 2 2 3 8 2" xfId="18028"/>
    <cellStyle name="Input 2 2 2 2 3 8 3" xfId="18029"/>
    <cellStyle name="Input 2 2 2 2 3 9" xfId="18030"/>
    <cellStyle name="Input 2 2 2 2 3 9 2" xfId="18031"/>
    <cellStyle name="Input 2 2 2 2 3 9 3" xfId="18032"/>
    <cellStyle name="Input 2 2 2 2 4" xfId="18033"/>
    <cellStyle name="Input 2 2 2 2 4 10" xfId="18034"/>
    <cellStyle name="Input 2 2 2 2 4 2" xfId="18035"/>
    <cellStyle name="Input 2 2 2 2 4 2 10" xfId="18036"/>
    <cellStyle name="Input 2 2 2 2 4 2 2" xfId="18037"/>
    <cellStyle name="Input 2 2 2 2 4 2 2 2" xfId="18038"/>
    <cellStyle name="Input 2 2 2 2 4 2 2 2 2" xfId="18039"/>
    <cellStyle name="Input 2 2 2 2 4 2 2 2 3" xfId="18040"/>
    <cellStyle name="Input 2 2 2 2 4 2 2 3" xfId="18041"/>
    <cellStyle name="Input 2 2 2 2 4 2 2 3 2" xfId="18042"/>
    <cellStyle name="Input 2 2 2 2 4 2 2 3 3" xfId="18043"/>
    <cellStyle name="Input 2 2 2 2 4 2 2 4" xfId="18044"/>
    <cellStyle name="Input 2 2 2 2 4 2 2 4 2" xfId="18045"/>
    <cellStyle name="Input 2 2 2 2 4 2 2 4 3" xfId="18046"/>
    <cellStyle name="Input 2 2 2 2 4 2 2 5" xfId="18047"/>
    <cellStyle name="Input 2 2 2 2 4 2 2 5 2" xfId="18048"/>
    <cellStyle name="Input 2 2 2 2 4 2 2 5 3" xfId="18049"/>
    <cellStyle name="Input 2 2 2 2 4 2 2 6" xfId="18050"/>
    <cellStyle name="Input 2 2 2 2 4 2 2 6 2" xfId="18051"/>
    <cellStyle name="Input 2 2 2 2 4 2 2 6 3" xfId="18052"/>
    <cellStyle name="Input 2 2 2 2 4 2 2 7" xfId="18053"/>
    <cellStyle name="Input 2 2 2 2 4 2 2 7 2" xfId="18054"/>
    <cellStyle name="Input 2 2 2 2 4 2 2 7 3" xfId="18055"/>
    <cellStyle name="Input 2 2 2 2 4 2 2 8" xfId="18056"/>
    <cellStyle name="Input 2 2 2 2 4 2 2 9" xfId="18057"/>
    <cellStyle name="Input 2 2 2 2 4 2 3" xfId="18058"/>
    <cellStyle name="Input 2 2 2 2 4 2 3 2" xfId="18059"/>
    <cellStyle name="Input 2 2 2 2 4 2 3 3" xfId="18060"/>
    <cellStyle name="Input 2 2 2 2 4 2 4" xfId="18061"/>
    <cellStyle name="Input 2 2 2 2 4 2 4 2" xfId="18062"/>
    <cellStyle name="Input 2 2 2 2 4 2 4 3" xfId="18063"/>
    <cellStyle name="Input 2 2 2 2 4 2 5" xfId="18064"/>
    <cellStyle name="Input 2 2 2 2 4 2 5 2" xfId="18065"/>
    <cellStyle name="Input 2 2 2 2 4 2 5 3" xfId="18066"/>
    <cellStyle name="Input 2 2 2 2 4 2 6" xfId="18067"/>
    <cellStyle name="Input 2 2 2 2 4 2 6 2" xfId="18068"/>
    <cellStyle name="Input 2 2 2 2 4 2 6 3" xfId="18069"/>
    <cellStyle name="Input 2 2 2 2 4 2 7" xfId="18070"/>
    <cellStyle name="Input 2 2 2 2 4 2 7 2" xfId="18071"/>
    <cellStyle name="Input 2 2 2 2 4 2 7 3" xfId="18072"/>
    <cellStyle name="Input 2 2 2 2 4 2 8" xfId="18073"/>
    <cellStyle name="Input 2 2 2 2 4 2 8 2" xfId="18074"/>
    <cellStyle name="Input 2 2 2 2 4 2 8 3" xfId="18075"/>
    <cellStyle name="Input 2 2 2 2 4 2 9" xfId="18076"/>
    <cellStyle name="Input 2 2 2 2 4 3" xfId="18077"/>
    <cellStyle name="Input 2 2 2 2 4 3 10" xfId="18078"/>
    <cellStyle name="Input 2 2 2 2 4 3 2" xfId="18079"/>
    <cellStyle name="Input 2 2 2 2 4 3 2 2" xfId="18080"/>
    <cellStyle name="Input 2 2 2 2 4 3 2 2 2" xfId="18081"/>
    <cellStyle name="Input 2 2 2 2 4 3 2 2 3" xfId="18082"/>
    <cellStyle name="Input 2 2 2 2 4 3 2 3" xfId="18083"/>
    <cellStyle name="Input 2 2 2 2 4 3 2 3 2" xfId="18084"/>
    <cellStyle name="Input 2 2 2 2 4 3 2 3 3" xfId="18085"/>
    <cellStyle name="Input 2 2 2 2 4 3 2 4" xfId="18086"/>
    <cellStyle name="Input 2 2 2 2 4 3 2 4 2" xfId="18087"/>
    <cellStyle name="Input 2 2 2 2 4 3 2 4 3" xfId="18088"/>
    <cellStyle name="Input 2 2 2 2 4 3 2 5" xfId="18089"/>
    <cellStyle name="Input 2 2 2 2 4 3 2 5 2" xfId="18090"/>
    <cellStyle name="Input 2 2 2 2 4 3 2 5 3" xfId="18091"/>
    <cellStyle name="Input 2 2 2 2 4 3 2 6" xfId="18092"/>
    <cellStyle name="Input 2 2 2 2 4 3 2 6 2" xfId="18093"/>
    <cellStyle name="Input 2 2 2 2 4 3 2 6 3" xfId="18094"/>
    <cellStyle name="Input 2 2 2 2 4 3 2 7" xfId="18095"/>
    <cellStyle name="Input 2 2 2 2 4 3 2 7 2" xfId="18096"/>
    <cellStyle name="Input 2 2 2 2 4 3 2 7 3" xfId="18097"/>
    <cellStyle name="Input 2 2 2 2 4 3 2 8" xfId="18098"/>
    <cellStyle name="Input 2 2 2 2 4 3 2 9" xfId="18099"/>
    <cellStyle name="Input 2 2 2 2 4 3 3" xfId="18100"/>
    <cellStyle name="Input 2 2 2 2 4 3 3 2" xfId="18101"/>
    <cellStyle name="Input 2 2 2 2 4 3 3 3" xfId="18102"/>
    <cellStyle name="Input 2 2 2 2 4 3 4" xfId="18103"/>
    <cellStyle name="Input 2 2 2 2 4 3 4 2" xfId="18104"/>
    <cellStyle name="Input 2 2 2 2 4 3 4 3" xfId="18105"/>
    <cellStyle name="Input 2 2 2 2 4 3 5" xfId="18106"/>
    <cellStyle name="Input 2 2 2 2 4 3 5 2" xfId="18107"/>
    <cellStyle name="Input 2 2 2 2 4 3 5 3" xfId="18108"/>
    <cellStyle name="Input 2 2 2 2 4 3 6" xfId="18109"/>
    <cellStyle name="Input 2 2 2 2 4 3 6 2" xfId="18110"/>
    <cellStyle name="Input 2 2 2 2 4 3 6 3" xfId="18111"/>
    <cellStyle name="Input 2 2 2 2 4 3 7" xfId="18112"/>
    <cellStyle name="Input 2 2 2 2 4 3 7 2" xfId="18113"/>
    <cellStyle name="Input 2 2 2 2 4 3 7 3" xfId="18114"/>
    <cellStyle name="Input 2 2 2 2 4 3 8" xfId="18115"/>
    <cellStyle name="Input 2 2 2 2 4 3 8 2" xfId="18116"/>
    <cellStyle name="Input 2 2 2 2 4 3 8 3" xfId="18117"/>
    <cellStyle name="Input 2 2 2 2 4 3 9" xfId="18118"/>
    <cellStyle name="Input 2 2 2 2 4 4" xfId="18119"/>
    <cellStyle name="Input 2 2 2 2 4 4 10" xfId="18120"/>
    <cellStyle name="Input 2 2 2 2 4 4 2" xfId="18121"/>
    <cellStyle name="Input 2 2 2 2 4 4 2 2" xfId="18122"/>
    <cellStyle name="Input 2 2 2 2 4 4 2 2 2" xfId="18123"/>
    <cellStyle name="Input 2 2 2 2 4 4 2 2 3" xfId="18124"/>
    <cellStyle name="Input 2 2 2 2 4 4 2 3" xfId="18125"/>
    <cellStyle name="Input 2 2 2 2 4 4 2 3 2" xfId="18126"/>
    <cellStyle name="Input 2 2 2 2 4 4 2 3 3" xfId="18127"/>
    <cellStyle name="Input 2 2 2 2 4 4 2 4" xfId="18128"/>
    <cellStyle name="Input 2 2 2 2 4 4 2 4 2" xfId="18129"/>
    <cellStyle name="Input 2 2 2 2 4 4 2 4 3" xfId="18130"/>
    <cellStyle name="Input 2 2 2 2 4 4 2 5" xfId="18131"/>
    <cellStyle name="Input 2 2 2 2 4 4 2 5 2" xfId="18132"/>
    <cellStyle name="Input 2 2 2 2 4 4 2 5 3" xfId="18133"/>
    <cellStyle name="Input 2 2 2 2 4 4 2 6" xfId="18134"/>
    <cellStyle name="Input 2 2 2 2 4 4 2 6 2" xfId="18135"/>
    <cellStyle name="Input 2 2 2 2 4 4 2 6 3" xfId="18136"/>
    <cellStyle name="Input 2 2 2 2 4 4 2 7" xfId="18137"/>
    <cellStyle name="Input 2 2 2 2 4 4 2 7 2" xfId="18138"/>
    <cellStyle name="Input 2 2 2 2 4 4 2 7 3" xfId="18139"/>
    <cellStyle name="Input 2 2 2 2 4 4 2 8" xfId="18140"/>
    <cellStyle name="Input 2 2 2 2 4 4 2 9" xfId="18141"/>
    <cellStyle name="Input 2 2 2 2 4 4 3" xfId="18142"/>
    <cellStyle name="Input 2 2 2 2 4 4 3 2" xfId="18143"/>
    <cellStyle name="Input 2 2 2 2 4 4 3 3" xfId="18144"/>
    <cellStyle name="Input 2 2 2 2 4 4 4" xfId="18145"/>
    <cellStyle name="Input 2 2 2 2 4 4 4 2" xfId="18146"/>
    <cellStyle name="Input 2 2 2 2 4 4 4 3" xfId="18147"/>
    <cellStyle name="Input 2 2 2 2 4 4 5" xfId="18148"/>
    <cellStyle name="Input 2 2 2 2 4 4 5 2" xfId="18149"/>
    <cellStyle name="Input 2 2 2 2 4 4 5 3" xfId="18150"/>
    <cellStyle name="Input 2 2 2 2 4 4 6" xfId="18151"/>
    <cellStyle name="Input 2 2 2 2 4 4 6 2" xfId="18152"/>
    <cellStyle name="Input 2 2 2 2 4 4 6 3" xfId="18153"/>
    <cellStyle name="Input 2 2 2 2 4 4 7" xfId="18154"/>
    <cellStyle name="Input 2 2 2 2 4 4 7 2" xfId="18155"/>
    <cellStyle name="Input 2 2 2 2 4 4 7 3" xfId="18156"/>
    <cellStyle name="Input 2 2 2 2 4 4 8" xfId="18157"/>
    <cellStyle name="Input 2 2 2 2 4 4 8 2" xfId="18158"/>
    <cellStyle name="Input 2 2 2 2 4 4 8 3" xfId="18159"/>
    <cellStyle name="Input 2 2 2 2 4 4 9" xfId="18160"/>
    <cellStyle name="Input 2 2 2 2 4 5" xfId="18161"/>
    <cellStyle name="Input 2 2 2 2 4 5 2" xfId="18162"/>
    <cellStyle name="Input 2 2 2 2 4 5 2 2" xfId="18163"/>
    <cellStyle name="Input 2 2 2 2 4 5 2 3" xfId="18164"/>
    <cellStyle name="Input 2 2 2 2 4 5 3" xfId="18165"/>
    <cellStyle name="Input 2 2 2 2 4 5 3 2" xfId="18166"/>
    <cellStyle name="Input 2 2 2 2 4 5 3 3" xfId="18167"/>
    <cellStyle name="Input 2 2 2 2 4 5 4" xfId="18168"/>
    <cellStyle name="Input 2 2 2 2 4 5 4 2" xfId="18169"/>
    <cellStyle name="Input 2 2 2 2 4 5 4 3" xfId="18170"/>
    <cellStyle name="Input 2 2 2 2 4 5 5" xfId="18171"/>
    <cellStyle name="Input 2 2 2 2 4 5 5 2" xfId="18172"/>
    <cellStyle name="Input 2 2 2 2 4 5 5 3" xfId="18173"/>
    <cellStyle name="Input 2 2 2 2 4 5 6" xfId="18174"/>
    <cellStyle name="Input 2 2 2 2 4 5 6 2" xfId="18175"/>
    <cellStyle name="Input 2 2 2 2 4 5 6 3" xfId="18176"/>
    <cellStyle name="Input 2 2 2 2 4 5 7" xfId="18177"/>
    <cellStyle name="Input 2 2 2 2 4 5 7 2" xfId="18178"/>
    <cellStyle name="Input 2 2 2 2 4 5 7 3" xfId="18179"/>
    <cellStyle name="Input 2 2 2 2 4 5 8" xfId="18180"/>
    <cellStyle name="Input 2 2 2 2 4 5 9" xfId="18181"/>
    <cellStyle name="Input 2 2 2 2 4 6" xfId="18182"/>
    <cellStyle name="Input 2 2 2 2 4 6 2" xfId="18183"/>
    <cellStyle name="Input 2 2 2 2 4 6 3" xfId="18184"/>
    <cellStyle name="Input 2 2 2 2 4 7" xfId="18185"/>
    <cellStyle name="Input 2 2 2 2 4 7 2" xfId="18186"/>
    <cellStyle name="Input 2 2 2 2 4 7 3" xfId="18187"/>
    <cellStyle name="Input 2 2 2 2 4 8" xfId="18188"/>
    <cellStyle name="Input 2 2 2 2 4 8 2" xfId="18189"/>
    <cellStyle name="Input 2 2 2 2 4 8 3" xfId="18190"/>
    <cellStyle name="Input 2 2 2 2 4 9" xfId="18191"/>
    <cellStyle name="Input 2 2 2 2 4 9 2" xfId="18192"/>
    <cellStyle name="Input 2 2 2 2 4 9 3" xfId="18193"/>
    <cellStyle name="Input 2 2 2 2 5" xfId="18194"/>
    <cellStyle name="Input 2 2 2 2 5 10" xfId="18195"/>
    <cellStyle name="Input 2 2 2 2 5 2" xfId="18196"/>
    <cellStyle name="Input 2 2 2 2 5 2 10" xfId="18197"/>
    <cellStyle name="Input 2 2 2 2 5 2 2" xfId="18198"/>
    <cellStyle name="Input 2 2 2 2 5 2 2 2" xfId="18199"/>
    <cellStyle name="Input 2 2 2 2 5 2 2 2 2" xfId="18200"/>
    <cellStyle name="Input 2 2 2 2 5 2 2 2 3" xfId="18201"/>
    <cellStyle name="Input 2 2 2 2 5 2 2 3" xfId="18202"/>
    <cellStyle name="Input 2 2 2 2 5 2 2 3 2" xfId="18203"/>
    <cellStyle name="Input 2 2 2 2 5 2 2 3 3" xfId="18204"/>
    <cellStyle name="Input 2 2 2 2 5 2 2 4" xfId="18205"/>
    <cellStyle name="Input 2 2 2 2 5 2 2 4 2" xfId="18206"/>
    <cellStyle name="Input 2 2 2 2 5 2 2 4 3" xfId="18207"/>
    <cellStyle name="Input 2 2 2 2 5 2 2 5" xfId="18208"/>
    <cellStyle name="Input 2 2 2 2 5 2 2 5 2" xfId="18209"/>
    <cellStyle name="Input 2 2 2 2 5 2 2 5 3" xfId="18210"/>
    <cellStyle name="Input 2 2 2 2 5 2 2 6" xfId="18211"/>
    <cellStyle name="Input 2 2 2 2 5 2 2 6 2" xfId="18212"/>
    <cellStyle name="Input 2 2 2 2 5 2 2 6 3" xfId="18213"/>
    <cellStyle name="Input 2 2 2 2 5 2 2 7" xfId="18214"/>
    <cellStyle name="Input 2 2 2 2 5 2 2 7 2" xfId="18215"/>
    <cellStyle name="Input 2 2 2 2 5 2 2 7 3" xfId="18216"/>
    <cellStyle name="Input 2 2 2 2 5 2 2 8" xfId="18217"/>
    <cellStyle name="Input 2 2 2 2 5 2 2 9" xfId="18218"/>
    <cellStyle name="Input 2 2 2 2 5 2 3" xfId="18219"/>
    <cellStyle name="Input 2 2 2 2 5 2 3 2" xfId="18220"/>
    <cellStyle name="Input 2 2 2 2 5 2 3 3" xfId="18221"/>
    <cellStyle name="Input 2 2 2 2 5 2 4" xfId="18222"/>
    <cellStyle name="Input 2 2 2 2 5 2 4 2" xfId="18223"/>
    <cellStyle name="Input 2 2 2 2 5 2 4 3" xfId="18224"/>
    <cellStyle name="Input 2 2 2 2 5 2 5" xfId="18225"/>
    <cellStyle name="Input 2 2 2 2 5 2 5 2" xfId="18226"/>
    <cellStyle name="Input 2 2 2 2 5 2 5 3" xfId="18227"/>
    <cellStyle name="Input 2 2 2 2 5 2 6" xfId="18228"/>
    <cellStyle name="Input 2 2 2 2 5 2 6 2" xfId="18229"/>
    <cellStyle name="Input 2 2 2 2 5 2 6 3" xfId="18230"/>
    <cellStyle name="Input 2 2 2 2 5 2 7" xfId="18231"/>
    <cellStyle name="Input 2 2 2 2 5 2 7 2" xfId="18232"/>
    <cellStyle name="Input 2 2 2 2 5 2 7 3" xfId="18233"/>
    <cellStyle name="Input 2 2 2 2 5 2 8" xfId="18234"/>
    <cellStyle name="Input 2 2 2 2 5 2 8 2" xfId="18235"/>
    <cellStyle name="Input 2 2 2 2 5 2 8 3" xfId="18236"/>
    <cellStyle name="Input 2 2 2 2 5 2 9" xfId="18237"/>
    <cellStyle name="Input 2 2 2 2 5 3" xfId="18238"/>
    <cellStyle name="Input 2 2 2 2 5 3 10" xfId="18239"/>
    <cellStyle name="Input 2 2 2 2 5 3 2" xfId="18240"/>
    <cellStyle name="Input 2 2 2 2 5 3 2 2" xfId="18241"/>
    <cellStyle name="Input 2 2 2 2 5 3 2 2 2" xfId="18242"/>
    <cellStyle name="Input 2 2 2 2 5 3 2 2 3" xfId="18243"/>
    <cellStyle name="Input 2 2 2 2 5 3 2 3" xfId="18244"/>
    <cellStyle name="Input 2 2 2 2 5 3 2 3 2" xfId="18245"/>
    <cellStyle name="Input 2 2 2 2 5 3 2 3 3" xfId="18246"/>
    <cellStyle name="Input 2 2 2 2 5 3 2 4" xfId="18247"/>
    <cellStyle name="Input 2 2 2 2 5 3 2 4 2" xfId="18248"/>
    <cellStyle name="Input 2 2 2 2 5 3 2 4 3" xfId="18249"/>
    <cellStyle name="Input 2 2 2 2 5 3 2 5" xfId="18250"/>
    <cellStyle name="Input 2 2 2 2 5 3 2 5 2" xfId="18251"/>
    <cellStyle name="Input 2 2 2 2 5 3 2 5 3" xfId="18252"/>
    <cellStyle name="Input 2 2 2 2 5 3 2 6" xfId="18253"/>
    <cellStyle name="Input 2 2 2 2 5 3 2 6 2" xfId="18254"/>
    <cellStyle name="Input 2 2 2 2 5 3 2 6 3" xfId="18255"/>
    <cellStyle name="Input 2 2 2 2 5 3 2 7" xfId="18256"/>
    <cellStyle name="Input 2 2 2 2 5 3 2 7 2" xfId="18257"/>
    <cellStyle name="Input 2 2 2 2 5 3 2 7 3" xfId="18258"/>
    <cellStyle name="Input 2 2 2 2 5 3 2 8" xfId="18259"/>
    <cellStyle name="Input 2 2 2 2 5 3 2 9" xfId="18260"/>
    <cellStyle name="Input 2 2 2 2 5 3 3" xfId="18261"/>
    <cellStyle name="Input 2 2 2 2 5 3 3 2" xfId="18262"/>
    <cellStyle name="Input 2 2 2 2 5 3 3 3" xfId="18263"/>
    <cellStyle name="Input 2 2 2 2 5 3 4" xfId="18264"/>
    <cellStyle name="Input 2 2 2 2 5 3 4 2" xfId="18265"/>
    <cellStyle name="Input 2 2 2 2 5 3 4 3" xfId="18266"/>
    <cellStyle name="Input 2 2 2 2 5 3 5" xfId="18267"/>
    <cellStyle name="Input 2 2 2 2 5 3 5 2" xfId="18268"/>
    <cellStyle name="Input 2 2 2 2 5 3 5 3" xfId="18269"/>
    <cellStyle name="Input 2 2 2 2 5 3 6" xfId="18270"/>
    <cellStyle name="Input 2 2 2 2 5 3 6 2" xfId="18271"/>
    <cellStyle name="Input 2 2 2 2 5 3 6 3" xfId="18272"/>
    <cellStyle name="Input 2 2 2 2 5 3 7" xfId="18273"/>
    <cellStyle name="Input 2 2 2 2 5 3 7 2" xfId="18274"/>
    <cellStyle name="Input 2 2 2 2 5 3 7 3" xfId="18275"/>
    <cellStyle name="Input 2 2 2 2 5 3 8" xfId="18276"/>
    <cellStyle name="Input 2 2 2 2 5 3 8 2" xfId="18277"/>
    <cellStyle name="Input 2 2 2 2 5 3 8 3" xfId="18278"/>
    <cellStyle name="Input 2 2 2 2 5 3 9" xfId="18279"/>
    <cellStyle name="Input 2 2 2 2 5 4" xfId="18280"/>
    <cellStyle name="Input 2 2 2 2 5 4 10" xfId="18281"/>
    <cellStyle name="Input 2 2 2 2 5 4 2" xfId="18282"/>
    <cellStyle name="Input 2 2 2 2 5 4 2 2" xfId="18283"/>
    <cellStyle name="Input 2 2 2 2 5 4 2 2 2" xfId="18284"/>
    <cellStyle name="Input 2 2 2 2 5 4 2 2 3" xfId="18285"/>
    <cellStyle name="Input 2 2 2 2 5 4 2 3" xfId="18286"/>
    <cellStyle name="Input 2 2 2 2 5 4 2 3 2" xfId="18287"/>
    <cellStyle name="Input 2 2 2 2 5 4 2 3 3" xfId="18288"/>
    <cellStyle name="Input 2 2 2 2 5 4 2 4" xfId="18289"/>
    <cellStyle name="Input 2 2 2 2 5 4 2 4 2" xfId="18290"/>
    <cellStyle name="Input 2 2 2 2 5 4 2 4 3" xfId="18291"/>
    <cellStyle name="Input 2 2 2 2 5 4 2 5" xfId="18292"/>
    <cellStyle name="Input 2 2 2 2 5 4 2 5 2" xfId="18293"/>
    <cellStyle name="Input 2 2 2 2 5 4 2 5 3" xfId="18294"/>
    <cellStyle name="Input 2 2 2 2 5 4 2 6" xfId="18295"/>
    <cellStyle name="Input 2 2 2 2 5 4 2 6 2" xfId="18296"/>
    <cellStyle name="Input 2 2 2 2 5 4 2 6 3" xfId="18297"/>
    <cellStyle name="Input 2 2 2 2 5 4 2 7" xfId="18298"/>
    <cellStyle name="Input 2 2 2 2 5 4 2 7 2" xfId="18299"/>
    <cellStyle name="Input 2 2 2 2 5 4 2 7 3" xfId="18300"/>
    <cellStyle name="Input 2 2 2 2 5 4 2 8" xfId="18301"/>
    <cellStyle name="Input 2 2 2 2 5 4 2 9" xfId="18302"/>
    <cellStyle name="Input 2 2 2 2 5 4 3" xfId="18303"/>
    <cellStyle name="Input 2 2 2 2 5 4 3 2" xfId="18304"/>
    <cellStyle name="Input 2 2 2 2 5 4 3 3" xfId="18305"/>
    <cellStyle name="Input 2 2 2 2 5 4 4" xfId="18306"/>
    <cellStyle name="Input 2 2 2 2 5 4 4 2" xfId="18307"/>
    <cellStyle name="Input 2 2 2 2 5 4 4 3" xfId="18308"/>
    <cellStyle name="Input 2 2 2 2 5 4 5" xfId="18309"/>
    <cellStyle name="Input 2 2 2 2 5 4 5 2" xfId="18310"/>
    <cellStyle name="Input 2 2 2 2 5 4 5 3" xfId="18311"/>
    <cellStyle name="Input 2 2 2 2 5 4 6" xfId="18312"/>
    <cellStyle name="Input 2 2 2 2 5 4 6 2" xfId="18313"/>
    <cellStyle name="Input 2 2 2 2 5 4 6 3" xfId="18314"/>
    <cellStyle name="Input 2 2 2 2 5 4 7" xfId="18315"/>
    <cellStyle name="Input 2 2 2 2 5 4 7 2" xfId="18316"/>
    <cellStyle name="Input 2 2 2 2 5 4 7 3" xfId="18317"/>
    <cellStyle name="Input 2 2 2 2 5 4 8" xfId="18318"/>
    <cellStyle name="Input 2 2 2 2 5 4 8 2" xfId="18319"/>
    <cellStyle name="Input 2 2 2 2 5 4 8 3" xfId="18320"/>
    <cellStyle name="Input 2 2 2 2 5 4 9" xfId="18321"/>
    <cellStyle name="Input 2 2 2 2 5 5" xfId="18322"/>
    <cellStyle name="Input 2 2 2 2 5 5 2" xfId="18323"/>
    <cellStyle name="Input 2 2 2 2 5 5 2 2" xfId="18324"/>
    <cellStyle name="Input 2 2 2 2 5 5 2 3" xfId="18325"/>
    <cellStyle name="Input 2 2 2 2 5 5 3" xfId="18326"/>
    <cellStyle name="Input 2 2 2 2 5 5 3 2" xfId="18327"/>
    <cellStyle name="Input 2 2 2 2 5 5 3 3" xfId="18328"/>
    <cellStyle name="Input 2 2 2 2 5 5 4" xfId="18329"/>
    <cellStyle name="Input 2 2 2 2 5 5 4 2" xfId="18330"/>
    <cellStyle name="Input 2 2 2 2 5 5 4 3" xfId="18331"/>
    <cellStyle name="Input 2 2 2 2 5 5 5" xfId="18332"/>
    <cellStyle name="Input 2 2 2 2 5 5 5 2" xfId="18333"/>
    <cellStyle name="Input 2 2 2 2 5 5 5 3" xfId="18334"/>
    <cellStyle name="Input 2 2 2 2 5 5 6" xfId="18335"/>
    <cellStyle name="Input 2 2 2 2 5 5 6 2" xfId="18336"/>
    <cellStyle name="Input 2 2 2 2 5 5 6 3" xfId="18337"/>
    <cellStyle name="Input 2 2 2 2 5 5 7" xfId="18338"/>
    <cellStyle name="Input 2 2 2 2 5 5 7 2" xfId="18339"/>
    <cellStyle name="Input 2 2 2 2 5 5 7 3" xfId="18340"/>
    <cellStyle name="Input 2 2 2 2 5 5 8" xfId="18341"/>
    <cellStyle name="Input 2 2 2 2 5 5 9" xfId="18342"/>
    <cellStyle name="Input 2 2 2 2 5 6" xfId="18343"/>
    <cellStyle name="Input 2 2 2 2 5 6 2" xfId="18344"/>
    <cellStyle name="Input 2 2 2 2 5 6 3" xfId="18345"/>
    <cellStyle name="Input 2 2 2 2 5 7" xfId="18346"/>
    <cellStyle name="Input 2 2 2 2 5 7 2" xfId="18347"/>
    <cellStyle name="Input 2 2 2 2 5 7 3" xfId="18348"/>
    <cellStyle name="Input 2 2 2 2 5 8" xfId="18349"/>
    <cellStyle name="Input 2 2 2 2 5 8 2" xfId="18350"/>
    <cellStyle name="Input 2 2 2 2 5 8 3" xfId="18351"/>
    <cellStyle name="Input 2 2 2 2 5 9" xfId="18352"/>
    <cellStyle name="Input 2 2 2 2 5 9 2" xfId="18353"/>
    <cellStyle name="Input 2 2 2 2 5 9 3" xfId="18354"/>
    <cellStyle name="Input 2 2 2 2 6" xfId="18355"/>
    <cellStyle name="Input 2 2 2 2 6 10" xfId="18356"/>
    <cellStyle name="Input 2 2 2 2 6 2" xfId="18357"/>
    <cellStyle name="Input 2 2 2 2 6 2 2" xfId="18358"/>
    <cellStyle name="Input 2 2 2 2 6 2 2 2" xfId="18359"/>
    <cellStyle name="Input 2 2 2 2 6 2 2 3" xfId="18360"/>
    <cellStyle name="Input 2 2 2 2 6 2 3" xfId="18361"/>
    <cellStyle name="Input 2 2 2 2 6 2 3 2" xfId="18362"/>
    <cellStyle name="Input 2 2 2 2 6 2 3 3" xfId="18363"/>
    <cellStyle name="Input 2 2 2 2 6 2 4" xfId="18364"/>
    <cellStyle name="Input 2 2 2 2 6 2 4 2" xfId="18365"/>
    <cellStyle name="Input 2 2 2 2 6 2 4 3" xfId="18366"/>
    <cellStyle name="Input 2 2 2 2 6 2 5" xfId="18367"/>
    <cellStyle name="Input 2 2 2 2 6 2 5 2" xfId="18368"/>
    <cellStyle name="Input 2 2 2 2 6 2 5 3" xfId="18369"/>
    <cellStyle name="Input 2 2 2 2 6 2 6" xfId="18370"/>
    <cellStyle name="Input 2 2 2 2 6 2 6 2" xfId="18371"/>
    <cellStyle name="Input 2 2 2 2 6 2 6 3" xfId="18372"/>
    <cellStyle name="Input 2 2 2 2 6 2 7" xfId="18373"/>
    <cellStyle name="Input 2 2 2 2 6 2 7 2" xfId="18374"/>
    <cellStyle name="Input 2 2 2 2 6 2 7 3" xfId="18375"/>
    <cellStyle name="Input 2 2 2 2 6 2 8" xfId="18376"/>
    <cellStyle name="Input 2 2 2 2 6 2 9" xfId="18377"/>
    <cellStyle name="Input 2 2 2 2 6 3" xfId="18378"/>
    <cellStyle name="Input 2 2 2 2 6 3 2" xfId="18379"/>
    <cellStyle name="Input 2 2 2 2 6 3 3" xfId="18380"/>
    <cellStyle name="Input 2 2 2 2 6 4" xfId="18381"/>
    <cellStyle name="Input 2 2 2 2 6 4 2" xfId="18382"/>
    <cellStyle name="Input 2 2 2 2 6 4 3" xfId="18383"/>
    <cellStyle name="Input 2 2 2 2 6 5" xfId="18384"/>
    <cellStyle name="Input 2 2 2 2 6 5 2" xfId="18385"/>
    <cellStyle name="Input 2 2 2 2 6 5 3" xfId="18386"/>
    <cellStyle name="Input 2 2 2 2 6 6" xfId="18387"/>
    <cellStyle name="Input 2 2 2 2 6 6 2" xfId="18388"/>
    <cellStyle name="Input 2 2 2 2 6 6 3" xfId="18389"/>
    <cellStyle name="Input 2 2 2 2 6 7" xfId="18390"/>
    <cellStyle name="Input 2 2 2 2 6 7 2" xfId="18391"/>
    <cellStyle name="Input 2 2 2 2 6 7 3" xfId="18392"/>
    <cellStyle name="Input 2 2 2 2 6 8" xfId="18393"/>
    <cellStyle name="Input 2 2 2 2 6 8 2" xfId="18394"/>
    <cellStyle name="Input 2 2 2 2 6 8 3" xfId="18395"/>
    <cellStyle name="Input 2 2 2 2 6 9" xfId="18396"/>
    <cellStyle name="Input 2 2 2 2 7" xfId="18397"/>
    <cellStyle name="Input 2 2 2 2 7 10" xfId="18398"/>
    <cellStyle name="Input 2 2 2 2 7 2" xfId="18399"/>
    <cellStyle name="Input 2 2 2 2 7 2 2" xfId="18400"/>
    <cellStyle name="Input 2 2 2 2 7 2 2 2" xfId="18401"/>
    <cellStyle name="Input 2 2 2 2 7 2 2 3" xfId="18402"/>
    <cellStyle name="Input 2 2 2 2 7 2 3" xfId="18403"/>
    <cellStyle name="Input 2 2 2 2 7 2 3 2" xfId="18404"/>
    <cellStyle name="Input 2 2 2 2 7 2 3 3" xfId="18405"/>
    <cellStyle name="Input 2 2 2 2 7 2 4" xfId="18406"/>
    <cellStyle name="Input 2 2 2 2 7 2 4 2" xfId="18407"/>
    <cellStyle name="Input 2 2 2 2 7 2 4 3" xfId="18408"/>
    <cellStyle name="Input 2 2 2 2 7 2 5" xfId="18409"/>
    <cellStyle name="Input 2 2 2 2 7 2 5 2" xfId="18410"/>
    <cellStyle name="Input 2 2 2 2 7 2 5 3" xfId="18411"/>
    <cellStyle name="Input 2 2 2 2 7 2 6" xfId="18412"/>
    <cellStyle name="Input 2 2 2 2 7 2 6 2" xfId="18413"/>
    <cellStyle name="Input 2 2 2 2 7 2 6 3" xfId="18414"/>
    <cellStyle name="Input 2 2 2 2 7 2 7" xfId="18415"/>
    <cellStyle name="Input 2 2 2 2 7 2 7 2" xfId="18416"/>
    <cellStyle name="Input 2 2 2 2 7 2 7 3" xfId="18417"/>
    <cellStyle name="Input 2 2 2 2 7 2 8" xfId="18418"/>
    <cellStyle name="Input 2 2 2 2 7 2 9" xfId="18419"/>
    <cellStyle name="Input 2 2 2 2 7 3" xfId="18420"/>
    <cellStyle name="Input 2 2 2 2 7 3 2" xfId="18421"/>
    <cellStyle name="Input 2 2 2 2 7 3 3" xfId="18422"/>
    <cellStyle name="Input 2 2 2 2 7 4" xfId="18423"/>
    <cellStyle name="Input 2 2 2 2 7 4 2" xfId="18424"/>
    <cellStyle name="Input 2 2 2 2 7 4 3" xfId="18425"/>
    <cellStyle name="Input 2 2 2 2 7 5" xfId="18426"/>
    <cellStyle name="Input 2 2 2 2 7 5 2" xfId="18427"/>
    <cellStyle name="Input 2 2 2 2 7 5 3" xfId="18428"/>
    <cellStyle name="Input 2 2 2 2 7 6" xfId="18429"/>
    <cellStyle name="Input 2 2 2 2 7 6 2" xfId="18430"/>
    <cellStyle name="Input 2 2 2 2 7 6 3" xfId="18431"/>
    <cellStyle name="Input 2 2 2 2 7 7" xfId="18432"/>
    <cellStyle name="Input 2 2 2 2 7 7 2" xfId="18433"/>
    <cellStyle name="Input 2 2 2 2 7 7 3" xfId="18434"/>
    <cellStyle name="Input 2 2 2 2 7 8" xfId="18435"/>
    <cellStyle name="Input 2 2 2 2 7 8 2" xfId="18436"/>
    <cellStyle name="Input 2 2 2 2 7 8 3" xfId="18437"/>
    <cellStyle name="Input 2 2 2 2 7 9" xfId="18438"/>
    <cellStyle name="Input 2 2 2 2 8" xfId="18439"/>
    <cellStyle name="Input 2 2 2 2 8 10" xfId="18440"/>
    <cellStyle name="Input 2 2 2 2 8 2" xfId="18441"/>
    <cellStyle name="Input 2 2 2 2 8 2 2" xfId="18442"/>
    <cellStyle name="Input 2 2 2 2 8 2 2 2" xfId="18443"/>
    <cellStyle name="Input 2 2 2 2 8 2 2 3" xfId="18444"/>
    <cellStyle name="Input 2 2 2 2 8 2 3" xfId="18445"/>
    <cellStyle name="Input 2 2 2 2 8 2 3 2" xfId="18446"/>
    <cellStyle name="Input 2 2 2 2 8 2 3 3" xfId="18447"/>
    <cellStyle name="Input 2 2 2 2 8 2 4" xfId="18448"/>
    <cellStyle name="Input 2 2 2 2 8 2 4 2" xfId="18449"/>
    <cellStyle name="Input 2 2 2 2 8 2 4 3" xfId="18450"/>
    <cellStyle name="Input 2 2 2 2 8 2 5" xfId="18451"/>
    <cellStyle name="Input 2 2 2 2 8 2 5 2" xfId="18452"/>
    <cellStyle name="Input 2 2 2 2 8 2 5 3" xfId="18453"/>
    <cellStyle name="Input 2 2 2 2 8 2 6" xfId="18454"/>
    <cellStyle name="Input 2 2 2 2 8 2 6 2" xfId="18455"/>
    <cellStyle name="Input 2 2 2 2 8 2 6 3" xfId="18456"/>
    <cellStyle name="Input 2 2 2 2 8 2 7" xfId="18457"/>
    <cellStyle name="Input 2 2 2 2 8 2 7 2" xfId="18458"/>
    <cellStyle name="Input 2 2 2 2 8 2 7 3" xfId="18459"/>
    <cellStyle name="Input 2 2 2 2 8 2 8" xfId="18460"/>
    <cellStyle name="Input 2 2 2 2 8 2 9" xfId="18461"/>
    <cellStyle name="Input 2 2 2 2 8 3" xfId="18462"/>
    <cellStyle name="Input 2 2 2 2 8 3 2" xfId="18463"/>
    <cellStyle name="Input 2 2 2 2 8 3 3" xfId="18464"/>
    <cellStyle name="Input 2 2 2 2 8 4" xfId="18465"/>
    <cellStyle name="Input 2 2 2 2 8 4 2" xfId="18466"/>
    <cellStyle name="Input 2 2 2 2 8 4 3" xfId="18467"/>
    <cellStyle name="Input 2 2 2 2 8 5" xfId="18468"/>
    <cellStyle name="Input 2 2 2 2 8 5 2" xfId="18469"/>
    <cellStyle name="Input 2 2 2 2 8 5 3" xfId="18470"/>
    <cellStyle name="Input 2 2 2 2 8 6" xfId="18471"/>
    <cellStyle name="Input 2 2 2 2 8 6 2" xfId="18472"/>
    <cellStyle name="Input 2 2 2 2 8 6 3" xfId="18473"/>
    <cellStyle name="Input 2 2 2 2 8 7" xfId="18474"/>
    <cellStyle name="Input 2 2 2 2 8 7 2" xfId="18475"/>
    <cellStyle name="Input 2 2 2 2 8 7 3" xfId="18476"/>
    <cellStyle name="Input 2 2 2 2 8 8" xfId="18477"/>
    <cellStyle name="Input 2 2 2 2 8 8 2" xfId="18478"/>
    <cellStyle name="Input 2 2 2 2 8 8 3" xfId="18479"/>
    <cellStyle name="Input 2 2 2 2 8 9" xfId="18480"/>
    <cellStyle name="Input 2 2 2 2 9" xfId="18481"/>
    <cellStyle name="Input 2 2 2 2 9 2" xfId="18482"/>
    <cellStyle name="Input 2 2 2 2 9 2 2" xfId="18483"/>
    <cellStyle name="Input 2 2 2 2 9 2 3" xfId="18484"/>
    <cellStyle name="Input 2 2 2 2 9 3" xfId="18485"/>
    <cellStyle name="Input 2 2 2 2 9 3 2" xfId="18486"/>
    <cellStyle name="Input 2 2 2 2 9 3 3" xfId="18487"/>
    <cellStyle name="Input 2 2 2 2 9 4" xfId="18488"/>
    <cellStyle name="Input 2 2 2 2 9 4 2" xfId="18489"/>
    <cellStyle name="Input 2 2 2 2 9 4 3" xfId="18490"/>
    <cellStyle name="Input 2 2 2 2 9 5" xfId="18491"/>
    <cellStyle name="Input 2 2 2 2 9 5 2" xfId="18492"/>
    <cellStyle name="Input 2 2 2 2 9 5 3" xfId="18493"/>
    <cellStyle name="Input 2 2 2 2 9 6" xfId="18494"/>
    <cellStyle name="Input 2 2 2 2 9 6 2" xfId="18495"/>
    <cellStyle name="Input 2 2 2 2 9 6 3" xfId="18496"/>
    <cellStyle name="Input 2 2 2 2 9 7" xfId="18497"/>
    <cellStyle name="Input 2 2 2 2 9 7 2" xfId="18498"/>
    <cellStyle name="Input 2 2 2 2 9 7 3" xfId="18499"/>
    <cellStyle name="Input 2 2 2 2 9 8" xfId="18500"/>
    <cellStyle name="Input 2 2 2 2 9 9" xfId="18501"/>
    <cellStyle name="Input 2 2 2 3" xfId="18502"/>
    <cellStyle name="Input 2 2 2 3 10" xfId="18503"/>
    <cellStyle name="Input 2 2 2 3 10 2" xfId="18504"/>
    <cellStyle name="Input 2 2 2 3 10 3" xfId="18505"/>
    <cellStyle name="Input 2 2 2 3 11" xfId="18506"/>
    <cellStyle name="Input 2 2 2 3 11 2" xfId="18507"/>
    <cellStyle name="Input 2 2 2 3 11 3" xfId="18508"/>
    <cellStyle name="Input 2 2 2 3 12" xfId="18509"/>
    <cellStyle name="Input 2 2 2 3 13" xfId="18510"/>
    <cellStyle name="Input 2 2 2 3 2" xfId="18511"/>
    <cellStyle name="Input 2 2 2 3 2 10" xfId="18512"/>
    <cellStyle name="Input 2 2 2 3 2 2" xfId="18513"/>
    <cellStyle name="Input 2 2 2 3 2 2 2" xfId="18514"/>
    <cellStyle name="Input 2 2 2 3 2 2 2 2" xfId="18515"/>
    <cellStyle name="Input 2 2 2 3 2 2 2 3" xfId="18516"/>
    <cellStyle name="Input 2 2 2 3 2 2 3" xfId="18517"/>
    <cellStyle name="Input 2 2 2 3 2 2 3 2" xfId="18518"/>
    <cellStyle name="Input 2 2 2 3 2 2 3 3" xfId="18519"/>
    <cellStyle name="Input 2 2 2 3 2 2 4" xfId="18520"/>
    <cellStyle name="Input 2 2 2 3 2 2 4 2" xfId="18521"/>
    <cellStyle name="Input 2 2 2 3 2 2 4 3" xfId="18522"/>
    <cellStyle name="Input 2 2 2 3 2 2 5" xfId="18523"/>
    <cellStyle name="Input 2 2 2 3 2 2 5 2" xfId="18524"/>
    <cellStyle name="Input 2 2 2 3 2 2 5 3" xfId="18525"/>
    <cellStyle name="Input 2 2 2 3 2 2 6" xfId="18526"/>
    <cellStyle name="Input 2 2 2 3 2 2 6 2" xfId="18527"/>
    <cellStyle name="Input 2 2 2 3 2 2 6 3" xfId="18528"/>
    <cellStyle name="Input 2 2 2 3 2 2 7" xfId="18529"/>
    <cellStyle name="Input 2 2 2 3 2 2 7 2" xfId="18530"/>
    <cellStyle name="Input 2 2 2 3 2 2 7 3" xfId="18531"/>
    <cellStyle name="Input 2 2 2 3 2 2 8" xfId="18532"/>
    <cellStyle name="Input 2 2 2 3 2 2 9" xfId="18533"/>
    <cellStyle name="Input 2 2 2 3 2 3" xfId="18534"/>
    <cellStyle name="Input 2 2 2 3 2 3 2" xfId="18535"/>
    <cellStyle name="Input 2 2 2 3 2 3 3" xfId="18536"/>
    <cellStyle name="Input 2 2 2 3 2 4" xfId="18537"/>
    <cellStyle name="Input 2 2 2 3 2 4 2" xfId="18538"/>
    <cellStyle name="Input 2 2 2 3 2 4 3" xfId="18539"/>
    <cellStyle name="Input 2 2 2 3 2 5" xfId="18540"/>
    <cellStyle name="Input 2 2 2 3 2 5 2" xfId="18541"/>
    <cellStyle name="Input 2 2 2 3 2 5 3" xfId="18542"/>
    <cellStyle name="Input 2 2 2 3 2 6" xfId="18543"/>
    <cellStyle name="Input 2 2 2 3 2 6 2" xfId="18544"/>
    <cellStyle name="Input 2 2 2 3 2 6 3" xfId="18545"/>
    <cellStyle name="Input 2 2 2 3 2 7" xfId="18546"/>
    <cellStyle name="Input 2 2 2 3 2 7 2" xfId="18547"/>
    <cellStyle name="Input 2 2 2 3 2 7 3" xfId="18548"/>
    <cellStyle name="Input 2 2 2 3 2 8" xfId="18549"/>
    <cellStyle name="Input 2 2 2 3 2 8 2" xfId="18550"/>
    <cellStyle name="Input 2 2 2 3 2 8 3" xfId="18551"/>
    <cellStyle name="Input 2 2 2 3 2 9" xfId="18552"/>
    <cellStyle name="Input 2 2 2 3 3" xfId="18553"/>
    <cellStyle name="Input 2 2 2 3 3 10" xfId="18554"/>
    <cellStyle name="Input 2 2 2 3 3 2" xfId="18555"/>
    <cellStyle name="Input 2 2 2 3 3 2 2" xfId="18556"/>
    <cellStyle name="Input 2 2 2 3 3 2 2 2" xfId="18557"/>
    <cellStyle name="Input 2 2 2 3 3 2 2 3" xfId="18558"/>
    <cellStyle name="Input 2 2 2 3 3 2 3" xfId="18559"/>
    <cellStyle name="Input 2 2 2 3 3 2 3 2" xfId="18560"/>
    <cellStyle name="Input 2 2 2 3 3 2 3 3" xfId="18561"/>
    <cellStyle name="Input 2 2 2 3 3 2 4" xfId="18562"/>
    <cellStyle name="Input 2 2 2 3 3 2 4 2" xfId="18563"/>
    <cellStyle name="Input 2 2 2 3 3 2 4 3" xfId="18564"/>
    <cellStyle name="Input 2 2 2 3 3 2 5" xfId="18565"/>
    <cellStyle name="Input 2 2 2 3 3 2 5 2" xfId="18566"/>
    <cellStyle name="Input 2 2 2 3 3 2 5 3" xfId="18567"/>
    <cellStyle name="Input 2 2 2 3 3 2 6" xfId="18568"/>
    <cellStyle name="Input 2 2 2 3 3 2 6 2" xfId="18569"/>
    <cellStyle name="Input 2 2 2 3 3 2 6 3" xfId="18570"/>
    <cellStyle name="Input 2 2 2 3 3 2 7" xfId="18571"/>
    <cellStyle name="Input 2 2 2 3 3 2 7 2" xfId="18572"/>
    <cellStyle name="Input 2 2 2 3 3 2 7 3" xfId="18573"/>
    <cellStyle name="Input 2 2 2 3 3 2 8" xfId="18574"/>
    <cellStyle name="Input 2 2 2 3 3 2 9" xfId="18575"/>
    <cellStyle name="Input 2 2 2 3 3 3" xfId="18576"/>
    <cellStyle name="Input 2 2 2 3 3 3 2" xfId="18577"/>
    <cellStyle name="Input 2 2 2 3 3 3 3" xfId="18578"/>
    <cellStyle name="Input 2 2 2 3 3 4" xfId="18579"/>
    <cellStyle name="Input 2 2 2 3 3 4 2" xfId="18580"/>
    <cellStyle name="Input 2 2 2 3 3 4 3" xfId="18581"/>
    <cellStyle name="Input 2 2 2 3 3 5" xfId="18582"/>
    <cellStyle name="Input 2 2 2 3 3 5 2" xfId="18583"/>
    <cellStyle name="Input 2 2 2 3 3 5 3" xfId="18584"/>
    <cellStyle name="Input 2 2 2 3 3 6" xfId="18585"/>
    <cellStyle name="Input 2 2 2 3 3 6 2" xfId="18586"/>
    <cellStyle name="Input 2 2 2 3 3 6 3" xfId="18587"/>
    <cellStyle name="Input 2 2 2 3 3 7" xfId="18588"/>
    <cellStyle name="Input 2 2 2 3 3 7 2" xfId="18589"/>
    <cellStyle name="Input 2 2 2 3 3 7 3" xfId="18590"/>
    <cellStyle name="Input 2 2 2 3 3 8" xfId="18591"/>
    <cellStyle name="Input 2 2 2 3 3 8 2" xfId="18592"/>
    <cellStyle name="Input 2 2 2 3 3 8 3" xfId="18593"/>
    <cellStyle name="Input 2 2 2 3 3 9" xfId="18594"/>
    <cellStyle name="Input 2 2 2 3 4" xfId="18595"/>
    <cellStyle name="Input 2 2 2 3 4 10" xfId="18596"/>
    <cellStyle name="Input 2 2 2 3 4 2" xfId="18597"/>
    <cellStyle name="Input 2 2 2 3 4 2 2" xfId="18598"/>
    <cellStyle name="Input 2 2 2 3 4 2 2 2" xfId="18599"/>
    <cellStyle name="Input 2 2 2 3 4 2 2 3" xfId="18600"/>
    <cellStyle name="Input 2 2 2 3 4 2 3" xfId="18601"/>
    <cellStyle name="Input 2 2 2 3 4 2 3 2" xfId="18602"/>
    <cellStyle name="Input 2 2 2 3 4 2 3 3" xfId="18603"/>
    <cellStyle name="Input 2 2 2 3 4 2 4" xfId="18604"/>
    <cellStyle name="Input 2 2 2 3 4 2 4 2" xfId="18605"/>
    <cellStyle name="Input 2 2 2 3 4 2 4 3" xfId="18606"/>
    <cellStyle name="Input 2 2 2 3 4 2 5" xfId="18607"/>
    <cellStyle name="Input 2 2 2 3 4 2 5 2" xfId="18608"/>
    <cellStyle name="Input 2 2 2 3 4 2 5 3" xfId="18609"/>
    <cellStyle name="Input 2 2 2 3 4 2 6" xfId="18610"/>
    <cellStyle name="Input 2 2 2 3 4 2 6 2" xfId="18611"/>
    <cellStyle name="Input 2 2 2 3 4 2 6 3" xfId="18612"/>
    <cellStyle name="Input 2 2 2 3 4 2 7" xfId="18613"/>
    <cellStyle name="Input 2 2 2 3 4 2 7 2" xfId="18614"/>
    <cellStyle name="Input 2 2 2 3 4 2 7 3" xfId="18615"/>
    <cellStyle name="Input 2 2 2 3 4 2 8" xfId="18616"/>
    <cellStyle name="Input 2 2 2 3 4 2 9" xfId="18617"/>
    <cellStyle name="Input 2 2 2 3 4 3" xfId="18618"/>
    <cellStyle name="Input 2 2 2 3 4 3 2" xfId="18619"/>
    <cellStyle name="Input 2 2 2 3 4 3 3" xfId="18620"/>
    <cellStyle name="Input 2 2 2 3 4 4" xfId="18621"/>
    <cellStyle name="Input 2 2 2 3 4 4 2" xfId="18622"/>
    <cellStyle name="Input 2 2 2 3 4 4 3" xfId="18623"/>
    <cellStyle name="Input 2 2 2 3 4 5" xfId="18624"/>
    <cellStyle name="Input 2 2 2 3 4 5 2" xfId="18625"/>
    <cellStyle name="Input 2 2 2 3 4 5 3" xfId="18626"/>
    <cellStyle name="Input 2 2 2 3 4 6" xfId="18627"/>
    <cellStyle name="Input 2 2 2 3 4 6 2" xfId="18628"/>
    <cellStyle name="Input 2 2 2 3 4 6 3" xfId="18629"/>
    <cellStyle name="Input 2 2 2 3 4 7" xfId="18630"/>
    <cellStyle name="Input 2 2 2 3 4 7 2" xfId="18631"/>
    <cellStyle name="Input 2 2 2 3 4 7 3" xfId="18632"/>
    <cellStyle name="Input 2 2 2 3 4 8" xfId="18633"/>
    <cellStyle name="Input 2 2 2 3 4 8 2" xfId="18634"/>
    <cellStyle name="Input 2 2 2 3 4 8 3" xfId="18635"/>
    <cellStyle name="Input 2 2 2 3 4 9" xfId="18636"/>
    <cellStyle name="Input 2 2 2 3 5" xfId="18637"/>
    <cellStyle name="Input 2 2 2 3 5 2" xfId="18638"/>
    <cellStyle name="Input 2 2 2 3 5 2 2" xfId="18639"/>
    <cellStyle name="Input 2 2 2 3 5 2 3" xfId="18640"/>
    <cellStyle name="Input 2 2 2 3 5 3" xfId="18641"/>
    <cellStyle name="Input 2 2 2 3 5 3 2" xfId="18642"/>
    <cellStyle name="Input 2 2 2 3 5 3 3" xfId="18643"/>
    <cellStyle name="Input 2 2 2 3 5 4" xfId="18644"/>
    <cellStyle name="Input 2 2 2 3 5 4 2" xfId="18645"/>
    <cellStyle name="Input 2 2 2 3 5 4 3" xfId="18646"/>
    <cellStyle name="Input 2 2 2 3 5 5" xfId="18647"/>
    <cellStyle name="Input 2 2 2 3 5 5 2" xfId="18648"/>
    <cellStyle name="Input 2 2 2 3 5 5 3" xfId="18649"/>
    <cellStyle name="Input 2 2 2 3 5 6" xfId="18650"/>
    <cellStyle name="Input 2 2 2 3 5 6 2" xfId="18651"/>
    <cellStyle name="Input 2 2 2 3 5 6 3" xfId="18652"/>
    <cellStyle name="Input 2 2 2 3 5 7" xfId="18653"/>
    <cellStyle name="Input 2 2 2 3 5 7 2" xfId="18654"/>
    <cellStyle name="Input 2 2 2 3 5 7 3" xfId="18655"/>
    <cellStyle name="Input 2 2 2 3 5 8" xfId="18656"/>
    <cellStyle name="Input 2 2 2 3 5 9" xfId="18657"/>
    <cellStyle name="Input 2 2 2 3 6" xfId="18658"/>
    <cellStyle name="Input 2 2 2 3 6 2" xfId="18659"/>
    <cellStyle name="Input 2 2 2 3 6 3" xfId="18660"/>
    <cellStyle name="Input 2 2 2 3 7" xfId="18661"/>
    <cellStyle name="Input 2 2 2 3 7 2" xfId="18662"/>
    <cellStyle name="Input 2 2 2 3 7 3" xfId="18663"/>
    <cellStyle name="Input 2 2 2 3 8" xfId="18664"/>
    <cellStyle name="Input 2 2 2 3 8 2" xfId="18665"/>
    <cellStyle name="Input 2 2 2 3 8 3" xfId="18666"/>
    <cellStyle name="Input 2 2 2 3 9" xfId="18667"/>
    <cellStyle name="Input 2 2 2 3 9 2" xfId="18668"/>
    <cellStyle name="Input 2 2 2 3 9 3" xfId="18669"/>
    <cellStyle name="Input 2 2 2 4" xfId="18670"/>
    <cellStyle name="Input 2 2 2 4 10" xfId="18671"/>
    <cellStyle name="Input 2 2 2 4 2" xfId="18672"/>
    <cellStyle name="Input 2 2 2 4 2 2" xfId="18673"/>
    <cellStyle name="Input 2 2 2 4 2 2 2" xfId="18674"/>
    <cellStyle name="Input 2 2 2 4 2 2 3" xfId="18675"/>
    <cellStyle name="Input 2 2 2 4 2 3" xfId="18676"/>
    <cellStyle name="Input 2 2 2 4 2 3 2" xfId="18677"/>
    <cellStyle name="Input 2 2 2 4 2 3 3" xfId="18678"/>
    <cellStyle name="Input 2 2 2 4 2 4" xfId="18679"/>
    <cellStyle name="Input 2 2 2 4 2 4 2" xfId="18680"/>
    <cellStyle name="Input 2 2 2 4 2 4 3" xfId="18681"/>
    <cellStyle name="Input 2 2 2 4 2 5" xfId="18682"/>
    <cellStyle name="Input 2 2 2 4 2 5 2" xfId="18683"/>
    <cellStyle name="Input 2 2 2 4 2 5 3" xfId="18684"/>
    <cellStyle name="Input 2 2 2 4 2 6" xfId="18685"/>
    <cellStyle name="Input 2 2 2 4 2 6 2" xfId="18686"/>
    <cellStyle name="Input 2 2 2 4 2 6 3" xfId="18687"/>
    <cellStyle name="Input 2 2 2 4 2 7" xfId="18688"/>
    <cellStyle name="Input 2 2 2 4 2 7 2" xfId="18689"/>
    <cellStyle name="Input 2 2 2 4 2 7 3" xfId="18690"/>
    <cellStyle name="Input 2 2 2 4 2 8" xfId="18691"/>
    <cellStyle name="Input 2 2 2 4 2 9" xfId="18692"/>
    <cellStyle name="Input 2 2 2 4 3" xfId="18693"/>
    <cellStyle name="Input 2 2 2 4 3 2" xfId="18694"/>
    <cellStyle name="Input 2 2 2 4 3 3" xfId="18695"/>
    <cellStyle name="Input 2 2 2 4 4" xfId="18696"/>
    <cellStyle name="Input 2 2 2 4 4 2" xfId="18697"/>
    <cellStyle name="Input 2 2 2 4 4 3" xfId="18698"/>
    <cellStyle name="Input 2 2 2 4 5" xfId="18699"/>
    <cellStyle name="Input 2 2 2 4 5 2" xfId="18700"/>
    <cellStyle name="Input 2 2 2 4 5 3" xfId="18701"/>
    <cellStyle name="Input 2 2 2 4 6" xfId="18702"/>
    <cellStyle name="Input 2 2 2 4 6 2" xfId="18703"/>
    <cellStyle name="Input 2 2 2 4 6 3" xfId="18704"/>
    <cellStyle name="Input 2 2 2 4 7" xfId="18705"/>
    <cellStyle name="Input 2 2 2 4 7 2" xfId="18706"/>
    <cellStyle name="Input 2 2 2 4 7 3" xfId="18707"/>
    <cellStyle name="Input 2 2 2 4 8" xfId="18708"/>
    <cellStyle name="Input 2 2 2 4 8 2" xfId="18709"/>
    <cellStyle name="Input 2 2 2 4 8 3" xfId="18710"/>
    <cellStyle name="Input 2 2 2 4 9" xfId="18711"/>
    <cellStyle name="Input 2 2 2 5" xfId="18712"/>
    <cellStyle name="Input 2 2 2 5 10" xfId="18713"/>
    <cellStyle name="Input 2 2 2 5 2" xfId="18714"/>
    <cellStyle name="Input 2 2 2 5 2 2" xfId="18715"/>
    <cellStyle name="Input 2 2 2 5 2 2 2" xfId="18716"/>
    <cellStyle name="Input 2 2 2 5 2 2 3" xfId="18717"/>
    <cellStyle name="Input 2 2 2 5 2 3" xfId="18718"/>
    <cellStyle name="Input 2 2 2 5 2 3 2" xfId="18719"/>
    <cellStyle name="Input 2 2 2 5 2 3 3" xfId="18720"/>
    <cellStyle name="Input 2 2 2 5 2 4" xfId="18721"/>
    <cellStyle name="Input 2 2 2 5 2 4 2" xfId="18722"/>
    <cellStyle name="Input 2 2 2 5 2 4 3" xfId="18723"/>
    <cellStyle name="Input 2 2 2 5 2 5" xfId="18724"/>
    <cellStyle name="Input 2 2 2 5 2 5 2" xfId="18725"/>
    <cellStyle name="Input 2 2 2 5 2 5 3" xfId="18726"/>
    <cellStyle name="Input 2 2 2 5 2 6" xfId="18727"/>
    <cellStyle name="Input 2 2 2 5 2 6 2" xfId="18728"/>
    <cellStyle name="Input 2 2 2 5 2 6 3" xfId="18729"/>
    <cellStyle name="Input 2 2 2 5 2 7" xfId="18730"/>
    <cellStyle name="Input 2 2 2 5 2 7 2" xfId="18731"/>
    <cellStyle name="Input 2 2 2 5 2 7 3" xfId="18732"/>
    <cellStyle name="Input 2 2 2 5 2 8" xfId="18733"/>
    <cellStyle name="Input 2 2 2 5 2 9" xfId="18734"/>
    <cellStyle name="Input 2 2 2 5 3" xfId="18735"/>
    <cellStyle name="Input 2 2 2 5 3 2" xfId="18736"/>
    <cellStyle name="Input 2 2 2 5 3 3" xfId="18737"/>
    <cellStyle name="Input 2 2 2 5 4" xfId="18738"/>
    <cellStyle name="Input 2 2 2 5 4 2" xfId="18739"/>
    <cellStyle name="Input 2 2 2 5 4 3" xfId="18740"/>
    <cellStyle name="Input 2 2 2 5 5" xfId="18741"/>
    <cellStyle name="Input 2 2 2 5 5 2" xfId="18742"/>
    <cellStyle name="Input 2 2 2 5 5 3" xfId="18743"/>
    <cellStyle name="Input 2 2 2 5 6" xfId="18744"/>
    <cellStyle name="Input 2 2 2 5 6 2" xfId="18745"/>
    <cellStyle name="Input 2 2 2 5 6 3" xfId="18746"/>
    <cellStyle name="Input 2 2 2 5 7" xfId="18747"/>
    <cellStyle name="Input 2 2 2 5 7 2" xfId="18748"/>
    <cellStyle name="Input 2 2 2 5 7 3" xfId="18749"/>
    <cellStyle name="Input 2 2 2 5 8" xfId="18750"/>
    <cellStyle name="Input 2 2 2 5 8 2" xfId="18751"/>
    <cellStyle name="Input 2 2 2 5 8 3" xfId="18752"/>
    <cellStyle name="Input 2 2 2 5 9" xfId="18753"/>
    <cellStyle name="Input 2 2 2 6" xfId="18754"/>
    <cellStyle name="Input 2 2 2 6 10" xfId="18755"/>
    <cellStyle name="Input 2 2 2 6 2" xfId="18756"/>
    <cellStyle name="Input 2 2 2 6 2 2" xfId="18757"/>
    <cellStyle name="Input 2 2 2 6 2 2 2" xfId="18758"/>
    <cellStyle name="Input 2 2 2 6 2 2 3" xfId="18759"/>
    <cellStyle name="Input 2 2 2 6 2 3" xfId="18760"/>
    <cellStyle name="Input 2 2 2 6 2 3 2" xfId="18761"/>
    <cellStyle name="Input 2 2 2 6 2 3 3" xfId="18762"/>
    <cellStyle name="Input 2 2 2 6 2 4" xfId="18763"/>
    <cellStyle name="Input 2 2 2 6 2 4 2" xfId="18764"/>
    <cellStyle name="Input 2 2 2 6 2 4 3" xfId="18765"/>
    <cellStyle name="Input 2 2 2 6 2 5" xfId="18766"/>
    <cellStyle name="Input 2 2 2 6 2 5 2" xfId="18767"/>
    <cellStyle name="Input 2 2 2 6 2 5 3" xfId="18768"/>
    <cellStyle name="Input 2 2 2 6 2 6" xfId="18769"/>
    <cellStyle name="Input 2 2 2 6 2 6 2" xfId="18770"/>
    <cellStyle name="Input 2 2 2 6 2 6 3" xfId="18771"/>
    <cellStyle name="Input 2 2 2 6 2 7" xfId="18772"/>
    <cellStyle name="Input 2 2 2 6 2 7 2" xfId="18773"/>
    <cellStyle name="Input 2 2 2 6 2 7 3" xfId="18774"/>
    <cellStyle name="Input 2 2 2 6 2 8" xfId="18775"/>
    <cellStyle name="Input 2 2 2 6 2 9" xfId="18776"/>
    <cellStyle name="Input 2 2 2 6 3" xfId="18777"/>
    <cellStyle name="Input 2 2 2 6 3 2" xfId="18778"/>
    <cellStyle name="Input 2 2 2 6 3 3" xfId="18779"/>
    <cellStyle name="Input 2 2 2 6 4" xfId="18780"/>
    <cellStyle name="Input 2 2 2 6 4 2" xfId="18781"/>
    <cellStyle name="Input 2 2 2 6 4 3" xfId="18782"/>
    <cellStyle name="Input 2 2 2 6 5" xfId="18783"/>
    <cellStyle name="Input 2 2 2 6 5 2" xfId="18784"/>
    <cellStyle name="Input 2 2 2 6 5 3" xfId="18785"/>
    <cellStyle name="Input 2 2 2 6 6" xfId="18786"/>
    <cellStyle name="Input 2 2 2 6 6 2" xfId="18787"/>
    <cellStyle name="Input 2 2 2 6 6 3" xfId="18788"/>
    <cellStyle name="Input 2 2 2 6 7" xfId="18789"/>
    <cellStyle name="Input 2 2 2 6 7 2" xfId="18790"/>
    <cellStyle name="Input 2 2 2 6 7 3" xfId="18791"/>
    <cellStyle name="Input 2 2 2 6 8" xfId="18792"/>
    <cellStyle name="Input 2 2 2 6 8 2" xfId="18793"/>
    <cellStyle name="Input 2 2 2 6 8 3" xfId="18794"/>
    <cellStyle name="Input 2 2 2 6 9" xfId="18795"/>
    <cellStyle name="Input 2 2 2 7" xfId="18796"/>
    <cellStyle name="Input 2 2 2 7 2" xfId="18797"/>
    <cellStyle name="Input 2 2 2 7 2 2" xfId="18798"/>
    <cellStyle name="Input 2 2 2 7 2 3" xfId="18799"/>
    <cellStyle name="Input 2 2 2 7 3" xfId="18800"/>
    <cellStyle name="Input 2 2 2 7 3 2" xfId="18801"/>
    <cellStyle name="Input 2 2 2 7 3 3" xfId="18802"/>
    <cellStyle name="Input 2 2 2 7 4" xfId="18803"/>
    <cellStyle name="Input 2 2 2 7 4 2" xfId="18804"/>
    <cellStyle name="Input 2 2 2 7 4 3" xfId="18805"/>
    <cellStyle name="Input 2 2 2 7 5" xfId="18806"/>
    <cellStyle name="Input 2 2 2 7 5 2" xfId="18807"/>
    <cellStyle name="Input 2 2 2 7 5 3" xfId="18808"/>
    <cellStyle name="Input 2 2 2 7 6" xfId="18809"/>
    <cellStyle name="Input 2 2 2 7 6 2" xfId="18810"/>
    <cellStyle name="Input 2 2 2 7 6 3" xfId="18811"/>
    <cellStyle name="Input 2 2 2 7 7" xfId="18812"/>
    <cellStyle name="Input 2 2 2 7 7 2" xfId="18813"/>
    <cellStyle name="Input 2 2 2 7 7 3" xfId="18814"/>
    <cellStyle name="Input 2 2 2 7 8" xfId="18815"/>
    <cellStyle name="Input 2 2 2 7 9" xfId="18816"/>
    <cellStyle name="Input 2 2 2 8" xfId="18817"/>
    <cellStyle name="Input 2 2 2 8 2" xfId="18818"/>
    <cellStyle name="Input 2 2 2 8 3" xfId="18819"/>
    <cellStyle name="Input 2 2 2 9" xfId="18820"/>
    <cellStyle name="Input 2 2 2 9 2" xfId="18821"/>
    <cellStyle name="Input 2 2 2 9 3" xfId="18822"/>
    <cellStyle name="Input 2 2 3" xfId="18823"/>
    <cellStyle name="Input 2 2 3 10" xfId="18824"/>
    <cellStyle name="Input 2 2 3 10 2" xfId="18825"/>
    <cellStyle name="Input 2 2 3 10 3" xfId="18826"/>
    <cellStyle name="Input 2 2 3 11" xfId="18827"/>
    <cellStyle name="Input 2 2 3 11 2" xfId="18828"/>
    <cellStyle name="Input 2 2 3 11 3" xfId="18829"/>
    <cellStyle name="Input 2 2 3 12" xfId="18830"/>
    <cellStyle name="Input 2 2 3 12 2" xfId="18831"/>
    <cellStyle name="Input 2 2 3 12 3" xfId="18832"/>
    <cellStyle name="Input 2 2 3 13" xfId="18833"/>
    <cellStyle name="Input 2 2 3 13 2" xfId="18834"/>
    <cellStyle name="Input 2 2 3 13 3" xfId="18835"/>
    <cellStyle name="Input 2 2 3 14" xfId="18836"/>
    <cellStyle name="Input 2 2 3 2" xfId="18837"/>
    <cellStyle name="Input 2 2 3 2 10" xfId="18838"/>
    <cellStyle name="Input 2 2 3 2 2" xfId="18839"/>
    <cellStyle name="Input 2 2 3 2 2 10" xfId="18840"/>
    <cellStyle name="Input 2 2 3 2 2 2" xfId="18841"/>
    <cellStyle name="Input 2 2 3 2 2 2 2" xfId="18842"/>
    <cellStyle name="Input 2 2 3 2 2 2 2 2" xfId="18843"/>
    <cellStyle name="Input 2 2 3 2 2 2 2 3" xfId="18844"/>
    <cellStyle name="Input 2 2 3 2 2 2 3" xfId="18845"/>
    <cellStyle name="Input 2 2 3 2 2 2 3 2" xfId="18846"/>
    <cellStyle name="Input 2 2 3 2 2 2 3 3" xfId="18847"/>
    <cellStyle name="Input 2 2 3 2 2 2 4" xfId="18848"/>
    <cellStyle name="Input 2 2 3 2 2 2 4 2" xfId="18849"/>
    <cellStyle name="Input 2 2 3 2 2 2 4 3" xfId="18850"/>
    <cellStyle name="Input 2 2 3 2 2 2 5" xfId="18851"/>
    <cellStyle name="Input 2 2 3 2 2 2 5 2" xfId="18852"/>
    <cellStyle name="Input 2 2 3 2 2 2 5 3" xfId="18853"/>
    <cellStyle name="Input 2 2 3 2 2 2 6" xfId="18854"/>
    <cellStyle name="Input 2 2 3 2 2 2 6 2" xfId="18855"/>
    <cellStyle name="Input 2 2 3 2 2 2 6 3" xfId="18856"/>
    <cellStyle name="Input 2 2 3 2 2 2 7" xfId="18857"/>
    <cellStyle name="Input 2 2 3 2 2 2 7 2" xfId="18858"/>
    <cellStyle name="Input 2 2 3 2 2 2 7 3" xfId="18859"/>
    <cellStyle name="Input 2 2 3 2 2 2 8" xfId="18860"/>
    <cellStyle name="Input 2 2 3 2 2 2 9" xfId="18861"/>
    <cellStyle name="Input 2 2 3 2 2 3" xfId="18862"/>
    <cellStyle name="Input 2 2 3 2 2 3 2" xfId="18863"/>
    <cellStyle name="Input 2 2 3 2 2 3 3" xfId="18864"/>
    <cellStyle name="Input 2 2 3 2 2 4" xfId="18865"/>
    <cellStyle name="Input 2 2 3 2 2 4 2" xfId="18866"/>
    <cellStyle name="Input 2 2 3 2 2 4 3" xfId="18867"/>
    <cellStyle name="Input 2 2 3 2 2 5" xfId="18868"/>
    <cellStyle name="Input 2 2 3 2 2 5 2" xfId="18869"/>
    <cellStyle name="Input 2 2 3 2 2 5 3" xfId="18870"/>
    <cellStyle name="Input 2 2 3 2 2 6" xfId="18871"/>
    <cellStyle name="Input 2 2 3 2 2 6 2" xfId="18872"/>
    <cellStyle name="Input 2 2 3 2 2 6 3" xfId="18873"/>
    <cellStyle name="Input 2 2 3 2 2 7" xfId="18874"/>
    <cellStyle name="Input 2 2 3 2 2 7 2" xfId="18875"/>
    <cellStyle name="Input 2 2 3 2 2 7 3" xfId="18876"/>
    <cellStyle name="Input 2 2 3 2 2 8" xfId="18877"/>
    <cellStyle name="Input 2 2 3 2 2 8 2" xfId="18878"/>
    <cellStyle name="Input 2 2 3 2 2 8 3" xfId="18879"/>
    <cellStyle name="Input 2 2 3 2 2 9" xfId="18880"/>
    <cellStyle name="Input 2 2 3 2 3" xfId="18881"/>
    <cellStyle name="Input 2 2 3 2 3 10" xfId="18882"/>
    <cellStyle name="Input 2 2 3 2 3 2" xfId="18883"/>
    <cellStyle name="Input 2 2 3 2 3 2 2" xfId="18884"/>
    <cellStyle name="Input 2 2 3 2 3 2 2 2" xfId="18885"/>
    <cellStyle name="Input 2 2 3 2 3 2 2 3" xfId="18886"/>
    <cellStyle name="Input 2 2 3 2 3 2 3" xfId="18887"/>
    <cellStyle name="Input 2 2 3 2 3 2 3 2" xfId="18888"/>
    <cellStyle name="Input 2 2 3 2 3 2 3 3" xfId="18889"/>
    <cellStyle name="Input 2 2 3 2 3 2 4" xfId="18890"/>
    <cellStyle name="Input 2 2 3 2 3 2 4 2" xfId="18891"/>
    <cellStyle name="Input 2 2 3 2 3 2 4 3" xfId="18892"/>
    <cellStyle name="Input 2 2 3 2 3 2 5" xfId="18893"/>
    <cellStyle name="Input 2 2 3 2 3 2 5 2" xfId="18894"/>
    <cellStyle name="Input 2 2 3 2 3 2 5 3" xfId="18895"/>
    <cellStyle name="Input 2 2 3 2 3 2 6" xfId="18896"/>
    <cellStyle name="Input 2 2 3 2 3 2 6 2" xfId="18897"/>
    <cellStyle name="Input 2 2 3 2 3 2 6 3" xfId="18898"/>
    <cellStyle name="Input 2 2 3 2 3 2 7" xfId="18899"/>
    <cellStyle name="Input 2 2 3 2 3 2 7 2" xfId="18900"/>
    <cellStyle name="Input 2 2 3 2 3 2 7 3" xfId="18901"/>
    <cellStyle name="Input 2 2 3 2 3 2 8" xfId="18902"/>
    <cellStyle name="Input 2 2 3 2 3 2 9" xfId="18903"/>
    <cellStyle name="Input 2 2 3 2 3 3" xfId="18904"/>
    <cellStyle name="Input 2 2 3 2 3 3 2" xfId="18905"/>
    <cellStyle name="Input 2 2 3 2 3 3 3" xfId="18906"/>
    <cellStyle name="Input 2 2 3 2 3 4" xfId="18907"/>
    <cellStyle name="Input 2 2 3 2 3 4 2" xfId="18908"/>
    <cellStyle name="Input 2 2 3 2 3 4 3" xfId="18909"/>
    <cellStyle name="Input 2 2 3 2 3 5" xfId="18910"/>
    <cellStyle name="Input 2 2 3 2 3 5 2" xfId="18911"/>
    <cellStyle name="Input 2 2 3 2 3 5 3" xfId="18912"/>
    <cellStyle name="Input 2 2 3 2 3 6" xfId="18913"/>
    <cellStyle name="Input 2 2 3 2 3 6 2" xfId="18914"/>
    <cellStyle name="Input 2 2 3 2 3 6 3" xfId="18915"/>
    <cellStyle name="Input 2 2 3 2 3 7" xfId="18916"/>
    <cellStyle name="Input 2 2 3 2 3 7 2" xfId="18917"/>
    <cellStyle name="Input 2 2 3 2 3 7 3" xfId="18918"/>
    <cellStyle name="Input 2 2 3 2 3 8" xfId="18919"/>
    <cellStyle name="Input 2 2 3 2 3 8 2" xfId="18920"/>
    <cellStyle name="Input 2 2 3 2 3 8 3" xfId="18921"/>
    <cellStyle name="Input 2 2 3 2 3 9" xfId="18922"/>
    <cellStyle name="Input 2 2 3 2 4" xfId="18923"/>
    <cellStyle name="Input 2 2 3 2 4 10" xfId="18924"/>
    <cellStyle name="Input 2 2 3 2 4 2" xfId="18925"/>
    <cellStyle name="Input 2 2 3 2 4 2 2" xfId="18926"/>
    <cellStyle name="Input 2 2 3 2 4 2 2 2" xfId="18927"/>
    <cellStyle name="Input 2 2 3 2 4 2 2 3" xfId="18928"/>
    <cellStyle name="Input 2 2 3 2 4 2 3" xfId="18929"/>
    <cellStyle name="Input 2 2 3 2 4 2 3 2" xfId="18930"/>
    <cellStyle name="Input 2 2 3 2 4 2 3 3" xfId="18931"/>
    <cellStyle name="Input 2 2 3 2 4 2 4" xfId="18932"/>
    <cellStyle name="Input 2 2 3 2 4 2 4 2" xfId="18933"/>
    <cellStyle name="Input 2 2 3 2 4 2 4 3" xfId="18934"/>
    <cellStyle name="Input 2 2 3 2 4 2 5" xfId="18935"/>
    <cellStyle name="Input 2 2 3 2 4 2 5 2" xfId="18936"/>
    <cellStyle name="Input 2 2 3 2 4 2 5 3" xfId="18937"/>
    <cellStyle name="Input 2 2 3 2 4 2 6" xfId="18938"/>
    <cellStyle name="Input 2 2 3 2 4 2 6 2" xfId="18939"/>
    <cellStyle name="Input 2 2 3 2 4 2 6 3" xfId="18940"/>
    <cellStyle name="Input 2 2 3 2 4 2 7" xfId="18941"/>
    <cellStyle name="Input 2 2 3 2 4 2 7 2" xfId="18942"/>
    <cellStyle name="Input 2 2 3 2 4 2 7 3" xfId="18943"/>
    <cellStyle name="Input 2 2 3 2 4 2 8" xfId="18944"/>
    <cellStyle name="Input 2 2 3 2 4 2 9" xfId="18945"/>
    <cellStyle name="Input 2 2 3 2 4 3" xfId="18946"/>
    <cellStyle name="Input 2 2 3 2 4 3 2" xfId="18947"/>
    <cellStyle name="Input 2 2 3 2 4 3 3" xfId="18948"/>
    <cellStyle name="Input 2 2 3 2 4 4" xfId="18949"/>
    <cellStyle name="Input 2 2 3 2 4 4 2" xfId="18950"/>
    <cellStyle name="Input 2 2 3 2 4 4 3" xfId="18951"/>
    <cellStyle name="Input 2 2 3 2 4 5" xfId="18952"/>
    <cellStyle name="Input 2 2 3 2 4 5 2" xfId="18953"/>
    <cellStyle name="Input 2 2 3 2 4 5 3" xfId="18954"/>
    <cellStyle name="Input 2 2 3 2 4 6" xfId="18955"/>
    <cellStyle name="Input 2 2 3 2 4 6 2" xfId="18956"/>
    <cellStyle name="Input 2 2 3 2 4 6 3" xfId="18957"/>
    <cellStyle name="Input 2 2 3 2 4 7" xfId="18958"/>
    <cellStyle name="Input 2 2 3 2 4 7 2" xfId="18959"/>
    <cellStyle name="Input 2 2 3 2 4 7 3" xfId="18960"/>
    <cellStyle name="Input 2 2 3 2 4 8" xfId="18961"/>
    <cellStyle name="Input 2 2 3 2 4 8 2" xfId="18962"/>
    <cellStyle name="Input 2 2 3 2 4 8 3" xfId="18963"/>
    <cellStyle name="Input 2 2 3 2 4 9" xfId="18964"/>
    <cellStyle name="Input 2 2 3 2 5" xfId="18965"/>
    <cellStyle name="Input 2 2 3 2 5 2" xfId="18966"/>
    <cellStyle name="Input 2 2 3 2 5 2 2" xfId="18967"/>
    <cellStyle name="Input 2 2 3 2 5 2 3" xfId="18968"/>
    <cellStyle name="Input 2 2 3 2 5 3" xfId="18969"/>
    <cellStyle name="Input 2 2 3 2 5 3 2" xfId="18970"/>
    <cellStyle name="Input 2 2 3 2 5 3 3" xfId="18971"/>
    <cellStyle name="Input 2 2 3 2 5 4" xfId="18972"/>
    <cellStyle name="Input 2 2 3 2 5 4 2" xfId="18973"/>
    <cellStyle name="Input 2 2 3 2 5 4 3" xfId="18974"/>
    <cellStyle name="Input 2 2 3 2 5 5" xfId="18975"/>
    <cellStyle name="Input 2 2 3 2 5 5 2" xfId="18976"/>
    <cellStyle name="Input 2 2 3 2 5 5 3" xfId="18977"/>
    <cellStyle name="Input 2 2 3 2 5 6" xfId="18978"/>
    <cellStyle name="Input 2 2 3 2 5 6 2" xfId="18979"/>
    <cellStyle name="Input 2 2 3 2 5 6 3" xfId="18980"/>
    <cellStyle name="Input 2 2 3 2 5 7" xfId="18981"/>
    <cellStyle name="Input 2 2 3 2 5 7 2" xfId="18982"/>
    <cellStyle name="Input 2 2 3 2 5 7 3" xfId="18983"/>
    <cellStyle name="Input 2 2 3 2 5 8" xfId="18984"/>
    <cellStyle name="Input 2 2 3 2 5 9" xfId="18985"/>
    <cellStyle name="Input 2 2 3 2 6" xfId="18986"/>
    <cellStyle name="Input 2 2 3 2 6 2" xfId="18987"/>
    <cellStyle name="Input 2 2 3 2 6 3" xfId="18988"/>
    <cellStyle name="Input 2 2 3 2 7" xfId="18989"/>
    <cellStyle name="Input 2 2 3 2 7 2" xfId="18990"/>
    <cellStyle name="Input 2 2 3 2 7 3" xfId="18991"/>
    <cellStyle name="Input 2 2 3 2 8" xfId="18992"/>
    <cellStyle name="Input 2 2 3 2 8 2" xfId="18993"/>
    <cellStyle name="Input 2 2 3 2 8 3" xfId="18994"/>
    <cellStyle name="Input 2 2 3 2 9" xfId="18995"/>
    <cellStyle name="Input 2 2 3 2 9 2" xfId="18996"/>
    <cellStyle name="Input 2 2 3 2 9 3" xfId="18997"/>
    <cellStyle name="Input 2 2 3 3" xfId="18998"/>
    <cellStyle name="Input 2 2 3 3 10" xfId="18999"/>
    <cellStyle name="Input 2 2 3 3 2" xfId="19000"/>
    <cellStyle name="Input 2 2 3 3 2 10" xfId="19001"/>
    <cellStyle name="Input 2 2 3 3 2 2" xfId="19002"/>
    <cellStyle name="Input 2 2 3 3 2 2 2" xfId="19003"/>
    <cellStyle name="Input 2 2 3 3 2 2 2 2" xfId="19004"/>
    <cellStyle name="Input 2 2 3 3 2 2 2 3" xfId="19005"/>
    <cellStyle name="Input 2 2 3 3 2 2 3" xfId="19006"/>
    <cellStyle name="Input 2 2 3 3 2 2 3 2" xfId="19007"/>
    <cellStyle name="Input 2 2 3 3 2 2 3 3" xfId="19008"/>
    <cellStyle name="Input 2 2 3 3 2 2 4" xfId="19009"/>
    <cellStyle name="Input 2 2 3 3 2 2 4 2" xfId="19010"/>
    <cellStyle name="Input 2 2 3 3 2 2 4 3" xfId="19011"/>
    <cellStyle name="Input 2 2 3 3 2 2 5" xfId="19012"/>
    <cellStyle name="Input 2 2 3 3 2 2 5 2" xfId="19013"/>
    <cellStyle name="Input 2 2 3 3 2 2 5 3" xfId="19014"/>
    <cellStyle name="Input 2 2 3 3 2 2 6" xfId="19015"/>
    <cellStyle name="Input 2 2 3 3 2 2 6 2" xfId="19016"/>
    <cellStyle name="Input 2 2 3 3 2 2 6 3" xfId="19017"/>
    <cellStyle name="Input 2 2 3 3 2 2 7" xfId="19018"/>
    <cellStyle name="Input 2 2 3 3 2 2 7 2" xfId="19019"/>
    <cellStyle name="Input 2 2 3 3 2 2 7 3" xfId="19020"/>
    <cellStyle name="Input 2 2 3 3 2 2 8" xfId="19021"/>
    <cellStyle name="Input 2 2 3 3 2 2 9" xfId="19022"/>
    <cellStyle name="Input 2 2 3 3 2 3" xfId="19023"/>
    <cellStyle name="Input 2 2 3 3 2 3 2" xfId="19024"/>
    <cellStyle name="Input 2 2 3 3 2 3 3" xfId="19025"/>
    <cellStyle name="Input 2 2 3 3 2 4" xfId="19026"/>
    <cellStyle name="Input 2 2 3 3 2 4 2" xfId="19027"/>
    <cellStyle name="Input 2 2 3 3 2 4 3" xfId="19028"/>
    <cellStyle name="Input 2 2 3 3 2 5" xfId="19029"/>
    <cellStyle name="Input 2 2 3 3 2 5 2" xfId="19030"/>
    <cellStyle name="Input 2 2 3 3 2 5 3" xfId="19031"/>
    <cellStyle name="Input 2 2 3 3 2 6" xfId="19032"/>
    <cellStyle name="Input 2 2 3 3 2 6 2" xfId="19033"/>
    <cellStyle name="Input 2 2 3 3 2 6 3" xfId="19034"/>
    <cellStyle name="Input 2 2 3 3 2 7" xfId="19035"/>
    <cellStyle name="Input 2 2 3 3 2 7 2" xfId="19036"/>
    <cellStyle name="Input 2 2 3 3 2 7 3" xfId="19037"/>
    <cellStyle name="Input 2 2 3 3 2 8" xfId="19038"/>
    <cellStyle name="Input 2 2 3 3 2 8 2" xfId="19039"/>
    <cellStyle name="Input 2 2 3 3 2 8 3" xfId="19040"/>
    <cellStyle name="Input 2 2 3 3 2 9" xfId="19041"/>
    <cellStyle name="Input 2 2 3 3 3" xfId="19042"/>
    <cellStyle name="Input 2 2 3 3 3 10" xfId="19043"/>
    <cellStyle name="Input 2 2 3 3 3 2" xfId="19044"/>
    <cellStyle name="Input 2 2 3 3 3 2 2" xfId="19045"/>
    <cellStyle name="Input 2 2 3 3 3 2 2 2" xfId="19046"/>
    <cellStyle name="Input 2 2 3 3 3 2 2 3" xfId="19047"/>
    <cellStyle name="Input 2 2 3 3 3 2 3" xfId="19048"/>
    <cellStyle name="Input 2 2 3 3 3 2 3 2" xfId="19049"/>
    <cellStyle name="Input 2 2 3 3 3 2 3 3" xfId="19050"/>
    <cellStyle name="Input 2 2 3 3 3 2 4" xfId="19051"/>
    <cellStyle name="Input 2 2 3 3 3 2 4 2" xfId="19052"/>
    <cellStyle name="Input 2 2 3 3 3 2 4 3" xfId="19053"/>
    <cellStyle name="Input 2 2 3 3 3 2 5" xfId="19054"/>
    <cellStyle name="Input 2 2 3 3 3 2 5 2" xfId="19055"/>
    <cellStyle name="Input 2 2 3 3 3 2 5 3" xfId="19056"/>
    <cellStyle name="Input 2 2 3 3 3 2 6" xfId="19057"/>
    <cellStyle name="Input 2 2 3 3 3 2 6 2" xfId="19058"/>
    <cellStyle name="Input 2 2 3 3 3 2 6 3" xfId="19059"/>
    <cellStyle name="Input 2 2 3 3 3 2 7" xfId="19060"/>
    <cellStyle name="Input 2 2 3 3 3 2 7 2" xfId="19061"/>
    <cellStyle name="Input 2 2 3 3 3 2 7 3" xfId="19062"/>
    <cellStyle name="Input 2 2 3 3 3 2 8" xfId="19063"/>
    <cellStyle name="Input 2 2 3 3 3 2 9" xfId="19064"/>
    <cellStyle name="Input 2 2 3 3 3 3" xfId="19065"/>
    <cellStyle name="Input 2 2 3 3 3 3 2" xfId="19066"/>
    <cellStyle name="Input 2 2 3 3 3 3 3" xfId="19067"/>
    <cellStyle name="Input 2 2 3 3 3 4" xfId="19068"/>
    <cellStyle name="Input 2 2 3 3 3 4 2" xfId="19069"/>
    <cellStyle name="Input 2 2 3 3 3 4 3" xfId="19070"/>
    <cellStyle name="Input 2 2 3 3 3 5" xfId="19071"/>
    <cellStyle name="Input 2 2 3 3 3 5 2" xfId="19072"/>
    <cellStyle name="Input 2 2 3 3 3 5 3" xfId="19073"/>
    <cellStyle name="Input 2 2 3 3 3 6" xfId="19074"/>
    <cellStyle name="Input 2 2 3 3 3 6 2" xfId="19075"/>
    <cellStyle name="Input 2 2 3 3 3 6 3" xfId="19076"/>
    <cellStyle name="Input 2 2 3 3 3 7" xfId="19077"/>
    <cellStyle name="Input 2 2 3 3 3 7 2" xfId="19078"/>
    <cellStyle name="Input 2 2 3 3 3 7 3" xfId="19079"/>
    <cellStyle name="Input 2 2 3 3 3 8" xfId="19080"/>
    <cellStyle name="Input 2 2 3 3 3 8 2" xfId="19081"/>
    <cellStyle name="Input 2 2 3 3 3 8 3" xfId="19082"/>
    <cellStyle name="Input 2 2 3 3 3 9" xfId="19083"/>
    <cellStyle name="Input 2 2 3 3 4" xfId="19084"/>
    <cellStyle name="Input 2 2 3 3 4 10" xfId="19085"/>
    <cellStyle name="Input 2 2 3 3 4 2" xfId="19086"/>
    <cellStyle name="Input 2 2 3 3 4 2 2" xfId="19087"/>
    <cellStyle name="Input 2 2 3 3 4 2 2 2" xfId="19088"/>
    <cellStyle name="Input 2 2 3 3 4 2 2 3" xfId="19089"/>
    <cellStyle name="Input 2 2 3 3 4 2 3" xfId="19090"/>
    <cellStyle name="Input 2 2 3 3 4 2 3 2" xfId="19091"/>
    <cellStyle name="Input 2 2 3 3 4 2 3 3" xfId="19092"/>
    <cellStyle name="Input 2 2 3 3 4 2 4" xfId="19093"/>
    <cellStyle name="Input 2 2 3 3 4 2 4 2" xfId="19094"/>
    <cellStyle name="Input 2 2 3 3 4 2 4 3" xfId="19095"/>
    <cellStyle name="Input 2 2 3 3 4 2 5" xfId="19096"/>
    <cellStyle name="Input 2 2 3 3 4 2 5 2" xfId="19097"/>
    <cellStyle name="Input 2 2 3 3 4 2 5 3" xfId="19098"/>
    <cellStyle name="Input 2 2 3 3 4 2 6" xfId="19099"/>
    <cellStyle name="Input 2 2 3 3 4 2 6 2" xfId="19100"/>
    <cellStyle name="Input 2 2 3 3 4 2 6 3" xfId="19101"/>
    <cellStyle name="Input 2 2 3 3 4 2 7" xfId="19102"/>
    <cellStyle name="Input 2 2 3 3 4 2 7 2" xfId="19103"/>
    <cellStyle name="Input 2 2 3 3 4 2 7 3" xfId="19104"/>
    <cellStyle name="Input 2 2 3 3 4 2 8" xfId="19105"/>
    <cellStyle name="Input 2 2 3 3 4 2 9" xfId="19106"/>
    <cellStyle name="Input 2 2 3 3 4 3" xfId="19107"/>
    <cellStyle name="Input 2 2 3 3 4 3 2" xfId="19108"/>
    <cellStyle name="Input 2 2 3 3 4 3 3" xfId="19109"/>
    <cellStyle name="Input 2 2 3 3 4 4" xfId="19110"/>
    <cellStyle name="Input 2 2 3 3 4 4 2" xfId="19111"/>
    <cellStyle name="Input 2 2 3 3 4 4 3" xfId="19112"/>
    <cellStyle name="Input 2 2 3 3 4 5" xfId="19113"/>
    <cellStyle name="Input 2 2 3 3 4 5 2" xfId="19114"/>
    <cellStyle name="Input 2 2 3 3 4 5 3" xfId="19115"/>
    <cellStyle name="Input 2 2 3 3 4 6" xfId="19116"/>
    <cellStyle name="Input 2 2 3 3 4 6 2" xfId="19117"/>
    <cellStyle name="Input 2 2 3 3 4 6 3" xfId="19118"/>
    <cellStyle name="Input 2 2 3 3 4 7" xfId="19119"/>
    <cellStyle name="Input 2 2 3 3 4 7 2" xfId="19120"/>
    <cellStyle name="Input 2 2 3 3 4 7 3" xfId="19121"/>
    <cellStyle name="Input 2 2 3 3 4 8" xfId="19122"/>
    <cellStyle name="Input 2 2 3 3 4 8 2" xfId="19123"/>
    <cellStyle name="Input 2 2 3 3 4 8 3" xfId="19124"/>
    <cellStyle name="Input 2 2 3 3 4 9" xfId="19125"/>
    <cellStyle name="Input 2 2 3 3 5" xfId="19126"/>
    <cellStyle name="Input 2 2 3 3 5 2" xfId="19127"/>
    <cellStyle name="Input 2 2 3 3 5 2 2" xfId="19128"/>
    <cellStyle name="Input 2 2 3 3 5 2 3" xfId="19129"/>
    <cellStyle name="Input 2 2 3 3 5 3" xfId="19130"/>
    <cellStyle name="Input 2 2 3 3 5 3 2" xfId="19131"/>
    <cellStyle name="Input 2 2 3 3 5 3 3" xfId="19132"/>
    <cellStyle name="Input 2 2 3 3 5 4" xfId="19133"/>
    <cellStyle name="Input 2 2 3 3 5 4 2" xfId="19134"/>
    <cellStyle name="Input 2 2 3 3 5 4 3" xfId="19135"/>
    <cellStyle name="Input 2 2 3 3 5 5" xfId="19136"/>
    <cellStyle name="Input 2 2 3 3 5 5 2" xfId="19137"/>
    <cellStyle name="Input 2 2 3 3 5 5 3" xfId="19138"/>
    <cellStyle name="Input 2 2 3 3 5 6" xfId="19139"/>
    <cellStyle name="Input 2 2 3 3 5 6 2" xfId="19140"/>
    <cellStyle name="Input 2 2 3 3 5 6 3" xfId="19141"/>
    <cellStyle name="Input 2 2 3 3 5 7" xfId="19142"/>
    <cellStyle name="Input 2 2 3 3 5 7 2" xfId="19143"/>
    <cellStyle name="Input 2 2 3 3 5 7 3" xfId="19144"/>
    <cellStyle name="Input 2 2 3 3 5 8" xfId="19145"/>
    <cellStyle name="Input 2 2 3 3 5 9" xfId="19146"/>
    <cellStyle name="Input 2 2 3 3 6" xfId="19147"/>
    <cellStyle name="Input 2 2 3 3 6 2" xfId="19148"/>
    <cellStyle name="Input 2 2 3 3 6 3" xfId="19149"/>
    <cellStyle name="Input 2 2 3 3 7" xfId="19150"/>
    <cellStyle name="Input 2 2 3 3 7 2" xfId="19151"/>
    <cellStyle name="Input 2 2 3 3 7 3" xfId="19152"/>
    <cellStyle name="Input 2 2 3 3 8" xfId="19153"/>
    <cellStyle name="Input 2 2 3 3 8 2" xfId="19154"/>
    <cellStyle name="Input 2 2 3 3 8 3" xfId="19155"/>
    <cellStyle name="Input 2 2 3 3 9" xfId="19156"/>
    <cellStyle name="Input 2 2 3 3 9 2" xfId="19157"/>
    <cellStyle name="Input 2 2 3 3 9 3" xfId="19158"/>
    <cellStyle name="Input 2 2 3 4" xfId="19159"/>
    <cellStyle name="Input 2 2 3 4 10" xfId="19160"/>
    <cellStyle name="Input 2 2 3 4 2" xfId="19161"/>
    <cellStyle name="Input 2 2 3 4 2 10" xfId="19162"/>
    <cellStyle name="Input 2 2 3 4 2 2" xfId="19163"/>
    <cellStyle name="Input 2 2 3 4 2 2 2" xfId="19164"/>
    <cellStyle name="Input 2 2 3 4 2 2 2 2" xfId="19165"/>
    <cellStyle name="Input 2 2 3 4 2 2 2 3" xfId="19166"/>
    <cellStyle name="Input 2 2 3 4 2 2 3" xfId="19167"/>
    <cellStyle name="Input 2 2 3 4 2 2 3 2" xfId="19168"/>
    <cellStyle name="Input 2 2 3 4 2 2 3 3" xfId="19169"/>
    <cellStyle name="Input 2 2 3 4 2 2 4" xfId="19170"/>
    <cellStyle name="Input 2 2 3 4 2 2 4 2" xfId="19171"/>
    <cellStyle name="Input 2 2 3 4 2 2 4 3" xfId="19172"/>
    <cellStyle name="Input 2 2 3 4 2 2 5" xfId="19173"/>
    <cellStyle name="Input 2 2 3 4 2 2 5 2" xfId="19174"/>
    <cellStyle name="Input 2 2 3 4 2 2 5 3" xfId="19175"/>
    <cellStyle name="Input 2 2 3 4 2 2 6" xfId="19176"/>
    <cellStyle name="Input 2 2 3 4 2 2 6 2" xfId="19177"/>
    <cellStyle name="Input 2 2 3 4 2 2 6 3" xfId="19178"/>
    <cellStyle name="Input 2 2 3 4 2 2 7" xfId="19179"/>
    <cellStyle name="Input 2 2 3 4 2 2 7 2" xfId="19180"/>
    <cellStyle name="Input 2 2 3 4 2 2 7 3" xfId="19181"/>
    <cellStyle name="Input 2 2 3 4 2 2 8" xfId="19182"/>
    <cellStyle name="Input 2 2 3 4 2 2 9" xfId="19183"/>
    <cellStyle name="Input 2 2 3 4 2 3" xfId="19184"/>
    <cellStyle name="Input 2 2 3 4 2 3 2" xfId="19185"/>
    <cellStyle name="Input 2 2 3 4 2 3 3" xfId="19186"/>
    <cellStyle name="Input 2 2 3 4 2 4" xfId="19187"/>
    <cellStyle name="Input 2 2 3 4 2 4 2" xfId="19188"/>
    <cellStyle name="Input 2 2 3 4 2 4 3" xfId="19189"/>
    <cellStyle name="Input 2 2 3 4 2 5" xfId="19190"/>
    <cellStyle name="Input 2 2 3 4 2 5 2" xfId="19191"/>
    <cellStyle name="Input 2 2 3 4 2 5 3" xfId="19192"/>
    <cellStyle name="Input 2 2 3 4 2 6" xfId="19193"/>
    <cellStyle name="Input 2 2 3 4 2 6 2" xfId="19194"/>
    <cellStyle name="Input 2 2 3 4 2 6 3" xfId="19195"/>
    <cellStyle name="Input 2 2 3 4 2 7" xfId="19196"/>
    <cellStyle name="Input 2 2 3 4 2 7 2" xfId="19197"/>
    <cellStyle name="Input 2 2 3 4 2 7 3" xfId="19198"/>
    <cellStyle name="Input 2 2 3 4 2 8" xfId="19199"/>
    <cellStyle name="Input 2 2 3 4 2 8 2" xfId="19200"/>
    <cellStyle name="Input 2 2 3 4 2 8 3" xfId="19201"/>
    <cellStyle name="Input 2 2 3 4 2 9" xfId="19202"/>
    <cellStyle name="Input 2 2 3 4 3" xfId="19203"/>
    <cellStyle name="Input 2 2 3 4 3 10" xfId="19204"/>
    <cellStyle name="Input 2 2 3 4 3 2" xfId="19205"/>
    <cellStyle name="Input 2 2 3 4 3 2 2" xfId="19206"/>
    <cellStyle name="Input 2 2 3 4 3 2 2 2" xfId="19207"/>
    <cellStyle name="Input 2 2 3 4 3 2 2 3" xfId="19208"/>
    <cellStyle name="Input 2 2 3 4 3 2 3" xfId="19209"/>
    <cellStyle name="Input 2 2 3 4 3 2 3 2" xfId="19210"/>
    <cellStyle name="Input 2 2 3 4 3 2 3 3" xfId="19211"/>
    <cellStyle name="Input 2 2 3 4 3 2 4" xfId="19212"/>
    <cellStyle name="Input 2 2 3 4 3 2 4 2" xfId="19213"/>
    <cellStyle name="Input 2 2 3 4 3 2 4 3" xfId="19214"/>
    <cellStyle name="Input 2 2 3 4 3 2 5" xfId="19215"/>
    <cellStyle name="Input 2 2 3 4 3 2 5 2" xfId="19216"/>
    <cellStyle name="Input 2 2 3 4 3 2 5 3" xfId="19217"/>
    <cellStyle name="Input 2 2 3 4 3 2 6" xfId="19218"/>
    <cellStyle name="Input 2 2 3 4 3 2 6 2" xfId="19219"/>
    <cellStyle name="Input 2 2 3 4 3 2 6 3" xfId="19220"/>
    <cellStyle name="Input 2 2 3 4 3 2 7" xfId="19221"/>
    <cellStyle name="Input 2 2 3 4 3 2 7 2" xfId="19222"/>
    <cellStyle name="Input 2 2 3 4 3 2 7 3" xfId="19223"/>
    <cellStyle name="Input 2 2 3 4 3 2 8" xfId="19224"/>
    <cellStyle name="Input 2 2 3 4 3 2 9" xfId="19225"/>
    <cellStyle name="Input 2 2 3 4 3 3" xfId="19226"/>
    <cellStyle name="Input 2 2 3 4 3 3 2" xfId="19227"/>
    <cellStyle name="Input 2 2 3 4 3 3 3" xfId="19228"/>
    <cellStyle name="Input 2 2 3 4 3 4" xfId="19229"/>
    <cellStyle name="Input 2 2 3 4 3 4 2" xfId="19230"/>
    <cellStyle name="Input 2 2 3 4 3 4 3" xfId="19231"/>
    <cellStyle name="Input 2 2 3 4 3 5" xfId="19232"/>
    <cellStyle name="Input 2 2 3 4 3 5 2" xfId="19233"/>
    <cellStyle name="Input 2 2 3 4 3 5 3" xfId="19234"/>
    <cellStyle name="Input 2 2 3 4 3 6" xfId="19235"/>
    <cellStyle name="Input 2 2 3 4 3 6 2" xfId="19236"/>
    <cellStyle name="Input 2 2 3 4 3 6 3" xfId="19237"/>
    <cellStyle name="Input 2 2 3 4 3 7" xfId="19238"/>
    <cellStyle name="Input 2 2 3 4 3 7 2" xfId="19239"/>
    <cellStyle name="Input 2 2 3 4 3 7 3" xfId="19240"/>
    <cellStyle name="Input 2 2 3 4 3 8" xfId="19241"/>
    <cellStyle name="Input 2 2 3 4 3 8 2" xfId="19242"/>
    <cellStyle name="Input 2 2 3 4 3 8 3" xfId="19243"/>
    <cellStyle name="Input 2 2 3 4 3 9" xfId="19244"/>
    <cellStyle name="Input 2 2 3 4 4" xfId="19245"/>
    <cellStyle name="Input 2 2 3 4 4 10" xfId="19246"/>
    <cellStyle name="Input 2 2 3 4 4 2" xfId="19247"/>
    <cellStyle name="Input 2 2 3 4 4 2 2" xfId="19248"/>
    <cellStyle name="Input 2 2 3 4 4 2 2 2" xfId="19249"/>
    <cellStyle name="Input 2 2 3 4 4 2 2 3" xfId="19250"/>
    <cellStyle name="Input 2 2 3 4 4 2 3" xfId="19251"/>
    <cellStyle name="Input 2 2 3 4 4 2 3 2" xfId="19252"/>
    <cellStyle name="Input 2 2 3 4 4 2 3 3" xfId="19253"/>
    <cellStyle name="Input 2 2 3 4 4 2 4" xfId="19254"/>
    <cellStyle name="Input 2 2 3 4 4 2 4 2" xfId="19255"/>
    <cellStyle name="Input 2 2 3 4 4 2 4 3" xfId="19256"/>
    <cellStyle name="Input 2 2 3 4 4 2 5" xfId="19257"/>
    <cellStyle name="Input 2 2 3 4 4 2 5 2" xfId="19258"/>
    <cellStyle name="Input 2 2 3 4 4 2 5 3" xfId="19259"/>
    <cellStyle name="Input 2 2 3 4 4 2 6" xfId="19260"/>
    <cellStyle name="Input 2 2 3 4 4 2 6 2" xfId="19261"/>
    <cellStyle name="Input 2 2 3 4 4 2 6 3" xfId="19262"/>
    <cellStyle name="Input 2 2 3 4 4 2 7" xfId="19263"/>
    <cellStyle name="Input 2 2 3 4 4 2 7 2" xfId="19264"/>
    <cellStyle name="Input 2 2 3 4 4 2 7 3" xfId="19265"/>
    <cellStyle name="Input 2 2 3 4 4 2 8" xfId="19266"/>
    <cellStyle name="Input 2 2 3 4 4 2 9" xfId="19267"/>
    <cellStyle name="Input 2 2 3 4 4 3" xfId="19268"/>
    <cellStyle name="Input 2 2 3 4 4 3 2" xfId="19269"/>
    <cellStyle name="Input 2 2 3 4 4 3 3" xfId="19270"/>
    <cellStyle name="Input 2 2 3 4 4 4" xfId="19271"/>
    <cellStyle name="Input 2 2 3 4 4 4 2" xfId="19272"/>
    <cellStyle name="Input 2 2 3 4 4 4 3" xfId="19273"/>
    <cellStyle name="Input 2 2 3 4 4 5" xfId="19274"/>
    <cellStyle name="Input 2 2 3 4 4 5 2" xfId="19275"/>
    <cellStyle name="Input 2 2 3 4 4 5 3" xfId="19276"/>
    <cellStyle name="Input 2 2 3 4 4 6" xfId="19277"/>
    <cellStyle name="Input 2 2 3 4 4 6 2" xfId="19278"/>
    <cellStyle name="Input 2 2 3 4 4 6 3" xfId="19279"/>
    <cellStyle name="Input 2 2 3 4 4 7" xfId="19280"/>
    <cellStyle name="Input 2 2 3 4 4 7 2" xfId="19281"/>
    <cellStyle name="Input 2 2 3 4 4 7 3" xfId="19282"/>
    <cellStyle name="Input 2 2 3 4 4 8" xfId="19283"/>
    <cellStyle name="Input 2 2 3 4 4 8 2" xfId="19284"/>
    <cellStyle name="Input 2 2 3 4 4 8 3" xfId="19285"/>
    <cellStyle name="Input 2 2 3 4 4 9" xfId="19286"/>
    <cellStyle name="Input 2 2 3 4 5" xfId="19287"/>
    <cellStyle name="Input 2 2 3 4 5 2" xfId="19288"/>
    <cellStyle name="Input 2 2 3 4 5 2 2" xfId="19289"/>
    <cellStyle name="Input 2 2 3 4 5 2 3" xfId="19290"/>
    <cellStyle name="Input 2 2 3 4 5 3" xfId="19291"/>
    <cellStyle name="Input 2 2 3 4 5 3 2" xfId="19292"/>
    <cellStyle name="Input 2 2 3 4 5 3 3" xfId="19293"/>
    <cellStyle name="Input 2 2 3 4 5 4" xfId="19294"/>
    <cellStyle name="Input 2 2 3 4 5 4 2" xfId="19295"/>
    <cellStyle name="Input 2 2 3 4 5 4 3" xfId="19296"/>
    <cellStyle name="Input 2 2 3 4 5 5" xfId="19297"/>
    <cellStyle name="Input 2 2 3 4 5 5 2" xfId="19298"/>
    <cellStyle name="Input 2 2 3 4 5 5 3" xfId="19299"/>
    <cellStyle name="Input 2 2 3 4 5 6" xfId="19300"/>
    <cellStyle name="Input 2 2 3 4 5 6 2" xfId="19301"/>
    <cellStyle name="Input 2 2 3 4 5 6 3" xfId="19302"/>
    <cellStyle name="Input 2 2 3 4 5 7" xfId="19303"/>
    <cellStyle name="Input 2 2 3 4 5 7 2" xfId="19304"/>
    <cellStyle name="Input 2 2 3 4 5 7 3" xfId="19305"/>
    <cellStyle name="Input 2 2 3 4 5 8" xfId="19306"/>
    <cellStyle name="Input 2 2 3 4 5 9" xfId="19307"/>
    <cellStyle name="Input 2 2 3 4 6" xfId="19308"/>
    <cellStyle name="Input 2 2 3 4 6 2" xfId="19309"/>
    <cellStyle name="Input 2 2 3 4 6 3" xfId="19310"/>
    <cellStyle name="Input 2 2 3 4 7" xfId="19311"/>
    <cellStyle name="Input 2 2 3 4 7 2" xfId="19312"/>
    <cellStyle name="Input 2 2 3 4 7 3" xfId="19313"/>
    <cellStyle name="Input 2 2 3 4 8" xfId="19314"/>
    <cellStyle name="Input 2 2 3 4 8 2" xfId="19315"/>
    <cellStyle name="Input 2 2 3 4 8 3" xfId="19316"/>
    <cellStyle name="Input 2 2 3 4 9" xfId="19317"/>
    <cellStyle name="Input 2 2 3 4 9 2" xfId="19318"/>
    <cellStyle name="Input 2 2 3 4 9 3" xfId="19319"/>
    <cellStyle name="Input 2 2 3 5" xfId="19320"/>
    <cellStyle name="Input 2 2 3 5 10" xfId="19321"/>
    <cellStyle name="Input 2 2 3 5 2" xfId="19322"/>
    <cellStyle name="Input 2 2 3 5 2 10" xfId="19323"/>
    <cellStyle name="Input 2 2 3 5 2 2" xfId="19324"/>
    <cellStyle name="Input 2 2 3 5 2 2 2" xfId="19325"/>
    <cellStyle name="Input 2 2 3 5 2 2 2 2" xfId="19326"/>
    <cellStyle name="Input 2 2 3 5 2 2 2 3" xfId="19327"/>
    <cellStyle name="Input 2 2 3 5 2 2 3" xfId="19328"/>
    <cellStyle name="Input 2 2 3 5 2 2 3 2" xfId="19329"/>
    <cellStyle name="Input 2 2 3 5 2 2 3 3" xfId="19330"/>
    <cellStyle name="Input 2 2 3 5 2 2 4" xfId="19331"/>
    <cellStyle name="Input 2 2 3 5 2 2 4 2" xfId="19332"/>
    <cellStyle name="Input 2 2 3 5 2 2 4 3" xfId="19333"/>
    <cellStyle name="Input 2 2 3 5 2 2 5" xfId="19334"/>
    <cellStyle name="Input 2 2 3 5 2 2 5 2" xfId="19335"/>
    <cellStyle name="Input 2 2 3 5 2 2 5 3" xfId="19336"/>
    <cellStyle name="Input 2 2 3 5 2 2 6" xfId="19337"/>
    <cellStyle name="Input 2 2 3 5 2 2 6 2" xfId="19338"/>
    <cellStyle name="Input 2 2 3 5 2 2 6 3" xfId="19339"/>
    <cellStyle name="Input 2 2 3 5 2 2 7" xfId="19340"/>
    <cellStyle name="Input 2 2 3 5 2 2 7 2" xfId="19341"/>
    <cellStyle name="Input 2 2 3 5 2 2 7 3" xfId="19342"/>
    <cellStyle name="Input 2 2 3 5 2 2 8" xfId="19343"/>
    <cellStyle name="Input 2 2 3 5 2 2 9" xfId="19344"/>
    <cellStyle name="Input 2 2 3 5 2 3" xfId="19345"/>
    <cellStyle name="Input 2 2 3 5 2 3 2" xfId="19346"/>
    <cellStyle name="Input 2 2 3 5 2 3 3" xfId="19347"/>
    <cellStyle name="Input 2 2 3 5 2 4" xfId="19348"/>
    <cellStyle name="Input 2 2 3 5 2 4 2" xfId="19349"/>
    <cellStyle name="Input 2 2 3 5 2 4 3" xfId="19350"/>
    <cellStyle name="Input 2 2 3 5 2 5" xfId="19351"/>
    <cellStyle name="Input 2 2 3 5 2 5 2" xfId="19352"/>
    <cellStyle name="Input 2 2 3 5 2 5 3" xfId="19353"/>
    <cellStyle name="Input 2 2 3 5 2 6" xfId="19354"/>
    <cellStyle name="Input 2 2 3 5 2 6 2" xfId="19355"/>
    <cellStyle name="Input 2 2 3 5 2 6 3" xfId="19356"/>
    <cellStyle name="Input 2 2 3 5 2 7" xfId="19357"/>
    <cellStyle name="Input 2 2 3 5 2 7 2" xfId="19358"/>
    <cellStyle name="Input 2 2 3 5 2 7 3" xfId="19359"/>
    <cellStyle name="Input 2 2 3 5 2 8" xfId="19360"/>
    <cellStyle name="Input 2 2 3 5 2 8 2" xfId="19361"/>
    <cellStyle name="Input 2 2 3 5 2 8 3" xfId="19362"/>
    <cellStyle name="Input 2 2 3 5 2 9" xfId="19363"/>
    <cellStyle name="Input 2 2 3 5 3" xfId="19364"/>
    <cellStyle name="Input 2 2 3 5 3 10" xfId="19365"/>
    <cellStyle name="Input 2 2 3 5 3 2" xfId="19366"/>
    <cellStyle name="Input 2 2 3 5 3 2 2" xfId="19367"/>
    <cellStyle name="Input 2 2 3 5 3 2 2 2" xfId="19368"/>
    <cellStyle name="Input 2 2 3 5 3 2 2 3" xfId="19369"/>
    <cellStyle name="Input 2 2 3 5 3 2 3" xfId="19370"/>
    <cellStyle name="Input 2 2 3 5 3 2 3 2" xfId="19371"/>
    <cellStyle name="Input 2 2 3 5 3 2 3 3" xfId="19372"/>
    <cellStyle name="Input 2 2 3 5 3 2 4" xfId="19373"/>
    <cellStyle name="Input 2 2 3 5 3 2 4 2" xfId="19374"/>
    <cellStyle name="Input 2 2 3 5 3 2 4 3" xfId="19375"/>
    <cellStyle name="Input 2 2 3 5 3 2 5" xfId="19376"/>
    <cellStyle name="Input 2 2 3 5 3 2 5 2" xfId="19377"/>
    <cellStyle name="Input 2 2 3 5 3 2 5 3" xfId="19378"/>
    <cellStyle name="Input 2 2 3 5 3 2 6" xfId="19379"/>
    <cellStyle name="Input 2 2 3 5 3 2 6 2" xfId="19380"/>
    <cellStyle name="Input 2 2 3 5 3 2 6 3" xfId="19381"/>
    <cellStyle name="Input 2 2 3 5 3 2 7" xfId="19382"/>
    <cellStyle name="Input 2 2 3 5 3 2 7 2" xfId="19383"/>
    <cellStyle name="Input 2 2 3 5 3 2 7 3" xfId="19384"/>
    <cellStyle name="Input 2 2 3 5 3 2 8" xfId="19385"/>
    <cellStyle name="Input 2 2 3 5 3 2 9" xfId="19386"/>
    <cellStyle name="Input 2 2 3 5 3 3" xfId="19387"/>
    <cellStyle name="Input 2 2 3 5 3 3 2" xfId="19388"/>
    <cellStyle name="Input 2 2 3 5 3 3 3" xfId="19389"/>
    <cellStyle name="Input 2 2 3 5 3 4" xfId="19390"/>
    <cellStyle name="Input 2 2 3 5 3 4 2" xfId="19391"/>
    <cellStyle name="Input 2 2 3 5 3 4 3" xfId="19392"/>
    <cellStyle name="Input 2 2 3 5 3 5" xfId="19393"/>
    <cellStyle name="Input 2 2 3 5 3 5 2" xfId="19394"/>
    <cellStyle name="Input 2 2 3 5 3 5 3" xfId="19395"/>
    <cellStyle name="Input 2 2 3 5 3 6" xfId="19396"/>
    <cellStyle name="Input 2 2 3 5 3 6 2" xfId="19397"/>
    <cellStyle name="Input 2 2 3 5 3 6 3" xfId="19398"/>
    <cellStyle name="Input 2 2 3 5 3 7" xfId="19399"/>
    <cellStyle name="Input 2 2 3 5 3 7 2" xfId="19400"/>
    <cellStyle name="Input 2 2 3 5 3 7 3" xfId="19401"/>
    <cellStyle name="Input 2 2 3 5 3 8" xfId="19402"/>
    <cellStyle name="Input 2 2 3 5 3 8 2" xfId="19403"/>
    <cellStyle name="Input 2 2 3 5 3 8 3" xfId="19404"/>
    <cellStyle name="Input 2 2 3 5 3 9" xfId="19405"/>
    <cellStyle name="Input 2 2 3 5 4" xfId="19406"/>
    <cellStyle name="Input 2 2 3 5 4 10" xfId="19407"/>
    <cellStyle name="Input 2 2 3 5 4 2" xfId="19408"/>
    <cellStyle name="Input 2 2 3 5 4 2 2" xfId="19409"/>
    <cellStyle name="Input 2 2 3 5 4 2 2 2" xfId="19410"/>
    <cellStyle name="Input 2 2 3 5 4 2 2 3" xfId="19411"/>
    <cellStyle name="Input 2 2 3 5 4 2 3" xfId="19412"/>
    <cellStyle name="Input 2 2 3 5 4 2 3 2" xfId="19413"/>
    <cellStyle name="Input 2 2 3 5 4 2 3 3" xfId="19414"/>
    <cellStyle name="Input 2 2 3 5 4 2 4" xfId="19415"/>
    <cellStyle name="Input 2 2 3 5 4 2 4 2" xfId="19416"/>
    <cellStyle name="Input 2 2 3 5 4 2 4 3" xfId="19417"/>
    <cellStyle name="Input 2 2 3 5 4 2 5" xfId="19418"/>
    <cellStyle name="Input 2 2 3 5 4 2 5 2" xfId="19419"/>
    <cellStyle name="Input 2 2 3 5 4 2 5 3" xfId="19420"/>
    <cellStyle name="Input 2 2 3 5 4 2 6" xfId="19421"/>
    <cellStyle name="Input 2 2 3 5 4 2 6 2" xfId="19422"/>
    <cellStyle name="Input 2 2 3 5 4 2 6 3" xfId="19423"/>
    <cellStyle name="Input 2 2 3 5 4 2 7" xfId="19424"/>
    <cellStyle name="Input 2 2 3 5 4 2 7 2" xfId="19425"/>
    <cellStyle name="Input 2 2 3 5 4 2 7 3" xfId="19426"/>
    <cellStyle name="Input 2 2 3 5 4 2 8" xfId="19427"/>
    <cellStyle name="Input 2 2 3 5 4 2 9" xfId="19428"/>
    <cellStyle name="Input 2 2 3 5 4 3" xfId="19429"/>
    <cellStyle name="Input 2 2 3 5 4 3 2" xfId="19430"/>
    <cellStyle name="Input 2 2 3 5 4 3 3" xfId="19431"/>
    <cellStyle name="Input 2 2 3 5 4 4" xfId="19432"/>
    <cellStyle name="Input 2 2 3 5 4 4 2" xfId="19433"/>
    <cellStyle name="Input 2 2 3 5 4 4 3" xfId="19434"/>
    <cellStyle name="Input 2 2 3 5 4 5" xfId="19435"/>
    <cellStyle name="Input 2 2 3 5 4 5 2" xfId="19436"/>
    <cellStyle name="Input 2 2 3 5 4 5 3" xfId="19437"/>
    <cellStyle name="Input 2 2 3 5 4 6" xfId="19438"/>
    <cellStyle name="Input 2 2 3 5 4 6 2" xfId="19439"/>
    <cellStyle name="Input 2 2 3 5 4 6 3" xfId="19440"/>
    <cellStyle name="Input 2 2 3 5 4 7" xfId="19441"/>
    <cellStyle name="Input 2 2 3 5 4 7 2" xfId="19442"/>
    <cellStyle name="Input 2 2 3 5 4 7 3" xfId="19443"/>
    <cellStyle name="Input 2 2 3 5 4 8" xfId="19444"/>
    <cellStyle name="Input 2 2 3 5 4 8 2" xfId="19445"/>
    <cellStyle name="Input 2 2 3 5 4 8 3" xfId="19446"/>
    <cellStyle name="Input 2 2 3 5 4 9" xfId="19447"/>
    <cellStyle name="Input 2 2 3 5 5" xfId="19448"/>
    <cellStyle name="Input 2 2 3 5 5 2" xfId="19449"/>
    <cellStyle name="Input 2 2 3 5 5 2 2" xfId="19450"/>
    <cellStyle name="Input 2 2 3 5 5 2 3" xfId="19451"/>
    <cellStyle name="Input 2 2 3 5 5 3" xfId="19452"/>
    <cellStyle name="Input 2 2 3 5 5 3 2" xfId="19453"/>
    <cellStyle name="Input 2 2 3 5 5 3 3" xfId="19454"/>
    <cellStyle name="Input 2 2 3 5 5 4" xfId="19455"/>
    <cellStyle name="Input 2 2 3 5 5 4 2" xfId="19456"/>
    <cellStyle name="Input 2 2 3 5 5 4 3" xfId="19457"/>
    <cellStyle name="Input 2 2 3 5 5 5" xfId="19458"/>
    <cellStyle name="Input 2 2 3 5 5 5 2" xfId="19459"/>
    <cellStyle name="Input 2 2 3 5 5 5 3" xfId="19460"/>
    <cellStyle name="Input 2 2 3 5 5 6" xfId="19461"/>
    <cellStyle name="Input 2 2 3 5 5 6 2" xfId="19462"/>
    <cellStyle name="Input 2 2 3 5 5 6 3" xfId="19463"/>
    <cellStyle name="Input 2 2 3 5 5 7" xfId="19464"/>
    <cellStyle name="Input 2 2 3 5 5 7 2" xfId="19465"/>
    <cellStyle name="Input 2 2 3 5 5 7 3" xfId="19466"/>
    <cellStyle name="Input 2 2 3 5 5 8" xfId="19467"/>
    <cellStyle name="Input 2 2 3 5 5 9" xfId="19468"/>
    <cellStyle name="Input 2 2 3 5 6" xfId="19469"/>
    <cellStyle name="Input 2 2 3 5 6 2" xfId="19470"/>
    <cellStyle name="Input 2 2 3 5 6 3" xfId="19471"/>
    <cellStyle name="Input 2 2 3 5 7" xfId="19472"/>
    <cellStyle name="Input 2 2 3 5 7 2" xfId="19473"/>
    <cellStyle name="Input 2 2 3 5 7 3" xfId="19474"/>
    <cellStyle name="Input 2 2 3 5 8" xfId="19475"/>
    <cellStyle name="Input 2 2 3 5 8 2" xfId="19476"/>
    <cellStyle name="Input 2 2 3 5 8 3" xfId="19477"/>
    <cellStyle name="Input 2 2 3 5 9" xfId="19478"/>
    <cellStyle name="Input 2 2 3 5 9 2" xfId="19479"/>
    <cellStyle name="Input 2 2 3 5 9 3" xfId="19480"/>
    <cellStyle name="Input 2 2 3 6" xfId="19481"/>
    <cellStyle name="Input 2 2 3 6 10" xfId="19482"/>
    <cellStyle name="Input 2 2 3 6 2" xfId="19483"/>
    <cellStyle name="Input 2 2 3 6 2 2" xfId="19484"/>
    <cellStyle name="Input 2 2 3 6 2 2 2" xfId="19485"/>
    <cellStyle name="Input 2 2 3 6 2 2 3" xfId="19486"/>
    <cellStyle name="Input 2 2 3 6 2 3" xfId="19487"/>
    <cellStyle name="Input 2 2 3 6 2 3 2" xfId="19488"/>
    <cellStyle name="Input 2 2 3 6 2 3 3" xfId="19489"/>
    <cellStyle name="Input 2 2 3 6 2 4" xfId="19490"/>
    <cellStyle name="Input 2 2 3 6 2 4 2" xfId="19491"/>
    <cellStyle name="Input 2 2 3 6 2 4 3" xfId="19492"/>
    <cellStyle name="Input 2 2 3 6 2 5" xfId="19493"/>
    <cellStyle name="Input 2 2 3 6 2 5 2" xfId="19494"/>
    <cellStyle name="Input 2 2 3 6 2 5 3" xfId="19495"/>
    <cellStyle name="Input 2 2 3 6 2 6" xfId="19496"/>
    <cellStyle name="Input 2 2 3 6 2 6 2" xfId="19497"/>
    <cellStyle name="Input 2 2 3 6 2 6 3" xfId="19498"/>
    <cellStyle name="Input 2 2 3 6 2 7" xfId="19499"/>
    <cellStyle name="Input 2 2 3 6 2 7 2" xfId="19500"/>
    <cellStyle name="Input 2 2 3 6 2 7 3" xfId="19501"/>
    <cellStyle name="Input 2 2 3 6 2 8" xfId="19502"/>
    <cellStyle name="Input 2 2 3 6 2 9" xfId="19503"/>
    <cellStyle name="Input 2 2 3 6 3" xfId="19504"/>
    <cellStyle name="Input 2 2 3 6 3 2" xfId="19505"/>
    <cellStyle name="Input 2 2 3 6 3 3" xfId="19506"/>
    <cellStyle name="Input 2 2 3 6 4" xfId="19507"/>
    <cellStyle name="Input 2 2 3 6 4 2" xfId="19508"/>
    <cellStyle name="Input 2 2 3 6 4 3" xfId="19509"/>
    <cellStyle name="Input 2 2 3 6 5" xfId="19510"/>
    <cellStyle name="Input 2 2 3 6 5 2" xfId="19511"/>
    <cellStyle name="Input 2 2 3 6 5 3" xfId="19512"/>
    <cellStyle name="Input 2 2 3 6 6" xfId="19513"/>
    <cellStyle name="Input 2 2 3 6 6 2" xfId="19514"/>
    <cellStyle name="Input 2 2 3 6 6 3" xfId="19515"/>
    <cellStyle name="Input 2 2 3 6 7" xfId="19516"/>
    <cellStyle name="Input 2 2 3 6 7 2" xfId="19517"/>
    <cellStyle name="Input 2 2 3 6 7 3" xfId="19518"/>
    <cellStyle name="Input 2 2 3 6 8" xfId="19519"/>
    <cellStyle name="Input 2 2 3 6 8 2" xfId="19520"/>
    <cellStyle name="Input 2 2 3 6 8 3" xfId="19521"/>
    <cellStyle name="Input 2 2 3 6 9" xfId="19522"/>
    <cellStyle name="Input 2 2 3 7" xfId="19523"/>
    <cellStyle name="Input 2 2 3 7 10" xfId="19524"/>
    <cellStyle name="Input 2 2 3 7 2" xfId="19525"/>
    <cellStyle name="Input 2 2 3 7 2 2" xfId="19526"/>
    <cellStyle name="Input 2 2 3 7 2 2 2" xfId="19527"/>
    <cellStyle name="Input 2 2 3 7 2 2 3" xfId="19528"/>
    <cellStyle name="Input 2 2 3 7 2 3" xfId="19529"/>
    <cellStyle name="Input 2 2 3 7 2 3 2" xfId="19530"/>
    <cellStyle name="Input 2 2 3 7 2 3 3" xfId="19531"/>
    <cellStyle name="Input 2 2 3 7 2 4" xfId="19532"/>
    <cellStyle name="Input 2 2 3 7 2 4 2" xfId="19533"/>
    <cellStyle name="Input 2 2 3 7 2 4 3" xfId="19534"/>
    <cellStyle name="Input 2 2 3 7 2 5" xfId="19535"/>
    <cellStyle name="Input 2 2 3 7 2 5 2" xfId="19536"/>
    <cellStyle name="Input 2 2 3 7 2 5 3" xfId="19537"/>
    <cellStyle name="Input 2 2 3 7 2 6" xfId="19538"/>
    <cellStyle name="Input 2 2 3 7 2 6 2" xfId="19539"/>
    <cellStyle name="Input 2 2 3 7 2 6 3" xfId="19540"/>
    <cellStyle name="Input 2 2 3 7 2 7" xfId="19541"/>
    <cellStyle name="Input 2 2 3 7 2 7 2" xfId="19542"/>
    <cellStyle name="Input 2 2 3 7 2 7 3" xfId="19543"/>
    <cellStyle name="Input 2 2 3 7 2 8" xfId="19544"/>
    <cellStyle name="Input 2 2 3 7 2 9" xfId="19545"/>
    <cellStyle name="Input 2 2 3 7 3" xfId="19546"/>
    <cellStyle name="Input 2 2 3 7 3 2" xfId="19547"/>
    <cellStyle name="Input 2 2 3 7 3 3" xfId="19548"/>
    <cellStyle name="Input 2 2 3 7 4" xfId="19549"/>
    <cellStyle name="Input 2 2 3 7 4 2" xfId="19550"/>
    <cellStyle name="Input 2 2 3 7 4 3" xfId="19551"/>
    <cellStyle name="Input 2 2 3 7 5" xfId="19552"/>
    <cellStyle name="Input 2 2 3 7 5 2" xfId="19553"/>
    <cellStyle name="Input 2 2 3 7 5 3" xfId="19554"/>
    <cellStyle name="Input 2 2 3 7 6" xfId="19555"/>
    <cellStyle name="Input 2 2 3 7 6 2" xfId="19556"/>
    <cellStyle name="Input 2 2 3 7 6 3" xfId="19557"/>
    <cellStyle name="Input 2 2 3 7 7" xfId="19558"/>
    <cellStyle name="Input 2 2 3 7 7 2" xfId="19559"/>
    <cellStyle name="Input 2 2 3 7 7 3" xfId="19560"/>
    <cellStyle name="Input 2 2 3 7 8" xfId="19561"/>
    <cellStyle name="Input 2 2 3 7 8 2" xfId="19562"/>
    <cellStyle name="Input 2 2 3 7 8 3" xfId="19563"/>
    <cellStyle name="Input 2 2 3 7 9" xfId="19564"/>
    <cellStyle name="Input 2 2 3 8" xfId="19565"/>
    <cellStyle name="Input 2 2 3 8 10" xfId="19566"/>
    <cellStyle name="Input 2 2 3 8 2" xfId="19567"/>
    <cellStyle name="Input 2 2 3 8 2 2" xfId="19568"/>
    <cellStyle name="Input 2 2 3 8 2 2 2" xfId="19569"/>
    <cellStyle name="Input 2 2 3 8 2 2 3" xfId="19570"/>
    <cellStyle name="Input 2 2 3 8 2 3" xfId="19571"/>
    <cellStyle name="Input 2 2 3 8 2 3 2" xfId="19572"/>
    <cellStyle name="Input 2 2 3 8 2 3 3" xfId="19573"/>
    <cellStyle name="Input 2 2 3 8 2 4" xfId="19574"/>
    <cellStyle name="Input 2 2 3 8 2 4 2" xfId="19575"/>
    <cellStyle name="Input 2 2 3 8 2 4 3" xfId="19576"/>
    <cellStyle name="Input 2 2 3 8 2 5" xfId="19577"/>
    <cellStyle name="Input 2 2 3 8 2 5 2" xfId="19578"/>
    <cellStyle name="Input 2 2 3 8 2 5 3" xfId="19579"/>
    <cellStyle name="Input 2 2 3 8 2 6" xfId="19580"/>
    <cellStyle name="Input 2 2 3 8 2 6 2" xfId="19581"/>
    <cellStyle name="Input 2 2 3 8 2 6 3" xfId="19582"/>
    <cellStyle name="Input 2 2 3 8 2 7" xfId="19583"/>
    <cellStyle name="Input 2 2 3 8 2 7 2" xfId="19584"/>
    <cellStyle name="Input 2 2 3 8 2 7 3" xfId="19585"/>
    <cellStyle name="Input 2 2 3 8 2 8" xfId="19586"/>
    <cellStyle name="Input 2 2 3 8 2 9" xfId="19587"/>
    <cellStyle name="Input 2 2 3 8 3" xfId="19588"/>
    <cellStyle name="Input 2 2 3 8 3 2" xfId="19589"/>
    <cellStyle name="Input 2 2 3 8 3 3" xfId="19590"/>
    <cellStyle name="Input 2 2 3 8 4" xfId="19591"/>
    <cellStyle name="Input 2 2 3 8 4 2" xfId="19592"/>
    <cellStyle name="Input 2 2 3 8 4 3" xfId="19593"/>
    <cellStyle name="Input 2 2 3 8 5" xfId="19594"/>
    <cellStyle name="Input 2 2 3 8 5 2" xfId="19595"/>
    <cellStyle name="Input 2 2 3 8 5 3" xfId="19596"/>
    <cellStyle name="Input 2 2 3 8 6" xfId="19597"/>
    <cellStyle name="Input 2 2 3 8 6 2" xfId="19598"/>
    <cellStyle name="Input 2 2 3 8 6 3" xfId="19599"/>
    <cellStyle name="Input 2 2 3 8 7" xfId="19600"/>
    <cellStyle name="Input 2 2 3 8 7 2" xfId="19601"/>
    <cellStyle name="Input 2 2 3 8 7 3" xfId="19602"/>
    <cellStyle name="Input 2 2 3 8 8" xfId="19603"/>
    <cellStyle name="Input 2 2 3 8 8 2" xfId="19604"/>
    <cellStyle name="Input 2 2 3 8 8 3" xfId="19605"/>
    <cellStyle name="Input 2 2 3 8 9" xfId="19606"/>
    <cellStyle name="Input 2 2 3 9" xfId="19607"/>
    <cellStyle name="Input 2 2 3 9 2" xfId="19608"/>
    <cellStyle name="Input 2 2 3 9 2 2" xfId="19609"/>
    <cellStyle name="Input 2 2 3 9 2 3" xfId="19610"/>
    <cellStyle name="Input 2 2 3 9 3" xfId="19611"/>
    <cellStyle name="Input 2 2 3 9 3 2" xfId="19612"/>
    <cellStyle name="Input 2 2 3 9 3 3" xfId="19613"/>
    <cellStyle name="Input 2 2 3 9 4" xfId="19614"/>
    <cellStyle name="Input 2 2 3 9 4 2" xfId="19615"/>
    <cellStyle name="Input 2 2 3 9 4 3" xfId="19616"/>
    <cellStyle name="Input 2 2 3 9 5" xfId="19617"/>
    <cellStyle name="Input 2 2 3 9 5 2" xfId="19618"/>
    <cellStyle name="Input 2 2 3 9 5 3" xfId="19619"/>
    <cellStyle name="Input 2 2 3 9 6" xfId="19620"/>
    <cellStyle name="Input 2 2 3 9 6 2" xfId="19621"/>
    <cellStyle name="Input 2 2 3 9 6 3" xfId="19622"/>
    <cellStyle name="Input 2 2 3 9 7" xfId="19623"/>
    <cellStyle name="Input 2 2 3 9 7 2" xfId="19624"/>
    <cellStyle name="Input 2 2 3 9 7 3" xfId="19625"/>
    <cellStyle name="Input 2 2 3 9 8" xfId="19626"/>
    <cellStyle name="Input 2 2 3 9 9" xfId="19627"/>
    <cellStyle name="Input 2 2 4" xfId="19628"/>
    <cellStyle name="Input 2 2 4 10" xfId="19629"/>
    <cellStyle name="Input 2 2 4 10 2" xfId="19630"/>
    <cellStyle name="Input 2 2 4 10 3" xfId="19631"/>
    <cellStyle name="Input 2 2 4 11" xfId="19632"/>
    <cellStyle name="Input 2 2 4 11 2" xfId="19633"/>
    <cellStyle name="Input 2 2 4 11 3" xfId="19634"/>
    <cellStyle name="Input 2 2 4 12" xfId="19635"/>
    <cellStyle name="Input 2 2 4 2" xfId="19636"/>
    <cellStyle name="Input 2 2 4 2 10" xfId="19637"/>
    <cellStyle name="Input 2 2 4 2 2" xfId="19638"/>
    <cellStyle name="Input 2 2 4 2 2 2" xfId="19639"/>
    <cellStyle name="Input 2 2 4 2 2 2 2" xfId="19640"/>
    <cellStyle name="Input 2 2 4 2 2 2 3" xfId="19641"/>
    <cellStyle name="Input 2 2 4 2 2 3" xfId="19642"/>
    <cellStyle name="Input 2 2 4 2 2 3 2" xfId="19643"/>
    <cellStyle name="Input 2 2 4 2 2 3 3" xfId="19644"/>
    <cellStyle name="Input 2 2 4 2 2 4" xfId="19645"/>
    <cellStyle name="Input 2 2 4 2 2 4 2" xfId="19646"/>
    <cellStyle name="Input 2 2 4 2 2 4 3" xfId="19647"/>
    <cellStyle name="Input 2 2 4 2 2 5" xfId="19648"/>
    <cellStyle name="Input 2 2 4 2 2 5 2" xfId="19649"/>
    <cellStyle name="Input 2 2 4 2 2 5 3" xfId="19650"/>
    <cellStyle name="Input 2 2 4 2 2 6" xfId="19651"/>
    <cellStyle name="Input 2 2 4 2 2 6 2" xfId="19652"/>
    <cellStyle name="Input 2 2 4 2 2 6 3" xfId="19653"/>
    <cellStyle name="Input 2 2 4 2 2 7" xfId="19654"/>
    <cellStyle name="Input 2 2 4 2 2 7 2" xfId="19655"/>
    <cellStyle name="Input 2 2 4 2 2 7 3" xfId="19656"/>
    <cellStyle name="Input 2 2 4 2 2 8" xfId="19657"/>
    <cellStyle name="Input 2 2 4 2 2 9" xfId="19658"/>
    <cellStyle name="Input 2 2 4 2 3" xfId="19659"/>
    <cellStyle name="Input 2 2 4 2 3 2" xfId="19660"/>
    <cellStyle name="Input 2 2 4 2 3 3" xfId="19661"/>
    <cellStyle name="Input 2 2 4 2 4" xfId="19662"/>
    <cellStyle name="Input 2 2 4 2 4 2" xfId="19663"/>
    <cellStyle name="Input 2 2 4 2 4 3" xfId="19664"/>
    <cellStyle name="Input 2 2 4 2 5" xfId="19665"/>
    <cellStyle name="Input 2 2 4 2 5 2" xfId="19666"/>
    <cellStyle name="Input 2 2 4 2 5 3" xfId="19667"/>
    <cellStyle name="Input 2 2 4 2 6" xfId="19668"/>
    <cellStyle name="Input 2 2 4 2 6 2" xfId="19669"/>
    <cellStyle name="Input 2 2 4 2 6 3" xfId="19670"/>
    <cellStyle name="Input 2 2 4 2 7" xfId="19671"/>
    <cellStyle name="Input 2 2 4 2 7 2" xfId="19672"/>
    <cellStyle name="Input 2 2 4 2 7 3" xfId="19673"/>
    <cellStyle name="Input 2 2 4 2 8" xfId="19674"/>
    <cellStyle name="Input 2 2 4 2 8 2" xfId="19675"/>
    <cellStyle name="Input 2 2 4 2 8 3" xfId="19676"/>
    <cellStyle name="Input 2 2 4 2 9" xfId="19677"/>
    <cellStyle name="Input 2 2 4 3" xfId="19678"/>
    <cellStyle name="Input 2 2 4 3 10" xfId="19679"/>
    <cellStyle name="Input 2 2 4 3 2" xfId="19680"/>
    <cellStyle name="Input 2 2 4 3 2 2" xfId="19681"/>
    <cellStyle name="Input 2 2 4 3 2 2 2" xfId="19682"/>
    <cellStyle name="Input 2 2 4 3 2 2 3" xfId="19683"/>
    <cellStyle name="Input 2 2 4 3 2 3" xfId="19684"/>
    <cellStyle name="Input 2 2 4 3 2 3 2" xfId="19685"/>
    <cellStyle name="Input 2 2 4 3 2 3 3" xfId="19686"/>
    <cellStyle name="Input 2 2 4 3 2 4" xfId="19687"/>
    <cellStyle name="Input 2 2 4 3 2 4 2" xfId="19688"/>
    <cellStyle name="Input 2 2 4 3 2 4 3" xfId="19689"/>
    <cellStyle name="Input 2 2 4 3 2 5" xfId="19690"/>
    <cellStyle name="Input 2 2 4 3 2 5 2" xfId="19691"/>
    <cellStyle name="Input 2 2 4 3 2 5 3" xfId="19692"/>
    <cellStyle name="Input 2 2 4 3 2 6" xfId="19693"/>
    <cellStyle name="Input 2 2 4 3 2 6 2" xfId="19694"/>
    <cellStyle name="Input 2 2 4 3 2 6 3" xfId="19695"/>
    <cellStyle name="Input 2 2 4 3 2 7" xfId="19696"/>
    <cellStyle name="Input 2 2 4 3 2 7 2" xfId="19697"/>
    <cellStyle name="Input 2 2 4 3 2 7 3" xfId="19698"/>
    <cellStyle name="Input 2 2 4 3 2 8" xfId="19699"/>
    <cellStyle name="Input 2 2 4 3 2 9" xfId="19700"/>
    <cellStyle name="Input 2 2 4 3 3" xfId="19701"/>
    <cellStyle name="Input 2 2 4 3 3 2" xfId="19702"/>
    <cellStyle name="Input 2 2 4 3 3 3" xfId="19703"/>
    <cellStyle name="Input 2 2 4 3 4" xfId="19704"/>
    <cellStyle name="Input 2 2 4 3 4 2" xfId="19705"/>
    <cellStyle name="Input 2 2 4 3 4 3" xfId="19706"/>
    <cellStyle name="Input 2 2 4 3 5" xfId="19707"/>
    <cellStyle name="Input 2 2 4 3 5 2" xfId="19708"/>
    <cellStyle name="Input 2 2 4 3 5 3" xfId="19709"/>
    <cellStyle name="Input 2 2 4 3 6" xfId="19710"/>
    <cellStyle name="Input 2 2 4 3 6 2" xfId="19711"/>
    <cellStyle name="Input 2 2 4 3 6 3" xfId="19712"/>
    <cellStyle name="Input 2 2 4 3 7" xfId="19713"/>
    <cellStyle name="Input 2 2 4 3 7 2" xfId="19714"/>
    <cellStyle name="Input 2 2 4 3 7 3" xfId="19715"/>
    <cellStyle name="Input 2 2 4 3 8" xfId="19716"/>
    <cellStyle name="Input 2 2 4 3 8 2" xfId="19717"/>
    <cellStyle name="Input 2 2 4 3 8 3" xfId="19718"/>
    <cellStyle name="Input 2 2 4 3 9" xfId="19719"/>
    <cellStyle name="Input 2 2 4 4" xfId="19720"/>
    <cellStyle name="Input 2 2 4 4 10" xfId="19721"/>
    <cellStyle name="Input 2 2 4 4 2" xfId="19722"/>
    <cellStyle name="Input 2 2 4 4 2 2" xfId="19723"/>
    <cellStyle name="Input 2 2 4 4 2 2 2" xfId="19724"/>
    <cellStyle name="Input 2 2 4 4 2 2 3" xfId="19725"/>
    <cellStyle name="Input 2 2 4 4 2 3" xfId="19726"/>
    <cellStyle name="Input 2 2 4 4 2 3 2" xfId="19727"/>
    <cellStyle name="Input 2 2 4 4 2 3 3" xfId="19728"/>
    <cellStyle name="Input 2 2 4 4 2 4" xfId="19729"/>
    <cellStyle name="Input 2 2 4 4 2 4 2" xfId="19730"/>
    <cellStyle name="Input 2 2 4 4 2 4 3" xfId="19731"/>
    <cellStyle name="Input 2 2 4 4 2 5" xfId="19732"/>
    <cellStyle name="Input 2 2 4 4 2 5 2" xfId="19733"/>
    <cellStyle name="Input 2 2 4 4 2 5 3" xfId="19734"/>
    <cellStyle name="Input 2 2 4 4 2 6" xfId="19735"/>
    <cellStyle name="Input 2 2 4 4 2 6 2" xfId="19736"/>
    <cellStyle name="Input 2 2 4 4 2 6 3" xfId="19737"/>
    <cellStyle name="Input 2 2 4 4 2 7" xfId="19738"/>
    <cellStyle name="Input 2 2 4 4 2 7 2" xfId="19739"/>
    <cellStyle name="Input 2 2 4 4 2 7 3" xfId="19740"/>
    <cellStyle name="Input 2 2 4 4 2 8" xfId="19741"/>
    <cellStyle name="Input 2 2 4 4 2 9" xfId="19742"/>
    <cellStyle name="Input 2 2 4 4 3" xfId="19743"/>
    <cellStyle name="Input 2 2 4 4 3 2" xfId="19744"/>
    <cellStyle name="Input 2 2 4 4 3 3" xfId="19745"/>
    <cellStyle name="Input 2 2 4 4 4" xfId="19746"/>
    <cellStyle name="Input 2 2 4 4 4 2" xfId="19747"/>
    <cellStyle name="Input 2 2 4 4 4 3" xfId="19748"/>
    <cellStyle name="Input 2 2 4 4 5" xfId="19749"/>
    <cellStyle name="Input 2 2 4 4 5 2" xfId="19750"/>
    <cellStyle name="Input 2 2 4 4 5 3" xfId="19751"/>
    <cellStyle name="Input 2 2 4 4 6" xfId="19752"/>
    <cellStyle name="Input 2 2 4 4 6 2" xfId="19753"/>
    <cellStyle name="Input 2 2 4 4 6 3" xfId="19754"/>
    <cellStyle name="Input 2 2 4 4 7" xfId="19755"/>
    <cellStyle name="Input 2 2 4 4 7 2" xfId="19756"/>
    <cellStyle name="Input 2 2 4 4 7 3" xfId="19757"/>
    <cellStyle name="Input 2 2 4 4 8" xfId="19758"/>
    <cellStyle name="Input 2 2 4 4 8 2" xfId="19759"/>
    <cellStyle name="Input 2 2 4 4 8 3" xfId="19760"/>
    <cellStyle name="Input 2 2 4 4 9" xfId="19761"/>
    <cellStyle name="Input 2 2 4 5" xfId="19762"/>
    <cellStyle name="Input 2 2 4 5 2" xfId="19763"/>
    <cellStyle name="Input 2 2 4 5 2 2" xfId="19764"/>
    <cellStyle name="Input 2 2 4 5 2 3" xfId="19765"/>
    <cellStyle name="Input 2 2 4 5 3" xfId="19766"/>
    <cellStyle name="Input 2 2 4 5 3 2" xfId="19767"/>
    <cellStyle name="Input 2 2 4 5 3 3" xfId="19768"/>
    <cellStyle name="Input 2 2 4 5 4" xfId="19769"/>
    <cellStyle name="Input 2 2 4 5 4 2" xfId="19770"/>
    <cellStyle name="Input 2 2 4 5 4 3" xfId="19771"/>
    <cellStyle name="Input 2 2 4 5 5" xfId="19772"/>
    <cellStyle name="Input 2 2 4 5 5 2" xfId="19773"/>
    <cellStyle name="Input 2 2 4 5 5 3" xfId="19774"/>
    <cellStyle name="Input 2 2 4 5 6" xfId="19775"/>
    <cellStyle name="Input 2 2 4 5 6 2" xfId="19776"/>
    <cellStyle name="Input 2 2 4 5 6 3" xfId="19777"/>
    <cellStyle name="Input 2 2 4 5 7" xfId="19778"/>
    <cellStyle name="Input 2 2 4 5 7 2" xfId="19779"/>
    <cellStyle name="Input 2 2 4 5 7 3" xfId="19780"/>
    <cellStyle name="Input 2 2 4 5 8" xfId="19781"/>
    <cellStyle name="Input 2 2 4 5 9" xfId="19782"/>
    <cellStyle name="Input 2 2 4 6" xfId="19783"/>
    <cellStyle name="Input 2 2 4 6 2" xfId="19784"/>
    <cellStyle name="Input 2 2 4 6 3" xfId="19785"/>
    <cellStyle name="Input 2 2 4 7" xfId="19786"/>
    <cellStyle name="Input 2 2 4 7 2" xfId="19787"/>
    <cellStyle name="Input 2 2 4 7 3" xfId="19788"/>
    <cellStyle name="Input 2 2 4 8" xfId="19789"/>
    <cellStyle name="Input 2 2 4 8 2" xfId="19790"/>
    <cellStyle name="Input 2 2 4 8 3" xfId="19791"/>
    <cellStyle name="Input 2 2 4 9" xfId="19792"/>
    <cellStyle name="Input 2 2 4 9 2" xfId="19793"/>
    <cellStyle name="Input 2 2 4 9 3" xfId="19794"/>
    <cellStyle name="Input 2 2 5" xfId="19795"/>
    <cellStyle name="Input 2 2 5 10" xfId="19796"/>
    <cellStyle name="Input 2 2 5 2" xfId="19797"/>
    <cellStyle name="Input 2 2 5 2 2" xfId="19798"/>
    <cellStyle name="Input 2 2 5 2 2 2" xfId="19799"/>
    <cellStyle name="Input 2 2 5 2 2 3" xfId="19800"/>
    <cellStyle name="Input 2 2 5 2 3" xfId="19801"/>
    <cellStyle name="Input 2 2 5 2 3 2" xfId="19802"/>
    <cellStyle name="Input 2 2 5 2 3 3" xfId="19803"/>
    <cellStyle name="Input 2 2 5 2 4" xfId="19804"/>
    <cellStyle name="Input 2 2 5 2 4 2" xfId="19805"/>
    <cellStyle name="Input 2 2 5 2 4 3" xfId="19806"/>
    <cellStyle name="Input 2 2 5 2 5" xfId="19807"/>
    <cellStyle name="Input 2 2 5 2 5 2" xfId="19808"/>
    <cellStyle name="Input 2 2 5 2 5 3" xfId="19809"/>
    <cellStyle name="Input 2 2 5 2 6" xfId="19810"/>
    <cellStyle name="Input 2 2 5 2 6 2" xfId="19811"/>
    <cellStyle name="Input 2 2 5 2 6 3" xfId="19812"/>
    <cellStyle name="Input 2 2 5 2 7" xfId="19813"/>
    <cellStyle name="Input 2 2 5 2 7 2" xfId="19814"/>
    <cellStyle name="Input 2 2 5 2 7 3" xfId="19815"/>
    <cellStyle name="Input 2 2 5 2 8" xfId="19816"/>
    <cellStyle name="Input 2 2 5 2 9" xfId="19817"/>
    <cellStyle name="Input 2 2 5 3" xfId="19818"/>
    <cellStyle name="Input 2 2 5 3 2" xfId="19819"/>
    <cellStyle name="Input 2 2 5 3 3" xfId="19820"/>
    <cellStyle name="Input 2 2 5 4" xfId="19821"/>
    <cellStyle name="Input 2 2 5 4 2" xfId="19822"/>
    <cellStyle name="Input 2 2 5 4 3" xfId="19823"/>
    <cellStyle name="Input 2 2 5 5" xfId="19824"/>
    <cellStyle name="Input 2 2 5 5 2" xfId="19825"/>
    <cellStyle name="Input 2 2 5 5 3" xfId="19826"/>
    <cellStyle name="Input 2 2 5 6" xfId="19827"/>
    <cellStyle name="Input 2 2 5 6 2" xfId="19828"/>
    <cellStyle name="Input 2 2 5 6 3" xfId="19829"/>
    <cellStyle name="Input 2 2 5 7" xfId="19830"/>
    <cellStyle name="Input 2 2 5 7 2" xfId="19831"/>
    <cellStyle name="Input 2 2 5 7 3" xfId="19832"/>
    <cellStyle name="Input 2 2 5 8" xfId="19833"/>
    <cellStyle name="Input 2 2 5 8 2" xfId="19834"/>
    <cellStyle name="Input 2 2 5 8 3" xfId="19835"/>
    <cellStyle name="Input 2 2 5 9" xfId="19836"/>
    <cellStyle name="Input 2 2 6" xfId="19837"/>
    <cellStyle name="Input 2 2 6 10" xfId="19838"/>
    <cellStyle name="Input 2 2 6 2" xfId="19839"/>
    <cellStyle name="Input 2 2 6 2 2" xfId="19840"/>
    <cellStyle name="Input 2 2 6 2 2 2" xfId="19841"/>
    <cellStyle name="Input 2 2 6 2 2 3" xfId="19842"/>
    <cellStyle name="Input 2 2 6 2 3" xfId="19843"/>
    <cellStyle name="Input 2 2 6 2 3 2" xfId="19844"/>
    <cellStyle name="Input 2 2 6 2 3 3" xfId="19845"/>
    <cellStyle name="Input 2 2 6 2 4" xfId="19846"/>
    <cellStyle name="Input 2 2 6 2 4 2" xfId="19847"/>
    <cellStyle name="Input 2 2 6 2 4 3" xfId="19848"/>
    <cellStyle name="Input 2 2 6 2 5" xfId="19849"/>
    <cellStyle name="Input 2 2 6 2 5 2" xfId="19850"/>
    <cellStyle name="Input 2 2 6 2 5 3" xfId="19851"/>
    <cellStyle name="Input 2 2 6 2 6" xfId="19852"/>
    <cellStyle name="Input 2 2 6 2 6 2" xfId="19853"/>
    <cellStyle name="Input 2 2 6 2 6 3" xfId="19854"/>
    <cellStyle name="Input 2 2 6 2 7" xfId="19855"/>
    <cellStyle name="Input 2 2 6 2 7 2" xfId="19856"/>
    <cellStyle name="Input 2 2 6 2 7 3" xfId="19857"/>
    <cellStyle name="Input 2 2 6 2 8" xfId="19858"/>
    <cellStyle name="Input 2 2 6 2 9" xfId="19859"/>
    <cellStyle name="Input 2 2 6 3" xfId="19860"/>
    <cellStyle name="Input 2 2 6 3 2" xfId="19861"/>
    <cellStyle name="Input 2 2 6 3 3" xfId="19862"/>
    <cellStyle name="Input 2 2 6 4" xfId="19863"/>
    <cellStyle name="Input 2 2 6 4 2" xfId="19864"/>
    <cellStyle name="Input 2 2 6 4 3" xfId="19865"/>
    <cellStyle name="Input 2 2 6 5" xfId="19866"/>
    <cellStyle name="Input 2 2 6 5 2" xfId="19867"/>
    <cellStyle name="Input 2 2 6 5 3" xfId="19868"/>
    <cellStyle name="Input 2 2 6 6" xfId="19869"/>
    <cellStyle name="Input 2 2 6 6 2" xfId="19870"/>
    <cellStyle name="Input 2 2 6 6 3" xfId="19871"/>
    <cellStyle name="Input 2 2 6 7" xfId="19872"/>
    <cellStyle name="Input 2 2 6 7 2" xfId="19873"/>
    <cellStyle name="Input 2 2 6 7 3" xfId="19874"/>
    <cellStyle name="Input 2 2 6 8" xfId="19875"/>
    <cellStyle name="Input 2 2 6 8 2" xfId="19876"/>
    <cellStyle name="Input 2 2 6 8 3" xfId="19877"/>
    <cellStyle name="Input 2 2 6 9" xfId="19878"/>
    <cellStyle name="Input 2 2 7" xfId="19879"/>
    <cellStyle name="Input 2 2 7 10" xfId="19880"/>
    <cellStyle name="Input 2 2 7 2" xfId="19881"/>
    <cellStyle name="Input 2 2 7 2 2" xfId="19882"/>
    <cellStyle name="Input 2 2 7 2 2 2" xfId="19883"/>
    <cellStyle name="Input 2 2 7 2 2 3" xfId="19884"/>
    <cellStyle name="Input 2 2 7 2 3" xfId="19885"/>
    <cellStyle name="Input 2 2 7 2 3 2" xfId="19886"/>
    <cellStyle name="Input 2 2 7 2 3 3" xfId="19887"/>
    <cellStyle name="Input 2 2 7 2 4" xfId="19888"/>
    <cellStyle name="Input 2 2 7 2 4 2" xfId="19889"/>
    <cellStyle name="Input 2 2 7 2 4 3" xfId="19890"/>
    <cellStyle name="Input 2 2 7 2 5" xfId="19891"/>
    <cellStyle name="Input 2 2 7 2 5 2" xfId="19892"/>
    <cellStyle name="Input 2 2 7 2 5 3" xfId="19893"/>
    <cellStyle name="Input 2 2 7 2 6" xfId="19894"/>
    <cellStyle name="Input 2 2 7 2 6 2" xfId="19895"/>
    <cellStyle name="Input 2 2 7 2 6 3" xfId="19896"/>
    <cellStyle name="Input 2 2 7 2 7" xfId="19897"/>
    <cellStyle name="Input 2 2 7 2 7 2" xfId="19898"/>
    <cellStyle name="Input 2 2 7 2 7 3" xfId="19899"/>
    <cellStyle name="Input 2 2 7 2 8" xfId="19900"/>
    <cellStyle name="Input 2 2 7 2 9" xfId="19901"/>
    <cellStyle name="Input 2 2 7 3" xfId="19902"/>
    <cellStyle name="Input 2 2 7 3 2" xfId="19903"/>
    <cellStyle name="Input 2 2 7 3 3" xfId="19904"/>
    <cellStyle name="Input 2 2 7 4" xfId="19905"/>
    <cellStyle name="Input 2 2 7 4 2" xfId="19906"/>
    <cellStyle name="Input 2 2 7 4 3" xfId="19907"/>
    <cellStyle name="Input 2 2 7 5" xfId="19908"/>
    <cellStyle name="Input 2 2 7 5 2" xfId="19909"/>
    <cellStyle name="Input 2 2 7 5 3" xfId="19910"/>
    <cellStyle name="Input 2 2 7 6" xfId="19911"/>
    <cellStyle name="Input 2 2 7 6 2" xfId="19912"/>
    <cellStyle name="Input 2 2 7 6 3" xfId="19913"/>
    <cellStyle name="Input 2 2 7 7" xfId="19914"/>
    <cellStyle name="Input 2 2 7 7 2" xfId="19915"/>
    <cellStyle name="Input 2 2 7 7 3" xfId="19916"/>
    <cellStyle name="Input 2 2 7 8" xfId="19917"/>
    <cellStyle name="Input 2 2 7 8 2" xfId="19918"/>
    <cellStyle name="Input 2 2 7 8 3" xfId="19919"/>
    <cellStyle name="Input 2 2 7 9" xfId="19920"/>
    <cellStyle name="Input 2 2 8" xfId="19921"/>
    <cellStyle name="Input 2 2 8 2" xfId="19922"/>
    <cellStyle name="Input 2 2 8 2 2" xfId="19923"/>
    <cellStyle name="Input 2 2 8 2 3" xfId="19924"/>
    <cellStyle name="Input 2 2 8 3" xfId="19925"/>
    <cellStyle name="Input 2 2 8 3 2" xfId="19926"/>
    <cellStyle name="Input 2 2 8 3 3" xfId="19927"/>
    <cellStyle name="Input 2 2 8 4" xfId="19928"/>
    <cellStyle name="Input 2 2 8 4 2" xfId="19929"/>
    <cellStyle name="Input 2 2 8 4 3" xfId="19930"/>
    <cellStyle name="Input 2 2 8 5" xfId="19931"/>
    <cellStyle name="Input 2 2 8 5 2" xfId="19932"/>
    <cellStyle name="Input 2 2 8 5 3" xfId="19933"/>
    <cellStyle name="Input 2 2 8 6" xfId="19934"/>
    <cellStyle name="Input 2 2 8 6 2" xfId="19935"/>
    <cellStyle name="Input 2 2 8 6 3" xfId="19936"/>
    <cellStyle name="Input 2 2 8 7" xfId="19937"/>
    <cellStyle name="Input 2 2 8 7 2" xfId="19938"/>
    <cellStyle name="Input 2 2 8 7 3" xfId="19939"/>
    <cellStyle name="Input 2 2 8 8" xfId="19940"/>
    <cellStyle name="Input 2 2 8 9" xfId="19941"/>
    <cellStyle name="Input 2 2 9" xfId="19942"/>
    <cellStyle name="Input 2 2 9 2" xfId="19943"/>
    <cellStyle name="Input 2 2 9 3" xfId="19944"/>
    <cellStyle name="Input 2 3" xfId="19945"/>
    <cellStyle name="Input 2 3 10" xfId="19946"/>
    <cellStyle name="Input 2 3 10 2" xfId="19947"/>
    <cellStyle name="Input 2 3 10 3" xfId="19948"/>
    <cellStyle name="Input 2 3 11" xfId="19949"/>
    <cellStyle name="Input 2 3 11 2" xfId="19950"/>
    <cellStyle name="Input 2 3 11 3" xfId="19951"/>
    <cellStyle name="Input 2 3 12" xfId="19952"/>
    <cellStyle name="Input 2 3 13" xfId="19953"/>
    <cellStyle name="Input 2 3 2" xfId="19954"/>
    <cellStyle name="Input 2 3 2 10" xfId="19955"/>
    <cellStyle name="Input 2 3 2 10 2" xfId="19956"/>
    <cellStyle name="Input 2 3 2 10 3" xfId="19957"/>
    <cellStyle name="Input 2 3 2 11" xfId="19958"/>
    <cellStyle name="Input 2 3 2 11 2" xfId="19959"/>
    <cellStyle name="Input 2 3 2 11 3" xfId="19960"/>
    <cellStyle name="Input 2 3 2 12" xfId="19961"/>
    <cellStyle name="Input 2 3 2 12 2" xfId="19962"/>
    <cellStyle name="Input 2 3 2 12 3" xfId="19963"/>
    <cellStyle name="Input 2 3 2 13" xfId="19964"/>
    <cellStyle name="Input 2 3 2 13 2" xfId="19965"/>
    <cellStyle name="Input 2 3 2 13 3" xfId="19966"/>
    <cellStyle name="Input 2 3 2 14" xfId="19967"/>
    <cellStyle name="Input 2 3 2 2" xfId="19968"/>
    <cellStyle name="Input 2 3 2 2 10" xfId="19969"/>
    <cellStyle name="Input 2 3 2 2 2" xfId="19970"/>
    <cellStyle name="Input 2 3 2 2 2 10" xfId="19971"/>
    <cellStyle name="Input 2 3 2 2 2 2" xfId="19972"/>
    <cellStyle name="Input 2 3 2 2 2 2 2" xfId="19973"/>
    <cellStyle name="Input 2 3 2 2 2 2 2 2" xfId="19974"/>
    <cellStyle name="Input 2 3 2 2 2 2 2 3" xfId="19975"/>
    <cellStyle name="Input 2 3 2 2 2 2 3" xfId="19976"/>
    <cellStyle name="Input 2 3 2 2 2 2 3 2" xfId="19977"/>
    <cellStyle name="Input 2 3 2 2 2 2 3 3" xfId="19978"/>
    <cellStyle name="Input 2 3 2 2 2 2 4" xfId="19979"/>
    <cellStyle name="Input 2 3 2 2 2 2 4 2" xfId="19980"/>
    <cellStyle name="Input 2 3 2 2 2 2 4 3" xfId="19981"/>
    <cellStyle name="Input 2 3 2 2 2 2 5" xfId="19982"/>
    <cellStyle name="Input 2 3 2 2 2 2 5 2" xfId="19983"/>
    <cellStyle name="Input 2 3 2 2 2 2 5 3" xfId="19984"/>
    <cellStyle name="Input 2 3 2 2 2 2 6" xfId="19985"/>
    <cellStyle name="Input 2 3 2 2 2 2 6 2" xfId="19986"/>
    <cellStyle name="Input 2 3 2 2 2 2 6 3" xfId="19987"/>
    <cellStyle name="Input 2 3 2 2 2 2 7" xfId="19988"/>
    <cellStyle name="Input 2 3 2 2 2 2 7 2" xfId="19989"/>
    <cellStyle name="Input 2 3 2 2 2 2 7 3" xfId="19990"/>
    <cellStyle name="Input 2 3 2 2 2 2 8" xfId="19991"/>
    <cellStyle name="Input 2 3 2 2 2 2 9" xfId="19992"/>
    <cellStyle name="Input 2 3 2 2 2 3" xfId="19993"/>
    <cellStyle name="Input 2 3 2 2 2 3 2" xfId="19994"/>
    <cellStyle name="Input 2 3 2 2 2 3 3" xfId="19995"/>
    <cellStyle name="Input 2 3 2 2 2 4" xfId="19996"/>
    <cellStyle name="Input 2 3 2 2 2 4 2" xfId="19997"/>
    <cellStyle name="Input 2 3 2 2 2 4 3" xfId="19998"/>
    <cellStyle name="Input 2 3 2 2 2 5" xfId="19999"/>
    <cellStyle name="Input 2 3 2 2 2 5 2" xfId="20000"/>
    <cellStyle name="Input 2 3 2 2 2 5 3" xfId="20001"/>
    <cellStyle name="Input 2 3 2 2 2 6" xfId="20002"/>
    <cellStyle name="Input 2 3 2 2 2 6 2" xfId="20003"/>
    <cellStyle name="Input 2 3 2 2 2 6 3" xfId="20004"/>
    <cellStyle name="Input 2 3 2 2 2 7" xfId="20005"/>
    <cellStyle name="Input 2 3 2 2 2 7 2" xfId="20006"/>
    <cellStyle name="Input 2 3 2 2 2 7 3" xfId="20007"/>
    <cellStyle name="Input 2 3 2 2 2 8" xfId="20008"/>
    <cellStyle name="Input 2 3 2 2 2 8 2" xfId="20009"/>
    <cellStyle name="Input 2 3 2 2 2 8 3" xfId="20010"/>
    <cellStyle name="Input 2 3 2 2 2 9" xfId="20011"/>
    <cellStyle name="Input 2 3 2 2 3" xfId="20012"/>
    <cellStyle name="Input 2 3 2 2 3 10" xfId="20013"/>
    <cellStyle name="Input 2 3 2 2 3 2" xfId="20014"/>
    <cellStyle name="Input 2 3 2 2 3 2 2" xfId="20015"/>
    <cellStyle name="Input 2 3 2 2 3 2 2 2" xfId="20016"/>
    <cellStyle name="Input 2 3 2 2 3 2 2 3" xfId="20017"/>
    <cellStyle name="Input 2 3 2 2 3 2 3" xfId="20018"/>
    <cellStyle name="Input 2 3 2 2 3 2 3 2" xfId="20019"/>
    <cellStyle name="Input 2 3 2 2 3 2 3 3" xfId="20020"/>
    <cellStyle name="Input 2 3 2 2 3 2 4" xfId="20021"/>
    <cellStyle name="Input 2 3 2 2 3 2 4 2" xfId="20022"/>
    <cellStyle name="Input 2 3 2 2 3 2 4 3" xfId="20023"/>
    <cellStyle name="Input 2 3 2 2 3 2 5" xfId="20024"/>
    <cellStyle name="Input 2 3 2 2 3 2 5 2" xfId="20025"/>
    <cellStyle name="Input 2 3 2 2 3 2 5 3" xfId="20026"/>
    <cellStyle name="Input 2 3 2 2 3 2 6" xfId="20027"/>
    <cellStyle name="Input 2 3 2 2 3 2 6 2" xfId="20028"/>
    <cellStyle name="Input 2 3 2 2 3 2 6 3" xfId="20029"/>
    <cellStyle name="Input 2 3 2 2 3 2 7" xfId="20030"/>
    <cellStyle name="Input 2 3 2 2 3 2 7 2" xfId="20031"/>
    <cellStyle name="Input 2 3 2 2 3 2 7 3" xfId="20032"/>
    <cellStyle name="Input 2 3 2 2 3 2 8" xfId="20033"/>
    <cellStyle name="Input 2 3 2 2 3 2 9" xfId="20034"/>
    <cellStyle name="Input 2 3 2 2 3 3" xfId="20035"/>
    <cellStyle name="Input 2 3 2 2 3 3 2" xfId="20036"/>
    <cellStyle name="Input 2 3 2 2 3 3 3" xfId="20037"/>
    <cellStyle name="Input 2 3 2 2 3 4" xfId="20038"/>
    <cellStyle name="Input 2 3 2 2 3 4 2" xfId="20039"/>
    <cellStyle name="Input 2 3 2 2 3 4 3" xfId="20040"/>
    <cellStyle name="Input 2 3 2 2 3 5" xfId="20041"/>
    <cellStyle name="Input 2 3 2 2 3 5 2" xfId="20042"/>
    <cellStyle name="Input 2 3 2 2 3 5 3" xfId="20043"/>
    <cellStyle name="Input 2 3 2 2 3 6" xfId="20044"/>
    <cellStyle name="Input 2 3 2 2 3 6 2" xfId="20045"/>
    <cellStyle name="Input 2 3 2 2 3 6 3" xfId="20046"/>
    <cellStyle name="Input 2 3 2 2 3 7" xfId="20047"/>
    <cellStyle name="Input 2 3 2 2 3 7 2" xfId="20048"/>
    <cellStyle name="Input 2 3 2 2 3 7 3" xfId="20049"/>
    <cellStyle name="Input 2 3 2 2 3 8" xfId="20050"/>
    <cellStyle name="Input 2 3 2 2 3 8 2" xfId="20051"/>
    <cellStyle name="Input 2 3 2 2 3 8 3" xfId="20052"/>
    <cellStyle name="Input 2 3 2 2 3 9" xfId="20053"/>
    <cellStyle name="Input 2 3 2 2 4" xfId="20054"/>
    <cellStyle name="Input 2 3 2 2 4 10" xfId="20055"/>
    <cellStyle name="Input 2 3 2 2 4 2" xfId="20056"/>
    <cellStyle name="Input 2 3 2 2 4 2 2" xfId="20057"/>
    <cellStyle name="Input 2 3 2 2 4 2 2 2" xfId="20058"/>
    <cellStyle name="Input 2 3 2 2 4 2 2 3" xfId="20059"/>
    <cellStyle name="Input 2 3 2 2 4 2 3" xfId="20060"/>
    <cellStyle name="Input 2 3 2 2 4 2 3 2" xfId="20061"/>
    <cellStyle name="Input 2 3 2 2 4 2 3 3" xfId="20062"/>
    <cellStyle name="Input 2 3 2 2 4 2 4" xfId="20063"/>
    <cellStyle name="Input 2 3 2 2 4 2 4 2" xfId="20064"/>
    <cellStyle name="Input 2 3 2 2 4 2 4 3" xfId="20065"/>
    <cellStyle name="Input 2 3 2 2 4 2 5" xfId="20066"/>
    <cellStyle name="Input 2 3 2 2 4 2 5 2" xfId="20067"/>
    <cellStyle name="Input 2 3 2 2 4 2 5 3" xfId="20068"/>
    <cellStyle name="Input 2 3 2 2 4 2 6" xfId="20069"/>
    <cellStyle name="Input 2 3 2 2 4 2 6 2" xfId="20070"/>
    <cellStyle name="Input 2 3 2 2 4 2 6 3" xfId="20071"/>
    <cellStyle name="Input 2 3 2 2 4 2 7" xfId="20072"/>
    <cellStyle name="Input 2 3 2 2 4 2 7 2" xfId="20073"/>
    <cellStyle name="Input 2 3 2 2 4 2 7 3" xfId="20074"/>
    <cellStyle name="Input 2 3 2 2 4 2 8" xfId="20075"/>
    <cellStyle name="Input 2 3 2 2 4 2 9" xfId="20076"/>
    <cellStyle name="Input 2 3 2 2 4 3" xfId="20077"/>
    <cellStyle name="Input 2 3 2 2 4 3 2" xfId="20078"/>
    <cellStyle name="Input 2 3 2 2 4 3 3" xfId="20079"/>
    <cellStyle name="Input 2 3 2 2 4 4" xfId="20080"/>
    <cellStyle name="Input 2 3 2 2 4 4 2" xfId="20081"/>
    <cellStyle name="Input 2 3 2 2 4 4 3" xfId="20082"/>
    <cellStyle name="Input 2 3 2 2 4 5" xfId="20083"/>
    <cellStyle name="Input 2 3 2 2 4 5 2" xfId="20084"/>
    <cellStyle name="Input 2 3 2 2 4 5 3" xfId="20085"/>
    <cellStyle name="Input 2 3 2 2 4 6" xfId="20086"/>
    <cellStyle name="Input 2 3 2 2 4 6 2" xfId="20087"/>
    <cellStyle name="Input 2 3 2 2 4 6 3" xfId="20088"/>
    <cellStyle name="Input 2 3 2 2 4 7" xfId="20089"/>
    <cellStyle name="Input 2 3 2 2 4 7 2" xfId="20090"/>
    <cellStyle name="Input 2 3 2 2 4 7 3" xfId="20091"/>
    <cellStyle name="Input 2 3 2 2 4 8" xfId="20092"/>
    <cellStyle name="Input 2 3 2 2 4 8 2" xfId="20093"/>
    <cellStyle name="Input 2 3 2 2 4 8 3" xfId="20094"/>
    <cellStyle name="Input 2 3 2 2 4 9" xfId="20095"/>
    <cellStyle name="Input 2 3 2 2 5" xfId="20096"/>
    <cellStyle name="Input 2 3 2 2 5 2" xfId="20097"/>
    <cellStyle name="Input 2 3 2 2 5 2 2" xfId="20098"/>
    <cellStyle name="Input 2 3 2 2 5 2 3" xfId="20099"/>
    <cellStyle name="Input 2 3 2 2 5 3" xfId="20100"/>
    <cellStyle name="Input 2 3 2 2 5 3 2" xfId="20101"/>
    <cellStyle name="Input 2 3 2 2 5 3 3" xfId="20102"/>
    <cellStyle name="Input 2 3 2 2 5 4" xfId="20103"/>
    <cellStyle name="Input 2 3 2 2 5 4 2" xfId="20104"/>
    <cellStyle name="Input 2 3 2 2 5 4 3" xfId="20105"/>
    <cellStyle name="Input 2 3 2 2 5 5" xfId="20106"/>
    <cellStyle name="Input 2 3 2 2 5 5 2" xfId="20107"/>
    <cellStyle name="Input 2 3 2 2 5 5 3" xfId="20108"/>
    <cellStyle name="Input 2 3 2 2 5 6" xfId="20109"/>
    <cellStyle name="Input 2 3 2 2 5 6 2" xfId="20110"/>
    <cellStyle name="Input 2 3 2 2 5 6 3" xfId="20111"/>
    <cellStyle name="Input 2 3 2 2 5 7" xfId="20112"/>
    <cellStyle name="Input 2 3 2 2 5 7 2" xfId="20113"/>
    <cellStyle name="Input 2 3 2 2 5 7 3" xfId="20114"/>
    <cellStyle name="Input 2 3 2 2 5 8" xfId="20115"/>
    <cellStyle name="Input 2 3 2 2 5 9" xfId="20116"/>
    <cellStyle name="Input 2 3 2 2 6" xfId="20117"/>
    <cellStyle name="Input 2 3 2 2 6 2" xfId="20118"/>
    <cellStyle name="Input 2 3 2 2 6 3" xfId="20119"/>
    <cellStyle name="Input 2 3 2 2 7" xfId="20120"/>
    <cellStyle name="Input 2 3 2 2 7 2" xfId="20121"/>
    <cellStyle name="Input 2 3 2 2 7 3" xfId="20122"/>
    <cellStyle name="Input 2 3 2 2 8" xfId="20123"/>
    <cellStyle name="Input 2 3 2 2 8 2" xfId="20124"/>
    <cellStyle name="Input 2 3 2 2 8 3" xfId="20125"/>
    <cellStyle name="Input 2 3 2 2 9" xfId="20126"/>
    <cellStyle name="Input 2 3 2 2 9 2" xfId="20127"/>
    <cellStyle name="Input 2 3 2 2 9 3" xfId="20128"/>
    <cellStyle name="Input 2 3 2 3" xfId="20129"/>
    <cellStyle name="Input 2 3 2 3 10" xfId="20130"/>
    <cellStyle name="Input 2 3 2 3 2" xfId="20131"/>
    <cellStyle name="Input 2 3 2 3 2 10" xfId="20132"/>
    <cellStyle name="Input 2 3 2 3 2 2" xfId="20133"/>
    <cellStyle name="Input 2 3 2 3 2 2 2" xfId="20134"/>
    <cellStyle name="Input 2 3 2 3 2 2 2 2" xfId="20135"/>
    <cellStyle name="Input 2 3 2 3 2 2 2 3" xfId="20136"/>
    <cellStyle name="Input 2 3 2 3 2 2 3" xfId="20137"/>
    <cellStyle name="Input 2 3 2 3 2 2 3 2" xfId="20138"/>
    <cellStyle name="Input 2 3 2 3 2 2 3 3" xfId="20139"/>
    <cellStyle name="Input 2 3 2 3 2 2 4" xfId="20140"/>
    <cellStyle name="Input 2 3 2 3 2 2 4 2" xfId="20141"/>
    <cellStyle name="Input 2 3 2 3 2 2 4 3" xfId="20142"/>
    <cellStyle name="Input 2 3 2 3 2 2 5" xfId="20143"/>
    <cellStyle name="Input 2 3 2 3 2 2 5 2" xfId="20144"/>
    <cellStyle name="Input 2 3 2 3 2 2 5 3" xfId="20145"/>
    <cellStyle name="Input 2 3 2 3 2 2 6" xfId="20146"/>
    <cellStyle name="Input 2 3 2 3 2 2 6 2" xfId="20147"/>
    <cellStyle name="Input 2 3 2 3 2 2 6 3" xfId="20148"/>
    <cellStyle name="Input 2 3 2 3 2 2 7" xfId="20149"/>
    <cellStyle name="Input 2 3 2 3 2 2 7 2" xfId="20150"/>
    <cellStyle name="Input 2 3 2 3 2 2 7 3" xfId="20151"/>
    <cellStyle name="Input 2 3 2 3 2 2 8" xfId="20152"/>
    <cellStyle name="Input 2 3 2 3 2 2 9" xfId="20153"/>
    <cellStyle name="Input 2 3 2 3 2 3" xfId="20154"/>
    <cellStyle name="Input 2 3 2 3 2 3 2" xfId="20155"/>
    <cellStyle name="Input 2 3 2 3 2 3 3" xfId="20156"/>
    <cellStyle name="Input 2 3 2 3 2 4" xfId="20157"/>
    <cellStyle name="Input 2 3 2 3 2 4 2" xfId="20158"/>
    <cellStyle name="Input 2 3 2 3 2 4 3" xfId="20159"/>
    <cellStyle name="Input 2 3 2 3 2 5" xfId="20160"/>
    <cellStyle name="Input 2 3 2 3 2 5 2" xfId="20161"/>
    <cellStyle name="Input 2 3 2 3 2 5 3" xfId="20162"/>
    <cellStyle name="Input 2 3 2 3 2 6" xfId="20163"/>
    <cellStyle name="Input 2 3 2 3 2 6 2" xfId="20164"/>
    <cellStyle name="Input 2 3 2 3 2 6 3" xfId="20165"/>
    <cellStyle name="Input 2 3 2 3 2 7" xfId="20166"/>
    <cellStyle name="Input 2 3 2 3 2 7 2" xfId="20167"/>
    <cellStyle name="Input 2 3 2 3 2 7 3" xfId="20168"/>
    <cellStyle name="Input 2 3 2 3 2 8" xfId="20169"/>
    <cellStyle name="Input 2 3 2 3 2 8 2" xfId="20170"/>
    <cellStyle name="Input 2 3 2 3 2 8 3" xfId="20171"/>
    <cellStyle name="Input 2 3 2 3 2 9" xfId="20172"/>
    <cellStyle name="Input 2 3 2 3 3" xfId="20173"/>
    <cellStyle name="Input 2 3 2 3 3 10" xfId="20174"/>
    <cellStyle name="Input 2 3 2 3 3 2" xfId="20175"/>
    <cellStyle name="Input 2 3 2 3 3 2 2" xfId="20176"/>
    <cellStyle name="Input 2 3 2 3 3 2 2 2" xfId="20177"/>
    <cellStyle name="Input 2 3 2 3 3 2 2 3" xfId="20178"/>
    <cellStyle name="Input 2 3 2 3 3 2 3" xfId="20179"/>
    <cellStyle name="Input 2 3 2 3 3 2 3 2" xfId="20180"/>
    <cellStyle name="Input 2 3 2 3 3 2 3 3" xfId="20181"/>
    <cellStyle name="Input 2 3 2 3 3 2 4" xfId="20182"/>
    <cellStyle name="Input 2 3 2 3 3 2 4 2" xfId="20183"/>
    <cellStyle name="Input 2 3 2 3 3 2 4 3" xfId="20184"/>
    <cellStyle name="Input 2 3 2 3 3 2 5" xfId="20185"/>
    <cellStyle name="Input 2 3 2 3 3 2 5 2" xfId="20186"/>
    <cellStyle name="Input 2 3 2 3 3 2 5 3" xfId="20187"/>
    <cellStyle name="Input 2 3 2 3 3 2 6" xfId="20188"/>
    <cellStyle name="Input 2 3 2 3 3 2 6 2" xfId="20189"/>
    <cellStyle name="Input 2 3 2 3 3 2 6 3" xfId="20190"/>
    <cellStyle name="Input 2 3 2 3 3 2 7" xfId="20191"/>
    <cellStyle name="Input 2 3 2 3 3 2 7 2" xfId="20192"/>
    <cellStyle name="Input 2 3 2 3 3 2 7 3" xfId="20193"/>
    <cellStyle name="Input 2 3 2 3 3 2 8" xfId="20194"/>
    <cellStyle name="Input 2 3 2 3 3 2 9" xfId="20195"/>
    <cellStyle name="Input 2 3 2 3 3 3" xfId="20196"/>
    <cellStyle name="Input 2 3 2 3 3 3 2" xfId="20197"/>
    <cellStyle name="Input 2 3 2 3 3 3 3" xfId="20198"/>
    <cellStyle name="Input 2 3 2 3 3 4" xfId="20199"/>
    <cellStyle name="Input 2 3 2 3 3 4 2" xfId="20200"/>
    <cellStyle name="Input 2 3 2 3 3 4 3" xfId="20201"/>
    <cellStyle name="Input 2 3 2 3 3 5" xfId="20202"/>
    <cellStyle name="Input 2 3 2 3 3 5 2" xfId="20203"/>
    <cellStyle name="Input 2 3 2 3 3 5 3" xfId="20204"/>
    <cellStyle name="Input 2 3 2 3 3 6" xfId="20205"/>
    <cellStyle name="Input 2 3 2 3 3 6 2" xfId="20206"/>
    <cellStyle name="Input 2 3 2 3 3 6 3" xfId="20207"/>
    <cellStyle name="Input 2 3 2 3 3 7" xfId="20208"/>
    <cellStyle name="Input 2 3 2 3 3 7 2" xfId="20209"/>
    <cellStyle name="Input 2 3 2 3 3 7 3" xfId="20210"/>
    <cellStyle name="Input 2 3 2 3 3 8" xfId="20211"/>
    <cellStyle name="Input 2 3 2 3 3 8 2" xfId="20212"/>
    <cellStyle name="Input 2 3 2 3 3 8 3" xfId="20213"/>
    <cellStyle name="Input 2 3 2 3 3 9" xfId="20214"/>
    <cellStyle name="Input 2 3 2 3 4" xfId="20215"/>
    <cellStyle name="Input 2 3 2 3 4 10" xfId="20216"/>
    <cellStyle name="Input 2 3 2 3 4 2" xfId="20217"/>
    <cellStyle name="Input 2 3 2 3 4 2 2" xfId="20218"/>
    <cellStyle name="Input 2 3 2 3 4 2 2 2" xfId="20219"/>
    <cellStyle name="Input 2 3 2 3 4 2 2 3" xfId="20220"/>
    <cellStyle name="Input 2 3 2 3 4 2 3" xfId="20221"/>
    <cellStyle name="Input 2 3 2 3 4 2 3 2" xfId="20222"/>
    <cellStyle name="Input 2 3 2 3 4 2 3 3" xfId="20223"/>
    <cellStyle name="Input 2 3 2 3 4 2 4" xfId="20224"/>
    <cellStyle name="Input 2 3 2 3 4 2 4 2" xfId="20225"/>
    <cellStyle name="Input 2 3 2 3 4 2 4 3" xfId="20226"/>
    <cellStyle name="Input 2 3 2 3 4 2 5" xfId="20227"/>
    <cellStyle name="Input 2 3 2 3 4 2 5 2" xfId="20228"/>
    <cellStyle name="Input 2 3 2 3 4 2 5 3" xfId="20229"/>
    <cellStyle name="Input 2 3 2 3 4 2 6" xfId="20230"/>
    <cellStyle name="Input 2 3 2 3 4 2 6 2" xfId="20231"/>
    <cellStyle name="Input 2 3 2 3 4 2 6 3" xfId="20232"/>
    <cellStyle name="Input 2 3 2 3 4 2 7" xfId="20233"/>
    <cellStyle name="Input 2 3 2 3 4 2 7 2" xfId="20234"/>
    <cellStyle name="Input 2 3 2 3 4 2 7 3" xfId="20235"/>
    <cellStyle name="Input 2 3 2 3 4 2 8" xfId="20236"/>
    <cellStyle name="Input 2 3 2 3 4 2 9" xfId="20237"/>
    <cellStyle name="Input 2 3 2 3 4 3" xfId="20238"/>
    <cellStyle name="Input 2 3 2 3 4 3 2" xfId="20239"/>
    <cellStyle name="Input 2 3 2 3 4 3 3" xfId="20240"/>
    <cellStyle name="Input 2 3 2 3 4 4" xfId="20241"/>
    <cellStyle name="Input 2 3 2 3 4 4 2" xfId="20242"/>
    <cellStyle name="Input 2 3 2 3 4 4 3" xfId="20243"/>
    <cellStyle name="Input 2 3 2 3 4 5" xfId="20244"/>
    <cellStyle name="Input 2 3 2 3 4 5 2" xfId="20245"/>
    <cellStyle name="Input 2 3 2 3 4 5 3" xfId="20246"/>
    <cellStyle name="Input 2 3 2 3 4 6" xfId="20247"/>
    <cellStyle name="Input 2 3 2 3 4 6 2" xfId="20248"/>
    <cellStyle name="Input 2 3 2 3 4 6 3" xfId="20249"/>
    <cellStyle name="Input 2 3 2 3 4 7" xfId="20250"/>
    <cellStyle name="Input 2 3 2 3 4 7 2" xfId="20251"/>
    <cellStyle name="Input 2 3 2 3 4 7 3" xfId="20252"/>
    <cellStyle name="Input 2 3 2 3 4 8" xfId="20253"/>
    <cellStyle name="Input 2 3 2 3 4 8 2" xfId="20254"/>
    <cellStyle name="Input 2 3 2 3 4 8 3" xfId="20255"/>
    <cellStyle name="Input 2 3 2 3 4 9" xfId="20256"/>
    <cellStyle name="Input 2 3 2 3 5" xfId="20257"/>
    <cellStyle name="Input 2 3 2 3 5 2" xfId="20258"/>
    <cellStyle name="Input 2 3 2 3 5 2 2" xfId="20259"/>
    <cellStyle name="Input 2 3 2 3 5 2 3" xfId="20260"/>
    <cellStyle name="Input 2 3 2 3 5 3" xfId="20261"/>
    <cellStyle name="Input 2 3 2 3 5 3 2" xfId="20262"/>
    <cellStyle name="Input 2 3 2 3 5 3 3" xfId="20263"/>
    <cellStyle name="Input 2 3 2 3 5 4" xfId="20264"/>
    <cellStyle name="Input 2 3 2 3 5 4 2" xfId="20265"/>
    <cellStyle name="Input 2 3 2 3 5 4 3" xfId="20266"/>
    <cellStyle name="Input 2 3 2 3 5 5" xfId="20267"/>
    <cellStyle name="Input 2 3 2 3 5 5 2" xfId="20268"/>
    <cellStyle name="Input 2 3 2 3 5 5 3" xfId="20269"/>
    <cellStyle name="Input 2 3 2 3 5 6" xfId="20270"/>
    <cellStyle name="Input 2 3 2 3 5 6 2" xfId="20271"/>
    <cellStyle name="Input 2 3 2 3 5 6 3" xfId="20272"/>
    <cellStyle name="Input 2 3 2 3 5 7" xfId="20273"/>
    <cellStyle name="Input 2 3 2 3 5 7 2" xfId="20274"/>
    <cellStyle name="Input 2 3 2 3 5 7 3" xfId="20275"/>
    <cellStyle name="Input 2 3 2 3 5 8" xfId="20276"/>
    <cellStyle name="Input 2 3 2 3 5 9" xfId="20277"/>
    <cellStyle name="Input 2 3 2 3 6" xfId="20278"/>
    <cellStyle name="Input 2 3 2 3 6 2" xfId="20279"/>
    <cellStyle name="Input 2 3 2 3 6 3" xfId="20280"/>
    <cellStyle name="Input 2 3 2 3 7" xfId="20281"/>
    <cellStyle name="Input 2 3 2 3 7 2" xfId="20282"/>
    <cellStyle name="Input 2 3 2 3 7 3" xfId="20283"/>
    <cellStyle name="Input 2 3 2 3 8" xfId="20284"/>
    <cellStyle name="Input 2 3 2 3 8 2" xfId="20285"/>
    <cellStyle name="Input 2 3 2 3 8 3" xfId="20286"/>
    <cellStyle name="Input 2 3 2 3 9" xfId="20287"/>
    <cellStyle name="Input 2 3 2 3 9 2" xfId="20288"/>
    <cellStyle name="Input 2 3 2 3 9 3" xfId="20289"/>
    <cellStyle name="Input 2 3 2 4" xfId="20290"/>
    <cellStyle name="Input 2 3 2 4 10" xfId="20291"/>
    <cellStyle name="Input 2 3 2 4 2" xfId="20292"/>
    <cellStyle name="Input 2 3 2 4 2 10" xfId="20293"/>
    <cellStyle name="Input 2 3 2 4 2 2" xfId="20294"/>
    <cellStyle name="Input 2 3 2 4 2 2 2" xfId="20295"/>
    <cellStyle name="Input 2 3 2 4 2 2 2 2" xfId="20296"/>
    <cellStyle name="Input 2 3 2 4 2 2 2 3" xfId="20297"/>
    <cellStyle name="Input 2 3 2 4 2 2 3" xfId="20298"/>
    <cellStyle name="Input 2 3 2 4 2 2 3 2" xfId="20299"/>
    <cellStyle name="Input 2 3 2 4 2 2 3 3" xfId="20300"/>
    <cellStyle name="Input 2 3 2 4 2 2 4" xfId="20301"/>
    <cellStyle name="Input 2 3 2 4 2 2 4 2" xfId="20302"/>
    <cellStyle name="Input 2 3 2 4 2 2 4 3" xfId="20303"/>
    <cellStyle name="Input 2 3 2 4 2 2 5" xfId="20304"/>
    <cellStyle name="Input 2 3 2 4 2 2 5 2" xfId="20305"/>
    <cellStyle name="Input 2 3 2 4 2 2 5 3" xfId="20306"/>
    <cellStyle name="Input 2 3 2 4 2 2 6" xfId="20307"/>
    <cellStyle name="Input 2 3 2 4 2 2 6 2" xfId="20308"/>
    <cellStyle name="Input 2 3 2 4 2 2 6 3" xfId="20309"/>
    <cellStyle name="Input 2 3 2 4 2 2 7" xfId="20310"/>
    <cellStyle name="Input 2 3 2 4 2 2 7 2" xfId="20311"/>
    <cellStyle name="Input 2 3 2 4 2 2 7 3" xfId="20312"/>
    <cellStyle name="Input 2 3 2 4 2 2 8" xfId="20313"/>
    <cellStyle name="Input 2 3 2 4 2 2 9" xfId="20314"/>
    <cellStyle name="Input 2 3 2 4 2 3" xfId="20315"/>
    <cellStyle name="Input 2 3 2 4 2 3 2" xfId="20316"/>
    <cellStyle name="Input 2 3 2 4 2 3 3" xfId="20317"/>
    <cellStyle name="Input 2 3 2 4 2 4" xfId="20318"/>
    <cellStyle name="Input 2 3 2 4 2 4 2" xfId="20319"/>
    <cellStyle name="Input 2 3 2 4 2 4 3" xfId="20320"/>
    <cellStyle name="Input 2 3 2 4 2 5" xfId="20321"/>
    <cellStyle name="Input 2 3 2 4 2 5 2" xfId="20322"/>
    <cellStyle name="Input 2 3 2 4 2 5 3" xfId="20323"/>
    <cellStyle name="Input 2 3 2 4 2 6" xfId="20324"/>
    <cellStyle name="Input 2 3 2 4 2 6 2" xfId="20325"/>
    <cellStyle name="Input 2 3 2 4 2 6 3" xfId="20326"/>
    <cellStyle name="Input 2 3 2 4 2 7" xfId="20327"/>
    <cellStyle name="Input 2 3 2 4 2 7 2" xfId="20328"/>
    <cellStyle name="Input 2 3 2 4 2 7 3" xfId="20329"/>
    <cellStyle name="Input 2 3 2 4 2 8" xfId="20330"/>
    <cellStyle name="Input 2 3 2 4 2 8 2" xfId="20331"/>
    <cellStyle name="Input 2 3 2 4 2 8 3" xfId="20332"/>
    <cellStyle name="Input 2 3 2 4 2 9" xfId="20333"/>
    <cellStyle name="Input 2 3 2 4 3" xfId="20334"/>
    <cellStyle name="Input 2 3 2 4 3 10" xfId="20335"/>
    <cellStyle name="Input 2 3 2 4 3 2" xfId="20336"/>
    <cellStyle name="Input 2 3 2 4 3 2 2" xfId="20337"/>
    <cellStyle name="Input 2 3 2 4 3 2 2 2" xfId="20338"/>
    <cellStyle name="Input 2 3 2 4 3 2 2 3" xfId="20339"/>
    <cellStyle name="Input 2 3 2 4 3 2 3" xfId="20340"/>
    <cellStyle name="Input 2 3 2 4 3 2 3 2" xfId="20341"/>
    <cellStyle name="Input 2 3 2 4 3 2 3 3" xfId="20342"/>
    <cellStyle name="Input 2 3 2 4 3 2 4" xfId="20343"/>
    <cellStyle name="Input 2 3 2 4 3 2 4 2" xfId="20344"/>
    <cellStyle name="Input 2 3 2 4 3 2 4 3" xfId="20345"/>
    <cellStyle name="Input 2 3 2 4 3 2 5" xfId="20346"/>
    <cellStyle name="Input 2 3 2 4 3 2 5 2" xfId="20347"/>
    <cellStyle name="Input 2 3 2 4 3 2 5 3" xfId="20348"/>
    <cellStyle name="Input 2 3 2 4 3 2 6" xfId="20349"/>
    <cellStyle name="Input 2 3 2 4 3 2 6 2" xfId="20350"/>
    <cellStyle name="Input 2 3 2 4 3 2 6 3" xfId="20351"/>
    <cellStyle name="Input 2 3 2 4 3 2 7" xfId="20352"/>
    <cellStyle name="Input 2 3 2 4 3 2 7 2" xfId="20353"/>
    <cellStyle name="Input 2 3 2 4 3 2 7 3" xfId="20354"/>
    <cellStyle name="Input 2 3 2 4 3 2 8" xfId="20355"/>
    <cellStyle name="Input 2 3 2 4 3 2 9" xfId="20356"/>
    <cellStyle name="Input 2 3 2 4 3 3" xfId="20357"/>
    <cellStyle name="Input 2 3 2 4 3 3 2" xfId="20358"/>
    <cellStyle name="Input 2 3 2 4 3 3 3" xfId="20359"/>
    <cellStyle name="Input 2 3 2 4 3 4" xfId="20360"/>
    <cellStyle name="Input 2 3 2 4 3 4 2" xfId="20361"/>
    <cellStyle name="Input 2 3 2 4 3 4 3" xfId="20362"/>
    <cellStyle name="Input 2 3 2 4 3 5" xfId="20363"/>
    <cellStyle name="Input 2 3 2 4 3 5 2" xfId="20364"/>
    <cellStyle name="Input 2 3 2 4 3 5 3" xfId="20365"/>
    <cellStyle name="Input 2 3 2 4 3 6" xfId="20366"/>
    <cellStyle name="Input 2 3 2 4 3 6 2" xfId="20367"/>
    <cellStyle name="Input 2 3 2 4 3 6 3" xfId="20368"/>
    <cellStyle name="Input 2 3 2 4 3 7" xfId="20369"/>
    <cellStyle name="Input 2 3 2 4 3 7 2" xfId="20370"/>
    <cellStyle name="Input 2 3 2 4 3 7 3" xfId="20371"/>
    <cellStyle name="Input 2 3 2 4 3 8" xfId="20372"/>
    <cellStyle name="Input 2 3 2 4 3 8 2" xfId="20373"/>
    <cellStyle name="Input 2 3 2 4 3 8 3" xfId="20374"/>
    <cellStyle name="Input 2 3 2 4 3 9" xfId="20375"/>
    <cellStyle name="Input 2 3 2 4 4" xfId="20376"/>
    <cellStyle name="Input 2 3 2 4 4 10" xfId="20377"/>
    <cellStyle name="Input 2 3 2 4 4 2" xfId="20378"/>
    <cellStyle name="Input 2 3 2 4 4 2 2" xfId="20379"/>
    <cellStyle name="Input 2 3 2 4 4 2 2 2" xfId="20380"/>
    <cellStyle name="Input 2 3 2 4 4 2 2 3" xfId="20381"/>
    <cellStyle name="Input 2 3 2 4 4 2 3" xfId="20382"/>
    <cellStyle name="Input 2 3 2 4 4 2 3 2" xfId="20383"/>
    <cellStyle name="Input 2 3 2 4 4 2 3 3" xfId="20384"/>
    <cellStyle name="Input 2 3 2 4 4 2 4" xfId="20385"/>
    <cellStyle name="Input 2 3 2 4 4 2 4 2" xfId="20386"/>
    <cellStyle name="Input 2 3 2 4 4 2 4 3" xfId="20387"/>
    <cellStyle name="Input 2 3 2 4 4 2 5" xfId="20388"/>
    <cellStyle name="Input 2 3 2 4 4 2 5 2" xfId="20389"/>
    <cellStyle name="Input 2 3 2 4 4 2 5 3" xfId="20390"/>
    <cellStyle name="Input 2 3 2 4 4 2 6" xfId="20391"/>
    <cellStyle name="Input 2 3 2 4 4 2 6 2" xfId="20392"/>
    <cellStyle name="Input 2 3 2 4 4 2 6 3" xfId="20393"/>
    <cellStyle name="Input 2 3 2 4 4 2 7" xfId="20394"/>
    <cellStyle name="Input 2 3 2 4 4 2 7 2" xfId="20395"/>
    <cellStyle name="Input 2 3 2 4 4 2 7 3" xfId="20396"/>
    <cellStyle name="Input 2 3 2 4 4 2 8" xfId="20397"/>
    <cellStyle name="Input 2 3 2 4 4 2 9" xfId="20398"/>
    <cellStyle name="Input 2 3 2 4 4 3" xfId="20399"/>
    <cellStyle name="Input 2 3 2 4 4 3 2" xfId="20400"/>
    <cellStyle name="Input 2 3 2 4 4 3 3" xfId="20401"/>
    <cellStyle name="Input 2 3 2 4 4 4" xfId="20402"/>
    <cellStyle name="Input 2 3 2 4 4 4 2" xfId="20403"/>
    <cellStyle name="Input 2 3 2 4 4 4 3" xfId="20404"/>
    <cellStyle name="Input 2 3 2 4 4 5" xfId="20405"/>
    <cellStyle name="Input 2 3 2 4 4 5 2" xfId="20406"/>
    <cellStyle name="Input 2 3 2 4 4 5 3" xfId="20407"/>
    <cellStyle name="Input 2 3 2 4 4 6" xfId="20408"/>
    <cellStyle name="Input 2 3 2 4 4 6 2" xfId="20409"/>
    <cellStyle name="Input 2 3 2 4 4 6 3" xfId="20410"/>
    <cellStyle name="Input 2 3 2 4 4 7" xfId="20411"/>
    <cellStyle name="Input 2 3 2 4 4 7 2" xfId="20412"/>
    <cellStyle name="Input 2 3 2 4 4 7 3" xfId="20413"/>
    <cellStyle name="Input 2 3 2 4 4 8" xfId="20414"/>
    <cellStyle name="Input 2 3 2 4 4 8 2" xfId="20415"/>
    <cellStyle name="Input 2 3 2 4 4 8 3" xfId="20416"/>
    <cellStyle name="Input 2 3 2 4 4 9" xfId="20417"/>
    <cellStyle name="Input 2 3 2 4 5" xfId="20418"/>
    <cellStyle name="Input 2 3 2 4 5 2" xfId="20419"/>
    <cellStyle name="Input 2 3 2 4 5 2 2" xfId="20420"/>
    <cellStyle name="Input 2 3 2 4 5 2 3" xfId="20421"/>
    <cellStyle name="Input 2 3 2 4 5 3" xfId="20422"/>
    <cellStyle name="Input 2 3 2 4 5 3 2" xfId="20423"/>
    <cellStyle name="Input 2 3 2 4 5 3 3" xfId="20424"/>
    <cellStyle name="Input 2 3 2 4 5 4" xfId="20425"/>
    <cellStyle name="Input 2 3 2 4 5 4 2" xfId="20426"/>
    <cellStyle name="Input 2 3 2 4 5 4 3" xfId="20427"/>
    <cellStyle name="Input 2 3 2 4 5 5" xfId="20428"/>
    <cellStyle name="Input 2 3 2 4 5 5 2" xfId="20429"/>
    <cellStyle name="Input 2 3 2 4 5 5 3" xfId="20430"/>
    <cellStyle name="Input 2 3 2 4 5 6" xfId="20431"/>
    <cellStyle name="Input 2 3 2 4 5 6 2" xfId="20432"/>
    <cellStyle name="Input 2 3 2 4 5 6 3" xfId="20433"/>
    <cellStyle name="Input 2 3 2 4 5 7" xfId="20434"/>
    <cellStyle name="Input 2 3 2 4 5 7 2" xfId="20435"/>
    <cellStyle name="Input 2 3 2 4 5 7 3" xfId="20436"/>
    <cellStyle name="Input 2 3 2 4 5 8" xfId="20437"/>
    <cellStyle name="Input 2 3 2 4 5 9" xfId="20438"/>
    <cellStyle name="Input 2 3 2 4 6" xfId="20439"/>
    <cellStyle name="Input 2 3 2 4 6 2" xfId="20440"/>
    <cellStyle name="Input 2 3 2 4 6 3" xfId="20441"/>
    <cellStyle name="Input 2 3 2 4 7" xfId="20442"/>
    <cellStyle name="Input 2 3 2 4 7 2" xfId="20443"/>
    <cellStyle name="Input 2 3 2 4 7 3" xfId="20444"/>
    <cellStyle name="Input 2 3 2 4 8" xfId="20445"/>
    <cellStyle name="Input 2 3 2 4 8 2" xfId="20446"/>
    <cellStyle name="Input 2 3 2 4 8 3" xfId="20447"/>
    <cellStyle name="Input 2 3 2 4 9" xfId="20448"/>
    <cellStyle name="Input 2 3 2 4 9 2" xfId="20449"/>
    <cellStyle name="Input 2 3 2 4 9 3" xfId="20450"/>
    <cellStyle name="Input 2 3 2 5" xfId="20451"/>
    <cellStyle name="Input 2 3 2 5 10" xfId="20452"/>
    <cellStyle name="Input 2 3 2 5 2" xfId="20453"/>
    <cellStyle name="Input 2 3 2 5 2 10" xfId="20454"/>
    <cellStyle name="Input 2 3 2 5 2 2" xfId="20455"/>
    <cellStyle name="Input 2 3 2 5 2 2 2" xfId="20456"/>
    <cellStyle name="Input 2 3 2 5 2 2 2 2" xfId="20457"/>
    <cellStyle name="Input 2 3 2 5 2 2 2 3" xfId="20458"/>
    <cellStyle name="Input 2 3 2 5 2 2 3" xfId="20459"/>
    <cellStyle name="Input 2 3 2 5 2 2 3 2" xfId="20460"/>
    <cellStyle name="Input 2 3 2 5 2 2 3 3" xfId="20461"/>
    <cellStyle name="Input 2 3 2 5 2 2 4" xfId="20462"/>
    <cellStyle name="Input 2 3 2 5 2 2 4 2" xfId="20463"/>
    <cellStyle name="Input 2 3 2 5 2 2 4 3" xfId="20464"/>
    <cellStyle name="Input 2 3 2 5 2 2 5" xfId="20465"/>
    <cellStyle name="Input 2 3 2 5 2 2 5 2" xfId="20466"/>
    <cellStyle name="Input 2 3 2 5 2 2 5 3" xfId="20467"/>
    <cellStyle name="Input 2 3 2 5 2 2 6" xfId="20468"/>
    <cellStyle name="Input 2 3 2 5 2 2 6 2" xfId="20469"/>
    <cellStyle name="Input 2 3 2 5 2 2 6 3" xfId="20470"/>
    <cellStyle name="Input 2 3 2 5 2 2 7" xfId="20471"/>
    <cellStyle name="Input 2 3 2 5 2 2 7 2" xfId="20472"/>
    <cellStyle name="Input 2 3 2 5 2 2 7 3" xfId="20473"/>
    <cellStyle name="Input 2 3 2 5 2 2 8" xfId="20474"/>
    <cellStyle name="Input 2 3 2 5 2 2 9" xfId="20475"/>
    <cellStyle name="Input 2 3 2 5 2 3" xfId="20476"/>
    <cellStyle name="Input 2 3 2 5 2 3 2" xfId="20477"/>
    <cellStyle name="Input 2 3 2 5 2 3 3" xfId="20478"/>
    <cellStyle name="Input 2 3 2 5 2 4" xfId="20479"/>
    <cellStyle name="Input 2 3 2 5 2 4 2" xfId="20480"/>
    <cellStyle name="Input 2 3 2 5 2 4 3" xfId="20481"/>
    <cellStyle name="Input 2 3 2 5 2 5" xfId="20482"/>
    <cellStyle name="Input 2 3 2 5 2 5 2" xfId="20483"/>
    <cellStyle name="Input 2 3 2 5 2 5 3" xfId="20484"/>
    <cellStyle name="Input 2 3 2 5 2 6" xfId="20485"/>
    <cellStyle name="Input 2 3 2 5 2 6 2" xfId="20486"/>
    <cellStyle name="Input 2 3 2 5 2 6 3" xfId="20487"/>
    <cellStyle name="Input 2 3 2 5 2 7" xfId="20488"/>
    <cellStyle name="Input 2 3 2 5 2 7 2" xfId="20489"/>
    <cellStyle name="Input 2 3 2 5 2 7 3" xfId="20490"/>
    <cellStyle name="Input 2 3 2 5 2 8" xfId="20491"/>
    <cellStyle name="Input 2 3 2 5 2 8 2" xfId="20492"/>
    <cellStyle name="Input 2 3 2 5 2 8 3" xfId="20493"/>
    <cellStyle name="Input 2 3 2 5 2 9" xfId="20494"/>
    <cellStyle name="Input 2 3 2 5 3" xfId="20495"/>
    <cellStyle name="Input 2 3 2 5 3 10" xfId="20496"/>
    <cellStyle name="Input 2 3 2 5 3 2" xfId="20497"/>
    <cellStyle name="Input 2 3 2 5 3 2 2" xfId="20498"/>
    <cellStyle name="Input 2 3 2 5 3 2 2 2" xfId="20499"/>
    <cellStyle name="Input 2 3 2 5 3 2 2 3" xfId="20500"/>
    <cellStyle name="Input 2 3 2 5 3 2 3" xfId="20501"/>
    <cellStyle name="Input 2 3 2 5 3 2 3 2" xfId="20502"/>
    <cellStyle name="Input 2 3 2 5 3 2 3 3" xfId="20503"/>
    <cellStyle name="Input 2 3 2 5 3 2 4" xfId="20504"/>
    <cellStyle name="Input 2 3 2 5 3 2 4 2" xfId="20505"/>
    <cellStyle name="Input 2 3 2 5 3 2 4 3" xfId="20506"/>
    <cellStyle name="Input 2 3 2 5 3 2 5" xfId="20507"/>
    <cellStyle name="Input 2 3 2 5 3 2 5 2" xfId="20508"/>
    <cellStyle name="Input 2 3 2 5 3 2 5 3" xfId="20509"/>
    <cellStyle name="Input 2 3 2 5 3 2 6" xfId="20510"/>
    <cellStyle name="Input 2 3 2 5 3 2 6 2" xfId="20511"/>
    <cellStyle name="Input 2 3 2 5 3 2 6 3" xfId="20512"/>
    <cellStyle name="Input 2 3 2 5 3 2 7" xfId="20513"/>
    <cellStyle name="Input 2 3 2 5 3 2 7 2" xfId="20514"/>
    <cellStyle name="Input 2 3 2 5 3 2 7 3" xfId="20515"/>
    <cellStyle name="Input 2 3 2 5 3 2 8" xfId="20516"/>
    <cellStyle name="Input 2 3 2 5 3 2 9" xfId="20517"/>
    <cellStyle name="Input 2 3 2 5 3 3" xfId="20518"/>
    <cellStyle name="Input 2 3 2 5 3 3 2" xfId="20519"/>
    <cellStyle name="Input 2 3 2 5 3 3 3" xfId="20520"/>
    <cellStyle name="Input 2 3 2 5 3 4" xfId="20521"/>
    <cellStyle name="Input 2 3 2 5 3 4 2" xfId="20522"/>
    <cellStyle name="Input 2 3 2 5 3 4 3" xfId="20523"/>
    <cellStyle name="Input 2 3 2 5 3 5" xfId="20524"/>
    <cellStyle name="Input 2 3 2 5 3 5 2" xfId="20525"/>
    <cellStyle name="Input 2 3 2 5 3 5 3" xfId="20526"/>
    <cellStyle name="Input 2 3 2 5 3 6" xfId="20527"/>
    <cellStyle name="Input 2 3 2 5 3 6 2" xfId="20528"/>
    <cellStyle name="Input 2 3 2 5 3 6 3" xfId="20529"/>
    <cellStyle name="Input 2 3 2 5 3 7" xfId="20530"/>
    <cellStyle name="Input 2 3 2 5 3 7 2" xfId="20531"/>
    <cellStyle name="Input 2 3 2 5 3 7 3" xfId="20532"/>
    <cellStyle name="Input 2 3 2 5 3 8" xfId="20533"/>
    <cellStyle name="Input 2 3 2 5 3 8 2" xfId="20534"/>
    <cellStyle name="Input 2 3 2 5 3 8 3" xfId="20535"/>
    <cellStyle name="Input 2 3 2 5 3 9" xfId="20536"/>
    <cellStyle name="Input 2 3 2 5 4" xfId="20537"/>
    <cellStyle name="Input 2 3 2 5 4 10" xfId="20538"/>
    <cellStyle name="Input 2 3 2 5 4 2" xfId="20539"/>
    <cellStyle name="Input 2 3 2 5 4 2 2" xfId="20540"/>
    <cellStyle name="Input 2 3 2 5 4 2 2 2" xfId="20541"/>
    <cellStyle name="Input 2 3 2 5 4 2 2 3" xfId="20542"/>
    <cellStyle name="Input 2 3 2 5 4 2 3" xfId="20543"/>
    <cellStyle name="Input 2 3 2 5 4 2 3 2" xfId="20544"/>
    <cellStyle name="Input 2 3 2 5 4 2 3 3" xfId="20545"/>
    <cellStyle name="Input 2 3 2 5 4 2 4" xfId="20546"/>
    <cellStyle name="Input 2 3 2 5 4 2 4 2" xfId="20547"/>
    <cellStyle name="Input 2 3 2 5 4 2 4 3" xfId="20548"/>
    <cellStyle name="Input 2 3 2 5 4 2 5" xfId="20549"/>
    <cellStyle name="Input 2 3 2 5 4 2 5 2" xfId="20550"/>
    <cellStyle name="Input 2 3 2 5 4 2 5 3" xfId="20551"/>
    <cellStyle name="Input 2 3 2 5 4 2 6" xfId="20552"/>
    <cellStyle name="Input 2 3 2 5 4 2 6 2" xfId="20553"/>
    <cellStyle name="Input 2 3 2 5 4 2 6 3" xfId="20554"/>
    <cellStyle name="Input 2 3 2 5 4 2 7" xfId="20555"/>
    <cellStyle name="Input 2 3 2 5 4 2 7 2" xfId="20556"/>
    <cellStyle name="Input 2 3 2 5 4 2 7 3" xfId="20557"/>
    <cellStyle name="Input 2 3 2 5 4 2 8" xfId="20558"/>
    <cellStyle name="Input 2 3 2 5 4 2 9" xfId="20559"/>
    <cellStyle name="Input 2 3 2 5 4 3" xfId="20560"/>
    <cellStyle name="Input 2 3 2 5 4 3 2" xfId="20561"/>
    <cellStyle name="Input 2 3 2 5 4 3 3" xfId="20562"/>
    <cellStyle name="Input 2 3 2 5 4 4" xfId="20563"/>
    <cellStyle name="Input 2 3 2 5 4 4 2" xfId="20564"/>
    <cellStyle name="Input 2 3 2 5 4 4 3" xfId="20565"/>
    <cellStyle name="Input 2 3 2 5 4 5" xfId="20566"/>
    <cellStyle name="Input 2 3 2 5 4 5 2" xfId="20567"/>
    <cellStyle name="Input 2 3 2 5 4 5 3" xfId="20568"/>
    <cellStyle name="Input 2 3 2 5 4 6" xfId="20569"/>
    <cellStyle name="Input 2 3 2 5 4 6 2" xfId="20570"/>
    <cellStyle name="Input 2 3 2 5 4 6 3" xfId="20571"/>
    <cellStyle name="Input 2 3 2 5 4 7" xfId="20572"/>
    <cellStyle name="Input 2 3 2 5 4 7 2" xfId="20573"/>
    <cellStyle name="Input 2 3 2 5 4 7 3" xfId="20574"/>
    <cellStyle name="Input 2 3 2 5 4 8" xfId="20575"/>
    <cellStyle name="Input 2 3 2 5 4 8 2" xfId="20576"/>
    <cellStyle name="Input 2 3 2 5 4 8 3" xfId="20577"/>
    <cellStyle name="Input 2 3 2 5 4 9" xfId="20578"/>
    <cellStyle name="Input 2 3 2 5 5" xfId="20579"/>
    <cellStyle name="Input 2 3 2 5 5 2" xfId="20580"/>
    <cellStyle name="Input 2 3 2 5 5 2 2" xfId="20581"/>
    <cellStyle name="Input 2 3 2 5 5 2 3" xfId="20582"/>
    <cellStyle name="Input 2 3 2 5 5 3" xfId="20583"/>
    <cellStyle name="Input 2 3 2 5 5 3 2" xfId="20584"/>
    <cellStyle name="Input 2 3 2 5 5 3 3" xfId="20585"/>
    <cellStyle name="Input 2 3 2 5 5 4" xfId="20586"/>
    <cellStyle name="Input 2 3 2 5 5 4 2" xfId="20587"/>
    <cellStyle name="Input 2 3 2 5 5 4 3" xfId="20588"/>
    <cellStyle name="Input 2 3 2 5 5 5" xfId="20589"/>
    <cellStyle name="Input 2 3 2 5 5 5 2" xfId="20590"/>
    <cellStyle name="Input 2 3 2 5 5 5 3" xfId="20591"/>
    <cellStyle name="Input 2 3 2 5 5 6" xfId="20592"/>
    <cellStyle name="Input 2 3 2 5 5 6 2" xfId="20593"/>
    <cellStyle name="Input 2 3 2 5 5 6 3" xfId="20594"/>
    <cellStyle name="Input 2 3 2 5 5 7" xfId="20595"/>
    <cellStyle name="Input 2 3 2 5 5 7 2" xfId="20596"/>
    <cellStyle name="Input 2 3 2 5 5 7 3" xfId="20597"/>
    <cellStyle name="Input 2 3 2 5 5 8" xfId="20598"/>
    <cellStyle name="Input 2 3 2 5 5 9" xfId="20599"/>
    <cellStyle name="Input 2 3 2 5 6" xfId="20600"/>
    <cellStyle name="Input 2 3 2 5 6 2" xfId="20601"/>
    <cellStyle name="Input 2 3 2 5 6 3" xfId="20602"/>
    <cellStyle name="Input 2 3 2 5 7" xfId="20603"/>
    <cellStyle name="Input 2 3 2 5 7 2" xfId="20604"/>
    <cellStyle name="Input 2 3 2 5 7 3" xfId="20605"/>
    <cellStyle name="Input 2 3 2 5 8" xfId="20606"/>
    <cellStyle name="Input 2 3 2 5 8 2" xfId="20607"/>
    <cellStyle name="Input 2 3 2 5 8 3" xfId="20608"/>
    <cellStyle name="Input 2 3 2 5 9" xfId="20609"/>
    <cellStyle name="Input 2 3 2 5 9 2" xfId="20610"/>
    <cellStyle name="Input 2 3 2 5 9 3" xfId="20611"/>
    <cellStyle name="Input 2 3 2 6" xfId="20612"/>
    <cellStyle name="Input 2 3 2 6 10" xfId="20613"/>
    <cellStyle name="Input 2 3 2 6 2" xfId="20614"/>
    <cellStyle name="Input 2 3 2 6 2 2" xfId="20615"/>
    <cellStyle name="Input 2 3 2 6 2 2 2" xfId="20616"/>
    <cellStyle name="Input 2 3 2 6 2 2 3" xfId="20617"/>
    <cellStyle name="Input 2 3 2 6 2 3" xfId="20618"/>
    <cellStyle name="Input 2 3 2 6 2 3 2" xfId="20619"/>
    <cellStyle name="Input 2 3 2 6 2 3 3" xfId="20620"/>
    <cellStyle name="Input 2 3 2 6 2 4" xfId="20621"/>
    <cellStyle name="Input 2 3 2 6 2 4 2" xfId="20622"/>
    <cellStyle name="Input 2 3 2 6 2 4 3" xfId="20623"/>
    <cellStyle name="Input 2 3 2 6 2 5" xfId="20624"/>
    <cellStyle name="Input 2 3 2 6 2 5 2" xfId="20625"/>
    <cellStyle name="Input 2 3 2 6 2 5 3" xfId="20626"/>
    <cellStyle name="Input 2 3 2 6 2 6" xfId="20627"/>
    <cellStyle name="Input 2 3 2 6 2 6 2" xfId="20628"/>
    <cellStyle name="Input 2 3 2 6 2 6 3" xfId="20629"/>
    <cellStyle name="Input 2 3 2 6 2 7" xfId="20630"/>
    <cellStyle name="Input 2 3 2 6 2 7 2" xfId="20631"/>
    <cellStyle name="Input 2 3 2 6 2 7 3" xfId="20632"/>
    <cellStyle name="Input 2 3 2 6 2 8" xfId="20633"/>
    <cellStyle name="Input 2 3 2 6 2 9" xfId="20634"/>
    <cellStyle name="Input 2 3 2 6 3" xfId="20635"/>
    <cellStyle name="Input 2 3 2 6 3 2" xfId="20636"/>
    <cellStyle name="Input 2 3 2 6 3 3" xfId="20637"/>
    <cellStyle name="Input 2 3 2 6 4" xfId="20638"/>
    <cellStyle name="Input 2 3 2 6 4 2" xfId="20639"/>
    <cellStyle name="Input 2 3 2 6 4 3" xfId="20640"/>
    <cellStyle name="Input 2 3 2 6 5" xfId="20641"/>
    <cellStyle name="Input 2 3 2 6 5 2" xfId="20642"/>
    <cellStyle name="Input 2 3 2 6 5 3" xfId="20643"/>
    <cellStyle name="Input 2 3 2 6 6" xfId="20644"/>
    <cellStyle name="Input 2 3 2 6 6 2" xfId="20645"/>
    <cellStyle name="Input 2 3 2 6 6 3" xfId="20646"/>
    <cellStyle name="Input 2 3 2 6 7" xfId="20647"/>
    <cellStyle name="Input 2 3 2 6 7 2" xfId="20648"/>
    <cellStyle name="Input 2 3 2 6 7 3" xfId="20649"/>
    <cellStyle name="Input 2 3 2 6 8" xfId="20650"/>
    <cellStyle name="Input 2 3 2 6 8 2" xfId="20651"/>
    <cellStyle name="Input 2 3 2 6 8 3" xfId="20652"/>
    <cellStyle name="Input 2 3 2 6 9" xfId="20653"/>
    <cellStyle name="Input 2 3 2 7" xfId="20654"/>
    <cellStyle name="Input 2 3 2 7 10" xfId="20655"/>
    <cellStyle name="Input 2 3 2 7 2" xfId="20656"/>
    <cellStyle name="Input 2 3 2 7 2 2" xfId="20657"/>
    <cellStyle name="Input 2 3 2 7 2 2 2" xfId="20658"/>
    <cellStyle name="Input 2 3 2 7 2 2 3" xfId="20659"/>
    <cellStyle name="Input 2 3 2 7 2 3" xfId="20660"/>
    <cellStyle name="Input 2 3 2 7 2 3 2" xfId="20661"/>
    <cellStyle name="Input 2 3 2 7 2 3 3" xfId="20662"/>
    <cellStyle name="Input 2 3 2 7 2 4" xfId="20663"/>
    <cellStyle name="Input 2 3 2 7 2 4 2" xfId="20664"/>
    <cellStyle name="Input 2 3 2 7 2 4 3" xfId="20665"/>
    <cellStyle name="Input 2 3 2 7 2 5" xfId="20666"/>
    <cellStyle name="Input 2 3 2 7 2 5 2" xfId="20667"/>
    <cellStyle name="Input 2 3 2 7 2 5 3" xfId="20668"/>
    <cellStyle name="Input 2 3 2 7 2 6" xfId="20669"/>
    <cellStyle name="Input 2 3 2 7 2 6 2" xfId="20670"/>
    <cellStyle name="Input 2 3 2 7 2 6 3" xfId="20671"/>
    <cellStyle name="Input 2 3 2 7 2 7" xfId="20672"/>
    <cellStyle name="Input 2 3 2 7 2 7 2" xfId="20673"/>
    <cellStyle name="Input 2 3 2 7 2 7 3" xfId="20674"/>
    <cellStyle name="Input 2 3 2 7 2 8" xfId="20675"/>
    <cellStyle name="Input 2 3 2 7 2 9" xfId="20676"/>
    <cellStyle name="Input 2 3 2 7 3" xfId="20677"/>
    <cellStyle name="Input 2 3 2 7 3 2" xfId="20678"/>
    <cellStyle name="Input 2 3 2 7 3 3" xfId="20679"/>
    <cellStyle name="Input 2 3 2 7 4" xfId="20680"/>
    <cellStyle name="Input 2 3 2 7 4 2" xfId="20681"/>
    <cellStyle name="Input 2 3 2 7 4 3" xfId="20682"/>
    <cellStyle name="Input 2 3 2 7 5" xfId="20683"/>
    <cellStyle name="Input 2 3 2 7 5 2" xfId="20684"/>
    <cellStyle name="Input 2 3 2 7 5 3" xfId="20685"/>
    <cellStyle name="Input 2 3 2 7 6" xfId="20686"/>
    <cellStyle name="Input 2 3 2 7 6 2" xfId="20687"/>
    <cellStyle name="Input 2 3 2 7 6 3" xfId="20688"/>
    <cellStyle name="Input 2 3 2 7 7" xfId="20689"/>
    <cellStyle name="Input 2 3 2 7 7 2" xfId="20690"/>
    <cellStyle name="Input 2 3 2 7 7 3" xfId="20691"/>
    <cellStyle name="Input 2 3 2 7 8" xfId="20692"/>
    <cellStyle name="Input 2 3 2 7 8 2" xfId="20693"/>
    <cellStyle name="Input 2 3 2 7 8 3" xfId="20694"/>
    <cellStyle name="Input 2 3 2 7 9" xfId="20695"/>
    <cellStyle name="Input 2 3 2 8" xfId="20696"/>
    <cellStyle name="Input 2 3 2 8 10" xfId="20697"/>
    <cellStyle name="Input 2 3 2 8 2" xfId="20698"/>
    <cellStyle name="Input 2 3 2 8 2 2" xfId="20699"/>
    <cellStyle name="Input 2 3 2 8 2 2 2" xfId="20700"/>
    <cellStyle name="Input 2 3 2 8 2 2 3" xfId="20701"/>
    <cellStyle name="Input 2 3 2 8 2 3" xfId="20702"/>
    <cellStyle name="Input 2 3 2 8 2 3 2" xfId="20703"/>
    <cellStyle name="Input 2 3 2 8 2 3 3" xfId="20704"/>
    <cellStyle name="Input 2 3 2 8 2 4" xfId="20705"/>
    <cellStyle name="Input 2 3 2 8 2 4 2" xfId="20706"/>
    <cellStyle name="Input 2 3 2 8 2 4 3" xfId="20707"/>
    <cellStyle name="Input 2 3 2 8 2 5" xfId="20708"/>
    <cellStyle name="Input 2 3 2 8 2 5 2" xfId="20709"/>
    <cellStyle name="Input 2 3 2 8 2 5 3" xfId="20710"/>
    <cellStyle name="Input 2 3 2 8 2 6" xfId="20711"/>
    <cellStyle name="Input 2 3 2 8 2 6 2" xfId="20712"/>
    <cellStyle name="Input 2 3 2 8 2 6 3" xfId="20713"/>
    <cellStyle name="Input 2 3 2 8 2 7" xfId="20714"/>
    <cellStyle name="Input 2 3 2 8 2 7 2" xfId="20715"/>
    <cellStyle name="Input 2 3 2 8 2 7 3" xfId="20716"/>
    <cellStyle name="Input 2 3 2 8 2 8" xfId="20717"/>
    <cellStyle name="Input 2 3 2 8 2 9" xfId="20718"/>
    <cellStyle name="Input 2 3 2 8 3" xfId="20719"/>
    <cellStyle name="Input 2 3 2 8 3 2" xfId="20720"/>
    <cellStyle name="Input 2 3 2 8 3 3" xfId="20721"/>
    <cellStyle name="Input 2 3 2 8 4" xfId="20722"/>
    <cellStyle name="Input 2 3 2 8 4 2" xfId="20723"/>
    <cellStyle name="Input 2 3 2 8 4 3" xfId="20724"/>
    <cellStyle name="Input 2 3 2 8 5" xfId="20725"/>
    <cellStyle name="Input 2 3 2 8 5 2" xfId="20726"/>
    <cellStyle name="Input 2 3 2 8 5 3" xfId="20727"/>
    <cellStyle name="Input 2 3 2 8 6" xfId="20728"/>
    <cellStyle name="Input 2 3 2 8 6 2" xfId="20729"/>
    <cellStyle name="Input 2 3 2 8 6 3" xfId="20730"/>
    <cellStyle name="Input 2 3 2 8 7" xfId="20731"/>
    <cellStyle name="Input 2 3 2 8 7 2" xfId="20732"/>
    <cellStyle name="Input 2 3 2 8 7 3" xfId="20733"/>
    <cellStyle name="Input 2 3 2 8 8" xfId="20734"/>
    <cellStyle name="Input 2 3 2 8 8 2" xfId="20735"/>
    <cellStyle name="Input 2 3 2 8 8 3" xfId="20736"/>
    <cellStyle name="Input 2 3 2 8 9" xfId="20737"/>
    <cellStyle name="Input 2 3 2 9" xfId="20738"/>
    <cellStyle name="Input 2 3 2 9 2" xfId="20739"/>
    <cellStyle name="Input 2 3 2 9 2 2" xfId="20740"/>
    <cellStyle name="Input 2 3 2 9 2 3" xfId="20741"/>
    <cellStyle name="Input 2 3 2 9 3" xfId="20742"/>
    <cellStyle name="Input 2 3 2 9 3 2" xfId="20743"/>
    <cellStyle name="Input 2 3 2 9 3 3" xfId="20744"/>
    <cellStyle name="Input 2 3 2 9 4" xfId="20745"/>
    <cellStyle name="Input 2 3 2 9 4 2" xfId="20746"/>
    <cellStyle name="Input 2 3 2 9 4 3" xfId="20747"/>
    <cellStyle name="Input 2 3 2 9 5" xfId="20748"/>
    <cellStyle name="Input 2 3 2 9 5 2" xfId="20749"/>
    <cellStyle name="Input 2 3 2 9 5 3" xfId="20750"/>
    <cellStyle name="Input 2 3 2 9 6" xfId="20751"/>
    <cellStyle name="Input 2 3 2 9 6 2" xfId="20752"/>
    <cellStyle name="Input 2 3 2 9 6 3" xfId="20753"/>
    <cellStyle name="Input 2 3 2 9 7" xfId="20754"/>
    <cellStyle name="Input 2 3 2 9 7 2" xfId="20755"/>
    <cellStyle name="Input 2 3 2 9 7 3" xfId="20756"/>
    <cellStyle name="Input 2 3 2 9 8" xfId="20757"/>
    <cellStyle name="Input 2 3 2 9 9" xfId="20758"/>
    <cellStyle name="Input 2 3 3" xfId="20759"/>
    <cellStyle name="Input 2 3 3 10" xfId="20760"/>
    <cellStyle name="Input 2 3 3 10 2" xfId="20761"/>
    <cellStyle name="Input 2 3 3 10 3" xfId="20762"/>
    <cellStyle name="Input 2 3 3 11" xfId="20763"/>
    <cellStyle name="Input 2 3 3 11 2" xfId="20764"/>
    <cellStyle name="Input 2 3 3 11 3" xfId="20765"/>
    <cellStyle name="Input 2 3 3 12" xfId="20766"/>
    <cellStyle name="Input 2 3 3 2" xfId="20767"/>
    <cellStyle name="Input 2 3 3 2 10" xfId="20768"/>
    <cellStyle name="Input 2 3 3 2 2" xfId="20769"/>
    <cellStyle name="Input 2 3 3 2 2 2" xfId="20770"/>
    <cellStyle name="Input 2 3 3 2 2 2 2" xfId="20771"/>
    <cellStyle name="Input 2 3 3 2 2 2 3" xfId="20772"/>
    <cellStyle name="Input 2 3 3 2 2 3" xfId="20773"/>
    <cellStyle name="Input 2 3 3 2 2 3 2" xfId="20774"/>
    <cellStyle name="Input 2 3 3 2 2 3 3" xfId="20775"/>
    <cellStyle name="Input 2 3 3 2 2 4" xfId="20776"/>
    <cellStyle name="Input 2 3 3 2 2 4 2" xfId="20777"/>
    <cellStyle name="Input 2 3 3 2 2 4 3" xfId="20778"/>
    <cellStyle name="Input 2 3 3 2 2 5" xfId="20779"/>
    <cellStyle name="Input 2 3 3 2 2 5 2" xfId="20780"/>
    <cellStyle name="Input 2 3 3 2 2 5 3" xfId="20781"/>
    <cellStyle name="Input 2 3 3 2 2 6" xfId="20782"/>
    <cellStyle name="Input 2 3 3 2 2 6 2" xfId="20783"/>
    <cellStyle name="Input 2 3 3 2 2 6 3" xfId="20784"/>
    <cellStyle name="Input 2 3 3 2 2 7" xfId="20785"/>
    <cellStyle name="Input 2 3 3 2 2 7 2" xfId="20786"/>
    <cellStyle name="Input 2 3 3 2 2 7 3" xfId="20787"/>
    <cellStyle name="Input 2 3 3 2 2 8" xfId="20788"/>
    <cellStyle name="Input 2 3 3 2 2 9" xfId="20789"/>
    <cellStyle name="Input 2 3 3 2 3" xfId="20790"/>
    <cellStyle name="Input 2 3 3 2 3 2" xfId="20791"/>
    <cellStyle name="Input 2 3 3 2 3 3" xfId="20792"/>
    <cellStyle name="Input 2 3 3 2 4" xfId="20793"/>
    <cellStyle name="Input 2 3 3 2 4 2" xfId="20794"/>
    <cellStyle name="Input 2 3 3 2 4 3" xfId="20795"/>
    <cellStyle name="Input 2 3 3 2 5" xfId="20796"/>
    <cellStyle name="Input 2 3 3 2 5 2" xfId="20797"/>
    <cellStyle name="Input 2 3 3 2 5 3" xfId="20798"/>
    <cellStyle name="Input 2 3 3 2 6" xfId="20799"/>
    <cellStyle name="Input 2 3 3 2 6 2" xfId="20800"/>
    <cellStyle name="Input 2 3 3 2 6 3" xfId="20801"/>
    <cellStyle name="Input 2 3 3 2 7" xfId="20802"/>
    <cellStyle name="Input 2 3 3 2 7 2" xfId="20803"/>
    <cellStyle name="Input 2 3 3 2 7 3" xfId="20804"/>
    <cellStyle name="Input 2 3 3 2 8" xfId="20805"/>
    <cellStyle name="Input 2 3 3 2 8 2" xfId="20806"/>
    <cellStyle name="Input 2 3 3 2 8 3" xfId="20807"/>
    <cellStyle name="Input 2 3 3 2 9" xfId="20808"/>
    <cellStyle name="Input 2 3 3 3" xfId="20809"/>
    <cellStyle name="Input 2 3 3 3 10" xfId="20810"/>
    <cellStyle name="Input 2 3 3 3 2" xfId="20811"/>
    <cellStyle name="Input 2 3 3 3 2 2" xfId="20812"/>
    <cellStyle name="Input 2 3 3 3 2 2 2" xfId="20813"/>
    <cellStyle name="Input 2 3 3 3 2 2 3" xfId="20814"/>
    <cellStyle name="Input 2 3 3 3 2 3" xfId="20815"/>
    <cellStyle name="Input 2 3 3 3 2 3 2" xfId="20816"/>
    <cellStyle name="Input 2 3 3 3 2 3 3" xfId="20817"/>
    <cellStyle name="Input 2 3 3 3 2 4" xfId="20818"/>
    <cellStyle name="Input 2 3 3 3 2 4 2" xfId="20819"/>
    <cellStyle name="Input 2 3 3 3 2 4 3" xfId="20820"/>
    <cellStyle name="Input 2 3 3 3 2 5" xfId="20821"/>
    <cellStyle name="Input 2 3 3 3 2 5 2" xfId="20822"/>
    <cellStyle name="Input 2 3 3 3 2 5 3" xfId="20823"/>
    <cellStyle name="Input 2 3 3 3 2 6" xfId="20824"/>
    <cellStyle name="Input 2 3 3 3 2 6 2" xfId="20825"/>
    <cellStyle name="Input 2 3 3 3 2 6 3" xfId="20826"/>
    <cellStyle name="Input 2 3 3 3 2 7" xfId="20827"/>
    <cellStyle name="Input 2 3 3 3 2 7 2" xfId="20828"/>
    <cellStyle name="Input 2 3 3 3 2 7 3" xfId="20829"/>
    <cellStyle name="Input 2 3 3 3 2 8" xfId="20830"/>
    <cellStyle name="Input 2 3 3 3 2 9" xfId="20831"/>
    <cellStyle name="Input 2 3 3 3 3" xfId="20832"/>
    <cellStyle name="Input 2 3 3 3 3 2" xfId="20833"/>
    <cellStyle name="Input 2 3 3 3 3 3" xfId="20834"/>
    <cellStyle name="Input 2 3 3 3 4" xfId="20835"/>
    <cellStyle name="Input 2 3 3 3 4 2" xfId="20836"/>
    <cellStyle name="Input 2 3 3 3 4 3" xfId="20837"/>
    <cellStyle name="Input 2 3 3 3 5" xfId="20838"/>
    <cellStyle name="Input 2 3 3 3 5 2" xfId="20839"/>
    <cellStyle name="Input 2 3 3 3 5 3" xfId="20840"/>
    <cellStyle name="Input 2 3 3 3 6" xfId="20841"/>
    <cellStyle name="Input 2 3 3 3 6 2" xfId="20842"/>
    <cellStyle name="Input 2 3 3 3 6 3" xfId="20843"/>
    <cellStyle name="Input 2 3 3 3 7" xfId="20844"/>
    <cellStyle name="Input 2 3 3 3 7 2" xfId="20845"/>
    <cellStyle name="Input 2 3 3 3 7 3" xfId="20846"/>
    <cellStyle name="Input 2 3 3 3 8" xfId="20847"/>
    <cellStyle name="Input 2 3 3 3 8 2" xfId="20848"/>
    <cellStyle name="Input 2 3 3 3 8 3" xfId="20849"/>
    <cellStyle name="Input 2 3 3 3 9" xfId="20850"/>
    <cellStyle name="Input 2 3 3 4" xfId="20851"/>
    <cellStyle name="Input 2 3 3 4 10" xfId="20852"/>
    <cellStyle name="Input 2 3 3 4 2" xfId="20853"/>
    <cellStyle name="Input 2 3 3 4 2 2" xfId="20854"/>
    <cellStyle name="Input 2 3 3 4 2 2 2" xfId="20855"/>
    <cellStyle name="Input 2 3 3 4 2 2 3" xfId="20856"/>
    <cellStyle name="Input 2 3 3 4 2 3" xfId="20857"/>
    <cellStyle name="Input 2 3 3 4 2 3 2" xfId="20858"/>
    <cellStyle name="Input 2 3 3 4 2 3 3" xfId="20859"/>
    <cellStyle name="Input 2 3 3 4 2 4" xfId="20860"/>
    <cellStyle name="Input 2 3 3 4 2 4 2" xfId="20861"/>
    <cellStyle name="Input 2 3 3 4 2 4 3" xfId="20862"/>
    <cellStyle name="Input 2 3 3 4 2 5" xfId="20863"/>
    <cellStyle name="Input 2 3 3 4 2 5 2" xfId="20864"/>
    <cellStyle name="Input 2 3 3 4 2 5 3" xfId="20865"/>
    <cellStyle name="Input 2 3 3 4 2 6" xfId="20866"/>
    <cellStyle name="Input 2 3 3 4 2 6 2" xfId="20867"/>
    <cellStyle name="Input 2 3 3 4 2 6 3" xfId="20868"/>
    <cellStyle name="Input 2 3 3 4 2 7" xfId="20869"/>
    <cellStyle name="Input 2 3 3 4 2 7 2" xfId="20870"/>
    <cellStyle name="Input 2 3 3 4 2 7 3" xfId="20871"/>
    <cellStyle name="Input 2 3 3 4 2 8" xfId="20872"/>
    <cellStyle name="Input 2 3 3 4 2 9" xfId="20873"/>
    <cellStyle name="Input 2 3 3 4 3" xfId="20874"/>
    <cellStyle name="Input 2 3 3 4 3 2" xfId="20875"/>
    <cellStyle name="Input 2 3 3 4 3 3" xfId="20876"/>
    <cellStyle name="Input 2 3 3 4 4" xfId="20877"/>
    <cellStyle name="Input 2 3 3 4 4 2" xfId="20878"/>
    <cellStyle name="Input 2 3 3 4 4 3" xfId="20879"/>
    <cellStyle name="Input 2 3 3 4 5" xfId="20880"/>
    <cellStyle name="Input 2 3 3 4 5 2" xfId="20881"/>
    <cellStyle name="Input 2 3 3 4 5 3" xfId="20882"/>
    <cellStyle name="Input 2 3 3 4 6" xfId="20883"/>
    <cellStyle name="Input 2 3 3 4 6 2" xfId="20884"/>
    <cellStyle name="Input 2 3 3 4 6 3" xfId="20885"/>
    <cellStyle name="Input 2 3 3 4 7" xfId="20886"/>
    <cellStyle name="Input 2 3 3 4 7 2" xfId="20887"/>
    <cellStyle name="Input 2 3 3 4 7 3" xfId="20888"/>
    <cellStyle name="Input 2 3 3 4 8" xfId="20889"/>
    <cellStyle name="Input 2 3 3 4 8 2" xfId="20890"/>
    <cellStyle name="Input 2 3 3 4 8 3" xfId="20891"/>
    <cellStyle name="Input 2 3 3 4 9" xfId="20892"/>
    <cellStyle name="Input 2 3 3 5" xfId="20893"/>
    <cellStyle name="Input 2 3 3 5 2" xfId="20894"/>
    <cellStyle name="Input 2 3 3 5 2 2" xfId="20895"/>
    <cellStyle name="Input 2 3 3 5 2 3" xfId="20896"/>
    <cellStyle name="Input 2 3 3 5 3" xfId="20897"/>
    <cellStyle name="Input 2 3 3 5 3 2" xfId="20898"/>
    <cellStyle name="Input 2 3 3 5 3 3" xfId="20899"/>
    <cellStyle name="Input 2 3 3 5 4" xfId="20900"/>
    <cellStyle name="Input 2 3 3 5 4 2" xfId="20901"/>
    <cellStyle name="Input 2 3 3 5 4 3" xfId="20902"/>
    <cellStyle name="Input 2 3 3 5 5" xfId="20903"/>
    <cellStyle name="Input 2 3 3 5 5 2" xfId="20904"/>
    <cellStyle name="Input 2 3 3 5 5 3" xfId="20905"/>
    <cellStyle name="Input 2 3 3 5 6" xfId="20906"/>
    <cellStyle name="Input 2 3 3 5 6 2" xfId="20907"/>
    <cellStyle name="Input 2 3 3 5 6 3" xfId="20908"/>
    <cellStyle name="Input 2 3 3 5 7" xfId="20909"/>
    <cellStyle name="Input 2 3 3 5 7 2" xfId="20910"/>
    <cellStyle name="Input 2 3 3 5 7 3" xfId="20911"/>
    <cellStyle name="Input 2 3 3 5 8" xfId="20912"/>
    <cellStyle name="Input 2 3 3 5 9" xfId="20913"/>
    <cellStyle name="Input 2 3 3 6" xfId="20914"/>
    <cellStyle name="Input 2 3 3 6 2" xfId="20915"/>
    <cellStyle name="Input 2 3 3 6 3" xfId="20916"/>
    <cellStyle name="Input 2 3 3 7" xfId="20917"/>
    <cellStyle name="Input 2 3 3 7 2" xfId="20918"/>
    <cellStyle name="Input 2 3 3 7 3" xfId="20919"/>
    <cellStyle name="Input 2 3 3 8" xfId="20920"/>
    <cellStyle name="Input 2 3 3 8 2" xfId="20921"/>
    <cellStyle name="Input 2 3 3 8 3" xfId="20922"/>
    <cellStyle name="Input 2 3 3 9" xfId="20923"/>
    <cellStyle name="Input 2 3 3 9 2" xfId="20924"/>
    <cellStyle name="Input 2 3 3 9 3" xfId="20925"/>
    <cellStyle name="Input 2 3 4" xfId="20926"/>
    <cellStyle name="Input 2 3 4 10" xfId="20927"/>
    <cellStyle name="Input 2 3 4 2" xfId="20928"/>
    <cellStyle name="Input 2 3 4 2 2" xfId="20929"/>
    <cellStyle name="Input 2 3 4 2 2 2" xfId="20930"/>
    <cellStyle name="Input 2 3 4 2 2 3" xfId="20931"/>
    <cellStyle name="Input 2 3 4 2 3" xfId="20932"/>
    <cellStyle name="Input 2 3 4 2 3 2" xfId="20933"/>
    <cellStyle name="Input 2 3 4 2 3 3" xfId="20934"/>
    <cellStyle name="Input 2 3 4 2 4" xfId="20935"/>
    <cellStyle name="Input 2 3 4 2 4 2" xfId="20936"/>
    <cellStyle name="Input 2 3 4 2 4 3" xfId="20937"/>
    <cellStyle name="Input 2 3 4 2 5" xfId="20938"/>
    <cellStyle name="Input 2 3 4 2 5 2" xfId="20939"/>
    <cellStyle name="Input 2 3 4 2 5 3" xfId="20940"/>
    <cellStyle name="Input 2 3 4 2 6" xfId="20941"/>
    <cellStyle name="Input 2 3 4 2 6 2" xfId="20942"/>
    <cellStyle name="Input 2 3 4 2 6 3" xfId="20943"/>
    <cellStyle name="Input 2 3 4 2 7" xfId="20944"/>
    <cellStyle name="Input 2 3 4 2 7 2" xfId="20945"/>
    <cellStyle name="Input 2 3 4 2 7 3" xfId="20946"/>
    <cellStyle name="Input 2 3 4 2 8" xfId="20947"/>
    <cellStyle name="Input 2 3 4 2 9" xfId="20948"/>
    <cellStyle name="Input 2 3 4 3" xfId="20949"/>
    <cellStyle name="Input 2 3 4 3 2" xfId="20950"/>
    <cellStyle name="Input 2 3 4 3 3" xfId="20951"/>
    <cellStyle name="Input 2 3 4 4" xfId="20952"/>
    <cellStyle name="Input 2 3 4 4 2" xfId="20953"/>
    <cellStyle name="Input 2 3 4 4 3" xfId="20954"/>
    <cellStyle name="Input 2 3 4 5" xfId="20955"/>
    <cellStyle name="Input 2 3 4 5 2" xfId="20956"/>
    <cellStyle name="Input 2 3 4 5 3" xfId="20957"/>
    <cellStyle name="Input 2 3 4 6" xfId="20958"/>
    <cellStyle name="Input 2 3 4 6 2" xfId="20959"/>
    <cellStyle name="Input 2 3 4 6 3" xfId="20960"/>
    <cellStyle name="Input 2 3 4 7" xfId="20961"/>
    <cellStyle name="Input 2 3 4 7 2" xfId="20962"/>
    <cellStyle name="Input 2 3 4 7 3" xfId="20963"/>
    <cellStyle name="Input 2 3 4 8" xfId="20964"/>
    <cellStyle name="Input 2 3 4 8 2" xfId="20965"/>
    <cellStyle name="Input 2 3 4 8 3" xfId="20966"/>
    <cellStyle name="Input 2 3 4 9" xfId="20967"/>
    <cellStyle name="Input 2 3 5" xfId="20968"/>
    <cellStyle name="Input 2 3 5 10" xfId="20969"/>
    <cellStyle name="Input 2 3 5 2" xfId="20970"/>
    <cellStyle name="Input 2 3 5 2 2" xfId="20971"/>
    <cellStyle name="Input 2 3 5 2 2 2" xfId="20972"/>
    <cellStyle name="Input 2 3 5 2 2 3" xfId="20973"/>
    <cellStyle name="Input 2 3 5 2 3" xfId="20974"/>
    <cellStyle name="Input 2 3 5 2 3 2" xfId="20975"/>
    <cellStyle name="Input 2 3 5 2 3 3" xfId="20976"/>
    <cellStyle name="Input 2 3 5 2 4" xfId="20977"/>
    <cellStyle name="Input 2 3 5 2 4 2" xfId="20978"/>
    <cellStyle name="Input 2 3 5 2 4 3" xfId="20979"/>
    <cellStyle name="Input 2 3 5 2 5" xfId="20980"/>
    <cellStyle name="Input 2 3 5 2 5 2" xfId="20981"/>
    <cellStyle name="Input 2 3 5 2 5 3" xfId="20982"/>
    <cellStyle name="Input 2 3 5 2 6" xfId="20983"/>
    <cellStyle name="Input 2 3 5 2 6 2" xfId="20984"/>
    <cellStyle name="Input 2 3 5 2 6 3" xfId="20985"/>
    <cellStyle name="Input 2 3 5 2 7" xfId="20986"/>
    <cellStyle name="Input 2 3 5 2 7 2" xfId="20987"/>
    <cellStyle name="Input 2 3 5 2 7 3" xfId="20988"/>
    <cellStyle name="Input 2 3 5 2 8" xfId="20989"/>
    <cellStyle name="Input 2 3 5 2 9" xfId="20990"/>
    <cellStyle name="Input 2 3 5 3" xfId="20991"/>
    <cellStyle name="Input 2 3 5 3 2" xfId="20992"/>
    <cellStyle name="Input 2 3 5 3 3" xfId="20993"/>
    <cellStyle name="Input 2 3 5 4" xfId="20994"/>
    <cellStyle name="Input 2 3 5 4 2" xfId="20995"/>
    <cellStyle name="Input 2 3 5 4 3" xfId="20996"/>
    <cellStyle name="Input 2 3 5 5" xfId="20997"/>
    <cellStyle name="Input 2 3 5 5 2" xfId="20998"/>
    <cellStyle name="Input 2 3 5 5 3" xfId="20999"/>
    <cellStyle name="Input 2 3 5 6" xfId="21000"/>
    <cellStyle name="Input 2 3 5 6 2" xfId="21001"/>
    <cellStyle name="Input 2 3 5 6 3" xfId="21002"/>
    <cellStyle name="Input 2 3 5 7" xfId="21003"/>
    <cellStyle name="Input 2 3 5 7 2" xfId="21004"/>
    <cellStyle name="Input 2 3 5 7 3" xfId="21005"/>
    <cellStyle name="Input 2 3 5 8" xfId="21006"/>
    <cellStyle name="Input 2 3 5 8 2" xfId="21007"/>
    <cellStyle name="Input 2 3 5 8 3" xfId="21008"/>
    <cellStyle name="Input 2 3 5 9" xfId="21009"/>
    <cellStyle name="Input 2 3 6" xfId="21010"/>
    <cellStyle name="Input 2 3 6 10" xfId="21011"/>
    <cellStyle name="Input 2 3 6 2" xfId="21012"/>
    <cellStyle name="Input 2 3 6 2 2" xfId="21013"/>
    <cellStyle name="Input 2 3 6 2 2 2" xfId="21014"/>
    <cellStyle name="Input 2 3 6 2 2 3" xfId="21015"/>
    <cellStyle name="Input 2 3 6 2 3" xfId="21016"/>
    <cellStyle name="Input 2 3 6 2 3 2" xfId="21017"/>
    <cellStyle name="Input 2 3 6 2 3 3" xfId="21018"/>
    <cellStyle name="Input 2 3 6 2 4" xfId="21019"/>
    <cellStyle name="Input 2 3 6 2 4 2" xfId="21020"/>
    <cellStyle name="Input 2 3 6 2 4 3" xfId="21021"/>
    <cellStyle name="Input 2 3 6 2 5" xfId="21022"/>
    <cellStyle name="Input 2 3 6 2 5 2" xfId="21023"/>
    <cellStyle name="Input 2 3 6 2 5 3" xfId="21024"/>
    <cellStyle name="Input 2 3 6 2 6" xfId="21025"/>
    <cellStyle name="Input 2 3 6 2 6 2" xfId="21026"/>
    <cellStyle name="Input 2 3 6 2 6 3" xfId="21027"/>
    <cellStyle name="Input 2 3 6 2 7" xfId="21028"/>
    <cellStyle name="Input 2 3 6 2 7 2" xfId="21029"/>
    <cellStyle name="Input 2 3 6 2 7 3" xfId="21030"/>
    <cellStyle name="Input 2 3 6 2 8" xfId="21031"/>
    <cellStyle name="Input 2 3 6 2 9" xfId="21032"/>
    <cellStyle name="Input 2 3 6 3" xfId="21033"/>
    <cellStyle name="Input 2 3 6 3 2" xfId="21034"/>
    <cellStyle name="Input 2 3 6 3 3" xfId="21035"/>
    <cellStyle name="Input 2 3 6 4" xfId="21036"/>
    <cellStyle name="Input 2 3 6 4 2" xfId="21037"/>
    <cellStyle name="Input 2 3 6 4 3" xfId="21038"/>
    <cellStyle name="Input 2 3 6 5" xfId="21039"/>
    <cellStyle name="Input 2 3 6 5 2" xfId="21040"/>
    <cellStyle name="Input 2 3 6 5 3" xfId="21041"/>
    <cellStyle name="Input 2 3 6 6" xfId="21042"/>
    <cellStyle name="Input 2 3 6 6 2" xfId="21043"/>
    <cellStyle name="Input 2 3 6 6 3" xfId="21044"/>
    <cellStyle name="Input 2 3 6 7" xfId="21045"/>
    <cellStyle name="Input 2 3 6 7 2" xfId="21046"/>
    <cellStyle name="Input 2 3 6 7 3" xfId="21047"/>
    <cellStyle name="Input 2 3 6 8" xfId="21048"/>
    <cellStyle name="Input 2 3 6 8 2" xfId="21049"/>
    <cellStyle name="Input 2 3 6 8 3" xfId="21050"/>
    <cellStyle name="Input 2 3 6 9" xfId="21051"/>
    <cellStyle name="Input 2 3 7" xfId="21052"/>
    <cellStyle name="Input 2 3 7 2" xfId="21053"/>
    <cellStyle name="Input 2 3 7 2 2" xfId="21054"/>
    <cellStyle name="Input 2 3 7 2 3" xfId="21055"/>
    <cellStyle name="Input 2 3 7 3" xfId="21056"/>
    <cellStyle name="Input 2 3 7 3 2" xfId="21057"/>
    <cellStyle name="Input 2 3 7 3 3" xfId="21058"/>
    <cellStyle name="Input 2 3 7 4" xfId="21059"/>
    <cellStyle name="Input 2 3 7 4 2" xfId="21060"/>
    <cellStyle name="Input 2 3 7 4 3" xfId="21061"/>
    <cellStyle name="Input 2 3 7 5" xfId="21062"/>
    <cellStyle name="Input 2 3 7 5 2" xfId="21063"/>
    <cellStyle name="Input 2 3 7 5 3" xfId="21064"/>
    <cellStyle name="Input 2 3 7 6" xfId="21065"/>
    <cellStyle name="Input 2 3 7 6 2" xfId="21066"/>
    <cellStyle name="Input 2 3 7 6 3" xfId="21067"/>
    <cellStyle name="Input 2 3 7 7" xfId="21068"/>
    <cellStyle name="Input 2 3 7 7 2" xfId="21069"/>
    <cellStyle name="Input 2 3 7 7 3" xfId="21070"/>
    <cellStyle name="Input 2 3 7 8" xfId="21071"/>
    <cellStyle name="Input 2 3 7 9" xfId="21072"/>
    <cellStyle name="Input 2 3 8" xfId="21073"/>
    <cellStyle name="Input 2 3 8 2" xfId="21074"/>
    <cellStyle name="Input 2 3 8 3" xfId="21075"/>
    <cellStyle name="Input 2 3 9" xfId="21076"/>
    <cellStyle name="Input 2 3 9 2" xfId="21077"/>
    <cellStyle name="Input 2 3 9 3" xfId="21078"/>
    <cellStyle name="Input 2 4" xfId="21079"/>
    <cellStyle name="Input 2 4 10" xfId="21080"/>
    <cellStyle name="Input 2 4 10 2" xfId="21081"/>
    <cellStyle name="Input 2 4 10 3" xfId="21082"/>
    <cellStyle name="Input 2 4 11" xfId="21083"/>
    <cellStyle name="Input 2 4 11 2" xfId="21084"/>
    <cellStyle name="Input 2 4 11 3" xfId="21085"/>
    <cellStyle name="Input 2 4 12" xfId="21086"/>
    <cellStyle name="Input 2 4 12 2" xfId="21087"/>
    <cellStyle name="Input 2 4 12 3" xfId="21088"/>
    <cellStyle name="Input 2 4 13" xfId="21089"/>
    <cellStyle name="Input 2 4 13 2" xfId="21090"/>
    <cellStyle name="Input 2 4 13 3" xfId="21091"/>
    <cellStyle name="Input 2 4 14" xfId="21092"/>
    <cellStyle name="Input 2 4 2" xfId="21093"/>
    <cellStyle name="Input 2 4 2 10" xfId="21094"/>
    <cellStyle name="Input 2 4 2 2" xfId="21095"/>
    <cellStyle name="Input 2 4 2 2 10" xfId="21096"/>
    <cellStyle name="Input 2 4 2 2 2" xfId="21097"/>
    <cellStyle name="Input 2 4 2 2 2 2" xfId="21098"/>
    <cellStyle name="Input 2 4 2 2 2 2 2" xfId="21099"/>
    <cellStyle name="Input 2 4 2 2 2 2 3" xfId="21100"/>
    <cellStyle name="Input 2 4 2 2 2 3" xfId="21101"/>
    <cellStyle name="Input 2 4 2 2 2 3 2" xfId="21102"/>
    <cellStyle name="Input 2 4 2 2 2 3 3" xfId="21103"/>
    <cellStyle name="Input 2 4 2 2 2 4" xfId="21104"/>
    <cellStyle name="Input 2 4 2 2 2 4 2" xfId="21105"/>
    <cellStyle name="Input 2 4 2 2 2 4 3" xfId="21106"/>
    <cellStyle name="Input 2 4 2 2 2 5" xfId="21107"/>
    <cellStyle name="Input 2 4 2 2 2 5 2" xfId="21108"/>
    <cellStyle name="Input 2 4 2 2 2 5 3" xfId="21109"/>
    <cellStyle name="Input 2 4 2 2 2 6" xfId="21110"/>
    <cellStyle name="Input 2 4 2 2 2 6 2" xfId="21111"/>
    <cellStyle name="Input 2 4 2 2 2 6 3" xfId="21112"/>
    <cellStyle name="Input 2 4 2 2 2 7" xfId="21113"/>
    <cellStyle name="Input 2 4 2 2 2 7 2" xfId="21114"/>
    <cellStyle name="Input 2 4 2 2 2 7 3" xfId="21115"/>
    <cellStyle name="Input 2 4 2 2 2 8" xfId="21116"/>
    <cellStyle name="Input 2 4 2 2 2 9" xfId="21117"/>
    <cellStyle name="Input 2 4 2 2 3" xfId="21118"/>
    <cellStyle name="Input 2 4 2 2 3 2" xfId="21119"/>
    <cellStyle name="Input 2 4 2 2 3 3" xfId="21120"/>
    <cellStyle name="Input 2 4 2 2 4" xfId="21121"/>
    <cellStyle name="Input 2 4 2 2 4 2" xfId="21122"/>
    <cellStyle name="Input 2 4 2 2 4 3" xfId="21123"/>
    <cellStyle name="Input 2 4 2 2 5" xfId="21124"/>
    <cellStyle name="Input 2 4 2 2 5 2" xfId="21125"/>
    <cellStyle name="Input 2 4 2 2 5 3" xfId="21126"/>
    <cellStyle name="Input 2 4 2 2 6" xfId="21127"/>
    <cellStyle name="Input 2 4 2 2 6 2" xfId="21128"/>
    <cellStyle name="Input 2 4 2 2 6 3" xfId="21129"/>
    <cellStyle name="Input 2 4 2 2 7" xfId="21130"/>
    <cellStyle name="Input 2 4 2 2 7 2" xfId="21131"/>
    <cellStyle name="Input 2 4 2 2 7 3" xfId="21132"/>
    <cellStyle name="Input 2 4 2 2 8" xfId="21133"/>
    <cellStyle name="Input 2 4 2 2 8 2" xfId="21134"/>
    <cellStyle name="Input 2 4 2 2 8 3" xfId="21135"/>
    <cellStyle name="Input 2 4 2 2 9" xfId="21136"/>
    <cellStyle name="Input 2 4 2 3" xfId="21137"/>
    <cellStyle name="Input 2 4 2 3 10" xfId="21138"/>
    <cellStyle name="Input 2 4 2 3 2" xfId="21139"/>
    <cellStyle name="Input 2 4 2 3 2 2" xfId="21140"/>
    <cellStyle name="Input 2 4 2 3 2 2 2" xfId="21141"/>
    <cellStyle name="Input 2 4 2 3 2 2 3" xfId="21142"/>
    <cellStyle name="Input 2 4 2 3 2 3" xfId="21143"/>
    <cellStyle name="Input 2 4 2 3 2 3 2" xfId="21144"/>
    <cellStyle name="Input 2 4 2 3 2 3 3" xfId="21145"/>
    <cellStyle name="Input 2 4 2 3 2 4" xfId="21146"/>
    <cellStyle name="Input 2 4 2 3 2 4 2" xfId="21147"/>
    <cellStyle name="Input 2 4 2 3 2 4 3" xfId="21148"/>
    <cellStyle name="Input 2 4 2 3 2 5" xfId="21149"/>
    <cellStyle name="Input 2 4 2 3 2 5 2" xfId="21150"/>
    <cellStyle name="Input 2 4 2 3 2 5 3" xfId="21151"/>
    <cellStyle name="Input 2 4 2 3 2 6" xfId="21152"/>
    <cellStyle name="Input 2 4 2 3 2 6 2" xfId="21153"/>
    <cellStyle name="Input 2 4 2 3 2 6 3" xfId="21154"/>
    <cellStyle name="Input 2 4 2 3 2 7" xfId="21155"/>
    <cellStyle name="Input 2 4 2 3 2 7 2" xfId="21156"/>
    <cellStyle name="Input 2 4 2 3 2 7 3" xfId="21157"/>
    <cellStyle name="Input 2 4 2 3 2 8" xfId="21158"/>
    <cellStyle name="Input 2 4 2 3 2 9" xfId="21159"/>
    <cellStyle name="Input 2 4 2 3 3" xfId="21160"/>
    <cellStyle name="Input 2 4 2 3 3 2" xfId="21161"/>
    <cellStyle name="Input 2 4 2 3 3 3" xfId="21162"/>
    <cellStyle name="Input 2 4 2 3 4" xfId="21163"/>
    <cellStyle name="Input 2 4 2 3 4 2" xfId="21164"/>
    <cellStyle name="Input 2 4 2 3 4 3" xfId="21165"/>
    <cellStyle name="Input 2 4 2 3 5" xfId="21166"/>
    <cellStyle name="Input 2 4 2 3 5 2" xfId="21167"/>
    <cellStyle name="Input 2 4 2 3 5 3" xfId="21168"/>
    <cellStyle name="Input 2 4 2 3 6" xfId="21169"/>
    <cellStyle name="Input 2 4 2 3 6 2" xfId="21170"/>
    <cellStyle name="Input 2 4 2 3 6 3" xfId="21171"/>
    <cellStyle name="Input 2 4 2 3 7" xfId="21172"/>
    <cellStyle name="Input 2 4 2 3 7 2" xfId="21173"/>
    <cellStyle name="Input 2 4 2 3 7 3" xfId="21174"/>
    <cellStyle name="Input 2 4 2 3 8" xfId="21175"/>
    <cellStyle name="Input 2 4 2 3 8 2" xfId="21176"/>
    <cellStyle name="Input 2 4 2 3 8 3" xfId="21177"/>
    <cellStyle name="Input 2 4 2 3 9" xfId="21178"/>
    <cellStyle name="Input 2 4 2 4" xfId="21179"/>
    <cellStyle name="Input 2 4 2 4 10" xfId="21180"/>
    <cellStyle name="Input 2 4 2 4 2" xfId="21181"/>
    <cellStyle name="Input 2 4 2 4 2 2" xfId="21182"/>
    <cellStyle name="Input 2 4 2 4 2 2 2" xfId="21183"/>
    <cellStyle name="Input 2 4 2 4 2 2 3" xfId="21184"/>
    <cellStyle name="Input 2 4 2 4 2 3" xfId="21185"/>
    <cellStyle name="Input 2 4 2 4 2 3 2" xfId="21186"/>
    <cellStyle name="Input 2 4 2 4 2 3 3" xfId="21187"/>
    <cellStyle name="Input 2 4 2 4 2 4" xfId="21188"/>
    <cellStyle name="Input 2 4 2 4 2 4 2" xfId="21189"/>
    <cellStyle name="Input 2 4 2 4 2 4 3" xfId="21190"/>
    <cellStyle name="Input 2 4 2 4 2 5" xfId="21191"/>
    <cellStyle name="Input 2 4 2 4 2 5 2" xfId="21192"/>
    <cellStyle name="Input 2 4 2 4 2 5 3" xfId="21193"/>
    <cellStyle name="Input 2 4 2 4 2 6" xfId="21194"/>
    <cellStyle name="Input 2 4 2 4 2 6 2" xfId="21195"/>
    <cellStyle name="Input 2 4 2 4 2 6 3" xfId="21196"/>
    <cellStyle name="Input 2 4 2 4 2 7" xfId="21197"/>
    <cellStyle name="Input 2 4 2 4 2 7 2" xfId="21198"/>
    <cellStyle name="Input 2 4 2 4 2 7 3" xfId="21199"/>
    <cellStyle name="Input 2 4 2 4 2 8" xfId="21200"/>
    <cellStyle name="Input 2 4 2 4 2 9" xfId="21201"/>
    <cellStyle name="Input 2 4 2 4 3" xfId="21202"/>
    <cellStyle name="Input 2 4 2 4 3 2" xfId="21203"/>
    <cellStyle name="Input 2 4 2 4 3 3" xfId="21204"/>
    <cellStyle name="Input 2 4 2 4 4" xfId="21205"/>
    <cellStyle name="Input 2 4 2 4 4 2" xfId="21206"/>
    <cellStyle name="Input 2 4 2 4 4 3" xfId="21207"/>
    <cellStyle name="Input 2 4 2 4 5" xfId="21208"/>
    <cellStyle name="Input 2 4 2 4 5 2" xfId="21209"/>
    <cellStyle name="Input 2 4 2 4 5 3" xfId="21210"/>
    <cellStyle name="Input 2 4 2 4 6" xfId="21211"/>
    <cellStyle name="Input 2 4 2 4 6 2" xfId="21212"/>
    <cellStyle name="Input 2 4 2 4 6 3" xfId="21213"/>
    <cellStyle name="Input 2 4 2 4 7" xfId="21214"/>
    <cellStyle name="Input 2 4 2 4 7 2" xfId="21215"/>
    <cellStyle name="Input 2 4 2 4 7 3" xfId="21216"/>
    <cellStyle name="Input 2 4 2 4 8" xfId="21217"/>
    <cellStyle name="Input 2 4 2 4 8 2" xfId="21218"/>
    <cellStyle name="Input 2 4 2 4 8 3" xfId="21219"/>
    <cellStyle name="Input 2 4 2 4 9" xfId="21220"/>
    <cellStyle name="Input 2 4 2 5" xfId="21221"/>
    <cellStyle name="Input 2 4 2 5 2" xfId="21222"/>
    <cellStyle name="Input 2 4 2 5 2 2" xfId="21223"/>
    <cellStyle name="Input 2 4 2 5 2 3" xfId="21224"/>
    <cellStyle name="Input 2 4 2 5 3" xfId="21225"/>
    <cellStyle name="Input 2 4 2 5 3 2" xfId="21226"/>
    <cellStyle name="Input 2 4 2 5 3 3" xfId="21227"/>
    <cellStyle name="Input 2 4 2 5 4" xfId="21228"/>
    <cellStyle name="Input 2 4 2 5 4 2" xfId="21229"/>
    <cellStyle name="Input 2 4 2 5 4 3" xfId="21230"/>
    <cellStyle name="Input 2 4 2 5 5" xfId="21231"/>
    <cellStyle name="Input 2 4 2 5 5 2" xfId="21232"/>
    <cellStyle name="Input 2 4 2 5 5 3" xfId="21233"/>
    <cellStyle name="Input 2 4 2 5 6" xfId="21234"/>
    <cellStyle name="Input 2 4 2 5 6 2" xfId="21235"/>
    <cellStyle name="Input 2 4 2 5 6 3" xfId="21236"/>
    <cellStyle name="Input 2 4 2 5 7" xfId="21237"/>
    <cellStyle name="Input 2 4 2 5 7 2" xfId="21238"/>
    <cellStyle name="Input 2 4 2 5 7 3" xfId="21239"/>
    <cellStyle name="Input 2 4 2 5 8" xfId="21240"/>
    <cellStyle name="Input 2 4 2 5 9" xfId="21241"/>
    <cellStyle name="Input 2 4 2 6" xfId="21242"/>
    <cellStyle name="Input 2 4 2 6 2" xfId="21243"/>
    <cellStyle name="Input 2 4 2 6 3" xfId="21244"/>
    <cellStyle name="Input 2 4 2 7" xfId="21245"/>
    <cellStyle name="Input 2 4 2 7 2" xfId="21246"/>
    <cellStyle name="Input 2 4 2 7 3" xfId="21247"/>
    <cellStyle name="Input 2 4 2 8" xfId="21248"/>
    <cellStyle name="Input 2 4 2 8 2" xfId="21249"/>
    <cellStyle name="Input 2 4 2 8 3" xfId="21250"/>
    <cellStyle name="Input 2 4 2 9" xfId="21251"/>
    <cellStyle name="Input 2 4 2 9 2" xfId="21252"/>
    <cellStyle name="Input 2 4 2 9 3" xfId="21253"/>
    <cellStyle name="Input 2 4 3" xfId="21254"/>
    <cellStyle name="Input 2 4 3 10" xfId="21255"/>
    <cellStyle name="Input 2 4 3 2" xfId="21256"/>
    <cellStyle name="Input 2 4 3 2 10" xfId="21257"/>
    <cellStyle name="Input 2 4 3 2 2" xfId="21258"/>
    <cellStyle name="Input 2 4 3 2 2 2" xfId="21259"/>
    <cellStyle name="Input 2 4 3 2 2 2 2" xfId="21260"/>
    <cellStyle name="Input 2 4 3 2 2 2 3" xfId="21261"/>
    <cellStyle name="Input 2 4 3 2 2 3" xfId="21262"/>
    <cellStyle name="Input 2 4 3 2 2 3 2" xfId="21263"/>
    <cellStyle name="Input 2 4 3 2 2 3 3" xfId="21264"/>
    <cellStyle name="Input 2 4 3 2 2 4" xfId="21265"/>
    <cellStyle name="Input 2 4 3 2 2 4 2" xfId="21266"/>
    <cellStyle name="Input 2 4 3 2 2 4 3" xfId="21267"/>
    <cellStyle name="Input 2 4 3 2 2 5" xfId="21268"/>
    <cellStyle name="Input 2 4 3 2 2 5 2" xfId="21269"/>
    <cellStyle name="Input 2 4 3 2 2 5 3" xfId="21270"/>
    <cellStyle name="Input 2 4 3 2 2 6" xfId="21271"/>
    <cellStyle name="Input 2 4 3 2 2 6 2" xfId="21272"/>
    <cellStyle name="Input 2 4 3 2 2 6 3" xfId="21273"/>
    <cellStyle name="Input 2 4 3 2 2 7" xfId="21274"/>
    <cellStyle name="Input 2 4 3 2 2 7 2" xfId="21275"/>
    <cellStyle name="Input 2 4 3 2 2 7 3" xfId="21276"/>
    <cellStyle name="Input 2 4 3 2 2 8" xfId="21277"/>
    <cellStyle name="Input 2 4 3 2 2 9" xfId="21278"/>
    <cellStyle name="Input 2 4 3 2 3" xfId="21279"/>
    <cellStyle name="Input 2 4 3 2 3 2" xfId="21280"/>
    <cellStyle name="Input 2 4 3 2 3 3" xfId="21281"/>
    <cellStyle name="Input 2 4 3 2 4" xfId="21282"/>
    <cellStyle name="Input 2 4 3 2 4 2" xfId="21283"/>
    <cellStyle name="Input 2 4 3 2 4 3" xfId="21284"/>
    <cellStyle name="Input 2 4 3 2 5" xfId="21285"/>
    <cellStyle name="Input 2 4 3 2 5 2" xfId="21286"/>
    <cellStyle name="Input 2 4 3 2 5 3" xfId="21287"/>
    <cellStyle name="Input 2 4 3 2 6" xfId="21288"/>
    <cellStyle name="Input 2 4 3 2 6 2" xfId="21289"/>
    <cellStyle name="Input 2 4 3 2 6 3" xfId="21290"/>
    <cellStyle name="Input 2 4 3 2 7" xfId="21291"/>
    <cellStyle name="Input 2 4 3 2 7 2" xfId="21292"/>
    <cellStyle name="Input 2 4 3 2 7 3" xfId="21293"/>
    <cellStyle name="Input 2 4 3 2 8" xfId="21294"/>
    <cellStyle name="Input 2 4 3 2 8 2" xfId="21295"/>
    <cellStyle name="Input 2 4 3 2 8 3" xfId="21296"/>
    <cellStyle name="Input 2 4 3 2 9" xfId="21297"/>
    <cellStyle name="Input 2 4 3 3" xfId="21298"/>
    <cellStyle name="Input 2 4 3 3 10" xfId="21299"/>
    <cellStyle name="Input 2 4 3 3 2" xfId="21300"/>
    <cellStyle name="Input 2 4 3 3 2 2" xfId="21301"/>
    <cellStyle name="Input 2 4 3 3 2 2 2" xfId="21302"/>
    <cellStyle name="Input 2 4 3 3 2 2 3" xfId="21303"/>
    <cellStyle name="Input 2 4 3 3 2 3" xfId="21304"/>
    <cellStyle name="Input 2 4 3 3 2 3 2" xfId="21305"/>
    <cellStyle name="Input 2 4 3 3 2 3 3" xfId="21306"/>
    <cellStyle name="Input 2 4 3 3 2 4" xfId="21307"/>
    <cellStyle name="Input 2 4 3 3 2 4 2" xfId="21308"/>
    <cellStyle name="Input 2 4 3 3 2 4 3" xfId="21309"/>
    <cellStyle name="Input 2 4 3 3 2 5" xfId="21310"/>
    <cellStyle name="Input 2 4 3 3 2 5 2" xfId="21311"/>
    <cellStyle name="Input 2 4 3 3 2 5 3" xfId="21312"/>
    <cellStyle name="Input 2 4 3 3 2 6" xfId="21313"/>
    <cellStyle name="Input 2 4 3 3 2 6 2" xfId="21314"/>
    <cellStyle name="Input 2 4 3 3 2 6 3" xfId="21315"/>
    <cellStyle name="Input 2 4 3 3 2 7" xfId="21316"/>
    <cellStyle name="Input 2 4 3 3 2 7 2" xfId="21317"/>
    <cellStyle name="Input 2 4 3 3 2 7 3" xfId="21318"/>
    <cellStyle name="Input 2 4 3 3 2 8" xfId="21319"/>
    <cellStyle name="Input 2 4 3 3 2 9" xfId="21320"/>
    <cellStyle name="Input 2 4 3 3 3" xfId="21321"/>
    <cellStyle name="Input 2 4 3 3 3 2" xfId="21322"/>
    <cellStyle name="Input 2 4 3 3 3 3" xfId="21323"/>
    <cellStyle name="Input 2 4 3 3 4" xfId="21324"/>
    <cellStyle name="Input 2 4 3 3 4 2" xfId="21325"/>
    <cellStyle name="Input 2 4 3 3 4 3" xfId="21326"/>
    <cellStyle name="Input 2 4 3 3 5" xfId="21327"/>
    <cellStyle name="Input 2 4 3 3 5 2" xfId="21328"/>
    <cellStyle name="Input 2 4 3 3 5 3" xfId="21329"/>
    <cellStyle name="Input 2 4 3 3 6" xfId="21330"/>
    <cellStyle name="Input 2 4 3 3 6 2" xfId="21331"/>
    <cellStyle name="Input 2 4 3 3 6 3" xfId="21332"/>
    <cellStyle name="Input 2 4 3 3 7" xfId="21333"/>
    <cellStyle name="Input 2 4 3 3 7 2" xfId="21334"/>
    <cellStyle name="Input 2 4 3 3 7 3" xfId="21335"/>
    <cellStyle name="Input 2 4 3 3 8" xfId="21336"/>
    <cellStyle name="Input 2 4 3 3 8 2" xfId="21337"/>
    <cellStyle name="Input 2 4 3 3 8 3" xfId="21338"/>
    <cellStyle name="Input 2 4 3 3 9" xfId="21339"/>
    <cellStyle name="Input 2 4 3 4" xfId="21340"/>
    <cellStyle name="Input 2 4 3 4 10" xfId="21341"/>
    <cellStyle name="Input 2 4 3 4 2" xfId="21342"/>
    <cellStyle name="Input 2 4 3 4 2 2" xfId="21343"/>
    <cellStyle name="Input 2 4 3 4 2 2 2" xfId="21344"/>
    <cellStyle name="Input 2 4 3 4 2 2 3" xfId="21345"/>
    <cellStyle name="Input 2 4 3 4 2 3" xfId="21346"/>
    <cellStyle name="Input 2 4 3 4 2 3 2" xfId="21347"/>
    <cellStyle name="Input 2 4 3 4 2 3 3" xfId="21348"/>
    <cellStyle name="Input 2 4 3 4 2 4" xfId="21349"/>
    <cellStyle name="Input 2 4 3 4 2 4 2" xfId="21350"/>
    <cellStyle name="Input 2 4 3 4 2 4 3" xfId="21351"/>
    <cellStyle name="Input 2 4 3 4 2 5" xfId="21352"/>
    <cellStyle name="Input 2 4 3 4 2 5 2" xfId="21353"/>
    <cellStyle name="Input 2 4 3 4 2 5 3" xfId="21354"/>
    <cellStyle name="Input 2 4 3 4 2 6" xfId="21355"/>
    <cellStyle name="Input 2 4 3 4 2 6 2" xfId="21356"/>
    <cellStyle name="Input 2 4 3 4 2 6 3" xfId="21357"/>
    <cellStyle name="Input 2 4 3 4 2 7" xfId="21358"/>
    <cellStyle name="Input 2 4 3 4 2 7 2" xfId="21359"/>
    <cellStyle name="Input 2 4 3 4 2 7 3" xfId="21360"/>
    <cellStyle name="Input 2 4 3 4 2 8" xfId="21361"/>
    <cellStyle name="Input 2 4 3 4 2 9" xfId="21362"/>
    <cellStyle name="Input 2 4 3 4 3" xfId="21363"/>
    <cellStyle name="Input 2 4 3 4 3 2" xfId="21364"/>
    <cellStyle name="Input 2 4 3 4 3 3" xfId="21365"/>
    <cellStyle name="Input 2 4 3 4 4" xfId="21366"/>
    <cellStyle name="Input 2 4 3 4 4 2" xfId="21367"/>
    <cellStyle name="Input 2 4 3 4 4 3" xfId="21368"/>
    <cellStyle name="Input 2 4 3 4 5" xfId="21369"/>
    <cellStyle name="Input 2 4 3 4 5 2" xfId="21370"/>
    <cellStyle name="Input 2 4 3 4 5 3" xfId="21371"/>
    <cellStyle name="Input 2 4 3 4 6" xfId="21372"/>
    <cellStyle name="Input 2 4 3 4 6 2" xfId="21373"/>
    <cellStyle name="Input 2 4 3 4 6 3" xfId="21374"/>
    <cellStyle name="Input 2 4 3 4 7" xfId="21375"/>
    <cellStyle name="Input 2 4 3 4 7 2" xfId="21376"/>
    <cellStyle name="Input 2 4 3 4 7 3" xfId="21377"/>
    <cellStyle name="Input 2 4 3 4 8" xfId="21378"/>
    <cellStyle name="Input 2 4 3 4 8 2" xfId="21379"/>
    <cellStyle name="Input 2 4 3 4 8 3" xfId="21380"/>
    <cellStyle name="Input 2 4 3 4 9" xfId="21381"/>
    <cellStyle name="Input 2 4 3 5" xfId="21382"/>
    <cellStyle name="Input 2 4 3 5 2" xfId="21383"/>
    <cellStyle name="Input 2 4 3 5 2 2" xfId="21384"/>
    <cellStyle name="Input 2 4 3 5 2 3" xfId="21385"/>
    <cellStyle name="Input 2 4 3 5 3" xfId="21386"/>
    <cellStyle name="Input 2 4 3 5 3 2" xfId="21387"/>
    <cellStyle name="Input 2 4 3 5 3 3" xfId="21388"/>
    <cellStyle name="Input 2 4 3 5 4" xfId="21389"/>
    <cellStyle name="Input 2 4 3 5 4 2" xfId="21390"/>
    <cellStyle name="Input 2 4 3 5 4 3" xfId="21391"/>
    <cellStyle name="Input 2 4 3 5 5" xfId="21392"/>
    <cellStyle name="Input 2 4 3 5 5 2" xfId="21393"/>
    <cellStyle name="Input 2 4 3 5 5 3" xfId="21394"/>
    <cellStyle name="Input 2 4 3 5 6" xfId="21395"/>
    <cellStyle name="Input 2 4 3 5 6 2" xfId="21396"/>
    <cellStyle name="Input 2 4 3 5 6 3" xfId="21397"/>
    <cellStyle name="Input 2 4 3 5 7" xfId="21398"/>
    <cellStyle name="Input 2 4 3 5 7 2" xfId="21399"/>
    <cellStyle name="Input 2 4 3 5 7 3" xfId="21400"/>
    <cellStyle name="Input 2 4 3 5 8" xfId="21401"/>
    <cellStyle name="Input 2 4 3 5 9" xfId="21402"/>
    <cellStyle name="Input 2 4 3 6" xfId="21403"/>
    <cellStyle name="Input 2 4 3 6 2" xfId="21404"/>
    <cellStyle name="Input 2 4 3 6 3" xfId="21405"/>
    <cellStyle name="Input 2 4 3 7" xfId="21406"/>
    <cellStyle name="Input 2 4 3 7 2" xfId="21407"/>
    <cellStyle name="Input 2 4 3 7 3" xfId="21408"/>
    <cellStyle name="Input 2 4 3 8" xfId="21409"/>
    <cellStyle name="Input 2 4 3 8 2" xfId="21410"/>
    <cellStyle name="Input 2 4 3 8 3" xfId="21411"/>
    <cellStyle name="Input 2 4 3 9" xfId="21412"/>
    <cellStyle name="Input 2 4 3 9 2" xfId="21413"/>
    <cellStyle name="Input 2 4 3 9 3" xfId="21414"/>
    <cellStyle name="Input 2 4 4" xfId="21415"/>
    <cellStyle name="Input 2 4 4 10" xfId="21416"/>
    <cellStyle name="Input 2 4 4 2" xfId="21417"/>
    <cellStyle name="Input 2 4 4 2 10" xfId="21418"/>
    <cellStyle name="Input 2 4 4 2 2" xfId="21419"/>
    <cellStyle name="Input 2 4 4 2 2 2" xfId="21420"/>
    <cellStyle name="Input 2 4 4 2 2 2 2" xfId="21421"/>
    <cellStyle name="Input 2 4 4 2 2 2 3" xfId="21422"/>
    <cellStyle name="Input 2 4 4 2 2 3" xfId="21423"/>
    <cellStyle name="Input 2 4 4 2 2 3 2" xfId="21424"/>
    <cellStyle name="Input 2 4 4 2 2 3 3" xfId="21425"/>
    <cellStyle name="Input 2 4 4 2 2 4" xfId="21426"/>
    <cellStyle name="Input 2 4 4 2 2 4 2" xfId="21427"/>
    <cellStyle name="Input 2 4 4 2 2 4 3" xfId="21428"/>
    <cellStyle name="Input 2 4 4 2 2 5" xfId="21429"/>
    <cellStyle name="Input 2 4 4 2 2 5 2" xfId="21430"/>
    <cellStyle name="Input 2 4 4 2 2 5 3" xfId="21431"/>
    <cellStyle name="Input 2 4 4 2 2 6" xfId="21432"/>
    <cellStyle name="Input 2 4 4 2 2 6 2" xfId="21433"/>
    <cellStyle name="Input 2 4 4 2 2 6 3" xfId="21434"/>
    <cellStyle name="Input 2 4 4 2 2 7" xfId="21435"/>
    <cellStyle name="Input 2 4 4 2 2 7 2" xfId="21436"/>
    <cellStyle name="Input 2 4 4 2 2 7 3" xfId="21437"/>
    <cellStyle name="Input 2 4 4 2 2 8" xfId="21438"/>
    <cellStyle name="Input 2 4 4 2 2 9" xfId="21439"/>
    <cellStyle name="Input 2 4 4 2 3" xfId="21440"/>
    <cellStyle name="Input 2 4 4 2 3 2" xfId="21441"/>
    <cellStyle name="Input 2 4 4 2 3 3" xfId="21442"/>
    <cellStyle name="Input 2 4 4 2 4" xfId="21443"/>
    <cellStyle name="Input 2 4 4 2 4 2" xfId="21444"/>
    <cellStyle name="Input 2 4 4 2 4 3" xfId="21445"/>
    <cellStyle name="Input 2 4 4 2 5" xfId="21446"/>
    <cellStyle name="Input 2 4 4 2 5 2" xfId="21447"/>
    <cellStyle name="Input 2 4 4 2 5 3" xfId="21448"/>
    <cellStyle name="Input 2 4 4 2 6" xfId="21449"/>
    <cellStyle name="Input 2 4 4 2 6 2" xfId="21450"/>
    <cellStyle name="Input 2 4 4 2 6 3" xfId="21451"/>
    <cellStyle name="Input 2 4 4 2 7" xfId="21452"/>
    <cellStyle name="Input 2 4 4 2 7 2" xfId="21453"/>
    <cellStyle name="Input 2 4 4 2 7 3" xfId="21454"/>
    <cellStyle name="Input 2 4 4 2 8" xfId="21455"/>
    <cellStyle name="Input 2 4 4 2 8 2" xfId="21456"/>
    <cellStyle name="Input 2 4 4 2 8 3" xfId="21457"/>
    <cellStyle name="Input 2 4 4 2 9" xfId="21458"/>
    <cellStyle name="Input 2 4 4 3" xfId="21459"/>
    <cellStyle name="Input 2 4 4 3 10" xfId="21460"/>
    <cellStyle name="Input 2 4 4 3 2" xfId="21461"/>
    <cellStyle name="Input 2 4 4 3 2 2" xfId="21462"/>
    <cellStyle name="Input 2 4 4 3 2 2 2" xfId="21463"/>
    <cellStyle name="Input 2 4 4 3 2 2 3" xfId="21464"/>
    <cellStyle name="Input 2 4 4 3 2 3" xfId="21465"/>
    <cellStyle name="Input 2 4 4 3 2 3 2" xfId="21466"/>
    <cellStyle name="Input 2 4 4 3 2 3 3" xfId="21467"/>
    <cellStyle name="Input 2 4 4 3 2 4" xfId="21468"/>
    <cellStyle name="Input 2 4 4 3 2 4 2" xfId="21469"/>
    <cellStyle name="Input 2 4 4 3 2 4 3" xfId="21470"/>
    <cellStyle name="Input 2 4 4 3 2 5" xfId="21471"/>
    <cellStyle name="Input 2 4 4 3 2 5 2" xfId="21472"/>
    <cellStyle name="Input 2 4 4 3 2 5 3" xfId="21473"/>
    <cellStyle name="Input 2 4 4 3 2 6" xfId="21474"/>
    <cellStyle name="Input 2 4 4 3 2 6 2" xfId="21475"/>
    <cellStyle name="Input 2 4 4 3 2 6 3" xfId="21476"/>
    <cellStyle name="Input 2 4 4 3 2 7" xfId="21477"/>
    <cellStyle name="Input 2 4 4 3 2 7 2" xfId="21478"/>
    <cellStyle name="Input 2 4 4 3 2 7 3" xfId="21479"/>
    <cellStyle name="Input 2 4 4 3 2 8" xfId="21480"/>
    <cellStyle name="Input 2 4 4 3 2 9" xfId="21481"/>
    <cellStyle name="Input 2 4 4 3 3" xfId="21482"/>
    <cellStyle name="Input 2 4 4 3 3 2" xfId="21483"/>
    <cellStyle name="Input 2 4 4 3 3 3" xfId="21484"/>
    <cellStyle name="Input 2 4 4 3 4" xfId="21485"/>
    <cellStyle name="Input 2 4 4 3 4 2" xfId="21486"/>
    <cellStyle name="Input 2 4 4 3 4 3" xfId="21487"/>
    <cellStyle name="Input 2 4 4 3 5" xfId="21488"/>
    <cellStyle name="Input 2 4 4 3 5 2" xfId="21489"/>
    <cellStyle name="Input 2 4 4 3 5 3" xfId="21490"/>
    <cellStyle name="Input 2 4 4 3 6" xfId="21491"/>
    <cellStyle name="Input 2 4 4 3 6 2" xfId="21492"/>
    <cellStyle name="Input 2 4 4 3 6 3" xfId="21493"/>
    <cellStyle name="Input 2 4 4 3 7" xfId="21494"/>
    <cellStyle name="Input 2 4 4 3 7 2" xfId="21495"/>
    <cellStyle name="Input 2 4 4 3 7 3" xfId="21496"/>
    <cellStyle name="Input 2 4 4 3 8" xfId="21497"/>
    <cellStyle name="Input 2 4 4 3 8 2" xfId="21498"/>
    <cellStyle name="Input 2 4 4 3 8 3" xfId="21499"/>
    <cellStyle name="Input 2 4 4 3 9" xfId="21500"/>
    <cellStyle name="Input 2 4 4 4" xfId="21501"/>
    <cellStyle name="Input 2 4 4 4 10" xfId="21502"/>
    <cellStyle name="Input 2 4 4 4 2" xfId="21503"/>
    <cellStyle name="Input 2 4 4 4 2 2" xfId="21504"/>
    <cellStyle name="Input 2 4 4 4 2 2 2" xfId="21505"/>
    <cellStyle name="Input 2 4 4 4 2 2 3" xfId="21506"/>
    <cellStyle name="Input 2 4 4 4 2 3" xfId="21507"/>
    <cellStyle name="Input 2 4 4 4 2 3 2" xfId="21508"/>
    <cellStyle name="Input 2 4 4 4 2 3 3" xfId="21509"/>
    <cellStyle name="Input 2 4 4 4 2 4" xfId="21510"/>
    <cellStyle name="Input 2 4 4 4 2 4 2" xfId="21511"/>
    <cellStyle name="Input 2 4 4 4 2 4 3" xfId="21512"/>
    <cellStyle name="Input 2 4 4 4 2 5" xfId="21513"/>
    <cellStyle name="Input 2 4 4 4 2 5 2" xfId="21514"/>
    <cellStyle name="Input 2 4 4 4 2 5 3" xfId="21515"/>
    <cellStyle name="Input 2 4 4 4 2 6" xfId="21516"/>
    <cellStyle name="Input 2 4 4 4 2 6 2" xfId="21517"/>
    <cellStyle name="Input 2 4 4 4 2 6 3" xfId="21518"/>
    <cellStyle name="Input 2 4 4 4 2 7" xfId="21519"/>
    <cellStyle name="Input 2 4 4 4 2 7 2" xfId="21520"/>
    <cellStyle name="Input 2 4 4 4 2 7 3" xfId="21521"/>
    <cellStyle name="Input 2 4 4 4 2 8" xfId="21522"/>
    <cellStyle name="Input 2 4 4 4 2 9" xfId="21523"/>
    <cellStyle name="Input 2 4 4 4 3" xfId="21524"/>
    <cellStyle name="Input 2 4 4 4 3 2" xfId="21525"/>
    <cellStyle name="Input 2 4 4 4 3 3" xfId="21526"/>
    <cellStyle name="Input 2 4 4 4 4" xfId="21527"/>
    <cellStyle name="Input 2 4 4 4 4 2" xfId="21528"/>
    <cellStyle name="Input 2 4 4 4 4 3" xfId="21529"/>
    <cellStyle name="Input 2 4 4 4 5" xfId="21530"/>
    <cellStyle name="Input 2 4 4 4 5 2" xfId="21531"/>
    <cellStyle name="Input 2 4 4 4 5 3" xfId="21532"/>
    <cellStyle name="Input 2 4 4 4 6" xfId="21533"/>
    <cellStyle name="Input 2 4 4 4 6 2" xfId="21534"/>
    <cellStyle name="Input 2 4 4 4 6 3" xfId="21535"/>
    <cellStyle name="Input 2 4 4 4 7" xfId="21536"/>
    <cellStyle name="Input 2 4 4 4 7 2" xfId="21537"/>
    <cellStyle name="Input 2 4 4 4 7 3" xfId="21538"/>
    <cellStyle name="Input 2 4 4 4 8" xfId="21539"/>
    <cellStyle name="Input 2 4 4 4 8 2" xfId="21540"/>
    <cellStyle name="Input 2 4 4 4 8 3" xfId="21541"/>
    <cellStyle name="Input 2 4 4 4 9" xfId="21542"/>
    <cellStyle name="Input 2 4 4 5" xfId="21543"/>
    <cellStyle name="Input 2 4 4 5 2" xfId="21544"/>
    <cellStyle name="Input 2 4 4 5 2 2" xfId="21545"/>
    <cellStyle name="Input 2 4 4 5 2 3" xfId="21546"/>
    <cellStyle name="Input 2 4 4 5 3" xfId="21547"/>
    <cellStyle name="Input 2 4 4 5 3 2" xfId="21548"/>
    <cellStyle name="Input 2 4 4 5 3 3" xfId="21549"/>
    <cellStyle name="Input 2 4 4 5 4" xfId="21550"/>
    <cellStyle name="Input 2 4 4 5 4 2" xfId="21551"/>
    <cellStyle name="Input 2 4 4 5 4 3" xfId="21552"/>
    <cellStyle name="Input 2 4 4 5 5" xfId="21553"/>
    <cellStyle name="Input 2 4 4 5 5 2" xfId="21554"/>
    <cellStyle name="Input 2 4 4 5 5 3" xfId="21555"/>
    <cellStyle name="Input 2 4 4 5 6" xfId="21556"/>
    <cellStyle name="Input 2 4 4 5 6 2" xfId="21557"/>
    <cellStyle name="Input 2 4 4 5 6 3" xfId="21558"/>
    <cellStyle name="Input 2 4 4 5 7" xfId="21559"/>
    <cellStyle name="Input 2 4 4 5 7 2" xfId="21560"/>
    <cellStyle name="Input 2 4 4 5 7 3" xfId="21561"/>
    <cellStyle name="Input 2 4 4 5 8" xfId="21562"/>
    <cellStyle name="Input 2 4 4 5 9" xfId="21563"/>
    <cellStyle name="Input 2 4 4 6" xfId="21564"/>
    <cellStyle name="Input 2 4 4 6 2" xfId="21565"/>
    <cellStyle name="Input 2 4 4 6 3" xfId="21566"/>
    <cellStyle name="Input 2 4 4 7" xfId="21567"/>
    <cellStyle name="Input 2 4 4 7 2" xfId="21568"/>
    <cellStyle name="Input 2 4 4 7 3" xfId="21569"/>
    <cellStyle name="Input 2 4 4 8" xfId="21570"/>
    <cellStyle name="Input 2 4 4 8 2" xfId="21571"/>
    <cellStyle name="Input 2 4 4 8 3" xfId="21572"/>
    <cellStyle name="Input 2 4 4 9" xfId="21573"/>
    <cellStyle name="Input 2 4 4 9 2" xfId="21574"/>
    <cellStyle name="Input 2 4 4 9 3" xfId="21575"/>
    <cellStyle name="Input 2 4 5" xfId="21576"/>
    <cellStyle name="Input 2 4 5 10" xfId="21577"/>
    <cellStyle name="Input 2 4 5 2" xfId="21578"/>
    <cellStyle name="Input 2 4 5 2 10" xfId="21579"/>
    <cellStyle name="Input 2 4 5 2 2" xfId="21580"/>
    <cellStyle name="Input 2 4 5 2 2 2" xfId="21581"/>
    <cellStyle name="Input 2 4 5 2 2 2 2" xfId="21582"/>
    <cellStyle name="Input 2 4 5 2 2 2 3" xfId="21583"/>
    <cellStyle name="Input 2 4 5 2 2 3" xfId="21584"/>
    <cellStyle name="Input 2 4 5 2 2 3 2" xfId="21585"/>
    <cellStyle name="Input 2 4 5 2 2 3 3" xfId="21586"/>
    <cellStyle name="Input 2 4 5 2 2 4" xfId="21587"/>
    <cellStyle name="Input 2 4 5 2 2 4 2" xfId="21588"/>
    <cellStyle name="Input 2 4 5 2 2 4 3" xfId="21589"/>
    <cellStyle name="Input 2 4 5 2 2 5" xfId="21590"/>
    <cellStyle name="Input 2 4 5 2 2 5 2" xfId="21591"/>
    <cellStyle name="Input 2 4 5 2 2 5 3" xfId="21592"/>
    <cellStyle name="Input 2 4 5 2 2 6" xfId="21593"/>
    <cellStyle name="Input 2 4 5 2 2 6 2" xfId="21594"/>
    <cellStyle name="Input 2 4 5 2 2 6 3" xfId="21595"/>
    <cellStyle name="Input 2 4 5 2 2 7" xfId="21596"/>
    <cellStyle name="Input 2 4 5 2 2 7 2" xfId="21597"/>
    <cellStyle name="Input 2 4 5 2 2 7 3" xfId="21598"/>
    <cellStyle name="Input 2 4 5 2 2 8" xfId="21599"/>
    <cellStyle name="Input 2 4 5 2 2 9" xfId="21600"/>
    <cellStyle name="Input 2 4 5 2 3" xfId="21601"/>
    <cellStyle name="Input 2 4 5 2 3 2" xfId="21602"/>
    <cellStyle name="Input 2 4 5 2 3 3" xfId="21603"/>
    <cellStyle name="Input 2 4 5 2 4" xfId="21604"/>
    <cellStyle name="Input 2 4 5 2 4 2" xfId="21605"/>
    <cellStyle name="Input 2 4 5 2 4 3" xfId="21606"/>
    <cellStyle name="Input 2 4 5 2 5" xfId="21607"/>
    <cellStyle name="Input 2 4 5 2 5 2" xfId="21608"/>
    <cellStyle name="Input 2 4 5 2 5 3" xfId="21609"/>
    <cellStyle name="Input 2 4 5 2 6" xfId="21610"/>
    <cellStyle name="Input 2 4 5 2 6 2" xfId="21611"/>
    <cellStyle name="Input 2 4 5 2 6 3" xfId="21612"/>
    <cellStyle name="Input 2 4 5 2 7" xfId="21613"/>
    <cellStyle name="Input 2 4 5 2 7 2" xfId="21614"/>
    <cellStyle name="Input 2 4 5 2 7 3" xfId="21615"/>
    <cellStyle name="Input 2 4 5 2 8" xfId="21616"/>
    <cellStyle name="Input 2 4 5 2 8 2" xfId="21617"/>
    <cellStyle name="Input 2 4 5 2 8 3" xfId="21618"/>
    <cellStyle name="Input 2 4 5 2 9" xfId="21619"/>
    <cellStyle name="Input 2 4 5 3" xfId="21620"/>
    <cellStyle name="Input 2 4 5 3 10" xfId="21621"/>
    <cellStyle name="Input 2 4 5 3 2" xfId="21622"/>
    <cellStyle name="Input 2 4 5 3 2 2" xfId="21623"/>
    <cellStyle name="Input 2 4 5 3 2 2 2" xfId="21624"/>
    <cellStyle name="Input 2 4 5 3 2 2 3" xfId="21625"/>
    <cellStyle name="Input 2 4 5 3 2 3" xfId="21626"/>
    <cellStyle name="Input 2 4 5 3 2 3 2" xfId="21627"/>
    <cellStyle name="Input 2 4 5 3 2 3 3" xfId="21628"/>
    <cellStyle name="Input 2 4 5 3 2 4" xfId="21629"/>
    <cellStyle name="Input 2 4 5 3 2 4 2" xfId="21630"/>
    <cellStyle name="Input 2 4 5 3 2 4 3" xfId="21631"/>
    <cellStyle name="Input 2 4 5 3 2 5" xfId="21632"/>
    <cellStyle name="Input 2 4 5 3 2 5 2" xfId="21633"/>
    <cellStyle name="Input 2 4 5 3 2 5 3" xfId="21634"/>
    <cellStyle name="Input 2 4 5 3 2 6" xfId="21635"/>
    <cellStyle name="Input 2 4 5 3 2 6 2" xfId="21636"/>
    <cellStyle name="Input 2 4 5 3 2 6 3" xfId="21637"/>
    <cellStyle name="Input 2 4 5 3 2 7" xfId="21638"/>
    <cellStyle name="Input 2 4 5 3 2 7 2" xfId="21639"/>
    <cellStyle name="Input 2 4 5 3 2 7 3" xfId="21640"/>
    <cellStyle name="Input 2 4 5 3 2 8" xfId="21641"/>
    <cellStyle name="Input 2 4 5 3 2 9" xfId="21642"/>
    <cellStyle name="Input 2 4 5 3 3" xfId="21643"/>
    <cellStyle name="Input 2 4 5 3 3 2" xfId="21644"/>
    <cellStyle name="Input 2 4 5 3 3 3" xfId="21645"/>
    <cellStyle name="Input 2 4 5 3 4" xfId="21646"/>
    <cellStyle name="Input 2 4 5 3 4 2" xfId="21647"/>
    <cellStyle name="Input 2 4 5 3 4 3" xfId="21648"/>
    <cellStyle name="Input 2 4 5 3 5" xfId="21649"/>
    <cellStyle name="Input 2 4 5 3 5 2" xfId="21650"/>
    <cellStyle name="Input 2 4 5 3 5 3" xfId="21651"/>
    <cellStyle name="Input 2 4 5 3 6" xfId="21652"/>
    <cellStyle name="Input 2 4 5 3 6 2" xfId="21653"/>
    <cellStyle name="Input 2 4 5 3 6 3" xfId="21654"/>
    <cellStyle name="Input 2 4 5 3 7" xfId="21655"/>
    <cellStyle name="Input 2 4 5 3 7 2" xfId="21656"/>
    <cellStyle name="Input 2 4 5 3 7 3" xfId="21657"/>
    <cellStyle name="Input 2 4 5 3 8" xfId="21658"/>
    <cellStyle name="Input 2 4 5 3 8 2" xfId="21659"/>
    <cellStyle name="Input 2 4 5 3 8 3" xfId="21660"/>
    <cellStyle name="Input 2 4 5 3 9" xfId="21661"/>
    <cellStyle name="Input 2 4 5 4" xfId="21662"/>
    <cellStyle name="Input 2 4 5 4 10" xfId="21663"/>
    <cellStyle name="Input 2 4 5 4 2" xfId="21664"/>
    <cellStyle name="Input 2 4 5 4 2 2" xfId="21665"/>
    <cellStyle name="Input 2 4 5 4 2 2 2" xfId="21666"/>
    <cellStyle name="Input 2 4 5 4 2 2 3" xfId="21667"/>
    <cellStyle name="Input 2 4 5 4 2 3" xfId="21668"/>
    <cellStyle name="Input 2 4 5 4 2 3 2" xfId="21669"/>
    <cellStyle name="Input 2 4 5 4 2 3 3" xfId="21670"/>
    <cellStyle name="Input 2 4 5 4 2 4" xfId="21671"/>
    <cellStyle name="Input 2 4 5 4 2 4 2" xfId="21672"/>
    <cellStyle name="Input 2 4 5 4 2 4 3" xfId="21673"/>
    <cellStyle name="Input 2 4 5 4 2 5" xfId="21674"/>
    <cellStyle name="Input 2 4 5 4 2 5 2" xfId="21675"/>
    <cellStyle name="Input 2 4 5 4 2 5 3" xfId="21676"/>
    <cellStyle name="Input 2 4 5 4 2 6" xfId="21677"/>
    <cellStyle name="Input 2 4 5 4 2 6 2" xfId="21678"/>
    <cellStyle name="Input 2 4 5 4 2 6 3" xfId="21679"/>
    <cellStyle name="Input 2 4 5 4 2 7" xfId="21680"/>
    <cellStyle name="Input 2 4 5 4 2 7 2" xfId="21681"/>
    <cellStyle name="Input 2 4 5 4 2 7 3" xfId="21682"/>
    <cellStyle name="Input 2 4 5 4 2 8" xfId="21683"/>
    <cellStyle name="Input 2 4 5 4 2 9" xfId="21684"/>
    <cellStyle name="Input 2 4 5 4 3" xfId="21685"/>
    <cellStyle name="Input 2 4 5 4 3 2" xfId="21686"/>
    <cellStyle name="Input 2 4 5 4 3 3" xfId="21687"/>
    <cellStyle name="Input 2 4 5 4 4" xfId="21688"/>
    <cellStyle name="Input 2 4 5 4 4 2" xfId="21689"/>
    <cellStyle name="Input 2 4 5 4 4 3" xfId="21690"/>
    <cellStyle name="Input 2 4 5 4 5" xfId="21691"/>
    <cellStyle name="Input 2 4 5 4 5 2" xfId="21692"/>
    <cellStyle name="Input 2 4 5 4 5 3" xfId="21693"/>
    <cellStyle name="Input 2 4 5 4 6" xfId="21694"/>
    <cellStyle name="Input 2 4 5 4 6 2" xfId="21695"/>
    <cellStyle name="Input 2 4 5 4 6 3" xfId="21696"/>
    <cellStyle name="Input 2 4 5 4 7" xfId="21697"/>
    <cellStyle name="Input 2 4 5 4 7 2" xfId="21698"/>
    <cellStyle name="Input 2 4 5 4 7 3" xfId="21699"/>
    <cellStyle name="Input 2 4 5 4 8" xfId="21700"/>
    <cellStyle name="Input 2 4 5 4 8 2" xfId="21701"/>
    <cellStyle name="Input 2 4 5 4 8 3" xfId="21702"/>
    <cellStyle name="Input 2 4 5 4 9" xfId="21703"/>
    <cellStyle name="Input 2 4 5 5" xfId="21704"/>
    <cellStyle name="Input 2 4 5 5 2" xfId="21705"/>
    <cellStyle name="Input 2 4 5 5 2 2" xfId="21706"/>
    <cellStyle name="Input 2 4 5 5 2 3" xfId="21707"/>
    <cellStyle name="Input 2 4 5 5 3" xfId="21708"/>
    <cellStyle name="Input 2 4 5 5 3 2" xfId="21709"/>
    <cellStyle name="Input 2 4 5 5 3 3" xfId="21710"/>
    <cellStyle name="Input 2 4 5 5 4" xfId="21711"/>
    <cellStyle name="Input 2 4 5 5 4 2" xfId="21712"/>
    <cellStyle name="Input 2 4 5 5 4 3" xfId="21713"/>
    <cellStyle name="Input 2 4 5 5 5" xfId="21714"/>
    <cellStyle name="Input 2 4 5 5 5 2" xfId="21715"/>
    <cellStyle name="Input 2 4 5 5 5 3" xfId="21716"/>
    <cellStyle name="Input 2 4 5 5 6" xfId="21717"/>
    <cellStyle name="Input 2 4 5 5 6 2" xfId="21718"/>
    <cellStyle name="Input 2 4 5 5 6 3" xfId="21719"/>
    <cellStyle name="Input 2 4 5 5 7" xfId="21720"/>
    <cellStyle name="Input 2 4 5 5 7 2" xfId="21721"/>
    <cellStyle name="Input 2 4 5 5 7 3" xfId="21722"/>
    <cellStyle name="Input 2 4 5 5 8" xfId="21723"/>
    <cellStyle name="Input 2 4 5 5 9" xfId="21724"/>
    <cellStyle name="Input 2 4 5 6" xfId="21725"/>
    <cellStyle name="Input 2 4 5 6 2" xfId="21726"/>
    <cellStyle name="Input 2 4 5 6 3" xfId="21727"/>
    <cellStyle name="Input 2 4 5 7" xfId="21728"/>
    <cellStyle name="Input 2 4 5 7 2" xfId="21729"/>
    <cellStyle name="Input 2 4 5 7 3" xfId="21730"/>
    <cellStyle name="Input 2 4 5 8" xfId="21731"/>
    <cellStyle name="Input 2 4 5 8 2" xfId="21732"/>
    <cellStyle name="Input 2 4 5 8 3" xfId="21733"/>
    <cellStyle name="Input 2 4 5 9" xfId="21734"/>
    <cellStyle name="Input 2 4 5 9 2" xfId="21735"/>
    <cellStyle name="Input 2 4 5 9 3" xfId="21736"/>
    <cellStyle name="Input 2 4 6" xfId="21737"/>
    <cellStyle name="Input 2 4 6 10" xfId="21738"/>
    <cellStyle name="Input 2 4 6 2" xfId="21739"/>
    <cellStyle name="Input 2 4 6 2 2" xfId="21740"/>
    <cellStyle name="Input 2 4 6 2 2 2" xfId="21741"/>
    <cellStyle name="Input 2 4 6 2 2 3" xfId="21742"/>
    <cellStyle name="Input 2 4 6 2 3" xfId="21743"/>
    <cellStyle name="Input 2 4 6 2 3 2" xfId="21744"/>
    <cellStyle name="Input 2 4 6 2 3 3" xfId="21745"/>
    <cellStyle name="Input 2 4 6 2 4" xfId="21746"/>
    <cellStyle name="Input 2 4 6 2 4 2" xfId="21747"/>
    <cellStyle name="Input 2 4 6 2 4 3" xfId="21748"/>
    <cellStyle name="Input 2 4 6 2 5" xfId="21749"/>
    <cellStyle name="Input 2 4 6 2 5 2" xfId="21750"/>
    <cellStyle name="Input 2 4 6 2 5 3" xfId="21751"/>
    <cellStyle name="Input 2 4 6 2 6" xfId="21752"/>
    <cellStyle name="Input 2 4 6 2 6 2" xfId="21753"/>
    <cellStyle name="Input 2 4 6 2 6 3" xfId="21754"/>
    <cellStyle name="Input 2 4 6 2 7" xfId="21755"/>
    <cellStyle name="Input 2 4 6 2 7 2" xfId="21756"/>
    <cellStyle name="Input 2 4 6 2 7 3" xfId="21757"/>
    <cellStyle name="Input 2 4 6 2 8" xfId="21758"/>
    <cellStyle name="Input 2 4 6 2 9" xfId="21759"/>
    <cellStyle name="Input 2 4 6 3" xfId="21760"/>
    <cellStyle name="Input 2 4 6 3 2" xfId="21761"/>
    <cellStyle name="Input 2 4 6 3 3" xfId="21762"/>
    <cellStyle name="Input 2 4 6 4" xfId="21763"/>
    <cellStyle name="Input 2 4 6 4 2" xfId="21764"/>
    <cellStyle name="Input 2 4 6 4 3" xfId="21765"/>
    <cellStyle name="Input 2 4 6 5" xfId="21766"/>
    <cellStyle name="Input 2 4 6 5 2" xfId="21767"/>
    <cellStyle name="Input 2 4 6 5 3" xfId="21768"/>
    <cellStyle name="Input 2 4 6 6" xfId="21769"/>
    <cellStyle name="Input 2 4 6 6 2" xfId="21770"/>
    <cellStyle name="Input 2 4 6 6 3" xfId="21771"/>
    <cellStyle name="Input 2 4 6 7" xfId="21772"/>
    <cellStyle name="Input 2 4 6 7 2" xfId="21773"/>
    <cellStyle name="Input 2 4 6 7 3" xfId="21774"/>
    <cellStyle name="Input 2 4 6 8" xfId="21775"/>
    <cellStyle name="Input 2 4 6 8 2" xfId="21776"/>
    <cellStyle name="Input 2 4 6 8 3" xfId="21777"/>
    <cellStyle name="Input 2 4 6 9" xfId="21778"/>
    <cellStyle name="Input 2 4 7" xfId="21779"/>
    <cellStyle name="Input 2 4 7 10" xfId="21780"/>
    <cellStyle name="Input 2 4 7 2" xfId="21781"/>
    <cellStyle name="Input 2 4 7 2 2" xfId="21782"/>
    <cellStyle name="Input 2 4 7 2 2 2" xfId="21783"/>
    <cellStyle name="Input 2 4 7 2 2 3" xfId="21784"/>
    <cellStyle name="Input 2 4 7 2 3" xfId="21785"/>
    <cellStyle name="Input 2 4 7 2 3 2" xfId="21786"/>
    <cellStyle name="Input 2 4 7 2 3 3" xfId="21787"/>
    <cellStyle name="Input 2 4 7 2 4" xfId="21788"/>
    <cellStyle name="Input 2 4 7 2 4 2" xfId="21789"/>
    <cellStyle name="Input 2 4 7 2 4 3" xfId="21790"/>
    <cellStyle name="Input 2 4 7 2 5" xfId="21791"/>
    <cellStyle name="Input 2 4 7 2 5 2" xfId="21792"/>
    <cellStyle name="Input 2 4 7 2 5 3" xfId="21793"/>
    <cellStyle name="Input 2 4 7 2 6" xfId="21794"/>
    <cellStyle name="Input 2 4 7 2 6 2" xfId="21795"/>
    <cellStyle name="Input 2 4 7 2 6 3" xfId="21796"/>
    <cellStyle name="Input 2 4 7 2 7" xfId="21797"/>
    <cellStyle name="Input 2 4 7 2 7 2" xfId="21798"/>
    <cellStyle name="Input 2 4 7 2 7 3" xfId="21799"/>
    <cellStyle name="Input 2 4 7 2 8" xfId="21800"/>
    <cellStyle name="Input 2 4 7 2 9" xfId="21801"/>
    <cellStyle name="Input 2 4 7 3" xfId="21802"/>
    <cellStyle name="Input 2 4 7 3 2" xfId="21803"/>
    <cellStyle name="Input 2 4 7 3 3" xfId="21804"/>
    <cellStyle name="Input 2 4 7 4" xfId="21805"/>
    <cellStyle name="Input 2 4 7 4 2" xfId="21806"/>
    <cellStyle name="Input 2 4 7 4 3" xfId="21807"/>
    <cellStyle name="Input 2 4 7 5" xfId="21808"/>
    <cellStyle name="Input 2 4 7 5 2" xfId="21809"/>
    <cellStyle name="Input 2 4 7 5 3" xfId="21810"/>
    <cellStyle name="Input 2 4 7 6" xfId="21811"/>
    <cellStyle name="Input 2 4 7 6 2" xfId="21812"/>
    <cellStyle name="Input 2 4 7 6 3" xfId="21813"/>
    <cellStyle name="Input 2 4 7 7" xfId="21814"/>
    <cellStyle name="Input 2 4 7 7 2" xfId="21815"/>
    <cellStyle name="Input 2 4 7 7 3" xfId="21816"/>
    <cellStyle name="Input 2 4 7 8" xfId="21817"/>
    <cellStyle name="Input 2 4 7 8 2" xfId="21818"/>
    <cellStyle name="Input 2 4 7 8 3" xfId="21819"/>
    <cellStyle name="Input 2 4 7 9" xfId="21820"/>
    <cellStyle name="Input 2 4 8" xfId="21821"/>
    <cellStyle name="Input 2 4 8 10" xfId="21822"/>
    <cellStyle name="Input 2 4 8 2" xfId="21823"/>
    <cellStyle name="Input 2 4 8 2 2" xfId="21824"/>
    <cellStyle name="Input 2 4 8 2 2 2" xfId="21825"/>
    <cellStyle name="Input 2 4 8 2 2 3" xfId="21826"/>
    <cellStyle name="Input 2 4 8 2 3" xfId="21827"/>
    <cellStyle name="Input 2 4 8 2 3 2" xfId="21828"/>
    <cellStyle name="Input 2 4 8 2 3 3" xfId="21829"/>
    <cellStyle name="Input 2 4 8 2 4" xfId="21830"/>
    <cellStyle name="Input 2 4 8 2 4 2" xfId="21831"/>
    <cellStyle name="Input 2 4 8 2 4 3" xfId="21832"/>
    <cellStyle name="Input 2 4 8 2 5" xfId="21833"/>
    <cellStyle name="Input 2 4 8 2 5 2" xfId="21834"/>
    <cellStyle name="Input 2 4 8 2 5 3" xfId="21835"/>
    <cellStyle name="Input 2 4 8 2 6" xfId="21836"/>
    <cellStyle name="Input 2 4 8 2 6 2" xfId="21837"/>
    <cellStyle name="Input 2 4 8 2 6 3" xfId="21838"/>
    <cellStyle name="Input 2 4 8 2 7" xfId="21839"/>
    <cellStyle name="Input 2 4 8 2 7 2" xfId="21840"/>
    <cellStyle name="Input 2 4 8 2 7 3" xfId="21841"/>
    <cellStyle name="Input 2 4 8 2 8" xfId="21842"/>
    <cellStyle name="Input 2 4 8 2 9" xfId="21843"/>
    <cellStyle name="Input 2 4 8 3" xfId="21844"/>
    <cellStyle name="Input 2 4 8 3 2" xfId="21845"/>
    <cellStyle name="Input 2 4 8 3 3" xfId="21846"/>
    <cellStyle name="Input 2 4 8 4" xfId="21847"/>
    <cellStyle name="Input 2 4 8 4 2" xfId="21848"/>
    <cellStyle name="Input 2 4 8 4 3" xfId="21849"/>
    <cellStyle name="Input 2 4 8 5" xfId="21850"/>
    <cellStyle name="Input 2 4 8 5 2" xfId="21851"/>
    <cellStyle name="Input 2 4 8 5 3" xfId="21852"/>
    <cellStyle name="Input 2 4 8 6" xfId="21853"/>
    <cellStyle name="Input 2 4 8 6 2" xfId="21854"/>
    <cellStyle name="Input 2 4 8 6 3" xfId="21855"/>
    <cellStyle name="Input 2 4 8 7" xfId="21856"/>
    <cellStyle name="Input 2 4 8 7 2" xfId="21857"/>
    <cellStyle name="Input 2 4 8 7 3" xfId="21858"/>
    <cellStyle name="Input 2 4 8 8" xfId="21859"/>
    <cellStyle name="Input 2 4 8 8 2" xfId="21860"/>
    <cellStyle name="Input 2 4 8 8 3" xfId="21861"/>
    <cellStyle name="Input 2 4 8 9" xfId="21862"/>
    <cellStyle name="Input 2 4 9" xfId="21863"/>
    <cellStyle name="Input 2 4 9 2" xfId="21864"/>
    <cellStyle name="Input 2 4 9 2 2" xfId="21865"/>
    <cellStyle name="Input 2 4 9 2 3" xfId="21866"/>
    <cellStyle name="Input 2 4 9 3" xfId="21867"/>
    <cellStyle name="Input 2 4 9 3 2" xfId="21868"/>
    <cellStyle name="Input 2 4 9 3 3" xfId="21869"/>
    <cellStyle name="Input 2 4 9 4" xfId="21870"/>
    <cellStyle name="Input 2 4 9 4 2" xfId="21871"/>
    <cellStyle name="Input 2 4 9 4 3" xfId="21872"/>
    <cellStyle name="Input 2 4 9 5" xfId="21873"/>
    <cellStyle name="Input 2 4 9 5 2" xfId="21874"/>
    <cellStyle name="Input 2 4 9 5 3" xfId="21875"/>
    <cellStyle name="Input 2 4 9 6" xfId="21876"/>
    <cellStyle name="Input 2 4 9 6 2" xfId="21877"/>
    <cellStyle name="Input 2 4 9 6 3" xfId="21878"/>
    <cellStyle name="Input 2 4 9 7" xfId="21879"/>
    <cellStyle name="Input 2 4 9 7 2" xfId="21880"/>
    <cellStyle name="Input 2 4 9 7 3" xfId="21881"/>
    <cellStyle name="Input 2 4 9 8" xfId="21882"/>
    <cellStyle name="Input 2 4 9 9" xfId="21883"/>
    <cellStyle name="Input 2 5" xfId="21884"/>
    <cellStyle name="Input 2 5 10" xfId="21885"/>
    <cellStyle name="Input 2 5 10 2" xfId="21886"/>
    <cellStyle name="Input 2 5 10 3" xfId="21887"/>
    <cellStyle name="Input 2 5 11" xfId="21888"/>
    <cellStyle name="Input 2 5 11 2" xfId="21889"/>
    <cellStyle name="Input 2 5 11 3" xfId="21890"/>
    <cellStyle name="Input 2 5 12" xfId="21891"/>
    <cellStyle name="Input 2 5 2" xfId="21892"/>
    <cellStyle name="Input 2 5 2 10" xfId="21893"/>
    <cellStyle name="Input 2 5 2 2" xfId="21894"/>
    <cellStyle name="Input 2 5 2 2 2" xfId="21895"/>
    <cellStyle name="Input 2 5 2 2 2 2" xfId="21896"/>
    <cellStyle name="Input 2 5 2 2 2 3" xfId="21897"/>
    <cellStyle name="Input 2 5 2 2 3" xfId="21898"/>
    <cellStyle name="Input 2 5 2 2 3 2" xfId="21899"/>
    <cellStyle name="Input 2 5 2 2 3 3" xfId="21900"/>
    <cellStyle name="Input 2 5 2 2 4" xfId="21901"/>
    <cellStyle name="Input 2 5 2 2 4 2" xfId="21902"/>
    <cellStyle name="Input 2 5 2 2 4 3" xfId="21903"/>
    <cellStyle name="Input 2 5 2 2 5" xfId="21904"/>
    <cellStyle name="Input 2 5 2 2 5 2" xfId="21905"/>
    <cellStyle name="Input 2 5 2 2 5 3" xfId="21906"/>
    <cellStyle name="Input 2 5 2 2 6" xfId="21907"/>
    <cellStyle name="Input 2 5 2 2 6 2" xfId="21908"/>
    <cellStyle name="Input 2 5 2 2 6 3" xfId="21909"/>
    <cellStyle name="Input 2 5 2 2 7" xfId="21910"/>
    <cellStyle name="Input 2 5 2 2 7 2" xfId="21911"/>
    <cellStyle name="Input 2 5 2 2 7 3" xfId="21912"/>
    <cellStyle name="Input 2 5 2 2 8" xfId="21913"/>
    <cellStyle name="Input 2 5 2 2 9" xfId="21914"/>
    <cellStyle name="Input 2 5 2 3" xfId="21915"/>
    <cellStyle name="Input 2 5 2 3 2" xfId="21916"/>
    <cellStyle name="Input 2 5 2 3 3" xfId="21917"/>
    <cellStyle name="Input 2 5 2 4" xfId="21918"/>
    <cellStyle name="Input 2 5 2 4 2" xfId="21919"/>
    <cellStyle name="Input 2 5 2 4 3" xfId="21920"/>
    <cellStyle name="Input 2 5 2 5" xfId="21921"/>
    <cellStyle name="Input 2 5 2 5 2" xfId="21922"/>
    <cellStyle name="Input 2 5 2 5 3" xfId="21923"/>
    <cellStyle name="Input 2 5 2 6" xfId="21924"/>
    <cellStyle name="Input 2 5 2 6 2" xfId="21925"/>
    <cellStyle name="Input 2 5 2 6 3" xfId="21926"/>
    <cellStyle name="Input 2 5 2 7" xfId="21927"/>
    <cellStyle name="Input 2 5 2 7 2" xfId="21928"/>
    <cellStyle name="Input 2 5 2 7 3" xfId="21929"/>
    <cellStyle name="Input 2 5 2 8" xfId="21930"/>
    <cellStyle name="Input 2 5 2 8 2" xfId="21931"/>
    <cellStyle name="Input 2 5 2 8 3" xfId="21932"/>
    <cellStyle name="Input 2 5 2 9" xfId="21933"/>
    <cellStyle name="Input 2 5 3" xfId="21934"/>
    <cellStyle name="Input 2 5 3 10" xfId="21935"/>
    <cellStyle name="Input 2 5 3 2" xfId="21936"/>
    <cellStyle name="Input 2 5 3 2 2" xfId="21937"/>
    <cellStyle name="Input 2 5 3 2 2 2" xfId="21938"/>
    <cellStyle name="Input 2 5 3 2 2 3" xfId="21939"/>
    <cellStyle name="Input 2 5 3 2 3" xfId="21940"/>
    <cellStyle name="Input 2 5 3 2 3 2" xfId="21941"/>
    <cellStyle name="Input 2 5 3 2 3 3" xfId="21942"/>
    <cellStyle name="Input 2 5 3 2 4" xfId="21943"/>
    <cellStyle name="Input 2 5 3 2 4 2" xfId="21944"/>
    <cellStyle name="Input 2 5 3 2 4 3" xfId="21945"/>
    <cellStyle name="Input 2 5 3 2 5" xfId="21946"/>
    <cellStyle name="Input 2 5 3 2 5 2" xfId="21947"/>
    <cellStyle name="Input 2 5 3 2 5 3" xfId="21948"/>
    <cellStyle name="Input 2 5 3 2 6" xfId="21949"/>
    <cellStyle name="Input 2 5 3 2 6 2" xfId="21950"/>
    <cellStyle name="Input 2 5 3 2 6 3" xfId="21951"/>
    <cellStyle name="Input 2 5 3 2 7" xfId="21952"/>
    <cellStyle name="Input 2 5 3 2 7 2" xfId="21953"/>
    <cellStyle name="Input 2 5 3 2 7 3" xfId="21954"/>
    <cellStyle name="Input 2 5 3 2 8" xfId="21955"/>
    <cellStyle name="Input 2 5 3 2 9" xfId="21956"/>
    <cellStyle name="Input 2 5 3 3" xfId="21957"/>
    <cellStyle name="Input 2 5 3 3 2" xfId="21958"/>
    <cellStyle name="Input 2 5 3 3 3" xfId="21959"/>
    <cellStyle name="Input 2 5 3 4" xfId="21960"/>
    <cellStyle name="Input 2 5 3 4 2" xfId="21961"/>
    <cellStyle name="Input 2 5 3 4 3" xfId="21962"/>
    <cellStyle name="Input 2 5 3 5" xfId="21963"/>
    <cellStyle name="Input 2 5 3 5 2" xfId="21964"/>
    <cellStyle name="Input 2 5 3 5 3" xfId="21965"/>
    <cellStyle name="Input 2 5 3 6" xfId="21966"/>
    <cellStyle name="Input 2 5 3 6 2" xfId="21967"/>
    <cellStyle name="Input 2 5 3 6 3" xfId="21968"/>
    <cellStyle name="Input 2 5 3 7" xfId="21969"/>
    <cellStyle name="Input 2 5 3 7 2" xfId="21970"/>
    <cellStyle name="Input 2 5 3 7 3" xfId="21971"/>
    <cellStyle name="Input 2 5 3 8" xfId="21972"/>
    <cellStyle name="Input 2 5 3 8 2" xfId="21973"/>
    <cellStyle name="Input 2 5 3 8 3" xfId="21974"/>
    <cellStyle name="Input 2 5 3 9" xfId="21975"/>
    <cellStyle name="Input 2 5 4" xfId="21976"/>
    <cellStyle name="Input 2 5 4 10" xfId="21977"/>
    <cellStyle name="Input 2 5 4 2" xfId="21978"/>
    <cellStyle name="Input 2 5 4 2 2" xfId="21979"/>
    <cellStyle name="Input 2 5 4 2 2 2" xfId="21980"/>
    <cellStyle name="Input 2 5 4 2 2 3" xfId="21981"/>
    <cellStyle name="Input 2 5 4 2 3" xfId="21982"/>
    <cellStyle name="Input 2 5 4 2 3 2" xfId="21983"/>
    <cellStyle name="Input 2 5 4 2 3 3" xfId="21984"/>
    <cellStyle name="Input 2 5 4 2 4" xfId="21985"/>
    <cellStyle name="Input 2 5 4 2 4 2" xfId="21986"/>
    <cellStyle name="Input 2 5 4 2 4 3" xfId="21987"/>
    <cellStyle name="Input 2 5 4 2 5" xfId="21988"/>
    <cellStyle name="Input 2 5 4 2 5 2" xfId="21989"/>
    <cellStyle name="Input 2 5 4 2 5 3" xfId="21990"/>
    <cellStyle name="Input 2 5 4 2 6" xfId="21991"/>
    <cellStyle name="Input 2 5 4 2 6 2" xfId="21992"/>
    <cellStyle name="Input 2 5 4 2 6 3" xfId="21993"/>
    <cellStyle name="Input 2 5 4 2 7" xfId="21994"/>
    <cellStyle name="Input 2 5 4 2 7 2" xfId="21995"/>
    <cellStyle name="Input 2 5 4 2 7 3" xfId="21996"/>
    <cellStyle name="Input 2 5 4 2 8" xfId="21997"/>
    <cellStyle name="Input 2 5 4 2 9" xfId="21998"/>
    <cellStyle name="Input 2 5 4 3" xfId="21999"/>
    <cellStyle name="Input 2 5 4 3 2" xfId="22000"/>
    <cellStyle name="Input 2 5 4 3 3" xfId="22001"/>
    <cellStyle name="Input 2 5 4 4" xfId="22002"/>
    <cellStyle name="Input 2 5 4 4 2" xfId="22003"/>
    <cellStyle name="Input 2 5 4 4 3" xfId="22004"/>
    <cellStyle name="Input 2 5 4 5" xfId="22005"/>
    <cellStyle name="Input 2 5 4 5 2" xfId="22006"/>
    <cellStyle name="Input 2 5 4 5 3" xfId="22007"/>
    <cellStyle name="Input 2 5 4 6" xfId="22008"/>
    <cellStyle name="Input 2 5 4 6 2" xfId="22009"/>
    <cellStyle name="Input 2 5 4 6 3" xfId="22010"/>
    <cellStyle name="Input 2 5 4 7" xfId="22011"/>
    <cellStyle name="Input 2 5 4 7 2" xfId="22012"/>
    <cellStyle name="Input 2 5 4 7 3" xfId="22013"/>
    <cellStyle name="Input 2 5 4 8" xfId="22014"/>
    <cellStyle name="Input 2 5 4 8 2" xfId="22015"/>
    <cellStyle name="Input 2 5 4 8 3" xfId="22016"/>
    <cellStyle name="Input 2 5 4 9" xfId="22017"/>
    <cellStyle name="Input 2 5 5" xfId="22018"/>
    <cellStyle name="Input 2 5 5 2" xfId="22019"/>
    <cellStyle name="Input 2 5 5 2 2" xfId="22020"/>
    <cellStyle name="Input 2 5 5 2 3" xfId="22021"/>
    <cellStyle name="Input 2 5 5 3" xfId="22022"/>
    <cellStyle name="Input 2 5 5 3 2" xfId="22023"/>
    <cellStyle name="Input 2 5 5 3 3" xfId="22024"/>
    <cellStyle name="Input 2 5 5 4" xfId="22025"/>
    <cellStyle name="Input 2 5 5 4 2" xfId="22026"/>
    <cellStyle name="Input 2 5 5 4 3" xfId="22027"/>
    <cellStyle name="Input 2 5 5 5" xfId="22028"/>
    <cellStyle name="Input 2 5 5 5 2" xfId="22029"/>
    <cellStyle name="Input 2 5 5 5 3" xfId="22030"/>
    <cellStyle name="Input 2 5 5 6" xfId="22031"/>
    <cellStyle name="Input 2 5 5 6 2" xfId="22032"/>
    <cellStyle name="Input 2 5 5 6 3" xfId="22033"/>
    <cellStyle name="Input 2 5 5 7" xfId="22034"/>
    <cellStyle name="Input 2 5 5 7 2" xfId="22035"/>
    <cellStyle name="Input 2 5 5 7 3" xfId="22036"/>
    <cellStyle name="Input 2 5 5 8" xfId="22037"/>
    <cellStyle name="Input 2 5 5 9" xfId="22038"/>
    <cellStyle name="Input 2 5 6" xfId="22039"/>
    <cellStyle name="Input 2 5 6 2" xfId="22040"/>
    <cellStyle name="Input 2 5 6 3" xfId="22041"/>
    <cellStyle name="Input 2 5 7" xfId="22042"/>
    <cellStyle name="Input 2 5 7 2" xfId="22043"/>
    <cellStyle name="Input 2 5 7 3" xfId="22044"/>
    <cellStyle name="Input 2 5 8" xfId="22045"/>
    <cellStyle name="Input 2 5 8 2" xfId="22046"/>
    <cellStyle name="Input 2 5 8 3" xfId="22047"/>
    <cellStyle name="Input 2 5 9" xfId="22048"/>
    <cellStyle name="Input 2 5 9 2" xfId="22049"/>
    <cellStyle name="Input 2 5 9 3" xfId="22050"/>
    <cellStyle name="Input 2 6" xfId="22051"/>
    <cellStyle name="Input 2 6 10" xfId="22052"/>
    <cellStyle name="Input 2 6 2" xfId="22053"/>
    <cellStyle name="Input 2 6 2 2" xfId="22054"/>
    <cellStyle name="Input 2 6 2 2 2" xfId="22055"/>
    <cellStyle name="Input 2 6 2 2 3" xfId="22056"/>
    <cellStyle name="Input 2 6 2 3" xfId="22057"/>
    <cellStyle name="Input 2 6 2 3 2" xfId="22058"/>
    <cellStyle name="Input 2 6 2 3 3" xfId="22059"/>
    <cellStyle name="Input 2 6 2 4" xfId="22060"/>
    <cellStyle name="Input 2 6 2 4 2" xfId="22061"/>
    <cellStyle name="Input 2 6 2 4 3" xfId="22062"/>
    <cellStyle name="Input 2 6 2 5" xfId="22063"/>
    <cellStyle name="Input 2 6 2 5 2" xfId="22064"/>
    <cellStyle name="Input 2 6 2 5 3" xfId="22065"/>
    <cellStyle name="Input 2 6 2 6" xfId="22066"/>
    <cellStyle name="Input 2 6 2 6 2" xfId="22067"/>
    <cellStyle name="Input 2 6 2 6 3" xfId="22068"/>
    <cellStyle name="Input 2 6 2 7" xfId="22069"/>
    <cellStyle name="Input 2 6 2 7 2" xfId="22070"/>
    <cellStyle name="Input 2 6 2 7 3" xfId="22071"/>
    <cellStyle name="Input 2 6 2 8" xfId="22072"/>
    <cellStyle name="Input 2 6 2 9" xfId="22073"/>
    <cellStyle name="Input 2 6 3" xfId="22074"/>
    <cellStyle name="Input 2 6 3 2" xfId="22075"/>
    <cellStyle name="Input 2 6 3 3" xfId="22076"/>
    <cellStyle name="Input 2 6 4" xfId="22077"/>
    <cellStyle name="Input 2 6 4 2" xfId="22078"/>
    <cellStyle name="Input 2 6 4 3" xfId="22079"/>
    <cellStyle name="Input 2 6 5" xfId="22080"/>
    <cellStyle name="Input 2 6 5 2" xfId="22081"/>
    <cellStyle name="Input 2 6 5 3" xfId="22082"/>
    <cellStyle name="Input 2 6 6" xfId="22083"/>
    <cellStyle name="Input 2 6 6 2" xfId="22084"/>
    <cellStyle name="Input 2 6 6 3" xfId="22085"/>
    <cellStyle name="Input 2 6 7" xfId="22086"/>
    <cellStyle name="Input 2 6 7 2" xfId="22087"/>
    <cellStyle name="Input 2 6 7 3" xfId="22088"/>
    <cellStyle name="Input 2 6 8" xfId="22089"/>
    <cellStyle name="Input 2 6 8 2" xfId="22090"/>
    <cellStyle name="Input 2 6 8 3" xfId="22091"/>
    <cellStyle name="Input 2 6 9" xfId="22092"/>
    <cellStyle name="Input 2 7" xfId="22093"/>
    <cellStyle name="Input 2 7 10" xfId="22094"/>
    <cellStyle name="Input 2 7 2" xfId="22095"/>
    <cellStyle name="Input 2 7 2 2" xfId="22096"/>
    <cellStyle name="Input 2 7 2 2 2" xfId="22097"/>
    <cellStyle name="Input 2 7 2 2 3" xfId="22098"/>
    <cellStyle name="Input 2 7 2 3" xfId="22099"/>
    <cellStyle name="Input 2 7 2 3 2" xfId="22100"/>
    <cellStyle name="Input 2 7 2 3 3" xfId="22101"/>
    <cellStyle name="Input 2 7 2 4" xfId="22102"/>
    <cellStyle name="Input 2 7 2 4 2" xfId="22103"/>
    <cellStyle name="Input 2 7 2 4 3" xfId="22104"/>
    <cellStyle name="Input 2 7 2 5" xfId="22105"/>
    <cellStyle name="Input 2 7 2 5 2" xfId="22106"/>
    <cellStyle name="Input 2 7 2 5 3" xfId="22107"/>
    <cellStyle name="Input 2 7 2 6" xfId="22108"/>
    <cellStyle name="Input 2 7 2 6 2" xfId="22109"/>
    <cellStyle name="Input 2 7 2 6 3" xfId="22110"/>
    <cellStyle name="Input 2 7 2 7" xfId="22111"/>
    <cellStyle name="Input 2 7 2 7 2" xfId="22112"/>
    <cellStyle name="Input 2 7 2 7 3" xfId="22113"/>
    <cellStyle name="Input 2 7 2 8" xfId="22114"/>
    <cellStyle name="Input 2 7 2 9" xfId="22115"/>
    <cellStyle name="Input 2 7 3" xfId="22116"/>
    <cellStyle name="Input 2 7 3 2" xfId="22117"/>
    <cellStyle name="Input 2 7 3 3" xfId="22118"/>
    <cellStyle name="Input 2 7 4" xfId="22119"/>
    <cellStyle name="Input 2 7 4 2" xfId="22120"/>
    <cellStyle name="Input 2 7 4 3" xfId="22121"/>
    <cellStyle name="Input 2 7 5" xfId="22122"/>
    <cellStyle name="Input 2 7 5 2" xfId="22123"/>
    <cellStyle name="Input 2 7 5 3" xfId="22124"/>
    <cellStyle name="Input 2 7 6" xfId="22125"/>
    <cellStyle name="Input 2 7 6 2" xfId="22126"/>
    <cellStyle name="Input 2 7 6 3" xfId="22127"/>
    <cellStyle name="Input 2 7 7" xfId="22128"/>
    <cellStyle name="Input 2 7 7 2" xfId="22129"/>
    <cellStyle name="Input 2 7 7 3" xfId="22130"/>
    <cellStyle name="Input 2 7 8" xfId="22131"/>
    <cellStyle name="Input 2 7 8 2" xfId="22132"/>
    <cellStyle name="Input 2 7 8 3" xfId="22133"/>
    <cellStyle name="Input 2 7 9" xfId="22134"/>
    <cellStyle name="Input 2 8" xfId="22135"/>
    <cellStyle name="Input 2 8 10" xfId="22136"/>
    <cellStyle name="Input 2 8 2" xfId="22137"/>
    <cellStyle name="Input 2 8 2 2" xfId="22138"/>
    <cellStyle name="Input 2 8 2 2 2" xfId="22139"/>
    <cellStyle name="Input 2 8 2 2 3" xfId="22140"/>
    <cellStyle name="Input 2 8 2 3" xfId="22141"/>
    <cellStyle name="Input 2 8 2 3 2" xfId="22142"/>
    <cellStyle name="Input 2 8 2 3 3" xfId="22143"/>
    <cellStyle name="Input 2 8 2 4" xfId="22144"/>
    <cellStyle name="Input 2 8 2 4 2" xfId="22145"/>
    <cellStyle name="Input 2 8 2 4 3" xfId="22146"/>
    <cellStyle name="Input 2 8 2 5" xfId="22147"/>
    <cellStyle name="Input 2 8 2 5 2" xfId="22148"/>
    <cellStyle name="Input 2 8 2 5 3" xfId="22149"/>
    <cellStyle name="Input 2 8 2 6" xfId="22150"/>
    <cellStyle name="Input 2 8 2 6 2" xfId="22151"/>
    <cellStyle name="Input 2 8 2 6 3" xfId="22152"/>
    <cellStyle name="Input 2 8 2 7" xfId="22153"/>
    <cellStyle name="Input 2 8 2 7 2" xfId="22154"/>
    <cellStyle name="Input 2 8 2 7 3" xfId="22155"/>
    <cellStyle name="Input 2 8 2 8" xfId="22156"/>
    <cellStyle name="Input 2 8 2 9" xfId="22157"/>
    <cellStyle name="Input 2 8 3" xfId="22158"/>
    <cellStyle name="Input 2 8 3 2" xfId="22159"/>
    <cellStyle name="Input 2 8 3 3" xfId="22160"/>
    <cellStyle name="Input 2 8 4" xfId="22161"/>
    <cellStyle name="Input 2 8 4 2" xfId="22162"/>
    <cellStyle name="Input 2 8 4 3" xfId="22163"/>
    <cellStyle name="Input 2 8 5" xfId="22164"/>
    <cellStyle name="Input 2 8 5 2" xfId="22165"/>
    <cellStyle name="Input 2 8 5 3" xfId="22166"/>
    <cellStyle name="Input 2 8 6" xfId="22167"/>
    <cellStyle name="Input 2 8 6 2" xfId="22168"/>
    <cellStyle name="Input 2 8 6 3" xfId="22169"/>
    <cellStyle name="Input 2 8 7" xfId="22170"/>
    <cellStyle name="Input 2 8 7 2" xfId="22171"/>
    <cellStyle name="Input 2 8 7 3" xfId="22172"/>
    <cellStyle name="Input 2 8 8" xfId="22173"/>
    <cellStyle name="Input 2 8 8 2" xfId="22174"/>
    <cellStyle name="Input 2 8 8 3" xfId="22175"/>
    <cellStyle name="Input 2 8 9" xfId="22176"/>
    <cellStyle name="Input 2 9" xfId="22177"/>
    <cellStyle name="Input 2 9 2" xfId="22178"/>
    <cellStyle name="Input 2 9 2 2" xfId="22179"/>
    <cellStyle name="Input 2 9 2 3" xfId="22180"/>
    <cellStyle name="Input 2 9 3" xfId="22181"/>
    <cellStyle name="Input 2 9 3 2" xfId="22182"/>
    <cellStyle name="Input 2 9 3 3" xfId="22183"/>
    <cellStyle name="Input 2 9 4" xfId="22184"/>
    <cellStyle name="Input 2 9 4 2" xfId="22185"/>
    <cellStyle name="Input 2 9 4 3" xfId="22186"/>
    <cellStyle name="Input 2 9 5" xfId="22187"/>
    <cellStyle name="Input 2 9 5 2" xfId="22188"/>
    <cellStyle name="Input 2 9 5 3" xfId="22189"/>
    <cellStyle name="Input 2 9 6" xfId="22190"/>
    <cellStyle name="Input 2 9 6 2" xfId="22191"/>
    <cellStyle name="Input 2 9 6 3" xfId="22192"/>
    <cellStyle name="Input 2 9 7" xfId="22193"/>
    <cellStyle name="Input 2 9 7 2" xfId="22194"/>
    <cellStyle name="Input 2 9 7 3" xfId="22195"/>
    <cellStyle name="Input 2 9 8" xfId="22196"/>
    <cellStyle name="Input 2 9 9" xfId="22197"/>
    <cellStyle name="Input 3" xfId="22198"/>
    <cellStyle name="Input 3 2" xfId="22199"/>
    <cellStyle name="Input 3 2 10" xfId="22200"/>
    <cellStyle name="Input 3 2 10 2" xfId="22201"/>
    <cellStyle name="Input 3 2 10 3" xfId="22202"/>
    <cellStyle name="Input 3 2 11" xfId="22203"/>
    <cellStyle name="Input 3 2 11 2" xfId="22204"/>
    <cellStyle name="Input 3 2 11 3" xfId="22205"/>
    <cellStyle name="Input 3 2 12" xfId="22206"/>
    <cellStyle name="Input 3 2 13" xfId="22207"/>
    <cellStyle name="Input 3 2 2" xfId="22208"/>
    <cellStyle name="Input 3 2 2 10" xfId="22209"/>
    <cellStyle name="Input 3 2 2 10 2" xfId="22210"/>
    <cellStyle name="Input 3 2 2 10 3" xfId="22211"/>
    <cellStyle name="Input 3 2 2 11" xfId="22212"/>
    <cellStyle name="Input 3 2 2 11 2" xfId="22213"/>
    <cellStyle name="Input 3 2 2 11 3" xfId="22214"/>
    <cellStyle name="Input 3 2 2 12" xfId="22215"/>
    <cellStyle name="Input 3 2 2 12 2" xfId="22216"/>
    <cellStyle name="Input 3 2 2 12 3" xfId="22217"/>
    <cellStyle name="Input 3 2 2 13" xfId="22218"/>
    <cellStyle name="Input 3 2 2 13 2" xfId="22219"/>
    <cellStyle name="Input 3 2 2 13 3" xfId="22220"/>
    <cellStyle name="Input 3 2 2 14" xfId="22221"/>
    <cellStyle name="Input 3 2 2 2" xfId="22222"/>
    <cellStyle name="Input 3 2 2 2 10" xfId="22223"/>
    <cellStyle name="Input 3 2 2 2 2" xfId="22224"/>
    <cellStyle name="Input 3 2 2 2 2 10" xfId="22225"/>
    <cellStyle name="Input 3 2 2 2 2 2" xfId="22226"/>
    <cellStyle name="Input 3 2 2 2 2 2 2" xfId="22227"/>
    <cellStyle name="Input 3 2 2 2 2 2 2 2" xfId="22228"/>
    <cellStyle name="Input 3 2 2 2 2 2 2 3" xfId="22229"/>
    <cellStyle name="Input 3 2 2 2 2 2 3" xfId="22230"/>
    <cellStyle name="Input 3 2 2 2 2 2 3 2" xfId="22231"/>
    <cellStyle name="Input 3 2 2 2 2 2 3 3" xfId="22232"/>
    <cellStyle name="Input 3 2 2 2 2 2 4" xfId="22233"/>
    <cellStyle name="Input 3 2 2 2 2 2 4 2" xfId="22234"/>
    <cellStyle name="Input 3 2 2 2 2 2 4 3" xfId="22235"/>
    <cellStyle name="Input 3 2 2 2 2 2 5" xfId="22236"/>
    <cellStyle name="Input 3 2 2 2 2 2 5 2" xfId="22237"/>
    <cellStyle name="Input 3 2 2 2 2 2 5 3" xfId="22238"/>
    <cellStyle name="Input 3 2 2 2 2 2 6" xfId="22239"/>
    <cellStyle name="Input 3 2 2 2 2 2 6 2" xfId="22240"/>
    <cellStyle name="Input 3 2 2 2 2 2 6 3" xfId="22241"/>
    <cellStyle name="Input 3 2 2 2 2 2 7" xfId="22242"/>
    <cellStyle name="Input 3 2 2 2 2 2 7 2" xfId="22243"/>
    <cellStyle name="Input 3 2 2 2 2 2 7 3" xfId="22244"/>
    <cellStyle name="Input 3 2 2 2 2 2 8" xfId="22245"/>
    <cellStyle name="Input 3 2 2 2 2 2 9" xfId="22246"/>
    <cellStyle name="Input 3 2 2 2 2 3" xfId="22247"/>
    <cellStyle name="Input 3 2 2 2 2 3 2" xfId="22248"/>
    <cellStyle name="Input 3 2 2 2 2 3 3" xfId="22249"/>
    <cellStyle name="Input 3 2 2 2 2 4" xfId="22250"/>
    <cellStyle name="Input 3 2 2 2 2 4 2" xfId="22251"/>
    <cellStyle name="Input 3 2 2 2 2 4 3" xfId="22252"/>
    <cellStyle name="Input 3 2 2 2 2 5" xfId="22253"/>
    <cellStyle name="Input 3 2 2 2 2 5 2" xfId="22254"/>
    <cellStyle name="Input 3 2 2 2 2 5 3" xfId="22255"/>
    <cellStyle name="Input 3 2 2 2 2 6" xfId="22256"/>
    <cellStyle name="Input 3 2 2 2 2 6 2" xfId="22257"/>
    <cellStyle name="Input 3 2 2 2 2 6 3" xfId="22258"/>
    <cellStyle name="Input 3 2 2 2 2 7" xfId="22259"/>
    <cellStyle name="Input 3 2 2 2 2 7 2" xfId="22260"/>
    <cellStyle name="Input 3 2 2 2 2 7 3" xfId="22261"/>
    <cellStyle name="Input 3 2 2 2 2 8" xfId="22262"/>
    <cellStyle name="Input 3 2 2 2 2 8 2" xfId="22263"/>
    <cellStyle name="Input 3 2 2 2 2 8 3" xfId="22264"/>
    <cellStyle name="Input 3 2 2 2 2 9" xfId="22265"/>
    <cellStyle name="Input 3 2 2 2 3" xfId="22266"/>
    <cellStyle name="Input 3 2 2 2 3 10" xfId="22267"/>
    <cellStyle name="Input 3 2 2 2 3 2" xfId="22268"/>
    <cellStyle name="Input 3 2 2 2 3 2 2" xfId="22269"/>
    <cellStyle name="Input 3 2 2 2 3 2 2 2" xfId="22270"/>
    <cellStyle name="Input 3 2 2 2 3 2 2 3" xfId="22271"/>
    <cellStyle name="Input 3 2 2 2 3 2 3" xfId="22272"/>
    <cellStyle name="Input 3 2 2 2 3 2 3 2" xfId="22273"/>
    <cellStyle name="Input 3 2 2 2 3 2 3 3" xfId="22274"/>
    <cellStyle name="Input 3 2 2 2 3 2 4" xfId="22275"/>
    <cellStyle name="Input 3 2 2 2 3 2 4 2" xfId="22276"/>
    <cellStyle name="Input 3 2 2 2 3 2 4 3" xfId="22277"/>
    <cellStyle name="Input 3 2 2 2 3 2 5" xfId="22278"/>
    <cellStyle name="Input 3 2 2 2 3 2 5 2" xfId="22279"/>
    <cellStyle name="Input 3 2 2 2 3 2 5 3" xfId="22280"/>
    <cellStyle name="Input 3 2 2 2 3 2 6" xfId="22281"/>
    <cellStyle name="Input 3 2 2 2 3 2 6 2" xfId="22282"/>
    <cellStyle name="Input 3 2 2 2 3 2 6 3" xfId="22283"/>
    <cellStyle name="Input 3 2 2 2 3 2 7" xfId="22284"/>
    <cellStyle name="Input 3 2 2 2 3 2 7 2" xfId="22285"/>
    <cellStyle name="Input 3 2 2 2 3 2 7 3" xfId="22286"/>
    <cellStyle name="Input 3 2 2 2 3 2 8" xfId="22287"/>
    <cellStyle name="Input 3 2 2 2 3 2 9" xfId="22288"/>
    <cellStyle name="Input 3 2 2 2 3 3" xfId="22289"/>
    <cellStyle name="Input 3 2 2 2 3 3 2" xfId="22290"/>
    <cellStyle name="Input 3 2 2 2 3 3 3" xfId="22291"/>
    <cellStyle name="Input 3 2 2 2 3 4" xfId="22292"/>
    <cellStyle name="Input 3 2 2 2 3 4 2" xfId="22293"/>
    <cellStyle name="Input 3 2 2 2 3 4 3" xfId="22294"/>
    <cellStyle name="Input 3 2 2 2 3 5" xfId="22295"/>
    <cellStyle name="Input 3 2 2 2 3 5 2" xfId="22296"/>
    <cellStyle name="Input 3 2 2 2 3 5 3" xfId="22297"/>
    <cellStyle name="Input 3 2 2 2 3 6" xfId="22298"/>
    <cellStyle name="Input 3 2 2 2 3 6 2" xfId="22299"/>
    <cellStyle name="Input 3 2 2 2 3 6 3" xfId="22300"/>
    <cellStyle name="Input 3 2 2 2 3 7" xfId="22301"/>
    <cellStyle name="Input 3 2 2 2 3 7 2" xfId="22302"/>
    <cellStyle name="Input 3 2 2 2 3 7 3" xfId="22303"/>
    <cellStyle name="Input 3 2 2 2 3 8" xfId="22304"/>
    <cellStyle name="Input 3 2 2 2 3 8 2" xfId="22305"/>
    <cellStyle name="Input 3 2 2 2 3 8 3" xfId="22306"/>
    <cellStyle name="Input 3 2 2 2 3 9" xfId="22307"/>
    <cellStyle name="Input 3 2 2 2 4" xfId="22308"/>
    <cellStyle name="Input 3 2 2 2 4 10" xfId="22309"/>
    <cellStyle name="Input 3 2 2 2 4 2" xfId="22310"/>
    <cellStyle name="Input 3 2 2 2 4 2 2" xfId="22311"/>
    <cellStyle name="Input 3 2 2 2 4 2 2 2" xfId="22312"/>
    <cellStyle name="Input 3 2 2 2 4 2 2 3" xfId="22313"/>
    <cellStyle name="Input 3 2 2 2 4 2 3" xfId="22314"/>
    <cellStyle name="Input 3 2 2 2 4 2 3 2" xfId="22315"/>
    <cellStyle name="Input 3 2 2 2 4 2 3 3" xfId="22316"/>
    <cellStyle name="Input 3 2 2 2 4 2 4" xfId="22317"/>
    <cellStyle name="Input 3 2 2 2 4 2 4 2" xfId="22318"/>
    <cellStyle name="Input 3 2 2 2 4 2 4 3" xfId="22319"/>
    <cellStyle name="Input 3 2 2 2 4 2 5" xfId="22320"/>
    <cellStyle name="Input 3 2 2 2 4 2 5 2" xfId="22321"/>
    <cellStyle name="Input 3 2 2 2 4 2 5 3" xfId="22322"/>
    <cellStyle name="Input 3 2 2 2 4 2 6" xfId="22323"/>
    <cellStyle name="Input 3 2 2 2 4 2 6 2" xfId="22324"/>
    <cellStyle name="Input 3 2 2 2 4 2 6 3" xfId="22325"/>
    <cellStyle name="Input 3 2 2 2 4 2 7" xfId="22326"/>
    <cellStyle name="Input 3 2 2 2 4 2 7 2" xfId="22327"/>
    <cellStyle name="Input 3 2 2 2 4 2 7 3" xfId="22328"/>
    <cellStyle name="Input 3 2 2 2 4 2 8" xfId="22329"/>
    <cellStyle name="Input 3 2 2 2 4 2 9" xfId="22330"/>
    <cellStyle name="Input 3 2 2 2 4 3" xfId="22331"/>
    <cellStyle name="Input 3 2 2 2 4 3 2" xfId="22332"/>
    <cellStyle name="Input 3 2 2 2 4 3 3" xfId="22333"/>
    <cellStyle name="Input 3 2 2 2 4 4" xfId="22334"/>
    <cellStyle name="Input 3 2 2 2 4 4 2" xfId="22335"/>
    <cellStyle name="Input 3 2 2 2 4 4 3" xfId="22336"/>
    <cellStyle name="Input 3 2 2 2 4 5" xfId="22337"/>
    <cellStyle name="Input 3 2 2 2 4 5 2" xfId="22338"/>
    <cellStyle name="Input 3 2 2 2 4 5 3" xfId="22339"/>
    <cellStyle name="Input 3 2 2 2 4 6" xfId="22340"/>
    <cellStyle name="Input 3 2 2 2 4 6 2" xfId="22341"/>
    <cellStyle name="Input 3 2 2 2 4 6 3" xfId="22342"/>
    <cellStyle name="Input 3 2 2 2 4 7" xfId="22343"/>
    <cellStyle name="Input 3 2 2 2 4 7 2" xfId="22344"/>
    <cellStyle name="Input 3 2 2 2 4 7 3" xfId="22345"/>
    <cellStyle name="Input 3 2 2 2 4 8" xfId="22346"/>
    <cellStyle name="Input 3 2 2 2 4 8 2" xfId="22347"/>
    <cellStyle name="Input 3 2 2 2 4 8 3" xfId="22348"/>
    <cellStyle name="Input 3 2 2 2 4 9" xfId="22349"/>
    <cellStyle name="Input 3 2 2 2 5" xfId="22350"/>
    <cellStyle name="Input 3 2 2 2 5 2" xfId="22351"/>
    <cellStyle name="Input 3 2 2 2 5 2 2" xfId="22352"/>
    <cellStyle name="Input 3 2 2 2 5 2 3" xfId="22353"/>
    <cellStyle name="Input 3 2 2 2 5 3" xfId="22354"/>
    <cellStyle name="Input 3 2 2 2 5 3 2" xfId="22355"/>
    <cellStyle name="Input 3 2 2 2 5 3 3" xfId="22356"/>
    <cellStyle name="Input 3 2 2 2 5 4" xfId="22357"/>
    <cellStyle name="Input 3 2 2 2 5 4 2" xfId="22358"/>
    <cellStyle name="Input 3 2 2 2 5 4 3" xfId="22359"/>
    <cellStyle name="Input 3 2 2 2 5 5" xfId="22360"/>
    <cellStyle name="Input 3 2 2 2 5 5 2" xfId="22361"/>
    <cellStyle name="Input 3 2 2 2 5 5 3" xfId="22362"/>
    <cellStyle name="Input 3 2 2 2 5 6" xfId="22363"/>
    <cellStyle name="Input 3 2 2 2 5 6 2" xfId="22364"/>
    <cellStyle name="Input 3 2 2 2 5 6 3" xfId="22365"/>
    <cellStyle name="Input 3 2 2 2 5 7" xfId="22366"/>
    <cellStyle name="Input 3 2 2 2 5 7 2" xfId="22367"/>
    <cellStyle name="Input 3 2 2 2 5 7 3" xfId="22368"/>
    <cellStyle name="Input 3 2 2 2 5 8" xfId="22369"/>
    <cellStyle name="Input 3 2 2 2 5 9" xfId="22370"/>
    <cellStyle name="Input 3 2 2 2 6" xfId="22371"/>
    <cellStyle name="Input 3 2 2 2 6 2" xfId="22372"/>
    <cellStyle name="Input 3 2 2 2 6 3" xfId="22373"/>
    <cellStyle name="Input 3 2 2 2 7" xfId="22374"/>
    <cellStyle name="Input 3 2 2 2 7 2" xfId="22375"/>
    <cellStyle name="Input 3 2 2 2 7 3" xfId="22376"/>
    <cellStyle name="Input 3 2 2 2 8" xfId="22377"/>
    <cellStyle name="Input 3 2 2 2 8 2" xfId="22378"/>
    <cellStyle name="Input 3 2 2 2 8 3" xfId="22379"/>
    <cellStyle name="Input 3 2 2 2 9" xfId="22380"/>
    <cellStyle name="Input 3 2 2 2 9 2" xfId="22381"/>
    <cellStyle name="Input 3 2 2 2 9 3" xfId="22382"/>
    <cellStyle name="Input 3 2 2 3" xfId="22383"/>
    <cellStyle name="Input 3 2 2 3 10" xfId="22384"/>
    <cellStyle name="Input 3 2 2 3 2" xfId="22385"/>
    <cellStyle name="Input 3 2 2 3 2 10" xfId="22386"/>
    <cellStyle name="Input 3 2 2 3 2 2" xfId="22387"/>
    <cellStyle name="Input 3 2 2 3 2 2 2" xfId="22388"/>
    <cellStyle name="Input 3 2 2 3 2 2 2 2" xfId="22389"/>
    <cellStyle name="Input 3 2 2 3 2 2 2 3" xfId="22390"/>
    <cellStyle name="Input 3 2 2 3 2 2 3" xfId="22391"/>
    <cellStyle name="Input 3 2 2 3 2 2 3 2" xfId="22392"/>
    <cellStyle name="Input 3 2 2 3 2 2 3 3" xfId="22393"/>
    <cellStyle name="Input 3 2 2 3 2 2 4" xfId="22394"/>
    <cellStyle name="Input 3 2 2 3 2 2 4 2" xfId="22395"/>
    <cellStyle name="Input 3 2 2 3 2 2 4 3" xfId="22396"/>
    <cellStyle name="Input 3 2 2 3 2 2 5" xfId="22397"/>
    <cellStyle name="Input 3 2 2 3 2 2 5 2" xfId="22398"/>
    <cellStyle name="Input 3 2 2 3 2 2 5 3" xfId="22399"/>
    <cellStyle name="Input 3 2 2 3 2 2 6" xfId="22400"/>
    <cellStyle name="Input 3 2 2 3 2 2 6 2" xfId="22401"/>
    <cellStyle name="Input 3 2 2 3 2 2 6 3" xfId="22402"/>
    <cellStyle name="Input 3 2 2 3 2 2 7" xfId="22403"/>
    <cellStyle name="Input 3 2 2 3 2 2 7 2" xfId="22404"/>
    <cellStyle name="Input 3 2 2 3 2 2 7 3" xfId="22405"/>
    <cellStyle name="Input 3 2 2 3 2 2 8" xfId="22406"/>
    <cellStyle name="Input 3 2 2 3 2 2 9" xfId="22407"/>
    <cellStyle name="Input 3 2 2 3 2 3" xfId="22408"/>
    <cellStyle name="Input 3 2 2 3 2 3 2" xfId="22409"/>
    <cellStyle name="Input 3 2 2 3 2 3 3" xfId="22410"/>
    <cellStyle name="Input 3 2 2 3 2 4" xfId="22411"/>
    <cellStyle name="Input 3 2 2 3 2 4 2" xfId="22412"/>
    <cellStyle name="Input 3 2 2 3 2 4 3" xfId="22413"/>
    <cellStyle name="Input 3 2 2 3 2 5" xfId="22414"/>
    <cellStyle name="Input 3 2 2 3 2 5 2" xfId="22415"/>
    <cellStyle name="Input 3 2 2 3 2 5 3" xfId="22416"/>
    <cellStyle name="Input 3 2 2 3 2 6" xfId="22417"/>
    <cellStyle name="Input 3 2 2 3 2 6 2" xfId="22418"/>
    <cellStyle name="Input 3 2 2 3 2 6 3" xfId="22419"/>
    <cellStyle name="Input 3 2 2 3 2 7" xfId="22420"/>
    <cellStyle name="Input 3 2 2 3 2 7 2" xfId="22421"/>
    <cellStyle name="Input 3 2 2 3 2 7 3" xfId="22422"/>
    <cellStyle name="Input 3 2 2 3 2 8" xfId="22423"/>
    <cellStyle name="Input 3 2 2 3 2 8 2" xfId="22424"/>
    <cellStyle name="Input 3 2 2 3 2 8 3" xfId="22425"/>
    <cellStyle name="Input 3 2 2 3 2 9" xfId="22426"/>
    <cellStyle name="Input 3 2 2 3 3" xfId="22427"/>
    <cellStyle name="Input 3 2 2 3 3 10" xfId="22428"/>
    <cellStyle name="Input 3 2 2 3 3 2" xfId="22429"/>
    <cellStyle name="Input 3 2 2 3 3 2 2" xfId="22430"/>
    <cellStyle name="Input 3 2 2 3 3 2 2 2" xfId="22431"/>
    <cellStyle name="Input 3 2 2 3 3 2 2 3" xfId="22432"/>
    <cellStyle name="Input 3 2 2 3 3 2 3" xfId="22433"/>
    <cellStyle name="Input 3 2 2 3 3 2 3 2" xfId="22434"/>
    <cellStyle name="Input 3 2 2 3 3 2 3 3" xfId="22435"/>
    <cellStyle name="Input 3 2 2 3 3 2 4" xfId="22436"/>
    <cellStyle name="Input 3 2 2 3 3 2 4 2" xfId="22437"/>
    <cellStyle name="Input 3 2 2 3 3 2 4 3" xfId="22438"/>
    <cellStyle name="Input 3 2 2 3 3 2 5" xfId="22439"/>
    <cellStyle name="Input 3 2 2 3 3 2 5 2" xfId="22440"/>
    <cellStyle name="Input 3 2 2 3 3 2 5 3" xfId="22441"/>
    <cellStyle name="Input 3 2 2 3 3 2 6" xfId="22442"/>
    <cellStyle name="Input 3 2 2 3 3 2 6 2" xfId="22443"/>
    <cellStyle name="Input 3 2 2 3 3 2 6 3" xfId="22444"/>
    <cellStyle name="Input 3 2 2 3 3 2 7" xfId="22445"/>
    <cellStyle name="Input 3 2 2 3 3 2 7 2" xfId="22446"/>
    <cellStyle name="Input 3 2 2 3 3 2 7 3" xfId="22447"/>
    <cellStyle name="Input 3 2 2 3 3 2 8" xfId="22448"/>
    <cellStyle name="Input 3 2 2 3 3 2 9" xfId="22449"/>
    <cellStyle name="Input 3 2 2 3 3 3" xfId="22450"/>
    <cellStyle name="Input 3 2 2 3 3 3 2" xfId="22451"/>
    <cellStyle name="Input 3 2 2 3 3 3 3" xfId="22452"/>
    <cellStyle name="Input 3 2 2 3 3 4" xfId="22453"/>
    <cellStyle name="Input 3 2 2 3 3 4 2" xfId="22454"/>
    <cellStyle name="Input 3 2 2 3 3 4 3" xfId="22455"/>
    <cellStyle name="Input 3 2 2 3 3 5" xfId="22456"/>
    <cellStyle name="Input 3 2 2 3 3 5 2" xfId="22457"/>
    <cellStyle name="Input 3 2 2 3 3 5 3" xfId="22458"/>
    <cellStyle name="Input 3 2 2 3 3 6" xfId="22459"/>
    <cellStyle name="Input 3 2 2 3 3 6 2" xfId="22460"/>
    <cellStyle name="Input 3 2 2 3 3 6 3" xfId="22461"/>
    <cellStyle name="Input 3 2 2 3 3 7" xfId="22462"/>
    <cellStyle name="Input 3 2 2 3 3 7 2" xfId="22463"/>
    <cellStyle name="Input 3 2 2 3 3 7 3" xfId="22464"/>
    <cellStyle name="Input 3 2 2 3 3 8" xfId="22465"/>
    <cellStyle name="Input 3 2 2 3 3 8 2" xfId="22466"/>
    <cellStyle name="Input 3 2 2 3 3 8 3" xfId="22467"/>
    <cellStyle name="Input 3 2 2 3 3 9" xfId="22468"/>
    <cellStyle name="Input 3 2 2 3 4" xfId="22469"/>
    <cellStyle name="Input 3 2 2 3 4 10" xfId="22470"/>
    <cellStyle name="Input 3 2 2 3 4 2" xfId="22471"/>
    <cellStyle name="Input 3 2 2 3 4 2 2" xfId="22472"/>
    <cellStyle name="Input 3 2 2 3 4 2 2 2" xfId="22473"/>
    <cellStyle name="Input 3 2 2 3 4 2 2 3" xfId="22474"/>
    <cellStyle name="Input 3 2 2 3 4 2 3" xfId="22475"/>
    <cellStyle name="Input 3 2 2 3 4 2 3 2" xfId="22476"/>
    <cellStyle name="Input 3 2 2 3 4 2 3 3" xfId="22477"/>
    <cellStyle name="Input 3 2 2 3 4 2 4" xfId="22478"/>
    <cellStyle name="Input 3 2 2 3 4 2 4 2" xfId="22479"/>
    <cellStyle name="Input 3 2 2 3 4 2 4 3" xfId="22480"/>
    <cellStyle name="Input 3 2 2 3 4 2 5" xfId="22481"/>
    <cellStyle name="Input 3 2 2 3 4 2 5 2" xfId="22482"/>
    <cellStyle name="Input 3 2 2 3 4 2 5 3" xfId="22483"/>
    <cellStyle name="Input 3 2 2 3 4 2 6" xfId="22484"/>
    <cellStyle name="Input 3 2 2 3 4 2 6 2" xfId="22485"/>
    <cellStyle name="Input 3 2 2 3 4 2 6 3" xfId="22486"/>
    <cellStyle name="Input 3 2 2 3 4 2 7" xfId="22487"/>
    <cellStyle name="Input 3 2 2 3 4 2 7 2" xfId="22488"/>
    <cellStyle name="Input 3 2 2 3 4 2 7 3" xfId="22489"/>
    <cellStyle name="Input 3 2 2 3 4 2 8" xfId="22490"/>
    <cellStyle name="Input 3 2 2 3 4 2 9" xfId="22491"/>
    <cellStyle name="Input 3 2 2 3 4 3" xfId="22492"/>
    <cellStyle name="Input 3 2 2 3 4 3 2" xfId="22493"/>
    <cellStyle name="Input 3 2 2 3 4 3 3" xfId="22494"/>
    <cellStyle name="Input 3 2 2 3 4 4" xfId="22495"/>
    <cellStyle name="Input 3 2 2 3 4 4 2" xfId="22496"/>
    <cellStyle name="Input 3 2 2 3 4 4 3" xfId="22497"/>
    <cellStyle name="Input 3 2 2 3 4 5" xfId="22498"/>
    <cellStyle name="Input 3 2 2 3 4 5 2" xfId="22499"/>
    <cellStyle name="Input 3 2 2 3 4 5 3" xfId="22500"/>
    <cellStyle name="Input 3 2 2 3 4 6" xfId="22501"/>
    <cellStyle name="Input 3 2 2 3 4 6 2" xfId="22502"/>
    <cellStyle name="Input 3 2 2 3 4 6 3" xfId="22503"/>
    <cellStyle name="Input 3 2 2 3 4 7" xfId="22504"/>
    <cellStyle name="Input 3 2 2 3 4 7 2" xfId="22505"/>
    <cellStyle name="Input 3 2 2 3 4 7 3" xfId="22506"/>
    <cellStyle name="Input 3 2 2 3 4 8" xfId="22507"/>
    <cellStyle name="Input 3 2 2 3 4 8 2" xfId="22508"/>
    <cellStyle name="Input 3 2 2 3 4 8 3" xfId="22509"/>
    <cellStyle name="Input 3 2 2 3 4 9" xfId="22510"/>
    <cellStyle name="Input 3 2 2 3 5" xfId="22511"/>
    <cellStyle name="Input 3 2 2 3 5 2" xfId="22512"/>
    <cellStyle name="Input 3 2 2 3 5 2 2" xfId="22513"/>
    <cellStyle name="Input 3 2 2 3 5 2 3" xfId="22514"/>
    <cellStyle name="Input 3 2 2 3 5 3" xfId="22515"/>
    <cellStyle name="Input 3 2 2 3 5 3 2" xfId="22516"/>
    <cellStyle name="Input 3 2 2 3 5 3 3" xfId="22517"/>
    <cellStyle name="Input 3 2 2 3 5 4" xfId="22518"/>
    <cellStyle name="Input 3 2 2 3 5 4 2" xfId="22519"/>
    <cellStyle name="Input 3 2 2 3 5 4 3" xfId="22520"/>
    <cellStyle name="Input 3 2 2 3 5 5" xfId="22521"/>
    <cellStyle name="Input 3 2 2 3 5 5 2" xfId="22522"/>
    <cellStyle name="Input 3 2 2 3 5 5 3" xfId="22523"/>
    <cellStyle name="Input 3 2 2 3 5 6" xfId="22524"/>
    <cellStyle name="Input 3 2 2 3 5 6 2" xfId="22525"/>
    <cellStyle name="Input 3 2 2 3 5 6 3" xfId="22526"/>
    <cellStyle name="Input 3 2 2 3 5 7" xfId="22527"/>
    <cellStyle name="Input 3 2 2 3 5 7 2" xfId="22528"/>
    <cellStyle name="Input 3 2 2 3 5 7 3" xfId="22529"/>
    <cellStyle name="Input 3 2 2 3 5 8" xfId="22530"/>
    <cellStyle name="Input 3 2 2 3 5 9" xfId="22531"/>
    <cellStyle name="Input 3 2 2 3 6" xfId="22532"/>
    <cellStyle name="Input 3 2 2 3 6 2" xfId="22533"/>
    <cellStyle name="Input 3 2 2 3 6 3" xfId="22534"/>
    <cellStyle name="Input 3 2 2 3 7" xfId="22535"/>
    <cellStyle name="Input 3 2 2 3 7 2" xfId="22536"/>
    <cellStyle name="Input 3 2 2 3 7 3" xfId="22537"/>
    <cellStyle name="Input 3 2 2 3 8" xfId="22538"/>
    <cellStyle name="Input 3 2 2 3 8 2" xfId="22539"/>
    <cellStyle name="Input 3 2 2 3 8 3" xfId="22540"/>
    <cellStyle name="Input 3 2 2 3 9" xfId="22541"/>
    <cellStyle name="Input 3 2 2 3 9 2" xfId="22542"/>
    <cellStyle name="Input 3 2 2 3 9 3" xfId="22543"/>
    <cellStyle name="Input 3 2 2 4" xfId="22544"/>
    <cellStyle name="Input 3 2 2 4 10" xfId="22545"/>
    <cellStyle name="Input 3 2 2 4 2" xfId="22546"/>
    <cellStyle name="Input 3 2 2 4 2 10" xfId="22547"/>
    <cellStyle name="Input 3 2 2 4 2 2" xfId="22548"/>
    <cellStyle name="Input 3 2 2 4 2 2 2" xfId="22549"/>
    <cellStyle name="Input 3 2 2 4 2 2 2 2" xfId="22550"/>
    <cellStyle name="Input 3 2 2 4 2 2 2 3" xfId="22551"/>
    <cellStyle name="Input 3 2 2 4 2 2 3" xfId="22552"/>
    <cellStyle name="Input 3 2 2 4 2 2 3 2" xfId="22553"/>
    <cellStyle name="Input 3 2 2 4 2 2 3 3" xfId="22554"/>
    <cellStyle name="Input 3 2 2 4 2 2 4" xfId="22555"/>
    <cellStyle name="Input 3 2 2 4 2 2 4 2" xfId="22556"/>
    <cellStyle name="Input 3 2 2 4 2 2 4 3" xfId="22557"/>
    <cellStyle name="Input 3 2 2 4 2 2 5" xfId="22558"/>
    <cellStyle name="Input 3 2 2 4 2 2 5 2" xfId="22559"/>
    <cellStyle name="Input 3 2 2 4 2 2 5 3" xfId="22560"/>
    <cellStyle name="Input 3 2 2 4 2 2 6" xfId="22561"/>
    <cellStyle name="Input 3 2 2 4 2 2 6 2" xfId="22562"/>
    <cellStyle name="Input 3 2 2 4 2 2 6 3" xfId="22563"/>
    <cellStyle name="Input 3 2 2 4 2 2 7" xfId="22564"/>
    <cellStyle name="Input 3 2 2 4 2 2 7 2" xfId="22565"/>
    <cellStyle name="Input 3 2 2 4 2 2 7 3" xfId="22566"/>
    <cellStyle name="Input 3 2 2 4 2 2 8" xfId="22567"/>
    <cellStyle name="Input 3 2 2 4 2 2 9" xfId="22568"/>
    <cellStyle name="Input 3 2 2 4 2 3" xfId="22569"/>
    <cellStyle name="Input 3 2 2 4 2 3 2" xfId="22570"/>
    <cellStyle name="Input 3 2 2 4 2 3 3" xfId="22571"/>
    <cellStyle name="Input 3 2 2 4 2 4" xfId="22572"/>
    <cellStyle name="Input 3 2 2 4 2 4 2" xfId="22573"/>
    <cellStyle name="Input 3 2 2 4 2 4 3" xfId="22574"/>
    <cellStyle name="Input 3 2 2 4 2 5" xfId="22575"/>
    <cellStyle name="Input 3 2 2 4 2 5 2" xfId="22576"/>
    <cellStyle name="Input 3 2 2 4 2 5 3" xfId="22577"/>
    <cellStyle name="Input 3 2 2 4 2 6" xfId="22578"/>
    <cellStyle name="Input 3 2 2 4 2 6 2" xfId="22579"/>
    <cellStyle name="Input 3 2 2 4 2 6 3" xfId="22580"/>
    <cellStyle name="Input 3 2 2 4 2 7" xfId="22581"/>
    <cellStyle name="Input 3 2 2 4 2 7 2" xfId="22582"/>
    <cellStyle name="Input 3 2 2 4 2 7 3" xfId="22583"/>
    <cellStyle name="Input 3 2 2 4 2 8" xfId="22584"/>
    <cellStyle name="Input 3 2 2 4 2 8 2" xfId="22585"/>
    <cellStyle name="Input 3 2 2 4 2 8 3" xfId="22586"/>
    <cellStyle name="Input 3 2 2 4 2 9" xfId="22587"/>
    <cellStyle name="Input 3 2 2 4 3" xfId="22588"/>
    <cellStyle name="Input 3 2 2 4 3 10" xfId="22589"/>
    <cellStyle name="Input 3 2 2 4 3 2" xfId="22590"/>
    <cellStyle name="Input 3 2 2 4 3 2 2" xfId="22591"/>
    <cellStyle name="Input 3 2 2 4 3 2 2 2" xfId="22592"/>
    <cellStyle name="Input 3 2 2 4 3 2 2 3" xfId="22593"/>
    <cellStyle name="Input 3 2 2 4 3 2 3" xfId="22594"/>
    <cellStyle name="Input 3 2 2 4 3 2 3 2" xfId="22595"/>
    <cellStyle name="Input 3 2 2 4 3 2 3 3" xfId="22596"/>
    <cellStyle name="Input 3 2 2 4 3 2 4" xfId="22597"/>
    <cellStyle name="Input 3 2 2 4 3 2 4 2" xfId="22598"/>
    <cellStyle name="Input 3 2 2 4 3 2 4 3" xfId="22599"/>
    <cellStyle name="Input 3 2 2 4 3 2 5" xfId="22600"/>
    <cellStyle name="Input 3 2 2 4 3 2 5 2" xfId="22601"/>
    <cellStyle name="Input 3 2 2 4 3 2 5 3" xfId="22602"/>
    <cellStyle name="Input 3 2 2 4 3 2 6" xfId="22603"/>
    <cellStyle name="Input 3 2 2 4 3 2 6 2" xfId="22604"/>
    <cellStyle name="Input 3 2 2 4 3 2 6 3" xfId="22605"/>
    <cellStyle name="Input 3 2 2 4 3 2 7" xfId="22606"/>
    <cellStyle name="Input 3 2 2 4 3 2 7 2" xfId="22607"/>
    <cellStyle name="Input 3 2 2 4 3 2 7 3" xfId="22608"/>
    <cellStyle name="Input 3 2 2 4 3 2 8" xfId="22609"/>
    <cellStyle name="Input 3 2 2 4 3 2 9" xfId="22610"/>
    <cellStyle name="Input 3 2 2 4 3 3" xfId="22611"/>
    <cellStyle name="Input 3 2 2 4 3 3 2" xfId="22612"/>
    <cellStyle name="Input 3 2 2 4 3 3 3" xfId="22613"/>
    <cellStyle name="Input 3 2 2 4 3 4" xfId="22614"/>
    <cellStyle name="Input 3 2 2 4 3 4 2" xfId="22615"/>
    <cellStyle name="Input 3 2 2 4 3 4 3" xfId="22616"/>
    <cellStyle name="Input 3 2 2 4 3 5" xfId="22617"/>
    <cellStyle name="Input 3 2 2 4 3 5 2" xfId="22618"/>
    <cellStyle name="Input 3 2 2 4 3 5 3" xfId="22619"/>
    <cellStyle name="Input 3 2 2 4 3 6" xfId="22620"/>
    <cellStyle name="Input 3 2 2 4 3 6 2" xfId="22621"/>
    <cellStyle name="Input 3 2 2 4 3 6 3" xfId="22622"/>
    <cellStyle name="Input 3 2 2 4 3 7" xfId="22623"/>
    <cellStyle name="Input 3 2 2 4 3 7 2" xfId="22624"/>
    <cellStyle name="Input 3 2 2 4 3 7 3" xfId="22625"/>
    <cellStyle name="Input 3 2 2 4 3 8" xfId="22626"/>
    <cellStyle name="Input 3 2 2 4 3 8 2" xfId="22627"/>
    <cellStyle name="Input 3 2 2 4 3 8 3" xfId="22628"/>
    <cellStyle name="Input 3 2 2 4 3 9" xfId="22629"/>
    <cellStyle name="Input 3 2 2 4 4" xfId="22630"/>
    <cellStyle name="Input 3 2 2 4 4 10" xfId="22631"/>
    <cellStyle name="Input 3 2 2 4 4 2" xfId="22632"/>
    <cellStyle name="Input 3 2 2 4 4 2 2" xfId="22633"/>
    <cellStyle name="Input 3 2 2 4 4 2 2 2" xfId="22634"/>
    <cellStyle name="Input 3 2 2 4 4 2 2 3" xfId="22635"/>
    <cellStyle name="Input 3 2 2 4 4 2 3" xfId="22636"/>
    <cellStyle name="Input 3 2 2 4 4 2 3 2" xfId="22637"/>
    <cellStyle name="Input 3 2 2 4 4 2 3 3" xfId="22638"/>
    <cellStyle name="Input 3 2 2 4 4 2 4" xfId="22639"/>
    <cellStyle name="Input 3 2 2 4 4 2 4 2" xfId="22640"/>
    <cellStyle name="Input 3 2 2 4 4 2 4 3" xfId="22641"/>
    <cellStyle name="Input 3 2 2 4 4 2 5" xfId="22642"/>
    <cellStyle name="Input 3 2 2 4 4 2 5 2" xfId="22643"/>
    <cellStyle name="Input 3 2 2 4 4 2 5 3" xfId="22644"/>
    <cellStyle name="Input 3 2 2 4 4 2 6" xfId="22645"/>
    <cellStyle name="Input 3 2 2 4 4 2 6 2" xfId="22646"/>
    <cellStyle name="Input 3 2 2 4 4 2 6 3" xfId="22647"/>
    <cellStyle name="Input 3 2 2 4 4 2 7" xfId="22648"/>
    <cellStyle name="Input 3 2 2 4 4 2 7 2" xfId="22649"/>
    <cellStyle name="Input 3 2 2 4 4 2 7 3" xfId="22650"/>
    <cellStyle name="Input 3 2 2 4 4 2 8" xfId="22651"/>
    <cellStyle name="Input 3 2 2 4 4 2 9" xfId="22652"/>
    <cellStyle name="Input 3 2 2 4 4 3" xfId="22653"/>
    <cellStyle name="Input 3 2 2 4 4 3 2" xfId="22654"/>
    <cellStyle name="Input 3 2 2 4 4 3 3" xfId="22655"/>
    <cellStyle name="Input 3 2 2 4 4 4" xfId="22656"/>
    <cellStyle name="Input 3 2 2 4 4 4 2" xfId="22657"/>
    <cellStyle name="Input 3 2 2 4 4 4 3" xfId="22658"/>
    <cellStyle name="Input 3 2 2 4 4 5" xfId="22659"/>
    <cellStyle name="Input 3 2 2 4 4 5 2" xfId="22660"/>
    <cellStyle name="Input 3 2 2 4 4 5 3" xfId="22661"/>
    <cellStyle name="Input 3 2 2 4 4 6" xfId="22662"/>
    <cellStyle name="Input 3 2 2 4 4 6 2" xfId="22663"/>
    <cellStyle name="Input 3 2 2 4 4 6 3" xfId="22664"/>
    <cellStyle name="Input 3 2 2 4 4 7" xfId="22665"/>
    <cellStyle name="Input 3 2 2 4 4 7 2" xfId="22666"/>
    <cellStyle name="Input 3 2 2 4 4 7 3" xfId="22667"/>
    <cellStyle name="Input 3 2 2 4 4 8" xfId="22668"/>
    <cellStyle name="Input 3 2 2 4 4 8 2" xfId="22669"/>
    <cellStyle name="Input 3 2 2 4 4 8 3" xfId="22670"/>
    <cellStyle name="Input 3 2 2 4 4 9" xfId="22671"/>
    <cellStyle name="Input 3 2 2 4 5" xfId="22672"/>
    <cellStyle name="Input 3 2 2 4 5 2" xfId="22673"/>
    <cellStyle name="Input 3 2 2 4 5 2 2" xfId="22674"/>
    <cellStyle name="Input 3 2 2 4 5 2 3" xfId="22675"/>
    <cellStyle name="Input 3 2 2 4 5 3" xfId="22676"/>
    <cellStyle name="Input 3 2 2 4 5 3 2" xfId="22677"/>
    <cellStyle name="Input 3 2 2 4 5 3 3" xfId="22678"/>
    <cellStyle name="Input 3 2 2 4 5 4" xfId="22679"/>
    <cellStyle name="Input 3 2 2 4 5 4 2" xfId="22680"/>
    <cellStyle name="Input 3 2 2 4 5 4 3" xfId="22681"/>
    <cellStyle name="Input 3 2 2 4 5 5" xfId="22682"/>
    <cellStyle name="Input 3 2 2 4 5 5 2" xfId="22683"/>
    <cellStyle name="Input 3 2 2 4 5 5 3" xfId="22684"/>
    <cellStyle name="Input 3 2 2 4 5 6" xfId="22685"/>
    <cellStyle name="Input 3 2 2 4 5 6 2" xfId="22686"/>
    <cellStyle name="Input 3 2 2 4 5 6 3" xfId="22687"/>
    <cellStyle name="Input 3 2 2 4 5 7" xfId="22688"/>
    <cellStyle name="Input 3 2 2 4 5 7 2" xfId="22689"/>
    <cellStyle name="Input 3 2 2 4 5 7 3" xfId="22690"/>
    <cellStyle name="Input 3 2 2 4 5 8" xfId="22691"/>
    <cellStyle name="Input 3 2 2 4 5 9" xfId="22692"/>
    <cellStyle name="Input 3 2 2 4 6" xfId="22693"/>
    <cellStyle name="Input 3 2 2 4 6 2" xfId="22694"/>
    <cellStyle name="Input 3 2 2 4 6 3" xfId="22695"/>
    <cellStyle name="Input 3 2 2 4 7" xfId="22696"/>
    <cellStyle name="Input 3 2 2 4 7 2" xfId="22697"/>
    <cellStyle name="Input 3 2 2 4 7 3" xfId="22698"/>
    <cellStyle name="Input 3 2 2 4 8" xfId="22699"/>
    <cellStyle name="Input 3 2 2 4 8 2" xfId="22700"/>
    <cellStyle name="Input 3 2 2 4 8 3" xfId="22701"/>
    <cellStyle name="Input 3 2 2 4 9" xfId="22702"/>
    <cellStyle name="Input 3 2 2 4 9 2" xfId="22703"/>
    <cellStyle name="Input 3 2 2 4 9 3" xfId="22704"/>
    <cellStyle name="Input 3 2 2 5" xfId="22705"/>
    <cellStyle name="Input 3 2 2 5 10" xfId="22706"/>
    <cellStyle name="Input 3 2 2 5 2" xfId="22707"/>
    <cellStyle name="Input 3 2 2 5 2 10" xfId="22708"/>
    <cellStyle name="Input 3 2 2 5 2 2" xfId="22709"/>
    <cellStyle name="Input 3 2 2 5 2 2 2" xfId="22710"/>
    <cellStyle name="Input 3 2 2 5 2 2 2 2" xfId="22711"/>
    <cellStyle name="Input 3 2 2 5 2 2 2 3" xfId="22712"/>
    <cellStyle name="Input 3 2 2 5 2 2 3" xfId="22713"/>
    <cellStyle name="Input 3 2 2 5 2 2 3 2" xfId="22714"/>
    <cellStyle name="Input 3 2 2 5 2 2 3 3" xfId="22715"/>
    <cellStyle name="Input 3 2 2 5 2 2 4" xfId="22716"/>
    <cellStyle name="Input 3 2 2 5 2 2 4 2" xfId="22717"/>
    <cellStyle name="Input 3 2 2 5 2 2 4 3" xfId="22718"/>
    <cellStyle name="Input 3 2 2 5 2 2 5" xfId="22719"/>
    <cellStyle name="Input 3 2 2 5 2 2 5 2" xfId="22720"/>
    <cellStyle name="Input 3 2 2 5 2 2 5 3" xfId="22721"/>
    <cellStyle name="Input 3 2 2 5 2 2 6" xfId="22722"/>
    <cellStyle name="Input 3 2 2 5 2 2 6 2" xfId="22723"/>
    <cellStyle name="Input 3 2 2 5 2 2 6 3" xfId="22724"/>
    <cellStyle name="Input 3 2 2 5 2 2 7" xfId="22725"/>
    <cellStyle name="Input 3 2 2 5 2 2 7 2" xfId="22726"/>
    <cellStyle name="Input 3 2 2 5 2 2 7 3" xfId="22727"/>
    <cellStyle name="Input 3 2 2 5 2 2 8" xfId="22728"/>
    <cellStyle name="Input 3 2 2 5 2 2 9" xfId="22729"/>
    <cellStyle name="Input 3 2 2 5 2 3" xfId="22730"/>
    <cellStyle name="Input 3 2 2 5 2 3 2" xfId="22731"/>
    <cellStyle name="Input 3 2 2 5 2 3 3" xfId="22732"/>
    <cellStyle name="Input 3 2 2 5 2 4" xfId="22733"/>
    <cellStyle name="Input 3 2 2 5 2 4 2" xfId="22734"/>
    <cellStyle name="Input 3 2 2 5 2 4 3" xfId="22735"/>
    <cellStyle name="Input 3 2 2 5 2 5" xfId="22736"/>
    <cellStyle name="Input 3 2 2 5 2 5 2" xfId="22737"/>
    <cellStyle name="Input 3 2 2 5 2 5 3" xfId="22738"/>
    <cellStyle name="Input 3 2 2 5 2 6" xfId="22739"/>
    <cellStyle name="Input 3 2 2 5 2 6 2" xfId="22740"/>
    <cellStyle name="Input 3 2 2 5 2 6 3" xfId="22741"/>
    <cellStyle name="Input 3 2 2 5 2 7" xfId="22742"/>
    <cellStyle name="Input 3 2 2 5 2 7 2" xfId="22743"/>
    <cellStyle name="Input 3 2 2 5 2 7 3" xfId="22744"/>
    <cellStyle name="Input 3 2 2 5 2 8" xfId="22745"/>
    <cellStyle name="Input 3 2 2 5 2 8 2" xfId="22746"/>
    <cellStyle name="Input 3 2 2 5 2 8 3" xfId="22747"/>
    <cellStyle name="Input 3 2 2 5 2 9" xfId="22748"/>
    <cellStyle name="Input 3 2 2 5 3" xfId="22749"/>
    <cellStyle name="Input 3 2 2 5 3 10" xfId="22750"/>
    <cellStyle name="Input 3 2 2 5 3 2" xfId="22751"/>
    <cellStyle name="Input 3 2 2 5 3 2 2" xfId="22752"/>
    <cellStyle name="Input 3 2 2 5 3 2 2 2" xfId="22753"/>
    <cellStyle name="Input 3 2 2 5 3 2 2 3" xfId="22754"/>
    <cellStyle name="Input 3 2 2 5 3 2 3" xfId="22755"/>
    <cellStyle name="Input 3 2 2 5 3 2 3 2" xfId="22756"/>
    <cellStyle name="Input 3 2 2 5 3 2 3 3" xfId="22757"/>
    <cellStyle name="Input 3 2 2 5 3 2 4" xfId="22758"/>
    <cellStyle name="Input 3 2 2 5 3 2 4 2" xfId="22759"/>
    <cellStyle name="Input 3 2 2 5 3 2 4 3" xfId="22760"/>
    <cellStyle name="Input 3 2 2 5 3 2 5" xfId="22761"/>
    <cellStyle name="Input 3 2 2 5 3 2 5 2" xfId="22762"/>
    <cellStyle name="Input 3 2 2 5 3 2 5 3" xfId="22763"/>
    <cellStyle name="Input 3 2 2 5 3 2 6" xfId="22764"/>
    <cellStyle name="Input 3 2 2 5 3 2 6 2" xfId="22765"/>
    <cellStyle name="Input 3 2 2 5 3 2 6 3" xfId="22766"/>
    <cellStyle name="Input 3 2 2 5 3 2 7" xfId="22767"/>
    <cellStyle name="Input 3 2 2 5 3 2 7 2" xfId="22768"/>
    <cellStyle name="Input 3 2 2 5 3 2 7 3" xfId="22769"/>
    <cellStyle name="Input 3 2 2 5 3 2 8" xfId="22770"/>
    <cellStyle name="Input 3 2 2 5 3 2 9" xfId="22771"/>
    <cellStyle name="Input 3 2 2 5 3 3" xfId="22772"/>
    <cellStyle name="Input 3 2 2 5 3 3 2" xfId="22773"/>
    <cellStyle name="Input 3 2 2 5 3 3 3" xfId="22774"/>
    <cellStyle name="Input 3 2 2 5 3 4" xfId="22775"/>
    <cellStyle name="Input 3 2 2 5 3 4 2" xfId="22776"/>
    <cellStyle name="Input 3 2 2 5 3 4 3" xfId="22777"/>
    <cellStyle name="Input 3 2 2 5 3 5" xfId="22778"/>
    <cellStyle name="Input 3 2 2 5 3 5 2" xfId="22779"/>
    <cellStyle name="Input 3 2 2 5 3 5 3" xfId="22780"/>
    <cellStyle name="Input 3 2 2 5 3 6" xfId="22781"/>
    <cellStyle name="Input 3 2 2 5 3 6 2" xfId="22782"/>
    <cellStyle name="Input 3 2 2 5 3 6 3" xfId="22783"/>
    <cellStyle name="Input 3 2 2 5 3 7" xfId="22784"/>
    <cellStyle name="Input 3 2 2 5 3 7 2" xfId="22785"/>
    <cellStyle name="Input 3 2 2 5 3 7 3" xfId="22786"/>
    <cellStyle name="Input 3 2 2 5 3 8" xfId="22787"/>
    <cellStyle name="Input 3 2 2 5 3 8 2" xfId="22788"/>
    <cellStyle name="Input 3 2 2 5 3 8 3" xfId="22789"/>
    <cellStyle name="Input 3 2 2 5 3 9" xfId="22790"/>
    <cellStyle name="Input 3 2 2 5 4" xfId="22791"/>
    <cellStyle name="Input 3 2 2 5 4 10" xfId="22792"/>
    <cellStyle name="Input 3 2 2 5 4 2" xfId="22793"/>
    <cellStyle name="Input 3 2 2 5 4 2 2" xfId="22794"/>
    <cellStyle name="Input 3 2 2 5 4 2 2 2" xfId="22795"/>
    <cellStyle name="Input 3 2 2 5 4 2 2 3" xfId="22796"/>
    <cellStyle name="Input 3 2 2 5 4 2 3" xfId="22797"/>
    <cellStyle name="Input 3 2 2 5 4 2 3 2" xfId="22798"/>
    <cellStyle name="Input 3 2 2 5 4 2 3 3" xfId="22799"/>
    <cellStyle name="Input 3 2 2 5 4 2 4" xfId="22800"/>
    <cellStyle name="Input 3 2 2 5 4 2 4 2" xfId="22801"/>
    <cellStyle name="Input 3 2 2 5 4 2 4 3" xfId="22802"/>
    <cellStyle name="Input 3 2 2 5 4 2 5" xfId="22803"/>
    <cellStyle name="Input 3 2 2 5 4 2 5 2" xfId="22804"/>
    <cellStyle name="Input 3 2 2 5 4 2 5 3" xfId="22805"/>
    <cellStyle name="Input 3 2 2 5 4 2 6" xfId="22806"/>
    <cellStyle name="Input 3 2 2 5 4 2 6 2" xfId="22807"/>
    <cellStyle name="Input 3 2 2 5 4 2 6 3" xfId="22808"/>
    <cellStyle name="Input 3 2 2 5 4 2 7" xfId="22809"/>
    <cellStyle name="Input 3 2 2 5 4 2 7 2" xfId="22810"/>
    <cellStyle name="Input 3 2 2 5 4 2 7 3" xfId="22811"/>
    <cellStyle name="Input 3 2 2 5 4 2 8" xfId="22812"/>
    <cellStyle name="Input 3 2 2 5 4 2 9" xfId="22813"/>
    <cellStyle name="Input 3 2 2 5 4 3" xfId="22814"/>
    <cellStyle name="Input 3 2 2 5 4 3 2" xfId="22815"/>
    <cellStyle name="Input 3 2 2 5 4 3 3" xfId="22816"/>
    <cellStyle name="Input 3 2 2 5 4 4" xfId="22817"/>
    <cellStyle name="Input 3 2 2 5 4 4 2" xfId="22818"/>
    <cellStyle name="Input 3 2 2 5 4 4 3" xfId="22819"/>
    <cellStyle name="Input 3 2 2 5 4 5" xfId="22820"/>
    <cellStyle name="Input 3 2 2 5 4 5 2" xfId="22821"/>
    <cellStyle name="Input 3 2 2 5 4 5 3" xfId="22822"/>
    <cellStyle name="Input 3 2 2 5 4 6" xfId="22823"/>
    <cellStyle name="Input 3 2 2 5 4 6 2" xfId="22824"/>
    <cellStyle name="Input 3 2 2 5 4 6 3" xfId="22825"/>
    <cellStyle name="Input 3 2 2 5 4 7" xfId="22826"/>
    <cellStyle name="Input 3 2 2 5 4 7 2" xfId="22827"/>
    <cellStyle name="Input 3 2 2 5 4 7 3" xfId="22828"/>
    <cellStyle name="Input 3 2 2 5 4 8" xfId="22829"/>
    <cellStyle name="Input 3 2 2 5 4 8 2" xfId="22830"/>
    <cellStyle name="Input 3 2 2 5 4 8 3" xfId="22831"/>
    <cellStyle name="Input 3 2 2 5 4 9" xfId="22832"/>
    <cellStyle name="Input 3 2 2 5 5" xfId="22833"/>
    <cellStyle name="Input 3 2 2 5 5 2" xfId="22834"/>
    <cellStyle name="Input 3 2 2 5 5 2 2" xfId="22835"/>
    <cellStyle name="Input 3 2 2 5 5 2 3" xfId="22836"/>
    <cellStyle name="Input 3 2 2 5 5 3" xfId="22837"/>
    <cellStyle name="Input 3 2 2 5 5 3 2" xfId="22838"/>
    <cellStyle name="Input 3 2 2 5 5 3 3" xfId="22839"/>
    <cellStyle name="Input 3 2 2 5 5 4" xfId="22840"/>
    <cellStyle name="Input 3 2 2 5 5 4 2" xfId="22841"/>
    <cellStyle name="Input 3 2 2 5 5 4 3" xfId="22842"/>
    <cellStyle name="Input 3 2 2 5 5 5" xfId="22843"/>
    <cellStyle name="Input 3 2 2 5 5 5 2" xfId="22844"/>
    <cellStyle name="Input 3 2 2 5 5 5 3" xfId="22845"/>
    <cellStyle name="Input 3 2 2 5 5 6" xfId="22846"/>
    <cellStyle name="Input 3 2 2 5 5 6 2" xfId="22847"/>
    <cellStyle name="Input 3 2 2 5 5 6 3" xfId="22848"/>
    <cellStyle name="Input 3 2 2 5 5 7" xfId="22849"/>
    <cellStyle name="Input 3 2 2 5 5 7 2" xfId="22850"/>
    <cellStyle name="Input 3 2 2 5 5 7 3" xfId="22851"/>
    <cellStyle name="Input 3 2 2 5 5 8" xfId="22852"/>
    <cellStyle name="Input 3 2 2 5 5 9" xfId="22853"/>
    <cellStyle name="Input 3 2 2 5 6" xfId="22854"/>
    <cellStyle name="Input 3 2 2 5 6 2" xfId="22855"/>
    <cellStyle name="Input 3 2 2 5 6 3" xfId="22856"/>
    <cellStyle name="Input 3 2 2 5 7" xfId="22857"/>
    <cellStyle name="Input 3 2 2 5 7 2" xfId="22858"/>
    <cellStyle name="Input 3 2 2 5 7 3" xfId="22859"/>
    <cellStyle name="Input 3 2 2 5 8" xfId="22860"/>
    <cellStyle name="Input 3 2 2 5 8 2" xfId="22861"/>
    <cellStyle name="Input 3 2 2 5 8 3" xfId="22862"/>
    <cellStyle name="Input 3 2 2 5 9" xfId="22863"/>
    <cellStyle name="Input 3 2 2 5 9 2" xfId="22864"/>
    <cellStyle name="Input 3 2 2 5 9 3" xfId="22865"/>
    <cellStyle name="Input 3 2 2 6" xfId="22866"/>
    <cellStyle name="Input 3 2 2 6 10" xfId="22867"/>
    <cellStyle name="Input 3 2 2 6 2" xfId="22868"/>
    <cellStyle name="Input 3 2 2 6 2 2" xfId="22869"/>
    <cellStyle name="Input 3 2 2 6 2 2 2" xfId="22870"/>
    <cellStyle name="Input 3 2 2 6 2 2 3" xfId="22871"/>
    <cellStyle name="Input 3 2 2 6 2 3" xfId="22872"/>
    <cellStyle name="Input 3 2 2 6 2 3 2" xfId="22873"/>
    <cellStyle name="Input 3 2 2 6 2 3 3" xfId="22874"/>
    <cellStyle name="Input 3 2 2 6 2 4" xfId="22875"/>
    <cellStyle name="Input 3 2 2 6 2 4 2" xfId="22876"/>
    <cellStyle name="Input 3 2 2 6 2 4 3" xfId="22877"/>
    <cellStyle name="Input 3 2 2 6 2 5" xfId="22878"/>
    <cellStyle name="Input 3 2 2 6 2 5 2" xfId="22879"/>
    <cellStyle name="Input 3 2 2 6 2 5 3" xfId="22880"/>
    <cellStyle name="Input 3 2 2 6 2 6" xfId="22881"/>
    <cellStyle name="Input 3 2 2 6 2 6 2" xfId="22882"/>
    <cellStyle name="Input 3 2 2 6 2 6 3" xfId="22883"/>
    <cellStyle name="Input 3 2 2 6 2 7" xfId="22884"/>
    <cellStyle name="Input 3 2 2 6 2 7 2" xfId="22885"/>
    <cellStyle name="Input 3 2 2 6 2 7 3" xfId="22886"/>
    <cellStyle name="Input 3 2 2 6 2 8" xfId="22887"/>
    <cellStyle name="Input 3 2 2 6 2 9" xfId="22888"/>
    <cellStyle name="Input 3 2 2 6 3" xfId="22889"/>
    <cellStyle name="Input 3 2 2 6 3 2" xfId="22890"/>
    <cellStyle name="Input 3 2 2 6 3 3" xfId="22891"/>
    <cellStyle name="Input 3 2 2 6 4" xfId="22892"/>
    <cellStyle name="Input 3 2 2 6 4 2" xfId="22893"/>
    <cellStyle name="Input 3 2 2 6 4 3" xfId="22894"/>
    <cellStyle name="Input 3 2 2 6 5" xfId="22895"/>
    <cellStyle name="Input 3 2 2 6 5 2" xfId="22896"/>
    <cellStyle name="Input 3 2 2 6 5 3" xfId="22897"/>
    <cellStyle name="Input 3 2 2 6 6" xfId="22898"/>
    <cellStyle name="Input 3 2 2 6 6 2" xfId="22899"/>
    <cellStyle name="Input 3 2 2 6 6 3" xfId="22900"/>
    <cellStyle name="Input 3 2 2 6 7" xfId="22901"/>
    <cellStyle name="Input 3 2 2 6 7 2" xfId="22902"/>
    <cellStyle name="Input 3 2 2 6 7 3" xfId="22903"/>
    <cellStyle name="Input 3 2 2 6 8" xfId="22904"/>
    <cellStyle name="Input 3 2 2 6 8 2" xfId="22905"/>
    <cellStyle name="Input 3 2 2 6 8 3" xfId="22906"/>
    <cellStyle name="Input 3 2 2 6 9" xfId="22907"/>
    <cellStyle name="Input 3 2 2 7" xfId="22908"/>
    <cellStyle name="Input 3 2 2 7 10" xfId="22909"/>
    <cellStyle name="Input 3 2 2 7 2" xfId="22910"/>
    <cellStyle name="Input 3 2 2 7 2 2" xfId="22911"/>
    <cellStyle name="Input 3 2 2 7 2 2 2" xfId="22912"/>
    <cellStyle name="Input 3 2 2 7 2 2 3" xfId="22913"/>
    <cellStyle name="Input 3 2 2 7 2 3" xfId="22914"/>
    <cellStyle name="Input 3 2 2 7 2 3 2" xfId="22915"/>
    <cellStyle name="Input 3 2 2 7 2 3 3" xfId="22916"/>
    <cellStyle name="Input 3 2 2 7 2 4" xfId="22917"/>
    <cellStyle name="Input 3 2 2 7 2 4 2" xfId="22918"/>
    <cellStyle name="Input 3 2 2 7 2 4 3" xfId="22919"/>
    <cellStyle name="Input 3 2 2 7 2 5" xfId="22920"/>
    <cellStyle name="Input 3 2 2 7 2 5 2" xfId="22921"/>
    <cellStyle name="Input 3 2 2 7 2 5 3" xfId="22922"/>
    <cellStyle name="Input 3 2 2 7 2 6" xfId="22923"/>
    <cellStyle name="Input 3 2 2 7 2 6 2" xfId="22924"/>
    <cellStyle name="Input 3 2 2 7 2 6 3" xfId="22925"/>
    <cellStyle name="Input 3 2 2 7 2 7" xfId="22926"/>
    <cellStyle name="Input 3 2 2 7 2 7 2" xfId="22927"/>
    <cellStyle name="Input 3 2 2 7 2 7 3" xfId="22928"/>
    <cellStyle name="Input 3 2 2 7 2 8" xfId="22929"/>
    <cellStyle name="Input 3 2 2 7 2 9" xfId="22930"/>
    <cellStyle name="Input 3 2 2 7 3" xfId="22931"/>
    <cellStyle name="Input 3 2 2 7 3 2" xfId="22932"/>
    <cellStyle name="Input 3 2 2 7 3 3" xfId="22933"/>
    <cellStyle name="Input 3 2 2 7 4" xfId="22934"/>
    <cellStyle name="Input 3 2 2 7 4 2" xfId="22935"/>
    <cellStyle name="Input 3 2 2 7 4 3" xfId="22936"/>
    <cellStyle name="Input 3 2 2 7 5" xfId="22937"/>
    <cellStyle name="Input 3 2 2 7 5 2" xfId="22938"/>
    <cellStyle name="Input 3 2 2 7 5 3" xfId="22939"/>
    <cellStyle name="Input 3 2 2 7 6" xfId="22940"/>
    <cellStyle name="Input 3 2 2 7 6 2" xfId="22941"/>
    <cellStyle name="Input 3 2 2 7 6 3" xfId="22942"/>
    <cellStyle name="Input 3 2 2 7 7" xfId="22943"/>
    <cellStyle name="Input 3 2 2 7 7 2" xfId="22944"/>
    <cellStyle name="Input 3 2 2 7 7 3" xfId="22945"/>
    <cellStyle name="Input 3 2 2 7 8" xfId="22946"/>
    <cellStyle name="Input 3 2 2 7 8 2" xfId="22947"/>
    <cellStyle name="Input 3 2 2 7 8 3" xfId="22948"/>
    <cellStyle name="Input 3 2 2 7 9" xfId="22949"/>
    <cellStyle name="Input 3 2 2 8" xfId="22950"/>
    <cellStyle name="Input 3 2 2 8 10" xfId="22951"/>
    <cellStyle name="Input 3 2 2 8 2" xfId="22952"/>
    <cellStyle name="Input 3 2 2 8 2 2" xfId="22953"/>
    <cellStyle name="Input 3 2 2 8 2 2 2" xfId="22954"/>
    <cellStyle name="Input 3 2 2 8 2 2 3" xfId="22955"/>
    <cellStyle name="Input 3 2 2 8 2 3" xfId="22956"/>
    <cellStyle name="Input 3 2 2 8 2 3 2" xfId="22957"/>
    <cellStyle name="Input 3 2 2 8 2 3 3" xfId="22958"/>
    <cellStyle name="Input 3 2 2 8 2 4" xfId="22959"/>
    <cellStyle name="Input 3 2 2 8 2 4 2" xfId="22960"/>
    <cellStyle name="Input 3 2 2 8 2 4 3" xfId="22961"/>
    <cellStyle name="Input 3 2 2 8 2 5" xfId="22962"/>
    <cellStyle name="Input 3 2 2 8 2 5 2" xfId="22963"/>
    <cellStyle name="Input 3 2 2 8 2 5 3" xfId="22964"/>
    <cellStyle name="Input 3 2 2 8 2 6" xfId="22965"/>
    <cellStyle name="Input 3 2 2 8 2 6 2" xfId="22966"/>
    <cellStyle name="Input 3 2 2 8 2 6 3" xfId="22967"/>
    <cellStyle name="Input 3 2 2 8 2 7" xfId="22968"/>
    <cellStyle name="Input 3 2 2 8 2 7 2" xfId="22969"/>
    <cellStyle name="Input 3 2 2 8 2 7 3" xfId="22970"/>
    <cellStyle name="Input 3 2 2 8 2 8" xfId="22971"/>
    <cellStyle name="Input 3 2 2 8 2 9" xfId="22972"/>
    <cellStyle name="Input 3 2 2 8 3" xfId="22973"/>
    <cellStyle name="Input 3 2 2 8 3 2" xfId="22974"/>
    <cellStyle name="Input 3 2 2 8 3 3" xfId="22975"/>
    <cellStyle name="Input 3 2 2 8 4" xfId="22976"/>
    <cellStyle name="Input 3 2 2 8 4 2" xfId="22977"/>
    <cellStyle name="Input 3 2 2 8 4 3" xfId="22978"/>
    <cellStyle name="Input 3 2 2 8 5" xfId="22979"/>
    <cellStyle name="Input 3 2 2 8 5 2" xfId="22980"/>
    <cellStyle name="Input 3 2 2 8 5 3" xfId="22981"/>
    <cellStyle name="Input 3 2 2 8 6" xfId="22982"/>
    <cellStyle name="Input 3 2 2 8 6 2" xfId="22983"/>
    <cellStyle name="Input 3 2 2 8 6 3" xfId="22984"/>
    <cellStyle name="Input 3 2 2 8 7" xfId="22985"/>
    <cellStyle name="Input 3 2 2 8 7 2" xfId="22986"/>
    <cellStyle name="Input 3 2 2 8 7 3" xfId="22987"/>
    <cellStyle name="Input 3 2 2 8 8" xfId="22988"/>
    <cellStyle name="Input 3 2 2 8 8 2" xfId="22989"/>
    <cellStyle name="Input 3 2 2 8 8 3" xfId="22990"/>
    <cellStyle name="Input 3 2 2 8 9" xfId="22991"/>
    <cellStyle name="Input 3 2 2 9" xfId="22992"/>
    <cellStyle name="Input 3 2 2 9 2" xfId="22993"/>
    <cellStyle name="Input 3 2 2 9 2 2" xfId="22994"/>
    <cellStyle name="Input 3 2 2 9 2 3" xfId="22995"/>
    <cellStyle name="Input 3 2 2 9 3" xfId="22996"/>
    <cellStyle name="Input 3 2 2 9 3 2" xfId="22997"/>
    <cellStyle name="Input 3 2 2 9 3 3" xfId="22998"/>
    <cellStyle name="Input 3 2 2 9 4" xfId="22999"/>
    <cellStyle name="Input 3 2 2 9 4 2" xfId="23000"/>
    <cellStyle name="Input 3 2 2 9 4 3" xfId="23001"/>
    <cellStyle name="Input 3 2 2 9 5" xfId="23002"/>
    <cellStyle name="Input 3 2 2 9 5 2" xfId="23003"/>
    <cellStyle name="Input 3 2 2 9 5 3" xfId="23004"/>
    <cellStyle name="Input 3 2 2 9 6" xfId="23005"/>
    <cellStyle name="Input 3 2 2 9 6 2" xfId="23006"/>
    <cellStyle name="Input 3 2 2 9 6 3" xfId="23007"/>
    <cellStyle name="Input 3 2 2 9 7" xfId="23008"/>
    <cellStyle name="Input 3 2 2 9 7 2" xfId="23009"/>
    <cellStyle name="Input 3 2 2 9 7 3" xfId="23010"/>
    <cellStyle name="Input 3 2 2 9 8" xfId="23011"/>
    <cellStyle name="Input 3 2 2 9 9" xfId="23012"/>
    <cellStyle name="Input 3 2 3" xfId="23013"/>
    <cellStyle name="Input 3 2 3 10" xfId="23014"/>
    <cellStyle name="Input 3 2 3 10 2" xfId="23015"/>
    <cellStyle name="Input 3 2 3 10 3" xfId="23016"/>
    <cellStyle name="Input 3 2 3 11" xfId="23017"/>
    <cellStyle name="Input 3 2 3 11 2" xfId="23018"/>
    <cellStyle name="Input 3 2 3 11 3" xfId="23019"/>
    <cellStyle name="Input 3 2 3 12" xfId="23020"/>
    <cellStyle name="Input 3 2 3 2" xfId="23021"/>
    <cellStyle name="Input 3 2 3 2 10" xfId="23022"/>
    <cellStyle name="Input 3 2 3 2 2" xfId="23023"/>
    <cellStyle name="Input 3 2 3 2 2 2" xfId="23024"/>
    <cellStyle name="Input 3 2 3 2 2 2 2" xfId="23025"/>
    <cellStyle name="Input 3 2 3 2 2 2 3" xfId="23026"/>
    <cellStyle name="Input 3 2 3 2 2 3" xfId="23027"/>
    <cellStyle name="Input 3 2 3 2 2 3 2" xfId="23028"/>
    <cellStyle name="Input 3 2 3 2 2 3 3" xfId="23029"/>
    <cellStyle name="Input 3 2 3 2 2 4" xfId="23030"/>
    <cellStyle name="Input 3 2 3 2 2 4 2" xfId="23031"/>
    <cellStyle name="Input 3 2 3 2 2 4 3" xfId="23032"/>
    <cellStyle name="Input 3 2 3 2 2 5" xfId="23033"/>
    <cellStyle name="Input 3 2 3 2 2 5 2" xfId="23034"/>
    <cellStyle name="Input 3 2 3 2 2 5 3" xfId="23035"/>
    <cellStyle name="Input 3 2 3 2 2 6" xfId="23036"/>
    <cellStyle name="Input 3 2 3 2 2 6 2" xfId="23037"/>
    <cellStyle name="Input 3 2 3 2 2 6 3" xfId="23038"/>
    <cellStyle name="Input 3 2 3 2 2 7" xfId="23039"/>
    <cellStyle name="Input 3 2 3 2 2 7 2" xfId="23040"/>
    <cellStyle name="Input 3 2 3 2 2 7 3" xfId="23041"/>
    <cellStyle name="Input 3 2 3 2 2 8" xfId="23042"/>
    <cellStyle name="Input 3 2 3 2 2 9" xfId="23043"/>
    <cellStyle name="Input 3 2 3 2 3" xfId="23044"/>
    <cellStyle name="Input 3 2 3 2 3 2" xfId="23045"/>
    <cellStyle name="Input 3 2 3 2 3 3" xfId="23046"/>
    <cellStyle name="Input 3 2 3 2 4" xfId="23047"/>
    <cellStyle name="Input 3 2 3 2 4 2" xfId="23048"/>
    <cellStyle name="Input 3 2 3 2 4 3" xfId="23049"/>
    <cellStyle name="Input 3 2 3 2 5" xfId="23050"/>
    <cellStyle name="Input 3 2 3 2 5 2" xfId="23051"/>
    <cellStyle name="Input 3 2 3 2 5 3" xfId="23052"/>
    <cellStyle name="Input 3 2 3 2 6" xfId="23053"/>
    <cellStyle name="Input 3 2 3 2 6 2" xfId="23054"/>
    <cellStyle name="Input 3 2 3 2 6 3" xfId="23055"/>
    <cellStyle name="Input 3 2 3 2 7" xfId="23056"/>
    <cellStyle name="Input 3 2 3 2 7 2" xfId="23057"/>
    <cellStyle name="Input 3 2 3 2 7 3" xfId="23058"/>
    <cellStyle name="Input 3 2 3 2 8" xfId="23059"/>
    <cellStyle name="Input 3 2 3 2 8 2" xfId="23060"/>
    <cellStyle name="Input 3 2 3 2 8 3" xfId="23061"/>
    <cellStyle name="Input 3 2 3 2 9" xfId="23062"/>
    <cellStyle name="Input 3 2 3 3" xfId="23063"/>
    <cellStyle name="Input 3 2 3 3 10" xfId="23064"/>
    <cellStyle name="Input 3 2 3 3 2" xfId="23065"/>
    <cellStyle name="Input 3 2 3 3 2 2" xfId="23066"/>
    <cellStyle name="Input 3 2 3 3 2 2 2" xfId="23067"/>
    <cellStyle name="Input 3 2 3 3 2 2 3" xfId="23068"/>
    <cellStyle name="Input 3 2 3 3 2 3" xfId="23069"/>
    <cellStyle name="Input 3 2 3 3 2 3 2" xfId="23070"/>
    <cellStyle name="Input 3 2 3 3 2 3 3" xfId="23071"/>
    <cellStyle name="Input 3 2 3 3 2 4" xfId="23072"/>
    <cellStyle name="Input 3 2 3 3 2 4 2" xfId="23073"/>
    <cellStyle name="Input 3 2 3 3 2 4 3" xfId="23074"/>
    <cellStyle name="Input 3 2 3 3 2 5" xfId="23075"/>
    <cellStyle name="Input 3 2 3 3 2 5 2" xfId="23076"/>
    <cellStyle name="Input 3 2 3 3 2 5 3" xfId="23077"/>
    <cellStyle name="Input 3 2 3 3 2 6" xfId="23078"/>
    <cellStyle name="Input 3 2 3 3 2 6 2" xfId="23079"/>
    <cellStyle name="Input 3 2 3 3 2 6 3" xfId="23080"/>
    <cellStyle name="Input 3 2 3 3 2 7" xfId="23081"/>
    <cellStyle name="Input 3 2 3 3 2 7 2" xfId="23082"/>
    <cellStyle name="Input 3 2 3 3 2 7 3" xfId="23083"/>
    <cellStyle name="Input 3 2 3 3 2 8" xfId="23084"/>
    <cellStyle name="Input 3 2 3 3 2 9" xfId="23085"/>
    <cellStyle name="Input 3 2 3 3 3" xfId="23086"/>
    <cellStyle name="Input 3 2 3 3 3 2" xfId="23087"/>
    <cellStyle name="Input 3 2 3 3 3 3" xfId="23088"/>
    <cellStyle name="Input 3 2 3 3 4" xfId="23089"/>
    <cellStyle name="Input 3 2 3 3 4 2" xfId="23090"/>
    <cellStyle name="Input 3 2 3 3 4 3" xfId="23091"/>
    <cellStyle name="Input 3 2 3 3 5" xfId="23092"/>
    <cellStyle name="Input 3 2 3 3 5 2" xfId="23093"/>
    <cellStyle name="Input 3 2 3 3 5 3" xfId="23094"/>
    <cellStyle name="Input 3 2 3 3 6" xfId="23095"/>
    <cellStyle name="Input 3 2 3 3 6 2" xfId="23096"/>
    <cellStyle name="Input 3 2 3 3 6 3" xfId="23097"/>
    <cellStyle name="Input 3 2 3 3 7" xfId="23098"/>
    <cellStyle name="Input 3 2 3 3 7 2" xfId="23099"/>
    <cellStyle name="Input 3 2 3 3 7 3" xfId="23100"/>
    <cellStyle name="Input 3 2 3 3 8" xfId="23101"/>
    <cellStyle name="Input 3 2 3 3 8 2" xfId="23102"/>
    <cellStyle name="Input 3 2 3 3 8 3" xfId="23103"/>
    <cellStyle name="Input 3 2 3 3 9" xfId="23104"/>
    <cellStyle name="Input 3 2 3 4" xfId="23105"/>
    <cellStyle name="Input 3 2 3 4 10" xfId="23106"/>
    <cellStyle name="Input 3 2 3 4 2" xfId="23107"/>
    <cellStyle name="Input 3 2 3 4 2 2" xfId="23108"/>
    <cellStyle name="Input 3 2 3 4 2 2 2" xfId="23109"/>
    <cellStyle name="Input 3 2 3 4 2 2 3" xfId="23110"/>
    <cellStyle name="Input 3 2 3 4 2 3" xfId="23111"/>
    <cellStyle name="Input 3 2 3 4 2 3 2" xfId="23112"/>
    <cellStyle name="Input 3 2 3 4 2 3 3" xfId="23113"/>
    <cellStyle name="Input 3 2 3 4 2 4" xfId="23114"/>
    <cellStyle name="Input 3 2 3 4 2 4 2" xfId="23115"/>
    <cellStyle name="Input 3 2 3 4 2 4 3" xfId="23116"/>
    <cellStyle name="Input 3 2 3 4 2 5" xfId="23117"/>
    <cellStyle name="Input 3 2 3 4 2 5 2" xfId="23118"/>
    <cellStyle name="Input 3 2 3 4 2 5 3" xfId="23119"/>
    <cellStyle name="Input 3 2 3 4 2 6" xfId="23120"/>
    <cellStyle name="Input 3 2 3 4 2 6 2" xfId="23121"/>
    <cellStyle name="Input 3 2 3 4 2 6 3" xfId="23122"/>
    <cellStyle name="Input 3 2 3 4 2 7" xfId="23123"/>
    <cellStyle name="Input 3 2 3 4 2 7 2" xfId="23124"/>
    <cellStyle name="Input 3 2 3 4 2 7 3" xfId="23125"/>
    <cellStyle name="Input 3 2 3 4 2 8" xfId="23126"/>
    <cellStyle name="Input 3 2 3 4 2 9" xfId="23127"/>
    <cellStyle name="Input 3 2 3 4 3" xfId="23128"/>
    <cellStyle name="Input 3 2 3 4 3 2" xfId="23129"/>
    <cellStyle name="Input 3 2 3 4 3 3" xfId="23130"/>
    <cellStyle name="Input 3 2 3 4 4" xfId="23131"/>
    <cellStyle name="Input 3 2 3 4 4 2" xfId="23132"/>
    <cellStyle name="Input 3 2 3 4 4 3" xfId="23133"/>
    <cellStyle name="Input 3 2 3 4 5" xfId="23134"/>
    <cellStyle name="Input 3 2 3 4 5 2" xfId="23135"/>
    <cellStyle name="Input 3 2 3 4 5 3" xfId="23136"/>
    <cellStyle name="Input 3 2 3 4 6" xfId="23137"/>
    <cellStyle name="Input 3 2 3 4 6 2" xfId="23138"/>
    <cellStyle name="Input 3 2 3 4 6 3" xfId="23139"/>
    <cellStyle name="Input 3 2 3 4 7" xfId="23140"/>
    <cellStyle name="Input 3 2 3 4 7 2" xfId="23141"/>
    <cellStyle name="Input 3 2 3 4 7 3" xfId="23142"/>
    <cellStyle name="Input 3 2 3 4 8" xfId="23143"/>
    <cellStyle name="Input 3 2 3 4 8 2" xfId="23144"/>
    <cellStyle name="Input 3 2 3 4 8 3" xfId="23145"/>
    <cellStyle name="Input 3 2 3 4 9" xfId="23146"/>
    <cellStyle name="Input 3 2 3 5" xfId="23147"/>
    <cellStyle name="Input 3 2 3 5 2" xfId="23148"/>
    <cellStyle name="Input 3 2 3 5 2 2" xfId="23149"/>
    <cellStyle name="Input 3 2 3 5 2 3" xfId="23150"/>
    <cellStyle name="Input 3 2 3 5 3" xfId="23151"/>
    <cellStyle name="Input 3 2 3 5 3 2" xfId="23152"/>
    <cellStyle name="Input 3 2 3 5 3 3" xfId="23153"/>
    <cellStyle name="Input 3 2 3 5 4" xfId="23154"/>
    <cellStyle name="Input 3 2 3 5 4 2" xfId="23155"/>
    <cellStyle name="Input 3 2 3 5 4 3" xfId="23156"/>
    <cellStyle name="Input 3 2 3 5 5" xfId="23157"/>
    <cellStyle name="Input 3 2 3 5 5 2" xfId="23158"/>
    <cellStyle name="Input 3 2 3 5 5 3" xfId="23159"/>
    <cellStyle name="Input 3 2 3 5 6" xfId="23160"/>
    <cellStyle name="Input 3 2 3 5 6 2" xfId="23161"/>
    <cellStyle name="Input 3 2 3 5 6 3" xfId="23162"/>
    <cellStyle name="Input 3 2 3 5 7" xfId="23163"/>
    <cellStyle name="Input 3 2 3 5 7 2" xfId="23164"/>
    <cellStyle name="Input 3 2 3 5 7 3" xfId="23165"/>
    <cellStyle name="Input 3 2 3 5 8" xfId="23166"/>
    <cellStyle name="Input 3 2 3 5 9" xfId="23167"/>
    <cellStyle name="Input 3 2 3 6" xfId="23168"/>
    <cellStyle name="Input 3 2 3 6 2" xfId="23169"/>
    <cellStyle name="Input 3 2 3 6 3" xfId="23170"/>
    <cellStyle name="Input 3 2 3 7" xfId="23171"/>
    <cellStyle name="Input 3 2 3 7 2" xfId="23172"/>
    <cellStyle name="Input 3 2 3 7 3" xfId="23173"/>
    <cellStyle name="Input 3 2 3 8" xfId="23174"/>
    <cellStyle name="Input 3 2 3 8 2" xfId="23175"/>
    <cellStyle name="Input 3 2 3 8 3" xfId="23176"/>
    <cellStyle name="Input 3 2 3 9" xfId="23177"/>
    <cellStyle name="Input 3 2 3 9 2" xfId="23178"/>
    <cellStyle name="Input 3 2 3 9 3" xfId="23179"/>
    <cellStyle name="Input 3 2 4" xfId="23180"/>
    <cellStyle name="Input 3 2 4 10" xfId="23181"/>
    <cellStyle name="Input 3 2 4 2" xfId="23182"/>
    <cellStyle name="Input 3 2 4 2 2" xfId="23183"/>
    <cellStyle name="Input 3 2 4 2 2 2" xfId="23184"/>
    <cellStyle name="Input 3 2 4 2 2 3" xfId="23185"/>
    <cellStyle name="Input 3 2 4 2 3" xfId="23186"/>
    <cellStyle name="Input 3 2 4 2 3 2" xfId="23187"/>
    <cellStyle name="Input 3 2 4 2 3 3" xfId="23188"/>
    <cellStyle name="Input 3 2 4 2 4" xfId="23189"/>
    <cellStyle name="Input 3 2 4 2 4 2" xfId="23190"/>
    <cellStyle name="Input 3 2 4 2 4 3" xfId="23191"/>
    <cellStyle name="Input 3 2 4 2 5" xfId="23192"/>
    <cellStyle name="Input 3 2 4 2 5 2" xfId="23193"/>
    <cellStyle name="Input 3 2 4 2 5 3" xfId="23194"/>
    <cellStyle name="Input 3 2 4 2 6" xfId="23195"/>
    <cellStyle name="Input 3 2 4 2 6 2" xfId="23196"/>
    <cellStyle name="Input 3 2 4 2 6 3" xfId="23197"/>
    <cellStyle name="Input 3 2 4 2 7" xfId="23198"/>
    <cellStyle name="Input 3 2 4 2 7 2" xfId="23199"/>
    <cellStyle name="Input 3 2 4 2 7 3" xfId="23200"/>
    <cellStyle name="Input 3 2 4 2 8" xfId="23201"/>
    <cellStyle name="Input 3 2 4 2 9" xfId="23202"/>
    <cellStyle name="Input 3 2 4 3" xfId="23203"/>
    <cellStyle name="Input 3 2 4 3 2" xfId="23204"/>
    <cellStyle name="Input 3 2 4 3 3" xfId="23205"/>
    <cellStyle name="Input 3 2 4 4" xfId="23206"/>
    <cellStyle name="Input 3 2 4 4 2" xfId="23207"/>
    <cellStyle name="Input 3 2 4 4 3" xfId="23208"/>
    <cellStyle name="Input 3 2 4 5" xfId="23209"/>
    <cellStyle name="Input 3 2 4 5 2" xfId="23210"/>
    <cellStyle name="Input 3 2 4 5 3" xfId="23211"/>
    <cellStyle name="Input 3 2 4 6" xfId="23212"/>
    <cellStyle name="Input 3 2 4 6 2" xfId="23213"/>
    <cellStyle name="Input 3 2 4 6 3" xfId="23214"/>
    <cellStyle name="Input 3 2 4 7" xfId="23215"/>
    <cellStyle name="Input 3 2 4 7 2" xfId="23216"/>
    <cellStyle name="Input 3 2 4 7 3" xfId="23217"/>
    <cellStyle name="Input 3 2 4 8" xfId="23218"/>
    <cellStyle name="Input 3 2 4 8 2" xfId="23219"/>
    <cellStyle name="Input 3 2 4 8 3" xfId="23220"/>
    <cellStyle name="Input 3 2 4 9" xfId="23221"/>
    <cellStyle name="Input 3 2 5" xfId="23222"/>
    <cellStyle name="Input 3 2 5 10" xfId="23223"/>
    <cellStyle name="Input 3 2 5 2" xfId="23224"/>
    <cellStyle name="Input 3 2 5 2 2" xfId="23225"/>
    <cellStyle name="Input 3 2 5 2 2 2" xfId="23226"/>
    <cellStyle name="Input 3 2 5 2 2 3" xfId="23227"/>
    <cellStyle name="Input 3 2 5 2 3" xfId="23228"/>
    <cellStyle name="Input 3 2 5 2 3 2" xfId="23229"/>
    <cellStyle name="Input 3 2 5 2 3 3" xfId="23230"/>
    <cellStyle name="Input 3 2 5 2 4" xfId="23231"/>
    <cellStyle name="Input 3 2 5 2 4 2" xfId="23232"/>
    <cellStyle name="Input 3 2 5 2 4 3" xfId="23233"/>
    <cellStyle name="Input 3 2 5 2 5" xfId="23234"/>
    <cellStyle name="Input 3 2 5 2 5 2" xfId="23235"/>
    <cellStyle name="Input 3 2 5 2 5 3" xfId="23236"/>
    <cellStyle name="Input 3 2 5 2 6" xfId="23237"/>
    <cellStyle name="Input 3 2 5 2 6 2" xfId="23238"/>
    <cellStyle name="Input 3 2 5 2 6 3" xfId="23239"/>
    <cellStyle name="Input 3 2 5 2 7" xfId="23240"/>
    <cellStyle name="Input 3 2 5 2 7 2" xfId="23241"/>
    <cellStyle name="Input 3 2 5 2 7 3" xfId="23242"/>
    <cellStyle name="Input 3 2 5 2 8" xfId="23243"/>
    <cellStyle name="Input 3 2 5 2 9" xfId="23244"/>
    <cellStyle name="Input 3 2 5 3" xfId="23245"/>
    <cellStyle name="Input 3 2 5 3 2" xfId="23246"/>
    <cellStyle name="Input 3 2 5 3 3" xfId="23247"/>
    <cellStyle name="Input 3 2 5 4" xfId="23248"/>
    <cellStyle name="Input 3 2 5 4 2" xfId="23249"/>
    <cellStyle name="Input 3 2 5 4 3" xfId="23250"/>
    <cellStyle name="Input 3 2 5 5" xfId="23251"/>
    <cellStyle name="Input 3 2 5 5 2" xfId="23252"/>
    <cellStyle name="Input 3 2 5 5 3" xfId="23253"/>
    <cellStyle name="Input 3 2 5 6" xfId="23254"/>
    <cellStyle name="Input 3 2 5 6 2" xfId="23255"/>
    <cellStyle name="Input 3 2 5 6 3" xfId="23256"/>
    <cellStyle name="Input 3 2 5 7" xfId="23257"/>
    <cellStyle name="Input 3 2 5 7 2" xfId="23258"/>
    <cellStyle name="Input 3 2 5 7 3" xfId="23259"/>
    <cellStyle name="Input 3 2 5 8" xfId="23260"/>
    <cellStyle name="Input 3 2 5 8 2" xfId="23261"/>
    <cellStyle name="Input 3 2 5 8 3" xfId="23262"/>
    <cellStyle name="Input 3 2 5 9" xfId="23263"/>
    <cellStyle name="Input 3 2 6" xfId="23264"/>
    <cellStyle name="Input 3 2 6 10" xfId="23265"/>
    <cellStyle name="Input 3 2 6 2" xfId="23266"/>
    <cellStyle name="Input 3 2 6 2 2" xfId="23267"/>
    <cellStyle name="Input 3 2 6 2 2 2" xfId="23268"/>
    <cellStyle name="Input 3 2 6 2 2 3" xfId="23269"/>
    <cellStyle name="Input 3 2 6 2 3" xfId="23270"/>
    <cellStyle name="Input 3 2 6 2 3 2" xfId="23271"/>
    <cellStyle name="Input 3 2 6 2 3 3" xfId="23272"/>
    <cellStyle name="Input 3 2 6 2 4" xfId="23273"/>
    <cellStyle name="Input 3 2 6 2 4 2" xfId="23274"/>
    <cellStyle name="Input 3 2 6 2 4 3" xfId="23275"/>
    <cellStyle name="Input 3 2 6 2 5" xfId="23276"/>
    <cellStyle name="Input 3 2 6 2 5 2" xfId="23277"/>
    <cellStyle name="Input 3 2 6 2 5 3" xfId="23278"/>
    <cellStyle name="Input 3 2 6 2 6" xfId="23279"/>
    <cellStyle name="Input 3 2 6 2 6 2" xfId="23280"/>
    <cellStyle name="Input 3 2 6 2 6 3" xfId="23281"/>
    <cellStyle name="Input 3 2 6 2 7" xfId="23282"/>
    <cellStyle name="Input 3 2 6 2 7 2" xfId="23283"/>
    <cellStyle name="Input 3 2 6 2 7 3" xfId="23284"/>
    <cellStyle name="Input 3 2 6 2 8" xfId="23285"/>
    <cellStyle name="Input 3 2 6 2 9" xfId="23286"/>
    <cellStyle name="Input 3 2 6 3" xfId="23287"/>
    <cellStyle name="Input 3 2 6 3 2" xfId="23288"/>
    <cellStyle name="Input 3 2 6 3 3" xfId="23289"/>
    <cellStyle name="Input 3 2 6 4" xfId="23290"/>
    <cellStyle name="Input 3 2 6 4 2" xfId="23291"/>
    <cellStyle name="Input 3 2 6 4 3" xfId="23292"/>
    <cellStyle name="Input 3 2 6 5" xfId="23293"/>
    <cellStyle name="Input 3 2 6 5 2" xfId="23294"/>
    <cellStyle name="Input 3 2 6 5 3" xfId="23295"/>
    <cellStyle name="Input 3 2 6 6" xfId="23296"/>
    <cellStyle name="Input 3 2 6 6 2" xfId="23297"/>
    <cellStyle name="Input 3 2 6 6 3" xfId="23298"/>
    <cellStyle name="Input 3 2 6 7" xfId="23299"/>
    <cellStyle name="Input 3 2 6 7 2" xfId="23300"/>
    <cellStyle name="Input 3 2 6 7 3" xfId="23301"/>
    <cellStyle name="Input 3 2 6 8" xfId="23302"/>
    <cellStyle name="Input 3 2 6 8 2" xfId="23303"/>
    <cellStyle name="Input 3 2 6 8 3" xfId="23304"/>
    <cellStyle name="Input 3 2 6 9" xfId="23305"/>
    <cellStyle name="Input 3 2 7" xfId="23306"/>
    <cellStyle name="Input 3 2 7 2" xfId="23307"/>
    <cellStyle name="Input 3 2 7 2 2" xfId="23308"/>
    <cellStyle name="Input 3 2 7 2 3" xfId="23309"/>
    <cellStyle name="Input 3 2 7 3" xfId="23310"/>
    <cellStyle name="Input 3 2 7 3 2" xfId="23311"/>
    <cellStyle name="Input 3 2 7 3 3" xfId="23312"/>
    <cellStyle name="Input 3 2 7 4" xfId="23313"/>
    <cellStyle name="Input 3 2 7 4 2" xfId="23314"/>
    <cellStyle name="Input 3 2 7 4 3" xfId="23315"/>
    <cellStyle name="Input 3 2 7 5" xfId="23316"/>
    <cellStyle name="Input 3 2 7 5 2" xfId="23317"/>
    <cellStyle name="Input 3 2 7 5 3" xfId="23318"/>
    <cellStyle name="Input 3 2 7 6" xfId="23319"/>
    <cellStyle name="Input 3 2 7 6 2" xfId="23320"/>
    <cellStyle name="Input 3 2 7 6 3" xfId="23321"/>
    <cellStyle name="Input 3 2 7 7" xfId="23322"/>
    <cellStyle name="Input 3 2 7 7 2" xfId="23323"/>
    <cellStyle name="Input 3 2 7 7 3" xfId="23324"/>
    <cellStyle name="Input 3 2 7 8" xfId="23325"/>
    <cellStyle name="Input 3 2 7 9" xfId="23326"/>
    <cellStyle name="Input 3 2 8" xfId="23327"/>
    <cellStyle name="Input 3 2 8 2" xfId="23328"/>
    <cellStyle name="Input 3 2 8 3" xfId="23329"/>
    <cellStyle name="Input 3 2 9" xfId="23330"/>
    <cellStyle name="Input 3 2 9 2" xfId="23331"/>
    <cellStyle name="Input 3 2 9 3" xfId="23332"/>
    <cellStyle name="Input 3 3" xfId="23333"/>
    <cellStyle name="Input 3 3 10" xfId="23334"/>
    <cellStyle name="Input 3 3 10 2" xfId="23335"/>
    <cellStyle name="Input 3 3 10 3" xfId="23336"/>
    <cellStyle name="Input 3 3 11" xfId="23337"/>
    <cellStyle name="Input 3 3 11 2" xfId="23338"/>
    <cellStyle name="Input 3 3 11 3" xfId="23339"/>
    <cellStyle name="Input 3 3 12" xfId="23340"/>
    <cellStyle name="Input 3 3 12 2" xfId="23341"/>
    <cellStyle name="Input 3 3 12 3" xfId="23342"/>
    <cellStyle name="Input 3 3 13" xfId="23343"/>
    <cellStyle name="Input 3 3 13 2" xfId="23344"/>
    <cellStyle name="Input 3 3 13 3" xfId="23345"/>
    <cellStyle name="Input 3 3 14" xfId="23346"/>
    <cellStyle name="Input 3 3 2" xfId="23347"/>
    <cellStyle name="Input 3 3 2 10" xfId="23348"/>
    <cellStyle name="Input 3 3 2 2" xfId="23349"/>
    <cellStyle name="Input 3 3 2 2 10" xfId="23350"/>
    <cellStyle name="Input 3 3 2 2 2" xfId="23351"/>
    <cellStyle name="Input 3 3 2 2 2 2" xfId="23352"/>
    <cellStyle name="Input 3 3 2 2 2 2 2" xfId="23353"/>
    <cellStyle name="Input 3 3 2 2 2 2 3" xfId="23354"/>
    <cellStyle name="Input 3 3 2 2 2 3" xfId="23355"/>
    <cellStyle name="Input 3 3 2 2 2 3 2" xfId="23356"/>
    <cellStyle name="Input 3 3 2 2 2 3 3" xfId="23357"/>
    <cellStyle name="Input 3 3 2 2 2 4" xfId="23358"/>
    <cellStyle name="Input 3 3 2 2 2 4 2" xfId="23359"/>
    <cellStyle name="Input 3 3 2 2 2 4 3" xfId="23360"/>
    <cellStyle name="Input 3 3 2 2 2 5" xfId="23361"/>
    <cellStyle name="Input 3 3 2 2 2 5 2" xfId="23362"/>
    <cellStyle name="Input 3 3 2 2 2 5 3" xfId="23363"/>
    <cellStyle name="Input 3 3 2 2 2 6" xfId="23364"/>
    <cellStyle name="Input 3 3 2 2 2 6 2" xfId="23365"/>
    <cellStyle name="Input 3 3 2 2 2 6 3" xfId="23366"/>
    <cellStyle name="Input 3 3 2 2 2 7" xfId="23367"/>
    <cellStyle name="Input 3 3 2 2 2 7 2" xfId="23368"/>
    <cellStyle name="Input 3 3 2 2 2 7 3" xfId="23369"/>
    <cellStyle name="Input 3 3 2 2 2 8" xfId="23370"/>
    <cellStyle name="Input 3 3 2 2 2 9" xfId="23371"/>
    <cellStyle name="Input 3 3 2 2 3" xfId="23372"/>
    <cellStyle name="Input 3 3 2 2 3 2" xfId="23373"/>
    <cellStyle name="Input 3 3 2 2 3 3" xfId="23374"/>
    <cellStyle name="Input 3 3 2 2 4" xfId="23375"/>
    <cellStyle name="Input 3 3 2 2 4 2" xfId="23376"/>
    <cellStyle name="Input 3 3 2 2 4 3" xfId="23377"/>
    <cellStyle name="Input 3 3 2 2 5" xfId="23378"/>
    <cellStyle name="Input 3 3 2 2 5 2" xfId="23379"/>
    <cellStyle name="Input 3 3 2 2 5 3" xfId="23380"/>
    <cellStyle name="Input 3 3 2 2 6" xfId="23381"/>
    <cellStyle name="Input 3 3 2 2 6 2" xfId="23382"/>
    <cellStyle name="Input 3 3 2 2 6 3" xfId="23383"/>
    <cellStyle name="Input 3 3 2 2 7" xfId="23384"/>
    <cellStyle name="Input 3 3 2 2 7 2" xfId="23385"/>
    <cellStyle name="Input 3 3 2 2 7 3" xfId="23386"/>
    <cellStyle name="Input 3 3 2 2 8" xfId="23387"/>
    <cellStyle name="Input 3 3 2 2 8 2" xfId="23388"/>
    <cellStyle name="Input 3 3 2 2 8 3" xfId="23389"/>
    <cellStyle name="Input 3 3 2 2 9" xfId="23390"/>
    <cellStyle name="Input 3 3 2 3" xfId="23391"/>
    <cellStyle name="Input 3 3 2 3 10" xfId="23392"/>
    <cellStyle name="Input 3 3 2 3 2" xfId="23393"/>
    <cellStyle name="Input 3 3 2 3 2 2" xfId="23394"/>
    <cellStyle name="Input 3 3 2 3 2 2 2" xfId="23395"/>
    <cellStyle name="Input 3 3 2 3 2 2 3" xfId="23396"/>
    <cellStyle name="Input 3 3 2 3 2 3" xfId="23397"/>
    <cellStyle name="Input 3 3 2 3 2 3 2" xfId="23398"/>
    <cellStyle name="Input 3 3 2 3 2 3 3" xfId="23399"/>
    <cellStyle name="Input 3 3 2 3 2 4" xfId="23400"/>
    <cellStyle name="Input 3 3 2 3 2 4 2" xfId="23401"/>
    <cellStyle name="Input 3 3 2 3 2 4 3" xfId="23402"/>
    <cellStyle name="Input 3 3 2 3 2 5" xfId="23403"/>
    <cellStyle name="Input 3 3 2 3 2 5 2" xfId="23404"/>
    <cellStyle name="Input 3 3 2 3 2 5 3" xfId="23405"/>
    <cellStyle name="Input 3 3 2 3 2 6" xfId="23406"/>
    <cellStyle name="Input 3 3 2 3 2 6 2" xfId="23407"/>
    <cellStyle name="Input 3 3 2 3 2 6 3" xfId="23408"/>
    <cellStyle name="Input 3 3 2 3 2 7" xfId="23409"/>
    <cellStyle name="Input 3 3 2 3 2 7 2" xfId="23410"/>
    <cellStyle name="Input 3 3 2 3 2 7 3" xfId="23411"/>
    <cellStyle name="Input 3 3 2 3 2 8" xfId="23412"/>
    <cellStyle name="Input 3 3 2 3 2 9" xfId="23413"/>
    <cellStyle name="Input 3 3 2 3 3" xfId="23414"/>
    <cellStyle name="Input 3 3 2 3 3 2" xfId="23415"/>
    <cellStyle name="Input 3 3 2 3 3 3" xfId="23416"/>
    <cellStyle name="Input 3 3 2 3 4" xfId="23417"/>
    <cellStyle name="Input 3 3 2 3 4 2" xfId="23418"/>
    <cellStyle name="Input 3 3 2 3 4 3" xfId="23419"/>
    <cellStyle name="Input 3 3 2 3 5" xfId="23420"/>
    <cellStyle name="Input 3 3 2 3 5 2" xfId="23421"/>
    <cellStyle name="Input 3 3 2 3 5 3" xfId="23422"/>
    <cellStyle name="Input 3 3 2 3 6" xfId="23423"/>
    <cellStyle name="Input 3 3 2 3 6 2" xfId="23424"/>
    <cellStyle name="Input 3 3 2 3 6 3" xfId="23425"/>
    <cellStyle name="Input 3 3 2 3 7" xfId="23426"/>
    <cellStyle name="Input 3 3 2 3 7 2" xfId="23427"/>
    <cellStyle name="Input 3 3 2 3 7 3" xfId="23428"/>
    <cellStyle name="Input 3 3 2 3 8" xfId="23429"/>
    <cellStyle name="Input 3 3 2 3 8 2" xfId="23430"/>
    <cellStyle name="Input 3 3 2 3 8 3" xfId="23431"/>
    <cellStyle name="Input 3 3 2 3 9" xfId="23432"/>
    <cellStyle name="Input 3 3 2 4" xfId="23433"/>
    <cellStyle name="Input 3 3 2 4 10" xfId="23434"/>
    <cellStyle name="Input 3 3 2 4 2" xfId="23435"/>
    <cellStyle name="Input 3 3 2 4 2 2" xfId="23436"/>
    <cellStyle name="Input 3 3 2 4 2 2 2" xfId="23437"/>
    <cellStyle name="Input 3 3 2 4 2 2 3" xfId="23438"/>
    <cellStyle name="Input 3 3 2 4 2 3" xfId="23439"/>
    <cellStyle name="Input 3 3 2 4 2 3 2" xfId="23440"/>
    <cellStyle name="Input 3 3 2 4 2 3 3" xfId="23441"/>
    <cellStyle name="Input 3 3 2 4 2 4" xfId="23442"/>
    <cellStyle name="Input 3 3 2 4 2 4 2" xfId="23443"/>
    <cellStyle name="Input 3 3 2 4 2 4 3" xfId="23444"/>
    <cellStyle name="Input 3 3 2 4 2 5" xfId="23445"/>
    <cellStyle name="Input 3 3 2 4 2 5 2" xfId="23446"/>
    <cellStyle name="Input 3 3 2 4 2 5 3" xfId="23447"/>
    <cellStyle name="Input 3 3 2 4 2 6" xfId="23448"/>
    <cellStyle name="Input 3 3 2 4 2 6 2" xfId="23449"/>
    <cellStyle name="Input 3 3 2 4 2 6 3" xfId="23450"/>
    <cellStyle name="Input 3 3 2 4 2 7" xfId="23451"/>
    <cellStyle name="Input 3 3 2 4 2 7 2" xfId="23452"/>
    <cellStyle name="Input 3 3 2 4 2 7 3" xfId="23453"/>
    <cellStyle name="Input 3 3 2 4 2 8" xfId="23454"/>
    <cellStyle name="Input 3 3 2 4 2 9" xfId="23455"/>
    <cellStyle name="Input 3 3 2 4 3" xfId="23456"/>
    <cellStyle name="Input 3 3 2 4 3 2" xfId="23457"/>
    <cellStyle name="Input 3 3 2 4 3 3" xfId="23458"/>
    <cellStyle name="Input 3 3 2 4 4" xfId="23459"/>
    <cellStyle name="Input 3 3 2 4 4 2" xfId="23460"/>
    <cellStyle name="Input 3 3 2 4 4 3" xfId="23461"/>
    <cellStyle name="Input 3 3 2 4 5" xfId="23462"/>
    <cellStyle name="Input 3 3 2 4 5 2" xfId="23463"/>
    <cellStyle name="Input 3 3 2 4 5 3" xfId="23464"/>
    <cellStyle name="Input 3 3 2 4 6" xfId="23465"/>
    <cellStyle name="Input 3 3 2 4 6 2" xfId="23466"/>
    <cellStyle name="Input 3 3 2 4 6 3" xfId="23467"/>
    <cellStyle name="Input 3 3 2 4 7" xfId="23468"/>
    <cellStyle name="Input 3 3 2 4 7 2" xfId="23469"/>
    <cellStyle name="Input 3 3 2 4 7 3" xfId="23470"/>
    <cellStyle name="Input 3 3 2 4 8" xfId="23471"/>
    <cellStyle name="Input 3 3 2 4 8 2" xfId="23472"/>
    <cellStyle name="Input 3 3 2 4 8 3" xfId="23473"/>
    <cellStyle name="Input 3 3 2 4 9" xfId="23474"/>
    <cellStyle name="Input 3 3 2 5" xfId="23475"/>
    <cellStyle name="Input 3 3 2 5 2" xfId="23476"/>
    <cellStyle name="Input 3 3 2 5 2 2" xfId="23477"/>
    <cellStyle name="Input 3 3 2 5 2 3" xfId="23478"/>
    <cellStyle name="Input 3 3 2 5 3" xfId="23479"/>
    <cellStyle name="Input 3 3 2 5 3 2" xfId="23480"/>
    <cellStyle name="Input 3 3 2 5 3 3" xfId="23481"/>
    <cellStyle name="Input 3 3 2 5 4" xfId="23482"/>
    <cellStyle name="Input 3 3 2 5 4 2" xfId="23483"/>
    <cellStyle name="Input 3 3 2 5 4 3" xfId="23484"/>
    <cellStyle name="Input 3 3 2 5 5" xfId="23485"/>
    <cellStyle name="Input 3 3 2 5 5 2" xfId="23486"/>
    <cellStyle name="Input 3 3 2 5 5 3" xfId="23487"/>
    <cellStyle name="Input 3 3 2 5 6" xfId="23488"/>
    <cellStyle name="Input 3 3 2 5 6 2" xfId="23489"/>
    <cellStyle name="Input 3 3 2 5 6 3" xfId="23490"/>
    <cellStyle name="Input 3 3 2 5 7" xfId="23491"/>
    <cellStyle name="Input 3 3 2 5 7 2" xfId="23492"/>
    <cellStyle name="Input 3 3 2 5 7 3" xfId="23493"/>
    <cellStyle name="Input 3 3 2 5 8" xfId="23494"/>
    <cellStyle name="Input 3 3 2 5 9" xfId="23495"/>
    <cellStyle name="Input 3 3 2 6" xfId="23496"/>
    <cellStyle name="Input 3 3 2 6 2" xfId="23497"/>
    <cellStyle name="Input 3 3 2 6 3" xfId="23498"/>
    <cellStyle name="Input 3 3 2 7" xfId="23499"/>
    <cellStyle name="Input 3 3 2 7 2" xfId="23500"/>
    <cellStyle name="Input 3 3 2 7 3" xfId="23501"/>
    <cellStyle name="Input 3 3 2 8" xfId="23502"/>
    <cellStyle name="Input 3 3 2 8 2" xfId="23503"/>
    <cellStyle name="Input 3 3 2 8 3" xfId="23504"/>
    <cellStyle name="Input 3 3 2 9" xfId="23505"/>
    <cellStyle name="Input 3 3 2 9 2" xfId="23506"/>
    <cellStyle name="Input 3 3 2 9 3" xfId="23507"/>
    <cellStyle name="Input 3 3 3" xfId="23508"/>
    <cellStyle name="Input 3 3 3 10" xfId="23509"/>
    <cellStyle name="Input 3 3 3 2" xfId="23510"/>
    <cellStyle name="Input 3 3 3 2 10" xfId="23511"/>
    <cellStyle name="Input 3 3 3 2 2" xfId="23512"/>
    <cellStyle name="Input 3 3 3 2 2 2" xfId="23513"/>
    <cellStyle name="Input 3 3 3 2 2 2 2" xfId="23514"/>
    <cellStyle name="Input 3 3 3 2 2 2 3" xfId="23515"/>
    <cellStyle name="Input 3 3 3 2 2 3" xfId="23516"/>
    <cellStyle name="Input 3 3 3 2 2 3 2" xfId="23517"/>
    <cellStyle name="Input 3 3 3 2 2 3 3" xfId="23518"/>
    <cellStyle name="Input 3 3 3 2 2 4" xfId="23519"/>
    <cellStyle name="Input 3 3 3 2 2 4 2" xfId="23520"/>
    <cellStyle name="Input 3 3 3 2 2 4 3" xfId="23521"/>
    <cellStyle name="Input 3 3 3 2 2 5" xfId="23522"/>
    <cellStyle name="Input 3 3 3 2 2 5 2" xfId="23523"/>
    <cellStyle name="Input 3 3 3 2 2 5 3" xfId="23524"/>
    <cellStyle name="Input 3 3 3 2 2 6" xfId="23525"/>
    <cellStyle name="Input 3 3 3 2 2 6 2" xfId="23526"/>
    <cellStyle name="Input 3 3 3 2 2 6 3" xfId="23527"/>
    <cellStyle name="Input 3 3 3 2 2 7" xfId="23528"/>
    <cellStyle name="Input 3 3 3 2 2 7 2" xfId="23529"/>
    <cellStyle name="Input 3 3 3 2 2 7 3" xfId="23530"/>
    <cellStyle name="Input 3 3 3 2 2 8" xfId="23531"/>
    <cellStyle name="Input 3 3 3 2 2 9" xfId="23532"/>
    <cellStyle name="Input 3 3 3 2 3" xfId="23533"/>
    <cellStyle name="Input 3 3 3 2 3 2" xfId="23534"/>
    <cellStyle name="Input 3 3 3 2 3 3" xfId="23535"/>
    <cellStyle name="Input 3 3 3 2 4" xfId="23536"/>
    <cellStyle name="Input 3 3 3 2 4 2" xfId="23537"/>
    <cellStyle name="Input 3 3 3 2 4 3" xfId="23538"/>
    <cellStyle name="Input 3 3 3 2 5" xfId="23539"/>
    <cellStyle name="Input 3 3 3 2 5 2" xfId="23540"/>
    <cellStyle name="Input 3 3 3 2 5 3" xfId="23541"/>
    <cellStyle name="Input 3 3 3 2 6" xfId="23542"/>
    <cellStyle name="Input 3 3 3 2 6 2" xfId="23543"/>
    <cellStyle name="Input 3 3 3 2 6 3" xfId="23544"/>
    <cellStyle name="Input 3 3 3 2 7" xfId="23545"/>
    <cellStyle name="Input 3 3 3 2 7 2" xfId="23546"/>
    <cellStyle name="Input 3 3 3 2 7 3" xfId="23547"/>
    <cellStyle name="Input 3 3 3 2 8" xfId="23548"/>
    <cellStyle name="Input 3 3 3 2 8 2" xfId="23549"/>
    <cellStyle name="Input 3 3 3 2 8 3" xfId="23550"/>
    <cellStyle name="Input 3 3 3 2 9" xfId="23551"/>
    <cellStyle name="Input 3 3 3 3" xfId="23552"/>
    <cellStyle name="Input 3 3 3 3 10" xfId="23553"/>
    <cellStyle name="Input 3 3 3 3 2" xfId="23554"/>
    <cellStyle name="Input 3 3 3 3 2 2" xfId="23555"/>
    <cellStyle name="Input 3 3 3 3 2 2 2" xfId="23556"/>
    <cellStyle name="Input 3 3 3 3 2 2 3" xfId="23557"/>
    <cellStyle name="Input 3 3 3 3 2 3" xfId="23558"/>
    <cellStyle name="Input 3 3 3 3 2 3 2" xfId="23559"/>
    <cellStyle name="Input 3 3 3 3 2 3 3" xfId="23560"/>
    <cellStyle name="Input 3 3 3 3 2 4" xfId="23561"/>
    <cellStyle name="Input 3 3 3 3 2 4 2" xfId="23562"/>
    <cellStyle name="Input 3 3 3 3 2 4 3" xfId="23563"/>
    <cellStyle name="Input 3 3 3 3 2 5" xfId="23564"/>
    <cellStyle name="Input 3 3 3 3 2 5 2" xfId="23565"/>
    <cellStyle name="Input 3 3 3 3 2 5 3" xfId="23566"/>
    <cellStyle name="Input 3 3 3 3 2 6" xfId="23567"/>
    <cellStyle name="Input 3 3 3 3 2 6 2" xfId="23568"/>
    <cellStyle name="Input 3 3 3 3 2 6 3" xfId="23569"/>
    <cellStyle name="Input 3 3 3 3 2 7" xfId="23570"/>
    <cellStyle name="Input 3 3 3 3 2 7 2" xfId="23571"/>
    <cellStyle name="Input 3 3 3 3 2 7 3" xfId="23572"/>
    <cellStyle name="Input 3 3 3 3 2 8" xfId="23573"/>
    <cellStyle name="Input 3 3 3 3 2 9" xfId="23574"/>
    <cellStyle name="Input 3 3 3 3 3" xfId="23575"/>
    <cellStyle name="Input 3 3 3 3 3 2" xfId="23576"/>
    <cellStyle name="Input 3 3 3 3 3 3" xfId="23577"/>
    <cellStyle name="Input 3 3 3 3 4" xfId="23578"/>
    <cellStyle name="Input 3 3 3 3 4 2" xfId="23579"/>
    <cellStyle name="Input 3 3 3 3 4 3" xfId="23580"/>
    <cellStyle name="Input 3 3 3 3 5" xfId="23581"/>
    <cellStyle name="Input 3 3 3 3 5 2" xfId="23582"/>
    <cellStyle name="Input 3 3 3 3 5 3" xfId="23583"/>
    <cellStyle name="Input 3 3 3 3 6" xfId="23584"/>
    <cellStyle name="Input 3 3 3 3 6 2" xfId="23585"/>
    <cellStyle name="Input 3 3 3 3 6 3" xfId="23586"/>
    <cellStyle name="Input 3 3 3 3 7" xfId="23587"/>
    <cellStyle name="Input 3 3 3 3 7 2" xfId="23588"/>
    <cellStyle name="Input 3 3 3 3 7 3" xfId="23589"/>
    <cellStyle name="Input 3 3 3 3 8" xfId="23590"/>
    <cellStyle name="Input 3 3 3 3 8 2" xfId="23591"/>
    <cellStyle name="Input 3 3 3 3 8 3" xfId="23592"/>
    <cellStyle name="Input 3 3 3 3 9" xfId="23593"/>
    <cellStyle name="Input 3 3 3 4" xfId="23594"/>
    <cellStyle name="Input 3 3 3 4 10" xfId="23595"/>
    <cellStyle name="Input 3 3 3 4 2" xfId="23596"/>
    <cellStyle name="Input 3 3 3 4 2 2" xfId="23597"/>
    <cellStyle name="Input 3 3 3 4 2 2 2" xfId="23598"/>
    <cellStyle name="Input 3 3 3 4 2 2 3" xfId="23599"/>
    <cellStyle name="Input 3 3 3 4 2 3" xfId="23600"/>
    <cellStyle name="Input 3 3 3 4 2 3 2" xfId="23601"/>
    <cellStyle name="Input 3 3 3 4 2 3 3" xfId="23602"/>
    <cellStyle name="Input 3 3 3 4 2 4" xfId="23603"/>
    <cellStyle name="Input 3 3 3 4 2 4 2" xfId="23604"/>
    <cellStyle name="Input 3 3 3 4 2 4 3" xfId="23605"/>
    <cellStyle name="Input 3 3 3 4 2 5" xfId="23606"/>
    <cellStyle name="Input 3 3 3 4 2 5 2" xfId="23607"/>
    <cellStyle name="Input 3 3 3 4 2 5 3" xfId="23608"/>
    <cellStyle name="Input 3 3 3 4 2 6" xfId="23609"/>
    <cellStyle name="Input 3 3 3 4 2 6 2" xfId="23610"/>
    <cellStyle name="Input 3 3 3 4 2 6 3" xfId="23611"/>
    <cellStyle name="Input 3 3 3 4 2 7" xfId="23612"/>
    <cellStyle name="Input 3 3 3 4 2 7 2" xfId="23613"/>
    <cellStyle name="Input 3 3 3 4 2 7 3" xfId="23614"/>
    <cellStyle name="Input 3 3 3 4 2 8" xfId="23615"/>
    <cellStyle name="Input 3 3 3 4 2 9" xfId="23616"/>
    <cellStyle name="Input 3 3 3 4 3" xfId="23617"/>
    <cellStyle name="Input 3 3 3 4 3 2" xfId="23618"/>
    <cellStyle name="Input 3 3 3 4 3 3" xfId="23619"/>
    <cellStyle name="Input 3 3 3 4 4" xfId="23620"/>
    <cellStyle name="Input 3 3 3 4 4 2" xfId="23621"/>
    <cellStyle name="Input 3 3 3 4 4 3" xfId="23622"/>
    <cellStyle name="Input 3 3 3 4 5" xfId="23623"/>
    <cellStyle name="Input 3 3 3 4 5 2" xfId="23624"/>
    <cellStyle name="Input 3 3 3 4 5 3" xfId="23625"/>
    <cellStyle name="Input 3 3 3 4 6" xfId="23626"/>
    <cellStyle name="Input 3 3 3 4 6 2" xfId="23627"/>
    <cellStyle name="Input 3 3 3 4 6 3" xfId="23628"/>
    <cellStyle name="Input 3 3 3 4 7" xfId="23629"/>
    <cellStyle name="Input 3 3 3 4 7 2" xfId="23630"/>
    <cellStyle name="Input 3 3 3 4 7 3" xfId="23631"/>
    <cellStyle name="Input 3 3 3 4 8" xfId="23632"/>
    <cellStyle name="Input 3 3 3 4 8 2" xfId="23633"/>
    <cellStyle name="Input 3 3 3 4 8 3" xfId="23634"/>
    <cellStyle name="Input 3 3 3 4 9" xfId="23635"/>
    <cellStyle name="Input 3 3 3 5" xfId="23636"/>
    <cellStyle name="Input 3 3 3 5 2" xfId="23637"/>
    <cellStyle name="Input 3 3 3 5 2 2" xfId="23638"/>
    <cellStyle name="Input 3 3 3 5 2 3" xfId="23639"/>
    <cellStyle name="Input 3 3 3 5 3" xfId="23640"/>
    <cellStyle name="Input 3 3 3 5 3 2" xfId="23641"/>
    <cellStyle name="Input 3 3 3 5 3 3" xfId="23642"/>
    <cellStyle name="Input 3 3 3 5 4" xfId="23643"/>
    <cellStyle name="Input 3 3 3 5 4 2" xfId="23644"/>
    <cellStyle name="Input 3 3 3 5 4 3" xfId="23645"/>
    <cellStyle name="Input 3 3 3 5 5" xfId="23646"/>
    <cellStyle name="Input 3 3 3 5 5 2" xfId="23647"/>
    <cellStyle name="Input 3 3 3 5 5 3" xfId="23648"/>
    <cellStyle name="Input 3 3 3 5 6" xfId="23649"/>
    <cellStyle name="Input 3 3 3 5 6 2" xfId="23650"/>
    <cellStyle name="Input 3 3 3 5 6 3" xfId="23651"/>
    <cellStyle name="Input 3 3 3 5 7" xfId="23652"/>
    <cellStyle name="Input 3 3 3 5 7 2" xfId="23653"/>
    <cellStyle name="Input 3 3 3 5 7 3" xfId="23654"/>
    <cellStyle name="Input 3 3 3 5 8" xfId="23655"/>
    <cellStyle name="Input 3 3 3 5 9" xfId="23656"/>
    <cellStyle name="Input 3 3 3 6" xfId="23657"/>
    <cellStyle name="Input 3 3 3 6 2" xfId="23658"/>
    <cellStyle name="Input 3 3 3 6 3" xfId="23659"/>
    <cellStyle name="Input 3 3 3 7" xfId="23660"/>
    <cellStyle name="Input 3 3 3 7 2" xfId="23661"/>
    <cellStyle name="Input 3 3 3 7 3" xfId="23662"/>
    <cellStyle name="Input 3 3 3 8" xfId="23663"/>
    <cellStyle name="Input 3 3 3 8 2" xfId="23664"/>
    <cellStyle name="Input 3 3 3 8 3" xfId="23665"/>
    <cellStyle name="Input 3 3 3 9" xfId="23666"/>
    <cellStyle name="Input 3 3 3 9 2" xfId="23667"/>
    <cellStyle name="Input 3 3 3 9 3" xfId="23668"/>
    <cellStyle name="Input 3 3 4" xfId="23669"/>
    <cellStyle name="Input 3 3 4 10" xfId="23670"/>
    <cellStyle name="Input 3 3 4 2" xfId="23671"/>
    <cellStyle name="Input 3 3 4 2 10" xfId="23672"/>
    <cellStyle name="Input 3 3 4 2 2" xfId="23673"/>
    <cellStyle name="Input 3 3 4 2 2 2" xfId="23674"/>
    <cellStyle name="Input 3 3 4 2 2 2 2" xfId="23675"/>
    <cellStyle name="Input 3 3 4 2 2 2 3" xfId="23676"/>
    <cellStyle name="Input 3 3 4 2 2 3" xfId="23677"/>
    <cellStyle name="Input 3 3 4 2 2 3 2" xfId="23678"/>
    <cellStyle name="Input 3 3 4 2 2 3 3" xfId="23679"/>
    <cellStyle name="Input 3 3 4 2 2 4" xfId="23680"/>
    <cellStyle name="Input 3 3 4 2 2 4 2" xfId="23681"/>
    <cellStyle name="Input 3 3 4 2 2 4 3" xfId="23682"/>
    <cellStyle name="Input 3 3 4 2 2 5" xfId="23683"/>
    <cellStyle name="Input 3 3 4 2 2 5 2" xfId="23684"/>
    <cellStyle name="Input 3 3 4 2 2 5 3" xfId="23685"/>
    <cellStyle name="Input 3 3 4 2 2 6" xfId="23686"/>
    <cellStyle name="Input 3 3 4 2 2 6 2" xfId="23687"/>
    <cellStyle name="Input 3 3 4 2 2 6 3" xfId="23688"/>
    <cellStyle name="Input 3 3 4 2 2 7" xfId="23689"/>
    <cellStyle name="Input 3 3 4 2 2 7 2" xfId="23690"/>
    <cellStyle name="Input 3 3 4 2 2 7 3" xfId="23691"/>
    <cellStyle name="Input 3 3 4 2 2 8" xfId="23692"/>
    <cellStyle name="Input 3 3 4 2 2 9" xfId="23693"/>
    <cellStyle name="Input 3 3 4 2 3" xfId="23694"/>
    <cellStyle name="Input 3 3 4 2 3 2" xfId="23695"/>
    <cellStyle name="Input 3 3 4 2 3 3" xfId="23696"/>
    <cellStyle name="Input 3 3 4 2 4" xfId="23697"/>
    <cellStyle name="Input 3 3 4 2 4 2" xfId="23698"/>
    <cellStyle name="Input 3 3 4 2 4 3" xfId="23699"/>
    <cellStyle name="Input 3 3 4 2 5" xfId="23700"/>
    <cellStyle name="Input 3 3 4 2 5 2" xfId="23701"/>
    <cellStyle name="Input 3 3 4 2 5 3" xfId="23702"/>
    <cellStyle name="Input 3 3 4 2 6" xfId="23703"/>
    <cellStyle name="Input 3 3 4 2 6 2" xfId="23704"/>
    <cellStyle name="Input 3 3 4 2 6 3" xfId="23705"/>
    <cellStyle name="Input 3 3 4 2 7" xfId="23706"/>
    <cellStyle name="Input 3 3 4 2 7 2" xfId="23707"/>
    <cellStyle name="Input 3 3 4 2 7 3" xfId="23708"/>
    <cellStyle name="Input 3 3 4 2 8" xfId="23709"/>
    <cellStyle name="Input 3 3 4 2 8 2" xfId="23710"/>
    <cellStyle name="Input 3 3 4 2 8 3" xfId="23711"/>
    <cellStyle name="Input 3 3 4 2 9" xfId="23712"/>
    <cellStyle name="Input 3 3 4 3" xfId="23713"/>
    <cellStyle name="Input 3 3 4 3 10" xfId="23714"/>
    <cellStyle name="Input 3 3 4 3 2" xfId="23715"/>
    <cellStyle name="Input 3 3 4 3 2 2" xfId="23716"/>
    <cellStyle name="Input 3 3 4 3 2 2 2" xfId="23717"/>
    <cellStyle name="Input 3 3 4 3 2 2 3" xfId="23718"/>
    <cellStyle name="Input 3 3 4 3 2 3" xfId="23719"/>
    <cellStyle name="Input 3 3 4 3 2 3 2" xfId="23720"/>
    <cellStyle name="Input 3 3 4 3 2 3 3" xfId="23721"/>
    <cellStyle name="Input 3 3 4 3 2 4" xfId="23722"/>
    <cellStyle name="Input 3 3 4 3 2 4 2" xfId="23723"/>
    <cellStyle name="Input 3 3 4 3 2 4 3" xfId="23724"/>
    <cellStyle name="Input 3 3 4 3 2 5" xfId="23725"/>
    <cellStyle name="Input 3 3 4 3 2 5 2" xfId="23726"/>
    <cellStyle name="Input 3 3 4 3 2 5 3" xfId="23727"/>
    <cellStyle name="Input 3 3 4 3 2 6" xfId="23728"/>
    <cellStyle name="Input 3 3 4 3 2 6 2" xfId="23729"/>
    <cellStyle name="Input 3 3 4 3 2 6 3" xfId="23730"/>
    <cellStyle name="Input 3 3 4 3 2 7" xfId="23731"/>
    <cellStyle name="Input 3 3 4 3 2 7 2" xfId="23732"/>
    <cellStyle name="Input 3 3 4 3 2 7 3" xfId="23733"/>
    <cellStyle name="Input 3 3 4 3 2 8" xfId="23734"/>
    <cellStyle name="Input 3 3 4 3 2 9" xfId="23735"/>
    <cellStyle name="Input 3 3 4 3 3" xfId="23736"/>
    <cellStyle name="Input 3 3 4 3 3 2" xfId="23737"/>
    <cellStyle name="Input 3 3 4 3 3 3" xfId="23738"/>
    <cellStyle name="Input 3 3 4 3 4" xfId="23739"/>
    <cellStyle name="Input 3 3 4 3 4 2" xfId="23740"/>
    <cellStyle name="Input 3 3 4 3 4 3" xfId="23741"/>
    <cellStyle name="Input 3 3 4 3 5" xfId="23742"/>
    <cellStyle name="Input 3 3 4 3 5 2" xfId="23743"/>
    <cellStyle name="Input 3 3 4 3 5 3" xfId="23744"/>
    <cellStyle name="Input 3 3 4 3 6" xfId="23745"/>
    <cellStyle name="Input 3 3 4 3 6 2" xfId="23746"/>
    <cellStyle name="Input 3 3 4 3 6 3" xfId="23747"/>
    <cellStyle name="Input 3 3 4 3 7" xfId="23748"/>
    <cellStyle name="Input 3 3 4 3 7 2" xfId="23749"/>
    <cellStyle name="Input 3 3 4 3 7 3" xfId="23750"/>
    <cellStyle name="Input 3 3 4 3 8" xfId="23751"/>
    <cellStyle name="Input 3 3 4 3 8 2" xfId="23752"/>
    <cellStyle name="Input 3 3 4 3 8 3" xfId="23753"/>
    <cellStyle name="Input 3 3 4 3 9" xfId="23754"/>
    <cellStyle name="Input 3 3 4 4" xfId="23755"/>
    <cellStyle name="Input 3 3 4 4 10" xfId="23756"/>
    <cellStyle name="Input 3 3 4 4 2" xfId="23757"/>
    <cellStyle name="Input 3 3 4 4 2 2" xfId="23758"/>
    <cellStyle name="Input 3 3 4 4 2 2 2" xfId="23759"/>
    <cellStyle name="Input 3 3 4 4 2 2 3" xfId="23760"/>
    <cellStyle name="Input 3 3 4 4 2 3" xfId="23761"/>
    <cellStyle name="Input 3 3 4 4 2 3 2" xfId="23762"/>
    <cellStyle name="Input 3 3 4 4 2 3 3" xfId="23763"/>
    <cellStyle name="Input 3 3 4 4 2 4" xfId="23764"/>
    <cellStyle name="Input 3 3 4 4 2 4 2" xfId="23765"/>
    <cellStyle name="Input 3 3 4 4 2 4 3" xfId="23766"/>
    <cellStyle name="Input 3 3 4 4 2 5" xfId="23767"/>
    <cellStyle name="Input 3 3 4 4 2 5 2" xfId="23768"/>
    <cellStyle name="Input 3 3 4 4 2 5 3" xfId="23769"/>
    <cellStyle name="Input 3 3 4 4 2 6" xfId="23770"/>
    <cellStyle name="Input 3 3 4 4 2 6 2" xfId="23771"/>
    <cellStyle name="Input 3 3 4 4 2 6 3" xfId="23772"/>
    <cellStyle name="Input 3 3 4 4 2 7" xfId="23773"/>
    <cellStyle name="Input 3 3 4 4 2 7 2" xfId="23774"/>
    <cellStyle name="Input 3 3 4 4 2 7 3" xfId="23775"/>
    <cellStyle name="Input 3 3 4 4 2 8" xfId="23776"/>
    <cellStyle name="Input 3 3 4 4 2 9" xfId="23777"/>
    <cellStyle name="Input 3 3 4 4 3" xfId="23778"/>
    <cellStyle name="Input 3 3 4 4 3 2" xfId="23779"/>
    <cellStyle name="Input 3 3 4 4 3 3" xfId="23780"/>
    <cellStyle name="Input 3 3 4 4 4" xfId="23781"/>
    <cellStyle name="Input 3 3 4 4 4 2" xfId="23782"/>
    <cellStyle name="Input 3 3 4 4 4 3" xfId="23783"/>
    <cellStyle name="Input 3 3 4 4 5" xfId="23784"/>
    <cellStyle name="Input 3 3 4 4 5 2" xfId="23785"/>
    <cellStyle name="Input 3 3 4 4 5 3" xfId="23786"/>
    <cellStyle name="Input 3 3 4 4 6" xfId="23787"/>
    <cellStyle name="Input 3 3 4 4 6 2" xfId="23788"/>
    <cellStyle name="Input 3 3 4 4 6 3" xfId="23789"/>
    <cellStyle name="Input 3 3 4 4 7" xfId="23790"/>
    <cellStyle name="Input 3 3 4 4 7 2" xfId="23791"/>
    <cellStyle name="Input 3 3 4 4 7 3" xfId="23792"/>
    <cellStyle name="Input 3 3 4 4 8" xfId="23793"/>
    <cellStyle name="Input 3 3 4 4 8 2" xfId="23794"/>
    <cellStyle name="Input 3 3 4 4 8 3" xfId="23795"/>
    <cellStyle name="Input 3 3 4 4 9" xfId="23796"/>
    <cellStyle name="Input 3 3 4 5" xfId="23797"/>
    <cellStyle name="Input 3 3 4 5 2" xfId="23798"/>
    <cellStyle name="Input 3 3 4 5 2 2" xfId="23799"/>
    <cellStyle name="Input 3 3 4 5 2 3" xfId="23800"/>
    <cellStyle name="Input 3 3 4 5 3" xfId="23801"/>
    <cellStyle name="Input 3 3 4 5 3 2" xfId="23802"/>
    <cellStyle name="Input 3 3 4 5 3 3" xfId="23803"/>
    <cellStyle name="Input 3 3 4 5 4" xfId="23804"/>
    <cellStyle name="Input 3 3 4 5 4 2" xfId="23805"/>
    <cellStyle name="Input 3 3 4 5 4 3" xfId="23806"/>
    <cellStyle name="Input 3 3 4 5 5" xfId="23807"/>
    <cellStyle name="Input 3 3 4 5 5 2" xfId="23808"/>
    <cellStyle name="Input 3 3 4 5 5 3" xfId="23809"/>
    <cellStyle name="Input 3 3 4 5 6" xfId="23810"/>
    <cellStyle name="Input 3 3 4 5 6 2" xfId="23811"/>
    <cellStyle name="Input 3 3 4 5 6 3" xfId="23812"/>
    <cellStyle name="Input 3 3 4 5 7" xfId="23813"/>
    <cellStyle name="Input 3 3 4 5 7 2" xfId="23814"/>
    <cellStyle name="Input 3 3 4 5 7 3" xfId="23815"/>
    <cellStyle name="Input 3 3 4 5 8" xfId="23816"/>
    <cellStyle name="Input 3 3 4 5 9" xfId="23817"/>
    <cellStyle name="Input 3 3 4 6" xfId="23818"/>
    <cellStyle name="Input 3 3 4 6 2" xfId="23819"/>
    <cellStyle name="Input 3 3 4 6 3" xfId="23820"/>
    <cellStyle name="Input 3 3 4 7" xfId="23821"/>
    <cellStyle name="Input 3 3 4 7 2" xfId="23822"/>
    <cellStyle name="Input 3 3 4 7 3" xfId="23823"/>
    <cellStyle name="Input 3 3 4 8" xfId="23824"/>
    <cellStyle name="Input 3 3 4 8 2" xfId="23825"/>
    <cellStyle name="Input 3 3 4 8 3" xfId="23826"/>
    <cellStyle name="Input 3 3 4 9" xfId="23827"/>
    <cellStyle name="Input 3 3 4 9 2" xfId="23828"/>
    <cellStyle name="Input 3 3 4 9 3" xfId="23829"/>
    <cellStyle name="Input 3 3 5" xfId="23830"/>
    <cellStyle name="Input 3 3 5 10" xfId="23831"/>
    <cellStyle name="Input 3 3 5 2" xfId="23832"/>
    <cellStyle name="Input 3 3 5 2 10" xfId="23833"/>
    <cellStyle name="Input 3 3 5 2 2" xfId="23834"/>
    <cellStyle name="Input 3 3 5 2 2 2" xfId="23835"/>
    <cellStyle name="Input 3 3 5 2 2 2 2" xfId="23836"/>
    <cellStyle name="Input 3 3 5 2 2 2 3" xfId="23837"/>
    <cellStyle name="Input 3 3 5 2 2 3" xfId="23838"/>
    <cellStyle name="Input 3 3 5 2 2 3 2" xfId="23839"/>
    <cellStyle name="Input 3 3 5 2 2 3 3" xfId="23840"/>
    <cellStyle name="Input 3 3 5 2 2 4" xfId="23841"/>
    <cellStyle name="Input 3 3 5 2 2 4 2" xfId="23842"/>
    <cellStyle name="Input 3 3 5 2 2 4 3" xfId="23843"/>
    <cellStyle name="Input 3 3 5 2 2 5" xfId="23844"/>
    <cellStyle name="Input 3 3 5 2 2 5 2" xfId="23845"/>
    <cellStyle name="Input 3 3 5 2 2 5 3" xfId="23846"/>
    <cellStyle name="Input 3 3 5 2 2 6" xfId="23847"/>
    <cellStyle name="Input 3 3 5 2 2 6 2" xfId="23848"/>
    <cellStyle name="Input 3 3 5 2 2 6 3" xfId="23849"/>
    <cellStyle name="Input 3 3 5 2 2 7" xfId="23850"/>
    <cellStyle name="Input 3 3 5 2 2 7 2" xfId="23851"/>
    <cellStyle name="Input 3 3 5 2 2 7 3" xfId="23852"/>
    <cellStyle name="Input 3 3 5 2 2 8" xfId="23853"/>
    <cellStyle name="Input 3 3 5 2 2 9" xfId="23854"/>
    <cellStyle name="Input 3 3 5 2 3" xfId="23855"/>
    <cellStyle name="Input 3 3 5 2 3 2" xfId="23856"/>
    <cellStyle name="Input 3 3 5 2 3 3" xfId="23857"/>
    <cellStyle name="Input 3 3 5 2 4" xfId="23858"/>
    <cellStyle name="Input 3 3 5 2 4 2" xfId="23859"/>
    <cellStyle name="Input 3 3 5 2 4 3" xfId="23860"/>
    <cellStyle name="Input 3 3 5 2 5" xfId="23861"/>
    <cellStyle name="Input 3 3 5 2 5 2" xfId="23862"/>
    <cellStyle name="Input 3 3 5 2 5 3" xfId="23863"/>
    <cellStyle name="Input 3 3 5 2 6" xfId="23864"/>
    <cellStyle name="Input 3 3 5 2 6 2" xfId="23865"/>
    <cellStyle name="Input 3 3 5 2 6 3" xfId="23866"/>
    <cellStyle name="Input 3 3 5 2 7" xfId="23867"/>
    <cellStyle name="Input 3 3 5 2 7 2" xfId="23868"/>
    <cellStyle name="Input 3 3 5 2 7 3" xfId="23869"/>
    <cellStyle name="Input 3 3 5 2 8" xfId="23870"/>
    <cellStyle name="Input 3 3 5 2 8 2" xfId="23871"/>
    <cellStyle name="Input 3 3 5 2 8 3" xfId="23872"/>
    <cellStyle name="Input 3 3 5 2 9" xfId="23873"/>
    <cellStyle name="Input 3 3 5 3" xfId="23874"/>
    <cellStyle name="Input 3 3 5 3 10" xfId="23875"/>
    <cellStyle name="Input 3 3 5 3 2" xfId="23876"/>
    <cellStyle name="Input 3 3 5 3 2 2" xfId="23877"/>
    <cellStyle name="Input 3 3 5 3 2 2 2" xfId="23878"/>
    <cellStyle name="Input 3 3 5 3 2 2 3" xfId="23879"/>
    <cellStyle name="Input 3 3 5 3 2 3" xfId="23880"/>
    <cellStyle name="Input 3 3 5 3 2 3 2" xfId="23881"/>
    <cellStyle name="Input 3 3 5 3 2 3 3" xfId="23882"/>
    <cellStyle name="Input 3 3 5 3 2 4" xfId="23883"/>
    <cellStyle name="Input 3 3 5 3 2 4 2" xfId="23884"/>
    <cellStyle name="Input 3 3 5 3 2 4 3" xfId="23885"/>
    <cellStyle name="Input 3 3 5 3 2 5" xfId="23886"/>
    <cellStyle name="Input 3 3 5 3 2 5 2" xfId="23887"/>
    <cellStyle name="Input 3 3 5 3 2 5 3" xfId="23888"/>
    <cellStyle name="Input 3 3 5 3 2 6" xfId="23889"/>
    <cellStyle name="Input 3 3 5 3 2 6 2" xfId="23890"/>
    <cellStyle name="Input 3 3 5 3 2 6 3" xfId="23891"/>
    <cellStyle name="Input 3 3 5 3 2 7" xfId="23892"/>
    <cellStyle name="Input 3 3 5 3 2 7 2" xfId="23893"/>
    <cellStyle name="Input 3 3 5 3 2 7 3" xfId="23894"/>
    <cellStyle name="Input 3 3 5 3 2 8" xfId="23895"/>
    <cellStyle name="Input 3 3 5 3 2 9" xfId="23896"/>
    <cellStyle name="Input 3 3 5 3 3" xfId="23897"/>
    <cellStyle name="Input 3 3 5 3 3 2" xfId="23898"/>
    <cellStyle name="Input 3 3 5 3 3 3" xfId="23899"/>
    <cellStyle name="Input 3 3 5 3 4" xfId="23900"/>
    <cellStyle name="Input 3 3 5 3 4 2" xfId="23901"/>
    <cellStyle name="Input 3 3 5 3 4 3" xfId="23902"/>
    <cellStyle name="Input 3 3 5 3 5" xfId="23903"/>
    <cellStyle name="Input 3 3 5 3 5 2" xfId="23904"/>
    <cellStyle name="Input 3 3 5 3 5 3" xfId="23905"/>
    <cellStyle name="Input 3 3 5 3 6" xfId="23906"/>
    <cellStyle name="Input 3 3 5 3 6 2" xfId="23907"/>
    <cellStyle name="Input 3 3 5 3 6 3" xfId="23908"/>
    <cellStyle name="Input 3 3 5 3 7" xfId="23909"/>
    <cellStyle name="Input 3 3 5 3 7 2" xfId="23910"/>
    <cellStyle name="Input 3 3 5 3 7 3" xfId="23911"/>
    <cellStyle name="Input 3 3 5 3 8" xfId="23912"/>
    <cellStyle name="Input 3 3 5 3 8 2" xfId="23913"/>
    <cellStyle name="Input 3 3 5 3 8 3" xfId="23914"/>
    <cellStyle name="Input 3 3 5 3 9" xfId="23915"/>
    <cellStyle name="Input 3 3 5 4" xfId="23916"/>
    <cellStyle name="Input 3 3 5 4 10" xfId="23917"/>
    <cellStyle name="Input 3 3 5 4 2" xfId="23918"/>
    <cellStyle name="Input 3 3 5 4 2 2" xfId="23919"/>
    <cellStyle name="Input 3 3 5 4 2 2 2" xfId="23920"/>
    <cellStyle name="Input 3 3 5 4 2 2 3" xfId="23921"/>
    <cellStyle name="Input 3 3 5 4 2 3" xfId="23922"/>
    <cellStyle name="Input 3 3 5 4 2 3 2" xfId="23923"/>
    <cellStyle name="Input 3 3 5 4 2 3 3" xfId="23924"/>
    <cellStyle name="Input 3 3 5 4 2 4" xfId="23925"/>
    <cellStyle name="Input 3 3 5 4 2 4 2" xfId="23926"/>
    <cellStyle name="Input 3 3 5 4 2 4 3" xfId="23927"/>
    <cellStyle name="Input 3 3 5 4 2 5" xfId="23928"/>
    <cellStyle name="Input 3 3 5 4 2 5 2" xfId="23929"/>
    <cellStyle name="Input 3 3 5 4 2 5 3" xfId="23930"/>
    <cellStyle name="Input 3 3 5 4 2 6" xfId="23931"/>
    <cellStyle name="Input 3 3 5 4 2 6 2" xfId="23932"/>
    <cellStyle name="Input 3 3 5 4 2 6 3" xfId="23933"/>
    <cellStyle name="Input 3 3 5 4 2 7" xfId="23934"/>
    <cellStyle name="Input 3 3 5 4 2 7 2" xfId="23935"/>
    <cellStyle name="Input 3 3 5 4 2 7 3" xfId="23936"/>
    <cellStyle name="Input 3 3 5 4 2 8" xfId="23937"/>
    <cellStyle name="Input 3 3 5 4 2 9" xfId="23938"/>
    <cellStyle name="Input 3 3 5 4 3" xfId="23939"/>
    <cellStyle name="Input 3 3 5 4 3 2" xfId="23940"/>
    <cellStyle name="Input 3 3 5 4 3 3" xfId="23941"/>
    <cellStyle name="Input 3 3 5 4 4" xfId="23942"/>
    <cellStyle name="Input 3 3 5 4 4 2" xfId="23943"/>
    <cellStyle name="Input 3 3 5 4 4 3" xfId="23944"/>
    <cellStyle name="Input 3 3 5 4 5" xfId="23945"/>
    <cellStyle name="Input 3 3 5 4 5 2" xfId="23946"/>
    <cellStyle name="Input 3 3 5 4 5 3" xfId="23947"/>
    <cellStyle name="Input 3 3 5 4 6" xfId="23948"/>
    <cellStyle name="Input 3 3 5 4 6 2" xfId="23949"/>
    <cellStyle name="Input 3 3 5 4 6 3" xfId="23950"/>
    <cellStyle name="Input 3 3 5 4 7" xfId="23951"/>
    <cellStyle name="Input 3 3 5 4 7 2" xfId="23952"/>
    <cellStyle name="Input 3 3 5 4 7 3" xfId="23953"/>
    <cellStyle name="Input 3 3 5 4 8" xfId="23954"/>
    <cellStyle name="Input 3 3 5 4 8 2" xfId="23955"/>
    <cellStyle name="Input 3 3 5 4 8 3" xfId="23956"/>
    <cellStyle name="Input 3 3 5 4 9" xfId="23957"/>
    <cellStyle name="Input 3 3 5 5" xfId="23958"/>
    <cellStyle name="Input 3 3 5 5 2" xfId="23959"/>
    <cellStyle name="Input 3 3 5 5 2 2" xfId="23960"/>
    <cellStyle name="Input 3 3 5 5 2 3" xfId="23961"/>
    <cellStyle name="Input 3 3 5 5 3" xfId="23962"/>
    <cellStyle name="Input 3 3 5 5 3 2" xfId="23963"/>
    <cellStyle name="Input 3 3 5 5 3 3" xfId="23964"/>
    <cellStyle name="Input 3 3 5 5 4" xfId="23965"/>
    <cellStyle name="Input 3 3 5 5 4 2" xfId="23966"/>
    <cellStyle name="Input 3 3 5 5 4 3" xfId="23967"/>
    <cellStyle name="Input 3 3 5 5 5" xfId="23968"/>
    <cellStyle name="Input 3 3 5 5 5 2" xfId="23969"/>
    <cellStyle name="Input 3 3 5 5 5 3" xfId="23970"/>
    <cellStyle name="Input 3 3 5 5 6" xfId="23971"/>
    <cellStyle name="Input 3 3 5 5 6 2" xfId="23972"/>
    <cellStyle name="Input 3 3 5 5 6 3" xfId="23973"/>
    <cellStyle name="Input 3 3 5 5 7" xfId="23974"/>
    <cellStyle name="Input 3 3 5 5 7 2" xfId="23975"/>
    <cellStyle name="Input 3 3 5 5 7 3" xfId="23976"/>
    <cellStyle name="Input 3 3 5 5 8" xfId="23977"/>
    <cellStyle name="Input 3 3 5 5 9" xfId="23978"/>
    <cellStyle name="Input 3 3 5 6" xfId="23979"/>
    <cellStyle name="Input 3 3 5 6 2" xfId="23980"/>
    <cellStyle name="Input 3 3 5 6 3" xfId="23981"/>
    <cellStyle name="Input 3 3 5 7" xfId="23982"/>
    <cellStyle name="Input 3 3 5 7 2" xfId="23983"/>
    <cellStyle name="Input 3 3 5 7 3" xfId="23984"/>
    <cellStyle name="Input 3 3 5 8" xfId="23985"/>
    <cellStyle name="Input 3 3 5 8 2" xfId="23986"/>
    <cellStyle name="Input 3 3 5 8 3" xfId="23987"/>
    <cellStyle name="Input 3 3 5 9" xfId="23988"/>
    <cellStyle name="Input 3 3 5 9 2" xfId="23989"/>
    <cellStyle name="Input 3 3 5 9 3" xfId="23990"/>
    <cellStyle name="Input 3 3 6" xfId="23991"/>
    <cellStyle name="Input 3 3 6 10" xfId="23992"/>
    <cellStyle name="Input 3 3 6 2" xfId="23993"/>
    <cellStyle name="Input 3 3 6 2 2" xfId="23994"/>
    <cellStyle name="Input 3 3 6 2 2 2" xfId="23995"/>
    <cellStyle name="Input 3 3 6 2 2 3" xfId="23996"/>
    <cellStyle name="Input 3 3 6 2 3" xfId="23997"/>
    <cellStyle name="Input 3 3 6 2 3 2" xfId="23998"/>
    <cellStyle name="Input 3 3 6 2 3 3" xfId="23999"/>
    <cellStyle name="Input 3 3 6 2 4" xfId="24000"/>
    <cellStyle name="Input 3 3 6 2 4 2" xfId="24001"/>
    <cellStyle name="Input 3 3 6 2 4 3" xfId="24002"/>
    <cellStyle name="Input 3 3 6 2 5" xfId="24003"/>
    <cellStyle name="Input 3 3 6 2 5 2" xfId="24004"/>
    <cellStyle name="Input 3 3 6 2 5 3" xfId="24005"/>
    <cellStyle name="Input 3 3 6 2 6" xfId="24006"/>
    <cellStyle name="Input 3 3 6 2 6 2" xfId="24007"/>
    <cellStyle name="Input 3 3 6 2 6 3" xfId="24008"/>
    <cellStyle name="Input 3 3 6 2 7" xfId="24009"/>
    <cellStyle name="Input 3 3 6 2 7 2" xfId="24010"/>
    <cellStyle name="Input 3 3 6 2 7 3" xfId="24011"/>
    <cellStyle name="Input 3 3 6 2 8" xfId="24012"/>
    <cellStyle name="Input 3 3 6 2 9" xfId="24013"/>
    <cellStyle name="Input 3 3 6 3" xfId="24014"/>
    <cellStyle name="Input 3 3 6 3 2" xfId="24015"/>
    <cellStyle name="Input 3 3 6 3 3" xfId="24016"/>
    <cellStyle name="Input 3 3 6 4" xfId="24017"/>
    <cellStyle name="Input 3 3 6 4 2" xfId="24018"/>
    <cellStyle name="Input 3 3 6 4 3" xfId="24019"/>
    <cellStyle name="Input 3 3 6 5" xfId="24020"/>
    <cellStyle name="Input 3 3 6 5 2" xfId="24021"/>
    <cellStyle name="Input 3 3 6 5 3" xfId="24022"/>
    <cellStyle name="Input 3 3 6 6" xfId="24023"/>
    <cellStyle name="Input 3 3 6 6 2" xfId="24024"/>
    <cellStyle name="Input 3 3 6 6 3" xfId="24025"/>
    <cellStyle name="Input 3 3 6 7" xfId="24026"/>
    <cellStyle name="Input 3 3 6 7 2" xfId="24027"/>
    <cellStyle name="Input 3 3 6 7 3" xfId="24028"/>
    <cellStyle name="Input 3 3 6 8" xfId="24029"/>
    <cellStyle name="Input 3 3 6 8 2" xfId="24030"/>
    <cellStyle name="Input 3 3 6 8 3" xfId="24031"/>
    <cellStyle name="Input 3 3 6 9" xfId="24032"/>
    <cellStyle name="Input 3 3 7" xfId="24033"/>
    <cellStyle name="Input 3 3 7 10" xfId="24034"/>
    <cellStyle name="Input 3 3 7 2" xfId="24035"/>
    <cellStyle name="Input 3 3 7 2 2" xfId="24036"/>
    <cellStyle name="Input 3 3 7 2 2 2" xfId="24037"/>
    <cellStyle name="Input 3 3 7 2 2 3" xfId="24038"/>
    <cellStyle name="Input 3 3 7 2 3" xfId="24039"/>
    <cellStyle name="Input 3 3 7 2 3 2" xfId="24040"/>
    <cellStyle name="Input 3 3 7 2 3 3" xfId="24041"/>
    <cellStyle name="Input 3 3 7 2 4" xfId="24042"/>
    <cellStyle name="Input 3 3 7 2 4 2" xfId="24043"/>
    <cellStyle name="Input 3 3 7 2 4 3" xfId="24044"/>
    <cellStyle name="Input 3 3 7 2 5" xfId="24045"/>
    <cellStyle name="Input 3 3 7 2 5 2" xfId="24046"/>
    <cellStyle name="Input 3 3 7 2 5 3" xfId="24047"/>
    <cellStyle name="Input 3 3 7 2 6" xfId="24048"/>
    <cellStyle name="Input 3 3 7 2 6 2" xfId="24049"/>
    <cellStyle name="Input 3 3 7 2 6 3" xfId="24050"/>
    <cellStyle name="Input 3 3 7 2 7" xfId="24051"/>
    <cellStyle name="Input 3 3 7 2 7 2" xfId="24052"/>
    <cellStyle name="Input 3 3 7 2 7 3" xfId="24053"/>
    <cellStyle name="Input 3 3 7 2 8" xfId="24054"/>
    <cellStyle name="Input 3 3 7 2 9" xfId="24055"/>
    <cellStyle name="Input 3 3 7 3" xfId="24056"/>
    <cellStyle name="Input 3 3 7 3 2" xfId="24057"/>
    <cellStyle name="Input 3 3 7 3 3" xfId="24058"/>
    <cellStyle name="Input 3 3 7 4" xfId="24059"/>
    <cellStyle name="Input 3 3 7 4 2" xfId="24060"/>
    <cellStyle name="Input 3 3 7 4 3" xfId="24061"/>
    <cellStyle name="Input 3 3 7 5" xfId="24062"/>
    <cellStyle name="Input 3 3 7 5 2" xfId="24063"/>
    <cellStyle name="Input 3 3 7 5 3" xfId="24064"/>
    <cellStyle name="Input 3 3 7 6" xfId="24065"/>
    <cellStyle name="Input 3 3 7 6 2" xfId="24066"/>
    <cellStyle name="Input 3 3 7 6 3" xfId="24067"/>
    <cellStyle name="Input 3 3 7 7" xfId="24068"/>
    <cellStyle name="Input 3 3 7 7 2" xfId="24069"/>
    <cellStyle name="Input 3 3 7 7 3" xfId="24070"/>
    <cellStyle name="Input 3 3 7 8" xfId="24071"/>
    <cellStyle name="Input 3 3 7 8 2" xfId="24072"/>
    <cellStyle name="Input 3 3 7 8 3" xfId="24073"/>
    <cellStyle name="Input 3 3 7 9" xfId="24074"/>
    <cellStyle name="Input 3 3 8" xfId="24075"/>
    <cellStyle name="Input 3 3 8 10" xfId="24076"/>
    <cellStyle name="Input 3 3 8 2" xfId="24077"/>
    <cellStyle name="Input 3 3 8 2 2" xfId="24078"/>
    <cellStyle name="Input 3 3 8 2 2 2" xfId="24079"/>
    <cellStyle name="Input 3 3 8 2 2 3" xfId="24080"/>
    <cellStyle name="Input 3 3 8 2 3" xfId="24081"/>
    <cellStyle name="Input 3 3 8 2 3 2" xfId="24082"/>
    <cellStyle name="Input 3 3 8 2 3 3" xfId="24083"/>
    <cellStyle name="Input 3 3 8 2 4" xfId="24084"/>
    <cellStyle name="Input 3 3 8 2 4 2" xfId="24085"/>
    <cellStyle name="Input 3 3 8 2 4 3" xfId="24086"/>
    <cellStyle name="Input 3 3 8 2 5" xfId="24087"/>
    <cellStyle name="Input 3 3 8 2 5 2" xfId="24088"/>
    <cellStyle name="Input 3 3 8 2 5 3" xfId="24089"/>
    <cellStyle name="Input 3 3 8 2 6" xfId="24090"/>
    <cellStyle name="Input 3 3 8 2 6 2" xfId="24091"/>
    <cellStyle name="Input 3 3 8 2 6 3" xfId="24092"/>
    <cellStyle name="Input 3 3 8 2 7" xfId="24093"/>
    <cellStyle name="Input 3 3 8 2 7 2" xfId="24094"/>
    <cellStyle name="Input 3 3 8 2 7 3" xfId="24095"/>
    <cellStyle name="Input 3 3 8 2 8" xfId="24096"/>
    <cellStyle name="Input 3 3 8 2 9" xfId="24097"/>
    <cellStyle name="Input 3 3 8 3" xfId="24098"/>
    <cellStyle name="Input 3 3 8 3 2" xfId="24099"/>
    <cellStyle name="Input 3 3 8 3 3" xfId="24100"/>
    <cellStyle name="Input 3 3 8 4" xfId="24101"/>
    <cellStyle name="Input 3 3 8 4 2" xfId="24102"/>
    <cellStyle name="Input 3 3 8 4 3" xfId="24103"/>
    <cellStyle name="Input 3 3 8 5" xfId="24104"/>
    <cellStyle name="Input 3 3 8 5 2" xfId="24105"/>
    <cellStyle name="Input 3 3 8 5 3" xfId="24106"/>
    <cellStyle name="Input 3 3 8 6" xfId="24107"/>
    <cellStyle name="Input 3 3 8 6 2" xfId="24108"/>
    <cellStyle name="Input 3 3 8 6 3" xfId="24109"/>
    <cellStyle name="Input 3 3 8 7" xfId="24110"/>
    <cellStyle name="Input 3 3 8 7 2" xfId="24111"/>
    <cellStyle name="Input 3 3 8 7 3" xfId="24112"/>
    <cellStyle name="Input 3 3 8 8" xfId="24113"/>
    <cellStyle name="Input 3 3 8 8 2" xfId="24114"/>
    <cellStyle name="Input 3 3 8 8 3" xfId="24115"/>
    <cellStyle name="Input 3 3 8 9" xfId="24116"/>
    <cellStyle name="Input 3 3 9" xfId="24117"/>
    <cellStyle name="Input 3 3 9 2" xfId="24118"/>
    <cellStyle name="Input 3 3 9 2 2" xfId="24119"/>
    <cellStyle name="Input 3 3 9 2 3" xfId="24120"/>
    <cellStyle name="Input 3 3 9 3" xfId="24121"/>
    <cellStyle name="Input 3 3 9 3 2" xfId="24122"/>
    <cellStyle name="Input 3 3 9 3 3" xfId="24123"/>
    <cellStyle name="Input 3 3 9 4" xfId="24124"/>
    <cellStyle name="Input 3 3 9 4 2" xfId="24125"/>
    <cellStyle name="Input 3 3 9 4 3" xfId="24126"/>
    <cellStyle name="Input 3 3 9 5" xfId="24127"/>
    <cellStyle name="Input 3 3 9 5 2" xfId="24128"/>
    <cellStyle name="Input 3 3 9 5 3" xfId="24129"/>
    <cellStyle name="Input 3 3 9 6" xfId="24130"/>
    <cellStyle name="Input 3 3 9 6 2" xfId="24131"/>
    <cellStyle name="Input 3 3 9 6 3" xfId="24132"/>
    <cellStyle name="Input 3 3 9 7" xfId="24133"/>
    <cellStyle name="Input 3 3 9 7 2" xfId="24134"/>
    <cellStyle name="Input 3 3 9 7 3" xfId="24135"/>
    <cellStyle name="Input 3 3 9 8" xfId="24136"/>
    <cellStyle name="Input 3 3 9 9" xfId="24137"/>
    <cellStyle name="Input 3 4" xfId="24138"/>
    <cellStyle name="Input 3 4 10" xfId="24139"/>
    <cellStyle name="Input 3 4 10 2" xfId="24140"/>
    <cellStyle name="Input 3 4 10 3" xfId="24141"/>
    <cellStyle name="Input 3 4 11" xfId="24142"/>
    <cellStyle name="Input 3 4 11 2" xfId="24143"/>
    <cellStyle name="Input 3 4 11 3" xfId="24144"/>
    <cellStyle name="Input 3 4 12" xfId="24145"/>
    <cellStyle name="Input 3 4 12 2" xfId="24146"/>
    <cellStyle name="Input 3 4 12 3" xfId="24147"/>
    <cellStyle name="Input 3 4 13" xfId="24148"/>
    <cellStyle name="Input 3 4 13 2" xfId="24149"/>
    <cellStyle name="Input 3 4 13 3" xfId="24150"/>
    <cellStyle name="Input 3 4 14" xfId="24151"/>
    <cellStyle name="Input 3 4 2" xfId="24152"/>
    <cellStyle name="Input 3 4 2 10" xfId="24153"/>
    <cellStyle name="Input 3 4 2 2" xfId="24154"/>
    <cellStyle name="Input 3 4 2 2 10" xfId="24155"/>
    <cellStyle name="Input 3 4 2 2 2" xfId="24156"/>
    <cellStyle name="Input 3 4 2 2 2 2" xfId="24157"/>
    <cellStyle name="Input 3 4 2 2 2 2 2" xfId="24158"/>
    <cellStyle name="Input 3 4 2 2 2 2 3" xfId="24159"/>
    <cellStyle name="Input 3 4 2 2 2 3" xfId="24160"/>
    <cellStyle name="Input 3 4 2 2 2 3 2" xfId="24161"/>
    <cellStyle name="Input 3 4 2 2 2 3 3" xfId="24162"/>
    <cellStyle name="Input 3 4 2 2 2 4" xfId="24163"/>
    <cellStyle name="Input 3 4 2 2 2 4 2" xfId="24164"/>
    <cellStyle name="Input 3 4 2 2 2 4 3" xfId="24165"/>
    <cellStyle name="Input 3 4 2 2 2 5" xfId="24166"/>
    <cellStyle name="Input 3 4 2 2 2 5 2" xfId="24167"/>
    <cellStyle name="Input 3 4 2 2 2 5 3" xfId="24168"/>
    <cellStyle name="Input 3 4 2 2 2 6" xfId="24169"/>
    <cellStyle name="Input 3 4 2 2 2 6 2" xfId="24170"/>
    <cellStyle name="Input 3 4 2 2 2 6 3" xfId="24171"/>
    <cellStyle name="Input 3 4 2 2 2 7" xfId="24172"/>
    <cellStyle name="Input 3 4 2 2 2 7 2" xfId="24173"/>
    <cellStyle name="Input 3 4 2 2 2 7 3" xfId="24174"/>
    <cellStyle name="Input 3 4 2 2 2 8" xfId="24175"/>
    <cellStyle name="Input 3 4 2 2 2 9" xfId="24176"/>
    <cellStyle name="Input 3 4 2 2 3" xfId="24177"/>
    <cellStyle name="Input 3 4 2 2 3 2" xfId="24178"/>
    <cellStyle name="Input 3 4 2 2 3 3" xfId="24179"/>
    <cellStyle name="Input 3 4 2 2 4" xfId="24180"/>
    <cellStyle name="Input 3 4 2 2 4 2" xfId="24181"/>
    <cellStyle name="Input 3 4 2 2 4 3" xfId="24182"/>
    <cellStyle name="Input 3 4 2 2 5" xfId="24183"/>
    <cellStyle name="Input 3 4 2 2 5 2" xfId="24184"/>
    <cellStyle name="Input 3 4 2 2 5 3" xfId="24185"/>
    <cellStyle name="Input 3 4 2 2 6" xfId="24186"/>
    <cellStyle name="Input 3 4 2 2 6 2" xfId="24187"/>
    <cellStyle name="Input 3 4 2 2 6 3" xfId="24188"/>
    <cellStyle name="Input 3 4 2 2 7" xfId="24189"/>
    <cellStyle name="Input 3 4 2 2 7 2" xfId="24190"/>
    <cellStyle name="Input 3 4 2 2 7 3" xfId="24191"/>
    <cellStyle name="Input 3 4 2 2 8" xfId="24192"/>
    <cellStyle name="Input 3 4 2 2 8 2" xfId="24193"/>
    <cellStyle name="Input 3 4 2 2 8 3" xfId="24194"/>
    <cellStyle name="Input 3 4 2 2 9" xfId="24195"/>
    <cellStyle name="Input 3 4 2 3" xfId="24196"/>
    <cellStyle name="Input 3 4 2 3 10" xfId="24197"/>
    <cellStyle name="Input 3 4 2 3 2" xfId="24198"/>
    <cellStyle name="Input 3 4 2 3 2 2" xfId="24199"/>
    <cellStyle name="Input 3 4 2 3 2 2 2" xfId="24200"/>
    <cellStyle name="Input 3 4 2 3 2 2 3" xfId="24201"/>
    <cellStyle name="Input 3 4 2 3 2 3" xfId="24202"/>
    <cellStyle name="Input 3 4 2 3 2 3 2" xfId="24203"/>
    <cellStyle name="Input 3 4 2 3 2 3 3" xfId="24204"/>
    <cellStyle name="Input 3 4 2 3 2 4" xfId="24205"/>
    <cellStyle name="Input 3 4 2 3 2 4 2" xfId="24206"/>
    <cellStyle name="Input 3 4 2 3 2 4 3" xfId="24207"/>
    <cellStyle name="Input 3 4 2 3 2 5" xfId="24208"/>
    <cellStyle name="Input 3 4 2 3 2 5 2" xfId="24209"/>
    <cellStyle name="Input 3 4 2 3 2 5 3" xfId="24210"/>
    <cellStyle name="Input 3 4 2 3 2 6" xfId="24211"/>
    <cellStyle name="Input 3 4 2 3 2 6 2" xfId="24212"/>
    <cellStyle name="Input 3 4 2 3 2 6 3" xfId="24213"/>
    <cellStyle name="Input 3 4 2 3 2 7" xfId="24214"/>
    <cellStyle name="Input 3 4 2 3 2 7 2" xfId="24215"/>
    <cellStyle name="Input 3 4 2 3 2 7 3" xfId="24216"/>
    <cellStyle name="Input 3 4 2 3 2 8" xfId="24217"/>
    <cellStyle name="Input 3 4 2 3 2 9" xfId="24218"/>
    <cellStyle name="Input 3 4 2 3 3" xfId="24219"/>
    <cellStyle name="Input 3 4 2 3 3 2" xfId="24220"/>
    <cellStyle name="Input 3 4 2 3 3 3" xfId="24221"/>
    <cellStyle name="Input 3 4 2 3 4" xfId="24222"/>
    <cellStyle name="Input 3 4 2 3 4 2" xfId="24223"/>
    <cellStyle name="Input 3 4 2 3 4 3" xfId="24224"/>
    <cellStyle name="Input 3 4 2 3 5" xfId="24225"/>
    <cellStyle name="Input 3 4 2 3 5 2" xfId="24226"/>
    <cellStyle name="Input 3 4 2 3 5 3" xfId="24227"/>
    <cellStyle name="Input 3 4 2 3 6" xfId="24228"/>
    <cellStyle name="Input 3 4 2 3 6 2" xfId="24229"/>
    <cellStyle name="Input 3 4 2 3 6 3" xfId="24230"/>
    <cellStyle name="Input 3 4 2 3 7" xfId="24231"/>
    <cellStyle name="Input 3 4 2 3 7 2" xfId="24232"/>
    <cellStyle name="Input 3 4 2 3 7 3" xfId="24233"/>
    <cellStyle name="Input 3 4 2 3 8" xfId="24234"/>
    <cellStyle name="Input 3 4 2 3 8 2" xfId="24235"/>
    <cellStyle name="Input 3 4 2 3 8 3" xfId="24236"/>
    <cellStyle name="Input 3 4 2 3 9" xfId="24237"/>
    <cellStyle name="Input 3 4 2 4" xfId="24238"/>
    <cellStyle name="Input 3 4 2 4 10" xfId="24239"/>
    <cellStyle name="Input 3 4 2 4 2" xfId="24240"/>
    <cellStyle name="Input 3 4 2 4 2 2" xfId="24241"/>
    <cellStyle name="Input 3 4 2 4 2 2 2" xfId="24242"/>
    <cellStyle name="Input 3 4 2 4 2 2 3" xfId="24243"/>
    <cellStyle name="Input 3 4 2 4 2 3" xfId="24244"/>
    <cellStyle name="Input 3 4 2 4 2 3 2" xfId="24245"/>
    <cellStyle name="Input 3 4 2 4 2 3 3" xfId="24246"/>
    <cellStyle name="Input 3 4 2 4 2 4" xfId="24247"/>
    <cellStyle name="Input 3 4 2 4 2 4 2" xfId="24248"/>
    <cellStyle name="Input 3 4 2 4 2 4 3" xfId="24249"/>
    <cellStyle name="Input 3 4 2 4 2 5" xfId="24250"/>
    <cellStyle name="Input 3 4 2 4 2 5 2" xfId="24251"/>
    <cellStyle name="Input 3 4 2 4 2 5 3" xfId="24252"/>
    <cellStyle name="Input 3 4 2 4 2 6" xfId="24253"/>
    <cellStyle name="Input 3 4 2 4 2 6 2" xfId="24254"/>
    <cellStyle name="Input 3 4 2 4 2 6 3" xfId="24255"/>
    <cellStyle name="Input 3 4 2 4 2 7" xfId="24256"/>
    <cellStyle name="Input 3 4 2 4 2 7 2" xfId="24257"/>
    <cellStyle name="Input 3 4 2 4 2 7 3" xfId="24258"/>
    <cellStyle name="Input 3 4 2 4 2 8" xfId="24259"/>
    <cellStyle name="Input 3 4 2 4 2 9" xfId="24260"/>
    <cellStyle name="Input 3 4 2 4 3" xfId="24261"/>
    <cellStyle name="Input 3 4 2 4 3 2" xfId="24262"/>
    <cellStyle name="Input 3 4 2 4 3 3" xfId="24263"/>
    <cellStyle name="Input 3 4 2 4 4" xfId="24264"/>
    <cellStyle name="Input 3 4 2 4 4 2" xfId="24265"/>
    <cellStyle name="Input 3 4 2 4 4 3" xfId="24266"/>
    <cellStyle name="Input 3 4 2 4 5" xfId="24267"/>
    <cellStyle name="Input 3 4 2 4 5 2" xfId="24268"/>
    <cellStyle name="Input 3 4 2 4 5 3" xfId="24269"/>
    <cellStyle name="Input 3 4 2 4 6" xfId="24270"/>
    <cellStyle name="Input 3 4 2 4 6 2" xfId="24271"/>
    <cellStyle name="Input 3 4 2 4 6 3" xfId="24272"/>
    <cellStyle name="Input 3 4 2 4 7" xfId="24273"/>
    <cellStyle name="Input 3 4 2 4 7 2" xfId="24274"/>
    <cellStyle name="Input 3 4 2 4 7 3" xfId="24275"/>
    <cellStyle name="Input 3 4 2 4 8" xfId="24276"/>
    <cellStyle name="Input 3 4 2 4 8 2" xfId="24277"/>
    <cellStyle name="Input 3 4 2 4 8 3" xfId="24278"/>
    <cellStyle name="Input 3 4 2 4 9" xfId="24279"/>
    <cellStyle name="Input 3 4 2 5" xfId="24280"/>
    <cellStyle name="Input 3 4 2 5 2" xfId="24281"/>
    <cellStyle name="Input 3 4 2 5 2 2" xfId="24282"/>
    <cellStyle name="Input 3 4 2 5 2 3" xfId="24283"/>
    <cellStyle name="Input 3 4 2 5 3" xfId="24284"/>
    <cellStyle name="Input 3 4 2 5 3 2" xfId="24285"/>
    <cellStyle name="Input 3 4 2 5 3 3" xfId="24286"/>
    <cellStyle name="Input 3 4 2 5 4" xfId="24287"/>
    <cellStyle name="Input 3 4 2 5 4 2" xfId="24288"/>
    <cellStyle name="Input 3 4 2 5 4 3" xfId="24289"/>
    <cellStyle name="Input 3 4 2 5 5" xfId="24290"/>
    <cellStyle name="Input 3 4 2 5 5 2" xfId="24291"/>
    <cellStyle name="Input 3 4 2 5 5 3" xfId="24292"/>
    <cellStyle name="Input 3 4 2 5 6" xfId="24293"/>
    <cellStyle name="Input 3 4 2 5 6 2" xfId="24294"/>
    <cellStyle name="Input 3 4 2 5 6 3" xfId="24295"/>
    <cellStyle name="Input 3 4 2 5 7" xfId="24296"/>
    <cellStyle name="Input 3 4 2 5 7 2" xfId="24297"/>
    <cellStyle name="Input 3 4 2 5 7 3" xfId="24298"/>
    <cellStyle name="Input 3 4 2 5 8" xfId="24299"/>
    <cellStyle name="Input 3 4 2 5 9" xfId="24300"/>
    <cellStyle name="Input 3 4 2 6" xfId="24301"/>
    <cellStyle name="Input 3 4 2 6 2" xfId="24302"/>
    <cellStyle name="Input 3 4 2 6 3" xfId="24303"/>
    <cellStyle name="Input 3 4 2 7" xfId="24304"/>
    <cellStyle name="Input 3 4 2 7 2" xfId="24305"/>
    <cellStyle name="Input 3 4 2 7 3" xfId="24306"/>
    <cellStyle name="Input 3 4 2 8" xfId="24307"/>
    <cellStyle name="Input 3 4 2 8 2" xfId="24308"/>
    <cellStyle name="Input 3 4 2 8 3" xfId="24309"/>
    <cellStyle name="Input 3 4 2 9" xfId="24310"/>
    <cellStyle name="Input 3 4 2 9 2" xfId="24311"/>
    <cellStyle name="Input 3 4 2 9 3" xfId="24312"/>
    <cellStyle name="Input 3 4 3" xfId="24313"/>
    <cellStyle name="Input 3 4 3 10" xfId="24314"/>
    <cellStyle name="Input 3 4 3 2" xfId="24315"/>
    <cellStyle name="Input 3 4 3 2 10" xfId="24316"/>
    <cellStyle name="Input 3 4 3 2 2" xfId="24317"/>
    <cellStyle name="Input 3 4 3 2 2 2" xfId="24318"/>
    <cellStyle name="Input 3 4 3 2 2 2 2" xfId="24319"/>
    <cellStyle name="Input 3 4 3 2 2 2 3" xfId="24320"/>
    <cellStyle name="Input 3 4 3 2 2 3" xfId="24321"/>
    <cellStyle name="Input 3 4 3 2 2 3 2" xfId="24322"/>
    <cellStyle name="Input 3 4 3 2 2 3 3" xfId="24323"/>
    <cellStyle name="Input 3 4 3 2 2 4" xfId="24324"/>
    <cellStyle name="Input 3 4 3 2 2 4 2" xfId="24325"/>
    <cellStyle name="Input 3 4 3 2 2 4 3" xfId="24326"/>
    <cellStyle name="Input 3 4 3 2 2 5" xfId="24327"/>
    <cellStyle name="Input 3 4 3 2 2 5 2" xfId="24328"/>
    <cellStyle name="Input 3 4 3 2 2 5 3" xfId="24329"/>
    <cellStyle name="Input 3 4 3 2 2 6" xfId="24330"/>
    <cellStyle name="Input 3 4 3 2 2 6 2" xfId="24331"/>
    <cellStyle name="Input 3 4 3 2 2 6 3" xfId="24332"/>
    <cellStyle name="Input 3 4 3 2 2 7" xfId="24333"/>
    <cellStyle name="Input 3 4 3 2 2 7 2" xfId="24334"/>
    <cellStyle name="Input 3 4 3 2 2 7 3" xfId="24335"/>
    <cellStyle name="Input 3 4 3 2 2 8" xfId="24336"/>
    <cellStyle name="Input 3 4 3 2 2 9" xfId="24337"/>
    <cellStyle name="Input 3 4 3 2 3" xfId="24338"/>
    <cellStyle name="Input 3 4 3 2 3 2" xfId="24339"/>
    <cellStyle name="Input 3 4 3 2 3 3" xfId="24340"/>
    <cellStyle name="Input 3 4 3 2 4" xfId="24341"/>
    <cellStyle name="Input 3 4 3 2 4 2" xfId="24342"/>
    <cellStyle name="Input 3 4 3 2 4 3" xfId="24343"/>
    <cellStyle name="Input 3 4 3 2 5" xfId="24344"/>
    <cellStyle name="Input 3 4 3 2 5 2" xfId="24345"/>
    <cellStyle name="Input 3 4 3 2 5 3" xfId="24346"/>
    <cellStyle name="Input 3 4 3 2 6" xfId="24347"/>
    <cellStyle name="Input 3 4 3 2 6 2" xfId="24348"/>
    <cellStyle name="Input 3 4 3 2 6 3" xfId="24349"/>
    <cellStyle name="Input 3 4 3 2 7" xfId="24350"/>
    <cellStyle name="Input 3 4 3 2 7 2" xfId="24351"/>
    <cellStyle name="Input 3 4 3 2 7 3" xfId="24352"/>
    <cellStyle name="Input 3 4 3 2 8" xfId="24353"/>
    <cellStyle name="Input 3 4 3 2 8 2" xfId="24354"/>
    <cellStyle name="Input 3 4 3 2 8 3" xfId="24355"/>
    <cellStyle name="Input 3 4 3 2 9" xfId="24356"/>
    <cellStyle name="Input 3 4 3 3" xfId="24357"/>
    <cellStyle name="Input 3 4 3 3 10" xfId="24358"/>
    <cellStyle name="Input 3 4 3 3 2" xfId="24359"/>
    <cellStyle name="Input 3 4 3 3 2 2" xfId="24360"/>
    <cellStyle name="Input 3 4 3 3 2 2 2" xfId="24361"/>
    <cellStyle name="Input 3 4 3 3 2 2 3" xfId="24362"/>
    <cellStyle name="Input 3 4 3 3 2 3" xfId="24363"/>
    <cellStyle name="Input 3 4 3 3 2 3 2" xfId="24364"/>
    <cellStyle name="Input 3 4 3 3 2 3 3" xfId="24365"/>
    <cellStyle name="Input 3 4 3 3 2 4" xfId="24366"/>
    <cellStyle name="Input 3 4 3 3 2 4 2" xfId="24367"/>
    <cellStyle name="Input 3 4 3 3 2 4 3" xfId="24368"/>
    <cellStyle name="Input 3 4 3 3 2 5" xfId="24369"/>
    <cellStyle name="Input 3 4 3 3 2 5 2" xfId="24370"/>
    <cellStyle name="Input 3 4 3 3 2 5 3" xfId="24371"/>
    <cellStyle name="Input 3 4 3 3 2 6" xfId="24372"/>
    <cellStyle name="Input 3 4 3 3 2 6 2" xfId="24373"/>
    <cellStyle name="Input 3 4 3 3 2 6 3" xfId="24374"/>
    <cellStyle name="Input 3 4 3 3 2 7" xfId="24375"/>
    <cellStyle name="Input 3 4 3 3 2 7 2" xfId="24376"/>
    <cellStyle name="Input 3 4 3 3 2 7 3" xfId="24377"/>
    <cellStyle name="Input 3 4 3 3 2 8" xfId="24378"/>
    <cellStyle name="Input 3 4 3 3 2 9" xfId="24379"/>
    <cellStyle name="Input 3 4 3 3 3" xfId="24380"/>
    <cellStyle name="Input 3 4 3 3 3 2" xfId="24381"/>
    <cellStyle name="Input 3 4 3 3 3 3" xfId="24382"/>
    <cellStyle name="Input 3 4 3 3 4" xfId="24383"/>
    <cellStyle name="Input 3 4 3 3 4 2" xfId="24384"/>
    <cellStyle name="Input 3 4 3 3 4 3" xfId="24385"/>
    <cellStyle name="Input 3 4 3 3 5" xfId="24386"/>
    <cellStyle name="Input 3 4 3 3 5 2" xfId="24387"/>
    <cellStyle name="Input 3 4 3 3 5 3" xfId="24388"/>
    <cellStyle name="Input 3 4 3 3 6" xfId="24389"/>
    <cellStyle name="Input 3 4 3 3 6 2" xfId="24390"/>
    <cellStyle name="Input 3 4 3 3 6 3" xfId="24391"/>
    <cellStyle name="Input 3 4 3 3 7" xfId="24392"/>
    <cellStyle name="Input 3 4 3 3 7 2" xfId="24393"/>
    <cellStyle name="Input 3 4 3 3 7 3" xfId="24394"/>
    <cellStyle name="Input 3 4 3 3 8" xfId="24395"/>
    <cellStyle name="Input 3 4 3 3 8 2" xfId="24396"/>
    <cellStyle name="Input 3 4 3 3 8 3" xfId="24397"/>
    <cellStyle name="Input 3 4 3 3 9" xfId="24398"/>
    <cellStyle name="Input 3 4 3 4" xfId="24399"/>
    <cellStyle name="Input 3 4 3 4 10" xfId="24400"/>
    <cellStyle name="Input 3 4 3 4 2" xfId="24401"/>
    <cellStyle name="Input 3 4 3 4 2 2" xfId="24402"/>
    <cellStyle name="Input 3 4 3 4 2 2 2" xfId="24403"/>
    <cellStyle name="Input 3 4 3 4 2 2 3" xfId="24404"/>
    <cellStyle name="Input 3 4 3 4 2 3" xfId="24405"/>
    <cellStyle name="Input 3 4 3 4 2 3 2" xfId="24406"/>
    <cellStyle name="Input 3 4 3 4 2 3 3" xfId="24407"/>
    <cellStyle name="Input 3 4 3 4 2 4" xfId="24408"/>
    <cellStyle name="Input 3 4 3 4 2 4 2" xfId="24409"/>
    <cellStyle name="Input 3 4 3 4 2 4 3" xfId="24410"/>
    <cellStyle name="Input 3 4 3 4 2 5" xfId="24411"/>
    <cellStyle name="Input 3 4 3 4 2 5 2" xfId="24412"/>
    <cellStyle name="Input 3 4 3 4 2 5 3" xfId="24413"/>
    <cellStyle name="Input 3 4 3 4 2 6" xfId="24414"/>
    <cellStyle name="Input 3 4 3 4 2 6 2" xfId="24415"/>
    <cellStyle name="Input 3 4 3 4 2 6 3" xfId="24416"/>
    <cellStyle name="Input 3 4 3 4 2 7" xfId="24417"/>
    <cellStyle name="Input 3 4 3 4 2 7 2" xfId="24418"/>
    <cellStyle name="Input 3 4 3 4 2 7 3" xfId="24419"/>
    <cellStyle name="Input 3 4 3 4 2 8" xfId="24420"/>
    <cellStyle name="Input 3 4 3 4 2 9" xfId="24421"/>
    <cellStyle name="Input 3 4 3 4 3" xfId="24422"/>
    <cellStyle name="Input 3 4 3 4 3 2" xfId="24423"/>
    <cellStyle name="Input 3 4 3 4 3 3" xfId="24424"/>
    <cellStyle name="Input 3 4 3 4 4" xfId="24425"/>
    <cellStyle name="Input 3 4 3 4 4 2" xfId="24426"/>
    <cellStyle name="Input 3 4 3 4 4 3" xfId="24427"/>
    <cellStyle name="Input 3 4 3 4 5" xfId="24428"/>
    <cellStyle name="Input 3 4 3 4 5 2" xfId="24429"/>
    <cellStyle name="Input 3 4 3 4 5 3" xfId="24430"/>
    <cellStyle name="Input 3 4 3 4 6" xfId="24431"/>
    <cellStyle name="Input 3 4 3 4 6 2" xfId="24432"/>
    <cellStyle name="Input 3 4 3 4 6 3" xfId="24433"/>
    <cellStyle name="Input 3 4 3 4 7" xfId="24434"/>
    <cellStyle name="Input 3 4 3 4 7 2" xfId="24435"/>
    <cellStyle name="Input 3 4 3 4 7 3" xfId="24436"/>
    <cellStyle name="Input 3 4 3 4 8" xfId="24437"/>
    <cellStyle name="Input 3 4 3 4 8 2" xfId="24438"/>
    <cellStyle name="Input 3 4 3 4 8 3" xfId="24439"/>
    <cellStyle name="Input 3 4 3 4 9" xfId="24440"/>
    <cellStyle name="Input 3 4 3 5" xfId="24441"/>
    <cellStyle name="Input 3 4 3 5 2" xfId="24442"/>
    <cellStyle name="Input 3 4 3 5 2 2" xfId="24443"/>
    <cellStyle name="Input 3 4 3 5 2 3" xfId="24444"/>
    <cellStyle name="Input 3 4 3 5 3" xfId="24445"/>
    <cellStyle name="Input 3 4 3 5 3 2" xfId="24446"/>
    <cellStyle name="Input 3 4 3 5 3 3" xfId="24447"/>
    <cellStyle name="Input 3 4 3 5 4" xfId="24448"/>
    <cellStyle name="Input 3 4 3 5 4 2" xfId="24449"/>
    <cellStyle name="Input 3 4 3 5 4 3" xfId="24450"/>
    <cellStyle name="Input 3 4 3 5 5" xfId="24451"/>
    <cellStyle name="Input 3 4 3 5 5 2" xfId="24452"/>
    <cellStyle name="Input 3 4 3 5 5 3" xfId="24453"/>
    <cellStyle name="Input 3 4 3 5 6" xfId="24454"/>
    <cellStyle name="Input 3 4 3 5 6 2" xfId="24455"/>
    <cellStyle name="Input 3 4 3 5 6 3" xfId="24456"/>
    <cellStyle name="Input 3 4 3 5 7" xfId="24457"/>
    <cellStyle name="Input 3 4 3 5 7 2" xfId="24458"/>
    <cellStyle name="Input 3 4 3 5 7 3" xfId="24459"/>
    <cellStyle name="Input 3 4 3 5 8" xfId="24460"/>
    <cellStyle name="Input 3 4 3 5 9" xfId="24461"/>
    <cellStyle name="Input 3 4 3 6" xfId="24462"/>
    <cellStyle name="Input 3 4 3 6 2" xfId="24463"/>
    <cellStyle name="Input 3 4 3 6 3" xfId="24464"/>
    <cellStyle name="Input 3 4 3 7" xfId="24465"/>
    <cellStyle name="Input 3 4 3 7 2" xfId="24466"/>
    <cellStyle name="Input 3 4 3 7 3" xfId="24467"/>
    <cellStyle name="Input 3 4 3 8" xfId="24468"/>
    <cellStyle name="Input 3 4 3 8 2" xfId="24469"/>
    <cellStyle name="Input 3 4 3 8 3" xfId="24470"/>
    <cellStyle name="Input 3 4 3 9" xfId="24471"/>
    <cellStyle name="Input 3 4 3 9 2" xfId="24472"/>
    <cellStyle name="Input 3 4 3 9 3" xfId="24473"/>
    <cellStyle name="Input 3 4 4" xfId="24474"/>
    <cellStyle name="Input 3 4 4 10" xfId="24475"/>
    <cellStyle name="Input 3 4 4 2" xfId="24476"/>
    <cellStyle name="Input 3 4 4 2 10" xfId="24477"/>
    <cellStyle name="Input 3 4 4 2 2" xfId="24478"/>
    <cellStyle name="Input 3 4 4 2 2 2" xfId="24479"/>
    <cellStyle name="Input 3 4 4 2 2 2 2" xfId="24480"/>
    <cellStyle name="Input 3 4 4 2 2 2 3" xfId="24481"/>
    <cellStyle name="Input 3 4 4 2 2 3" xfId="24482"/>
    <cellStyle name="Input 3 4 4 2 2 3 2" xfId="24483"/>
    <cellStyle name="Input 3 4 4 2 2 3 3" xfId="24484"/>
    <cellStyle name="Input 3 4 4 2 2 4" xfId="24485"/>
    <cellStyle name="Input 3 4 4 2 2 4 2" xfId="24486"/>
    <cellStyle name="Input 3 4 4 2 2 4 3" xfId="24487"/>
    <cellStyle name="Input 3 4 4 2 2 5" xfId="24488"/>
    <cellStyle name="Input 3 4 4 2 2 5 2" xfId="24489"/>
    <cellStyle name="Input 3 4 4 2 2 5 3" xfId="24490"/>
    <cellStyle name="Input 3 4 4 2 2 6" xfId="24491"/>
    <cellStyle name="Input 3 4 4 2 2 6 2" xfId="24492"/>
    <cellStyle name="Input 3 4 4 2 2 6 3" xfId="24493"/>
    <cellStyle name="Input 3 4 4 2 2 7" xfId="24494"/>
    <cellStyle name="Input 3 4 4 2 2 7 2" xfId="24495"/>
    <cellStyle name="Input 3 4 4 2 2 7 3" xfId="24496"/>
    <cellStyle name="Input 3 4 4 2 2 8" xfId="24497"/>
    <cellStyle name="Input 3 4 4 2 2 9" xfId="24498"/>
    <cellStyle name="Input 3 4 4 2 3" xfId="24499"/>
    <cellStyle name="Input 3 4 4 2 3 2" xfId="24500"/>
    <cellStyle name="Input 3 4 4 2 3 3" xfId="24501"/>
    <cellStyle name="Input 3 4 4 2 4" xfId="24502"/>
    <cellStyle name="Input 3 4 4 2 4 2" xfId="24503"/>
    <cellStyle name="Input 3 4 4 2 4 3" xfId="24504"/>
    <cellStyle name="Input 3 4 4 2 5" xfId="24505"/>
    <cellStyle name="Input 3 4 4 2 5 2" xfId="24506"/>
    <cellStyle name="Input 3 4 4 2 5 3" xfId="24507"/>
    <cellStyle name="Input 3 4 4 2 6" xfId="24508"/>
    <cellStyle name="Input 3 4 4 2 6 2" xfId="24509"/>
    <cellStyle name="Input 3 4 4 2 6 3" xfId="24510"/>
    <cellStyle name="Input 3 4 4 2 7" xfId="24511"/>
    <cellStyle name="Input 3 4 4 2 7 2" xfId="24512"/>
    <cellStyle name="Input 3 4 4 2 7 3" xfId="24513"/>
    <cellStyle name="Input 3 4 4 2 8" xfId="24514"/>
    <cellStyle name="Input 3 4 4 2 8 2" xfId="24515"/>
    <cellStyle name="Input 3 4 4 2 8 3" xfId="24516"/>
    <cellStyle name="Input 3 4 4 2 9" xfId="24517"/>
    <cellStyle name="Input 3 4 4 3" xfId="24518"/>
    <cellStyle name="Input 3 4 4 3 10" xfId="24519"/>
    <cellStyle name="Input 3 4 4 3 2" xfId="24520"/>
    <cellStyle name="Input 3 4 4 3 2 2" xfId="24521"/>
    <cellStyle name="Input 3 4 4 3 2 2 2" xfId="24522"/>
    <cellStyle name="Input 3 4 4 3 2 2 3" xfId="24523"/>
    <cellStyle name="Input 3 4 4 3 2 3" xfId="24524"/>
    <cellStyle name="Input 3 4 4 3 2 3 2" xfId="24525"/>
    <cellStyle name="Input 3 4 4 3 2 3 3" xfId="24526"/>
    <cellStyle name="Input 3 4 4 3 2 4" xfId="24527"/>
    <cellStyle name="Input 3 4 4 3 2 4 2" xfId="24528"/>
    <cellStyle name="Input 3 4 4 3 2 4 3" xfId="24529"/>
    <cellStyle name="Input 3 4 4 3 2 5" xfId="24530"/>
    <cellStyle name="Input 3 4 4 3 2 5 2" xfId="24531"/>
    <cellStyle name="Input 3 4 4 3 2 5 3" xfId="24532"/>
    <cellStyle name="Input 3 4 4 3 2 6" xfId="24533"/>
    <cellStyle name="Input 3 4 4 3 2 6 2" xfId="24534"/>
    <cellStyle name="Input 3 4 4 3 2 6 3" xfId="24535"/>
    <cellStyle name="Input 3 4 4 3 2 7" xfId="24536"/>
    <cellStyle name="Input 3 4 4 3 2 7 2" xfId="24537"/>
    <cellStyle name="Input 3 4 4 3 2 7 3" xfId="24538"/>
    <cellStyle name="Input 3 4 4 3 2 8" xfId="24539"/>
    <cellStyle name="Input 3 4 4 3 2 9" xfId="24540"/>
    <cellStyle name="Input 3 4 4 3 3" xfId="24541"/>
    <cellStyle name="Input 3 4 4 3 3 2" xfId="24542"/>
    <cellStyle name="Input 3 4 4 3 3 3" xfId="24543"/>
    <cellStyle name="Input 3 4 4 3 4" xfId="24544"/>
    <cellStyle name="Input 3 4 4 3 4 2" xfId="24545"/>
    <cellStyle name="Input 3 4 4 3 4 3" xfId="24546"/>
    <cellStyle name="Input 3 4 4 3 5" xfId="24547"/>
    <cellStyle name="Input 3 4 4 3 5 2" xfId="24548"/>
    <cellStyle name="Input 3 4 4 3 5 3" xfId="24549"/>
    <cellStyle name="Input 3 4 4 3 6" xfId="24550"/>
    <cellStyle name="Input 3 4 4 3 6 2" xfId="24551"/>
    <cellStyle name="Input 3 4 4 3 6 3" xfId="24552"/>
    <cellStyle name="Input 3 4 4 3 7" xfId="24553"/>
    <cellStyle name="Input 3 4 4 3 7 2" xfId="24554"/>
    <cellStyle name="Input 3 4 4 3 7 3" xfId="24555"/>
    <cellStyle name="Input 3 4 4 3 8" xfId="24556"/>
    <cellStyle name="Input 3 4 4 3 8 2" xfId="24557"/>
    <cellStyle name="Input 3 4 4 3 8 3" xfId="24558"/>
    <cellStyle name="Input 3 4 4 3 9" xfId="24559"/>
    <cellStyle name="Input 3 4 4 4" xfId="24560"/>
    <cellStyle name="Input 3 4 4 4 10" xfId="24561"/>
    <cellStyle name="Input 3 4 4 4 2" xfId="24562"/>
    <cellStyle name="Input 3 4 4 4 2 2" xfId="24563"/>
    <cellStyle name="Input 3 4 4 4 2 2 2" xfId="24564"/>
    <cellStyle name="Input 3 4 4 4 2 2 3" xfId="24565"/>
    <cellStyle name="Input 3 4 4 4 2 3" xfId="24566"/>
    <cellStyle name="Input 3 4 4 4 2 3 2" xfId="24567"/>
    <cellStyle name="Input 3 4 4 4 2 3 3" xfId="24568"/>
    <cellStyle name="Input 3 4 4 4 2 4" xfId="24569"/>
    <cellStyle name="Input 3 4 4 4 2 4 2" xfId="24570"/>
    <cellStyle name="Input 3 4 4 4 2 4 3" xfId="24571"/>
    <cellStyle name="Input 3 4 4 4 2 5" xfId="24572"/>
    <cellStyle name="Input 3 4 4 4 2 5 2" xfId="24573"/>
    <cellStyle name="Input 3 4 4 4 2 5 3" xfId="24574"/>
    <cellStyle name="Input 3 4 4 4 2 6" xfId="24575"/>
    <cellStyle name="Input 3 4 4 4 2 6 2" xfId="24576"/>
    <cellStyle name="Input 3 4 4 4 2 6 3" xfId="24577"/>
    <cellStyle name="Input 3 4 4 4 2 7" xfId="24578"/>
    <cellStyle name="Input 3 4 4 4 2 7 2" xfId="24579"/>
    <cellStyle name="Input 3 4 4 4 2 7 3" xfId="24580"/>
    <cellStyle name="Input 3 4 4 4 2 8" xfId="24581"/>
    <cellStyle name="Input 3 4 4 4 2 9" xfId="24582"/>
    <cellStyle name="Input 3 4 4 4 3" xfId="24583"/>
    <cellStyle name="Input 3 4 4 4 3 2" xfId="24584"/>
    <cellStyle name="Input 3 4 4 4 3 3" xfId="24585"/>
    <cellStyle name="Input 3 4 4 4 4" xfId="24586"/>
    <cellStyle name="Input 3 4 4 4 4 2" xfId="24587"/>
    <cellStyle name="Input 3 4 4 4 4 3" xfId="24588"/>
    <cellStyle name="Input 3 4 4 4 5" xfId="24589"/>
    <cellStyle name="Input 3 4 4 4 5 2" xfId="24590"/>
    <cellStyle name="Input 3 4 4 4 5 3" xfId="24591"/>
    <cellStyle name="Input 3 4 4 4 6" xfId="24592"/>
    <cellStyle name="Input 3 4 4 4 6 2" xfId="24593"/>
    <cellStyle name="Input 3 4 4 4 6 3" xfId="24594"/>
    <cellStyle name="Input 3 4 4 4 7" xfId="24595"/>
    <cellStyle name="Input 3 4 4 4 7 2" xfId="24596"/>
    <cellStyle name="Input 3 4 4 4 7 3" xfId="24597"/>
    <cellStyle name="Input 3 4 4 4 8" xfId="24598"/>
    <cellStyle name="Input 3 4 4 4 8 2" xfId="24599"/>
    <cellStyle name="Input 3 4 4 4 8 3" xfId="24600"/>
    <cellStyle name="Input 3 4 4 4 9" xfId="24601"/>
    <cellStyle name="Input 3 4 4 5" xfId="24602"/>
    <cellStyle name="Input 3 4 4 5 2" xfId="24603"/>
    <cellStyle name="Input 3 4 4 5 2 2" xfId="24604"/>
    <cellStyle name="Input 3 4 4 5 2 3" xfId="24605"/>
    <cellStyle name="Input 3 4 4 5 3" xfId="24606"/>
    <cellStyle name="Input 3 4 4 5 3 2" xfId="24607"/>
    <cellStyle name="Input 3 4 4 5 3 3" xfId="24608"/>
    <cellStyle name="Input 3 4 4 5 4" xfId="24609"/>
    <cellStyle name="Input 3 4 4 5 4 2" xfId="24610"/>
    <cellStyle name="Input 3 4 4 5 4 3" xfId="24611"/>
    <cellStyle name="Input 3 4 4 5 5" xfId="24612"/>
    <cellStyle name="Input 3 4 4 5 5 2" xfId="24613"/>
    <cellStyle name="Input 3 4 4 5 5 3" xfId="24614"/>
    <cellStyle name="Input 3 4 4 5 6" xfId="24615"/>
    <cellStyle name="Input 3 4 4 5 6 2" xfId="24616"/>
    <cellStyle name="Input 3 4 4 5 6 3" xfId="24617"/>
    <cellStyle name="Input 3 4 4 5 7" xfId="24618"/>
    <cellStyle name="Input 3 4 4 5 7 2" xfId="24619"/>
    <cellStyle name="Input 3 4 4 5 7 3" xfId="24620"/>
    <cellStyle name="Input 3 4 4 5 8" xfId="24621"/>
    <cellStyle name="Input 3 4 4 5 9" xfId="24622"/>
    <cellStyle name="Input 3 4 4 6" xfId="24623"/>
    <cellStyle name="Input 3 4 4 6 2" xfId="24624"/>
    <cellStyle name="Input 3 4 4 6 3" xfId="24625"/>
    <cellStyle name="Input 3 4 4 7" xfId="24626"/>
    <cellStyle name="Input 3 4 4 7 2" xfId="24627"/>
    <cellStyle name="Input 3 4 4 7 3" xfId="24628"/>
    <cellStyle name="Input 3 4 4 8" xfId="24629"/>
    <cellStyle name="Input 3 4 4 8 2" xfId="24630"/>
    <cellStyle name="Input 3 4 4 8 3" xfId="24631"/>
    <cellStyle name="Input 3 4 4 9" xfId="24632"/>
    <cellStyle name="Input 3 4 4 9 2" xfId="24633"/>
    <cellStyle name="Input 3 4 4 9 3" xfId="24634"/>
    <cellStyle name="Input 3 4 5" xfId="24635"/>
    <cellStyle name="Input 3 4 5 10" xfId="24636"/>
    <cellStyle name="Input 3 4 5 2" xfId="24637"/>
    <cellStyle name="Input 3 4 5 2 10" xfId="24638"/>
    <cellStyle name="Input 3 4 5 2 2" xfId="24639"/>
    <cellStyle name="Input 3 4 5 2 2 2" xfId="24640"/>
    <cellStyle name="Input 3 4 5 2 2 2 2" xfId="24641"/>
    <cellStyle name="Input 3 4 5 2 2 2 3" xfId="24642"/>
    <cellStyle name="Input 3 4 5 2 2 3" xfId="24643"/>
    <cellStyle name="Input 3 4 5 2 2 3 2" xfId="24644"/>
    <cellStyle name="Input 3 4 5 2 2 3 3" xfId="24645"/>
    <cellStyle name="Input 3 4 5 2 2 4" xfId="24646"/>
    <cellStyle name="Input 3 4 5 2 2 4 2" xfId="24647"/>
    <cellStyle name="Input 3 4 5 2 2 4 3" xfId="24648"/>
    <cellStyle name="Input 3 4 5 2 2 5" xfId="24649"/>
    <cellStyle name="Input 3 4 5 2 2 5 2" xfId="24650"/>
    <cellStyle name="Input 3 4 5 2 2 5 3" xfId="24651"/>
    <cellStyle name="Input 3 4 5 2 2 6" xfId="24652"/>
    <cellStyle name="Input 3 4 5 2 2 6 2" xfId="24653"/>
    <cellStyle name="Input 3 4 5 2 2 6 3" xfId="24654"/>
    <cellStyle name="Input 3 4 5 2 2 7" xfId="24655"/>
    <cellStyle name="Input 3 4 5 2 2 7 2" xfId="24656"/>
    <cellStyle name="Input 3 4 5 2 2 7 3" xfId="24657"/>
    <cellStyle name="Input 3 4 5 2 2 8" xfId="24658"/>
    <cellStyle name="Input 3 4 5 2 2 9" xfId="24659"/>
    <cellStyle name="Input 3 4 5 2 3" xfId="24660"/>
    <cellStyle name="Input 3 4 5 2 3 2" xfId="24661"/>
    <cellStyle name="Input 3 4 5 2 3 3" xfId="24662"/>
    <cellStyle name="Input 3 4 5 2 4" xfId="24663"/>
    <cellStyle name="Input 3 4 5 2 4 2" xfId="24664"/>
    <cellStyle name="Input 3 4 5 2 4 3" xfId="24665"/>
    <cellStyle name="Input 3 4 5 2 5" xfId="24666"/>
    <cellStyle name="Input 3 4 5 2 5 2" xfId="24667"/>
    <cellStyle name="Input 3 4 5 2 5 3" xfId="24668"/>
    <cellStyle name="Input 3 4 5 2 6" xfId="24669"/>
    <cellStyle name="Input 3 4 5 2 6 2" xfId="24670"/>
    <cellStyle name="Input 3 4 5 2 6 3" xfId="24671"/>
    <cellStyle name="Input 3 4 5 2 7" xfId="24672"/>
    <cellStyle name="Input 3 4 5 2 7 2" xfId="24673"/>
    <cellStyle name="Input 3 4 5 2 7 3" xfId="24674"/>
    <cellStyle name="Input 3 4 5 2 8" xfId="24675"/>
    <cellStyle name="Input 3 4 5 2 8 2" xfId="24676"/>
    <cellStyle name="Input 3 4 5 2 8 3" xfId="24677"/>
    <cellStyle name="Input 3 4 5 2 9" xfId="24678"/>
    <cellStyle name="Input 3 4 5 3" xfId="24679"/>
    <cellStyle name="Input 3 4 5 3 10" xfId="24680"/>
    <cellStyle name="Input 3 4 5 3 2" xfId="24681"/>
    <cellStyle name="Input 3 4 5 3 2 2" xfId="24682"/>
    <cellStyle name="Input 3 4 5 3 2 2 2" xfId="24683"/>
    <cellStyle name="Input 3 4 5 3 2 2 3" xfId="24684"/>
    <cellStyle name="Input 3 4 5 3 2 3" xfId="24685"/>
    <cellStyle name="Input 3 4 5 3 2 3 2" xfId="24686"/>
    <cellStyle name="Input 3 4 5 3 2 3 3" xfId="24687"/>
    <cellStyle name="Input 3 4 5 3 2 4" xfId="24688"/>
    <cellStyle name="Input 3 4 5 3 2 4 2" xfId="24689"/>
    <cellStyle name="Input 3 4 5 3 2 4 3" xfId="24690"/>
    <cellStyle name="Input 3 4 5 3 2 5" xfId="24691"/>
    <cellStyle name="Input 3 4 5 3 2 5 2" xfId="24692"/>
    <cellStyle name="Input 3 4 5 3 2 5 3" xfId="24693"/>
    <cellStyle name="Input 3 4 5 3 2 6" xfId="24694"/>
    <cellStyle name="Input 3 4 5 3 2 6 2" xfId="24695"/>
    <cellStyle name="Input 3 4 5 3 2 6 3" xfId="24696"/>
    <cellStyle name="Input 3 4 5 3 2 7" xfId="24697"/>
    <cellStyle name="Input 3 4 5 3 2 7 2" xfId="24698"/>
    <cellStyle name="Input 3 4 5 3 2 7 3" xfId="24699"/>
    <cellStyle name="Input 3 4 5 3 2 8" xfId="24700"/>
    <cellStyle name="Input 3 4 5 3 2 9" xfId="24701"/>
    <cellStyle name="Input 3 4 5 3 3" xfId="24702"/>
    <cellStyle name="Input 3 4 5 3 3 2" xfId="24703"/>
    <cellStyle name="Input 3 4 5 3 3 3" xfId="24704"/>
    <cellStyle name="Input 3 4 5 3 4" xfId="24705"/>
    <cellStyle name="Input 3 4 5 3 4 2" xfId="24706"/>
    <cellStyle name="Input 3 4 5 3 4 3" xfId="24707"/>
    <cellStyle name="Input 3 4 5 3 5" xfId="24708"/>
    <cellStyle name="Input 3 4 5 3 5 2" xfId="24709"/>
    <cellStyle name="Input 3 4 5 3 5 3" xfId="24710"/>
    <cellStyle name="Input 3 4 5 3 6" xfId="24711"/>
    <cellStyle name="Input 3 4 5 3 6 2" xfId="24712"/>
    <cellStyle name="Input 3 4 5 3 6 3" xfId="24713"/>
    <cellStyle name="Input 3 4 5 3 7" xfId="24714"/>
    <cellStyle name="Input 3 4 5 3 7 2" xfId="24715"/>
    <cellStyle name="Input 3 4 5 3 7 3" xfId="24716"/>
    <cellStyle name="Input 3 4 5 3 8" xfId="24717"/>
    <cellStyle name="Input 3 4 5 3 8 2" xfId="24718"/>
    <cellStyle name="Input 3 4 5 3 8 3" xfId="24719"/>
    <cellStyle name="Input 3 4 5 3 9" xfId="24720"/>
    <cellStyle name="Input 3 4 5 4" xfId="24721"/>
    <cellStyle name="Input 3 4 5 4 10" xfId="24722"/>
    <cellStyle name="Input 3 4 5 4 2" xfId="24723"/>
    <cellStyle name="Input 3 4 5 4 2 2" xfId="24724"/>
    <cellStyle name="Input 3 4 5 4 2 2 2" xfId="24725"/>
    <cellStyle name="Input 3 4 5 4 2 2 3" xfId="24726"/>
    <cellStyle name="Input 3 4 5 4 2 3" xfId="24727"/>
    <cellStyle name="Input 3 4 5 4 2 3 2" xfId="24728"/>
    <cellStyle name="Input 3 4 5 4 2 3 3" xfId="24729"/>
    <cellStyle name="Input 3 4 5 4 2 4" xfId="24730"/>
    <cellStyle name="Input 3 4 5 4 2 4 2" xfId="24731"/>
    <cellStyle name="Input 3 4 5 4 2 4 3" xfId="24732"/>
    <cellStyle name="Input 3 4 5 4 2 5" xfId="24733"/>
    <cellStyle name="Input 3 4 5 4 2 5 2" xfId="24734"/>
    <cellStyle name="Input 3 4 5 4 2 5 3" xfId="24735"/>
    <cellStyle name="Input 3 4 5 4 2 6" xfId="24736"/>
    <cellStyle name="Input 3 4 5 4 2 6 2" xfId="24737"/>
    <cellStyle name="Input 3 4 5 4 2 6 3" xfId="24738"/>
    <cellStyle name="Input 3 4 5 4 2 7" xfId="24739"/>
    <cellStyle name="Input 3 4 5 4 2 7 2" xfId="24740"/>
    <cellStyle name="Input 3 4 5 4 2 7 3" xfId="24741"/>
    <cellStyle name="Input 3 4 5 4 2 8" xfId="24742"/>
    <cellStyle name="Input 3 4 5 4 2 9" xfId="24743"/>
    <cellStyle name="Input 3 4 5 4 3" xfId="24744"/>
    <cellStyle name="Input 3 4 5 4 3 2" xfId="24745"/>
    <cellStyle name="Input 3 4 5 4 3 3" xfId="24746"/>
    <cellStyle name="Input 3 4 5 4 4" xfId="24747"/>
    <cellStyle name="Input 3 4 5 4 4 2" xfId="24748"/>
    <cellStyle name="Input 3 4 5 4 4 3" xfId="24749"/>
    <cellStyle name="Input 3 4 5 4 5" xfId="24750"/>
    <cellStyle name="Input 3 4 5 4 5 2" xfId="24751"/>
    <cellStyle name="Input 3 4 5 4 5 3" xfId="24752"/>
    <cellStyle name="Input 3 4 5 4 6" xfId="24753"/>
    <cellStyle name="Input 3 4 5 4 6 2" xfId="24754"/>
    <cellStyle name="Input 3 4 5 4 6 3" xfId="24755"/>
    <cellStyle name="Input 3 4 5 4 7" xfId="24756"/>
    <cellStyle name="Input 3 4 5 4 7 2" xfId="24757"/>
    <cellStyle name="Input 3 4 5 4 7 3" xfId="24758"/>
    <cellStyle name="Input 3 4 5 4 8" xfId="24759"/>
    <cellStyle name="Input 3 4 5 4 8 2" xfId="24760"/>
    <cellStyle name="Input 3 4 5 4 8 3" xfId="24761"/>
    <cellStyle name="Input 3 4 5 4 9" xfId="24762"/>
    <cellStyle name="Input 3 4 5 5" xfId="24763"/>
    <cellStyle name="Input 3 4 5 5 2" xfId="24764"/>
    <cellStyle name="Input 3 4 5 5 2 2" xfId="24765"/>
    <cellStyle name="Input 3 4 5 5 2 3" xfId="24766"/>
    <cellStyle name="Input 3 4 5 5 3" xfId="24767"/>
    <cellStyle name="Input 3 4 5 5 3 2" xfId="24768"/>
    <cellStyle name="Input 3 4 5 5 3 3" xfId="24769"/>
    <cellStyle name="Input 3 4 5 5 4" xfId="24770"/>
    <cellStyle name="Input 3 4 5 5 4 2" xfId="24771"/>
    <cellStyle name="Input 3 4 5 5 4 3" xfId="24772"/>
    <cellStyle name="Input 3 4 5 5 5" xfId="24773"/>
    <cellStyle name="Input 3 4 5 5 5 2" xfId="24774"/>
    <cellStyle name="Input 3 4 5 5 5 3" xfId="24775"/>
    <cellStyle name="Input 3 4 5 5 6" xfId="24776"/>
    <cellStyle name="Input 3 4 5 5 6 2" xfId="24777"/>
    <cellStyle name="Input 3 4 5 5 6 3" xfId="24778"/>
    <cellStyle name="Input 3 4 5 5 7" xfId="24779"/>
    <cellStyle name="Input 3 4 5 5 7 2" xfId="24780"/>
    <cellStyle name="Input 3 4 5 5 7 3" xfId="24781"/>
    <cellStyle name="Input 3 4 5 5 8" xfId="24782"/>
    <cellStyle name="Input 3 4 5 5 9" xfId="24783"/>
    <cellStyle name="Input 3 4 5 6" xfId="24784"/>
    <cellStyle name="Input 3 4 5 6 2" xfId="24785"/>
    <cellStyle name="Input 3 4 5 6 3" xfId="24786"/>
    <cellStyle name="Input 3 4 5 7" xfId="24787"/>
    <cellStyle name="Input 3 4 5 7 2" xfId="24788"/>
    <cellStyle name="Input 3 4 5 7 3" xfId="24789"/>
    <cellStyle name="Input 3 4 5 8" xfId="24790"/>
    <cellStyle name="Input 3 4 5 8 2" xfId="24791"/>
    <cellStyle name="Input 3 4 5 8 3" xfId="24792"/>
    <cellStyle name="Input 3 4 5 9" xfId="24793"/>
    <cellStyle name="Input 3 4 5 9 2" xfId="24794"/>
    <cellStyle name="Input 3 4 5 9 3" xfId="24795"/>
    <cellStyle name="Input 3 4 6" xfId="24796"/>
    <cellStyle name="Input 3 4 6 10" xfId="24797"/>
    <cellStyle name="Input 3 4 6 2" xfId="24798"/>
    <cellStyle name="Input 3 4 6 2 2" xfId="24799"/>
    <cellStyle name="Input 3 4 6 2 2 2" xfId="24800"/>
    <cellStyle name="Input 3 4 6 2 2 3" xfId="24801"/>
    <cellStyle name="Input 3 4 6 2 3" xfId="24802"/>
    <cellStyle name="Input 3 4 6 2 3 2" xfId="24803"/>
    <cellStyle name="Input 3 4 6 2 3 3" xfId="24804"/>
    <cellStyle name="Input 3 4 6 2 4" xfId="24805"/>
    <cellStyle name="Input 3 4 6 2 4 2" xfId="24806"/>
    <cellStyle name="Input 3 4 6 2 4 3" xfId="24807"/>
    <cellStyle name="Input 3 4 6 2 5" xfId="24808"/>
    <cellStyle name="Input 3 4 6 2 5 2" xfId="24809"/>
    <cellStyle name="Input 3 4 6 2 5 3" xfId="24810"/>
    <cellStyle name="Input 3 4 6 2 6" xfId="24811"/>
    <cellStyle name="Input 3 4 6 2 6 2" xfId="24812"/>
    <cellStyle name="Input 3 4 6 2 6 3" xfId="24813"/>
    <cellStyle name="Input 3 4 6 2 7" xfId="24814"/>
    <cellStyle name="Input 3 4 6 2 7 2" xfId="24815"/>
    <cellStyle name="Input 3 4 6 2 7 3" xfId="24816"/>
    <cellStyle name="Input 3 4 6 2 8" xfId="24817"/>
    <cellStyle name="Input 3 4 6 2 9" xfId="24818"/>
    <cellStyle name="Input 3 4 6 3" xfId="24819"/>
    <cellStyle name="Input 3 4 6 3 2" xfId="24820"/>
    <cellStyle name="Input 3 4 6 3 3" xfId="24821"/>
    <cellStyle name="Input 3 4 6 4" xfId="24822"/>
    <cellStyle name="Input 3 4 6 4 2" xfId="24823"/>
    <cellStyle name="Input 3 4 6 4 3" xfId="24824"/>
    <cellStyle name="Input 3 4 6 5" xfId="24825"/>
    <cellStyle name="Input 3 4 6 5 2" xfId="24826"/>
    <cellStyle name="Input 3 4 6 5 3" xfId="24827"/>
    <cellStyle name="Input 3 4 6 6" xfId="24828"/>
    <cellStyle name="Input 3 4 6 6 2" xfId="24829"/>
    <cellStyle name="Input 3 4 6 6 3" xfId="24830"/>
    <cellStyle name="Input 3 4 6 7" xfId="24831"/>
    <cellStyle name="Input 3 4 6 7 2" xfId="24832"/>
    <cellStyle name="Input 3 4 6 7 3" xfId="24833"/>
    <cellStyle name="Input 3 4 6 8" xfId="24834"/>
    <cellStyle name="Input 3 4 6 8 2" xfId="24835"/>
    <cellStyle name="Input 3 4 6 8 3" xfId="24836"/>
    <cellStyle name="Input 3 4 6 9" xfId="24837"/>
    <cellStyle name="Input 3 4 7" xfId="24838"/>
    <cellStyle name="Input 3 4 7 10" xfId="24839"/>
    <cellStyle name="Input 3 4 7 2" xfId="24840"/>
    <cellStyle name="Input 3 4 7 2 2" xfId="24841"/>
    <cellStyle name="Input 3 4 7 2 2 2" xfId="24842"/>
    <cellStyle name="Input 3 4 7 2 2 3" xfId="24843"/>
    <cellStyle name="Input 3 4 7 2 3" xfId="24844"/>
    <cellStyle name="Input 3 4 7 2 3 2" xfId="24845"/>
    <cellStyle name="Input 3 4 7 2 3 3" xfId="24846"/>
    <cellStyle name="Input 3 4 7 2 4" xfId="24847"/>
    <cellStyle name="Input 3 4 7 2 4 2" xfId="24848"/>
    <cellStyle name="Input 3 4 7 2 4 3" xfId="24849"/>
    <cellStyle name="Input 3 4 7 2 5" xfId="24850"/>
    <cellStyle name="Input 3 4 7 2 5 2" xfId="24851"/>
    <cellStyle name="Input 3 4 7 2 5 3" xfId="24852"/>
    <cellStyle name="Input 3 4 7 2 6" xfId="24853"/>
    <cellStyle name="Input 3 4 7 2 6 2" xfId="24854"/>
    <cellStyle name="Input 3 4 7 2 6 3" xfId="24855"/>
    <cellStyle name="Input 3 4 7 2 7" xfId="24856"/>
    <cellStyle name="Input 3 4 7 2 7 2" xfId="24857"/>
    <cellStyle name="Input 3 4 7 2 7 3" xfId="24858"/>
    <cellStyle name="Input 3 4 7 2 8" xfId="24859"/>
    <cellStyle name="Input 3 4 7 2 9" xfId="24860"/>
    <cellStyle name="Input 3 4 7 3" xfId="24861"/>
    <cellStyle name="Input 3 4 7 3 2" xfId="24862"/>
    <cellStyle name="Input 3 4 7 3 3" xfId="24863"/>
    <cellStyle name="Input 3 4 7 4" xfId="24864"/>
    <cellStyle name="Input 3 4 7 4 2" xfId="24865"/>
    <cellStyle name="Input 3 4 7 4 3" xfId="24866"/>
    <cellStyle name="Input 3 4 7 5" xfId="24867"/>
    <cellStyle name="Input 3 4 7 5 2" xfId="24868"/>
    <cellStyle name="Input 3 4 7 5 3" xfId="24869"/>
    <cellStyle name="Input 3 4 7 6" xfId="24870"/>
    <cellStyle name="Input 3 4 7 6 2" xfId="24871"/>
    <cellStyle name="Input 3 4 7 6 3" xfId="24872"/>
    <cellStyle name="Input 3 4 7 7" xfId="24873"/>
    <cellStyle name="Input 3 4 7 7 2" xfId="24874"/>
    <cellStyle name="Input 3 4 7 7 3" xfId="24875"/>
    <cellStyle name="Input 3 4 7 8" xfId="24876"/>
    <cellStyle name="Input 3 4 7 8 2" xfId="24877"/>
    <cellStyle name="Input 3 4 7 8 3" xfId="24878"/>
    <cellStyle name="Input 3 4 7 9" xfId="24879"/>
    <cellStyle name="Input 3 4 8" xfId="24880"/>
    <cellStyle name="Input 3 4 8 10" xfId="24881"/>
    <cellStyle name="Input 3 4 8 2" xfId="24882"/>
    <cellStyle name="Input 3 4 8 2 2" xfId="24883"/>
    <cellStyle name="Input 3 4 8 2 2 2" xfId="24884"/>
    <cellStyle name="Input 3 4 8 2 2 3" xfId="24885"/>
    <cellStyle name="Input 3 4 8 2 3" xfId="24886"/>
    <cellStyle name="Input 3 4 8 2 3 2" xfId="24887"/>
    <cellStyle name="Input 3 4 8 2 3 3" xfId="24888"/>
    <cellStyle name="Input 3 4 8 2 4" xfId="24889"/>
    <cellStyle name="Input 3 4 8 2 4 2" xfId="24890"/>
    <cellStyle name="Input 3 4 8 2 4 3" xfId="24891"/>
    <cellStyle name="Input 3 4 8 2 5" xfId="24892"/>
    <cellStyle name="Input 3 4 8 2 5 2" xfId="24893"/>
    <cellStyle name="Input 3 4 8 2 5 3" xfId="24894"/>
    <cellStyle name="Input 3 4 8 2 6" xfId="24895"/>
    <cellStyle name="Input 3 4 8 2 6 2" xfId="24896"/>
    <cellStyle name="Input 3 4 8 2 6 3" xfId="24897"/>
    <cellStyle name="Input 3 4 8 2 7" xfId="24898"/>
    <cellStyle name="Input 3 4 8 2 7 2" xfId="24899"/>
    <cellStyle name="Input 3 4 8 2 7 3" xfId="24900"/>
    <cellStyle name="Input 3 4 8 2 8" xfId="24901"/>
    <cellStyle name="Input 3 4 8 2 9" xfId="24902"/>
    <cellStyle name="Input 3 4 8 3" xfId="24903"/>
    <cellStyle name="Input 3 4 8 3 2" xfId="24904"/>
    <cellStyle name="Input 3 4 8 3 3" xfId="24905"/>
    <cellStyle name="Input 3 4 8 4" xfId="24906"/>
    <cellStyle name="Input 3 4 8 4 2" xfId="24907"/>
    <cellStyle name="Input 3 4 8 4 3" xfId="24908"/>
    <cellStyle name="Input 3 4 8 5" xfId="24909"/>
    <cellStyle name="Input 3 4 8 5 2" xfId="24910"/>
    <cellStyle name="Input 3 4 8 5 3" xfId="24911"/>
    <cellStyle name="Input 3 4 8 6" xfId="24912"/>
    <cellStyle name="Input 3 4 8 6 2" xfId="24913"/>
    <cellStyle name="Input 3 4 8 6 3" xfId="24914"/>
    <cellStyle name="Input 3 4 8 7" xfId="24915"/>
    <cellStyle name="Input 3 4 8 7 2" xfId="24916"/>
    <cellStyle name="Input 3 4 8 7 3" xfId="24917"/>
    <cellStyle name="Input 3 4 8 8" xfId="24918"/>
    <cellStyle name="Input 3 4 8 8 2" xfId="24919"/>
    <cellStyle name="Input 3 4 8 8 3" xfId="24920"/>
    <cellStyle name="Input 3 4 8 9" xfId="24921"/>
    <cellStyle name="Input 3 4 9" xfId="24922"/>
    <cellStyle name="Input 3 4 9 2" xfId="24923"/>
    <cellStyle name="Input 3 4 9 2 2" xfId="24924"/>
    <cellStyle name="Input 3 4 9 2 3" xfId="24925"/>
    <cellStyle name="Input 3 4 9 3" xfId="24926"/>
    <cellStyle name="Input 3 4 9 3 2" xfId="24927"/>
    <cellStyle name="Input 3 4 9 3 3" xfId="24928"/>
    <cellStyle name="Input 3 4 9 4" xfId="24929"/>
    <cellStyle name="Input 3 4 9 4 2" xfId="24930"/>
    <cellStyle name="Input 3 4 9 4 3" xfId="24931"/>
    <cellStyle name="Input 3 4 9 5" xfId="24932"/>
    <cellStyle name="Input 3 4 9 5 2" xfId="24933"/>
    <cellStyle name="Input 3 4 9 5 3" xfId="24934"/>
    <cellStyle name="Input 3 4 9 6" xfId="24935"/>
    <cellStyle name="Input 3 4 9 6 2" xfId="24936"/>
    <cellStyle name="Input 3 4 9 6 3" xfId="24937"/>
    <cellStyle name="Input 3 4 9 7" xfId="24938"/>
    <cellStyle name="Input 3 4 9 7 2" xfId="24939"/>
    <cellStyle name="Input 3 4 9 7 3" xfId="24940"/>
    <cellStyle name="Input 3 4 9 8" xfId="24941"/>
    <cellStyle name="Input 3 4 9 9" xfId="24942"/>
    <cellStyle name="Input 3 5" xfId="24943"/>
    <cellStyle name="Input 3 5 2" xfId="24944"/>
    <cellStyle name="Input 3 5 2 2" xfId="24945"/>
    <cellStyle name="Input 3 5 2 2 2" xfId="24946"/>
    <cellStyle name="Input 3 5 2 2 3" xfId="24947"/>
    <cellStyle name="Input 3 5 2 3" xfId="24948"/>
    <cellStyle name="Input 3 5 2 3 2" xfId="24949"/>
    <cellStyle name="Input 3 5 2 3 3" xfId="24950"/>
    <cellStyle name="Input 3 5 2 4" xfId="24951"/>
    <cellStyle name="Input 3 5 2 4 2" xfId="24952"/>
    <cellStyle name="Input 3 5 2 4 3" xfId="24953"/>
    <cellStyle name="Input 3 5 2 5" xfId="24954"/>
    <cellStyle name="Input 3 5 2 5 2" xfId="24955"/>
    <cellStyle name="Input 3 5 2 5 3" xfId="24956"/>
    <cellStyle name="Input 3 5 2 6" xfId="24957"/>
    <cellStyle name="Input 3 5 2 6 2" xfId="24958"/>
    <cellStyle name="Input 3 5 2 6 3" xfId="24959"/>
    <cellStyle name="Input 3 5 2 7" xfId="24960"/>
    <cellStyle name="Input 3 5 2 7 2" xfId="24961"/>
    <cellStyle name="Input 3 5 2 7 3" xfId="24962"/>
    <cellStyle name="Input 3 5 2 8" xfId="24963"/>
    <cellStyle name="Input 3 5 2 9" xfId="24964"/>
    <cellStyle name="Input 3 5 3" xfId="24965"/>
    <cellStyle name="Input 3 5 3 2" xfId="24966"/>
    <cellStyle name="Input 3 5 3 3" xfId="24967"/>
    <cellStyle name="Input 3 5 4" xfId="24968"/>
    <cellStyle name="Input 3 5 4 2" xfId="24969"/>
    <cellStyle name="Input 3 5 4 3" xfId="24970"/>
    <cellStyle name="Input 3 5 5" xfId="24971"/>
    <cellStyle name="Input 3 5 5 2" xfId="24972"/>
    <cellStyle name="Input 3 5 5 3" xfId="24973"/>
    <cellStyle name="Input 3 5 6" xfId="24974"/>
    <cellStyle name="Input 3 5 6 2" xfId="24975"/>
    <cellStyle name="Input 3 5 6 3" xfId="24976"/>
    <cellStyle name="Input 3 5 7" xfId="24977"/>
    <cellStyle name="Input 3 5 7 2" xfId="24978"/>
    <cellStyle name="Input 3 5 7 3" xfId="24979"/>
    <cellStyle name="Input 3 5 8" xfId="24980"/>
    <cellStyle name="Input 3 5 8 2" xfId="24981"/>
    <cellStyle name="Input 3 5 8 3" xfId="24982"/>
    <cellStyle name="Input 3 5 9" xfId="24983"/>
    <cellStyle name="Input 3 6" xfId="24984"/>
    <cellStyle name="Input 3 6 10" xfId="24985"/>
    <cellStyle name="Input 3 6 2" xfId="24986"/>
    <cellStyle name="Input 3 6 2 2" xfId="24987"/>
    <cellStyle name="Input 3 6 2 2 2" xfId="24988"/>
    <cellStyle name="Input 3 6 2 2 3" xfId="24989"/>
    <cellStyle name="Input 3 6 2 3" xfId="24990"/>
    <cellStyle name="Input 3 6 2 3 2" xfId="24991"/>
    <cellStyle name="Input 3 6 2 3 3" xfId="24992"/>
    <cellStyle name="Input 3 6 2 4" xfId="24993"/>
    <cellStyle name="Input 3 6 2 4 2" xfId="24994"/>
    <cellStyle name="Input 3 6 2 4 3" xfId="24995"/>
    <cellStyle name="Input 3 6 2 5" xfId="24996"/>
    <cellStyle name="Input 3 6 2 5 2" xfId="24997"/>
    <cellStyle name="Input 3 6 2 5 3" xfId="24998"/>
    <cellStyle name="Input 3 6 2 6" xfId="24999"/>
    <cellStyle name="Input 3 6 2 6 2" xfId="25000"/>
    <cellStyle name="Input 3 6 2 6 3" xfId="25001"/>
    <cellStyle name="Input 3 6 2 7" xfId="25002"/>
    <cellStyle name="Input 3 6 2 7 2" xfId="25003"/>
    <cellStyle name="Input 3 6 2 7 3" xfId="25004"/>
    <cellStyle name="Input 3 6 2 8" xfId="25005"/>
    <cellStyle name="Input 3 6 2 9" xfId="25006"/>
    <cellStyle name="Input 3 6 3" xfId="25007"/>
    <cellStyle name="Input 3 6 3 2" xfId="25008"/>
    <cellStyle name="Input 3 6 3 3" xfId="25009"/>
    <cellStyle name="Input 3 6 4" xfId="25010"/>
    <cellStyle name="Input 3 6 4 2" xfId="25011"/>
    <cellStyle name="Input 3 6 4 3" xfId="25012"/>
    <cellStyle name="Input 3 6 5" xfId="25013"/>
    <cellStyle name="Input 3 6 5 2" xfId="25014"/>
    <cellStyle name="Input 3 6 5 3" xfId="25015"/>
    <cellStyle name="Input 3 6 6" xfId="25016"/>
    <cellStyle name="Input 3 6 6 2" xfId="25017"/>
    <cellStyle name="Input 3 6 6 3" xfId="25018"/>
    <cellStyle name="Input 3 6 7" xfId="25019"/>
    <cellStyle name="Input 3 6 7 2" xfId="25020"/>
    <cellStyle name="Input 3 6 7 3" xfId="25021"/>
    <cellStyle name="Input 3 6 8" xfId="25022"/>
    <cellStyle name="Input 3 6 8 2" xfId="25023"/>
    <cellStyle name="Input 3 6 8 3" xfId="25024"/>
    <cellStyle name="Input 3 6 9" xfId="25025"/>
    <cellStyle name="Input 3 7" xfId="25026"/>
    <cellStyle name="Input 3 7 10" xfId="25027"/>
    <cellStyle name="Input 3 7 2" xfId="25028"/>
    <cellStyle name="Input 3 7 2 2" xfId="25029"/>
    <cellStyle name="Input 3 7 2 2 2" xfId="25030"/>
    <cellStyle name="Input 3 7 2 2 3" xfId="25031"/>
    <cellStyle name="Input 3 7 2 3" xfId="25032"/>
    <cellStyle name="Input 3 7 2 3 2" xfId="25033"/>
    <cellStyle name="Input 3 7 2 3 3" xfId="25034"/>
    <cellStyle name="Input 3 7 2 4" xfId="25035"/>
    <cellStyle name="Input 3 7 2 4 2" xfId="25036"/>
    <cellStyle name="Input 3 7 2 4 3" xfId="25037"/>
    <cellStyle name="Input 3 7 2 5" xfId="25038"/>
    <cellStyle name="Input 3 7 2 5 2" xfId="25039"/>
    <cellStyle name="Input 3 7 2 5 3" xfId="25040"/>
    <cellStyle name="Input 3 7 2 6" xfId="25041"/>
    <cellStyle name="Input 3 7 2 6 2" xfId="25042"/>
    <cellStyle name="Input 3 7 2 6 3" xfId="25043"/>
    <cellStyle name="Input 3 7 2 7" xfId="25044"/>
    <cellStyle name="Input 3 7 2 7 2" xfId="25045"/>
    <cellStyle name="Input 3 7 2 7 3" xfId="25046"/>
    <cellStyle name="Input 3 7 2 8" xfId="25047"/>
    <cellStyle name="Input 3 7 2 9" xfId="25048"/>
    <cellStyle name="Input 3 7 3" xfId="25049"/>
    <cellStyle name="Input 3 7 3 2" xfId="25050"/>
    <cellStyle name="Input 3 7 3 3" xfId="25051"/>
    <cellStyle name="Input 3 7 4" xfId="25052"/>
    <cellStyle name="Input 3 7 4 2" xfId="25053"/>
    <cellStyle name="Input 3 7 4 3" xfId="25054"/>
    <cellStyle name="Input 3 7 5" xfId="25055"/>
    <cellStyle name="Input 3 7 5 2" xfId="25056"/>
    <cellStyle name="Input 3 7 5 3" xfId="25057"/>
    <cellStyle name="Input 3 7 6" xfId="25058"/>
    <cellStyle name="Input 3 7 6 2" xfId="25059"/>
    <cellStyle name="Input 3 7 6 3" xfId="25060"/>
    <cellStyle name="Input 3 7 7" xfId="25061"/>
    <cellStyle name="Input 3 7 7 2" xfId="25062"/>
    <cellStyle name="Input 3 7 7 3" xfId="25063"/>
    <cellStyle name="Input 3 7 8" xfId="25064"/>
    <cellStyle name="Input 3 7 8 2" xfId="25065"/>
    <cellStyle name="Input 3 7 8 3" xfId="25066"/>
    <cellStyle name="Input 3 7 9" xfId="25067"/>
    <cellStyle name="Input 3 8" xfId="25068"/>
    <cellStyle name="Input 3 8 2" xfId="25069"/>
    <cellStyle name="Input 3 8 2 2" xfId="25070"/>
    <cellStyle name="Input 3 8 2 3" xfId="25071"/>
    <cellStyle name="Input 3 8 3" xfId="25072"/>
    <cellStyle name="Input 3 8 3 2" xfId="25073"/>
    <cellStyle name="Input 3 8 3 3" xfId="25074"/>
    <cellStyle name="Input 3 8 4" xfId="25075"/>
    <cellStyle name="Input 3 8 4 2" xfId="25076"/>
    <cellStyle name="Input 3 8 4 3" xfId="25077"/>
    <cellStyle name="Input 3 8 5" xfId="25078"/>
    <cellStyle name="Input 3 8 5 2" xfId="25079"/>
    <cellStyle name="Input 3 8 5 3" xfId="25080"/>
    <cellStyle name="Input 3 8 6" xfId="25081"/>
    <cellStyle name="Input 3 8 6 2" xfId="25082"/>
    <cellStyle name="Input 3 8 6 3" xfId="25083"/>
    <cellStyle name="Input 3 8 7" xfId="25084"/>
    <cellStyle name="Input 3 8 7 2" xfId="25085"/>
    <cellStyle name="Input 3 8 7 3" xfId="25086"/>
    <cellStyle name="Input 3 8 8" xfId="25087"/>
    <cellStyle name="Input 3 8 9" xfId="25088"/>
    <cellStyle name="Input 3 9" xfId="25089"/>
    <cellStyle name="Input 3 9 2" xfId="25090"/>
    <cellStyle name="Input 3 9 2 2" xfId="25091"/>
    <cellStyle name="Input 3 9 2 3" xfId="25092"/>
    <cellStyle name="Input 3 9 3" xfId="25093"/>
    <cellStyle name="Input 3 9 3 2" xfId="25094"/>
    <cellStyle name="Input 3 9 3 3" xfId="25095"/>
    <cellStyle name="Input 3 9 4" xfId="25096"/>
    <cellStyle name="Input 3 9 4 2" xfId="25097"/>
    <cellStyle name="Input 3 9 4 3" xfId="25098"/>
    <cellStyle name="Input 3 9 5" xfId="25099"/>
    <cellStyle name="Input 3 9 5 2" xfId="25100"/>
    <cellStyle name="Input 3 9 5 3" xfId="25101"/>
    <cellStyle name="Input 3 9 6" xfId="25102"/>
    <cellStyle name="Input 3 9 6 2" xfId="25103"/>
    <cellStyle name="Input 3 9 6 3" xfId="25104"/>
    <cellStyle name="Input 3 9 7" xfId="25105"/>
    <cellStyle name="Input 3 9 7 2" xfId="25106"/>
    <cellStyle name="Input 3 9 7 3" xfId="25107"/>
    <cellStyle name="Input 3 9 8" xfId="25108"/>
    <cellStyle name="Input 3 9 9" xfId="25109"/>
    <cellStyle name="Input 4" xfId="25110"/>
    <cellStyle name="Input 4 2" xfId="25111"/>
    <cellStyle name="Input 4 3" xfId="25112"/>
    <cellStyle name="input 5" xfId="25113"/>
    <cellStyle name="input 6" xfId="25114"/>
    <cellStyle name="input 7" xfId="25115"/>
    <cellStyle name="input 8" xfId="25116"/>
    <cellStyle name="input(0)" xfId="25117"/>
    <cellStyle name="Input(2)" xfId="25118"/>
    <cellStyle name="INT Paramter" xfId="25119"/>
    <cellStyle name="Labels" xfId="25120"/>
    <cellStyle name="Labels - Style3" xfId="25121"/>
    <cellStyle name="Labels - Style3 10" xfId="25122"/>
    <cellStyle name="Labels - Style3 10 2" xfId="25123"/>
    <cellStyle name="Labels - Style3 10 2 2" xfId="25124"/>
    <cellStyle name="Labels - Style3 10 2 3" xfId="25125"/>
    <cellStyle name="Labels - Style3 10 3" xfId="25126"/>
    <cellStyle name="Labels - Style3 10 3 2" xfId="25127"/>
    <cellStyle name="Labels - Style3 10 3 3" xfId="25128"/>
    <cellStyle name="Labels - Style3 10 4" xfId="25129"/>
    <cellStyle name="Labels - Style3 10 4 2" xfId="25130"/>
    <cellStyle name="Labels - Style3 10 4 3" xfId="25131"/>
    <cellStyle name="Labels - Style3 10 5" xfId="25132"/>
    <cellStyle name="Labels - Style3 10 5 2" xfId="25133"/>
    <cellStyle name="Labels - Style3 10 5 3" xfId="25134"/>
    <cellStyle name="Labels - Style3 10 6" xfId="25135"/>
    <cellStyle name="Labels - Style3 10 6 2" xfId="25136"/>
    <cellStyle name="Labels - Style3 10 6 3" xfId="25137"/>
    <cellStyle name="Labels - Style3 10 7" xfId="25138"/>
    <cellStyle name="Labels - Style3 10 7 2" xfId="25139"/>
    <cellStyle name="Labels - Style3 10 7 3" xfId="25140"/>
    <cellStyle name="Labels - Style3 10 8" xfId="25141"/>
    <cellStyle name="Labels - Style3 10 9" xfId="25142"/>
    <cellStyle name="Labels - Style3 11" xfId="25143"/>
    <cellStyle name="Labels - Style3 11 2" xfId="25144"/>
    <cellStyle name="Labels - Style3 12" xfId="25145"/>
    <cellStyle name="Labels - Style3 12 2" xfId="25146"/>
    <cellStyle name="Labels - Style3 12 3" xfId="25147"/>
    <cellStyle name="Labels - Style3 13" xfId="25148"/>
    <cellStyle name="Labels - Style3 2" xfId="25149"/>
    <cellStyle name="Labels - Style3 2 2" xfId="25150"/>
    <cellStyle name="Labels - Style3 2 2 10" xfId="25151"/>
    <cellStyle name="Labels - Style3 2 2 2" xfId="25152"/>
    <cellStyle name="Labels - Style3 2 2 2 2" xfId="25153"/>
    <cellStyle name="Labels - Style3 2 2 2 2 2" xfId="25154"/>
    <cellStyle name="Labels - Style3 2 2 2 2 3" xfId="25155"/>
    <cellStyle name="Labels - Style3 2 2 2 3" xfId="25156"/>
    <cellStyle name="Labels - Style3 2 2 2 3 2" xfId="25157"/>
    <cellStyle name="Labels - Style3 2 2 2 3 3" xfId="25158"/>
    <cellStyle name="Labels - Style3 2 2 2 4" xfId="25159"/>
    <cellStyle name="Labels - Style3 2 2 2 4 2" xfId="25160"/>
    <cellStyle name="Labels - Style3 2 2 2 4 3" xfId="25161"/>
    <cellStyle name="Labels - Style3 2 2 2 5" xfId="25162"/>
    <cellStyle name="Labels - Style3 2 2 2 5 2" xfId="25163"/>
    <cellStyle name="Labels - Style3 2 2 2 5 3" xfId="25164"/>
    <cellStyle name="Labels - Style3 2 2 2 6" xfId="25165"/>
    <cellStyle name="Labels - Style3 2 2 2 6 2" xfId="25166"/>
    <cellStyle name="Labels - Style3 2 2 2 6 3" xfId="25167"/>
    <cellStyle name="Labels - Style3 2 2 2 7" xfId="25168"/>
    <cellStyle name="Labels - Style3 2 2 2 7 2" xfId="25169"/>
    <cellStyle name="Labels - Style3 2 2 2 7 3" xfId="25170"/>
    <cellStyle name="Labels - Style3 2 2 2 8" xfId="25171"/>
    <cellStyle name="Labels - Style3 2 2 2 9" xfId="25172"/>
    <cellStyle name="Labels - Style3 2 2 3" xfId="25173"/>
    <cellStyle name="Labels - Style3 2 2 3 2" xfId="25174"/>
    <cellStyle name="Labels - Style3 2 2 3 3" xfId="25175"/>
    <cellStyle name="Labels - Style3 2 2 4" xfId="25176"/>
    <cellStyle name="Labels - Style3 2 2 4 2" xfId="25177"/>
    <cellStyle name="Labels - Style3 2 2 4 3" xfId="25178"/>
    <cellStyle name="Labels - Style3 2 2 5" xfId="25179"/>
    <cellStyle name="Labels - Style3 2 2 5 2" xfId="25180"/>
    <cellStyle name="Labels - Style3 2 2 5 3" xfId="25181"/>
    <cellStyle name="Labels - Style3 2 2 6" xfId="25182"/>
    <cellStyle name="Labels - Style3 2 2 6 2" xfId="25183"/>
    <cellStyle name="Labels - Style3 2 2 6 3" xfId="25184"/>
    <cellStyle name="Labels - Style3 2 2 7" xfId="25185"/>
    <cellStyle name="Labels - Style3 2 2 7 2" xfId="25186"/>
    <cellStyle name="Labels - Style3 2 2 7 3" xfId="25187"/>
    <cellStyle name="Labels - Style3 2 2 8" xfId="25188"/>
    <cellStyle name="Labels - Style3 2 2 8 2" xfId="25189"/>
    <cellStyle name="Labels - Style3 2 2 8 3" xfId="25190"/>
    <cellStyle name="Labels - Style3 2 2 9" xfId="25191"/>
    <cellStyle name="Labels - Style3 2 3" xfId="25192"/>
    <cellStyle name="Labels - Style3 2 3 10" xfId="25193"/>
    <cellStyle name="Labels - Style3 2 3 2" xfId="25194"/>
    <cellStyle name="Labels - Style3 2 3 2 2" xfId="25195"/>
    <cellStyle name="Labels - Style3 2 3 2 2 2" xfId="25196"/>
    <cellStyle name="Labels - Style3 2 3 2 2 3" xfId="25197"/>
    <cellStyle name="Labels - Style3 2 3 2 3" xfId="25198"/>
    <cellStyle name="Labels - Style3 2 3 2 3 2" xfId="25199"/>
    <cellStyle name="Labels - Style3 2 3 2 3 3" xfId="25200"/>
    <cellStyle name="Labels - Style3 2 3 2 4" xfId="25201"/>
    <cellStyle name="Labels - Style3 2 3 2 4 2" xfId="25202"/>
    <cellStyle name="Labels - Style3 2 3 2 4 3" xfId="25203"/>
    <cellStyle name="Labels - Style3 2 3 2 5" xfId="25204"/>
    <cellStyle name="Labels - Style3 2 3 2 5 2" xfId="25205"/>
    <cellStyle name="Labels - Style3 2 3 2 5 3" xfId="25206"/>
    <cellStyle name="Labels - Style3 2 3 2 6" xfId="25207"/>
    <cellStyle name="Labels - Style3 2 3 2 6 2" xfId="25208"/>
    <cellStyle name="Labels - Style3 2 3 2 6 3" xfId="25209"/>
    <cellStyle name="Labels - Style3 2 3 2 7" xfId="25210"/>
    <cellStyle name="Labels - Style3 2 3 2 7 2" xfId="25211"/>
    <cellStyle name="Labels - Style3 2 3 2 7 3" xfId="25212"/>
    <cellStyle name="Labels - Style3 2 3 2 8" xfId="25213"/>
    <cellStyle name="Labels - Style3 2 3 2 9" xfId="25214"/>
    <cellStyle name="Labels - Style3 2 3 3" xfId="25215"/>
    <cellStyle name="Labels - Style3 2 3 3 2" xfId="25216"/>
    <cellStyle name="Labels - Style3 2 3 3 3" xfId="25217"/>
    <cellStyle name="Labels - Style3 2 3 4" xfId="25218"/>
    <cellStyle name="Labels - Style3 2 3 4 2" xfId="25219"/>
    <cellStyle name="Labels - Style3 2 3 4 3" xfId="25220"/>
    <cellStyle name="Labels - Style3 2 3 5" xfId="25221"/>
    <cellStyle name="Labels - Style3 2 3 5 2" xfId="25222"/>
    <cellStyle name="Labels - Style3 2 3 5 3" xfId="25223"/>
    <cellStyle name="Labels - Style3 2 3 6" xfId="25224"/>
    <cellStyle name="Labels - Style3 2 3 6 2" xfId="25225"/>
    <cellStyle name="Labels - Style3 2 3 6 3" xfId="25226"/>
    <cellStyle name="Labels - Style3 2 3 7" xfId="25227"/>
    <cellStyle name="Labels - Style3 2 3 7 2" xfId="25228"/>
    <cellStyle name="Labels - Style3 2 3 7 3" xfId="25229"/>
    <cellStyle name="Labels - Style3 2 3 8" xfId="25230"/>
    <cellStyle name="Labels - Style3 2 3 8 2" xfId="25231"/>
    <cellStyle name="Labels - Style3 2 3 8 3" xfId="25232"/>
    <cellStyle name="Labels - Style3 2 3 9" xfId="25233"/>
    <cellStyle name="Labels - Style3 2 4" xfId="25234"/>
    <cellStyle name="Labels - Style3 2 4 10" xfId="25235"/>
    <cellStyle name="Labels - Style3 2 4 2" xfId="25236"/>
    <cellStyle name="Labels - Style3 2 4 2 2" xfId="25237"/>
    <cellStyle name="Labels - Style3 2 4 2 2 2" xfId="25238"/>
    <cellStyle name="Labels - Style3 2 4 2 2 3" xfId="25239"/>
    <cellStyle name="Labels - Style3 2 4 2 3" xfId="25240"/>
    <cellStyle name="Labels - Style3 2 4 2 3 2" xfId="25241"/>
    <cellStyle name="Labels - Style3 2 4 2 3 3" xfId="25242"/>
    <cellStyle name="Labels - Style3 2 4 2 4" xfId="25243"/>
    <cellStyle name="Labels - Style3 2 4 2 4 2" xfId="25244"/>
    <cellStyle name="Labels - Style3 2 4 2 4 3" xfId="25245"/>
    <cellStyle name="Labels - Style3 2 4 2 5" xfId="25246"/>
    <cellStyle name="Labels - Style3 2 4 2 5 2" xfId="25247"/>
    <cellStyle name="Labels - Style3 2 4 2 5 3" xfId="25248"/>
    <cellStyle name="Labels - Style3 2 4 2 6" xfId="25249"/>
    <cellStyle name="Labels - Style3 2 4 2 6 2" xfId="25250"/>
    <cellStyle name="Labels - Style3 2 4 2 6 3" xfId="25251"/>
    <cellStyle name="Labels - Style3 2 4 2 7" xfId="25252"/>
    <cellStyle name="Labels - Style3 2 4 2 7 2" xfId="25253"/>
    <cellStyle name="Labels - Style3 2 4 2 7 3" xfId="25254"/>
    <cellStyle name="Labels - Style3 2 4 2 8" xfId="25255"/>
    <cellStyle name="Labels - Style3 2 4 2 9" xfId="25256"/>
    <cellStyle name="Labels - Style3 2 4 3" xfId="25257"/>
    <cellStyle name="Labels - Style3 2 4 3 2" xfId="25258"/>
    <cellStyle name="Labels - Style3 2 4 3 3" xfId="25259"/>
    <cellStyle name="Labels - Style3 2 4 4" xfId="25260"/>
    <cellStyle name="Labels - Style3 2 4 4 2" xfId="25261"/>
    <cellStyle name="Labels - Style3 2 4 4 3" xfId="25262"/>
    <cellStyle name="Labels - Style3 2 4 5" xfId="25263"/>
    <cellStyle name="Labels - Style3 2 4 5 2" xfId="25264"/>
    <cellStyle name="Labels - Style3 2 4 5 3" xfId="25265"/>
    <cellStyle name="Labels - Style3 2 4 6" xfId="25266"/>
    <cellStyle name="Labels - Style3 2 4 6 2" xfId="25267"/>
    <cellStyle name="Labels - Style3 2 4 6 3" xfId="25268"/>
    <cellStyle name="Labels - Style3 2 4 7" xfId="25269"/>
    <cellStyle name="Labels - Style3 2 4 7 2" xfId="25270"/>
    <cellStyle name="Labels - Style3 2 4 7 3" xfId="25271"/>
    <cellStyle name="Labels - Style3 2 4 8" xfId="25272"/>
    <cellStyle name="Labels - Style3 2 4 8 2" xfId="25273"/>
    <cellStyle name="Labels - Style3 2 4 8 3" xfId="25274"/>
    <cellStyle name="Labels - Style3 2 4 9" xfId="25275"/>
    <cellStyle name="Labels - Style3 2 5" xfId="25276"/>
    <cellStyle name="Labels - Style3 2 5 10" xfId="25277"/>
    <cellStyle name="Labels - Style3 2 5 2" xfId="25278"/>
    <cellStyle name="Labels - Style3 2 5 2 2" xfId="25279"/>
    <cellStyle name="Labels - Style3 2 5 2 2 2" xfId="25280"/>
    <cellStyle name="Labels - Style3 2 5 2 2 3" xfId="25281"/>
    <cellStyle name="Labels - Style3 2 5 2 3" xfId="25282"/>
    <cellStyle name="Labels - Style3 2 5 2 3 2" xfId="25283"/>
    <cellStyle name="Labels - Style3 2 5 2 3 3" xfId="25284"/>
    <cellStyle name="Labels - Style3 2 5 2 4" xfId="25285"/>
    <cellStyle name="Labels - Style3 2 5 2 4 2" xfId="25286"/>
    <cellStyle name="Labels - Style3 2 5 2 4 3" xfId="25287"/>
    <cellStyle name="Labels - Style3 2 5 2 5" xfId="25288"/>
    <cellStyle name="Labels - Style3 2 5 2 5 2" xfId="25289"/>
    <cellStyle name="Labels - Style3 2 5 2 5 3" xfId="25290"/>
    <cellStyle name="Labels - Style3 2 5 2 6" xfId="25291"/>
    <cellStyle name="Labels - Style3 2 5 2 6 2" xfId="25292"/>
    <cellStyle name="Labels - Style3 2 5 2 6 3" xfId="25293"/>
    <cellStyle name="Labels - Style3 2 5 2 7" xfId="25294"/>
    <cellStyle name="Labels - Style3 2 5 2 7 2" xfId="25295"/>
    <cellStyle name="Labels - Style3 2 5 2 7 3" xfId="25296"/>
    <cellStyle name="Labels - Style3 2 5 2 8" xfId="25297"/>
    <cellStyle name="Labels - Style3 2 5 2 9" xfId="25298"/>
    <cellStyle name="Labels - Style3 2 5 3" xfId="25299"/>
    <cellStyle name="Labels - Style3 2 5 3 2" xfId="25300"/>
    <cellStyle name="Labels - Style3 2 5 3 3" xfId="25301"/>
    <cellStyle name="Labels - Style3 2 5 4" xfId="25302"/>
    <cellStyle name="Labels - Style3 2 5 4 2" xfId="25303"/>
    <cellStyle name="Labels - Style3 2 5 4 3" xfId="25304"/>
    <cellStyle name="Labels - Style3 2 5 5" xfId="25305"/>
    <cellStyle name="Labels - Style3 2 5 5 2" xfId="25306"/>
    <cellStyle name="Labels - Style3 2 5 5 3" xfId="25307"/>
    <cellStyle name="Labels - Style3 2 5 6" xfId="25308"/>
    <cellStyle name="Labels - Style3 2 5 6 2" xfId="25309"/>
    <cellStyle name="Labels - Style3 2 5 6 3" xfId="25310"/>
    <cellStyle name="Labels - Style3 2 5 7" xfId="25311"/>
    <cellStyle name="Labels - Style3 2 5 7 2" xfId="25312"/>
    <cellStyle name="Labels - Style3 2 5 7 3" xfId="25313"/>
    <cellStyle name="Labels - Style3 2 5 8" xfId="25314"/>
    <cellStyle name="Labels - Style3 2 5 8 2" xfId="25315"/>
    <cellStyle name="Labels - Style3 2 5 8 3" xfId="25316"/>
    <cellStyle name="Labels - Style3 2 5 9" xfId="25317"/>
    <cellStyle name="Labels - Style3 2 6" xfId="25318"/>
    <cellStyle name="Labels - Style3 2 6 2" xfId="25319"/>
    <cellStyle name="Labels - Style3 2 6 2 2" xfId="25320"/>
    <cellStyle name="Labels - Style3 2 6 2 3" xfId="25321"/>
    <cellStyle name="Labels - Style3 2 6 3" xfId="25322"/>
    <cellStyle name="Labels - Style3 2 6 3 2" xfId="25323"/>
    <cellStyle name="Labels - Style3 2 6 3 3" xfId="25324"/>
    <cellStyle name="Labels - Style3 2 6 4" xfId="25325"/>
    <cellStyle name="Labels - Style3 2 6 4 2" xfId="25326"/>
    <cellStyle name="Labels - Style3 2 6 4 3" xfId="25327"/>
    <cellStyle name="Labels - Style3 2 6 5" xfId="25328"/>
    <cellStyle name="Labels - Style3 2 6 5 2" xfId="25329"/>
    <cellStyle name="Labels - Style3 2 6 5 3" xfId="25330"/>
    <cellStyle name="Labels - Style3 2 6 6" xfId="25331"/>
    <cellStyle name="Labels - Style3 2 6 6 2" xfId="25332"/>
    <cellStyle name="Labels - Style3 2 6 6 3" xfId="25333"/>
    <cellStyle name="Labels - Style3 2 6 7" xfId="25334"/>
    <cellStyle name="Labels - Style3 2 6 7 2" xfId="25335"/>
    <cellStyle name="Labels - Style3 2 6 7 3" xfId="25336"/>
    <cellStyle name="Labels - Style3 2 6 8" xfId="25337"/>
    <cellStyle name="Labels - Style3 2 6 9" xfId="25338"/>
    <cellStyle name="Labels - Style3 2 7" xfId="25339"/>
    <cellStyle name="Labels - Style3 2 7 2" xfId="25340"/>
    <cellStyle name="Labels - Style3 2 7 3" xfId="25341"/>
    <cellStyle name="Labels - Style3 2 8" xfId="25342"/>
    <cellStyle name="Labels - Style3 2 8 2" xfId="25343"/>
    <cellStyle name="Labels - Style3 2 8 3" xfId="25344"/>
    <cellStyle name="Labels - Style3 2 9" xfId="25345"/>
    <cellStyle name="Labels - Style3 3" xfId="25346"/>
    <cellStyle name="Labels - Style3 3 2" xfId="25347"/>
    <cellStyle name="Labels - Style3 3 2 10" xfId="25348"/>
    <cellStyle name="Labels - Style3 3 2 2" xfId="25349"/>
    <cellStyle name="Labels - Style3 3 2 2 2" xfId="25350"/>
    <cellStyle name="Labels - Style3 3 2 2 2 2" xfId="25351"/>
    <cellStyle name="Labels - Style3 3 2 2 2 3" xfId="25352"/>
    <cellStyle name="Labels - Style3 3 2 2 3" xfId="25353"/>
    <cellStyle name="Labels - Style3 3 2 2 3 2" xfId="25354"/>
    <cellStyle name="Labels - Style3 3 2 2 3 3" xfId="25355"/>
    <cellStyle name="Labels - Style3 3 2 2 4" xfId="25356"/>
    <cellStyle name="Labels - Style3 3 2 2 4 2" xfId="25357"/>
    <cellStyle name="Labels - Style3 3 2 2 4 3" xfId="25358"/>
    <cellStyle name="Labels - Style3 3 2 2 5" xfId="25359"/>
    <cellStyle name="Labels - Style3 3 2 2 5 2" xfId="25360"/>
    <cellStyle name="Labels - Style3 3 2 2 5 3" xfId="25361"/>
    <cellStyle name="Labels - Style3 3 2 2 6" xfId="25362"/>
    <cellStyle name="Labels - Style3 3 2 2 6 2" xfId="25363"/>
    <cellStyle name="Labels - Style3 3 2 2 6 3" xfId="25364"/>
    <cellStyle name="Labels - Style3 3 2 2 7" xfId="25365"/>
    <cellStyle name="Labels - Style3 3 2 2 7 2" xfId="25366"/>
    <cellStyle name="Labels - Style3 3 2 2 7 3" xfId="25367"/>
    <cellStyle name="Labels - Style3 3 2 2 8" xfId="25368"/>
    <cellStyle name="Labels - Style3 3 2 2 9" xfId="25369"/>
    <cellStyle name="Labels - Style3 3 2 3" xfId="25370"/>
    <cellStyle name="Labels - Style3 3 2 3 2" xfId="25371"/>
    <cellStyle name="Labels - Style3 3 2 3 3" xfId="25372"/>
    <cellStyle name="Labels - Style3 3 2 4" xfId="25373"/>
    <cellStyle name="Labels - Style3 3 2 4 2" xfId="25374"/>
    <cellStyle name="Labels - Style3 3 2 4 3" xfId="25375"/>
    <cellStyle name="Labels - Style3 3 2 5" xfId="25376"/>
    <cellStyle name="Labels - Style3 3 2 5 2" xfId="25377"/>
    <cellStyle name="Labels - Style3 3 2 5 3" xfId="25378"/>
    <cellStyle name="Labels - Style3 3 2 6" xfId="25379"/>
    <cellStyle name="Labels - Style3 3 2 6 2" xfId="25380"/>
    <cellStyle name="Labels - Style3 3 2 6 3" xfId="25381"/>
    <cellStyle name="Labels - Style3 3 2 7" xfId="25382"/>
    <cellStyle name="Labels - Style3 3 2 7 2" xfId="25383"/>
    <cellStyle name="Labels - Style3 3 2 7 3" xfId="25384"/>
    <cellStyle name="Labels - Style3 3 2 8" xfId="25385"/>
    <cellStyle name="Labels - Style3 3 2 8 2" xfId="25386"/>
    <cellStyle name="Labels - Style3 3 2 8 3" xfId="25387"/>
    <cellStyle name="Labels - Style3 3 2 9" xfId="25388"/>
    <cellStyle name="Labels - Style3 3 3" xfId="25389"/>
    <cellStyle name="Labels - Style3 3 3 10" xfId="25390"/>
    <cellStyle name="Labels - Style3 3 3 2" xfId="25391"/>
    <cellStyle name="Labels - Style3 3 3 2 2" xfId="25392"/>
    <cellStyle name="Labels - Style3 3 3 2 2 2" xfId="25393"/>
    <cellStyle name="Labels - Style3 3 3 2 2 3" xfId="25394"/>
    <cellStyle name="Labels - Style3 3 3 2 3" xfId="25395"/>
    <cellStyle name="Labels - Style3 3 3 2 3 2" xfId="25396"/>
    <cellStyle name="Labels - Style3 3 3 2 3 3" xfId="25397"/>
    <cellStyle name="Labels - Style3 3 3 2 4" xfId="25398"/>
    <cellStyle name="Labels - Style3 3 3 2 4 2" xfId="25399"/>
    <cellStyle name="Labels - Style3 3 3 2 4 3" xfId="25400"/>
    <cellStyle name="Labels - Style3 3 3 2 5" xfId="25401"/>
    <cellStyle name="Labels - Style3 3 3 2 5 2" xfId="25402"/>
    <cellStyle name="Labels - Style3 3 3 2 5 3" xfId="25403"/>
    <cellStyle name="Labels - Style3 3 3 2 6" xfId="25404"/>
    <cellStyle name="Labels - Style3 3 3 2 6 2" xfId="25405"/>
    <cellStyle name="Labels - Style3 3 3 2 6 3" xfId="25406"/>
    <cellStyle name="Labels - Style3 3 3 2 7" xfId="25407"/>
    <cellStyle name="Labels - Style3 3 3 2 7 2" xfId="25408"/>
    <cellStyle name="Labels - Style3 3 3 2 7 3" xfId="25409"/>
    <cellStyle name="Labels - Style3 3 3 2 8" xfId="25410"/>
    <cellStyle name="Labels - Style3 3 3 2 9" xfId="25411"/>
    <cellStyle name="Labels - Style3 3 3 3" xfId="25412"/>
    <cellStyle name="Labels - Style3 3 3 3 2" xfId="25413"/>
    <cellStyle name="Labels - Style3 3 3 3 3" xfId="25414"/>
    <cellStyle name="Labels - Style3 3 3 4" xfId="25415"/>
    <cellStyle name="Labels - Style3 3 3 4 2" xfId="25416"/>
    <cellStyle name="Labels - Style3 3 3 4 3" xfId="25417"/>
    <cellStyle name="Labels - Style3 3 3 5" xfId="25418"/>
    <cellStyle name="Labels - Style3 3 3 5 2" xfId="25419"/>
    <cellStyle name="Labels - Style3 3 3 5 3" xfId="25420"/>
    <cellStyle name="Labels - Style3 3 3 6" xfId="25421"/>
    <cellStyle name="Labels - Style3 3 3 6 2" xfId="25422"/>
    <cellStyle name="Labels - Style3 3 3 6 3" xfId="25423"/>
    <cellStyle name="Labels - Style3 3 3 7" xfId="25424"/>
    <cellStyle name="Labels - Style3 3 3 7 2" xfId="25425"/>
    <cellStyle name="Labels - Style3 3 3 7 3" xfId="25426"/>
    <cellStyle name="Labels - Style3 3 3 8" xfId="25427"/>
    <cellStyle name="Labels - Style3 3 3 8 2" xfId="25428"/>
    <cellStyle name="Labels - Style3 3 3 8 3" xfId="25429"/>
    <cellStyle name="Labels - Style3 3 3 9" xfId="25430"/>
    <cellStyle name="Labels - Style3 3 4" xfId="25431"/>
    <cellStyle name="Labels - Style3 3 4 10" xfId="25432"/>
    <cellStyle name="Labels - Style3 3 4 2" xfId="25433"/>
    <cellStyle name="Labels - Style3 3 4 2 2" xfId="25434"/>
    <cellStyle name="Labels - Style3 3 4 2 2 2" xfId="25435"/>
    <cellStyle name="Labels - Style3 3 4 2 2 3" xfId="25436"/>
    <cellStyle name="Labels - Style3 3 4 2 3" xfId="25437"/>
    <cellStyle name="Labels - Style3 3 4 2 3 2" xfId="25438"/>
    <cellStyle name="Labels - Style3 3 4 2 3 3" xfId="25439"/>
    <cellStyle name="Labels - Style3 3 4 2 4" xfId="25440"/>
    <cellStyle name="Labels - Style3 3 4 2 4 2" xfId="25441"/>
    <cellStyle name="Labels - Style3 3 4 2 4 3" xfId="25442"/>
    <cellStyle name="Labels - Style3 3 4 2 5" xfId="25443"/>
    <cellStyle name="Labels - Style3 3 4 2 5 2" xfId="25444"/>
    <cellStyle name="Labels - Style3 3 4 2 5 3" xfId="25445"/>
    <cellStyle name="Labels - Style3 3 4 2 6" xfId="25446"/>
    <cellStyle name="Labels - Style3 3 4 2 6 2" xfId="25447"/>
    <cellStyle name="Labels - Style3 3 4 2 6 3" xfId="25448"/>
    <cellStyle name="Labels - Style3 3 4 2 7" xfId="25449"/>
    <cellStyle name="Labels - Style3 3 4 2 7 2" xfId="25450"/>
    <cellStyle name="Labels - Style3 3 4 2 7 3" xfId="25451"/>
    <cellStyle name="Labels - Style3 3 4 2 8" xfId="25452"/>
    <cellStyle name="Labels - Style3 3 4 2 9" xfId="25453"/>
    <cellStyle name="Labels - Style3 3 4 3" xfId="25454"/>
    <cellStyle name="Labels - Style3 3 4 3 2" xfId="25455"/>
    <cellStyle name="Labels - Style3 3 4 3 3" xfId="25456"/>
    <cellStyle name="Labels - Style3 3 4 4" xfId="25457"/>
    <cellStyle name="Labels - Style3 3 4 4 2" xfId="25458"/>
    <cellStyle name="Labels - Style3 3 4 4 3" xfId="25459"/>
    <cellStyle name="Labels - Style3 3 4 5" xfId="25460"/>
    <cellStyle name="Labels - Style3 3 4 5 2" xfId="25461"/>
    <cellStyle name="Labels - Style3 3 4 5 3" xfId="25462"/>
    <cellStyle name="Labels - Style3 3 4 6" xfId="25463"/>
    <cellStyle name="Labels - Style3 3 4 6 2" xfId="25464"/>
    <cellStyle name="Labels - Style3 3 4 6 3" xfId="25465"/>
    <cellStyle name="Labels - Style3 3 4 7" xfId="25466"/>
    <cellStyle name="Labels - Style3 3 4 7 2" xfId="25467"/>
    <cellStyle name="Labels - Style3 3 4 7 3" xfId="25468"/>
    <cellStyle name="Labels - Style3 3 4 8" xfId="25469"/>
    <cellStyle name="Labels - Style3 3 4 8 2" xfId="25470"/>
    <cellStyle name="Labels - Style3 3 4 8 3" xfId="25471"/>
    <cellStyle name="Labels - Style3 3 4 9" xfId="25472"/>
    <cellStyle name="Labels - Style3 3 5" xfId="25473"/>
    <cellStyle name="Labels - Style3 3 5 10" xfId="25474"/>
    <cellStyle name="Labels - Style3 3 5 2" xfId="25475"/>
    <cellStyle name="Labels - Style3 3 5 2 2" xfId="25476"/>
    <cellStyle name="Labels - Style3 3 5 2 2 2" xfId="25477"/>
    <cellStyle name="Labels - Style3 3 5 2 2 3" xfId="25478"/>
    <cellStyle name="Labels - Style3 3 5 2 3" xfId="25479"/>
    <cellStyle name="Labels - Style3 3 5 2 3 2" xfId="25480"/>
    <cellStyle name="Labels - Style3 3 5 2 3 3" xfId="25481"/>
    <cellStyle name="Labels - Style3 3 5 2 4" xfId="25482"/>
    <cellStyle name="Labels - Style3 3 5 2 4 2" xfId="25483"/>
    <cellStyle name="Labels - Style3 3 5 2 4 3" xfId="25484"/>
    <cellStyle name="Labels - Style3 3 5 2 5" xfId="25485"/>
    <cellStyle name="Labels - Style3 3 5 2 5 2" xfId="25486"/>
    <cellStyle name="Labels - Style3 3 5 2 5 3" xfId="25487"/>
    <cellStyle name="Labels - Style3 3 5 2 6" xfId="25488"/>
    <cellStyle name="Labels - Style3 3 5 2 6 2" xfId="25489"/>
    <cellStyle name="Labels - Style3 3 5 2 6 3" xfId="25490"/>
    <cellStyle name="Labels - Style3 3 5 2 7" xfId="25491"/>
    <cellStyle name="Labels - Style3 3 5 2 7 2" xfId="25492"/>
    <cellStyle name="Labels - Style3 3 5 2 7 3" xfId="25493"/>
    <cellStyle name="Labels - Style3 3 5 2 8" xfId="25494"/>
    <cellStyle name="Labels - Style3 3 5 2 9" xfId="25495"/>
    <cellStyle name="Labels - Style3 3 5 3" xfId="25496"/>
    <cellStyle name="Labels - Style3 3 5 3 2" xfId="25497"/>
    <cellStyle name="Labels - Style3 3 5 3 3" xfId="25498"/>
    <cellStyle name="Labels - Style3 3 5 4" xfId="25499"/>
    <cellStyle name="Labels - Style3 3 5 4 2" xfId="25500"/>
    <cellStyle name="Labels - Style3 3 5 4 3" xfId="25501"/>
    <cellStyle name="Labels - Style3 3 5 5" xfId="25502"/>
    <cellStyle name="Labels - Style3 3 5 5 2" xfId="25503"/>
    <cellStyle name="Labels - Style3 3 5 5 3" xfId="25504"/>
    <cellStyle name="Labels - Style3 3 5 6" xfId="25505"/>
    <cellStyle name="Labels - Style3 3 5 6 2" xfId="25506"/>
    <cellStyle name="Labels - Style3 3 5 6 3" xfId="25507"/>
    <cellStyle name="Labels - Style3 3 5 7" xfId="25508"/>
    <cellStyle name="Labels - Style3 3 5 7 2" xfId="25509"/>
    <cellStyle name="Labels - Style3 3 5 7 3" xfId="25510"/>
    <cellStyle name="Labels - Style3 3 5 8" xfId="25511"/>
    <cellStyle name="Labels - Style3 3 5 8 2" xfId="25512"/>
    <cellStyle name="Labels - Style3 3 5 8 3" xfId="25513"/>
    <cellStyle name="Labels - Style3 3 5 9" xfId="25514"/>
    <cellStyle name="Labels - Style3 3 6" xfId="25515"/>
    <cellStyle name="Labels - Style3 3 6 2" xfId="25516"/>
    <cellStyle name="Labels - Style3 3 6 2 2" xfId="25517"/>
    <cellStyle name="Labels - Style3 3 6 2 3" xfId="25518"/>
    <cellStyle name="Labels - Style3 3 6 3" xfId="25519"/>
    <cellStyle name="Labels - Style3 3 6 3 2" xfId="25520"/>
    <cellStyle name="Labels - Style3 3 6 3 3" xfId="25521"/>
    <cellStyle name="Labels - Style3 3 6 4" xfId="25522"/>
    <cellStyle name="Labels - Style3 3 6 4 2" xfId="25523"/>
    <cellStyle name="Labels - Style3 3 6 4 3" xfId="25524"/>
    <cellStyle name="Labels - Style3 3 6 5" xfId="25525"/>
    <cellStyle name="Labels - Style3 3 6 5 2" xfId="25526"/>
    <cellStyle name="Labels - Style3 3 6 5 3" xfId="25527"/>
    <cellStyle name="Labels - Style3 3 6 6" xfId="25528"/>
    <cellStyle name="Labels - Style3 3 6 6 2" xfId="25529"/>
    <cellStyle name="Labels - Style3 3 6 6 3" xfId="25530"/>
    <cellStyle name="Labels - Style3 3 6 7" xfId="25531"/>
    <cellStyle name="Labels - Style3 3 6 7 2" xfId="25532"/>
    <cellStyle name="Labels - Style3 3 6 7 3" xfId="25533"/>
    <cellStyle name="Labels - Style3 3 6 8" xfId="25534"/>
    <cellStyle name="Labels - Style3 3 6 9" xfId="25535"/>
    <cellStyle name="Labels - Style3 3 7" xfId="25536"/>
    <cellStyle name="Labels - Style3 3 7 2" xfId="25537"/>
    <cellStyle name="Labels - Style3 3 7 3" xfId="25538"/>
    <cellStyle name="Labels - Style3 3 8" xfId="25539"/>
    <cellStyle name="Labels - Style3 3 8 2" xfId="25540"/>
    <cellStyle name="Labels - Style3 3 8 3" xfId="25541"/>
    <cellStyle name="Labels - Style3 3 9" xfId="25542"/>
    <cellStyle name="Labels - Style3 4" xfId="25543"/>
    <cellStyle name="Labels - Style3 4 2" xfId="25544"/>
    <cellStyle name="Labels - Style3 4 2 10" xfId="25545"/>
    <cellStyle name="Labels - Style3 4 2 2" xfId="25546"/>
    <cellStyle name="Labels - Style3 4 2 2 2" xfId="25547"/>
    <cellStyle name="Labels - Style3 4 2 2 2 2" xfId="25548"/>
    <cellStyle name="Labels - Style3 4 2 2 2 3" xfId="25549"/>
    <cellStyle name="Labels - Style3 4 2 2 3" xfId="25550"/>
    <cellStyle name="Labels - Style3 4 2 2 3 2" xfId="25551"/>
    <cellStyle name="Labels - Style3 4 2 2 3 3" xfId="25552"/>
    <cellStyle name="Labels - Style3 4 2 2 4" xfId="25553"/>
    <cellStyle name="Labels - Style3 4 2 2 4 2" xfId="25554"/>
    <cellStyle name="Labels - Style3 4 2 2 4 3" xfId="25555"/>
    <cellStyle name="Labels - Style3 4 2 2 5" xfId="25556"/>
    <cellStyle name="Labels - Style3 4 2 2 5 2" xfId="25557"/>
    <cellStyle name="Labels - Style3 4 2 2 5 3" xfId="25558"/>
    <cellStyle name="Labels - Style3 4 2 2 6" xfId="25559"/>
    <cellStyle name="Labels - Style3 4 2 2 6 2" xfId="25560"/>
    <cellStyle name="Labels - Style3 4 2 2 6 3" xfId="25561"/>
    <cellStyle name="Labels - Style3 4 2 2 7" xfId="25562"/>
    <cellStyle name="Labels - Style3 4 2 2 7 2" xfId="25563"/>
    <cellStyle name="Labels - Style3 4 2 2 7 3" xfId="25564"/>
    <cellStyle name="Labels - Style3 4 2 2 8" xfId="25565"/>
    <cellStyle name="Labels - Style3 4 2 2 9" xfId="25566"/>
    <cellStyle name="Labels - Style3 4 2 3" xfId="25567"/>
    <cellStyle name="Labels - Style3 4 2 3 2" xfId="25568"/>
    <cellStyle name="Labels - Style3 4 2 3 3" xfId="25569"/>
    <cellStyle name="Labels - Style3 4 2 4" xfId="25570"/>
    <cellStyle name="Labels - Style3 4 2 4 2" xfId="25571"/>
    <cellStyle name="Labels - Style3 4 2 4 3" xfId="25572"/>
    <cellStyle name="Labels - Style3 4 2 5" xfId="25573"/>
    <cellStyle name="Labels - Style3 4 2 5 2" xfId="25574"/>
    <cellStyle name="Labels - Style3 4 2 5 3" xfId="25575"/>
    <cellStyle name="Labels - Style3 4 2 6" xfId="25576"/>
    <cellStyle name="Labels - Style3 4 2 6 2" xfId="25577"/>
    <cellStyle name="Labels - Style3 4 2 6 3" xfId="25578"/>
    <cellStyle name="Labels - Style3 4 2 7" xfId="25579"/>
    <cellStyle name="Labels - Style3 4 2 7 2" xfId="25580"/>
    <cellStyle name="Labels - Style3 4 2 7 3" xfId="25581"/>
    <cellStyle name="Labels - Style3 4 2 8" xfId="25582"/>
    <cellStyle name="Labels - Style3 4 2 8 2" xfId="25583"/>
    <cellStyle name="Labels - Style3 4 2 8 3" xfId="25584"/>
    <cellStyle name="Labels - Style3 4 2 9" xfId="25585"/>
    <cellStyle name="Labels - Style3 4 3" xfId="25586"/>
    <cellStyle name="Labels - Style3 4 3 10" xfId="25587"/>
    <cellStyle name="Labels - Style3 4 3 2" xfId="25588"/>
    <cellStyle name="Labels - Style3 4 3 2 2" xfId="25589"/>
    <cellStyle name="Labels - Style3 4 3 2 2 2" xfId="25590"/>
    <cellStyle name="Labels - Style3 4 3 2 2 3" xfId="25591"/>
    <cellStyle name="Labels - Style3 4 3 2 3" xfId="25592"/>
    <cellStyle name="Labels - Style3 4 3 2 3 2" xfId="25593"/>
    <cellStyle name="Labels - Style3 4 3 2 3 3" xfId="25594"/>
    <cellStyle name="Labels - Style3 4 3 2 4" xfId="25595"/>
    <cellStyle name="Labels - Style3 4 3 2 4 2" xfId="25596"/>
    <cellStyle name="Labels - Style3 4 3 2 4 3" xfId="25597"/>
    <cellStyle name="Labels - Style3 4 3 2 5" xfId="25598"/>
    <cellStyle name="Labels - Style3 4 3 2 5 2" xfId="25599"/>
    <cellStyle name="Labels - Style3 4 3 2 5 3" xfId="25600"/>
    <cellStyle name="Labels - Style3 4 3 2 6" xfId="25601"/>
    <cellStyle name="Labels - Style3 4 3 2 6 2" xfId="25602"/>
    <cellStyle name="Labels - Style3 4 3 2 6 3" xfId="25603"/>
    <cellStyle name="Labels - Style3 4 3 2 7" xfId="25604"/>
    <cellStyle name="Labels - Style3 4 3 2 7 2" xfId="25605"/>
    <cellStyle name="Labels - Style3 4 3 2 7 3" xfId="25606"/>
    <cellStyle name="Labels - Style3 4 3 2 8" xfId="25607"/>
    <cellStyle name="Labels - Style3 4 3 2 9" xfId="25608"/>
    <cellStyle name="Labels - Style3 4 3 3" xfId="25609"/>
    <cellStyle name="Labels - Style3 4 3 3 2" xfId="25610"/>
    <cellStyle name="Labels - Style3 4 3 3 3" xfId="25611"/>
    <cellStyle name="Labels - Style3 4 3 4" xfId="25612"/>
    <cellStyle name="Labels - Style3 4 3 4 2" xfId="25613"/>
    <cellStyle name="Labels - Style3 4 3 4 3" xfId="25614"/>
    <cellStyle name="Labels - Style3 4 3 5" xfId="25615"/>
    <cellStyle name="Labels - Style3 4 3 5 2" xfId="25616"/>
    <cellStyle name="Labels - Style3 4 3 5 3" xfId="25617"/>
    <cellStyle name="Labels - Style3 4 3 6" xfId="25618"/>
    <cellStyle name="Labels - Style3 4 3 6 2" xfId="25619"/>
    <cellStyle name="Labels - Style3 4 3 6 3" xfId="25620"/>
    <cellStyle name="Labels - Style3 4 3 7" xfId="25621"/>
    <cellStyle name="Labels - Style3 4 3 7 2" xfId="25622"/>
    <cellStyle name="Labels - Style3 4 3 7 3" xfId="25623"/>
    <cellStyle name="Labels - Style3 4 3 8" xfId="25624"/>
    <cellStyle name="Labels - Style3 4 3 8 2" xfId="25625"/>
    <cellStyle name="Labels - Style3 4 3 8 3" xfId="25626"/>
    <cellStyle name="Labels - Style3 4 3 9" xfId="25627"/>
    <cellStyle name="Labels - Style3 4 4" xfId="25628"/>
    <cellStyle name="Labels - Style3 4 4 10" xfId="25629"/>
    <cellStyle name="Labels - Style3 4 4 2" xfId="25630"/>
    <cellStyle name="Labels - Style3 4 4 2 2" xfId="25631"/>
    <cellStyle name="Labels - Style3 4 4 2 2 2" xfId="25632"/>
    <cellStyle name="Labels - Style3 4 4 2 2 3" xfId="25633"/>
    <cellStyle name="Labels - Style3 4 4 2 3" xfId="25634"/>
    <cellStyle name="Labels - Style3 4 4 2 3 2" xfId="25635"/>
    <cellStyle name="Labels - Style3 4 4 2 3 3" xfId="25636"/>
    <cellStyle name="Labels - Style3 4 4 2 4" xfId="25637"/>
    <cellStyle name="Labels - Style3 4 4 2 4 2" xfId="25638"/>
    <cellStyle name="Labels - Style3 4 4 2 4 3" xfId="25639"/>
    <cellStyle name="Labels - Style3 4 4 2 5" xfId="25640"/>
    <cellStyle name="Labels - Style3 4 4 2 5 2" xfId="25641"/>
    <cellStyle name="Labels - Style3 4 4 2 5 3" xfId="25642"/>
    <cellStyle name="Labels - Style3 4 4 2 6" xfId="25643"/>
    <cellStyle name="Labels - Style3 4 4 2 6 2" xfId="25644"/>
    <cellStyle name="Labels - Style3 4 4 2 6 3" xfId="25645"/>
    <cellStyle name="Labels - Style3 4 4 2 7" xfId="25646"/>
    <cellStyle name="Labels - Style3 4 4 2 7 2" xfId="25647"/>
    <cellStyle name="Labels - Style3 4 4 2 7 3" xfId="25648"/>
    <cellStyle name="Labels - Style3 4 4 2 8" xfId="25649"/>
    <cellStyle name="Labels - Style3 4 4 2 9" xfId="25650"/>
    <cellStyle name="Labels - Style3 4 4 3" xfId="25651"/>
    <cellStyle name="Labels - Style3 4 4 3 2" xfId="25652"/>
    <cellStyle name="Labels - Style3 4 4 3 3" xfId="25653"/>
    <cellStyle name="Labels - Style3 4 4 4" xfId="25654"/>
    <cellStyle name="Labels - Style3 4 4 4 2" xfId="25655"/>
    <cellStyle name="Labels - Style3 4 4 4 3" xfId="25656"/>
    <cellStyle name="Labels - Style3 4 4 5" xfId="25657"/>
    <cellStyle name="Labels - Style3 4 4 5 2" xfId="25658"/>
    <cellStyle name="Labels - Style3 4 4 5 3" xfId="25659"/>
    <cellStyle name="Labels - Style3 4 4 6" xfId="25660"/>
    <cellStyle name="Labels - Style3 4 4 6 2" xfId="25661"/>
    <cellStyle name="Labels - Style3 4 4 6 3" xfId="25662"/>
    <cellStyle name="Labels - Style3 4 4 7" xfId="25663"/>
    <cellStyle name="Labels - Style3 4 4 7 2" xfId="25664"/>
    <cellStyle name="Labels - Style3 4 4 7 3" xfId="25665"/>
    <cellStyle name="Labels - Style3 4 4 8" xfId="25666"/>
    <cellStyle name="Labels - Style3 4 4 8 2" xfId="25667"/>
    <cellStyle name="Labels - Style3 4 4 8 3" xfId="25668"/>
    <cellStyle name="Labels - Style3 4 4 9" xfId="25669"/>
    <cellStyle name="Labels - Style3 4 5" xfId="25670"/>
    <cellStyle name="Labels - Style3 4 5 10" xfId="25671"/>
    <cellStyle name="Labels - Style3 4 5 2" xfId="25672"/>
    <cellStyle name="Labels - Style3 4 5 2 2" xfId="25673"/>
    <cellStyle name="Labels - Style3 4 5 2 2 2" xfId="25674"/>
    <cellStyle name="Labels - Style3 4 5 2 2 3" xfId="25675"/>
    <cellStyle name="Labels - Style3 4 5 2 3" xfId="25676"/>
    <cellStyle name="Labels - Style3 4 5 2 3 2" xfId="25677"/>
    <cellStyle name="Labels - Style3 4 5 2 3 3" xfId="25678"/>
    <cellStyle name="Labels - Style3 4 5 2 4" xfId="25679"/>
    <cellStyle name="Labels - Style3 4 5 2 4 2" xfId="25680"/>
    <cellStyle name="Labels - Style3 4 5 2 4 3" xfId="25681"/>
    <cellStyle name="Labels - Style3 4 5 2 5" xfId="25682"/>
    <cellStyle name="Labels - Style3 4 5 2 5 2" xfId="25683"/>
    <cellStyle name="Labels - Style3 4 5 2 5 3" xfId="25684"/>
    <cellStyle name="Labels - Style3 4 5 2 6" xfId="25685"/>
    <cellStyle name="Labels - Style3 4 5 2 6 2" xfId="25686"/>
    <cellStyle name="Labels - Style3 4 5 2 6 3" xfId="25687"/>
    <cellStyle name="Labels - Style3 4 5 2 7" xfId="25688"/>
    <cellStyle name="Labels - Style3 4 5 2 7 2" xfId="25689"/>
    <cellStyle name="Labels - Style3 4 5 2 7 3" xfId="25690"/>
    <cellStyle name="Labels - Style3 4 5 2 8" xfId="25691"/>
    <cellStyle name="Labels - Style3 4 5 2 9" xfId="25692"/>
    <cellStyle name="Labels - Style3 4 5 3" xfId="25693"/>
    <cellStyle name="Labels - Style3 4 5 3 2" xfId="25694"/>
    <cellStyle name="Labels - Style3 4 5 3 3" xfId="25695"/>
    <cellStyle name="Labels - Style3 4 5 4" xfId="25696"/>
    <cellStyle name="Labels - Style3 4 5 4 2" xfId="25697"/>
    <cellStyle name="Labels - Style3 4 5 4 3" xfId="25698"/>
    <cellStyle name="Labels - Style3 4 5 5" xfId="25699"/>
    <cellStyle name="Labels - Style3 4 5 5 2" xfId="25700"/>
    <cellStyle name="Labels - Style3 4 5 5 3" xfId="25701"/>
    <cellStyle name="Labels - Style3 4 5 6" xfId="25702"/>
    <cellStyle name="Labels - Style3 4 5 6 2" xfId="25703"/>
    <cellStyle name="Labels - Style3 4 5 6 3" xfId="25704"/>
    <cellStyle name="Labels - Style3 4 5 7" xfId="25705"/>
    <cellStyle name="Labels - Style3 4 5 7 2" xfId="25706"/>
    <cellStyle name="Labels - Style3 4 5 7 3" xfId="25707"/>
    <cellStyle name="Labels - Style3 4 5 8" xfId="25708"/>
    <cellStyle name="Labels - Style3 4 5 8 2" xfId="25709"/>
    <cellStyle name="Labels - Style3 4 5 8 3" xfId="25710"/>
    <cellStyle name="Labels - Style3 4 5 9" xfId="25711"/>
    <cellStyle name="Labels - Style3 4 6" xfId="25712"/>
    <cellStyle name="Labels - Style3 4 6 2" xfId="25713"/>
    <cellStyle name="Labels - Style3 4 6 2 2" xfId="25714"/>
    <cellStyle name="Labels - Style3 4 6 2 3" xfId="25715"/>
    <cellStyle name="Labels - Style3 4 6 3" xfId="25716"/>
    <cellStyle name="Labels - Style3 4 6 3 2" xfId="25717"/>
    <cellStyle name="Labels - Style3 4 6 3 3" xfId="25718"/>
    <cellStyle name="Labels - Style3 4 6 4" xfId="25719"/>
    <cellStyle name="Labels - Style3 4 6 4 2" xfId="25720"/>
    <cellStyle name="Labels - Style3 4 6 4 3" xfId="25721"/>
    <cellStyle name="Labels - Style3 4 6 5" xfId="25722"/>
    <cellStyle name="Labels - Style3 4 6 5 2" xfId="25723"/>
    <cellStyle name="Labels - Style3 4 6 5 3" xfId="25724"/>
    <cellStyle name="Labels - Style3 4 6 6" xfId="25725"/>
    <cellStyle name="Labels - Style3 4 6 6 2" xfId="25726"/>
    <cellStyle name="Labels - Style3 4 6 6 3" xfId="25727"/>
    <cellStyle name="Labels - Style3 4 6 7" xfId="25728"/>
    <cellStyle name="Labels - Style3 4 6 7 2" xfId="25729"/>
    <cellStyle name="Labels - Style3 4 6 7 3" xfId="25730"/>
    <cellStyle name="Labels - Style3 4 6 8" xfId="25731"/>
    <cellStyle name="Labels - Style3 4 6 9" xfId="25732"/>
    <cellStyle name="Labels - Style3 4 7" xfId="25733"/>
    <cellStyle name="Labels - Style3 4 7 2" xfId="25734"/>
    <cellStyle name="Labels - Style3 4 7 3" xfId="25735"/>
    <cellStyle name="Labels - Style3 4 8" xfId="25736"/>
    <cellStyle name="Labels - Style3 4 8 2" xfId="25737"/>
    <cellStyle name="Labels - Style3 4 8 3" xfId="25738"/>
    <cellStyle name="Labels - Style3 4 9" xfId="25739"/>
    <cellStyle name="Labels - Style3 5" xfId="25740"/>
    <cellStyle name="Labels - Style3 5 2" xfId="25741"/>
    <cellStyle name="Labels - Style3 5 2 10" xfId="25742"/>
    <cellStyle name="Labels - Style3 5 2 2" xfId="25743"/>
    <cellStyle name="Labels - Style3 5 2 2 2" xfId="25744"/>
    <cellStyle name="Labels - Style3 5 2 2 2 2" xfId="25745"/>
    <cellStyle name="Labels - Style3 5 2 2 2 3" xfId="25746"/>
    <cellStyle name="Labels - Style3 5 2 2 3" xfId="25747"/>
    <cellStyle name="Labels - Style3 5 2 2 3 2" xfId="25748"/>
    <cellStyle name="Labels - Style3 5 2 2 3 3" xfId="25749"/>
    <cellStyle name="Labels - Style3 5 2 2 4" xfId="25750"/>
    <cellStyle name="Labels - Style3 5 2 2 4 2" xfId="25751"/>
    <cellStyle name="Labels - Style3 5 2 2 4 3" xfId="25752"/>
    <cellStyle name="Labels - Style3 5 2 2 5" xfId="25753"/>
    <cellStyle name="Labels - Style3 5 2 2 5 2" xfId="25754"/>
    <cellStyle name="Labels - Style3 5 2 2 5 3" xfId="25755"/>
    <cellStyle name="Labels - Style3 5 2 2 6" xfId="25756"/>
    <cellStyle name="Labels - Style3 5 2 2 6 2" xfId="25757"/>
    <cellStyle name="Labels - Style3 5 2 2 6 3" xfId="25758"/>
    <cellStyle name="Labels - Style3 5 2 2 7" xfId="25759"/>
    <cellStyle name="Labels - Style3 5 2 2 7 2" xfId="25760"/>
    <cellStyle name="Labels - Style3 5 2 2 7 3" xfId="25761"/>
    <cellStyle name="Labels - Style3 5 2 2 8" xfId="25762"/>
    <cellStyle name="Labels - Style3 5 2 2 9" xfId="25763"/>
    <cellStyle name="Labels - Style3 5 2 3" xfId="25764"/>
    <cellStyle name="Labels - Style3 5 2 3 2" xfId="25765"/>
    <cellStyle name="Labels - Style3 5 2 3 3" xfId="25766"/>
    <cellStyle name="Labels - Style3 5 2 4" xfId="25767"/>
    <cellStyle name="Labels - Style3 5 2 4 2" xfId="25768"/>
    <cellStyle name="Labels - Style3 5 2 4 3" xfId="25769"/>
    <cellStyle name="Labels - Style3 5 2 5" xfId="25770"/>
    <cellStyle name="Labels - Style3 5 2 5 2" xfId="25771"/>
    <cellStyle name="Labels - Style3 5 2 5 3" xfId="25772"/>
    <cellStyle name="Labels - Style3 5 2 6" xfId="25773"/>
    <cellStyle name="Labels - Style3 5 2 6 2" xfId="25774"/>
    <cellStyle name="Labels - Style3 5 2 6 3" xfId="25775"/>
    <cellStyle name="Labels - Style3 5 2 7" xfId="25776"/>
    <cellStyle name="Labels - Style3 5 2 7 2" xfId="25777"/>
    <cellStyle name="Labels - Style3 5 2 7 3" xfId="25778"/>
    <cellStyle name="Labels - Style3 5 2 8" xfId="25779"/>
    <cellStyle name="Labels - Style3 5 2 8 2" xfId="25780"/>
    <cellStyle name="Labels - Style3 5 2 8 3" xfId="25781"/>
    <cellStyle name="Labels - Style3 5 2 9" xfId="25782"/>
    <cellStyle name="Labels - Style3 5 3" xfId="25783"/>
    <cellStyle name="Labels - Style3 5 3 10" xfId="25784"/>
    <cellStyle name="Labels - Style3 5 3 2" xfId="25785"/>
    <cellStyle name="Labels - Style3 5 3 2 2" xfId="25786"/>
    <cellStyle name="Labels - Style3 5 3 2 2 2" xfId="25787"/>
    <cellStyle name="Labels - Style3 5 3 2 2 3" xfId="25788"/>
    <cellStyle name="Labels - Style3 5 3 2 3" xfId="25789"/>
    <cellStyle name="Labels - Style3 5 3 2 3 2" xfId="25790"/>
    <cellStyle name="Labels - Style3 5 3 2 3 3" xfId="25791"/>
    <cellStyle name="Labels - Style3 5 3 2 4" xfId="25792"/>
    <cellStyle name="Labels - Style3 5 3 2 4 2" xfId="25793"/>
    <cellStyle name="Labels - Style3 5 3 2 4 3" xfId="25794"/>
    <cellStyle name="Labels - Style3 5 3 2 5" xfId="25795"/>
    <cellStyle name="Labels - Style3 5 3 2 5 2" xfId="25796"/>
    <cellStyle name="Labels - Style3 5 3 2 5 3" xfId="25797"/>
    <cellStyle name="Labels - Style3 5 3 2 6" xfId="25798"/>
    <cellStyle name="Labels - Style3 5 3 2 6 2" xfId="25799"/>
    <cellStyle name="Labels - Style3 5 3 2 6 3" xfId="25800"/>
    <cellStyle name="Labels - Style3 5 3 2 7" xfId="25801"/>
    <cellStyle name="Labels - Style3 5 3 2 7 2" xfId="25802"/>
    <cellStyle name="Labels - Style3 5 3 2 7 3" xfId="25803"/>
    <cellStyle name="Labels - Style3 5 3 2 8" xfId="25804"/>
    <cellStyle name="Labels - Style3 5 3 2 9" xfId="25805"/>
    <cellStyle name="Labels - Style3 5 3 3" xfId="25806"/>
    <cellStyle name="Labels - Style3 5 3 3 2" xfId="25807"/>
    <cellStyle name="Labels - Style3 5 3 3 3" xfId="25808"/>
    <cellStyle name="Labels - Style3 5 3 4" xfId="25809"/>
    <cellStyle name="Labels - Style3 5 3 4 2" xfId="25810"/>
    <cellStyle name="Labels - Style3 5 3 4 3" xfId="25811"/>
    <cellStyle name="Labels - Style3 5 3 5" xfId="25812"/>
    <cellStyle name="Labels - Style3 5 3 5 2" xfId="25813"/>
    <cellStyle name="Labels - Style3 5 3 5 3" xfId="25814"/>
    <cellStyle name="Labels - Style3 5 3 6" xfId="25815"/>
    <cellStyle name="Labels - Style3 5 3 6 2" xfId="25816"/>
    <cellStyle name="Labels - Style3 5 3 6 3" xfId="25817"/>
    <cellStyle name="Labels - Style3 5 3 7" xfId="25818"/>
    <cellStyle name="Labels - Style3 5 3 7 2" xfId="25819"/>
    <cellStyle name="Labels - Style3 5 3 7 3" xfId="25820"/>
    <cellStyle name="Labels - Style3 5 3 8" xfId="25821"/>
    <cellStyle name="Labels - Style3 5 3 8 2" xfId="25822"/>
    <cellStyle name="Labels - Style3 5 3 8 3" xfId="25823"/>
    <cellStyle name="Labels - Style3 5 3 9" xfId="25824"/>
    <cellStyle name="Labels - Style3 5 4" xfId="25825"/>
    <cellStyle name="Labels - Style3 5 4 10" xfId="25826"/>
    <cellStyle name="Labels - Style3 5 4 2" xfId="25827"/>
    <cellStyle name="Labels - Style3 5 4 2 2" xfId="25828"/>
    <cellStyle name="Labels - Style3 5 4 2 2 2" xfId="25829"/>
    <cellStyle name="Labels - Style3 5 4 2 2 3" xfId="25830"/>
    <cellStyle name="Labels - Style3 5 4 2 3" xfId="25831"/>
    <cellStyle name="Labels - Style3 5 4 2 3 2" xfId="25832"/>
    <cellStyle name="Labels - Style3 5 4 2 3 3" xfId="25833"/>
    <cellStyle name="Labels - Style3 5 4 2 4" xfId="25834"/>
    <cellStyle name="Labels - Style3 5 4 2 4 2" xfId="25835"/>
    <cellStyle name="Labels - Style3 5 4 2 4 3" xfId="25836"/>
    <cellStyle name="Labels - Style3 5 4 2 5" xfId="25837"/>
    <cellStyle name="Labels - Style3 5 4 2 5 2" xfId="25838"/>
    <cellStyle name="Labels - Style3 5 4 2 5 3" xfId="25839"/>
    <cellStyle name="Labels - Style3 5 4 2 6" xfId="25840"/>
    <cellStyle name="Labels - Style3 5 4 2 6 2" xfId="25841"/>
    <cellStyle name="Labels - Style3 5 4 2 6 3" xfId="25842"/>
    <cellStyle name="Labels - Style3 5 4 2 7" xfId="25843"/>
    <cellStyle name="Labels - Style3 5 4 2 7 2" xfId="25844"/>
    <cellStyle name="Labels - Style3 5 4 2 7 3" xfId="25845"/>
    <cellStyle name="Labels - Style3 5 4 2 8" xfId="25846"/>
    <cellStyle name="Labels - Style3 5 4 2 9" xfId="25847"/>
    <cellStyle name="Labels - Style3 5 4 3" xfId="25848"/>
    <cellStyle name="Labels - Style3 5 4 3 2" xfId="25849"/>
    <cellStyle name="Labels - Style3 5 4 3 3" xfId="25850"/>
    <cellStyle name="Labels - Style3 5 4 4" xfId="25851"/>
    <cellStyle name="Labels - Style3 5 4 4 2" xfId="25852"/>
    <cellStyle name="Labels - Style3 5 4 4 3" xfId="25853"/>
    <cellStyle name="Labels - Style3 5 4 5" xfId="25854"/>
    <cellStyle name="Labels - Style3 5 4 5 2" xfId="25855"/>
    <cellStyle name="Labels - Style3 5 4 5 3" xfId="25856"/>
    <cellStyle name="Labels - Style3 5 4 6" xfId="25857"/>
    <cellStyle name="Labels - Style3 5 4 6 2" xfId="25858"/>
    <cellStyle name="Labels - Style3 5 4 6 3" xfId="25859"/>
    <cellStyle name="Labels - Style3 5 4 7" xfId="25860"/>
    <cellStyle name="Labels - Style3 5 4 7 2" xfId="25861"/>
    <cellStyle name="Labels - Style3 5 4 7 3" xfId="25862"/>
    <cellStyle name="Labels - Style3 5 4 8" xfId="25863"/>
    <cellStyle name="Labels - Style3 5 4 8 2" xfId="25864"/>
    <cellStyle name="Labels - Style3 5 4 8 3" xfId="25865"/>
    <cellStyle name="Labels - Style3 5 4 9" xfId="25866"/>
    <cellStyle name="Labels - Style3 5 5" xfId="25867"/>
    <cellStyle name="Labels - Style3 5 5 10" xfId="25868"/>
    <cellStyle name="Labels - Style3 5 5 2" xfId="25869"/>
    <cellStyle name="Labels - Style3 5 5 2 2" xfId="25870"/>
    <cellStyle name="Labels - Style3 5 5 2 2 2" xfId="25871"/>
    <cellStyle name="Labels - Style3 5 5 2 2 3" xfId="25872"/>
    <cellStyle name="Labels - Style3 5 5 2 3" xfId="25873"/>
    <cellStyle name="Labels - Style3 5 5 2 3 2" xfId="25874"/>
    <cellStyle name="Labels - Style3 5 5 2 3 3" xfId="25875"/>
    <cellStyle name="Labels - Style3 5 5 2 4" xfId="25876"/>
    <cellStyle name="Labels - Style3 5 5 2 4 2" xfId="25877"/>
    <cellStyle name="Labels - Style3 5 5 2 4 3" xfId="25878"/>
    <cellStyle name="Labels - Style3 5 5 2 5" xfId="25879"/>
    <cellStyle name="Labels - Style3 5 5 2 5 2" xfId="25880"/>
    <cellStyle name="Labels - Style3 5 5 2 5 3" xfId="25881"/>
    <cellStyle name="Labels - Style3 5 5 2 6" xfId="25882"/>
    <cellStyle name="Labels - Style3 5 5 2 6 2" xfId="25883"/>
    <cellStyle name="Labels - Style3 5 5 2 6 3" xfId="25884"/>
    <cellStyle name="Labels - Style3 5 5 2 7" xfId="25885"/>
    <cellStyle name="Labels - Style3 5 5 2 7 2" xfId="25886"/>
    <cellStyle name="Labels - Style3 5 5 2 7 3" xfId="25887"/>
    <cellStyle name="Labels - Style3 5 5 2 8" xfId="25888"/>
    <cellStyle name="Labels - Style3 5 5 2 9" xfId="25889"/>
    <cellStyle name="Labels - Style3 5 5 3" xfId="25890"/>
    <cellStyle name="Labels - Style3 5 5 3 2" xfId="25891"/>
    <cellStyle name="Labels - Style3 5 5 3 3" xfId="25892"/>
    <cellStyle name="Labels - Style3 5 5 4" xfId="25893"/>
    <cellStyle name="Labels - Style3 5 5 4 2" xfId="25894"/>
    <cellStyle name="Labels - Style3 5 5 4 3" xfId="25895"/>
    <cellStyle name="Labels - Style3 5 5 5" xfId="25896"/>
    <cellStyle name="Labels - Style3 5 5 5 2" xfId="25897"/>
    <cellStyle name="Labels - Style3 5 5 5 3" xfId="25898"/>
    <cellStyle name="Labels - Style3 5 5 6" xfId="25899"/>
    <cellStyle name="Labels - Style3 5 5 6 2" xfId="25900"/>
    <cellStyle name="Labels - Style3 5 5 6 3" xfId="25901"/>
    <cellStyle name="Labels - Style3 5 5 7" xfId="25902"/>
    <cellStyle name="Labels - Style3 5 5 7 2" xfId="25903"/>
    <cellStyle name="Labels - Style3 5 5 7 3" xfId="25904"/>
    <cellStyle name="Labels - Style3 5 5 8" xfId="25905"/>
    <cellStyle name="Labels - Style3 5 5 8 2" xfId="25906"/>
    <cellStyle name="Labels - Style3 5 5 8 3" xfId="25907"/>
    <cellStyle name="Labels - Style3 5 5 9" xfId="25908"/>
    <cellStyle name="Labels - Style3 5 6" xfId="25909"/>
    <cellStyle name="Labels - Style3 5 6 2" xfId="25910"/>
    <cellStyle name="Labels - Style3 5 6 2 2" xfId="25911"/>
    <cellStyle name="Labels - Style3 5 6 2 3" xfId="25912"/>
    <cellStyle name="Labels - Style3 5 6 3" xfId="25913"/>
    <cellStyle name="Labels - Style3 5 6 3 2" xfId="25914"/>
    <cellStyle name="Labels - Style3 5 6 3 3" xfId="25915"/>
    <cellStyle name="Labels - Style3 5 6 4" xfId="25916"/>
    <cellStyle name="Labels - Style3 5 6 4 2" xfId="25917"/>
    <cellStyle name="Labels - Style3 5 6 4 3" xfId="25918"/>
    <cellStyle name="Labels - Style3 5 6 5" xfId="25919"/>
    <cellStyle name="Labels - Style3 5 6 5 2" xfId="25920"/>
    <cellStyle name="Labels - Style3 5 6 5 3" xfId="25921"/>
    <cellStyle name="Labels - Style3 5 6 6" xfId="25922"/>
    <cellStyle name="Labels - Style3 5 6 6 2" xfId="25923"/>
    <cellStyle name="Labels - Style3 5 6 6 3" xfId="25924"/>
    <cellStyle name="Labels - Style3 5 6 7" xfId="25925"/>
    <cellStyle name="Labels - Style3 5 6 7 2" xfId="25926"/>
    <cellStyle name="Labels - Style3 5 6 7 3" xfId="25927"/>
    <cellStyle name="Labels - Style3 5 6 8" xfId="25928"/>
    <cellStyle name="Labels - Style3 5 6 9" xfId="25929"/>
    <cellStyle name="Labels - Style3 5 7" xfId="25930"/>
    <cellStyle name="Labels - Style3 5 7 2" xfId="25931"/>
    <cellStyle name="Labels - Style3 5 7 3" xfId="25932"/>
    <cellStyle name="Labels - Style3 5 8" xfId="25933"/>
    <cellStyle name="Labels - Style3 5 8 2" xfId="25934"/>
    <cellStyle name="Labels - Style3 5 8 3" xfId="25935"/>
    <cellStyle name="Labels - Style3 5 9" xfId="25936"/>
    <cellStyle name="Labels - Style3 6" xfId="25937"/>
    <cellStyle name="Labels - Style3 6 10" xfId="25938"/>
    <cellStyle name="Labels - Style3 6 2" xfId="25939"/>
    <cellStyle name="Labels - Style3 6 2 2" xfId="25940"/>
    <cellStyle name="Labels - Style3 6 2 2 2" xfId="25941"/>
    <cellStyle name="Labels - Style3 6 2 2 3" xfId="25942"/>
    <cellStyle name="Labels - Style3 6 2 3" xfId="25943"/>
    <cellStyle name="Labels - Style3 6 2 3 2" xfId="25944"/>
    <cellStyle name="Labels - Style3 6 2 3 3" xfId="25945"/>
    <cellStyle name="Labels - Style3 6 2 4" xfId="25946"/>
    <cellStyle name="Labels - Style3 6 2 4 2" xfId="25947"/>
    <cellStyle name="Labels - Style3 6 2 4 3" xfId="25948"/>
    <cellStyle name="Labels - Style3 6 2 5" xfId="25949"/>
    <cellStyle name="Labels - Style3 6 2 5 2" xfId="25950"/>
    <cellStyle name="Labels - Style3 6 2 5 3" xfId="25951"/>
    <cellStyle name="Labels - Style3 6 2 6" xfId="25952"/>
    <cellStyle name="Labels - Style3 6 2 6 2" xfId="25953"/>
    <cellStyle name="Labels - Style3 6 2 6 3" xfId="25954"/>
    <cellStyle name="Labels - Style3 6 2 7" xfId="25955"/>
    <cellStyle name="Labels - Style3 6 2 7 2" xfId="25956"/>
    <cellStyle name="Labels - Style3 6 2 7 3" xfId="25957"/>
    <cellStyle name="Labels - Style3 6 2 8" xfId="25958"/>
    <cellStyle name="Labels - Style3 6 2 9" xfId="25959"/>
    <cellStyle name="Labels - Style3 6 3" xfId="25960"/>
    <cellStyle name="Labels - Style3 6 3 2" xfId="25961"/>
    <cellStyle name="Labels - Style3 6 3 3" xfId="25962"/>
    <cellStyle name="Labels - Style3 6 4" xfId="25963"/>
    <cellStyle name="Labels - Style3 6 4 2" xfId="25964"/>
    <cellStyle name="Labels - Style3 6 4 3" xfId="25965"/>
    <cellStyle name="Labels - Style3 6 5" xfId="25966"/>
    <cellStyle name="Labels - Style3 6 5 2" xfId="25967"/>
    <cellStyle name="Labels - Style3 6 5 3" xfId="25968"/>
    <cellStyle name="Labels - Style3 6 6" xfId="25969"/>
    <cellStyle name="Labels - Style3 6 6 2" xfId="25970"/>
    <cellStyle name="Labels - Style3 6 6 3" xfId="25971"/>
    <cellStyle name="Labels - Style3 6 7" xfId="25972"/>
    <cellStyle name="Labels - Style3 6 7 2" xfId="25973"/>
    <cellStyle name="Labels - Style3 6 7 3" xfId="25974"/>
    <cellStyle name="Labels - Style3 6 8" xfId="25975"/>
    <cellStyle name="Labels - Style3 6 8 2" xfId="25976"/>
    <cellStyle name="Labels - Style3 6 8 3" xfId="25977"/>
    <cellStyle name="Labels - Style3 6 9" xfId="25978"/>
    <cellStyle name="Labels - Style3 7" xfId="25979"/>
    <cellStyle name="Labels - Style3 7 10" xfId="25980"/>
    <cellStyle name="Labels - Style3 7 2" xfId="25981"/>
    <cellStyle name="Labels - Style3 7 2 2" xfId="25982"/>
    <cellStyle name="Labels - Style3 7 2 2 2" xfId="25983"/>
    <cellStyle name="Labels - Style3 7 2 2 3" xfId="25984"/>
    <cellStyle name="Labels - Style3 7 2 3" xfId="25985"/>
    <cellStyle name="Labels - Style3 7 2 3 2" xfId="25986"/>
    <cellStyle name="Labels - Style3 7 2 3 3" xfId="25987"/>
    <cellStyle name="Labels - Style3 7 2 4" xfId="25988"/>
    <cellStyle name="Labels - Style3 7 2 4 2" xfId="25989"/>
    <cellStyle name="Labels - Style3 7 2 4 3" xfId="25990"/>
    <cellStyle name="Labels - Style3 7 2 5" xfId="25991"/>
    <cellStyle name="Labels - Style3 7 2 5 2" xfId="25992"/>
    <cellStyle name="Labels - Style3 7 2 5 3" xfId="25993"/>
    <cellStyle name="Labels - Style3 7 2 6" xfId="25994"/>
    <cellStyle name="Labels - Style3 7 2 6 2" xfId="25995"/>
    <cellStyle name="Labels - Style3 7 2 6 3" xfId="25996"/>
    <cellStyle name="Labels - Style3 7 2 7" xfId="25997"/>
    <cellStyle name="Labels - Style3 7 2 7 2" xfId="25998"/>
    <cellStyle name="Labels - Style3 7 2 7 3" xfId="25999"/>
    <cellStyle name="Labels - Style3 7 2 8" xfId="26000"/>
    <cellStyle name="Labels - Style3 7 2 9" xfId="26001"/>
    <cellStyle name="Labels - Style3 7 3" xfId="26002"/>
    <cellStyle name="Labels - Style3 7 3 2" xfId="26003"/>
    <cellStyle name="Labels - Style3 7 3 3" xfId="26004"/>
    <cellStyle name="Labels - Style3 7 4" xfId="26005"/>
    <cellStyle name="Labels - Style3 7 4 2" xfId="26006"/>
    <cellStyle name="Labels - Style3 7 4 3" xfId="26007"/>
    <cellStyle name="Labels - Style3 7 5" xfId="26008"/>
    <cellStyle name="Labels - Style3 7 5 2" xfId="26009"/>
    <cellStyle name="Labels - Style3 7 5 3" xfId="26010"/>
    <cellStyle name="Labels - Style3 7 6" xfId="26011"/>
    <cellStyle name="Labels - Style3 7 6 2" xfId="26012"/>
    <cellStyle name="Labels - Style3 7 6 3" xfId="26013"/>
    <cellStyle name="Labels - Style3 7 7" xfId="26014"/>
    <cellStyle name="Labels - Style3 7 7 2" xfId="26015"/>
    <cellStyle name="Labels - Style3 7 7 3" xfId="26016"/>
    <cellStyle name="Labels - Style3 7 8" xfId="26017"/>
    <cellStyle name="Labels - Style3 7 8 2" xfId="26018"/>
    <cellStyle name="Labels - Style3 7 8 3" xfId="26019"/>
    <cellStyle name="Labels - Style3 7 9" xfId="26020"/>
    <cellStyle name="Labels - Style3 8" xfId="26021"/>
    <cellStyle name="Labels - Style3 8 10" xfId="26022"/>
    <cellStyle name="Labels - Style3 8 2" xfId="26023"/>
    <cellStyle name="Labels - Style3 8 2 2" xfId="26024"/>
    <cellStyle name="Labels - Style3 8 2 2 2" xfId="26025"/>
    <cellStyle name="Labels - Style3 8 2 2 3" xfId="26026"/>
    <cellStyle name="Labels - Style3 8 2 3" xfId="26027"/>
    <cellStyle name="Labels - Style3 8 2 3 2" xfId="26028"/>
    <cellStyle name="Labels - Style3 8 2 3 3" xfId="26029"/>
    <cellStyle name="Labels - Style3 8 2 4" xfId="26030"/>
    <cellStyle name="Labels - Style3 8 2 4 2" xfId="26031"/>
    <cellStyle name="Labels - Style3 8 2 4 3" xfId="26032"/>
    <cellStyle name="Labels - Style3 8 2 5" xfId="26033"/>
    <cellStyle name="Labels - Style3 8 2 5 2" xfId="26034"/>
    <cellStyle name="Labels - Style3 8 2 5 3" xfId="26035"/>
    <cellStyle name="Labels - Style3 8 2 6" xfId="26036"/>
    <cellStyle name="Labels - Style3 8 2 6 2" xfId="26037"/>
    <cellStyle name="Labels - Style3 8 2 6 3" xfId="26038"/>
    <cellStyle name="Labels - Style3 8 2 7" xfId="26039"/>
    <cellStyle name="Labels - Style3 8 2 7 2" xfId="26040"/>
    <cellStyle name="Labels - Style3 8 2 7 3" xfId="26041"/>
    <cellStyle name="Labels - Style3 8 2 8" xfId="26042"/>
    <cellStyle name="Labels - Style3 8 2 9" xfId="26043"/>
    <cellStyle name="Labels - Style3 8 3" xfId="26044"/>
    <cellStyle name="Labels - Style3 8 3 2" xfId="26045"/>
    <cellStyle name="Labels - Style3 8 3 3" xfId="26046"/>
    <cellStyle name="Labels - Style3 8 4" xfId="26047"/>
    <cellStyle name="Labels - Style3 8 4 2" xfId="26048"/>
    <cellStyle name="Labels - Style3 8 4 3" xfId="26049"/>
    <cellStyle name="Labels - Style3 8 5" xfId="26050"/>
    <cellStyle name="Labels - Style3 8 5 2" xfId="26051"/>
    <cellStyle name="Labels - Style3 8 5 3" xfId="26052"/>
    <cellStyle name="Labels - Style3 8 6" xfId="26053"/>
    <cellStyle name="Labels - Style3 8 6 2" xfId="26054"/>
    <cellStyle name="Labels - Style3 8 6 3" xfId="26055"/>
    <cellStyle name="Labels - Style3 8 7" xfId="26056"/>
    <cellStyle name="Labels - Style3 8 7 2" xfId="26057"/>
    <cellStyle name="Labels - Style3 8 7 3" xfId="26058"/>
    <cellStyle name="Labels - Style3 8 8" xfId="26059"/>
    <cellStyle name="Labels - Style3 8 8 2" xfId="26060"/>
    <cellStyle name="Labels - Style3 8 8 3" xfId="26061"/>
    <cellStyle name="Labels - Style3 8 9" xfId="26062"/>
    <cellStyle name="Labels - Style3 9" xfId="26063"/>
    <cellStyle name="Labels - Style3 9 10" xfId="26064"/>
    <cellStyle name="Labels - Style3 9 2" xfId="26065"/>
    <cellStyle name="Labels - Style3 9 2 2" xfId="26066"/>
    <cellStyle name="Labels - Style3 9 2 2 2" xfId="26067"/>
    <cellStyle name="Labels - Style3 9 2 2 3" xfId="26068"/>
    <cellStyle name="Labels - Style3 9 2 3" xfId="26069"/>
    <cellStyle name="Labels - Style3 9 2 3 2" xfId="26070"/>
    <cellStyle name="Labels - Style3 9 2 3 3" xfId="26071"/>
    <cellStyle name="Labels - Style3 9 2 4" xfId="26072"/>
    <cellStyle name="Labels - Style3 9 2 4 2" xfId="26073"/>
    <cellStyle name="Labels - Style3 9 2 4 3" xfId="26074"/>
    <cellStyle name="Labels - Style3 9 2 5" xfId="26075"/>
    <cellStyle name="Labels - Style3 9 2 5 2" xfId="26076"/>
    <cellStyle name="Labels - Style3 9 2 5 3" xfId="26077"/>
    <cellStyle name="Labels - Style3 9 2 6" xfId="26078"/>
    <cellStyle name="Labels - Style3 9 2 6 2" xfId="26079"/>
    <cellStyle name="Labels - Style3 9 2 6 3" xfId="26080"/>
    <cellStyle name="Labels - Style3 9 2 7" xfId="26081"/>
    <cellStyle name="Labels - Style3 9 2 7 2" xfId="26082"/>
    <cellStyle name="Labels - Style3 9 2 7 3" xfId="26083"/>
    <cellStyle name="Labels - Style3 9 2 8" xfId="26084"/>
    <cellStyle name="Labels - Style3 9 2 9" xfId="26085"/>
    <cellStyle name="Labels - Style3 9 3" xfId="26086"/>
    <cellStyle name="Labels - Style3 9 3 2" xfId="26087"/>
    <cellStyle name="Labels - Style3 9 3 3" xfId="26088"/>
    <cellStyle name="Labels - Style3 9 4" xfId="26089"/>
    <cellStyle name="Labels - Style3 9 4 2" xfId="26090"/>
    <cellStyle name="Labels - Style3 9 4 3" xfId="26091"/>
    <cellStyle name="Labels - Style3 9 5" xfId="26092"/>
    <cellStyle name="Labels - Style3 9 5 2" xfId="26093"/>
    <cellStyle name="Labels - Style3 9 5 3" xfId="26094"/>
    <cellStyle name="Labels - Style3 9 6" xfId="26095"/>
    <cellStyle name="Labels - Style3 9 6 2" xfId="26096"/>
    <cellStyle name="Labels - Style3 9 6 3" xfId="26097"/>
    <cellStyle name="Labels - Style3 9 7" xfId="26098"/>
    <cellStyle name="Labels - Style3 9 7 2" xfId="26099"/>
    <cellStyle name="Labels - Style3 9 7 3" xfId="26100"/>
    <cellStyle name="Labels - Style3 9 8" xfId="26101"/>
    <cellStyle name="Labels - Style3 9 8 2" xfId="26102"/>
    <cellStyle name="Labels - Style3 9 8 3" xfId="26103"/>
    <cellStyle name="Labels - Style3 9 9" xfId="26104"/>
    <cellStyle name="Labels 10" xfId="26105"/>
    <cellStyle name="Labels 10 2" xfId="26106"/>
    <cellStyle name="Labels 10 2 2" xfId="26107"/>
    <cellStyle name="Labels 10 2 2 2" xfId="26108"/>
    <cellStyle name="Labels 10 2 3" xfId="26109"/>
    <cellStyle name="Labels 10 2 3 2" xfId="26110"/>
    <cellStyle name="Labels 10 2 4" xfId="26111"/>
    <cellStyle name="Labels 10 2 4 2" xfId="26112"/>
    <cellStyle name="Labels 10 2 5" xfId="26113"/>
    <cellStyle name="Labels 10 2 5 2" xfId="26114"/>
    <cellStyle name="Labels 10 2 6" xfId="26115"/>
    <cellStyle name="Labels 10 2 6 2" xfId="26116"/>
    <cellStyle name="Labels 10 2 7" xfId="26117"/>
    <cellStyle name="Labels 10 2 7 2" xfId="26118"/>
    <cellStyle name="Labels 10 2 8" xfId="26119"/>
    <cellStyle name="Labels 10 3" xfId="26120"/>
    <cellStyle name="Labels 10 3 2" xfId="26121"/>
    <cellStyle name="Labels 10 4" xfId="26122"/>
    <cellStyle name="Labels 10 4 2" xfId="26123"/>
    <cellStyle name="Labels 10 5" xfId="26124"/>
    <cellStyle name="Labels 10 5 2" xfId="26125"/>
    <cellStyle name="Labels 10 6" xfId="26126"/>
    <cellStyle name="Labels 10 6 2" xfId="26127"/>
    <cellStyle name="Labels 10 7" xfId="26128"/>
    <cellStyle name="Labels 10 7 2" xfId="26129"/>
    <cellStyle name="Labels 10 8" xfId="26130"/>
    <cellStyle name="Labels 10 8 2" xfId="26131"/>
    <cellStyle name="Labels 10 9" xfId="26132"/>
    <cellStyle name="Labels 11" xfId="26133"/>
    <cellStyle name="Labels 11 2" xfId="26134"/>
    <cellStyle name="Labels 11 2 2" xfId="26135"/>
    <cellStyle name="Labels 11 2 2 2" xfId="26136"/>
    <cellStyle name="Labels 11 2 3" xfId="26137"/>
    <cellStyle name="Labels 11 2 3 2" xfId="26138"/>
    <cellStyle name="Labels 11 2 4" xfId="26139"/>
    <cellStyle name="Labels 11 2 4 2" xfId="26140"/>
    <cellStyle name="Labels 11 2 5" xfId="26141"/>
    <cellStyle name="Labels 11 2 5 2" xfId="26142"/>
    <cellStyle name="Labels 11 2 6" xfId="26143"/>
    <cellStyle name="Labels 11 2 6 2" xfId="26144"/>
    <cellStyle name="Labels 11 2 7" xfId="26145"/>
    <cellStyle name="Labels 11 2 7 2" xfId="26146"/>
    <cellStyle name="Labels 11 2 8" xfId="26147"/>
    <cellStyle name="Labels 11 3" xfId="26148"/>
    <cellStyle name="Labels 11 3 2" xfId="26149"/>
    <cellStyle name="Labels 11 4" xfId="26150"/>
    <cellStyle name="Labels 11 4 2" xfId="26151"/>
    <cellStyle name="Labels 11 5" xfId="26152"/>
    <cellStyle name="Labels 11 5 2" xfId="26153"/>
    <cellStyle name="Labels 11 6" xfId="26154"/>
    <cellStyle name="Labels 11 6 2" xfId="26155"/>
    <cellStyle name="Labels 11 7" xfId="26156"/>
    <cellStyle name="Labels 11 7 2" xfId="26157"/>
    <cellStyle name="Labels 11 8" xfId="26158"/>
    <cellStyle name="Labels 11 8 2" xfId="26159"/>
    <cellStyle name="Labels 11 9" xfId="26160"/>
    <cellStyle name="Labels 12" xfId="26161"/>
    <cellStyle name="Labels 12 2" xfId="26162"/>
    <cellStyle name="Labels 12 2 2" xfId="26163"/>
    <cellStyle name="Labels 12 2 2 2" xfId="26164"/>
    <cellStyle name="Labels 12 2 3" xfId="26165"/>
    <cellStyle name="Labels 12 2 3 2" xfId="26166"/>
    <cellStyle name="Labels 12 2 4" xfId="26167"/>
    <cellStyle name="Labels 12 2 4 2" xfId="26168"/>
    <cellStyle name="Labels 12 2 5" xfId="26169"/>
    <cellStyle name="Labels 12 2 5 2" xfId="26170"/>
    <cellStyle name="Labels 12 2 6" xfId="26171"/>
    <cellStyle name="Labels 12 2 6 2" xfId="26172"/>
    <cellStyle name="Labels 12 2 7" xfId="26173"/>
    <cellStyle name="Labels 12 2 7 2" xfId="26174"/>
    <cellStyle name="Labels 12 2 8" xfId="26175"/>
    <cellStyle name="Labels 12 3" xfId="26176"/>
    <cellStyle name="Labels 12 3 2" xfId="26177"/>
    <cellStyle name="Labels 12 4" xfId="26178"/>
    <cellStyle name="Labels 12 4 2" xfId="26179"/>
    <cellStyle name="Labels 12 5" xfId="26180"/>
    <cellStyle name="Labels 12 5 2" xfId="26181"/>
    <cellStyle name="Labels 12 6" xfId="26182"/>
    <cellStyle name="Labels 12 6 2" xfId="26183"/>
    <cellStyle name="Labels 12 7" xfId="26184"/>
    <cellStyle name="Labels 12 7 2" xfId="26185"/>
    <cellStyle name="Labels 12 8" xfId="26186"/>
    <cellStyle name="Labels 12 8 2" xfId="26187"/>
    <cellStyle name="Labels 12 9" xfId="26188"/>
    <cellStyle name="Labels 13" xfId="26189"/>
    <cellStyle name="Labels 13 2" xfId="26190"/>
    <cellStyle name="Labels 13 2 2" xfId="26191"/>
    <cellStyle name="Labels 13 2 2 2" xfId="26192"/>
    <cellStyle name="Labels 13 2 3" xfId="26193"/>
    <cellStyle name="Labels 13 2 3 2" xfId="26194"/>
    <cellStyle name="Labels 13 2 4" xfId="26195"/>
    <cellStyle name="Labels 13 2 4 2" xfId="26196"/>
    <cellStyle name="Labels 13 2 5" xfId="26197"/>
    <cellStyle name="Labels 13 2 5 2" xfId="26198"/>
    <cellStyle name="Labels 13 2 6" xfId="26199"/>
    <cellStyle name="Labels 13 2 6 2" xfId="26200"/>
    <cellStyle name="Labels 13 2 7" xfId="26201"/>
    <cellStyle name="Labels 13 2 7 2" xfId="26202"/>
    <cellStyle name="Labels 13 2 8" xfId="26203"/>
    <cellStyle name="Labels 13 3" xfId="26204"/>
    <cellStyle name="Labels 13 3 2" xfId="26205"/>
    <cellStyle name="Labels 13 4" xfId="26206"/>
    <cellStyle name="Labels 13 4 2" xfId="26207"/>
    <cellStyle name="Labels 13 5" xfId="26208"/>
    <cellStyle name="Labels 13 5 2" xfId="26209"/>
    <cellStyle name="Labels 13 6" xfId="26210"/>
    <cellStyle name="Labels 13 6 2" xfId="26211"/>
    <cellStyle name="Labels 13 7" xfId="26212"/>
    <cellStyle name="Labels 13 7 2" xfId="26213"/>
    <cellStyle name="Labels 13 8" xfId="26214"/>
    <cellStyle name="Labels 13 8 2" xfId="26215"/>
    <cellStyle name="Labels 13 9" xfId="26216"/>
    <cellStyle name="Labels 14" xfId="26217"/>
    <cellStyle name="Labels 14 2" xfId="26218"/>
    <cellStyle name="Labels 14 2 2" xfId="26219"/>
    <cellStyle name="Labels 14 2 2 2" xfId="26220"/>
    <cellStyle name="Labels 14 2 3" xfId="26221"/>
    <cellStyle name="Labels 14 2 3 2" xfId="26222"/>
    <cellStyle name="Labels 14 2 4" xfId="26223"/>
    <cellStyle name="Labels 14 2 4 2" xfId="26224"/>
    <cellStyle name="Labels 14 2 5" xfId="26225"/>
    <cellStyle name="Labels 14 2 5 2" xfId="26226"/>
    <cellStyle name="Labels 14 2 6" xfId="26227"/>
    <cellStyle name="Labels 14 2 6 2" xfId="26228"/>
    <cellStyle name="Labels 14 2 7" xfId="26229"/>
    <cellStyle name="Labels 14 2 7 2" xfId="26230"/>
    <cellStyle name="Labels 14 2 8" xfId="26231"/>
    <cellStyle name="Labels 14 3" xfId="26232"/>
    <cellStyle name="Labels 14 3 2" xfId="26233"/>
    <cellStyle name="Labels 14 4" xfId="26234"/>
    <cellStyle name="Labels 14 4 2" xfId="26235"/>
    <cellStyle name="Labels 14 5" xfId="26236"/>
    <cellStyle name="Labels 14 5 2" xfId="26237"/>
    <cellStyle name="Labels 14 6" xfId="26238"/>
    <cellStyle name="Labels 14 6 2" xfId="26239"/>
    <cellStyle name="Labels 14 7" xfId="26240"/>
    <cellStyle name="Labels 14 7 2" xfId="26241"/>
    <cellStyle name="Labels 14 8" xfId="26242"/>
    <cellStyle name="Labels 14 8 2" xfId="26243"/>
    <cellStyle name="Labels 14 9" xfId="26244"/>
    <cellStyle name="Labels 15" xfId="26245"/>
    <cellStyle name="Labels 15 2" xfId="26246"/>
    <cellStyle name="Labels 15 2 2" xfId="26247"/>
    <cellStyle name="Labels 15 3" xfId="26248"/>
    <cellStyle name="Labels 15 3 2" xfId="26249"/>
    <cellStyle name="Labels 15 4" xfId="26250"/>
    <cellStyle name="Labels 15 4 2" xfId="26251"/>
    <cellStyle name="Labels 15 5" xfId="26252"/>
    <cellStyle name="Labels 15 5 2" xfId="26253"/>
    <cellStyle name="Labels 15 6" xfId="26254"/>
    <cellStyle name="Labels 15 6 2" xfId="26255"/>
    <cellStyle name="Labels 15 7" xfId="26256"/>
    <cellStyle name="Labels 15 7 2" xfId="26257"/>
    <cellStyle name="Labels 15 8" xfId="26258"/>
    <cellStyle name="Labels 16" xfId="26259"/>
    <cellStyle name="Labels 16 2" xfId="26260"/>
    <cellStyle name="Labels 16 2 2" xfId="26261"/>
    <cellStyle name="Labels 16 3" xfId="26262"/>
    <cellStyle name="Labels 16 3 2" xfId="26263"/>
    <cellStyle name="Labels 16 4" xfId="26264"/>
    <cellStyle name="Labels 16 4 2" xfId="26265"/>
    <cellStyle name="Labels 16 5" xfId="26266"/>
    <cellStyle name="Labels 16 5 2" xfId="26267"/>
    <cellStyle name="Labels 16 6" xfId="26268"/>
    <cellStyle name="Labels 16 6 2" xfId="26269"/>
    <cellStyle name="Labels 16 7" xfId="26270"/>
    <cellStyle name="Labels 16 7 2" xfId="26271"/>
    <cellStyle name="Labels 16 8" xfId="26272"/>
    <cellStyle name="Labels 17" xfId="26273"/>
    <cellStyle name="Labels 17 2" xfId="26274"/>
    <cellStyle name="Labels 17 2 2" xfId="26275"/>
    <cellStyle name="Labels 17 3" xfId="26276"/>
    <cellStyle name="Labels 17 3 2" xfId="26277"/>
    <cellStyle name="Labels 17 4" xfId="26278"/>
    <cellStyle name="Labels 17 4 2" xfId="26279"/>
    <cellStyle name="Labels 17 5" xfId="26280"/>
    <cellStyle name="Labels 17 5 2" xfId="26281"/>
    <cellStyle name="Labels 17 6" xfId="26282"/>
    <cellStyle name="Labels 17 6 2" xfId="26283"/>
    <cellStyle name="Labels 17 7" xfId="26284"/>
    <cellStyle name="Labels 17 7 2" xfId="26285"/>
    <cellStyle name="Labels 17 8" xfId="26286"/>
    <cellStyle name="Labels 18" xfId="26287"/>
    <cellStyle name="Labels 18 2" xfId="26288"/>
    <cellStyle name="Labels 18 2 2" xfId="26289"/>
    <cellStyle name="Labels 18 3" xfId="26290"/>
    <cellStyle name="Labels 18 3 2" xfId="26291"/>
    <cellStyle name="Labels 18 4" xfId="26292"/>
    <cellStyle name="Labels 18 4 2" xfId="26293"/>
    <cellStyle name="Labels 18 5" xfId="26294"/>
    <cellStyle name="Labels 18 5 2" xfId="26295"/>
    <cellStyle name="Labels 18 6" xfId="26296"/>
    <cellStyle name="Labels 18 6 2" xfId="26297"/>
    <cellStyle name="Labels 18 7" xfId="26298"/>
    <cellStyle name="Labels 18 7 2" xfId="26299"/>
    <cellStyle name="Labels 18 8" xfId="26300"/>
    <cellStyle name="Labels 19" xfId="26301"/>
    <cellStyle name="Labels 19 2" xfId="26302"/>
    <cellStyle name="Labels 19 3" xfId="26303"/>
    <cellStyle name="Labels 2" xfId="26304"/>
    <cellStyle name="Labels 2 10" xfId="26305"/>
    <cellStyle name="Labels 2 10 2" xfId="26306"/>
    <cellStyle name="Labels 2 11" xfId="26307"/>
    <cellStyle name="Labels 2 2" xfId="26308"/>
    <cellStyle name="Labels 2 2 10" xfId="26309"/>
    <cellStyle name="Labels 2 2 2" xfId="26310"/>
    <cellStyle name="Labels 2 2 2 2" xfId="26311"/>
    <cellStyle name="Labels 2 2 2 2 2" xfId="26312"/>
    <cellStyle name="Labels 2 2 2 2 2 2" xfId="26313"/>
    <cellStyle name="Labels 2 2 2 2 3" xfId="26314"/>
    <cellStyle name="Labels 2 2 2 2 3 2" xfId="26315"/>
    <cellStyle name="Labels 2 2 2 2 4" xfId="26316"/>
    <cellStyle name="Labels 2 2 2 2 4 2" xfId="26317"/>
    <cellStyle name="Labels 2 2 2 2 5" xfId="26318"/>
    <cellStyle name="Labels 2 2 2 2 5 2" xfId="26319"/>
    <cellStyle name="Labels 2 2 2 2 6" xfId="26320"/>
    <cellStyle name="Labels 2 2 2 2 6 2" xfId="26321"/>
    <cellStyle name="Labels 2 2 2 2 7" xfId="26322"/>
    <cellStyle name="Labels 2 2 2 2 7 2" xfId="26323"/>
    <cellStyle name="Labels 2 2 2 2 8" xfId="26324"/>
    <cellStyle name="Labels 2 2 2 3" xfId="26325"/>
    <cellStyle name="Labels 2 2 2 3 2" xfId="26326"/>
    <cellStyle name="Labels 2 2 2 4" xfId="26327"/>
    <cellStyle name="Labels 2 2 2 4 2" xfId="26328"/>
    <cellStyle name="Labels 2 2 2 5" xfId="26329"/>
    <cellStyle name="Labels 2 2 2 5 2" xfId="26330"/>
    <cellStyle name="Labels 2 2 2 6" xfId="26331"/>
    <cellStyle name="Labels 2 2 2 6 2" xfId="26332"/>
    <cellStyle name="Labels 2 2 2 7" xfId="26333"/>
    <cellStyle name="Labels 2 2 2 7 2" xfId="26334"/>
    <cellStyle name="Labels 2 2 2 8" xfId="26335"/>
    <cellStyle name="Labels 2 2 2 8 2" xfId="26336"/>
    <cellStyle name="Labels 2 2 2 9" xfId="26337"/>
    <cellStyle name="Labels 2 2 3" xfId="26338"/>
    <cellStyle name="Labels 2 2 3 2" xfId="26339"/>
    <cellStyle name="Labels 2 2 3 2 2" xfId="26340"/>
    <cellStyle name="Labels 2 2 3 2 2 2" xfId="26341"/>
    <cellStyle name="Labels 2 2 3 2 3" xfId="26342"/>
    <cellStyle name="Labels 2 2 3 2 3 2" xfId="26343"/>
    <cellStyle name="Labels 2 2 3 2 4" xfId="26344"/>
    <cellStyle name="Labels 2 2 3 2 4 2" xfId="26345"/>
    <cellStyle name="Labels 2 2 3 2 5" xfId="26346"/>
    <cellStyle name="Labels 2 2 3 2 5 2" xfId="26347"/>
    <cellStyle name="Labels 2 2 3 2 6" xfId="26348"/>
    <cellStyle name="Labels 2 2 3 2 6 2" xfId="26349"/>
    <cellStyle name="Labels 2 2 3 2 7" xfId="26350"/>
    <cellStyle name="Labels 2 2 3 2 7 2" xfId="26351"/>
    <cellStyle name="Labels 2 2 3 2 8" xfId="26352"/>
    <cellStyle name="Labels 2 2 3 3" xfId="26353"/>
    <cellStyle name="Labels 2 2 3 3 2" xfId="26354"/>
    <cellStyle name="Labels 2 2 3 4" xfId="26355"/>
    <cellStyle name="Labels 2 2 3 4 2" xfId="26356"/>
    <cellStyle name="Labels 2 2 3 5" xfId="26357"/>
    <cellStyle name="Labels 2 2 3 5 2" xfId="26358"/>
    <cellStyle name="Labels 2 2 3 6" xfId="26359"/>
    <cellStyle name="Labels 2 2 3 6 2" xfId="26360"/>
    <cellStyle name="Labels 2 2 3 7" xfId="26361"/>
    <cellStyle name="Labels 2 2 3 7 2" xfId="26362"/>
    <cellStyle name="Labels 2 2 3 8" xfId="26363"/>
    <cellStyle name="Labels 2 2 3 8 2" xfId="26364"/>
    <cellStyle name="Labels 2 2 3 9" xfId="26365"/>
    <cellStyle name="Labels 2 2 4" xfId="26366"/>
    <cellStyle name="Labels 2 2 4 2" xfId="26367"/>
    <cellStyle name="Labels 2 2 4 2 2" xfId="26368"/>
    <cellStyle name="Labels 2 2 4 3" xfId="26369"/>
    <cellStyle name="Labels 2 2 4 3 2" xfId="26370"/>
    <cellStyle name="Labels 2 2 4 4" xfId="26371"/>
    <cellStyle name="Labels 2 2 4 4 2" xfId="26372"/>
    <cellStyle name="Labels 2 2 4 5" xfId="26373"/>
    <cellStyle name="Labels 2 2 4 5 2" xfId="26374"/>
    <cellStyle name="Labels 2 2 4 6" xfId="26375"/>
    <cellStyle name="Labels 2 2 4 6 2" xfId="26376"/>
    <cellStyle name="Labels 2 2 4 7" xfId="26377"/>
    <cellStyle name="Labels 2 2 4 7 2" xfId="26378"/>
    <cellStyle name="Labels 2 2 4 8" xfId="26379"/>
    <cellStyle name="Labels 2 2 5" xfId="26380"/>
    <cellStyle name="Labels 2 2 5 2" xfId="26381"/>
    <cellStyle name="Labels 2 2 5 2 2" xfId="26382"/>
    <cellStyle name="Labels 2 2 5 3" xfId="26383"/>
    <cellStyle name="Labels 2 2 5 3 2" xfId="26384"/>
    <cellStyle name="Labels 2 2 5 4" xfId="26385"/>
    <cellStyle name="Labels 2 2 5 4 2" xfId="26386"/>
    <cellStyle name="Labels 2 2 5 5" xfId="26387"/>
    <cellStyle name="Labels 2 2 5 5 2" xfId="26388"/>
    <cellStyle name="Labels 2 2 5 6" xfId="26389"/>
    <cellStyle name="Labels 2 2 5 6 2" xfId="26390"/>
    <cellStyle name="Labels 2 2 5 7" xfId="26391"/>
    <cellStyle name="Labels 2 2 5 7 2" xfId="26392"/>
    <cellStyle name="Labels 2 2 5 8" xfId="26393"/>
    <cellStyle name="Labels 2 2 6" xfId="26394"/>
    <cellStyle name="Labels 2 2 6 2" xfId="26395"/>
    <cellStyle name="Labels 2 2 7" xfId="26396"/>
    <cellStyle name="Labels 2 2 7 2" xfId="26397"/>
    <cellStyle name="Labels 2 2 8" xfId="26398"/>
    <cellStyle name="Labels 2 2 8 2" xfId="26399"/>
    <cellStyle name="Labels 2 2 9" xfId="26400"/>
    <cellStyle name="Labels 2 2 9 2" xfId="26401"/>
    <cellStyle name="Labels 2 3" xfId="26402"/>
    <cellStyle name="Labels 2 3 2" xfId="26403"/>
    <cellStyle name="Labels 2 3 2 2" xfId="26404"/>
    <cellStyle name="Labels 2 3 2 2 2" xfId="26405"/>
    <cellStyle name="Labels 2 3 2 3" xfId="26406"/>
    <cellStyle name="Labels 2 3 2 3 2" xfId="26407"/>
    <cellStyle name="Labels 2 3 2 4" xfId="26408"/>
    <cellStyle name="Labels 2 3 2 4 2" xfId="26409"/>
    <cellStyle name="Labels 2 3 2 5" xfId="26410"/>
    <cellStyle name="Labels 2 3 2 5 2" xfId="26411"/>
    <cellStyle name="Labels 2 3 2 6" xfId="26412"/>
    <cellStyle name="Labels 2 3 2 6 2" xfId="26413"/>
    <cellStyle name="Labels 2 3 2 7" xfId="26414"/>
    <cellStyle name="Labels 2 3 2 7 2" xfId="26415"/>
    <cellStyle name="Labels 2 3 2 8" xfId="26416"/>
    <cellStyle name="Labels 2 3 3" xfId="26417"/>
    <cellStyle name="Labels 2 3 3 2" xfId="26418"/>
    <cellStyle name="Labels 2 3 4" xfId="26419"/>
    <cellStyle name="Labels 2 3 4 2" xfId="26420"/>
    <cellStyle name="Labels 2 3 5" xfId="26421"/>
    <cellStyle name="Labels 2 3 5 2" xfId="26422"/>
    <cellStyle name="Labels 2 3 6" xfId="26423"/>
    <cellStyle name="Labels 2 3 6 2" xfId="26424"/>
    <cellStyle name="Labels 2 3 7" xfId="26425"/>
    <cellStyle name="Labels 2 3 7 2" xfId="26426"/>
    <cellStyle name="Labels 2 3 8" xfId="26427"/>
    <cellStyle name="Labels 2 3 8 2" xfId="26428"/>
    <cellStyle name="Labels 2 3 9" xfId="26429"/>
    <cellStyle name="Labels 2 4" xfId="26430"/>
    <cellStyle name="Labels 2 4 2" xfId="26431"/>
    <cellStyle name="Labels 2 4 2 2" xfId="26432"/>
    <cellStyle name="Labels 2 4 2 2 2" xfId="26433"/>
    <cellStyle name="Labels 2 4 2 3" xfId="26434"/>
    <cellStyle name="Labels 2 4 2 3 2" xfId="26435"/>
    <cellStyle name="Labels 2 4 2 4" xfId="26436"/>
    <cellStyle name="Labels 2 4 2 4 2" xfId="26437"/>
    <cellStyle name="Labels 2 4 2 5" xfId="26438"/>
    <cellStyle name="Labels 2 4 2 5 2" xfId="26439"/>
    <cellStyle name="Labels 2 4 2 6" xfId="26440"/>
    <cellStyle name="Labels 2 4 2 6 2" xfId="26441"/>
    <cellStyle name="Labels 2 4 2 7" xfId="26442"/>
    <cellStyle name="Labels 2 4 2 7 2" xfId="26443"/>
    <cellStyle name="Labels 2 4 2 8" xfId="26444"/>
    <cellStyle name="Labels 2 4 3" xfId="26445"/>
    <cellStyle name="Labels 2 4 3 2" xfId="26446"/>
    <cellStyle name="Labels 2 4 4" xfId="26447"/>
    <cellStyle name="Labels 2 4 4 2" xfId="26448"/>
    <cellStyle name="Labels 2 4 5" xfId="26449"/>
    <cellStyle name="Labels 2 4 5 2" xfId="26450"/>
    <cellStyle name="Labels 2 4 6" xfId="26451"/>
    <cellStyle name="Labels 2 4 6 2" xfId="26452"/>
    <cellStyle name="Labels 2 4 7" xfId="26453"/>
    <cellStyle name="Labels 2 4 7 2" xfId="26454"/>
    <cellStyle name="Labels 2 4 8" xfId="26455"/>
    <cellStyle name="Labels 2 4 8 2" xfId="26456"/>
    <cellStyle name="Labels 2 4 9" xfId="26457"/>
    <cellStyle name="Labels 2 5" xfId="26458"/>
    <cellStyle name="Labels 2 5 2" xfId="26459"/>
    <cellStyle name="Labels 2 5 2 2" xfId="26460"/>
    <cellStyle name="Labels 2 5 3" xfId="26461"/>
    <cellStyle name="Labels 2 5 3 2" xfId="26462"/>
    <cellStyle name="Labels 2 5 4" xfId="26463"/>
    <cellStyle name="Labels 2 5 4 2" xfId="26464"/>
    <cellStyle name="Labels 2 5 5" xfId="26465"/>
    <cellStyle name="Labels 2 5 5 2" xfId="26466"/>
    <cellStyle name="Labels 2 5 6" xfId="26467"/>
    <cellStyle name="Labels 2 5 6 2" xfId="26468"/>
    <cellStyle name="Labels 2 5 7" xfId="26469"/>
    <cellStyle name="Labels 2 5 7 2" xfId="26470"/>
    <cellStyle name="Labels 2 5 8" xfId="26471"/>
    <cellStyle name="Labels 2 6" xfId="26472"/>
    <cellStyle name="Labels 2 6 2" xfId="26473"/>
    <cellStyle name="Labels 2 6 2 2" xfId="26474"/>
    <cellStyle name="Labels 2 6 3" xfId="26475"/>
    <cellStyle name="Labels 2 6 3 2" xfId="26476"/>
    <cellStyle name="Labels 2 6 4" xfId="26477"/>
    <cellStyle name="Labels 2 6 4 2" xfId="26478"/>
    <cellStyle name="Labels 2 6 5" xfId="26479"/>
    <cellStyle name="Labels 2 6 5 2" xfId="26480"/>
    <cellStyle name="Labels 2 6 6" xfId="26481"/>
    <cellStyle name="Labels 2 6 6 2" xfId="26482"/>
    <cellStyle name="Labels 2 6 7" xfId="26483"/>
    <cellStyle name="Labels 2 6 7 2" xfId="26484"/>
    <cellStyle name="Labels 2 6 8" xfId="26485"/>
    <cellStyle name="Labels 2 7" xfId="26486"/>
    <cellStyle name="Labels 2 7 2" xfId="26487"/>
    <cellStyle name="Labels 2 8" xfId="26488"/>
    <cellStyle name="Labels 2 8 2" xfId="26489"/>
    <cellStyle name="Labels 2 9" xfId="26490"/>
    <cellStyle name="Labels 2 9 2" xfId="26491"/>
    <cellStyle name="Labels 20" xfId="26492"/>
    <cellStyle name="Labels 20 2" xfId="26493"/>
    <cellStyle name="Labels 21" xfId="26494"/>
    <cellStyle name="Labels 21 2" xfId="26495"/>
    <cellStyle name="Labels 21 3" xfId="26496"/>
    <cellStyle name="Labels 22" xfId="26497"/>
    <cellStyle name="Labels 22 2" xfId="26498"/>
    <cellStyle name="Labels 23" xfId="26499"/>
    <cellStyle name="Labels 23 2" xfId="26500"/>
    <cellStyle name="Labels 24" xfId="26501"/>
    <cellStyle name="Labels 24 2" xfId="26502"/>
    <cellStyle name="Labels 25" xfId="26503"/>
    <cellStyle name="Labels 25 2" xfId="26504"/>
    <cellStyle name="Labels 25 3" xfId="26505"/>
    <cellStyle name="Labels 26" xfId="26506"/>
    <cellStyle name="Labels 26 2" xfId="26507"/>
    <cellStyle name="Labels 26 3" xfId="26508"/>
    <cellStyle name="Labels 27" xfId="26509"/>
    <cellStyle name="Labels 28" xfId="26510"/>
    <cellStyle name="Labels 29" xfId="26511"/>
    <cellStyle name="Labels 3" xfId="26512"/>
    <cellStyle name="Labels 3 10" xfId="26513"/>
    <cellStyle name="Labels 3 2" xfId="26514"/>
    <cellStyle name="Labels 3 2 2" xfId="26515"/>
    <cellStyle name="Labels 3 2 2 2" xfId="26516"/>
    <cellStyle name="Labels 3 2 2 2 2" xfId="26517"/>
    <cellStyle name="Labels 3 2 2 3" xfId="26518"/>
    <cellStyle name="Labels 3 2 2 3 2" xfId="26519"/>
    <cellStyle name="Labels 3 2 2 4" xfId="26520"/>
    <cellStyle name="Labels 3 2 2 4 2" xfId="26521"/>
    <cellStyle name="Labels 3 2 2 5" xfId="26522"/>
    <cellStyle name="Labels 3 2 2 5 2" xfId="26523"/>
    <cellStyle name="Labels 3 2 2 6" xfId="26524"/>
    <cellStyle name="Labels 3 2 2 6 2" xfId="26525"/>
    <cellStyle name="Labels 3 2 2 7" xfId="26526"/>
    <cellStyle name="Labels 3 2 2 7 2" xfId="26527"/>
    <cellStyle name="Labels 3 2 2 8" xfId="26528"/>
    <cellStyle name="Labels 3 2 3" xfId="26529"/>
    <cellStyle name="Labels 3 2 3 2" xfId="26530"/>
    <cellStyle name="Labels 3 2 4" xfId="26531"/>
    <cellStyle name="Labels 3 2 4 2" xfId="26532"/>
    <cellStyle name="Labels 3 2 5" xfId="26533"/>
    <cellStyle name="Labels 3 2 5 2" xfId="26534"/>
    <cellStyle name="Labels 3 2 6" xfId="26535"/>
    <cellStyle name="Labels 3 2 6 2" xfId="26536"/>
    <cellStyle name="Labels 3 2 7" xfId="26537"/>
    <cellStyle name="Labels 3 2 7 2" xfId="26538"/>
    <cellStyle name="Labels 3 2 8" xfId="26539"/>
    <cellStyle name="Labels 3 2 8 2" xfId="26540"/>
    <cellStyle name="Labels 3 2 9" xfId="26541"/>
    <cellStyle name="Labels 3 3" xfId="26542"/>
    <cellStyle name="Labels 3 3 2" xfId="26543"/>
    <cellStyle name="Labels 3 3 2 2" xfId="26544"/>
    <cellStyle name="Labels 3 3 2 2 2" xfId="26545"/>
    <cellStyle name="Labels 3 3 2 3" xfId="26546"/>
    <cellStyle name="Labels 3 3 2 3 2" xfId="26547"/>
    <cellStyle name="Labels 3 3 2 4" xfId="26548"/>
    <cellStyle name="Labels 3 3 2 4 2" xfId="26549"/>
    <cellStyle name="Labels 3 3 2 5" xfId="26550"/>
    <cellStyle name="Labels 3 3 2 5 2" xfId="26551"/>
    <cellStyle name="Labels 3 3 2 6" xfId="26552"/>
    <cellStyle name="Labels 3 3 2 6 2" xfId="26553"/>
    <cellStyle name="Labels 3 3 2 7" xfId="26554"/>
    <cellStyle name="Labels 3 3 2 7 2" xfId="26555"/>
    <cellStyle name="Labels 3 3 2 8" xfId="26556"/>
    <cellStyle name="Labels 3 3 3" xfId="26557"/>
    <cellStyle name="Labels 3 3 3 2" xfId="26558"/>
    <cellStyle name="Labels 3 3 4" xfId="26559"/>
    <cellStyle name="Labels 3 3 4 2" xfId="26560"/>
    <cellStyle name="Labels 3 3 5" xfId="26561"/>
    <cellStyle name="Labels 3 3 5 2" xfId="26562"/>
    <cellStyle name="Labels 3 3 6" xfId="26563"/>
    <cellStyle name="Labels 3 3 6 2" xfId="26564"/>
    <cellStyle name="Labels 3 3 7" xfId="26565"/>
    <cellStyle name="Labels 3 3 7 2" xfId="26566"/>
    <cellStyle name="Labels 3 3 8" xfId="26567"/>
    <cellStyle name="Labels 3 3 8 2" xfId="26568"/>
    <cellStyle name="Labels 3 3 9" xfId="26569"/>
    <cellStyle name="Labels 3 4" xfId="26570"/>
    <cellStyle name="Labels 3 4 2" xfId="26571"/>
    <cellStyle name="Labels 3 4 2 2" xfId="26572"/>
    <cellStyle name="Labels 3 4 3" xfId="26573"/>
    <cellStyle name="Labels 3 4 3 2" xfId="26574"/>
    <cellStyle name="Labels 3 4 4" xfId="26575"/>
    <cellStyle name="Labels 3 4 4 2" xfId="26576"/>
    <cellStyle name="Labels 3 4 5" xfId="26577"/>
    <cellStyle name="Labels 3 4 5 2" xfId="26578"/>
    <cellStyle name="Labels 3 4 6" xfId="26579"/>
    <cellStyle name="Labels 3 4 6 2" xfId="26580"/>
    <cellStyle name="Labels 3 4 7" xfId="26581"/>
    <cellStyle name="Labels 3 4 7 2" xfId="26582"/>
    <cellStyle name="Labels 3 4 8" xfId="26583"/>
    <cellStyle name="Labels 3 5" xfId="26584"/>
    <cellStyle name="Labels 3 5 2" xfId="26585"/>
    <cellStyle name="Labels 3 5 2 2" xfId="26586"/>
    <cellStyle name="Labels 3 5 3" xfId="26587"/>
    <cellStyle name="Labels 3 5 3 2" xfId="26588"/>
    <cellStyle name="Labels 3 5 4" xfId="26589"/>
    <cellStyle name="Labels 3 5 4 2" xfId="26590"/>
    <cellStyle name="Labels 3 5 5" xfId="26591"/>
    <cellStyle name="Labels 3 5 5 2" xfId="26592"/>
    <cellStyle name="Labels 3 5 6" xfId="26593"/>
    <cellStyle name="Labels 3 5 6 2" xfId="26594"/>
    <cellStyle name="Labels 3 5 7" xfId="26595"/>
    <cellStyle name="Labels 3 5 7 2" xfId="26596"/>
    <cellStyle name="Labels 3 5 8" xfId="26597"/>
    <cellStyle name="Labels 3 6" xfId="26598"/>
    <cellStyle name="Labels 3 6 2" xfId="26599"/>
    <cellStyle name="Labels 3 7" xfId="26600"/>
    <cellStyle name="Labels 3 7 2" xfId="26601"/>
    <cellStyle name="Labels 3 8" xfId="26602"/>
    <cellStyle name="Labels 3 8 2" xfId="26603"/>
    <cellStyle name="Labels 3 9" xfId="26604"/>
    <cellStyle name="Labels 3 9 2" xfId="26605"/>
    <cellStyle name="Labels 30" xfId="26606"/>
    <cellStyle name="Labels 4" xfId="26607"/>
    <cellStyle name="Labels 4 10" xfId="26608"/>
    <cellStyle name="Labels 4 2" xfId="26609"/>
    <cellStyle name="Labels 4 2 2" xfId="26610"/>
    <cellStyle name="Labels 4 2 2 2" xfId="26611"/>
    <cellStyle name="Labels 4 2 2 2 2" xfId="26612"/>
    <cellStyle name="Labels 4 2 2 3" xfId="26613"/>
    <cellStyle name="Labels 4 2 2 3 2" xfId="26614"/>
    <cellStyle name="Labels 4 2 2 4" xfId="26615"/>
    <cellStyle name="Labels 4 2 2 4 2" xfId="26616"/>
    <cellStyle name="Labels 4 2 2 5" xfId="26617"/>
    <cellStyle name="Labels 4 2 2 5 2" xfId="26618"/>
    <cellStyle name="Labels 4 2 2 6" xfId="26619"/>
    <cellStyle name="Labels 4 2 2 6 2" xfId="26620"/>
    <cellStyle name="Labels 4 2 2 7" xfId="26621"/>
    <cellStyle name="Labels 4 2 2 7 2" xfId="26622"/>
    <cellStyle name="Labels 4 2 2 8" xfId="26623"/>
    <cellStyle name="Labels 4 2 3" xfId="26624"/>
    <cellStyle name="Labels 4 2 3 2" xfId="26625"/>
    <cellStyle name="Labels 4 2 4" xfId="26626"/>
    <cellStyle name="Labels 4 2 4 2" xfId="26627"/>
    <cellStyle name="Labels 4 2 5" xfId="26628"/>
    <cellStyle name="Labels 4 2 5 2" xfId="26629"/>
    <cellStyle name="Labels 4 2 6" xfId="26630"/>
    <cellStyle name="Labels 4 2 6 2" xfId="26631"/>
    <cellStyle name="Labels 4 2 7" xfId="26632"/>
    <cellStyle name="Labels 4 2 7 2" xfId="26633"/>
    <cellStyle name="Labels 4 2 8" xfId="26634"/>
    <cellStyle name="Labels 4 2 8 2" xfId="26635"/>
    <cellStyle name="Labels 4 2 9" xfId="26636"/>
    <cellStyle name="Labels 4 3" xfId="26637"/>
    <cellStyle name="Labels 4 3 2" xfId="26638"/>
    <cellStyle name="Labels 4 3 2 2" xfId="26639"/>
    <cellStyle name="Labels 4 3 2 2 2" xfId="26640"/>
    <cellStyle name="Labels 4 3 2 3" xfId="26641"/>
    <cellStyle name="Labels 4 3 2 3 2" xfId="26642"/>
    <cellStyle name="Labels 4 3 2 4" xfId="26643"/>
    <cellStyle name="Labels 4 3 2 4 2" xfId="26644"/>
    <cellStyle name="Labels 4 3 2 5" xfId="26645"/>
    <cellStyle name="Labels 4 3 2 5 2" xfId="26646"/>
    <cellStyle name="Labels 4 3 2 6" xfId="26647"/>
    <cellStyle name="Labels 4 3 2 6 2" xfId="26648"/>
    <cellStyle name="Labels 4 3 2 7" xfId="26649"/>
    <cellStyle name="Labels 4 3 2 7 2" xfId="26650"/>
    <cellStyle name="Labels 4 3 2 8" xfId="26651"/>
    <cellStyle name="Labels 4 3 3" xfId="26652"/>
    <cellStyle name="Labels 4 3 3 2" xfId="26653"/>
    <cellStyle name="Labels 4 3 4" xfId="26654"/>
    <cellStyle name="Labels 4 3 4 2" xfId="26655"/>
    <cellStyle name="Labels 4 3 5" xfId="26656"/>
    <cellStyle name="Labels 4 3 5 2" xfId="26657"/>
    <cellStyle name="Labels 4 3 6" xfId="26658"/>
    <cellStyle name="Labels 4 3 6 2" xfId="26659"/>
    <cellStyle name="Labels 4 3 7" xfId="26660"/>
    <cellStyle name="Labels 4 3 7 2" xfId="26661"/>
    <cellStyle name="Labels 4 3 8" xfId="26662"/>
    <cellStyle name="Labels 4 3 8 2" xfId="26663"/>
    <cellStyle name="Labels 4 3 9" xfId="26664"/>
    <cellStyle name="Labels 4 4" xfId="26665"/>
    <cellStyle name="Labels 4 4 2" xfId="26666"/>
    <cellStyle name="Labels 4 4 2 2" xfId="26667"/>
    <cellStyle name="Labels 4 4 3" xfId="26668"/>
    <cellStyle name="Labels 4 4 3 2" xfId="26669"/>
    <cellStyle name="Labels 4 4 4" xfId="26670"/>
    <cellStyle name="Labels 4 4 4 2" xfId="26671"/>
    <cellStyle name="Labels 4 4 5" xfId="26672"/>
    <cellStyle name="Labels 4 4 5 2" xfId="26673"/>
    <cellStyle name="Labels 4 4 6" xfId="26674"/>
    <cellStyle name="Labels 4 4 6 2" xfId="26675"/>
    <cellStyle name="Labels 4 4 7" xfId="26676"/>
    <cellStyle name="Labels 4 4 7 2" xfId="26677"/>
    <cellStyle name="Labels 4 4 8" xfId="26678"/>
    <cellStyle name="Labels 4 5" xfId="26679"/>
    <cellStyle name="Labels 4 5 2" xfId="26680"/>
    <cellStyle name="Labels 4 5 2 2" xfId="26681"/>
    <cellStyle name="Labels 4 5 3" xfId="26682"/>
    <cellStyle name="Labels 4 5 3 2" xfId="26683"/>
    <cellStyle name="Labels 4 5 4" xfId="26684"/>
    <cellStyle name="Labels 4 5 4 2" xfId="26685"/>
    <cellStyle name="Labels 4 5 5" xfId="26686"/>
    <cellStyle name="Labels 4 5 5 2" xfId="26687"/>
    <cellStyle name="Labels 4 5 6" xfId="26688"/>
    <cellStyle name="Labels 4 5 6 2" xfId="26689"/>
    <cellStyle name="Labels 4 5 7" xfId="26690"/>
    <cellStyle name="Labels 4 5 7 2" xfId="26691"/>
    <cellStyle name="Labels 4 5 8" xfId="26692"/>
    <cellStyle name="Labels 4 6" xfId="26693"/>
    <cellStyle name="Labels 4 6 2" xfId="26694"/>
    <cellStyle name="Labels 4 7" xfId="26695"/>
    <cellStyle name="Labels 4 7 2" xfId="26696"/>
    <cellStyle name="Labels 4 8" xfId="26697"/>
    <cellStyle name="Labels 4 8 2" xfId="26698"/>
    <cellStyle name="Labels 4 9" xfId="26699"/>
    <cellStyle name="Labels 4 9 2" xfId="26700"/>
    <cellStyle name="Labels 5" xfId="26701"/>
    <cellStyle name="Labels 5 10" xfId="26702"/>
    <cellStyle name="Labels 5 11" xfId="26703"/>
    <cellStyle name="Labels 5 2" xfId="26704"/>
    <cellStyle name="Labels 5 2 2" xfId="26705"/>
    <cellStyle name="Labels 5 2 2 2" xfId="26706"/>
    <cellStyle name="Labels 5 2 2 2 2" xfId="26707"/>
    <cellStyle name="Labels 5 2 2 3" xfId="26708"/>
    <cellStyle name="Labels 5 2 2 3 2" xfId="26709"/>
    <cellStyle name="Labels 5 2 2 4" xfId="26710"/>
    <cellStyle name="Labels 5 2 2 4 2" xfId="26711"/>
    <cellStyle name="Labels 5 2 2 5" xfId="26712"/>
    <cellStyle name="Labels 5 2 2 5 2" xfId="26713"/>
    <cellStyle name="Labels 5 2 2 6" xfId="26714"/>
    <cellStyle name="Labels 5 2 2 6 2" xfId="26715"/>
    <cellStyle name="Labels 5 2 2 7" xfId="26716"/>
    <cellStyle name="Labels 5 2 2 7 2" xfId="26717"/>
    <cellStyle name="Labels 5 2 2 8" xfId="26718"/>
    <cellStyle name="Labels 5 2 3" xfId="26719"/>
    <cellStyle name="Labels 5 2 3 2" xfId="26720"/>
    <cellStyle name="Labels 5 2 4" xfId="26721"/>
    <cellStyle name="Labels 5 2 4 2" xfId="26722"/>
    <cellStyle name="Labels 5 2 5" xfId="26723"/>
    <cellStyle name="Labels 5 2 5 2" xfId="26724"/>
    <cellStyle name="Labels 5 2 6" xfId="26725"/>
    <cellStyle name="Labels 5 2 6 2" xfId="26726"/>
    <cellStyle name="Labels 5 2 7" xfId="26727"/>
    <cellStyle name="Labels 5 2 7 2" xfId="26728"/>
    <cellStyle name="Labels 5 2 8" xfId="26729"/>
    <cellStyle name="Labels 5 2 8 2" xfId="26730"/>
    <cellStyle name="Labels 5 2 9" xfId="26731"/>
    <cellStyle name="Labels 5 3" xfId="26732"/>
    <cellStyle name="Labels 5 3 2" xfId="26733"/>
    <cellStyle name="Labels 5 3 2 2" xfId="26734"/>
    <cellStyle name="Labels 5 3 2 2 2" xfId="26735"/>
    <cellStyle name="Labels 5 3 2 3" xfId="26736"/>
    <cellStyle name="Labels 5 3 2 3 2" xfId="26737"/>
    <cellStyle name="Labels 5 3 2 4" xfId="26738"/>
    <cellStyle name="Labels 5 3 2 4 2" xfId="26739"/>
    <cellStyle name="Labels 5 3 2 5" xfId="26740"/>
    <cellStyle name="Labels 5 3 2 5 2" xfId="26741"/>
    <cellStyle name="Labels 5 3 2 6" xfId="26742"/>
    <cellStyle name="Labels 5 3 2 6 2" xfId="26743"/>
    <cellStyle name="Labels 5 3 2 7" xfId="26744"/>
    <cellStyle name="Labels 5 3 2 7 2" xfId="26745"/>
    <cellStyle name="Labels 5 3 2 8" xfId="26746"/>
    <cellStyle name="Labels 5 3 3" xfId="26747"/>
    <cellStyle name="Labels 5 3 3 2" xfId="26748"/>
    <cellStyle name="Labels 5 3 4" xfId="26749"/>
    <cellStyle name="Labels 5 3 4 2" xfId="26750"/>
    <cellStyle name="Labels 5 3 5" xfId="26751"/>
    <cellStyle name="Labels 5 3 5 2" xfId="26752"/>
    <cellStyle name="Labels 5 3 6" xfId="26753"/>
    <cellStyle name="Labels 5 3 6 2" xfId="26754"/>
    <cellStyle name="Labels 5 3 7" xfId="26755"/>
    <cellStyle name="Labels 5 3 7 2" xfId="26756"/>
    <cellStyle name="Labels 5 3 8" xfId="26757"/>
    <cellStyle name="Labels 5 3 8 2" xfId="26758"/>
    <cellStyle name="Labels 5 3 9" xfId="26759"/>
    <cellStyle name="Labels 5 4" xfId="26760"/>
    <cellStyle name="Labels 5 4 2" xfId="26761"/>
    <cellStyle name="Labels 5 4 2 2" xfId="26762"/>
    <cellStyle name="Labels 5 4 3" xfId="26763"/>
    <cellStyle name="Labels 5 4 3 2" xfId="26764"/>
    <cellStyle name="Labels 5 4 4" xfId="26765"/>
    <cellStyle name="Labels 5 4 4 2" xfId="26766"/>
    <cellStyle name="Labels 5 4 5" xfId="26767"/>
    <cellStyle name="Labels 5 4 5 2" xfId="26768"/>
    <cellStyle name="Labels 5 4 6" xfId="26769"/>
    <cellStyle name="Labels 5 4 6 2" xfId="26770"/>
    <cellStyle name="Labels 5 4 7" xfId="26771"/>
    <cellStyle name="Labels 5 4 7 2" xfId="26772"/>
    <cellStyle name="Labels 5 4 8" xfId="26773"/>
    <cellStyle name="Labels 5 5" xfId="26774"/>
    <cellStyle name="Labels 5 5 2" xfId="26775"/>
    <cellStyle name="Labels 5 5 2 2" xfId="26776"/>
    <cellStyle name="Labels 5 5 3" xfId="26777"/>
    <cellStyle name="Labels 5 5 3 2" xfId="26778"/>
    <cellStyle name="Labels 5 5 4" xfId="26779"/>
    <cellStyle name="Labels 5 5 4 2" xfId="26780"/>
    <cellStyle name="Labels 5 5 5" xfId="26781"/>
    <cellStyle name="Labels 5 5 5 2" xfId="26782"/>
    <cellStyle name="Labels 5 5 6" xfId="26783"/>
    <cellStyle name="Labels 5 5 6 2" xfId="26784"/>
    <cellStyle name="Labels 5 5 7" xfId="26785"/>
    <cellStyle name="Labels 5 5 7 2" xfId="26786"/>
    <cellStyle name="Labels 5 5 8" xfId="26787"/>
    <cellStyle name="Labels 5 6" xfId="26788"/>
    <cellStyle name="Labels 5 6 2" xfId="26789"/>
    <cellStyle name="Labels 5 7" xfId="26790"/>
    <cellStyle name="Labels 5 7 2" xfId="26791"/>
    <cellStyle name="Labels 5 8" xfId="26792"/>
    <cellStyle name="Labels 5 8 2" xfId="26793"/>
    <cellStyle name="Labels 5 9" xfId="26794"/>
    <cellStyle name="Labels 5 9 2" xfId="26795"/>
    <cellStyle name="Labels 6" xfId="26796"/>
    <cellStyle name="Labels 6 10" xfId="26797"/>
    <cellStyle name="Labels 6 2" xfId="26798"/>
    <cellStyle name="Labels 6 2 2" xfId="26799"/>
    <cellStyle name="Labels 6 2 2 2" xfId="26800"/>
    <cellStyle name="Labels 6 2 2 2 2" xfId="26801"/>
    <cellStyle name="Labels 6 2 2 3" xfId="26802"/>
    <cellStyle name="Labels 6 2 2 3 2" xfId="26803"/>
    <cellStyle name="Labels 6 2 2 4" xfId="26804"/>
    <cellStyle name="Labels 6 2 2 4 2" xfId="26805"/>
    <cellStyle name="Labels 6 2 2 5" xfId="26806"/>
    <cellStyle name="Labels 6 2 2 5 2" xfId="26807"/>
    <cellStyle name="Labels 6 2 2 6" xfId="26808"/>
    <cellStyle name="Labels 6 2 2 6 2" xfId="26809"/>
    <cellStyle name="Labels 6 2 2 7" xfId="26810"/>
    <cellStyle name="Labels 6 2 2 7 2" xfId="26811"/>
    <cellStyle name="Labels 6 2 2 8" xfId="26812"/>
    <cellStyle name="Labels 6 2 3" xfId="26813"/>
    <cellStyle name="Labels 6 2 3 2" xfId="26814"/>
    <cellStyle name="Labels 6 2 4" xfId="26815"/>
    <cellStyle name="Labels 6 2 4 2" xfId="26816"/>
    <cellStyle name="Labels 6 2 5" xfId="26817"/>
    <cellStyle name="Labels 6 2 5 2" xfId="26818"/>
    <cellStyle name="Labels 6 2 6" xfId="26819"/>
    <cellStyle name="Labels 6 2 6 2" xfId="26820"/>
    <cellStyle name="Labels 6 2 7" xfId="26821"/>
    <cellStyle name="Labels 6 2 7 2" xfId="26822"/>
    <cellStyle name="Labels 6 2 8" xfId="26823"/>
    <cellStyle name="Labels 6 2 8 2" xfId="26824"/>
    <cellStyle name="Labels 6 2 9" xfId="26825"/>
    <cellStyle name="Labels 6 3" xfId="26826"/>
    <cellStyle name="Labels 6 3 2" xfId="26827"/>
    <cellStyle name="Labels 6 3 2 2" xfId="26828"/>
    <cellStyle name="Labels 6 3 2 2 2" xfId="26829"/>
    <cellStyle name="Labels 6 3 2 3" xfId="26830"/>
    <cellStyle name="Labels 6 3 2 3 2" xfId="26831"/>
    <cellStyle name="Labels 6 3 2 4" xfId="26832"/>
    <cellStyle name="Labels 6 3 2 4 2" xfId="26833"/>
    <cellStyle name="Labels 6 3 2 5" xfId="26834"/>
    <cellStyle name="Labels 6 3 2 5 2" xfId="26835"/>
    <cellStyle name="Labels 6 3 2 6" xfId="26836"/>
    <cellStyle name="Labels 6 3 2 6 2" xfId="26837"/>
    <cellStyle name="Labels 6 3 2 7" xfId="26838"/>
    <cellStyle name="Labels 6 3 2 7 2" xfId="26839"/>
    <cellStyle name="Labels 6 3 2 8" xfId="26840"/>
    <cellStyle name="Labels 6 3 3" xfId="26841"/>
    <cellStyle name="Labels 6 3 3 2" xfId="26842"/>
    <cellStyle name="Labels 6 3 4" xfId="26843"/>
    <cellStyle name="Labels 6 3 4 2" xfId="26844"/>
    <cellStyle name="Labels 6 3 5" xfId="26845"/>
    <cellStyle name="Labels 6 3 5 2" xfId="26846"/>
    <cellStyle name="Labels 6 3 6" xfId="26847"/>
    <cellStyle name="Labels 6 3 6 2" xfId="26848"/>
    <cellStyle name="Labels 6 3 7" xfId="26849"/>
    <cellStyle name="Labels 6 3 7 2" xfId="26850"/>
    <cellStyle name="Labels 6 3 8" xfId="26851"/>
    <cellStyle name="Labels 6 3 8 2" xfId="26852"/>
    <cellStyle name="Labels 6 3 9" xfId="26853"/>
    <cellStyle name="Labels 6 4" xfId="26854"/>
    <cellStyle name="Labels 6 4 2" xfId="26855"/>
    <cellStyle name="Labels 6 4 2 2" xfId="26856"/>
    <cellStyle name="Labels 6 4 3" xfId="26857"/>
    <cellStyle name="Labels 6 4 3 2" xfId="26858"/>
    <cellStyle name="Labels 6 4 4" xfId="26859"/>
    <cellStyle name="Labels 6 4 4 2" xfId="26860"/>
    <cellStyle name="Labels 6 4 5" xfId="26861"/>
    <cellStyle name="Labels 6 4 5 2" xfId="26862"/>
    <cellStyle name="Labels 6 4 6" xfId="26863"/>
    <cellStyle name="Labels 6 4 6 2" xfId="26864"/>
    <cellStyle name="Labels 6 4 7" xfId="26865"/>
    <cellStyle name="Labels 6 4 7 2" xfId="26866"/>
    <cellStyle name="Labels 6 4 8" xfId="26867"/>
    <cellStyle name="Labels 6 5" xfId="26868"/>
    <cellStyle name="Labels 6 5 2" xfId="26869"/>
    <cellStyle name="Labels 6 5 2 2" xfId="26870"/>
    <cellStyle name="Labels 6 5 3" xfId="26871"/>
    <cellStyle name="Labels 6 5 3 2" xfId="26872"/>
    <cellStyle name="Labels 6 5 4" xfId="26873"/>
    <cellStyle name="Labels 6 5 4 2" xfId="26874"/>
    <cellStyle name="Labels 6 5 5" xfId="26875"/>
    <cellStyle name="Labels 6 5 5 2" xfId="26876"/>
    <cellStyle name="Labels 6 5 6" xfId="26877"/>
    <cellStyle name="Labels 6 5 6 2" xfId="26878"/>
    <cellStyle name="Labels 6 5 7" xfId="26879"/>
    <cellStyle name="Labels 6 5 7 2" xfId="26880"/>
    <cellStyle name="Labels 6 5 8" xfId="26881"/>
    <cellStyle name="Labels 6 6" xfId="26882"/>
    <cellStyle name="Labels 6 6 2" xfId="26883"/>
    <cellStyle name="Labels 6 7" xfId="26884"/>
    <cellStyle name="Labels 6 7 2" xfId="26885"/>
    <cellStyle name="Labels 6 8" xfId="26886"/>
    <cellStyle name="Labels 6 8 2" xfId="26887"/>
    <cellStyle name="Labels 6 9" xfId="26888"/>
    <cellStyle name="Labels 6 9 2" xfId="26889"/>
    <cellStyle name="Labels 7" xfId="26890"/>
    <cellStyle name="Labels 7 10" xfId="26891"/>
    <cellStyle name="Labels 7 11" xfId="26892"/>
    <cellStyle name="Labels 7 2" xfId="26893"/>
    <cellStyle name="Labels 7 2 2" xfId="26894"/>
    <cellStyle name="Labels 7 2 2 2" xfId="26895"/>
    <cellStyle name="Labels 7 2 2 2 2" xfId="26896"/>
    <cellStyle name="Labels 7 2 2 3" xfId="26897"/>
    <cellStyle name="Labels 7 2 2 3 2" xfId="26898"/>
    <cellStyle name="Labels 7 2 2 4" xfId="26899"/>
    <cellStyle name="Labels 7 2 2 4 2" xfId="26900"/>
    <cellStyle name="Labels 7 2 2 5" xfId="26901"/>
    <cellStyle name="Labels 7 2 2 5 2" xfId="26902"/>
    <cellStyle name="Labels 7 2 2 6" xfId="26903"/>
    <cellStyle name="Labels 7 2 2 6 2" xfId="26904"/>
    <cellStyle name="Labels 7 2 2 7" xfId="26905"/>
    <cellStyle name="Labels 7 2 2 7 2" xfId="26906"/>
    <cellStyle name="Labels 7 2 2 8" xfId="26907"/>
    <cellStyle name="Labels 7 2 3" xfId="26908"/>
    <cellStyle name="Labels 7 2 3 2" xfId="26909"/>
    <cellStyle name="Labels 7 2 4" xfId="26910"/>
    <cellStyle name="Labels 7 2 4 2" xfId="26911"/>
    <cellStyle name="Labels 7 2 5" xfId="26912"/>
    <cellStyle name="Labels 7 2 5 2" xfId="26913"/>
    <cellStyle name="Labels 7 2 6" xfId="26914"/>
    <cellStyle name="Labels 7 2 6 2" xfId="26915"/>
    <cellStyle name="Labels 7 2 7" xfId="26916"/>
    <cellStyle name="Labels 7 2 7 2" xfId="26917"/>
    <cellStyle name="Labels 7 2 8" xfId="26918"/>
    <cellStyle name="Labels 7 2 8 2" xfId="26919"/>
    <cellStyle name="Labels 7 2 9" xfId="26920"/>
    <cellStyle name="Labels 7 3" xfId="26921"/>
    <cellStyle name="Labels 7 3 2" xfId="26922"/>
    <cellStyle name="Labels 7 3 2 2" xfId="26923"/>
    <cellStyle name="Labels 7 3 2 2 2" xfId="26924"/>
    <cellStyle name="Labels 7 3 2 3" xfId="26925"/>
    <cellStyle name="Labels 7 3 2 3 2" xfId="26926"/>
    <cellStyle name="Labels 7 3 2 4" xfId="26927"/>
    <cellStyle name="Labels 7 3 2 4 2" xfId="26928"/>
    <cellStyle name="Labels 7 3 2 5" xfId="26929"/>
    <cellStyle name="Labels 7 3 2 5 2" xfId="26930"/>
    <cellStyle name="Labels 7 3 2 6" xfId="26931"/>
    <cellStyle name="Labels 7 3 2 6 2" xfId="26932"/>
    <cellStyle name="Labels 7 3 2 7" xfId="26933"/>
    <cellStyle name="Labels 7 3 2 7 2" xfId="26934"/>
    <cellStyle name="Labels 7 3 2 8" xfId="26935"/>
    <cellStyle name="Labels 7 3 3" xfId="26936"/>
    <cellStyle name="Labels 7 3 3 2" xfId="26937"/>
    <cellStyle name="Labels 7 3 4" xfId="26938"/>
    <cellStyle name="Labels 7 3 4 2" xfId="26939"/>
    <cellStyle name="Labels 7 3 5" xfId="26940"/>
    <cellStyle name="Labels 7 3 5 2" xfId="26941"/>
    <cellStyle name="Labels 7 3 6" xfId="26942"/>
    <cellStyle name="Labels 7 3 6 2" xfId="26943"/>
    <cellStyle name="Labels 7 3 7" xfId="26944"/>
    <cellStyle name="Labels 7 3 7 2" xfId="26945"/>
    <cellStyle name="Labels 7 3 8" xfId="26946"/>
    <cellStyle name="Labels 7 3 8 2" xfId="26947"/>
    <cellStyle name="Labels 7 3 9" xfId="26948"/>
    <cellStyle name="Labels 7 4" xfId="26949"/>
    <cellStyle name="Labels 7 4 2" xfId="26950"/>
    <cellStyle name="Labels 7 4 2 2" xfId="26951"/>
    <cellStyle name="Labels 7 4 3" xfId="26952"/>
    <cellStyle name="Labels 7 4 3 2" xfId="26953"/>
    <cellStyle name="Labels 7 4 4" xfId="26954"/>
    <cellStyle name="Labels 7 4 4 2" xfId="26955"/>
    <cellStyle name="Labels 7 4 5" xfId="26956"/>
    <cellStyle name="Labels 7 4 5 2" xfId="26957"/>
    <cellStyle name="Labels 7 4 6" xfId="26958"/>
    <cellStyle name="Labels 7 4 6 2" xfId="26959"/>
    <cellStyle name="Labels 7 4 7" xfId="26960"/>
    <cellStyle name="Labels 7 4 7 2" xfId="26961"/>
    <cellStyle name="Labels 7 4 8" xfId="26962"/>
    <cellStyle name="Labels 7 5" xfId="26963"/>
    <cellStyle name="Labels 7 5 2" xfId="26964"/>
    <cellStyle name="Labels 7 5 2 2" xfId="26965"/>
    <cellStyle name="Labels 7 5 3" xfId="26966"/>
    <cellStyle name="Labels 7 5 3 2" xfId="26967"/>
    <cellStyle name="Labels 7 5 4" xfId="26968"/>
    <cellStyle name="Labels 7 5 4 2" xfId="26969"/>
    <cellStyle name="Labels 7 5 5" xfId="26970"/>
    <cellStyle name="Labels 7 5 5 2" xfId="26971"/>
    <cellStyle name="Labels 7 5 6" xfId="26972"/>
    <cellStyle name="Labels 7 5 6 2" xfId="26973"/>
    <cellStyle name="Labels 7 5 7" xfId="26974"/>
    <cellStyle name="Labels 7 5 7 2" xfId="26975"/>
    <cellStyle name="Labels 7 5 8" xfId="26976"/>
    <cellStyle name="Labels 7 6" xfId="26977"/>
    <cellStyle name="Labels 7 6 2" xfId="26978"/>
    <cellStyle name="Labels 7 7" xfId="26979"/>
    <cellStyle name="Labels 7 7 2" xfId="26980"/>
    <cellStyle name="Labels 7 8" xfId="26981"/>
    <cellStyle name="Labels 7 8 2" xfId="26982"/>
    <cellStyle name="Labels 7 9" xfId="26983"/>
    <cellStyle name="Labels 7 9 2" xfId="26984"/>
    <cellStyle name="Labels 8" xfId="26985"/>
    <cellStyle name="Labels 8 2" xfId="26986"/>
    <cellStyle name="Labels 8 2 2" xfId="26987"/>
    <cellStyle name="Labels 8 2 2 2" xfId="26988"/>
    <cellStyle name="Labels 8 2 3" xfId="26989"/>
    <cellStyle name="Labels 8 2 3 2" xfId="26990"/>
    <cellStyle name="Labels 8 2 4" xfId="26991"/>
    <cellStyle name="Labels 8 2 4 2" xfId="26992"/>
    <cellStyle name="Labels 8 2 5" xfId="26993"/>
    <cellStyle name="Labels 8 2 5 2" xfId="26994"/>
    <cellStyle name="Labels 8 2 6" xfId="26995"/>
    <cellStyle name="Labels 8 2 6 2" xfId="26996"/>
    <cellStyle name="Labels 8 2 7" xfId="26997"/>
    <cellStyle name="Labels 8 2 7 2" xfId="26998"/>
    <cellStyle name="Labels 8 2 8" xfId="26999"/>
    <cellStyle name="Labels 8 3" xfId="27000"/>
    <cellStyle name="Labels 8 3 2" xfId="27001"/>
    <cellStyle name="Labels 8 4" xfId="27002"/>
    <cellStyle name="Labels 8 4 2" xfId="27003"/>
    <cellStyle name="Labels 8 5" xfId="27004"/>
    <cellStyle name="Labels 8 5 2" xfId="27005"/>
    <cellStyle name="Labels 8 6" xfId="27006"/>
    <cellStyle name="Labels 8 6 2" xfId="27007"/>
    <cellStyle name="Labels 8 7" xfId="27008"/>
    <cellStyle name="Labels 8 7 2" xfId="27009"/>
    <cellStyle name="Labels 8 8" xfId="27010"/>
    <cellStyle name="Labels 8 8 2" xfId="27011"/>
    <cellStyle name="Labels 8 9" xfId="27012"/>
    <cellStyle name="Labels 9" xfId="27013"/>
    <cellStyle name="Labels 9 2" xfId="27014"/>
    <cellStyle name="Labels 9 2 2" xfId="27015"/>
    <cellStyle name="Labels 9 2 2 2" xfId="27016"/>
    <cellStyle name="Labels 9 2 3" xfId="27017"/>
    <cellStyle name="Labels 9 2 3 2" xfId="27018"/>
    <cellStyle name="Labels 9 2 4" xfId="27019"/>
    <cellStyle name="Labels 9 2 4 2" xfId="27020"/>
    <cellStyle name="Labels 9 2 5" xfId="27021"/>
    <cellStyle name="Labels 9 2 5 2" xfId="27022"/>
    <cellStyle name="Labels 9 2 6" xfId="27023"/>
    <cellStyle name="Labels 9 2 6 2" xfId="27024"/>
    <cellStyle name="Labels 9 2 7" xfId="27025"/>
    <cellStyle name="Labels 9 2 7 2" xfId="27026"/>
    <cellStyle name="Labels 9 2 8" xfId="27027"/>
    <cellStyle name="Labels 9 3" xfId="27028"/>
    <cellStyle name="Labels 9 3 2" xfId="27029"/>
    <cellStyle name="Labels 9 4" xfId="27030"/>
    <cellStyle name="Labels 9 4 2" xfId="27031"/>
    <cellStyle name="Labels 9 5" xfId="27032"/>
    <cellStyle name="Labels 9 5 2" xfId="27033"/>
    <cellStyle name="Labels 9 6" xfId="27034"/>
    <cellStyle name="Labels 9 6 2" xfId="27035"/>
    <cellStyle name="Labels 9 7" xfId="27036"/>
    <cellStyle name="Labels 9 7 2" xfId="27037"/>
    <cellStyle name="Labels 9 8" xfId="27038"/>
    <cellStyle name="Labels 9 8 2" xfId="27039"/>
    <cellStyle name="Labels 9 9" xfId="27040"/>
    <cellStyle name="Linked Cell 2" xfId="27041"/>
    <cellStyle name="Linked Cell 2 2" xfId="27042"/>
    <cellStyle name="Linked Cell 2 2 2" xfId="27043"/>
    <cellStyle name="Linked Cell 2 3" xfId="27044"/>
    <cellStyle name="Linked Cell 2 4" xfId="27045"/>
    <cellStyle name="Linked Cell 2 4 2" xfId="27046"/>
    <cellStyle name="Linked Cell 3" xfId="27047"/>
    <cellStyle name="Linked Cell 3 2" xfId="27048"/>
    <cellStyle name="Linked Cell 3 2 2" xfId="27049"/>
    <cellStyle name="Linked Cell 3 3" xfId="27050"/>
    <cellStyle name="Linked Cell 4" xfId="27051"/>
    <cellStyle name="Linked Cell 4 2" xfId="27052"/>
    <cellStyle name="Linked Cell 4 3" xfId="27053"/>
    <cellStyle name="Neutral 2" xfId="27054"/>
    <cellStyle name="Neutral 2 2" xfId="27055"/>
    <cellStyle name="Neutral 2 2 2" xfId="27056"/>
    <cellStyle name="Neutral 2 2 3" xfId="27057"/>
    <cellStyle name="Neutral 2 3" xfId="27058"/>
    <cellStyle name="Neutral 2 3 2" xfId="27059"/>
    <cellStyle name="Neutral 2 4" xfId="27060"/>
    <cellStyle name="Neutral 2 4 2" xfId="27061"/>
    <cellStyle name="Neutral 3" xfId="27062"/>
    <cellStyle name="Neutral 3 2" xfId="27063"/>
    <cellStyle name="Neutral 3 2 2" xfId="27064"/>
    <cellStyle name="Neutral 3 3" xfId="27065"/>
    <cellStyle name="Neutral 4" xfId="27066"/>
    <cellStyle name="Neutral 4 2" xfId="27067"/>
    <cellStyle name="Neutral 4 3" xfId="27068"/>
    <cellStyle name="New_normal" xfId="27069"/>
    <cellStyle name="Normal" xfId="0" builtinId="0"/>
    <cellStyle name="Normal - Style1" xfId="27070"/>
    <cellStyle name="Normal - Style2" xfId="27071"/>
    <cellStyle name="Normal - Style3" xfId="27072"/>
    <cellStyle name="Normal - Style4" xfId="27073"/>
    <cellStyle name="Normal - Style5" xfId="27074"/>
    <cellStyle name="Normal - Style6" xfId="27075"/>
    <cellStyle name="Normal - Style7" xfId="27076"/>
    <cellStyle name="Normal - Style8" xfId="27077"/>
    <cellStyle name="Normal 10" xfId="27078"/>
    <cellStyle name="Normal 10 10" xfId="27079"/>
    <cellStyle name="Normal 10 10 2" xfId="27080"/>
    <cellStyle name="Normal 10 11" xfId="27081"/>
    <cellStyle name="Normal 10 11 2" xfId="27082"/>
    <cellStyle name="Normal 10 12" xfId="27083"/>
    <cellStyle name="Normal 10 2" xfId="27084"/>
    <cellStyle name="Normal 10 2 2" xfId="27085"/>
    <cellStyle name="Normal 10 2 2 2" xfId="27086"/>
    <cellStyle name="Normal 10 2 2 2 2" xfId="27087"/>
    <cellStyle name="Normal 10 2 2 2 2 2" xfId="27088"/>
    <cellStyle name="Normal 10 2 2 2 2 2 2" xfId="27089"/>
    <cellStyle name="Normal 10 2 2 2 2 2 2 2" xfId="27090"/>
    <cellStyle name="Normal 10 2 2 2 2 2 2 2 2" xfId="27091"/>
    <cellStyle name="Normal 10 2 2 2 2 2 2 3" xfId="27092"/>
    <cellStyle name="Normal 10 2 2 2 2 2 3" xfId="27093"/>
    <cellStyle name="Normal 10 2 2 2 2 2 3 2" xfId="27094"/>
    <cellStyle name="Normal 10 2 2 2 2 2 3 2 2" xfId="27095"/>
    <cellStyle name="Normal 10 2 2 2 2 2 3 3" xfId="27096"/>
    <cellStyle name="Normal 10 2 2 2 2 2 4" xfId="27097"/>
    <cellStyle name="Normal 10 2 2 2 2 2 4 2" xfId="27098"/>
    <cellStyle name="Normal 10 2 2 2 2 2 5" xfId="27099"/>
    <cellStyle name="Normal 10 2 2 2 2 3" xfId="27100"/>
    <cellStyle name="Normal 10 2 2 2 2 3 2" xfId="27101"/>
    <cellStyle name="Normal 10 2 2 2 2 3 2 2" xfId="27102"/>
    <cellStyle name="Normal 10 2 2 2 2 3 3" xfId="27103"/>
    <cellStyle name="Normal 10 2 2 2 2 4" xfId="27104"/>
    <cellStyle name="Normal 10 2 2 2 2 4 2" xfId="27105"/>
    <cellStyle name="Normal 10 2 2 2 2 4 2 2" xfId="27106"/>
    <cellStyle name="Normal 10 2 2 2 2 4 3" xfId="27107"/>
    <cellStyle name="Normal 10 2 2 2 2 5" xfId="27108"/>
    <cellStyle name="Normal 10 2 2 2 2 5 2" xfId="27109"/>
    <cellStyle name="Normal 10 2 2 2 2 6" xfId="27110"/>
    <cellStyle name="Normal 10 2 2 2 2 7" xfId="27111"/>
    <cellStyle name="Normal 10 2 2 2 3" xfId="27112"/>
    <cellStyle name="Normal 10 2 2 2 3 2" xfId="27113"/>
    <cellStyle name="Normal 10 2 2 2 3 2 2" xfId="27114"/>
    <cellStyle name="Normal 10 2 2 2 3 2 2 2" xfId="27115"/>
    <cellStyle name="Normal 10 2 2 2 3 2 3" xfId="27116"/>
    <cellStyle name="Normal 10 2 2 2 3 3" xfId="27117"/>
    <cellStyle name="Normal 10 2 2 2 3 3 2" xfId="27118"/>
    <cellStyle name="Normal 10 2 2 2 3 3 2 2" xfId="27119"/>
    <cellStyle name="Normal 10 2 2 2 3 3 3" xfId="27120"/>
    <cellStyle name="Normal 10 2 2 2 3 4" xfId="27121"/>
    <cellStyle name="Normal 10 2 2 2 3 4 2" xfId="27122"/>
    <cellStyle name="Normal 10 2 2 2 3 5" xfId="27123"/>
    <cellStyle name="Normal 10 2 2 2 4" xfId="27124"/>
    <cellStyle name="Normal 10 2 2 2 4 2" xfId="27125"/>
    <cellStyle name="Normal 10 2 2 2 4 2 2" xfId="27126"/>
    <cellStyle name="Normal 10 2 2 2 4 3" xfId="27127"/>
    <cellStyle name="Normal 10 2 2 2 5" xfId="27128"/>
    <cellStyle name="Normal 10 2 2 2 5 2" xfId="27129"/>
    <cellStyle name="Normal 10 2 2 2 5 2 2" xfId="27130"/>
    <cellStyle name="Normal 10 2 2 2 5 3" xfId="27131"/>
    <cellStyle name="Normal 10 2 2 2 6" xfId="27132"/>
    <cellStyle name="Normal 10 2 2 2 6 2" xfId="27133"/>
    <cellStyle name="Normal 10 2 2 2 7" xfId="27134"/>
    <cellStyle name="Normal 10 2 2 2 8" xfId="27135"/>
    <cellStyle name="Normal 10 2 2 3" xfId="27136"/>
    <cellStyle name="Normal 10 2 2 3 2" xfId="27137"/>
    <cellStyle name="Normal 10 2 2 3 2 2" xfId="27138"/>
    <cellStyle name="Normal 10 2 2 3 2 2 2" xfId="27139"/>
    <cellStyle name="Normal 10 2 2 3 2 2 2 2" xfId="27140"/>
    <cellStyle name="Normal 10 2 2 3 2 2 3" xfId="27141"/>
    <cellStyle name="Normal 10 2 2 3 2 3" xfId="27142"/>
    <cellStyle name="Normal 10 2 2 3 2 3 2" xfId="27143"/>
    <cellStyle name="Normal 10 2 2 3 2 3 2 2" xfId="27144"/>
    <cellStyle name="Normal 10 2 2 3 2 3 3" xfId="27145"/>
    <cellStyle name="Normal 10 2 2 3 2 4" xfId="27146"/>
    <cellStyle name="Normal 10 2 2 3 2 4 2" xfId="27147"/>
    <cellStyle name="Normal 10 2 2 3 2 5" xfId="27148"/>
    <cellStyle name="Normal 10 2 2 3 3" xfId="27149"/>
    <cellStyle name="Normal 10 2 2 3 3 2" xfId="27150"/>
    <cellStyle name="Normal 10 2 2 3 3 2 2" xfId="27151"/>
    <cellStyle name="Normal 10 2 2 3 3 3" xfId="27152"/>
    <cellStyle name="Normal 10 2 2 3 4" xfId="27153"/>
    <cellStyle name="Normal 10 2 2 3 4 2" xfId="27154"/>
    <cellStyle name="Normal 10 2 2 3 4 2 2" xfId="27155"/>
    <cellStyle name="Normal 10 2 2 3 4 3" xfId="27156"/>
    <cellStyle name="Normal 10 2 2 3 5" xfId="27157"/>
    <cellStyle name="Normal 10 2 2 3 5 2" xfId="27158"/>
    <cellStyle name="Normal 10 2 2 3 6" xfId="27159"/>
    <cellStyle name="Normal 10 2 2 3 7" xfId="27160"/>
    <cellStyle name="Normal 10 2 2 4" xfId="27161"/>
    <cellStyle name="Normal 10 2 2 4 2" xfId="27162"/>
    <cellStyle name="Normal 10 2 2 4 2 2" xfId="27163"/>
    <cellStyle name="Normal 10 2 2 4 2 2 2" xfId="27164"/>
    <cellStyle name="Normal 10 2 2 4 2 3" xfId="27165"/>
    <cellStyle name="Normal 10 2 2 4 3" xfId="27166"/>
    <cellStyle name="Normal 10 2 2 4 3 2" xfId="27167"/>
    <cellStyle name="Normal 10 2 2 4 3 2 2" xfId="27168"/>
    <cellStyle name="Normal 10 2 2 4 3 3" xfId="27169"/>
    <cellStyle name="Normal 10 2 2 4 4" xfId="27170"/>
    <cellStyle name="Normal 10 2 2 4 4 2" xfId="27171"/>
    <cellStyle name="Normal 10 2 2 4 5" xfId="27172"/>
    <cellStyle name="Normal 10 2 2 5" xfId="27173"/>
    <cellStyle name="Normal 10 2 2 5 2" xfId="27174"/>
    <cellStyle name="Normal 10 2 2 5 2 2" xfId="27175"/>
    <cellStyle name="Normal 10 2 2 5 3" xfId="27176"/>
    <cellStyle name="Normal 10 2 2 6" xfId="27177"/>
    <cellStyle name="Normal 10 2 2 6 2" xfId="27178"/>
    <cellStyle name="Normal 10 2 2 6 2 2" xfId="27179"/>
    <cellStyle name="Normal 10 2 2 6 3" xfId="27180"/>
    <cellStyle name="Normal 10 2 2 7" xfId="27181"/>
    <cellStyle name="Normal 10 2 2 7 2" xfId="27182"/>
    <cellStyle name="Normal 10 2 2 8" xfId="27183"/>
    <cellStyle name="Normal 10 2 2 9" xfId="27184"/>
    <cellStyle name="Normal 10 2 3" xfId="27185"/>
    <cellStyle name="Normal 10 2 3 2" xfId="27186"/>
    <cellStyle name="Normal 10 2 3 2 2" xfId="27187"/>
    <cellStyle name="Normal 10 2 3 2 2 2" xfId="27188"/>
    <cellStyle name="Normal 10 2 3 2 2 2 2" xfId="27189"/>
    <cellStyle name="Normal 10 2 3 2 2 2 2 2" xfId="27190"/>
    <cellStyle name="Normal 10 2 3 2 2 2 3" xfId="27191"/>
    <cellStyle name="Normal 10 2 3 2 2 3" xfId="27192"/>
    <cellStyle name="Normal 10 2 3 2 2 3 2" xfId="27193"/>
    <cellStyle name="Normal 10 2 3 2 2 3 2 2" xfId="27194"/>
    <cellStyle name="Normal 10 2 3 2 2 3 3" xfId="27195"/>
    <cellStyle name="Normal 10 2 3 2 2 4" xfId="27196"/>
    <cellStyle name="Normal 10 2 3 2 2 4 2" xfId="27197"/>
    <cellStyle name="Normal 10 2 3 2 2 5" xfId="27198"/>
    <cellStyle name="Normal 10 2 3 2 3" xfId="27199"/>
    <cellStyle name="Normal 10 2 3 2 3 2" xfId="27200"/>
    <cellStyle name="Normal 10 2 3 2 3 2 2" xfId="27201"/>
    <cellStyle name="Normal 10 2 3 2 3 3" xfId="27202"/>
    <cellStyle name="Normal 10 2 3 2 4" xfId="27203"/>
    <cellStyle name="Normal 10 2 3 2 4 2" xfId="27204"/>
    <cellStyle name="Normal 10 2 3 2 4 2 2" xfId="27205"/>
    <cellStyle name="Normal 10 2 3 2 4 3" xfId="27206"/>
    <cellStyle name="Normal 10 2 3 2 5" xfId="27207"/>
    <cellStyle name="Normal 10 2 3 2 5 2" xfId="27208"/>
    <cellStyle name="Normal 10 2 3 2 6" xfId="27209"/>
    <cellStyle name="Normal 10 2 3 2 7" xfId="27210"/>
    <cellStyle name="Normal 10 2 3 3" xfId="27211"/>
    <cellStyle name="Normal 10 2 3 3 2" xfId="27212"/>
    <cellStyle name="Normal 10 2 3 3 2 2" xfId="27213"/>
    <cellStyle name="Normal 10 2 3 3 2 2 2" xfId="27214"/>
    <cellStyle name="Normal 10 2 3 3 2 3" xfId="27215"/>
    <cellStyle name="Normal 10 2 3 3 3" xfId="27216"/>
    <cellStyle name="Normal 10 2 3 3 3 2" xfId="27217"/>
    <cellStyle name="Normal 10 2 3 3 3 2 2" xfId="27218"/>
    <cellStyle name="Normal 10 2 3 3 3 3" xfId="27219"/>
    <cellStyle name="Normal 10 2 3 3 4" xfId="27220"/>
    <cellStyle name="Normal 10 2 3 3 4 2" xfId="27221"/>
    <cellStyle name="Normal 10 2 3 3 5" xfId="27222"/>
    <cellStyle name="Normal 10 2 3 3 6" xfId="27223"/>
    <cellStyle name="Normal 10 2 3 4" xfId="27224"/>
    <cellStyle name="Normal 10 2 3 4 2" xfId="27225"/>
    <cellStyle name="Normal 10 2 3 4 2 2" xfId="27226"/>
    <cellStyle name="Normal 10 2 3 4 3" xfId="27227"/>
    <cellStyle name="Normal 10 2 3 5" xfId="27228"/>
    <cellStyle name="Normal 10 2 3 5 2" xfId="27229"/>
    <cellStyle name="Normal 10 2 3 5 2 2" xfId="27230"/>
    <cellStyle name="Normal 10 2 3 5 3" xfId="27231"/>
    <cellStyle name="Normal 10 2 3 5 4" xfId="27232"/>
    <cellStyle name="Normal 10 2 3 5 5" xfId="27233"/>
    <cellStyle name="Normal 10 2 3 5 6" xfId="27234"/>
    <cellStyle name="Normal 10 2 3 6" xfId="27235"/>
    <cellStyle name="Normal 10 2 3 6 2" xfId="27236"/>
    <cellStyle name="Normal 10 2 3 7" xfId="27237"/>
    <cellStyle name="Normal 10 2 4" xfId="27238"/>
    <cellStyle name="Normal 10 2 4 2" xfId="27239"/>
    <cellStyle name="Normal 10 2 4 2 2" xfId="27240"/>
    <cellStyle name="Normal 10 2 4 2 2 2" xfId="27241"/>
    <cellStyle name="Normal 10 2 4 2 2 2 2" xfId="27242"/>
    <cellStyle name="Normal 10 2 4 2 2 3" xfId="27243"/>
    <cellStyle name="Normal 10 2 4 2 2 4" xfId="27244"/>
    <cellStyle name="Normal 10 2 4 2 2 5" xfId="27245"/>
    <cellStyle name="Normal 10 2 4 2 3" xfId="27246"/>
    <cellStyle name="Normal 10 2 4 2 3 2" xfId="27247"/>
    <cellStyle name="Normal 10 2 4 2 3 2 2" xfId="27248"/>
    <cellStyle name="Normal 10 2 4 2 3 3" xfId="27249"/>
    <cellStyle name="Normal 10 2 4 2 4" xfId="27250"/>
    <cellStyle name="Normal 10 2 4 2 4 2" xfId="27251"/>
    <cellStyle name="Normal 10 2 4 2 5" xfId="27252"/>
    <cellStyle name="Normal 10 2 4 3" xfId="27253"/>
    <cellStyle name="Normal 10 2 4 3 2" xfId="27254"/>
    <cellStyle name="Normal 10 2 4 3 2 2" xfId="27255"/>
    <cellStyle name="Normal 10 2 4 3 3" xfId="27256"/>
    <cellStyle name="Normal 10 2 4 4" xfId="27257"/>
    <cellStyle name="Normal 10 2 4 4 2" xfId="27258"/>
    <cellStyle name="Normal 10 2 4 4 2 2" xfId="27259"/>
    <cellStyle name="Normal 10 2 4 4 3" xfId="27260"/>
    <cellStyle name="Normal 10 2 4 5" xfId="27261"/>
    <cellStyle name="Normal 10 2 4 5 2" xfId="27262"/>
    <cellStyle name="Normal 10 2 4 6" xfId="27263"/>
    <cellStyle name="Normal 10 2 5" xfId="27264"/>
    <cellStyle name="Normal 10 2 5 2" xfId="27265"/>
    <cellStyle name="Normal 10 2 5 2 2" xfId="27266"/>
    <cellStyle name="Normal 10 2 5 2 2 2" xfId="27267"/>
    <cellStyle name="Normal 10 2 5 2 3" xfId="27268"/>
    <cellStyle name="Normal 10 2 5 3" xfId="27269"/>
    <cellStyle name="Normal 10 2 5 3 2" xfId="27270"/>
    <cellStyle name="Normal 10 2 5 3 2 2" xfId="27271"/>
    <cellStyle name="Normal 10 2 5 3 3" xfId="27272"/>
    <cellStyle name="Normal 10 2 5 4" xfId="27273"/>
    <cellStyle name="Normal 10 2 5 4 2" xfId="27274"/>
    <cellStyle name="Normal 10 2 5 5" xfId="27275"/>
    <cellStyle name="Normal 10 2 6" xfId="27276"/>
    <cellStyle name="Normal 10 2 6 2" xfId="27277"/>
    <cellStyle name="Normal 10 2 6 2 2" xfId="27278"/>
    <cellStyle name="Normal 10 2 6 3" xfId="27279"/>
    <cellStyle name="Normal 10 2 7" xfId="27280"/>
    <cellStyle name="Normal 10 2 7 2" xfId="27281"/>
    <cellStyle name="Normal 10 2 7 2 2" xfId="27282"/>
    <cellStyle name="Normal 10 2 7 3" xfId="27283"/>
    <cellStyle name="Normal 10 2 8" xfId="27284"/>
    <cellStyle name="Normal 10 2 8 2" xfId="27285"/>
    <cellStyle name="Normal 10 2 9" xfId="27286"/>
    <cellStyle name="Normal 10 3" xfId="27287"/>
    <cellStyle name="Normal 10 3 2" xfId="27288"/>
    <cellStyle name="Normal 10 3 2 2" xfId="27289"/>
    <cellStyle name="Normal 10 3 2 2 2" xfId="27290"/>
    <cellStyle name="Normal 10 3 2 2 2 2" xfId="27291"/>
    <cellStyle name="Normal 10 3 2 2 2 2 2" xfId="27292"/>
    <cellStyle name="Normal 10 3 2 2 2 2 2 2" xfId="27293"/>
    <cellStyle name="Normal 10 3 2 2 2 2 3" xfId="27294"/>
    <cellStyle name="Normal 10 3 2 2 2 3" xfId="27295"/>
    <cellStyle name="Normal 10 3 2 2 2 3 2" xfId="27296"/>
    <cellStyle name="Normal 10 3 2 2 2 3 2 2" xfId="27297"/>
    <cellStyle name="Normal 10 3 2 2 2 3 3" xfId="27298"/>
    <cellStyle name="Normal 10 3 2 2 2 4" xfId="27299"/>
    <cellStyle name="Normal 10 3 2 2 2 4 2" xfId="27300"/>
    <cellStyle name="Normal 10 3 2 2 2 5" xfId="27301"/>
    <cellStyle name="Normal 10 3 2 2 3" xfId="27302"/>
    <cellStyle name="Normal 10 3 2 2 3 2" xfId="27303"/>
    <cellStyle name="Normal 10 3 2 2 3 2 2" xfId="27304"/>
    <cellStyle name="Normal 10 3 2 2 3 3" xfId="27305"/>
    <cellStyle name="Normal 10 3 2 2 4" xfId="27306"/>
    <cellStyle name="Normal 10 3 2 2 4 2" xfId="27307"/>
    <cellStyle name="Normal 10 3 2 2 4 2 2" xfId="27308"/>
    <cellStyle name="Normal 10 3 2 2 4 3" xfId="27309"/>
    <cellStyle name="Normal 10 3 2 2 5" xfId="27310"/>
    <cellStyle name="Normal 10 3 2 2 5 2" xfId="27311"/>
    <cellStyle name="Normal 10 3 2 2 6" xfId="27312"/>
    <cellStyle name="Normal 10 3 2 2 7" xfId="27313"/>
    <cellStyle name="Normal 10 3 2 3" xfId="27314"/>
    <cellStyle name="Normal 10 3 2 3 2" xfId="27315"/>
    <cellStyle name="Normal 10 3 2 3 2 2" xfId="27316"/>
    <cellStyle name="Normal 10 3 2 3 2 2 2" xfId="27317"/>
    <cellStyle name="Normal 10 3 2 3 2 3" xfId="27318"/>
    <cellStyle name="Normal 10 3 2 3 3" xfId="27319"/>
    <cellStyle name="Normal 10 3 2 3 3 2" xfId="27320"/>
    <cellStyle name="Normal 10 3 2 3 3 2 2" xfId="27321"/>
    <cellStyle name="Normal 10 3 2 3 3 3" xfId="27322"/>
    <cellStyle name="Normal 10 3 2 3 4" xfId="27323"/>
    <cellStyle name="Normal 10 3 2 3 4 2" xfId="27324"/>
    <cellStyle name="Normal 10 3 2 3 5" xfId="27325"/>
    <cellStyle name="Normal 10 3 2 4" xfId="27326"/>
    <cellStyle name="Normal 10 3 2 4 2" xfId="27327"/>
    <cellStyle name="Normal 10 3 2 4 2 2" xfId="27328"/>
    <cellStyle name="Normal 10 3 2 4 3" xfId="27329"/>
    <cellStyle name="Normal 10 3 2 5" xfId="27330"/>
    <cellStyle name="Normal 10 3 2 5 2" xfId="27331"/>
    <cellStyle name="Normal 10 3 2 5 2 2" xfId="27332"/>
    <cellStyle name="Normal 10 3 2 5 3" xfId="27333"/>
    <cellStyle name="Normal 10 3 2 6" xfId="27334"/>
    <cellStyle name="Normal 10 3 2 6 2" xfId="27335"/>
    <cellStyle name="Normal 10 3 2 7" xfId="27336"/>
    <cellStyle name="Normal 10 3 2 8" xfId="27337"/>
    <cellStyle name="Normal 10 3 2 9" xfId="27338"/>
    <cellStyle name="Normal 10 3 3" xfId="27339"/>
    <cellStyle name="Normal 10 3 3 2" xfId="27340"/>
    <cellStyle name="Normal 10 3 3 2 2" xfId="27341"/>
    <cellStyle name="Normal 10 3 3 2 2 2" xfId="27342"/>
    <cellStyle name="Normal 10 3 3 2 2 2 2" xfId="27343"/>
    <cellStyle name="Normal 10 3 3 2 2 3" xfId="27344"/>
    <cellStyle name="Normal 10 3 3 2 3" xfId="27345"/>
    <cellStyle name="Normal 10 3 3 2 3 2" xfId="27346"/>
    <cellStyle name="Normal 10 3 3 2 3 2 2" xfId="27347"/>
    <cellStyle name="Normal 10 3 3 2 3 3" xfId="27348"/>
    <cellStyle name="Normal 10 3 3 2 4" xfId="27349"/>
    <cellStyle name="Normal 10 3 3 2 4 2" xfId="27350"/>
    <cellStyle name="Normal 10 3 3 2 5" xfId="27351"/>
    <cellStyle name="Normal 10 3 3 3" xfId="27352"/>
    <cellStyle name="Normal 10 3 3 3 2" xfId="27353"/>
    <cellStyle name="Normal 10 3 3 3 2 2" xfId="27354"/>
    <cellStyle name="Normal 10 3 3 3 3" xfId="27355"/>
    <cellStyle name="Normal 10 3 3 4" xfId="27356"/>
    <cellStyle name="Normal 10 3 3 4 2" xfId="27357"/>
    <cellStyle name="Normal 10 3 3 4 2 2" xfId="27358"/>
    <cellStyle name="Normal 10 3 3 4 3" xfId="27359"/>
    <cellStyle name="Normal 10 3 3 5" xfId="27360"/>
    <cellStyle name="Normal 10 3 3 5 2" xfId="27361"/>
    <cellStyle name="Normal 10 3 3 6" xfId="27362"/>
    <cellStyle name="Normal 10 3 3 7" xfId="27363"/>
    <cellStyle name="Normal 10 3 4" xfId="27364"/>
    <cellStyle name="Normal 10 3 4 2" xfId="27365"/>
    <cellStyle name="Normal 10 3 4 2 2" xfId="27366"/>
    <cellStyle name="Normal 10 3 4 2 2 2" xfId="27367"/>
    <cellStyle name="Normal 10 3 4 2 3" xfId="27368"/>
    <cellStyle name="Normal 10 3 4 3" xfId="27369"/>
    <cellStyle name="Normal 10 3 4 3 2" xfId="27370"/>
    <cellStyle name="Normal 10 3 4 3 2 2" xfId="27371"/>
    <cellStyle name="Normal 10 3 4 3 3" xfId="27372"/>
    <cellStyle name="Normal 10 3 4 4" xfId="27373"/>
    <cellStyle name="Normal 10 3 4 4 2" xfId="27374"/>
    <cellStyle name="Normal 10 3 4 5" xfId="27375"/>
    <cellStyle name="Normal 10 3 4 6" xfId="27376"/>
    <cellStyle name="Normal 10 3 5" xfId="27377"/>
    <cellStyle name="Normal 10 3 5 2" xfId="27378"/>
    <cellStyle name="Normal 10 3 5 2 2" xfId="27379"/>
    <cellStyle name="Normal 10 3 5 3" xfId="27380"/>
    <cellStyle name="Normal 10 3 5 4" xfId="27381"/>
    <cellStyle name="Normal 10 3 6" xfId="27382"/>
    <cellStyle name="Normal 10 3 6 2" xfId="27383"/>
    <cellStyle name="Normal 10 3 6 2 2" xfId="27384"/>
    <cellStyle name="Normal 10 3 6 3" xfId="27385"/>
    <cellStyle name="Normal 10 3 7" xfId="27386"/>
    <cellStyle name="Normal 10 3 7 2" xfId="27387"/>
    <cellStyle name="Normal 10 3 8" xfId="27388"/>
    <cellStyle name="Normal 10 4" xfId="27389"/>
    <cellStyle name="Normal 10 4 2" xfId="27390"/>
    <cellStyle name="Normal 10 4 2 2" xfId="27391"/>
    <cellStyle name="Normal 10 4 2 2 2" xfId="27392"/>
    <cellStyle name="Normal 10 4 2 2 2 2" xfId="27393"/>
    <cellStyle name="Normal 10 4 2 2 2 2 2" xfId="27394"/>
    <cellStyle name="Normal 10 4 2 2 2 2 2 2" xfId="27395"/>
    <cellStyle name="Normal 10 4 2 2 2 2 3" xfId="27396"/>
    <cellStyle name="Normal 10 4 2 2 2 3" xfId="27397"/>
    <cellStyle name="Normal 10 4 2 2 2 3 2" xfId="27398"/>
    <cellStyle name="Normal 10 4 2 2 2 3 2 2" xfId="27399"/>
    <cellStyle name="Normal 10 4 2 2 2 3 3" xfId="27400"/>
    <cellStyle name="Normal 10 4 2 2 2 4" xfId="27401"/>
    <cellStyle name="Normal 10 4 2 2 2 4 2" xfId="27402"/>
    <cellStyle name="Normal 10 4 2 2 2 5" xfId="27403"/>
    <cellStyle name="Normal 10 4 2 2 3" xfId="27404"/>
    <cellStyle name="Normal 10 4 2 2 3 2" xfId="27405"/>
    <cellStyle name="Normal 10 4 2 2 3 2 2" xfId="27406"/>
    <cellStyle name="Normal 10 4 2 2 3 3" xfId="27407"/>
    <cellStyle name="Normal 10 4 2 2 4" xfId="27408"/>
    <cellStyle name="Normal 10 4 2 2 4 2" xfId="27409"/>
    <cellStyle name="Normal 10 4 2 2 4 2 2" xfId="27410"/>
    <cellStyle name="Normal 10 4 2 2 4 3" xfId="27411"/>
    <cellStyle name="Normal 10 4 2 2 5" xfId="27412"/>
    <cellStyle name="Normal 10 4 2 2 5 2" xfId="27413"/>
    <cellStyle name="Normal 10 4 2 2 6" xfId="27414"/>
    <cellStyle name="Normal 10 4 2 3" xfId="27415"/>
    <cellStyle name="Normal 10 4 2 3 2" xfId="27416"/>
    <cellStyle name="Normal 10 4 2 3 2 2" xfId="27417"/>
    <cellStyle name="Normal 10 4 2 3 2 2 2" xfId="27418"/>
    <cellStyle name="Normal 10 4 2 3 2 3" xfId="27419"/>
    <cellStyle name="Normal 10 4 2 3 3" xfId="27420"/>
    <cellStyle name="Normal 10 4 2 3 3 2" xfId="27421"/>
    <cellStyle name="Normal 10 4 2 3 3 2 2" xfId="27422"/>
    <cellStyle name="Normal 10 4 2 3 3 3" xfId="27423"/>
    <cellStyle name="Normal 10 4 2 3 4" xfId="27424"/>
    <cellStyle name="Normal 10 4 2 3 4 2" xfId="27425"/>
    <cellStyle name="Normal 10 4 2 3 5" xfId="27426"/>
    <cellStyle name="Normal 10 4 2 4" xfId="27427"/>
    <cellStyle name="Normal 10 4 2 4 2" xfId="27428"/>
    <cellStyle name="Normal 10 4 2 4 2 2" xfId="27429"/>
    <cellStyle name="Normal 10 4 2 4 3" xfId="27430"/>
    <cellStyle name="Normal 10 4 2 5" xfId="27431"/>
    <cellStyle name="Normal 10 4 2 5 2" xfId="27432"/>
    <cellStyle name="Normal 10 4 2 5 2 2" xfId="27433"/>
    <cellStyle name="Normal 10 4 2 5 3" xfId="27434"/>
    <cellStyle name="Normal 10 4 2 6" xfId="27435"/>
    <cellStyle name="Normal 10 4 2 6 2" xfId="27436"/>
    <cellStyle name="Normal 10 4 2 7" xfId="27437"/>
    <cellStyle name="Normal 10 4 2 8" xfId="27438"/>
    <cellStyle name="Normal 10 4 3" xfId="27439"/>
    <cellStyle name="Normal 10 4 3 2" xfId="27440"/>
    <cellStyle name="Normal 10 4 3 2 2" xfId="27441"/>
    <cellStyle name="Normal 10 4 3 2 2 2" xfId="27442"/>
    <cellStyle name="Normal 10 4 3 2 2 2 2" xfId="27443"/>
    <cellStyle name="Normal 10 4 3 2 2 3" xfId="27444"/>
    <cellStyle name="Normal 10 4 3 2 3" xfId="27445"/>
    <cellStyle name="Normal 10 4 3 2 3 2" xfId="27446"/>
    <cellStyle name="Normal 10 4 3 2 3 2 2" xfId="27447"/>
    <cellStyle name="Normal 10 4 3 2 3 3" xfId="27448"/>
    <cellStyle name="Normal 10 4 3 2 4" xfId="27449"/>
    <cellStyle name="Normal 10 4 3 2 4 2" xfId="27450"/>
    <cellStyle name="Normal 10 4 3 2 5" xfId="27451"/>
    <cellStyle name="Normal 10 4 3 3" xfId="27452"/>
    <cellStyle name="Normal 10 4 3 3 2" xfId="27453"/>
    <cellStyle name="Normal 10 4 3 3 2 2" xfId="27454"/>
    <cellStyle name="Normal 10 4 3 3 3" xfId="27455"/>
    <cellStyle name="Normal 10 4 3 4" xfId="27456"/>
    <cellStyle name="Normal 10 4 3 4 2" xfId="27457"/>
    <cellStyle name="Normal 10 4 3 4 2 2" xfId="27458"/>
    <cellStyle name="Normal 10 4 3 4 3" xfId="27459"/>
    <cellStyle name="Normal 10 4 3 5" xfId="27460"/>
    <cellStyle name="Normal 10 4 3 5 2" xfId="27461"/>
    <cellStyle name="Normal 10 4 3 6" xfId="27462"/>
    <cellStyle name="Normal 10 4 3 7" xfId="27463"/>
    <cellStyle name="Normal 10 4 4" xfId="27464"/>
    <cellStyle name="Normal 10 4 4 2" xfId="27465"/>
    <cellStyle name="Normal 10 4 4 2 2" xfId="27466"/>
    <cellStyle name="Normal 10 4 4 2 2 2" xfId="27467"/>
    <cellStyle name="Normal 10 4 4 2 3" xfId="27468"/>
    <cellStyle name="Normal 10 4 4 3" xfId="27469"/>
    <cellStyle name="Normal 10 4 4 3 2" xfId="27470"/>
    <cellStyle name="Normal 10 4 4 3 2 2" xfId="27471"/>
    <cellStyle name="Normal 10 4 4 3 3" xfId="27472"/>
    <cellStyle name="Normal 10 4 4 4" xfId="27473"/>
    <cellStyle name="Normal 10 4 4 4 2" xfId="27474"/>
    <cellStyle name="Normal 10 4 4 5" xfId="27475"/>
    <cellStyle name="Normal 10 4 5" xfId="27476"/>
    <cellStyle name="Normal 10 4 5 2" xfId="27477"/>
    <cellStyle name="Normal 10 4 5 2 2" xfId="27478"/>
    <cellStyle name="Normal 10 4 5 3" xfId="27479"/>
    <cellStyle name="Normal 10 4 6" xfId="27480"/>
    <cellStyle name="Normal 10 4 6 2" xfId="27481"/>
    <cellStyle name="Normal 10 4 6 2 2" xfId="27482"/>
    <cellStyle name="Normal 10 4 6 3" xfId="27483"/>
    <cellStyle name="Normal 10 4 7" xfId="27484"/>
    <cellStyle name="Normal 10 4 7 2" xfId="27485"/>
    <cellStyle name="Normal 10 4 8" xfId="27486"/>
    <cellStyle name="Normal 10 4 9" xfId="27487"/>
    <cellStyle name="Normal 10 5" xfId="27488"/>
    <cellStyle name="Normal 10 5 2" xfId="27489"/>
    <cellStyle name="Normal 10 5 2 2" xfId="27490"/>
    <cellStyle name="Normal 10 5 2 2 2" xfId="27491"/>
    <cellStyle name="Normal 10 5 2 2 2 2" xfId="27492"/>
    <cellStyle name="Normal 10 5 2 2 2 2 2" xfId="27493"/>
    <cellStyle name="Normal 10 5 2 2 2 3" xfId="27494"/>
    <cellStyle name="Normal 10 5 2 2 3" xfId="27495"/>
    <cellStyle name="Normal 10 5 2 2 3 2" xfId="27496"/>
    <cellStyle name="Normal 10 5 2 2 3 2 2" xfId="27497"/>
    <cellStyle name="Normal 10 5 2 2 3 3" xfId="27498"/>
    <cellStyle name="Normal 10 5 2 2 4" xfId="27499"/>
    <cellStyle name="Normal 10 5 2 2 4 2" xfId="27500"/>
    <cellStyle name="Normal 10 5 2 2 5" xfId="27501"/>
    <cellStyle name="Normal 10 5 2 3" xfId="27502"/>
    <cellStyle name="Normal 10 5 2 3 2" xfId="27503"/>
    <cellStyle name="Normal 10 5 2 3 2 2" xfId="27504"/>
    <cellStyle name="Normal 10 5 2 3 3" xfId="27505"/>
    <cellStyle name="Normal 10 5 2 4" xfId="27506"/>
    <cellStyle name="Normal 10 5 2 4 2" xfId="27507"/>
    <cellStyle name="Normal 10 5 2 4 2 2" xfId="27508"/>
    <cellStyle name="Normal 10 5 2 4 3" xfId="27509"/>
    <cellStyle name="Normal 10 5 2 5" xfId="27510"/>
    <cellStyle name="Normal 10 5 2 5 2" xfId="27511"/>
    <cellStyle name="Normal 10 5 2 6" xfId="27512"/>
    <cellStyle name="Normal 10 5 2 7" xfId="27513"/>
    <cellStyle name="Normal 10 5 3" xfId="27514"/>
    <cellStyle name="Normal 10 5 3 2" xfId="27515"/>
    <cellStyle name="Normal 10 5 3 2 2" xfId="27516"/>
    <cellStyle name="Normal 10 5 3 2 2 2" xfId="27517"/>
    <cellStyle name="Normal 10 5 3 2 3" xfId="27518"/>
    <cellStyle name="Normal 10 5 3 3" xfId="27519"/>
    <cellStyle name="Normal 10 5 3 3 2" xfId="27520"/>
    <cellStyle name="Normal 10 5 3 3 2 2" xfId="27521"/>
    <cellStyle name="Normal 10 5 3 3 3" xfId="27522"/>
    <cellStyle name="Normal 10 5 3 4" xfId="27523"/>
    <cellStyle name="Normal 10 5 3 4 2" xfId="27524"/>
    <cellStyle name="Normal 10 5 3 5" xfId="27525"/>
    <cellStyle name="Normal 10 5 3 6" xfId="27526"/>
    <cellStyle name="Normal 10 5 4" xfId="27527"/>
    <cellStyle name="Normal 10 5 4 2" xfId="27528"/>
    <cellStyle name="Normal 10 5 4 2 2" xfId="27529"/>
    <cellStyle name="Normal 10 5 4 3" xfId="27530"/>
    <cellStyle name="Normal 10 5 5" xfId="27531"/>
    <cellStyle name="Normal 10 5 5 2" xfId="27532"/>
    <cellStyle name="Normal 10 5 5 2 2" xfId="27533"/>
    <cellStyle name="Normal 10 5 5 3" xfId="27534"/>
    <cellStyle name="Normal 10 5 6" xfId="27535"/>
    <cellStyle name="Normal 10 5 6 2" xfId="27536"/>
    <cellStyle name="Normal 10 5 7" xfId="27537"/>
    <cellStyle name="Normal 10 5 8" xfId="27538"/>
    <cellStyle name="Normal 10 6" xfId="27539"/>
    <cellStyle name="Normal 10 6 2" xfId="27540"/>
    <cellStyle name="Normal 10 6 2 2" xfId="27541"/>
    <cellStyle name="Normal 10 6 2 2 2" xfId="27542"/>
    <cellStyle name="Normal 10 6 2 2 2 2" xfId="27543"/>
    <cellStyle name="Normal 10 6 2 2 3" xfId="27544"/>
    <cellStyle name="Normal 10 6 2 3" xfId="27545"/>
    <cellStyle name="Normal 10 6 2 3 2" xfId="27546"/>
    <cellStyle name="Normal 10 6 2 3 2 2" xfId="27547"/>
    <cellStyle name="Normal 10 6 2 3 3" xfId="27548"/>
    <cellStyle name="Normal 10 6 2 4" xfId="27549"/>
    <cellStyle name="Normal 10 6 2 4 2" xfId="27550"/>
    <cellStyle name="Normal 10 6 2 5" xfId="27551"/>
    <cellStyle name="Normal 10 6 3" xfId="27552"/>
    <cellStyle name="Normal 10 6 3 2" xfId="27553"/>
    <cellStyle name="Normal 10 6 3 2 2" xfId="27554"/>
    <cellStyle name="Normal 10 6 3 3" xfId="27555"/>
    <cellStyle name="Normal 10 6 4" xfId="27556"/>
    <cellStyle name="Normal 10 6 4 2" xfId="27557"/>
    <cellStyle name="Normal 10 6 4 2 2" xfId="27558"/>
    <cellStyle name="Normal 10 6 4 3" xfId="27559"/>
    <cellStyle name="Normal 10 6 5" xfId="27560"/>
    <cellStyle name="Normal 10 6 5 2" xfId="27561"/>
    <cellStyle name="Normal 10 6 6" xfId="27562"/>
    <cellStyle name="Normal 10 6 7" xfId="27563"/>
    <cellStyle name="Normal 10 7" xfId="27564"/>
    <cellStyle name="Normal 10 7 2" xfId="27565"/>
    <cellStyle name="Normal 10 7 2 2" xfId="27566"/>
    <cellStyle name="Normal 10 7 2 2 2" xfId="27567"/>
    <cellStyle name="Normal 10 7 2 3" xfId="27568"/>
    <cellStyle name="Normal 10 7 3" xfId="27569"/>
    <cellStyle name="Normal 10 7 3 2" xfId="27570"/>
    <cellStyle name="Normal 10 7 3 2 2" xfId="27571"/>
    <cellStyle name="Normal 10 7 3 3" xfId="27572"/>
    <cellStyle name="Normal 10 7 4" xfId="27573"/>
    <cellStyle name="Normal 10 7 4 2" xfId="27574"/>
    <cellStyle name="Normal 10 7 5" xfId="27575"/>
    <cellStyle name="Normal 10 7 6" xfId="27576"/>
    <cellStyle name="Normal 10 8" xfId="27577"/>
    <cellStyle name="Normal 10 8 2" xfId="27578"/>
    <cellStyle name="Normal 10 8 2 2" xfId="27579"/>
    <cellStyle name="Normal 10 8 3" xfId="27580"/>
    <cellStyle name="Normal 10 8 3 2" xfId="27581"/>
    <cellStyle name="Normal 10 8 4" xfId="27582"/>
    <cellStyle name="Normal 10 8 4 2" xfId="27583"/>
    <cellStyle name="Normal 10 8 5" xfId="27584"/>
    <cellStyle name="Normal 10 9" xfId="27585"/>
    <cellStyle name="Normal 10 9 2" xfId="27586"/>
    <cellStyle name="Normal 10 9 2 2" xfId="27587"/>
    <cellStyle name="Normal 10 9 3" xfId="27588"/>
    <cellStyle name="Normal 10_2112 DF Schedule" xfId="27589"/>
    <cellStyle name="Normal 100" xfId="27590"/>
    <cellStyle name="Normal 100 2" xfId="27591"/>
    <cellStyle name="Normal 100 2 2" xfId="27592"/>
    <cellStyle name="Normal 100 2 3" xfId="27593"/>
    <cellStyle name="Normal 100 3" xfId="27594"/>
    <cellStyle name="Normal 101" xfId="27595"/>
    <cellStyle name="Normal 101 2" xfId="27596"/>
    <cellStyle name="Normal 101 2 2" xfId="27597"/>
    <cellStyle name="Normal 101 2 3" xfId="27598"/>
    <cellStyle name="Normal 102" xfId="27599"/>
    <cellStyle name="Normal 102 2" xfId="27600"/>
    <cellStyle name="Normal 102 2 2" xfId="27601"/>
    <cellStyle name="Normal 102 2 3" xfId="27602"/>
    <cellStyle name="Normal 103" xfId="27603"/>
    <cellStyle name="Normal 103 2" xfId="27604"/>
    <cellStyle name="Normal 103 2 2" xfId="27605"/>
    <cellStyle name="Normal 103 2 3" xfId="27606"/>
    <cellStyle name="Normal 104" xfId="27607"/>
    <cellStyle name="Normal 104 2" xfId="27608"/>
    <cellStyle name="Normal 104 2 2" xfId="27609"/>
    <cellStyle name="Normal 104 2 3" xfId="27610"/>
    <cellStyle name="Normal 105" xfId="27611"/>
    <cellStyle name="Normal 105 2" xfId="27612"/>
    <cellStyle name="Normal 105 2 2" xfId="27613"/>
    <cellStyle name="Normal 105 2 3" xfId="27614"/>
    <cellStyle name="Normal 106" xfId="27615"/>
    <cellStyle name="Normal 107" xfId="27616"/>
    <cellStyle name="Normal 107 2" xfId="27617"/>
    <cellStyle name="Normal 107 2 2" xfId="27618"/>
    <cellStyle name="Normal 107 2 3" xfId="27619"/>
    <cellStyle name="Normal 108" xfId="27620"/>
    <cellStyle name="Normal 108 2" xfId="27621"/>
    <cellStyle name="Normal 108 2 2" xfId="27622"/>
    <cellStyle name="Normal 108 2 3" xfId="27623"/>
    <cellStyle name="Normal 109" xfId="27624"/>
    <cellStyle name="Normal 109 2" xfId="27625"/>
    <cellStyle name="Normal 109 2 2" xfId="27626"/>
    <cellStyle name="Normal 109 2 3" xfId="27627"/>
    <cellStyle name="Normal 109 3" xfId="27628"/>
    <cellStyle name="Normal 109 3 2" xfId="27629"/>
    <cellStyle name="Normal 109 3 3" xfId="27630"/>
    <cellStyle name="Normal 109 4" xfId="27631"/>
    <cellStyle name="Normal 109 5" xfId="27632"/>
    <cellStyle name="Normal 11" xfId="27633"/>
    <cellStyle name="Normal 11 10" xfId="27634"/>
    <cellStyle name="Normal 11 10 2" xfId="27635"/>
    <cellStyle name="Normal 11 10 3" xfId="27636"/>
    <cellStyle name="Normal 11 11" xfId="27637"/>
    <cellStyle name="Normal 11 11 2" xfId="27638"/>
    <cellStyle name="Normal 11 11 3" xfId="27639"/>
    <cellStyle name="Normal 11 12" xfId="27640"/>
    <cellStyle name="Normal 11 12 2" xfId="27641"/>
    <cellStyle name="Normal 11 13" xfId="27642"/>
    <cellStyle name="Normal 11 2" xfId="27643"/>
    <cellStyle name="Normal 11 2 2" xfId="27644"/>
    <cellStyle name="Normal 11 2 2 2" xfId="27645"/>
    <cellStyle name="Normal 11 2 2 2 2" xfId="27646"/>
    <cellStyle name="Normal 11 2 2 2 2 2" xfId="27647"/>
    <cellStyle name="Normal 11 2 2 2 2 2 2" xfId="27648"/>
    <cellStyle name="Normal 11 2 2 2 2 2 2 2" xfId="27649"/>
    <cellStyle name="Normal 11 2 2 2 2 2 2 2 2" xfId="27650"/>
    <cellStyle name="Normal 11 2 2 2 2 2 2 3" xfId="27651"/>
    <cellStyle name="Normal 11 2 2 2 2 2 3" xfId="27652"/>
    <cellStyle name="Normal 11 2 2 2 2 2 3 2" xfId="27653"/>
    <cellStyle name="Normal 11 2 2 2 2 2 3 2 2" xfId="27654"/>
    <cellStyle name="Normal 11 2 2 2 2 2 3 3" xfId="27655"/>
    <cellStyle name="Normal 11 2 2 2 2 2 4" xfId="27656"/>
    <cellStyle name="Normal 11 2 2 2 2 2 4 2" xfId="27657"/>
    <cellStyle name="Normal 11 2 2 2 2 2 5" xfId="27658"/>
    <cellStyle name="Normal 11 2 2 2 2 3" xfId="27659"/>
    <cellStyle name="Normal 11 2 2 2 2 3 2" xfId="27660"/>
    <cellStyle name="Normal 11 2 2 2 2 3 2 2" xfId="27661"/>
    <cellStyle name="Normal 11 2 2 2 2 3 3" xfId="27662"/>
    <cellStyle name="Normal 11 2 2 2 2 4" xfId="27663"/>
    <cellStyle name="Normal 11 2 2 2 2 4 2" xfId="27664"/>
    <cellStyle name="Normal 11 2 2 2 2 4 2 2" xfId="27665"/>
    <cellStyle name="Normal 11 2 2 2 2 4 3" xfId="27666"/>
    <cellStyle name="Normal 11 2 2 2 2 5" xfId="27667"/>
    <cellStyle name="Normal 11 2 2 2 2 5 2" xfId="27668"/>
    <cellStyle name="Normal 11 2 2 2 2 6" xfId="27669"/>
    <cellStyle name="Normal 11 2 2 2 2 7" xfId="27670"/>
    <cellStyle name="Normal 11 2 2 2 3" xfId="27671"/>
    <cellStyle name="Normal 11 2 2 2 3 2" xfId="27672"/>
    <cellStyle name="Normal 11 2 2 2 3 2 2" xfId="27673"/>
    <cellStyle name="Normal 11 2 2 2 3 2 2 2" xfId="27674"/>
    <cellStyle name="Normal 11 2 2 2 3 2 3" xfId="27675"/>
    <cellStyle name="Normal 11 2 2 2 3 3" xfId="27676"/>
    <cellStyle name="Normal 11 2 2 2 3 3 2" xfId="27677"/>
    <cellStyle name="Normal 11 2 2 2 3 3 2 2" xfId="27678"/>
    <cellStyle name="Normal 11 2 2 2 3 3 3" xfId="27679"/>
    <cellStyle name="Normal 11 2 2 2 3 4" xfId="27680"/>
    <cellStyle name="Normal 11 2 2 2 3 4 2" xfId="27681"/>
    <cellStyle name="Normal 11 2 2 2 3 5" xfId="27682"/>
    <cellStyle name="Normal 11 2 2 2 4" xfId="27683"/>
    <cellStyle name="Normal 11 2 2 2 4 2" xfId="27684"/>
    <cellStyle name="Normal 11 2 2 2 4 2 2" xfId="27685"/>
    <cellStyle name="Normal 11 2 2 2 4 3" xfId="27686"/>
    <cellStyle name="Normal 11 2 2 2 5" xfId="27687"/>
    <cellStyle name="Normal 11 2 2 2 5 2" xfId="27688"/>
    <cellStyle name="Normal 11 2 2 2 5 2 2" xfId="27689"/>
    <cellStyle name="Normal 11 2 2 2 5 3" xfId="27690"/>
    <cellStyle name="Normal 11 2 2 2 6" xfId="27691"/>
    <cellStyle name="Normal 11 2 2 2 6 2" xfId="27692"/>
    <cellStyle name="Normal 11 2 2 2 7" xfId="27693"/>
    <cellStyle name="Normal 11 2 2 2 8" xfId="27694"/>
    <cellStyle name="Normal 11 2 2 2 9" xfId="27695"/>
    <cellStyle name="Normal 11 2 2 3" xfId="27696"/>
    <cellStyle name="Normal 11 2 2 3 2" xfId="27697"/>
    <cellStyle name="Normal 11 2 2 3 2 2" xfId="27698"/>
    <cellStyle name="Normal 11 2 2 3 2 2 2" xfId="27699"/>
    <cellStyle name="Normal 11 2 2 3 2 2 2 2" xfId="27700"/>
    <cellStyle name="Normal 11 2 2 3 2 2 3" xfId="27701"/>
    <cellStyle name="Normal 11 2 2 3 2 3" xfId="27702"/>
    <cellStyle name="Normal 11 2 2 3 2 3 2" xfId="27703"/>
    <cellStyle name="Normal 11 2 2 3 2 3 2 2" xfId="27704"/>
    <cellStyle name="Normal 11 2 2 3 2 3 3" xfId="27705"/>
    <cellStyle name="Normal 11 2 2 3 2 4" xfId="27706"/>
    <cellStyle name="Normal 11 2 2 3 2 4 2" xfId="27707"/>
    <cellStyle name="Normal 11 2 2 3 2 5" xfId="27708"/>
    <cellStyle name="Normal 11 2 2 3 3" xfId="27709"/>
    <cellStyle name="Normal 11 2 2 3 3 2" xfId="27710"/>
    <cellStyle name="Normal 11 2 2 3 3 2 2" xfId="27711"/>
    <cellStyle name="Normal 11 2 2 3 3 3" xfId="27712"/>
    <cellStyle name="Normal 11 2 2 3 4" xfId="27713"/>
    <cellStyle name="Normal 11 2 2 3 4 2" xfId="27714"/>
    <cellStyle name="Normal 11 2 2 3 4 2 2" xfId="27715"/>
    <cellStyle name="Normal 11 2 2 3 4 3" xfId="27716"/>
    <cellStyle name="Normal 11 2 2 3 5" xfId="27717"/>
    <cellStyle name="Normal 11 2 2 3 5 2" xfId="27718"/>
    <cellStyle name="Normal 11 2 2 3 6" xfId="27719"/>
    <cellStyle name="Normal 11 2 2 3 7" xfId="27720"/>
    <cellStyle name="Normal 11 2 2 4" xfId="27721"/>
    <cellStyle name="Normal 11 2 2 4 2" xfId="27722"/>
    <cellStyle name="Normal 11 2 2 4 2 2" xfId="27723"/>
    <cellStyle name="Normal 11 2 2 4 2 2 2" xfId="27724"/>
    <cellStyle name="Normal 11 2 2 4 2 3" xfId="27725"/>
    <cellStyle name="Normal 11 2 2 4 3" xfId="27726"/>
    <cellStyle name="Normal 11 2 2 4 3 2" xfId="27727"/>
    <cellStyle name="Normal 11 2 2 4 3 2 2" xfId="27728"/>
    <cellStyle name="Normal 11 2 2 4 3 3" xfId="27729"/>
    <cellStyle name="Normal 11 2 2 4 4" xfId="27730"/>
    <cellStyle name="Normal 11 2 2 4 4 2" xfId="27731"/>
    <cellStyle name="Normal 11 2 2 4 5" xfId="27732"/>
    <cellStyle name="Normal 11 2 2 4 6" xfId="27733"/>
    <cellStyle name="Normal 11 2 2 5" xfId="27734"/>
    <cellStyle name="Normal 11 2 2 5 2" xfId="27735"/>
    <cellStyle name="Normal 11 2 2 5 2 2" xfId="27736"/>
    <cellStyle name="Normal 11 2 2 5 3" xfId="27737"/>
    <cellStyle name="Normal 11 2 2 5 4" xfId="27738"/>
    <cellStyle name="Normal 11 2 2 6" xfId="27739"/>
    <cellStyle name="Normal 11 2 2 6 2" xfId="27740"/>
    <cellStyle name="Normal 11 2 2 6 2 2" xfId="27741"/>
    <cellStyle name="Normal 11 2 2 6 3" xfId="27742"/>
    <cellStyle name="Normal 11 2 2 7" xfId="27743"/>
    <cellStyle name="Normal 11 2 2 7 2" xfId="27744"/>
    <cellStyle name="Normal 11 2 2 8" xfId="27745"/>
    <cellStyle name="Normal 11 2 3" xfId="27746"/>
    <cellStyle name="Normal 11 2 3 2" xfId="27747"/>
    <cellStyle name="Normal 11 2 3 2 2" xfId="27748"/>
    <cellStyle name="Normal 11 2 3 2 2 2" xfId="27749"/>
    <cellStyle name="Normal 11 2 3 2 2 2 2" xfId="27750"/>
    <cellStyle name="Normal 11 2 3 2 2 2 2 2" xfId="27751"/>
    <cellStyle name="Normal 11 2 3 2 2 2 3" xfId="27752"/>
    <cellStyle name="Normal 11 2 3 2 2 3" xfId="27753"/>
    <cellStyle name="Normal 11 2 3 2 2 3 2" xfId="27754"/>
    <cellStyle name="Normal 11 2 3 2 2 3 2 2" xfId="27755"/>
    <cellStyle name="Normal 11 2 3 2 2 3 3" xfId="27756"/>
    <cellStyle name="Normal 11 2 3 2 2 4" xfId="27757"/>
    <cellStyle name="Normal 11 2 3 2 2 4 2" xfId="27758"/>
    <cellStyle name="Normal 11 2 3 2 2 5" xfId="27759"/>
    <cellStyle name="Normal 11 2 3 2 3" xfId="27760"/>
    <cellStyle name="Normal 11 2 3 2 3 2" xfId="27761"/>
    <cellStyle name="Normal 11 2 3 2 3 2 2" xfId="27762"/>
    <cellStyle name="Normal 11 2 3 2 3 3" xfId="27763"/>
    <cellStyle name="Normal 11 2 3 2 4" xfId="27764"/>
    <cellStyle name="Normal 11 2 3 2 4 2" xfId="27765"/>
    <cellStyle name="Normal 11 2 3 2 4 2 2" xfId="27766"/>
    <cellStyle name="Normal 11 2 3 2 4 3" xfId="27767"/>
    <cellStyle name="Normal 11 2 3 2 5" xfId="27768"/>
    <cellStyle name="Normal 11 2 3 2 5 2" xfId="27769"/>
    <cellStyle name="Normal 11 2 3 2 6" xfId="27770"/>
    <cellStyle name="Normal 11 2 3 2 7" xfId="27771"/>
    <cellStyle name="Normal 11 2 3 3" xfId="27772"/>
    <cellStyle name="Normal 11 2 3 3 2" xfId="27773"/>
    <cellStyle name="Normal 11 2 3 3 2 2" xfId="27774"/>
    <cellStyle name="Normal 11 2 3 3 2 2 2" xfId="27775"/>
    <cellStyle name="Normal 11 2 3 3 2 3" xfId="27776"/>
    <cellStyle name="Normal 11 2 3 3 3" xfId="27777"/>
    <cellStyle name="Normal 11 2 3 3 3 2" xfId="27778"/>
    <cellStyle name="Normal 11 2 3 3 3 2 2" xfId="27779"/>
    <cellStyle name="Normal 11 2 3 3 3 3" xfId="27780"/>
    <cellStyle name="Normal 11 2 3 3 4" xfId="27781"/>
    <cellStyle name="Normal 11 2 3 3 4 2" xfId="27782"/>
    <cellStyle name="Normal 11 2 3 3 5" xfId="27783"/>
    <cellStyle name="Normal 11 2 3 3 6" xfId="27784"/>
    <cellStyle name="Normal 11 2 3 4" xfId="27785"/>
    <cellStyle name="Normal 11 2 3 4 2" xfId="27786"/>
    <cellStyle name="Normal 11 2 3 4 2 2" xfId="27787"/>
    <cellStyle name="Normal 11 2 3 4 3" xfId="27788"/>
    <cellStyle name="Normal 11 2 3 5" xfId="27789"/>
    <cellStyle name="Normal 11 2 3 5 2" xfId="27790"/>
    <cellStyle name="Normal 11 2 3 5 2 2" xfId="27791"/>
    <cellStyle name="Normal 11 2 3 5 3" xfId="27792"/>
    <cellStyle name="Normal 11 2 3 6" xfId="27793"/>
    <cellStyle name="Normal 11 2 3 6 2" xfId="27794"/>
    <cellStyle name="Normal 11 2 3 7" xfId="27795"/>
    <cellStyle name="Normal 11 2 4" xfId="27796"/>
    <cellStyle name="Normal 11 2 4 2" xfId="27797"/>
    <cellStyle name="Normal 11 2 4 2 2" xfId="27798"/>
    <cellStyle name="Normal 11 2 4 2 2 2" xfId="27799"/>
    <cellStyle name="Normal 11 2 4 2 2 2 2" xfId="27800"/>
    <cellStyle name="Normal 11 2 4 2 2 3" xfId="27801"/>
    <cellStyle name="Normal 11 2 4 2 3" xfId="27802"/>
    <cellStyle name="Normal 11 2 4 2 3 2" xfId="27803"/>
    <cellStyle name="Normal 11 2 4 2 3 2 2" xfId="27804"/>
    <cellStyle name="Normal 11 2 4 2 3 3" xfId="27805"/>
    <cellStyle name="Normal 11 2 4 2 4" xfId="27806"/>
    <cellStyle name="Normal 11 2 4 2 4 2" xfId="27807"/>
    <cellStyle name="Normal 11 2 4 2 5" xfId="27808"/>
    <cellStyle name="Normal 11 2 4 2 6" xfId="27809"/>
    <cellStyle name="Normal 11 2 4 3" xfId="27810"/>
    <cellStyle name="Normal 11 2 4 3 2" xfId="27811"/>
    <cellStyle name="Normal 11 2 4 3 2 2" xfId="27812"/>
    <cellStyle name="Normal 11 2 4 3 3" xfId="27813"/>
    <cellStyle name="Normal 11 2 4 3 4" xfId="27814"/>
    <cellStyle name="Normal 11 2 4 4" xfId="27815"/>
    <cellStyle name="Normal 11 2 4 4 2" xfId="27816"/>
    <cellStyle name="Normal 11 2 4 4 2 2" xfId="27817"/>
    <cellStyle name="Normal 11 2 4 4 3" xfId="27818"/>
    <cellStyle name="Normal 11 2 4 5" xfId="27819"/>
    <cellStyle name="Normal 11 2 4 5 2" xfId="27820"/>
    <cellStyle name="Normal 11 2 4 6" xfId="27821"/>
    <cellStyle name="Normal 11 2 4 7" xfId="27822"/>
    <cellStyle name="Normal 11 2 5" xfId="27823"/>
    <cellStyle name="Normal 11 2 5 2" xfId="27824"/>
    <cellStyle name="Normal 11 2 5 2 2" xfId="27825"/>
    <cellStyle name="Normal 11 2 5 2 2 2" xfId="27826"/>
    <cellStyle name="Normal 11 2 5 2 3" xfId="27827"/>
    <cellStyle name="Normal 11 2 5 3" xfId="27828"/>
    <cellStyle name="Normal 11 2 5 3 2" xfId="27829"/>
    <cellStyle name="Normal 11 2 5 3 2 2" xfId="27830"/>
    <cellStyle name="Normal 11 2 5 3 3" xfId="27831"/>
    <cellStyle name="Normal 11 2 5 4" xfId="27832"/>
    <cellStyle name="Normal 11 2 5 4 2" xfId="27833"/>
    <cellStyle name="Normal 11 2 5 5" xfId="27834"/>
    <cellStyle name="Normal 11 2 5 6" xfId="27835"/>
    <cellStyle name="Normal 11 2 6" xfId="27836"/>
    <cellStyle name="Normal 11 2 6 2" xfId="27837"/>
    <cellStyle name="Normal 11 2 6 2 2" xfId="27838"/>
    <cellStyle name="Normal 11 2 6 3" xfId="27839"/>
    <cellStyle name="Normal 11 2 6 4" xfId="27840"/>
    <cellStyle name="Normal 11 2 7" xfId="27841"/>
    <cellStyle name="Normal 11 2 7 2" xfId="27842"/>
    <cellStyle name="Normal 11 2 7 2 2" xfId="27843"/>
    <cellStyle name="Normal 11 2 7 3" xfId="27844"/>
    <cellStyle name="Normal 11 2 8" xfId="27845"/>
    <cellStyle name="Normal 11 2 8 2" xfId="27846"/>
    <cellStyle name="Normal 11 2 9" xfId="27847"/>
    <cellStyle name="Normal 11 3" xfId="27848"/>
    <cellStyle name="Normal 11 3 10" xfId="27849"/>
    <cellStyle name="Normal 11 3 2" xfId="27850"/>
    <cellStyle name="Normal 11 3 2 2" xfId="27851"/>
    <cellStyle name="Normal 11 3 2 2 2" xfId="27852"/>
    <cellStyle name="Normal 11 3 2 2 2 2" xfId="27853"/>
    <cellStyle name="Normal 11 3 2 2 2 2 2" xfId="27854"/>
    <cellStyle name="Normal 11 3 2 2 2 2 2 2" xfId="27855"/>
    <cellStyle name="Normal 11 3 2 2 2 2 3" xfId="27856"/>
    <cellStyle name="Normal 11 3 2 2 2 3" xfId="27857"/>
    <cellStyle name="Normal 11 3 2 2 2 3 2" xfId="27858"/>
    <cellStyle name="Normal 11 3 2 2 2 3 2 2" xfId="27859"/>
    <cellStyle name="Normal 11 3 2 2 2 3 3" xfId="27860"/>
    <cellStyle name="Normal 11 3 2 2 2 4" xfId="27861"/>
    <cellStyle name="Normal 11 3 2 2 2 4 2" xfId="27862"/>
    <cellStyle name="Normal 11 3 2 2 2 5" xfId="27863"/>
    <cellStyle name="Normal 11 3 2 2 3" xfId="27864"/>
    <cellStyle name="Normal 11 3 2 2 3 2" xfId="27865"/>
    <cellStyle name="Normal 11 3 2 2 3 2 2" xfId="27866"/>
    <cellStyle name="Normal 11 3 2 2 3 3" xfId="27867"/>
    <cellStyle name="Normal 11 3 2 2 4" xfId="27868"/>
    <cellStyle name="Normal 11 3 2 2 4 2" xfId="27869"/>
    <cellStyle name="Normal 11 3 2 2 4 2 2" xfId="27870"/>
    <cellStyle name="Normal 11 3 2 2 4 3" xfId="27871"/>
    <cellStyle name="Normal 11 3 2 2 5" xfId="27872"/>
    <cellStyle name="Normal 11 3 2 2 5 2" xfId="27873"/>
    <cellStyle name="Normal 11 3 2 2 6" xfId="27874"/>
    <cellStyle name="Normal 11 3 2 2 7" xfId="27875"/>
    <cellStyle name="Normal 11 3 2 3" xfId="27876"/>
    <cellStyle name="Normal 11 3 2 3 2" xfId="27877"/>
    <cellStyle name="Normal 11 3 2 3 2 2" xfId="27878"/>
    <cellStyle name="Normal 11 3 2 3 2 2 2" xfId="27879"/>
    <cellStyle name="Normal 11 3 2 3 2 3" xfId="27880"/>
    <cellStyle name="Normal 11 3 2 3 3" xfId="27881"/>
    <cellStyle name="Normal 11 3 2 3 3 2" xfId="27882"/>
    <cellStyle name="Normal 11 3 2 3 3 2 2" xfId="27883"/>
    <cellStyle name="Normal 11 3 2 3 3 3" xfId="27884"/>
    <cellStyle name="Normal 11 3 2 3 4" xfId="27885"/>
    <cellStyle name="Normal 11 3 2 3 4 2" xfId="27886"/>
    <cellStyle name="Normal 11 3 2 3 5" xfId="27887"/>
    <cellStyle name="Normal 11 3 2 3 6" xfId="27888"/>
    <cellStyle name="Normal 11 3 2 4" xfId="27889"/>
    <cellStyle name="Normal 11 3 2 4 2" xfId="27890"/>
    <cellStyle name="Normal 11 3 2 4 2 2" xfId="27891"/>
    <cellStyle name="Normal 11 3 2 4 3" xfId="27892"/>
    <cellStyle name="Normal 11 3 2 4 4" xfId="27893"/>
    <cellStyle name="Normal 11 3 2 5" xfId="27894"/>
    <cellStyle name="Normal 11 3 2 5 2" xfId="27895"/>
    <cellStyle name="Normal 11 3 2 5 2 2" xfId="27896"/>
    <cellStyle name="Normal 11 3 2 5 3" xfId="27897"/>
    <cellStyle name="Normal 11 3 2 5 4" xfId="27898"/>
    <cellStyle name="Normal 11 3 2 6" xfId="27899"/>
    <cellStyle name="Normal 11 3 2 6 2" xfId="27900"/>
    <cellStyle name="Normal 11 3 2 7" xfId="27901"/>
    <cellStyle name="Normal 11 3 2 8" xfId="27902"/>
    <cellStyle name="Normal 11 3 3" xfId="27903"/>
    <cellStyle name="Normal 11 3 3 2" xfId="27904"/>
    <cellStyle name="Normal 11 3 3 2 2" xfId="27905"/>
    <cellStyle name="Normal 11 3 3 2 2 2" xfId="27906"/>
    <cellStyle name="Normal 11 3 3 2 2 2 2" xfId="27907"/>
    <cellStyle name="Normal 11 3 3 2 2 3" xfId="27908"/>
    <cellStyle name="Normal 11 3 3 2 3" xfId="27909"/>
    <cellStyle name="Normal 11 3 3 2 3 2" xfId="27910"/>
    <cellStyle name="Normal 11 3 3 2 3 2 2" xfId="27911"/>
    <cellStyle name="Normal 11 3 3 2 3 3" xfId="27912"/>
    <cellStyle name="Normal 11 3 3 2 4" xfId="27913"/>
    <cellStyle name="Normal 11 3 3 2 4 2" xfId="27914"/>
    <cellStyle name="Normal 11 3 3 2 5" xfId="27915"/>
    <cellStyle name="Normal 11 3 3 2 6" xfId="27916"/>
    <cellStyle name="Normal 11 3 3 3" xfId="27917"/>
    <cellStyle name="Normal 11 3 3 3 2" xfId="27918"/>
    <cellStyle name="Normal 11 3 3 3 2 2" xfId="27919"/>
    <cellStyle name="Normal 11 3 3 3 3" xfId="27920"/>
    <cellStyle name="Normal 11 3 3 3 4" xfId="27921"/>
    <cellStyle name="Normal 11 3 3 4" xfId="27922"/>
    <cellStyle name="Normal 11 3 3 4 2" xfId="27923"/>
    <cellStyle name="Normal 11 3 3 4 2 2" xfId="27924"/>
    <cellStyle name="Normal 11 3 3 4 3" xfId="27925"/>
    <cellStyle name="Normal 11 3 3 5" xfId="27926"/>
    <cellStyle name="Normal 11 3 3 5 2" xfId="27927"/>
    <cellStyle name="Normal 11 3 3 6" xfId="27928"/>
    <cellStyle name="Normal 11 3 3 7" xfId="27929"/>
    <cellStyle name="Normal 11 3 4" xfId="27930"/>
    <cellStyle name="Normal 11 3 4 2" xfId="27931"/>
    <cellStyle name="Normal 11 3 4 2 2" xfId="27932"/>
    <cellStyle name="Normal 11 3 4 2 2 2" xfId="27933"/>
    <cellStyle name="Normal 11 3 4 2 3" xfId="27934"/>
    <cellStyle name="Normal 11 3 4 2 4" xfId="27935"/>
    <cellStyle name="Normal 11 3 4 3" xfId="27936"/>
    <cellStyle name="Normal 11 3 4 3 2" xfId="27937"/>
    <cellStyle name="Normal 11 3 4 3 2 2" xfId="27938"/>
    <cellStyle name="Normal 11 3 4 3 3" xfId="27939"/>
    <cellStyle name="Normal 11 3 4 3 4" xfId="27940"/>
    <cellStyle name="Normal 11 3 4 4" xfId="27941"/>
    <cellStyle name="Normal 11 3 4 4 2" xfId="27942"/>
    <cellStyle name="Normal 11 3 4 5" xfId="27943"/>
    <cellStyle name="Normal 11 3 5" xfId="27944"/>
    <cellStyle name="Normal 11 3 5 2" xfId="27945"/>
    <cellStyle name="Normal 11 3 5 2 2" xfId="27946"/>
    <cellStyle name="Normal 11 3 5 3" xfId="27947"/>
    <cellStyle name="Normal 11 3 5 4" xfId="27948"/>
    <cellStyle name="Normal 11 3 6" xfId="27949"/>
    <cellStyle name="Normal 11 3 6 2" xfId="27950"/>
    <cellStyle name="Normal 11 3 6 2 2" xfId="27951"/>
    <cellStyle name="Normal 11 3 6 3" xfId="27952"/>
    <cellStyle name="Normal 11 3 6 4" xfId="27953"/>
    <cellStyle name="Normal 11 3 7" xfId="27954"/>
    <cellStyle name="Normal 11 3 7 2" xfId="27955"/>
    <cellStyle name="Normal 11 3 8" xfId="27956"/>
    <cellStyle name="Normal 11 3 9" xfId="27957"/>
    <cellStyle name="Normal 11 4" xfId="27958"/>
    <cellStyle name="Normal 11 4 2" xfId="27959"/>
    <cellStyle name="Normal 11 4 2 2" xfId="27960"/>
    <cellStyle name="Normal 11 4 2 2 2" xfId="27961"/>
    <cellStyle name="Normal 11 4 2 2 2 2" xfId="27962"/>
    <cellStyle name="Normal 11 4 2 2 2 2 2" xfId="27963"/>
    <cellStyle name="Normal 11 4 2 2 2 2 2 2" xfId="27964"/>
    <cellStyle name="Normal 11 4 2 2 2 2 3" xfId="27965"/>
    <cellStyle name="Normal 11 4 2 2 2 3" xfId="27966"/>
    <cellStyle name="Normal 11 4 2 2 2 3 2" xfId="27967"/>
    <cellStyle name="Normal 11 4 2 2 2 3 2 2" xfId="27968"/>
    <cellStyle name="Normal 11 4 2 2 2 3 3" xfId="27969"/>
    <cellStyle name="Normal 11 4 2 2 2 4" xfId="27970"/>
    <cellStyle name="Normal 11 4 2 2 2 4 2" xfId="27971"/>
    <cellStyle name="Normal 11 4 2 2 2 5" xfId="27972"/>
    <cellStyle name="Normal 11 4 2 2 3" xfId="27973"/>
    <cellStyle name="Normal 11 4 2 2 3 2" xfId="27974"/>
    <cellStyle name="Normal 11 4 2 2 3 2 2" xfId="27975"/>
    <cellStyle name="Normal 11 4 2 2 3 3" xfId="27976"/>
    <cellStyle name="Normal 11 4 2 2 4" xfId="27977"/>
    <cellStyle name="Normal 11 4 2 2 4 2" xfId="27978"/>
    <cellStyle name="Normal 11 4 2 2 4 2 2" xfId="27979"/>
    <cellStyle name="Normal 11 4 2 2 4 3" xfId="27980"/>
    <cellStyle name="Normal 11 4 2 2 5" xfId="27981"/>
    <cellStyle name="Normal 11 4 2 2 5 2" xfId="27982"/>
    <cellStyle name="Normal 11 4 2 2 6" xfId="27983"/>
    <cellStyle name="Normal 11 4 2 2 7" xfId="27984"/>
    <cellStyle name="Normal 11 4 2 3" xfId="27985"/>
    <cellStyle name="Normal 11 4 2 3 2" xfId="27986"/>
    <cellStyle name="Normal 11 4 2 3 2 2" xfId="27987"/>
    <cellStyle name="Normal 11 4 2 3 2 2 2" xfId="27988"/>
    <cellStyle name="Normal 11 4 2 3 2 3" xfId="27989"/>
    <cellStyle name="Normal 11 4 2 3 3" xfId="27990"/>
    <cellStyle name="Normal 11 4 2 3 3 2" xfId="27991"/>
    <cellStyle name="Normal 11 4 2 3 3 2 2" xfId="27992"/>
    <cellStyle name="Normal 11 4 2 3 3 3" xfId="27993"/>
    <cellStyle name="Normal 11 4 2 3 4" xfId="27994"/>
    <cellStyle name="Normal 11 4 2 3 4 2" xfId="27995"/>
    <cellStyle name="Normal 11 4 2 3 5" xfId="27996"/>
    <cellStyle name="Normal 11 4 2 3 6" xfId="27997"/>
    <cellStyle name="Normal 11 4 2 4" xfId="27998"/>
    <cellStyle name="Normal 11 4 2 4 2" xfId="27999"/>
    <cellStyle name="Normal 11 4 2 4 2 2" xfId="28000"/>
    <cellStyle name="Normal 11 4 2 4 3" xfId="28001"/>
    <cellStyle name="Normal 11 4 2 4 4" xfId="28002"/>
    <cellStyle name="Normal 11 4 2 5" xfId="28003"/>
    <cellStyle name="Normal 11 4 2 5 2" xfId="28004"/>
    <cellStyle name="Normal 11 4 2 5 2 2" xfId="28005"/>
    <cellStyle name="Normal 11 4 2 5 3" xfId="28006"/>
    <cellStyle name="Normal 11 4 2 5 4" xfId="28007"/>
    <cellStyle name="Normal 11 4 2 6" xfId="28008"/>
    <cellStyle name="Normal 11 4 2 6 2" xfId="28009"/>
    <cellStyle name="Normal 11 4 2 7" xfId="28010"/>
    <cellStyle name="Normal 11 4 2 8" xfId="28011"/>
    <cellStyle name="Normal 11 4 3" xfId="28012"/>
    <cellStyle name="Normal 11 4 3 2" xfId="28013"/>
    <cellStyle name="Normal 11 4 3 2 2" xfId="28014"/>
    <cellStyle name="Normal 11 4 3 2 2 2" xfId="28015"/>
    <cellStyle name="Normal 11 4 3 2 2 2 2" xfId="28016"/>
    <cellStyle name="Normal 11 4 3 2 2 3" xfId="28017"/>
    <cellStyle name="Normal 11 4 3 2 3" xfId="28018"/>
    <cellStyle name="Normal 11 4 3 2 3 2" xfId="28019"/>
    <cellStyle name="Normal 11 4 3 2 3 2 2" xfId="28020"/>
    <cellStyle name="Normal 11 4 3 2 3 3" xfId="28021"/>
    <cellStyle name="Normal 11 4 3 2 4" xfId="28022"/>
    <cellStyle name="Normal 11 4 3 2 4 2" xfId="28023"/>
    <cellStyle name="Normal 11 4 3 2 5" xfId="28024"/>
    <cellStyle name="Normal 11 4 3 2 6" xfId="28025"/>
    <cellStyle name="Normal 11 4 3 3" xfId="28026"/>
    <cellStyle name="Normal 11 4 3 3 2" xfId="28027"/>
    <cellStyle name="Normal 11 4 3 3 2 2" xfId="28028"/>
    <cellStyle name="Normal 11 4 3 3 3" xfId="28029"/>
    <cellStyle name="Normal 11 4 3 3 4" xfId="28030"/>
    <cellStyle name="Normal 11 4 3 4" xfId="28031"/>
    <cellStyle name="Normal 11 4 3 4 2" xfId="28032"/>
    <cellStyle name="Normal 11 4 3 4 2 2" xfId="28033"/>
    <cellStyle name="Normal 11 4 3 4 3" xfId="28034"/>
    <cellStyle name="Normal 11 4 3 5" xfId="28035"/>
    <cellStyle name="Normal 11 4 3 5 2" xfId="28036"/>
    <cellStyle name="Normal 11 4 3 6" xfId="28037"/>
    <cellStyle name="Normal 11 4 3 7" xfId="28038"/>
    <cellStyle name="Normal 11 4 4" xfId="28039"/>
    <cellStyle name="Normal 11 4 4 2" xfId="28040"/>
    <cellStyle name="Normal 11 4 4 2 2" xfId="28041"/>
    <cellStyle name="Normal 11 4 4 2 2 2" xfId="28042"/>
    <cellStyle name="Normal 11 4 4 2 3" xfId="28043"/>
    <cellStyle name="Normal 11 4 4 2 4" xfId="28044"/>
    <cellStyle name="Normal 11 4 4 3" xfId="28045"/>
    <cellStyle name="Normal 11 4 4 3 2" xfId="28046"/>
    <cellStyle name="Normal 11 4 4 3 2 2" xfId="28047"/>
    <cellStyle name="Normal 11 4 4 3 3" xfId="28048"/>
    <cellStyle name="Normal 11 4 4 3 4" xfId="28049"/>
    <cellStyle name="Normal 11 4 4 4" xfId="28050"/>
    <cellStyle name="Normal 11 4 4 4 2" xfId="28051"/>
    <cellStyle name="Normal 11 4 4 5" xfId="28052"/>
    <cellStyle name="Normal 11 4 4 6" xfId="28053"/>
    <cellStyle name="Normal 11 4 5" xfId="28054"/>
    <cellStyle name="Normal 11 4 5 2" xfId="28055"/>
    <cellStyle name="Normal 11 4 5 2 2" xfId="28056"/>
    <cellStyle name="Normal 11 4 5 3" xfId="28057"/>
    <cellStyle name="Normal 11 4 5 4" xfId="28058"/>
    <cellStyle name="Normal 11 4 6" xfId="28059"/>
    <cellStyle name="Normal 11 4 6 2" xfId="28060"/>
    <cellStyle name="Normal 11 4 6 2 2" xfId="28061"/>
    <cellStyle name="Normal 11 4 6 3" xfId="28062"/>
    <cellStyle name="Normal 11 4 6 4" xfId="28063"/>
    <cellStyle name="Normal 11 4 7" xfId="28064"/>
    <cellStyle name="Normal 11 4 7 2" xfId="28065"/>
    <cellStyle name="Normal 11 4 8" xfId="28066"/>
    <cellStyle name="Normal 11 4 9" xfId="28067"/>
    <cellStyle name="Normal 11 5" xfId="28068"/>
    <cellStyle name="Normal 11 5 10" xfId="28069"/>
    <cellStyle name="Normal 11 5 10 2" xfId="28070"/>
    <cellStyle name="Normal 11 5 10 2 2" xfId="28071"/>
    <cellStyle name="Normal 11 5 10 2 3" xfId="28072"/>
    <cellStyle name="Normal 11 5 10 3" xfId="28073"/>
    <cellStyle name="Normal 11 5 10 3 2" xfId="28074"/>
    <cellStyle name="Normal 11 5 10 3 3" xfId="28075"/>
    <cellStyle name="Normal 11 5 10 4" xfId="28076"/>
    <cellStyle name="Normal 11 5 10 5" xfId="28077"/>
    <cellStyle name="Normal 11 5 11" xfId="28078"/>
    <cellStyle name="Normal 11 5 11 2" xfId="28079"/>
    <cellStyle name="Normal 11 5 11 2 2" xfId="28080"/>
    <cellStyle name="Normal 11 5 11 2 3" xfId="28081"/>
    <cellStyle name="Normal 11 5 11 3" xfId="28082"/>
    <cellStyle name="Normal 11 5 11 4" xfId="28083"/>
    <cellStyle name="Normal 11 5 12" xfId="28084"/>
    <cellStyle name="Normal 11 5 12 2" xfId="28085"/>
    <cellStyle name="Normal 11 5 12 2 2" xfId="28086"/>
    <cellStyle name="Normal 11 5 12 2 3" xfId="28087"/>
    <cellStyle name="Normal 11 5 12 3" xfId="28088"/>
    <cellStyle name="Normal 11 5 12 4" xfId="28089"/>
    <cellStyle name="Normal 11 5 13" xfId="28090"/>
    <cellStyle name="Normal 11 5 13 2" xfId="28091"/>
    <cellStyle name="Normal 11 5 13 3" xfId="28092"/>
    <cellStyle name="Normal 11 5 14" xfId="28093"/>
    <cellStyle name="Normal 11 5 14 2" xfId="28094"/>
    <cellStyle name="Normal 11 5 14 3" xfId="28095"/>
    <cellStyle name="Normal 11 5 15" xfId="28096"/>
    <cellStyle name="Normal 11 5 15 2" xfId="28097"/>
    <cellStyle name="Normal 11 5 15 3" xfId="28098"/>
    <cellStyle name="Normal 11 5 16" xfId="28099"/>
    <cellStyle name="Normal 11 5 16 2" xfId="28100"/>
    <cellStyle name="Normal 11 5 16 3" xfId="28101"/>
    <cellStyle name="Normal 11 5 17" xfId="28102"/>
    <cellStyle name="Normal 11 5 17 2" xfId="28103"/>
    <cellStyle name="Normal 11 5 17 3" xfId="28104"/>
    <cellStyle name="Normal 11 5 18" xfId="28105"/>
    <cellStyle name="Normal 11 5 18 2" xfId="28106"/>
    <cellStyle name="Normal 11 5 18 3" xfId="28107"/>
    <cellStyle name="Normal 11 5 19" xfId="28108"/>
    <cellStyle name="Normal 11 5 19 2" xfId="28109"/>
    <cellStyle name="Normal 11 5 19 2 2" xfId="28110"/>
    <cellStyle name="Normal 11 5 19 2 3" xfId="28111"/>
    <cellStyle name="Normal 11 5 19 3" xfId="28112"/>
    <cellStyle name="Normal 11 5 19 3 2" xfId="28113"/>
    <cellStyle name="Normal 11 5 19 3 3" xfId="28114"/>
    <cellStyle name="Normal 11 5 19 4" xfId="28115"/>
    <cellStyle name="Normal 11 5 19 4 2" xfId="28116"/>
    <cellStyle name="Normal 11 5 19 4 3" xfId="28117"/>
    <cellStyle name="Normal 11 5 19 5" xfId="28118"/>
    <cellStyle name="Normal 11 5 19 5 2" xfId="28119"/>
    <cellStyle name="Normal 11 5 19 5 3" xfId="28120"/>
    <cellStyle name="Normal 11 5 19 6" xfId="28121"/>
    <cellStyle name="Normal 11 5 19 6 2" xfId="28122"/>
    <cellStyle name="Normal 11 5 19 6 3" xfId="28123"/>
    <cellStyle name="Normal 11 5 19 7" xfId="28124"/>
    <cellStyle name="Normal 11 5 19 8" xfId="28125"/>
    <cellStyle name="Normal 11 5 2" xfId="28126"/>
    <cellStyle name="Normal 11 5 2 2" xfId="28127"/>
    <cellStyle name="Normal 11 5 2 2 2" xfId="28128"/>
    <cellStyle name="Normal 11 5 2 2 2 2" xfId="28129"/>
    <cellStyle name="Normal 11 5 2 2 2 2 2" xfId="28130"/>
    <cellStyle name="Normal 11 5 2 2 2 3" xfId="28131"/>
    <cellStyle name="Normal 11 5 2 2 2 4" xfId="28132"/>
    <cellStyle name="Normal 11 5 2 2 3" xfId="28133"/>
    <cellStyle name="Normal 11 5 2 2 3 2" xfId="28134"/>
    <cellStyle name="Normal 11 5 2 2 3 2 2" xfId="28135"/>
    <cellStyle name="Normal 11 5 2 2 3 3" xfId="28136"/>
    <cellStyle name="Normal 11 5 2 2 3 4" xfId="28137"/>
    <cellStyle name="Normal 11 5 2 2 4" xfId="28138"/>
    <cellStyle name="Normal 11 5 2 2 4 2" xfId="28139"/>
    <cellStyle name="Normal 11 5 2 2 4 3" xfId="28140"/>
    <cellStyle name="Normal 11 5 2 2 5" xfId="28141"/>
    <cellStyle name="Normal 11 5 2 2 5 2" xfId="28142"/>
    <cellStyle name="Normal 11 5 2 2 5 3" xfId="28143"/>
    <cellStyle name="Normal 11 5 2 2 6" xfId="28144"/>
    <cellStyle name="Normal 11 5 2 2 7" xfId="28145"/>
    <cellStyle name="Normal 11 5 2 3" xfId="28146"/>
    <cellStyle name="Normal 11 5 2 3 2" xfId="28147"/>
    <cellStyle name="Normal 11 5 2 3 2 2" xfId="28148"/>
    <cellStyle name="Normal 11 5 2 3 2 3" xfId="28149"/>
    <cellStyle name="Normal 11 5 2 3 3" xfId="28150"/>
    <cellStyle name="Normal 11 5 2 3 3 2" xfId="28151"/>
    <cellStyle name="Normal 11 5 2 3 3 3" xfId="28152"/>
    <cellStyle name="Normal 11 5 2 3 4" xfId="28153"/>
    <cellStyle name="Normal 11 5 2 3 5" xfId="28154"/>
    <cellStyle name="Normal 11 5 2 4" xfId="28155"/>
    <cellStyle name="Normal 11 5 2 4 2" xfId="28156"/>
    <cellStyle name="Normal 11 5 2 4 2 2" xfId="28157"/>
    <cellStyle name="Normal 11 5 2 4 2 3" xfId="28158"/>
    <cellStyle name="Normal 11 5 2 4 3" xfId="28159"/>
    <cellStyle name="Normal 11 5 2 4 3 2" xfId="28160"/>
    <cellStyle name="Normal 11 5 2 4 3 3" xfId="28161"/>
    <cellStyle name="Normal 11 5 2 4 4" xfId="28162"/>
    <cellStyle name="Normal 11 5 2 4 5" xfId="28163"/>
    <cellStyle name="Normal 11 5 2 5" xfId="28164"/>
    <cellStyle name="Normal 11 5 2 5 2" xfId="28165"/>
    <cellStyle name="Normal 11 5 2 5 3" xfId="28166"/>
    <cellStyle name="Normal 11 5 2 6" xfId="28167"/>
    <cellStyle name="Normal 11 5 2 6 2" xfId="28168"/>
    <cellStyle name="Normal 11 5 2 6 3" xfId="28169"/>
    <cellStyle name="Normal 11 5 2 7" xfId="28170"/>
    <cellStyle name="Normal 11 5 2 8" xfId="28171"/>
    <cellStyle name="Normal 11 5 20" xfId="28172"/>
    <cellStyle name="Normal 11 5 20 2" xfId="28173"/>
    <cellStyle name="Normal 11 5 20 3" xfId="28174"/>
    <cellStyle name="Normal 11 5 21" xfId="28175"/>
    <cellStyle name="Normal 11 5 21 2" xfId="28176"/>
    <cellStyle name="Normal 11 5 21 3" xfId="28177"/>
    <cellStyle name="Normal 11 5 22" xfId="28178"/>
    <cellStyle name="Normal 11 5 22 2" xfId="28179"/>
    <cellStyle name="Normal 11 5 22 3" xfId="28180"/>
    <cellStyle name="Normal 11 5 23" xfId="28181"/>
    <cellStyle name="Normal 11 5 23 2" xfId="28182"/>
    <cellStyle name="Normal 11 5 23 3" xfId="28183"/>
    <cellStyle name="Normal 11 5 24" xfId="28184"/>
    <cellStyle name="Normal 11 5 24 2" xfId="28185"/>
    <cellStyle name="Normal 11 5 24 3" xfId="28186"/>
    <cellStyle name="Normal 11 5 25" xfId="28187"/>
    <cellStyle name="Normal 11 5 25 2" xfId="28188"/>
    <cellStyle name="Normal 11 5 25 3" xfId="28189"/>
    <cellStyle name="Normal 11 5 26" xfId="28190"/>
    <cellStyle name="Normal 11 5 26 2" xfId="28191"/>
    <cellStyle name="Normal 11 5 26 3" xfId="28192"/>
    <cellStyle name="Normal 11 5 27" xfId="28193"/>
    <cellStyle name="Normal 11 5 27 2" xfId="28194"/>
    <cellStyle name="Normal 11 5 27 3" xfId="28195"/>
    <cellStyle name="Normal 11 5 28" xfId="28196"/>
    <cellStyle name="Normal 11 5 28 2" xfId="28197"/>
    <cellStyle name="Normal 11 5 28 3" xfId="28198"/>
    <cellStyle name="Normal 11 5 29" xfId="28199"/>
    <cellStyle name="Normal 11 5 3" xfId="28200"/>
    <cellStyle name="Normal 11 5 3 2" xfId="28201"/>
    <cellStyle name="Normal 11 5 3 2 2" xfId="28202"/>
    <cellStyle name="Normal 11 5 3 2 2 2" xfId="28203"/>
    <cellStyle name="Normal 11 5 3 2 2 2 2" xfId="28204"/>
    <cellStyle name="Normal 11 5 3 2 2 2 3" xfId="28205"/>
    <cellStyle name="Normal 11 5 3 2 2 3" xfId="28206"/>
    <cellStyle name="Normal 11 5 3 2 2 3 2" xfId="28207"/>
    <cellStyle name="Normal 11 5 3 2 2 3 3" xfId="28208"/>
    <cellStyle name="Normal 11 5 3 2 2 4" xfId="28209"/>
    <cellStyle name="Normal 11 5 3 2 2 5" xfId="28210"/>
    <cellStyle name="Normal 11 5 3 2 3" xfId="28211"/>
    <cellStyle name="Normal 11 5 3 2 3 2" xfId="28212"/>
    <cellStyle name="Normal 11 5 3 2 3 2 2" xfId="28213"/>
    <cellStyle name="Normal 11 5 3 2 3 2 3" xfId="28214"/>
    <cellStyle name="Normal 11 5 3 2 3 3" xfId="28215"/>
    <cellStyle name="Normal 11 5 3 2 3 3 2" xfId="28216"/>
    <cellStyle name="Normal 11 5 3 2 3 3 3" xfId="28217"/>
    <cellStyle name="Normal 11 5 3 2 3 4" xfId="28218"/>
    <cellStyle name="Normal 11 5 3 2 3 5" xfId="28219"/>
    <cellStyle name="Normal 11 5 3 2 4" xfId="28220"/>
    <cellStyle name="Normal 11 5 3 2 4 2" xfId="28221"/>
    <cellStyle name="Normal 11 5 3 2 4 3" xfId="28222"/>
    <cellStyle name="Normal 11 5 3 2 5" xfId="28223"/>
    <cellStyle name="Normal 11 5 3 2 5 2" xfId="28224"/>
    <cellStyle name="Normal 11 5 3 2 5 3" xfId="28225"/>
    <cellStyle name="Normal 11 5 3 2 6" xfId="28226"/>
    <cellStyle name="Normal 11 5 3 2 7" xfId="28227"/>
    <cellStyle name="Normal 11 5 3 3" xfId="28228"/>
    <cellStyle name="Normal 11 5 3 3 2" xfId="28229"/>
    <cellStyle name="Normal 11 5 3 3 2 2" xfId="28230"/>
    <cellStyle name="Normal 11 5 3 3 2 3" xfId="28231"/>
    <cellStyle name="Normal 11 5 3 3 3" xfId="28232"/>
    <cellStyle name="Normal 11 5 3 3 3 2" xfId="28233"/>
    <cellStyle name="Normal 11 5 3 3 3 3" xfId="28234"/>
    <cellStyle name="Normal 11 5 3 3 4" xfId="28235"/>
    <cellStyle name="Normal 11 5 3 3 4 2" xfId="28236"/>
    <cellStyle name="Normal 11 5 3 3 4 3" xfId="28237"/>
    <cellStyle name="Normal 11 5 3 3 5" xfId="28238"/>
    <cellStyle name="Normal 11 5 3 3 5 2" xfId="28239"/>
    <cellStyle name="Normal 11 5 3 3 5 3" xfId="28240"/>
    <cellStyle name="Normal 11 5 3 3 6" xfId="28241"/>
    <cellStyle name="Normal 11 5 3 3 7" xfId="28242"/>
    <cellStyle name="Normal 11 5 3 4" xfId="28243"/>
    <cellStyle name="Normal 11 5 3 4 2" xfId="28244"/>
    <cellStyle name="Normal 11 5 3 4 2 2" xfId="28245"/>
    <cellStyle name="Normal 11 5 3 4 2 3" xfId="28246"/>
    <cellStyle name="Normal 11 5 3 4 3" xfId="28247"/>
    <cellStyle name="Normal 11 5 3 4 3 2" xfId="28248"/>
    <cellStyle name="Normal 11 5 3 4 3 3" xfId="28249"/>
    <cellStyle name="Normal 11 5 3 4 4" xfId="28250"/>
    <cellStyle name="Normal 11 5 3 4 5" xfId="28251"/>
    <cellStyle name="Normal 11 5 3 5" xfId="28252"/>
    <cellStyle name="Normal 11 5 3 5 2" xfId="28253"/>
    <cellStyle name="Normal 11 5 3 5 2 2" xfId="28254"/>
    <cellStyle name="Normal 11 5 3 5 2 3" xfId="28255"/>
    <cellStyle name="Normal 11 5 3 5 3" xfId="28256"/>
    <cellStyle name="Normal 11 5 3 5 3 2" xfId="28257"/>
    <cellStyle name="Normal 11 5 3 5 3 3" xfId="28258"/>
    <cellStyle name="Normal 11 5 3 5 4" xfId="28259"/>
    <cellStyle name="Normal 11 5 3 5 5" xfId="28260"/>
    <cellStyle name="Normal 11 5 3 6" xfId="28261"/>
    <cellStyle name="Normal 11 5 3 6 2" xfId="28262"/>
    <cellStyle name="Normal 11 5 3 6 3" xfId="28263"/>
    <cellStyle name="Normal 11 5 3 7" xfId="28264"/>
    <cellStyle name="Normal 11 5 3 7 2" xfId="28265"/>
    <cellStyle name="Normal 11 5 3 7 3" xfId="28266"/>
    <cellStyle name="Normal 11 5 3 8" xfId="28267"/>
    <cellStyle name="Normal 11 5 3 9" xfId="28268"/>
    <cellStyle name="Normal 11 5 30" xfId="28269"/>
    <cellStyle name="Normal 11 5 4" xfId="28270"/>
    <cellStyle name="Normal 11 5 4 2" xfId="28271"/>
    <cellStyle name="Normal 11 5 4 2 2" xfId="28272"/>
    <cellStyle name="Normal 11 5 4 2 2 2" xfId="28273"/>
    <cellStyle name="Normal 11 5 4 2 2 3" xfId="28274"/>
    <cellStyle name="Normal 11 5 4 2 3" xfId="28275"/>
    <cellStyle name="Normal 11 5 4 2 3 2" xfId="28276"/>
    <cellStyle name="Normal 11 5 4 2 3 3" xfId="28277"/>
    <cellStyle name="Normal 11 5 4 2 4" xfId="28278"/>
    <cellStyle name="Normal 11 5 4 2 4 2" xfId="28279"/>
    <cellStyle name="Normal 11 5 4 2 4 3" xfId="28280"/>
    <cellStyle name="Normal 11 5 4 2 5" xfId="28281"/>
    <cellStyle name="Normal 11 5 4 2 5 2" xfId="28282"/>
    <cellStyle name="Normal 11 5 4 2 5 3" xfId="28283"/>
    <cellStyle name="Normal 11 5 4 2 6" xfId="28284"/>
    <cellStyle name="Normal 11 5 4 2 7" xfId="28285"/>
    <cellStyle name="Normal 11 5 4 3" xfId="28286"/>
    <cellStyle name="Normal 11 5 4 3 2" xfId="28287"/>
    <cellStyle name="Normal 11 5 4 3 2 2" xfId="28288"/>
    <cellStyle name="Normal 11 5 4 3 2 3" xfId="28289"/>
    <cellStyle name="Normal 11 5 4 3 3" xfId="28290"/>
    <cellStyle name="Normal 11 5 4 3 3 2" xfId="28291"/>
    <cellStyle name="Normal 11 5 4 3 3 3" xfId="28292"/>
    <cellStyle name="Normal 11 5 4 3 4" xfId="28293"/>
    <cellStyle name="Normal 11 5 4 3 5" xfId="28294"/>
    <cellStyle name="Normal 11 5 4 4" xfId="28295"/>
    <cellStyle name="Normal 11 5 4 4 2" xfId="28296"/>
    <cellStyle name="Normal 11 5 4 4 2 2" xfId="28297"/>
    <cellStyle name="Normal 11 5 4 4 2 3" xfId="28298"/>
    <cellStyle name="Normal 11 5 4 4 3" xfId="28299"/>
    <cellStyle name="Normal 11 5 4 4 3 2" xfId="28300"/>
    <cellStyle name="Normal 11 5 4 4 3 3" xfId="28301"/>
    <cellStyle name="Normal 11 5 4 4 4" xfId="28302"/>
    <cellStyle name="Normal 11 5 4 4 5" xfId="28303"/>
    <cellStyle name="Normal 11 5 4 5" xfId="28304"/>
    <cellStyle name="Normal 11 5 4 5 2" xfId="28305"/>
    <cellStyle name="Normal 11 5 4 5 3" xfId="28306"/>
    <cellStyle name="Normal 11 5 4 6" xfId="28307"/>
    <cellStyle name="Normal 11 5 4 6 2" xfId="28308"/>
    <cellStyle name="Normal 11 5 4 6 3" xfId="28309"/>
    <cellStyle name="Normal 11 5 4 7" xfId="28310"/>
    <cellStyle name="Normal 11 5 4 8" xfId="28311"/>
    <cellStyle name="Normal 11 5 5" xfId="28312"/>
    <cellStyle name="Normal 11 5 5 2" xfId="28313"/>
    <cellStyle name="Normal 11 5 5 2 2" xfId="28314"/>
    <cellStyle name="Normal 11 5 5 2 2 2" xfId="28315"/>
    <cellStyle name="Normal 11 5 5 2 2 3" xfId="28316"/>
    <cellStyle name="Normal 11 5 5 2 3" xfId="28317"/>
    <cellStyle name="Normal 11 5 5 2 3 2" xfId="28318"/>
    <cellStyle name="Normal 11 5 5 2 3 3" xfId="28319"/>
    <cellStyle name="Normal 11 5 5 2 4" xfId="28320"/>
    <cellStyle name="Normal 11 5 5 2 4 2" xfId="28321"/>
    <cellStyle name="Normal 11 5 5 2 4 3" xfId="28322"/>
    <cellStyle name="Normal 11 5 5 2 5" xfId="28323"/>
    <cellStyle name="Normal 11 5 5 2 5 2" xfId="28324"/>
    <cellStyle name="Normal 11 5 5 2 5 3" xfId="28325"/>
    <cellStyle name="Normal 11 5 5 2 6" xfId="28326"/>
    <cellStyle name="Normal 11 5 5 2 7" xfId="28327"/>
    <cellStyle name="Normal 11 5 5 3" xfId="28328"/>
    <cellStyle name="Normal 11 5 5 3 2" xfId="28329"/>
    <cellStyle name="Normal 11 5 5 3 2 2" xfId="28330"/>
    <cellStyle name="Normal 11 5 5 3 2 3" xfId="28331"/>
    <cellStyle name="Normal 11 5 5 3 3" xfId="28332"/>
    <cellStyle name="Normal 11 5 5 3 3 2" xfId="28333"/>
    <cellStyle name="Normal 11 5 5 3 3 3" xfId="28334"/>
    <cellStyle name="Normal 11 5 5 3 4" xfId="28335"/>
    <cellStyle name="Normal 11 5 5 3 5" xfId="28336"/>
    <cellStyle name="Normal 11 5 5 4" xfId="28337"/>
    <cellStyle name="Normal 11 5 5 4 2" xfId="28338"/>
    <cellStyle name="Normal 11 5 5 4 2 2" xfId="28339"/>
    <cellStyle name="Normal 11 5 5 4 2 3" xfId="28340"/>
    <cellStyle name="Normal 11 5 5 4 3" xfId="28341"/>
    <cellStyle name="Normal 11 5 5 4 3 2" xfId="28342"/>
    <cellStyle name="Normal 11 5 5 4 3 3" xfId="28343"/>
    <cellStyle name="Normal 11 5 5 4 4" xfId="28344"/>
    <cellStyle name="Normal 11 5 5 4 5" xfId="28345"/>
    <cellStyle name="Normal 11 5 5 5" xfId="28346"/>
    <cellStyle name="Normal 11 5 5 5 2" xfId="28347"/>
    <cellStyle name="Normal 11 5 5 5 3" xfId="28348"/>
    <cellStyle name="Normal 11 5 5 6" xfId="28349"/>
    <cellStyle name="Normal 11 5 5 6 2" xfId="28350"/>
    <cellStyle name="Normal 11 5 5 6 3" xfId="28351"/>
    <cellStyle name="Normal 11 5 5 7" xfId="28352"/>
    <cellStyle name="Normal 11 5 5 8" xfId="28353"/>
    <cellStyle name="Normal 11 5 6" xfId="28354"/>
    <cellStyle name="Normal 11 5 6 2" xfId="28355"/>
    <cellStyle name="Normal 11 5 6 2 2" xfId="28356"/>
    <cellStyle name="Normal 11 5 6 2 2 2" xfId="28357"/>
    <cellStyle name="Normal 11 5 6 2 2 3" xfId="28358"/>
    <cellStyle name="Normal 11 5 6 2 3" xfId="28359"/>
    <cellStyle name="Normal 11 5 6 2 3 2" xfId="28360"/>
    <cellStyle name="Normal 11 5 6 2 3 3" xfId="28361"/>
    <cellStyle name="Normal 11 5 6 2 4" xfId="28362"/>
    <cellStyle name="Normal 11 5 6 2 4 2" xfId="28363"/>
    <cellStyle name="Normal 11 5 6 2 4 3" xfId="28364"/>
    <cellStyle name="Normal 11 5 6 2 5" xfId="28365"/>
    <cellStyle name="Normal 11 5 6 2 5 2" xfId="28366"/>
    <cellStyle name="Normal 11 5 6 2 5 3" xfId="28367"/>
    <cellStyle name="Normal 11 5 6 2 6" xfId="28368"/>
    <cellStyle name="Normal 11 5 6 2 7" xfId="28369"/>
    <cellStyle name="Normal 11 5 6 3" xfId="28370"/>
    <cellStyle name="Normal 11 5 6 3 2" xfId="28371"/>
    <cellStyle name="Normal 11 5 6 3 2 2" xfId="28372"/>
    <cellStyle name="Normal 11 5 6 3 2 3" xfId="28373"/>
    <cellStyle name="Normal 11 5 6 3 3" xfId="28374"/>
    <cellStyle name="Normal 11 5 6 3 3 2" xfId="28375"/>
    <cellStyle name="Normal 11 5 6 3 3 3" xfId="28376"/>
    <cellStyle name="Normal 11 5 6 3 4" xfId="28377"/>
    <cellStyle name="Normal 11 5 6 3 5" xfId="28378"/>
    <cellStyle name="Normal 11 5 6 4" xfId="28379"/>
    <cellStyle name="Normal 11 5 6 4 2" xfId="28380"/>
    <cellStyle name="Normal 11 5 6 4 2 2" xfId="28381"/>
    <cellStyle name="Normal 11 5 6 4 2 3" xfId="28382"/>
    <cellStyle name="Normal 11 5 6 4 3" xfId="28383"/>
    <cellStyle name="Normal 11 5 6 4 3 2" xfId="28384"/>
    <cellStyle name="Normal 11 5 6 4 3 3" xfId="28385"/>
    <cellStyle name="Normal 11 5 6 4 4" xfId="28386"/>
    <cellStyle name="Normal 11 5 6 4 5" xfId="28387"/>
    <cellStyle name="Normal 11 5 6 5" xfId="28388"/>
    <cellStyle name="Normal 11 5 6 5 2" xfId="28389"/>
    <cellStyle name="Normal 11 5 6 5 2 2" xfId="28390"/>
    <cellStyle name="Normal 11 5 6 5 2 3" xfId="28391"/>
    <cellStyle name="Normal 11 5 6 5 3" xfId="28392"/>
    <cellStyle name="Normal 11 5 6 5 4" xfId="28393"/>
    <cellStyle name="Normal 11 5 6 6" xfId="28394"/>
    <cellStyle name="Normal 11 5 6 6 2" xfId="28395"/>
    <cellStyle name="Normal 11 5 6 6 3" xfId="28396"/>
    <cellStyle name="Normal 11 5 6 7" xfId="28397"/>
    <cellStyle name="Normal 11 5 6 7 2" xfId="28398"/>
    <cellStyle name="Normal 11 5 6 7 3" xfId="28399"/>
    <cellStyle name="Normal 11 5 6 8" xfId="28400"/>
    <cellStyle name="Normal 11 5 6 9" xfId="28401"/>
    <cellStyle name="Normal 11 5 7" xfId="28402"/>
    <cellStyle name="Normal 11 5 7 2" xfId="28403"/>
    <cellStyle name="Normal 11 5 7 2 2" xfId="28404"/>
    <cellStyle name="Normal 11 5 7 2 2 2" xfId="28405"/>
    <cellStyle name="Normal 11 5 7 2 2 3" xfId="28406"/>
    <cellStyle name="Normal 11 5 7 2 3" xfId="28407"/>
    <cellStyle name="Normal 11 5 7 2 3 2" xfId="28408"/>
    <cellStyle name="Normal 11 5 7 2 3 3" xfId="28409"/>
    <cellStyle name="Normal 11 5 7 2 4" xfId="28410"/>
    <cellStyle name="Normal 11 5 7 2 5" xfId="28411"/>
    <cellStyle name="Normal 11 5 7 3" xfId="28412"/>
    <cellStyle name="Normal 11 5 7 3 2" xfId="28413"/>
    <cellStyle name="Normal 11 5 7 3 2 2" xfId="28414"/>
    <cellStyle name="Normal 11 5 7 3 2 3" xfId="28415"/>
    <cellStyle name="Normal 11 5 7 3 3" xfId="28416"/>
    <cellStyle name="Normal 11 5 7 3 3 2" xfId="28417"/>
    <cellStyle name="Normal 11 5 7 3 3 3" xfId="28418"/>
    <cellStyle name="Normal 11 5 7 3 4" xfId="28419"/>
    <cellStyle name="Normal 11 5 7 3 5" xfId="28420"/>
    <cellStyle name="Normal 11 5 7 4" xfId="28421"/>
    <cellStyle name="Normal 11 5 7 4 2" xfId="28422"/>
    <cellStyle name="Normal 11 5 7 4 2 2" xfId="28423"/>
    <cellStyle name="Normal 11 5 7 4 2 3" xfId="28424"/>
    <cellStyle name="Normal 11 5 7 4 3" xfId="28425"/>
    <cellStyle name="Normal 11 5 7 4 4" xfId="28426"/>
    <cellStyle name="Normal 11 5 7 5" xfId="28427"/>
    <cellStyle name="Normal 11 5 7 5 2" xfId="28428"/>
    <cellStyle name="Normal 11 5 7 5 3" xfId="28429"/>
    <cellStyle name="Normal 11 5 7 6" xfId="28430"/>
    <cellStyle name="Normal 11 5 7 6 2" xfId="28431"/>
    <cellStyle name="Normal 11 5 7 6 3" xfId="28432"/>
    <cellStyle name="Normal 11 5 7 7" xfId="28433"/>
    <cellStyle name="Normal 11 5 7 8" xfId="28434"/>
    <cellStyle name="Normal 11 5 8" xfId="28435"/>
    <cellStyle name="Normal 11 5 8 2" xfId="28436"/>
    <cellStyle name="Normal 11 5 8 2 2" xfId="28437"/>
    <cellStyle name="Normal 11 5 8 2 3" xfId="28438"/>
    <cellStyle name="Normal 11 5 8 3" xfId="28439"/>
    <cellStyle name="Normal 11 5 8 3 2" xfId="28440"/>
    <cellStyle name="Normal 11 5 8 3 3" xfId="28441"/>
    <cellStyle name="Normal 11 5 8 4" xfId="28442"/>
    <cellStyle name="Normal 11 5 8 4 2" xfId="28443"/>
    <cellStyle name="Normal 11 5 8 4 3" xfId="28444"/>
    <cellStyle name="Normal 11 5 8 5" xfId="28445"/>
    <cellStyle name="Normal 11 5 8 5 2" xfId="28446"/>
    <cellStyle name="Normal 11 5 8 5 3" xfId="28447"/>
    <cellStyle name="Normal 11 5 8 6" xfId="28448"/>
    <cellStyle name="Normal 11 5 8 7" xfId="28449"/>
    <cellStyle name="Normal 11 5 9" xfId="28450"/>
    <cellStyle name="Normal 11 5 9 2" xfId="28451"/>
    <cellStyle name="Normal 11 5 9 2 2" xfId="28452"/>
    <cellStyle name="Normal 11 5 9 2 3" xfId="28453"/>
    <cellStyle name="Normal 11 5 9 3" xfId="28454"/>
    <cellStyle name="Normal 11 5 9 3 2" xfId="28455"/>
    <cellStyle name="Normal 11 5 9 3 3" xfId="28456"/>
    <cellStyle name="Normal 11 5 9 4" xfId="28457"/>
    <cellStyle name="Normal 11 5 9 5" xfId="28458"/>
    <cellStyle name="Normal 11 5_10070" xfId="28459"/>
    <cellStyle name="Normal 11 6" xfId="28460"/>
    <cellStyle name="Normal 11 6 2" xfId="28461"/>
    <cellStyle name="Normal 11 6 2 2" xfId="28462"/>
    <cellStyle name="Normal 11 6 2 2 2" xfId="28463"/>
    <cellStyle name="Normal 11 6 2 2 2 2" xfId="28464"/>
    <cellStyle name="Normal 11 6 2 2 3" xfId="28465"/>
    <cellStyle name="Normal 11 6 2 2 4" xfId="28466"/>
    <cellStyle name="Normal 11 6 2 3" xfId="28467"/>
    <cellStyle name="Normal 11 6 2 3 2" xfId="28468"/>
    <cellStyle name="Normal 11 6 2 3 2 2" xfId="28469"/>
    <cellStyle name="Normal 11 6 2 3 3" xfId="28470"/>
    <cellStyle name="Normal 11 6 2 3 4" xfId="28471"/>
    <cellStyle name="Normal 11 6 2 4" xfId="28472"/>
    <cellStyle name="Normal 11 6 2 4 2" xfId="28473"/>
    <cellStyle name="Normal 11 6 2 5" xfId="28474"/>
    <cellStyle name="Normal 11 6 2 6" xfId="28475"/>
    <cellStyle name="Normal 11 6 3" xfId="28476"/>
    <cellStyle name="Normal 11 6 3 2" xfId="28477"/>
    <cellStyle name="Normal 11 6 3 2 2" xfId="28478"/>
    <cellStyle name="Normal 11 6 3 2 3" xfId="28479"/>
    <cellStyle name="Normal 11 6 3 3" xfId="28480"/>
    <cellStyle name="Normal 11 6 3 3 2" xfId="28481"/>
    <cellStyle name="Normal 11 6 3 3 3" xfId="28482"/>
    <cellStyle name="Normal 11 6 3 4" xfId="28483"/>
    <cellStyle name="Normal 11 6 3 5" xfId="28484"/>
    <cellStyle name="Normal 11 6 4" xfId="28485"/>
    <cellStyle name="Normal 11 6 4 2" xfId="28486"/>
    <cellStyle name="Normal 11 6 4 2 2" xfId="28487"/>
    <cellStyle name="Normal 11 6 4 3" xfId="28488"/>
    <cellStyle name="Normal 11 6 4 4" xfId="28489"/>
    <cellStyle name="Normal 11 6 5" xfId="28490"/>
    <cellStyle name="Normal 11 6 5 2" xfId="28491"/>
    <cellStyle name="Normal 11 6 5 3" xfId="28492"/>
    <cellStyle name="Normal 11 6 6" xfId="28493"/>
    <cellStyle name="Normal 11 6 7" xfId="28494"/>
    <cellStyle name="Normal 11 7" xfId="28495"/>
    <cellStyle name="Normal 11 7 2" xfId="28496"/>
    <cellStyle name="Normal 11 7 2 2" xfId="28497"/>
    <cellStyle name="Normal 11 7 2 2 2" xfId="28498"/>
    <cellStyle name="Normal 11 7 2 3" xfId="28499"/>
    <cellStyle name="Normal 11 7 2 4" xfId="28500"/>
    <cellStyle name="Normal 11 7 3" xfId="28501"/>
    <cellStyle name="Normal 11 7 3 2" xfId="28502"/>
    <cellStyle name="Normal 11 7 3 2 2" xfId="28503"/>
    <cellStyle name="Normal 11 7 3 3" xfId="28504"/>
    <cellStyle name="Normal 11 7 3 4" xfId="28505"/>
    <cellStyle name="Normal 11 7 4" xfId="28506"/>
    <cellStyle name="Normal 11 7 4 2" xfId="28507"/>
    <cellStyle name="Normal 11 7 4 3" xfId="28508"/>
    <cellStyle name="Normal 11 7 5" xfId="28509"/>
    <cellStyle name="Normal 11 7 5 2" xfId="28510"/>
    <cellStyle name="Normal 11 7 5 3" xfId="28511"/>
    <cellStyle name="Normal 11 7 6" xfId="28512"/>
    <cellStyle name="Normal 11 7 7" xfId="28513"/>
    <cellStyle name="Normal 11 8" xfId="28514"/>
    <cellStyle name="Normal 11 8 2" xfId="28515"/>
    <cellStyle name="Normal 11 8 2 2" xfId="28516"/>
    <cellStyle name="Normal 11 8 2 3" xfId="28517"/>
    <cellStyle name="Normal 11 8 3" xfId="28518"/>
    <cellStyle name="Normal 11 8 3 2" xfId="28519"/>
    <cellStyle name="Normal 11 8 3 3" xfId="28520"/>
    <cellStyle name="Normal 11 8 4" xfId="28521"/>
    <cellStyle name="Normal 11 8 4 2" xfId="28522"/>
    <cellStyle name="Normal 11 8 5" xfId="28523"/>
    <cellStyle name="Normal 11 8 6" xfId="28524"/>
    <cellStyle name="Normal 11 9" xfId="28525"/>
    <cellStyle name="Normal 11 9 2" xfId="28526"/>
    <cellStyle name="Normal 11 9 2 2" xfId="28527"/>
    <cellStyle name="Normal 11 9 3" xfId="28528"/>
    <cellStyle name="Normal 11 9 3 2" xfId="28529"/>
    <cellStyle name="Normal 11 9 4" xfId="28530"/>
    <cellStyle name="Normal 11 9 4 2" xfId="28531"/>
    <cellStyle name="Normal 11 9 5" xfId="28532"/>
    <cellStyle name="Normal 11 9 6" xfId="28533"/>
    <cellStyle name="Normal 11_2112 2148 Reg Labor" xfId="28534"/>
    <cellStyle name="Normal 110" xfId="28535"/>
    <cellStyle name="Normal 110 2" xfId="28536"/>
    <cellStyle name="Normal 110 2 2" xfId="28537"/>
    <cellStyle name="Normal 110 2 3" xfId="28538"/>
    <cellStyle name="Normal 111" xfId="28539"/>
    <cellStyle name="Normal 111 2" xfId="28540"/>
    <cellStyle name="Normal 111 2 2" xfId="28541"/>
    <cellStyle name="Normal 111 2 3" xfId="28542"/>
    <cellStyle name="Normal 111 3" xfId="28543"/>
    <cellStyle name="Normal 111 4" xfId="28544"/>
    <cellStyle name="Normal 112" xfId="28545"/>
    <cellStyle name="Normal 112 2" xfId="28546"/>
    <cellStyle name="Normal 112 2 2" xfId="28547"/>
    <cellStyle name="Normal 112 2 3" xfId="28548"/>
    <cellStyle name="Normal 112 3" xfId="28549"/>
    <cellStyle name="Normal 112 4" xfId="28550"/>
    <cellStyle name="Normal 113" xfId="28551"/>
    <cellStyle name="Normal 113 2" xfId="28552"/>
    <cellStyle name="Normal 113 3" xfId="28553"/>
    <cellStyle name="Normal 113 3 2" xfId="28554"/>
    <cellStyle name="Normal 113 3 3" xfId="28555"/>
    <cellStyle name="Normal 113 4" xfId="28556"/>
    <cellStyle name="Normal 113 5" xfId="28557"/>
    <cellStyle name="Normal 114" xfId="28558"/>
    <cellStyle name="Normal 114 2" xfId="28559"/>
    <cellStyle name="Normal 114 2 2" xfId="28560"/>
    <cellStyle name="Normal 114 3" xfId="28561"/>
    <cellStyle name="Normal 114 4" xfId="28562"/>
    <cellStyle name="Normal 115" xfId="28563"/>
    <cellStyle name="Normal 115 2" xfId="28564"/>
    <cellStyle name="Normal 115 3" xfId="28565"/>
    <cellStyle name="Normal 116" xfId="28566"/>
    <cellStyle name="Normal 116 2" xfId="28567"/>
    <cellStyle name="Normal 117" xfId="28568"/>
    <cellStyle name="Normal 117 2" xfId="28569"/>
    <cellStyle name="Normal 117 3" xfId="28570"/>
    <cellStyle name="Normal 117 4" xfId="28571"/>
    <cellStyle name="Normal 118" xfId="28572"/>
    <cellStyle name="Normal 118 2" xfId="28573"/>
    <cellStyle name="Normal 118 3" xfId="28574"/>
    <cellStyle name="Normal 119" xfId="28575"/>
    <cellStyle name="Normal 119 2" xfId="28576"/>
    <cellStyle name="Normal 119 3" xfId="28577"/>
    <cellStyle name="Normal 12" xfId="28578"/>
    <cellStyle name="Normal 12 10" xfId="28579"/>
    <cellStyle name="Normal 12 10 2" xfId="28580"/>
    <cellStyle name="Normal 12 11" xfId="28581"/>
    <cellStyle name="Normal 12 2" xfId="28582"/>
    <cellStyle name="Normal 12 2 2" xfId="28583"/>
    <cellStyle name="Normal 12 2 2 2" xfId="28584"/>
    <cellStyle name="Normal 12 2 2 2 2" xfId="28585"/>
    <cellStyle name="Normal 12 2 2 2 2 2" xfId="28586"/>
    <cellStyle name="Normal 12 2 2 2 2 2 2" xfId="28587"/>
    <cellStyle name="Normal 12 2 2 2 2 2 2 2" xfId="28588"/>
    <cellStyle name="Normal 12 2 2 2 2 2 2 2 2" xfId="28589"/>
    <cellStyle name="Normal 12 2 2 2 2 2 2 3" xfId="28590"/>
    <cellStyle name="Normal 12 2 2 2 2 2 3" xfId="28591"/>
    <cellStyle name="Normal 12 2 2 2 2 2 3 2" xfId="28592"/>
    <cellStyle name="Normal 12 2 2 2 2 2 3 2 2" xfId="28593"/>
    <cellStyle name="Normal 12 2 2 2 2 2 3 3" xfId="28594"/>
    <cellStyle name="Normal 12 2 2 2 2 2 4" xfId="28595"/>
    <cellStyle name="Normal 12 2 2 2 2 2 4 2" xfId="28596"/>
    <cellStyle name="Normal 12 2 2 2 2 2 5" xfId="28597"/>
    <cellStyle name="Normal 12 2 2 2 2 3" xfId="28598"/>
    <cellStyle name="Normal 12 2 2 2 2 3 2" xfId="28599"/>
    <cellStyle name="Normal 12 2 2 2 2 3 2 2" xfId="28600"/>
    <cellStyle name="Normal 12 2 2 2 2 3 3" xfId="28601"/>
    <cellStyle name="Normal 12 2 2 2 2 4" xfId="28602"/>
    <cellStyle name="Normal 12 2 2 2 2 4 2" xfId="28603"/>
    <cellStyle name="Normal 12 2 2 2 2 4 2 2" xfId="28604"/>
    <cellStyle name="Normal 12 2 2 2 2 4 3" xfId="28605"/>
    <cellStyle name="Normal 12 2 2 2 2 5" xfId="28606"/>
    <cellStyle name="Normal 12 2 2 2 2 5 2" xfId="28607"/>
    <cellStyle name="Normal 12 2 2 2 2 6" xfId="28608"/>
    <cellStyle name="Normal 12 2 2 2 2 7" xfId="28609"/>
    <cellStyle name="Normal 12 2 2 2 3" xfId="28610"/>
    <cellStyle name="Normal 12 2 2 2 3 2" xfId="28611"/>
    <cellStyle name="Normal 12 2 2 2 3 2 2" xfId="28612"/>
    <cellStyle name="Normal 12 2 2 2 3 2 2 2" xfId="28613"/>
    <cellStyle name="Normal 12 2 2 2 3 2 3" xfId="28614"/>
    <cellStyle name="Normal 12 2 2 2 3 3" xfId="28615"/>
    <cellStyle name="Normal 12 2 2 2 3 3 2" xfId="28616"/>
    <cellStyle name="Normal 12 2 2 2 3 3 2 2" xfId="28617"/>
    <cellStyle name="Normal 12 2 2 2 3 3 3" xfId="28618"/>
    <cellStyle name="Normal 12 2 2 2 3 4" xfId="28619"/>
    <cellStyle name="Normal 12 2 2 2 3 4 2" xfId="28620"/>
    <cellStyle name="Normal 12 2 2 2 3 5" xfId="28621"/>
    <cellStyle name="Normal 12 2 2 2 4" xfId="28622"/>
    <cellStyle name="Normal 12 2 2 2 4 2" xfId="28623"/>
    <cellStyle name="Normal 12 2 2 2 4 2 2" xfId="28624"/>
    <cellStyle name="Normal 12 2 2 2 4 3" xfId="28625"/>
    <cellStyle name="Normal 12 2 2 2 5" xfId="28626"/>
    <cellStyle name="Normal 12 2 2 2 5 2" xfId="28627"/>
    <cellStyle name="Normal 12 2 2 2 5 2 2" xfId="28628"/>
    <cellStyle name="Normal 12 2 2 2 5 3" xfId="28629"/>
    <cellStyle name="Normal 12 2 2 2 6" xfId="28630"/>
    <cellStyle name="Normal 12 2 2 2 6 2" xfId="28631"/>
    <cellStyle name="Normal 12 2 2 2 7" xfId="28632"/>
    <cellStyle name="Normal 12 2 2 2 8" xfId="28633"/>
    <cellStyle name="Normal 12 2 2 2 9" xfId="28634"/>
    <cellStyle name="Normal 12 2 2 3" xfId="28635"/>
    <cellStyle name="Normal 12 2 2 3 2" xfId="28636"/>
    <cellStyle name="Normal 12 2 2 3 2 2" xfId="28637"/>
    <cellStyle name="Normal 12 2 2 3 2 2 2" xfId="28638"/>
    <cellStyle name="Normal 12 2 2 3 2 2 2 2" xfId="28639"/>
    <cellStyle name="Normal 12 2 2 3 2 2 3" xfId="28640"/>
    <cellStyle name="Normal 12 2 2 3 2 3" xfId="28641"/>
    <cellStyle name="Normal 12 2 2 3 2 3 2" xfId="28642"/>
    <cellStyle name="Normal 12 2 2 3 2 3 2 2" xfId="28643"/>
    <cellStyle name="Normal 12 2 2 3 2 3 3" xfId="28644"/>
    <cellStyle name="Normal 12 2 2 3 2 4" xfId="28645"/>
    <cellStyle name="Normal 12 2 2 3 2 4 2" xfId="28646"/>
    <cellStyle name="Normal 12 2 2 3 2 5" xfId="28647"/>
    <cellStyle name="Normal 12 2 2 3 3" xfId="28648"/>
    <cellStyle name="Normal 12 2 2 3 3 2" xfId="28649"/>
    <cellStyle name="Normal 12 2 2 3 3 2 2" xfId="28650"/>
    <cellStyle name="Normal 12 2 2 3 3 3" xfId="28651"/>
    <cellStyle name="Normal 12 2 2 3 4" xfId="28652"/>
    <cellStyle name="Normal 12 2 2 3 4 2" xfId="28653"/>
    <cellStyle name="Normal 12 2 2 3 4 2 2" xfId="28654"/>
    <cellStyle name="Normal 12 2 2 3 4 3" xfId="28655"/>
    <cellStyle name="Normal 12 2 2 3 5" xfId="28656"/>
    <cellStyle name="Normal 12 2 2 3 5 2" xfId="28657"/>
    <cellStyle name="Normal 12 2 2 3 6" xfId="28658"/>
    <cellStyle name="Normal 12 2 2 3 7" xfId="28659"/>
    <cellStyle name="Normal 12 2 2 4" xfId="28660"/>
    <cellStyle name="Normal 12 2 2 4 2" xfId="28661"/>
    <cellStyle name="Normal 12 2 2 4 2 2" xfId="28662"/>
    <cellStyle name="Normal 12 2 2 4 2 2 2" xfId="28663"/>
    <cellStyle name="Normal 12 2 2 4 2 3" xfId="28664"/>
    <cellStyle name="Normal 12 2 2 4 3" xfId="28665"/>
    <cellStyle name="Normal 12 2 2 4 3 2" xfId="28666"/>
    <cellStyle name="Normal 12 2 2 4 3 2 2" xfId="28667"/>
    <cellStyle name="Normal 12 2 2 4 3 3" xfId="28668"/>
    <cellStyle name="Normal 12 2 2 4 4" xfId="28669"/>
    <cellStyle name="Normal 12 2 2 4 4 2" xfId="28670"/>
    <cellStyle name="Normal 12 2 2 4 5" xfId="28671"/>
    <cellStyle name="Normal 12 2 2 5" xfId="28672"/>
    <cellStyle name="Normal 12 2 2 5 2" xfId="28673"/>
    <cellStyle name="Normal 12 2 2 5 2 2" xfId="28674"/>
    <cellStyle name="Normal 12 2 2 5 3" xfId="28675"/>
    <cellStyle name="Normal 12 2 2 6" xfId="28676"/>
    <cellStyle name="Normal 12 2 2 6 2" xfId="28677"/>
    <cellStyle name="Normal 12 2 2 6 2 2" xfId="28678"/>
    <cellStyle name="Normal 12 2 2 6 3" xfId="28679"/>
    <cellStyle name="Normal 12 2 2 7" xfId="28680"/>
    <cellStyle name="Normal 12 2 2 7 2" xfId="28681"/>
    <cellStyle name="Normal 12 2 2 8" xfId="28682"/>
    <cellStyle name="Normal 12 2 2 9" xfId="28683"/>
    <cellStyle name="Normal 12 2 3" xfId="28684"/>
    <cellStyle name="Normal 12 2 3 2" xfId="28685"/>
    <cellStyle name="Normal 12 2 3 2 2" xfId="28686"/>
    <cellStyle name="Normal 12 2 3 2 2 2" xfId="28687"/>
    <cellStyle name="Normal 12 2 3 2 2 2 2" xfId="28688"/>
    <cellStyle name="Normal 12 2 3 2 2 2 2 2" xfId="28689"/>
    <cellStyle name="Normal 12 2 3 2 2 2 3" xfId="28690"/>
    <cellStyle name="Normal 12 2 3 2 2 3" xfId="28691"/>
    <cellStyle name="Normal 12 2 3 2 2 3 2" xfId="28692"/>
    <cellStyle name="Normal 12 2 3 2 2 3 2 2" xfId="28693"/>
    <cellStyle name="Normal 12 2 3 2 2 3 3" xfId="28694"/>
    <cellStyle name="Normal 12 2 3 2 2 4" xfId="28695"/>
    <cellStyle name="Normal 12 2 3 2 2 4 2" xfId="28696"/>
    <cellStyle name="Normal 12 2 3 2 2 5" xfId="28697"/>
    <cellStyle name="Normal 12 2 3 2 3" xfId="28698"/>
    <cellStyle name="Normal 12 2 3 2 3 2" xfId="28699"/>
    <cellStyle name="Normal 12 2 3 2 3 2 2" xfId="28700"/>
    <cellStyle name="Normal 12 2 3 2 3 3" xfId="28701"/>
    <cellStyle name="Normal 12 2 3 2 4" xfId="28702"/>
    <cellStyle name="Normal 12 2 3 2 4 2" xfId="28703"/>
    <cellStyle name="Normal 12 2 3 2 4 2 2" xfId="28704"/>
    <cellStyle name="Normal 12 2 3 2 4 3" xfId="28705"/>
    <cellStyle name="Normal 12 2 3 2 5" xfId="28706"/>
    <cellStyle name="Normal 12 2 3 2 5 2" xfId="28707"/>
    <cellStyle name="Normal 12 2 3 2 6" xfId="28708"/>
    <cellStyle name="Normal 12 2 3 2 7" xfId="28709"/>
    <cellStyle name="Normal 12 2 3 3" xfId="28710"/>
    <cellStyle name="Normal 12 2 3 3 2" xfId="28711"/>
    <cellStyle name="Normal 12 2 3 3 2 2" xfId="28712"/>
    <cellStyle name="Normal 12 2 3 3 2 2 2" xfId="28713"/>
    <cellStyle name="Normal 12 2 3 3 2 3" xfId="28714"/>
    <cellStyle name="Normal 12 2 3 3 3" xfId="28715"/>
    <cellStyle name="Normal 12 2 3 3 3 2" xfId="28716"/>
    <cellStyle name="Normal 12 2 3 3 3 2 2" xfId="28717"/>
    <cellStyle name="Normal 12 2 3 3 3 3" xfId="28718"/>
    <cellStyle name="Normal 12 2 3 3 4" xfId="28719"/>
    <cellStyle name="Normal 12 2 3 3 4 2" xfId="28720"/>
    <cellStyle name="Normal 12 2 3 3 5" xfId="28721"/>
    <cellStyle name="Normal 12 2 3 4" xfId="28722"/>
    <cellStyle name="Normal 12 2 3 4 2" xfId="28723"/>
    <cellStyle name="Normal 12 2 3 4 2 2" xfId="28724"/>
    <cellStyle name="Normal 12 2 3 4 3" xfId="28725"/>
    <cellStyle name="Normal 12 2 3 5" xfId="28726"/>
    <cellStyle name="Normal 12 2 3 5 2" xfId="28727"/>
    <cellStyle name="Normal 12 2 3 5 2 2" xfId="28728"/>
    <cellStyle name="Normal 12 2 3 5 3" xfId="28729"/>
    <cellStyle name="Normal 12 2 3 6" xfId="28730"/>
    <cellStyle name="Normal 12 2 3 6 2" xfId="28731"/>
    <cellStyle name="Normal 12 2 3 7" xfId="28732"/>
    <cellStyle name="Normal 12 2 3 8" xfId="28733"/>
    <cellStyle name="Normal 12 2 4" xfId="28734"/>
    <cellStyle name="Normal 12 2 4 2" xfId="28735"/>
    <cellStyle name="Normal 12 2 4 2 2" xfId="28736"/>
    <cellStyle name="Normal 12 2 4 2 2 2" xfId="28737"/>
    <cellStyle name="Normal 12 2 4 2 2 2 2" xfId="28738"/>
    <cellStyle name="Normal 12 2 4 2 2 3" xfId="28739"/>
    <cellStyle name="Normal 12 2 4 2 3" xfId="28740"/>
    <cellStyle name="Normal 12 2 4 2 3 2" xfId="28741"/>
    <cellStyle name="Normal 12 2 4 2 3 2 2" xfId="28742"/>
    <cellStyle name="Normal 12 2 4 2 3 3" xfId="28743"/>
    <cellStyle name="Normal 12 2 4 2 4" xfId="28744"/>
    <cellStyle name="Normal 12 2 4 2 4 2" xfId="28745"/>
    <cellStyle name="Normal 12 2 4 2 5" xfId="28746"/>
    <cellStyle name="Normal 12 2 4 3" xfId="28747"/>
    <cellStyle name="Normal 12 2 4 3 2" xfId="28748"/>
    <cellStyle name="Normal 12 2 4 3 2 2" xfId="28749"/>
    <cellStyle name="Normal 12 2 4 3 3" xfId="28750"/>
    <cellStyle name="Normal 12 2 4 4" xfId="28751"/>
    <cellStyle name="Normal 12 2 4 4 2" xfId="28752"/>
    <cellStyle name="Normal 12 2 4 4 2 2" xfId="28753"/>
    <cellStyle name="Normal 12 2 4 4 3" xfId="28754"/>
    <cellStyle name="Normal 12 2 4 5" xfId="28755"/>
    <cellStyle name="Normal 12 2 4 5 2" xfId="28756"/>
    <cellStyle name="Normal 12 2 4 6" xfId="28757"/>
    <cellStyle name="Normal 12 2 4 7" xfId="28758"/>
    <cellStyle name="Normal 12 2 5" xfId="28759"/>
    <cellStyle name="Normal 12 2 5 2" xfId="28760"/>
    <cellStyle name="Normal 12 2 5 2 2" xfId="28761"/>
    <cellStyle name="Normal 12 2 5 2 2 2" xfId="28762"/>
    <cellStyle name="Normal 12 2 5 2 3" xfId="28763"/>
    <cellStyle name="Normal 12 2 5 3" xfId="28764"/>
    <cellStyle name="Normal 12 2 5 3 2" xfId="28765"/>
    <cellStyle name="Normal 12 2 5 3 2 2" xfId="28766"/>
    <cellStyle name="Normal 12 2 5 3 3" xfId="28767"/>
    <cellStyle name="Normal 12 2 5 4" xfId="28768"/>
    <cellStyle name="Normal 12 2 5 4 2" xfId="28769"/>
    <cellStyle name="Normal 12 2 5 5" xfId="28770"/>
    <cellStyle name="Normal 12 2 5 6" xfId="28771"/>
    <cellStyle name="Normal 12 2 5 7" xfId="28772"/>
    <cellStyle name="Normal 12 2 6" xfId="28773"/>
    <cellStyle name="Normal 12 2 6 2" xfId="28774"/>
    <cellStyle name="Normal 12 2 6 2 2" xfId="28775"/>
    <cellStyle name="Normal 12 2 6 3" xfId="28776"/>
    <cellStyle name="Normal 12 2 7" xfId="28777"/>
    <cellStyle name="Normal 12 2 7 2" xfId="28778"/>
    <cellStyle name="Normal 12 2 7 2 2" xfId="28779"/>
    <cellStyle name="Normal 12 2 7 3" xfId="28780"/>
    <cellStyle name="Normal 12 2 8" xfId="28781"/>
    <cellStyle name="Normal 12 2 8 2" xfId="28782"/>
    <cellStyle name="Normal 12 2 9" xfId="28783"/>
    <cellStyle name="Normal 12 3" xfId="28784"/>
    <cellStyle name="Normal 12 3 2" xfId="28785"/>
    <cellStyle name="Normal 12 3 2 2" xfId="28786"/>
    <cellStyle name="Normal 12 3 2 2 2" xfId="28787"/>
    <cellStyle name="Normal 12 3 2 2 2 2" xfId="28788"/>
    <cellStyle name="Normal 12 3 2 2 2 2 2" xfId="28789"/>
    <cellStyle name="Normal 12 3 2 2 2 2 2 2" xfId="28790"/>
    <cellStyle name="Normal 12 3 2 2 2 2 3" xfId="28791"/>
    <cellStyle name="Normal 12 3 2 2 2 3" xfId="28792"/>
    <cellStyle name="Normal 12 3 2 2 2 3 2" xfId="28793"/>
    <cellStyle name="Normal 12 3 2 2 2 3 2 2" xfId="28794"/>
    <cellStyle name="Normal 12 3 2 2 2 3 3" xfId="28795"/>
    <cellStyle name="Normal 12 3 2 2 2 4" xfId="28796"/>
    <cellStyle name="Normal 12 3 2 2 2 4 2" xfId="28797"/>
    <cellStyle name="Normal 12 3 2 2 2 5" xfId="28798"/>
    <cellStyle name="Normal 12 3 2 2 3" xfId="28799"/>
    <cellStyle name="Normal 12 3 2 2 3 2" xfId="28800"/>
    <cellStyle name="Normal 12 3 2 2 3 2 2" xfId="28801"/>
    <cellStyle name="Normal 12 3 2 2 3 3" xfId="28802"/>
    <cellStyle name="Normal 12 3 2 2 4" xfId="28803"/>
    <cellStyle name="Normal 12 3 2 2 4 2" xfId="28804"/>
    <cellStyle name="Normal 12 3 2 2 4 2 2" xfId="28805"/>
    <cellStyle name="Normal 12 3 2 2 4 3" xfId="28806"/>
    <cellStyle name="Normal 12 3 2 2 5" xfId="28807"/>
    <cellStyle name="Normal 12 3 2 2 5 2" xfId="28808"/>
    <cellStyle name="Normal 12 3 2 2 6" xfId="28809"/>
    <cellStyle name="Normal 12 3 2 3" xfId="28810"/>
    <cellStyle name="Normal 12 3 2 3 2" xfId="28811"/>
    <cellStyle name="Normal 12 3 2 3 2 2" xfId="28812"/>
    <cellStyle name="Normal 12 3 2 3 2 2 2" xfId="28813"/>
    <cellStyle name="Normal 12 3 2 3 2 3" xfId="28814"/>
    <cellStyle name="Normal 12 3 2 3 3" xfId="28815"/>
    <cellStyle name="Normal 12 3 2 3 3 2" xfId="28816"/>
    <cellStyle name="Normal 12 3 2 3 3 2 2" xfId="28817"/>
    <cellStyle name="Normal 12 3 2 3 3 3" xfId="28818"/>
    <cellStyle name="Normal 12 3 2 3 4" xfId="28819"/>
    <cellStyle name="Normal 12 3 2 3 4 2" xfId="28820"/>
    <cellStyle name="Normal 12 3 2 3 5" xfId="28821"/>
    <cellStyle name="Normal 12 3 2 4" xfId="28822"/>
    <cellStyle name="Normal 12 3 2 4 2" xfId="28823"/>
    <cellStyle name="Normal 12 3 2 4 2 2" xfId="28824"/>
    <cellStyle name="Normal 12 3 2 4 3" xfId="28825"/>
    <cellStyle name="Normal 12 3 2 5" xfId="28826"/>
    <cellStyle name="Normal 12 3 2 5 2" xfId="28827"/>
    <cellStyle name="Normal 12 3 2 5 2 2" xfId="28828"/>
    <cellStyle name="Normal 12 3 2 5 3" xfId="28829"/>
    <cellStyle name="Normal 12 3 2 6" xfId="28830"/>
    <cellStyle name="Normal 12 3 2 6 2" xfId="28831"/>
    <cellStyle name="Normal 12 3 2 7" xfId="28832"/>
    <cellStyle name="Normal 12 3 3" xfId="28833"/>
    <cellStyle name="Normal 12 3 3 2" xfId="28834"/>
    <cellStyle name="Normal 12 3 3 2 2" xfId="28835"/>
    <cellStyle name="Normal 12 3 3 2 2 2" xfId="28836"/>
    <cellStyle name="Normal 12 3 3 2 2 2 2" xfId="28837"/>
    <cellStyle name="Normal 12 3 3 2 2 3" xfId="28838"/>
    <cellStyle name="Normal 12 3 3 2 3" xfId="28839"/>
    <cellStyle name="Normal 12 3 3 2 3 2" xfId="28840"/>
    <cellStyle name="Normal 12 3 3 2 3 2 2" xfId="28841"/>
    <cellStyle name="Normal 12 3 3 2 3 3" xfId="28842"/>
    <cellStyle name="Normal 12 3 3 2 4" xfId="28843"/>
    <cellStyle name="Normal 12 3 3 2 4 2" xfId="28844"/>
    <cellStyle name="Normal 12 3 3 2 5" xfId="28845"/>
    <cellStyle name="Normal 12 3 3 3" xfId="28846"/>
    <cellStyle name="Normal 12 3 3 3 2" xfId="28847"/>
    <cellStyle name="Normal 12 3 3 3 2 2" xfId="28848"/>
    <cellStyle name="Normal 12 3 3 3 3" xfId="28849"/>
    <cellStyle name="Normal 12 3 3 4" xfId="28850"/>
    <cellStyle name="Normal 12 3 3 4 2" xfId="28851"/>
    <cellStyle name="Normal 12 3 3 4 2 2" xfId="28852"/>
    <cellStyle name="Normal 12 3 3 4 3" xfId="28853"/>
    <cellStyle name="Normal 12 3 3 5" xfId="28854"/>
    <cellStyle name="Normal 12 3 3 5 2" xfId="28855"/>
    <cellStyle name="Normal 12 3 3 6" xfId="28856"/>
    <cellStyle name="Normal 12 3 3 7" xfId="28857"/>
    <cellStyle name="Normal 12 3 4" xfId="28858"/>
    <cellStyle name="Normal 12 3 4 2" xfId="28859"/>
    <cellStyle name="Normal 12 3 4 2 2" xfId="28860"/>
    <cellStyle name="Normal 12 3 4 2 2 2" xfId="28861"/>
    <cellStyle name="Normal 12 3 4 2 3" xfId="28862"/>
    <cellStyle name="Normal 12 3 4 3" xfId="28863"/>
    <cellStyle name="Normal 12 3 4 3 2" xfId="28864"/>
    <cellStyle name="Normal 12 3 4 3 2 2" xfId="28865"/>
    <cellStyle name="Normal 12 3 4 3 3" xfId="28866"/>
    <cellStyle name="Normal 12 3 4 4" xfId="28867"/>
    <cellStyle name="Normal 12 3 4 4 2" xfId="28868"/>
    <cellStyle name="Normal 12 3 4 5" xfId="28869"/>
    <cellStyle name="Normal 12 3 4 6" xfId="28870"/>
    <cellStyle name="Normal 12 3 4 7" xfId="28871"/>
    <cellStyle name="Normal 12 3 5" xfId="28872"/>
    <cellStyle name="Normal 12 3 5 2" xfId="28873"/>
    <cellStyle name="Normal 12 3 5 2 2" xfId="28874"/>
    <cellStyle name="Normal 12 3 5 3" xfId="28875"/>
    <cellStyle name="Normal 12 3 6" xfId="28876"/>
    <cellStyle name="Normal 12 3 6 2" xfId="28877"/>
    <cellStyle name="Normal 12 3 6 2 2" xfId="28878"/>
    <cellStyle name="Normal 12 3 6 3" xfId="28879"/>
    <cellStyle name="Normal 12 3 7" xfId="28880"/>
    <cellStyle name="Normal 12 3 7 2" xfId="28881"/>
    <cellStyle name="Normal 12 3 8" xfId="28882"/>
    <cellStyle name="Normal 12 3 9" xfId="28883"/>
    <cellStyle name="Normal 12 4" xfId="28884"/>
    <cellStyle name="Normal 12 4 2" xfId="28885"/>
    <cellStyle name="Normal 12 4 2 2" xfId="28886"/>
    <cellStyle name="Normal 12 4 2 2 2" xfId="28887"/>
    <cellStyle name="Normal 12 4 2 2 2 2" xfId="28888"/>
    <cellStyle name="Normal 12 4 2 2 2 2 2" xfId="28889"/>
    <cellStyle name="Normal 12 4 2 2 2 2 2 2" xfId="28890"/>
    <cellStyle name="Normal 12 4 2 2 2 2 3" xfId="28891"/>
    <cellStyle name="Normal 12 4 2 2 2 3" xfId="28892"/>
    <cellStyle name="Normal 12 4 2 2 2 3 2" xfId="28893"/>
    <cellStyle name="Normal 12 4 2 2 2 3 2 2" xfId="28894"/>
    <cellStyle name="Normal 12 4 2 2 2 3 3" xfId="28895"/>
    <cellStyle name="Normal 12 4 2 2 2 4" xfId="28896"/>
    <cellStyle name="Normal 12 4 2 2 2 4 2" xfId="28897"/>
    <cellStyle name="Normal 12 4 2 2 2 5" xfId="28898"/>
    <cellStyle name="Normal 12 4 2 2 3" xfId="28899"/>
    <cellStyle name="Normal 12 4 2 2 3 2" xfId="28900"/>
    <cellStyle name="Normal 12 4 2 2 3 2 2" xfId="28901"/>
    <cellStyle name="Normal 12 4 2 2 3 3" xfId="28902"/>
    <cellStyle name="Normal 12 4 2 2 4" xfId="28903"/>
    <cellStyle name="Normal 12 4 2 2 4 2" xfId="28904"/>
    <cellStyle name="Normal 12 4 2 2 4 2 2" xfId="28905"/>
    <cellStyle name="Normal 12 4 2 2 4 3" xfId="28906"/>
    <cellStyle name="Normal 12 4 2 2 5" xfId="28907"/>
    <cellStyle name="Normal 12 4 2 2 5 2" xfId="28908"/>
    <cellStyle name="Normal 12 4 2 2 6" xfId="28909"/>
    <cellStyle name="Normal 12 4 2 3" xfId="28910"/>
    <cellStyle name="Normal 12 4 2 3 2" xfId="28911"/>
    <cellStyle name="Normal 12 4 2 3 2 2" xfId="28912"/>
    <cellStyle name="Normal 12 4 2 3 2 2 2" xfId="28913"/>
    <cellStyle name="Normal 12 4 2 3 2 3" xfId="28914"/>
    <cellStyle name="Normal 12 4 2 3 3" xfId="28915"/>
    <cellStyle name="Normal 12 4 2 3 3 2" xfId="28916"/>
    <cellStyle name="Normal 12 4 2 3 3 2 2" xfId="28917"/>
    <cellStyle name="Normal 12 4 2 3 3 3" xfId="28918"/>
    <cellStyle name="Normal 12 4 2 3 4" xfId="28919"/>
    <cellStyle name="Normal 12 4 2 3 4 2" xfId="28920"/>
    <cellStyle name="Normal 12 4 2 3 5" xfId="28921"/>
    <cellStyle name="Normal 12 4 2 4" xfId="28922"/>
    <cellStyle name="Normal 12 4 2 4 2" xfId="28923"/>
    <cellStyle name="Normal 12 4 2 4 2 2" xfId="28924"/>
    <cellStyle name="Normal 12 4 2 4 3" xfId="28925"/>
    <cellStyle name="Normal 12 4 2 5" xfId="28926"/>
    <cellStyle name="Normal 12 4 2 5 2" xfId="28927"/>
    <cellStyle name="Normal 12 4 2 5 2 2" xfId="28928"/>
    <cellStyle name="Normal 12 4 2 5 3" xfId="28929"/>
    <cellStyle name="Normal 12 4 2 6" xfId="28930"/>
    <cellStyle name="Normal 12 4 2 6 2" xfId="28931"/>
    <cellStyle name="Normal 12 4 2 7" xfId="28932"/>
    <cellStyle name="Normal 12 4 2 8" xfId="28933"/>
    <cellStyle name="Normal 12 4 3" xfId="28934"/>
    <cellStyle name="Normal 12 4 3 2" xfId="28935"/>
    <cellStyle name="Normal 12 4 3 2 2" xfId="28936"/>
    <cellStyle name="Normal 12 4 3 2 2 2" xfId="28937"/>
    <cellStyle name="Normal 12 4 3 2 2 2 2" xfId="28938"/>
    <cellStyle name="Normal 12 4 3 2 2 3" xfId="28939"/>
    <cellStyle name="Normal 12 4 3 2 3" xfId="28940"/>
    <cellStyle name="Normal 12 4 3 2 3 2" xfId="28941"/>
    <cellStyle name="Normal 12 4 3 2 3 2 2" xfId="28942"/>
    <cellStyle name="Normal 12 4 3 2 3 3" xfId="28943"/>
    <cellStyle name="Normal 12 4 3 2 4" xfId="28944"/>
    <cellStyle name="Normal 12 4 3 2 4 2" xfId="28945"/>
    <cellStyle name="Normal 12 4 3 2 5" xfId="28946"/>
    <cellStyle name="Normal 12 4 3 3" xfId="28947"/>
    <cellStyle name="Normal 12 4 3 3 2" xfId="28948"/>
    <cellStyle name="Normal 12 4 3 3 2 2" xfId="28949"/>
    <cellStyle name="Normal 12 4 3 3 3" xfId="28950"/>
    <cellStyle name="Normal 12 4 3 4" xfId="28951"/>
    <cellStyle name="Normal 12 4 3 4 2" xfId="28952"/>
    <cellStyle name="Normal 12 4 3 4 2 2" xfId="28953"/>
    <cellStyle name="Normal 12 4 3 4 3" xfId="28954"/>
    <cellStyle name="Normal 12 4 3 5" xfId="28955"/>
    <cellStyle name="Normal 12 4 3 5 2" xfId="28956"/>
    <cellStyle name="Normal 12 4 3 6" xfId="28957"/>
    <cellStyle name="Normal 12 4 3 7" xfId="28958"/>
    <cellStyle name="Normal 12 4 3 8" xfId="28959"/>
    <cellStyle name="Normal 12 4 4" xfId="28960"/>
    <cellStyle name="Normal 12 4 4 2" xfId="28961"/>
    <cellStyle name="Normal 12 4 4 2 2" xfId="28962"/>
    <cellStyle name="Normal 12 4 4 2 2 2" xfId="28963"/>
    <cellStyle name="Normal 12 4 4 2 3" xfId="28964"/>
    <cellStyle name="Normal 12 4 4 3" xfId="28965"/>
    <cellStyle name="Normal 12 4 4 3 2" xfId="28966"/>
    <cellStyle name="Normal 12 4 4 3 2 2" xfId="28967"/>
    <cellStyle name="Normal 12 4 4 3 3" xfId="28968"/>
    <cellStyle name="Normal 12 4 4 4" xfId="28969"/>
    <cellStyle name="Normal 12 4 4 4 2" xfId="28970"/>
    <cellStyle name="Normal 12 4 4 5" xfId="28971"/>
    <cellStyle name="Normal 12 4 5" xfId="28972"/>
    <cellStyle name="Normal 12 4 5 2" xfId="28973"/>
    <cellStyle name="Normal 12 4 5 2 2" xfId="28974"/>
    <cellStyle name="Normal 12 4 5 3" xfId="28975"/>
    <cellStyle name="Normal 12 4 6" xfId="28976"/>
    <cellStyle name="Normal 12 4 6 2" xfId="28977"/>
    <cellStyle name="Normal 12 4 6 2 2" xfId="28978"/>
    <cellStyle name="Normal 12 4 6 3" xfId="28979"/>
    <cellStyle name="Normal 12 4 7" xfId="28980"/>
    <cellStyle name="Normal 12 4 7 2" xfId="28981"/>
    <cellStyle name="Normal 12 4 8" xfId="28982"/>
    <cellStyle name="Normal 12 5" xfId="28983"/>
    <cellStyle name="Normal 12 5 2" xfId="28984"/>
    <cellStyle name="Normal 12 5 2 2" xfId="28985"/>
    <cellStyle name="Normal 12 5 2 2 2" xfId="28986"/>
    <cellStyle name="Normal 12 5 2 2 2 2" xfId="28987"/>
    <cellStyle name="Normal 12 5 2 2 2 2 2" xfId="28988"/>
    <cellStyle name="Normal 12 5 2 2 2 3" xfId="28989"/>
    <cellStyle name="Normal 12 5 2 2 3" xfId="28990"/>
    <cellStyle name="Normal 12 5 2 2 3 2" xfId="28991"/>
    <cellStyle name="Normal 12 5 2 2 3 2 2" xfId="28992"/>
    <cellStyle name="Normal 12 5 2 2 3 3" xfId="28993"/>
    <cellStyle name="Normal 12 5 2 2 4" xfId="28994"/>
    <cellStyle name="Normal 12 5 2 2 4 2" xfId="28995"/>
    <cellStyle name="Normal 12 5 2 2 5" xfId="28996"/>
    <cellStyle name="Normal 12 5 2 3" xfId="28997"/>
    <cellStyle name="Normal 12 5 2 3 2" xfId="28998"/>
    <cellStyle name="Normal 12 5 2 3 2 2" xfId="28999"/>
    <cellStyle name="Normal 12 5 2 3 3" xfId="29000"/>
    <cellStyle name="Normal 12 5 2 4" xfId="29001"/>
    <cellStyle name="Normal 12 5 2 4 2" xfId="29002"/>
    <cellStyle name="Normal 12 5 2 4 2 2" xfId="29003"/>
    <cellStyle name="Normal 12 5 2 4 3" xfId="29004"/>
    <cellStyle name="Normal 12 5 2 5" xfId="29005"/>
    <cellStyle name="Normal 12 5 2 5 2" xfId="29006"/>
    <cellStyle name="Normal 12 5 2 6" xfId="29007"/>
    <cellStyle name="Normal 12 5 3" xfId="29008"/>
    <cellStyle name="Normal 12 5 3 2" xfId="29009"/>
    <cellStyle name="Normal 12 5 3 2 2" xfId="29010"/>
    <cellStyle name="Normal 12 5 3 2 2 2" xfId="29011"/>
    <cellStyle name="Normal 12 5 3 2 3" xfId="29012"/>
    <cellStyle name="Normal 12 5 3 3" xfId="29013"/>
    <cellStyle name="Normal 12 5 3 3 2" xfId="29014"/>
    <cellStyle name="Normal 12 5 3 3 2 2" xfId="29015"/>
    <cellStyle name="Normal 12 5 3 3 3" xfId="29016"/>
    <cellStyle name="Normal 12 5 3 4" xfId="29017"/>
    <cellStyle name="Normal 12 5 3 4 2" xfId="29018"/>
    <cellStyle name="Normal 12 5 3 5" xfId="29019"/>
    <cellStyle name="Normal 12 5 4" xfId="29020"/>
    <cellStyle name="Normal 12 5 4 2" xfId="29021"/>
    <cellStyle name="Normal 12 5 4 2 2" xfId="29022"/>
    <cellStyle name="Normal 12 5 4 3" xfId="29023"/>
    <cellStyle name="Normal 12 5 5" xfId="29024"/>
    <cellStyle name="Normal 12 5 5 2" xfId="29025"/>
    <cellStyle name="Normal 12 5 5 2 2" xfId="29026"/>
    <cellStyle name="Normal 12 5 5 3" xfId="29027"/>
    <cellStyle name="Normal 12 5 6" xfId="29028"/>
    <cellStyle name="Normal 12 5 6 2" xfId="29029"/>
    <cellStyle name="Normal 12 5 7" xfId="29030"/>
    <cellStyle name="Normal 12 5 8" xfId="29031"/>
    <cellStyle name="Normal 12 6" xfId="29032"/>
    <cellStyle name="Normal 12 6 2" xfId="29033"/>
    <cellStyle name="Normal 12 6 2 2" xfId="29034"/>
    <cellStyle name="Normal 12 6 2 2 2" xfId="29035"/>
    <cellStyle name="Normal 12 6 2 2 2 2" xfId="29036"/>
    <cellStyle name="Normal 12 6 2 2 3" xfId="29037"/>
    <cellStyle name="Normal 12 6 2 3" xfId="29038"/>
    <cellStyle name="Normal 12 6 2 3 2" xfId="29039"/>
    <cellStyle name="Normal 12 6 2 3 2 2" xfId="29040"/>
    <cellStyle name="Normal 12 6 2 3 3" xfId="29041"/>
    <cellStyle name="Normal 12 6 2 4" xfId="29042"/>
    <cellStyle name="Normal 12 6 2 4 2" xfId="29043"/>
    <cellStyle name="Normal 12 6 2 5" xfId="29044"/>
    <cellStyle name="Normal 12 6 3" xfId="29045"/>
    <cellStyle name="Normal 12 6 3 2" xfId="29046"/>
    <cellStyle name="Normal 12 6 3 2 2" xfId="29047"/>
    <cellStyle name="Normal 12 6 3 3" xfId="29048"/>
    <cellStyle name="Normal 12 6 4" xfId="29049"/>
    <cellStyle name="Normal 12 6 4 2" xfId="29050"/>
    <cellStyle name="Normal 12 6 4 2 2" xfId="29051"/>
    <cellStyle name="Normal 12 6 4 3" xfId="29052"/>
    <cellStyle name="Normal 12 6 5" xfId="29053"/>
    <cellStyle name="Normal 12 6 5 2" xfId="29054"/>
    <cellStyle name="Normal 12 6 6" xfId="29055"/>
    <cellStyle name="Normal 12 6 7" xfId="29056"/>
    <cellStyle name="Normal 12 6 8" xfId="29057"/>
    <cellStyle name="Normal 12 7" xfId="29058"/>
    <cellStyle name="Normal 12 7 2" xfId="29059"/>
    <cellStyle name="Normal 12 7 2 2" xfId="29060"/>
    <cellStyle name="Normal 12 7 2 2 2" xfId="29061"/>
    <cellStyle name="Normal 12 7 2 3" xfId="29062"/>
    <cellStyle name="Normal 12 7 2 4" xfId="29063"/>
    <cellStyle name="Normal 12 7 2 5" xfId="29064"/>
    <cellStyle name="Normal 12 7 3" xfId="29065"/>
    <cellStyle name="Normal 12 7 3 2" xfId="29066"/>
    <cellStyle name="Normal 12 7 3 2 2" xfId="29067"/>
    <cellStyle name="Normal 12 7 3 3" xfId="29068"/>
    <cellStyle name="Normal 12 7 4" xfId="29069"/>
    <cellStyle name="Normal 12 7 4 2" xfId="29070"/>
    <cellStyle name="Normal 12 7 5" xfId="29071"/>
    <cellStyle name="Normal 12 8" xfId="29072"/>
    <cellStyle name="Normal 12 8 2" xfId="29073"/>
    <cellStyle name="Normal 12 8 2 2" xfId="29074"/>
    <cellStyle name="Normal 12 8 3" xfId="29075"/>
    <cellStyle name="Normal 12 8 4" xfId="29076"/>
    <cellStyle name="Normal 12 9" xfId="29077"/>
    <cellStyle name="Normal 12 9 2" xfId="29078"/>
    <cellStyle name="Normal 12 9 2 2" xfId="29079"/>
    <cellStyle name="Normal 12 9 3" xfId="29080"/>
    <cellStyle name="Normal 12_2112 2148 Reg Labor" xfId="29081"/>
    <cellStyle name="Normal 120" xfId="29082"/>
    <cellStyle name="Normal 120 2" xfId="29083"/>
    <cellStyle name="Normal 120 2 2" xfId="29084"/>
    <cellStyle name="Normal 120 2 3" xfId="29085"/>
    <cellStyle name="Normal 120 3" xfId="29086"/>
    <cellStyle name="Normal 121" xfId="29087"/>
    <cellStyle name="Normal 121 2" xfId="29088"/>
    <cellStyle name="Normal 121 3" xfId="29089"/>
    <cellStyle name="Normal 122" xfId="29090"/>
    <cellStyle name="Normal 122 2" xfId="29091"/>
    <cellStyle name="Normal 122 3" xfId="29092"/>
    <cellStyle name="Normal 123" xfId="29093"/>
    <cellStyle name="Normal 123 2" xfId="29094"/>
    <cellStyle name="Normal 123 3" xfId="29095"/>
    <cellStyle name="Normal 124" xfId="29096"/>
    <cellStyle name="Normal 124 2" xfId="29097"/>
    <cellStyle name="Normal 124 3" xfId="29098"/>
    <cellStyle name="Normal 125" xfId="29099"/>
    <cellStyle name="Normal 125 2" xfId="29100"/>
    <cellStyle name="Normal 125 3" xfId="29101"/>
    <cellStyle name="Normal 126" xfId="29102"/>
    <cellStyle name="Normal 126 2" xfId="29103"/>
    <cellStyle name="Normal 126 3" xfId="29104"/>
    <cellStyle name="Normal 127" xfId="29105"/>
    <cellStyle name="Normal 127 2" xfId="29106"/>
    <cellStyle name="Normal 127 3" xfId="29107"/>
    <cellStyle name="Normal 128" xfId="29108"/>
    <cellStyle name="Normal 128 2" xfId="29109"/>
    <cellStyle name="Normal 128 3" xfId="29110"/>
    <cellStyle name="Normal 129" xfId="29111"/>
    <cellStyle name="Normal 129 2" xfId="29112"/>
    <cellStyle name="Normal 129 3" xfId="29113"/>
    <cellStyle name="Normal 129 4" xfId="29114"/>
    <cellStyle name="Normal 13" xfId="29115"/>
    <cellStyle name="Normal 13 10" xfId="29116"/>
    <cellStyle name="Normal 13 10 2" xfId="29117"/>
    <cellStyle name="Normal 13 11" xfId="29118"/>
    <cellStyle name="Normal 13 12" xfId="29119"/>
    <cellStyle name="Normal 13 2" xfId="29120"/>
    <cellStyle name="Normal 13 2 2" xfId="29121"/>
    <cellStyle name="Normal 13 2 2 10" xfId="29122"/>
    <cellStyle name="Normal 13 2 2 2" xfId="29123"/>
    <cellStyle name="Normal 13 2 2 2 2" xfId="29124"/>
    <cellStyle name="Normal 13 2 2 2 2 2" xfId="29125"/>
    <cellStyle name="Normal 13 2 2 2 2 2 2" xfId="29126"/>
    <cellStyle name="Normal 13 2 2 2 2 2 2 2" xfId="29127"/>
    <cellStyle name="Normal 13 2 2 2 2 2 2 2 2" xfId="29128"/>
    <cellStyle name="Normal 13 2 2 2 2 2 2 3" xfId="29129"/>
    <cellStyle name="Normal 13 2 2 2 2 2 3" xfId="29130"/>
    <cellStyle name="Normal 13 2 2 2 2 2 3 2" xfId="29131"/>
    <cellStyle name="Normal 13 2 2 2 2 2 3 2 2" xfId="29132"/>
    <cellStyle name="Normal 13 2 2 2 2 2 3 3" xfId="29133"/>
    <cellStyle name="Normal 13 2 2 2 2 2 4" xfId="29134"/>
    <cellStyle name="Normal 13 2 2 2 2 2 4 2" xfId="29135"/>
    <cellStyle name="Normal 13 2 2 2 2 2 5" xfId="29136"/>
    <cellStyle name="Normal 13 2 2 2 2 3" xfId="29137"/>
    <cellStyle name="Normal 13 2 2 2 2 3 2" xfId="29138"/>
    <cellStyle name="Normal 13 2 2 2 2 3 2 2" xfId="29139"/>
    <cellStyle name="Normal 13 2 2 2 2 3 3" xfId="29140"/>
    <cellStyle name="Normal 13 2 2 2 2 4" xfId="29141"/>
    <cellStyle name="Normal 13 2 2 2 2 4 2" xfId="29142"/>
    <cellStyle name="Normal 13 2 2 2 2 4 2 2" xfId="29143"/>
    <cellStyle name="Normal 13 2 2 2 2 4 3" xfId="29144"/>
    <cellStyle name="Normal 13 2 2 2 2 5" xfId="29145"/>
    <cellStyle name="Normal 13 2 2 2 2 5 2" xfId="29146"/>
    <cellStyle name="Normal 13 2 2 2 2 6" xfId="29147"/>
    <cellStyle name="Normal 13 2 2 2 2 7" xfId="29148"/>
    <cellStyle name="Normal 13 2 2 2 3" xfId="29149"/>
    <cellStyle name="Normal 13 2 2 2 3 2" xfId="29150"/>
    <cellStyle name="Normal 13 2 2 2 3 2 2" xfId="29151"/>
    <cellStyle name="Normal 13 2 2 2 3 2 2 2" xfId="29152"/>
    <cellStyle name="Normal 13 2 2 2 3 2 3" xfId="29153"/>
    <cellStyle name="Normal 13 2 2 2 3 3" xfId="29154"/>
    <cellStyle name="Normal 13 2 2 2 3 3 2" xfId="29155"/>
    <cellStyle name="Normal 13 2 2 2 3 3 2 2" xfId="29156"/>
    <cellStyle name="Normal 13 2 2 2 3 3 3" xfId="29157"/>
    <cellStyle name="Normal 13 2 2 2 3 4" xfId="29158"/>
    <cellStyle name="Normal 13 2 2 2 3 4 2" xfId="29159"/>
    <cellStyle name="Normal 13 2 2 2 3 5" xfId="29160"/>
    <cellStyle name="Normal 13 2 2 2 4" xfId="29161"/>
    <cellStyle name="Normal 13 2 2 2 4 2" xfId="29162"/>
    <cellStyle name="Normal 13 2 2 2 4 2 2" xfId="29163"/>
    <cellStyle name="Normal 13 2 2 2 4 3" xfId="29164"/>
    <cellStyle name="Normal 13 2 2 2 5" xfId="29165"/>
    <cellStyle name="Normal 13 2 2 2 5 2" xfId="29166"/>
    <cellStyle name="Normal 13 2 2 2 5 2 2" xfId="29167"/>
    <cellStyle name="Normal 13 2 2 2 5 3" xfId="29168"/>
    <cellStyle name="Normal 13 2 2 2 6" xfId="29169"/>
    <cellStyle name="Normal 13 2 2 2 6 2" xfId="29170"/>
    <cellStyle name="Normal 13 2 2 2 7" xfId="29171"/>
    <cellStyle name="Normal 13 2 2 2 8" xfId="29172"/>
    <cellStyle name="Normal 13 2 2 2 9" xfId="29173"/>
    <cellStyle name="Normal 13 2 2 3" xfId="29174"/>
    <cellStyle name="Normal 13 2 2 3 2" xfId="29175"/>
    <cellStyle name="Normal 13 2 2 3 2 2" xfId="29176"/>
    <cellStyle name="Normal 13 2 2 3 2 2 2" xfId="29177"/>
    <cellStyle name="Normal 13 2 2 3 2 2 2 2" xfId="29178"/>
    <cellStyle name="Normal 13 2 2 3 2 2 3" xfId="29179"/>
    <cellStyle name="Normal 13 2 2 3 2 3" xfId="29180"/>
    <cellStyle name="Normal 13 2 2 3 2 3 2" xfId="29181"/>
    <cellStyle name="Normal 13 2 2 3 2 3 2 2" xfId="29182"/>
    <cellStyle name="Normal 13 2 2 3 2 3 3" xfId="29183"/>
    <cellStyle name="Normal 13 2 2 3 2 4" xfId="29184"/>
    <cellStyle name="Normal 13 2 2 3 2 4 2" xfId="29185"/>
    <cellStyle name="Normal 13 2 2 3 2 5" xfId="29186"/>
    <cellStyle name="Normal 13 2 2 3 2 6" xfId="29187"/>
    <cellStyle name="Normal 13 2 2 3 2 7" xfId="29188"/>
    <cellStyle name="Normal 13 2 2 3 3" xfId="29189"/>
    <cellStyle name="Normal 13 2 2 3 3 2" xfId="29190"/>
    <cellStyle name="Normal 13 2 2 3 3 2 2" xfId="29191"/>
    <cellStyle name="Normal 13 2 2 3 3 3" xfId="29192"/>
    <cellStyle name="Normal 13 2 2 3 4" xfId="29193"/>
    <cellStyle name="Normal 13 2 2 3 4 2" xfId="29194"/>
    <cellStyle name="Normal 13 2 2 3 4 2 2" xfId="29195"/>
    <cellStyle name="Normal 13 2 2 3 4 3" xfId="29196"/>
    <cellStyle name="Normal 13 2 2 3 5" xfId="29197"/>
    <cellStyle name="Normal 13 2 2 3 5 2" xfId="29198"/>
    <cellStyle name="Normal 13 2 2 3 6" xfId="29199"/>
    <cellStyle name="Normal 13 2 2 4" xfId="29200"/>
    <cellStyle name="Normal 13 2 2 4 2" xfId="29201"/>
    <cellStyle name="Normal 13 2 2 4 2 2" xfId="29202"/>
    <cellStyle name="Normal 13 2 2 4 2 2 2" xfId="29203"/>
    <cellStyle name="Normal 13 2 2 4 2 3" xfId="29204"/>
    <cellStyle name="Normal 13 2 2 4 3" xfId="29205"/>
    <cellStyle name="Normal 13 2 2 4 3 2" xfId="29206"/>
    <cellStyle name="Normal 13 2 2 4 3 2 2" xfId="29207"/>
    <cellStyle name="Normal 13 2 2 4 3 3" xfId="29208"/>
    <cellStyle name="Normal 13 2 2 4 4" xfId="29209"/>
    <cellStyle name="Normal 13 2 2 4 4 2" xfId="29210"/>
    <cellStyle name="Normal 13 2 2 4 5" xfId="29211"/>
    <cellStyle name="Normal 13 2 2 5" xfId="29212"/>
    <cellStyle name="Normal 13 2 2 5 2" xfId="29213"/>
    <cellStyle name="Normal 13 2 2 5 2 2" xfId="29214"/>
    <cellStyle name="Normal 13 2 2 5 3" xfId="29215"/>
    <cellStyle name="Normal 13 2 2 6" xfId="29216"/>
    <cellStyle name="Normal 13 2 2 6 2" xfId="29217"/>
    <cellStyle name="Normal 13 2 2 6 2 2" xfId="29218"/>
    <cellStyle name="Normal 13 2 2 6 3" xfId="29219"/>
    <cellStyle name="Normal 13 2 2 7" xfId="29220"/>
    <cellStyle name="Normal 13 2 2 7 2" xfId="29221"/>
    <cellStyle name="Normal 13 2 2 8" xfId="29222"/>
    <cellStyle name="Normal 13 2 2 9" xfId="29223"/>
    <cellStyle name="Normal 13 2 3" xfId="29224"/>
    <cellStyle name="Normal 13 2 3 2" xfId="29225"/>
    <cellStyle name="Normal 13 2 3 2 2" xfId="29226"/>
    <cellStyle name="Normal 13 2 3 2 2 2" xfId="29227"/>
    <cellStyle name="Normal 13 2 3 2 2 2 2" xfId="29228"/>
    <cellStyle name="Normal 13 2 3 2 2 2 2 2" xfId="29229"/>
    <cellStyle name="Normal 13 2 3 2 2 2 3" xfId="29230"/>
    <cellStyle name="Normal 13 2 3 2 2 3" xfId="29231"/>
    <cellStyle name="Normal 13 2 3 2 2 3 2" xfId="29232"/>
    <cellStyle name="Normal 13 2 3 2 2 3 2 2" xfId="29233"/>
    <cellStyle name="Normal 13 2 3 2 2 3 3" xfId="29234"/>
    <cellStyle name="Normal 13 2 3 2 2 4" xfId="29235"/>
    <cellStyle name="Normal 13 2 3 2 2 4 2" xfId="29236"/>
    <cellStyle name="Normal 13 2 3 2 2 5" xfId="29237"/>
    <cellStyle name="Normal 13 2 3 2 3" xfId="29238"/>
    <cellStyle name="Normal 13 2 3 2 3 2" xfId="29239"/>
    <cellStyle name="Normal 13 2 3 2 3 2 2" xfId="29240"/>
    <cellStyle name="Normal 13 2 3 2 3 3" xfId="29241"/>
    <cellStyle name="Normal 13 2 3 2 4" xfId="29242"/>
    <cellStyle name="Normal 13 2 3 2 4 2" xfId="29243"/>
    <cellStyle name="Normal 13 2 3 2 4 2 2" xfId="29244"/>
    <cellStyle name="Normal 13 2 3 2 4 3" xfId="29245"/>
    <cellStyle name="Normal 13 2 3 2 5" xfId="29246"/>
    <cellStyle name="Normal 13 2 3 2 5 2" xfId="29247"/>
    <cellStyle name="Normal 13 2 3 2 6" xfId="29248"/>
    <cellStyle name="Normal 13 2 3 2 7" xfId="29249"/>
    <cellStyle name="Normal 13 2 3 3" xfId="29250"/>
    <cellStyle name="Normal 13 2 3 3 2" xfId="29251"/>
    <cellStyle name="Normal 13 2 3 3 2 2" xfId="29252"/>
    <cellStyle name="Normal 13 2 3 3 2 2 2" xfId="29253"/>
    <cellStyle name="Normal 13 2 3 3 2 3" xfId="29254"/>
    <cellStyle name="Normal 13 2 3 3 3" xfId="29255"/>
    <cellStyle name="Normal 13 2 3 3 3 2" xfId="29256"/>
    <cellStyle name="Normal 13 2 3 3 3 2 2" xfId="29257"/>
    <cellStyle name="Normal 13 2 3 3 3 3" xfId="29258"/>
    <cellStyle name="Normal 13 2 3 3 4" xfId="29259"/>
    <cellStyle name="Normal 13 2 3 3 4 2" xfId="29260"/>
    <cellStyle name="Normal 13 2 3 3 5" xfId="29261"/>
    <cellStyle name="Normal 13 2 3 4" xfId="29262"/>
    <cellStyle name="Normal 13 2 3 4 2" xfId="29263"/>
    <cellStyle name="Normal 13 2 3 4 2 2" xfId="29264"/>
    <cellStyle name="Normal 13 2 3 4 3" xfId="29265"/>
    <cellStyle name="Normal 13 2 3 5" xfId="29266"/>
    <cellStyle name="Normal 13 2 3 5 2" xfId="29267"/>
    <cellStyle name="Normal 13 2 3 5 2 2" xfId="29268"/>
    <cellStyle name="Normal 13 2 3 5 3" xfId="29269"/>
    <cellStyle name="Normal 13 2 3 6" xfId="29270"/>
    <cellStyle name="Normal 13 2 3 6 2" xfId="29271"/>
    <cellStyle name="Normal 13 2 3 7" xfId="29272"/>
    <cellStyle name="Normal 13 2 3 8" xfId="29273"/>
    <cellStyle name="Normal 13 2 3 9" xfId="29274"/>
    <cellStyle name="Normal 13 2 4" xfId="29275"/>
    <cellStyle name="Normal 13 2 4 2" xfId="29276"/>
    <cellStyle name="Normal 13 2 4 2 2" xfId="29277"/>
    <cellStyle name="Normal 13 2 4 2 2 2" xfId="29278"/>
    <cellStyle name="Normal 13 2 4 2 2 2 2" xfId="29279"/>
    <cellStyle name="Normal 13 2 4 2 2 3" xfId="29280"/>
    <cellStyle name="Normal 13 2 4 2 3" xfId="29281"/>
    <cellStyle name="Normal 13 2 4 2 3 2" xfId="29282"/>
    <cellStyle name="Normal 13 2 4 2 3 2 2" xfId="29283"/>
    <cellStyle name="Normal 13 2 4 2 3 3" xfId="29284"/>
    <cellStyle name="Normal 13 2 4 2 4" xfId="29285"/>
    <cellStyle name="Normal 13 2 4 2 4 2" xfId="29286"/>
    <cellStyle name="Normal 13 2 4 2 5" xfId="29287"/>
    <cellStyle name="Normal 13 2 4 3" xfId="29288"/>
    <cellStyle name="Normal 13 2 4 3 2" xfId="29289"/>
    <cellStyle name="Normal 13 2 4 3 2 2" xfId="29290"/>
    <cellStyle name="Normal 13 2 4 3 3" xfId="29291"/>
    <cellStyle name="Normal 13 2 4 4" xfId="29292"/>
    <cellStyle name="Normal 13 2 4 4 2" xfId="29293"/>
    <cellStyle name="Normal 13 2 4 4 2 2" xfId="29294"/>
    <cellStyle name="Normal 13 2 4 4 3" xfId="29295"/>
    <cellStyle name="Normal 13 2 4 5" xfId="29296"/>
    <cellStyle name="Normal 13 2 4 5 2" xfId="29297"/>
    <cellStyle name="Normal 13 2 4 6" xfId="29298"/>
    <cellStyle name="Normal 13 2 4 7" xfId="29299"/>
    <cellStyle name="Normal 13 2 5" xfId="29300"/>
    <cellStyle name="Normal 13 2 5 2" xfId="29301"/>
    <cellStyle name="Normal 13 2 5 2 2" xfId="29302"/>
    <cellStyle name="Normal 13 2 5 2 2 2" xfId="29303"/>
    <cellStyle name="Normal 13 2 5 2 3" xfId="29304"/>
    <cellStyle name="Normal 13 2 5 3" xfId="29305"/>
    <cellStyle name="Normal 13 2 5 3 2" xfId="29306"/>
    <cellStyle name="Normal 13 2 5 3 2 2" xfId="29307"/>
    <cellStyle name="Normal 13 2 5 3 3" xfId="29308"/>
    <cellStyle name="Normal 13 2 5 4" xfId="29309"/>
    <cellStyle name="Normal 13 2 5 4 2" xfId="29310"/>
    <cellStyle name="Normal 13 2 5 5" xfId="29311"/>
    <cellStyle name="Normal 13 2 5 6" xfId="29312"/>
    <cellStyle name="Normal 13 2 5 7" xfId="29313"/>
    <cellStyle name="Normal 13 2 6" xfId="29314"/>
    <cellStyle name="Normal 13 2 6 2" xfId="29315"/>
    <cellStyle name="Normal 13 2 6 2 2" xfId="29316"/>
    <cellStyle name="Normal 13 2 6 3" xfId="29317"/>
    <cellStyle name="Normal 13 2 7" xfId="29318"/>
    <cellStyle name="Normal 13 2 7 2" xfId="29319"/>
    <cellStyle name="Normal 13 2 7 2 2" xfId="29320"/>
    <cellStyle name="Normal 13 2 7 3" xfId="29321"/>
    <cellStyle name="Normal 13 2 8" xfId="29322"/>
    <cellStyle name="Normal 13 2 8 2" xfId="29323"/>
    <cellStyle name="Normal 13 2 9" xfId="29324"/>
    <cellStyle name="Normal 13 3" xfId="29325"/>
    <cellStyle name="Normal 13 3 10" xfId="29326"/>
    <cellStyle name="Normal 13 3 2" xfId="29327"/>
    <cellStyle name="Normal 13 3 2 2" xfId="29328"/>
    <cellStyle name="Normal 13 3 2 2 2" xfId="29329"/>
    <cellStyle name="Normal 13 3 2 2 2 2" xfId="29330"/>
    <cellStyle name="Normal 13 3 2 2 2 2 2" xfId="29331"/>
    <cellStyle name="Normal 13 3 2 2 2 2 2 2" xfId="29332"/>
    <cellStyle name="Normal 13 3 2 2 2 2 3" xfId="29333"/>
    <cellStyle name="Normal 13 3 2 2 2 3" xfId="29334"/>
    <cellStyle name="Normal 13 3 2 2 2 3 2" xfId="29335"/>
    <cellStyle name="Normal 13 3 2 2 2 3 2 2" xfId="29336"/>
    <cellStyle name="Normal 13 3 2 2 2 3 3" xfId="29337"/>
    <cellStyle name="Normal 13 3 2 2 2 4" xfId="29338"/>
    <cellStyle name="Normal 13 3 2 2 2 4 2" xfId="29339"/>
    <cellStyle name="Normal 13 3 2 2 2 5" xfId="29340"/>
    <cellStyle name="Normal 13 3 2 2 3" xfId="29341"/>
    <cellStyle name="Normal 13 3 2 2 3 2" xfId="29342"/>
    <cellStyle name="Normal 13 3 2 2 3 2 2" xfId="29343"/>
    <cellStyle name="Normal 13 3 2 2 3 3" xfId="29344"/>
    <cellStyle name="Normal 13 3 2 2 4" xfId="29345"/>
    <cellStyle name="Normal 13 3 2 2 4 2" xfId="29346"/>
    <cellStyle name="Normal 13 3 2 2 4 2 2" xfId="29347"/>
    <cellStyle name="Normal 13 3 2 2 4 3" xfId="29348"/>
    <cellStyle name="Normal 13 3 2 2 5" xfId="29349"/>
    <cellStyle name="Normal 13 3 2 2 5 2" xfId="29350"/>
    <cellStyle name="Normal 13 3 2 2 6" xfId="29351"/>
    <cellStyle name="Normal 13 3 2 2 7" xfId="29352"/>
    <cellStyle name="Normal 13 3 2 3" xfId="29353"/>
    <cellStyle name="Normal 13 3 2 3 2" xfId="29354"/>
    <cellStyle name="Normal 13 3 2 3 2 2" xfId="29355"/>
    <cellStyle name="Normal 13 3 2 3 2 2 2" xfId="29356"/>
    <cellStyle name="Normal 13 3 2 3 2 3" xfId="29357"/>
    <cellStyle name="Normal 13 3 2 3 3" xfId="29358"/>
    <cellStyle name="Normal 13 3 2 3 3 2" xfId="29359"/>
    <cellStyle name="Normal 13 3 2 3 3 2 2" xfId="29360"/>
    <cellStyle name="Normal 13 3 2 3 3 3" xfId="29361"/>
    <cellStyle name="Normal 13 3 2 3 4" xfId="29362"/>
    <cellStyle name="Normal 13 3 2 3 4 2" xfId="29363"/>
    <cellStyle name="Normal 13 3 2 3 5" xfId="29364"/>
    <cellStyle name="Normal 13 3 2 4" xfId="29365"/>
    <cellStyle name="Normal 13 3 2 4 2" xfId="29366"/>
    <cellStyle name="Normal 13 3 2 4 2 2" xfId="29367"/>
    <cellStyle name="Normal 13 3 2 4 3" xfId="29368"/>
    <cellStyle name="Normal 13 3 2 5" xfId="29369"/>
    <cellStyle name="Normal 13 3 2 5 2" xfId="29370"/>
    <cellStyle name="Normal 13 3 2 5 2 2" xfId="29371"/>
    <cellStyle name="Normal 13 3 2 5 3" xfId="29372"/>
    <cellStyle name="Normal 13 3 2 6" xfId="29373"/>
    <cellStyle name="Normal 13 3 2 6 2" xfId="29374"/>
    <cellStyle name="Normal 13 3 2 7" xfId="29375"/>
    <cellStyle name="Normal 13 3 2 8" xfId="29376"/>
    <cellStyle name="Normal 13 3 3" xfId="29377"/>
    <cellStyle name="Normal 13 3 3 2" xfId="29378"/>
    <cellStyle name="Normal 13 3 3 2 2" xfId="29379"/>
    <cellStyle name="Normal 13 3 3 2 2 2" xfId="29380"/>
    <cellStyle name="Normal 13 3 3 2 2 2 2" xfId="29381"/>
    <cellStyle name="Normal 13 3 3 2 2 3" xfId="29382"/>
    <cellStyle name="Normal 13 3 3 2 3" xfId="29383"/>
    <cellStyle name="Normal 13 3 3 2 3 2" xfId="29384"/>
    <cellStyle name="Normal 13 3 3 2 3 2 2" xfId="29385"/>
    <cellStyle name="Normal 13 3 3 2 3 3" xfId="29386"/>
    <cellStyle name="Normal 13 3 3 2 4" xfId="29387"/>
    <cellStyle name="Normal 13 3 3 2 4 2" xfId="29388"/>
    <cellStyle name="Normal 13 3 3 2 5" xfId="29389"/>
    <cellStyle name="Normal 13 3 3 3" xfId="29390"/>
    <cellStyle name="Normal 13 3 3 3 2" xfId="29391"/>
    <cellStyle name="Normal 13 3 3 3 2 2" xfId="29392"/>
    <cellStyle name="Normal 13 3 3 3 3" xfId="29393"/>
    <cellStyle name="Normal 13 3 3 4" xfId="29394"/>
    <cellStyle name="Normal 13 3 3 4 2" xfId="29395"/>
    <cellStyle name="Normal 13 3 3 4 2 2" xfId="29396"/>
    <cellStyle name="Normal 13 3 3 4 3" xfId="29397"/>
    <cellStyle name="Normal 13 3 3 5" xfId="29398"/>
    <cellStyle name="Normal 13 3 3 5 2" xfId="29399"/>
    <cellStyle name="Normal 13 3 3 6" xfId="29400"/>
    <cellStyle name="Normal 13 3 3 7" xfId="29401"/>
    <cellStyle name="Normal 13 3 4" xfId="29402"/>
    <cellStyle name="Normal 13 3 4 2" xfId="29403"/>
    <cellStyle name="Normal 13 3 4 2 2" xfId="29404"/>
    <cellStyle name="Normal 13 3 4 2 2 2" xfId="29405"/>
    <cellStyle name="Normal 13 3 4 2 3" xfId="29406"/>
    <cellStyle name="Normal 13 3 4 3" xfId="29407"/>
    <cellStyle name="Normal 13 3 4 3 2" xfId="29408"/>
    <cellStyle name="Normal 13 3 4 3 2 2" xfId="29409"/>
    <cellStyle name="Normal 13 3 4 3 3" xfId="29410"/>
    <cellStyle name="Normal 13 3 4 4" xfId="29411"/>
    <cellStyle name="Normal 13 3 4 4 2" xfId="29412"/>
    <cellStyle name="Normal 13 3 4 5" xfId="29413"/>
    <cellStyle name="Normal 13 3 4 6" xfId="29414"/>
    <cellStyle name="Normal 13 3 4 7" xfId="29415"/>
    <cellStyle name="Normal 13 3 5" xfId="29416"/>
    <cellStyle name="Normal 13 3 5 2" xfId="29417"/>
    <cellStyle name="Normal 13 3 5 2 2" xfId="29418"/>
    <cellStyle name="Normal 13 3 5 3" xfId="29419"/>
    <cellStyle name="Normal 13 3 6" xfId="29420"/>
    <cellStyle name="Normal 13 3 6 2" xfId="29421"/>
    <cellStyle name="Normal 13 3 6 2 2" xfId="29422"/>
    <cellStyle name="Normal 13 3 6 3" xfId="29423"/>
    <cellStyle name="Normal 13 3 7" xfId="29424"/>
    <cellStyle name="Normal 13 3 7 2" xfId="29425"/>
    <cellStyle name="Normal 13 3 8" xfId="29426"/>
    <cellStyle name="Normal 13 3 9" xfId="29427"/>
    <cellStyle name="Normal 13 4" xfId="29428"/>
    <cellStyle name="Normal 13 4 2" xfId="29429"/>
    <cellStyle name="Normal 13 4 2 2" xfId="29430"/>
    <cellStyle name="Normal 13 4 2 2 2" xfId="29431"/>
    <cellStyle name="Normal 13 4 2 2 2 2" xfId="29432"/>
    <cellStyle name="Normal 13 4 2 2 2 2 2" xfId="29433"/>
    <cellStyle name="Normal 13 4 2 2 2 2 2 2" xfId="29434"/>
    <cellStyle name="Normal 13 4 2 2 2 2 3" xfId="29435"/>
    <cellStyle name="Normal 13 4 2 2 2 3" xfId="29436"/>
    <cellStyle name="Normal 13 4 2 2 2 3 2" xfId="29437"/>
    <cellStyle name="Normal 13 4 2 2 2 3 2 2" xfId="29438"/>
    <cellStyle name="Normal 13 4 2 2 2 3 3" xfId="29439"/>
    <cellStyle name="Normal 13 4 2 2 2 4" xfId="29440"/>
    <cellStyle name="Normal 13 4 2 2 2 4 2" xfId="29441"/>
    <cellStyle name="Normal 13 4 2 2 2 5" xfId="29442"/>
    <cellStyle name="Normal 13 4 2 2 3" xfId="29443"/>
    <cellStyle name="Normal 13 4 2 2 3 2" xfId="29444"/>
    <cellStyle name="Normal 13 4 2 2 3 2 2" xfId="29445"/>
    <cellStyle name="Normal 13 4 2 2 3 3" xfId="29446"/>
    <cellStyle name="Normal 13 4 2 2 4" xfId="29447"/>
    <cellStyle name="Normal 13 4 2 2 4 2" xfId="29448"/>
    <cellStyle name="Normal 13 4 2 2 4 2 2" xfId="29449"/>
    <cellStyle name="Normal 13 4 2 2 4 3" xfId="29450"/>
    <cellStyle name="Normal 13 4 2 2 5" xfId="29451"/>
    <cellStyle name="Normal 13 4 2 2 5 2" xfId="29452"/>
    <cellStyle name="Normal 13 4 2 2 6" xfId="29453"/>
    <cellStyle name="Normal 13 4 2 3" xfId="29454"/>
    <cellStyle name="Normal 13 4 2 3 2" xfId="29455"/>
    <cellStyle name="Normal 13 4 2 3 2 2" xfId="29456"/>
    <cellStyle name="Normal 13 4 2 3 2 2 2" xfId="29457"/>
    <cellStyle name="Normal 13 4 2 3 2 3" xfId="29458"/>
    <cellStyle name="Normal 13 4 2 3 3" xfId="29459"/>
    <cellStyle name="Normal 13 4 2 3 3 2" xfId="29460"/>
    <cellStyle name="Normal 13 4 2 3 3 2 2" xfId="29461"/>
    <cellStyle name="Normal 13 4 2 3 3 3" xfId="29462"/>
    <cellStyle name="Normal 13 4 2 3 4" xfId="29463"/>
    <cellStyle name="Normal 13 4 2 3 4 2" xfId="29464"/>
    <cellStyle name="Normal 13 4 2 3 5" xfId="29465"/>
    <cellStyle name="Normal 13 4 2 4" xfId="29466"/>
    <cellStyle name="Normal 13 4 2 4 2" xfId="29467"/>
    <cellStyle name="Normal 13 4 2 4 2 2" xfId="29468"/>
    <cellStyle name="Normal 13 4 2 4 3" xfId="29469"/>
    <cellStyle name="Normal 13 4 2 5" xfId="29470"/>
    <cellStyle name="Normal 13 4 2 5 2" xfId="29471"/>
    <cellStyle name="Normal 13 4 2 5 2 2" xfId="29472"/>
    <cellStyle name="Normal 13 4 2 5 3" xfId="29473"/>
    <cellStyle name="Normal 13 4 2 6" xfId="29474"/>
    <cellStyle name="Normal 13 4 2 6 2" xfId="29475"/>
    <cellStyle name="Normal 13 4 2 7" xfId="29476"/>
    <cellStyle name="Normal 13 4 2 8" xfId="29477"/>
    <cellStyle name="Normal 13 4 3" xfId="29478"/>
    <cellStyle name="Normal 13 4 3 2" xfId="29479"/>
    <cellStyle name="Normal 13 4 3 2 2" xfId="29480"/>
    <cellStyle name="Normal 13 4 3 2 2 2" xfId="29481"/>
    <cellStyle name="Normal 13 4 3 2 2 2 2" xfId="29482"/>
    <cellStyle name="Normal 13 4 3 2 2 3" xfId="29483"/>
    <cellStyle name="Normal 13 4 3 2 3" xfId="29484"/>
    <cellStyle name="Normal 13 4 3 2 3 2" xfId="29485"/>
    <cellStyle name="Normal 13 4 3 2 3 2 2" xfId="29486"/>
    <cellStyle name="Normal 13 4 3 2 3 3" xfId="29487"/>
    <cellStyle name="Normal 13 4 3 2 4" xfId="29488"/>
    <cellStyle name="Normal 13 4 3 2 4 2" xfId="29489"/>
    <cellStyle name="Normal 13 4 3 2 5" xfId="29490"/>
    <cellStyle name="Normal 13 4 3 3" xfId="29491"/>
    <cellStyle name="Normal 13 4 3 3 2" xfId="29492"/>
    <cellStyle name="Normal 13 4 3 3 2 2" xfId="29493"/>
    <cellStyle name="Normal 13 4 3 3 3" xfId="29494"/>
    <cellStyle name="Normal 13 4 3 4" xfId="29495"/>
    <cellStyle name="Normal 13 4 3 4 2" xfId="29496"/>
    <cellStyle name="Normal 13 4 3 4 2 2" xfId="29497"/>
    <cellStyle name="Normal 13 4 3 4 3" xfId="29498"/>
    <cellStyle name="Normal 13 4 3 5" xfId="29499"/>
    <cellStyle name="Normal 13 4 3 5 2" xfId="29500"/>
    <cellStyle name="Normal 13 4 3 6" xfId="29501"/>
    <cellStyle name="Normal 13 4 3 7" xfId="29502"/>
    <cellStyle name="Normal 13 4 3 8" xfId="29503"/>
    <cellStyle name="Normal 13 4 4" xfId="29504"/>
    <cellStyle name="Normal 13 4 4 2" xfId="29505"/>
    <cellStyle name="Normal 13 4 4 2 2" xfId="29506"/>
    <cellStyle name="Normal 13 4 4 2 2 2" xfId="29507"/>
    <cellStyle name="Normal 13 4 4 2 3" xfId="29508"/>
    <cellStyle name="Normal 13 4 4 3" xfId="29509"/>
    <cellStyle name="Normal 13 4 4 3 2" xfId="29510"/>
    <cellStyle name="Normal 13 4 4 3 2 2" xfId="29511"/>
    <cellStyle name="Normal 13 4 4 3 3" xfId="29512"/>
    <cellStyle name="Normal 13 4 4 4" xfId="29513"/>
    <cellStyle name="Normal 13 4 4 4 2" xfId="29514"/>
    <cellStyle name="Normal 13 4 4 5" xfId="29515"/>
    <cellStyle name="Normal 13 4 5" xfId="29516"/>
    <cellStyle name="Normal 13 4 5 2" xfId="29517"/>
    <cellStyle name="Normal 13 4 5 2 2" xfId="29518"/>
    <cellStyle name="Normal 13 4 5 3" xfId="29519"/>
    <cellStyle name="Normal 13 4 6" xfId="29520"/>
    <cellStyle name="Normal 13 4 6 2" xfId="29521"/>
    <cellStyle name="Normal 13 4 6 2 2" xfId="29522"/>
    <cellStyle name="Normal 13 4 6 3" xfId="29523"/>
    <cellStyle name="Normal 13 4 7" xfId="29524"/>
    <cellStyle name="Normal 13 4 7 2" xfId="29525"/>
    <cellStyle name="Normal 13 4 8" xfId="29526"/>
    <cellStyle name="Normal 13 5" xfId="29527"/>
    <cellStyle name="Normal 13 5 2" xfId="29528"/>
    <cellStyle name="Normal 13 5 2 2" xfId="29529"/>
    <cellStyle name="Normal 13 5 2 2 2" xfId="29530"/>
    <cellStyle name="Normal 13 5 2 2 2 2" xfId="29531"/>
    <cellStyle name="Normal 13 5 2 2 2 2 2" xfId="29532"/>
    <cellStyle name="Normal 13 5 2 2 2 3" xfId="29533"/>
    <cellStyle name="Normal 13 5 2 2 3" xfId="29534"/>
    <cellStyle name="Normal 13 5 2 2 3 2" xfId="29535"/>
    <cellStyle name="Normal 13 5 2 2 3 2 2" xfId="29536"/>
    <cellStyle name="Normal 13 5 2 2 3 3" xfId="29537"/>
    <cellStyle name="Normal 13 5 2 2 4" xfId="29538"/>
    <cellStyle name="Normal 13 5 2 2 4 2" xfId="29539"/>
    <cellStyle name="Normal 13 5 2 2 5" xfId="29540"/>
    <cellStyle name="Normal 13 5 2 3" xfId="29541"/>
    <cellStyle name="Normal 13 5 2 3 2" xfId="29542"/>
    <cellStyle name="Normal 13 5 2 3 2 2" xfId="29543"/>
    <cellStyle name="Normal 13 5 2 3 3" xfId="29544"/>
    <cellStyle name="Normal 13 5 2 4" xfId="29545"/>
    <cellStyle name="Normal 13 5 2 4 2" xfId="29546"/>
    <cellStyle name="Normal 13 5 2 4 2 2" xfId="29547"/>
    <cellStyle name="Normal 13 5 2 4 3" xfId="29548"/>
    <cellStyle name="Normal 13 5 2 5" xfId="29549"/>
    <cellStyle name="Normal 13 5 2 5 2" xfId="29550"/>
    <cellStyle name="Normal 13 5 2 6" xfId="29551"/>
    <cellStyle name="Normal 13 5 3" xfId="29552"/>
    <cellStyle name="Normal 13 5 3 2" xfId="29553"/>
    <cellStyle name="Normal 13 5 3 2 2" xfId="29554"/>
    <cellStyle name="Normal 13 5 3 2 2 2" xfId="29555"/>
    <cellStyle name="Normal 13 5 3 2 3" xfId="29556"/>
    <cellStyle name="Normal 13 5 3 3" xfId="29557"/>
    <cellStyle name="Normal 13 5 3 3 2" xfId="29558"/>
    <cellStyle name="Normal 13 5 3 3 2 2" xfId="29559"/>
    <cellStyle name="Normal 13 5 3 3 3" xfId="29560"/>
    <cellStyle name="Normal 13 5 3 4" xfId="29561"/>
    <cellStyle name="Normal 13 5 3 4 2" xfId="29562"/>
    <cellStyle name="Normal 13 5 3 5" xfId="29563"/>
    <cellStyle name="Normal 13 5 4" xfId="29564"/>
    <cellStyle name="Normal 13 5 4 2" xfId="29565"/>
    <cellStyle name="Normal 13 5 4 2 2" xfId="29566"/>
    <cellStyle name="Normal 13 5 4 3" xfId="29567"/>
    <cellStyle name="Normal 13 5 5" xfId="29568"/>
    <cellStyle name="Normal 13 5 5 2" xfId="29569"/>
    <cellStyle name="Normal 13 5 5 2 2" xfId="29570"/>
    <cellStyle name="Normal 13 5 5 3" xfId="29571"/>
    <cellStyle name="Normal 13 5 6" xfId="29572"/>
    <cellStyle name="Normal 13 5 6 2" xfId="29573"/>
    <cellStyle name="Normal 13 5 7" xfId="29574"/>
    <cellStyle name="Normal 13 5 8" xfId="29575"/>
    <cellStyle name="Normal 13 6" xfId="29576"/>
    <cellStyle name="Normal 13 6 2" xfId="29577"/>
    <cellStyle name="Normal 13 6 2 2" xfId="29578"/>
    <cellStyle name="Normal 13 6 2 2 2" xfId="29579"/>
    <cellStyle name="Normal 13 6 2 2 2 2" xfId="29580"/>
    <cellStyle name="Normal 13 6 2 2 3" xfId="29581"/>
    <cellStyle name="Normal 13 6 2 3" xfId="29582"/>
    <cellStyle name="Normal 13 6 2 3 2" xfId="29583"/>
    <cellStyle name="Normal 13 6 2 3 2 2" xfId="29584"/>
    <cellStyle name="Normal 13 6 2 3 3" xfId="29585"/>
    <cellStyle name="Normal 13 6 2 4" xfId="29586"/>
    <cellStyle name="Normal 13 6 2 4 2" xfId="29587"/>
    <cellStyle name="Normal 13 6 2 5" xfId="29588"/>
    <cellStyle name="Normal 13 6 2 6" xfId="29589"/>
    <cellStyle name="Normal 13 6 2 7" xfId="29590"/>
    <cellStyle name="Normal 13 6 3" xfId="29591"/>
    <cellStyle name="Normal 13 6 3 2" xfId="29592"/>
    <cellStyle name="Normal 13 6 3 2 2" xfId="29593"/>
    <cellStyle name="Normal 13 6 3 3" xfId="29594"/>
    <cellStyle name="Normal 13 6 4" xfId="29595"/>
    <cellStyle name="Normal 13 6 4 2" xfId="29596"/>
    <cellStyle name="Normal 13 6 4 2 2" xfId="29597"/>
    <cellStyle name="Normal 13 6 4 3" xfId="29598"/>
    <cellStyle name="Normal 13 6 5" xfId="29599"/>
    <cellStyle name="Normal 13 6 5 2" xfId="29600"/>
    <cellStyle name="Normal 13 6 6" xfId="29601"/>
    <cellStyle name="Normal 13 6 7" xfId="29602"/>
    <cellStyle name="Normal 13 7" xfId="29603"/>
    <cellStyle name="Normal 13 7 2" xfId="29604"/>
    <cellStyle name="Normal 13 7 2 2" xfId="29605"/>
    <cellStyle name="Normal 13 7 2 2 2" xfId="29606"/>
    <cellStyle name="Normal 13 7 2 3" xfId="29607"/>
    <cellStyle name="Normal 13 7 2 4" xfId="29608"/>
    <cellStyle name="Normal 13 7 2 5" xfId="29609"/>
    <cellStyle name="Normal 13 7 3" xfId="29610"/>
    <cellStyle name="Normal 13 7 3 2" xfId="29611"/>
    <cellStyle name="Normal 13 7 3 2 2" xfId="29612"/>
    <cellStyle name="Normal 13 7 3 3" xfId="29613"/>
    <cellStyle name="Normal 13 7 4" xfId="29614"/>
    <cellStyle name="Normal 13 7 4 2" xfId="29615"/>
    <cellStyle name="Normal 13 7 5" xfId="29616"/>
    <cellStyle name="Normal 13 8" xfId="29617"/>
    <cellStyle name="Normal 13 8 2" xfId="29618"/>
    <cellStyle name="Normal 13 8 2 2" xfId="29619"/>
    <cellStyle name="Normal 13 8 3" xfId="29620"/>
    <cellStyle name="Normal 13 8 4" xfId="29621"/>
    <cellStyle name="Normal 13 8 5" xfId="29622"/>
    <cellStyle name="Normal 13 8 6" xfId="29623"/>
    <cellStyle name="Normal 13 9" xfId="29624"/>
    <cellStyle name="Normal 13 9 2" xfId="29625"/>
    <cellStyle name="Normal 13 9 2 2" xfId="29626"/>
    <cellStyle name="Normal 13 9 3" xfId="29627"/>
    <cellStyle name="Normal 13 9 4" xfId="29628"/>
    <cellStyle name="Normal 13 9 5" xfId="29629"/>
    <cellStyle name="Normal 13_2112 2148 Reg Labor" xfId="29630"/>
    <cellStyle name="Normal 130" xfId="29631"/>
    <cellStyle name="Normal 130 2" xfId="29632"/>
    <cellStyle name="Normal 130 3" xfId="29633"/>
    <cellStyle name="Normal 130 4" xfId="29634"/>
    <cellStyle name="Normal 130 5" xfId="29635"/>
    <cellStyle name="Normal 131" xfId="29636"/>
    <cellStyle name="Normal 131 2" xfId="29637"/>
    <cellStyle name="Normal 131 3" xfId="29638"/>
    <cellStyle name="Normal 132" xfId="29639"/>
    <cellStyle name="Normal 132 2" xfId="29640"/>
    <cellStyle name="Normal 132 3" xfId="29641"/>
    <cellStyle name="Normal 133" xfId="29642"/>
    <cellStyle name="Normal 133 2" xfId="29643"/>
    <cellStyle name="Normal 133 3" xfId="29644"/>
    <cellStyle name="Normal 134" xfId="29645"/>
    <cellStyle name="Normal 134 2" xfId="29646"/>
    <cellStyle name="Normal 134 3" xfId="29647"/>
    <cellStyle name="Normal 135" xfId="29648"/>
    <cellStyle name="Normal 135 2" xfId="29649"/>
    <cellStyle name="Normal 135 3" xfId="29650"/>
    <cellStyle name="Normal 136" xfId="29651"/>
    <cellStyle name="Normal 137" xfId="29652"/>
    <cellStyle name="Normal 138" xfId="29653"/>
    <cellStyle name="Normal 139" xfId="29654"/>
    <cellStyle name="Normal 14" xfId="29655"/>
    <cellStyle name="Normal 14 10" xfId="29656"/>
    <cellStyle name="Normal 14 11" xfId="29657"/>
    <cellStyle name="Normal 14 12" xfId="29658"/>
    <cellStyle name="Normal 14 2" xfId="29659"/>
    <cellStyle name="Normal 14 2 2" xfId="29660"/>
    <cellStyle name="Normal 14 2 2 2" xfId="29661"/>
    <cellStyle name="Normal 14 2 2 2 2" xfId="29662"/>
    <cellStyle name="Normal 14 2 2 2 2 2" xfId="29663"/>
    <cellStyle name="Normal 14 2 2 2 2 2 2" xfId="29664"/>
    <cellStyle name="Normal 14 2 2 2 2 2 2 2" xfId="29665"/>
    <cellStyle name="Normal 14 2 2 2 2 2 3" xfId="29666"/>
    <cellStyle name="Normal 14 2 2 2 2 3" xfId="29667"/>
    <cellStyle name="Normal 14 2 2 2 2 3 2" xfId="29668"/>
    <cellStyle name="Normal 14 2 2 2 2 3 2 2" xfId="29669"/>
    <cellStyle name="Normal 14 2 2 2 2 3 3" xfId="29670"/>
    <cellStyle name="Normal 14 2 2 2 2 4" xfId="29671"/>
    <cellStyle name="Normal 14 2 2 2 2 4 2" xfId="29672"/>
    <cellStyle name="Normal 14 2 2 2 2 5" xfId="29673"/>
    <cellStyle name="Normal 14 2 2 2 2 6" xfId="29674"/>
    <cellStyle name="Normal 14 2 2 2 2 7" xfId="29675"/>
    <cellStyle name="Normal 14 2 2 2 3" xfId="29676"/>
    <cellStyle name="Normal 14 2 2 2 3 2" xfId="29677"/>
    <cellStyle name="Normal 14 2 2 2 3 2 2" xfId="29678"/>
    <cellStyle name="Normal 14 2 2 2 3 3" xfId="29679"/>
    <cellStyle name="Normal 14 2 2 2 4" xfId="29680"/>
    <cellStyle name="Normal 14 2 2 2 4 2" xfId="29681"/>
    <cellStyle name="Normal 14 2 2 2 4 2 2" xfId="29682"/>
    <cellStyle name="Normal 14 2 2 2 4 3" xfId="29683"/>
    <cellStyle name="Normal 14 2 2 2 5" xfId="29684"/>
    <cellStyle name="Normal 14 2 2 2 5 2" xfId="29685"/>
    <cellStyle name="Normal 14 2 2 2 6" xfId="29686"/>
    <cellStyle name="Normal 14 2 2 3" xfId="29687"/>
    <cellStyle name="Normal 14 2 2 3 2" xfId="29688"/>
    <cellStyle name="Normal 14 2 2 3 2 2" xfId="29689"/>
    <cellStyle name="Normal 14 2 2 3 2 2 2" xfId="29690"/>
    <cellStyle name="Normal 14 2 2 3 2 3" xfId="29691"/>
    <cellStyle name="Normal 14 2 2 3 3" xfId="29692"/>
    <cellStyle name="Normal 14 2 2 3 3 2" xfId="29693"/>
    <cellStyle name="Normal 14 2 2 3 3 2 2" xfId="29694"/>
    <cellStyle name="Normal 14 2 2 3 3 3" xfId="29695"/>
    <cellStyle name="Normal 14 2 2 3 4" xfId="29696"/>
    <cellStyle name="Normal 14 2 2 3 4 2" xfId="29697"/>
    <cellStyle name="Normal 14 2 2 3 5" xfId="29698"/>
    <cellStyle name="Normal 14 2 2 4" xfId="29699"/>
    <cellStyle name="Normal 14 2 2 4 2" xfId="29700"/>
    <cellStyle name="Normal 14 2 2 4 2 2" xfId="29701"/>
    <cellStyle name="Normal 14 2 2 4 3" xfId="29702"/>
    <cellStyle name="Normal 14 2 2 5" xfId="29703"/>
    <cellStyle name="Normal 14 2 2 5 2" xfId="29704"/>
    <cellStyle name="Normal 14 2 2 5 2 2" xfId="29705"/>
    <cellStyle name="Normal 14 2 2 5 3" xfId="29706"/>
    <cellStyle name="Normal 14 2 2 6" xfId="29707"/>
    <cellStyle name="Normal 14 2 2 6 2" xfId="29708"/>
    <cellStyle name="Normal 14 2 2 7" xfId="29709"/>
    <cellStyle name="Normal 14 2 2 8" xfId="29710"/>
    <cellStyle name="Normal 14 2 2 9" xfId="29711"/>
    <cellStyle name="Normal 14 2 3" xfId="29712"/>
    <cellStyle name="Normal 14 2 3 2" xfId="29713"/>
    <cellStyle name="Normal 14 2 3 2 2" xfId="29714"/>
    <cellStyle name="Normal 14 2 3 2 2 2" xfId="29715"/>
    <cellStyle name="Normal 14 2 3 2 2 2 2" xfId="29716"/>
    <cellStyle name="Normal 14 2 3 2 2 3" xfId="29717"/>
    <cellStyle name="Normal 14 2 3 2 3" xfId="29718"/>
    <cellStyle name="Normal 14 2 3 2 3 2" xfId="29719"/>
    <cellStyle name="Normal 14 2 3 2 3 2 2" xfId="29720"/>
    <cellStyle name="Normal 14 2 3 2 3 3" xfId="29721"/>
    <cellStyle name="Normal 14 2 3 2 4" xfId="29722"/>
    <cellStyle name="Normal 14 2 3 2 4 2" xfId="29723"/>
    <cellStyle name="Normal 14 2 3 2 5" xfId="29724"/>
    <cellStyle name="Normal 14 2 3 3" xfId="29725"/>
    <cellStyle name="Normal 14 2 3 3 2" xfId="29726"/>
    <cellStyle name="Normal 14 2 3 3 2 2" xfId="29727"/>
    <cellStyle name="Normal 14 2 3 3 3" xfId="29728"/>
    <cellStyle name="Normal 14 2 3 4" xfId="29729"/>
    <cellStyle name="Normal 14 2 3 4 2" xfId="29730"/>
    <cellStyle name="Normal 14 2 3 4 2 2" xfId="29731"/>
    <cellStyle name="Normal 14 2 3 4 3" xfId="29732"/>
    <cellStyle name="Normal 14 2 3 5" xfId="29733"/>
    <cellStyle name="Normal 14 2 3 5 2" xfId="29734"/>
    <cellStyle name="Normal 14 2 3 6" xfId="29735"/>
    <cellStyle name="Normal 14 2 3 7" xfId="29736"/>
    <cellStyle name="Normal 14 2 3 8" xfId="29737"/>
    <cellStyle name="Normal 14 2 4" xfId="29738"/>
    <cellStyle name="Normal 14 2 4 2" xfId="29739"/>
    <cellStyle name="Normal 14 2 4 2 2" xfId="29740"/>
    <cellStyle name="Normal 14 2 4 2 2 2" xfId="29741"/>
    <cellStyle name="Normal 14 2 4 2 3" xfId="29742"/>
    <cellStyle name="Normal 14 2 4 3" xfId="29743"/>
    <cellStyle name="Normal 14 2 4 3 2" xfId="29744"/>
    <cellStyle name="Normal 14 2 4 3 2 2" xfId="29745"/>
    <cellStyle name="Normal 14 2 4 3 3" xfId="29746"/>
    <cellStyle name="Normal 14 2 4 4" xfId="29747"/>
    <cellStyle name="Normal 14 2 4 4 2" xfId="29748"/>
    <cellStyle name="Normal 14 2 4 5" xfId="29749"/>
    <cellStyle name="Normal 14 2 5" xfId="29750"/>
    <cellStyle name="Normal 14 2 5 2" xfId="29751"/>
    <cellStyle name="Normal 14 2 5 2 2" xfId="29752"/>
    <cellStyle name="Normal 14 2 5 3" xfId="29753"/>
    <cellStyle name="Normal 14 2 6" xfId="29754"/>
    <cellStyle name="Normal 14 2 6 2" xfId="29755"/>
    <cellStyle name="Normal 14 2 6 2 2" xfId="29756"/>
    <cellStyle name="Normal 14 2 6 3" xfId="29757"/>
    <cellStyle name="Normal 14 2 7" xfId="29758"/>
    <cellStyle name="Normal 14 2 7 2" xfId="29759"/>
    <cellStyle name="Normal 14 2 8" xfId="29760"/>
    <cellStyle name="Normal 14 3" xfId="29761"/>
    <cellStyle name="Normal 14 3 10" xfId="29762"/>
    <cellStyle name="Normal 14 3 11" xfId="29763"/>
    <cellStyle name="Normal 14 3 2" xfId="29764"/>
    <cellStyle name="Normal 14 3 2 2" xfId="29765"/>
    <cellStyle name="Normal 14 3 2 2 2" xfId="29766"/>
    <cellStyle name="Normal 14 3 2 2 2 2" xfId="29767"/>
    <cellStyle name="Normal 14 3 2 2 2 2 2" xfId="29768"/>
    <cellStyle name="Normal 14 3 2 2 2 2 2 2" xfId="29769"/>
    <cellStyle name="Normal 14 3 2 2 2 2 3" xfId="29770"/>
    <cellStyle name="Normal 14 3 2 2 2 3" xfId="29771"/>
    <cellStyle name="Normal 14 3 2 2 2 3 2" xfId="29772"/>
    <cellStyle name="Normal 14 3 2 2 2 3 2 2" xfId="29773"/>
    <cellStyle name="Normal 14 3 2 2 2 3 3" xfId="29774"/>
    <cellStyle name="Normal 14 3 2 2 2 4" xfId="29775"/>
    <cellStyle name="Normal 14 3 2 2 2 4 2" xfId="29776"/>
    <cellStyle name="Normal 14 3 2 2 2 5" xfId="29777"/>
    <cellStyle name="Normal 14 3 2 2 3" xfId="29778"/>
    <cellStyle name="Normal 14 3 2 2 3 2" xfId="29779"/>
    <cellStyle name="Normal 14 3 2 2 3 2 2" xfId="29780"/>
    <cellStyle name="Normal 14 3 2 2 3 3" xfId="29781"/>
    <cellStyle name="Normal 14 3 2 2 4" xfId="29782"/>
    <cellStyle name="Normal 14 3 2 2 4 2" xfId="29783"/>
    <cellStyle name="Normal 14 3 2 2 4 2 2" xfId="29784"/>
    <cellStyle name="Normal 14 3 2 2 4 3" xfId="29785"/>
    <cellStyle name="Normal 14 3 2 2 5" xfId="29786"/>
    <cellStyle name="Normal 14 3 2 2 5 2" xfId="29787"/>
    <cellStyle name="Normal 14 3 2 2 6" xfId="29788"/>
    <cellStyle name="Normal 14 3 2 3" xfId="29789"/>
    <cellStyle name="Normal 14 3 2 3 2" xfId="29790"/>
    <cellStyle name="Normal 14 3 2 3 2 2" xfId="29791"/>
    <cellStyle name="Normal 14 3 2 3 2 2 2" xfId="29792"/>
    <cellStyle name="Normal 14 3 2 3 2 3" xfId="29793"/>
    <cellStyle name="Normal 14 3 2 3 3" xfId="29794"/>
    <cellStyle name="Normal 14 3 2 3 3 2" xfId="29795"/>
    <cellStyle name="Normal 14 3 2 3 3 2 2" xfId="29796"/>
    <cellStyle name="Normal 14 3 2 3 3 3" xfId="29797"/>
    <cellStyle name="Normal 14 3 2 3 4" xfId="29798"/>
    <cellStyle name="Normal 14 3 2 3 4 2" xfId="29799"/>
    <cellStyle name="Normal 14 3 2 3 5" xfId="29800"/>
    <cellStyle name="Normal 14 3 2 4" xfId="29801"/>
    <cellStyle name="Normal 14 3 2 4 2" xfId="29802"/>
    <cellStyle name="Normal 14 3 2 4 2 2" xfId="29803"/>
    <cellStyle name="Normal 14 3 2 4 3" xfId="29804"/>
    <cellStyle name="Normal 14 3 2 5" xfId="29805"/>
    <cellStyle name="Normal 14 3 2 5 2" xfId="29806"/>
    <cellStyle name="Normal 14 3 2 5 2 2" xfId="29807"/>
    <cellStyle name="Normal 14 3 2 5 3" xfId="29808"/>
    <cellStyle name="Normal 14 3 2 6" xfId="29809"/>
    <cellStyle name="Normal 14 3 2 6 2" xfId="29810"/>
    <cellStyle name="Normal 14 3 2 7" xfId="29811"/>
    <cellStyle name="Normal 14 3 2 8" xfId="29812"/>
    <cellStyle name="Normal 14 3 3" xfId="29813"/>
    <cellStyle name="Normal 14 3 3 2" xfId="29814"/>
    <cellStyle name="Normal 14 3 3 2 2" xfId="29815"/>
    <cellStyle name="Normal 14 3 3 2 2 2" xfId="29816"/>
    <cellStyle name="Normal 14 3 3 2 2 2 2" xfId="29817"/>
    <cellStyle name="Normal 14 3 3 2 2 3" xfId="29818"/>
    <cellStyle name="Normal 14 3 3 2 3" xfId="29819"/>
    <cellStyle name="Normal 14 3 3 2 3 2" xfId="29820"/>
    <cellStyle name="Normal 14 3 3 2 3 2 2" xfId="29821"/>
    <cellStyle name="Normal 14 3 3 2 3 3" xfId="29822"/>
    <cellStyle name="Normal 14 3 3 2 4" xfId="29823"/>
    <cellStyle name="Normal 14 3 3 2 4 2" xfId="29824"/>
    <cellStyle name="Normal 14 3 3 2 5" xfId="29825"/>
    <cellStyle name="Normal 14 3 3 3" xfId="29826"/>
    <cellStyle name="Normal 14 3 3 3 2" xfId="29827"/>
    <cellStyle name="Normal 14 3 3 3 2 2" xfId="29828"/>
    <cellStyle name="Normal 14 3 3 3 3" xfId="29829"/>
    <cellStyle name="Normal 14 3 3 4" xfId="29830"/>
    <cellStyle name="Normal 14 3 3 4 2" xfId="29831"/>
    <cellStyle name="Normal 14 3 3 4 2 2" xfId="29832"/>
    <cellStyle name="Normal 14 3 3 4 3" xfId="29833"/>
    <cellStyle name="Normal 14 3 3 5" xfId="29834"/>
    <cellStyle name="Normal 14 3 3 5 2" xfId="29835"/>
    <cellStyle name="Normal 14 3 3 6" xfId="29836"/>
    <cellStyle name="Normal 14 3 4" xfId="29837"/>
    <cellStyle name="Normal 14 3 4 2" xfId="29838"/>
    <cellStyle name="Normal 14 3 4 2 2" xfId="29839"/>
    <cellStyle name="Normal 14 3 4 2 2 2" xfId="29840"/>
    <cellStyle name="Normal 14 3 4 2 3" xfId="29841"/>
    <cellStyle name="Normal 14 3 4 3" xfId="29842"/>
    <cellStyle name="Normal 14 3 4 3 2" xfId="29843"/>
    <cellStyle name="Normal 14 3 4 3 2 2" xfId="29844"/>
    <cellStyle name="Normal 14 3 4 3 3" xfId="29845"/>
    <cellStyle name="Normal 14 3 4 4" xfId="29846"/>
    <cellStyle name="Normal 14 3 4 4 2" xfId="29847"/>
    <cellStyle name="Normal 14 3 4 5" xfId="29848"/>
    <cellStyle name="Normal 14 3 5" xfId="29849"/>
    <cellStyle name="Normal 14 3 5 2" xfId="29850"/>
    <cellStyle name="Normal 14 3 5 2 2" xfId="29851"/>
    <cellStyle name="Normal 14 3 5 3" xfId="29852"/>
    <cellStyle name="Normal 14 3 6" xfId="29853"/>
    <cellStyle name="Normal 14 3 6 2" xfId="29854"/>
    <cellStyle name="Normal 14 3 6 2 2" xfId="29855"/>
    <cellStyle name="Normal 14 3 6 3" xfId="29856"/>
    <cellStyle name="Normal 14 3 7" xfId="29857"/>
    <cellStyle name="Normal 14 3 7 2" xfId="29858"/>
    <cellStyle name="Normal 14 3 8" xfId="29859"/>
    <cellStyle name="Normal 14 3 8 2" xfId="29860"/>
    <cellStyle name="Normal 14 3 9" xfId="29861"/>
    <cellStyle name="Normal 14 4" xfId="29862"/>
    <cellStyle name="Normal 14 4 2" xfId="29863"/>
    <cellStyle name="Normal 14 4 2 2" xfId="29864"/>
    <cellStyle name="Normal 14 4 2 2 2" xfId="29865"/>
    <cellStyle name="Normal 14 4 2 2 2 2" xfId="29866"/>
    <cellStyle name="Normal 14 4 2 2 2 2 2" xfId="29867"/>
    <cellStyle name="Normal 14 4 2 2 2 3" xfId="29868"/>
    <cellStyle name="Normal 14 4 2 2 3" xfId="29869"/>
    <cellStyle name="Normal 14 4 2 2 3 2" xfId="29870"/>
    <cellStyle name="Normal 14 4 2 2 3 2 2" xfId="29871"/>
    <cellStyle name="Normal 14 4 2 2 3 3" xfId="29872"/>
    <cellStyle name="Normal 14 4 2 2 4" xfId="29873"/>
    <cellStyle name="Normal 14 4 2 2 4 2" xfId="29874"/>
    <cellStyle name="Normal 14 4 2 2 5" xfId="29875"/>
    <cellStyle name="Normal 14 4 2 3" xfId="29876"/>
    <cellStyle name="Normal 14 4 2 3 2" xfId="29877"/>
    <cellStyle name="Normal 14 4 2 3 2 2" xfId="29878"/>
    <cellStyle name="Normal 14 4 2 3 3" xfId="29879"/>
    <cellStyle name="Normal 14 4 2 4" xfId="29880"/>
    <cellStyle name="Normal 14 4 2 4 2" xfId="29881"/>
    <cellStyle name="Normal 14 4 2 4 2 2" xfId="29882"/>
    <cellStyle name="Normal 14 4 2 4 3" xfId="29883"/>
    <cellStyle name="Normal 14 4 2 5" xfId="29884"/>
    <cellStyle name="Normal 14 4 2 5 2" xfId="29885"/>
    <cellStyle name="Normal 14 4 2 6" xfId="29886"/>
    <cellStyle name="Normal 14 4 2 7" xfId="29887"/>
    <cellStyle name="Normal 14 4 2 8" xfId="29888"/>
    <cellStyle name="Normal 14 4 3" xfId="29889"/>
    <cellStyle name="Normal 14 4 3 2" xfId="29890"/>
    <cellStyle name="Normal 14 4 3 2 2" xfId="29891"/>
    <cellStyle name="Normal 14 4 3 2 2 2" xfId="29892"/>
    <cellStyle name="Normal 14 4 3 2 3" xfId="29893"/>
    <cellStyle name="Normal 14 4 3 3" xfId="29894"/>
    <cellStyle name="Normal 14 4 3 3 2" xfId="29895"/>
    <cellStyle name="Normal 14 4 3 3 2 2" xfId="29896"/>
    <cellStyle name="Normal 14 4 3 3 3" xfId="29897"/>
    <cellStyle name="Normal 14 4 3 4" xfId="29898"/>
    <cellStyle name="Normal 14 4 3 4 2" xfId="29899"/>
    <cellStyle name="Normal 14 4 3 5" xfId="29900"/>
    <cellStyle name="Normal 14 4 4" xfId="29901"/>
    <cellStyle name="Normal 14 4 4 2" xfId="29902"/>
    <cellStyle name="Normal 14 4 4 2 2" xfId="29903"/>
    <cellStyle name="Normal 14 4 4 3" xfId="29904"/>
    <cellStyle name="Normal 14 4 5" xfId="29905"/>
    <cellStyle name="Normal 14 4 5 2" xfId="29906"/>
    <cellStyle name="Normal 14 4 5 2 2" xfId="29907"/>
    <cellStyle name="Normal 14 4 5 3" xfId="29908"/>
    <cellStyle name="Normal 14 4 6" xfId="29909"/>
    <cellStyle name="Normal 14 4 6 2" xfId="29910"/>
    <cellStyle name="Normal 14 4 7" xfId="29911"/>
    <cellStyle name="Normal 14 4 8" xfId="29912"/>
    <cellStyle name="Normal 14 5" xfId="29913"/>
    <cellStyle name="Normal 14 5 2" xfId="29914"/>
    <cellStyle name="Normal 14 5 2 2" xfId="29915"/>
    <cellStyle name="Normal 14 5 2 2 2" xfId="29916"/>
    <cellStyle name="Normal 14 5 2 2 2 2" xfId="29917"/>
    <cellStyle name="Normal 14 5 2 2 3" xfId="29918"/>
    <cellStyle name="Normal 14 5 2 3" xfId="29919"/>
    <cellStyle name="Normal 14 5 2 3 2" xfId="29920"/>
    <cellStyle name="Normal 14 5 2 3 2 2" xfId="29921"/>
    <cellStyle name="Normal 14 5 2 3 3" xfId="29922"/>
    <cellStyle name="Normal 14 5 2 4" xfId="29923"/>
    <cellStyle name="Normal 14 5 2 4 2" xfId="29924"/>
    <cellStyle name="Normal 14 5 2 5" xfId="29925"/>
    <cellStyle name="Normal 14 5 2 6" xfId="29926"/>
    <cellStyle name="Normal 14 5 2 7" xfId="29927"/>
    <cellStyle name="Normal 14 5 3" xfId="29928"/>
    <cellStyle name="Normal 14 5 3 2" xfId="29929"/>
    <cellStyle name="Normal 14 5 3 2 2" xfId="29930"/>
    <cellStyle name="Normal 14 5 3 3" xfId="29931"/>
    <cellStyle name="Normal 14 5 4" xfId="29932"/>
    <cellStyle name="Normal 14 5 4 2" xfId="29933"/>
    <cellStyle name="Normal 14 5 4 2 2" xfId="29934"/>
    <cellStyle name="Normal 14 5 4 3" xfId="29935"/>
    <cellStyle name="Normal 14 5 5" xfId="29936"/>
    <cellStyle name="Normal 14 5 5 2" xfId="29937"/>
    <cellStyle name="Normal 14 5 6" xfId="29938"/>
    <cellStyle name="Normal 14 5 7" xfId="29939"/>
    <cellStyle name="Normal 14 6" xfId="29940"/>
    <cellStyle name="Normal 14 6 2" xfId="29941"/>
    <cellStyle name="Normal 14 6 2 2" xfId="29942"/>
    <cellStyle name="Normal 14 6 2 2 2" xfId="29943"/>
    <cellStyle name="Normal 14 6 2 3" xfId="29944"/>
    <cellStyle name="Normal 14 6 3" xfId="29945"/>
    <cellStyle name="Normal 14 6 3 2" xfId="29946"/>
    <cellStyle name="Normal 14 6 3 2 2" xfId="29947"/>
    <cellStyle name="Normal 14 6 3 3" xfId="29948"/>
    <cellStyle name="Normal 14 6 4" xfId="29949"/>
    <cellStyle name="Normal 14 6 4 2" xfId="29950"/>
    <cellStyle name="Normal 14 6 5" xfId="29951"/>
    <cellStyle name="Normal 14 7" xfId="29952"/>
    <cellStyle name="Normal 14 7 2" xfId="29953"/>
    <cellStyle name="Normal 14 7 2 2" xfId="29954"/>
    <cellStyle name="Normal 14 7 3" xfId="29955"/>
    <cellStyle name="Normal 14 7 4" xfId="29956"/>
    <cellStyle name="Normal 14 7 5" xfId="29957"/>
    <cellStyle name="Normal 14 8" xfId="29958"/>
    <cellStyle name="Normal 14 8 2" xfId="29959"/>
    <cellStyle name="Normal 14 8 2 2" xfId="29960"/>
    <cellStyle name="Normal 14 8 3" xfId="29961"/>
    <cellStyle name="Normal 14 9" xfId="29962"/>
    <cellStyle name="Normal 14 9 2" xfId="29963"/>
    <cellStyle name="Normal 14_2112 2148 Reg Labor" xfId="29964"/>
    <cellStyle name="Normal 140" xfId="29965"/>
    <cellStyle name="Normal 141" xfId="29966"/>
    <cellStyle name="Normal 142" xfId="29967"/>
    <cellStyle name="Normal 143" xfId="29968"/>
    <cellStyle name="Normal 144" xfId="29969"/>
    <cellStyle name="Normal 145" xfId="29970"/>
    <cellStyle name="Normal 146" xfId="29971"/>
    <cellStyle name="Normal 147" xfId="29972"/>
    <cellStyle name="Normal 148" xfId="29973"/>
    <cellStyle name="Normal 149" xfId="29974"/>
    <cellStyle name="Normal 15" xfId="29975"/>
    <cellStyle name="Normal 15 2" xfId="29976"/>
    <cellStyle name="Normal 15 2 2" xfId="29977"/>
    <cellStyle name="Normal 15 2 2 2" xfId="29978"/>
    <cellStyle name="Normal 15 2 2 2 2" xfId="29979"/>
    <cellStyle name="Normal 15 2 2 3" xfId="29980"/>
    <cellStyle name="Normal 15 2 2 4" xfId="29981"/>
    <cellStyle name="Normal 15 2 3" xfId="29982"/>
    <cellStyle name="Normal 15 2 3 2" xfId="29983"/>
    <cellStyle name="Normal 15 2 4" xfId="29984"/>
    <cellStyle name="Normal 15 3" xfId="29985"/>
    <cellStyle name="Normal 15 3 2" xfId="29986"/>
    <cellStyle name="Normal 15 3 2 2" xfId="29987"/>
    <cellStyle name="Normal 15 3 3" xfId="29988"/>
    <cellStyle name="Normal 15 3 3 2" xfId="29989"/>
    <cellStyle name="Normal 15 3 3 3" xfId="29990"/>
    <cellStyle name="Normal 15 3 4" xfId="29991"/>
    <cellStyle name="Normal 15 3 5" xfId="29992"/>
    <cellStyle name="Normal 15 4" xfId="29993"/>
    <cellStyle name="Normal 15 4 2" xfId="29994"/>
    <cellStyle name="Normal 15 4 2 2" xfId="29995"/>
    <cellStyle name="Normal 15 4 3" xfId="29996"/>
    <cellStyle name="Normal 15 4 4" xfId="29997"/>
    <cellStyle name="Normal 15 4 5" xfId="29998"/>
    <cellStyle name="Normal 15 5" xfId="29999"/>
    <cellStyle name="Normal 15 5 2" xfId="30000"/>
    <cellStyle name="Normal 15 5 3" xfId="30001"/>
    <cellStyle name="Normal 15 6" xfId="30002"/>
    <cellStyle name="Normal 15 6 2" xfId="30003"/>
    <cellStyle name="Normal 15 6 3" xfId="30004"/>
    <cellStyle name="Normal 15 6 4" xfId="30005"/>
    <cellStyle name="Normal 15 7" xfId="30006"/>
    <cellStyle name="Normal 15 8" xfId="30007"/>
    <cellStyle name="Normal 15 9" xfId="30008"/>
    <cellStyle name="Normal 15_2112 2148 Reg Labor" xfId="30009"/>
    <cellStyle name="Normal 150" xfId="30010"/>
    <cellStyle name="Normal 151" xfId="30011"/>
    <cellStyle name="Normal 152" xfId="30012"/>
    <cellStyle name="Normal 153" xfId="30013"/>
    <cellStyle name="Normal 154" xfId="30014"/>
    <cellStyle name="Normal 155" xfId="30015"/>
    <cellStyle name="Normal 156" xfId="30016"/>
    <cellStyle name="Normal 157" xfId="30017"/>
    <cellStyle name="Normal 158" xfId="30018"/>
    <cellStyle name="Normal 159" xfId="30019"/>
    <cellStyle name="Normal 16" xfId="30020"/>
    <cellStyle name="Normal 16 10" xfId="30021"/>
    <cellStyle name="Normal 16 11" xfId="30022"/>
    <cellStyle name="Normal 16 2" xfId="30023"/>
    <cellStyle name="Normal 16 2 2" xfId="30024"/>
    <cellStyle name="Normal 16 2 2 2" xfId="30025"/>
    <cellStyle name="Normal 16 2 2 2 2" xfId="30026"/>
    <cellStyle name="Normal 16 2 2 3" xfId="30027"/>
    <cellStyle name="Normal 16 2 3" xfId="30028"/>
    <cellStyle name="Normal 16 2 3 2" xfId="30029"/>
    <cellStyle name="Normal 16 2 4" xfId="30030"/>
    <cellStyle name="Normal 16 3" xfId="30031"/>
    <cellStyle name="Normal 16 3 10" xfId="30032"/>
    <cellStyle name="Normal 16 3 2" xfId="30033"/>
    <cellStyle name="Normal 16 3 2 2" xfId="30034"/>
    <cellStyle name="Normal 16 3 2 2 2" xfId="30035"/>
    <cellStyle name="Normal 16 3 2 2 2 2" xfId="30036"/>
    <cellStyle name="Normal 16 3 2 2 2 2 2" xfId="30037"/>
    <cellStyle name="Normal 16 3 2 2 2 2 2 2" xfId="30038"/>
    <cellStyle name="Normal 16 3 2 2 2 2 3" xfId="30039"/>
    <cellStyle name="Normal 16 3 2 2 2 3" xfId="30040"/>
    <cellStyle name="Normal 16 3 2 2 2 3 2" xfId="30041"/>
    <cellStyle name="Normal 16 3 2 2 2 3 2 2" xfId="30042"/>
    <cellStyle name="Normal 16 3 2 2 2 3 3" xfId="30043"/>
    <cellStyle name="Normal 16 3 2 2 2 4" xfId="30044"/>
    <cellStyle name="Normal 16 3 2 2 2 4 2" xfId="30045"/>
    <cellStyle name="Normal 16 3 2 2 2 5" xfId="30046"/>
    <cellStyle name="Normal 16 3 2 2 3" xfId="30047"/>
    <cellStyle name="Normal 16 3 2 2 3 2" xfId="30048"/>
    <cellStyle name="Normal 16 3 2 2 3 2 2" xfId="30049"/>
    <cellStyle name="Normal 16 3 2 2 3 3" xfId="30050"/>
    <cellStyle name="Normal 16 3 2 2 4" xfId="30051"/>
    <cellStyle name="Normal 16 3 2 2 4 2" xfId="30052"/>
    <cellStyle name="Normal 16 3 2 2 4 2 2" xfId="30053"/>
    <cellStyle name="Normal 16 3 2 2 4 3" xfId="30054"/>
    <cellStyle name="Normal 16 3 2 2 5" xfId="30055"/>
    <cellStyle name="Normal 16 3 2 2 5 2" xfId="30056"/>
    <cellStyle name="Normal 16 3 2 2 6" xfId="30057"/>
    <cellStyle name="Normal 16 3 2 2 7" xfId="30058"/>
    <cellStyle name="Normal 16 3 2 3" xfId="30059"/>
    <cellStyle name="Normal 16 3 2 3 2" xfId="30060"/>
    <cellStyle name="Normal 16 3 2 3 2 2" xfId="30061"/>
    <cellStyle name="Normal 16 3 2 3 2 2 2" xfId="30062"/>
    <cellStyle name="Normal 16 3 2 3 2 3" xfId="30063"/>
    <cellStyle name="Normal 16 3 2 3 3" xfId="30064"/>
    <cellStyle name="Normal 16 3 2 3 3 2" xfId="30065"/>
    <cellStyle name="Normal 16 3 2 3 3 2 2" xfId="30066"/>
    <cellStyle name="Normal 16 3 2 3 3 3" xfId="30067"/>
    <cellStyle name="Normal 16 3 2 3 4" xfId="30068"/>
    <cellStyle name="Normal 16 3 2 3 4 2" xfId="30069"/>
    <cellStyle name="Normal 16 3 2 3 5" xfId="30070"/>
    <cellStyle name="Normal 16 3 2 4" xfId="30071"/>
    <cellStyle name="Normal 16 3 2 4 2" xfId="30072"/>
    <cellStyle name="Normal 16 3 2 4 2 2" xfId="30073"/>
    <cellStyle name="Normal 16 3 2 4 3" xfId="30074"/>
    <cellStyle name="Normal 16 3 2 5" xfId="30075"/>
    <cellStyle name="Normal 16 3 2 5 2" xfId="30076"/>
    <cellStyle name="Normal 16 3 2 5 2 2" xfId="30077"/>
    <cellStyle name="Normal 16 3 2 5 3" xfId="30078"/>
    <cellStyle name="Normal 16 3 2 6" xfId="30079"/>
    <cellStyle name="Normal 16 3 2 6 2" xfId="30080"/>
    <cellStyle name="Normal 16 3 2 7" xfId="30081"/>
    <cellStyle name="Normal 16 3 2 8" xfId="30082"/>
    <cellStyle name="Normal 16 3 3" xfId="30083"/>
    <cellStyle name="Normal 16 3 3 2" xfId="30084"/>
    <cellStyle name="Normal 16 3 3 2 2" xfId="30085"/>
    <cellStyle name="Normal 16 3 3 2 2 2" xfId="30086"/>
    <cellStyle name="Normal 16 3 3 2 2 2 2" xfId="30087"/>
    <cellStyle name="Normal 16 3 3 2 2 3" xfId="30088"/>
    <cellStyle name="Normal 16 3 3 2 3" xfId="30089"/>
    <cellStyle name="Normal 16 3 3 2 3 2" xfId="30090"/>
    <cellStyle name="Normal 16 3 3 2 3 2 2" xfId="30091"/>
    <cellStyle name="Normal 16 3 3 2 3 3" xfId="30092"/>
    <cellStyle name="Normal 16 3 3 2 4" xfId="30093"/>
    <cellStyle name="Normal 16 3 3 2 4 2" xfId="30094"/>
    <cellStyle name="Normal 16 3 3 2 5" xfId="30095"/>
    <cellStyle name="Normal 16 3 3 3" xfId="30096"/>
    <cellStyle name="Normal 16 3 3 3 2" xfId="30097"/>
    <cellStyle name="Normal 16 3 3 3 2 2" xfId="30098"/>
    <cellStyle name="Normal 16 3 3 3 3" xfId="30099"/>
    <cellStyle name="Normal 16 3 3 4" xfId="30100"/>
    <cellStyle name="Normal 16 3 3 4 2" xfId="30101"/>
    <cellStyle name="Normal 16 3 3 4 2 2" xfId="30102"/>
    <cellStyle name="Normal 16 3 3 4 3" xfId="30103"/>
    <cellStyle name="Normal 16 3 3 5" xfId="30104"/>
    <cellStyle name="Normal 16 3 3 5 2" xfId="30105"/>
    <cellStyle name="Normal 16 3 3 6" xfId="30106"/>
    <cellStyle name="Normal 16 3 3 7" xfId="30107"/>
    <cellStyle name="Normal 16 3 4" xfId="30108"/>
    <cellStyle name="Normal 16 3 4 2" xfId="30109"/>
    <cellStyle name="Normal 16 3 4 2 2" xfId="30110"/>
    <cellStyle name="Normal 16 3 4 2 2 2" xfId="30111"/>
    <cellStyle name="Normal 16 3 4 2 3" xfId="30112"/>
    <cellStyle name="Normal 16 3 4 3" xfId="30113"/>
    <cellStyle name="Normal 16 3 4 3 2" xfId="30114"/>
    <cellStyle name="Normal 16 3 4 3 2 2" xfId="30115"/>
    <cellStyle name="Normal 16 3 4 3 3" xfId="30116"/>
    <cellStyle name="Normal 16 3 4 4" xfId="30117"/>
    <cellStyle name="Normal 16 3 4 4 2" xfId="30118"/>
    <cellStyle name="Normal 16 3 4 5" xfId="30119"/>
    <cellStyle name="Normal 16 3 4 6" xfId="30120"/>
    <cellStyle name="Normal 16 3 4 7" xfId="30121"/>
    <cellStyle name="Normal 16 3 5" xfId="30122"/>
    <cellStyle name="Normal 16 3 5 2" xfId="30123"/>
    <cellStyle name="Normal 16 3 5 2 2" xfId="30124"/>
    <cellStyle name="Normal 16 3 5 3" xfId="30125"/>
    <cellStyle name="Normal 16 3 6" xfId="30126"/>
    <cellStyle name="Normal 16 3 6 2" xfId="30127"/>
    <cellStyle name="Normal 16 3 6 2 2" xfId="30128"/>
    <cellStyle name="Normal 16 3 6 3" xfId="30129"/>
    <cellStyle name="Normal 16 3 7" xfId="30130"/>
    <cellStyle name="Normal 16 3 7 2" xfId="30131"/>
    <cellStyle name="Normal 16 3 8" xfId="30132"/>
    <cellStyle name="Normal 16 3 8 2" xfId="30133"/>
    <cellStyle name="Normal 16 3 9" xfId="30134"/>
    <cellStyle name="Normal 16 4" xfId="30135"/>
    <cellStyle name="Normal 16 4 2" xfId="30136"/>
    <cellStyle name="Normal 16 4 2 2" xfId="30137"/>
    <cellStyle name="Normal 16 4 2 2 2" xfId="30138"/>
    <cellStyle name="Normal 16 4 2 2 2 2" xfId="30139"/>
    <cellStyle name="Normal 16 4 2 2 2 2 2" xfId="30140"/>
    <cellStyle name="Normal 16 4 2 2 2 3" xfId="30141"/>
    <cellStyle name="Normal 16 4 2 2 3" xfId="30142"/>
    <cellStyle name="Normal 16 4 2 2 3 2" xfId="30143"/>
    <cellStyle name="Normal 16 4 2 2 3 2 2" xfId="30144"/>
    <cellStyle name="Normal 16 4 2 2 3 3" xfId="30145"/>
    <cellStyle name="Normal 16 4 2 2 4" xfId="30146"/>
    <cellStyle name="Normal 16 4 2 2 4 2" xfId="30147"/>
    <cellStyle name="Normal 16 4 2 2 5" xfId="30148"/>
    <cellStyle name="Normal 16 4 2 3" xfId="30149"/>
    <cellStyle name="Normal 16 4 2 3 2" xfId="30150"/>
    <cellStyle name="Normal 16 4 2 3 2 2" xfId="30151"/>
    <cellStyle name="Normal 16 4 2 3 3" xfId="30152"/>
    <cellStyle name="Normal 16 4 2 4" xfId="30153"/>
    <cellStyle name="Normal 16 4 2 4 2" xfId="30154"/>
    <cellStyle name="Normal 16 4 2 4 2 2" xfId="30155"/>
    <cellStyle name="Normal 16 4 2 4 3" xfId="30156"/>
    <cellStyle name="Normal 16 4 2 5" xfId="30157"/>
    <cellStyle name="Normal 16 4 2 5 2" xfId="30158"/>
    <cellStyle name="Normal 16 4 2 6" xfId="30159"/>
    <cellStyle name="Normal 16 4 3" xfId="30160"/>
    <cellStyle name="Normal 16 4 3 2" xfId="30161"/>
    <cellStyle name="Normal 16 4 3 2 2" xfId="30162"/>
    <cellStyle name="Normal 16 4 3 2 2 2" xfId="30163"/>
    <cellStyle name="Normal 16 4 3 2 3" xfId="30164"/>
    <cellStyle name="Normal 16 4 3 3" xfId="30165"/>
    <cellStyle name="Normal 16 4 3 3 2" xfId="30166"/>
    <cellStyle name="Normal 16 4 3 3 2 2" xfId="30167"/>
    <cellStyle name="Normal 16 4 3 3 3" xfId="30168"/>
    <cellStyle name="Normal 16 4 3 4" xfId="30169"/>
    <cellStyle name="Normal 16 4 3 4 2" xfId="30170"/>
    <cellStyle name="Normal 16 4 3 5" xfId="30171"/>
    <cellStyle name="Normal 16 4 3 6" xfId="30172"/>
    <cellStyle name="Normal 16 4 3 7" xfId="30173"/>
    <cellStyle name="Normal 16 4 3 8" xfId="30174"/>
    <cellStyle name="Normal 16 4 4" xfId="30175"/>
    <cellStyle name="Normal 16 4 4 2" xfId="30176"/>
    <cellStyle name="Normal 16 4 4 2 2" xfId="30177"/>
    <cellStyle name="Normal 16 4 4 3" xfId="30178"/>
    <cellStyle name="Normal 16 4 5" xfId="30179"/>
    <cellStyle name="Normal 16 4 5 2" xfId="30180"/>
    <cellStyle name="Normal 16 4 5 2 2" xfId="30181"/>
    <cellStyle name="Normal 16 4 5 3" xfId="30182"/>
    <cellStyle name="Normal 16 4 6" xfId="30183"/>
    <cellStyle name="Normal 16 4 6 2" xfId="30184"/>
    <cellStyle name="Normal 16 4 7" xfId="30185"/>
    <cellStyle name="Normal 16 4 8" xfId="30186"/>
    <cellStyle name="Normal 16 5" xfId="30187"/>
    <cellStyle name="Normal 16 5 2" xfId="30188"/>
    <cellStyle name="Normal 16 5 2 2" xfId="30189"/>
    <cellStyle name="Normal 16 5 2 2 2" xfId="30190"/>
    <cellStyle name="Normal 16 5 2 2 2 2" xfId="30191"/>
    <cellStyle name="Normal 16 5 2 2 3" xfId="30192"/>
    <cellStyle name="Normal 16 5 2 3" xfId="30193"/>
    <cellStyle name="Normal 16 5 2 3 2" xfId="30194"/>
    <cellStyle name="Normal 16 5 2 3 2 2" xfId="30195"/>
    <cellStyle name="Normal 16 5 2 3 3" xfId="30196"/>
    <cellStyle name="Normal 16 5 2 4" xfId="30197"/>
    <cellStyle name="Normal 16 5 2 4 2" xfId="30198"/>
    <cellStyle name="Normal 16 5 2 5" xfId="30199"/>
    <cellStyle name="Normal 16 5 3" xfId="30200"/>
    <cellStyle name="Normal 16 5 3 2" xfId="30201"/>
    <cellStyle name="Normal 16 5 3 2 2" xfId="30202"/>
    <cellStyle name="Normal 16 5 3 3" xfId="30203"/>
    <cellStyle name="Normal 16 5 4" xfId="30204"/>
    <cellStyle name="Normal 16 5 4 2" xfId="30205"/>
    <cellStyle name="Normal 16 5 4 2 2" xfId="30206"/>
    <cellStyle name="Normal 16 5 4 3" xfId="30207"/>
    <cellStyle name="Normal 16 5 5" xfId="30208"/>
    <cellStyle name="Normal 16 5 5 2" xfId="30209"/>
    <cellStyle name="Normal 16 5 6" xfId="30210"/>
    <cellStyle name="Normal 16 5 7" xfId="30211"/>
    <cellStyle name="Normal 16 6" xfId="30212"/>
    <cellStyle name="Normal 16 6 2" xfId="30213"/>
    <cellStyle name="Normal 16 6 2 2" xfId="30214"/>
    <cellStyle name="Normal 16 6 2 2 2" xfId="30215"/>
    <cellStyle name="Normal 16 6 2 3" xfId="30216"/>
    <cellStyle name="Normal 16 6 3" xfId="30217"/>
    <cellStyle name="Normal 16 6 3 2" xfId="30218"/>
    <cellStyle name="Normal 16 6 3 2 2" xfId="30219"/>
    <cellStyle name="Normal 16 6 3 3" xfId="30220"/>
    <cellStyle name="Normal 16 6 4" xfId="30221"/>
    <cellStyle name="Normal 16 6 4 2" xfId="30222"/>
    <cellStyle name="Normal 16 6 5" xfId="30223"/>
    <cellStyle name="Normal 16 6 6" xfId="30224"/>
    <cellStyle name="Normal 16 7" xfId="30225"/>
    <cellStyle name="Normal 16 7 2" xfId="30226"/>
    <cellStyle name="Normal 16 7 2 2" xfId="30227"/>
    <cellStyle name="Normal 16 7 3" xfId="30228"/>
    <cellStyle name="Normal 16 8" xfId="30229"/>
    <cellStyle name="Normal 16 8 2" xfId="30230"/>
    <cellStyle name="Normal 16 8 2 2" xfId="30231"/>
    <cellStyle name="Normal 16 8 3" xfId="30232"/>
    <cellStyle name="Normal 16 9" xfId="30233"/>
    <cellStyle name="Normal 16 9 2" xfId="30234"/>
    <cellStyle name="Normal 16_2112 2148 Reg Labor" xfId="30235"/>
    <cellStyle name="Normal 17" xfId="30236"/>
    <cellStyle name="Normal 17 2" xfId="30237"/>
    <cellStyle name="Normal 17 2 2" xfId="30238"/>
    <cellStyle name="Normal 17 2 2 2" xfId="30239"/>
    <cellStyle name="Normal 17 2 2 2 2" xfId="30240"/>
    <cellStyle name="Normal 17 2 2 3" xfId="30241"/>
    <cellStyle name="Normal 17 2 3" xfId="30242"/>
    <cellStyle name="Normal 17 2 3 2" xfId="30243"/>
    <cellStyle name="Normal 17 2 4" xfId="30244"/>
    <cellStyle name="Normal 17 3" xfId="30245"/>
    <cellStyle name="Normal 17 3 2" xfId="30246"/>
    <cellStyle name="Normal 17 3 2 2" xfId="30247"/>
    <cellStyle name="Normal 17 3 2 3" xfId="30248"/>
    <cellStyle name="Normal 17 3 3" xfId="30249"/>
    <cellStyle name="Normal 17 3 3 2" xfId="30250"/>
    <cellStyle name="Normal 17 3 3 3" xfId="30251"/>
    <cellStyle name="Normal 17 3 4" xfId="30252"/>
    <cellStyle name="Normal 17 3 5" xfId="30253"/>
    <cellStyle name="Normal 17 4" xfId="30254"/>
    <cellStyle name="Normal 17 4 2" xfId="30255"/>
    <cellStyle name="Normal 17 4 3" xfId="30256"/>
    <cellStyle name="Normal 17 5" xfId="30257"/>
    <cellStyle name="Normal 17 5 2" xfId="30258"/>
    <cellStyle name="Normal 17 5 3" xfId="30259"/>
    <cellStyle name="Normal 17 5 4" xfId="30260"/>
    <cellStyle name="Normal 17 6" xfId="30261"/>
    <cellStyle name="Normal 17 6 2" xfId="30262"/>
    <cellStyle name="Normal 17 6 3" xfId="30263"/>
    <cellStyle name="Normal 17_2112 2148 Reg Labor" xfId="30264"/>
    <cellStyle name="Normal 18" xfId="30265"/>
    <cellStyle name="Normal 18 10" xfId="30266"/>
    <cellStyle name="Normal 18 10 2" xfId="30267"/>
    <cellStyle name="Normal 18 11" xfId="30268"/>
    <cellStyle name="Normal 18 12" xfId="30269"/>
    <cellStyle name="Normal 18 2" xfId="30270"/>
    <cellStyle name="Normal 18 2 2" xfId="30271"/>
    <cellStyle name="Normal 18 2 2 2" xfId="30272"/>
    <cellStyle name="Normal 18 2 2 2 2" xfId="30273"/>
    <cellStyle name="Normal 18 2 2 2 2 2" xfId="30274"/>
    <cellStyle name="Normal 18 2 2 2 2 2 2" xfId="30275"/>
    <cellStyle name="Normal 18 2 2 2 2 2 2 2" xfId="30276"/>
    <cellStyle name="Normal 18 2 2 2 2 2 3" xfId="30277"/>
    <cellStyle name="Normal 18 2 2 2 2 3" xfId="30278"/>
    <cellStyle name="Normal 18 2 2 2 2 3 2" xfId="30279"/>
    <cellStyle name="Normal 18 2 2 2 2 3 2 2" xfId="30280"/>
    <cellStyle name="Normal 18 2 2 2 2 3 3" xfId="30281"/>
    <cellStyle name="Normal 18 2 2 2 2 4" xfId="30282"/>
    <cellStyle name="Normal 18 2 2 2 2 4 2" xfId="30283"/>
    <cellStyle name="Normal 18 2 2 2 2 5" xfId="30284"/>
    <cellStyle name="Normal 18 2 2 2 3" xfId="30285"/>
    <cellStyle name="Normal 18 2 2 2 3 2" xfId="30286"/>
    <cellStyle name="Normal 18 2 2 2 3 2 2" xfId="30287"/>
    <cellStyle name="Normal 18 2 2 2 3 3" xfId="30288"/>
    <cellStyle name="Normal 18 2 2 2 4" xfId="30289"/>
    <cellStyle name="Normal 18 2 2 2 4 2" xfId="30290"/>
    <cellStyle name="Normal 18 2 2 2 4 2 2" xfId="30291"/>
    <cellStyle name="Normal 18 2 2 2 4 3" xfId="30292"/>
    <cellStyle name="Normal 18 2 2 2 5" xfId="30293"/>
    <cellStyle name="Normal 18 2 2 2 5 2" xfId="30294"/>
    <cellStyle name="Normal 18 2 2 2 6" xfId="30295"/>
    <cellStyle name="Normal 18 2 2 3" xfId="30296"/>
    <cellStyle name="Normal 18 2 2 3 2" xfId="30297"/>
    <cellStyle name="Normal 18 2 2 3 2 2" xfId="30298"/>
    <cellStyle name="Normal 18 2 2 3 2 2 2" xfId="30299"/>
    <cellStyle name="Normal 18 2 2 3 2 3" xfId="30300"/>
    <cellStyle name="Normal 18 2 2 3 3" xfId="30301"/>
    <cellStyle name="Normal 18 2 2 3 3 2" xfId="30302"/>
    <cellStyle name="Normal 18 2 2 3 3 2 2" xfId="30303"/>
    <cellStyle name="Normal 18 2 2 3 3 3" xfId="30304"/>
    <cellStyle name="Normal 18 2 2 3 4" xfId="30305"/>
    <cellStyle name="Normal 18 2 2 3 4 2" xfId="30306"/>
    <cellStyle name="Normal 18 2 2 3 5" xfId="30307"/>
    <cellStyle name="Normal 18 2 2 4" xfId="30308"/>
    <cellStyle name="Normal 18 2 2 4 2" xfId="30309"/>
    <cellStyle name="Normal 18 2 2 4 2 2" xfId="30310"/>
    <cellStyle name="Normal 18 2 2 4 3" xfId="30311"/>
    <cellStyle name="Normal 18 2 2 5" xfId="30312"/>
    <cellStyle name="Normal 18 2 2 5 2" xfId="30313"/>
    <cellStyle name="Normal 18 2 2 5 2 2" xfId="30314"/>
    <cellStyle name="Normal 18 2 2 5 3" xfId="30315"/>
    <cellStyle name="Normal 18 2 2 6" xfId="30316"/>
    <cellStyle name="Normal 18 2 2 6 2" xfId="30317"/>
    <cellStyle name="Normal 18 2 2 7" xfId="30318"/>
    <cellStyle name="Normal 18 2 2 8" xfId="30319"/>
    <cellStyle name="Normal 18 2 3" xfId="30320"/>
    <cellStyle name="Normal 18 2 3 2" xfId="30321"/>
    <cellStyle name="Normal 18 2 3 2 2" xfId="30322"/>
    <cellStyle name="Normal 18 2 3 2 2 2" xfId="30323"/>
    <cellStyle name="Normal 18 2 3 2 2 2 2" xfId="30324"/>
    <cellStyle name="Normal 18 2 3 2 2 3" xfId="30325"/>
    <cellStyle name="Normal 18 2 3 2 3" xfId="30326"/>
    <cellStyle name="Normal 18 2 3 2 3 2" xfId="30327"/>
    <cellStyle name="Normal 18 2 3 2 3 2 2" xfId="30328"/>
    <cellStyle name="Normal 18 2 3 2 3 3" xfId="30329"/>
    <cellStyle name="Normal 18 2 3 2 4" xfId="30330"/>
    <cellStyle name="Normal 18 2 3 2 4 2" xfId="30331"/>
    <cellStyle name="Normal 18 2 3 2 5" xfId="30332"/>
    <cellStyle name="Normal 18 2 3 3" xfId="30333"/>
    <cellStyle name="Normal 18 2 3 3 2" xfId="30334"/>
    <cellStyle name="Normal 18 2 3 3 2 2" xfId="30335"/>
    <cellStyle name="Normal 18 2 3 3 3" xfId="30336"/>
    <cellStyle name="Normal 18 2 3 4" xfId="30337"/>
    <cellStyle name="Normal 18 2 3 4 2" xfId="30338"/>
    <cellStyle name="Normal 18 2 3 4 2 2" xfId="30339"/>
    <cellStyle name="Normal 18 2 3 4 3" xfId="30340"/>
    <cellStyle name="Normal 18 2 3 5" xfId="30341"/>
    <cellStyle name="Normal 18 2 3 5 2" xfId="30342"/>
    <cellStyle name="Normal 18 2 3 6" xfId="30343"/>
    <cellStyle name="Normal 18 2 3 7" xfId="30344"/>
    <cellStyle name="Normal 18 2 4" xfId="30345"/>
    <cellStyle name="Normal 18 2 4 2" xfId="30346"/>
    <cellStyle name="Normal 18 2 4 2 2" xfId="30347"/>
    <cellStyle name="Normal 18 2 4 2 2 2" xfId="30348"/>
    <cellStyle name="Normal 18 2 4 2 3" xfId="30349"/>
    <cellStyle name="Normal 18 2 4 3" xfId="30350"/>
    <cellStyle name="Normal 18 2 4 3 2" xfId="30351"/>
    <cellStyle name="Normal 18 2 4 3 2 2" xfId="30352"/>
    <cellStyle name="Normal 18 2 4 3 3" xfId="30353"/>
    <cellStyle name="Normal 18 2 4 4" xfId="30354"/>
    <cellStyle name="Normal 18 2 4 4 2" xfId="30355"/>
    <cellStyle name="Normal 18 2 4 5" xfId="30356"/>
    <cellStyle name="Normal 18 2 4 6" xfId="30357"/>
    <cellStyle name="Normal 18 2 4 7" xfId="30358"/>
    <cellStyle name="Normal 18 2 5" xfId="30359"/>
    <cellStyle name="Normal 18 2 5 2" xfId="30360"/>
    <cellStyle name="Normal 18 2 5 2 2" xfId="30361"/>
    <cellStyle name="Normal 18 2 5 3" xfId="30362"/>
    <cellStyle name="Normal 18 2 6" xfId="30363"/>
    <cellStyle name="Normal 18 2 6 2" xfId="30364"/>
    <cellStyle name="Normal 18 2 6 2 2" xfId="30365"/>
    <cellStyle name="Normal 18 2 6 3" xfId="30366"/>
    <cellStyle name="Normal 18 2 7" xfId="30367"/>
    <cellStyle name="Normal 18 2 7 2" xfId="30368"/>
    <cellStyle name="Normal 18 2 8" xfId="30369"/>
    <cellStyle name="Normal 18 3" xfId="30370"/>
    <cellStyle name="Normal 18 3 10" xfId="30371"/>
    <cellStyle name="Normal 18 3 2" xfId="30372"/>
    <cellStyle name="Normal 18 3 2 2" xfId="30373"/>
    <cellStyle name="Normal 18 3 2 2 2" xfId="30374"/>
    <cellStyle name="Normal 18 3 2 2 2 2" xfId="30375"/>
    <cellStyle name="Normal 18 3 2 2 2 2 2" xfId="30376"/>
    <cellStyle name="Normal 18 3 2 2 2 2 2 2" xfId="30377"/>
    <cellStyle name="Normal 18 3 2 2 2 2 3" xfId="30378"/>
    <cellStyle name="Normal 18 3 2 2 2 3" xfId="30379"/>
    <cellStyle name="Normal 18 3 2 2 2 3 2" xfId="30380"/>
    <cellStyle name="Normal 18 3 2 2 2 3 2 2" xfId="30381"/>
    <cellStyle name="Normal 18 3 2 2 2 3 3" xfId="30382"/>
    <cellStyle name="Normal 18 3 2 2 2 4" xfId="30383"/>
    <cellStyle name="Normal 18 3 2 2 2 4 2" xfId="30384"/>
    <cellStyle name="Normal 18 3 2 2 2 5" xfId="30385"/>
    <cellStyle name="Normal 18 3 2 2 3" xfId="30386"/>
    <cellStyle name="Normal 18 3 2 2 3 2" xfId="30387"/>
    <cellStyle name="Normal 18 3 2 2 3 2 2" xfId="30388"/>
    <cellStyle name="Normal 18 3 2 2 3 3" xfId="30389"/>
    <cellStyle name="Normal 18 3 2 2 4" xfId="30390"/>
    <cellStyle name="Normal 18 3 2 2 4 2" xfId="30391"/>
    <cellStyle name="Normal 18 3 2 2 4 2 2" xfId="30392"/>
    <cellStyle name="Normal 18 3 2 2 4 3" xfId="30393"/>
    <cellStyle name="Normal 18 3 2 2 5" xfId="30394"/>
    <cellStyle name="Normal 18 3 2 2 5 2" xfId="30395"/>
    <cellStyle name="Normal 18 3 2 2 6" xfId="30396"/>
    <cellStyle name="Normal 18 3 2 2 7" xfId="30397"/>
    <cellStyle name="Normal 18 3 2 3" xfId="30398"/>
    <cellStyle name="Normal 18 3 2 3 2" xfId="30399"/>
    <cellStyle name="Normal 18 3 2 3 2 2" xfId="30400"/>
    <cellStyle name="Normal 18 3 2 3 2 2 2" xfId="30401"/>
    <cellStyle name="Normal 18 3 2 3 2 3" xfId="30402"/>
    <cellStyle name="Normal 18 3 2 3 3" xfId="30403"/>
    <cellStyle name="Normal 18 3 2 3 3 2" xfId="30404"/>
    <cellStyle name="Normal 18 3 2 3 3 2 2" xfId="30405"/>
    <cellStyle name="Normal 18 3 2 3 3 3" xfId="30406"/>
    <cellStyle name="Normal 18 3 2 3 4" xfId="30407"/>
    <cellStyle name="Normal 18 3 2 3 4 2" xfId="30408"/>
    <cellStyle name="Normal 18 3 2 3 5" xfId="30409"/>
    <cellStyle name="Normal 18 3 2 4" xfId="30410"/>
    <cellStyle name="Normal 18 3 2 4 2" xfId="30411"/>
    <cellStyle name="Normal 18 3 2 4 2 2" xfId="30412"/>
    <cellStyle name="Normal 18 3 2 4 3" xfId="30413"/>
    <cellStyle name="Normal 18 3 2 5" xfId="30414"/>
    <cellStyle name="Normal 18 3 2 5 2" xfId="30415"/>
    <cellStyle name="Normal 18 3 2 5 2 2" xfId="30416"/>
    <cellStyle name="Normal 18 3 2 5 3" xfId="30417"/>
    <cellStyle name="Normal 18 3 2 6" xfId="30418"/>
    <cellStyle name="Normal 18 3 2 6 2" xfId="30419"/>
    <cellStyle name="Normal 18 3 2 7" xfId="30420"/>
    <cellStyle name="Normal 18 3 2 8" xfId="30421"/>
    <cellStyle name="Normal 18 3 3" xfId="30422"/>
    <cellStyle name="Normal 18 3 3 2" xfId="30423"/>
    <cellStyle name="Normal 18 3 3 2 2" xfId="30424"/>
    <cellStyle name="Normal 18 3 3 2 2 2" xfId="30425"/>
    <cellStyle name="Normal 18 3 3 2 2 2 2" xfId="30426"/>
    <cellStyle name="Normal 18 3 3 2 2 3" xfId="30427"/>
    <cellStyle name="Normal 18 3 3 2 3" xfId="30428"/>
    <cellStyle name="Normal 18 3 3 2 3 2" xfId="30429"/>
    <cellStyle name="Normal 18 3 3 2 3 2 2" xfId="30430"/>
    <cellStyle name="Normal 18 3 3 2 3 3" xfId="30431"/>
    <cellStyle name="Normal 18 3 3 2 4" xfId="30432"/>
    <cellStyle name="Normal 18 3 3 2 4 2" xfId="30433"/>
    <cellStyle name="Normal 18 3 3 2 5" xfId="30434"/>
    <cellStyle name="Normal 18 3 3 3" xfId="30435"/>
    <cellStyle name="Normal 18 3 3 3 2" xfId="30436"/>
    <cellStyle name="Normal 18 3 3 3 2 2" xfId="30437"/>
    <cellStyle name="Normal 18 3 3 3 3" xfId="30438"/>
    <cellStyle name="Normal 18 3 3 4" xfId="30439"/>
    <cellStyle name="Normal 18 3 3 4 2" xfId="30440"/>
    <cellStyle name="Normal 18 3 3 4 2 2" xfId="30441"/>
    <cellStyle name="Normal 18 3 3 4 3" xfId="30442"/>
    <cellStyle name="Normal 18 3 3 5" xfId="30443"/>
    <cellStyle name="Normal 18 3 3 5 2" xfId="30444"/>
    <cellStyle name="Normal 18 3 3 6" xfId="30445"/>
    <cellStyle name="Normal 18 3 3 7" xfId="30446"/>
    <cellStyle name="Normal 18 3 4" xfId="30447"/>
    <cellStyle name="Normal 18 3 4 2" xfId="30448"/>
    <cellStyle name="Normal 18 3 4 2 2" xfId="30449"/>
    <cellStyle name="Normal 18 3 4 2 2 2" xfId="30450"/>
    <cellStyle name="Normal 18 3 4 2 3" xfId="30451"/>
    <cellStyle name="Normal 18 3 4 3" xfId="30452"/>
    <cellStyle name="Normal 18 3 4 3 2" xfId="30453"/>
    <cellStyle name="Normal 18 3 4 3 2 2" xfId="30454"/>
    <cellStyle name="Normal 18 3 4 3 3" xfId="30455"/>
    <cellStyle name="Normal 18 3 4 4" xfId="30456"/>
    <cellStyle name="Normal 18 3 4 4 2" xfId="30457"/>
    <cellStyle name="Normal 18 3 4 5" xfId="30458"/>
    <cellStyle name="Normal 18 3 4 6" xfId="30459"/>
    <cellStyle name="Normal 18 3 4 7" xfId="30460"/>
    <cellStyle name="Normal 18 3 5" xfId="30461"/>
    <cellStyle name="Normal 18 3 5 2" xfId="30462"/>
    <cellStyle name="Normal 18 3 5 2 2" xfId="30463"/>
    <cellStyle name="Normal 18 3 5 3" xfId="30464"/>
    <cellStyle name="Normal 18 3 6" xfId="30465"/>
    <cellStyle name="Normal 18 3 6 2" xfId="30466"/>
    <cellStyle name="Normal 18 3 6 2 2" xfId="30467"/>
    <cellStyle name="Normal 18 3 6 3" xfId="30468"/>
    <cellStyle name="Normal 18 3 7" xfId="30469"/>
    <cellStyle name="Normal 18 3 7 2" xfId="30470"/>
    <cellStyle name="Normal 18 3 8" xfId="30471"/>
    <cellStyle name="Normal 18 3 8 2" xfId="30472"/>
    <cellStyle name="Normal 18 3 9" xfId="30473"/>
    <cellStyle name="Normal 18 4" xfId="30474"/>
    <cellStyle name="Normal 18 4 2" xfId="30475"/>
    <cellStyle name="Normal 18 4 2 2" xfId="30476"/>
    <cellStyle name="Normal 18 4 3" xfId="30477"/>
    <cellStyle name="Normal 18 4 4" xfId="30478"/>
    <cellStyle name="Normal 18 5" xfId="30479"/>
    <cellStyle name="Normal 18 5 2" xfId="30480"/>
    <cellStyle name="Normal 18 5 2 2" xfId="30481"/>
    <cellStyle name="Normal 18 5 2 2 2" xfId="30482"/>
    <cellStyle name="Normal 18 5 2 2 2 2" xfId="30483"/>
    <cellStyle name="Normal 18 5 2 2 2 2 2" xfId="30484"/>
    <cellStyle name="Normal 18 5 2 2 2 3" xfId="30485"/>
    <cellStyle name="Normal 18 5 2 2 3" xfId="30486"/>
    <cellStyle name="Normal 18 5 2 2 3 2" xfId="30487"/>
    <cellStyle name="Normal 18 5 2 2 3 2 2" xfId="30488"/>
    <cellStyle name="Normal 18 5 2 2 3 3" xfId="30489"/>
    <cellStyle name="Normal 18 5 2 2 4" xfId="30490"/>
    <cellStyle name="Normal 18 5 2 2 4 2" xfId="30491"/>
    <cellStyle name="Normal 18 5 2 2 5" xfId="30492"/>
    <cellStyle name="Normal 18 5 2 3" xfId="30493"/>
    <cellStyle name="Normal 18 5 2 3 2" xfId="30494"/>
    <cellStyle name="Normal 18 5 2 3 2 2" xfId="30495"/>
    <cellStyle name="Normal 18 5 2 3 3" xfId="30496"/>
    <cellStyle name="Normal 18 5 2 4" xfId="30497"/>
    <cellStyle name="Normal 18 5 2 4 2" xfId="30498"/>
    <cellStyle name="Normal 18 5 2 4 2 2" xfId="30499"/>
    <cellStyle name="Normal 18 5 2 4 3" xfId="30500"/>
    <cellStyle name="Normal 18 5 2 5" xfId="30501"/>
    <cellStyle name="Normal 18 5 2 5 2" xfId="30502"/>
    <cellStyle name="Normal 18 5 2 6" xfId="30503"/>
    <cellStyle name="Normal 18 5 2 7" xfId="30504"/>
    <cellStyle name="Normal 18 5 3" xfId="30505"/>
    <cellStyle name="Normal 18 5 3 2" xfId="30506"/>
    <cellStyle name="Normal 18 5 3 2 2" xfId="30507"/>
    <cellStyle name="Normal 18 5 3 2 2 2" xfId="30508"/>
    <cellStyle name="Normal 18 5 3 2 3" xfId="30509"/>
    <cellStyle name="Normal 18 5 3 3" xfId="30510"/>
    <cellStyle name="Normal 18 5 3 3 2" xfId="30511"/>
    <cellStyle name="Normal 18 5 3 3 2 2" xfId="30512"/>
    <cellStyle name="Normal 18 5 3 3 3" xfId="30513"/>
    <cellStyle name="Normal 18 5 3 4" xfId="30514"/>
    <cellStyle name="Normal 18 5 3 4 2" xfId="30515"/>
    <cellStyle name="Normal 18 5 3 5" xfId="30516"/>
    <cellStyle name="Normal 18 5 4" xfId="30517"/>
    <cellStyle name="Normal 18 5 4 2" xfId="30518"/>
    <cellStyle name="Normal 18 5 4 2 2" xfId="30519"/>
    <cellStyle name="Normal 18 5 4 3" xfId="30520"/>
    <cellStyle name="Normal 18 5 5" xfId="30521"/>
    <cellStyle name="Normal 18 5 5 2" xfId="30522"/>
    <cellStyle name="Normal 18 5 5 2 2" xfId="30523"/>
    <cellStyle name="Normal 18 5 5 3" xfId="30524"/>
    <cellStyle name="Normal 18 5 6" xfId="30525"/>
    <cellStyle name="Normal 18 5 6 2" xfId="30526"/>
    <cellStyle name="Normal 18 5 7" xfId="30527"/>
    <cellStyle name="Normal 18 5 8" xfId="30528"/>
    <cellStyle name="Normal 18 6" xfId="30529"/>
    <cellStyle name="Normal 18 6 2" xfId="30530"/>
    <cellStyle name="Normal 18 6 2 2" xfId="30531"/>
    <cellStyle name="Normal 18 6 2 2 2" xfId="30532"/>
    <cellStyle name="Normal 18 6 2 2 2 2" xfId="30533"/>
    <cellStyle name="Normal 18 6 2 2 3" xfId="30534"/>
    <cellStyle name="Normal 18 6 2 3" xfId="30535"/>
    <cellStyle name="Normal 18 6 2 3 2" xfId="30536"/>
    <cellStyle name="Normal 18 6 2 3 2 2" xfId="30537"/>
    <cellStyle name="Normal 18 6 2 3 3" xfId="30538"/>
    <cellStyle name="Normal 18 6 2 4" xfId="30539"/>
    <cellStyle name="Normal 18 6 2 4 2" xfId="30540"/>
    <cellStyle name="Normal 18 6 2 5" xfId="30541"/>
    <cellStyle name="Normal 18 6 3" xfId="30542"/>
    <cellStyle name="Normal 18 6 3 2" xfId="30543"/>
    <cellStyle name="Normal 18 6 3 2 2" xfId="30544"/>
    <cellStyle name="Normal 18 6 3 3" xfId="30545"/>
    <cellStyle name="Normal 18 6 4" xfId="30546"/>
    <cellStyle name="Normal 18 6 4 2" xfId="30547"/>
    <cellStyle name="Normal 18 6 4 2 2" xfId="30548"/>
    <cellStyle name="Normal 18 6 4 3" xfId="30549"/>
    <cellStyle name="Normal 18 6 5" xfId="30550"/>
    <cellStyle name="Normal 18 6 5 2" xfId="30551"/>
    <cellStyle name="Normal 18 6 6" xfId="30552"/>
    <cellStyle name="Normal 18 6 7" xfId="30553"/>
    <cellStyle name="Normal 18 7" xfId="30554"/>
    <cellStyle name="Normal 18 7 2" xfId="30555"/>
    <cellStyle name="Normal 18 7 2 2" xfId="30556"/>
    <cellStyle name="Normal 18 7 2 2 2" xfId="30557"/>
    <cellStyle name="Normal 18 7 2 3" xfId="30558"/>
    <cellStyle name="Normal 18 7 3" xfId="30559"/>
    <cellStyle name="Normal 18 7 3 2" xfId="30560"/>
    <cellStyle name="Normal 18 7 3 2 2" xfId="30561"/>
    <cellStyle name="Normal 18 7 3 3" xfId="30562"/>
    <cellStyle name="Normal 18 7 4" xfId="30563"/>
    <cellStyle name="Normal 18 7 4 2" xfId="30564"/>
    <cellStyle name="Normal 18 7 5" xfId="30565"/>
    <cellStyle name="Normal 18 7 6" xfId="30566"/>
    <cellStyle name="Normal 18 8" xfId="30567"/>
    <cellStyle name="Normal 18 8 2" xfId="30568"/>
    <cellStyle name="Normal 18 8 2 2" xfId="30569"/>
    <cellStyle name="Normal 18 8 3" xfId="30570"/>
    <cellStyle name="Normal 18 9" xfId="30571"/>
    <cellStyle name="Normal 18 9 2" xfId="30572"/>
    <cellStyle name="Normal 18 9 2 2" xfId="30573"/>
    <cellStyle name="Normal 18 9 3" xfId="30574"/>
    <cellStyle name="Normal 18_2112 2148 Reg Labor" xfId="30575"/>
    <cellStyle name="Normal 19" xfId="30576"/>
    <cellStyle name="Normal 19 2" xfId="30577"/>
    <cellStyle name="Normal 19 2 2" xfId="30578"/>
    <cellStyle name="Normal 19 2 2 2" xfId="30579"/>
    <cellStyle name="Normal 19 2 3" xfId="30580"/>
    <cellStyle name="Normal 19 2 3 2" xfId="30581"/>
    <cellStyle name="Normal 19 2 4" xfId="30582"/>
    <cellStyle name="Normal 19 3" xfId="30583"/>
    <cellStyle name="Normal 19 3 2" xfId="30584"/>
    <cellStyle name="Normal 19 3 2 2" xfId="30585"/>
    <cellStyle name="Normal 19 3 2 3" xfId="30586"/>
    <cellStyle name="Normal 19 3 3" xfId="30587"/>
    <cellStyle name="Normal 19 3 3 2" xfId="30588"/>
    <cellStyle name="Normal 19 3 3 3" xfId="30589"/>
    <cellStyle name="Normal 19 3 4" xfId="30590"/>
    <cellStyle name="Normal 19 3 5" xfId="30591"/>
    <cellStyle name="Normal 19 4" xfId="30592"/>
    <cellStyle name="Normal 19 4 2" xfId="30593"/>
    <cellStyle name="Normal 19 4 3" xfId="30594"/>
    <cellStyle name="Normal 19 5" xfId="30595"/>
    <cellStyle name="Normal 19 5 2" xfId="30596"/>
    <cellStyle name="Normal 19 6" xfId="30597"/>
    <cellStyle name="Normal 19 6 2" xfId="30598"/>
    <cellStyle name="Normal 19 7" xfId="30599"/>
    <cellStyle name="Normal 19 7 2" xfId="30600"/>
    <cellStyle name="Normal 19 7 3" xfId="30601"/>
    <cellStyle name="Normal 19 8" xfId="30602"/>
    <cellStyle name="Normal 19_2112 2148 Reg Labor" xfId="30603"/>
    <cellStyle name="Normal 2" xfId="30604"/>
    <cellStyle name="Normal 2 10" xfId="30605"/>
    <cellStyle name="Normal 2 10 2" xfId="30606"/>
    <cellStyle name="Normal 2 10 2 2" xfId="30607"/>
    <cellStyle name="Normal 2 10 2 2 2" xfId="30608"/>
    <cellStyle name="Normal 2 10 2 2 3" xfId="30609"/>
    <cellStyle name="Normal 2 10 2 3" xfId="30610"/>
    <cellStyle name="Normal 2 10 2 4" xfId="30611"/>
    <cellStyle name="Normal 2 10 3" xfId="30612"/>
    <cellStyle name="Normal 2 10 3 2" xfId="30613"/>
    <cellStyle name="Normal 2 10 4" xfId="30614"/>
    <cellStyle name="Normal 2 10 4 2" xfId="30615"/>
    <cellStyle name="Normal 2 10 5" xfId="30616"/>
    <cellStyle name="Normal 2 10 5 2" xfId="30617"/>
    <cellStyle name="Normal 2 10 6" xfId="30618"/>
    <cellStyle name="Normal 2 10 7" xfId="30619"/>
    <cellStyle name="Normal 2 10 8" xfId="30620"/>
    <cellStyle name="Normal 2 11" xfId="30621"/>
    <cellStyle name="Normal 2 11 2" xfId="30622"/>
    <cellStyle name="Normal 2 11 2 2" xfId="30623"/>
    <cellStyle name="Normal 2 11 3" xfId="30624"/>
    <cellStyle name="Normal 2 11 3 2" xfId="30625"/>
    <cellStyle name="Normal 2 11 4" xfId="30626"/>
    <cellStyle name="Normal 2 11 5" xfId="30627"/>
    <cellStyle name="Normal 2 12" xfId="30628"/>
    <cellStyle name="Normal 2 12 2" xfId="30629"/>
    <cellStyle name="Normal 2 12 2 2" xfId="30630"/>
    <cellStyle name="Normal 2 12 2 3" xfId="30631"/>
    <cellStyle name="Normal 2 12 3" xfId="30632"/>
    <cellStyle name="Normal 2 12 4" xfId="30633"/>
    <cellStyle name="Normal 2 13" xfId="30634"/>
    <cellStyle name="Normal 2 13 2" xfId="30635"/>
    <cellStyle name="Normal 2 13 3" xfId="30636"/>
    <cellStyle name="Normal 2 14" xfId="30637"/>
    <cellStyle name="Normal 2 14 2" xfId="30638"/>
    <cellStyle name="Normal 2 14 3" xfId="30639"/>
    <cellStyle name="Normal 2 15" xfId="30640"/>
    <cellStyle name="Normal 2 15 2" xfId="30641"/>
    <cellStyle name="Normal 2 15 3" xfId="30642"/>
    <cellStyle name="Normal 2 16" xfId="30643"/>
    <cellStyle name="Normal 2 16 2" xfId="30644"/>
    <cellStyle name="Normal 2 16 3" xfId="30645"/>
    <cellStyle name="Normal 2 17" xfId="30646"/>
    <cellStyle name="Normal 2 17 2" xfId="30647"/>
    <cellStyle name="Normal 2 17 3" xfId="30648"/>
    <cellStyle name="Normal 2 18" xfId="30649"/>
    <cellStyle name="Normal 2 18 2" xfId="30650"/>
    <cellStyle name="Normal 2 18 3" xfId="30651"/>
    <cellStyle name="Normal 2 19" xfId="30652"/>
    <cellStyle name="Normal 2 2" xfId="30653"/>
    <cellStyle name="Normal 2 2 10" xfId="30654"/>
    <cellStyle name="Normal 2 2 10 2" xfId="30655"/>
    <cellStyle name="Normal 2 2 10 3" xfId="30656"/>
    <cellStyle name="Normal 2 2 11" xfId="30657"/>
    <cellStyle name="Normal 2 2 11 2" xfId="30658"/>
    <cellStyle name="Normal 2 2 12" xfId="30659"/>
    <cellStyle name="Normal 2 2 13" xfId="30660"/>
    <cellStyle name="Normal 2 2 2" xfId="30661"/>
    <cellStyle name="Normal 2 2 2 10" xfId="30662"/>
    <cellStyle name="Normal 2 2 2 11" xfId="30663"/>
    <cellStyle name="Normal 2 2 2 2" xfId="30664"/>
    <cellStyle name="Normal 2 2 2 2 2" xfId="30665"/>
    <cellStyle name="Normal 2 2 2 2 2 2" xfId="30666"/>
    <cellStyle name="Normal 2 2 2 2 2 2 2" xfId="30667"/>
    <cellStyle name="Normal 2 2 2 2 2 2 2 2" xfId="30668"/>
    <cellStyle name="Normal 2 2 2 2 2 2 2 3" xfId="30669"/>
    <cellStyle name="Normal 2 2 2 2 2 2 3" xfId="30670"/>
    <cellStyle name="Normal 2 2 2 2 2 2 3 2" xfId="30671"/>
    <cellStyle name="Normal 2 2 2 2 2 2 3 3" xfId="30672"/>
    <cellStyle name="Normal 2 2 2 2 2 2 4" xfId="30673"/>
    <cellStyle name="Normal 2 2 2 2 2 2 5" xfId="30674"/>
    <cellStyle name="Normal 2 2 2 2 2 3" xfId="30675"/>
    <cellStyle name="Normal 2 2 2 2 2 3 2" xfId="30676"/>
    <cellStyle name="Normal 2 2 2 2 2 3 2 2" xfId="30677"/>
    <cellStyle name="Normal 2 2 2 2 2 3 2 3" xfId="30678"/>
    <cellStyle name="Normal 2 2 2 2 2 3 3" xfId="30679"/>
    <cellStyle name="Normal 2 2 2 2 2 3 3 2" xfId="30680"/>
    <cellStyle name="Normal 2 2 2 2 2 3 3 3" xfId="30681"/>
    <cellStyle name="Normal 2 2 2 2 2 3 4" xfId="30682"/>
    <cellStyle name="Normal 2 2 2 2 2 3 5" xfId="30683"/>
    <cellStyle name="Normal 2 2 2 2 2 4" xfId="30684"/>
    <cellStyle name="Normal 2 2 2 2 2 4 2" xfId="30685"/>
    <cellStyle name="Normal 2 2 2 2 2 4 3" xfId="30686"/>
    <cellStyle name="Normal 2 2 2 2 2 5" xfId="30687"/>
    <cellStyle name="Normal 2 2 2 2 2 5 2" xfId="30688"/>
    <cellStyle name="Normal 2 2 2 2 2 5 3" xfId="30689"/>
    <cellStyle name="Normal 2 2 2 2 2 6" xfId="30690"/>
    <cellStyle name="Normal 2 2 2 2 2 7" xfId="30691"/>
    <cellStyle name="Normal 2 2 2 2 2 8" xfId="30692"/>
    <cellStyle name="Normal 2 2 2 2 3" xfId="30693"/>
    <cellStyle name="Normal 2 2 2 2 3 2" xfId="30694"/>
    <cellStyle name="Normal 2 2 2 2 3 2 2" xfId="30695"/>
    <cellStyle name="Normal 2 2 2 2 3 2 3" xfId="30696"/>
    <cellStyle name="Normal 2 2 2 2 3 3" xfId="30697"/>
    <cellStyle name="Normal 2 2 2 2 3 3 2" xfId="30698"/>
    <cellStyle name="Normal 2 2 2 2 3 3 3" xfId="30699"/>
    <cellStyle name="Normal 2 2 2 2 3 4" xfId="30700"/>
    <cellStyle name="Normal 2 2 2 2 3 4 2" xfId="30701"/>
    <cellStyle name="Normal 2 2 2 2 3 4 3" xfId="30702"/>
    <cellStyle name="Normal 2 2 2 2 3 5" xfId="30703"/>
    <cellStyle name="Normal 2 2 2 2 3 5 2" xfId="30704"/>
    <cellStyle name="Normal 2 2 2 2 3 5 3" xfId="30705"/>
    <cellStyle name="Normal 2 2 2 2 3 6" xfId="30706"/>
    <cellStyle name="Normal 2 2 2 2 3 7" xfId="30707"/>
    <cellStyle name="Normal 2 2 2 2 4" xfId="30708"/>
    <cellStyle name="Normal 2 2 2 2 4 2" xfId="30709"/>
    <cellStyle name="Normal 2 2 2 2 4 2 2" xfId="30710"/>
    <cellStyle name="Normal 2 2 2 2 4 2 3" xfId="30711"/>
    <cellStyle name="Normal 2 2 2 2 4 3" xfId="30712"/>
    <cellStyle name="Normal 2 2 2 2 4 3 2" xfId="30713"/>
    <cellStyle name="Normal 2 2 2 2 4 3 3" xfId="30714"/>
    <cellStyle name="Normal 2 2 2 2 4 4" xfId="30715"/>
    <cellStyle name="Normal 2 2 2 2 4 5" xfId="30716"/>
    <cellStyle name="Normal 2 2 2 2 5" xfId="30717"/>
    <cellStyle name="Normal 2 2 2 2 5 2" xfId="30718"/>
    <cellStyle name="Normal 2 2 2 2 5 2 2" xfId="30719"/>
    <cellStyle name="Normal 2 2 2 2 5 2 3" xfId="30720"/>
    <cellStyle name="Normal 2 2 2 2 5 3" xfId="30721"/>
    <cellStyle name="Normal 2 2 2 2 5 3 2" xfId="30722"/>
    <cellStyle name="Normal 2 2 2 2 5 3 3" xfId="30723"/>
    <cellStyle name="Normal 2 2 2 2 5 4" xfId="30724"/>
    <cellStyle name="Normal 2 2 2 2 5 5" xfId="30725"/>
    <cellStyle name="Normal 2 2 2 2 6" xfId="30726"/>
    <cellStyle name="Normal 2 2 2 2 6 2" xfId="30727"/>
    <cellStyle name="Normal 2 2 2 2 6 3" xfId="30728"/>
    <cellStyle name="Normal 2 2 2 2 7" xfId="30729"/>
    <cellStyle name="Normal 2 2 2 2 7 2" xfId="30730"/>
    <cellStyle name="Normal 2 2 2 2 7 3" xfId="30731"/>
    <cellStyle name="Normal 2 2 2 2 8" xfId="30732"/>
    <cellStyle name="Normal 2 2 2 2 9" xfId="30733"/>
    <cellStyle name="Normal 2 2 2 2_District-Division Listing" xfId="30734"/>
    <cellStyle name="Normal 2 2 2 3" xfId="30735"/>
    <cellStyle name="Normal 2 2 2 3 2" xfId="30736"/>
    <cellStyle name="Normal 2 2 2 3 2 2" xfId="30737"/>
    <cellStyle name="Normal 2 2 2 3 2 2 2" xfId="30738"/>
    <cellStyle name="Normal 2 2 2 3 2 2 3" xfId="30739"/>
    <cellStyle name="Normal 2 2 2 3 2 3" xfId="30740"/>
    <cellStyle name="Normal 2 2 2 3 2 3 2" xfId="30741"/>
    <cellStyle name="Normal 2 2 2 3 2 3 3" xfId="30742"/>
    <cellStyle name="Normal 2 2 2 3 2 4" xfId="30743"/>
    <cellStyle name="Normal 2 2 2 3 2 5" xfId="30744"/>
    <cellStyle name="Normal 2 2 2 3 3" xfId="30745"/>
    <cellStyle name="Normal 2 2 2 3 3 2" xfId="30746"/>
    <cellStyle name="Normal 2 2 2 3 3 2 2" xfId="30747"/>
    <cellStyle name="Normal 2 2 2 3 3 2 3" xfId="30748"/>
    <cellStyle name="Normal 2 2 2 3 3 3" xfId="30749"/>
    <cellStyle name="Normal 2 2 2 3 3 3 2" xfId="30750"/>
    <cellStyle name="Normal 2 2 2 3 3 3 3" xfId="30751"/>
    <cellStyle name="Normal 2 2 2 3 3 4" xfId="30752"/>
    <cellStyle name="Normal 2 2 2 3 3 5" xfId="30753"/>
    <cellStyle name="Normal 2 2 2 3 4" xfId="30754"/>
    <cellStyle name="Normal 2 2 2 3 4 2" xfId="30755"/>
    <cellStyle name="Normal 2 2 2 3 4 3" xfId="30756"/>
    <cellStyle name="Normal 2 2 2 3 5" xfId="30757"/>
    <cellStyle name="Normal 2 2 2 3 5 2" xfId="30758"/>
    <cellStyle name="Normal 2 2 2 3 5 3" xfId="30759"/>
    <cellStyle name="Normal 2 2 2 3 6" xfId="30760"/>
    <cellStyle name="Normal 2 2 2 3 7" xfId="30761"/>
    <cellStyle name="Normal 2 2 2 4" xfId="30762"/>
    <cellStyle name="Normal 2 2 2 4 2" xfId="30763"/>
    <cellStyle name="Normal 2 2 2 4 2 2" xfId="30764"/>
    <cellStyle name="Normal 2 2 2 4 2 3" xfId="30765"/>
    <cellStyle name="Normal 2 2 2 4 3" xfId="30766"/>
    <cellStyle name="Normal 2 2 2 4 3 2" xfId="30767"/>
    <cellStyle name="Normal 2 2 2 4 3 3" xfId="30768"/>
    <cellStyle name="Normal 2 2 2 4 4" xfId="30769"/>
    <cellStyle name="Normal 2 2 2 4 4 2" xfId="30770"/>
    <cellStyle name="Normal 2 2 2 4 4 3" xfId="30771"/>
    <cellStyle name="Normal 2 2 2 4 5" xfId="30772"/>
    <cellStyle name="Normal 2 2 2 4 5 2" xfId="30773"/>
    <cellStyle name="Normal 2 2 2 4 5 3" xfId="30774"/>
    <cellStyle name="Normal 2 2 2 4 6" xfId="30775"/>
    <cellStyle name="Normal 2 2 2 4 7" xfId="30776"/>
    <cellStyle name="Normal 2 2 2 5" xfId="30777"/>
    <cellStyle name="Normal 2 2 2 5 2" xfId="30778"/>
    <cellStyle name="Normal 2 2 2 5 2 2" xfId="30779"/>
    <cellStyle name="Normal 2 2 2 5 2 3" xfId="30780"/>
    <cellStyle name="Normal 2 2 2 5 3" xfId="30781"/>
    <cellStyle name="Normal 2 2 2 5 3 2" xfId="30782"/>
    <cellStyle name="Normal 2 2 2 5 3 3" xfId="30783"/>
    <cellStyle name="Normal 2 2 2 5 4" xfId="30784"/>
    <cellStyle name="Normal 2 2 2 5 5" xfId="30785"/>
    <cellStyle name="Normal 2 2 2 6" xfId="30786"/>
    <cellStyle name="Normal 2 2 2 6 2" xfId="30787"/>
    <cellStyle name="Normal 2 2 2 6 2 2" xfId="30788"/>
    <cellStyle name="Normal 2 2 2 6 2 3" xfId="30789"/>
    <cellStyle name="Normal 2 2 2 6 3" xfId="30790"/>
    <cellStyle name="Normal 2 2 2 6 3 2" xfId="30791"/>
    <cellStyle name="Normal 2 2 2 6 3 3" xfId="30792"/>
    <cellStyle name="Normal 2 2 2 6 4" xfId="30793"/>
    <cellStyle name="Normal 2 2 2 6 5" xfId="30794"/>
    <cellStyle name="Normal 2 2 2 7" xfId="30795"/>
    <cellStyle name="Normal 2 2 2 7 2" xfId="30796"/>
    <cellStyle name="Normal 2 2 2 7 3" xfId="30797"/>
    <cellStyle name="Normal 2 2 2 8" xfId="30798"/>
    <cellStyle name="Normal 2 2 2 8 2" xfId="30799"/>
    <cellStyle name="Normal 2 2 2 8 3" xfId="30800"/>
    <cellStyle name="Normal 2 2 2 9" xfId="30801"/>
    <cellStyle name="Normal 2 2 2 9 2" xfId="30802"/>
    <cellStyle name="Normal 2 2 2_13008" xfId="30803"/>
    <cellStyle name="Normal 2 2 3" xfId="30804"/>
    <cellStyle name="Normal 2 2 3 2" xfId="30805"/>
    <cellStyle name="Normal 2 2 3 2 2" xfId="30806"/>
    <cellStyle name="Normal 2 2 3 2 2 2" xfId="30807"/>
    <cellStyle name="Normal 2 2 3 2 2 2 2" xfId="30808"/>
    <cellStyle name="Normal 2 2 3 2 2 2 3" xfId="30809"/>
    <cellStyle name="Normal 2 2 3 2 2 3" xfId="30810"/>
    <cellStyle name="Normal 2 2 3 2 2 3 2" xfId="30811"/>
    <cellStyle name="Normal 2 2 3 2 2 3 3" xfId="30812"/>
    <cellStyle name="Normal 2 2 3 2 2 4" xfId="30813"/>
    <cellStyle name="Normal 2 2 3 2 2 5" xfId="30814"/>
    <cellStyle name="Normal 2 2 3 2 3" xfId="30815"/>
    <cellStyle name="Normal 2 2 3 2 3 2" xfId="30816"/>
    <cellStyle name="Normal 2 2 3 2 3 2 2" xfId="30817"/>
    <cellStyle name="Normal 2 2 3 2 3 2 3" xfId="30818"/>
    <cellStyle name="Normal 2 2 3 2 3 3" xfId="30819"/>
    <cellStyle name="Normal 2 2 3 2 3 3 2" xfId="30820"/>
    <cellStyle name="Normal 2 2 3 2 3 3 3" xfId="30821"/>
    <cellStyle name="Normal 2 2 3 2 3 4" xfId="30822"/>
    <cellStyle name="Normal 2 2 3 2 3 5" xfId="30823"/>
    <cellStyle name="Normal 2 2 3 2 4" xfId="30824"/>
    <cellStyle name="Normal 2 2 3 2 4 2" xfId="30825"/>
    <cellStyle name="Normal 2 2 3 2 4 3" xfId="30826"/>
    <cellStyle name="Normal 2 2 3 2 5" xfId="30827"/>
    <cellStyle name="Normal 2 2 3 2 5 2" xfId="30828"/>
    <cellStyle name="Normal 2 2 3 2 5 3" xfId="30829"/>
    <cellStyle name="Normal 2 2 3 2 6" xfId="30830"/>
    <cellStyle name="Normal 2 2 3 2 7" xfId="30831"/>
    <cellStyle name="Normal 2 2 3 3" xfId="30832"/>
    <cellStyle name="Normal 2 2 3 3 2" xfId="30833"/>
    <cellStyle name="Normal 2 2 3 3 2 2" xfId="30834"/>
    <cellStyle name="Normal 2 2 3 3 2 3" xfId="30835"/>
    <cellStyle name="Normal 2 2 3 3 3" xfId="30836"/>
    <cellStyle name="Normal 2 2 3 3 3 2" xfId="30837"/>
    <cellStyle name="Normal 2 2 3 3 3 3" xfId="30838"/>
    <cellStyle name="Normal 2 2 3 3 4" xfId="30839"/>
    <cellStyle name="Normal 2 2 3 3 4 2" xfId="30840"/>
    <cellStyle name="Normal 2 2 3 3 4 3" xfId="30841"/>
    <cellStyle name="Normal 2 2 3 3 5" xfId="30842"/>
    <cellStyle name="Normal 2 2 3 3 5 2" xfId="30843"/>
    <cellStyle name="Normal 2 2 3 3 5 3" xfId="30844"/>
    <cellStyle name="Normal 2 2 3 3 6" xfId="30845"/>
    <cellStyle name="Normal 2 2 3 3 7" xfId="30846"/>
    <cellStyle name="Normal 2 2 3 4" xfId="30847"/>
    <cellStyle name="Normal 2 2 3 4 2" xfId="30848"/>
    <cellStyle name="Normal 2 2 3 4 2 2" xfId="30849"/>
    <cellStyle name="Normal 2 2 3 4 2 3" xfId="30850"/>
    <cellStyle name="Normal 2 2 3 4 3" xfId="30851"/>
    <cellStyle name="Normal 2 2 3 4 3 2" xfId="30852"/>
    <cellStyle name="Normal 2 2 3 4 3 3" xfId="30853"/>
    <cellStyle name="Normal 2 2 3 4 4" xfId="30854"/>
    <cellStyle name="Normal 2 2 3 4 5" xfId="30855"/>
    <cellStyle name="Normal 2 2 3 5" xfId="30856"/>
    <cellStyle name="Normal 2 2 3 5 2" xfId="30857"/>
    <cellStyle name="Normal 2 2 3 5 2 2" xfId="30858"/>
    <cellStyle name="Normal 2 2 3 5 2 3" xfId="30859"/>
    <cellStyle name="Normal 2 2 3 5 3" xfId="30860"/>
    <cellStyle name="Normal 2 2 3 5 3 2" xfId="30861"/>
    <cellStyle name="Normal 2 2 3 5 3 3" xfId="30862"/>
    <cellStyle name="Normal 2 2 3 5 4" xfId="30863"/>
    <cellStyle name="Normal 2 2 3 5 5" xfId="30864"/>
    <cellStyle name="Normal 2 2 3 6" xfId="30865"/>
    <cellStyle name="Normal 2 2 3 6 2" xfId="30866"/>
    <cellStyle name="Normal 2 2 3 6 3" xfId="30867"/>
    <cellStyle name="Normal 2 2 3 7" xfId="30868"/>
    <cellStyle name="Normal 2 2 3 7 2" xfId="30869"/>
    <cellStyle name="Normal 2 2 3 7 3" xfId="30870"/>
    <cellStyle name="Normal 2 2 3 8" xfId="30871"/>
    <cellStyle name="Normal 2 2 3 9" xfId="30872"/>
    <cellStyle name="Normal 2 2 4" xfId="30873"/>
    <cellStyle name="Normal 2 2 4 2" xfId="30874"/>
    <cellStyle name="Normal 2 2 4 2 2" xfId="30875"/>
    <cellStyle name="Normal 2 2 4 2 2 2" xfId="30876"/>
    <cellStyle name="Normal 2 2 4 2 2 3" xfId="30877"/>
    <cellStyle name="Normal 2 2 4 2 3" xfId="30878"/>
    <cellStyle name="Normal 2 2 4 2 3 2" xfId="30879"/>
    <cellStyle name="Normal 2 2 4 2 3 3" xfId="30880"/>
    <cellStyle name="Normal 2 2 4 2 4" xfId="30881"/>
    <cellStyle name="Normal 2 2 4 2 5" xfId="30882"/>
    <cellStyle name="Normal 2 2 4 3" xfId="30883"/>
    <cellStyle name="Normal 2 2 4 3 2" xfId="30884"/>
    <cellStyle name="Normal 2 2 4 3 2 2" xfId="30885"/>
    <cellStyle name="Normal 2 2 4 3 2 3" xfId="30886"/>
    <cellStyle name="Normal 2 2 4 3 3" xfId="30887"/>
    <cellStyle name="Normal 2 2 4 3 3 2" xfId="30888"/>
    <cellStyle name="Normal 2 2 4 3 3 3" xfId="30889"/>
    <cellStyle name="Normal 2 2 4 3 4" xfId="30890"/>
    <cellStyle name="Normal 2 2 4 3 5" xfId="30891"/>
    <cellStyle name="Normal 2 2 4 4" xfId="30892"/>
    <cellStyle name="Normal 2 2 4 4 2" xfId="30893"/>
    <cellStyle name="Normal 2 2 4 4 3" xfId="30894"/>
    <cellStyle name="Normal 2 2 4 5" xfId="30895"/>
    <cellStyle name="Normal 2 2 4 5 2" xfId="30896"/>
    <cellStyle name="Normal 2 2 4 5 3" xfId="30897"/>
    <cellStyle name="Normal 2 2 4 6" xfId="30898"/>
    <cellStyle name="Normal 2 2 4 7" xfId="30899"/>
    <cellStyle name="Normal 2 2 4 8" xfId="30900"/>
    <cellStyle name="Normal 2 2 4 9" xfId="30901"/>
    <cellStyle name="Normal 2 2 5" xfId="30902"/>
    <cellStyle name="Normal 2 2 5 2" xfId="30903"/>
    <cellStyle name="Normal 2 2 5 2 2" xfId="30904"/>
    <cellStyle name="Normal 2 2 5 2 3" xfId="30905"/>
    <cellStyle name="Normal 2 2 5 3" xfId="30906"/>
    <cellStyle name="Normal 2 2 5 3 2" xfId="30907"/>
    <cellStyle name="Normal 2 2 5 3 3" xfId="30908"/>
    <cellStyle name="Normal 2 2 5 4" xfId="30909"/>
    <cellStyle name="Normal 2 2 5 4 2" xfId="30910"/>
    <cellStyle name="Normal 2 2 5 4 3" xfId="30911"/>
    <cellStyle name="Normal 2 2 5 5" xfId="30912"/>
    <cellStyle name="Normal 2 2 5 5 2" xfId="30913"/>
    <cellStyle name="Normal 2 2 5 5 3" xfId="30914"/>
    <cellStyle name="Normal 2 2 5 6" xfId="30915"/>
    <cellStyle name="Normal 2 2 5 7" xfId="30916"/>
    <cellStyle name="Normal 2 2 6" xfId="30917"/>
    <cellStyle name="Normal 2 2 6 2" xfId="30918"/>
    <cellStyle name="Normal 2 2 6 2 2" xfId="30919"/>
    <cellStyle name="Normal 2 2 6 2 3" xfId="30920"/>
    <cellStyle name="Normal 2 2 6 3" xfId="30921"/>
    <cellStyle name="Normal 2 2 6 3 2" xfId="30922"/>
    <cellStyle name="Normal 2 2 6 3 3" xfId="30923"/>
    <cellStyle name="Normal 2 2 6 4" xfId="30924"/>
    <cellStyle name="Normal 2 2 6 5" xfId="30925"/>
    <cellStyle name="Normal 2 2 7" xfId="30926"/>
    <cellStyle name="Normal 2 2 7 2" xfId="30927"/>
    <cellStyle name="Normal 2 2 7 2 2" xfId="30928"/>
    <cellStyle name="Normal 2 2 7 2 3" xfId="30929"/>
    <cellStyle name="Normal 2 2 7 3" xfId="30930"/>
    <cellStyle name="Normal 2 2 7 3 2" xfId="30931"/>
    <cellStyle name="Normal 2 2 7 3 3" xfId="30932"/>
    <cellStyle name="Normal 2 2 7 4" xfId="30933"/>
    <cellStyle name="Normal 2 2 7 5" xfId="30934"/>
    <cellStyle name="Normal 2 2 8" xfId="30935"/>
    <cellStyle name="Normal 2 2 8 2" xfId="30936"/>
    <cellStyle name="Normal 2 2 8 3" xfId="30937"/>
    <cellStyle name="Normal 2 2 9" xfId="30938"/>
    <cellStyle name="Normal 2 2 9 2" xfId="30939"/>
    <cellStyle name="Normal 2 2 9 3" xfId="30940"/>
    <cellStyle name="Normal 2 2_10051" xfId="30941"/>
    <cellStyle name="Normal 2 20" xfId="30942"/>
    <cellStyle name="Normal 2 21" xfId="30943"/>
    <cellStyle name="Normal 2 22" xfId="30944"/>
    <cellStyle name="Normal 2 23" xfId="30945"/>
    <cellStyle name="Normal 2 24" xfId="30946"/>
    <cellStyle name="Normal 2 25" xfId="30947"/>
    <cellStyle name="Normal 2 3" xfId="30948"/>
    <cellStyle name="Normal 2 3 2" xfId="30949"/>
    <cellStyle name="Normal 2 3 2 2" xfId="30950"/>
    <cellStyle name="Normal 2 3 2 2 2" xfId="30951"/>
    <cellStyle name="Normal 2 3 2 3" xfId="30952"/>
    <cellStyle name="Normal 2 3 2 3 2" xfId="30953"/>
    <cellStyle name="Normal 2 3 2 4" xfId="30954"/>
    <cellStyle name="Normal 2 3 2 5" xfId="30955"/>
    <cellStyle name="Normal 2 3 2_Active emp List" xfId="30956"/>
    <cellStyle name="Normal 2 3 3" xfId="30957"/>
    <cellStyle name="Normal 2 3 3 2" xfId="30958"/>
    <cellStyle name="Normal 2 3 3 2 2" xfId="30959"/>
    <cellStyle name="Normal 2 3 3 2 2 2" xfId="30960"/>
    <cellStyle name="Normal 2 3 3 2 2 3" xfId="30961"/>
    <cellStyle name="Normal 2 3 3 2 3" xfId="30962"/>
    <cellStyle name="Normal 2 3 3 2 4" xfId="30963"/>
    <cellStyle name="Normal 2 3 3 3" xfId="30964"/>
    <cellStyle name="Normal 2 3 3 3 2" xfId="30965"/>
    <cellStyle name="Normal 2 3 3 4" xfId="30966"/>
    <cellStyle name="Normal 2 3 3 5" xfId="30967"/>
    <cellStyle name="Normal 2 3 4" xfId="30968"/>
    <cellStyle name="Normal 2 3 4 2" xfId="30969"/>
    <cellStyle name="Normal 2 3 4 2 2" xfId="30970"/>
    <cellStyle name="Normal 2 3 4 3" xfId="30971"/>
    <cellStyle name="Normal 2 3 4 4" xfId="30972"/>
    <cellStyle name="Normal 2 3 4 5" xfId="30973"/>
    <cellStyle name="Normal 2 3 4 6" xfId="30974"/>
    <cellStyle name="Normal 2 3 5" xfId="30975"/>
    <cellStyle name="Normal 2 3 5 2" xfId="30976"/>
    <cellStyle name="Normal 2 3 5 3" xfId="30977"/>
    <cellStyle name="Normal 2 3 6" xfId="30978"/>
    <cellStyle name="Normal 2 3 6 2" xfId="30979"/>
    <cellStyle name="Normal 2 3 6 3" xfId="30980"/>
    <cellStyle name="Normal 2 3 7" xfId="30981"/>
    <cellStyle name="Normal 2 3 8" xfId="30982"/>
    <cellStyle name="Normal 2 3_2012 TV Budget" xfId="30983"/>
    <cellStyle name="Normal 2 4" xfId="30984"/>
    <cellStyle name="Normal 2 4 2" xfId="30985"/>
    <cellStyle name="Normal 2 4 2 2" xfId="30986"/>
    <cellStyle name="Normal 2 4 2 2 2" xfId="30987"/>
    <cellStyle name="Normal 2 4 2 2 2 2" xfId="30988"/>
    <cellStyle name="Normal 2 4 2 2 2 3" xfId="30989"/>
    <cellStyle name="Normal 2 4 2 2 3" xfId="30990"/>
    <cellStyle name="Normal 2 4 2 3" xfId="30991"/>
    <cellStyle name="Normal 2 4 2 3 2" xfId="30992"/>
    <cellStyle name="Normal 2 4 2 3 3" xfId="30993"/>
    <cellStyle name="Normal 2 4 2 4" xfId="30994"/>
    <cellStyle name="Normal 2 4 2 4 2" xfId="30995"/>
    <cellStyle name="Normal 2 4 2 4 3" xfId="30996"/>
    <cellStyle name="Normal 2 4 2 5" xfId="30997"/>
    <cellStyle name="Normal 2 4 2 5 2" xfId="30998"/>
    <cellStyle name="Normal 2 4 2 5 3" xfId="30999"/>
    <cellStyle name="Normal 2 4 2 6" xfId="31000"/>
    <cellStyle name="Normal 2 4 2 6 2" xfId="31001"/>
    <cellStyle name="Normal 2 4 2 6 3" xfId="31002"/>
    <cellStyle name="Normal 2 4 2 6 4" xfId="31003"/>
    <cellStyle name="Normal 2 4 2 7" xfId="31004"/>
    <cellStyle name="Normal 2 4 2 8" xfId="31005"/>
    <cellStyle name="Normal 2 4 3" xfId="31006"/>
    <cellStyle name="Normal 2 4 3 2" xfId="31007"/>
    <cellStyle name="Normal 2 4 3 2 2" xfId="31008"/>
    <cellStyle name="Normal 2 4 3 2 3" xfId="31009"/>
    <cellStyle name="Normal 2 4 3 3" xfId="31010"/>
    <cellStyle name="Normal 2 4 3 3 2" xfId="31011"/>
    <cellStyle name="Normal 2 4 3 3 3" xfId="31012"/>
    <cellStyle name="Normal 2 4 3 4" xfId="31013"/>
    <cellStyle name="Normal 2 4 4" xfId="31014"/>
    <cellStyle name="Normal 2 4 4 2" xfId="31015"/>
    <cellStyle name="Normal 2 4 4 2 2" xfId="31016"/>
    <cellStyle name="Normal 2 4 4 2 3" xfId="31017"/>
    <cellStyle name="Normal 2 4 4 3" xfId="31018"/>
    <cellStyle name="Normal 2 4 4 3 2" xfId="31019"/>
    <cellStyle name="Normal 2 4 4 3 3" xfId="31020"/>
    <cellStyle name="Normal 2 4 4 4" xfId="31021"/>
    <cellStyle name="Normal 2 4 4 5" xfId="31022"/>
    <cellStyle name="Normal 2 4 5" xfId="31023"/>
    <cellStyle name="Normal 2 4 5 2" xfId="31024"/>
    <cellStyle name="Normal 2 4 5 3" xfId="31025"/>
    <cellStyle name="Normal 2 4 6" xfId="31026"/>
    <cellStyle name="Normal 2 4 6 2" xfId="31027"/>
    <cellStyle name="Normal 2 4 6 3" xfId="31028"/>
    <cellStyle name="Normal 2 4 7" xfId="31029"/>
    <cellStyle name="Normal 2 4 7 2" xfId="31030"/>
    <cellStyle name="Normal 2 4 7 3" xfId="31031"/>
    <cellStyle name="Normal 2 4 8" xfId="31032"/>
    <cellStyle name="Normal 2 4 9" xfId="31033"/>
    <cellStyle name="Normal 2 5" xfId="31034"/>
    <cellStyle name="Normal 2 5 2" xfId="31035"/>
    <cellStyle name="Normal 2 5 2 2" xfId="31036"/>
    <cellStyle name="Normal 2 5 3" xfId="31037"/>
    <cellStyle name="Normal 2 5 3 2" xfId="31038"/>
    <cellStyle name="Normal 2 5 3 3" xfId="31039"/>
    <cellStyle name="Normal 2 5 4" xfId="31040"/>
    <cellStyle name="Normal 2 5 5" xfId="31041"/>
    <cellStyle name="Normal 2 6" xfId="31042"/>
    <cellStyle name="Normal 2 6 2" xfId="31043"/>
    <cellStyle name="Normal 2 6 2 2" xfId="31044"/>
    <cellStyle name="Normal 2 6 2 2 2" xfId="31045"/>
    <cellStyle name="Normal 2 6 2 3" xfId="31046"/>
    <cellStyle name="Normal 2 6 3" xfId="31047"/>
    <cellStyle name="Normal 2 6 3 2" xfId="31048"/>
    <cellStyle name="Normal 2 6 3 3" xfId="31049"/>
    <cellStyle name="Normal 2 6 4" xfId="31050"/>
    <cellStyle name="Normal 2 6 4 2" xfId="31051"/>
    <cellStyle name="Normal 2 6 5" xfId="31052"/>
    <cellStyle name="Normal 2 6 5 2" xfId="31053"/>
    <cellStyle name="Normal 2 6 5 3" xfId="31054"/>
    <cellStyle name="Normal 2 6 5 4" xfId="31055"/>
    <cellStyle name="Normal 2 6 6" xfId="31056"/>
    <cellStyle name="Normal 2 6 7" xfId="31057"/>
    <cellStyle name="Normal 2 6 8" xfId="31058"/>
    <cellStyle name="Normal 2 7" xfId="31059"/>
    <cellStyle name="Normal 2 7 2" xfId="31060"/>
    <cellStyle name="Normal 2 7 2 2" xfId="31061"/>
    <cellStyle name="Normal 2 7 3" xfId="31062"/>
    <cellStyle name="Normal 2 7 3 2" xfId="31063"/>
    <cellStyle name="Normal 2 7 4" xfId="31064"/>
    <cellStyle name="Normal 2 7 4 2" xfId="31065"/>
    <cellStyle name="Normal 2 7 5" xfId="31066"/>
    <cellStyle name="Normal 2 7 5 2" xfId="31067"/>
    <cellStyle name="Normal 2 7 6" xfId="31068"/>
    <cellStyle name="Normal 2 7 7" xfId="31069"/>
    <cellStyle name="Normal 2 7 8" xfId="31070"/>
    <cellStyle name="Normal 2 8" xfId="31071"/>
    <cellStyle name="Normal 2 8 2" xfId="31072"/>
    <cellStyle name="Normal 2 8 2 2" xfId="31073"/>
    <cellStyle name="Normal 2 8 2 2 2" xfId="31074"/>
    <cellStyle name="Normal 2 8 2 2 3" xfId="31075"/>
    <cellStyle name="Normal 2 8 2 3" xfId="31076"/>
    <cellStyle name="Normal 2 8 2 4" xfId="31077"/>
    <cellStyle name="Normal 2 8 3" xfId="31078"/>
    <cellStyle name="Normal 2 8 3 2" xfId="31079"/>
    <cellStyle name="Normal 2 8 4" xfId="31080"/>
    <cellStyle name="Normal 2 8 4 2" xfId="31081"/>
    <cellStyle name="Normal 2 8 5" xfId="31082"/>
    <cellStyle name="Normal 2 8 5 2" xfId="31083"/>
    <cellStyle name="Normal 2 8 6" xfId="31084"/>
    <cellStyle name="Normal 2 8 7" xfId="31085"/>
    <cellStyle name="Normal 2 8 8" xfId="31086"/>
    <cellStyle name="Normal 2 9" xfId="31087"/>
    <cellStyle name="Normal 2 9 2" xfId="31088"/>
    <cellStyle name="Normal 2 9 2 2" xfId="31089"/>
    <cellStyle name="Normal 2 9 3" xfId="31090"/>
    <cellStyle name="Normal 2 9 3 2" xfId="31091"/>
    <cellStyle name="Normal 2 9 4" xfId="31092"/>
    <cellStyle name="Normal 2 9 4 2" xfId="31093"/>
    <cellStyle name="Normal 2 9 5" xfId="31094"/>
    <cellStyle name="Normal 2 9 5 2" xfId="31095"/>
    <cellStyle name="Normal 2 9 6" xfId="31096"/>
    <cellStyle name="Normal 2 9 7" xfId="31097"/>
    <cellStyle name="Normal 2 9 8" xfId="31098"/>
    <cellStyle name="Normal 2_2009 Regulated Price Out" xfId="31099"/>
    <cellStyle name="Normal 20" xfId="31100"/>
    <cellStyle name="Normal 20 2" xfId="31101"/>
    <cellStyle name="Normal 20 2 2" xfId="31102"/>
    <cellStyle name="Normal 20 2 2 2" xfId="31103"/>
    <cellStyle name="Normal 20 2 2 3" xfId="31104"/>
    <cellStyle name="Normal 20 2 3" xfId="31105"/>
    <cellStyle name="Normal 20 2 3 2" xfId="31106"/>
    <cellStyle name="Normal 20 2 4" xfId="31107"/>
    <cellStyle name="Normal 20 2 4 2" xfId="31108"/>
    <cellStyle name="Normal 20 2 4 3" xfId="31109"/>
    <cellStyle name="Normal 20 2 5" xfId="31110"/>
    <cellStyle name="Normal 20 2 6" xfId="31111"/>
    <cellStyle name="Normal 20 3" xfId="31112"/>
    <cellStyle name="Normal 20 3 2" xfId="31113"/>
    <cellStyle name="Normal 20 3 3" xfId="31114"/>
    <cellStyle name="Normal 20 4" xfId="31115"/>
    <cellStyle name="Normal 20 4 2" xfId="31116"/>
    <cellStyle name="Normal 20 4 2 2" xfId="31117"/>
    <cellStyle name="Normal 20 4 3" xfId="31118"/>
    <cellStyle name="Normal 20 5" xfId="31119"/>
    <cellStyle name="Normal 20 5 2" xfId="31120"/>
    <cellStyle name="Normal 20 5 3" xfId="31121"/>
    <cellStyle name="Normal 20 6" xfId="31122"/>
    <cellStyle name="Normal 20 6 2" xfId="31123"/>
    <cellStyle name="Normal 20 7" xfId="31124"/>
    <cellStyle name="Normal 20 7 2" xfId="31125"/>
    <cellStyle name="Normal 20 7 3" xfId="31126"/>
    <cellStyle name="Normal 20 8" xfId="31127"/>
    <cellStyle name="Normal 20 9" xfId="31128"/>
    <cellStyle name="Normal 20_2112 2148 Reg Labor" xfId="31129"/>
    <cellStyle name="Normal 21" xfId="31130"/>
    <cellStyle name="Normal 21 2" xfId="31131"/>
    <cellStyle name="Normal 21 2 2" xfId="31132"/>
    <cellStyle name="Normal 21 2 2 2" xfId="31133"/>
    <cellStyle name="Normal 21 2 2 3" xfId="31134"/>
    <cellStyle name="Normal 21 2 3" xfId="31135"/>
    <cellStyle name="Normal 21 2 3 2" xfId="31136"/>
    <cellStyle name="Normal 21 2 3 3" xfId="31137"/>
    <cellStyle name="Normal 21 2 3 4" xfId="31138"/>
    <cellStyle name="Normal 21 2 4" xfId="31139"/>
    <cellStyle name="Normal 21 2 4 2" xfId="31140"/>
    <cellStyle name="Normal 21 2 5" xfId="31141"/>
    <cellStyle name="Normal 21 2 6" xfId="31142"/>
    <cellStyle name="Normal 21 2 7" xfId="31143"/>
    <cellStyle name="Normal 21 2 8" xfId="31144"/>
    <cellStyle name="Normal 21 3" xfId="31145"/>
    <cellStyle name="Normal 21 3 2" xfId="31146"/>
    <cellStyle name="Normal 21 3 2 2" xfId="31147"/>
    <cellStyle name="Normal 21 3 3" xfId="31148"/>
    <cellStyle name="Normal 21 4" xfId="31149"/>
    <cellStyle name="Normal 21 4 2" xfId="31150"/>
    <cellStyle name="Normal 21 4 3" xfId="31151"/>
    <cellStyle name="Normal 21 5" xfId="31152"/>
    <cellStyle name="Normal 21 5 2" xfId="31153"/>
    <cellStyle name="Normal 21 6" xfId="31154"/>
    <cellStyle name="Normal 21 6 2" xfId="31155"/>
    <cellStyle name="Normal 21 6 3" xfId="31156"/>
    <cellStyle name="Normal 21 7" xfId="31157"/>
    <cellStyle name="Normal 21 8" xfId="31158"/>
    <cellStyle name="Normal 22" xfId="31159"/>
    <cellStyle name="Normal 22 2" xfId="31160"/>
    <cellStyle name="Normal 22 2 2" xfId="31161"/>
    <cellStyle name="Normal 22 2 2 2" xfId="31162"/>
    <cellStyle name="Normal 22 2 2 3" xfId="31163"/>
    <cellStyle name="Normal 22 2 3" xfId="31164"/>
    <cellStyle name="Normal 22 2 3 2" xfId="31165"/>
    <cellStyle name="Normal 22 2 3 3" xfId="31166"/>
    <cellStyle name="Normal 22 2 4" xfId="31167"/>
    <cellStyle name="Normal 22 2 5" xfId="31168"/>
    <cellStyle name="Normal 22 3" xfId="31169"/>
    <cellStyle name="Normal 22 3 2" xfId="31170"/>
    <cellStyle name="Normal 22 3 2 2" xfId="31171"/>
    <cellStyle name="Normal 22 3 3" xfId="31172"/>
    <cellStyle name="Normal 22 4" xfId="31173"/>
    <cellStyle name="Normal 22 4 2" xfId="31174"/>
    <cellStyle name="Normal 22 4 3" xfId="31175"/>
    <cellStyle name="Normal 22 5" xfId="31176"/>
    <cellStyle name="Normal 22 5 2" xfId="31177"/>
    <cellStyle name="Normal 22 6" xfId="31178"/>
    <cellStyle name="Normal 22 6 2" xfId="31179"/>
    <cellStyle name="Normal 22 6 3" xfId="31180"/>
    <cellStyle name="Normal 22 7" xfId="31181"/>
    <cellStyle name="Normal 22 7 2" xfId="31182"/>
    <cellStyle name="Normal 22 7 3" xfId="31183"/>
    <cellStyle name="Normal 23" xfId="31184"/>
    <cellStyle name="Normal 23 2" xfId="31185"/>
    <cellStyle name="Normal 23 2 2" xfId="31186"/>
    <cellStyle name="Normal 23 2 2 2" xfId="31187"/>
    <cellStyle name="Normal 23 2 2 3" xfId="31188"/>
    <cellStyle name="Normal 23 2 3" xfId="31189"/>
    <cellStyle name="Normal 23 2 3 2" xfId="31190"/>
    <cellStyle name="Normal 23 2 4" xfId="31191"/>
    <cellStyle name="Normal 23 2 5" xfId="31192"/>
    <cellStyle name="Normal 23 3" xfId="31193"/>
    <cellStyle name="Normal 23 3 2" xfId="31194"/>
    <cellStyle name="Normal 23 3 2 2" xfId="31195"/>
    <cellStyle name="Normal 23 3 3" xfId="31196"/>
    <cellStyle name="Normal 23 3 3 2" xfId="31197"/>
    <cellStyle name="Normal 23 3 4" xfId="31198"/>
    <cellStyle name="Normal 23 4" xfId="31199"/>
    <cellStyle name="Normal 23 4 2" xfId="31200"/>
    <cellStyle name="Normal 23 4 3" xfId="31201"/>
    <cellStyle name="Normal 23 5" xfId="31202"/>
    <cellStyle name="Normal 23 5 2" xfId="31203"/>
    <cellStyle name="Normal 23 5 3" xfId="31204"/>
    <cellStyle name="Normal 23 6" xfId="31205"/>
    <cellStyle name="Normal 24" xfId="31206"/>
    <cellStyle name="Normal 24 2" xfId="31207"/>
    <cellStyle name="Normal 24 2 2" xfId="31208"/>
    <cellStyle name="Normal 24 2 2 2" xfId="31209"/>
    <cellStyle name="Normal 24 2 2 3" xfId="31210"/>
    <cellStyle name="Normal 24 2 3" xfId="31211"/>
    <cellStyle name="Normal 24 2 3 2" xfId="31212"/>
    <cellStyle name="Normal 24 2 4" xfId="31213"/>
    <cellStyle name="Normal 24 2 5" xfId="31214"/>
    <cellStyle name="Normal 24 2 6" xfId="31215"/>
    <cellStyle name="Normal 24 3" xfId="31216"/>
    <cellStyle name="Normal 24 3 2" xfId="31217"/>
    <cellStyle name="Normal 24 3 2 2" xfId="31218"/>
    <cellStyle name="Normal 24 3 3" xfId="31219"/>
    <cellStyle name="Normal 24 4" xfId="31220"/>
    <cellStyle name="Normal 24 4 2" xfId="31221"/>
    <cellStyle name="Normal 24 4 3" xfId="31222"/>
    <cellStyle name="Normal 24 5" xfId="31223"/>
    <cellStyle name="Normal 24 5 2" xfId="31224"/>
    <cellStyle name="Normal 24 6" xfId="31225"/>
    <cellStyle name="Normal 24 7" xfId="31226"/>
    <cellStyle name="Normal 24 8" xfId="31227"/>
    <cellStyle name="Normal 25" xfId="31228"/>
    <cellStyle name="Normal 25 2" xfId="31229"/>
    <cellStyle name="Normal 25 2 2" xfId="31230"/>
    <cellStyle name="Normal 25 2 2 2" xfId="31231"/>
    <cellStyle name="Normal 25 2 3" xfId="31232"/>
    <cellStyle name="Normal 25 2 3 2" xfId="31233"/>
    <cellStyle name="Normal 25 2 3 3" xfId="31234"/>
    <cellStyle name="Normal 25 2 4" xfId="31235"/>
    <cellStyle name="Normal 25 2 5" xfId="31236"/>
    <cellStyle name="Normal 25 3" xfId="31237"/>
    <cellStyle name="Normal 25 3 2" xfId="31238"/>
    <cellStyle name="Normal 25 3 2 2" xfId="31239"/>
    <cellStyle name="Normal 25 3 3" xfId="31240"/>
    <cellStyle name="Normal 25 3 4" xfId="31241"/>
    <cellStyle name="Normal 25 4" xfId="31242"/>
    <cellStyle name="Normal 25 4 2" xfId="31243"/>
    <cellStyle name="Normal 25 5" xfId="31244"/>
    <cellStyle name="Normal 25 6" xfId="31245"/>
    <cellStyle name="Normal 26" xfId="31246"/>
    <cellStyle name="Normal 26 2" xfId="31247"/>
    <cellStyle name="Normal 26 2 2" xfId="31248"/>
    <cellStyle name="Normal 26 2 2 2" xfId="31249"/>
    <cellStyle name="Normal 26 2 3" xfId="31250"/>
    <cellStyle name="Normal 26 2 3 2" xfId="31251"/>
    <cellStyle name="Normal 26 2 4" xfId="31252"/>
    <cellStyle name="Normal 26 2 5" xfId="31253"/>
    <cellStyle name="Normal 26 3" xfId="31254"/>
    <cellStyle name="Normal 26 3 2" xfId="31255"/>
    <cellStyle name="Normal 26 4" xfId="31256"/>
    <cellStyle name="Normal 26 4 2" xfId="31257"/>
    <cellStyle name="Normal 26 4 3" xfId="31258"/>
    <cellStyle name="Normal 26 5" xfId="31259"/>
    <cellStyle name="Normal 26 6" xfId="31260"/>
    <cellStyle name="Normal 27" xfId="31261"/>
    <cellStyle name="Normal 27 2" xfId="31262"/>
    <cellStyle name="Normal 27 2 2" xfId="31263"/>
    <cellStyle name="Normal 27 2 2 2" xfId="31264"/>
    <cellStyle name="Normal 27 2 2 2 2" xfId="31265"/>
    <cellStyle name="Normal 27 2 2 2 3" xfId="31266"/>
    <cellStyle name="Normal 27 2 2 3" xfId="31267"/>
    <cellStyle name="Normal 27 2 2 4" xfId="31268"/>
    <cellStyle name="Normal 27 2 3" xfId="31269"/>
    <cellStyle name="Normal 27 2 4" xfId="31270"/>
    <cellStyle name="Normal 27 3" xfId="31271"/>
    <cellStyle name="Normal 27 3 2" xfId="31272"/>
    <cellStyle name="Normal 27 3 2 2" xfId="31273"/>
    <cellStyle name="Normal 27 3 3" xfId="31274"/>
    <cellStyle name="Normal 27 3 3 2" xfId="31275"/>
    <cellStyle name="Normal 27 3 4" xfId="31276"/>
    <cellStyle name="Normal 27 3 5" xfId="31277"/>
    <cellStyle name="Normal 27 4" xfId="31278"/>
    <cellStyle name="Normal 27 4 2" xfId="31279"/>
    <cellStyle name="Normal 27 4 3" xfId="31280"/>
    <cellStyle name="Normal 27 5" xfId="31281"/>
    <cellStyle name="Normal 27 5 2" xfId="31282"/>
    <cellStyle name="Normal 27 6" xfId="31283"/>
    <cellStyle name="Normal 27 7" xfId="31284"/>
    <cellStyle name="Normal 28" xfId="31285"/>
    <cellStyle name="Normal 28 2" xfId="31286"/>
    <cellStyle name="Normal 28 2 2" xfId="31287"/>
    <cellStyle name="Normal 28 2 2 2" xfId="31288"/>
    <cellStyle name="Normal 28 2 2 3" xfId="31289"/>
    <cellStyle name="Normal 28 2 3" xfId="31290"/>
    <cellStyle name="Normal 28 2 3 2" xfId="31291"/>
    <cellStyle name="Normal 28 2 4" xfId="31292"/>
    <cellStyle name="Normal 28 3" xfId="31293"/>
    <cellStyle name="Normal 28 3 2" xfId="31294"/>
    <cellStyle name="Normal 28 4" xfId="31295"/>
    <cellStyle name="Normal 28 4 2" xfId="31296"/>
    <cellStyle name="Normal 28 5" xfId="31297"/>
    <cellStyle name="Normal 28 6" xfId="31298"/>
    <cellStyle name="Normal 28 6 2" xfId="31299"/>
    <cellStyle name="Normal 28 6 3" xfId="31300"/>
    <cellStyle name="Normal 29" xfId="31301"/>
    <cellStyle name="Normal 29 2" xfId="31302"/>
    <cellStyle name="Normal 29 2 2" xfId="31303"/>
    <cellStyle name="Normal 29 2 2 2" xfId="31304"/>
    <cellStyle name="Normal 29 2 2 3" xfId="31305"/>
    <cellStyle name="Normal 29 2 2 4" xfId="31306"/>
    <cellStyle name="Normal 29 2 3" xfId="31307"/>
    <cellStyle name="Normal 29 2 4" xfId="31308"/>
    <cellStyle name="Normal 29 3" xfId="31309"/>
    <cellStyle name="Normal 29 3 2" xfId="31310"/>
    <cellStyle name="Normal 29 4" xfId="31311"/>
    <cellStyle name="Normal 29 4 2" xfId="31312"/>
    <cellStyle name="Normal 29 5" xfId="31313"/>
    <cellStyle name="Normal 29 5 2" xfId="31314"/>
    <cellStyle name="Normal 29 5 3" xfId="31315"/>
    <cellStyle name="Normal 29 6" xfId="31316"/>
    <cellStyle name="Normal 3" xfId="31317"/>
    <cellStyle name="Normal 3 10" xfId="31318"/>
    <cellStyle name="Normal 3 10 2" xfId="31319"/>
    <cellStyle name="Normal 3 10 3" xfId="31320"/>
    <cellStyle name="Normal 3 11" xfId="31321"/>
    <cellStyle name="Normal 3 12" xfId="31322"/>
    <cellStyle name="Normal 3 2" xfId="31323"/>
    <cellStyle name="Normal 3 2 10" xfId="31324"/>
    <cellStyle name="Normal 3 2 10 2" xfId="31325"/>
    <cellStyle name="Normal 3 2 10 2 2" xfId="31326"/>
    <cellStyle name="Normal 3 2 10 3" xfId="31327"/>
    <cellStyle name="Normal 3 2 10 3 2" xfId="31328"/>
    <cellStyle name="Normal 3 2 10 4" xfId="31329"/>
    <cellStyle name="Normal 3 2 10 4 2" xfId="31330"/>
    <cellStyle name="Normal 3 2 10 5" xfId="31331"/>
    <cellStyle name="Normal 3 2 11" xfId="31332"/>
    <cellStyle name="Normal 3 2 11 2" xfId="31333"/>
    <cellStyle name="Normal 3 2 11 2 2" xfId="31334"/>
    <cellStyle name="Normal 3 2 11 3" xfId="31335"/>
    <cellStyle name="Normal 3 2 11 3 2" xfId="31336"/>
    <cellStyle name="Normal 3 2 11 4" xfId="31337"/>
    <cellStyle name="Normal 3 2 11 4 2" xfId="31338"/>
    <cellStyle name="Normal 3 2 11 5" xfId="31339"/>
    <cellStyle name="Normal 3 2 12" xfId="31340"/>
    <cellStyle name="Normal 3 2 12 2" xfId="31341"/>
    <cellStyle name="Normal 3 2 13" xfId="31342"/>
    <cellStyle name="Normal 3 2 13 2" xfId="31343"/>
    <cellStyle name="Normal 3 2 14" xfId="31344"/>
    <cellStyle name="Normal 3 2 14 2" xfId="31345"/>
    <cellStyle name="Normal 3 2 15" xfId="31346"/>
    <cellStyle name="Normal 3 2 16" xfId="31347"/>
    <cellStyle name="Normal 3 2 2" xfId="31348"/>
    <cellStyle name="Normal 3 2 2 10" xfId="31349"/>
    <cellStyle name="Normal 3 2 2 10 2" xfId="31350"/>
    <cellStyle name="Normal 3 2 2 11" xfId="31351"/>
    <cellStyle name="Normal 3 2 2 11 2" xfId="31352"/>
    <cellStyle name="Normal 3 2 2 12" xfId="31353"/>
    <cellStyle name="Normal 3 2 2 13" xfId="31354"/>
    <cellStyle name="Normal 3 2 2 2" xfId="31355"/>
    <cellStyle name="Normal 3 2 2 2 2" xfId="31356"/>
    <cellStyle name="Normal 3 2 2 2 2 2" xfId="31357"/>
    <cellStyle name="Normal 3 2 2 2 2 2 2" xfId="31358"/>
    <cellStyle name="Normal 3 2 2 2 2 3" xfId="31359"/>
    <cellStyle name="Normal 3 2 2 2 2 3 2" xfId="31360"/>
    <cellStyle name="Normal 3 2 2 2 2 4" xfId="31361"/>
    <cellStyle name="Normal 3 2 2 2 2 4 2" xfId="31362"/>
    <cellStyle name="Normal 3 2 2 2 2 5" xfId="31363"/>
    <cellStyle name="Normal 3 2 2 2 3" xfId="31364"/>
    <cellStyle name="Normal 3 2 2 2 3 2" xfId="31365"/>
    <cellStyle name="Normal 3 2 2 2 3 2 2" xfId="31366"/>
    <cellStyle name="Normal 3 2 2 2 3 3" xfId="31367"/>
    <cellStyle name="Normal 3 2 2 2 3 4" xfId="31368"/>
    <cellStyle name="Normal 3 2 2 2 4" xfId="31369"/>
    <cellStyle name="Normal 3 2 2 2 4 2" xfId="31370"/>
    <cellStyle name="Normal 3 2 2 2 5" xfId="31371"/>
    <cellStyle name="Normal 3 2 2 2 5 2" xfId="31372"/>
    <cellStyle name="Normal 3 2 2 2 6" xfId="31373"/>
    <cellStyle name="Normal 3 2 2 3" xfId="31374"/>
    <cellStyle name="Normal 3 2 2 3 2" xfId="31375"/>
    <cellStyle name="Normal 3 2 2 3 2 2" xfId="31376"/>
    <cellStyle name="Normal 3 2 2 3 2 2 2" xfId="31377"/>
    <cellStyle name="Normal 3 2 2 3 2 3" xfId="31378"/>
    <cellStyle name="Normal 3 2 2 3 2 3 2" xfId="31379"/>
    <cellStyle name="Normal 3 2 2 3 2 4" xfId="31380"/>
    <cellStyle name="Normal 3 2 2 3 2 4 2" xfId="31381"/>
    <cellStyle name="Normal 3 2 2 3 2 5" xfId="31382"/>
    <cellStyle name="Normal 3 2 2 3 2 6" xfId="31383"/>
    <cellStyle name="Normal 3 2 2 3 3" xfId="31384"/>
    <cellStyle name="Normal 3 2 2 3 3 2" xfId="31385"/>
    <cellStyle name="Normal 3 2 2 3 3 3" xfId="31386"/>
    <cellStyle name="Normal 3 2 2 3 4" xfId="31387"/>
    <cellStyle name="Normal 3 2 2 3 4 2" xfId="31388"/>
    <cellStyle name="Normal 3 2 2 3 5" xfId="31389"/>
    <cellStyle name="Normal 3 2 2 3 5 2" xfId="31390"/>
    <cellStyle name="Normal 3 2 2 3 6" xfId="31391"/>
    <cellStyle name="Normal 3 2 2 3 7" xfId="31392"/>
    <cellStyle name="Normal 3 2 2 4" xfId="31393"/>
    <cellStyle name="Normal 3 2 2 4 2" xfId="31394"/>
    <cellStyle name="Normal 3 2 2 4 2 2" xfId="31395"/>
    <cellStyle name="Normal 3 2 2 4 2 2 2" xfId="31396"/>
    <cellStyle name="Normal 3 2 2 4 2 3" xfId="31397"/>
    <cellStyle name="Normal 3 2 2 4 2 3 2" xfId="31398"/>
    <cellStyle name="Normal 3 2 2 4 2 4" xfId="31399"/>
    <cellStyle name="Normal 3 2 2 4 2 4 2" xfId="31400"/>
    <cellStyle name="Normal 3 2 2 4 2 5" xfId="31401"/>
    <cellStyle name="Normal 3 2 2 4 3" xfId="31402"/>
    <cellStyle name="Normal 3 2 2 4 3 2" xfId="31403"/>
    <cellStyle name="Normal 3 2 2 4 4" xfId="31404"/>
    <cellStyle name="Normal 3 2 2 4 4 2" xfId="31405"/>
    <cellStyle name="Normal 3 2 2 4 5" xfId="31406"/>
    <cellStyle name="Normal 3 2 2 4 5 2" xfId="31407"/>
    <cellStyle name="Normal 3 2 2 4 6" xfId="31408"/>
    <cellStyle name="Normal 3 2 2 4 7" xfId="31409"/>
    <cellStyle name="Normal 3 2 2 5" xfId="31410"/>
    <cellStyle name="Normal 3 2 2 5 2" xfId="31411"/>
    <cellStyle name="Normal 3 2 2 5 2 2" xfId="31412"/>
    <cellStyle name="Normal 3 2 2 5 2 2 2" xfId="31413"/>
    <cellStyle name="Normal 3 2 2 5 2 3" xfId="31414"/>
    <cellStyle name="Normal 3 2 2 5 2 3 2" xfId="31415"/>
    <cellStyle name="Normal 3 2 2 5 2 4" xfId="31416"/>
    <cellStyle name="Normal 3 2 2 5 2 4 2" xfId="31417"/>
    <cellStyle name="Normal 3 2 2 5 2 5" xfId="31418"/>
    <cellStyle name="Normal 3 2 2 5 3" xfId="31419"/>
    <cellStyle name="Normal 3 2 2 5 3 2" xfId="31420"/>
    <cellStyle name="Normal 3 2 2 5 4" xfId="31421"/>
    <cellStyle name="Normal 3 2 2 5 4 2" xfId="31422"/>
    <cellStyle name="Normal 3 2 2 5 5" xfId="31423"/>
    <cellStyle name="Normal 3 2 2 5 5 2" xfId="31424"/>
    <cellStyle name="Normal 3 2 2 5 6" xfId="31425"/>
    <cellStyle name="Normal 3 2 2 5 7" xfId="31426"/>
    <cellStyle name="Normal 3 2 2 6" xfId="31427"/>
    <cellStyle name="Normal 3 2 2 6 2" xfId="31428"/>
    <cellStyle name="Normal 3 2 2 6 2 2" xfId="31429"/>
    <cellStyle name="Normal 3 2 2 6 3" xfId="31430"/>
    <cellStyle name="Normal 3 2 2 6 3 2" xfId="31431"/>
    <cellStyle name="Normal 3 2 2 6 4" xfId="31432"/>
    <cellStyle name="Normal 3 2 2 6 4 2" xfId="31433"/>
    <cellStyle name="Normal 3 2 2 6 5" xfId="31434"/>
    <cellStyle name="Normal 3 2 2 7" xfId="31435"/>
    <cellStyle name="Normal 3 2 2 7 2" xfId="31436"/>
    <cellStyle name="Normal 3 2 2 7 2 2" xfId="31437"/>
    <cellStyle name="Normal 3 2 2 7 3" xfId="31438"/>
    <cellStyle name="Normal 3 2 2 7 3 2" xfId="31439"/>
    <cellStyle name="Normal 3 2 2 7 4" xfId="31440"/>
    <cellStyle name="Normal 3 2 2 7 4 2" xfId="31441"/>
    <cellStyle name="Normal 3 2 2 7 5" xfId="31442"/>
    <cellStyle name="Normal 3 2 2 7 6" xfId="31443"/>
    <cellStyle name="Normal 3 2 2 8" xfId="31444"/>
    <cellStyle name="Normal 3 2 2 8 2" xfId="31445"/>
    <cellStyle name="Normal 3 2 2 8 2 2" xfId="31446"/>
    <cellStyle name="Normal 3 2 2 8 3" xfId="31447"/>
    <cellStyle name="Normal 3 2 2 8 3 2" xfId="31448"/>
    <cellStyle name="Normal 3 2 2 8 4" xfId="31449"/>
    <cellStyle name="Normal 3 2 2 8 4 2" xfId="31450"/>
    <cellStyle name="Normal 3 2 2 8 5" xfId="31451"/>
    <cellStyle name="Normal 3 2 2 9" xfId="31452"/>
    <cellStyle name="Normal 3 2 2 9 2" xfId="31453"/>
    <cellStyle name="Normal 3 2 2_Net Zero &amp; QRP Award" xfId="31454"/>
    <cellStyle name="Normal 3 2 3" xfId="31455"/>
    <cellStyle name="Normal 3 2 3 10" xfId="31456"/>
    <cellStyle name="Normal 3 2 3 10 2" xfId="31457"/>
    <cellStyle name="Normal 3 2 3 11" xfId="31458"/>
    <cellStyle name="Normal 3 2 3 11 2" xfId="31459"/>
    <cellStyle name="Normal 3 2 3 12" xfId="31460"/>
    <cellStyle name="Normal 3 2 3 2" xfId="31461"/>
    <cellStyle name="Normal 3 2 3 2 2" xfId="31462"/>
    <cellStyle name="Normal 3 2 3 2 2 2" xfId="31463"/>
    <cellStyle name="Normal 3 2 3 2 2 2 2" xfId="31464"/>
    <cellStyle name="Normal 3 2 3 2 2 3" xfId="31465"/>
    <cellStyle name="Normal 3 2 3 2 2 3 2" xfId="31466"/>
    <cellStyle name="Normal 3 2 3 2 2 4" xfId="31467"/>
    <cellStyle name="Normal 3 2 3 2 2 4 2" xfId="31468"/>
    <cellStyle name="Normal 3 2 3 2 2 5" xfId="31469"/>
    <cellStyle name="Normal 3 2 3 2 3" xfId="31470"/>
    <cellStyle name="Normal 3 2 3 2 3 2" xfId="31471"/>
    <cellStyle name="Normal 3 2 3 2 4" xfId="31472"/>
    <cellStyle name="Normal 3 2 3 2 4 2" xfId="31473"/>
    <cellStyle name="Normal 3 2 3 2 5" xfId="31474"/>
    <cellStyle name="Normal 3 2 3 2 5 2" xfId="31475"/>
    <cellStyle name="Normal 3 2 3 2 6" xfId="31476"/>
    <cellStyle name="Normal 3 2 3 3" xfId="31477"/>
    <cellStyle name="Normal 3 2 3 3 2" xfId="31478"/>
    <cellStyle name="Normal 3 2 3 3 2 2" xfId="31479"/>
    <cellStyle name="Normal 3 2 3 3 2 2 2" xfId="31480"/>
    <cellStyle name="Normal 3 2 3 3 2 3" xfId="31481"/>
    <cellStyle name="Normal 3 2 3 3 2 3 2" xfId="31482"/>
    <cellStyle name="Normal 3 2 3 3 2 4" xfId="31483"/>
    <cellStyle name="Normal 3 2 3 3 2 4 2" xfId="31484"/>
    <cellStyle name="Normal 3 2 3 3 2 5" xfId="31485"/>
    <cellStyle name="Normal 3 2 3 3 3" xfId="31486"/>
    <cellStyle name="Normal 3 2 3 3 3 2" xfId="31487"/>
    <cellStyle name="Normal 3 2 3 3 4" xfId="31488"/>
    <cellStyle name="Normal 3 2 3 3 4 2" xfId="31489"/>
    <cellStyle name="Normal 3 2 3 3 5" xfId="31490"/>
    <cellStyle name="Normal 3 2 3 3 5 2" xfId="31491"/>
    <cellStyle name="Normal 3 2 3 3 6" xfId="31492"/>
    <cellStyle name="Normal 3 2 3 3 7" xfId="31493"/>
    <cellStyle name="Normal 3 2 3 4" xfId="31494"/>
    <cellStyle name="Normal 3 2 3 4 2" xfId="31495"/>
    <cellStyle name="Normal 3 2 3 4 2 2" xfId="31496"/>
    <cellStyle name="Normal 3 2 3 4 2 2 2" xfId="31497"/>
    <cellStyle name="Normal 3 2 3 4 2 3" xfId="31498"/>
    <cellStyle name="Normal 3 2 3 4 2 3 2" xfId="31499"/>
    <cellStyle name="Normal 3 2 3 4 2 4" xfId="31500"/>
    <cellStyle name="Normal 3 2 3 4 2 4 2" xfId="31501"/>
    <cellStyle name="Normal 3 2 3 4 2 5" xfId="31502"/>
    <cellStyle name="Normal 3 2 3 4 3" xfId="31503"/>
    <cellStyle name="Normal 3 2 3 4 3 2" xfId="31504"/>
    <cellStyle name="Normal 3 2 3 4 4" xfId="31505"/>
    <cellStyle name="Normal 3 2 3 4 4 2" xfId="31506"/>
    <cellStyle name="Normal 3 2 3 4 5" xfId="31507"/>
    <cellStyle name="Normal 3 2 3 4 5 2" xfId="31508"/>
    <cellStyle name="Normal 3 2 3 4 6" xfId="31509"/>
    <cellStyle name="Normal 3 2 3 4 7" xfId="31510"/>
    <cellStyle name="Normal 3 2 3 5" xfId="31511"/>
    <cellStyle name="Normal 3 2 3 5 2" xfId="31512"/>
    <cellStyle name="Normal 3 2 3 5 2 2" xfId="31513"/>
    <cellStyle name="Normal 3 2 3 5 2 2 2" xfId="31514"/>
    <cellStyle name="Normal 3 2 3 5 2 3" xfId="31515"/>
    <cellStyle name="Normal 3 2 3 5 2 3 2" xfId="31516"/>
    <cellStyle name="Normal 3 2 3 5 2 4" xfId="31517"/>
    <cellStyle name="Normal 3 2 3 5 2 4 2" xfId="31518"/>
    <cellStyle name="Normal 3 2 3 5 2 5" xfId="31519"/>
    <cellStyle name="Normal 3 2 3 5 3" xfId="31520"/>
    <cellStyle name="Normal 3 2 3 5 3 2" xfId="31521"/>
    <cellStyle name="Normal 3 2 3 5 4" xfId="31522"/>
    <cellStyle name="Normal 3 2 3 5 4 2" xfId="31523"/>
    <cellStyle name="Normal 3 2 3 5 5" xfId="31524"/>
    <cellStyle name="Normal 3 2 3 5 5 2" xfId="31525"/>
    <cellStyle name="Normal 3 2 3 5 6" xfId="31526"/>
    <cellStyle name="Normal 3 2 3 5 7" xfId="31527"/>
    <cellStyle name="Normal 3 2 3 6" xfId="31528"/>
    <cellStyle name="Normal 3 2 3 6 2" xfId="31529"/>
    <cellStyle name="Normal 3 2 3 6 2 2" xfId="31530"/>
    <cellStyle name="Normal 3 2 3 6 3" xfId="31531"/>
    <cellStyle name="Normal 3 2 3 6 3 2" xfId="31532"/>
    <cellStyle name="Normal 3 2 3 6 4" xfId="31533"/>
    <cellStyle name="Normal 3 2 3 6 4 2" xfId="31534"/>
    <cellStyle name="Normal 3 2 3 6 5" xfId="31535"/>
    <cellStyle name="Normal 3 2 3 6 6" xfId="31536"/>
    <cellStyle name="Normal 3 2 3 6 7" xfId="31537"/>
    <cellStyle name="Normal 3 2 3 7" xfId="31538"/>
    <cellStyle name="Normal 3 2 3 7 2" xfId="31539"/>
    <cellStyle name="Normal 3 2 3 7 2 2" xfId="31540"/>
    <cellStyle name="Normal 3 2 3 7 3" xfId="31541"/>
    <cellStyle name="Normal 3 2 3 7 3 2" xfId="31542"/>
    <cellStyle name="Normal 3 2 3 7 4" xfId="31543"/>
    <cellStyle name="Normal 3 2 3 7 4 2" xfId="31544"/>
    <cellStyle name="Normal 3 2 3 7 5" xfId="31545"/>
    <cellStyle name="Normal 3 2 3 8" xfId="31546"/>
    <cellStyle name="Normal 3 2 3 8 2" xfId="31547"/>
    <cellStyle name="Normal 3 2 3 8 2 2" xfId="31548"/>
    <cellStyle name="Normal 3 2 3 8 3" xfId="31549"/>
    <cellStyle name="Normal 3 2 3 8 3 2" xfId="31550"/>
    <cellStyle name="Normal 3 2 3 8 4" xfId="31551"/>
    <cellStyle name="Normal 3 2 3 8 4 2" xfId="31552"/>
    <cellStyle name="Normal 3 2 3 8 5" xfId="31553"/>
    <cellStyle name="Normal 3 2 3 9" xfId="31554"/>
    <cellStyle name="Normal 3 2 3 9 2" xfId="31555"/>
    <cellStyle name="Normal 3 2 3_Net Zero &amp; QRP Award" xfId="31556"/>
    <cellStyle name="Normal 3 2 4" xfId="31557"/>
    <cellStyle name="Normal 3 2 4 10" xfId="31558"/>
    <cellStyle name="Normal 3 2 4 10 2" xfId="31559"/>
    <cellStyle name="Normal 3 2 4 11" xfId="31560"/>
    <cellStyle name="Normal 3 2 4 11 2" xfId="31561"/>
    <cellStyle name="Normal 3 2 4 12" xfId="31562"/>
    <cellStyle name="Normal 3 2 4 12 2" xfId="31563"/>
    <cellStyle name="Normal 3 2 4 13" xfId="31564"/>
    <cellStyle name="Normal 3 2 4 14" xfId="31565"/>
    <cellStyle name="Normal 3 2 4 2" xfId="31566"/>
    <cellStyle name="Normal 3 2 4 2 2" xfId="31567"/>
    <cellStyle name="Normal 3 2 4 2 2 2" xfId="31568"/>
    <cellStyle name="Normal 3 2 4 2 2 2 2" xfId="31569"/>
    <cellStyle name="Normal 3 2 4 2 2 3" xfId="31570"/>
    <cellStyle name="Normal 3 2 4 2 2 3 2" xfId="31571"/>
    <cellStyle name="Normal 3 2 4 2 2 4" xfId="31572"/>
    <cellStyle name="Normal 3 2 4 2 2 4 2" xfId="31573"/>
    <cellStyle name="Normal 3 2 4 2 2 5" xfId="31574"/>
    <cellStyle name="Normal 3 2 4 2 3" xfId="31575"/>
    <cellStyle name="Normal 3 2 4 2 3 2" xfId="31576"/>
    <cellStyle name="Normal 3 2 4 2 4" xfId="31577"/>
    <cellStyle name="Normal 3 2 4 2 4 2" xfId="31578"/>
    <cellStyle name="Normal 3 2 4 2 5" xfId="31579"/>
    <cellStyle name="Normal 3 2 4 2 5 2" xfId="31580"/>
    <cellStyle name="Normal 3 2 4 2 6" xfId="31581"/>
    <cellStyle name="Normal 3 2 4 2 7" xfId="31582"/>
    <cellStyle name="Normal 3 2 4 3" xfId="31583"/>
    <cellStyle name="Normal 3 2 4 3 2" xfId="31584"/>
    <cellStyle name="Normal 3 2 4 3 2 2" xfId="31585"/>
    <cellStyle name="Normal 3 2 4 3 2 2 2" xfId="31586"/>
    <cellStyle name="Normal 3 2 4 3 2 3" xfId="31587"/>
    <cellStyle name="Normal 3 2 4 3 2 3 2" xfId="31588"/>
    <cellStyle name="Normal 3 2 4 3 2 4" xfId="31589"/>
    <cellStyle name="Normal 3 2 4 3 2 4 2" xfId="31590"/>
    <cellStyle name="Normal 3 2 4 3 2 5" xfId="31591"/>
    <cellStyle name="Normal 3 2 4 3 3" xfId="31592"/>
    <cellStyle name="Normal 3 2 4 3 3 2" xfId="31593"/>
    <cellStyle name="Normal 3 2 4 3 4" xfId="31594"/>
    <cellStyle name="Normal 3 2 4 3 4 2" xfId="31595"/>
    <cellStyle name="Normal 3 2 4 3 5" xfId="31596"/>
    <cellStyle name="Normal 3 2 4 3 5 2" xfId="31597"/>
    <cellStyle name="Normal 3 2 4 3 6" xfId="31598"/>
    <cellStyle name="Normal 3 2 4 3 7" xfId="31599"/>
    <cellStyle name="Normal 3 2 4 4" xfId="31600"/>
    <cellStyle name="Normal 3 2 4 4 2" xfId="31601"/>
    <cellStyle name="Normal 3 2 4 4 2 2" xfId="31602"/>
    <cellStyle name="Normal 3 2 4 4 2 2 2" xfId="31603"/>
    <cellStyle name="Normal 3 2 4 4 2 3" xfId="31604"/>
    <cellStyle name="Normal 3 2 4 4 2 3 2" xfId="31605"/>
    <cellStyle name="Normal 3 2 4 4 2 4" xfId="31606"/>
    <cellStyle name="Normal 3 2 4 4 2 4 2" xfId="31607"/>
    <cellStyle name="Normal 3 2 4 4 2 5" xfId="31608"/>
    <cellStyle name="Normal 3 2 4 4 3" xfId="31609"/>
    <cellStyle name="Normal 3 2 4 4 3 2" xfId="31610"/>
    <cellStyle name="Normal 3 2 4 4 4" xfId="31611"/>
    <cellStyle name="Normal 3 2 4 4 4 2" xfId="31612"/>
    <cellStyle name="Normal 3 2 4 4 5" xfId="31613"/>
    <cellStyle name="Normal 3 2 4 4 5 2" xfId="31614"/>
    <cellStyle name="Normal 3 2 4 4 6" xfId="31615"/>
    <cellStyle name="Normal 3 2 4 5" xfId="31616"/>
    <cellStyle name="Normal 3 2 4 5 2" xfId="31617"/>
    <cellStyle name="Normal 3 2 4 5 2 2" xfId="31618"/>
    <cellStyle name="Normal 3 2 4 5 2 2 2" xfId="31619"/>
    <cellStyle name="Normal 3 2 4 5 2 3" xfId="31620"/>
    <cellStyle name="Normal 3 2 4 5 2 3 2" xfId="31621"/>
    <cellStyle name="Normal 3 2 4 5 2 4" xfId="31622"/>
    <cellStyle name="Normal 3 2 4 5 2 4 2" xfId="31623"/>
    <cellStyle name="Normal 3 2 4 5 2 5" xfId="31624"/>
    <cellStyle name="Normal 3 2 4 5 3" xfId="31625"/>
    <cellStyle name="Normal 3 2 4 5 3 2" xfId="31626"/>
    <cellStyle name="Normal 3 2 4 5 4" xfId="31627"/>
    <cellStyle name="Normal 3 2 4 5 4 2" xfId="31628"/>
    <cellStyle name="Normal 3 2 4 5 5" xfId="31629"/>
    <cellStyle name="Normal 3 2 4 5 5 2" xfId="31630"/>
    <cellStyle name="Normal 3 2 4 5 6" xfId="31631"/>
    <cellStyle name="Normal 3 2 4 6" xfId="31632"/>
    <cellStyle name="Normal 3 2 4 6 2" xfId="31633"/>
    <cellStyle name="Normal 3 2 4 6 2 2" xfId="31634"/>
    <cellStyle name="Normal 3 2 4 6 3" xfId="31635"/>
    <cellStyle name="Normal 3 2 4 6 3 2" xfId="31636"/>
    <cellStyle name="Normal 3 2 4 6 4" xfId="31637"/>
    <cellStyle name="Normal 3 2 4 6 4 2" xfId="31638"/>
    <cellStyle name="Normal 3 2 4 6 5" xfId="31639"/>
    <cellStyle name="Normal 3 2 4 7" xfId="31640"/>
    <cellStyle name="Normal 3 2 4 7 2" xfId="31641"/>
    <cellStyle name="Normal 3 2 4 7 2 2" xfId="31642"/>
    <cellStyle name="Normal 3 2 4 7 3" xfId="31643"/>
    <cellStyle name="Normal 3 2 4 7 3 2" xfId="31644"/>
    <cellStyle name="Normal 3 2 4 7 4" xfId="31645"/>
    <cellStyle name="Normal 3 2 4 7 4 2" xfId="31646"/>
    <cellStyle name="Normal 3 2 4 7 5" xfId="31647"/>
    <cellStyle name="Normal 3 2 4 8" xfId="31648"/>
    <cellStyle name="Normal 3 2 4 8 2" xfId="31649"/>
    <cellStyle name="Normal 3 2 4 8 2 2" xfId="31650"/>
    <cellStyle name="Normal 3 2 4 8 3" xfId="31651"/>
    <cellStyle name="Normal 3 2 4 8 3 2" xfId="31652"/>
    <cellStyle name="Normal 3 2 4 8 4" xfId="31653"/>
    <cellStyle name="Normal 3 2 4 8 4 2" xfId="31654"/>
    <cellStyle name="Normal 3 2 4 8 5" xfId="31655"/>
    <cellStyle name="Normal 3 2 4 9" xfId="31656"/>
    <cellStyle name="Normal 3 2 4 9 2" xfId="31657"/>
    <cellStyle name="Normal 3 2 4 9 2 2" xfId="31658"/>
    <cellStyle name="Normal 3 2 4 9 3" xfId="31659"/>
    <cellStyle name="Normal 3 2 4 9 3 2" xfId="31660"/>
    <cellStyle name="Normal 3 2 4 9 4" xfId="31661"/>
    <cellStyle name="Normal 3 2 4 9 4 2" xfId="31662"/>
    <cellStyle name="Normal 3 2 4 9 5" xfId="31663"/>
    <cellStyle name="Normal 3 2 4_Net Zero &amp; QRP Award" xfId="31664"/>
    <cellStyle name="Normal 3 2 5" xfId="31665"/>
    <cellStyle name="Normal 3 2 5 2" xfId="31666"/>
    <cellStyle name="Normal 3 2 5 2 2" xfId="31667"/>
    <cellStyle name="Normal 3 2 5 2 2 2" xfId="31668"/>
    <cellStyle name="Normal 3 2 5 2 2 2 2" xfId="31669"/>
    <cellStyle name="Normal 3 2 5 2 2 3" xfId="31670"/>
    <cellStyle name="Normal 3 2 5 2 2 3 2" xfId="31671"/>
    <cellStyle name="Normal 3 2 5 2 2 4" xfId="31672"/>
    <cellStyle name="Normal 3 2 5 2 2 4 2" xfId="31673"/>
    <cellStyle name="Normal 3 2 5 2 2 5" xfId="31674"/>
    <cellStyle name="Normal 3 2 5 2 3" xfId="31675"/>
    <cellStyle name="Normal 3 2 5 2 3 2" xfId="31676"/>
    <cellStyle name="Normal 3 2 5 2 4" xfId="31677"/>
    <cellStyle name="Normal 3 2 5 2 4 2" xfId="31678"/>
    <cellStyle name="Normal 3 2 5 2 5" xfId="31679"/>
    <cellStyle name="Normal 3 2 5 2 5 2" xfId="31680"/>
    <cellStyle name="Normal 3 2 5 2 6" xfId="31681"/>
    <cellStyle name="Normal 3 2 5 2 7" xfId="31682"/>
    <cellStyle name="Normal 3 2 5 3" xfId="31683"/>
    <cellStyle name="Normal 3 2 5 3 2" xfId="31684"/>
    <cellStyle name="Normal 3 2 5 3 2 2" xfId="31685"/>
    <cellStyle name="Normal 3 2 5 3 3" xfId="31686"/>
    <cellStyle name="Normal 3 2 5 3 3 2" xfId="31687"/>
    <cellStyle name="Normal 3 2 5 3 4" xfId="31688"/>
    <cellStyle name="Normal 3 2 5 3 4 2" xfId="31689"/>
    <cellStyle name="Normal 3 2 5 3 5" xfId="31690"/>
    <cellStyle name="Normal 3 2 5 3 6" xfId="31691"/>
    <cellStyle name="Normal 3 2 5 4" xfId="31692"/>
    <cellStyle name="Normal 3 2 5 4 2" xfId="31693"/>
    <cellStyle name="Normal 3 2 5 5" xfId="31694"/>
    <cellStyle name="Normal 3 2 5 5 2" xfId="31695"/>
    <cellStyle name="Normal 3 2 5 6" xfId="31696"/>
    <cellStyle name="Normal 3 2 5 6 2" xfId="31697"/>
    <cellStyle name="Normal 3 2 5 7" xfId="31698"/>
    <cellStyle name="Normal 3 2 5 8" xfId="31699"/>
    <cellStyle name="Normal 3 2 6" xfId="31700"/>
    <cellStyle name="Normal 3 2 6 2" xfId="31701"/>
    <cellStyle name="Normal 3 2 6 2 2" xfId="31702"/>
    <cellStyle name="Normal 3 2 6 2 2 2" xfId="31703"/>
    <cellStyle name="Normal 3 2 6 2 3" xfId="31704"/>
    <cellStyle name="Normal 3 2 6 2 3 2" xfId="31705"/>
    <cellStyle name="Normal 3 2 6 2 4" xfId="31706"/>
    <cellStyle name="Normal 3 2 6 2 4 2" xfId="31707"/>
    <cellStyle name="Normal 3 2 6 2 5" xfId="31708"/>
    <cellStyle name="Normal 3 2 6 3" xfId="31709"/>
    <cellStyle name="Normal 3 2 6 3 2" xfId="31710"/>
    <cellStyle name="Normal 3 2 6 4" xfId="31711"/>
    <cellStyle name="Normal 3 2 6 4 2" xfId="31712"/>
    <cellStyle name="Normal 3 2 6 5" xfId="31713"/>
    <cellStyle name="Normal 3 2 6 5 2" xfId="31714"/>
    <cellStyle name="Normal 3 2 6 6" xfId="31715"/>
    <cellStyle name="Normal 3 2 6 7" xfId="31716"/>
    <cellStyle name="Normal 3 2 7" xfId="31717"/>
    <cellStyle name="Normal 3 2 7 2" xfId="31718"/>
    <cellStyle name="Normal 3 2 7 2 2" xfId="31719"/>
    <cellStyle name="Normal 3 2 7 2 2 2" xfId="31720"/>
    <cellStyle name="Normal 3 2 7 2 3" xfId="31721"/>
    <cellStyle name="Normal 3 2 7 2 3 2" xfId="31722"/>
    <cellStyle name="Normal 3 2 7 2 4" xfId="31723"/>
    <cellStyle name="Normal 3 2 7 2 4 2" xfId="31724"/>
    <cellStyle name="Normal 3 2 7 2 5" xfId="31725"/>
    <cellStyle name="Normal 3 2 7 3" xfId="31726"/>
    <cellStyle name="Normal 3 2 7 3 2" xfId="31727"/>
    <cellStyle name="Normal 3 2 7 4" xfId="31728"/>
    <cellStyle name="Normal 3 2 7 4 2" xfId="31729"/>
    <cellStyle name="Normal 3 2 7 5" xfId="31730"/>
    <cellStyle name="Normal 3 2 7 5 2" xfId="31731"/>
    <cellStyle name="Normal 3 2 7 6" xfId="31732"/>
    <cellStyle name="Normal 3 2 7 7" xfId="31733"/>
    <cellStyle name="Normal 3 2 8" xfId="31734"/>
    <cellStyle name="Normal 3 2 8 2" xfId="31735"/>
    <cellStyle name="Normal 3 2 8 2 2" xfId="31736"/>
    <cellStyle name="Normal 3 2 8 2 2 2" xfId="31737"/>
    <cellStyle name="Normal 3 2 8 2 3" xfId="31738"/>
    <cellStyle name="Normal 3 2 8 2 3 2" xfId="31739"/>
    <cellStyle name="Normal 3 2 8 2 4" xfId="31740"/>
    <cellStyle name="Normal 3 2 8 2 4 2" xfId="31741"/>
    <cellStyle name="Normal 3 2 8 2 5" xfId="31742"/>
    <cellStyle name="Normal 3 2 8 3" xfId="31743"/>
    <cellStyle name="Normal 3 2 8 3 2" xfId="31744"/>
    <cellStyle name="Normal 3 2 8 4" xfId="31745"/>
    <cellStyle name="Normal 3 2 8 4 2" xfId="31746"/>
    <cellStyle name="Normal 3 2 8 5" xfId="31747"/>
    <cellStyle name="Normal 3 2 8 5 2" xfId="31748"/>
    <cellStyle name="Normal 3 2 8 6" xfId="31749"/>
    <cellStyle name="Normal 3 2 9" xfId="31750"/>
    <cellStyle name="Normal 3 2 9 2" xfId="31751"/>
    <cellStyle name="Normal 3 2 9 2 2" xfId="31752"/>
    <cellStyle name="Normal 3 2 9 3" xfId="31753"/>
    <cellStyle name="Normal 3 2 9 3 2" xfId="31754"/>
    <cellStyle name="Normal 3 2 9 4" xfId="31755"/>
    <cellStyle name="Normal 3 2 9 4 2" xfId="31756"/>
    <cellStyle name="Normal 3 2 9 5" xfId="31757"/>
    <cellStyle name="Normal 3 2 9 6" xfId="31758"/>
    <cellStyle name="Normal 3 2 9 7" xfId="31759"/>
    <cellStyle name="Normal 3 2_Net Zero &amp; QRP Award" xfId="31760"/>
    <cellStyle name="Normal 3 3" xfId="31761"/>
    <cellStyle name="Normal 3 3 10" xfId="31762"/>
    <cellStyle name="Normal 3 3 10 2" xfId="31763"/>
    <cellStyle name="Normal 3 3 11" xfId="31764"/>
    <cellStyle name="Normal 3 3 11 2" xfId="31765"/>
    <cellStyle name="Normal 3 3 12" xfId="31766"/>
    <cellStyle name="Normal 3 3 13" xfId="31767"/>
    <cellStyle name="Normal 3 3 2" xfId="31768"/>
    <cellStyle name="Normal 3 3 2 2" xfId="31769"/>
    <cellStyle name="Normal 3 3 2 2 2" xfId="31770"/>
    <cellStyle name="Normal 3 3 2 2 2 2" xfId="31771"/>
    <cellStyle name="Normal 3 3 2 2 3" xfId="31772"/>
    <cellStyle name="Normal 3 3 2 2 3 2" xfId="31773"/>
    <cellStyle name="Normal 3 3 2 2 4" xfId="31774"/>
    <cellStyle name="Normal 3 3 2 2 4 2" xfId="31775"/>
    <cellStyle name="Normal 3 3 2 2 5" xfId="31776"/>
    <cellStyle name="Normal 3 3 2 2 6" xfId="31777"/>
    <cellStyle name="Normal 3 3 2 3" xfId="31778"/>
    <cellStyle name="Normal 3 3 2 3 2" xfId="31779"/>
    <cellStyle name="Normal 3 3 2 4" xfId="31780"/>
    <cellStyle name="Normal 3 3 2 4 2" xfId="31781"/>
    <cellStyle name="Normal 3 3 2 5" xfId="31782"/>
    <cellStyle name="Normal 3 3 2 5 2" xfId="31783"/>
    <cellStyle name="Normal 3 3 2 6" xfId="31784"/>
    <cellStyle name="Normal 3 3 3" xfId="31785"/>
    <cellStyle name="Normal 3 3 3 2" xfId="31786"/>
    <cellStyle name="Normal 3 3 3 2 2" xfId="31787"/>
    <cellStyle name="Normal 3 3 3 2 2 2" xfId="31788"/>
    <cellStyle name="Normal 3 3 3 2 3" xfId="31789"/>
    <cellStyle name="Normal 3 3 3 2 3 2" xfId="31790"/>
    <cellStyle name="Normal 3 3 3 2 4" xfId="31791"/>
    <cellStyle name="Normal 3 3 3 2 4 2" xfId="31792"/>
    <cellStyle name="Normal 3 3 3 2 5" xfId="31793"/>
    <cellStyle name="Normal 3 3 3 3" xfId="31794"/>
    <cellStyle name="Normal 3 3 3 3 2" xfId="31795"/>
    <cellStyle name="Normal 3 3 3 4" xfId="31796"/>
    <cellStyle name="Normal 3 3 3 4 2" xfId="31797"/>
    <cellStyle name="Normal 3 3 3 5" xfId="31798"/>
    <cellStyle name="Normal 3 3 3 5 2" xfId="31799"/>
    <cellStyle name="Normal 3 3 3 6" xfId="31800"/>
    <cellStyle name="Normal 3 3 4" xfId="31801"/>
    <cellStyle name="Normal 3 3 4 2" xfId="31802"/>
    <cellStyle name="Normal 3 3 4 2 2" xfId="31803"/>
    <cellStyle name="Normal 3 3 4 2 2 2" xfId="31804"/>
    <cellStyle name="Normal 3 3 4 2 3" xfId="31805"/>
    <cellStyle name="Normal 3 3 4 2 3 2" xfId="31806"/>
    <cellStyle name="Normal 3 3 4 2 4" xfId="31807"/>
    <cellStyle name="Normal 3 3 4 2 4 2" xfId="31808"/>
    <cellStyle name="Normal 3 3 4 2 5" xfId="31809"/>
    <cellStyle name="Normal 3 3 4 3" xfId="31810"/>
    <cellStyle name="Normal 3 3 4 3 2" xfId="31811"/>
    <cellStyle name="Normal 3 3 4 4" xfId="31812"/>
    <cellStyle name="Normal 3 3 4 4 2" xfId="31813"/>
    <cellStyle name="Normal 3 3 4 5" xfId="31814"/>
    <cellStyle name="Normal 3 3 4 5 2" xfId="31815"/>
    <cellStyle name="Normal 3 3 4 6" xfId="31816"/>
    <cellStyle name="Normal 3 3 4 7" xfId="31817"/>
    <cellStyle name="Normal 3 3 5" xfId="31818"/>
    <cellStyle name="Normal 3 3 5 2" xfId="31819"/>
    <cellStyle name="Normal 3 3 5 2 2" xfId="31820"/>
    <cellStyle name="Normal 3 3 5 2 2 2" xfId="31821"/>
    <cellStyle name="Normal 3 3 5 2 3" xfId="31822"/>
    <cellStyle name="Normal 3 3 5 2 3 2" xfId="31823"/>
    <cellStyle name="Normal 3 3 5 2 4" xfId="31824"/>
    <cellStyle name="Normal 3 3 5 2 4 2" xfId="31825"/>
    <cellStyle name="Normal 3 3 5 2 5" xfId="31826"/>
    <cellStyle name="Normal 3 3 5 3" xfId="31827"/>
    <cellStyle name="Normal 3 3 5 3 2" xfId="31828"/>
    <cellStyle name="Normal 3 3 5 4" xfId="31829"/>
    <cellStyle name="Normal 3 3 5 4 2" xfId="31830"/>
    <cellStyle name="Normal 3 3 5 5" xfId="31831"/>
    <cellStyle name="Normal 3 3 5 5 2" xfId="31832"/>
    <cellStyle name="Normal 3 3 5 6" xfId="31833"/>
    <cellStyle name="Normal 3 3 5 7" xfId="31834"/>
    <cellStyle name="Normal 3 3 6" xfId="31835"/>
    <cellStyle name="Normal 3 3 6 2" xfId="31836"/>
    <cellStyle name="Normal 3 3 6 2 2" xfId="31837"/>
    <cellStyle name="Normal 3 3 6 3" xfId="31838"/>
    <cellStyle name="Normal 3 3 6 3 2" xfId="31839"/>
    <cellStyle name="Normal 3 3 6 4" xfId="31840"/>
    <cellStyle name="Normal 3 3 6 4 2" xfId="31841"/>
    <cellStyle name="Normal 3 3 6 5" xfId="31842"/>
    <cellStyle name="Normal 3 3 7" xfId="31843"/>
    <cellStyle name="Normal 3 3 7 2" xfId="31844"/>
    <cellStyle name="Normal 3 3 7 2 2" xfId="31845"/>
    <cellStyle name="Normal 3 3 7 3" xfId="31846"/>
    <cellStyle name="Normal 3 3 7 3 2" xfId="31847"/>
    <cellStyle name="Normal 3 3 7 4" xfId="31848"/>
    <cellStyle name="Normal 3 3 7 4 2" xfId="31849"/>
    <cellStyle name="Normal 3 3 7 5" xfId="31850"/>
    <cellStyle name="Normal 3 3 8" xfId="31851"/>
    <cellStyle name="Normal 3 3 8 2" xfId="31852"/>
    <cellStyle name="Normal 3 3 8 2 2" xfId="31853"/>
    <cellStyle name="Normal 3 3 8 3" xfId="31854"/>
    <cellStyle name="Normal 3 3 8 3 2" xfId="31855"/>
    <cellStyle name="Normal 3 3 8 4" xfId="31856"/>
    <cellStyle name="Normal 3 3 8 4 2" xfId="31857"/>
    <cellStyle name="Normal 3 3 8 5" xfId="31858"/>
    <cellStyle name="Normal 3 3 9" xfId="31859"/>
    <cellStyle name="Normal 3 3 9 2" xfId="31860"/>
    <cellStyle name="Normal 3 3_Net Zero &amp; QRP Award" xfId="31861"/>
    <cellStyle name="Normal 3 4" xfId="31862"/>
    <cellStyle name="Normal 3 4 10" xfId="31863"/>
    <cellStyle name="Normal 3 4 10 2" xfId="31864"/>
    <cellStyle name="Normal 3 4 11" xfId="31865"/>
    <cellStyle name="Normal 3 4 11 2" xfId="31866"/>
    <cellStyle name="Normal 3 4 12" xfId="31867"/>
    <cellStyle name="Normal 3 4 2" xfId="31868"/>
    <cellStyle name="Normal 3 4 2 2" xfId="31869"/>
    <cellStyle name="Normal 3 4 2 2 2" xfId="31870"/>
    <cellStyle name="Normal 3 4 2 2 2 2" xfId="31871"/>
    <cellStyle name="Normal 3 4 2 2 3" xfId="31872"/>
    <cellStyle name="Normal 3 4 2 2 3 2" xfId="31873"/>
    <cellStyle name="Normal 3 4 2 2 4" xfId="31874"/>
    <cellStyle name="Normal 3 4 2 2 4 2" xfId="31875"/>
    <cellStyle name="Normal 3 4 2 2 5" xfId="31876"/>
    <cellStyle name="Normal 3 4 2 3" xfId="31877"/>
    <cellStyle name="Normal 3 4 2 3 2" xfId="31878"/>
    <cellStyle name="Normal 3 4 2 4" xfId="31879"/>
    <cellStyle name="Normal 3 4 2 4 2" xfId="31880"/>
    <cellStyle name="Normal 3 4 2 5" xfId="31881"/>
    <cellStyle name="Normal 3 4 2 5 2" xfId="31882"/>
    <cellStyle name="Normal 3 4 2 6" xfId="31883"/>
    <cellStyle name="Normal 3 4 2 7" xfId="31884"/>
    <cellStyle name="Normal 3 4 3" xfId="31885"/>
    <cellStyle name="Normal 3 4 3 2" xfId="31886"/>
    <cellStyle name="Normal 3 4 3 2 2" xfId="31887"/>
    <cellStyle name="Normal 3 4 3 2 2 2" xfId="31888"/>
    <cellStyle name="Normal 3 4 3 2 3" xfId="31889"/>
    <cellStyle name="Normal 3 4 3 2 3 2" xfId="31890"/>
    <cellStyle name="Normal 3 4 3 2 4" xfId="31891"/>
    <cellStyle name="Normal 3 4 3 2 4 2" xfId="31892"/>
    <cellStyle name="Normal 3 4 3 2 5" xfId="31893"/>
    <cellStyle name="Normal 3 4 3 3" xfId="31894"/>
    <cellStyle name="Normal 3 4 3 3 2" xfId="31895"/>
    <cellStyle name="Normal 3 4 3 4" xfId="31896"/>
    <cellStyle name="Normal 3 4 3 4 2" xfId="31897"/>
    <cellStyle name="Normal 3 4 3 5" xfId="31898"/>
    <cellStyle name="Normal 3 4 3 5 2" xfId="31899"/>
    <cellStyle name="Normal 3 4 3 6" xfId="31900"/>
    <cellStyle name="Normal 3 4 4" xfId="31901"/>
    <cellStyle name="Normal 3 4 4 2" xfId="31902"/>
    <cellStyle name="Normal 3 4 4 2 2" xfId="31903"/>
    <cellStyle name="Normal 3 4 4 2 2 2" xfId="31904"/>
    <cellStyle name="Normal 3 4 4 2 3" xfId="31905"/>
    <cellStyle name="Normal 3 4 4 2 3 2" xfId="31906"/>
    <cellStyle name="Normal 3 4 4 2 4" xfId="31907"/>
    <cellStyle name="Normal 3 4 4 2 4 2" xfId="31908"/>
    <cellStyle name="Normal 3 4 4 2 5" xfId="31909"/>
    <cellStyle name="Normal 3 4 4 3" xfId="31910"/>
    <cellStyle name="Normal 3 4 4 3 2" xfId="31911"/>
    <cellStyle name="Normal 3 4 4 4" xfId="31912"/>
    <cellStyle name="Normal 3 4 4 4 2" xfId="31913"/>
    <cellStyle name="Normal 3 4 4 5" xfId="31914"/>
    <cellStyle name="Normal 3 4 4 5 2" xfId="31915"/>
    <cellStyle name="Normal 3 4 4 6" xfId="31916"/>
    <cellStyle name="Normal 3 4 4 7" xfId="31917"/>
    <cellStyle name="Normal 3 4 5" xfId="31918"/>
    <cellStyle name="Normal 3 4 5 2" xfId="31919"/>
    <cellStyle name="Normal 3 4 5 2 2" xfId="31920"/>
    <cellStyle name="Normal 3 4 5 2 2 2" xfId="31921"/>
    <cellStyle name="Normal 3 4 5 2 3" xfId="31922"/>
    <cellStyle name="Normal 3 4 5 2 3 2" xfId="31923"/>
    <cellStyle name="Normal 3 4 5 2 4" xfId="31924"/>
    <cellStyle name="Normal 3 4 5 2 4 2" xfId="31925"/>
    <cellStyle name="Normal 3 4 5 2 5" xfId="31926"/>
    <cellStyle name="Normal 3 4 5 3" xfId="31927"/>
    <cellStyle name="Normal 3 4 5 3 2" xfId="31928"/>
    <cellStyle name="Normal 3 4 5 4" xfId="31929"/>
    <cellStyle name="Normal 3 4 5 4 2" xfId="31930"/>
    <cellStyle name="Normal 3 4 5 5" xfId="31931"/>
    <cellStyle name="Normal 3 4 5 5 2" xfId="31932"/>
    <cellStyle name="Normal 3 4 5 6" xfId="31933"/>
    <cellStyle name="Normal 3 4 6" xfId="31934"/>
    <cellStyle name="Normal 3 4 6 2" xfId="31935"/>
    <cellStyle name="Normal 3 4 6 2 2" xfId="31936"/>
    <cellStyle name="Normal 3 4 6 3" xfId="31937"/>
    <cellStyle name="Normal 3 4 6 3 2" xfId="31938"/>
    <cellStyle name="Normal 3 4 6 4" xfId="31939"/>
    <cellStyle name="Normal 3 4 6 4 2" xfId="31940"/>
    <cellStyle name="Normal 3 4 6 5" xfId="31941"/>
    <cellStyle name="Normal 3 4 7" xfId="31942"/>
    <cellStyle name="Normal 3 4 7 2" xfId="31943"/>
    <cellStyle name="Normal 3 4 7 2 2" xfId="31944"/>
    <cellStyle name="Normal 3 4 7 3" xfId="31945"/>
    <cellStyle name="Normal 3 4 7 3 2" xfId="31946"/>
    <cellStyle name="Normal 3 4 7 4" xfId="31947"/>
    <cellStyle name="Normal 3 4 7 4 2" xfId="31948"/>
    <cellStyle name="Normal 3 4 7 5" xfId="31949"/>
    <cellStyle name="Normal 3 4 8" xfId="31950"/>
    <cellStyle name="Normal 3 4 8 2" xfId="31951"/>
    <cellStyle name="Normal 3 4 8 2 2" xfId="31952"/>
    <cellStyle name="Normal 3 4 8 3" xfId="31953"/>
    <cellStyle name="Normal 3 4 8 3 2" xfId="31954"/>
    <cellStyle name="Normal 3 4 8 4" xfId="31955"/>
    <cellStyle name="Normal 3 4 8 4 2" xfId="31956"/>
    <cellStyle name="Normal 3 4 8 5" xfId="31957"/>
    <cellStyle name="Normal 3 4 9" xfId="31958"/>
    <cellStyle name="Normal 3 4 9 2" xfId="31959"/>
    <cellStyle name="Normal 3 4_Net Zero &amp; QRP Award" xfId="31960"/>
    <cellStyle name="Normal 3 5" xfId="31961"/>
    <cellStyle name="Normal 3 5 10" xfId="31962"/>
    <cellStyle name="Normal 3 5 10 2" xfId="31963"/>
    <cellStyle name="Normal 3 5 11" xfId="31964"/>
    <cellStyle name="Normal 3 5 11 2" xfId="31965"/>
    <cellStyle name="Normal 3 5 12" xfId="31966"/>
    <cellStyle name="Normal 3 5 12 2" xfId="31967"/>
    <cellStyle name="Normal 3 5 13" xfId="31968"/>
    <cellStyle name="Normal 3 5 14" xfId="31969"/>
    <cellStyle name="Normal 3 5 2" xfId="31970"/>
    <cellStyle name="Normal 3 5 2 2" xfId="31971"/>
    <cellStyle name="Normal 3 5 2 2 2" xfId="31972"/>
    <cellStyle name="Normal 3 5 2 2 2 2" xfId="31973"/>
    <cellStyle name="Normal 3 5 2 2 3" xfId="31974"/>
    <cellStyle name="Normal 3 5 2 2 3 2" xfId="31975"/>
    <cellStyle name="Normal 3 5 2 2 4" xfId="31976"/>
    <cellStyle name="Normal 3 5 2 2 4 2" xfId="31977"/>
    <cellStyle name="Normal 3 5 2 2 5" xfId="31978"/>
    <cellStyle name="Normal 3 5 2 3" xfId="31979"/>
    <cellStyle name="Normal 3 5 2 3 2" xfId="31980"/>
    <cellStyle name="Normal 3 5 2 4" xfId="31981"/>
    <cellStyle name="Normal 3 5 2 4 2" xfId="31982"/>
    <cellStyle name="Normal 3 5 2 5" xfId="31983"/>
    <cellStyle name="Normal 3 5 2 5 2" xfId="31984"/>
    <cellStyle name="Normal 3 5 2 6" xfId="31985"/>
    <cellStyle name="Normal 3 5 2 7" xfId="31986"/>
    <cellStyle name="Normal 3 5 3" xfId="31987"/>
    <cellStyle name="Normal 3 5 3 2" xfId="31988"/>
    <cellStyle name="Normal 3 5 3 2 2" xfId="31989"/>
    <cellStyle name="Normal 3 5 3 2 2 2" xfId="31990"/>
    <cellStyle name="Normal 3 5 3 2 3" xfId="31991"/>
    <cellStyle name="Normal 3 5 3 2 3 2" xfId="31992"/>
    <cellStyle name="Normal 3 5 3 2 4" xfId="31993"/>
    <cellStyle name="Normal 3 5 3 2 4 2" xfId="31994"/>
    <cellStyle name="Normal 3 5 3 2 5" xfId="31995"/>
    <cellStyle name="Normal 3 5 3 3" xfId="31996"/>
    <cellStyle name="Normal 3 5 3 3 2" xfId="31997"/>
    <cellStyle name="Normal 3 5 3 4" xfId="31998"/>
    <cellStyle name="Normal 3 5 3 4 2" xfId="31999"/>
    <cellStyle name="Normal 3 5 3 5" xfId="32000"/>
    <cellStyle name="Normal 3 5 3 5 2" xfId="32001"/>
    <cellStyle name="Normal 3 5 3 6" xfId="32002"/>
    <cellStyle name="Normal 3 5 4" xfId="32003"/>
    <cellStyle name="Normal 3 5 4 2" xfId="32004"/>
    <cellStyle name="Normal 3 5 4 2 2" xfId="32005"/>
    <cellStyle name="Normal 3 5 4 2 2 2" xfId="32006"/>
    <cellStyle name="Normal 3 5 4 2 3" xfId="32007"/>
    <cellStyle name="Normal 3 5 4 2 3 2" xfId="32008"/>
    <cellStyle name="Normal 3 5 4 2 4" xfId="32009"/>
    <cellStyle name="Normal 3 5 4 2 4 2" xfId="32010"/>
    <cellStyle name="Normal 3 5 4 2 5" xfId="32011"/>
    <cellStyle name="Normal 3 5 4 3" xfId="32012"/>
    <cellStyle name="Normal 3 5 4 3 2" xfId="32013"/>
    <cellStyle name="Normal 3 5 4 4" xfId="32014"/>
    <cellStyle name="Normal 3 5 4 4 2" xfId="32015"/>
    <cellStyle name="Normal 3 5 4 5" xfId="32016"/>
    <cellStyle name="Normal 3 5 4 5 2" xfId="32017"/>
    <cellStyle name="Normal 3 5 4 6" xfId="32018"/>
    <cellStyle name="Normal 3 5 5" xfId="32019"/>
    <cellStyle name="Normal 3 5 5 2" xfId="32020"/>
    <cellStyle name="Normal 3 5 5 2 2" xfId="32021"/>
    <cellStyle name="Normal 3 5 5 2 2 2" xfId="32022"/>
    <cellStyle name="Normal 3 5 5 2 3" xfId="32023"/>
    <cellStyle name="Normal 3 5 5 2 3 2" xfId="32024"/>
    <cellStyle name="Normal 3 5 5 2 4" xfId="32025"/>
    <cellStyle name="Normal 3 5 5 2 4 2" xfId="32026"/>
    <cellStyle name="Normal 3 5 5 2 5" xfId="32027"/>
    <cellStyle name="Normal 3 5 5 3" xfId="32028"/>
    <cellStyle name="Normal 3 5 5 3 2" xfId="32029"/>
    <cellStyle name="Normal 3 5 5 4" xfId="32030"/>
    <cellStyle name="Normal 3 5 5 4 2" xfId="32031"/>
    <cellStyle name="Normal 3 5 5 5" xfId="32032"/>
    <cellStyle name="Normal 3 5 5 5 2" xfId="32033"/>
    <cellStyle name="Normal 3 5 5 6" xfId="32034"/>
    <cellStyle name="Normal 3 5 6" xfId="32035"/>
    <cellStyle name="Normal 3 5 6 2" xfId="32036"/>
    <cellStyle name="Normal 3 5 6 2 2" xfId="32037"/>
    <cellStyle name="Normal 3 5 6 3" xfId="32038"/>
    <cellStyle name="Normal 3 5 6 3 2" xfId="32039"/>
    <cellStyle name="Normal 3 5 6 4" xfId="32040"/>
    <cellStyle name="Normal 3 5 6 4 2" xfId="32041"/>
    <cellStyle name="Normal 3 5 6 5" xfId="32042"/>
    <cellStyle name="Normal 3 5 7" xfId="32043"/>
    <cellStyle name="Normal 3 5 7 2" xfId="32044"/>
    <cellStyle name="Normal 3 5 7 2 2" xfId="32045"/>
    <cellStyle name="Normal 3 5 7 3" xfId="32046"/>
    <cellStyle name="Normal 3 5 7 3 2" xfId="32047"/>
    <cellStyle name="Normal 3 5 7 4" xfId="32048"/>
    <cellStyle name="Normal 3 5 7 4 2" xfId="32049"/>
    <cellStyle name="Normal 3 5 7 5" xfId="32050"/>
    <cellStyle name="Normal 3 5 8" xfId="32051"/>
    <cellStyle name="Normal 3 5 8 2" xfId="32052"/>
    <cellStyle name="Normal 3 5 8 2 2" xfId="32053"/>
    <cellStyle name="Normal 3 5 8 3" xfId="32054"/>
    <cellStyle name="Normal 3 5 8 3 2" xfId="32055"/>
    <cellStyle name="Normal 3 5 8 4" xfId="32056"/>
    <cellStyle name="Normal 3 5 8 4 2" xfId="32057"/>
    <cellStyle name="Normal 3 5 8 5" xfId="32058"/>
    <cellStyle name="Normal 3 5 9" xfId="32059"/>
    <cellStyle name="Normal 3 5 9 2" xfId="32060"/>
    <cellStyle name="Normal 3 5 9 2 2" xfId="32061"/>
    <cellStyle name="Normal 3 5 9 3" xfId="32062"/>
    <cellStyle name="Normal 3 5 9 3 2" xfId="32063"/>
    <cellStyle name="Normal 3 5 9 4" xfId="32064"/>
    <cellStyle name="Normal 3 5 9 4 2" xfId="32065"/>
    <cellStyle name="Normal 3 5 9 5" xfId="32066"/>
    <cellStyle name="Normal 3 5_Net Zero &amp; QRP Award" xfId="32067"/>
    <cellStyle name="Normal 3 6" xfId="32068"/>
    <cellStyle name="Normal 3 6 10" xfId="32069"/>
    <cellStyle name="Normal 3 6 10 2" xfId="32070"/>
    <cellStyle name="Normal 3 6 11" xfId="32071"/>
    <cellStyle name="Normal 3 6 11 2" xfId="32072"/>
    <cellStyle name="Normal 3 6 12" xfId="32073"/>
    <cellStyle name="Normal 3 6 12 2" xfId="32074"/>
    <cellStyle name="Normal 3 6 13" xfId="32075"/>
    <cellStyle name="Normal 3 6 2" xfId="32076"/>
    <cellStyle name="Normal 3 6 2 2" xfId="32077"/>
    <cellStyle name="Normal 3 6 2 2 2" xfId="32078"/>
    <cellStyle name="Normal 3 6 2 2 2 2" xfId="32079"/>
    <cellStyle name="Normal 3 6 2 2 3" xfId="32080"/>
    <cellStyle name="Normal 3 6 2 2 3 2" xfId="32081"/>
    <cellStyle name="Normal 3 6 2 2 4" xfId="32082"/>
    <cellStyle name="Normal 3 6 2 2 4 2" xfId="32083"/>
    <cellStyle name="Normal 3 6 2 2 5" xfId="32084"/>
    <cellStyle name="Normal 3 6 2 3" xfId="32085"/>
    <cellStyle name="Normal 3 6 2 3 2" xfId="32086"/>
    <cellStyle name="Normal 3 6 2 4" xfId="32087"/>
    <cellStyle name="Normal 3 6 2 4 2" xfId="32088"/>
    <cellStyle name="Normal 3 6 2 5" xfId="32089"/>
    <cellStyle name="Normal 3 6 2 5 2" xfId="32090"/>
    <cellStyle name="Normal 3 6 2 6" xfId="32091"/>
    <cellStyle name="Normal 3 6 3" xfId="32092"/>
    <cellStyle name="Normal 3 6 3 2" xfId="32093"/>
    <cellStyle name="Normal 3 6 3 2 2" xfId="32094"/>
    <cellStyle name="Normal 3 6 3 2 2 2" xfId="32095"/>
    <cellStyle name="Normal 3 6 3 2 3" xfId="32096"/>
    <cellStyle name="Normal 3 6 3 2 3 2" xfId="32097"/>
    <cellStyle name="Normal 3 6 3 2 4" xfId="32098"/>
    <cellStyle name="Normal 3 6 3 2 4 2" xfId="32099"/>
    <cellStyle name="Normal 3 6 3 2 5" xfId="32100"/>
    <cellStyle name="Normal 3 6 3 3" xfId="32101"/>
    <cellStyle name="Normal 3 6 3 3 2" xfId="32102"/>
    <cellStyle name="Normal 3 6 3 4" xfId="32103"/>
    <cellStyle name="Normal 3 6 3 4 2" xfId="32104"/>
    <cellStyle name="Normal 3 6 3 5" xfId="32105"/>
    <cellStyle name="Normal 3 6 3 5 2" xfId="32106"/>
    <cellStyle name="Normal 3 6 3 6" xfId="32107"/>
    <cellStyle name="Normal 3 6 4" xfId="32108"/>
    <cellStyle name="Normal 3 6 4 2" xfId="32109"/>
    <cellStyle name="Normal 3 6 4 2 2" xfId="32110"/>
    <cellStyle name="Normal 3 6 4 2 2 2" xfId="32111"/>
    <cellStyle name="Normal 3 6 4 2 3" xfId="32112"/>
    <cellStyle name="Normal 3 6 4 2 3 2" xfId="32113"/>
    <cellStyle name="Normal 3 6 4 2 4" xfId="32114"/>
    <cellStyle name="Normal 3 6 4 2 4 2" xfId="32115"/>
    <cellStyle name="Normal 3 6 4 2 5" xfId="32116"/>
    <cellStyle name="Normal 3 6 4 3" xfId="32117"/>
    <cellStyle name="Normal 3 6 4 3 2" xfId="32118"/>
    <cellStyle name="Normal 3 6 4 4" xfId="32119"/>
    <cellStyle name="Normal 3 6 4 4 2" xfId="32120"/>
    <cellStyle name="Normal 3 6 4 5" xfId="32121"/>
    <cellStyle name="Normal 3 6 4 5 2" xfId="32122"/>
    <cellStyle name="Normal 3 6 4 6" xfId="32123"/>
    <cellStyle name="Normal 3 6 5" xfId="32124"/>
    <cellStyle name="Normal 3 6 5 2" xfId="32125"/>
    <cellStyle name="Normal 3 6 5 2 2" xfId="32126"/>
    <cellStyle name="Normal 3 6 5 2 2 2" xfId="32127"/>
    <cellStyle name="Normal 3 6 5 2 3" xfId="32128"/>
    <cellStyle name="Normal 3 6 5 2 3 2" xfId="32129"/>
    <cellStyle name="Normal 3 6 5 2 4" xfId="32130"/>
    <cellStyle name="Normal 3 6 5 2 4 2" xfId="32131"/>
    <cellStyle name="Normal 3 6 5 2 5" xfId="32132"/>
    <cellStyle name="Normal 3 6 5 3" xfId="32133"/>
    <cellStyle name="Normal 3 6 5 3 2" xfId="32134"/>
    <cellStyle name="Normal 3 6 5 4" xfId="32135"/>
    <cellStyle name="Normal 3 6 5 4 2" xfId="32136"/>
    <cellStyle name="Normal 3 6 5 5" xfId="32137"/>
    <cellStyle name="Normal 3 6 5 5 2" xfId="32138"/>
    <cellStyle name="Normal 3 6 5 6" xfId="32139"/>
    <cellStyle name="Normal 3 6 6" xfId="32140"/>
    <cellStyle name="Normal 3 6 6 2" xfId="32141"/>
    <cellStyle name="Normal 3 6 6 2 2" xfId="32142"/>
    <cellStyle name="Normal 3 6 6 3" xfId="32143"/>
    <cellStyle name="Normal 3 6 6 3 2" xfId="32144"/>
    <cellStyle name="Normal 3 6 6 4" xfId="32145"/>
    <cellStyle name="Normal 3 6 6 4 2" xfId="32146"/>
    <cellStyle name="Normal 3 6 6 5" xfId="32147"/>
    <cellStyle name="Normal 3 6 7" xfId="32148"/>
    <cellStyle name="Normal 3 6 7 2" xfId="32149"/>
    <cellStyle name="Normal 3 6 7 2 2" xfId="32150"/>
    <cellStyle name="Normal 3 6 7 3" xfId="32151"/>
    <cellStyle name="Normal 3 6 7 3 2" xfId="32152"/>
    <cellStyle name="Normal 3 6 7 4" xfId="32153"/>
    <cellStyle name="Normal 3 6 7 4 2" xfId="32154"/>
    <cellStyle name="Normal 3 6 7 5" xfId="32155"/>
    <cellStyle name="Normal 3 6 8" xfId="32156"/>
    <cellStyle name="Normal 3 6 8 2" xfId="32157"/>
    <cellStyle name="Normal 3 6 8 2 2" xfId="32158"/>
    <cellStyle name="Normal 3 6 8 3" xfId="32159"/>
    <cellStyle name="Normal 3 6 8 3 2" xfId="32160"/>
    <cellStyle name="Normal 3 6 8 4" xfId="32161"/>
    <cellStyle name="Normal 3 6 8 4 2" xfId="32162"/>
    <cellStyle name="Normal 3 6 8 5" xfId="32163"/>
    <cellStyle name="Normal 3 6 9" xfId="32164"/>
    <cellStyle name="Normal 3 6 9 2" xfId="32165"/>
    <cellStyle name="Normal 3 6 9 2 2" xfId="32166"/>
    <cellStyle name="Normal 3 6 9 3" xfId="32167"/>
    <cellStyle name="Normal 3 6 9 3 2" xfId="32168"/>
    <cellStyle name="Normal 3 6 9 4" xfId="32169"/>
    <cellStyle name="Normal 3 6 9 4 2" xfId="32170"/>
    <cellStyle name="Normal 3 6 9 5" xfId="32171"/>
    <cellStyle name="Normal 3 6_Net Zero &amp; QRP Award" xfId="32172"/>
    <cellStyle name="Normal 3 7" xfId="32173"/>
    <cellStyle name="Normal 3 7 2" xfId="32174"/>
    <cellStyle name="Normal 3 7 2 2" xfId="32175"/>
    <cellStyle name="Normal 3 7 3" xfId="32176"/>
    <cellStyle name="Normal 3 7 3 2" xfId="32177"/>
    <cellStyle name="Normal 3 7 4" xfId="32178"/>
    <cellStyle name="Normal 3 7 4 2" xfId="32179"/>
    <cellStyle name="Normal 3 7 5" xfId="32180"/>
    <cellStyle name="Normal 3 8" xfId="32181"/>
    <cellStyle name="Normal 3 8 2" xfId="32182"/>
    <cellStyle name="Normal 3 8 3" xfId="32183"/>
    <cellStyle name="Normal 3 9" xfId="32184"/>
    <cellStyle name="Normal 3 9 2" xfId="32185"/>
    <cellStyle name="Normal 3 9 3" xfId="32186"/>
    <cellStyle name="Normal 3_10051" xfId="32187"/>
    <cellStyle name="Normal 30" xfId="32188"/>
    <cellStyle name="Normal 30 2" xfId="32189"/>
    <cellStyle name="Normal 30 2 2" xfId="32190"/>
    <cellStyle name="Normal 30 2 3" xfId="32191"/>
    <cellStyle name="Normal 30 3" xfId="32192"/>
    <cellStyle name="Normal 30 3 2" xfId="32193"/>
    <cellStyle name="Normal 30 4" xfId="32194"/>
    <cellStyle name="Normal 30 4 2" xfId="32195"/>
    <cellStyle name="Normal 30 5" xfId="32196"/>
    <cellStyle name="Normal 30 5 2" xfId="32197"/>
    <cellStyle name="Normal 30 5 3" xfId="32198"/>
    <cellStyle name="Normal 30 6" xfId="32199"/>
    <cellStyle name="Normal 31" xfId="32200"/>
    <cellStyle name="Normal 31 10" xfId="32201"/>
    <cellStyle name="Normal 31 2" xfId="32202"/>
    <cellStyle name="Normal 31 2 2" xfId="32203"/>
    <cellStyle name="Normal 31 2 2 2" xfId="32204"/>
    <cellStyle name="Normal 31 2 2 2 2" xfId="32205"/>
    <cellStyle name="Normal 31 2 2 2 2 2" xfId="32206"/>
    <cellStyle name="Normal 31 2 2 2 2 2 2" xfId="32207"/>
    <cellStyle name="Normal 31 2 2 2 2 2 2 2" xfId="32208"/>
    <cellStyle name="Normal 31 2 2 2 2 2 3" xfId="32209"/>
    <cellStyle name="Normal 31 2 2 2 2 3" xfId="32210"/>
    <cellStyle name="Normal 31 2 2 2 2 3 2" xfId="32211"/>
    <cellStyle name="Normal 31 2 2 2 2 3 2 2" xfId="32212"/>
    <cellStyle name="Normal 31 2 2 2 2 3 3" xfId="32213"/>
    <cellStyle name="Normal 31 2 2 2 2 4" xfId="32214"/>
    <cellStyle name="Normal 31 2 2 2 2 4 2" xfId="32215"/>
    <cellStyle name="Normal 31 2 2 2 2 5" xfId="32216"/>
    <cellStyle name="Normal 31 2 2 2 3" xfId="32217"/>
    <cellStyle name="Normal 31 2 2 2 3 2" xfId="32218"/>
    <cellStyle name="Normal 31 2 2 2 3 2 2" xfId="32219"/>
    <cellStyle name="Normal 31 2 2 2 3 3" xfId="32220"/>
    <cellStyle name="Normal 31 2 2 2 4" xfId="32221"/>
    <cellStyle name="Normal 31 2 2 2 4 2" xfId="32222"/>
    <cellStyle name="Normal 31 2 2 2 4 2 2" xfId="32223"/>
    <cellStyle name="Normal 31 2 2 2 4 3" xfId="32224"/>
    <cellStyle name="Normal 31 2 2 2 5" xfId="32225"/>
    <cellStyle name="Normal 31 2 2 2 5 2" xfId="32226"/>
    <cellStyle name="Normal 31 2 2 2 6" xfId="32227"/>
    <cellStyle name="Normal 31 2 2 2 7" xfId="32228"/>
    <cellStyle name="Normal 31 2 2 3" xfId="32229"/>
    <cellStyle name="Normal 31 2 2 3 2" xfId="32230"/>
    <cellStyle name="Normal 31 2 2 3 2 2" xfId="32231"/>
    <cellStyle name="Normal 31 2 2 3 2 2 2" xfId="32232"/>
    <cellStyle name="Normal 31 2 2 3 2 3" xfId="32233"/>
    <cellStyle name="Normal 31 2 2 3 3" xfId="32234"/>
    <cellStyle name="Normal 31 2 2 3 3 2" xfId="32235"/>
    <cellStyle name="Normal 31 2 2 3 3 2 2" xfId="32236"/>
    <cellStyle name="Normal 31 2 2 3 3 3" xfId="32237"/>
    <cellStyle name="Normal 31 2 2 3 4" xfId="32238"/>
    <cellStyle name="Normal 31 2 2 3 4 2" xfId="32239"/>
    <cellStyle name="Normal 31 2 2 3 5" xfId="32240"/>
    <cellStyle name="Normal 31 2 2 4" xfId="32241"/>
    <cellStyle name="Normal 31 2 2 4 2" xfId="32242"/>
    <cellStyle name="Normal 31 2 2 4 2 2" xfId="32243"/>
    <cellStyle name="Normal 31 2 2 4 3" xfId="32244"/>
    <cellStyle name="Normal 31 2 2 5" xfId="32245"/>
    <cellStyle name="Normal 31 2 2 5 2" xfId="32246"/>
    <cellStyle name="Normal 31 2 2 5 2 2" xfId="32247"/>
    <cellStyle name="Normal 31 2 2 5 3" xfId="32248"/>
    <cellStyle name="Normal 31 2 2 6" xfId="32249"/>
    <cellStyle name="Normal 31 2 2 6 2" xfId="32250"/>
    <cellStyle name="Normal 31 2 2 7" xfId="32251"/>
    <cellStyle name="Normal 31 2 2 8" xfId="32252"/>
    <cellStyle name="Normal 31 2 2 9" xfId="32253"/>
    <cellStyle name="Normal 31 2 3" xfId="32254"/>
    <cellStyle name="Normal 31 2 3 2" xfId="32255"/>
    <cellStyle name="Normal 31 2 3 2 2" xfId="32256"/>
    <cellStyle name="Normal 31 2 3 2 2 2" xfId="32257"/>
    <cellStyle name="Normal 31 2 3 2 2 2 2" xfId="32258"/>
    <cellStyle name="Normal 31 2 3 2 2 3" xfId="32259"/>
    <cellStyle name="Normal 31 2 3 2 3" xfId="32260"/>
    <cellStyle name="Normal 31 2 3 2 3 2" xfId="32261"/>
    <cellStyle name="Normal 31 2 3 2 3 2 2" xfId="32262"/>
    <cellStyle name="Normal 31 2 3 2 3 3" xfId="32263"/>
    <cellStyle name="Normal 31 2 3 2 4" xfId="32264"/>
    <cellStyle name="Normal 31 2 3 2 4 2" xfId="32265"/>
    <cellStyle name="Normal 31 2 3 2 5" xfId="32266"/>
    <cellStyle name="Normal 31 2 3 3" xfId="32267"/>
    <cellStyle name="Normal 31 2 3 3 2" xfId="32268"/>
    <cellStyle name="Normal 31 2 3 3 2 2" xfId="32269"/>
    <cellStyle name="Normal 31 2 3 3 3" xfId="32270"/>
    <cellStyle name="Normal 31 2 3 4" xfId="32271"/>
    <cellStyle name="Normal 31 2 3 4 2" xfId="32272"/>
    <cellStyle name="Normal 31 2 3 4 2 2" xfId="32273"/>
    <cellStyle name="Normal 31 2 3 4 3" xfId="32274"/>
    <cellStyle name="Normal 31 2 3 5" xfId="32275"/>
    <cellStyle name="Normal 31 2 3 5 2" xfId="32276"/>
    <cellStyle name="Normal 31 2 3 6" xfId="32277"/>
    <cellStyle name="Normal 31 2 3 7" xfId="32278"/>
    <cellStyle name="Normal 31 2 4" xfId="32279"/>
    <cellStyle name="Normal 31 2 4 2" xfId="32280"/>
    <cellStyle name="Normal 31 2 4 2 2" xfId="32281"/>
    <cellStyle name="Normal 31 2 4 2 2 2" xfId="32282"/>
    <cellStyle name="Normal 31 2 4 2 3" xfId="32283"/>
    <cellStyle name="Normal 31 2 4 3" xfId="32284"/>
    <cellStyle name="Normal 31 2 4 3 2" xfId="32285"/>
    <cellStyle name="Normal 31 2 4 3 2 2" xfId="32286"/>
    <cellStyle name="Normal 31 2 4 3 3" xfId="32287"/>
    <cellStyle name="Normal 31 2 4 4" xfId="32288"/>
    <cellStyle name="Normal 31 2 4 4 2" xfId="32289"/>
    <cellStyle name="Normal 31 2 4 5" xfId="32290"/>
    <cellStyle name="Normal 31 2 5" xfId="32291"/>
    <cellStyle name="Normal 31 2 5 2" xfId="32292"/>
    <cellStyle name="Normal 31 2 5 2 2" xfId="32293"/>
    <cellStyle name="Normal 31 2 5 3" xfId="32294"/>
    <cellStyle name="Normal 31 2 6" xfId="32295"/>
    <cellStyle name="Normal 31 2 6 2" xfId="32296"/>
    <cellStyle name="Normal 31 2 6 2 2" xfId="32297"/>
    <cellStyle name="Normal 31 2 6 3" xfId="32298"/>
    <cellStyle name="Normal 31 2 7" xfId="32299"/>
    <cellStyle name="Normal 31 2 7 2" xfId="32300"/>
    <cellStyle name="Normal 31 2 8" xfId="32301"/>
    <cellStyle name="Normal 31 2 9" xfId="32302"/>
    <cellStyle name="Normal 31 3" xfId="32303"/>
    <cellStyle name="Normal 31 3 2" xfId="32304"/>
    <cellStyle name="Normal 31 3 2 2" xfId="32305"/>
    <cellStyle name="Normal 31 3 2 2 2" xfId="32306"/>
    <cellStyle name="Normal 31 3 2 2 2 2" xfId="32307"/>
    <cellStyle name="Normal 31 3 2 2 2 2 2" xfId="32308"/>
    <cellStyle name="Normal 31 3 2 2 2 3" xfId="32309"/>
    <cellStyle name="Normal 31 3 2 2 3" xfId="32310"/>
    <cellStyle name="Normal 31 3 2 2 3 2" xfId="32311"/>
    <cellStyle name="Normal 31 3 2 2 3 2 2" xfId="32312"/>
    <cellStyle name="Normal 31 3 2 2 3 3" xfId="32313"/>
    <cellStyle name="Normal 31 3 2 2 4" xfId="32314"/>
    <cellStyle name="Normal 31 3 2 2 4 2" xfId="32315"/>
    <cellStyle name="Normal 31 3 2 2 5" xfId="32316"/>
    <cellStyle name="Normal 31 3 2 3" xfId="32317"/>
    <cellStyle name="Normal 31 3 2 3 2" xfId="32318"/>
    <cellStyle name="Normal 31 3 2 3 2 2" xfId="32319"/>
    <cellStyle name="Normal 31 3 2 3 3" xfId="32320"/>
    <cellStyle name="Normal 31 3 2 4" xfId="32321"/>
    <cellStyle name="Normal 31 3 2 4 2" xfId="32322"/>
    <cellStyle name="Normal 31 3 2 4 2 2" xfId="32323"/>
    <cellStyle name="Normal 31 3 2 4 3" xfId="32324"/>
    <cellStyle name="Normal 31 3 2 5" xfId="32325"/>
    <cellStyle name="Normal 31 3 2 5 2" xfId="32326"/>
    <cellStyle name="Normal 31 3 2 6" xfId="32327"/>
    <cellStyle name="Normal 31 3 3" xfId="32328"/>
    <cellStyle name="Normal 31 3 3 2" xfId="32329"/>
    <cellStyle name="Normal 31 3 3 2 2" xfId="32330"/>
    <cellStyle name="Normal 31 3 3 2 2 2" xfId="32331"/>
    <cellStyle name="Normal 31 3 3 2 3" xfId="32332"/>
    <cellStyle name="Normal 31 3 3 3" xfId="32333"/>
    <cellStyle name="Normal 31 3 3 3 2" xfId="32334"/>
    <cellStyle name="Normal 31 3 3 3 2 2" xfId="32335"/>
    <cellStyle name="Normal 31 3 3 3 3" xfId="32336"/>
    <cellStyle name="Normal 31 3 3 4" xfId="32337"/>
    <cellStyle name="Normal 31 3 3 4 2" xfId="32338"/>
    <cellStyle name="Normal 31 3 3 5" xfId="32339"/>
    <cellStyle name="Normal 31 3 3 6" xfId="32340"/>
    <cellStyle name="Normal 31 3 4" xfId="32341"/>
    <cellStyle name="Normal 31 3 4 2" xfId="32342"/>
    <cellStyle name="Normal 31 3 4 2 2" xfId="32343"/>
    <cellStyle name="Normal 31 3 4 3" xfId="32344"/>
    <cellStyle name="Normal 31 3 4 4" xfId="32345"/>
    <cellStyle name="Normal 31 3 4 5" xfId="32346"/>
    <cellStyle name="Normal 31 3 5" xfId="32347"/>
    <cellStyle name="Normal 31 3 5 2" xfId="32348"/>
    <cellStyle name="Normal 31 3 5 2 2" xfId="32349"/>
    <cellStyle name="Normal 31 3 5 3" xfId="32350"/>
    <cellStyle name="Normal 31 3 6" xfId="32351"/>
    <cellStyle name="Normal 31 3 6 2" xfId="32352"/>
    <cellStyle name="Normal 31 3 7" xfId="32353"/>
    <cellStyle name="Normal 31 4" xfId="32354"/>
    <cellStyle name="Normal 31 4 2" xfId="32355"/>
    <cellStyle name="Normal 31 4 2 2" xfId="32356"/>
    <cellStyle name="Normal 31 4 2 2 2" xfId="32357"/>
    <cellStyle name="Normal 31 4 2 2 2 2" xfId="32358"/>
    <cellStyle name="Normal 31 4 2 2 3" xfId="32359"/>
    <cellStyle name="Normal 31 4 2 3" xfId="32360"/>
    <cellStyle name="Normal 31 4 2 3 2" xfId="32361"/>
    <cellStyle name="Normal 31 4 2 3 2 2" xfId="32362"/>
    <cellStyle name="Normal 31 4 2 3 3" xfId="32363"/>
    <cellStyle name="Normal 31 4 2 4" xfId="32364"/>
    <cellStyle name="Normal 31 4 2 4 2" xfId="32365"/>
    <cellStyle name="Normal 31 4 2 5" xfId="32366"/>
    <cellStyle name="Normal 31 4 3" xfId="32367"/>
    <cellStyle name="Normal 31 4 3 2" xfId="32368"/>
    <cellStyle name="Normal 31 4 3 2 2" xfId="32369"/>
    <cellStyle name="Normal 31 4 3 3" xfId="32370"/>
    <cellStyle name="Normal 31 4 4" xfId="32371"/>
    <cellStyle name="Normal 31 4 4 2" xfId="32372"/>
    <cellStyle name="Normal 31 4 4 2 2" xfId="32373"/>
    <cellStyle name="Normal 31 4 4 3" xfId="32374"/>
    <cellStyle name="Normal 31 4 5" xfId="32375"/>
    <cellStyle name="Normal 31 4 5 2" xfId="32376"/>
    <cellStyle name="Normal 31 4 6" xfId="32377"/>
    <cellStyle name="Normal 31 4 7" xfId="32378"/>
    <cellStyle name="Normal 31 5" xfId="32379"/>
    <cellStyle name="Normal 31 5 2" xfId="32380"/>
    <cellStyle name="Normal 31 5 2 2" xfId="32381"/>
    <cellStyle name="Normal 31 5 2 2 2" xfId="32382"/>
    <cellStyle name="Normal 31 5 2 3" xfId="32383"/>
    <cellStyle name="Normal 31 5 3" xfId="32384"/>
    <cellStyle name="Normal 31 5 3 2" xfId="32385"/>
    <cellStyle name="Normal 31 5 3 2 2" xfId="32386"/>
    <cellStyle name="Normal 31 5 3 3" xfId="32387"/>
    <cellStyle name="Normal 31 5 4" xfId="32388"/>
    <cellStyle name="Normal 31 5 4 2" xfId="32389"/>
    <cellStyle name="Normal 31 5 5" xfId="32390"/>
    <cellStyle name="Normal 31 5 6" xfId="32391"/>
    <cellStyle name="Normal 31 5 7" xfId="32392"/>
    <cellStyle name="Normal 31 6" xfId="32393"/>
    <cellStyle name="Normal 31 6 2" xfId="32394"/>
    <cellStyle name="Normal 31 6 2 2" xfId="32395"/>
    <cellStyle name="Normal 31 6 3" xfId="32396"/>
    <cellStyle name="Normal 31 7" xfId="32397"/>
    <cellStyle name="Normal 31 7 2" xfId="32398"/>
    <cellStyle name="Normal 31 7 2 2" xfId="32399"/>
    <cellStyle name="Normal 31 7 3" xfId="32400"/>
    <cellStyle name="Normal 31 8" xfId="32401"/>
    <cellStyle name="Normal 31 8 2" xfId="32402"/>
    <cellStyle name="Normal 31 9" xfId="32403"/>
    <cellStyle name="Normal 32" xfId="32404"/>
    <cellStyle name="Normal 32 10" xfId="32405"/>
    <cellStyle name="Normal 32 2" xfId="32406"/>
    <cellStyle name="Normal 32 2 2" xfId="32407"/>
    <cellStyle name="Normal 32 2 2 2" xfId="32408"/>
    <cellStyle name="Normal 32 2 2 2 2" xfId="32409"/>
    <cellStyle name="Normal 32 2 2 2 2 2" xfId="32410"/>
    <cellStyle name="Normal 32 2 2 2 2 2 2" xfId="32411"/>
    <cellStyle name="Normal 32 2 2 2 2 2 2 2" xfId="32412"/>
    <cellStyle name="Normal 32 2 2 2 2 2 3" xfId="32413"/>
    <cellStyle name="Normal 32 2 2 2 2 3" xfId="32414"/>
    <cellStyle name="Normal 32 2 2 2 2 3 2" xfId="32415"/>
    <cellStyle name="Normal 32 2 2 2 2 3 2 2" xfId="32416"/>
    <cellStyle name="Normal 32 2 2 2 2 3 3" xfId="32417"/>
    <cellStyle name="Normal 32 2 2 2 2 4" xfId="32418"/>
    <cellStyle name="Normal 32 2 2 2 2 4 2" xfId="32419"/>
    <cellStyle name="Normal 32 2 2 2 2 5" xfId="32420"/>
    <cellStyle name="Normal 32 2 2 2 3" xfId="32421"/>
    <cellStyle name="Normal 32 2 2 2 3 2" xfId="32422"/>
    <cellStyle name="Normal 32 2 2 2 3 2 2" xfId="32423"/>
    <cellStyle name="Normal 32 2 2 2 3 3" xfId="32424"/>
    <cellStyle name="Normal 32 2 2 2 4" xfId="32425"/>
    <cellStyle name="Normal 32 2 2 2 4 2" xfId="32426"/>
    <cellStyle name="Normal 32 2 2 2 4 2 2" xfId="32427"/>
    <cellStyle name="Normal 32 2 2 2 4 3" xfId="32428"/>
    <cellStyle name="Normal 32 2 2 2 5" xfId="32429"/>
    <cellStyle name="Normal 32 2 2 2 5 2" xfId="32430"/>
    <cellStyle name="Normal 32 2 2 2 6" xfId="32431"/>
    <cellStyle name="Normal 32 2 2 2 7" xfId="32432"/>
    <cellStyle name="Normal 32 2 2 3" xfId="32433"/>
    <cellStyle name="Normal 32 2 2 3 2" xfId="32434"/>
    <cellStyle name="Normal 32 2 2 3 2 2" xfId="32435"/>
    <cellStyle name="Normal 32 2 2 3 2 2 2" xfId="32436"/>
    <cellStyle name="Normal 32 2 2 3 2 3" xfId="32437"/>
    <cellStyle name="Normal 32 2 2 3 3" xfId="32438"/>
    <cellStyle name="Normal 32 2 2 3 3 2" xfId="32439"/>
    <cellStyle name="Normal 32 2 2 3 3 2 2" xfId="32440"/>
    <cellStyle name="Normal 32 2 2 3 3 3" xfId="32441"/>
    <cellStyle name="Normal 32 2 2 3 4" xfId="32442"/>
    <cellStyle name="Normal 32 2 2 3 4 2" xfId="32443"/>
    <cellStyle name="Normal 32 2 2 3 5" xfId="32444"/>
    <cellStyle name="Normal 32 2 2 4" xfId="32445"/>
    <cellStyle name="Normal 32 2 2 4 2" xfId="32446"/>
    <cellStyle name="Normal 32 2 2 4 2 2" xfId="32447"/>
    <cellStyle name="Normal 32 2 2 4 3" xfId="32448"/>
    <cellStyle name="Normal 32 2 2 5" xfId="32449"/>
    <cellStyle name="Normal 32 2 2 5 2" xfId="32450"/>
    <cellStyle name="Normal 32 2 2 5 2 2" xfId="32451"/>
    <cellStyle name="Normal 32 2 2 5 3" xfId="32452"/>
    <cellStyle name="Normal 32 2 2 6" xfId="32453"/>
    <cellStyle name="Normal 32 2 2 6 2" xfId="32454"/>
    <cellStyle name="Normal 32 2 2 7" xfId="32455"/>
    <cellStyle name="Normal 32 2 2 8" xfId="32456"/>
    <cellStyle name="Normal 32 2 3" xfId="32457"/>
    <cellStyle name="Normal 32 2 3 2" xfId="32458"/>
    <cellStyle name="Normal 32 2 3 2 2" xfId="32459"/>
    <cellStyle name="Normal 32 2 3 2 2 2" xfId="32460"/>
    <cellStyle name="Normal 32 2 3 2 2 2 2" xfId="32461"/>
    <cellStyle name="Normal 32 2 3 2 2 3" xfId="32462"/>
    <cellStyle name="Normal 32 2 3 2 3" xfId="32463"/>
    <cellStyle name="Normal 32 2 3 2 3 2" xfId="32464"/>
    <cellStyle name="Normal 32 2 3 2 3 2 2" xfId="32465"/>
    <cellStyle name="Normal 32 2 3 2 3 3" xfId="32466"/>
    <cellStyle name="Normal 32 2 3 2 4" xfId="32467"/>
    <cellStyle name="Normal 32 2 3 2 4 2" xfId="32468"/>
    <cellStyle name="Normal 32 2 3 2 5" xfId="32469"/>
    <cellStyle name="Normal 32 2 3 3" xfId="32470"/>
    <cellStyle name="Normal 32 2 3 3 2" xfId="32471"/>
    <cellStyle name="Normal 32 2 3 3 2 2" xfId="32472"/>
    <cellStyle name="Normal 32 2 3 3 3" xfId="32473"/>
    <cellStyle name="Normal 32 2 3 4" xfId="32474"/>
    <cellStyle name="Normal 32 2 3 4 2" xfId="32475"/>
    <cellStyle name="Normal 32 2 3 4 2 2" xfId="32476"/>
    <cellStyle name="Normal 32 2 3 4 3" xfId="32477"/>
    <cellStyle name="Normal 32 2 3 5" xfId="32478"/>
    <cellStyle name="Normal 32 2 3 5 2" xfId="32479"/>
    <cellStyle name="Normal 32 2 3 6" xfId="32480"/>
    <cellStyle name="Normal 32 2 3 7" xfId="32481"/>
    <cellStyle name="Normal 32 2 4" xfId="32482"/>
    <cellStyle name="Normal 32 2 4 2" xfId="32483"/>
    <cellStyle name="Normal 32 2 4 2 2" xfId="32484"/>
    <cellStyle name="Normal 32 2 4 2 2 2" xfId="32485"/>
    <cellStyle name="Normal 32 2 4 2 3" xfId="32486"/>
    <cellStyle name="Normal 32 2 4 3" xfId="32487"/>
    <cellStyle name="Normal 32 2 4 3 2" xfId="32488"/>
    <cellStyle name="Normal 32 2 4 3 2 2" xfId="32489"/>
    <cellStyle name="Normal 32 2 4 3 3" xfId="32490"/>
    <cellStyle name="Normal 32 2 4 4" xfId="32491"/>
    <cellStyle name="Normal 32 2 4 4 2" xfId="32492"/>
    <cellStyle name="Normal 32 2 4 5" xfId="32493"/>
    <cellStyle name="Normal 32 2 5" xfId="32494"/>
    <cellStyle name="Normal 32 2 5 2" xfId="32495"/>
    <cellStyle name="Normal 32 2 5 2 2" xfId="32496"/>
    <cellStyle name="Normal 32 2 5 3" xfId="32497"/>
    <cellStyle name="Normal 32 2 6" xfId="32498"/>
    <cellStyle name="Normal 32 2 6 2" xfId="32499"/>
    <cellStyle name="Normal 32 2 6 2 2" xfId="32500"/>
    <cellStyle name="Normal 32 2 6 3" xfId="32501"/>
    <cellStyle name="Normal 32 2 7" xfId="32502"/>
    <cellStyle name="Normal 32 2 7 2" xfId="32503"/>
    <cellStyle name="Normal 32 2 8" xfId="32504"/>
    <cellStyle name="Normal 32 2 9" xfId="32505"/>
    <cellStyle name="Normal 32 3" xfId="32506"/>
    <cellStyle name="Normal 32 3 2" xfId="32507"/>
    <cellStyle name="Normal 32 3 2 2" xfId="32508"/>
    <cellStyle name="Normal 32 3 2 2 2" xfId="32509"/>
    <cellStyle name="Normal 32 3 2 2 2 2" xfId="32510"/>
    <cellStyle name="Normal 32 3 2 2 2 2 2" xfId="32511"/>
    <cellStyle name="Normal 32 3 2 2 2 3" xfId="32512"/>
    <cellStyle name="Normal 32 3 2 2 3" xfId="32513"/>
    <cellStyle name="Normal 32 3 2 2 3 2" xfId="32514"/>
    <cellStyle name="Normal 32 3 2 2 3 2 2" xfId="32515"/>
    <cellStyle name="Normal 32 3 2 2 3 3" xfId="32516"/>
    <cellStyle name="Normal 32 3 2 2 4" xfId="32517"/>
    <cellStyle name="Normal 32 3 2 2 4 2" xfId="32518"/>
    <cellStyle name="Normal 32 3 2 2 5" xfId="32519"/>
    <cellStyle name="Normal 32 3 2 3" xfId="32520"/>
    <cellStyle name="Normal 32 3 2 3 2" xfId="32521"/>
    <cellStyle name="Normal 32 3 2 3 2 2" xfId="32522"/>
    <cellStyle name="Normal 32 3 2 3 3" xfId="32523"/>
    <cellStyle name="Normal 32 3 2 4" xfId="32524"/>
    <cellStyle name="Normal 32 3 2 4 2" xfId="32525"/>
    <cellStyle name="Normal 32 3 2 4 2 2" xfId="32526"/>
    <cellStyle name="Normal 32 3 2 4 3" xfId="32527"/>
    <cellStyle name="Normal 32 3 2 5" xfId="32528"/>
    <cellStyle name="Normal 32 3 2 5 2" xfId="32529"/>
    <cellStyle name="Normal 32 3 2 6" xfId="32530"/>
    <cellStyle name="Normal 32 3 3" xfId="32531"/>
    <cellStyle name="Normal 32 3 3 2" xfId="32532"/>
    <cellStyle name="Normal 32 3 3 2 2" xfId="32533"/>
    <cellStyle name="Normal 32 3 3 2 2 2" xfId="32534"/>
    <cellStyle name="Normal 32 3 3 2 3" xfId="32535"/>
    <cellStyle name="Normal 32 3 3 3" xfId="32536"/>
    <cellStyle name="Normal 32 3 3 3 2" xfId="32537"/>
    <cellStyle name="Normal 32 3 3 3 2 2" xfId="32538"/>
    <cellStyle name="Normal 32 3 3 3 3" xfId="32539"/>
    <cellStyle name="Normal 32 3 3 4" xfId="32540"/>
    <cellStyle name="Normal 32 3 3 4 2" xfId="32541"/>
    <cellStyle name="Normal 32 3 3 5" xfId="32542"/>
    <cellStyle name="Normal 32 3 4" xfId="32543"/>
    <cellStyle name="Normal 32 3 4 2" xfId="32544"/>
    <cellStyle name="Normal 32 3 4 2 2" xfId="32545"/>
    <cellStyle name="Normal 32 3 4 3" xfId="32546"/>
    <cellStyle name="Normal 32 3 5" xfId="32547"/>
    <cellStyle name="Normal 32 3 5 2" xfId="32548"/>
    <cellStyle name="Normal 32 3 5 2 2" xfId="32549"/>
    <cellStyle name="Normal 32 3 5 3" xfId="32550"/>
    <cellStyle name="Normal 32 3 6" xfId="32551"/>
    <cellStyle name="Normal 32 3 6 2" xfId="32552"/>
    <cellStyle name="Normal 32 3 7" xfId="32553"/>
    <cellStyle name="Normal 32 3 8" xfId="32554"/>
    <cellStyle name="Normal 32 4" xfId="32555"/>
    <cellStyle name="Normal 32 4 2" xfId="32556"/>
    <cellStyle name="Normal 32 4 2 2" xfId="32557"/>
    <cellStyle name="Normal 32 4 2 2 2" xfId="32558"/>
    <cellStyle name="Normal 32 4 2 2 2 2" xfId="32559"/>
    <cellStyle name="Normal 32 4 2 2 3" xfId="32560"/>
    <cellStyle name="Normal 32 4 2 3" xfId="32561"/>
    <cellStyle name="Normal 32 4 2 3 2" xfId="32562"/>
    <cellStyle name="Normal 32 4 2 3 2 2" xfId="32563"/>
    <cellStyle name="Normal 32 4 2 3 3" xfId="32564"/>
    <cellStyle name="Normal 32 4 2 4" xfId="32565"/>
    <cellStyle name="Normal 32 4 2 4 2" xfId="32566"/>
    <cellStyle name="Normal 32 4 2 5" xfId="32567"/>
    <cellStyle name="Normal 32 4 3" xfId="32568"/>
    <cellStyle name="Normal 32 4 3 2" xfId="32569"/>
    <cellStyle name="Normal 32 4 3 2 2" xfId="32570"/>
    <cellStyle name="Normal 32 4 3 3" xfId="32571"/>
    <cellStyle name="Normal 32 4 4" xfId="32572"/>
    <cellStyle name="Normal 32 4 4 2" xfId="32573"/>
    <cellStyle name="Normal 32 4 4 2 2" xfId="32574"/>
    <cellStyle name="Normal 32 4 4 3" xfId="32575"/>
    <cellStyle name="Normal 32 4 5" xfId="32576"/>
    <cellStyle name="Normal 32 4 5 2" xfId="32577"/>
    <cellStyle name="Normal 32 4 6" xfId="32578"/>
    <cellStyle name="Normal 32 4 7" xfId="32579"/>
    <cellStyle name="Normal 32 5" xfId="32580"/>
    <cellStyle name="Normal 32 5 2" xfId="32581"/>
    <cellStyle name="Normal 32 5 2 2" xfId="32582"/>
    <cellStyle name="Normal 32 5 2 2 2" xfId="32583"/>
    <cellStyle name="Normal 32 5 2 3" xfId="32584"/>
    <cellStyle name="Normal 32 5 3" xfId="32585"/>
    <cellStyle name="Normal 32 5 3 2" xfId="32586"/>
    <cellStyle name="Normal 32 5 3 2 2" xfId="32587"/>
    <cellStyle name="Normal 32 5 3 3" xfId="32588"/>
    <cellStyle name="Normal 32 5 4" xfId="32589"/>
    <cellStyle name="Normal 32 5 4 2" xfId="32590"/>
    <cellStyle name="Normal 32 5 5" xfId="32591"/>
    <cellStyle name="Normal 32 5 6" xfId="32592"/>
    <cellStyle name="Normal 32 5 7" xfId="32593"/>
    <cellStyle name="Normal 32 6" xfId="32594"/>
    <cellStyle name="Normal 32 6 2" xfId="32595"/>
    <cellStyle name="Normal 32 6 2 2" xfId="32596"/>
    <cellStyle name="Normal 32 6 3" xfId="32597"/>
    <cellStyle name="Normal 32 7" xfId="32598"/>
    <cellStyle name="Normal 32 7 2" xfId="32599"/>
    <cellStyle name="Normal 32 7 2 2" xfId="32600"/>
    <cellStyle name="Normal 32 7 3" xfId="32601"/>
    <cellStyle name="Normal 32 8" xfId="32602"/>
    <cellStyle name="Normal 32 8 2" xfId="32603"/>
    <cellStyle name="Normal 32 9" xfId="32604"/>
    <cellStyle name="Normal 33" xfId="32605"/>
    <cellStyle name="Normal 33 2" xfId="32606"/>
    <cellStyle name="Normal 33 2 2" xfId="32607"/>
    <cellStyle name="Normal 33 3" xfId="32608"/>
    <cellStyle name="Normal 33 3 2" xfId="32609"/>
    <cellStyle name="Normal 33 4" xfId="32610"/>
    <cellStyle name="Normal 33 5" xfId="32611"/>
    <cellStyle name="Normal 33 6" xfId="32612"/>
    <cellStyle name="Normal 34" xfId="32613"/>
    <cellStyle name="Normal 34 2" xfId="32614"/>
    <cellStyle name="Normal 34 2 2" xfId="32615"/>
    <cellStyle name="Normal 34 3" xfId="32616"/>
    <cellStyle name="Normal 34 3 2" xfId="32617"/>
    <cellStyle name="Normal 34 4" xfId="32618"/>
    <cellStyle name="Normal 34 4 2" xfId="32619"/>
    <cellStyle name="Normal 34 4 3" xfId="32620"/>
    <cellStyle name="Normal 34 5" xfId="32621"/>
    <cellStyle name="Normal 34 6" xfId="32622"/>
    <cellStyle name="Normal 35" xfId="32623"/>
    <cellStyle name="Normal 35 2" xfId="32624"/>
    <cellStyle name="Normal 35 2 2" xfId="32625"/>
    <cellStyle name="Normal 35 2 2 2" xfId="32626"/>
    <cellStyle name="Normal 35 2 2 2 2" xfId="32627"/>
    <cellStyle name="Normal 35 2 2 2 2 2" xfId="32628"/>
    <cellStyle name="Normal 35 2 2 2 2 2 2" xfId="32629"/>
    <cellStyle name="Normal 35 2 2 2 2 3" xfId="32630"/>
    <cellStyle name="Normal 35 2 2 2 3" xfId="32631"/>
    <cellStyle name="Normal 35 2 2 2 3 2" xfId="32632"/>
    <cellStyle name="Normal 35 2 2 2 3 2 2" xfId="32633"/>
    <cellStyle name="Normal 35 2 2 2 3 3" xfId="32634"/>
    <cellStyle name="Normal 35 2 2 2 4" xfId="32635"/>
    <cellStyle name="Normal 35 2 2 2 4 2" xfId="32636"/>
    <cellStyle name="Normal 35 2 2 2 5" xfId="32637"/>
    <cellStyle name="Normal 35 2 2 3" xfId="32638"/>
    <cellStyle name="Normal 35 2 2 3 2" xfId="32639"/>
    <cellStyle name="Normal 35 2 2 3 2 2" xfId="32640"/>
    <cellStyle name="Normal 35 2 2 3 3" xfId="32641"/>
    <cellStyle name="Normal 35 2 2 4" xfId="32642"/>
    <cellStyle name="Normal 35 2 2 4 2" xfId="32643"/>
    <cellStyle name="Normal 35 2 2 4 2 2" xfId="32644"/>
    <cellStyle name="Normal 35 2 2 4 3" xfId="32645"/>
    <cellStyle name="Normal 35 2 2 5" xfId="32646"/>
    <cellStyle name="Normal 35 2 2 5 2" xfId="32647"/>
    <cellStyle name="Normal 35 2 2 6" xfId="32648"/>
    <cellStyle name="Normal 35 2 3" xfId="32649"/>
    <cellStyle name="Normal 35 2 3 2" xfId="32650"/>
    <cellStyle name="Normal 35 2 3 2 2" xfId="32651"/>
    <cellStyle name="Normal 35 2 3 2 2 2" xfId="32652"/>
    <cellStyle name="Normal 35 2 3 2 3" xfId="32653"/>
    <cellStyle name="Normal 35 2 3 3" xfId="32654"/>
    <cellStyle name="Normal 35 2 3 3 2" xfId="32655"/>
    <cellStyle name="Normal 35 2 3 3 2 2" xfId="32656"/>
    <cellStyle name="Normal 35 2 3 3 3" xfId="32657"/>
    <cellStyle name="Normal 35 2 3 4" xfId="32658"/>
    <cellStyle name="Normal 35 2 3 4 2" xfId="32659"/>
    <cellStyle name="Normal 35 2 3 5" xfId="32660"/>
    <cellStyle name="Normal 35 2 3 6" xfId="32661"/>
    <cellStyle name="Normal 35 2 3 7" xfId="32662"/>
    <cellStyle name="Normal 35 2 3 8" xfId="32663"/>
    <cellStyle name="Normal 35 2 4" xfId="32664"/>
    <cellStyle name="Normal 35 2 4 2" xfId="32665"/>
    <cellStyle name="Normal 35 2 4 2 2" xfId="32666"/>
    <cellStyle name="Normal 35 2 4 3" xfId="32667"/>
    <cellStyle name="Normal 35 2 5" xfId="32668"/>
    <cellStyle name="Normal 35 2 5 2" xfId="32669"/>
    <cellStyle name="Normal 35 2 5 2 2" xfId="32670"/>
    <cellStyle name="Normal 35 2 5 3" xfId="32671"/>
    <cellStyle name="Normal 35 2 6" xfId="32672"/>
    <cellStyle name="Normal 35 2 6 2" xfId="32673"/>
    <cellStyle name="Normal 35 2 7" xfId="32674"/>
    <cellStyle name="Normal 35 2 8" xfId="32675"/>
    <cellStyle name="Normal 35 3" xfId="32676"/>
    <cellStyle name="Normal 35 3 2" xfId="32677"/>
    <cellStyle name="Normal 35 3 2 2" xfId="32678"/>
    <cellStyle name="Normal 35 3 2 2 2" xfId="32679"/>
    <cellStyle name="Normal 35 3 2 2 2 2" xfId="32680"/>
    <cellStyle name="Normal 35 3 2 2 3" xfId="32681"/>
    <cellStyle name="Normal 35 3 2 3" xfId="32682"/>
    <cellStyle name="Normal 35 3 2 3 2" xfId="32683"/>
    <cellStyle name="Normal 35 3 2 3 2 2" xfId="32684"/>
    <cellStyle name="Normal 35 3 2 3 3" xfId="32685"/>
    <cellStyle name="Normal 35 3 2 4" xfId="32686"/>
    <cellStyle name="Normal 35 3 2 4 2" xfId="32687"/>
    <cellStyle name="Normal 35 3 2 5" xfId="32688"/>
    <cellStyle name="Normal 35 3 3" xfId="32689"/>
    <cellStyle name="Normal 35 3 3 2" xfId="32690"/>
    <cellStyle name="Normal 35 3 3 2 2" xfId="32691"/>
    <cellStyle name="Normal 35 3 3 3" xfId="32692"/>
    <cellStyle name="Normal 35 3 4" xfId="32693"/>
    <cellStyle name="Normal 35 3 4 2" xfId="32694"/>
    <cellStyle name="Normal 35 3 4 2 2" xfId="32695"/>
    <cellStyle name="Normal 35 3 4 3" xfId="32696"/>
    <cellStyle name="Normal 35 3 5" xfId="32697"/>
    <cellStyle name="Normal 35 3 5 2" xfId="32698"/>
    <cellStyle name="Normal 35 3 6" xfId="32699"/>
    <cellStyle name="Normal 35 3 7" xfId="32700"/>
    <cellStyle name="Normal 35 4" xfId="32701"/>
    <cellStyle name="Normal 35 4 2" xfId="32702"/>
    <cellStyle name="Normal 35 4 2 2" xfId="32703"/>
    <cellStyle name="Normal 35 4 2 2 2" xfId="32704"/>
    <cellStyle name="Normal 35 4 2 3" xfId="32705"/>
    <cellStyle name="Normal 35 4 3" xfId="32706"/>
    <cellStyle name="Normal 35 4 3 2" xfId="32707"/>
    <cellStyle name="Normal 35 4 3 2 2" xfId="32708"/>
    <cellStyle name="Normal 35 4 3 3" xfId="32709"/>
    <cellStyle name="Normal 35 4 4" xfId="32710"/>
    <cellStyle name="Normal 35 4 4 2" xfId="32711"/>
    <cellStyle name="Normal 35 4 5" xfId="32712"/>
    <cellStyle name="Normal 35 4 6" xfId="32713"/>
    <cellStyle name="Normal 35 4 7" xfId="32714"/>
    <cellStyle name="Normal 35 5" xfId="32715"/>
    <cellStyle name="Normal 35 5 2" xfId="32716"/>
    <cellStyle name="Normal 35 5 2 2" xfId="32717"/>
    <cellStyle name="Normal 35 5 3" xfId="32718"/>
    <cellStyle name="Normal 35 6" xfId="32719"/>
    <cellStyle name="Normal 35 6 2" xfId="32720"/>
    <cellStyle name="Normal 35 6 2 2" xfId="32721"/>
    <cellStyle name="Normal 35 6 3" xfId="32722"/>
    <cellStyle name="Normal 35 7" xfId="32723"/>
    <cellStyle name="Normal 35 7 2" xfId="32724"/>
    <cellStyle name="Normal 35 8" xfId="32725"/>
    <cellStyle name="Normal 35 9" xfId="32726"/>
    <cellStyle name="Normal 36" xfId="32727"/>
    <cellStyle name="Normal 36 2" xfId="32728"/>
    <cellStyle name="Normal 36 2 2" xfId="32729"/>
    <cellStyle name="Normal 36 2 2 2" xfId="32730"/>
    <cellStyle name="Normal 36 2 2 2 2" xfId="32731"/>
    <cellStyle name="Normal 36 2 2 2 2 2" xfId="32732"/>
    <cellStyle name="Normal 36 2 2 2 2 2 2" xfId="32733"/>
    <cellStyle name="Normal 36 2 2 2 2 3" xfId="32734"/>
    <cellStyle name="Normal 36 2 2 2 3" xfId="32735"/>
    <cellStyle name="Normal 36 2 2 2 3 2" xfId="32736"/>
    <cellStyle name="Normal 36 2 2 2 3 2 2" xfId="32737"/>
    <cellStyle name="Normal 36 2 2 2 3 3" xfId="32738"/>
    <cellStyle name="Normal 36 2 2 2 4" xfId="32739"/>
    <cellStyle name="Normal 36 2 2 2 4 2" xfId="32740"/>
    <cellStyle name="Normal 36 2 2 2 5" xfId="32741"/>
    <cellStyle name="Normal 36 2 2 3" xfId="32742"/>
    <cellStyle name="Normal 36 2 2 3 2" xfId="32743"/>
    <cellStyle name="Normal 36 2 2 3 2 2" xfId="32744"/>
    <cellStyle name="Normal 36 2 2 3 3" xfId="32745"/>
    <cellStyle name="Normal 36 2 2 4" xfId="32746"/>
    <cellStyle name="Normal 36 2 2 4 2" xfId="32747"/>
    <cellStyle name="Normal 36 2 2 4 2 2" xfId="32748"/>
    <cellStyle name="Normal 36 2 2 4 3" xfId="32749"/>
    <cellStyle name="Normal 36 2 2 5" xfId="32750"/>
    <cellStyle name="Normal 36 2 2 5 2" xfId="32751"/>
    <cellStyle name="Normal 36 2 2 6" xfId="32752"/>
    <cellStyle name="Normal 36 2 3" xfId="32753"/>
    <cellStyle name="Normal 36 2 3 2" xfId="32754"/>
    <cellStyle name="Normal 36 2 3 2 2" xfId="32755"/>
    <cellStyle name="Normal 36 2 3 2 2 2" xfId="32756"/>
    <cellStyle name="Normal 36 2 3 2 3" xfId="32757"/>
    <cellStyle name="Normal 36 2 3 3" xfId="32758"/>
    <cellStyle name="Normal 36 2 3 3 2" xfId="32759"/>
    <cellStyle name="Normal 36 2 3 3 2 2" xfId="32760"/>
    <cellStyle name="Normal 36 2 3 3 3" xfId="32761"/>
    <cellStyle name="Normal 36 2 3 4" xfId="32762"/>
    <cellStyle name="Normal 36 2 3 4 2" xfId="32763"/>
    <cellStyle name="Normal 36 2 3 5" xfId="32764"/>
    <cellStyle name="Normal 36 2 3 6" xfId="32765"/>
    <cellStyle name="Normal 36 2 3 7" xfId="32766"/>
    <cellStyle name="Normal 36 2 3 8" xfId="32767"/>
    <cellStyle name="Normal 36 2 4" xfId="32768"/>
    <cellStyle name="Normal 36 2 4 2" xfId="32769"/>
    <cellStyle name="Normal 36 2 4 2 2" xfId="32770"/>
    <cellStyle name="Normal 36 2 4 3" xfId="32771"/>
    <cellStyle name="Normal 36 2 5" xfId="32772"/>
    <cellStyle name="Normal 36 2 5 2" xfId="32773"/>
    <cellStyle name="Normal 36 2 5 2 2" xfId="32774"/>
    <cellStyle name="Normal 36 2 5 3" xfId="32775"/>
    <cellStyle name="Normal 36 2 6" xfId="32776"/>
    <cellStyle name="Normal 36 2 6 2" xfId="32777"/>
    <cellStyle name="Normal 36 2 7" xfId="32778"/>
    <cellStyle name="Normal 36 2 8" xfId="32779"/>
    <cellStyle name="Normal 36 3" xfId="32780"/>
    <cellStyle name="Normal 36 3 2" xfId="32781"/>
    <cellStyle name="Normal 36 3 2 2" xfId="32782"/>
    <cellStyle name="Normal 36 3 2 2 2" xfId="32783"/>
    <cellStyle name="Normal 36 3 2 2 2 2" xfId="32784"/>
    <cellStyle name="Normal 36 3 2 2 3" xfId="32785"/>
    <cellStyle name="Normal 36 3 2 3" xfId="32786"/>
    <cellStyle name="Normal 36 3 2 3 2" xfId="32787"/>
    <cellStyle name="Normal 36 3 2 3 2 2" xfId="32788"/>
    <cellStyle name="Normal 36 3 2 3 3" xfId="32789"/>
    <cellStyle name="Normal 36 3 2 4" xfId="32790"/>
    <cellStyle name="Normal 36 3 2 4 2" xfId="32791"/>
    <cellStyle name="Normal 36 3 2 5" xfId="32792"/>
    <cellStyle name="Normal 36 3 3" xfId="32793"/>
    <cellStyle name="Normal 36 3 3 2" xfId="32794"/>
    <cellStyle name="Normal 36 3 3 2 2" xfId="32795"/>
    <cellStyle name="Normal 36 3 3 3" xfId="32796"/>
    <cellStyle name="Normal 36 3 4" xfId="32797"/>
    <cellStyle name="Normal 36 3 4 2" xfId="32798"/>
    <cellStyle name="Normal 36 3 4 2 2" xfId="32799"/>
    <cellStyle name="Normal 36 3 4 3" xfId="32800"/>
    <cellStyle name="Normal 36 3 5" xfId="32801"/>
    <cellStyle name="Normal 36 3 5 2" xfId="32802"/>
    <cellStyle name="Normal 36 3 6" xfId="32803"/>
    <cellStyle name="Normal 36 4" xfId="32804"/>
    <cellStyle name="Normal 36 4 2" xfId="32805"/>
    <cellStyle name="Normal 36 4 2 2" xfId="32806"/>
    <cellStyle name="Normal 36 4 2 2 2" xfId="32807"/>
    <cellStyle name="Normal 36 4 2 3" xfId="32808"/>
    <cellStyle name="Normal 36 4 3" xfId="32809"/>
    <cellStyle name="Normal 36 4 3 2" xfId="32810"/>
    <cellStyle name="Normal 36 4 3 2 2" xfId="32811"/>
    <cellStyle name="Normal 36 4 3 3" xfId="32812"/>
    <cellStyle name="Normal 36 4 4" xfId="32813"/>
    <cellStyle name="Normal 36 4 4 2" xfId="32814"/>
    <cellStyle name="Normal 36 4 5" xfId="32815"/>
    <cellStyle name="Normal 36 5" xfId="32816"/>
    <cellStyle name="Normal 36 5 2" xfId="32817"/>
    <cellStyle name="Normal 36 5 2 2" xfId="32818"/>
    <cellStyle name="Normal 36 5 3" xfId="32819"/>
    <cellStyle name="Normal 36 6" xfId="32820"/>
    <cellStyle name="Normal 36 6 2" xfId="32821"/>
    <cellStyle name="Normal 36 6 2 2" xfId="32822"/>
    <cellStyle name="Normal 36 6 3" xfId="32823"/>
    <cellStyle name="Normal 36 7" xfId="32824"/>
    <cellStyle name="Normal 36 7 2" xfId="32825"/>
    <cellStyle name="Normal 36 8" xfId="32826"/>
    <cellStyle name="Normal 36 9" xfId="32827"/>
    <cellStyle name="Normal 37" xfId="32828"/>
    <cellStyle name="Normal 37 2" xfId="32829"/>
    <cellStyle name="Normal 37 2 2" xfId="32830"/>
    <cellStyle name="Normal 37 2 2 2" xfId="32831"/>
    <cellStyle name="Normal 37 2 2 2 2" xfId="32832"/>
    <cellStyle name="Normal 37 2 2 2 2 2" xfId="32833"/>
    <cellStyle name="Normal 37 2 2 2 2 2 2" xfId="32834"/>
    <cellStyle name="Normal 37 2 2 2 2 3" xfId="32835"/>
    <cellStyle name="Normal 37 2 2 2 3" xfId="32836"/>
    <cellStyle name="Normal 37 2 2 2 3 2" xfId="32837"/>
    <cellStyle name="Normal 37 2 2 2 3 2 2" xfId="32838"/>
    <cellStyle name="Normal 37 2 2 2 3 3" xfId="32839"/>
    <cellStyle name="Normal 37 2 2 2 4" xfId="32840"/>
    <cellStyle name="Normal 37 2 2 2 4 2" xfId="32841"/>
    <cellStyle name="Normal 37 2 2 2 5" xfId="32842"/>
    <cellStyle name="Normal 37 2 2 3" xfId="32843"/>
    <cellStyle name="Normal 37 2 2 3 2" xfId="32844"/>
    <cellStyle name="Normal 37 2 2 3 2 2" xfId="32845"/>
    <cellStyle name="Normal 37 2 2 3 3" xfId="32846"/>
    <cellStyle name="Normal 37 2 2 4" xfId="32847"/>
    <cellStyle name="Normal 37 2 2 4 2" xfId="32848"/>
    <cellStyle name="Normal 37 2 2 4 2 2" xfId="32849"/>
    <cellStyle name="Normal 37 2 2 4 3" xfId="32850"/>
    <cellStyle name="Normal 37 2 2 5" xfId="32851"/>
    <cellStyle name="Normal 37 2 2 5 2" xfId="32852"/>
    <cellStyle name="Normal 37 2 2 6" xfId="32853"/>
    <cellStyle name="Normal 37 2 3" xfId="32854"/>
    <cellStyle name="Normal 37 2 3 2" xfId="32855"/>
    <cellStyle name="Normal 37 2 3 2 2" xfId="32856"/>
    <cellStyle name="Normal 37 2 3 2 2 2" xfId="32857"/>
    <cellStyle name="Normal 37 2 3 2 3" xfId="32858"/>
    <cellStyle name="Normal 37 2 3 3" xfId="32859"/>
    <cellStyle name="Normal 37 2 3 3 2" xfId="32860"/>
    <cellStyle name="Normal 37 2 3 3 2 2" xfId="32861"/>
    <cellStyle name="Normal 37 2 3 3 3" xfId="32862"/>
    <cellStyle name="Normal 37 2 3 4" xfId="32863"/>
    <cellStyle name="Normal 37 2 3 4 2" xfId="32864"/>
    <cellStyle name="Normal 37 2 3 5" xfId="32865"/>
    <cellStyle name="Normal 37 2 4" xfId="32866"/>
    <cellStyle name="Normal 37 2 4 2" xfId="32867"/>
    <cellStyle name="Normal 37 2 4 2 2" xfId="32868"/>
    <cellStyle name="Normal 37 2 4 3" xfId="32869"/>
    <cellStyle name="Normal 37 2 5" xfId="32870"/>
    <cellStyle name="Normal 37 2 5 2" xfId="32871"/>
    <cellStyle name="Normal 37 2 5 2 2" xfId="32872"/>
    <cellStyle name="Normal 37 2 5 3" xfId="32873"/>
    <cellStyle name="Normal 37 2 6" xfId="32874"/>
    <cellStyle name="Normal 37 2 6 2" xfId="32875"/>
    <cellStyle name="Normal 37 2 7" xfId="32876"/>
    <cellStyle name="Normal 37 2 8" xfId="32877"/>
    <cellStyle name="Normal 37 3" xfId="32878"/>
    <cellStyle name="Normal 37 3 2" xfId="32879"/>
    <cellStyle name="Normal 37 3 2 2" xfId="32880"/>
    <cellStyle name="Normal 37 3 2 2 2" xfId="32881"/>
    <cellStyle name="Normal 37 3 2 2 2 2" xfId="32882"/>
    <cellStyle name="Normal 37 3 2 2 3" xfId="32883"/>
    <cellStyle name="Normal 37 3 2 3" xfId="32884"/>
    <cellStyle name="Normal 37 3 2 3 2" xfId="32885"/>
    <cellStyle name="Normal 37 3 2 3 2 2" xfId="32886"/>
    <cellStyle name="Normal 37 3 2 3 3" xfId="32887"/>
    <cellStyle name="Normal 37 3 2 4" xfId="32888"/>
    <cellStyle name="Normal 37 3 2 4 2" xfId="32889"/>
    <cellStyle name="Normal 37 3 2 5" xfId="32890"/>
    <cellStyle name="Normal 37 3 3" xfId="32891"/>
    <cellStyle name="Normal 37 3 3 2" xfId="32892"/>
    <cellStyle name="Normal 37 3 3 2 2" xfId="32893"/>
    <cellStyle name="Normal 37 3 3 3" xfId="32894"/>
    <cellStyle name="Normal 37 3 4" xfId="32895"/>
    <cellStyle name="Normal 37 3 4 2" xfId="32896"/>
    <cellStyle name="Normal 37 3 4 2 2" xfId="32897"/>
    <cellStyle name="Normal 37 3 4 3" xfId="32898"/>
    <cellStyle name="Normal 37 3 5" xfId="32899"/>
    <cellStyle name="Normal 37 3 5 2" xfId="32900"/>
    <cellStyle name="Normal 37 3 6" xfId="32901"/>
    <cellStyle name="Normal 37 4" xfId="32902"/>
    <cellStyle name="Normal 37 4 2" xfId="32903"/>
    <cellStyle name="Normal 37 4 2 2" xfId="32904"/>
    <cellStyle name="Normal 37 4 2 2 2" xfId="32905"/>
    <cellStyle name="Normal 37 4 2 3" xfId="32906"/>
    <cellStyle name="Normal 37 4 3" xfId="32907"/>
    <cellStyle name="Normal 37 4 3 2" xfId="32908"/>
    <cellStyle name="Normal 37 4 3 2 2" xfId="32909"/>
    <cellStyle name="Normal 37 4 3 3" xfId="32910"/>
    <cellStyle name="Normal 37 4 4" xfId="32911"/>
    <cellStyle name="Normal 37 4 4 2" xfId="32912"/>
    <cellStyle name="Normal 37 4 5" xfId="32913"/>
    <cellStyle name="Normal 37 5" xfId="32914"/>
    <cellStyle name="Normal 37 5 2" xfId="32915"/>
    <cellStyle name="Normal 37 5 2 2" xfId="32916"/>
    <cellStyle name="Normal 37 5 3" xfId="32917"/>
    <cellStyle name="Normal 37 6" xfId="32918"/>
    <cellStyle name="Normal 37 6 2" xfId="32919"/>
    <cellStyle name="Normal 37 6 2 2" xfId="32920"/>
    <cellStyle name="Normal 37 6 3" xfId="32921"/>
    <cellStyle name="Normal 37 6 4" xfId="32922"/>
    <cellStyle name="Normal 37 6 5" xfId="32923"/>
    <cellStyle name="Normal 37 7" xfId="32924"/>
    <cellStyle name="Normal 37 7 2" xfId="32925"/>
    <cellStyle name="Normal 37 8" xfId="32926"/>
    <cellStyle name="Normal 37 9" xfId="32927"/>
    <cellStyle name="Normal 38" xfId="32928"/>
    <cellStyle name="Normal 38 2" xfId="32929"/>
    <cellStyle name="Normal 38 2 2" xfId="32930"/>
    <cellStyle name="Normal 38 2 2 2" xfId="32931"/>
    <cellStyle name="Normal 38 2 2 2 2" xfId="32932"/>
    <cellStyle name="Normal 38 2 2 2 2 2" xfId="32933"/>
    <cellStyle name="Normal 38 2 2 2 2 2 2" xfId="32934"/>
    <cellStyle name="Normal 38 2 2 2 2 3" xfId="32935"/>
    <cellStyle name="Normal 38 2 2 2 3" xfId="32936"/>
    <cellStyle name="Normal 38 2 2 2 3 2" xfId="32937"/>
    <cellStyle name="Normal 38 2 2 2 3 2 2" xfId="32938"/>
    <cellStyle name="Normal 38 2 2 2 3 3" xfId="32939"/>
    <cellStyle name="Normal 38 2 2 2 4" xfId="32940"/>
    <cellStyle name="Normal 38 2 2 2 4 2" xfId="32941"/>
    <cellStyle name="Normal 38 2 2 2 5" xfId="32942"/>
    <cellStyle name="Normal 38 2 2 3" xfId="32943"/>
    <cellStyle name="Normal 38 2 2 3 2" xfId="32944"/>
    <cellStyle name="Normal 38 2 2 3 2 2" xfId="32945"/>
    <cellStyle name="Normal 38 2 2 3 3" xfId="32946"/>
    <cellStyle name="Normal 38 2 2 4" xfId="32947"/>
    <cellStyle name="Normal 38 2 2 4 2" xfId="32948"/>
    <cellStyle name="Normal 38 2 2 4 2 2" xfId="32949"/>
    <cellStyle name="Normal 38 2 2 4 3" xfId="32950"/>
    <cellStyle name="Normal 38 2 2 5" xfId="32951"/>
    <cellStyle name="Normal 38 2 2 5 2" xfId="32952"/>
    <cellStyle name="Normal 38 2 2 6" xfId="32953"/>
    <cellStyle name="Normal 38 2 3" xfId="32954"/>
    <cellStyle name="Normal 38 2 3 2" xfId="32955"/>
    <cellStyle name="Normal 38 2 3 2 2" xfId="32956"/>
    <cellStyle name="Normal 38 2 3 2 2 2" xfId="32957"/>
    <cellStyle name="Normal 38 2 3 2 3" xfId="32958"/>
    <cellStyle name="Normal 38 2 3 3" xfId="32959"/>
    <cellStyle name="Normal 38 2 3 3 2" xfId="32960"/>
    <cellStyle name="Normal 38 2 3 3 2 2" xfId="32961"/>
    <cellStyle name="Normal 38 2 3 3 3" xfId="32962"/>
    <cellStyle name="Normal 38 2 3 4" xfId="32963"/>
    <cellStyle name="Normal 38 2 3 4 2" xfId="32964"/>
    <cellStyle name="Normal 38 2 3 5" xfId="32965"/>
    <cellStyle name="Normal 38 2 4" xfId="32966"/>
    <cellStyle name="Normal 38 2 4 2" xfId="32967"/>
    <cellStyle name="Normal 38 2 4 2 2" xfId="32968"/>
    <cellStyle name="Normal 38 2 4 3" xfId="32969"/>
    <cellStyle name="Normal 38 2 5" xfId="32970"/>
    <cellStyle name="Normal 38 2 5 2" xfId="32971"/>
    <cellStyle name="Normal 38 2 5 2 2" xfId="32972"/>
    <cellStyle name="Normal 38 2 5 3" xfId="32973"/>
    <cellStyle name="Normal 38 2 6" xfId="32974"/>
    <cellStyle name="Normal 38 2 6 2" xfId="32975"/>
    <cellStyle name="Normal 38 2 7" xfId="32976"/>
    <cellStyle name="Normal 38 2 8" xfId="32977"/>
    <cellStyle name="Normal 38 3" xfId="32978"/>
    <cellStyle name="Normal 38 3 2" xfId="32979"/>
    <cellStyle name="Normal 38 3 2 2" xfId="32980"/>
    <cellStyle name="Normal 38 3 2 2 2" xfId="32981"/>
    <cellStyle name="Normal 38 3 2 2 2 2" xfId="32982"/>
    <cellStyle name="Normal 38 3 2 2 3" xfId="32983"/>
    <cellStyle name="Normal 38 3 2 3" xfId="32984"/>
    <cellStyle name="Normal 38 3 2 3 2" xfId="32985"/>
    <cellStyle name="Normal 38 3 2 3 2 2" xfId="32986"/>
    <cellStyle name="Normal 38 3 2 3 3" xfId="32987"/>
    <cellStyle name="Normal 38 3 2 4" xfId="32988"/>
    <cellStyle name="Normal 38 3 2 4 2" xfId="32989"/>
    <cellStyle name="Normal 38 3 2 5" xfId="32990"/>
    <cellStyle name="Normal 38 3 3" xfId="32991"/>
    <cellStyle name="Normal 38 3 3 2" xfId="32992"/>
    <cellStyle name="Normal 38 3 3 2 2" xfId="32993"/>
    <cellStyle name="Normal 38 3 3 3" xfId="32994"/>
    <cellStyle name="Normal 38 3 4" xfId="32995"/>
    <cellStyle name="Normal 38 3 4 2" xfId="32996"/>
    <cellStyle name="Normal 38 3 4 2 2" xfId="32997"/>
    <cellStyle name="Normal 38 3 4 3" xfId="32998"/>
    <cellStyle name="Normal 38 3 5" xfId="32999"/>
    <cellStyle name="Normal 38 3 5 2" xfId="33000"/>
    <cellStyle name="Normal 38 3 6" xfId="33001"/>
    <cellStyle name="Normal 38 4" xfId="33002"/>
    <cellStyle name="Normal 38 4 2" xfId="33003"/>
    <cellStyle name="Normal 38 4 2 2" xfId="33004"/>
    <cellStyle name="Normal 38 4 2 2 2" xfId="33005"/>
    <cellStyle name="Normal 38 4 2 3" xfId="33006"/>
    <cellStyle name="Normal 38 4 3" xfId="33007"/>
    <cellStyle name="Normal 38 4 3 2" xfId="33008"/>
    <cellStyle name="Normal 38 4 3 2 2" xfId="33009"/>
    <cellStyle name="Normal 38 4 3 3" xfId="33010"/>
    <cellStyle name="Normal 38 4 4" xfId="33011"/>
    <cellStyle name="Normal 38 4 4 2" xfId="33012"/>
    <cellStyle name="Normal 38 4 5" xfId="33013"/>
    <cellStyle name="Normal 38 4 6" xfId="33014"/>
    <cellStyle name="Normal 38 4 7" xfId="33015"/>
    <cellStyle name="Normal 38 5" xfId="33016"/>
    <cellStyle name="Normal 38 5 2" xfId="33017"/>
    <cellStyle name="Normal 38 5 2 2" xfId="33018"/>
    <cellStyle name="Normal 38 5 3" xfId="33019"/>
    <cellStyle name="Normal 38 6" xfId="33020"/>
    <cellStyle name="Normal 38 6 2" xfId="33021"/>
    <cellStyle name="Normal 38 6 2 2" xfId="33022"/>
    <cellStyle name="Normal 38 6 3" xfId="33023"/>
    <cellStyle name="Normal 38 7" xfId="33024"/>
    <cellStyle name="Normal 38 7 2" xfId="33025"/>
    <cellStyle name="Normal 38 8" xfId="33026"/>
    <cellStyle name="Normal 38 9" xfId="33027"/>
    <cellStyle name="Normal 39" xfId="33028"/>
    <cellStyle name="Normal 39 2" xfId="33029"/>
    <cellStyle name="Normal 39 2 2" xfId="33030"/>
    <cellStyle name="Normal 39 2 2 2" xfId="33031"/>
    <cellStyle name="Normal 39 2 2 2 2" xfId="33032"/>
    <cellStyle name="Normal 39 2 2 2 2 2" xfId="33033"/>
    <cellStyle name="Normal 39 2 2 2 2 2 2" xfId="33034"/>
    <cellStyle name="Normal 39 2 2 2 2 3" xfId="33035"/>
    <cellStyle name="Normal 39 2 2 2 3" xfId="33036"/>
    <cellStyle name="Normal 39 2 2 2 3 2" xfId="33037"/>
    <cellStyle name="Normal 39 2 2 2 3 2 2" xfId="33038"/>
    <cellStyle name="Normal 39 2 2 2 3 3" xfId="33039"/>
    <cellStyle name="Normal 39 2 2 2 4" xfId="33040"/>
    <cellStyle name="Normal 39 2 2 2 4 2" xfId="33041"/>
    <cellStyle name="Normal 39 2 2 2 5" xfId="33042"/>
    <cellStyle name="Normal 39 2 2 3" xfId="33043"/>
    <cellStyle name="Normal 39 2 2 3 2" xfId="33044"/>
    <cellStyle name="Normal 39 2 2 3 2 2" xfId="33045"/>
    <cellStyle name="Normal 39 2 2 3 3" xfId="33046"/>
    <cellStyle name="Normal 39 2 2 4" xfId="33047"/>
    <cellStyle name="Normal 39 2 2 4 2" xfId="33048"/>
    <cellStyle name="Normal 39 2 2 4 2 2" xfId="33049"/>
    <cellStyle name="Normal 39 2 2 4 3" xfId="33050"/>
    <cellStyle name="Normal 39 2 2 5" xfId="33051"/>
    <cellStyle name="Normal 39 2 2 5 2" xfId="33052"/>
    <cellStyle name="Normal 39 2 2 6" xfId="33053"/>
    <cellStyle name="Normal 39 2 3" xfId="33054"/>
    <cellStyle name="Normal 39 2 3 2" xfId="33055"/>
    <cellStyle name="Normal 39 2 3 2 2" xfId="33056"/>
    <cellStyle name="Normal 39 2 3 2 2 2" xfId="33057"/>
    <cellStyle name="Normal 39 2 3 2 3" xfId="33058"/>
    <cellStyle name="Normal 39 2 3 3" xfId="33059"/>
    <cellStyle name="Normal 39 2 3 3 2" xfId="33060"/>
    <cellStyle name="Normal 39 2 3 3 2 2" xfId="33061"/>
    <cellStyle name="Normal 39 2 3 3 3" xfId="33062"/>
    <cellStyle name="Normal 39 2 3 4" xfId="33063"/>
    <cellStyle name="Normal 39 2 3 4 2" xfId="33064"/>
    <cellStyle name="Normal 39 2 3 5" xfId="33065"/>
    <cellStyle name="Normal 39 2 4" xfId="33066"/>
    <cellStyle name="Normal 39 2 4 2" xfId="33067"/>
    <cellStyle name="Normal 39 2 4 2 2" xfId="33068"/>
    <cellStyle name="Normal 39 2 4 3" xfId="33069"/>
    <cellStyle name="Normal 39 2 5" xfId="33070"/>
    <cellStyle name="Normal 39 2 5 2" xfId="33071"/>
    <cellStyle name="Normal 39 2 5 2 2" xfId="33072"/>
    <cellStyle name="Normal 39 2 5 3" xfId="33073"/>
    <cellStyle name="Normal 39 2 6" xfId="33074"/>
    <cellStyle name="Normal 39 2 6 2" xfId="33075"/>
    <cellStyle name="Normal 39 2 7" xfId="33076"/>
    <cellStyle name="Normal 39 2 8" xfId="33077"/>
    <cellStyle name="Normal 39 3" xfId="33078"/>
    <cellStyle name="Normal 39 3 2" xfId="33079"/>
    <cellStyle name="Normal 39 3 2 2" xfId="33080"/>
    <cellStyle name="Normal 39 3 2 2 2" xfId="33081"/>
    <cellStyle name="Normal 39 3 2 2 2 2" xfId="33082"/>
    <cellStyle name="Normal 39 3 2 2 3" xfId="33083"/>
    <cellStyle name="Normal 39 3 2 3" xfId="33084"/>
    <cellStyle name="Normal 39 3 2 3 2" xfId="33085"/>
    <cellStyle name="Normal 39 3 2 3 2 2" xfId="33086"/>
    <cellStyle name="Normal 39 3 2 3 3" xfId="33087"/>
    <cellStyle name="Normal 39 3 2 4" xfId="33088"/>
    <cellStyle name="Normal 39 3 2 4 2" xfId="33089"/>
    <cellStyle name="Normal 39 3 2 5" xfId="33090"/>
    <cellStyle name="Normal 39 3 3" xfId="33091"/>
    <cellStyle name="Normal 39 3 3 2" xfId="33092"/>
    <cellStyle name="Normal 39 3 3 2 2" xfId="33093"/>
    <cellStyle name="Normal 39 3 3 3" xfId="33094"/>
    <cellStyle name="Normal 39 3 4" xfId="33095"/>
    <cellStyle name="Normal 39 3 4 2" xfId="33096"/>
    <cellStyle name="Normal 39 3 4 2 2" xfId="33097"/>
    <cellStyle name="Normal 39 3 4 3" xfId="33098"/>
    <cellStyle name="Normal 39 3 5" xfId="33099"/>
    <cellStyle name="Normal 39 3 5 2" xfId="33100"/>
    <cellStyle name="Normal 39 3 6" xfId="33101"/>
    <cellStyle name="Normal 39 4" xfId="33102"/>
    <cellStyle name="Normal 39 4 2" xfId="33103"/>
    <cellStyle name="Normal 39 4 2 2" xfId="33104"/>
    <cellStyle name="Normal 39 4 2 2 2" xfId="33105"/>
    <cellStyle name="Normal 39 4 2 3" xfId="33106"/>
    <cellStyle name="Normal 39 4 3" xfId="33107"/>
    <cellStyle name="Normal 39 4 3 2" xfId="33108"/>
    <cellStyle name="Normal 39 4 3 2 2" xfId="33109"/>
    <cellStyle name="Normal 39 4 3 3" xfId="33110"/>
    <cellStyle name="Normal 39 4 4" xfId="33111"/>
    <cellStyle name="Normal 39 4 4 2" xfId="33112"/>
    <cellStyle name="Normal 39 4 5" xfId="33113"/>
    <cellStyle name="Normal 39 5" xfId="33114"/>
    <cellStyle name="Normal 39 5 2" xfId="33115"/>
    <cellStyle name="Normal 39 5 2 2" xfId="33116"/>
    <cellStyle name="Normal 39 5 3" xfId="33117"/>
    <cellStyle name="Normal 39 6" xfId="33118"/>
    <cellStyle name="Normal 39 6 2" xfId="33119"/>
    <cellStyle name="Normal 39 6 2 2" xfId="33120"/>
    <cellStyle name="Normal 39 6 3" xfId="33121"/>
    <cellStyle name="Normal 39 7" xfId="33122"/>
    <cellStyle name="Normal 39 7 2" xfId="33123"/>
    <cellStyle name="Normal 39 8" xfId="33124"/>
    <cellStyle name="Normal 39 9" xfId="33125"/>
    <cellStyle name="Normal 4" xfId="33126"/>
    <cellStyle name="Normal 4 10" xfId="33127"/>
    <cellStyle name="Normal 4 11" xfId="33128"/>
    <cellStyle name="Normal 4 12" xfId="33129"/>
    <cellStyle name="Normal 4 2" xfId="33130"/>
    <cellStyle name="Normal 4 2 10" xfId="33131"/>
    <cellStyle name="Normal 4 2 10 2" xfId="33132"/>
    <cellStyle name="Normal 4 2 11" xfId="33133"/>
    <cellStyle name="Normal 4 2 11 2" xfId="33134"/>
    <cellStyle name="Normal 4 2 12" xfId="33135"/>
    <cellStyle name="Normal 4 2 12 2" xfId="33136"/>
    <cellStyle name="Normal 4 2 13" xfId="33137"/>
    <cellStyle name="Normal 4 2 14" xfId="33138"/>
    <cellStyle name="Normal 4 2 2" xfId="33139"/>
    <cellStyle name="Normal 4 2 2 2" xfId="33140"/>
    <cellStyle name="Normal 4 2 2 2 2" xfId="33141"/>
    <cellStyle name="Normal 4 2 2 2 2 2" xfId="33142"/>
    <cellStyle name="Normal 4 2 2 2 2 2 2" xfId="33143"/>
    <cellStyle name="Normal 4 2 2 2 2 3" xfId="33144"/>
    <cellStyle name="Normal 4 2 2 2 2 3 2" xfId="33145"/>
    <cellStyle name="Normal 4 2 2 2 2 4" xfId="33146"/>
    <cellStyle name="Normal 4 2 2 2 2 4 2" xfId="33147"/>
    <cellStyle name="Normal 4 2 2 2 2 5" xfId="33148"/>
    <cellStyle name="Normal 4 2 2 2 3" xfId="33149"/>
    <cellStyle name="Normal 4 2 2 2 3 2" xfId="33150"/>
    <cellStyle name="Normal 4 2 2 2 3 2 2" xfId="33151"/>
    <cellStyle name="Normal 4 2 2 2 3 3" xfId="33152"/>
    <cellStyle name="Normal 4 2 2 2 4" xfId="33153"/>
    <cellStyle name="Normal 4 2 2 2 4 2" xfId="33154"/>
    <cellStyle name="Normal 4 2 2 2 5" xfId="33155"/>
    <cellStyle name="Normal 4 2 2 2 5 2" xfId="33156"/>
    <cellStyle name="Normal 4 2 2 2 6" xfId="33157"/>
    <cellStyle name="Normal 4 2 2 2 7" xfId="33158"/>
    <cellStyle name="Normal 4 2 2 3" xfId="33159"/>
    <cellStyle name="Normal 4 2 2 3 2" xfId="33160"/>
    <cellStyle name="Normal 4 2 2 3 2 2" xfId="33161"/>
    <cellStyle name="Normal 4 2 2 3 3" xfId="33162"/>
    <cellStyle name="Normal 4 2 2 3 4" xfId="33163"/>
    <cellStyle name="Normal 4 2 2 3 5" xfId="33164"/>
    <cellStyle name="Normal 4 2 2 4" xfId="33165"/>
    <cellStyle name="Normal 4 2 2 4 2" xfId="33166"/>
    <cellStyle name="Normal 4 2 2 4 2 2" xfId="33167"/>
    <cellStyle name="Normal 4 2 2 4 3" xfId="33168"/>
    <cellStyle name="Normal 4 2 2 5" xfId="33169"/>
    <cellStyle name="Normal 4 2 2 5 2" xfId="33170"/>
    <cellStyle name="Normal 4 2 2 6" xfId="33171"/>
    <cellStyle name="Normal 4 2 2 6 2" xfId="33172"/>
    <cellStyle name="Normal 4 2 2 7" xfId="33173"/>
    <cellStyle name="Normal 4 2 2_Net Zero &amp; QRP Award" xfId="33174"/>
    <cellStyle name="Normal 4 2 3" xfId="33175"/>
    <cellStyle name="Normal 4 2 3 2" xfId="33176"/>
    <cellStyle name="Normal 4 2 3 2 2" xfId="33177"/>
    <cellStyle name="Normal 4 2 3 2 2 2" xfId="33178"/>
    <cellStyle name="Normal 4 2 3 2 3" xfId="33179"/>
    <cellStyle name="Normal 4 2 3 2 3 2" xfId="33180"/>
    <cellStyle name="Normal 4 2 3 2 4" xfId="33181"/>
    <cellStyle name="Normal 4 2 3 2 4 2" xfId="33182"/>
    <cellStyle name="Normal 4 2 3 2 5" xfId="33183"/>
    <cellStyle name="Normal 4 2 3 2 6" xfId="33184"/>
    <cellStyle name="Normal 4 2 3 3" xfId="33185"/>
    <cellStyle name="Normal 4 2 3 3 2" xfId="33186"/>
    <cellStyle name="Normal 4 2 3 3 2 2" xfId="33187"/>
    <cellStyle name="Normal 4 2 3 3 3" xfId="33188"/>
    <cellStyle name="Normal 4 2 3 4" xfId="33189"/>
    <cellStyle name="Normal 4 2 3 4 2" xfId="33190"/>
    <cellStyle name="Normal 4 2 3 5" xfId="33191"/>
    <cellStyle name="Normal 4 2 3 5 2" xfId="33192"/>
    <cellStyle name="Normal 4 2 3 6" xfId="33193"/>
    <cellStyle name="Normal 4 2 4" xfId="33194"/>
    <cellStyle name="Normal 4 2 4 2" xfId="33195"/>
    <cellStyle name="Normal 4 2 4 2 2" xfId="33196"/>
    <cellStyle name="Normal 4 2 4 2 2 2" xfId="33197"/>
    <cellStyle name="Normal 4 2 4 2 3" xfId="33198"/>
    <cellStyle name="Normal 4 2 4 2 3 2" xfId="33199"/>
    <cellStyle name="Normal 4 2 4 2 4" xfId="33200"/>
    <cellStyle name="Normal 4 2 4 2 4 2" xfId="33201"/>
    <cellStyle name="Normal 4 2 4 2 5" xfId="33202"/>
    <cellStyle name="Normal 4 2 4 3" xfId="33203"/>
    <cellStyle name="Normal 4 2 4 3 2" xfId="33204"/>
    <cellStyle name="Normal 4 2 4 4" xfId="33205"/>
    <cellStyle name="Normal 4 2 4 4 2" xfId="33206"/>
    <cellStyle name="Normal 4 2 4 5" xfId="33207"/>
    <cellStyle name="Normal 4 2 4 5 2" xfId="33208"/>
    <cellStyle name="Normal 4 2 4 6" xfId="33209"/>
    <cellStyle name="Normal 4 2 4 7" xfId="33210"/>
    <cellStyle name="Normal 4 2 5" xfId="33211"/>
    <cellStyle name="Normal 4 2 5 2" xfId="33212"/>
    <cellStyle name="Normal 4 2 5 2 2" xfId="33213"/>
    <cellStyle name="Normal 4 2 5 2 2 2" xfId="33214"/>
    <cellStyle name="Normal 4 2 5 2 3" xfId="33215"/>
    <cellStyle name="Normal 4 2 5 2 3 2" xfId="33216"/>
    <cellStyle name="Normal 4 2 5 2 4" xfId="33217"/>
    <cellStyle name="Normal 4 2 5 2 4 2" xfId="33218"/>
    <cellStyle name="Normal 4 2 5 2 5" xfId="33219"/>
    <cellStyle name="Normal 4 2 5 3" xfId="33220"/>
    <cellStyle name="Normal 4 2 5 3 2" xfId="33221"/>
    <cellStyle name="Normal 4 2 5 4" xfId="33222"/>
    <cellStyle name="Normal 4 2 5 4 2" xfId="33223"/>
    <cellStyle name="Normal 4 2 5 5" xfId="33224"/>
    <cellStyle name="Normal 4 2 5 5 2" xfId="33225"/>
    <cellStyle name="Normal 4 2 5 6" xfId="33226"/>
    <cellStyle name="Normal 4 2 5 7" xfId="33227"/>
    <cellStyle name="Normal 4 2 6" xfId="33228"/>
    <cellStyle name="Normal 4 2 6 2" xfId="33229"/>
    <cellStyle name="Normal 4 2 6 3" xfId="33230"/>
    <cellStyle name="Normal 4 2 6 4" xfId="33231"/>
    <cellStyle name="Normal 4 2 7" xfId="33232"/>
    <cellStyle name="Normal 4 2 7 2" xfId="33233"/>
    <cellStyle name="Normal 4 2 7 2 2" xfId="33234"/>
    <cellStyle name="Normal 4 2 7 3" xfId="33235"/>
    <cellStyle name="Normal 4 2 7 3 2" xfId="33236"/>
    <cellStyle name="Normal 4 2 7 4" xfId="33237"/>
    <cellStyle name="Normal 4 2 7 4 2" xfId="33238"/>
    <cellStyle name="Normal 4 2 7 5" xfId="33239"/>
    <cellStyle name="Normal 4 2 8" xfId="33240"/>
    <cellStyle name="Normal 4 2 8 2" xfId="33241"/>
    <cellStyle name="Normal 4 2 8 2 2" xfId="33242"/>
    <cellStyle name="Normal 4 2 8 3" xfId="33243"/>
    <cellStyle name="Normal 4 2 8 3 2" xfId="33244"/>
    <cellStyle name="Normal 4 2 8 4" xfId="33245"/>
    <cellStyle name="Normal 4 2 8 4 2" xfId="33246"/>
    <cellStyle name="Normal 4 2 8 5" xfId="33247"/>
    <cellStyle name="Normal 4 2 9" xfId="33248"/>
    <cellStyle name="Normal 4 2 9 2" xfId="33249"/>
    <cellStyle name="Normal 4 2 9 2 2" xfId="33250"/>
    <cellStyle name="Normal 4 2 9 3" xfId="33251"/>
    <cellStyle name="Normal 4 2 9 3 2" xfId="33252"/>
    <cellStyle name="Normal 4 2 9 4" xfId="33253"/>
    <cellStyle name="Normal 4 2 9 4 2" xfId="33254"/>
    <cellStyle name="Normal 4 2 9 5" xfId="33255"/>
    <cellStyle name="Normal 4 2_Net Zero &amp; QRP Award" xfId="33256"/>
    <cellStyle name="Normal 4 3" xfId="33257"/>
    <cellStyle name="Normal 4 3 10" xfId="33258"/>
    <cellStyle name="Normal 4 3 10 2" xfId="33259"/>
    <cellStyle name="Normal 4 3 11" xfId="33260"/>
    <cellStyle name="Normal 4 3 11 2" xfId="33261"/>
    <cellStyle name="Normal 4 3 12" xfId="33262"/>
    <cellStyle name="Normal 4 3 13" xfId="33263"/>
    <cellStyle name="Normal 4 3 2" xfId="33264"/>
    <cellStyle name="Normal 4 3 2 2" xfId="33265"/>
    <cellStyle name="Normal 4 3 2 2 2" xfId="33266"/>
    <cellStyle name="Normal 4 3 2 2 2 2" xfId="33267"/>
    <cellStyle name="Normal 4 3 2 2 2 2 2" xfId="33268"/>
    <cellStyle name="Normal 4 3 2 2 2 3" xfId="33269"/>
    <cellStyle name="Normal 4 3 2 2 2 3 2" xfId="33270"/>
    <cellStyle name="Normal 4 3 2 2 2 4" xfId="33271"/>
    <cellStyle name="Normal 4 3 2 2 2 4 2" xfId="33272"/>
    <cellStyle name="Normal 4 3 2 2 2 5" xfId="33273"/>
    <cellStyle name="Normal 4 3 2 2 2 6" xfId="33274"/>
    <cellStyle name="Normal 4 3 2 2 2 7" xfId="33275"/>
    <cellStyle name="Normal 4 3 2 2 3" xfId="33276"/>
    <cellStyle name="Normal 4 3 2 2 3 2" xfId="33277"/>
    <cellStyle name="Normal 4 3 2 2 4" xfId="33278"/>
    <cellStyle name="Normal 4 3 2 2 4 2" xfId="33279"/>
    <cellStyle name="Normal 4 3 2 2 5" xfId="33280"/>
    <cellStyle name="Normal 4 3 2 2 5 2" xfId="33281"/>
    <cellStyle name="Normal 4 3 2 2 6" xfId="33282"/>
    <cellStyle name="Normal 4 3 2 3" xfId="33283"/>
    <cellStyle name="Normal 4 3 2 3 2" xfId="33284"/>
    <cellStyle name="Normal 4 3 2 3 2 2" xfId="33285"/>
    <cellStyle name="Normal 4 3 2 3 3" xfId="33286"/>
    <cellStyle name="Normal 4 3 2 3 3 2" xfId="33287"/>
    <cellStyle name="Normal 4 3 2 3 4" xfId="33288"/>
    <cellStyle name="Normal 4 3 2 3 4 2" xfId="33289"/>
    <cellStyle name="Normal 4 3 2 3 5" xfId="33290"/>
    <cellStyle name="Normal 4 3 2 4" xfId="33291"/>
    <cellStyle name="Normal 4 3 2 4 2" xfId="33292"/>
    <cellStyle name="Normal 4 3 2 5" xfId="33293"/>
    <cellStyle name="Normal 4 3 2 5 2" xfId="33294"/>
    <cellStyle name="Normal 4 3 2 6" xfId="33295"/>
    <cellStyle name="Normal 4 3 2 6 2" xfId="33296"/>
    <cellStyle name="Normal 4 3 2 7" xfId="33297"/>
    <cellStyle name="Normal 4 3 2 8" xfId="33298"/>
    <cellStyle name="Normal 4 3 3" xfId="33299"/>
    <cellStyle name="Normal 4 3 3 2" xfId="33300"/>
    <cellStyle name="Normal 4 3 3 2 2" xfId="33301"/>
    <cellStyle name="Normal 4 3 3 2 2 2" xfId="33302"/>
    <cellStyle name="Normal 4 3 3 2 3" xfId="33303"/>
    <cellStyle name="Normal 4 3 3 2 3 2" xfId="33304"/>
    <cellStyle name="Normal 4 3 3 2 4" xfId="33305"/>
    <cellStyle name="Normal 4 3 3 2 4 2" xfId="33306"/>
    <cellStyle name="Normal 4 3 3 2 5" xfId="33307"/>
    <cellStyle name="Normal 4 3 3 3" xfId="33308"/>
    <cellStyle name="Normal 4 3 3 3 2" xfId="33309"/>
    <cellStyle name="Normal 4 3 3 4" xfId="33310"/>
    <cellStyle name="Normal 4 3 3 4 2" xfId="33311"/>
    <cellStyle name="Normal 4 3 3 5" xfId="33312"/>
    <cellStyle name="Normal 4 3 3 5 2" xfId="33313"/>
    <cellStyle name="Normal 4 3 3 6" xfId="33314"/>
    <cellStyle name="Normal 4 3 4" xfId="33315"/>
    <cellStyle name="Normal 4 3 4 2" xfId="33316"/>
    <cellStyle name="Normal 4 3 4 2 2" xfId="33317"/>
    <cellStyle name="Normal 4 3 4 2 2 2" xfId="33318"/>
    <cellStyle name="Normal 4 3 4 2 3" xfId="33319"/>
    <cellStyle name="Normal 4 3 4 2 3 2" xfId="33320"/>
    <cellStyle name="Normal 4 3 4 2 4" xfId="33321"/>
    <cellStyle name="Normal 4 3 4 2 4 2" xfId="33322"/>
    <cellStyle name="Normal 4 3 4 2 5" xfId="33323"/>
    <cellStyle name="Normal 4 3 4 3" xfId="33324"/>
    <cellStyle name="Normal 4 3 4 3 2" xfId="33325"/>
    <cellStyle name="Normal 4 3 4 4" xfId="33326"/>
    <cellStyle name="Normal 4 3 4 4 2" xfId="33327"/>
    <cellStyle name="Normal 4 3 4 5" xfId="33328"/>
    <cellStyle name="Normal 4 3 4 5 2" xfId="33329"/>
    <cellStyle name="Normal 4 3 4 6" xfId="33330"/>
    <cellStyle name="Normal 4 3 4 7" xfId="33331"/>
    <cellStyle name="Normal 4 3 5" xfId="33332"/>
    <cellStyle name="Normal 4 3 5 2" xfId="33333"/>
    <cellStyle name="Normal 4 3 5 3" xfId="33334"/>
    <cellStyle name="Normal 4 3 5 4" xfId="33335"/>
    <cellStyle name="Normal 4 3 6" xfId="33336"/>
    <cellStyle name="Normal 4 3 6 2" xfId="33337"/>
    <cellStyle name="Normal 4 3 6 2 2" xfId="33338"/>
    <cellStyle name="Normal 4 3 6 3" xfId="33339"/>
    <cellStyle name="Normal 4 3 6 3 2" xfId="33340"/>
    <cellStyle name="Normal 4 3 6 4" xfId="33341"/>
    <cellStyle name="Normal 4 3 6 4 2" xfId="33342"/>
    <cellStyle name="Normal 4 3 6 5" xfId="33343"/>
    <cellStyle name="Normal 4 3 7" xfId="33344"/>
    <cellStyle name="Normal 4 3 7 2" xfId="33345"/>
    <cellStyle name="Normal 4 3 7 2 2" xfId="33346"/>
    <cellStyle name="Normal 4 3 7 3" xfId="33347"/>
    <cellStyle name="Normal 4 3 7 3 2" xfId="33348"/>
    <cellStyle name="Normal 4 3 7 4" xfId="33349"/>
    <cellStyle name="Normal 4 3 7 4 2" xfId="33350"/>
    <cellStyle name="Normal 4 3 7 5" xfId="33351"/>
    <cellStyle name="Normal 4 3 8" xfId="33352"/>
    <cellStyle name="Normal 4 3 8 2" xfId="33353"/>
    <cellStyle name="Normal 4 3 8 2 2" xfId="33354"/>
    <cellStyle name="Normal 4 3 8 3" xfId="33355"/>
    <cellStyle name="Normal 4 3 8 3 2" xfId="33356"/>
    <cellStyle name="Normal 4 3 8 4" xfId="33357"/>
    <cellStyle name="Normal 4 3 8 4 2" xfId="33358"/>
    <cellStyle name="Normal 4 3 8 5" xfId="33359"/>
    <cellStyle name="Normal 4 3 9" xfId="33360"/>
    <cellStyle name="Normal 4 3 9 2" xfId="33361"/>
    <cellStyle name="Normal 4 3_Net Zero &amp; QRP Award" xfId="33362"/>
    <cellStyle name="Normal 4 4" xfId="33363"/>
    <cellStyle name="Normal 4 4 10" xfId="33364"/>
    <cellStyle name="Normal 4 4 10 2" xfId="33365"/>
    <cellStyle name="Normal 4 4 11" xfId="33366"/>
    <cellStyle name="Normal 4 4 11 2" xfId="33367"/>
    <cellStyle name="Normal 4 4 12" xfId="33368"/>
    <cellStyle name="Normal 4 4 12 2" xfId="33369"/>
    <cellStyle name="Normal 4 4 13" xfId="33370"/>
    <cellStyle name="Normal 4 4 14" xfId="33371"/>
    <cellStyle name="Normal 4 4 2" xfId="33372"/>
    <cellStyle name="Normal 4 4 2 2" xfId="33373"/>
    <cellStyle name="Normal 4 4 2 2 2" xfId="33374"/>
    <cellStyle name="Normal 4 4 2 2 2 2" xfId="33375"/>
    <cellStyle name="Normal 4 4 2 2 3" xfId="33376"/>
    <cellStyle name="Normal 4 4 2 2 3 2" xfId="33377"/>
    <cellStyle name="Normal 4 4 2 2 4" xfId="33378"/>
    <cellStyle name="Normal 4 4 2 2 4 2" xfId="33379"/>
    <cellStyle name="Normal 4 4 2 2 5" xfId="33380"/>
    <cellStyle name="Normal 4 4 2 3" xfId="33381"/>
    <cellStyle name="Normal 4 4 2 3 2" xfId="33382"/>
    <cellStyle name="Normal 4 4 2 4" xfId="33383"/>
    <cellStyle name="Normal 4 4 2 4 2" xfId="33384"/>
    <cellStyle name="Normal 4 4 2 5" xfId="33385"/>
    <cellStyle name="Normal 4 4 2 5 2" xfId="33386"/>
    <cellStyle name="Normal 4 4 2 6" xfId="33387"/>
    <cellStyle name="Normal 4 4 2 7" xfId="33388"/>
    <cellStyle name="Normal 4 4 3" xfId="33389"/>
    <cellStyle name="Normal 4 4 3 2" xfId="33390"/>
    <cellStyle name="Normal 4 4 3 2 2" xfId="33391"/>
    <cellStyle name="Normal 4 4 3 2 2 2" xfId="33392"/>
    <cellStyle name="Normal 4 4 3 2 3" xfId="33393"/>
    <cellStyle name="Normal 4 4 3 2 3 2" xfId="33394"/>
    <cellStyle name="Normal 4 4 3 2 4" xfId="33395"/>
    <cellStyle name="Normal 4 4 3 2 4 2" xfId="33396"/>
    <cellStyle name="Normal 4 4 3 2 5" xfId="33397"/>
    <cellStyle name="Normal 4 4 3 3" xfId="33398"/>
    <cellStyle name="Normal 4 4 3 3 2" xfId="33399"/>
    <cellStyle name="Normal 4 4 3 4" xfId="33400"/>
    <cellStyle name="Normal 4 4 3 4 2" xfId="33401"/>
    <cellStyle name="Normal 4 4 3 5" xfId="33402"/>
    <cellStyle name="Normal 4 4 3 5 2" xfId="33403"/>
    <cellStyle name="Normal 4 4 3 6" xfId="33404"/>
    <cellStyle name="Normal 4 4 3 7" xfId="33405"/>
    <cellStyle name="Normal 4 4 3 8" xfId="33406"/>
    <cellStyle name="Normal 4 4 4" xfId="33407"/>
    <cellStyle name="Normal 4 4 4 2" xfId="33408"/>
    <cellStyle name="Normal 4 4 4 2 2" xfId="33409"/>
    <cellStyle name="Normal 4 4 4 2 2 2" xfId="33410"/>
    <cellStyle name="Normal 4 4 4 2 3" xfId="33411"/>
    <cellStyle name="Normal 4 4 4 2 3 2" xfId="33412"/>
    <cellStyle name="Normal 4 4 4 2 4" xfId="33413"/>
    <cellStyle name="Normal 4 4 4 2 4 2" xfId="33414"/>
    <cellStyle name="Normal 4 4 4 2 5" xfId="33415"/>
    <cellStyle name="Normal 4 4 4 3" xfId="33416"/>
    <cellStyle name="Normal 4 4 4 3 2" xfId="33417"/>
    <cellStyle name="Normal 4 4 4 4" xfId="33418"/>
    <cellStyle name="Normal 4 4 4 4 2" xfId="33419"/>
    <cellStyle name="Normal 4 4 4 5" xfId="33420"/>
    <cellStyle name="Normal 4 4 4 5 2" xfId="33421"/>
    <cellStyle name="Normal 4 4 4 6" xfId="33422"/>
    <cellStyle name="Normal 4 4 5" xfId="33423"/>
    <cellStyle name="Normal 4 4 5 2" xfId="33424"/>
    <cellStyle name="Normal 4 4 5 2 2" xfId="33425"/>
    <cellStyle name="Normal 4 4 5 2 2 2" xfId="33426"/>
    <cellStyle name="Normal 4 4 5 2 3" xfId="33427"/>
    <cellStyle name="Normal 4 4 5 2 3 2" xfId="33428"/>
    <cellStyle name="Normal 4 4 5 2 4" xfId="33429"/>
    <cellStyle name="Normal 4 4 5 2 4 2" xfId="33430"/>
    <cellStyle name="Normal 4 4 5 2 5" xfId="33431"/>
    <cellStyle name="Normal 4 4 5 3" xfId="33432"/>
    <cellStyle name="Normal 4 4 5 3 2" xfId="33433"/>
    <cellStyle name="Normal 4 4 5 4" xfId="33434"/>
    <cellStyle name="Normal 4 4 5 4 2" xfId="33435"/>
    <cellStyle name="Normal 4 4 5 5" xfId="33436"/>
    <cellStyle name="Normal 4 4 5 5 2" xfId="33437"/>
    <cellStyle name="Normal 4 4 5 6" xfId="33438"/>
    <cellStyle name="Normal 4 4 6" xfId="33439"/>
    <cellStyle name="Normal 4 4 6 2" xfId="33440"/>
    <cellStyle name="Normal 4 4 6 2 2" xfId="33441"/>
    <cellStyle name="Normal 4 4 6 3" xfId="33442"/>
    <cellStyle name="Normal 4 4 6 3 2" xfId="33443"/>
    <cellStyle name="Normal 4 4 6 4" xfId="33444"/>
    <cellStyle name="Normal 4 4 6 4 2" xfId="33445"/>
    <cellStyle name="Normal 4 4 6 5" xfId="33446"/>
    <cellStyle name="Normal 4 4 7" xfId="33447"/>
    <cellStyle name="Normal 4 4 7 2" xfId="33448"/>
    <cellStyle name="Normal 4 4 7 2 2" xfId="33449"/>
    <cellStyle name="Normal 4 4 7 3" xfId="33450"/>
    <cellStyle name="Normal 4 4 7 3 2" xfId="33451"/>
    <cellStyle name="Normal 4 4 7 4" xfId="33452"/>
    <cellStyle name="Normal 4 4 7 4 2" xfId="33453"/>
    <cellStyle name="Normal 4 4 7 5" xfId="33454"/>
    <cellStyle name="Normal 4 4 8" xfId="33455"/>
    <cellStyle name="Normal 4 4 8 2" xfId="33456"/>
    <cellStyle name="Normal 4 4 8 2 2" xfId="33457"/>
    <cellStyle name="Normal 4 4 8 3" xfId="33458"/>
    <cellStyle name="Normal 4 4 8 3 2" xfId="33459"/>
    <cellStyle name="Normal 4 4 8 4" xfId="33460"/>
    <cellStyle name="Normal 4 4 8 4 2" xfId="33461"/>
    <cellStyle name="Normal 4 4 8 5" xfId="33462"/>
    <cellStyle name="Normal 4 4 9" xfId="33463"/>
    <cellStyle name="Normal 4 4 9 2" xfId="33464"/>
    <cellStyle name="Normal 4 4 9 2 2" xfId="33465"/>
    <cellStyle name="Normal 4 4 9 3" xfId="33466"/>
    <cellStyle name="Normal 4 4 9 3 2" xfId="33467"/>
    <cellStyle name="Normal 4 4 9 4" xfId="33468"/>
    <cellStyle name="Normal 4 4 9 4 2" xfId="33469"/>
    <cellStyle name="Normal 4 4 9 5" xfId="33470"/>
    <cellStyle name="Normal 4 4_Net Zero &amp; QRP Award" xfId="33471"/>
    <cellStyle name="Normal 4 5" xfId="33472"/>
    <cellStyle name="Normal 4 5 10" xfId="33473"/>
    <cellStyle name="Normal 4 5 10 2" xfId="33474"/>
    <cellStyle name="Normal 4 5 11" xfId="33475"/>
    <cellStyle name="Normal 4 5 11 2" xfId="33476"/>
    <cellStyle name="Normal 4 5 12" xfId="33477"/>
    <cellStyle name="Normal 4 5 12 2" xfId="33478"/>
    <cellStyle name="Normal 4 5 13" xfId="33479"/>
    <cellStyle name="Normal 4 5 2" xfId="33480"/>
    <cellStyle name="Normal 4 5 2 2" xfId="33481"/>
    <cellStyle name="Normal 4 5 2 2 2" xfId="33482"/>
    <cellStyle name="Normal 4 5 2 2 2 2" xfId="33483"/>
    <cellStyle name="Normal 4 5 2 2 3" xfId="33484"/>
    <cellStyle name="Normal 4 5 2 2 3 2" xfId="33485"/>
    <cellStyle name="Normal 4 5 2 2 4" xfId="33486"/>
    <cellStyle name="Normal 4 5 2 2 4 2" xfId="33487"/>
    <cellStyle name="Normal 4 5 2 2 5" xfId="33488"/>
    <cellStyle name="Normal 4 5 2 3" xfId="33489"/>
    <cellStyle name="Normal 4 5 2 3 2" xfId="33490"/>
    <cellStyle name="Normal 4 5 2 4" xfId="33491"/>
    <cellStyle name="Normal 4 5 2 4 2" xfId="33492"/>
    <cellStyle name="Normal 4 5 2 5" xfId="33493"/>
    <cellStyle name="Normal 4 5 2 5 2" xfId="33494"/>
    <cellStyle name="Normal 4 5 2 6" xfId="33495"/>
    <cellStyle name="Normal 4 5 3" xfId="33496"/>
    <cellStyle name="Normal 4 5 3 2" xfId="33497"/>
    <cellStyle name="Normal 4 5 3 2 2" xfId="33498"/>
    <cellStyle name="Normal 4 5 3 2 2 2" xfId="33499"/>
    <cellStyle name="Normal 4 5 3 2 3" xfId="33500"/>
    <cellStyle name="Normal 4 5 3 2 3 2" xfId="33501"/>
    <cellStyle name="Normal 4 5 3 2 4" xfId="33502"/>
    <cellStyle name="Normal 4 5 3 2 4 2" xfId="33503"/>
    <cellStyle name="Normal 4 5 3 2 5" xfId="33504"/>
    <cellStyle name="Normal 4 5 3 3" xfId="33505"/>
    <cellStyle name="Normal 4 5 3 3 2" xfId="33506"/>
    <cellStyle name="Normal 4 5 3 4" xfId="33507"/>
    <cellStyle name="Normal 4 5 3 4 2" xfId="33508"/>
    <cellStyle name="Normal 4 5 3 5" xfId="33509"/>
    <cellStyle name="Normal 4 5 3 5 2" xfId="33510"/>
    <cellStyle name="Normal 4 5 3 6" xfId="33511"/>
    <cellStyle name="Normal 4 5 4" xfId="33512"/>
    <cellStyle name="Normal 4 5 4 2" xfId="33513"/>
    <cellStyle name="Normal 4 5 4 2 2" xfId="33514"/>
    <cellStyle name="Normal 4 5 4 2 2 2" xfId="33515"/>
    <cellStyle name="Normal 4 5 4 2 3" xfId="33516"/>
    <cellStyle name="Normal 4 5 4 2 3 2" xfId="33517"/>
    <cellStyle name="Normal 4 5 4 2 4" xfId="33518"/>
    <cellStyle name="Normal 4 5 4 2 4 2" xfId="33519"/>
    <cellStyle name="Normal 4 5 4 2 5" xfId="33520"/>
    <cellStyle name="Normal 4 5 4 3" xfId="33521"/>
    <cellStyle name="Normal 4 5 4 3 2" xfId="33522"/>
    <cellStyle name="Normal 4 5 4 4" xfId="33523"/>
    <cellStyle name="Normal 4 5 4 4 2" xfId="33524"/>
    <cellStyle name="Normal 4 5 4 5" xfId="33525"/>
    <cellStyle name="Normal 4 5 4 5 2" xfId="33526"/>
    <cellStyle name="Normal 4 5 4 6" xfId="33527"/>
    <cellStyle name="Normal 4 5 5" xfId="33528"/>
    <cellStyle name="Normal 4 5 5 2" xfId="33529"/>
    <cellStyle name="Normal 4 5 5 2 2" xfId="33530"/>
    <cellStyle name="Normal 4 5 5 2 2 2" xfId="33531"/>
    <cellStyle name="Normal 4 5 5 2 3" xfId="33532"/>
    <cellStyle name="Normal 4 5 5 2 3 2" xfId="33533"/>
    <cellStyle name="Normal 4 5 5 2 4" xfId="33534"/>
    <cellStyle name="Normal 4 5 5 2 4 2" xfId="33535"/>
    <cellStyle name="Normal 4 5 5 2 5" xfId="33536"/>
    <cellStyle name="Normal 4 5 5 3" xfId="33537"/>
    <cellStyle name="Normal 4 5 5 3 2" xfId="33538"/>
    <cellStyle name="Normal 4 5 5 4" xfId="33539"/>
    <cellStyle name="Normal 4 5 5 4 2" xfId="33540"/>
    <cellStyle name="Normal 4 5 5 5" xfId="33541"/>
    <cellStyle name="Normal 4 5 5 5 2" xfId="33542"/>
    <cellStyle name="Normal 4 5 5 6" xfId="33543"/>
    <cellStyle name="Normal 4 5 6" xfId="33544"/>
    <cellStyle name="Normal 4 5 6 2" xfId="33545"/>
    <cellStyle name="Normal 4 5 6 2 2" xfId="33546"/>
    <cellStyle name="Normal 4 5 6 3" xfId="33547"/>
    <cellStyle name="Normal 4 5 6 3 2" xfId="33548"/>
    <cellStyle name="Normal 4 5 6 4" xfId="33549"/>
    <cellStyle name="Normal 4 5 6 4 2" xfId="33550"/>
    <cellStyle name="Normal 4 5 6 5" xfId="33551"/>
    <cellStyle name="Normal 4 5 7" xfId="33552"/>
    <cellStyle name="Normal 4 5 7 2" xfId="33553"/>
    <cellStyle name="Normal 4 5 7 2 2" xfId="33554"/>
    <cellStyle name="Normal 4 5 7 3" xfId="33555"/>
    <cellStyle name="Normal 4 5 7 3 2" xfId="33556"/>
    <cellStyle name="Normal 4 5 7 4" xfId="33557"/>
    <cellStyle name="Normal 4 5 7 4 2" xfId="33558"/>
    <cellStyle name="Normal 4 5 7 5" xfId="33559"/>
    <cellStyle name="Normal 4 5 8" xfId="33560"/>
    <cellStyle name="Normal 4 5 8 2" xfId="33561"/>
    <cellStyle name="Normal 4 5 8 2 2" xfId="33562"/>
    <cellStyle name="Normal 4 5 8 3" xfId="33563"/>
    <cellStyle name="Normal 4 5 8 3 2" xfId="33564"/>
    <cellStyle name="Normal 4 5 8 4" xfId="33565"/>
    <cellStyle name="Normal 4 5 8 4 2" xfId="33566"/>
    <cellStyle name="Normal 4 5 8 5" xfId="33567"/>
    <cellStyle name="Normal 4 5 9" xfId="33568"/>
    <cellStyle name="Normal 4 5 9 2" xfId="33569"/>
    <cellStyle name="Normal 4 5 9 2 2" xfId="33570"/>
    <cellStyle name="Normal 4 5 9 3" xfId="33571"/>
    <cellStyle name="Normal 4 5 9 3 2" xfId="33572"/>
    <cellStyle name="Normal 4 5 9 4" xfId="33573"/>
    <cellStyle name="Normal 4 5 9 4 2" xfId="33574"/>
    <cellStyle name="Normal 4 5 9 5" xfId="33575"/>
    <cellStyle name="Normal 4 5_Net Zero &amp; QRP Award" xfId="33576"/>
    <cellStyle name="Normal 4 6" xfId="33577"/>
    <cellStyle name="Normal 4 6 2" xfId="33578"/>
    <cellStyle name="Normal 4 6 3" xfId="33579"/>
    <cellStyle name="Normal 4 6 4" xfId="33580"/>
    <cellStyle name="Normal 4 6 4 2" xfId="33581"/>
    <cellStyle name="Normal 4 6 5" xfId="33582"/>
    <cellStyle name="Normal 4 6 5 2" xfId="33583"/>
    <cellStyle name="Normal 4 6 6" xfId="33584"/>
    <cellStyle name="Normal 4 6 6 2" xfId="33585"/>
    <cellStyle name="Normal 4 6 7" xfId="33586"/>
    <cellStyle name="Normal 4 6 8" xfId="33587"/>
    <cellStyle name="Normal 4 6 9" xfId="33588"/>
    <cellStyle name="Normal 4 6_Net Zero &amp; QRP Award" xfId="33589"/>
    <cellStyle name="Normal 4 7" xfId="33590"/>
    <cellStyle name="Normal 4 7 2" xfId="33591"/>
    <cellStyle name="Normal 4 7 2 2" xfId="33592"/>
    <cellStyle name="Normal 4 7 2 2 2" xfId="33593"/>
    <cellStyle name="Normal 4 7 2 3" xfId="33594"/>
    <cellStyle name="Normal 4 7 2 3 2" xfId="33595"/>
    <cellStyle name="Normal 4 7 2 4" xfId="33596"/>
    <cellStyle name="Normal 4 7 2 4 2" xfId="33597"/>
    <cellStyle name="Normal 4 7 2 5" xfId="33598"/>
    <cellStyle name="Normal 4 7 3" xfId="33599"/>
    <cellStyle name="Normal 4 7 3 2" xfId="33600"/>
    <cellStyle name="Normal 4 7 4" xfId="33601"/>
    <cellStyle name="Normal 4 7 4 2" xfId="33602"/>
    <cellStyle name="Normal 4 7 5" xfId="33603"/>
    <cellStyle name="Normal 4 7 5 2" xfId="33604"/>
    <cellStyle name="Normal 4 7 6" xfId="33605"/>
    <cellStyle name="Normal 4 8" xfId="33606"/>
    <cellStyle name="Normal 4 9" xfId="33607"/>
    <cellStyle name="Normal 4_2015 PULLS" xfId="33608"/>
    <cellStyle name="Normal 40" xfId="33609"/>
    <cellStyle name="Normal 40 2" xfId="33610"/>
    <cellStyle name="Normal 40 2 2" xfId="33611"/>
    <cellStyle name="Normal 40 2 2 2" xfId="33612"/>
    <cellStyle name="Normal 40 2 2 2 2" xfId="33613"/>
    <cellStyle name="Normal 40 2 2 2 2 2" xfId="33614"/>
    <cellStyle name="Normal 40 2 2 2 2 2 2" xfId="33615"/>
    <cellStyle name="Normal 40 2 2 2 2 3" xfId="33616"/>
    <cellStyle name="Normal 40 2 2 2 3" xfId="33617"/>
    <cellStyle name="Normal 40 2 2 2 3 2" xfId="33618"/>
    <cellStyle name="Normal 40 2 2 2 3 2 2" xfId="33619"/>
    <cellStyle name="Normal 40 2 2 2 3 3" xfId="33620"/>
    <cellStyle name="Normal 40 2 2 2 4" xfId="33621"/>
    <cellStyle name="Normal 40 2 2 2 4 2" xfId="33622"/>
    <cellStyle name="Normal 40 2 2 2 5" xfId="33623"/>
    <cellStyle name="Normal 40 2 2 3" xfId="33624"/>
    <cellStyle name="Normal 40 2 2 3 2" xfId="33625"/>
    <cellStyle name="Normal 40 2 2 3 2 2" xfId="33626"/>
    <cellStyle name="Normal 40 2 2 3 3" xfId="33627"/>
    <cellStyle name="Normal 40 2 2 4" xfId="33628"/>
    <cellStyle name="Normal 40 2 2 4 2" xfId="33629"/>
    <cellStyle name="Normal 40 2 2 4 2 2" xfId="33630"/>
    <cellStyle name="Normal 40 2 2 4 3" xfId="33631"/>
    <cellStyle name="Normal 40 2 2 5" xfId="33632"/>
    <cellStyle name="Normal 40 2 2 5 2" xfId="33633"/>
    <cellStyle name="Normal 40 2 2 6" xfId="33634"/>
    <cellStyle name="Normal 40 2 3" xfId="33635"/>
    <cellStyle name="Normal 40 2 3 2" xfId="33636"/>
    <cellStyle name="Normal 40 2 3 2 2" xfId="33637"/>
    <cellStyle name="Normal 40 2 3 2 2 2" xfId="33638"/>
    <cellStyle name="Normal 40 2 3 2 3" xfId="33639"/>
    <cellStyle name="Normal 40 2 3 3" xfId="33640"/>
    <cellStyle name="Normal 40 2 3 3 2" xfId="33641"/>
    <cellStyle name="Normal 40 2 3 3 2 2" xfId="33642"/>
    <cellStyle name="Normal 40 2 3 3 3" xfId="33643"/>
    <cellStyle name="Normal 40 2 3 4" xfId="33644"/>
    <cellStyle name="Normal 40 2 3 4 2" xfId="33645"/>
    <cellStyle name="Normal 40 2 3 5" xfId="33646"/>
    <cellStyle name="Normal 40 2 4" xfId="33647"/>
    <cellStyle name="Normal 40 2 4 2" xfId="33648"/>
    <cellStyle name="Normal 40 2 4 2 2" xfId="33649"/>
    <cellStyle name="Normal 40 2 4 3" xfId="33650"/>
    <cellStyle name="Normal 40 2 5" xfId="33651"/>
    <cellStyle name="Normal 40 2 5 2" xfId="33652"/>
    <cellStyle name="Normal 40 2 5 2 2" xfId="33653"/>
    <cellStyle name="Normal 40 2 5 3" xfId="33654"/>
    <cellStyle name="Normal 40 2 6" xfId="33655"/>
    <cellStyle name="Normal 40 2 6 2" xfId="33656"/>
    <cellStyle name="Normal 40 2 7" xfId="33657"/>
    <cellStyle name="Normal 40 2 8" xfId="33658"/>
    <cellStyle name="Normal 40 3" xfId="33659"/>
    <cellStyle name="Normal 40 3 2" xfId="33660"/>
    <cellStyle name="Normal 40 3 2 2" xfId="33661"/>
    <cellStyle name="Normal 40 3 2 2 2" xfId="33662"/>
    <cellStyle name="Normal 40 3 2 2 2 2" xfId="33663"/>
    <cellStyle name="Normal 40 3 2 2 3" xfId="33664"/>
    <cellStyle name="Normal 40 3 2 3" xfId="33665"/>
    <cellStyle name="Normal 40 3 2 3 2" xfId="33666"/>
    <cellStyle name="Normal 40 3 2 3 2 2" xfId="33667"/>
    <cellStyle name="Normal 40 3 2 3 3" xfId="33668"/>
    <cellStyle name="Normal 40 3 2 4" xfId="33669"/>
    <cellStyle name="Normal 40 3 2 4 2" xfId="33670"/>
    <cellStyle name="Normal 40 3 2 5" xfId="33671"/>
    <cellStyle name="Normal 40 3 3" xfId="33672"/>
    <cellStyle name="Normal 40 3 3 2" xfId="33673"/>
    <cellStyle name="Normal 40 3 3 2 2" xfId="33674"/>
    <cellStyle name="Normal 40 3 3 3" xfId="33675"/>
    <cellStyle name="Normal 40 3 4" xfId="33676"/>
    <cellStyle name="Normal 40 3 4 2" xfId="33677"/>
    <cellStyle name="Normal 40 3 4 2 2" xfId="33678"/>
    <cellStyle name="Normal 40 3 4 3" xfId="33679"/>
    <cellStyle name="Normal 40 3 5" xfId="33680"/>
    <cellStyle name="Normal 40 3 5 2" xfId="33681"/>
    <cellStyle name="Normal 40 3 6" xfId="33682"/>
    <cellStyle name="Normal 40 4" xfId="33683"/>
    <cellStyle name="Normal 40 4 2" xfId="33684"/>
    <cellStyle name="Normal 40 4 2 2" xfId="33685"/>
    <cellStyle name="Normal 40 4 2 2 2" xfId="33686"/>
    <cellStyle name="Normal 40 4 2 3" xfId="33687"/>
    <cellStyle name="Normal 40 4 3" xfId="33688"/>
    <cellStyle name="Normal 40 4 3 2" xfId="33689"/>
    <cellStyle name="Normal 40 4 3 2 2" xfId="33690"/>
    <cellStyle name="Normal 40 4 3 3" xfId="33691"/>
    <cellStyle name="Normal 40 4 4" xfId="33692"/>
    <cellStyle name="Normal 40 4 4 2" xfId="33693"/>
    <cellStyle name="Normal 40 4 5" xfId="33694"/>
    <cellStyle name="Normal 40 5" xfId="33695"/>
    <cellStyle name="Normal 40 5 2" xfId="33696"/>
    <cellStyle name="Normal 40 5 2 2" xfId="33697"/>
    <cellStyle name="Normal 40 5 3" xfId="33698"/>
    <cellStyle name="Normal 40 6" xfId="33699"/>
    <cellStyle name="Normal 40 6 2" xfId="33700"/>
    <cellStyle name="Normal 40 6 2 2" xfId="33701"/>
    <cellStyle name="Normal 40 6 3" xfId="33702"/>
    <cellStyle name="Normal 40 7" xfId="33703"/>
    <cellStyle name="Normal 40 7 2" xfId="33704"/>
    <cellStyle name="Normal 40 8" xfId="33705"/>
    <cellStyle name="Normal 40 9" xfId="33706"/>
    <cellStyle name="Normal 41" xfId="33707"/>
    <cellStyle name="Normal 41 2" xfId="33708"/>
    <cellStyle name="Normal 41 2 2" xfId="33709"/>
    <cellStyle name="Normal 41 2 2 2" xfId="33710"/>
    <cellStyle name="Normal 41 2 2 2 2" xfId="33711"/>
    <cellStyle name="Normal 41 2 2 2 2 2" xfId="33712"/>
    <cellStyle name="Normal 41 2 2 2 2 2 2" xfId="33713"/>
    <cellStyle name="Normal 41 2 2 2 2 3" xfId="33714"/>
    <cellStyle name="Normal 41 2 2 2 3" xfId="33715"/>
    <cellStyle name="Normal 41 2 2 2 3 2" xfId="33716"/>
    <cellStyle name="Normal 41 2 2 2 3 2 2" xfId="33717"/>
    <cellStyle name="Normal 41 2 2 2 3 3" xfId="33718"/>
    <cellStyle name="Normal 41 2 2 2 4" xfId="33719"/>
    <cellStyle name="Normal 41 2 2 2 4 2" xfId="33720"/>
    <cellStyle name="Normal 41 2 2 2 5" xfId="33721"/>
    <cellStyle name="Normal 41 2 2 3" xfId="33722"/>
    <cellStyle name="Normal 41 2 2 3 2" xfId="33723"/>
    <cellStyle name="Normal 41 2 2 3 2 2" xfId="33724"/>
    <cellStyle name="Normal 41 2 2 3 3" xfId="33725"/>
    <cellStyle name="Normal 41 2 2 4" xfId="33726"/>
    <cellStyle name="Normal 41 2 2 4 2" xfId="33727"/>
    <cellStyle name="Normal 41 2 2 4 2 2" xfId="33728"/>
    <cellStyle name="Normal 41 2 2 4 3" xfId="33729"/>
    <cellStyle name="Normal 41 2 2 5" xfId="33730"/>
    <cellStyle name="Normal 41 2 2 5 2" xfId="33731"/>
    <cellStyle name="Normal 41 2 2 6" xfId="33732"/>
    <cellStyle name="Normal 41 2 3" xfId="33733"/>
    <cellStyle name="Normal 41 2 3 2" xfId="33734"/>
    <cellStyle name="Normal 41 2 3 2 2" xfId="33735"/>
    <cellStyle name="Normal 41 2 3 2 2 2" xfId="33736"/>
    <cellStyle name="Normal 41 2 3 2 3" xfId="33737"/>
    <cellStyle name="Normal 41 2 3 3" xfId="33738"/>
    <cellStyle name="Normal 41 2 3 3 2" xfId="33739"/>
    <cellStyle name="Normal 41 2 3 3 2 2" xfId="33740"/>
    <cellStyle name="Normal 41 2 3 3 3" xfId="33741"/>
    <cellStyle name="Normal 41 2 3 4" xfId="33742"/>
    <cellStyle name="Normal 41 2 3 4 2" xfId="33743"/>
    <cellStyle name="Normal 41 2 3 5" xfId="33744"/>
    <cellStyle name="Normal 41 2 4" xfId="33745"/>
    <cellStyle name="Normal 41 2 4 2" xfId="33746"/>
    <cellStyle name="Normal 41 2 4 2 2" xfId="33747"/>
    <cellStyle name="Normal 41 2 4 3" xfId="33748"/>
    <cellStyle name="Normal 41 2 5" xfId="33749"/>
    <cellStyle name="Normal 41 2 5 2" xfId="33750"/>
    <cellStyle name="Normal 41 2 5 2 2" xfId="33751"/>
    <cellStyle name="Normal 41 2 5 3" xfId="33752"/>
    <cellStyle name="Normal 41 2 6" xfId="33753"/>
    <cellStyle name="Normal 41 2 6 2" xfId="33754"/>
    <cellStyle name="Normal 41 2 7" xfId="33755"/>
    <cellStyle name="Normal 41 2 8" xfId="33756"/>
    <cellStyle name="Normal 41 3" xfId="33757"/>
    <cellStyle name="Normal 41 3 2" xfId="33758"/>
    <cellStyle name="Normal 41 3 2 2" xfId="33759"/>
    <cellStyle name="Normal 41 3 2 2 2" xfId="33760"/>
    <cellStyle name="Normal 41 3 2 2 2 2" xfId="33761"/>
    <cellStyle name="Normal 41 3 2 2 3" xfId="33762"/>
    <cellStyle name="Normal 41 3 2 3" xfId="33763"/>
    <cellStyle name="Normal 41 3 2 3 2" xfId="33764"/>
    <cellStyle name="Normal 41 3 2 3 2 2" xfId="33765"/>
    <cellStyle name="Normal 41 3 2 3 3" xfId="33766"/>
    <cellStyle name="Normal 41 3 2 4" xfId="33767"/>
    <cellStyle name="Normal 41 3 2 4 2" xfId="33768"/>
    <cellStyle name="Normal 41 3 2 5" xfId="33769"/>
    <cellStyle name="Normal 41 3 3" xfId="33770"/>
    <cellStyle name="Normal 41 3 3 2" xfId="33771"/>
    <cellStyle name="Normal 41 3 3 2 2" xfId="33772"/>
    <cellStyle name="Normal 41 3 3 3" xfId="33773"/>
    <cellStyle name="Normal 41 3 4" xfId="33774"/>
    <cellStyle name="Normal 41 3 4 2" xfId="33775"/>
    <cellStyle name="Normal 41 3 4 2 2" xfId="33776"/>
    <cellStyle name="Normal 41 3 4 3" xfId="33777"/>
    <cellStyle name="Normal 41 3 5" xfId="33778"/>
    <cellStyle name="Normal 41 3 5 2" xfId="33779"/>
    <cellStyle name="Normal 41 3 6" xfId="33780"/>
    <cellStyle name="Normal 41 4" xfId="33781"/>
    <cellStyle name="Normal 41 4 2" xfId="33782"/>
    <cellStyle name="Normal 41 4 2 2" xfId="33783"/>
    <cellStyle name="Normal 41 4 2 2 2" xfId="33784"/>
    <cellStyle name="Normal 41 4 2 3" xfId="33785"/>
    <cellStyle name="Normal 41 4 3" xfId="33786"/>
    <cellStyle name="Normal 41 4 3 2" xfId="33787"/>
    <cellStyle name="Normal 41 4 3 2 2" xfId="33788"/>
    <cellStyle name="Normal 41 4 3 3" xfId="33789"/>
    <cellStyle name="Normal 41 4 4" xfId="33790"/>
    <cellStyle name="Normal 41 4 4 2" xfId="33791"/>
    <cellStyle name="Normal 41 4 5" xfId="33792"/>
    <cellStyle name="Normal 41 4 6" xfId="33793"/>
    <cellStyle name="Normal 41 4 7" xfId="33794"/>
    <cellStyle name="Normal 41 5" xfId="33795"/>
    <cellStyle name="Normal 41 5 2" xfId="33796"/>
    <cellStyle name="Normal 41 5 2 2" xfId="33797"/>
    <cellStyle name="Normal 41 5 3" xfId="33798"/>
    <cellStyle name="Normal 41 6" xfId="33799"/>
    <cellStyle name="Normal 41 6 2" xfId="33800"/>
    <cellStyle name="Normal 41 6 2 2" xfId="33801"/>
    <cellStyle name="Normal 41 6 3" xfId="33802"/>
    <cellStyle name="Normal 41 7" xfId="33803"/>
    <cellStyle name="Normal 41 7 2" xfId="33804"/>
    <cellStyle name="Normal 41 8" xfId="33805"/>
    <cellStyle name="Normal 41 9" xfId="33806"/>
    <cellStyle name="Normal 42" xfId="33807"/>
    <cellStyle name="Normal 42 2" xfId="33808"/>
    <cellStyle name="Normal 42 2 2" xfId="33809"/>
    <cellStyle name="Normal 42 3" xfId="33810"/>
    <cellStyle name="Normal 42 3 2" xfId="33811"/>
    <cellStyle name="Normal 42 4" xfId="33812"/>
    <cellStyle name="Normal 42 5" xfId="33813"/>
    <cellStyle name="Normal 43" xfId="33814"/>
    <cellStyle name="Normal 43 2" xfId="33815"/>
    <cellStyle name="Normal 43 2 2" xfId="33816"/>
    <cellStyle name="Normal 43 2 2 2" xfId="33817"/>
    <cellStyle name="Normal 43 2 2 2 2" xfId="33818"/>
    <cellStyle name="Normal 43 2 2 2 2 2" xfId="33819"/>
    <cellStyle name="Normal 43 2 2 2 2 2 2" xfId="33820"/>
    <cellStyle name="Normal 43 2 2 2 2 3" xfId="33821"/>
    <cellStyle name="Normal 43 2 2 2 3" xfId="33822"/>
    <cellStyle name="Normal 43 2 2 2 3 2" xfId="33823"/>
    <cellStyle name="Normal 43 2 2 2 3 2 2" xfId="33824"/>
    <cellStyle name="Normal 43 2 2 2 3 3" xfId="33825"/>
    <cellStyle name="Normal 43 2 2 2 4" xfId="33826"/>
    <cellStyle name="Normal 43 2 2 2 4 2" xfId="33827"/>
    <cellStyle name="Normal 43 2 2 2 5" xfId="33828"/>
    <cellStyle name="Normal 43 2 2 3" xfId="33829"/>
    <cellStyle name="Normal 43 2 2 3 2" xfId="33830"/>
    <cellStyle name="Normal 43 2 2 3 2 2" xfId="33831"/>
    <cellStyle name="Normal 43 2 2 3 3" xfId="33832"/>
    <cellStyle name="Normal 43 2 2 4" xfId="33833"/>
    <cellStyle name="Normal 43 2 2 4 2" xfId="33834"/>
    <cellStyle name="Normal 43 2 2 4 2 2" xfId="33835"/>
    <cellStyle name="Normal 43 2 2 4 3" xfId="33836"/>
    <cellStyle name="Normal 43 2 2 5" xfId="33837"/>
    <cellStyle name="Normal 43 2 2 5 2" xfId="33838"/>
    <cellStyle name="Normal 43 2 2 6" xfId="33839"/>
    <cellStyle name="Normal 43 2 3" xfId="33840"/>
    <cellStyle name="Normal 43 2 3 2" xfId="33841"/>
    <cellStyle name="Normal 43 2 3 2 2" xfId="33842"/>
    <cellStyle name="Normal 43 2 3 2 2 2" xfId="33843"/>
    <cellStyle name="Normal 43 2 3 2 3" xfId="33844"/>
    <cellStyle name="Normal 43 2 3 3" xfId="33845"/>
    <cellStyle name="Normal 43 2 3 3 2" xfId="33846"/>
    <cellStyle name="Normal 43 2 3 3 2 2" xfId="33847"/>
    <cellStyle name="Normal 43 2 3 3 3" xfId="33848"/>
    <cellStyle name="Normal 43 2 3 4" xfId="33849"/>
    <cellStyle name="Normal 43 2 3 4 2" xfId="33850"/>
    <cellStyle name="Normal 43 2 3 5" xfId="33851"/>
    <cellStyle name="Normal 43 2 4" xfId="33852"/>
    <cellStyle name="Normal 43 2 4 2" xfId="33853"/>
    <cellStyle name="Normal 43 2 4 2 2" xfId="33854"/>
    <cellStyle name="Normal 43 2 4 3" xfId="33855"/>
    <cellStyle name="Normal 43 2 5" xfId="33856"/>
    <cellStyle name="Normal 43 2 5 2" xfId="33857"/>
    <cellStyle name="Normal 43 2 5 2 2" xfId="33858"/>
    <cellStyle name="Normal 43 2 5 3" xfId="33859"/>
    <cellStyle name="Normal 43 2 6" xfId="33860"/>
    <cellStyle name="Normal 43 2 6 2" xfId="33861"/>
    <cellStyle name="Normal 43 2 7" xfId="33862"/>
    <cellStyle name="Normal 43 3" xfId="33863"/>
    <cellStyle name="Normal 43 3 2" xfId="33864"/>
    <cellStyle name="Normal 43 4" xfId="33865"/>
    <cellStyle name="Normal 43 4 2" xfId="33866"/>
    <cellStyle name="Normal 43 4 3" xfId="33867"/>
    <cellStyle name="Normal 43 5" xfId="33868"/>
    <cellStyle name="Normal 44" xfId="33869"/>
    <cellStyle name="Normal 44 2" xfId="33870"/>
    <cellStyle name="Normal 44 2 2" xfId="33871"/>
    <cellStyle name="Normal 44 2 2 2" xfId="33872"/>
    <cellStyle name="Normal 44 2 2 2 2" xfId="33873"/>
    <cellStyle name="Normal 44 2 2 2 2 2" xfId="33874"/>
    <cellStyle name="Normal 44 2 2 2 2 2 2" xfId="33875"/>
    <cellStyle name="Normal 44 2 2 2 2 3" xfId="33876"/>
    <cellStyle name="Normal 44 2 2 2 3" xfId="33877"/>
    <cellStyle name="Normal 44 2 2 2 3 2" xfId="33878"/>
    <cellStyle name="Normal 44 2 2 2 3 2 2" xfId="33879"/>
    <cellStyle name="Normal 44 2 2 2 3 3" xfId="33880"/>
    <cellStyle name="Normal 44 2 2 2 4" xfId="33881"/>
    <cellStyle name="Normal 44 2 2 2 4 2" xfId="33882"/>
    <cellStyle name="Normal 44 2 2 2 5" xfId="33883"/>
    <cellStyle name="Normal 44 2 2 3" xfId="33884"/>
    <cellStyle name="Normal 44 2 2 3 2" xfId="33885"/>
    <cellStyle name="Normal 44 2 2 3 2 2" xfId="33886"/>
    <cellStyle name="Normal 44 2 2 3 3" xfId="33887"/>
    <cellStyle name="Normal 44 2 2 4" xfId="33888"/>
    <cellStyle name="Normal 44 2 2 4 2" xfId="33889"/>
    <cellStyle name="Normal 44 2 2 4 2 2" xfId="33890"/>
    <cellStyle name="Normal 44 2 2 4 3" xfId="33891"/>
    <cellStyle name="Normal 44 2 2 5" xfId="33892"/>
    <cellStyle name="Normal 44 2 2 5 2" xfId="33893"/>
    <cellStyle name="Normal 44 2 2 6" xfId="33894"/>
    <cellStyle name="Normal 44 2 3" xfId="33895"/>
    <cellStyle name="Normal 44 2 3 2" xfId="33896"/>
    <cellStyle name="Normal 44 2 3 2 2" xfId="33897"/>
    <cellStyle name="Normal 44 2 3 2 2 2" xfId="33898"/>
    <cellStyle name="Normal 44 2 3 2 3" xfId="33899"/>
    <cellStyle name="Normal 44 2 3 3" xfId="33900"/>
    <cellStyle name="Normal 44 2 3 3 2" xfId="33901"/>
    <cellStyle name="Normal 44 2 3 3 2 2" xfId="33902"/>
    <cellStyle name="Normal 44 2 3 3 3" xfId="33903"/>
    <cellStyle name="Normal 44 2 3 4" xfId="33904"/>
    <cellStyle name="Normal 44 2 3 4 2" xfId="33905"/>
    <cellStyle name="Normal 44 2 3 5" xfId="33906"/>
    <cellStyle name="Normal 44 2 4" xfId="33907"/>
    <cellStyle name="Normal 44 2 4 2" xfId="33908"/>
    <cellStyle name="Normal 44 2 4 2 2" xfId="33909"/>
    <cellStyle name="Normal 44 2 4 3" xfId="33910"/>
    <cellStyle name="Normal 44 2 5" xfId="33911"/>
    <cellStyle name="Normal 44 2 5 2" xfId="33912"/>
    <cellStyle name="Normal 44 2 5 2 2" xfId="33913"/>
    <cellStyle name="Normal 44 2 5 3" xfId="33914"/>
    <cellStyle name="Normal 44 2 6" xfId="33915"/>
    <cellStyle name="Normal 44 2 6 2" xfId="33916"/>
    <cellStyle name="Normal 44 2 7" xfId="33917"/>
    <cellStyle name="Normal 44 2 8" xfId="33918"/>
    <cellStyle name="Normal 44 3" xfId="33919"/>
    <cellStyle name="Normal 44 3 2" xfId="33920"/>
    <cellStyle name="Normal 44 3 2 2" xfId="33921"/>
    <cellStyle name="Normal 44 3 2 2 2" xfId="33922"/>
    <cellStyle name="Normal 44 3 2 2 2 2" xfId="33923"/>
    <cellStyle name="Normal 44 3 2 2 3" xfId="33924"/>
    <cellStyle name="Normal 44 3 2 3" xfId="33925"/>
    <cellStyle name="Normal 44 3 2 3 2" xfId="33926"/>
    <cellStyle name="Normal 44 3 2 3 2 2" xfId="33927"/>
    <cellStyle name="Normal 44 3 2 3 3" xfId="33928"/>
    <cellStyle name="Normal 44 3 2 4" xfId="33929"/>
    <cellStyle name="Normal 44 3 2 4 2" xfId="33930"/>
    <cellStyle name="Normal 44 3 2 5" xfId="33931"/>
    <cellStyle name="Normal 44 3 3" xfId="33932"/>
    <cellStyle name="Normal 44 3 3 2" xfId="33933"/>
    <cellStyle name="Normal 44 3 3 2 2" xfId="33934"/>
    <cellStyle name="Normal 44 3 3 3" xfId="33935"/>
    <cellStyle name="Normal 44 3 4" xfId="33936"/>
    <cellStyle name="Normal 44 3 4 2" xfId="33937"/>
    <cellStyle name="Normal 44 3 4 2 2" xfId="33938"/>
    <cellStyle name="Normal 44 3 4 3" xfId="33939"/>
    <cellStyle name="Normal 44 3 5" xfId="33940"/>
    <cellStyle name="Normal 44 3 5 2" xfId="33941"/>
    <cellStyle name="Normal 44 3 6" xfId="33942"/>
    <cellStyle name="Normal 44 4" xfId="33943"/>
    <cellStyle name="Normal 44 4 2" xfId="33944"/>
    <cellStyle name="Normal 44 4 2 2" xfId="33945"/>
    <cellStyle name="Normal 44 4 2 2 2" xfId="33946"/>
    <cellStyle name="Normal 44 4 2 3" xfId="33947"/>
    <cellStyle name="Normal 44 4 3" xfId="33948"/>
    <cellStyle name="Normal 44 4 3 2" xfId="33949"/>
    <cellStyle name="Normal 44 4 3 2 2" xfId="33950"/>
    <cellStyle name="Normal 44 4 3 3" xfId="33951"/>
    <cellStyle name="Normal 44 4 4" xfId="33952"/>
    <cellStyle name="Normal 44 4 4 2" xfId="33953"/>
    <cellStyle name="Normal 44 4 5" xfId="33954"/>
    <cellStyle name="Normal 44 5" xfId="33955"/>
    <cellStyle name="Normal 44 5 2" xfId="33956"/>
    <cellStyle name="Normal 44 5 2 2" xfId="33957"/>
    <cellStyle name="Normal 44 5 3" xfId="33958"/>
    <cellStyle name="Normal 44 6" xfId="33959"/>
    <cellStyle name="Normal 44 6 2" xfId="33960"/>
    <cellStyle name="Normal 44 6 2 2" xfId="33961"/>
    <cellStyle name="Normal 44 6 3" xfId="33962"/>
    <cellStyle name="Normal 44 7" xfId="33963"/>
    <cellStyle name="Normal 44 7 2" xfId="33964"/>
    <cellStyle name="Normal 44 8" xfId="33965"/>
    <cellStyle name="Normal 44 9" xfId="33966"/>
    <cellStyle name="Normal 45" xfId="33967"/>
    <cellStyle name="Normal 45 2" xfId="33968"/>
    <cellStyle name="Normal 45 2 2" xfId="33969"/>
    <cellStyle name="Normal 45 2 2 2" xfId="33970"/>
    <cellStyle name="Normal 45 2 2 2 2" xfId="33971"/>
    <cellStyle name="Normal 45 2 2 2 2 2" xfId="33972"/>
    <cellStyle name="Normal 45 2 2 2 2 2 2" xfId="33973"/>
    <cellStyle name="Normal 45 2 2 2 2 3" xfId="33974"/>
    <cellStyle name="Normal 45 2 2 2 3" xfId="33975"/>
    <cellStyle name="Normal 45 2 2 2 3 2" xfId="33976"/>
    <cellStyle name="Normal 45 2 2 2 3 2 2" xfId="33977"/>
    <cellStyle name="Normal 45 2 2 2 3 3" xfId="33978"/>
    <cellStyle name="Normal 45 2 2 2 4" xfId="33979"/>
    <cellStyle name="Normal 45 2 2 2 4 2" xfId="33980"/>
    <cellStyle name="Normal 45 2 2 2 5" xfId="33981"/>
    <cellStyle name="Normal 45 2 2 3" xfId="33982"/>
    <cellStyle name="Normal 45 2 2 3 2" xfId="33983"/>
    <cellStyle name="Normal 45 2 2 3 2 2" xfId="33984"/>
    <cellStyle name="Normal 45 2 2 3 3" xfId="33985"/>
    <cellStyle name="Normal 45 2 2 4" xfId="33986"/>
    <cellStyle name="Normal 45 2 2 4 2" xfId="33987"/>
    <cellStyle name="Normal 45 2 2 4 2 2" xfId="33988"/>
    <cellStyle name="Normal 45 2 2 4 3" xfId="33989"/>
    <cellStyle name="Normal 45 2 2 5" xfId="33990"/>
    <cellStyle name="Normal 45 2 2 5 2" xfId="33991"/>
    <cellStyle name="Normal 45 2 2 6" xfId="33992"/>
    <cellStyle name="Normal 45 2 3" xfId="33993"/>
    <cellStyle name="Normal 45 2 3 2" xfId="33994"/>
    <cellStyle name="Normal 45 2 3 2 2" xfId="33995"/>
    <cellStyle name="Normal 45 2 3 2 2 2" xfId="33996"/>
    <cellStyle name="Normal 45 2 3 2 3" xfId="33997"/>
    <cellStyle name="Normal 45 2 3 3" xfId="33998"/>
    <cellStyle name="Normal 45 2 3 3 2" xfId="33999"/>
    <cellStyle name="Normal 45 2 3 3 2 2" xfId="34000"/>
    <cellStyle name="Normal 45 2 3 3 3" xfId="34001"/>
    <cellStyle name="Normal 45 2 3 4" xfId="34002"/>
    <cellStyle name="Normal 45 2 3 4 2" xfId="34003"/>
    <cellStyle name="Normal 45 2 3 5" xfId="34004"/>
    <cellStyle name="Normal 45 2 4" xfId="34005"/>
    <cellStyle name="Normal 45 2 4 2" xfId="34006"/>
    <cellStyle name="Normal 45 2 4 2 2" xfId="34007"/>
    <cellStyle name="Normal 45 2 4 3" xfId="34008"/>
    <cellStyle name="Normal 45 2 5" xfId="34009"/>
    <cellStyle name="Normal 45 2 5 2" xfId="34010"/>
    <cellStyle name="Normal 45 2 5 2 2" xfId="34011"/>
    <cellStyle name="Normal 45 2 5 3" xfId="34012"/>
    <cellStyle name="Normal 45 2 6" xfId="34013"/>
    <cellStyle name="Normal 45 2 6 2" xfId="34014"/>
    <cellStyle name="Normal 45 2 7" xfId="34015"/>
    <cellStyle name="Normal 45 3" xfId="34016"/>
    <cellStyle name="Normal 45 3 2" xfId="34017"/>
    <cellStyle name="Normal 45 4" xfId="34018"/>
    <cellStyle name="Normal 45 4 2" xfId="34019"/>
    <cellStyle name="Normal 45 4 3" xfId="34020"/>
    <cellStyle name="Normal 45 5" xfId="34021"/>
    <cellStyle name="Normal 46" xfId="34022"/>
    <cellStyle name="Normal 46 2" xfId="34023"/>
    <cellStyle name="Normal 46 2 2" xfId="34024"/>
    <cellStyle name="Normal 46 2 2 2" xfId="34025"/>
    <cellStyle name="Normal 46 2 2 2 2" xfId="34026"/>
    <cellStyle name="Normal 46 2 2 2 2 2" xfId="34027"/>
    <cellStyle name="Normal 46 2 2 2 2 2 2" xfId="34028"/>
    <cellStyle name="Normal 46 2 2 2 2 3" xfId="34029"/>
    <cellStyle name="Normal 46 2 2 2 3" xfId="34030"/>
    <cellStyle name="Normal 46 2 2 2 3 2" xfId="34031"/>
    <cellStyle name="Normal 46 2 2 2 3 2 2" xfId="34032"/>
    <cellStyle name="Normal 46 2 2 2 3 3" xfId="34033"/>
    <cellStyle name="Normal 46 2 2 2 4" xfId="34034"/>
    <cellStyle name="Normal 46 2 2 2 4 2" xfId="34035"/>
    <cellStyle name="Normal 46 2 2 2 5" xfId="34036"/>
    <cellStyle name="Normal 46 2 2 3" xfId="34037"/>
    <cellStyle name="Normal 46 2 2 3 2" xfId="34038"/>
    <cellStyle name="Normal 46 2 2 3 2 2" xfId="34039"/>
    <cellStyle name="Normal 46 2 2 3 3" xfId="34040"/>
    <cellStyle name="Normal 46 2 2 4" xfId="34041"/>
    <cellStyle name="Normal 46 2 2 4 2" xfId="34042"/>
    <cellStyle name="Normal 46 2 2 4 2 2" xfId="34043"/>
    <cellStyle name="Normal 46 2 2 4 3" xfId="34044"/>
    <cellStyle name="Normal 46 2 2 5" xfId="34045"/>
    <cellStyle name="Normal 46 2 2 5 2" xfId="34046"/>
    <cellStyle name="Normal 46 2 2 6" xfId="34047"/>
    <cellStyle name="Normal 46 2 3" xfId="34048"/>
    <cellStyle name="Normal 46 2 3 2" xfId="34049"/>
    <cellStyle name="Normal 46 2 3 2 2" xfId="34050"/>
    <cellStyle name="Normal 46 2 3 2 2 2" xfId="34051"/>
    <cellStyle name="Normal 46 2 3 2 3" xfId="34052"/>
    <cellStyle name="Normal 46 2 3 3" xfId="34053"/>
    <cellStyle name="Normal 46 2 3 3 2" xfId="34054"/>
    <cellStyle name="Normal 46 2 3 3 2 2" xfId="34055"/>
    <cellStyle name="Normal 46 2 3 3 3" xfId="34056"/>
    <cellStyle name="Normal 46 2 3 4" xfId="34057"/>
    <cellStyle name="Normal 46 2 3 4 2" xfId="34058"/>
    <cellStyle name="Normal 46 2 3 5" xfId="34059"/>
    <cellStyle name="Normal 46 2 4" xfId="34060"/>
    <cellStyle name="Normal 46 2 4 2" xfId="34061"/>
    <cellStyle name="Normal 46 2 4 2 2" xfId="34062"/>
    <cellStyle name="Normal 46 2 4 3" xfId="34063"/>
    <cellStyle name="Normal 46 2 5" xfId="34064"/>
    <cellStyle name="Normal 46 2 5 2" xfId="34065"/>
    <cellStyle name="Normal 46 2 5 2 2" xfId="34066"/>
    <cellStyle name="Normal 46 2 5 3" xfId="34067"/>
    <cellStyle name="Normal 46 2 6" xfId="34068"/>
    <cellStyle name="Normal 46 2 6 2" xfId="34069"/>
    <cellStyle name="Normal 46 2 7" xfId="34070"/>
    <cellStyle name="Normal 46 3" xfId="34071"/>
    <cellStyle name="Normal 46 3 2" xfId="34072"/>
    <cellStyle name="Normal 46 4" xfId="34073"/>
    <cellStyle name="Normal 46 4 2" xfId="34074"/>
    <cellStyle name="Normal 46 4 3" xfId="34075"/>
    <cellStyle name="Normal 46 5" xfId="34076"/>
    <cellStyle name="Normal 47" xfId="34077"/>
    <cellStyle name="Normal 47 2" xfId="34078"/>
    <cellStyle name="Normal 47 2 2" xfId="34079"/>
    <cellStyle name="Normal 47 2 2 2" xfId="34080"/>
    <cellStyle name="Normal 47 2 2 2 2" xfId="34081"/>
    <cellStyle name="Normal 47 2 2 2 2 2" xfId="34082"/>
    <cellStyle name="Normal 47 2 2 2 2 2 2" xfId="34083"/>
    <cellStyle name="Normal 47 2 2 2 2 3" xfId="34084"/>
    <cellStyle name="Normal 47 2 2 2 3" xfId="34085"/>
    <cellStyle name="Normal 47 2 2 2 3 2" xfId="34086"/>
    <cellStyle name="Normal 47 2 2 2 3 2 2" xfId="34087"/>
    <cellStyle name="Normal 47 2 2 2 3 3" xfId="34088"/>
    <cellStyle name="Normal 47 2 2 2 4" xfId="34089"/>
    <cellStyle name="Normal 47 2 2 2 4 2" xfId="34090"/>
    <cellStyle name="Normal 47 2 2 2 5" xfId="34091"/>
    <cellStyle name="Normal 47 2 2 3" xfId="34092"/>
    <cellStyle name="Normal 47 2 2 3 2" xfId="34093"/>
    <cellStyle name="Normal 47 2 2 3 2 2" xfId="34094"/>
    <cellStyle name="Normal 47 2 2 3 3" xfId="34095"/>
    <cellStyle name="Normal 47 2 2 4" xfId="34096"/>
    <cellStyle name="Normal 47 2 2 4 2" xfId="34097"/>
    <cellStyle name="Normal 47 2 2 4 2 2" xfId="34098"/>
    <cellStyle name="Normal 47 2 2 4 3" xfId="34099"/>
    <cellStyle name="Normal 47 2 2 5" xfId="34100"/>
    <cellStyle name="Normal 47 2 2 5 2" xfId="34101"/>
    <cellStyle name="Normal 47 2 2 6" xfId="34102"/>
    <cellStyle name="Normal 47 2 3" xfId="34103"/>
    <cellStyle name="Normal 47 2 3 2" xfId="34104"/>
    <cellStyle name="Normal 47 2 3 2 2" xfId="34105"/>
    <cellStyle name="Normal 47 2 3 2 2 2" xfId="34106"/>
    <cellStyle name="Normal 47 2 3 2 3" xfId="34107"/>
    <cellStyle name="Normal 47 2 3 3" xfId="34108"/>
    <cellStyle name="Normal 47 2 3 3 2" xfId="34109"/>
    <cellStyle name="Normal 47 2 3 3 2 2" xfId="34110"/>
    <cellStyle name="Normal 47 2 3 3 3" xfId="34111"/>
    <cellStyle name="Normal 47 2 3 4" xfId="34112"/>
    <cellStyle name="Normal 47 2 3 4 2" xfId="34113"/>
    <cellStyle name="Normal 47 2 3 5" xfId="34114"/>
    <cellStyle name="Normal 47 2 4" xfId="34115"/>
    <cellStyle name="Normal 47 2 4 2" xfId="34116"/>
    <cellStyle name="Normal 47 2 4 2 2" xfId="34117"/>
    <cellStyle name="Normal 47 2 4 3" xfId="34118"/>
    <cellStyle name="Normal 47 2 5" xfId="34119"/>
    <cellStyle name="Normal 47 2 5 2" xfId="34120"/>
    <cellStyle name="Normal 47 2 5 2 2" xfId="34121"/>
    <cellStyle name="Normal 47 2 5 3" xfId="34122"/>
    <cellStyle name="Normal 47 2 6" xfId="34123"/>
    <cellStyle name="Normal 47 2 6 2" xfId="34124"/>
    <cellStyle name="Normal 47 2 7" xfId="34125"/>
    <cellStyle name="Normal 47 3" xfId="34126"/>
    <cellStyle name="Normal 47 3 2" xfId="34127"/>
    <cellStyle name="Normal 47 4" xfId="34128"/>
    <cellStyle name="Normal 47 5" xfId="34129"/>
    <cellStyle name="Normal 48" xfId="34130"/>
    <cellStyle name="Normal 48 2" xfId="34131"/>
    <cellStyle name="Normal 48 2 2" xfId="34132"/>
    <cellStyle name="Normal 48 2 2 2" xfId="34133"/>
    <cellStyle name="Normal 48 2 2 2 2" xfId="34134"/>
    <cellStyle name="Normal 48 2 2 2 2 2" xfId="34135"/>
    <cellStyle name="Normal 48 2 2 2 2 2 2" xfId="34136"/>
    <cellStyle name="Normal 48 2 2 2 2 3" xfId="34137"/>
    <cellStyle name="Normal 48 2 2 2 3" xfId="34138"/>
    <cellStyle name="Normal 48 2 2 2 3 2" xfId="34139"/>
    <cellStyle name="Normal 48 2 2 2 3 2 2" xfId="34140"/>
    <cellStyle name="Normal 48 2 2 2 3 3" xfId="34141"/>
    <cellStyle name="Normal 48 2 2 2 4" xfId="34142"/>
    <cellStyle name="Normal 48 2 2 2 4 2" xfId="34143"/>
    <cellStyle name="Normal 48 2 2 2 5" xfId="34144"/>
    <cellStyle name="Normal 48 2 2 3" xfId="34145"/>
    <cellStyle name="Normal 48 2 2 3 2" xfId="34146"/>
    <cellStyle name="Normal 48 2 2 3 2 2" xfId="34147"/>
    <cellStyle name="Normal 48 2 2 3 3" xfId="34148"/>
    <cellStyle name="Normal 48 2 2 4" xfId="34149"/>
    <cellStyle name="Normal 48 2 2 4 2" xfId="34150"/>
    <cellStyle name="Normal 48 2 2 4 2 2" xfId="34151"/>
    <cellStyle name="Normal 48 2 2 4 3" xfId="34152"/>
    <cellStyle name="Normal 48 2 2 5" xfId="34153"/>
    <cellStyle name="Normal 48 2 2 5 2" xfId="34154"/>
    <cellStyle name="Normal 48 2 2 6" xfId="34155"/>
    <cellStyle name="Normal 48 2 3" xfId="34156"/>
    <cellStyle name="Normal 48 2 3 2" xfId="34157"/>
    <cellStyle name="Normal 48 2 3 2 2" xfId="34158"/>
    <cellStyle name="Normal 48 2 3 2 2 2" xfId="34159"/>
    <cellStyle name="Normal 48 2 3 2 3" xfId="34160"/>
    <cellStyle name="Normal 48 2 3 3" xfId="34161"/>
    <cellStyle name="Normal 48 2 3 3 2" xfId="34162"/>
    <cellStyle name="Normal 48 2 3 3 2 2" xfId="34163"/>
    <cellStyle name="Normal 48 2 3 3 3" xfId="34164"/>
    <cellStyle name="Normal 48 2 3 4" xfId="34165"/>
    <cellStyle name="Normal 48 2 3 4 2" xfId="34166"/>
    <cellStyle name="Normal 48 2 3 5" xfId="34167"/>
    <cellStyle name="Normal 48 2 4" xfId="34168"/>
    <cellStyle name="Normal 48 2 4 2" xfId="34169"/>
    <cellStyle name="Normal 48 2 4 2 2" xfId="34170"/>
    <cellStyle name="Normal 48 2 4 3" xfId="34171"/>
    <cellStyle name="Normal 48 2 5" xfId="34172"/>
    <cellStyle name="Normal 48 2 5 2" xfId="34173"/>
    <cellStyle name="Normal 48 2 5 2 2" xfId="34174"/>
    <cellStyle name="Normal 48 2 5 3" xfId="34175"/>
    <cellStyle name="Normal 48 2 6" xfId="34176"/>
    <cellStyle name="Normal 48 2 6 2" xfId="34177"/>
    <cellStyle name="Normal 48 2 7" xfId="34178"/>
    <cellStyle name="Normal 48 3" xfId="34179"/>
    <cellStyle name="Normal 48 3 2" xfId="34180"/>
    <cellStyle name="Normal 48 3 2 2" xfId="34181"/>
    <cellStyle name="Normal 48 3 2 2 2" xfId="34182"/>
    <cellStyle name="Normal 48 3 2 2 2 2" xfId="34183"/>
    <cellStyle name="Normal 48 3 2 2 3" xfId="34184"/>
    <cellStyle name="Normal 48 3 2 3" xfId="34185"/>
    <cellStyle name="Normal 48 3 2 3 2" xfId="34186"/>
    <cellStyle name="Normal 48 3 2 3 2 2" xfId="34187"/>
    <cellStyle name="Normal 48 3 2 3 3" xfId="34188"/>
    <cellStyle name="Normal 48 3 2 4" xfId="34189"/>
    <cellStyle name="Normal 48 3 2 4 2" xfId="34190"/>
    <cellStyle name="Normal 48 3 2 5" xfId="34191"/>
    <cellStyle name="Normal 48 3 3" xfId="34192"/>
    <cellStyle name="Normal 48 3 3 2" xfId="34193"/>
    <cellStyle name="Normal 48 3 3 2 2" xfId="34194"/>
    <cellStyle name="Normal 48 3 3 3" xfId="34195"/>
    <cellStyle name="Normal 48 3 4" xfId="34196"/>
    <cellStyle name="Normal 48 3 4 2" xfId="34197"/>
    <cellStyle name="Normal 48 3 4 2 2" xfId="34198"/>
    <cellStyle name="Normal 48 3 4 3" xfId="34199"/>
    <cellStyle name="Normal 48 3 5" xfId="34200"/>
    <cellStyle name="Normal 48 3 5 2" xfId="34201"/>
    <cellStyle name="Normal 48 3 6" xfId="34202"/>
    <cellStyle name="Normal 48 4" xfId="34203"/>
    <cellStyle name="Normal 48 4 2" xfId="34204"/>
    <cellStyle name="Normal 48 4 2 2" xfId="34205"/>
    <cellStyle name="Normal 48 4 2 2 2" xfId="34206"/>
    <cellStyle name="Normal 48 4 2 3" xfId="34207"/>
    <cellStyle name="Normal 48 4 3" xfId="34208"/>
    <cellStyle name="Normal 48 4 3 2" xfId="34209"/>
    <cellStyle name="Normal 48 4 3 2 2" xfId="34210"/>
    <cellStyle name="Normal 48 4 3 3" xfId="34211"/>
    <cellStyle name="Normal 48 4 4" xfId="34212"/>
    <cellStyle name="Normal 48 4 4 2" xfId="34213"/>
    <cellStyle name="Normal 48 4 5" xfId="34214"/>
    <cellStyle name="Normal 48 5" xfId="34215"/>
    <cellStyle name="Normal 48 5 2" xfId="34216"/>
    <cellStyle name="Normal 48 5 2 2" xfId="34217"/>
    <cellStyle name="Normal 48 5 3" xfId="34218"/>
    <cellStyle name="Normal 48 6" xfId="34219"/>
    <cellStyle name="Normal 48 6 2" xfId="34220"/>
    <cellStyle name="Normal 48 6 2 2" xfId="34221"/>
    <cellStyle name="Normal 48 6 3" xfId="34222"/>
    <cellStyle name="Normal 48 7" xfId="34223"/>
    <cellStyle name="Normal 48 7 2" xfId="34224"/>
    <cellStyle name="Normal 48 8" xfId="34225"/>
    <cellStyle name="Normal 48 9" xfId="34226"/>
    <cellStyle name="Normal 49" xfId="34227"/>
    <cellStyle name="Normal 49 2" xfId="34228"/>
    <cellStyle name="Normal 49 2 2" xfId="34229"/>
    <cellStyle name="Normal 49 2 2 2" xfId="34230"/>
    <cellStyle name="Normal 49 2 2 2 2" xfId="34231"/>
    <cellStyle name="Normal 49 2 2 2 2 2" xfId="34232"/>
    <cellStyle name="Normal 49 2 2 2 2 2 2" xfId="34233"/>
    <cellStyle name="Normal 49 2 2 2 2 3" xfId="34234"/>
    <cellStyle name="Normal 49 2 2 2 3" xfId="34235"/>
    <cellStyle name="Normal 49 2 2 2 3 2" xfId="34236"/>
    <cellStyle name="Normal 49 2 2 2 3 2 2" xfId="34237"/>
    <cellStyle name="Normal 49 2 2 2 3 3" xfId="34238"/>
    <cellStyle name="Normal 49 2 2 2 4" xfId="34239"/>
    <cellStyle name="Normal 49 2 2 2 4 2" xfId="34240"/>
    <cellStyle name="Normal 49 2 2 2 5" xfId="34241"/>
    <cellStyle name="Normal 49 2 2 3" xfId="34242"/>
    <cellStyle name="Normal 49 2 2 3 2" xfId="34243"/>
    <cellStyle name="Normal 49 2 2 3 2 2" xfId="34244"/>
    <cellStyle name="Normal 49 2 2 3 3" xfId="34245"/>
    <cellStyle name="Normal 49 2 2 4" xfId="34246"/>
    <cellStyle name="Normal 49 2 2 4 2" xfId="34247"/>
    <cellStyle name="Normal 49 2 2 4 2 2" xfId="34248"/>
    <cellStyle name="Normal 49 2 2 4 3" xfId="34249"/>
    <cellStyle name="Normal 49 2 2 5" xfId="34250"/>
    <cellStyle name="Normal 49 2 2 5 2" xfId="34251"/>
    <cellStyle name="Normal 49 2 2 6" xfId="34252"/>
    <cellStyle name="Normal 49 2 3" xfId="34253"/>
    <cellStyle name="Normal 49 2 3 2" xfId="34254"/>
    <cellStyle name="Normal 49 2 3 2 2" xfId="34255"/>
    <cellStyle name="Normal 49 2 3 2 2 2" xfId="34256"/>
    <cellStyle name="Normal 49 2 3 2 3" xfId="34257"/>
    <cellStyle name="Normal 49 2 3 3" xfId="34258"/>
    <cellStyle name="Normal 49 2 3 3 2" xfId="34259"/>
    <cellStyle name="Normal 49 2 3 3 2 2" xfId="34260"/>
    <cellStyle name="Normal 49 2 3 3 3" xfId="34261"/>
    <cellStyle name="Normal 49 2 3 4" xfId="34262"/>
    <cellStyle name="Normal 49 2 3 4 2" xfId="34263"/>
    <cellStyle name="Normal 49 2 3 5" xfId="34264"/>
    <cellStyle name="Normal 49 2 4" xfId="34265"/>
    <cellStyle name="Normal 49 2 4 2" xfId="34266"/>
    <cellStyle name="Normal 49 2 4 2 2" xfId="34267"/>
    <cellStyle name="Normal 49 2 4 3" xfId="34268"/>
    <cellStyle name="Normal 49 2 5" xfId="34269"/>
    <cellStyle name="Normal 49 2 5 2" xfId="34270"/>
    <cellStyle name="Normal 49 2 5 2 2" xfId="34271"/>
    <cellStyle name="Normal 49 2 5 3" xfId="34272"/>
    <cellStyle name="Normal 49 2 6" xfId="34273"/>
    <cellStyle name="Normal 49 2 6 2" xfId="34274"/>
    <cellStyle name="Normal 49 2 7" xfId="34275"/>
    <cellStyle name="Normal 49 3" xfId="34276"/>
    <cellStyle name="Normal 49 3 2" xfId="34277"/>
    <cellStyle name="Normal 49 3 2 2" xfId="34278"/>
    <cellStyle name="Normal 49 3 2 2 2" xfId="34279"/>
    <cellStyle name="Normal 49 3 2 2 2 2" xfId="34280"/>
    <cellStyle name="Normal 49 3 2 2 3" xfId="34281"/>
    <cellStyle name="Normal 49 3 2 3" xfId="34282"/>
    <cellStyle name="Normal 49 3 2 3 2" xfId="34283"/>
    <cellStyle name="Normal 49 3 2 3 2 2" xfId="34284"/>
    <cellStyle name="Normal 49 3 2 3 3" xfId="34285"/>
    <cellStyle name="Normal 49 3 2 4" xfId="34286"/>
    <cellStyle name="Normal 49 3 2 4 2" xfId="34287"/>
    <cellStyle name="Normal 49 3 2 5" xfId="34288"/>
    <cellStyle name="Normal 49 3 3" xfId="34289"/>
    <cellStyle name="Normal 49 3 3 2" xfId="34290"/>
    <cellStyle name="Normal 49 3 3 2 2" xfId="34291"/>
    <cellStyle name="Normal 49 3 3 3" xfId="34292"/>
    <cellStyle name="Normal 49 3 4" xfId="34293"/>
    <cellStyle name="Normal 49 3 4 2" xfId="34294"/>
    <cellStyle name="Normal 49 3 4 2 2" xfId="34295"/>
    <cellStyle name="Normal 49 3 4 3" xfId="34296"/>
    <cellStyle name="Normal 49 3 5" xfId="34297"/>
    <cellStyle name="Normal 49 3 5 2" xfId="34298"/>
    <cellStyle name="Normal 49 3 6" xfId="34299"/>
    <cellStyle name="Normal 49 4" xfId="34300"/>
    <cellStyle name="Normal 49 4 2" xfId="34301"/>
    <cellStyle name="Normal 49 4 2 2" xfId="34302"/>
    <cellStyle name="Normal 49 4 2 2 2" xfId="34303"/>
    <cellStyle name="Normal 49 4 2 3" xfId="34304"/>
    <cellStyle name="Normal 49 4 3" xfId="34305"/>
    <cellStyle name="Normal 49 4 3 2" xfId="34306"/>
    <cellStyle name="Normal 49 4 3 2 2" xfId="34307"/>
    <cellStyle name="Normal 49 4 3 3" xfId="34308"/>
    <cellStyle name="Normal 49 4 4" xfId="34309"/>
    <cellStyle name="Normal 49 4 4 2" xfId="34310"/>
    <cellStyle name="Normal 49 4 5" xfId="34311"/>
    <cellStyle name="Normal 49 5" xfId="34312"/>
    <cellStyle name="Normal 49 5 2" xfId="34313"/>
    <cellStyle name="Normal 49 5 2 2" xfId="34314"/>
    <cellStyle name="Normal 49 5 3" xfId="34315"/>
    <cellStyle name="Normal 49 6" xfId="34316"/>
    <cellStyle name="Normal 49 6 2" xfId="34317"/>
    <cellStyle name="Normal 49 6 2 2" xfId="34318"/>
    <cellStyle name="Normal 49 6 3" xfId="34319"/>
    <cellStyle name="Normal 49 7" xfId="34320"/>
    <cellStyle name="Normal 49 7 2" xfId="34321"/>
    <cellStyle name="Normal 49 8" xfId="34322"/>
    <cellStyle name="Normal 49 9" xfId="34323"/>
    <cellStyle name="Normal 5" xfId="34324"/>
    <cellStyle name="Normal 5 10" xfId="34325"/>
    <cellStyle name="Normal 5 10 2" xfId="34326"/>
    <cellStyle name="Normal 5 10 2 2" xfId="34327"/>
    <cellStyle name="Normal 5 10 3" xfId="34328"/>
    <cellStyle name="Normal 5 10 3 2" xfId="34329"/>
    <cellStyle name="Normal 5 10 4" xfId="34330"/>
    <cellStyle name="Normal 5 10 4 2" xfId="34331"/>
    <cellStyle name="Normal 5 10 5" xfId="34332"/>
    <cellStyle name="Normal 5 11" xfId="34333"/>
    <cellStyle name="Normal 5 11 2" xfId="34334"/>
    <cellStyle name="Normal 5 12" xfId="34335"/>
    <cellStyle name="Normal 5 12 2" xfId="34336"/>
    <cellStyle name="Normal 5 13" xfId="34337"/>
    <cellStyle name="Normal 5 13 2" xfId="34338"/>
    <cellStyle name="Normal 5 14" xfId="34339"/>
    <cellStyle name="Normal 5 2" xfId="34340"/>
    <cellStyle name="Normal 5 2 10" xfId="34341"/>
    <cellStyle name="Normal 5 2 10 2" xfId="34342"/>
    <cellStyle name="Normal 5 2 10 3" xfId="34343"/>
    <cellStyle name="Normal 5 2 11" xfId="34344"/>
    <cellStyle name="Normal 5 2 11 2" xfId="34345"/>
    <cellStyle name="Normal 5 2 11 3" xfId="34346"/>
    <cellStyle name="Normal 5 2 12" xfId="34347"/>
    <cellStyle name="Normal 5 2 12 2" xfId="34348"/>
    <cellStyle name="Normal 5 2 12 3" xfId="34349"/>
    <cellStyle name="Normal 5 2 13" xfId="34350"/>
    <cellStyle name="Normal 5 2 2" xfId="34351"/>
    <cellStyle name="Normal 5 2 2 2" xfId="34352"/>
    <cellStyle name="Normal 5 2 2 2 2" xfId="34353"/>
    <cellStyle name="Normal 5 2 2 2 2 2" xfId="34354"/>
    <cellStyle name="Normal 5 2 2 2 2 2 2" xfId="34355"/>
    <cellStyle name="Normal 5 2 2 2 2 2 2 2" xfId="34356"/>
    <cellStyle name="Normal 5 2 2 2 2 2 2 2 2" xfId="34357"/>
    <cellStyle name="Normal 5 2 2 2 2 2 2 3" xfId="34358"/>
    <cellStyle name="Normal 5 2 2 2 2 2 3" xfId="34359"/>
    <cellStyle name="Normal 5 2 2 2 2 2 3 2" xfId="34360"/>
    <cellStyle name="Normal 5 2 2 2 2 2 3 2 2" xfId="34361"/>
    <cellStyle name="Normal 5 2 2 2 2 2 3 3" xfId="34362"/>
    <cellStyle name="Normal 5 2 2 2 2 2 4" xfId="34363"/>
    <cellStyle name="Normal 5 2 2 2 2 2 4 2" xfId="34364"/>
    <cellStyle name="Normal 5 2 2 2 2 2 5" xfId="34365"/>
    <cellStyle name="Normal 5 2 2 2 2 3" xfId="34366"/>
    <cellStyle name="Normal 5 2 2 2 2 3 2" xfId="34367"/>
    <cellStyle name="Normal 5 2 2 2 2 3 2 2" xfId="34368"/>
    <cellStyle name="Normal 5 2 2 2 2 3 3" xfId="34369"/>
    <cellStyle name="Normal 5 2 2 2 2 4" xfId="34370"/>
    <cellStyle name="Normal 5 2 2 2 2 4 2" xfId="34371"/>
    <cellStyle name="Normal 5 2 2 2 2 4 2 2" xfId="34372"/>
    <cellStyle name="Normal 5 2 2 2 2 4 3" xfId="34373"/>
    <cellStyle name="Normal 5 2 2 2 2 5" xfId="34374"/>
    <cellStyle name="Normal 5 2 2 2 2 5 2" xfId="34375"/>
    <cellStyle name="Normal 5 2 2 2 2 6" xfId="34376"/>
    <cellStyle name="Normal 5 2 2 2 2 7" xfId="34377"/>
    <cellStyle name="Normal 5 2 2 2 3" xfId="34378"/>
    <cellStyle name="Normal 5 2 2 2 3 2" xfId="34379"/>
    <cellStyle name="Normal 5 2 2 2 3 2 2" xfId="34380"/>
    <cellStyle name="Normal 5 2 2 2 3 2 2 2" xfId="34381"/>
    <cellStyle name="Normal 5 2 2 2 3 2 3" xfId="34382"/>
    <cellStyle name="Normal 5 2 2 2 3 3" xfId="34383"/>
    <cellStyle name="Normal 5 2 2 2 3 3 2" xfId="34384"/>
    <cellStyle name="Normal 5 2 2 2 3 3 2 2" xfId="34385"/>
    <cellStyle name="Normal 5 2 2 2 3 3 3" xfId="34386"/>
    <cellStyle name="Normal 5 2 2 2 3 4" xfId="34387"/>
    <cellStyle name="Normal 5 2 2 2 3 4 2" xfId="34388"/>
    <cellStyle name="Normal 5 2 2 2 3 5" xfId="34389"/>
    <cellStyle name="Normal 5 2 2 2 3 6" xfId="34390"/>
    <cellStyle name="Normal 5 2 2 2 4" xfId="34391"/>
    <cellStyle name="Normal 5 2 2 2 4 2" xfId="34392"/>
    <cellStyle name="Normal 5 2 2 2 4 2 2" xfId="34393"/>
    <cellStyle name="Normal 5 2 2 2 4 3" xfId="34394"/>
    <cellStyle name="Normal 5 2 2 2 4 4" xfId="34395"/>
    <cellStyle name="Normal 5 2 2 2 5" xfId="34396"/>
    <cellStyle name="Normal 5 2 2 2 5 2" xfId="34397"/>
    <cellStyle name="Normal 5 2 2 2 5 2 2" xfId="34398"/>
    <cellStyle name="Normal 5 2 2 2 5 3" xfId="34399"/>
    <cellStyle name="Normal 5 2 2 2 5 4" xfId="34400"/>
    <cellStyle name="Normal 5 2 2 2 6" xfId="34401"/>
    <cellStyle name="Normal 5 2 2 2 6 2" xfId="34402"/>
    <cellStyle name="Normal 5 2 2 2 7" xfId="34403"/>
    <cellStyle name="Normal 5 2 2 2 8" xfId="34404"/>
    <cellStyle name="Normal 5 2 2 3" xfId="34405"/>
    <cellStyle name="Normal 5 2 2 3 2" xfId="34406"/>
    <cellStyle name="Normal 5 2 2 3 2 2" xfId="34407"/>
    <cellStyle name="Normal 5 2 2 3 2 2 2" xfId="34408"/>
    <cellStyle name="Normal 5 2 2 3 2 2 2 2" xfId="34409"/>
    <cellStyle name="Normal 5 2 2 3 2 2 3" xfId="34410"/>
    <cellStyle name="Normal 5 2 2 3 2 3" xfId="34411"/>
    <cellStyle name="Normal 5 2 2 3 2 3 2" xfId="34412"/>
    <cellStyle name="Normal 5 2 2 3 2 3 2 2" xfId="34413"/>
    <cellStyle name="Normal 5 2 2 3 2 3 3" xfId="34414"/>
    <cellStyle name="Normal 5 2 2 3 2 4" xfId="34415"/>
    <cellStyle name="Normal 5 2 2 3 2 4 2" xfId="34416"/>
    <cellStyle name="Normal 5 2 2 3 2 5" xfId="34417"/>
    <cellStyle name="Normal 5 2 2 3 2 6" xfId="34418"/>
    <cellStyle name="Normal 5 2 2 3 3" xfId="34419"/>
    <cellStyle name="Normal 5 2 2 3 3 2" xfId="34420"/>
    <cellStyle name="Normal 5 2 2 3 3 2 2" xfId="34421"/>
    <cellStyle name="Normal 5 2 2 3 3 3" xfId="34422"/>
    <cellStyle name="Normal 5 2 2 3 3 4" xfId="34423"/>
    <cellStyle name="Normal 5 2 2 3 4" xfId="34424"/>
    <cellStyle name="Normal 5 2 2 3 4 2" xfId="34425"/>
    <cellStyle name="Normal 5 2 2 3 4 2 2" xfId="34426"/>
    <cellStyle name="Normal 5 2 2 3 4 3" xfId="34427"/>
    <cellStyle name="Normal 5 2 2 3 5" xfId="34428"/>
    <cellStyle name="Normal 5 2 2 3 5 2" xfId="34429"/>
    <cellStyle name="Normal 5 2 2 3 6" xfId="34430"/>
    <cellStyle name="Normal 5 2 2 3 7" xfId="34431"/>
    <cellStyle name="Normal 5 2 2 4" xfId="34432"/>
    <cellStyle name="Normal 5 2 2 4 2" xfId="34433"/>
    <cellStyle name="Normal 5 2 2 4 2 2" xfId="34434"/>
    <cellStyle name="Normal 5 2 2 4 2 2 2" xfId="34435"/>
    <cellStyle name="Normal 5 2 2 4 2 3" xfId="34436"/>
    <cellStyle name="Normal 5 2 2 4 2 4" xfId="34437"/>
    <cellStyle name="Normal 5 2 2 4 3" xfId="34438"/>
    <cellStyle name="Normal 5 2 2 4 3 2" xfId="34439"/>
    <cellStyle name="Normal 5 2 2 4 3 2 2" xfId="34440"/>
    <cellStyle name="Normal 5 2 2 4 3 3" xfId="34441"/>
    <cellStyle name="Normal 5 2 2 4 3 4" xfId="34442"/>
    <cellStyle name="Normal 5 2 2 4 4" xfId="34443"/>
    <cellStyle name="Normal 5 2 2 4 4 2" xfId="34444"/>
    <cellStyle name="Normal 5 2 2 4 5" xfId="34445"/>
    <cellStyle name="Normal 5 2 2 4 6" xfId="34446"/>
    <cellStyle name="Normal 5 2 2 5" xfId="34447"/>
    <cellStyle name="Normal 5 2 2 5 2" xfId="34448"/>
    <cellStyle name="Normal 5 2 2 5 2 2" xfId="34449"/>
    <cellStyle name="Normal 5 2 2 5 3" xfId="34450"/>
    <cellStyle name="Normal 5 2 2 5 4" xfId="34451"/>
    <cellStyle name="Normal 5 2 2 6" xfId="34452"/>
    <cellStyle name="Normal 5 2 2 6 2" xfId="34453"/>
    <cellStyle name="Normal 5 2 2 6 2 2" xfId="34454"/>
    <cellStyle name="Normal 5 2 2 6 3" xfId="34455"/>
    <cellStyle name="Normal 5 2 2 6 4" xfId="34456"/>
    <cellStyle name="Normal 5 2 2 7" xfId="34457"/>
    <cellStyle name="Normal 5 2 2 7 2" xfId="34458"/>
    <cellStyle name="Normal 5 2 2 8" xfId="34459"/>
    <cellStyle name="Normal 5 2 2 9" xfId="34460"/>
    <cellStyle name="Normal 5 2 3" xfId="34461"/>
    <cellStyle name="Normal 5 2 3 2" xfId="34462"/>
    <cellStyle name="Normal 5 2 3 2 2" xfId="34463"/>
    <cellStyle name="Normal 5 2 3 2 2 2" xfId="34464"/>
    <cellStyle name="Normal 5 2 3 2 2 2 2" xfId="34465"/>
    <cellStyle name="Normal 5 2 3 2 2 2 2 2" xfId="34466"/>
    <cellStyle name="Normal 5 2 3 2 2 2 3" xfId="34467"/>
    <cellStyle name="Normal 5 2 3 2 2 3" xfId="34468"/>
    <cellStyle name="Normal 5 2 3 2 2 3 2" xfId="34469"/>
    <cellStyle name="Normal 5 2 3 2 2 3 2 2" xfId="34470"/>
    <cellStyle name="Normal 5 2 3 2 2 3 3" xfId="34471"/>
    <cellStyle name="Normal 5 2 3 2 2 4" xfId="34472"/>
    <cellStyle name="Normal 5 2 3 2 2 4 2" xfId="34473"/>
    <cellStyle name="Normal 5 2 3 2 2 5" xfId="34474"/>
    <cellStyle name="Normal 5 2 3 2 2 6" xfId="34475"/>
    <cellStyle name="Normal 5 2 3 2 3" xfId="34476"/>
    <cellStyle name="Normal 5 2 3 2 3 2" xfId="34477"/>
    <cellStyle name="Normal 5 2 3 2 3 2 2" xfId="34478"/>
    <cellStyle name="Normal 5 2 3 2 3 3" xfId="34479"/>
    <cellStyle name="Normal 5 2 3 2 3 4" xfId="34480"/>
    <cellStyle name="Normal 5 2 3 2 4" xfId="34481"/>
    <cellStyle name="Normal 5 2 3 2 4 2" xfId="34482"/>
    <cellStyle name="Normal 5 2 3 2 4 2 2" xfId="34483"/>
    <cellStyle name="Normal 5 2 3 2 4 3" xfId="34484"/>
    <cellStyle name="Normal 5 2 3 2 4 4" xfId="34485"/>
    <cellStyle name="Normal 5 2 3 2 5" xfId="34486"/>
    <cellStyle name="Normal 5 2 3 2 5 2" xfId="34487"/>
    <cellStyle name="Normal 5 2 3 2 5 3" xfId="34488"/>
    <cellStyle name="Normal 5 2 3 2 6" xfId="34489"/>
    <cellStyle name="Normal 5 2 3 2 7" xfId="34490"/>
    <cellStyle name="Normal 5 2 3 3" xfId="34491"/>
    <cellStyle name="Normal 5 2 3 3 2" xfId="34492"/>
    <cellStyle name="Normal 5 2 3 3 2 2" xfId="34493"/>
    <cellStyle name="Normal 5 2 3 3 2 2 2" xfId="34494"/>
    <cellStyle name="Normal 5 2 3 3 2 3" xfId="34495"/>
    <cellStyle name="Normal 5 2 3 3 2 4" xfId="34496"/>
    <cellStyle name="Normal 5 2 3 3 3" xfId="34497"/>
    <cellStyle name="Normal 5 2 3 3 3 2" xfId="34498"/>
    <cellStyle name="Normal 5 2 3 3 3 2 2" xfId="34499"/>
    <cellStyle name="Normal 5 2 3 3 3 3" xfId="34500"/>
    <cellStyle name="Normal 5 2 3 3 3 4" xfId="34501"/>
    <cellStyle name="Normal 5 2 3 3 4" xfId="34502"/>
    <cellStyle name="Normal 5 2 3 3 4 2" xfId="34503"/>
    <cellStyle name="Normal 5 2 3 3 5" xfId="34504"/>
    <cellStyle name="Normal 5 2 3 3 6" xfId="34505"/>
    <cellStyle name="Normal 5 2 3 4" xfId="34506"/>
    <cellStyle name="Normal 5 2 3 4 2" xfId="34507"/>
    <cellStyle name="Normal 5 2 3 4 2 2" xfId="34508"/>
    <cellStyle name="Normal 5 2 3 4 2 3" xfId="34509"/>
    <cellStyle name="Normal 5 2 3 4 3" xfId="34510"/>
    <cellStyle name="Normal 5 2 3 4 3 2" xfId="34511"/>
    <cellStyle name="Normal 5 2 3 4 3 3" xfId="34512"/>
    <cellStyle name="Normal 5 2 3 4 4" xfId="34513"/>
    <cellStyle name="Normal 5 2 3 4 5" xfId="34514"/>
    <cellStyle name="Normal 5 2 3 5" xfId="34515"/>
    <cellStyle name="Normal 5 2 3 5 2" xfId="34516"/>
    <cellStyle name="Normal 5 2 3 5 2 2" xfId="34517"/>
    <cellStyle name="Normal 5 2 3 5 3" xfId="34518"/>
    <cellStyle name="Normal 5 2 3 5 4" xfId="34519"/>
    <cellStyle name="Normal 5 2 3 6" xfId="34520"/>
    <cellStyle name="Normal 5 2 3 6 2" xfId="34521"/>
    <cellStyle name="Normal 5 2 3 6 3" xfId="34522"/>
    <cellStyle name="Normal 5 2 3 7" xfId="34523"/>
    <cellStyle name="Normal 5 2 3 8" xfId="34524"/>
    <cellStyle name="Normal 5 2 4" xfId="34525"/>
    <cellStyle name="Normal 5 2 4 2" xfId="34526"/>
    <cellStyle name="Normal 5 2 4 2 2" xfId="34527"/>
    <cellStyle name="Normal 5 2 4 2 2 2" xfId="34528"/>
    <cellStyle name="Normal 5 2 4 2 2 2 2" xfId="34529"/>
    <cellStyle name="Normal 5 2 4 2 2 3" xfId="34530"/>
    <cellStyle name="Normal 5 2 4 2 2 4" xfId="34531"/>
    <cellStyle name="Normal 5 2 4 2 3" xfId="34532"/>
    <cellStyle name="Normal 5 2 4 2 3 2" xfId="34533"/>
    <cellStyle name="Normal 5 2 4 2 3 2 2" xfId="34534"/>
    <cellStyle name="Normal 5 2 4 2 3 3" xfId="34535"/>
    <cellStyle name="Normal 5 2 4 2 3 4" xfId="34536"/>
    <cellStyle name="Normal 5 2 4 2 4" xfId="34537"/>
    <cellStyle name="Normal 5 2 4 2 4 2" xfId="34538"/>
    <cellStyle name="Normal 5 2 4 2 4 3" xfId="34539"/>
    <cellStyle name="Normal 5 2 4 2 5" xfId="34540"/>
    <cellStyle name="Normal 5 2 4 2 5 2" xfId="34541"/>
    <cellStyle name="Normal 5 2 4 2 5 3" xfId="34542"/>
    <cellStyle name="Normal 5 2 4 2 6" xfId="34543"/>
    <cellStyle name="Normal 5 2 4 2 7" xfId="34544"/>
    <cellStyle name="Normal 5 2 4 3" xfId="34545"/>
    <cellStyle name="Normal 5 2 4 3 2" xfId="34546"/>
    <cellStyle name="Normal 5 2 4 3 2 2" xfId="34547"/>
    <cellStyle name="Normal 5 2 4 3 2 3" xfId="34548"/>
    <cellStyle name="Normal 5 2 4 3 3" xfId="34549"/>
    <cellStyle name="Normal 5 2 4 3 3 2" xfId="34550"/>
    <cellStyle name="Normal 5 2 4 3 3 3" xfId="34551"/>
    <cellStyle name="Normal 5 2 4 3 4" xfId="34552"/>
    <cellStyle name="Normal 5 2 4 3 5" xfId="34553"/>
    <cellStyle name="Normal 5 2 4 4" xfId="34554"/>
    <cellStyle name="Normal 5 2 4 4 2" xfId="34555"/>
    <cellStyle name="Normal 5 2 4 4 2 2" xfId="34556"/>
    <cellStyle name="Normal 5 2 4 4 2 3" xfId="34557"/>
    <cellStyle name="Normal 5 2 4 4 3" xfId="34558"/>
    <cellStyle name="Normal 5 2 4 4 3 2" xfId="34559"/>
    <cellStyle name="Normal 5 2 4 4 3 3" xfId="34560"/>
    <cellStyle name="Normal 5 2 4 4 4" xfId="34561"/>
    <cellStyle name="Normal 5 2 4 4 5" xfId="34562"/>
    <cellStyle name="Normal 5 2 4 5" xfId="34563"/>
    <cellStyle name="Normal 5 2 4 5 2" xfId="34564"/>
    <cellStyle name="Normal 5 2 4 5 3" xfId="34565"/>
    <cellStyle name="Normal 5 2 4 6" xfId="34566"/>
    <cellStyle name="Normal 5 2 4 6 2" xfId="34567"/>
    <cellStyle name="Normal 5 2 4 6 3" xfId="34568"/>
    <cellStyle name="Normal 5 2 4 7" xfId="34569"/>
    <cellStyle name="Normal 5 2 4 8" xfId="34570"/>
    <cellStyle name="Normal 5 2 5" xfId="34571"/>
    <cellStyle name="Normal 5 2 5 10" xfId="34572"/>
    <cellStyle name="Normal 5 2 5 10 2" xfId="34573"/>
    <cellStyle name="Normal 5 2 5 10 2 2" xfId="34574"/>
    <cellStyle name="Normal 5 2 5 10 2 3" xfId="34575"/>
    <cellStyle name="Normal 5 2 5 10 3" xfId="34576"/>
    <cellStyle name="Normal 5 2 5 10 3 2" xfId="34577"/>
    <cellStyle name="Normal 5 2 5 10 3 3" xfId="34578"/>
    <cellStyle name="Normal 5 2 5 10 4" xfId="34579"/>
    <cellStyle name="Normal 5 2 5 10 5" xfId="34580"/>
    <cellStyle name="Normal 5 2 5 11" xfId="34581"/>
    <cellStyle name="Normal 5 2 5 11 2" xfId="34582"/>
    <cellStyle name="Normal 5 2 5 11 2 2" xfId="34583"/>
    <cellStyle name="Normal 5 2 5 11 2 3" xfId="34584"/>
    <cellStyle name="Normal 5 2 5 11 3" xfId="34585"/>
    <cellStyle name="Normal 5 2 5 11 4" xfId="34586"/>
    <cellStyle name="Normal 5 2 5 12" xfId="34587"/>
    <cellStyle name="Normal 5 2 5 12 2" xfId="34588"/>
    <cellStyle name="Normal 5 2 5 12 2 2" xfId="34589"/>
    <cellStyle name="Normal 5 2 5 12 2 3" xfId="34590"/>
    <cellStyle name="Normal 5 2 5 12 3" xfId="34591"/>
    <cellStyle name="Normal 5 2 5 12 4" xfId="34592"/>
    <cellStyle name="Normal 5 2 5 13" xfId="34593"/>
    <cellStyle name="Normal 5 2 5 13 2" xfId="34594"/>
    <cellStyle name="Normal 5 2 5 13 3" xfId="34595"/>
    <cellStyle name="Normal 5 2 5 14" xfId="34596"/>
    <cellStyle name="Normal 5 2 5 14 2" xfId="34597"/>
    <cellStyle name="Normal 5 2 5 14 3" xfId="34598"/>
    <cellStyle name="Normal 5 2 5 15" xfId="34599"/>
    <cellStyle name="Normal 5 2 5 15 2" xfId="34600"/>
    <cellStyle name="Normal 5 2 5 15 3" xfId="34601"/>
    <cellStyle name="Normal 5 2 5 16" xfId="34602"/>
    <cellStyle name="Normal 5 2 5 16 2" xfId="34603"/>
    <cellStyle name="Normal 5 2 5 16 3" xfId="34604"/>
    <cellStyle name="Normal 5 2 5 17" xfId="34605"/>
    <cellStyle name="Normal 5 2 5 17 2" xfId="34606"/>
    <cellStyle name="Normal 5 2 5 17 3" xfId="34607"/>
    <cellStyle name="Normal 5 2 5 18" xfId="34608"/>
    <cellStyle name="Normal 5 2 5 18 2" xfId="34609"/>
    <cellStyle name="Normal 5 2 5 18 3" xfId="34610"/>
    <cellStyle name="Normal 5 2 5 19" xfId="34611"/>
    <cellStyle name="Normal 5 2 5 19 2" xfId="34612"/>
    <cellStyle name="Normal 5 2 5 19 2 2" xfId="34613"/>
    <cellStyle name="Normal 5 2 5 19 2 3" xfId="34614"/>
    <cellStyle name="Normal 5 2 5 19 3" xfId="34615"/>
    <cellStyle name="Normal 5 2 5 19 3 2" xfId="34616"/>
    <cellStyle name="Normal 5 2 5 19 3 3" xfId="34617"/>
    <cellStyle name="Normal 5 2 5 19 4" xfId="34618"/>
    <cellStyle name="Normal 5 2 5 19 4 2" xfId="34619"/>
    <cellStyle name="Normal 5 2 5 19 4 3" xfId="34620"/>
    <cellStyle name="Normal 5 2 5 19 5" xfId="34621"/>
    <cellStyle name="Normal 5 2 5 19 5 2" xfId="34622"/>
    <cellStyle name="Normal 5 2 5 19 5 3" xfId="34623"/>
    <cellStyle name="Normal 5 2 5 19 6" xfId="34624"/>
    <cellStyle name="Normal 5 2 5 19 6 2" xfId="34625"/>
    <cellStyle name="Normal 5 2 5 19 6 3" xfId="34626"/>
    <cellStyle name="Normal 5 2 5 19 7" xfId="34627"/>
    <cellStyle name="Normal 5 2 5 19 7 2" xfId="34628"/>
    <cellStyle name="Normal 5 2 5 19 7 3" xfId="34629"/>
    <cellStyle name="Normal 5 2 5 19 8" xfId="34630"/>
    <cellStyle name="Normal 5 2 5 19 9" xfId="34631"/>
    <cellStyle name="Normal 5 2 5 2" xfId="34632"/>
    <cellStyle name="Normal 5 2 5 2 2" xfId="34633"/>
    <cellStyle name="Normal 5 2 5 2 2 2" xfId="34634"/>
    <cellStyle name="Normal 5 2 5 2 2 2 2" xfId="34635"/>
    <cellStyle name="Normal 5 2 5 2 2 2 3" xfId="34636"/>
    <cellStyle name="Normal 5 2 5 2 2 3" xfId="34637"/>
    <cellStyle name="Normal 5 2 5 2 2 3 2" xfId="34638"/>
    <cellStyle name="Normal 5 2 5 2 2 3 3" xfId="34639"/>
    <cellStyle name="Normal 5 2 5 2 2 4" xfId="34640"/>
    <cellStyle name="Normal 5 2 5 2 2 4 2" xfId="34641"/>
    <cellStyle name="Normal 5 2 5 2 2 4 3" xfId="34642"/>
    <cellStyle name="Normal 5 2 5 2 2 5" xfId="34643"/>
    <cellStyle name="Normal 5 2 5 2 2 5 2" xfId="34644"/>
    <cellStyle name="Normal 5 2 5 2 2 5 3" xfId="34645"/>
    <cellStyle name="Normal 5 2 5 2 2 6" xfId="34646"/>
    <cellStyle name="Normal 5 2 5 2 2 7" xfId="34647"/>
    <cellStyle name="Normal 5 2 5 2 3" xfId="34648"/>
    <cellStyle name="Normal 5 2 5 2 3 2" xfId="34649"/>
    <cellStyle name="Normal 5 2 5 2 3 2 2" xfId="34650"/>
    <cellStyle name="Normal 5 2 5 2 3 2 3" xfId="34651"/>
    <cellStyle name="Normal 5 2 5 2 3 3" xfId="34652"/>
    <cellStyle name="Normal 5 2 5 2 3 3 2" xfId="34653"/>
    <cellStyle name="Normal 5 2 5 2 3 3 3" xfId="34654"/>
    <cellStyle name="Normal 5 2 5 2 3 4" xfId="34655"/>
    <cellStyle name="Normal 5 2 5 2 3 5" xfId="34656"/>
    <cellStyle name="Normal 5 2 5 2 4" xfId="34657"/>
    <cellStyle name="Normal 5 2 5 2 4 2" xfId="34658"/>
    <cellStyle name="Normal 5 2 5 2 4 2 2" xfId="34659"/>
    <cellStyle name="Normal 5 2 5 2 4 2 3" xfId="34660"/>
    <cellStyle name="Normal 5 2 5 2 4 3" xfId="34661"/>
    <cellStyle name="Normal 5 2 5 2 4 3 2" xfId="34662"/>
    <cellStyle name="Normal 5 2 5 2 4 3 3" xfId="34663"/>
    <cellStyle name="Normal 5 2 5 2 4 4" xfId="34664"/>
    <cellStyle name="Normal 5 2 5 2 4 5" xfId="34665"/>
    <cellStyle name="Normal 5 2 5 2 5" xfId="34666"/>
    <cellStyle name="Normal 5 2 5 2 5 2" xfId="34667"/>
    <cellStyle name="Normal 5 2 5 2 5 3" xfId="34668"/>
    <cellStyle name="Normal 5 2 5 2 6" xfId="34669"/>
    <cellStyle name="Normal 5 2 5 2 6 2" xfId="34670"/>
    <cellStyle name="Normal 5 2 5 2 6 3" xfId="34671"/>
    <cellStyle name="Normal 5 2 5 2 7" xfId="34672"/>
    <cellStyle name="Normal 5 2 5 2 8" xfId="34673"/>
    <cellStyle name="Normal 5 2 5 20" xfId="34674"/>
    <cellStyle name="Normal 5 2 5 20 2" xfId="34675"/>
    <cellStyle name="Normal 5 2 5 20 3" xfId="34676"/>
    <cellStyle name="Normal 5 2 5 21" xfId="34677"/>
    <cellStyle name="Normal 5 2 5 21 2" xfId="34678"/>
    <cellStyle name="Normal 5 2 5 21 3" xfId="34679"/>
    <cellStyle name="Normal 5 2 5 22" xfId="34680"/>
    <cellStyle name="Normal 5 2 5 22 2" xfId="34681"/>
    <cellStyle name="Normal 5 2 5 22 3" xfId="34682"/>
    <cellStyle name="Normal 5 2 5 23" xfId="34683"/>
    <cellStyle name="Normal 5 2 5 23 2" xfId="34684"/>
    <cellStyle name="Normal 5 2 5 23 3" xfId="34685"/>
    <cellStyle name="Normal 5 2 5 24" xfId="34686"/>
    <cellStyle name="Normal 5 2 5 24 2" xfId="34687"/>
    <cellStyle name="Normal 5 2 5 24 3" xfId="34688"/>
    <cellStyle name="Normal 5 2 5 25" xfId="34689"/>
    <cellStyle name="Normal 5 2 5 25 2" xfId="34690"/>
    <cellStyle name="Normal 5 2 5 25 3" xfId="34691"/>
    <cellStyle name="Normal 5 2 5 26" xfId="34692"/>
    <cellStyle name="Normal 5 2 5 26 2" xfId="34693"/>
    <cellStyle name="Normal 5 2 5 26 3" xfId="34694"/>
    <cellStyle name="Normal 5 2 5 27" xfId="34695"/>
    <cellStyle name="Normal 5 2 5 27 2" xfId="34696"/>
    <cellStyle name="Normal 5 2 5 27 3" xfId="34697"/>
    <cellStyle name="Normal 5 2 5 28" xfId="34698"/>
    <cellStyle name="Normal 5 2 5 29" xfId="34699"/>
    <cellStyle name="Normal 5 2 5 3" xfId="34700"/>
    <cellStyle name="Normal 5 2 5 3 10" xfId="34701"/>
    <cellStyle name="Normal 5 2 5 3 10 2" xfId="34702"/>
    <cellStyle name="Normal 5 2 5 3 10 3" xfId="34703"/>
    <cellStyle name="Normal 5 2 5 3 11" xfId="34704"/>
    <cellStyle name="Normal 5 2 5 3 11 2" xfId="34705"/>
    <cellStyle name="Normal 5 2 5 3 11 3" xfId="34706"/>
    <cellStyle name="Normal 5 2 5 3 12" xfId="34707"/>
    <cellStyle name="Normal 5 2 5 3 12 2" xfId="34708"/>
    <cellStyle name="Normal 5 2 5 3 12 3" xfId="34709"/>
    <cellStyle name="Normal 5 2 5 3 13" xfId="34710"/>
    <cellStyle name="Normal 5 2 5 3 13 2" xfId="34711"/>
    <cellStyle name="Normal 5 2 5 3 13 3" xfId="34712"/>
    <cellStyle name="Normal 5 2 5 3 14" xfId="34713"/>
    <cellStyle name="Normal 5 2 5 3 14 2" xfId="34714"/>
    <cellStyle name="Normal 5 2 5 3 14 3" xfId="34715"/>
    <cellStyle name="Normal 5 2 5 3 15" xfId="34716"/>
    <cellStyle name="Normal 5 2 5 3 15 2" xfId="34717"/>
    <cellStyle name="Normal 5 2 5 3 15 3" xfId="34718"/>
    <cellStyle name="Normal 5 2 5 3 16" xfId="34719"/>
    <cellStyle name="Normal 5 2 5 3 16 2" xfId="34720"/>
    <cellStyle name="Normal 5 2 5 3 16 3" xfId="34721"/>
    <cellStyle name="Normal 5 2 5 3 17" xfId="34722"/>
    <cellStyle name="Normal 5 2 5 3 17 2" xfId="34723"/>
    <cellStyle name="Normal 5 2 5 3 17 3" xfId="34724"/>
    <cellStyle name="Normal 5 2 5 3 18" xfId="34725"/>
    <cellStyle name="Normal 5 2 5 3 18 2" xfId="34726"/>
    <cellStyle name="Normal 5 2 5 3 18 3" xfId="34727"/>
    <cellStyle name="Normal 5 2 5 3 19" xfId="34728"/>
    <cellStyle name="Normal 5 2 5 3 19 2" xfId="34729"/>
    <cellStyle name="Normal 5 2 5 3 19 3" xfId="34730"/>
    <cellStyle name="Normal 5 2 5 3 2" xfId="34731"/>
    <cellStyle name="Normal 5 2 5 3 2 2" xfId="34732"/>
    <cellStyle name="Normal 5 2 5 3 2 2 2" xfId="34733"/>
    <cellStyle name="Normal 5 2 5 3 2 2 2 2" xfId="34734"/>
    <cellStyle name="Normal 5 2 5 3 2 2 2 3" xfId="34735"/>
    <cellStyle name="Normal 5 2 5 3 2 2 3" xfId="34736"/>
    <cellStyle name="Normal 5 2 5 3 2 2 3 2" xfId="34737"/>
    <cellStyle name="Normal 5 2 5 3 2 2 3 3" xfId="34738"/>
    <cellStyle name="Normal 5 2 5 3 2 2 4" xfId="34739"/>
    <cellStyle name="Normal 5 2 5 3 2 2 5" xfId="34740"/>
    <cellStyle name="Normal 5 2 5 3 2 3" xfId="34741"/>
    <cellStyle name="Normal 5 2 5 3 2 3 2" xfId="34742"/>
    <cellStyle name="Normal 5 2 5 3 2 3 2 2" xfId="34743"/>
    <cellStyle name="Normal 5 2 5 3 2 3 2 3" xfId="34744"/>
    <cellStyle name="Normal 5 2 5 3 2 3 3" xfId="34745"/>
    <cellStyle name="Normal 5 2 5 3 2 3 3 2" xfId="34746"/>
    <cellStyle name="Normal 5 2 5 3 2 3 3 3" xfId="34747"/>
    <cellStyle name="Normal 5 2 5 3 2 3 4" xfId="34748"/>
    <cellStyle name="Normal 5 2 5 3 2 3 5" xfId="34749"/>
    <cellStyle name="Normal 5 2 5 3 2 4" xfId="34750"/>
    <cellStyle name="Normal 5 2 5 3 2 4 2" xfId="34751"/>
    <cellStyle name="Normal 5 2 5 3 2 4 3" xfId="34752"/>
    <cellStyle name="Normal 5 2 5 3 2 5" xfId="34753"/>
    <cellStyle name="Normal 5 2 5 3 2 5 2" xfId="34754"/>
    <cellStyle name="Normal 5 2 5 3 2 5 3" xfId="34755"/>
    <cellStyle name="Normal 5 2 5 3 2 6" xfId="34756"/>
    <cellStyle name="Normal 5 2 5 3 2 7" xfId="34757"/>
    <cellStyle name="Normal 5 2 5 3 20" xfId="34758"/>
    <cellStyle name="Normal 5 2 5 3 21" xfId="34759"/>
    <cellStyle name="Normal 5 2 5 3 3" xfId="34760"/>
    <cellStyle name="Normal 5 2 5 3 3 2" xfId="34761"/>
    <cellStyle name="Normal 5 2 5 3 3 2 2" xfId="34762"/>
    <cellStyle name="Normal 5 2 5 3 3 2 3" xfId="34763"/>
    <cellStyle name="Normal 5 2 5 3 3 3" xfId="34764"/>
    <cellStyle name="Normal 5 2 5 3 3 3 2" xfId="34765"/>
    <cellStyle name="Normal 5 2 5 3 3 3 3" xfId="34766"/>
    <cellStyle name="Normal 5 2 5 3 3 4" xfId="34767"/>
    <cellStyle name="Normal 5 2 5 3 3 4 2" xfId="34768"/>
    <cellStyle name="Normal 5 2 5 3 3 4 3" xfId="34769"/>
    <cellStyle name="Normal 5 2 5 3 3 5" xfId="34770"/>
    <cellStyle name="Normal 5 2 5 3 3 5 2" xfId="34771"/>
    <cellStyle name="Normal 5 2 5 3 3 5 3" xfId="34772"/>
    <cellStyle name="Normal 5 2 5 3 3 6" xfId="34773"/>
    <cellStyle name="Normal 5 2 5 3 3 7" xfId="34774"/>
    <cellStyle name="Normal 5 2 5 3 4" xfId="34775"/>
    <cellStyle name="Normal 5 2 5 3 4 2" xfId="34776"/>
    <cellStyle name="Normal 5 2 5 3 4 2 2" xfId="34777"/>
    <cellStyle name="Normal 5 2 5 3 4 2 3" xfId="34778"/>
    <cellStyle name="Normal 5 2 5 3 4 3" xfId="34779"/>
    <cellStyle name="Normal 5 2 5 3 4 3 2" xfId="34780"/>
    <cellStyle name="Normal 5 2 5 3 4 3 3" xfId="34781"/>
    <cellStyle name="Normal 5 2 5 3 4 4" xfId="34782"/>
    <cellStyle name="Normal 5 2 5 3 4 5" xfId="34783"/>
    <cellStyle name="Normal 5 2 5 3 5" xfId="34784"/>
    <cellStyle name="Normal 5 2 5 3 5 2" xfId="34785"/>
    <cellStyle name="Normal 5 2 5 3 5 2 2" xfId="34786"/>
    <cellStyle name="Normal 5 2 5 3 5 2 3" xfId="34787"/>
    <cellStyle name="Normal 5 2 5 3 5 3" xfId="34788"/>
    <cellStyle name="Normal 5 2 5 3 5 3 2" xfId="34789"/>
    <cellStyle name="Normal 5 2 5 3 5 3 3" xfId="34790"/>
    <cellStyle name="Normal 5 2 5 3 5 4" xfId="34791"/>
    <cellStyle name="Normal 5 2 5 3 5 5" xfId="34792"/>
    <cellStyle name="Normal 5 2 5 3 6" xfId="34793"/>
    <cellStyle name="Normal 5 2 5 3 6 2" xfId="34794"/>
    <cellStyle name="Normal 5 2 5 3 6 3" xfId="34795"/>
    <cellStyle name="Normal 5 2 5 3 7" xfId="34796"/>
    <cellStyle name="Normal 5 2 5 3 7 2" xfId="34797"/>
    <cellStyle name="Normal 5 2 5 3 7 3" xfId="34798"/>
    <cellStyle name="Normal 5 2 5 3 8" xfId="34799"/>
    <cellStyle name="Normal 5 2 5 3 8 2" xfId="34800"/>
    <cellStyle name="Normal 5 2 5 3 8 3" xfId="34801"/>
    <cellStyle name="Normal 5 2 5 3 9" xfId="34802"/>
    <cellStyle name="Normal 5 2 5 3 9 2" xfId="34803"/>
    <cellStyle name="Normal 5 2 5 3 9 3" xfId="34804"/>
    <cellStyle name="Normal 5 2 5 4" xfId="34805"/>
    <cellStyle name="Normal 5 2 5 4 2" xfId="34806"/>
    <cellStyle name="Normal 5 2 5 4 2 2" xfId="34807"/>
    <cellStyle name="Normal 5 2 5 4 2 2 2" xfId="34808"/>
    <cellStyle name="Normal 5 2 5 4 2 2 3" xfId="34809"/>
    <cellStyle name="Normal 5 2 5 4 2 3" xfId="34810"/>
    <cellStyle name="Normal 5 2 5 4 2 3 2" xfId="34811"/>
    <cellStyle name="Normal 5 2 5 4 2 3 3" xfId="34812"/>
    <cellStyle name="Normal 5 2 5 4 2 4" xfId="34813"/>
    <cellStyle name="Normal 5 2 5 4 2 4 2" xfId="34814"/>
    <cellStyle name="Normal 5 2 5 4 2 4 3" xfId="34815"/>
    <cellStyle name="Normal 5 2 5 4 2 5" xfId="34816"/>
    <cellStyle name="Normal 5 2 5 4 2 5 2" xfId="34817"/>
    <cellStyle name="Normal 5 2 5 4 2 5 3" xfId="34818"/>
    <cellStyle name="Normal 5 2 5 4 2 6" xfId="34819"/>
    <cellStyle name="Normal 5 2 5 4 2 7" xfId="34820"/>
    <cellStyle name="Normal 5 2 5 4 3" xfId="34821"/>
    <cellStyle name="Normal 5 2 5 4 3 2" xfId="34822"/>
    <cellStyle name="Normal 5 2 5 4 3 2 2" xfId="34823"/>
    <cellStyle name="Normal 5 2 5 4 3 2 3" xfId="34824"/>
    <cellStyle name="Normal 5 2 5 4 3 3" xfId="34825"/>
    <cellStyle name="Normal 5 2 5 4 3 3 2" xfId="34826"/>
    <cellStyle name="Normal 5 2 5 4 3 3 3" xfId="34827"/>
    <cellStyle name="Normal 5 2 5 4 3 4" xfId="34828"/>
    <cellStyle name="Normal 5 2 5 4 3 5" xfId="34829"/>
    <cellStyle name="Normal 5 2 5 4 4" xfId="34830"/>
    <cellStyle name="Normal 5 2 5 4 4 2" xfId="34831"/>
    <cellStyle name="Normal 5 2 5 4 4 2 2" xfId="34832"/>
    <cellStyle name="Normal 5 2 5 4 4 2 3" xfId="34833"/>
    <cellStyle name="Normal 5 2 5 4 4 3" xfId="34834"/>
    <cellStyle name="Normal 5 2 5 4 4 3 2" xfId="34835"/>
    <cellStyle name="Normal 5 2 5 4 4 3 3" xfId="34836"/>
    <cellStyle name="Normal 5 2 5 4 4 4" xfId="34837"/>
    <cellStyle name="Normal 5 2 5 4 4 5" xfId="34838"/>
    <cellStyle name="Normal 5 2 5 4 5" xfId="34839"/>
    <cellStyle name="Normal 5 2 5 4 5 2" xfId="34840"/>
    <cellStyle name="Normal 5 2 5 4 5 3" xfId="34841"/>
    <cellStyle name="Normal 5 2 5 4 6" xfId="34842"/>
    <cellStyle name="Normal 5 2 5 4 6 2" xfId="34843"/>
    <cellStyle name="Normal 5 2 5 4 6 3" xfId="34844"/>
    <cellStyle name="Normal 5 2 5 4 7" xfId="34845"/>
    <cellStyle name="Normal 5 2 5 4 8" xfId="34846"/>
    <cellStyle name="Normal 5 2 5 5" xfId="34847"/>
    <cellStyle name="Normal 5 2 5 5 2" xfId="34848"/>
    <cellStyle name="Normal 5 2 5 5 2 2" xfId="34849"/>
    <cellStyle name="Normal 5 2 5 5 2 2 2" xfId="34850"/>
    <cellStyle name="Normal 5 2 5 5 2 2 3" xfId="34851"/>
    <cellStyle name="Normal 5 2 5 5 2 3" xfId="34852"/>
    <cellStyle name="Normal 5 2 5 5 2 3 2" xfId="34853"/>
    <cellStyle name="Normal 5 2 5 5 2 3 3" xfId="34854"/>
    <cellStyle name="Normal 5 2 5 5 2 4" xfId="34855"/>
    <cellStyle name="Normal 5 2 5 5 2 4 2" xfId="34856"/>
    <cellStyle name="Normal 5 2 5 5 2 4 3" xfId="34857"/>
    <cellStyle name="Normal 5 2 5 5 2 5" xfId="34858"/>
    <cellStyle name="Normal 5 2 5 5 2 5 2" xfId="34859"/>
    <cellStyle name="Normal 5 2 5 5 2 5 3" xfId="34860"/>
    <cellStyle name="Normal 5 2 5 5 2 6" xfId="34861"/>
    <cellStyle name="Normal 5 2 5 5 2 7" xfId="34862"/>
    <cellStyle name="Normal 5 2 5 5 3" xfId="34863"/>
    <cellStyle name="Normal 5 2 5 5 3 2" xfId="34864"/>
    <cellStyle name="Normal 5 2 5 5 3 2 2" xfId="34865"/>
    <cellStyle name="Normal 5 2 5 5 3 2 3" xfId="34866"/>
    <cellStyle name="Normal 5 2 5 5 3 3" xfId="34867"/>
    <cellStyle name="Normal 5 2 5 5 3 3 2" xfId="34868"/>
    <cellStyle name="Normal 5 2 5 5 3 3 3" xfId="34869"/>
    <cellStyle name="Normal 5 2 5 5 3 4" xfId="34870"/>
    <cellStyle name="Normal 5 2 5 5 3 5" xfId="34871"/>
    <cellStyle name="Normal 5 2 5 5 4" xfId="34872"/>
    <cellStyle name="Normal 5 2 5 5 4 2" xfId="34873"/>
    <cellStyle name="Normal 5 2 5 5 4 2 2" xfId="34874"/>
    <cellStyle name="Normal 5 2 5 5 4 2 3" xfId="34875"/>
    <cellStyle name="Normal 5 2 5 5 4 3" xfId="34876"/>
    <cellStyle name="Normal 5 2 5 5 4 3 2" xfId="34877"/>
    <cellStyle name="Normal 5 2 5 5 4 3 3" xfId="34878"/>
    <cellStyle name="Normal 5 2 5 5 4 4" xfId="34879"/>
    <cellStyle name="Normal 5 2 5 5 4 5" xfId="34880"/>
    <cellStyle name="Normal 5 2 5 5 5" xfId="34881"/>
    <cellStyle name="Normal 5 2 5 5 5 2" xfId="34882"/>
    <cellStyle name="Normal 5 2 5 5 5 3" xfId="34883"/>
    <cellStyle name="Normal 5 2 5 5 6" xfId="34884"/>
    <cellStyle name="Normal 5 2 5 5 6 2" xfId="34885"/>
    <cellStyle name="Normal 5 2 5 5 6 3" xfId="34886"/>
    <cellStyle name="Normal 5 2 5 5 7" xfId="34887"/>
    <cellStyle name="Normal 5 2 5 5 8" xfId="34888"/>
    <cellStyle name="Normal 5 2 5 6" xfId="34889"/>
    <cellStyle name="Normal 5 2 5 6 2" xfId="34890"/>
    <cellStyle name="Normal 5 2 5 6 2 2" xfId="34891"/>
    <cellStyle name="Normal 5 2 5 6 2 2 2" xfId="34892"/>
    <cellStyle name="Normal 5 2 5 6 2 2 3" xfId="34893"/>
    <cellStyle name="Normal 5 2 5 6 2 3" xfId="34894"/>
    <cellStyle name="Normal 5 2 5 6 2 3 2" xfId="34895"/>
    <cellStyle name="Normal 5 2 5 6 2 3 3" xfId="34896"/>
    <cellStyle name="Normal 5 2 5 6 2 4" xfId="34897"/>
    <cellStyle name="Normal 5 2 5 6 2 4 2" xfId="34898"/>
    <cellStyle name="Normal 5 2 5 6 2 4 3" xfId="34899"/>
    <cellStyle name="Normal 5 2 5 6 2 5" xfId="34900"/>
    <cellStyle name="Normal 5 2 5 6 2 5 2" xfId="34901"/>
    <cellStyle name="Normal 5 2 5 6 2 5 3" xfId="34902"/>
    <cellStyle name="Normal 5 2 5 6 2 6" xfId="34903"/>
    <cellStyle name="Normal 5 2 5 6 2 7" xfId="34904"/>
    <cellStyle name="Normal 5 2 5 6 3" xfId="34905"/>
    <cellStyle name="Normal 5 2 5 6 3 2" xfId="34906"/>
    <cellStyle name="Normal 5 2 5 6 3 2 2" xfId="34907"/>
    <cellStyle name="Normal 5 2 5 6 3 2 3" xfId="34908"/>
    <cellStyle name="Normal 5 2 5 6 3 3" xfId="34909"/>
    <cellStyle name="Normal 5 2 5 6 3 3 2" xfId="34910"/>
    <cellStyle name="Normal 5 2 5 6 3 3 3" xfId="34911"/>
    <cellStyle name="Normal 5 2 5 6 3 4" xfId="34912"/>
    <cellStyle name="Normal 5 2 5 6 3 5" xfId="34913"/>
    <cellStyle name="Normal 5 2 5 6 4" xfId="34914"/>
    <cellStyle name="Normal 5 2 5 6 4 2" xfId="34915"/>
    <cellStyle name="Normal 5 2 5 6 4 2 2" xfId="34916"/>
    <cellStyle name="Normal 5 2 5 6 4 2 3" xfId="34917"/>
    <cellStyle name="Normal 5 2 5 6 4 3" xfId="34918"/>
    <cellStyle name="Normal 5 2 5 6 4 3 2" xfId="34919"/>
    <cellStyle name="Normal 5 2 5 6 4 3 3" xfId="34920"/>
    <cellStyle name="Normal 5 2 5 6 4 4" xfId="34921"/>
    <cellStyle name="Normal 5 2 5 6 4 5" xfId="34922"/>
    <cellStyle name="Normal 5 2 5 6 5" xfId="34923"/>
    <cellStyle name="Normal 5 2 5 6 5 2" xfId="34924"/>
    <cellStyle name="Normal 5 2 5 6 5 3" xfId="34925"/>
    <cellStyle name="Normal 5 2 5 6 6" xfId="34926"/>
    <cellStyle name="Normal 5 2 5 6 6 2" xfId="34927"/>
    <cellStyle name="Normal 5 2 5 6 6 3" xfId="34928"/>
    <cellStyle name="Normal 5 2 5 6 7" xfId="34929"/>
    <cellStyle name="Normal 5 2 5 6 8" xfId="34930"/>
    <cellStyle name="Normal 5 2 5 7" xfId="34931"/>
    <cellStyle name="Normal 5 2 5 7 2" xfId="34932"/>
    <cellStyle name="Normal 5 2 5 7 2 2" xfId="34933"/>
    <cellStyle name="Normal 5 2 5 7 2 2 2" xfId="34934"/>
    <cellStyle name="Normal 5 2 5 7 2 2 3" xfId="34935"/>
    <cellStyle name="Normal 5 2 5 7 2 3" xfId="34936"/>
    <cellStyle name="Normal 5 2 5 7 2 3 2" xfId="34937"/>
    <cellStyle name="Normal 5 2 5 7 2 3 3" xfId="34938"/>
    <cellStyle name="Normal 5 2 5 7 2 4" xfId="34939"/>
    <cellStyle name="Normal 5 2 5 7 2 5" xfId="34940"/>
    <cellStyle name="Normal 5 2 5 7 3" xfId="34941"/>
    <cellStyle name="Normal 5 2 5 7 3 2" xfId="34942"/>
    <cellStyle name="Normal 5 2 5 7 3 2 2" xfId="34943"/>
    <cellStyle name="Normal 5 2 5 7 3 2 3" xfId="34944"/>
    <cellStyle name="Normal 5 2 5 7 3 3" xfId="34945"/>
    <cellStyle name="Normal 5 2 5 7 3 3 2" xfId="34946"/>
    <cellStyle name="Normal 5 2 5 7 3 3 3" xfId="34947"/>
    <cellStyle name="Normal 5 2 5 7 3 4" xfId="34948"/>
    <cellStyle name="Normal 5 2 5 7 3 5" xfId="34949"/>
    <cellStyle name="Normal 5 2 5 7 4" xfId="34950"/>
    <cellStyle name="Normal 5 2 5 7 4 2" xfId="34951"/>
    <cellStyle name="Normal 5 2 5 7 4 2 2" xfId="34952"/>
    <cellStyle name="Normal 5 2 5 7 4 2 3" xfId="34953"/>
    <cellStyle name="Normal 5 2 5 7 4 3" xfId="34954"/>
    <cellStyle name="Normal 5 2 5 7 4 4" xfId="34955"/>
    <cellStyle name="Normal 5 2 5 7 5" xfId="34956"/>
    <cellStyle name="Normal 5 2 5 7 5 2" xfId="34957"/>
    <cellStyle name="Normal 5 2 5 7 5 3" xfId="34958"/>
    <cellStyle name="Normal 5 2 5 7 6" xfId="34959"/>
    <cellStyle name="Normal 5 2 5 7 6 2" xfId="34960"/>
    <cellStyle name="Normal 5 2 5 7 6 3" xfId="34961"/>
    <cellStyle name="Normal 5 2 5 7 7" xfId="34962"/>
    <cellStyle name="Normal 5 2 5 7 8" xfId="34963"/>
    <cellStyle name="Normal 5 2 5 8" xfId="34964"/>
    <cellStyle name="Normal 5 2 5 8 2" xfId="34965"/>
    <cellStyle name="Normal 5 2 5 8 2 2" xfId="34966"/>
    <cellStyle name="Normal 5 2 5 8 2 3" xfId="34967"/>
    <cellStyle name="Normal 5 2 5 8 3" xfId="34968"/>
    <cellStyle name="Normal 5 2 5 8 3 2" xfId="34969"/>
    <cellStyle name="Normal 5 2 5 8 3 3" xfId="34970"/>
    <cellStyle name="Normal 5 2 5 8 4" xfId="34971"/>
    <cellStyle name="Normal 5 2 5 8 4 2" xfId="34972"/>
    <cellStyle name="Normal 5 2 5 8 4 3" xfId="34973"/>
    <cellStyle name="Normal 5 2 5 8 5" xfId="34974"/>
    <cellStyle name="Normal 5 2 5 8 5 2" xfId="34975"/>
    <cellStyle name="Normal 5 2 5 8 5 3" xfId="34976"/>
    <cellStyle name="Normal 5 2 5 8 6" xfId="34977"/>
    <cellStyle name="Normal 5 2 5 8 7" xfId="34978"/>
    <cellStyle name="Normal 5 2 5 9" xfId="34979"/>
    <cellStyle name="Normal 5 2 5 9 2" xfId="34980"/>
    <cellStyle name="Normal 5 2 5 9 2 2" xfId="34981"/>
    <cellStyle name="Normal 5 2 5 9 2 3" xfId="34982"/>
    <cellStyle name="Normal 5 2 5 9 3" xfId="34983"/>
    <cellStyle name="Normal 5 2 5 9 3 2" xfId="34984"/>
    <cellStyle name="Normal 5 2 5 9 3 3" xfId="34985"/>
    <cellStyle name="Normal 5 2 5 9 4" xfId="34986"/>
    <cellStyle name="Normal 5 2 5 9 5" xfId="34987"/>
    <cellStyle name="Normal 5 2 5_10070" xfId="34988"/>
    <cellStyle name="Normal 5 2 6" xfId="34989"/>
    <cellStyle name="Normal 5 2 6 2" xfId="34990"/>
    <cellStyle name="Normal 5 2 6 2 2" xfId="34991"/>
    <cellStyle name="Normal 5 2 6 2 2 2" xfId="34992"/>
    <cellStyle name="Normal 5 2 6 2 2 3" xfId="34993"/>
    <cellStyle name="Normal 5 2 6 2 3" xfId="34994"/>
    <cellStyle name="Normal 5 2 6 2 3 2" xfId="34995"/>
    <cellStyle name="Normal 5 2 6 2 3 3" xfId="34996"/>
    <cellStyle name="Normal 5 2 6 2 4" xfId="34997"/>
    <cellStyle name="Normal 5 2 6 2 5" xfId="34998"/>
    <cellStyle name="Normal 5 2 6 3" xfId="34999"/>
    <cellStyle name="Normal 5 2 6 3 2" xfId="35000"/>
    <cellStyle name="Normal 5 2 6 3 2 2" xfId="35001"/>
    <cellStyle name="Normal 5 2 6 3 2 3" xfId="35002"/>
    <cellStyle name="Normal 5 2 6 3 3" xfId="35003"/>
    <cellStyle name="Normal 5 2 6 3 3 2" xfId="35004"/>
    <cellStyle name="Normal 5 2 6 3 3 3" xfId="35005"/>
    <cellStyle name="Normal 5 2 6 3 4" xfId="35006"/>
    <cellStyle name="Normal 5 2 6 3 5" xfId="35007"/>
    <cellStyle name="Normal 5 2 6 4" xfId="35008"/>
    <cellStyle name="Normal 5 2 6 4 2" xfId="35009"/>
    <cellStyle name="Normal 5 2 6 4 3" xfId="35010"/>
    <cellStyle name="Normal 5 2 6 5" xfId="35011"/>
    <cellStyle name="Normal 5 2 6 5 2" xfId="35012"/>
    <cellStyle name="Normal 5 2 6 5 3" xfId="35013"/>
    <cellStyle name="Normal 5 2 6 6" xfId="35014"/>
    <cellStyle name="Normal 5 2 6 7" xfId="35015"/>
    <cellStyle name="Normal 5 2 7" xfId="35016"/>
    <cellStyle name="Normal 5 2 7 2" xfId="35017"/>
    <cellStyle name="Normal 5 2 7 2 2" xfId="35018"/>
    <cellStyle name="Normal 5 2 7 2 3" xfId="35019"/>
    <cellStyle name="Normal 5 2 7 3" xfId="35020"/>
    <cellStyle name="Normal 5 2 7 3 2" xfId="35021"/>
    <cellStyle name="Normal 5 2 7 3 3" xfId="35022"/>
    <cellStyle name="Normal 5 2 7 4" xfId="35023"/>
    <cellStyle name="Normal 5 2 7 4 2" xfId="35024"/>
    <cellStyle name="Normal 5 2 7 4 3" xfId="35025"/>
    <cellStyle name="Normal 5 2 7 5" xfId="35026"/>
    <cellStyle name="Normal 5 2 7 5 2" xfId="35027"/>
    <cellStyle name="Normal 5 2 7 5 3" xfId="35028"/>
    <cellStyle name="Normal 5 2 7 6" xfId="35029"/>
    <cellStyle name="Normal 5 2 7 7" xfId="35030"/>
    <cellStyle name="Normal 5 2 8" xfId="35031"/>
    <cellStyle name="Normal 5 2 8 2" xfId="35032"/>
    <cellStyle name="Normal 5 2 8 3" xfId="35033"/>
    <cellStyle name="Normal 5 2 9" xfId="35034"/>
    <cellStyle name="Normal 5 2 9 2" xfId="35035"/>
    <cellStyle name="Normal 5 2 9 3" xfId="35036"/>
    <cellStyle name="Normal 5 2_TV" xfId="35037"/>
    <cellStyle name="Normal 5 3" xfId="35038"/>
    <cellStyle name="Normal 5 3 2" xfId="35039"/>
    <cellStyle name="Normal 5 3 2 2" xfId="35040"/>
    <cellStyle name="Normal 5 3 2 2 2" xfId="35041"/>
    <cellStyle name="Normal 5 3 2 2 2 2" xfId="35042"/>
    <cellStyle name="Normal 5 3 2 2 2 2 2" xfId="35043"/>
    <cellStyle name="Normal 5 3 2 2 2 2 2 2" xfId="35044"/>
    <cellStyle name="Normal 5 3 2 2 2 2 3" xfId="35045"/>
    <cellStyle name="Normal 5 3 2 2 2 3" xfId="35046"/>
    <cellStyle name="Normal 5 3 2 2 2 3 2" xfId="35047"/>
    <cellStyle name="Normal 5 3 2 2 2 3 2 2" xfId="35048"/>
    <cellStyle name="Normal 5 3 2 2 2 3 3" xfId="35049"/>
    <cellStyle name="Normal 5 3 2 2 2 4" xfId="35050"/>
    <cellStyle name="Normal 5 3 2 2 2 4 2" xfId="35051"/>
    <cellStyle name="Normal 5 3 2 2 2 5" xfId="35052"/>
    <cellStyle name="Normal 5 3 2 2 3" xfId="35053"/>
    <cellStyle name="Normal 5 3 2 2 3 2" xfId="35054"/>
    <cellStyle name="Normal 5 3 2 2 3 2 2" xfId="35055"/>
    <cellStyle name="Normal 5 3 2 2 3 3" xfId="35056"/>
    <cellStyle name="Normal 5 3 2 2 4" xfId="35057"/>
    <cellStyle name="Normal 5 3 2 2 4 2" xfId="35058"/>
    <cellStyle name="Normal 5 3 2 2 4 2 2" xfId="35059"/>
    <cellStyle name="Normal 5 3 2 2 4 3" xfId="35060"/>
    <cellStyle name="Normal 5 3 2 2 5" xfId="35061"/>
    <cellStyle name="Normal 5 3 2 2 5 2" xfId="35062"/>
    <cellStyle name="Normal 5 3 2 2 6" xfId="35063"/>
    <cellStyle name="Normal 5 3 2 2 7" xfId="35064"/>
    <cellStyle name="Normal 5 3 2 3" xfId="35065"/>
    <cellStyle name="Normal 5 3 2 3 2" xfId="35066"/>
    <cellStyle name="Normal 5 3 2 3 2 2" xfId="35067"/>
    <cellStyle name="Normal 5 3 2 3 2 2 2" xfId="35068"/>
    <cellStyle name="Normal 5 3 2 3 2 3" xfId="35069"/>
    <cellStyle name="Normal 5 3 2 3 3" xfId="35070"/>
    <cellStyle name="Normal 5 3 2 3 3 2" xfId="35071"/>
    <cellStyle name="Normal 5 3 2 3 3 2 2" xfId="35072"/>
    <cellStyle name="Normal 5 3 2 3 3 3" xfId="35073"/>
    <cellStyle name="Normal 5 3 2 3 4" xfId="35074"/>
    <cellStyle name="Normal 5 3 2 3 4 2" xfId="35075"/>
    <cellStyle name="Normal 5 3 2 3 5" xfId="35076"/>
    <cellStyle name="Normal 5 3 2 3 6" xfId="35077"/>
    <cellStyle name="Normal 5 3 2 4" xfId="35078"/>
    <cellStyle name="Normal 5 3 2 4 2" xfId="35079"/>
    <cellStyle name="Normal 5 3 2 4 2 2" xfId="35080"/>
    <cellStyle name="Normal 5 3 2 4 3" xfId="35081"/>
    <cellStyle name="Normal 5 3 2 5" xfId="35082"/>
    <cellStyle name="Normal 5 3 2 5 2" xfId="35083"/>
    <cellStyle name="Normal 5 3 2 5 2 2" xfId="35084"/>
    <cellStyle name="Normal 5 3 2 5 3" xfId="35085"/>
    <cellStyle name="Normal 5 3 2 6" xfId="35086"/>
    <cellStyle name="Normal 5 3 2 6 2" xfId="35087"/>
    <cellStyle name="Normal 5 3 2 7" xfId="35088"/>
    <cellStyle name="Normal 5 3 2 8" xfId="35089"/>
    <cellStyle name="Normal 5 3 3" xfId="35090"/>
    <cellStyle name="Normal 5 3 3 2" xfId="35091"/>
    <cellStyle name="Normal 5 3 3 2 2" xfId="35092"/>
    <cellStyle name="Normal 5 3 3 2 2 2" xfId="35093"/>
    <cellStyle name="Normal 5 3 3 2 2 2 2" xfId="35094"/>
    <cellStyle name="Normal 5 3 3 2 2 3" xfId="35095"/>
    <cellStyle name="Normal 5 3 3 2 3" xfId="35096"/>
    <cellStyle name="Normal 5 3 3 2 3 2" xfId="35097"/>
    <cellStyle name="Normal 5 3 3 2 3 2 2" xfId="35098"/>
    <cellStyle name="Normal 5 3 3 2 3 3" xfId="35099"/>
    <cellStyle name="Normal 5 3 3 2 4" xfId="35100"/>
    <cellStyle name="Normal 5 3 3 2 4 2" xfId="35101"/>
    <cellStyle name="Normal 5 3 3 2 5" xfId="35102"/>
    <cellStyle name="Normal 5 3 3 2 6" xfId="35103"/>
    <cellStyle name="Normal 5 3 3 3" xfId="35104"/>
    <cellStyle name="Normal 5 3 3 3 2" xfId="35105"/>
    <cellStyle name="Normal 5 3 3 3 2 2" xfId="35106"/>
    <cellStyle name="Normal 5 3 3 3 3" xfId="35107"/>
    <cellStyle name="Normal 5 3 3 3 4" xfId="35108"/>
    <cellStyle name="Normal 5 3 3 4" xfId="35109"/>
    <cellStyle name="Normal 5 3 3 4 2" xfId="35110"/>
    <cellStyle name="Normal 5 3 3 4 2 2" xfId="35111"/>
    <cellStyle name="Normal 5 3 3 4 3" xfId="35112"/>
    <cellStyle name="Normal 5 3 3 5" xfId="35113"/>
    <cellStyle name="Normal 5 3 3 5 2" xfId="35114"/>
    <cellStyle name="Normal 5 3 3 6" xfId="35115"/>
    <cellStyle name="Normal 5 3 3 7" xfId="35116"/>
    <cellStyle name="Normal 5 3 4" xfId="35117"/>
    <cellStyle name="Normal 5 3 4 2" xfId="35118"/>
    <cellStyle name="Normal 5 3 4 2 2" xfId="35119"/>
    <cellStyle name="Normal 5 3 4 2 2 2" xfId="35120"/>
    <cellStyle name="Normal 5 3 4 2 3" xfId="35121"/>
    <cellStyle name="Normal 5 3 4 3" xfId="35122"/>
    <cellStyle name="Normal 5 3 4 3 2" xfId="35123"/>
    <cellStyle name="Normal 5 3 4 3 2 2" xfId="35124"/>
    <cellStyle name="Normal 5 3 4 3 3" xfId="35125"/>
    <cellStyle name="Normal 5 3 4 4" xfId="35126"/>
    <cellStyle name="Normal 5 3 4 4 2" xfId="35127"/>
    <cellStyle name="Normal 5 3 4 5" xfId="35128"/>
    <cellStyle name="Normal 5 3 4 6" xfId="35129"/>
    <cellStyle name="Normal 5 3 5" xfId="35130"/>
    <cellStyle name="Normal 5 3 5 2" xfId="35131"/>
    <cellStyle name="Normal 5 3 5 2 2" xfId="35132"/>
    <cellStyle name="Normal 5 3 5 3" xfId="35133"/>
    <cellStyle name="Normal 5 3 5 4" xfId="35134"/>
    <cellStyle name="Normal 5 3 6" xfId="35135"/>
    <cellStyle name="Normal 5 3 6 2" xfId="35136"/>
    <cellStyle name="Normal 5 3 6 2 2" xfId="35137"/>
    <cellStyle name="Normal 5 3 6 3" xfId="35138"/>
    <cellStyle name="Normal 5 3 7" xfId="35139"/>
    <cellStyle name="Normal 5 3 7 2" xfId="35140"/>
    <cellStyle name="Normal 5 3 8" xfId="35141"/>
    <cellStyle name="Normal 5 3 8 2" xfId="35142"/>
    <cellStyle name="Normal 5 3 8 3" xfId="35143"/>
    <cellStyle name="Normal 5 3 9" xfId="35144"/>
    <cellStyle name="Normal 5 4" xfId="35145"/>
    <cellStyle name="Normal 5 4 10" xfId="35146"/>
    <cellStyle name="Normal 5 4 2" xfId="35147"/>
    <cellStyle name="Normal 5 4 2 2" xfId="35148"/>
    <cellStyle name="Normal 5 4 2 2 2" xfId="35149"/>
    <cellStyle name="Normal 5 4 2 2 2 2" xfId="35150"/>
    <cellStyle name="Normal 5 4 2 2 2 2 2" xfId="35151"/>
    <cellStyle name="Normal 5 4 2 2 2 2 2 2" xfId="35152"/>
    <cellStyle name="Normal 5 4 2 2 2 2 3" xfId="35153"/>
    <cellStyle name="Normal 5 4 2 2 2 3" xfId="35154"/>
    <cellStyle name="Normal 5 4 2 2 2 3 2" xfId="35155"/>
    <cellStyle name="Normal 5 4 2 2 2 3 2 2" xfId="35156"/>
    <cellStyle name="Normal 5 4 2 2 2 3 3" xfId="35157"/>
    <cellStyle name="Normal 5 4 2 2 2 4" xfId="35158"/>
    <cellStyle name="Normal 5 4 2 2 2 4 2" xfId="35159"/>
    <cellStyle name="Normal 5 4 2 2 2 5" xfId="35160"/>
    <cellStyle name="Normal 5 4 2 2 3" xfId="35161"/>
    <cellStyle name="Normal 5 4 2 2 3 2" xfId="35162"/>
    <cellStyle name="Normal 5 4 2 2 3 2 2" xfId="35163"/>
    <cellStyle name="Normal 5 4 2 2 3 3" xfId="35164"/>
    <cellStyle name="Normal 5 4 2 2 4" xfId="35165"/>
    <cellStyle name="Normal 5 4 2 2 4 2" xfId="35166"/>
    <cellStyle name="Normal 5 4 2 2 4 2 2" xfId="35167"/>
    <cellStyle name="Normal 5 4 2 2 4 3" xfId="35168"/>
    <cellStyle name="Normal 5 4 2 2 5" xfId="35169"/>
    <cellStyle name="Normal 5 4 2 2 5 2" xfId="35170"/>
    <cellStyle name="Normal 5 4 2 2 6" xfId="35171"/>
    <cellStyle name="Normal 5 4 2 3" xfId="35172"/>
    <cellStyle name="Normal 5 4 2 3 2" xfId="35173"/>
    <cellStyle name="Normal 5 4 2 3 2 2" xfId="35174"/>
    <cellStyle name="Normal 5 4 2 3 2 2 2" xfId="35175"/>
    <cellStyle name="Normal 5 4 2 3 2 3" xfId="35176"/>
    <cellStyle name="Normal 5 4 2 3 3" xfId="35177"/>
    <cellStyle name="Normal 5 4 2 3 3 2" xfId="35178"/>
    <cellStyle name="Normal 5 4 2 3 3 2 2" xfId="35179"/>
    <cellStyle name="Normal 5 4 2 3 3 3" xfId="35180"/>
    <cellStyle name="Normal 5 4 2 3 4" xfId="35181"/>
    <cellStyle name="Normal 5 4 2 3 4 2" xfId="35182"/>
    <cellStyle name="Normal 5 4 2 3 5" xfId="35183"/>
    <cellStyle name="Normal 5 4 2 4" xfId="35184"/>
    <cellStyle name="Normal 5 4 2 4 2" xfId="35185"/>
    <cellStyle name="Normal 5 4 2 4 2 2" xfId="35186"/>
    <cellStyle name="Normal 5 4 2 4 3" xfId="35187"/>
    <cellStyle name="Normal 5 4 2 5" xfId="35188"/>
    <cellStyle name="Normal 5 4 2 5 2" xfId="35189"/>
    <cellStyle name="Normal 5 4 2 5 2 2" xfId="35190"/>
    <cellStyle name="Normal 5 4 2 5 3" xfId="35191"/>
    <cellStyle name="Normal 5 4 2 6" xfId="35192"/>
    <cellStyle name="Normal 5 4 2 6 2" xfId="35193"/>
    <cellStyle name="Normal 5 4 2 7" xfId="35194"/>
    <cellStyle name="Normal 5 4 2 8" xfId="35195"/>
    <cellStyle name="Normal 5 4 3" xfId="35196"/>
    <cellStyle name="Normal 5 4 3 2" xfId="35197"/>
    <cellStyle name="Normal 5 4 3 2 2" xfId="35198"/>
    <cellStyle name="Normal 5 4 3 2 2 2" xfId="35199"/>
    <cellStyle name="Normal 5 4 3 2 2 2 2" xfId="35200"/>
    <cellStyle name="Normal 5 4 3 2 2 3" xfId="35201"/>
    <cellStyle name="Normal 5 4 3 2 3" xfId="35202"/>
    <cellStyle name="Normal 5 4 3 2 3 2" xfId="35203"/>
    <cellStyle name="Normal 5 4 3 2 3 2 2" xfId="35204"/>
    <cellStyle name="Normal 5 4 3 2 3 3" xfId="35205"/>
    <cellStyle name="Normal 5 4 3 2 4" xfId="35206"/>
    <cellStyle name="Normal 5 4 3 2 4 2" xfId="35207"/>
    <cellStyle name="Normal 5 4 3 2 5" xfId="35208"/>
    <cellStyle name="Normal 5 4 3 3" xfId="35209"/>
    <cellStyle name="Normal 5 4 3 3 2" xfId="35210"/>
    <cellStyle name="Normal 5 4 3 3 2 2" xfId="35211"/>
    <cellStyle name="Normal 5 4 3 3 3" xfId="35212"/>
    <cellStyle name="Normal 5 4 3 4" xfId="35213"/>
    <cellStyle name="Normal 5 4 3 4 2" xfId="35214"/>
    <cellStyle name="Normal 5 4 3 4 2 2" xfId="35215"/>
    <cellStyle name="Normal 5 4 3 4 3" xfId="35216"/>
    <cellStyle name="Normal 5 4 3 5" xfId="35217"/>
    <cellStyle name="Normal 5 4 3 5 2" xfId="35218"/>
    <cellStyle name="Normal 5 4 3 6" xfId="35219"/>
    <cellStyle name="Normal 5 4 3 7" xfId="35220"/>
    <cellStyle name="Normal 5 4 4" xfId="35221"/>
    <cellStyle name="Normal 5 4 4 2" xfId="35222"/>
    <cellStyle name="Normal 5 4 4 2 2" xfId="35223"/>
    <cellStyle name="Normal 5 4 4 2 2 2" xfId="35224"/>
    <cellStyle name="Normal 5 4 4 2 3" xfId="35225"/>
    <cellStyle name="Normal 5 4 4 3" xfId="35226"/>
    <cellStyle name="Normal 5 4 4 3 2" xfId="35227"/>
    <cellStyle name="Normal 5 4 4 3 2 2" xfId="35228"/>
    <cellStyle name="Normal 5 4 4 3 3" xfId="35229"/>
    <cellStyle name="Normal 5 4 4 4" xfId="35230"/>
    <cellStyle name="Normal 5 4 4 4 2" xfId="35231"/>
    <cellStyle name="Normal 5 4 4 5" xfId="35232"/>
    <cellStyle name="Normal 5 4 5" xfId="35233"/>
    <cellStyle name="Normal 5 4 5 2" xfId="35234"/>
    <cellStyle name="Normal 5 4 5 2 2" xfId="35235"/>
    <cellStyle name="Normal 5 4 5 3" xfId="35236"/>
    <cellStyle name="Normal 5 4 5 4" xfId="35237"/>
    <cellStyle name="Normal 5 4 6" xfId="35238"/>
    <cellStyle name="Normal 5 4 6 2" xfId="35239"/>
    <cellStyle name="Normal 5 4 6 2 2" xfId="35240"/>
    <cellStyle name="Normal 5 4 6 3" xfId="35241"/>
    <cellStyle name="Normal 5 4 6 4" xfId="35242"/>
    <cellStyle name="Normal 5 4 7" xfId="35243"/>
    <cellStyle name="Normal 5 4 7 2" xfId="35244"/>
    <cellStyle name="Normal 5 4 8" xfId="35245"/>
    <cellStyle name="Normal 5 4 9" xfId="35246"/>
    <cellStyle name="Normal 5 5" xfId="35247"/>
    <cellStyle name="Normal 5 5 2" xfId="35248"/>
    <cellStyle name="Normal 5 5 2 2" xfId="35249"/>
    <cellStyle name="Normal 5 5 2 2 2" xfId="35250"/>
    <cellStyle name="Normal 5 5 2 2 2 2" xfId="35251"/>
    <cellStyle name="Normal 5 5 2 2 2 2 2" xfId="35252"/>
    <cellStyle name="Normal 5 5 2 2 2 3" xfId="35253"/>
    <cellStyle name="Normal 5 5 2 2 3" xfId="35254"/>
    <cellStyle name="Normal 5 5 2 2 3 2" xfId="35255"/>
    <cellStyle name="Normal 5 5 2 2 3 2 2" xfId="35256"/>
    <cellStyle name="Normal 5 5 2 2 3 3" xfId="35257"/>
    <cellStyle name="Normal 5 5 2 2 4" xfId="35258"/>
    <cellStyle name="Normal 5 5 2 2 4 2" xfId="35259"/>
    <cellStyle name="Normal 5 5 2 2 5" xfId="35260"/>
    <cellStyle name="Normal 5 5 2 3" xfId="35261"/>
    <cellStyle name="Normal 5 5 2 3 2" xfId="35262"/>
    <cellStyle name="Normal 5 5 2 3 2 2" xfId="35263"/>
    <cellStyle name="Normal 5 5 2 3 3" xfId="35264"/>
    <cellStyle name="Normal 5 5 2 4" xfId="35265"/>
    <cellStyle name="Normal 5 5 2 4 2" xfId="35266"/>
    <cellStyle name="Normal 5 5 2 4 2 2" xfId="35267"/>
    <cellStyle name="Normal 5 5 2 4 3" xfId="35268"/>
    <cellStyle name="Normal 5 5 2 5" xfId="35269"/>
    <cellStyle name="Normal 5 5 2 5 2" xfId="35270"/>
    <cellStyle name="Normal 5 5 2 6" xfId="35271"/>
    <cellStyle name="Normal 5 5 2 7" xfId="35272"/>
    <cellStyle name="Normal 5 5 3" xfId="35273"/>
    <cellStyle name="Normal 5 5 3 2" xfId="35274"/>
    <cellStyle name="Normal 5 5 3 2 2" xfId="35275"/>
    <cellStyle name="Normal 5 5 3 2 2 2" xfId="35276"/>
    <cellStyle name="Normal 5 5 3 2 3" xfId="35277"/>
    <cellStyle name="Normal 5 5 3 3" xfId="35278"/>
    <cellStyle name="Normal 5 5 3 3 2" xfId="35279"/>
    <cellStyle name="Normal 5 5 3 3 2 2" xfId="35280"/>
    <cellStyle name="Normal 5 5 3 3 3" xfId="35281"/>
    <cellStyle name="Normal 5 5 3 4" xfId="35282"/>
    <cellStyle name="Normal 5 5 3 4 2" xfId="35283"/>
    <cellStyle name="Normal 5 5 3 5" xfId="35284"/>
    <cellStyle name="Normal 5 5 3 6" xfId="35285"/>
    <cellStyle name="Normal 5 5 4" xfId="35286"/>
    <cellStyle name="Normal 5 5 4 2" xfId="35287"/>
    <cellStyle name="Normal 5 5 4 2 2" xfId="35288"/>
    <cellStyle name="Normal 5 5 4 3" xfId="35289"/>
    <cellStyle name="Normal 5 5 4 4" xfId="35290"/>
    <cellStyle name="Normal 5 5 4 5" xfId="35291"/>
    <cellStyle name="Normal 5 5 4 6" xfId="35292"/>
    <cellStyle name="Normal 5 5 5" xfId="35293"/>
    <cellStyle name="Normal 5 5 5 2" xfId="35294"/>
    <cellStyle name="Normal 5 5 5 2 2" xfId="35295"/>
    <cellStyle name="Normal 5 5 5 3" xfId="35296"/>
    <cellStyle name="Normal 5 5 6" xfId="35297"/>
    <cellStyle name="Normal 5 5 6 2" xfId="35298"/>
    <cellStyle name="Normal 5 5 7" xfId="35299"/>
    <cellStyle name="Normal 5 6" xfId="35300"/>
    <cellStyle name="Normal 5 6 2" xfId="35301"/>
    <cellStyle name="Normal 5 6 2 2" xfId="35302"/>
    <cellStyle name="Normal 5 6 2 2 2" xfId="35303"/>
    <cellStyle name="Normal 5 6 2 2 2 2" xfId="35304"/>
    <cellStyle name="Normal 5 6 2 2 3" xfId="35305"/>
    <cellStyle name="Normal 5 6 2 3" xfId="35306"/>
    <cellStyle name="Normal 5 6 2 3 2" xfId="35307"/>
    <cellStyle name="Normal 5 6 2 3 2 2" xfId="35308"/>
    <cellStyle name="Normal 5 6 2 3 3" xfId="35309"/>
    <cellStyle name="Normal 5 6 2 4" xfId="35310"/>
    <cellStyle name="Normal 5 6 2 4 2" xfId="35311"/>
    <cellStyle name="Normal 5 6 2 5" xfId="35312"/>
    <cellStyle name="Normal 5 6 3" xfId="35313"/>
    <cellStyle name="Normal 5 6 3 2" xfId="35314"/>
    <cellStyle name="Normal 5 6 3 2 2" xfId="35315"/>
    <cellStyle name="Normal 5 6 3 3" xfId="35316"/>
    <cellStyle name="Normal 5 6 4" xfId="35317"/>
    <cellStyle name="Normal 5 6 4 2" xfId="35318"/>
    <cellStyle name="Normal 5 6 4 2 2" xfId="35319"/>
    <cellStyle name="Normal 5 6 4 3" xfId="35320"/>
    <cellStyle name="Normal 5 6 5" xfId="35321"/>
    <cellStyle name="Normal 5 6 5 2" xfId="35322"/>
    <cellStyle name="Normal 5 6 6" xfId="35323"/>
    <cellStyle name="Normal 5 6 7" xfId="35324"/>
    <cellStyle name="Normal 5 7" xfId="35325"/>
    <cellStyle name="Normal 5 7 2" xfId="35326"/>
    <cellStyle name="Normal 5 7 2 2" xfId="35327"/>
    <cellStyle name="Normal 5 7 2 2 2" xfId="35328"/>
    <cellStyle name="Normal 5 7 2 3" xfId="35329"/>
    <cellStyle name="Normal 5 7 3" xfId="35330"/>
    <cellStyle name="Normal 5 7 3 2" xfId="35331"/>
    <cellStyle name="Normal 5 7 3 2 2" xfId="35332"/>
    <cellStyle name="Normal 5 7 3 3" xfId="35333"/>
    <cellStyle name="Normal 5 7 4" xfId="35334"/>
    <cellStyle name="Normal 5 7 4 2" xfId="35335"/>
    <cellStyle name="Normal 5 7 5" xfId="35336"/>
    <cellStyle name="Normal 5 7 6" xfId="35337"/>
    <cellStyle name="Normal 5 8" xfId="35338"/>
    <cellStyle name="Normal 5 8 2" xfId="35339"/>
    <cellStyle name="Normal 5 8 2 2" xfId="35340"/>
    <cellStyle name="Normal 5 8 3" xfId="35341"/>
    <cellStyle name="Normal 5 8 3 2" xfId="35342"/>
    <cellStyle name="Normal 5 8 4" xfId="35343"/>
    <cellStyle name="Normal 5 8 4 2" xfId="35344"/>
    <cellStyle name="Normal 5 8 5" xfId="35345"/>
    <cellStyle name="Normal 5 8 6" xfId="35346"/>
    <cellStyle name="Normal 5 9" xfId="35347"/>
    <cellStyle name="Normal 5 9 2" xfId="35348"/>
    <cellStyle name="Normal 5 9 2 2" xfId="35349"/>
    <cellStyle name="Normal 5 9 3" xfId="35350"/>
    <cellStyle name="Normal 5 9 3 2" xfId="35351"/>
    <cellStyle name="Normal 5 9 4" xfId="35352"/>
    <cellStyle name="Normal 5 9 4 2" xfId="35353"/>
    <cellStyle name="Normal 5 9 5" xfId="35354"/>
    <cellStyle name="Normal 5_10051" xfId="35355"/>
    <cellStyle name="Normal 50" xfId="35356"/>
    <cellStyle name="Normal 50 2" xfId="35357"/>
    <cellStyle name="Normal 50 2 2" xfId="35358"/>
    <cellStyle name="Normal 50 2 2 2" xfId="35359"/>
    <cellStyle name="Normal 50 2 2 2 2" xfId="35360"/>
    <cellStyle name="Normal 50 2 2 2 2 2" xfId="35361"/>
    <cellStyle name="Normal 50 2 2 2 2 2 2" xfId="35362"/>
    <cellStyle name="Normal 50 2 2 2 2 3" xfId="35363"/>
    <cellStyle name="Normal 50 2 2 2 3" xfId="35364"/>
    <cellStyle name="Normal 50 2 2 2 3 2" xfId="35365"/>
    <cellStyle name="Normal 50 2 2 2 3 2 2" xfId="35366"/>
    <cellStyle name="Normal 50 2 2 2 3 3" xfId="35367"/>
    <cellStyle name="Normal 50 2 2 2 4" xfId="35368"/>
    <cellStyle name="Normal 50 2 2 2 4 2" xfId="35369"/>
    <cellStyle name="Normal 50 2 2 2 5" xfId="35370"/>
    <cellStyle name="Normal 50 2 2 3" xfId="35371"/>
    <cellStyle name="Normal 50 2 2 3 2" xfId="35372"/>
    <cellStyle name="Normal 50 2 2 3 2 2" xfId="35373"/>
    <cellStyle name="Normal 50 2 2 3 3" xfId="35374"/>
    <cellStyle name="Normal 50 2 2 4" xfId="35375"/>
    <cellStyle name="Normal 50 2 2 4 2" xfId="35376"/>
    <cellStyle name="Normal 50 2 2 4 2 2" xfId="35377"/>
    <cellStyle name="Normal 50 2 2 4 3" xfId="35378"/>
    <cellStyle name="Normal 50 2 2 5" xfId="35379"/>
    <cellStyle name="Normal 50 2 2 5 2" xfId="35380"/>
    <cellStyle name="Normal 50 2 2 6" xfId="35381"/>
    <cellStyle name="Normal 50 2 3" xfId="35382"/>
    <cellStyle name="Normal 50 2 3 2" xfId="35383"/>
    <cellStyle name="Normal 50 2 3 2 2" xfId="35384"/>
    <cellStyle name="Normal 50 2 3 2 2 2" xfId="35385"/>
    <cellStyle name="Normal 50 2 3 2 3" xfId="35386"/>
    <cellStyle name="Normal 50 2 3 3" xfId="35387"/>
    <cellStyle name="Normal 50 2 3 3 2" xfId="35388"/>
    <cellStyle name="Normal 50 2 3 3 2 2" xfId="35389"/>
    <cellStyle name="Normal 50 2 3 3 3" xfId="35390"/>
    <cellStyle name="Normal 50 2 3 4" xfId="35391"/>
    <cellStyle name="Normal 50 2 3 4 2" xfId="35392"/>
    <cellStyle name="Normal 50 2 3 5" xfId="35393"/>
    <cellStyle name="Normal 50 2 4" xfId="35394"/>
    <cellStyle name="Normal 50 2 4 2" xfId="35395"/>
    <cellStyle name="Normal 50 2 4 2 2" xfId="35396"/>
    <cellStyle name="Normal 50 2 4 3" xfId="35397"/>
    <cellStyle name="Normal 50 2 5" xfId="35398"/>
    <cellStyle name="Normal 50 2 5 2" xfId="35399"/>
    <cellStyle name="Normal 50 2 5 2 2" xfId="35400"/>
    <cellStyle name="Normal 50 2 5 3" xfId="35401"/>
    <cellStyle name="Normal 50 2 6" xfId="35402"/>
    <cellStyle name="Normal 50 2 6 2" xfId="35403"/>
    <cellStyle name="Normal 50 2 7" xfId="35404"/>
    <cellStyle name="Normal 50 3" xfId="35405"/>
    <cellStyle name="Normal 50 3 2" xfId="35406"/>
    <cellStyle name="Normal 50 3 2 2" xfId="35407"/>
    <cellStyle name="Normal 50 3 2 2 2" xfId="35408"/>
    <cellStyle name="Normal 50 3 2 2 2 2" xfId="35409"/>
    <cellStyle name="Normal 50 3 2 2 3" xfId="35410"/>
    <cellStyle name="Normal 50 3 2 3" xfId="35411"/>
    <cellStyle name="Normal 50 3 2 3 2" xfId="35412"/>
    <cellStyle name="Normal 50 3 2 3 2 2" xfId="35413"/>
    <cellStyle name="Normal 50 3 2 3 3" xfId="35414"/>
    <cellStyle name="Normal 50 3 2 4" xfId="35415"/>
    <cellStyle name="Normal 50 3 2 4 2" xfId="35416"/>
    <cellStyle name="Normal 50 3 2 5" xfId="35417"/>
    <cellStyle name="Normal 50 3 3" xfId="35418"/>
    <cellStyle name="Normal 50 3 3 2" xfId="35419"/>
    <cellStyle name="Normal 50 3 3 2 2" xfId="35420"/>
    <cellStyle name="Normal 50 3 3 3" xfId="35421"/>
    <cellStyle name="Normal 50 3 4" xfId="35422"/>
    <cellStyle name="Normal 50 3 4 2" xfId="35423"/>
    <cellStyle name="Normal 50 3 4 2 2" xfId="35424"/>
    <cellStyle name="Normal 50 3 4 3" xfId="35425"/>
    <cellStyle name="Normal 50 3 5" xfId="35426"/>
    <cellStyle name="Normal 50 3 5 2" xfId="35427"/>
    <cellStyle name="Normal 50 3 6" xfId="35428"/>
    <cellStyle name="Normal 50 4" xfId="35429"/>
    <cellStyle name="Normal 50 4 2" xfId="35430"/>
    <cellStyle name="Normal 50 4 2 2" xfId="35431"/>
    <cellStyle name="Normal 50 4 2 2 2" xfId="35432"/>
    <cellStyle name="Normal 50 4 2 3" xfId="35433"/>
    <cellStyle name="Normal 50 4 3" xfId="35434"/>
    <cellStyle name="Normal 50 4 3 2" xfId="35435"/>
    <cellStyle name="Normal 50 4 3 2 2" xfId="35436"/>
    <cellStyle name="Normal 50 4 3 3" xfId="35437"/>
    <cellStyle name="Normal 50 4 4" xfId="35438"/>
    <cellStyle name="Normal 50 4 4 2" xfId="35439"/>
    <cellStyle name="Normal 50 4 5" xfId="35440"/>
    <cellStyle name="Normal 50 5" xfId="35441"/>
    <cellStyle name="Normal 50 5 2" xfId="35442"/>
    <cellStyle name="Normal 50 5 2 2" xfId="35443"/>
    <cellStyle name="Normal 50 5 3" xfId="35444"/>
    <cellStyle name="Normal 50 6" xfId="35445"/>
    <cellStyle name="Normal 50 6 2" xfId="35446"/>
    <cellStyle name="Normal 50 6 2 2" xfId="35447"/>
    <cellStyle name="Normal 50 6 3" xfId="35448"/>
    <cellStyle name="Normal 50 7" xfId="35449"/>
    <cellStyle name="Normal 50 7 2" xfId="35450"/>
    <cellStyle name="Normal 50 8" xfId="35451"/>
    <cellStyle name="Normal 50 9" xfId="35452"/>
    <cellStyle name="Normal 51" xfId="35453"/>
    <cellStyle name="Normal 51 2" xfId="35454"/>
    <cellStyle name="Normal 51 2 2" xfId="35455"/>
    <cellStyle name="Normal 51 2 2 2" xfId="35456"/>
    <cellStyle name="Normal 51 2 2 2 2" xfId="35457"/>
    <cellStyle name="Normal 51 2 2 2 2 2" xfId="35458"/>
    <cellStyle name="Normal 51 2 2 2 2 2 2" xfId="35459"/>
    <cellStyle name="Normal 51 2 2 2 2 3" xfId="35460"/>
    <cellStyle name="Normal 51 2 2 2 3" xfId="35461"/>
    <cellStyle name="Normal 51 2 2 2 3 2" xfId="35462"/>
    <cellStyle name="Normal 51 2 2 2 3 2 2" xfId="35463"/>
    <cellStyle name="Normal 51 2 2 2 3 3" xfId="35464"/>
    <cellStyle name="Normal 51 2 2 2 4" xfId="35465"/>
    <cellStyle name="Normal 51 2 2 2 4 2" xfId="35466"/>
    <cellStyle name="Normal 51 2 2 2 5" xfId="35467"/>
    <cellStyle name="Normal 51 2 2 3" xfId="35468"/>
    <cellStyle name="Normal 51 2 2 3 2" xfId="35469"/>
    <cellStyle name="Normal 51 2 2 3 2 2" xfId="35470"/>
    <cellStyle name="Normal 51 2 2 3 3" xfId="35471"/>
    <cellStyle name="Normal 51 2 2 4" xfId="35472"/>
    <cellStyle name="Normal 51 2 2 4 2" xfId="35473"/>
    <cellStyle name="Normal 51 2 2 4 2 2" xfId="35474"/>
    <cellStyle name="Normal 51 2 2 4 3" xfId="35475"/>
    <cellStyle name="Normal 51 2 2 5" xfId="35476"/>
    <cellStyle name="Normal 51 2 2 5 2" xfId="35477"/>
    <cellStyle name="Normal 51 2 2 6" xfId="35478"/>
    <cellStyle name="Normal 51 2 3" xfId="35479"/>
    <cellStyle name="Normal 51 2 3 2" xfId="35480"/>
    <cellStyle name="Normal 51 2 3 2 2" xfId="35481"/>
    <cellStyle name="Normal 51 2 3 2 2 2" xfId="35482"/>
    <cellStyle name="Normal 51 2 3 2 3" xfId="35483"/>
    <cellStyle name="Normal 51 2 3 3" xfId="35484"/>
    <cellStyle name="Normal 51 2 3 3 2" xfId="35485"/>
    <cellStyle name="Normal 51 2 3 3 2 2" xfId="35486"/>
    <cellStyle name="Normal 51 2 3 3 3" xfId="35487"/>
    <cellStyle name="Normal 51 2 3 4" xfId="35488"/>
    <cellStyle name="Normal 51 2 3 4 2" xfId="35489"/>
    <cellStyle name="Normal 51 2 3 5" xfId="35490"/>
    <cellStyle name="Normal 51 2 4" xfId="35491"/>
    <cellStyle name="Normal 51 2 4 2" xfId="35492"/>
    <cellStyle name="Normal 51 2 4 2 2" xfId="35493"/>
    <cellStyle name="Normal 51 2 4 3" xfId="35494"/>
    <cellStyle name="Normal 51 2 5" xfId="35495"/>
    <cellStyle name="Normal 51 2 5 2" xfId="35496"/>
    <cellStyle name="Normal 51 2 5 2 2" xfId="35497"/>
    <cellStyle name="Normal 51 2 5 3" xfId="35498"/>
    <cellStyle name="Normal 51 2 6" xfId="35499"/>
    <cellStyle name="Normal 51 2 6 2" xfId="35500"/>
    <cellStyle name="Normal 51 2 7" xfId="35501"/>
    <cellStyle name="Normal 51 3" xfId="35502"/>
    <cellStyle name="Normal 51 3 2" xfId="35503"/>
    <cellStyle name="Normal 51 3 2 2" xfId="35504"/>
    <cellStyle name="Normal 51 3 2 2 2" xfId="35505"/>
    <cellStyle name="Normal 51 3 2 2 2 2" xfId="35506"/>
    <cellStyle name="Normal 51 3 2 2 3" xfId="35507"/>
    <cellStyle name="Normal 51 3 2 3" xfId="35508"/>
    <cellStyle name="Normal 51 3 2 3 2" xfId="35509"/>
    <cellStyle name="Normal 51 3 2 3 2 2" xfId="35510"/>
    <cellStyle name="Normal 51 3 2 3 3" xfId="35511"/>
    <cellStyle name="Normal 51 3 2 4" xfId="35512"/>
    <cellStyle name="Normal 51 3 2 4 2" xfId="35513"/>
    <cellStyle name="Normal 51 3 2 5" xfId="35514"/>
    <cellStyle name="Normal 51 3 3" xfId="35515"/>
    <cellStyle name="Normal 51 3 3 2" xfId="35516"/>
    <cellStyle name="Normal 51 3 3 2 2" xfId="35517"/>
    <cellStyle name="Normal 51 3 3 3" xfId="35518"/>
    <cellStyle name="Normal 51 3 4" xfId="35519"/>
    <cellStyle name="Normal 51 3 4 2" xfId="35520"/>
    <cellStyle name="Normal 51 3 4 2 2" xfId="35521"/>
    <cellStyle name="Normal 51 3 4 3" xfId="35522"/>
    <cellStyle name="Normal 51 3 5" xfId="35523"/>
    <cellStyle name="Normal 51 3 5 2" xfId="35524"/>
    <cellStyle name="Normal 51 3 6" xfId="35525"/>
    <cellStyle name="Normal 51 4" xfId="35526"/>
    <cellStyle name="Normal 51 4 2" xfId="35527"/>
    <cellStyle name="Normal 51 4 2 2" xfId="35528"/>
    <cellStyle name="Normal 51 4 2 2 2" xfId="35529"/>
    <cellStyle name="Normal 51 4 2 3" xfId="35530"/>
    <cellStyle name="Normal 51 4 3" xfId="35531"/>
    <cellStyle name="Normal 51 4 3 2" xfId="35532"/>
    <cellStyle name="Normal 51 4 3 2 2" xfId="35533"/>
    <cellStyle name="Normal 51 4 3 3" xfId="35534"/>
    <cellStyle name="Normal 51 4 4" xfId="35535"/>
    <cellStyle name="Normal 51 4 4 2" xfId="35536"/>
    <cellStyle name="Normal 51 4 5" xfId="35537"/>
    <cellStyle name="Normal 51 5" xfId="35538"/>
    <cellStyle name="Normal 51 5 2" xfId="35539"/>
    <cellStyle name="Normal 51 5 2 2" xfId="35540"/>
    <cellStyle name="Normal 51 5 3" xfId="35541"/>
    <cellStyle name="Normal 51 6" xfId="35542"/>
    <cellStyle name="Normal 51 6 2" xfId="35543"/>
    <cellStyle name="Normal 51 6 2 2" xfId="35544"/>
    <cellStyle name="Normal 51 6 3" xfId="35545"/>
    <cellStyle name="Normal 51 7" xfId="35546"/>
    <cellStyle name="Normal 51 7 2" xfId="35547"/>
    <cellStyle name="Normal 51 8" xfId="35548"/>
    <cellStyle name="Normal 51 9" xfId="35549"/>
    <cellStyle name="Normal 52" xfId="35550"/>
    <cellStyle name="Normal 52 2" xfId="35551"/>
    <cellStyle name="Normal 52 2 2" xfId="35552"/>
    <cellStyle name="Normal 52 2 2 2" xfId="35553"/>
    <cellStyle name="Normal 52 2 2 2 2" xfId="35554"/>
    <cellStyle name="Normal 52 2 2 2 2 2" xfId="35555"/>
    <cellStyle name="Normal 52 2 2 2 2 2 2" xfId="35556"/>
    <cellStyle name="Normal 52 2 2 2 2 3" xfId="35557"/>
    <cellStyle name="Normal 52 2 2 2 3" xfId="35558"/>
    <cellStyle name="Normal 52 2 2 2 3 2" xfId="35559"/>
    <cellStyle name="Normal 52 2 2 2 3 2 2" xfId="35560"/>
    <cellStyle name="Normal 52 2 2 2 3 3" xfId="35561"/>
    <cellStyle name="Normal 52 2 2 2 4" xfId="35562"/>
    <cellStyle name="Normal 52 2 2 2 4 2" xfId="35563"/>
    <cellStyle name="Normal 52 2 2 2 5" xfId="35564"/>
    <cellStyle name="Normal 52 2 2 3" xfId="35565"/>
    <cellStyle name="Normal 52 2 2 3 2" xfId="35566"/>
    <cellStyle name="Normal 52 2 2 3 2 2" xfId="35567"/>
    <cellStyle name="Normal 52 2 2 3 3" xfId="35568"/>
    <cellStyle name="Normal 52 2 2 4" xfId="35569"/>
    <cellStyle name="Normal 52 2 2 4 2" xfId="35570"/>
    <cellStyle name="Normal 52 2 2 4 2 2" xfId="35571"/>
    <cellStyle name="Normal 52 2 2 4 3" xfId="35572"/>
    <cellStyle name="Normal 52 2 2 5" xfId="35573"/>
    <cellStyle name="Normal 52 2 2 5 2" xfId="35574"/>
    <cellStyle name="Normal 52 2 2 6" xfId="35575"/>
    <cellStyle name="Normal 52 2 3" xfId="35576"/>
    <cellStyle name="Normal 52 2 3 2" xfId="35577"/>
    <cellStyle name="Normal 52 2 3 2 2" xfId="35578"/>
    <cellStyle name="Normal 52 2 3 2 2 2" xfId="35579"/>
    <cellStyle name="Normal 52 2 3 2 3" xfId="35580"/>
    <cellStyle name="Normal 52 2 3 3" xfId="35581"/>
    <cellStyle name="Normal 52 2 3 3 2" xfId="35582"/>
    <cellStyle name="Normal 52 2 3 3 2 2" xfId="35583"/>
    <cellStyle name="Normal 52 2 3 3 3" xfId="35584"/>
    <cellStyle name="Normal 52 2 3 4" xfId="35585"/>
    <cellStyle name="Normal 52 2 3 4 2" xfId="35586"/>
    <cellStyle name="Normal 52 2 3 5" xfId="35587"/>
    <cellStyle name="Normal 52 2 4" xfId="35588"/>
    <cellStyle name="Normal 52 2 4 2" xfId="35589"/>
    <cellStyle name="Normal 52 2 4 2 2" xfId="35590"/>
    <cellStyle name="Normal 52 2 4 3" xfId="35591"/>
    <cellStyle name="Normal 52 2 5" xfId="35592"/>
    <cellStyle name="Normal 52 2 5 2" xfId="35593"/>
    <cellStyle name="Normal 52 2 5 2 2" xfId="35594"/>
    <cellStyle name="Normal 52 2 5 3" xfId="35595"/>
    <cellStyle name="Normal 52 2 6" xfId="35596"/>
    <cellStyle name="Normal 52 2 6 2" xfId="35597"/>
    <cellStyle name="Normal 52 2 7" xfId="35598"/>
    <cellStyle name="Normal 52 3" xfId="35599"/>
    <cellStyle name="Normal 52 3 2" xfId="35600"/>
    <cellStyle name="Normal 52 3 2 2" xfId="35601"/>
    <cellStyle name="Normal 52 3 2 2 2" xfId="35602"/>
    <cellStyle name="Normal 52 3 2 2 2 2" xfId="35603"/>
    <cellStyle name="Normal 52 3 2 2 3" xfId="35604"/>
    <cellStyle name="Normal 52 3 2 3" xfId="35605"/>
    <cellStyle name="Normal 52 3 2 3 2" xfId="35606"/>
    <cellStyle name="Normal 52 3 2 3 2 2" xfId="35607"/>
    <cellStyle name="Normal 52 3 2 3 3" xfId="35608"/>
    <cellStyle name="Normal 52 3 2 4" xfId="35609"/>
    <cellStyle name="Normal 52 3 2 4 2" xfId="35610"/>
    <cellStyle name="Normal 52 3 2 5" xfId="35611"/>
    <cellStyle name="Normal 52 3 3" xfId="35612"/>
    <cellStyle name="Normal 52 3 3 2" xfId="35613"/>
    <cellStyle name="Normal 52 3 3 2 2" xfId="35614"/>
    <cellStyle name="Normal 52 3 3 3" xfId="35615"/>
    <cellStyle name="Normal 52 3 4" xfId="35616"/>
    <cellStyle name="Normal 52 3 4 2" xfId="35617"/>
    <cellStyle name="Normal 52 3 4 2 2" xfId="35618"/>
    <cellStyle name="Normal 52 3 4 3" xfId="35619"/>
    <cellStyle name="Normal 52 3 5" xfId="35620"/>
    <cellStyle name="Normal 52 3 5 2" xfId="35621"/>
    <cellStyle name="Normal 52 3 6" xfId="35622"/>
    <cellStyle name="Normal 52 4" xfId="35623"/>
    <cellStyle name="Normal 52 4 2" xfId="35624"/>
    <cellStyle name="Normal 52 4 2 2" xfId="35625"/>
    <cellStyle name="Normal 52 4 2 2 2" xfId="35626"/>
    <cellStyle name="Normal 52 4 2 3" xfId="35627"/>
    <cellStyle name="Normal 52 4 3" xfId="35628"/>
    <cellStyle name="Normal 52 4 3 2" xfId="35629"/>
    <cellStyle name="Normal 52 4 3 2 2" xfId="35630"/>
    <cellStyle name="Normal 52 4 3 3" xfId="35631"/>
    <cellStyle name="Normal 52 4 4" xfId="35632"/>
    <cellStyle name="Normal 52 4 4 2" xfId="35633"/>
    <cellStyle name="Normal 52 4 5" xfId="35634"/>
    <cellStyle name="Normal 52 5" xfId="35635"/>
    <cellStyle name="Normal 52 5 2" xfId="35636"/>
    <cellStyle name="Normal 52 5 2 2" xfId="35637"/>
    <cellStyle name="Normal 52 5 3" xfId="35638"/>
    <cellStyle name="Normal 52 6" xfId="35639"/>
    <cellStyle name="Normal 52 6 2" xfId="35640"/>
    <cellStyle name="Normal 52 6 2 2" xfId="35641"/>
    <cellStyle name="Normal 52 6 3" xfId="35642"/>
    <cellStyle name="Normal 52 7" xfId="35643"/>
    <cellStyle name="Normal 52 7 2" xfId="35644"/>
    <cellStyle name="Normal 52 8" xfId="35645"/>
    <cellStyle name="Normal 52 9" xfId="35646"/>
    <cellStyle name="Normal 53" xfId="35647"/>
    <cellStyle name="Normal 53 2" xfId="35648"/>
    <cellStyle name="Normal 53 2 2" xfId="35649"/>
    <cellStyle name="Normal 53 2 2 2" xfId="35650"/>
    <cellStyle name="Normal 53 2 2 2 2" xfId="35651"/>
    <cellStyle name="Normal 53 2 2 2 2 2" xfId="35652"/>
    <cellStyle name="Normal 53 2 2 2 2 2 2" xfId="35653"/>
    <cellStyle name="Normal 53 2 2 2 2 3" xfId="35654"/>
    <cellStyle name="Normal 53 2 2 2 3" xfId="35655"/>
    <cellStyle name="Normal 53 2 2 2 3 2" xfId="35656"/>
    <cellStyle name="Normal 53 2 2 2 3 2 2" xfId="35657"/>
    <cellStyle name="Normal 53 2 2 2 3 3" xfId="35658"/>
    <cellStyle name="Normal 53 2 2 2 4" xfId="35659"/>
    <cellStyle name="Normal 53 2 2 2 4 2" xfId="35660"/>
    <cellStyle name="Normal 53 2 2 2 5" xfId="35661"/>
    <cellStyle name="Normal 53 2 2 3" xfId="35662"/>
    <cellStyle name="Normal 53 2 2 3 2" xfId="35663"/>
    <cellStyle name="Normal 53 2 2 3 2 2" xfId="35664"/>
    <cellStyle name="Normal 53 2 2 3 3" xfId="35665"/>
    <cellStyle name="Normal 53 2 2 4" xfId="35666"/>
    <cellStyle name="Normal 53 2 2 4 2" xfId="35667"/>
    <cellStyle name="Normal 53 2 2 4 2 2" xfId="35668"/>
    <cellStyle name="Normal 53 2 2 4 3" xfId="35669"/>
    <cellStyle name="Normal 53 2 2 5" xfId="35670"/>
    <cellStyle name="Normal 53 2 2 5 2" xfId="35671"/>
    <cellStyle name="Normal 53 2 2 6" xfId="35672"/>
    <cellStyle name="Normal 53 2 3" xfId="35673"/>
    <cellStyle name="Normal 53 2 3 2" xfId="35674"/>
    <cellStyle name="Normal 53 2 3 2 2" xfId="35675"/>
    <cellStyle name="Normal 53 2 3 2 2 2" xfId="35676"/>
    <cellStyle name="Normal 53 2 3 2 3" xfId="35677"/>
    <cellStyle name="Normal 53 2 3 3" xfId="35678"/>
    <cellStyle name="Normal 53 2 3 3 2" xfId="35679"/>
    <cellStyle name="Normal 53 2 3 3 2 2" xfId="35680"/>
    <cellStyle name="Normal 53 2 3 3 3" xfId="35681"/>
    <cellStyle name="Normal 53 2 3 4" xfId="35682"/>
    <cellStyle name="Normal 53 2 3 4 2" xfId="35683"/>
    <cellStyle name="Normal 53 2 3 5" xfId="35684"/>
    <cellStyle name="Normal 53 2 4" xfId="35685"/>
    <cellStyle name="Normal 53 2 4 2" xfId="35686"/>
    <cellStyle name="Normal 53 2 4 2 2" xfId="35687"/>
    <cellStyle name="Normal 53 2 4 3" xfId="35688"/>
    <cellStyle name="Normal 53 2 5" xfId="35689"/>
    <cellStyle name="Normal 53 2 5 2" xfId="35690"/>
    <cellStyle name="Normal 53 2 5 2 2" xfId="35691"/>
    <cellStyle name="Normal 53 2 5 3" xfId="35692"/>
    <cellStyle name="Normal 53 2 6" xfId="35693"/>
    <cellStyle name="Normal 53 2 6 2" xfId="35694"/>
    <cellStyle name="Normal 53 2 7" xfId="35695"/>
    <cellStyle name="Normal 53 3" xfId="35696"/>
    <cellStyle name="Normal 53 3 2" xfId="35697"/>
    <cellStyle name="Normal 53 3 2 2" xfId="35698"/>
    <cellStyle name="Normal 53 3 2 2 2" xfId="35699"/>
    <cellStyle name="Normal 53 3 2 2 2 2" xfId="35700"/>
    <cellStyle name="Normal 53 3 2 2 3" xfId="35701"/>
    <cellStyle name="Normal 53 3 2 3" xfId="35702"/>
    <cellStyle name="Normal 53 3 2 3 2" xfId="35703"/>
    <cellStyle name="Normal 53 3 2 3 2 2" xfId="35704"/>
    <cellStyle name="Normal 53 3 2 3 3" xfId="35705"/>
    <cellStyle name="Normal 53 3 2 4" xfId="35706"/>
    <cellStyle name="Normal 53 3 2 4 2" xfId="35707"/>
    <cellStyle name="Normal 53 3 2 5" xfId="35708"/>
    <cellStyle name="Normal 53 3 3" xfId="35709"/>
    <cellStyle name="Normal 53 3 3 2" xfId="35710"/>
    <cellStyle name="Normal 53 3 3 2 2" xfId="35711"/>
    <cellStyle name="Normal 53 3 3 3" xfId="35712"/>
    <cellStyle name="Normal 53 3 4" xfId="35713"/>
    <cellStyle name="Normal 53 3 4 2" xfId="35714"/>
    <cellStyle name="Normal 53 3 4 2 2" xfId="35715"/>
    <cellStyle name="Normal 53 3 4 3" xfId="35716"/>
    <cellStyle name="Normal 53 3 5" xfId="35717"/>
    <cellStyle name="Normal 53 3 5 2" xfId="35718"/>
    <cellStyle name="Normal 53 3 6" xfId="35719"/>
    <cellStyle name="Normal 53 4" xfId="35720"/>
    <cellStyle name="Normal 53 4 2" xfId="35721"/>
    <cellStyle name="Normal 53 4 2 2" xfId="35722"/>
    <cellStyle name="Normal 53 4 2 2 2" xfId="35723"/>
    <cellStyle name="Normal 53 4 2 3" xfId="35724"/>
    <cellStyle name="Normal 53 4 3" xfId="35725"/>
    <cellStyle name="Normal 53 4 3 2" xfId="35726"/>
    <cellStyle name="Normal 53 4 3 2 2" xfId="35727"/>
    <cellStyle name="Normal 53 4 3 3" xfId="35728"/>
    <cellStyle name="Normal 53 4 4" xfId="35729"/>
    <cellStyle name="Normal 53 4 4 2" xfId="35730"/>
    <cellStyle name="Normal 53 4 5" xfId="35731"/>
    <cellStyle name="Normal 53 5" xfId="35732"/>
    <cellStyle name="Normal 53 5 2" xfId="35733"/>
    <cellStyle name="Normal 53 5 2 2" xfId="35734"/>
    <cellStyle name="Normal 53 5 3" xfId="35735"/>
    <cellStyle name="Normal 53 6" xfId="35736"/>
    <cellStyle name="Normal 53 6 2" xfId="35737"/>
    <cellStyle name="Normal 53 6 2 2" xfId="35738"/>
    <cellStyle name="Normal 53 6 3" xfId="35739"/>
    <cellStyle name="Normal 53 7" xfId="35740"/>
    <cellStyle name="Normal 53 7 2" xfId="35741"/>
    <cellStyle name="Normal 53 8" xfId="35742"/>
    <cellStyle name="Normal 53 9" xfId="35743"/>
    <cellStyle name="Normal 54" xfId="35744"/>
    <cellStyle name="Normal 54 2" xfId="35745"/>
    <cellStyle name="Normal 54 2 2" xfId="35746"/>
    <cellStyle name="Normal 54 2 2 2" xfId="35747"/>
    <cellStyle name="Normal 54 2 2 2 2" xfId="35748"/>
    <cellStyle name="Normal 54 2 2 2 2 2" xfId="35749"/>
    <cellStyle name="Normal 54 2 2 2 2 2 2" xfId="35750"/>
    <cellStyle name="Normal 54 2 2 2 2 3" xfId="35751"/>
    <cellStyle name="Normal 54 2 2 2 3" xfId="35752"/>
    <cellStyle name="Normal 54 2 2 2 3 2" xfId="35753"/>
    <cellStyle name="Normal 54 2 2 2 3 2 2" xfId="35754"/>
    <cellStyle name="Normal 54 2 2 2 3 3" xfId="35755"/>
    <cellStyle name="Normal 54 2 2 2 4" xfId="35756"/>
    <cellStyle name="Normal 54 2 2 2 4 2" xfId="35757"/>
    <cellStyle name="Normal 54 2 2 2 5" xfId="35758"/>
    <cellStyle name="Normal 54 2 2 3" xfId="35759"/>
    <cellStyle name="Normal 54 2 2 3 2" xfId="35760"/>
    <cellStyle name="Normal 54 2 2 3 2 2" xfId="35761"/>
    <cellStyle name="Normal 54 2 2 3 3" xfId="35762"/>
    <cellStyle name="Normal 54 2 2 4" xfId="35763"/>
    <cellStyle name="Normal 54 2 2 4 2" xfId="35764"/>
    <cellStyle name="Normal 54 2 2 4 2 2" xfId="35765"/>
    <cellStyle name="Normal 54 2 2 4 3" xfId="35766"/>
    <cellStyle name="Normal 54 2 2 5" xfId="35767"/>
    <cellStyle name="Normal 54 2 2 5 2" xfId="35768"/>
    <cellStyle name="Normal 54 2 2 6" xfId="35769"/>
    <cellStyle name="Normal 54 2 3" xfId="35770"/>
    <cellStyle name="Normal 54 2 3 2" xfId="35771"/>
    <cellStyle name="Normal 54 2 3 2 2" xfId="35772"/>
    <cellStyle name="Normal 54 2 3 2 2 2" xfId="35773"/>
    <cellStyle name="Normal 54 2 3 2 3" xfId="35774"/>
    <cellStyle name="Normal 54 2 3 3" xfId="35775"/>
    <cellStyle name="Normal 54 2 3 3 2" xfId="35776"/>
    <cellStyle name="Normal 54 2 3 3 2 2" xfId="35777"/>
    <cellStyle name="Normal 54 2 3 3 3" xfId="35778"/>
    <cellStyle name="Normal 54 2 3 4" xfId="35779"/>
    <cellStyle name="Normal 54 2 3 4 2" xfId="35780"/>
    <cellStyle name="Normal 54 2 3 5" xfId="35781"/>
    <cellStyle name="Normal 54 2 4" xfId="35782"/>
    <cellStyle name="Normal 54 2 4 2" xfId="35783"/>
    <cellStyle name="Normal 54 2 4 2 2" xfId="35784"/>
    <cellStyle name="Normal 54 2 4 3" xfId="35785"/>
    <cellStyle name="Normal 54 2 5" xfId="35786"/>
    <cellStyle name="Normal 54 2 5 2" xfId="35787"/>
    <cellStyle name="Normal 54 2 5 2 2" xfId="35788"/>
    <cellStyle name="Normal 54 2 5 3" xfId="35789"/>
    <cellStyle name="Normal 54 2 6" xfId="35790"/>
    <cellStyle name="Normal 54 2 6 2" xfId="35791"/>
    <cellStyle name="Normal 54 2 7" xfId="35792"/>
    <cellStyle name="Normal 54 3" xfId="35793"/>
    <cellStyle name="Normal 54 3 2" xfId="35794"/>
    <cellStyle name="Normal 54 3 2 2" xfId="35795"/>
    <cellStyle name="Normal 54 3 2 2 2" xfId="35796"/>
    <cellStyle name="Normal 54 3 2 2 2 2" xfId="35797"/>
    <cellStyle name="Normal 54 3 2 2 3" xfId="35798"/>
    <cellStyle name="Normal 54 3 2 3" xfId="35799"/>
    <cellStyle name="Normal 54 3 2 3 2" xfId="35800"/>
    <cellStyle name="Normal 54 3 2 3 2 2" xfId="35801"/>
    <cellStyle name="Normal 54 3 2 3 3" xfId="35802"/>
    <cellStyle name="Normal 54 3 2 4" xfId="35803"/>
    <cellStyle name="Normal 54 3 2 4 2" xfId="35804"/>
    <cellStyle name="Normal 54 3 2 5" xfId="35805"/>
    <cellStyle name="Normal 54 3 3" xfId="35806"/>
    <cellStyle name="Normal 54 3 3 2" xfId="35807"/>
    <cellStyle name="Normal 54 3 3 2 2" xfId="35808"/>
    <cellStyle name="Normal 54 3 3 3" xfId="35809"/>
    <cellStyle name="Normal 54 3 4" xfId="35810"/>
    <cellStyle name="Normal 54 3 4 2" xfId="35811"/>
    <cellStyle name="Normal 54 3 4 2 2" xfId="35812"/>
    <cellStyle name="Normal 54 3 4 3" xfId="35813"/>
    <cellStyle name="Normal 54 3 5" xfId="35814"/>
    <cellStyle name="Normal 54 3 5 2" xfId="35815"/>
    <cellStyle name="Normal 54 3 6" xfId="35816"/>
    <cellStyle name="Normal 54 4" xfId="35817"/>
    <cellStyle name="Normal 54 4 2" xfId="35818"/>
    <cellStyle name="Normal 54 4 2 2" xfId="35819"/>
    <cellStyle name="Normal 54 4 2 2 2" xfId="35820"/>
    <cellStyle name="Normal 54 4 2 3" xfId="35821"/>
    <cellStyle name="Normal 54 4 3" xfId="35822"/>
    <cellStyle name="Normal 54 4 3 2" xfId="35823"/>
    <cellStyle name="Normal 54 4 3 2 2" xfId="35824"/>
    <cellStyle name="Normal 54 4 3 3" xfId="35825"/>
    <cellStyle name="Normal 54 4 4" xfId="35826"/>
    <cellStyle name="Normal 54 4 4 2" xfId="35827"/>
    <cellStyle name="Normal 54 4 5" xfId="35828"/>
    <cellStyle name="Normal 54 5" xfId="35829"/>
    <cellStyle name="Normal 54 5 2" xfId="35830"/>
    <cellStyle name="Normal 54 5 2 2" xfId="35831"/>
    <cellStyle name="Normal 54 5 3" xfId="35832"/>
    <cellStyle name="Normal 54 6" xfId="35833"/>
    <cellStyle name="Normal 54 6 2" xfId="35834"/>
    <cellStyle name="Normal 54 6 2 2" xfId="35835"/>
    <cellStyle name="Normal 54 6 3" xfId="35836"/>
    <cellStyle name="Normal 54 7" xfId="35837"/>
    <cellStyle name="Normal 54 7 2" xfId="35838"/>
    <cellStyle name="Normal 54 8" xfId="35839"/>
    <cellStyle name="Normal 54 9" xfId="35840"/>
    <cellStyle name="Normal 55" xfId="35841"/>
    <cellStyle name="Normal 55 2" xfId="35842"/>
    <cellStyle name="Normal 55 2 2" xfId="35843"/>
    <cellStyle name="Normal 55 2 2 2" xfId="35844"/>
    <cellStyle name="Normal 55 2 2 2 2" xfId="35845"/>
    <cellStyle name="Normal 55 2 2 2 2 2" xfId="35846"/>
    <cellStyle name="Normal 55 2 2 2 2 2 2" xfId="35847"/>
    <cellStyle name="Normal 55 2 2 2 2 3" xfId="35848"/>
    <cellStyle name="Normal 55 2 2 2 3" xfId="35849"/>
    <cellStyle name="Normal 55 2 2 2 3 2" xfId="35850"/>
    <cellStyle name="Normal 55 2 2 2 3 2 2" xfId="35851"/>
    <cellStyle name="Normal 55 2 2 2 3 3" xfId="35852"/>
    <cellStyle name="Normal 55 2 2 2 4" xfId="35853"/>
    <cellStyle name="Normal 55 2 2 2 4 2" xfId="35854"/>
    <cellStyle name="Normal 55 2 2 2 5" xfId="35855"/>
    <cellStyle name="Normal 55 2 2 3" xfId="35856"/>
    <cellStyle name="Normal 55 2 2 3 2" xfId="35857"/>
    <cellStyle name="Normal 55 2 2 3 2 2" xfId="35858"/>
    <cellStyle name="Normal 55 2 2 3 3" xfId="35859"/>
    <cellStyle name="Normal 55 2 2 4" xfId="35860"/>
    <cellStyle name="Normal 55 2 2 4 2" xfId="35861"/>
    <cellStyle name="Normal 55 2 2 4 2 2" xfId="35862"/>
    <cellStyle name="Normal 55 2 2 4 3" xfId="35863"/>
    <cellStyle name="Normal 55 2 2 5" xfId="35864"/>
    <cellStyle name="Normal 55 2 2 5 2" xfId="35865"/>
    <cellStyle name="Normal 55 2 2 6" xfId="35866"/>
    <cellStyle name="Normal 55 2 3" xfId="35867"/>
    <cellStyle name="Normal 55 2 3 2" xfId="35868"/>
    <cellStyle name="Normal 55 2 3 2 2" xfId="35869"/>
    <cellStyle name="Normal 55 2 3 2 2 2" xfId="35870"/>
    <cellStyle name="Normal 55 2 3 2 3" xfId="35871"/>
    <cellStyle name="Normal 55 2 3 3" xfId="35872"/>
    <cellStyle name="Normal 55 2 3 3 2" xfId="35873"/>
    <cellStyle name="Normal 55 2 3 3 2 2" xfId="35874"/>
    <cellStyle name="Normal 55 2 3 3 3" xfId="35875"/>
    <cellStyle name="Normal 55 2 3 4" xfId="35876"/>
    <cellStyle name="Normal 55 2 3 4 2" xfId="35877"/>
    <cellStyle name="Normal 55 2 3 5" xfId="35878"/>
    <cellStyle name="Normal 55 2 4" xfId="35879"/>
    <cellStyle name="Normal 55 2 4 2" xfId="35880"/>
    <cellStyle name="Normal 55 2 4 2 2" xfId="35881"/>
    <cellStyle name="Normal 55 2 4 3" xfId="35882"/>
    <cellStyle name="Normal 55 2 5" xfId="35883"/>
    <cellStyle name="Normal 55 2 5 2" xfId="35884"/>
    <cellStyle name="Normal 55 2 5 2 2" xfId="35885"/>
    <cellStyle name="Normal 55 2 5 3" xfId="35886"/>
    <cellStyle name="Normal 55 2 6" xfId="35887"/>
    <cellStyle name="Normal 55 2 6 2" xfId="35888"/>
    <cellStyle name="Normal 55 2 7" xfId="35889"/>
    <cellStyle name="Normal 55 3" xfId="35890"/>
    <cellStyle name="Normal 55 3 2" xfId="35891"/>
    <cellStyle name="Normal 55 3 2 2" xfId="35892"/>
    <cellStyle name="Normal 55 3 2 2 2" xfId="35893"/>
    <cellStyle name="Normal 55 3 2 2 2 2" xfId="35894"/>
    <cellStyle name="Normal 55 3 2 2 3" xfId="35895"/>
    <cellStyle name="Normal 55 3 2 3" xfId="35896"/>
    <cellStyle name="Normal 55 3 2 3 2" xfId="35897"/>
    <cellStyle name="Normal 55 3 2 3 2 2" xfId="35898"/>
    <cellStyle name="Normal 55 3 2 3 3" xfId="35899"/>
    <cellStyle name="Normal 55 3 2 4" xfId="35900"/>
    <cellStyle name="Normal 55 3 2 4 2" xfId="35901"/>
    <cellStyle name="Normal 55 3 2 5" xfId="35902"/>
    <cellStyle name="Normal 55 3 3" xfId="35903"/>
    <cellStyle name="Normal 55 3 3 2" xfId="35904"/>
    <cellStyle name="Normal 55 3 3 2 2" xfId="35905"/>
    <cellStyle name="Normal 55 3 3 3" xfId="35906"/>
    <cellStyle name="Normal 55 3 4" xfId="35907"/>
    <cellStyle name="Normal 55 3 4 2" xfId="35908"/>
    <cellStyle name="Normal 55 3 4 2 2" xfId="35909"/>
    <cellStyle name="Normal 55 3 4 3" xfId="35910"/>
    <cellStyle name="Normal 55 3 5" xfId="35911"/>
    <cellStyle name="Normal 55 3 5 2" xfId="35912"/>
    <cellStyle name="Normal 55 3 6" xfId="35913"/>
    <cellStyle name="Normal 55 4" xfId="35914"/>
    <cellStyle name="Normal 55 4 2" xfId="35915"/>
    <cellStyle name="Normal 55 4 2 2" xfId="35916"/>
    <cellStyle name="Normal 55 4 2 2 2" xfId="35917"/>
    <cellStyle name="Normal 55 4 2 3" xfId="35918"/>
    <cellStyle name="Normal 55 4 3" xfId="35919"/>
    <cellStyle name="Normal 55 4 3 2" xfId="35920"/>
    <cellStyle name="Normal 55 4 3 2 2" xfId="35921"/>
    <cellStyle name="Normal 55 4 3 3" xfId="35922"/>
    <cellStyle name="Normal 55 4 4" xfId="35923"/>
    <cellStyle name="Normal 55 4 4 2" xfId="35924"/>
    <cellStyle name="Normal 55 4 5" xfId="35925"/>
    <cellStyle name="Normal 55 5" xfId="35926"/>
    <cellStyle name="Normal 55 5 2" xfId="35927"/>
    <cellStyle name="Normal 55 5 2 2" xfId="35928"/>
    <cellStyle name="Normal 55 5 3" xfId="35929"/>
    <cellStyle name="Normal 55 6" xfId="35930"/>
    <cellStyle name="Normal 55 6 2" xfId="35931"/>
    <cellStyle name="Normal 55 6 2 2" xfId="35932"/>
    <cellStyle name="Normal 55 6 3" xfId="35933"/>
    <cellStyle name="Normal 55 7" xfId="35934"/>
    <cellStyle name="Normal 55 7 2" xfId="35935"/>
    <cellStyle name="Normal 55 8" xfId="35936"/>
    <cellStyle name="Normal 55 9" xfId="35937"/>
    <cellStyle name="Normal 56" xfId="35938"/>
    <cellStyle name="Normal 56 2" xfId="35939"/>
    <cellStyle name="Normal 56 2 2" xfId="35940"/>
    <cellStyle name="Normal 56 2 2 2" xfId="35941"/>
    <cellStyle name="Normal 56 2 2 2 2" xfId="35942"/>
    <cellStyle name="Normal 56 2 2 2 2 2" xfId="35943"/>
    <cellStyle name="Normal 56 2 2 2 2 2 2" xfId="35944"/>
    <cellStyle name="Normal 56 2 2 2 2 3" xfId="35945"/>
    <cellStyle name="Normal 56 2 2 2 3" xfId="35946"/>
    <cellStyle name="Normal 56 2 2 2 3 2" xfId="35947"/>
    <cellStyle name="Normal 56 2 2 2 3 2 2" xfId="35948"/>
    <cellStyle name="Normal 56 2 2 2 3 3" xfId="35949"/>
    <cellStyle name="Normal 56 2 2 2 4" xfId="35950"/>
    <cellStyle name="Normal 56 2 2 2 4 2" xfId="35951"/>
    <cellStyle name="Normal 56 2 2 2 5" xfId="35952"/>
    <cellStyle name="Normal 56 2 2 3" xfId="35953"/>
    <cellStyle name="Normal 56 2 2 3 2" xfId="35954"/>
    <cellStyle name="Normal 56 2 2 3 2 2" xfId="35955"/>
    <cellStyle name="Normal 56 2 2 3 3" xfId="35956"/>
    <cellStyle name="Normal 56 2 2 4" xfId="35957"/>
    <cellStyle name="Normal 56 2 2 4 2" xfId="35958"/>
    <cellStyle name="Normal 56 2 2 4 2 2" xfId="35959"/>
    <cellStyle name="Normal 56 2 2 4 3" xfId="35960"/>
    <cellStyle name="Normal 56 2 2 5" xfId="35961"/>
    <cellStyle name="Normal 56 2 2 5 2" xfId="35962"/>
    <cellStyle name="Normal 56 2 2 6" xfId="35963"/>
    <cellStyle name="Normal 56 2 3" xfId="35964"/>
    <cellStyle name="Normal 56 2 3 2" xfId="35965"/>
    <cellStyle name="Normal 56 2 3 2 2" xfId="35966"/>
    <cellStyle name="Normal 56 2 3 2 2 2" xfId="35967"/>
    <cellStyle name="Normal 56 2 3 2 3" xfId="35968"/>
    <cellStyle name="Normal 56 2 3 3" xfId="35969"/>
    <cellStyle name="Normal 56 2 3 3 2" xfId="35970"/>
    <cellStyle name="Normal 56 2 3 3 2 2" xfId="35971"/>
    <cellStyle name="Normal 56 2 3 3 3" xfId="35972"/>
    <cellStyle name="Normal 56 2 3 4" xfId="35973"/>
    <cellStyle name="Normal 56 2 3 4 2" xfId="35974"/>
    <cellStyle name="Normal 56 2 3 5" xfId="35975"/>
    <cellStyle name="Normal 56 2 4" xfId="35976"/>
    <cellStyle name="Normal 56 2 4 2" xfId="35977"/>
    <cellStyle name="Normal 56 2 4 2 2" xfId="35978"/>
    <cellStyle name="Normal 56 2 4 3" xfId="35979"/>
    <cellStyle name="Normal 56 2 5" xfId="35980"/>
    <cellStyle name="Normal 56 2 5 2" xfId="35981"/>
    <cellStyle name="Normal 56 2 5 2 2" xfId="35982"/>
    <cellStyle name="Normal 56 2 5 3" xfId="35983"/>
    <cellStyle name="Normal 56 2 6" xfId="35984"/>
    <cellStyle name="Normal 56 2 6 2" xfId="35985"/>
    <cellStyle name="Normal 56 2 7" xfId="35986"/>
    <cellStyle name="Normal 56 3" xfId="35987"/>
    <cellStyle name="Normal 56 3 2" xfId="35988"/>
    <cellStyle name="Normal 56 3 2 2" xfId="35989"/>
    <cellStyle name="Normal 56 3 2 2 2" xfId="35990"/>
    <cellStyle name="Normal 56 3 2 2 2 2" xfId="35991"/>
    <cellStyle name="Normal 56 3 2 2 3" xfId="35992"/>
    <cellStyle name="Normal 56 3 2 3" xfId="35993"/>
    <cellStyle name="Normal 56 3 2 3 2" xfId="35994"/>
    <cellStyle name="Normal 56 3 2 3 2 2" xfId="35995"/>
    <cellStyle name="Normal 56 3 2 3 3" xfId="35996"/>
    <cellStyle name="Normal 56 3 2 4" xfId="35997"/>
    <cellStyle name="Normal 56 3 2 4 2" xfId="35998"/>
    <cellStyle name="Normal 56 3 2 5" xfId="35999"/>
    <cellStyle name="Normal 56 3 3" xfId="36000"/>
    <cellStyle name="Normal 56 3 3 2" xfId="36001"/>
    <cellStyle name="Normal 56 3 3 2 2" xfId="36002"/>
    <cellStyle name="Normal 56 3 3 3" xfId="36003"/>
    <cellStyle name="Normal 56 3 4" xfId="36004"/>
    <cellStyle name="Normal 56 3 4 2" xfId="36005"/>
    <cellStyle name="Normal 56 3 4 2 2" xfId="36006"/>
    <cellStyle name="Normal 56 3 4 3" xfId="36007"/>
    <cellStyle name="Normal 56 3 5" xfId="36008"/>
    <cellStyle name="Normal 56 3 5 2" xfId="36009"/>
    <cellStyle name="Normal 56 3 6" xfId="36010"/>
    <cellStyle name="Normal 56 4" xfId="36011"/>
    <cellStyle name="Normal 56 4 2" xfId="36012"/>
    <cellStyle name="Normal 56 4 2 2" xfId="36013"/>
    <cellStyle name="Normal 56 4 2 2 2" xfId="36014"/>
    <cellStyle name="Normal 56 4 2 3" xfId="36015"/>
    <cellStyle name="Normal 56 4 3" xfId="36016"/>
    <cellStyle name="Normal 56 4 3 2" xfId="36017"/>
    <cellStyle name="Normal 56 4 3 2 2" xfId="36018"/>
    <cellStyle name="Normal 56 4 3 3" xfId="36019"/>
    <cellStyle name="Normal 56 4 4" xfId="36020"/>
    <cellStyle name="Normal 56 4 4 2" xfId="36021"/>
    <cellStyle name="Normal 56 4 5" xfId="36022"/>
    <cellStyle name="Normal 56 5" xfId="36023"/>
    <cellStyle name="Normal 56 5 2" xfId="36024"/>
    <cellStyle name="Normal 56 5 2 2" xfId="36025"/>
    <cellStyle name="Normal 56 5 3" xfId="36026"/>
    <cellStyle name="Normal 56 6" xfId="36027"/>
    <cellStyle name="Normal 56 6 2" xfId="36028"/>
    <cellStyle name="Normal 56 6 2 2" xfId="36029"/>
    <cellStyle name="Normal 56 6 3" xfId="36030"/>
    <cellStyle name="Normal 56 7" xfId="36031"/>
    <cellStyle name="Normal 56 7 2" xfId="36032"/>
    <cellStyle name="Normal 56 8" xfId="36033"/>
    <cellStyle name="Normal 56 9" xfId="36034"/>
    <cellStyle name="Normal 57" xfId="36035"/>
    <cellStyle name="Normal 57 2" xfId="36036"/>
    <cellStyle name="Normal 57 2 2" xfId="36037"/>
    <cellStyle name="Normal 57 2 2 2" xfId="36038"/>
    <cellStyle name="Normal 57 2 2 2 2" xfId="36039"/>
    <cellStyle name="Normal 57 2 2 2 2 2" xfId="36040"/>
    <cellStyle name="Normal 57 2 2 2 2 2 2" xfId="36041"/>
    <cellStyle name="Normal 57 2 2 2 2 3" xfId="36042"/>
    <cellStyle name="Normal 57 2 2 2 3" xfId="36043"/>
    <cellStyle name="Normal 57 2 2 2 3 2" xfId="36044"/>
    <cellStyle name="Normal 57 2 2 2 3 2 2" xfId="36045"/>
    <cellStyle name="Normal 57 2 2 2 3 3" xfId="36046"/>
    <cellStyle name="Normal 57 2 2 2 4" xfId="36047"/>
    <cellStyle name="Normal 57 2 2 2 4 2" xfId="36048"/>
    <cellStyle name="Normal 57 2 2 2 5" xfId="36049"/>
    <cellStyle name="Normal 57 2 2 3" xfId="36050"/>
    <cellStyle name="Normal 57 2 2 3 2" xfId="36051"/>
    <cellStyle name="Normal 57 2 2 3 2 2" xfId="36052"/>
    <cellStyle name="Normal 57 2 2 3 3" xfId="36053"/>
    <cellStyle name="Normal 57 2 2 4" xfId="36054"/>
    <cellStyle name="Normal 57 2 2 4 2" xfId="36055"/>
    <cellStyle name="Normal 57 2 2 4 2 2" xfId="36056"/>
    <cellStyle name="Normal 57 2 2 4 3" xfId="36057"/>
    <cellStyle name="Normal 57 2 2 5" xfId="36058"/>
    <cellStyle name="Normal 57 2 2 5 2" xfId="36059"/>
    <cellStyle name="Normal 57 2 2 6" xfId="36060"/>
    <cellStyle name="Normal 57 2 3" xfId="36061"/>
    <cellStyle name="Normal 57 2 3 2" xfId="36062"/>
    <cellStyle name="Normal 57 2 3 2 2" xfId="36063"/>
    <cellStyle name="Normal 57 2 3 2 2 2" xfId="36064"/>
    <cellStyle name="Normal 57 2 3 2 3" xfId="36065"/>
    <cellStyle name="Normal 57 2 3 3" xfId="36066"/>
    <cellStyle name="Normal 57 2 3 3 2" xfId="36067"/>
    <cellStyle name="Normal 57 2 3 3 2 2" xfId="36068"/>
    <cellStyle name="Normal 57 2 3 3 3" xfId="36069"/>
    <cellStyle name="Normal 57 2 3 4" xfId="36070"/>
    <cellStyle name="Normal 57 2 3 4 2" xfId="36071"/>
    <cellStyle name="Normal 57 2 3 5" xfId="36072"/>
    <cellStyle name="Normal 57 2 4" xfId="36073"/>
    <cellStyle name="Normal 57 2 4 2" xfId="36074"/>
    <cellStyle name="Normal 57 2 4 2 2" xfId="36075"/>
    <cellStyle name="Normal 57 2 4 3" xfId="36076"/>
    <cellStyle name="Normal 57 2 5" xfId="36077"/>
    <cellStyle name="Normal 57 2 5 2" xfId="36078"/>
    <cellStyle name="Normal 57 2 5 2 2" xfId="36079"/>
    <cellStyle name="Normal 57 2 5 3" xfId="36080"/>
    <cellStyle name="Normal 57 2 6" xfId="36081"/>
    <cellStyle name="Normal 57 2 6 2" xfId="36082"/>
    <cellStyle name="Normal 57 2 7" xfId="36083"/>
    <cellStyle name="Normal 57 3" xfId="36084"/>
    <cellStyle name="Normal 57 3 2" xfId="36085"/>
    <cellStyle name="Normal 57 3 2 2" xfId="36086"/>
    <cellStyle name="Normal 57 3 2 2 2" xfId="36087"/>
    <cellStyle name="Normal 57 3 2 2 2 2" xfId="36088"/>
    <cellStyle name="Normal 57 3 2 2 3" xfId="36089"/>
    <cellStyle name="Normal 57 3 2 3" xfId="36090"/>
    <cellStyle name="Normal 57 3 2 3 2" xfId="36091"/>
    <cellStyle name="Normal 57 3 2 3 2 2" xfId="36092"/>
    <cellStyle name="Normal 57 3 2 3 3" xfId="36093"/>
    <cellStyle name="Normal 57 3 2 4" xfId="36094"/>
    <cellStyle name="Normal 57 3 2 4 2" xfId="36095"/>
    <cellStyle name="Normal 57 3 2 5" xfId="36096"/>
    <cellStyle name="Normal 57 3 3" xfId="36097"/>
    <cellStyle name="Normal 57 3 3 2" xfId="36098"/>
    <cellStyle name="Normal 57 3 3 2 2" xfId="36099"/>
    <cellStyle name="Normal 57 3 3 3" xfId="36100"/>
    <cellStyle name="Normal 57 3 4" xfId="36101"/>
    <cellStyle name="Normal 57 3 4 2" xfId="36102"/>
    <cellStyle name="Normal 57 3 4 2 2" xfId="36103"/>
    <cellStyle name="Normal 57 3 4 3" xfId="36104"/>
    <cellStyle name="Normal 57 3 5" xfId="36105"/>
    <cellStyle name="Normal 57 3 5 2" xfId="36106"/>
    <cellStyle name="Normal 57 3 6" xfId="36107"/>
    <cellStyle name="Normal 57 4" xfId="36108"/>
    <cellStyle name="Normal 57 4 2" xfId="36109"/>
    <cellStyle name="Normal 57 4 2 2" xfId="36110"/>
    <cellStyle name="Normal 57 4 2 2 2" xfId="36111"/>
    <cellStyle name="Normal 57 4 2 3" xfId="36112"/>
    <cellStyle name="Normal 57 4 3" xfId="36113"/>
    <cellStyle name="Normal 57 4 3 2" xfId="36114"/>
    <cellStyle name="Normal 57 4 3 2 2" xfId="36115"/>
    <cellStyle name="Normal 57 4 3 3" xfId="36116"/>
    <cellStyle name="Normal 57 4 4" xfId="36117"/>
    <cellStyle name="Normal 57 4 4 2" xfId="36118"/>
    <cellStyle name="Normal 57 4 5" xfId="36119"/>
    <cellStyle name="Normal 57 5" xfId="36120"/>
    <cellStyle name="Normal 57 5 2" xfId="36121"/>
    <cellStyle name="Normal 57 5 2 2" xfId="36122"/>
    <cellStyle name="Normal 57 5 3" xfId="36123"/>
    <cellStyle name="Normal 57 6" xfId="36124"/>
    <cellStyle name="Normal 57 6 2" xfId="36125"/>
    <cellStyle name="Normal 57 6 2 2" xfId="36126"/>
    <cellStyle name="Normal 57 6 3" xfId="36127"/>
    <cellStyle name="Normal 57 7" xfId="36128"/>
    <cellStyle name="Normal 57 7 2" xfId="36129"/>
    <cellStyle name="Normal 57 8" xfId="36130"/>
    <cellStyle name="Normal 57 9" xfId="36131"/>
    <cellStyle name="Normal 58" xfId="36132"/>
    <cellStyle name="Normal 58 2" xfId="36133"/>
    <cellStyle name="Normal 58 2 2" xfId="36134"/>
    <cellStyle name="Normal 58 2 2 2" xfId="36135"/>
    <cellStyle name="Normal 58 2 2 2 2" xfId="36136"/>
    <cellStyle name="Normal 58 2 2 2 2 2" xfId="36137"/>
    <cellStyle name="Normal 58 2 2 2 2 2 2" xfId="36138"/>
    <cellStyle name="Normal 58 2 2 2 2 3" xfId="36139"/>
    <cellStyle name="Normal 58 2 2 2 3" xfId="36140"/>
    <cellStyle name="Normal 58 2 2 2 3 2" xfId="36141"/>
    <cellStyle name="Normal 58 2 2 2 3 2 2" xfId="36142"/>
    <cellStyle name="Normal 58 2 2 2 3 3" xfId="36143"/>
    <cellStyle name="Normal 58 2 2 2 4" xfId="36144"/>
    <cellStyle name="Normal 58 2 2 2 4 2" xfId="36145"/>
    <cellStyle name="Normal 58 2 2 2 5" xfId="36146"/>
    <cellStyle name="Normal 58 2 2 3" xfId="36147"/>
    <cellStyle name="Normal 58 2 2 3 2" xfId="36148"/>
    <cellStyle name="Normal 58 2 2 3 2 2" xfId="36149"/>
    <cellStyle name="Normal 58 2 2 3 3" xfId="36150"/>
    <cellStyle name="Normal 58 2 2 4" xfId="36151"/>
    <cellStyle name="Normal 58 2 2 4 2" xfId="36152"/>
    <cellStyle name="Normal 58 2 2 4 2 2" xfId="36153"/>
    <cellStyle name="Normal 58 2 2 4 3" xfId="36154"/>
    <cellStyle name="Normal 58 2 2 5" xfId="36155"/>
    <cellStyle name="Normal 58 2 2 5 2" xfId="36156"/>
    <cellStyle name="Normal 58 2 2 6" xfId="36157"/>
    <cellStyle name="Normal 58 2 3" xfId="36158"/>
    <cellStyle name="Normal 58 2 3 2" xfId="36159"/>
    <cellStyle name="Normal 58 2 3 2 2" xfId="36160"/>
    <cellStyle name="Normal 58 2 3 2 2 2" xfId="36161"/>
    <cellStyle name="Normal 58 2 3 2 3" xfId="36162"/>
    <cellStyle name="Normal 58 2 3 3" xfId="36163"/>
    <cellStyle name="Normal 58 2 3 3 2" xfId="36164"/>
    <cellStyle name="Normal 58 2 3 3 2 2" xfId="36165"/>
    <cellStyle name="Normal 58 2 3 3 3" xfId="36166"/>
    <cellStyle name="Normal 58 2 3 4" xfId="36167"/>
    <cellStyle name="Normal 58 2 3 4 2" xfId="36168"/>
    <cellStyle name="Normal 58 2 3 5" xfId="36169"/>
    <cellStyle name="Normal 58 2 4" xfId="36170"/>
    <cellStyle name="Normal 58 2 4 2" xfId="36171"/>
    <cellStyle name="Normal 58 2 4 2 2" xfId="36172"/>
    <cellStyle name="Normal 58 2 4 3" xfId="36173"/>
    <cellStyle name="Normal 58 2 5" xfId="36174"/>
    <cellStyle name="Normal 58 2 5 2" xfId="36175"/>
    <cellStyle name="Normal 58 2 5 2 2" xfId="36176"/>
    <cellStyle name="Normal 58 2 5 3" xfId="36177"/>
    <cellStyle name="Normal 58 2 6" xfId="36178"/>
    <cellStyle name="Normal 58 2 6 2" xfId="36179"/>
    <cellStyle name="Normal 58 2 7" xfId="36180"/>
    <cellStyle name="Normal 58 3" xfId="36181"/>
    <cellStyle name="Normal 58 3 2" xfId="36182"/>
    <cellStyle name="Normal 58 3 2 2" xfId="36183"/>
    <cellStyle name="Normal 58 3 2 2 2" xfId="36184"/>
    <cellStyle name="Normal 58 3 2 2 2 2" xfId="36185"/>
    <cellStyle name="Normal 58 3 2 2 3" xfId="36186"/>
    <cellStyle name="Normal 58 3 2 3" xfId="36187"/>
    <cellStyle name="Normal 58 3 2 3 2" xfId="36188"/>
    <cellStyle name="Normal 58 3 2 3 2 2" xfId="36189"/>
    <cellStyle name="Normal 58 3 2 3 3" xfId="36190"/>
    <cellStyle name="Normal 58 3 2 4" xfId="36191"/>
    <cellStyle name="Normal 58 3 2 4 2" xfId="36192"/>
    <cellStyle name="Normal 58 3 2 5" xfId="36193"/>
    <cellStyle name="Normal 58 3 3" xfId="36194"/>
    <cellStyle name="Normal 58 3 3 2" xfId="36195"/>
    <cellStyle name="Normal 58 3 3 2 2" xfId="36196"/>
    <cellStyle name="Normal 58 3 3 3" xfId="36197"/>
    <cellStyle name="Normal 58 3 4" xfId="36198"/>
    <cellStyle name="Normal 58 3 4 2" xfId="36199"/>
    <cellStyle name="Normal 58 3 4 2 2" xfId="36200"/>
    <cellStyle name="Normal 58 3 4 3" xfId="36201"/>
    <cellStyle name="Normal 58 3 5" xfId="36202"/>
    <cellStyle name="Normal 58 3 5 2" xfId="36203"/>
    <cellStyle name="Normal 58 3 6" xfId="36204"/>
    <cellStyle name="Normal 58 4" xfId="36205"/>
    <cellStyle name="Normal 58 4 2" xfId="36206"/>
    <cellStyle name="Normal 58 4 2 2" xfId="36207"/>
    <cellStyle name="Normal 58 4 2 2 2" xfId="36208"/>
    <cellStyle name="Normal 58 4 2 3" xfId="36209"/>
    <cellStyle name="Normal 58 4 3" xfId="36210"/>
    <cellStyle name="Normal 58 4 3 2" xfId="36211"/>
    <cellStyle name="Normal 58 4 3 2 2" xfId="36212"/>
    <cellStyle name="Normal 58 4 3 3" xfId="36213"/>
    <cellStyle name="Normal 58 4 4" xfId="36214"/>
    <cellStyle name="Normal 58 4 4 2" xfId="36215"/>
    <cellStyle name="Normal 58 4 5" xfId="36216"/>
    <cellStyle name="Normal 58 5" xfId="36217"/>
    <cellStyle name="Normal 58 5 2" xfId="36218"/>
    <cellStyle name="Normal 58 5 2 2" xfId="36219"/>
    <cellStyle name="Normal 58 5 3" xfId="36220"/>
    <cellStyle name="Normal 58 6" xfId="36221"/>
    <cellStyle name="Normal 58 6 2" xfId="36222"/>
    <cellStyle name="Normal 58 6 2 2" xfId="36223"/>
    <cellStyle name="Normal 58 6 3" xfId="36224"/>
    <cellStyle name="Normal 58 7" xfId="36225"/>
    <cellStyle name="Normal 58 7 2" xfId="36226"/>
    <cellStyle name="Normal 58 8" xfId="36227"/>
    <cellStyle name="Normal 58 9" xfId="36228"/>
    <cellStyle name="Normal 59" xfId="36229"/>
    <cellStyle name="Normal 59 2" xfId="36230"/>
    <cellStyle name="Normal 59 2 2" xfId="36231"/>
    <cellStyle name="Normal 59 2 2 2" xfId="36232"/>
    <cellStyle name="Normal 59 2 2 2 2" xfId="36233"/>
    <cellStyle name="Normal 59 2 2 2 2 2" xfId="36234"/>
    <cellStyle name="Normal 59 2 2 2 2 2 2" xfId="36235"/>
    <cellStyle name="Normal 59 2 2 2 2 3" xfId="36236"/>
    <cellStyle name="Normal 59 2 2 2 3" xfId="36237"/>
    <cellStyle name="Normal 59 2 2 2 3 2" xfId="36238"/>
    <cellStyle name="Normal 59 2 2 2 3 2 2" xfId="36239"/>
    <cellStyle name="Normal 59 2 2 2 3 3" xfId="36240"/>
    <cellStyle name="Normal 59 2 2 2 4" xfId="36241"/>
    <cellStyle name="Normal 59 2 2 2 4 2" xfId="36242"/>
    <cellStyle name="Normal 59 2 2 2 5" xfId="36243"/>
    <cellStyle name="Normal 59 2 2 3" xfId="36244"/>
    <cellStyle name="Normal 59 2 2 3 2" xfId="36245"/>
    <cellStyle name="Normal 59 2 2 3 2 2" xfId="36246"/>
    <cellStyle name="Normal 59 2 2 3 3" xfId="36247"/>
    <cellStyle name="Normal 59 2 2 4" xfId="36248"/>
    <cellStyle name="Normal 59 2 2 4 2" xfId="36249"/>
    <cellStyle name="Normal 59 2 2 4 2 2" xfId="36250"/>
    <cellStyle name="Normal 59 2 2 4 3" xfId="36251"/>
    <cellStyle name="Normal 59 2 2 5" xfId="36252"/>
    <cellStyle name="Normal 59 2 2 5 2" xfId="36253"/>
    <cellStyle name="Normal 59 2 2 6" xfId="36254"/>
    <cellStyle name="Normal 59 2 3" xfId="36255"/>
    <cellStyle name="Normal 59 2 3 2" xfId="36256"/>
    <cellStyle name="Normal 59 2 3 2 2" xfId="36257"/>
    <cellStyle name="Normal 59 2 3 2 2 2" xfId="36258"/>
    <cellStyle name="Normal 59 2 3 2 3" xfId="36259"/>
    <cellStyle name="Normal 59 2 3 3" xfId="36260"/>
    <cellStyle name="Normal 59 2 3 3 2" xfId="36261"/>
    <cellStyle name="Normal 59 2 3 3 2 2" xfId="36262"/>
    <cellStyle name="Normal 59 2 3 3 3" xfId="36263"/>
    <cellStyle name="Normal 59 2 3 4" xfId="36264"/>
    <cellStyle name="Normal 59 2 3 4 2" xfId="36265"/>
    <cellStyle name="Normal 59 2 3 5" xfId="36266"/>
    <cellStyle name="Normal 59 2 4" xfId="36267"/>
    <cellStyle name="Normal 59 2 4 2" xfId="36268"/>
    <cellStyle name="Normal 59 2 4 2 2" xfId="36269"/>
    <cellStyle name="Normal 59 2 4 3" xfId="36270"/>
    <cellStyle name="Normal 59 2 5" xfId="36271"/>
    <cellStyle name="Normal 59 2 5 2" xfId="36272"/>
    <cellStyle name="Normal 59 2 5 2 2" xfId="36273"/>
    <cellStyle name="Normal 59 2 5 3" xfId="36274"/>
    <cellStyle name="Normal 59 2 6" xfId="36275"/>
    <cellStyle name="Normal 59 2 6 2" xfId="36276"/>
    <cellStyle name="Normal 59 2 7" xfId="36277"/>
    <cellStyle name="Normal 59 3" xfId="36278"/>
    <cellStyle name="Normal 59 3 2" xfId="36279"/>
    <cellStyle name="Normal 59 3 2 2" xfId="36280"/>
    <cellStyle name="Normal 59 3 2 2 2" xfId="36281"/>
    <cellStyle name="Normal 59 3 2 2 2 2" xfId="36282"/>
    <cellStyle name="Normal 59 3 2 2 3" xfId="36283"/>
    <cellStyle name="Normal 59 3 2 3" xfId="36284"/>
    <cellStyle name="Normal 59 3 2 3 2" xfId="36285"/>
    <cellStyle name="Normal 59 3 2 3 2 2" xfId="36286"/>
    <cellStyle name="Normal 59 3 2 3 3" xfId="36287"/>
    <cellStyle name="Normal 59 3 2 4" xfId="36288"/>
    <cellStyle name="Normal 59 3 2 4 2" xfId="36289"/>
    <cellStyle name="Normal 59 3 2 5" xfId="36290"/>
    <cellStyle name="Normal 59 3 3" xfId="36291"/>
    <cellStyle name="Normal 59 3 3 2" xfId="36292"/>
    <cellStyle name="Normal 59 3 3 2 2" xfId="36293"/>
    <cellStyle name="Normal 59 3 3 3" xfId="36294"/>
    <cellStyle name="Normal 59 3 4" xfId="36295"/>
    <cellStyle name="Normal 59 3 4 2" xfId="36296"/>
    <cellStyle name="Normal 59 3 4 2 2" xfId="36297"/>
    <cellStyle name="Normal 59 3 4 3" xfId="36298"/>
    <cellStyle name="Normal 59 3 5" xfId="36299"/>
    <cellStyle name="Normal 59 3 5 2" xfId="36300"/>
    <cellStyle name="Normal 59 3 6" xfId="36301"/>
    <cellStyle name="Normal 59 4" xfId="36302"/>
    <cellStyle name="Normal 59 4 2" xfId="36303"/>
    <cellStyle name="Normal 59 4 2 2" xfId="36304"/>
    <cellStyle name="Normal 59 4 2 2 2" xfId="36305"/>
    <cellStyle name="Normal 59 4 2 3" xfId="36306"/>
    <cellStyle name="Normal 59 4 3" xfId="36307"/>
    <cellStyle name="Normal 59 4 3 2" xfId="36308"/>
    <cellStyle name="Normal 59 4 3 2 2" xfId="36309"/>
    <cellStyle name="Normal 59 4 3 3" xfId="36310"/>
    <cellStyle name="Normal 59 4 4" xfId="36311"/>
    <cellStyle name="Normal 59 4 4 2" xfId="36312"/>
    <cellStyle name="Normal 59 4 5" xfId="36313"/>
    <cellStyle name="Normal 59 5" xfId="36314"/>
    <cellStyle name="Normal 59 5 2" xfId="36315"/>
    <cellStyle name="Normal 59 5 2 2" xfId="36316"/>
    <cellStyle name="Normal 59 5 3" xfId="36317"/>
    <cellStyle name="Normal 59 6" xfId="36318"/>
    <cellStyle name="Normal 59 6 2" xfId="36319"/>
    <cellStyle name="Normal 59 6 2 2" xfId="36320"/>
    <cellStyle name="Normal 59 6 3" xfId="36321"/>
    <cellStyle name="Normal 59 7" xfId="36322"/>
    <cellStyle name="Normal 59 7 2" xfId="36323"/>
    <cellStyle name="Normal 59 8" xfId="36324"/>
    <cellStyle name="Normal 59 9" xfId="36325"/>
    <cellStyle name="Normal 6" xfId="36326"/>
    <cellStyle name="Normal 6 10" xfId="36327"/>
    <cellStyle name="Normal 6 10 2" xfId="36328"/>
    <cellStyle name="Normal 6 10 2 2" xfId="36329"/>
    <cellStyle name="Normal 6 10 3" xfId="36330"/>
    <cellStyle name="Normal 6 10 3 2" xfId="36331"/>
    <cellStyle name="Normal 6 10 4" xfId="36332"/>
    <cellStyle name="Normal 6 10 4 2" xfId="36333"/>
    <cellStyle name="Normal 6 10 5" xfId="36334"/>
    <cellStyle name="Normal 6 11" xfId="36335"/>
    <cellStyle name="Normal 6 11 2" xfId="36336"/>
    <cellStyle name="Normal 6 11 2 2" xfId="36337"/>
    <cellStyle name="Normal 6 11 3" xfId="36338"/>
    <cellStyle name="Normal 6 11 3 2" xfId="36339"/>
    <cellStyle name="Normal 6 11 4" xfId="36340"/>
    <cellStyle name="Normal 6 11 4 2" xfId="36341"/>
    <cellStyle name="Normal 6 11 5" xfId="36342"/>
    <cellStyle name="Normal 6 12" xfId="36343"/>
    <cellStyle name="Normal 6 12 2" xfId="36344"/>
    <cellStyle name="Normal 6 13" xfId="36345"/>
    <cellStyle name="Normal 6 13 2" xfId="36346"/>
    <cellStyle name="Normal 6 14" xfId="36347"/>
    <cellStyle name="Normal 6 14 2" xfId="36348"/>
    <cellStyle name="Normal 6 14 3" xfId="36349"/>
    <cellStyle name="Normal 6 15" xfId="36350"/>
    <cellStyle name="Normal 6 2" xfId="36351"/>
    <cellStyle name="Normal 6 2 10" xfId="36352"/>
    <cellStyle name="Normal 6 2 10 2" xfId="36353"/>
    <cellStyle name="Normal 6 2 11" xfId="36354"/>
    <cellStyle name="Normal 6 2 11 2" xfId="36355"/>
    <cellStyle name="Normal 6 2 12" xfId="36356"/>
    <cellStyle name="Normal 6 2 13" xfId="36357"/>
    <cellStyle name="Normal 6 2 2" xfId="36358"/>
    <cellStyle name="Normal 6 2 2 2" xfId="36359"/>
    <cellStyle name="Normal 6 2 2 2 2" xfId="36360"/>
    <cellStyle name="Normal 6 2 2 2 2 2" xfId="36361"/>
    <cellStyle name="Normal 6 2 2 2 2 2 2" xfId="36362"/>
    <cellStyle name="Normal 6 2 2 2 2 2 2 2" xfId="36363"/>
    <cellStyle name="Normal 6 2 2 2 2 2 2 2 2" xfId="36364"/>
    <cellStyle name="Normal 6 2 2 2 2 2 2 3" xfId="36365"/>
    <cellStyle name="Normal 6 2 2 2 2 2 3" xfId="36366"/>
    <cellStyle name="Normal 6 2 2 2 2 2 3 2" xfId="36367"/>
    <cellStyle name="Normal 6 2 2 2 2 2 3 2 2" xfId="36368"/>
    <cellStyle name="Normal 6 2 2 2 2 2 3 3" xfId="36369"/>
    <cellStyle name="Normal 6 2 2 2 2 2 4" xfId="36370"/>
    <cellStyle name="Normal 6 2 2 2 2 2 4 2" xfId="36371"/>
    <cellStyle name="Normal 6 2 2 2 2 2 5" xfId="36372"/>
    <cellStyle name="Normal 6 2 2 2 2 3" xfId="36373"/>
    <cellStyle name="Normal 6 2 2 2 2 3 2" xfId="36374"/>
    <cellStyle name="Normal 6 2 2 2 2 3 2 2" xfId="36375"/>
    <cellStyle name="Normal 6 2 2 2 2 3 3" xfId="36376"/>
    <cellStyle name="Normal 6 2 2 2 2 4" xfId="36377"/>
    <cellStyle name="Normal 6 2 2 2 2 4 2" xfId="36378"/>
    <cellStyle name="Normal 6 2 2 2 2 4 2 2" xfId="36379"/>
    <cellStyle name="Normal 6 2 2 2 2 4 3" xfId="36380"/>
    <cellStyle name="Normal 6 2 2 2 2 5" xfId="36381"/>
    <cellStyle name="Normal 6 2 2 2 2 5 2" xfId="36382"/>
    <cellStyle name="Normal 6 2 2 2 2 6" xfId="36383"/>
    <cellStyle name="Normal 6 2 2 2 2 7" xfId="36384"/>
    <cellStyle name="Normal 6 2 2 2 3" xfId="36385"/>
    <cellStyle name="Normal 6 2 2 2 3 2" xfId="36386"/>
    <cellStyle name="Normal 6 2 2 2 3 2 2" xfId="36387"/>
    <cellStyle name="Normal 6 2 2 2 3 2 2 2" xfId="36388"/>
    <cellStyle name="Normal 6 2 2 2 3 2 3" xfId="36389"/>
    <cellStyle name="Normal 6 2 2 2 3 3" xfId="36390"/>
    <cellStyle name="Normal 6 2 2 2 3 3 2" xfId="36391"/>
    <cellStyle name="Normal 6 2 2 2 3 3 2 2" xfId="36392"/>
    <cellStyle name="Normal 6 2 2 2 3 3 3" xfId="36393"/>
    <cellStyle name="Normal 6 2 2 2 3 4" xfId="36394"/>
    <cellStyle name="Normal 6 2 2 2 3 4 2" xfId="36395"/>
    <cellStyle name="Normal 6 2 2 2 3 5" xfId="36396"/>
    <cellStyle name="Normal 6 2 2 2 4" xfId="36397"/>
    <cellStyle name="Normal 6 2 2 2 4 2" xfId="36398"/>
    <cellStyle name="Normal 6 2 2 2 4 2 2" xfId="36399"/>
    <cellStyle name="Normal 6 2 2 2 4 3" xfId="36400"/>
    <cellStyle name="Normal 6 2 2 2 5" xfId="36401"/>
    <cellStyle name="Normal 6 2 2 2 5 2" xfId="36402"/>
    <cellStyle name="Normal 6 2 2 2 5 2 2" xfId="36403"/>
    <cellStyle name="Normal 6 2 2 2 5 3" xfId="36404"/>
    <cellStyle name="Normal 6 2 2 2 6" xfId="36405"/>
    <cellStyle name="Normal 6 2 2 2 6 2" xfId="36406"/>
    <cellStyle name="Normal 6 2 2 2 7" xfId="36407"/>
    <cellStyle name="Normal 6 2 2 2 8" xfId="36408"/>
    <cellStyle name="Normal 6 2 2 2 9" xfId="36409"/>
    <cellStyle name="Normal 6 2 2 3" xfId="36410"/>
    <cellStyle name="Normal 6 2 2 3 2" xfId="36411"/>
    <cellStyle name="Normal 6 2 2 3 2 2" xfId="36412"/>
    <cellStyle name="Normal 6 2 2 3 2 2 2" xfId="36413"/>
    <cellStyle name="Normal 6 2 2 3 2 2 2 2" xfId="36414"/>
    <cellStyle name="Normal 6 2 2 3 2 2 3" xfId="36415"/>
    <cellStyle name="Normal 6 2 2 3 2 3" xfId="36416"/>
    <cellStyle name="Normal 6 2 2 3 2 3 2" xfId="36417"/>
    <cellStyle name="Normal 6 2 2 3 2 3 2 2" xfId="36418"/>
    <cellStyle name="Normal 6 2 2 3 2 3 3" xfId="36419"/>
    <cellStyle name="Normal 6 2 2 3 2 4" xfId="36420"/>
    <cellStyle name="Normal 6 2 2 3 2 4 2" xfId="36421"/>
    <cellStyle name="Normal 6 2 2 3 2 5" xfId="36422"/>
    <cellStyle name="Normal 6 2 2 3 3" xfId="36423"/>
    <cellStyle name="Normal 6 2 2 3 3 2" xfId="36424"/>
    <cellStyle name="Normal 6 2 2 3 3 2 2" xfId="36425"/>
    <cellStyle name="Normal 6 2 2 3 3 3" xfId="36426"/>
    <cellStyle name="Normal 6 2 2 3 4" xfId="36427"/>
    <cellStyle name="Normal 6 2 2 3 4 2" xfId="36428"/>
    <cellStyle name="Normal 6 2 2 3 4 2 2" xfId="36429"/>
    <cellStyle name="Normal 6 2 2 3 4 3" xfId="36430"/>
    <cellStyle name="Normal 6 2 2 3 5" xfId="36431"/>
    <cellStyle name="Normal 6 2 2 3 5 2" xfId="36432"/>
    <cellStyle name="Normal 6 2 2 3 6" xfId="36433"/>
    <cellStyle name="Normal 6 2 2 3 7" xfId="36434"/>
    <cellStyle name="Normal 6 2 2 4" xfId="36435"/>
    <cellStyle name="Normal 6 2 2 4 2" xfId="36436"/>
    <cellStyle name="Normal 6 2 2 4 2 2" xfId="36437"/>
    <cellStyle name="Normal 6 2 2 4 2 2 2" xfId="36438"/>
    <cellStyle name="Normal 6 2 2 4 2 3" xfId="36439"/>
    <cellStyle name="Normal 6 2 2 4 3" xfId="36440"/>
    <cellStyle name="Normal 6 2 2 4 3 2" xfId="36441"/>
    <cellStyle name="Normal 6 2 2 4 3 2 2" xfId="36442"/>
    <cellStyle name="Normal 6 2 2 4 3 3" xfId="36443"/>
    <cellStyle name="Normal 6 2 2 4 4" xfId="36444"/>
    <cellStyle name="Normal 6 2 2 4 4 2" xfId="36445"/>
    <cellStyle name="Normal 6 2 2 4 5" xfId="36446"/>
    <cellStyle name="Normal 6 2 2 5" xfId="36447"/>
    <cellStyle name="Normal 6 2 2 5 2" xfId="36448"/>
    <cellStyle name="Normal 6 2 2 5 2 2" xfId="36449"/>
    <cellStyle name="Normal 6 2 2 5 3" xfId="36450"/>
    <cellStyle name="Normal 6 2 2 6" xfId="36451"/>
    <cellStyle name="Normal 6 2 2 6 2" xfId="36452"/>
    <cellStyle name="Normal 6 2 2 6 2 2" xfId="36453"/>
    <cellStyle name="Normal 6 2 2 6 3" xfId="36454"/>
    <cellStyle name="Normal 6 2 2 7" xfId="36455"/>
    <cellStyle name="Normal 6 2 2 7 2" xfId="36456"/>
    <cellStyle name="Normal 6 2 2 8" xfId="36457"/>
    <cellStyle name="Normal 6 2 2 9" xfId="36458"/>
    <cellStyle name="Normal 6 2 3" xfId="36459"/>
    <cellStyle name="Normal 6 2 3 2" xfId="36460"/>
    <cellStyle name="Normal 6 2 3 2 2" xfId="36461"/>
    <cellStyle name="Normal 6 2 3 2 2 2" xfId="36462"/>
    <cellStyle name="Normal 6 2 3 2 2 2 2" xfId="36463"/>
    <cellStyle name="Normal 6 2 3 2 2 2 2 2" xfId="36464"/>
    <cellStyle name="Normal 6 2 3 2 2 2 3" xfId="36465"/>
    <cellStyle name="Normal 6 2 3 2 2 3" xfId="36466"/>
    <cellStyle name="Normal 6 2 3 2 2 3 2" xfId="36467"/>
    <cellStyle name="Normal 6 2 3 2 2 3 2 2" xfId="36468"/>
    <cellStyle name="Normal 6 2 3 2 2 3 3" xfId="36469"/>
    <cellStyle name="Normal 6 2 3 2 2 4" xfId="36470"/>
    <cellStyle name="Normal 6 2 3 2 2 4 2" xfId="36471"/>
    <cellStyle name="Normal 6 2 3 2 2 5" xfId="36472"/>
    <cellStyle name="Normal 6 2 3 2 3" xfId="36473"/>
    <cellStyle name="Normal 6 2 3 2 3 2" xfId="36474"/>
    <cellStyle name="Normal 6 2 3 2 3 2 2" xfId="36475"/>
    <cellStyle name="Normal 6 2 3 2 3 3" xfId="36476"/>
    <cellStyle name="Normal 6 2 3 2 4" xfId="36477"/>
    <cellStyle name="Normal 6 2 3 2 4 2" xfId="36478"/>
    <cellStyle name="Normal 6 2 3 2 4 2 2" xfId="36479"/>
    <cellStyle name="Normal 6 2 3 2 4 3" xfId="36480"/>
    <cellStyle name="Normal 6 2 3 2 5" xfId="36481"/>
    <cellStyle name="Normal 6 2 3 2 5 2" xfId="36482"/>
    <cellStyle name="Normal 6 2 3 2 6" xfId="36483"/>
    <cellStyle name="Normal 6 2 3 2 7" xfId="36484"/>
    <cellStyle name="Normal 6 2 3 3" xfId="36485"/>
    <cellStyle name="Normal 6 2 3 3 2" xfId="36486"/>
    <cellStyle name="Normal 6 2 3 3 2 2" xfId="36487"/>
    <cellStyle name="Normal 6 2 3 3 2 2 2" xfId="36488"/>
    <cellStyle name="Normal 6 2 3 3 2 3" xfId="36489"/>
    <cellStyle name="Normal 6 2 3 3 3" xfId="36490"/>
    <cellStyle name="Normal 6 2 3 3 3 2" xfId="36491"/>
    <cellStyle name="Normal 6 2 3 3 3 2 2" xfId="36492"/>
    <cellStyle name="Normal 6 2 3 3 3 3" xfId="36493"/>
    <cellStyle name="Normal 6 2 3 3 4" xfId="36494"/>
    <cellStyle name="Normal 6 2 3 3 4 2" xfId="36495"/>
    <cellStyle name="Normal 6 2 3 3 5" xfId="36496"/>
    <cellStyle name="Normal 6 2 3 3 6" xfId="36497"/>
    <cellStyle name="Normal 6 2 3 4" xfId="36498"/>
    <cellStyle name="Normal 6 2 3 4 2" xfId="36499"/>
    <cellStyle name="Normal 6 2 3 4 2 2" xfId="36500"/>
    <cellStyle name="Normal 6 2 3 4 3" xfId="36501"/>
    <cellStyle name="Normal 6 2 3 4 4" xfId="36502"/>
    <cellStyle name="Normal 6 2 3 4 5" xfId="36503"/>
    <cellStyle name="Normal 6 2 3 4 6" xfId="36504"/>
    <cellStyle name="Normal 6 2 3 5" xfId="36505"/>
    <cellStyle name="Normal 6 2 3 5 2" xfId="36506"/>
    <cellStyle name="Normal 6 2 3 5 2 2" xfId="36507"/>
    <cellStyle name="Normal 6 2 3 5 3" xfId="36508"/>
    <cellStyle name="Normal 6 2 3 6" xfId="36509"/>
    <cellStyle name="Normal 6 2 3 6 2" xfId="36510"/>
    <cellStyle name="Normal 6 2 3 7" xfId="36511"/>
    <cellStyle name="Normal 6 2 4" xfId="36512"/>
    <cellStyle name="Normal 6 2 4 2" xfId="36513"/>
    <cellStyle name="Normal 6 2 4 2 2" xfId="36514"/>
    <cellStyle name="Normal 6 2 4 2 2 2" xfId="36515"/>
    <cellStyle name="Normal 6 2 4 2 2 2 2" xfId="36516"/>
    <cellStyle name="Normal 6 2 4 2 2 3" xfId="36517"/>
    <cellStyle name="Normal 6 2 4 2 3" xfId="36518"/>
    <cellStyle name="Normal 6 2 4 2 3 2" xfId="36519"/>
    <cellStyle name="Normal 6 2 4 2 3 2 2" xfId="36520"/>
    <cellStyle name="Normal 6 2 4 2 3 3" xfId="36521"/>
    <cellStyle name="Normal 6 2 4 2 4" xfId="36522"/>
    <cellStyle name="Normal 6 2 4 2 4 2" xfId="36523"/>
    <cellStyle name="Normal 6 2 4 2 5" xfId="36524"/>
    <cellStyle name="Normal 6 2 4 3" xfId="36525"/>
    <cellStyle name="Normal 6 2 4 3 2" xfId="36526"/>
    <cellStyle name="Normal 6 2 4 3 2 2" xfId="36527"/>
    <cellStyle name="Normal 6 2 4 3 3" xfId="36528"/>
    <cellStyle name="Normal 6 2 4 4" xfId="36529"/>
    <cellStyle name="Normal 6 2 4 4 2" xfId="36530"/>
    <cellStyle name="Normal 6 2 4 4 2 2" xfId="36531"/>
    <cellStyle name="Normal 6 2 4 4 3" xfId="36532"/>
    <cellStyle name="Normal 6 2 4 5" xfId="36533"/>
    <cellStyle name="Normal 6 2 4 5 2" xfId="36534"/>
    <cellStyle name="Normal 6 2 4 6" xfId="36535"/>
    <cellStyle name="Normal 6 2 4 7" xfId="36536"/>
    <cellStyle name="Normal 6 2 5" xfId="36537"/>
    <cellStyle name="Normal 6 2 5 2" xfId="36538"/>
    <cellStyle name="Normal 6 2 5 2 2" xfId="36539"/>
    <cellStyle name="Normal 6 2 5 2 2 2" xfId="36540"/>
    <cellStyle name="Normal 6 2 5 2 3" xfId="36541"/>
    <cellStyle name="Normal 6 2 5 2 3 2" xfId="36542"/>
    <cellStyle name="Normal 6 2 5 2 4" xfId="36543"/>
    <cellStyle name="Normal 6 2 5 2 4 2" xfId="36544"/>
    <cellStyle name="Normal 6 2 5 2 5" xfId="36545"/>
    <cellStyle name="Normal 6 2 5 3" xfId="36546"/>
    <cellStyle name="Normal 6 2 5 3 2" xfId="36547"/>
    <cellStyle name="Normal 6 2 5 3 2 2" xfId="36548"/>
    <cellStyle name="Normal 6 2 5 3 3" xfId="36549"/>
    <cellStyle name="Normal 6 2 5 4" xfId="36550"/>
    <cellStyle name="Normal 6 2 5 4 2" xfId="36551"/>
    <cellStyle name="Normal 6 2 5 5" xfId="36552"/>
    <cellStyle name="Normal 6 2 5 5 2" xfId="36553"/>
    <cellStyle name="Normal 6 2 5 6" xfId="36554"/>
    <cellStyle name="Normal 6 2 5 7" xfId="36555"/>
    <cellStyle name="Normal 6 2 6" xfId="36556"/>
    <cellStyle name="Normal 6 2 6 2" xfId="36557"/>
    <cellStyle name="Normal 6 2 6 2 2" xfId="36558"/>
    <cellStyle name="Normal 6 2 6 3" xfId="36559"/>
    <cellStyle name="Normal 6 2 6 3 2" xfId="36560"/>
    <cellStyle name="Normal 6 2 6 4" xfId="36561"/>
    <cellStyle name="Normal 6 2 6 4 2" xfId="36562"/>
    <cellStyle name="Normal 6 2 6 5" xfId="36563"/>
    <cellStyle name="Normal 6 2 7" xfId="36564"/>
    <cellStyle name="Normal 6 2 7 2" xfId="36565"/>
    <cellStyle name="Normal 6 2 7 2 2" xfId="36566"/>
    <cellStyle name="Normal 6 2 7 3" xfId="36567"/>
    <cellStyle name="Normal 6 2 7 3 2" xfId="36568"/>
    <cellStyle name="Normal 6 2 7 4" xfId="36569"/>
    <cellStyle name="Normal 6 2 7 4 2" xfId="36570"/>
    <cellStyle name="Normal 6 2 7 5" xfId="36571"/>
    <cellStyle name="Normal 6 2 8" xfId="36572"/>
    <cellStyle name="Normal 6 2 8 2" xfId="36573"/>
    <cellStyle name="Normal 6 2 8 2 2" xfId="36574"/>
    <cellStyle name="Normal 6 2 8 3" xfId="36575"/>
    <cellStyle name="Normal 6 2 8 3 2" xfId="36576"/>
    <cellStyle name="Normal 6 2 8 4" xfId="36577"/>
    <cellStyle name="Normal 6 2 8 4 2" xfId="36578"/>
    <cellStyle name="Normal 6 2 8 5" xfId="36579"/>
    <cellStyle name="Normal 6 2 9" xfId="36580"/>
    <cellStyle name="Normal 6 2 9 2" xfId="36581"/>
    <cellStyle name="Normal 6 2_Net Zero &amp; QRP Award" xfId="36582"/>
    <cellStyle name="Normal 6 3" xfId="36583"/>
    <cellStyle name="Normal 6 3 10" xfId="36584"/>
    <cellStyle name="Normal 6 3 10 2" xfId="36585"/>
    <cellStyle name="Normal 6 3 11" xfId="36586"/>
    <cellStyle name="Normal 6 3 11 2" xfId="36587"/>
    <cellStyle name="Normal 6 3 12" xfId="36588"/>
    <cellStyle name="Normal 6 3 13" xfId="36589"/>
    <cellStyle name="Normal 6 3 2" xfId="36590"/>
    <cellStyle name="Normal 6 3 2 2" xfId="36591"/>
    <cellStyle name="Normal 6 3 2 2 2" xfId="36592"/>
    <cellStyle name="Normal 6 3 2 2 2 2" xfId="36593"/>
    <cellStyle name="Normal 6 3 2 2 2 2 2" xfId="36594"/>
    <cellStyle name="Normal 6 3 2 2 2 2 2 2" xfId="36595"/>
    <cellStyle name="Normal 6 3 2 2 2 2 3" xfId="36596"/>
    <cellStyle name="Normal 6 3 2 2 2 3" xfId="36597"/>
    <cellStyle name="Normal 6 3 2 2 2 3 2" xfId="36598"/>
    <cellStyle name="Normal 6 3 2 2 2 3 2 2" xfId="36599"/>
    <cellStyle name="Normal 6 3 2 2 2 3 3" xfId="36600"/>
    <cellStyle name="Normal 6 3 2 2 2 4" xfId="36601"/>
    <cellStyle name="Normal 6 3 2 2 2 4 2" xfId="36602"/>
    <cellStyle name="Normal 6 3 2 2 2 5" xfId="36603"/>
    <cellStyle name="Normal 6 3 2 2 3" xfId="36604"/>
    <cellStyle name="Normal 6 3 2 2 3 2" xfId="36605"/>
    <cellStyle name="Normal 6 3 2 2 3 2 2" xfId="36606"/>
    <cellStyle name="Normal 6 3 2 2 3 3" xfId="36607"/>
    <cellStyle name="Normal 6 3 2 2 4" xfId="36608"/>
    <cellStyle name="Normal 6 3 2 2 4 2" xfId="36609"/>
    <cellStyle name="Normal 6 3 2 2 4 2 2" xfId="36610"/>
    <cellStyle name="Normal 6 3 2 2 4 3" xfId="36611"/>
    <cellStyle name="Normal 6 3 2 2 5" xfId="36612"/>
    <cellStyle name="Normal 6 3 2 2 5 2" xfId="36613"/>
    <cellStyle name="Normal 6 3 2 2 6" xfId="36614"/>
    <cellStyle name="Normal 6 3 2 2 7" xfId="36615"/>
    <cellStyle name="Normal 6 3 2 3" xfId="36616"/>
    <cellStyle name="Normal 6 3 2 3 2" xfId="36617"/>
    <cellStyle name="Normal 6 3 2 3 2 2" xfId="36618"/>
    <cellStyle name="Normal 6 3 2 3 2 2 2" xfId="36619"/>
    <cellStyle name="Normal 6 3 2 3 2 3" xfId="36620"/>
    <cellStyle name="Normal 6 3 2 3 3" xfId="36621"/>
    <cellStyle name="Normal 6 3 2 3 3 2" xfId="36622"/>
    <cellStyle name="Normal 6 3 2 3 3 2 2" xfId="36623"/>
    <cellStyle name="Normal 6 3 2 3 3 3" xfId="36624"/>
    <cellStyle name="Normal 6 3 2 3 4" xfId="36625"/>
    <cellStyle name="Normal 6 3 2 3 4 2" xfId="36626"/>
    <cellStyle name="Normal 6 3 2 3 5" xfId="36627"/>
    <cellStyle name="Normal 6 3 2 4" xfId="36628"/>
    <cellStyle name="Normal 6 3 2 4 2" xfId="36629"/>
    <cellStyle name="Normal 6 3 2 4 2 2" xfId="36630"/>
    <cellStyle name="Normal 6 3 2 4 3" xfId="36631"/>
    <cellStyle name="Normal 6 3 2 5" xfId="36632"/>
    <cellStyle name="Normal 6 3 2 5 2" xfId="36633"/>
    <cellStyle name="Normal 6 3 2 5 2 2" xfId="36634"/>
    <cellStyle name="Normal 6 3 2 5 3" xfId="36635"/>
    <cellStyle name="Normal 6 3 2 6" xfId="36636"/>
    <cellStyle name="Normal 6 3 2 6 2" xfId="36637"/>
    <cellStyle name="Normal 6 3 2 7" xfId="36638"/>
    <cellStyle name="Normal 6 3 2 8" xfId="36639"/>
    <cellStyle name="Normal 6 3 2 9" xfId="36640"/>
    <cellStyle name="Normal 6 3 3" xfId="36641"/>
    <cellStyle name="Normal 6 3 3 2" xfId="36642"/>
    <cellStyle name="Normal 6 3 3 2 2" xfId="36643"/>
    <cellStyle name="Normal 6 3 3 2 2 2" xfId="36644"/>
    <cellStyle name="Normal 6 3 3 2 2 2 2" xfId="36645"/>
    <cellStyle name="Normal 6 3 3 2 2 3" xfId="36646"/>
    <cellStyle name="Normal 6 3 3 2 3" xfId="36647"/>
    <cellStyle name="Normal 6 3 3 2 3 2" xfId="36648"/>
    <cellStyle name="Normal 6 3 3 2 3 2 2" xfId="36649"/>
    <cellStyle name="Normal 6 3 3 2 3 3" xfId="36650"/>
    <cellStyle name="Normal 6 3 3 2 4" xfId="36651"/>
    <cellStyle name="Normal 6 3 3 2 4 2" xfId="36652"/>
    <cellStyle name="Normal 6 3 3 2 5" xfId="36653"/>
    <cellStyle name="Normal 6 3 3 3" xfId="36654"/>
    <cellStyle name="Normal 6 3 3 3 2" xfId="36655"/>
    <cellStyle name="Normal 6 3 3 3 2 2" xfId="36656"/>
    <cellStyle name="Normal 6 3 3 3 3" xfId="36657"/>
    <cellStyle name="Normal 6 3 3 4" xfId="36658"/>
    <cellStyle name="Normal 6 3 3 4 2" xfId="36659"/>
    <cellStyle name="Normal 6 3 3 4 2 2" xfId="36660"/>
    <cellStyle name="Normal 6 3 3 4 3" xfId="36661"/>
    <cellStyle name="Normal 6 3 3 5" xfId="36662"/>
    <cellStyle name="Normal 6 3 3 5 2" xfId="36663"/>
    <cellStyle name="Normal 6 3 3 6" xfId="36664"/>
    <cellStyle name="Normal 6 3 3 7" xfId="36665"/>
    <cellStyle name="Normal 6 3 4" xfId="36666"/>
    <cellStyle name="Normal 6 3 4 2" xfId="36667"/>
    <cellStyle name="Normal 6 3 4 2 2" xfId="36668"/>
    <cellStyle name="Normal 6 3 4 2 2 2" xfId="36669"/>
    <cellStyle name="Normal 6 3 4 2 3" xfId="36670"/>
    <cellStyle name="Normal 6 3 4 2 3 2" xfId="36671"/>
    <cellStyle name="Normal 6 3 4 2 4" xfId="36672"/>
    <cellStyle name="Normal 6 3 4 2 4 2" xfId="36673"/>
    <cellStyle name="Normal 6 3 4 2 5" xfId="36674"/>
    <cellStyle name="Normal 6 3 4 3" xfId="36675"/>
    <cellStyle name="Normal 6 3 4 3 2" xfId="36676"/>
    <cellStyle name="Normal 6 3 4 3 2 2" xfId="36677"/>
    <cellStyle name="Normal 6 3 4 3 3" xfId="36678"/>
    <cellStyle name="Normal 6 3 4 4" xfId="36679"/>
    <cellStyle name="Normal 6 3 4 4 2" xfId="36680"/>
    <cellStyle name="Normal 6 3 4 5" xfId="36681"/>
    <cellStyle name="Normal 6 3 4 5 2" xfId="36682"/>
    <cellStyle name="Normal 6 3 4 6" xfId="36683"/>
    <cellStyle name="Normal 6 3 5" xfId="36684"/>
    <cellStyle name="Normal 6 3 5 2" xfId="36685"/>
    <cellStyle name="Normal 6 3 5 2 2" xfId="36686"/>
    <cellStyle name="Normal 6 3 5 2 2 2" xfId="36687"/>
    <cellStyle name="Normal 6 3 5 2 3" xfId="36688"/>
    <cellStyle name="Normal 6 3 5 2 3 2" xfId="36689"/>
    <cellStyle name="Normal 6 3 5 2 4" xfId="36690"/>
    <cellStyle name="Normal 6 3 5 2 4 2" xfId="36691"/>
    <cellStyle name="Normal 6 3 5 2 5" xfId="36692"/>
    <cellStyle name="Normal 6 3 5 3" xfId="36693"/>
    <cellStyle name="Normal 6 3 5 3 2" xfId="36694"/>
    <cellStyle name="Normal 6 3 5 4" xfId="36695"/>
    <cellStyle name="Normal 6 3 5 4 2" xfId="36696"/>
    <cellStyle name="Normal 6 3 5 5" xfId="36697"/>
    <cellStyle name="Normal 6 3 5 5 2" xfId="36698"/>
    <cellStyle name="Normal 6 3 5 6" xfId="36699"/>
    <cellStyle name="Normal 6 3 5 7" xfId="36700"/>
    <cellStyle name="Normal 6 3 6" xfId="36701"/>
    <cellStyle name="Normal 6 3 6 2" xfId="36702"/>
    <cellStyle name="Normal 6 3 6 2 2" xfId="36703"/>
    <cellStyle name="Normal 6 3 6 3" xfId="36704"/>
    <cellStyle name="Normal 6 3 6 3 2" xfId="36705"/>
    <cellStyle name="Normal 6 3 6 4" xfId="36706"/>
    <cellStyle name="Normal 6 3 6 4 2" xfId="36707"/>
    <cellStyle name="Normal 6 3 6 5" xfId="36708"/>
    <cellStyle name="Normal 6 3 7" xfId="36709"/>
    <cellStyle name="Normal 6 3 7 2" xfId="36710"/>
    <cellStyle name="Normal 6 3 7 2 2" xfId="36711"/>
    <cellStyle name="Normal 6 3 7 3" xfId="36712"/>
    <cellStyle name="Normal 6 3 7 3 2" xfId="36713"/>
    <cellStyle name="Normal 6 3 7 4" xfId="36714"/>
    <cellStyle name="Normal 6 3 7 4 2" xfId="36715"/>
    <cellStyle name="Normal 6 3 7 5" xfId="36716"/>
    <cellStyle name="Normal 6 3 8" xfId="36717"/>
    <cellStyle name="Normal 6 3 8 2" xfId="36718"/>
    <cellStyle name="Normal 6 3 8 2 2" xfId="36719"/>
    <cellStyle name="Normal 6 3 8 3" xfId="36720"/>
    <cellStyle name="Normal 6 3 8 3 2" xfId="36721"/>
    <cellStyle name="Normal 6 3 8 4" xfId="36722"/>
    <cellStyle name="Normal 6 3 8 4 2" xfId="36723"/>
    <cellStyle name="Normal 6 3 8 5" xfId="36724"/>
    <cellStyle name="Normal 6 3 9" xfId="36725"/>
    <cellStyle name="Normal 6 3 9 2" xfId="36726"/>
    <cellStyle name="Normal 6 3_Net Zero &amp; QRP Award" xfId="36727"/>
    <cellStyle name="Normal 6 4" xfId="36728"/>
    <cellStyle name="Normal 6 4 10" xfId="36729"/>
    <cellStyle name="Normal 6 4 10 2" xfId="36730"/>
    <cellStyle name="Normal 6 4 11" xfId="36731"/>
    <cellStyle name="Normal 6 4 11 2" xfId="36732"/>
    <cellStyle name="Normal 6 4 12" xfId="36733"/>
    <cellStyle name="Normal 6 4 12 2" xfId="36734"/>
    <cellStyle name="Normal 6 4 13" xfId="36735"/>
    <cellStyle name="Normal 6 4 14" xfId="36736"/>
    <cellStyle name="Normal 6 4 2" xfId="36737"/>
    <cellStyle name="Normal 6 4 2 2" xfId="36738"/>
    <cellStyle name="Normal 6 4 2 2 2" xfId="36739"/>
    <cellStyle name="Normal 6 4 2 2 2 2" xfId="36740"/>
    <cellStyle name="Normal 6 4 2 2 2 2 2" xfId="36741"/>
    <cellStyle name="Normal 6 4 2 2 2 2 2 2" xfId="36742"/>
    <cellStyle name="Normal 6 4 2 2 2 2 3" xfId="36743"/>
    <cellStyle name="Normal 6 4 2 2 2 3" xfId="36744"/>
    <cellStyle name="Normal 6 4 2 2 2 3 2" xfId="36745"/>
    <cellStyle name="Normal 6 4 2 2 2 3 2 2" xfId="36746"/>
    <cellStyle name="Normal 6 4 2 2 2 3 3" xfId="36747"/>
    <cellStyle name="Normal 6 4 2 2 2 4" xfId="36748"/>
    <cellStyle name="Normal 6 4 2 2 2 4 2" xfId="36749"/>
    <cellStyle name="Normal 6 4 2 2 2 5" xfId="36750"/>
    <cellStyle name="Normal 6 4 2 2 3" xfId="36751"/>
    <cellStyle name="Normal 6 4 2 2 3 2" xfId="36752"/>
    <cellStyle name="Normal 6 4 2 2 3 2 2" xfId="36753"/>
    <cellStyle name="Normal 6 4 2 2 3 3" xfId="36754"/>
    <cellStyle name="Normal 6 4 2 2 4" xfId="36755"/>
    <cellStyle name="Normal 6 4 2 2 4 2" xfId="36756"/>
    <cellStyle name="Normal 6 4 2 2 4 2 2" xfId="36757"/>
    <cellStyle name="Normal 6 4 2 2 4 3" xfId="36758"/>
    <cellStyle name="Normal 6 4 2 2 5" xfId="36759"/>
    <cellStyle name="Normal 6 4 2 2 5 2" xfId="36760"/>
    <cellStyle name="Normal 6 4 2 2 6" xfId="36761"/>
    <cellStyle name="Normal 6 4 2 3" xfId="36762"/>
    <cellStyle name="Normal 6 4 2 3 2" xfId="36763"/>
    <cellStyle name="Normal 6 4 2 3 2 2" xfId="36764"/>
    <cellStyle name="Normal 6 4 2 3 2 2 2" xfId="36765"/>
    <cellStyle name="Normal 6 4 2 3 2 3" xfId="36766"/>
    <cellStyle name="Normal 6 4 2 3 3" xfId="36767"/>
    <cellStyle name="Normal 6 4 2 3 3 2" xfId="36768"/>
    <cellStyle name="Normal 6 4 2 3 3 2 2" xfId="36769"/>
    <cellStyle name="Normal 6 4 2 3 3 3" xfId="36770"/>
    <cellStyle name="Normal 6 4 2 3 4" xfId="36771"/>
    <cellStyle name="Normal 6 4 2 3 4 2" xfId="36772"/>
    <cellStyle name="Normal 6 4 2 3 5" xfId="36773"/>
    <cellStyle name="Normal 6 4 2 4" xfId="36774"/>
    <cellStyle name="Normal 6 4 2 4 2" xfId="36775"/>
    <cellStyle name="Normal 6 4 2 4 2 2" xfId="36776"/>
    <cellStyle name="Normal 6 4 2 4 3" xfId="36777"/>
    <cellStyle name="Normal 6 4 2 5" xfId="36778"/>
    <cellStyle name="Normal 6 4 2 5 2" xfId="36779"/>
    <cellStyle name="Normal 6 4 2 5 2 2" xfId="36780"/>
    <cellStyle name="Normal 6 4 2 5 3" xfId="36781"/>
    <cellStyle name="Normal 6 4 2 6" xfId="36782"/>
    <cellStyle name="Normal 6 4 2 6 2" xfId="36783"/>
    <cellStyle name="Normal 6 4 2 7" xfId="36784"/>
    <cellStyle name="Normal 6 4 2 8" xfId="36785"/>
    <cellStyle name="Normal 6 4 3" xfId="36786"/>
    <cellStyle name="Normal 6 4 3 2" xfId="36787"/>
    <cellStyle name="Normal 6 4 3 2 2" xfId="36788"/>
    <cellStyle name="Normal 6 4 3 2 2 2" xfId="36789"/>
    <cellStyle name="Normal 6 4 3 2 2 2 2" xfId="36790"/>
    <cellStyle name="Normal 6 4 3 2 2 3" xfId="36791"/>
    <cellStyle name="Normal 6 4 3 2 3" xfId="36792"/>
    <cellStyle name="Normal 6 4 3 2 3 2" xfId="36793"/>
    <cellStyle name="Normal 6 4 3 2 3 2 2" xfId="36794"/>
    <cellStyle name="Normal 6 4 3 2 3 3" xfId="36795"/>
    <cellStyle name="Normal 6 4 3 2 4" xfId="36796"/>
    <cellStyle name="Normal 6 4 3 2 4 2" xfId="36797"/>
    <cellStyle name="Normal 6 4 3 2 5" xfId="36798"/>
    <cellStyle name="Normal 6 4 3 3" xfId="36799"/>
    <cellStyle name="Normal 6 4 3 3 2" xfId="36800"/>
    <cellStyle name="Normal 6 4 3 3 2 2" xfId="36801"/>
    <cellStyle name="Normal 6 4 3 3 3" xfId="36802"/>
    <cellStyle name="Normal 6 4 3 4" xfId="36803"/>
    <cellStyle name="Normal 6 4 3 4 2" xfId="36804"/>
    <cellStyle name="Normal 6 4 3 4 2 2" xfId="36805"/>
    <cellStyle name="Normal 6 4 3 4 3" xfId="36806"/>
    <cellStyle name="Normal 6 4 3 5" xfId="36807"/>
    <cellStyle name="Normal 6 4 3 5 2" xfId="36808"/>
    <cellStyle name="Normal 6 4 3 6" xfId="36809"/>
    <cellStyle name="Normal 6 4 3 7" xfId="36810"/>
    <cellStyle name="Normal 6 4 4" xfId="36811"/>
    <cellStyle name="Normal 6 4 4 2" xfId="36812"/>
    <cellStyle name="Normal 6 4 4 2 2" xfId="36813"/>
    <cellStyle name="Normal 6 4 4 2 2 2" xfId="36814"/>
    <cellStyle name="Normal 6 4 4 2 3" xfId="36815"/>
    <cellStyle name="Normal 6 4 4 2 3 2" xfId="36816"/>
    <cellStyle name="Normal 6 4 4 2 4" xfId="36817"/>
    <cellStyle name="Normal 6 4 4 2 4 2" xfId="36818"/>
    <cellStyle name="Normal 6 4 4 2 5" xfId="36819"/>
    <cellStyle name="Normal 6 4 4 3" xfId="36820"/>
    <cellStyle name="Normal 6 4 4 3 2" xfId="36821"/>
    <cellStyle name="Normal 6 4 4 3 2 2" xfId="36822"/>
    <cellStyle name="Normal 6 4 4 3 3" xfId="36823"/>
    <cellStyle name="Normal 6 4 4 4" xfId="36824"/>
    <cellStyle name="Normal 6 4 4 4 2" xfId="36825"/>
    <cellStyle name="Normal 6 4 4 5" xfId="36826"/>
    <cellStyle name="Normal 6 4 4 5 2" xfId="36827"/>
    <cellStyle name="Normal 6 4 4 6" xfId="36828"/>
    <cellStyle name="Normal 6 4 5" xfId="36829"/>
    <cellStyle name="Normal 6 4 5 2" xfId="36830"/>
    <cellStyle name="Normal 6 4 5 2 2" xfId="36831"/>
    <cellStyle name="Normal 6 4 5 2 2 2" xfId="36832"/>
    <cellStyle name="Normal 6 4 5 2 3" xfId="36833"/>
    <cellStyle name="Normal 6 4 5 2 3 2" xfId="36834"/>
    <cellStyle name="Normal 6 4 5 2 4" xfId="36835"/>
    <cellStyle name="Normal 6 4 5 2 4 2" xfId="36836"/>
    <cellStyle name="Normal 6 4 5 2 5" xfId="36837"/>
    <cellStyle name="Normal 6 4 5 3" xfId="36838"/>
    <cellStyle name="Normal 6 4 5 3 2" xfId="36839"/>
    <cellStyle name="Normal 6 4 5 4" xfId="36840"/>
    <cellStyle name="Normal 6 4 5 4 2" xfId="36841"/>
    <cellStyle name="Normal 6 4 5 5" xfId="36842"/>
    <cellStyle name="Normal 6 4 5 5 2" xfId="36843"/>
    <cellStyle name="Normal 6 4 5 6" xfId="36844"/>
    <cellStyle name="Normal 6 4 6" xfId="36845"/>
    <cellStyle name="Normal 6 4 6 2" xfId="36846"/>
    <cellStyle name="Normal 6 4 6 2 2" xfId="36847"/>
    <cellStyle name="Normal 6 4 6 3" xfId="36848"/>
    <cellStyle name="Normal 6 4 6 3 2" xfId="36849"/>
    <cellStyle name="Normal 6 4 6 4" xfId="36850"/>
    <cellStyle name="Normal 6 4 6 4 2" xfId="36851"/>
    <cellStyle name="Normal 6 4 6 5" xfId="36852"/>
    <cellStyle name="Normal 6 4 7" xfId="36853"/>
    <cellStyle name="Normal 6 4 7 2" xfId="36854"/>
    <cellStyle name="Normal 6 4 7 2 2" xfId="36855"/>
    <cellStyle name="Normal 6 4 7 3" xfId="36856"/>
    <cellStyle name="Normal 6 4 7 3 2" xfId="36857"/>
    <cellStyle name="Normal 6 4 7 4" xfId="36858"/>
    <cellStyle name="Normal 6 4 7 4 2" xfId="36859"/>
    <cellStyle name="Normal 6 4 7 5" xfId="36860"/>
    <cellStyle name="Normal 6 4 8" xfId="36861"/>
    <cellStyle name="Normal 6 4 8 2" xfId="36862"/>
    <cellStyle name="Normal 6 4 8 2 2" xfId="36863"/>
    <cellStyle name="Normal 6 4 8 3" xfId="36864"/>
    <cellStyle name="Normal 6 4 8 3 2" xfId="36865"/>
    <cellStyle name="Normal 6 4 8 4" xfId="36866"/>
    <cellStyle name="Normal 6 4 8 4 2" xfId="36867"/>
    <cellStyle name="Normal 6 4 8 5" xfId="36868"/>
    <cellStyle name="Normal 6 4 9" xfId="36869"/>
    <cellStyle name="Normal 6 4 9 2" xfId="36870"/>
    <cellStyle name="Normal 6 4 9 2 2" xfId="36871"/>
    <cellStyle name="Normal 6 4 9 3" xfId="36872"/>
    <cellStyle name="Normal 6 4 9 3 2" xfId="36873"/>
    <cellStyle name="Normal 6 4 9 4" xfId="36874"/>
    <cellStyle name="Normal 6 4 9 4 2" xfId="36875"/>
    <cellStyle name="Normal 6 4 9 5" xfId="36876"/>
    <cellStyle name="Normal 6 4_Net Zero &amp; QRP Award" xfId="36877"/>
    <cellStyle name="Normal 6 5" xfId="36878"/>
    <cellStyle name="Normal 6 5 2" xfId="36879"/>
    <cellStyle name="Normal 6 5 2 2" xfId="36880"/>
    <cellStyle name="Normal 6 5 2 2 2" xfId="36881"/>
    <cellStyle name="Normal 6 5 2 2 2 2" xfId="36882"/>
    <cellStyle name="Normal 6 5 2 2 2 2 2" xfId="36883"/>
    <cellStyle name="Normal 6 5 2 2 2 3" xfId="36884"/>
    <cellStyle name="Normal 6 5 2 2 3" xfId="36885"/>
    <cellStyle name="Normal 6 5 2 2 3 2" xfId="36886"/>
    <cellStyle name="Normal 6 5 2 2 3 2 2" xfId="36887"/>
    <cellStyle name="Normal 6 5 2 2 3 3" xfId="36888"/>
    <cellStyle name="Normal 6 5 2 2 4" xfId="36889"/>
    <cellStyle name="Normal 6 5 2 2 4 2" xfId="36890"/>
    <cellStyle name="Normal 6 5 2 2 5" xfId="36891"/>
    <cellStyle name="Normal 6 5 2 3" xfId="36892"/>
    <cellStyle name="Normal 6 5 2 3 2" xfId="36893"/>
    <cellStyle name="Normal 6 5 2 3 2 2" xfId="36894"/>
    <cellStyle name="Normal 6 5 2 3 3" xfId="36895"/>
    <cellStyle name="Normal 6 5 2 4" xfId="36896"/>
    <cellStyle name="Normal 6 5 2 4 2" xfId="36897"/>
    <cellStyle name="Normal 6 5 2 4 2 2" xfId="36898"/>
    <cellStyle name="Normal 6 5 2 4 3" xfId="36899"/>
    <cellStyle name="Normal 6 5 2 5" xfId="36900"/>
    <cellStyle name="Normal 6 5 2 5 2" xfId="36901"/>
    <cellStyle name="Normal 6 5 2 6" xfId="36902"/>
    <cellStyle name="Normal 6 5 2 7" xfId="36903"/>
    <cellStyle name="Normal 6 5 3" xfId="36904"/>
    <cellStyle name="Normal 6 5 3 2" xfId="36905"/>
    <cellStyle name="Normal 6 5 3 2 2" xfId="36906"/>
    <cellStyle name="Normal 6 5 3 2 2 2" xfId="36907"/>
    <cellStyle name="Normal 6 5 3 2 3" xfId="36908"/>
    <cellStyle name="Normal 6 5 3 3" xfId="36909"/>
    <cellStyle name="Normal 6 5 3 3 2" xfId="36910"/>
    <cellStyle name="Normal 6 5 3 3 2 2" xfId="36911"/>
    <cellStyle name="Normal 6 5 3 3 3" xfId="36912"/>
    <cellStyle name="Normal 6 5 3 4" xfId="36913"/>
    <cellStyle name="Normal 6 5 3 4 2" xfId="36914"/>
    <cellStyle name="Normal 6 5 3 5" xfId="36915"/>
    <cellStyle name="Normal 6 5 3 6" xfId="36916"/>
    <cellStyle name="Normal 6 5 4" xfId="36917"/>
    <cellStyle name="Normal 6 5 4 2" xfId="36918"/>
    <cellStyle name="Normal 6 5 4 2 2" xfId="36919"/>
    <cellStyle name="Normal 6 5 4 3" xfId="36920"/>
    <cellStyle name="Normal 6 5 5" xfId="36921"/>
    <cellStyle name="Normal 6 5 5 2" xfId="36922"/>
    <cellStyle name="Normal 6 5 5 2 2" xfId="36923"/>
    <cellStyle name="Normal 6 5 5 3" xfId="36924"/>
    <cellStyle name="Normal 6 5 6" xfId="36925"/>
    <cellStyle name="Normal 6 5 6 2" xfId="36926"/>
    <cellStyle name="Normal 6 5 7" xfId="36927"/>
    <cellStyle name="Normal 6 5 8" xfId="36928"/>
    <cellStyle name="Normal 6 6" xfId="36929"/>
    <cellStyle name="Normal 6 6 2" xfId="36930"/>
    <cellStyle name="Normal 6 6 2 2" xfId="36931"/>
    <cellStyle name="Normal 6 6 2 2 2" xfId="36932"/>
    <cellStyle name="Normal 6 6 2 2 2 2" xfId="36933"/>
    <cellStyle name="Normal 6 6 2 2 3" xfId="36934"/>
    <cellStyle name="Normal 6 6 2 3" xfId="36935"/>
    <cellStyle name="Normal 6 6 2 3 2" xfId="36936"/>
    <cellStyle name="Normal 6 6 2 3 2 2" xfId="36937"/>
    <cellStyle name="Normal 6 6 2 3 3" xfId="36938"/>
    <cellStyle name="Normal 6 6 2 4" xfId="36939"/>
    <cellStyle name="Normal 6 6 2 4 2" xfId="36940"/>
    <cellStyle name="Normal 6 6 2 5" xfId="36941"/>
    <cellStyle name="Normal 6 6 2 6" xfId="36942"/>
    <cellStyle name="Normal 6 6 3" xfId="36943"/>
    <cellStyle name="Normal 6 6 3 2" xfId="36944"/>
    <cellStyle name="Normal 6 6 3 2 2" xfId="36945"/>
    <cellStyle name="Normal 6 6 3 3" xfId="36946"/>
    <cellStyle name="Normal 6 6 4" xfId="36947"/>
    <cellStyle name="Normal 6 6 4 2" xfId="36948"/>
    <cellStyle name="Normal 6 6 4 2 2" xfId="36949"/>
    <cellStyle name="Normal 6 6 4 3" xfId="36950"/>
    <cellStyle name="Normal 6 6 5" xfId="36951"/>
    <cellStyle name="Normal 6 6 5 2" xfId="36952"/>
    <cellStyle name="Normal 6 6 6" xfId="36953"/>
    <cellStyle name="Normal 6 6 7" xfId="36954"/>
    <cellStyle name="Normal 6 6 8" xfId="36955"/>
    <cellStyle name="Normal 6 7" xfId="36956"/>
    <cellStyle name="Normal 6 7 2" xfId="36957"/>
    <cellStyle name="Normal 6 7 2 2" xfId="36958"/>
    <cellStyle name="Normal 6 7 2 2 2" xfId="36959"/>
    <cellStyle name="Normal 6 7 2 3" xfId="36960"/>
    <cellStyle name="Normal 6 7 2 3 2" xfId="36961"/>
    <cellStyle name="Normal 6 7 2 4" xfId="36962"/>
    <cellStyle name="Normal 6 7 2 4 2" xfId="36963"/>
    <cellStyle name="Normal 6 7 2 5" xfId="36964"/>
    <cellStyle name="Normal 6 7 3" xfId="36965"/>
    <cellStyle name="Normal 6 7 3 2" xfId="36966"/>
    <cellStyle name="Normal 6 7 3 2 2" xfId="36967"/>
    <cellStyle name="Normal 6 7 3 3" xfId="36968"/>
    <cellStyle name="Normal 6 7 4" xfId="36969"/>
    <cellStyle name="Normal 6 7 4 2" xfId="36970"/>
    <cellStyle name="Normal 6 7 5" xfId="36971"/>
    <cellStyle name="Normal 6 7 5 2" xfId="36972"/>
    <cellStyle name="Normal 6 7 6" xfId="36973"/>
    <cellStyle name="Normal 6 7 7" xfId="36974"/>
    <cellStyle name="Normal 6 8" xfId="36975"/>
    <cellStyle name="Normal 6 8 2" xfId="36976"/>
    <cellStyle name="Normal 6 8 2 2" xfId="36977"/>
    <cellStyle name="Normal 6 8 3" xfId="36978"/>
    <cellStyle name="Normal 6 9" xfId="36979"/>
    <cellStyle name="Normal 6 9 2" xfId="36980"/>
    <cellStyle name="Normal 6 9 2 2" xfId="36981"/>
    <cellStyle name="Normal 6 9 3" xfId="36982"/>
    <cellStyle name="Normal 6 9 3 2" xfId="36983"/>
    <cellStyle name="Normal 6 9 4" xfId="36984"/>
    <cellStyle name="Normal 6 9 4 2" xfId="36985"/>
    <cellStyle name="Normal 6 9 5" xfId="36986"/>
    <cellStyle name="Normal 6_2112 Salary" xfId="36987"/>
    <cellStyle name="Normal 60" xfId="36988"/>
    <cellStyle name="Normal 60 2" xfId="36989"/>
    <cellStyle name="Normal 60 2 2" xfId="36990"/>
    <cellStyle name="Normal 60 2 2 2" xfId="36991"/>
    <cellStyle name="Normal 60 2 2 2 2" xfId="36992"/>
    <cellStyle name="Normal 60 2 2 2 2 2" xfId="36993"/>
    <cellStyle name="Normal 60 2 2 2 2 2 2" xfId="36994"/>
    <cellStyle name="Normal 60 2 2 2 2 3" xfId="36995"/>
    <cellStyle name="Normal 60 2 2 2 3" xfId="36996"/>
    <cellStyle name="Normal 60 2 2 2 3 2" xfId="36997"/>
    <cellStyle name="Normal 60 2 2 2 3 2 2" xfId="36998"/>
    <cellStyle name="Normal 60 2 2 2 3 3" xfId="36999"/>
    <cellStyle name="Normal 60 2 2 2 4" xfId="37000"/>
    <cellStyle name="Normal 60 2 2 2 4 2" xfId="37001"/>
    <cellStyle name="Normal 60 2 2 2 5" xfId="37002"/>
    <cellStyle name="Normal 60 2 2 3" xfId="37003"/>
    <cellStyle name="Normal 60 2 2 3 2" xfId="37004"/>
    <cellStyle name="Normal 60 2 2 3 2 2" xfId="37005"/>
    <cellStyle name="Normal 60 2 2 3 3" xfId="37006"/>
    <cellStyle name="Normal 60 2 2 4" xfId="37007"/>
    <cellStyle name="Normal 60 2 2 4 2" xfId="37008"/>
    <cellStyle name="Normal 60 2 2 4 2 2" xfId="37009"/>
    <cellStyle name="Normal 60 2 2 4 3" xfId="37010"/>
    <cellStyle name="Normal 60 2 2 5" xfId="37011"/>
    <cellStyle name="Normal 60 2 2 5 2" xfId="37012"/>
    <cellStyle name="Normal 60 2 2 6" xfId="37013"/>
    <cellStyle name="Normal 60 2 3" xfId="37014"/>
    <cellStyle name="Normal 60 2 3 2" xfId="37015"/>
    <cellStyle name="Normal 60 2 3 2 2" xfId="37016"/>
    <cellStyle name="Normal 60 2 3 2 2 2" xfId="37017"/>
    <cellStyle name="Normal 60 2 3 2 3" xfId="37018"/>
    <cellStyle name="Normal 60 2 3 3" xfId="37019"/>
    <cellStyle name="Normal 60 2 3 3 2" xfId="37020"/>
    <cellStyle name="Normal 60 2 3 3 2 2" xfId="37021"/>
    <cellStyle name="Normal 60 2 3 3 3" xfId="37022"/>
    <cellStyle name="Normal 60 2 3 4" xfId="37023"/>
    <cellStyle name="Normal 60 2 3 4 2" xfId="37024"/>
    <cellStyle name="Normal 60 2 3 5" xfId="37025"/>
    <cellStyle name="Normal 60 2 4" xfId="37026"/>
    <cellStyle name="Normal 60 2 4 2" xfId="37027"/>
    <cellStyle name="Normal 60 2 4 2 2" xfId="37028"/>
    <cellStyle name="Normal 60 2 4 3" xfId="37029"/>
    <cellStyle name="Normal 60 2 5" xfId="37030"/>
    <cellStyle name="Normal 60 2 5 2" xfId="37031"/>
    <cellStyle name="Normal 60 2 5 2 2" xfId="37032"/>
    <cellStyle name="Normal 60 2 5 3" xfId="37033"/>
    <cellStyle name="Normal 60 2 6" xfId="37034"/>
    <cellStyle name="Normal 60 2 6 2" xfId="37035"/>
    <cellStyle name="Normal 60 2 7" xfId="37036"/>
    <cellStyle name="Normal 60 3" xfId="37037"/>
    <cellStyle name="Normal 60 3 2" xfId="37038"/>
    <cellStyle name="Normal 60 3 2 2" xfId="37039"/>
    <cellStyle name="Normal 60 3 2 2 2" xfId="37040"/>
    <cellStyle name="Normal 60 3 2 2 2 2" xfId="37041"/>
    <cellStyle name="Normal 60 3 2 2 3" xfId="37042"/>
    <cellStyle name="Normal 60 3 2 3" xfId="37043"/>
    <cellStyle name="Normal 60 3 2 3 2" xfId="37044"/>
    <cellStyle name="Normal 60 3 2 3 2 2" xfId="37045"/>
    <cellStyle name="Normal 60 3 2 3 3" xfId="37046"/>
    <cellStyle name="Normal 60 3 2 4" xfId="37047"/>
    <cellStyle name="Normal 60 3 2 4 2" xfId="37048"/>
    <cellStyle name="Normal 60 3 2 5" xfId="37049"/>
    <cellStyle name="Normal 60 3 3" xfId="37050"/>
    <cellStyle name="Normal 60 3 3 2" xfId="37051"/>
    <cellStyle name="Normal 60 3 3 2 2" xfId="37052"/>
    <cellStyle name="Normal 60 3 3 3" xfId="37053"/>
    <cellStyle name="Normal 60 3 4" xfId="37054"/>
    <cellStyle name="Normal 60 3 4 2" xfId="37055"/>
    <cellStyle name="Normal 60 3 4 2 2" xfId="37056"/>
    <cellStyle name="Normal 60 3 4 3" xfId="37057"/>
    <cellStyle name="Normal 60 3 5" xfId="37058"/>
    <cellStyle name="Normal 60 3 5 2" xfId="37059"/>
    <cellStyle name="Normal 60 3 6" xfId="37060"/>
    <cellStyle name="Normal 60 4" xfId="37061"/>
    <cellStyle name="Normal 60 4 2" xfId="37062"/>
    <cellStyle name="Normal 60 4 2 2" xfId="37063"/>
    <cellStyle name="Normal 60 4 2 2 2" xfId="37064"/>
    <cellStyle name="Normal 60 4 2 3" xfId="37065"/>
    <cellStyle name="Normal 60 4 3" xfId="37066"/>
    <cellStyle name="Normal 60 4 3 2" xfId="37067"/>
    <cellStyle name="Normal 60 4 3 2 2" xfId="37068"/>
    <cellStyle name="Normal 60 4 3 3" xfId="37069"/>
    <cellStyle name="Normal 60 4 4" xfId="37070"/>
    <cellStyle name="Normal 60 4 4 2" xfId="37071"/>
    <cellStyle name="Normal 60 4 5" xfId="37072"/>
    <cellStyle name="Normal 60 5" xfId="37073"/>
    <cellStyle name="Normal 60 5 2" xfId="37074"/>
    <cellStyle name="Normal 60 5 2 2" xfId="37075"/>
    <cellStyle name="Normal 60 5 3" xfId="37076"/>
    <cellStyle name="Normal 60 6" xfId="37077"/>
    <cellStyle name="Normal 60 6 2" xfId="37078"/>
    <cellStyle name="Normal 60 6 2 2" xfId="37079"/>
    <cellStyle name="Normal 60 6 3" xfId="37080"/>
    <cellStyle name="Normal 60 7" xfId="37081"/>
    <cellStyle name="Normal 60 7 2" xfId="37082"/>
    <cellStyle name="Normal 60 8" xfId="37083"/>
    <cellStyle name="Normal 60 9" xfId="37084"/>
    <cellStyle name="Normal 61" xfId="37085"/>
    <cellStyle name="Normal 61 2" xfId="37086"/>
    <cellStyle name="Normal 61 2 2" xfId="37087"/>
    <cellStyle name="Normal 61 2 2 2" xfId="37088"/>
    <cellStyle name="Normal 61 2 2 2 2" xfId="37089"/>
    <cellStyle name="Normal 61 2 2 2 2 2" xfId="37090"/>
    <cellStyle name="Normal 61 2 2 2 2 2 2" xfId="37091"/>
    <cellStyle name="Normal 61 2 2 2 2 3" xfId="37092"/>
    <cellStyle name="Normal 61 2 2 2 3" xfId="37093"/>
    <cellStyle name="Normal 61 2 2 2 3 2" xfId="37094"/>
    <cellStyle name="Normal 61 2 2 2 3 2 2" xfId="37095"/>
    <cellStyle name="Normal 61 2 2 2 3 3" xfId="37096"/>
    <cellStyle name="Normal 61 2 2 2 4" xfId="37097"/>
    <cellStyle name="Normal 61 2 2 2 4 2" xfId="37098"/>
    <cellStyle name="Normal 61 2 2 2 5" xfId="37099"/>
    <cellStyle name="Normal 61 2 2 3" xfId="37100"/>
    <cellStyle name="Normal 61 2 2 3 2" xfId="37101"/>
    <cellStyle name="Normal 61 2 2 3 2 2" xfId="37102"/>
    <cellStyle name="Normal 61 2 2 3 3" xfId="37103"/>
    <cellStyle name="Normal 61 2 2 4" xfId="37104"/>
    <cellStyle name="Normal 61 2 2 4 2" xfId="37105"/>
    <cellStyle name="Normal 61 2 2 4 2 2" xfId="37106"/>
    <cellStyle name="Normal 61 2 2 4 3" xfId="37107"/>
    <cellStyle name="Normal 61 2 2 5" xfId="37108"/>
    <cellStyle name="Normal 61 2 2 5 2" xfId="37109"/>
    <cellStyle name="Normal 61 2 2 6" xfId="37110"/>
    <cellStyle name="Normal 61 2 3" xfId="37111"/>
    <cellStyle name="Normal 61 2 3 2" xfId="37112"/>
    <cellStyle name="Normal 61 2 3 2 2" xfId="37113"/>
    <cellStyle name="Normal 61 2 3 2 2 2" xfId="37114"/>
    <cellStyle name="Normal 61 2 3 2 3" xfId="37115"/>
    <cellStyle name="Normal 61 2 3 3" xfId="37116"/>
    <cellStyle name="Normal 61 2 3 3 2" xfId="37117"/>
    <cellStyle name="Normal 61 2 3 3 2 2" xfId="37118"/>
    <cellStyle name="Normal 61 2 3 3 3" xfId="37119"/>
    <cellStyle name="Normal 61 2 3 4" xfId="37120"/>
    <cellStyle name="Normal 61 2 3 4 2" xfId="37121"/>
    <cellStyle name="Normal 61 2 3 5" xfId="37122"/>
    <cellStyle name="Normal 61 2 4" xfId="37123"/>
    <cellStyle name="Normal 61 2 4 2" xfId="37124"/>
    <cellStyle name="Normal 61 2 4 2 2" xfId="37125"/>
    <cellStyle name="Normal 61 2 4 3" xfId="37126"/>
    <cellStyle name="Normal 61 2 5" xfId="37127"/>
    <cellStyle name="Normal 61 2 5 2" xfId="37128"/>
    <cellStyle name="Normal 61 2 5 2 2" xfId="37129"/>
    <cellStyle name="Normal 61 2 5 3" xfId="37130"/>
    <cellStyle name="Normal 61 2 6" xfId="37131"/>
    <cellStyle name="Normal 61 2 6 2" xfId="37132"/>
    <cellStyle name="Normal 61 2 7" xfId="37133"/>
    <cellStyle name="Normal 61 3" xfId="37134"/>
    <cellStyle name="Normal 61 3 2" xfId="37135"/>
    <cellStyle name="Normal 61 3 2 2" xfId="37136"/>
    <cellStyle name="Normal 61 3 2 2 2" xfId="37137"/>
    <cellStyle name="Normal 61 3 2 2 2 2" xfId="37138"/>
    <cellStyle name="Normal 61 3 2 2 3" xfId="37139"/>
    <cellStyle name="Normal 61 3 2 3" xfId="37140"/>
    <cellStyle name="Normal 61 3 2 3 2" xfId="37141"/>
    <cellStyle name="Normal 61 3 2 3 2 2" xfId="37142"/>
    <cellStyle name="Normal 61 3 2 3 3" xfId="37143"/>
    <cellStyle name="Normal 61 3 2 4" xfId="37144"/>
    <cellStyle name="Normal 61 3 2 4 2" xfId="37145"/>
    <cellStyle name="Normal 61 3 2 5" xfId="37146"/>
    <cellStyle name="Normal 61 3 3" xfId="37147"/>
    <cellStyle name="Normal 61 3 3 2" xfId="37148"/>
    <cellStyle name="Normal 61 3 3 2 2" xfId="37149"/>
    <cellStyle name="Normal 61 3 3 3" xfId="37150"/>
    <cellStyle name="Normal 61 3 4" xfId="37151"/>
    <cellStyle name="Normal 61 3 4 2" xfId="37152"/>
    <cellStyle name="Normal 61 3 4 2 2" xfId="37153"/>
    <cellStyle name="Normal 61 3 4 3" xfId="37154"/>
    <cellStyle name="Normal 61 3 5" xfId="37155"/>
    <cellStyle name="Normal 61 3 5 2" xfId="37156"/>
    <cellStyle name="Normal 61 3 6" xfId="37157"/>
    <cellStyle name="Normal 61 4" xfId="37158"/>
    <cellStyle name="Normal 61 4 2" xfId="37159"/>
    <cellStyle name="Normal 61 4 2 2" xfId="37160"/>
    <cellStyle name="Normal 61 4 2 2 2" xfId="37161"/>
    <cellStyle name="Normal 61 4 2 3" xfId="37162"/>
    <cellStyle name="Normal 61 4 3" xfId="37163"/>
    <cellStyle name="Normal 61 4 3 2" xfId="37164"/>
    <cellStyle name="Normal 61 4 3 2 2" xfId="37165"/>
    <cellStyle name="Normal 61 4 3 3" xfId="37166"/>
    <cellStyle name="Normal 61 4 4" xfId="37167"/>
    <cellStyle name="Normal 61 4 4 2" xfId="37168"/>
    <cellStyle name="Normal 61 4 5" xfId="37169"/>
    <cellStyle name="Normal 61 5" xfId="37170"/>
    <cellStyle name="Normal 61 5 2" xfId="37171"/>
    <cellStyle name="Normal 61 5 2 2" xfId="37172"/>
    <cellStyle name="Normal 61 5 3" xfId="37173"/>
    <cellStyle name="Normal 61 6" xfId="37174"/>
    <cellStyle name="Normal 61 6 2" xfId="37175"/>
    <cellStyle name="Normal 61 6 2 2" xfId="37176"/>
    <cellStyle name="Normal 61 6 3" xfId="37177"/>
    <cellStyle name="Normal 61 7" xfId="37178"/>
    <cellStyle name="Normal 61 7 2" xfId="37179"/>
    <cellStyle name="Normal 61 8" xfId="37180"/>
    <cellStyle name="Normal 61 9" xfId="37181"/>
    <cellStyle name="Normal 62" xfId="37182"/>
    <cellStyle name="Normal 62 2" xfId="37183"/>
    <cellStyle name="Normal 62 2 2" xfId="37184"/>
    <cellStyle name="Normal 62 2 2 2" xfId="37185"/>
    <cellStyle name="Normal 62 2 2 2 2" xfId="37186"/>
    <cellStyle name="Normal 62 2 2 2 2 2" xfId="37187"/>
    <cellStyle name="Normal 62 2 2 2 2 2 2" xfId="37188"/>
    <cellStyle name="Normal 62 2 2 2 2 3" xfId="37189"/>
    <cellStyle name="Normal 62 2 2 2 3" xfId="37190"/>
    <cellStyle name="Normal 62 2 2 2 3 2" xfId="37191"/>
    <cellStyle name="Normal 62 2 2 2 3 2 2" xfId="37192"/>
    <cellStyle name="Normal 62 2 2 2 3 3" xfId="37193"/>
    <cellStyle name="Normal 62 2 2 2 4" xfId="37194"/>
    <cellStyle name="Normal 62 2 2 2 4 2" xfId="37195"/>
    <cellStyle name="Normal 62 2 2 2 5" xfId="37196"/>
    <cellStyle name="Normal 62 2 2 3" xfId="37197"/>
    <cellStyle name="Normal 62 2 2 3 2" xfId="37198"/>
    <cellStyle name="Normal 62 2 2 3 2 2" xfId="37199"/>
    <cellStyle name="Normal 62 2 2 3 3" xfId="37200"/>
    <cellStyle name="Normal 62 2 2 4" xfId="37201"/>
    <cellStyle name="Normal 62 2 2 4 2" xfId="37202"/>
    <cellStyle name="Normal 62 2 2 4 2 2" xfId="37203"/>
    <cellStyle name="Normal 62 2 2 4 3" xfId="37204"/>
    <cellStyle name="Normal 62 2 2 5" xfId="37205"/>
    <cellStyle name="Normal 62 2 2 5 2" xfId="37206"/>
    <cellStyle name="Normal 62 2 2 6" xfId="37207"/>
    <cellStyle name="Normal 62 2 3" xfId="37208"/>
    <cellStyle name="Normal 62 2 3 2" xfId="37209"/>
    <cellStyle name="Normal 62 2 3 2 2" xfId="37210"/>
    <cellStyle name="Normal 62 2 3 2 2 2" xfId="37211"/>
    <cellStyle name="Normal 62 2 3 2 3" xfId="37212"/>
    <cellStyle name="Normal 62 2 3 3" xfId="37213"/>
    <cellStyle name="Normal 62 2 3 3 2" xfId="37214"/>
    <cellStyle name="Normal 62 2 3 3 2 2" xfId="37215"/>
    <cellStyle name="Normal 62 2 3 3 3" xfId="37216"/>
    <cellStyle name="Normal 62 2 3 4" xfId="37217"/>
    <cellStyle name="Normal 62 2 3 4 2" xfId="37218"/>
    <cellStyle name="Normal 62 2 3 5" xfId="37219"/>
    <cellStyle name="Normal 62 2 4" xfId="37220"/>
    <cellStyle name="Normal 62 2 4 2" xfId="37221"/>
    <cellStyle name="Normal 62 2 4 2 2" xfId="37222"/>
    <cellStyle name="Normal 62 2 4 3" xfId="37223"/>
    <cellStyle name="Normal 62 2 5" xfId="37224"/>
    <cellStyle name="Normal 62 2 5 2" xfId="37225"/>
    <cellStyle name="Normal 62 2 5 2 2" xfId="37226"/>
    <cellStyle name="Normal 62 2 5 3" xfId="37227"/>
    <cellStyle name="Normal 62 2 6" xfId="37228"/>
    <cellStyle name="Normal 62 2 6 2" xfId="37229"/>
    <cellStyle name="Normal 62 2 7" xfId="37230"/>
    <cellStyle name="Normal 62 3" xfId="37231"/>
    <cellStyle name="Normal 62 3 2" xfId="37232"/>
    <cellStyle name="Normal 62 3 2 2" xfId="37233"/>
    <cellStyle name="Normal 62 3 2 2 2" xfId="37234"/>
    <cellStyle name="Normal 62 3 2 2 2 2" xfId="37235"/>
    <cellStyle name="Normal 62 3 2 2 3" xfId="37236"/>
    <cellStyle name="Normal 62 3 2 3" xfId="37237"/>
    <cellStyle name="Normal 62 3 2 3 2" xfId="37238"/>
    <cellStyle name="Normal 62 3 2 3 2 2" xfId="37239"/>
    <cellStyle name="Normal 62 3 2 3 3" xfId="37240"/>
    <cellStyle name="Normal 62 3 2 4" xfId="37241"/>
    <cellStyle name="Normal 62 3 2 4 2" xfId="37242"/>
    <cellStyle name="Normal 62 3 2 5" xfId="37243"/>
    <cellStyle name="Normal 62 3 3" xfId="37244"/>
    <cellStyle name="Normal 62 3 3 2" xfId="37245"/>
    <cellStyle name="Normal 62 3 3 2 2" xfId="37246"/>
    <cellStyle name="Normal 62 3 3 3" xfId="37247"/>
    <cellStyle name="Normal 62 3 4" xfId="37248"/>
    <cellStyle name="Normal 62 3 4 2" xfId="37249"/>
    <cellStyle name="Normal 62 3 4 2 2" xfId="37250"/>
    <cellStyle name="Normal 62 3 4 3" xfId="37251"/>
    <cellStyle name="Normal 62 3 5" xfId="37252"/>
    <cellStyle name="Normal 62 3 5 2" xfId="37253"/>
    <cellStyle name="Normal 62 3 6" xfId="37254"/>
    <cellStyle name="Normal 62 4" xfId="37255"/>
    <cellStyle name="Normal 62 4 2" xfId="37256"/>
    <cellStyle name="Normal 62 4 2 2" xfId="37257"/>
    <cellStyle name="Normal 62 4 2 2 2" xfId="37258"/>
    <cellStyle name="Normal 62 4 2 3" xfId="37259"/>
    <cellStyle name="Normal 62 4 3" xfId="37260"/>
    <cellStyle name="Normal 62 4 3 2" xfId="37261"/>
    <cellStyle name="Normal 62 4 3 2 2" xfId="37262"/>
    <cellStyle name="Normal 62 4 3 3" xfId="37263"/>
    <cellStyle name="Normal 62 4 4" xfId="37264"/>
    <cellStyle name="Normal 62 4 4 2" xfId="37265"/>
    <cellStyle name="Normal 62 4 5" xfId="37266"/>
    <cellStyle name="Normal 62 5" xfId="37267"/>
    <cellStyle name="Normal 62 5 2" xfId="37268"/>
    <cellStyle name="Normal 62 5 2 2" xfId="37269"/>
    <cellStyle name="Normal 62 5 3" xfId="37270"/>
    <cellStyle name="Normal 62 6" xfId="37271"/>
    <cellStyle name="Normal 62 6 2" xfId="37272"/>
    <cellStyle name="Normal 62 6 2 2" xfId="37273"/>
    <cellStyle name="Normal 62 6 3" xfId="37274"/>
    <cellStyle name="Normal 62 7" xfId="37275"/>
    <cellStyle name="Normal 62 7 2" xfId="37276"/>
    <cellStyle name="Normal 62 8" xfId="37277"/>
    <cellStyle name="Normal 62 9" xfId="37278"/>
    <cellStyle name="Normal 63" xfId="37279"/>
    <cellStyle name="Normal 63 2" xfId="37280"/>
    <cellStyle name="Normal 63 2 2" xfId="37281"/>
    <cellStyle name="Normal 63 2 2 2" xfId="37282"/>
    <cellStyle name="Normal 63 2 2 2 2" xfId="37283"/>
    <cellStyle name="Normal 63 2 2 2 2 2" xfId="37284"/>
    <cellStyle name="Normal 63 2 2 2 2 2 2" xfId="37285"/>
    <cellStyle name="Normal 63 2 2 2 2 3" xfId="37286"/>
    <cellStyle name="Normal 63 2 2 2 3" xfId="37287"/>
    <cellStyle name="Normal 63 2 2 2 3 2" xfId="37288"/>
    <cellStyle name="Normal 63 2 2 2 3 2 2" xfId="37289"/>
    <cellStyle name="Normal 63 2 2 2 3 3" xfId="37290"/>
    <cellStyle name="Normal 63 2 2 2 4" xfId="37291"/>
    <cellStyle name="Normal 63 2 2 2 4 2" xfId="37292"/>
    <cellStyle name="Normal 63 2 2 2 5" xfId="37293"/>
    <cellStyle name="Normal 63 2 2 3" xfId="37294"/>
    <cellStyle name="Normal 63 2 2 3 2" xfId="37295"/>
    <cellStyle name="Normal 63 2 2 3 2 2" xfId="37296"/>
    <cellStyle name="Normal 63 2 2 3 3" xfId="37297"/>
    <cellStyle name="Normal 63 2 2 4" xfId="37298"/>
    <cellStyle name="Normal 63 2 2 4 2" xfId="37299"/>
    <cellStyle name="Normal 63 2 2 4 2 2" xfId="37300"/>
    <cellStyle name="Normal 63 2 2 4 3" xfId="37301"/>
    <cellStyle name="Normal 63 2 2 5" xfId="37302"/>
    <cellStyle name="Normal 63 2 2 5 2" xfId="37303"/>
    <cellStyle name="Normal 63 2 2 6" xfId="37304"/>
    <cellStyle name="Normal 63 2 3" xfId="37305"/>
    <cellStyle name="Normal 63 2 3 2" xfId="37306"/>
    <cellStyle name="Normal 63 2 3 2 2" xfId="37307"/>
    <cellStyle name="Normal 63 2 3 2 2 2" xfId="37308"/>
    <cellStyle name="Normal 63 2 3 2 3" xfId="37309"/>
    <cellStyle name="Normal 63 2 3 3" xfId="37310"/>
    <cellStyle name="Normal 63 2 3 3 2" xfId="37311"/>
    <cellStyle name="Normal 63 2 3 3 2 2" xfId="37312"/>
    <cellStyle name="Normal 63 2 3 3 3" xfId="37313"/>
    <cellStyle name="Normal 63 2 3 4" xfId="37314"/>
    <cellStyle name="Normal 63 2 3 4 2" xfId="37315"/>
    <cellStyle name="Normal 63 2 3 5" xfId="37316"/>
    <cellStyle name="Normal 63 2 4" xfId="37317"/>
    <cellStyle name="Normal 63 2 4 2" xfId="37318"/>
    <cellStyle name="Normal 63 2 4 2 2" xfId="37319"/>
    <cellStyle name="Normal 63 2 4 3" xfId="37320"/>
    <cellStyle name="Normal 63 2 5" xfId="37321"/>
    <cellStyle name="Normal 63 2 5 2" xfId="37322"/>
    <cellStyle name="Normal 63 2 5 2 2" xfId="37323"/>
    <cellStyle name="Normal 63 2 5 3" xfId="37324"/>
    <cellStyle name="Normal 63 2 6" xfId="37325"/>
    <cellStyle name="Normal 63 2 6 2" xfId="37326"/>
    <cellStyle name="Normal 63 2 7" xfId="37327"/>
    <cellStyle name="Normal 63 3" xfId="37328"/>
    <cellStyle name="Normal 63 3 2" xfId="37329"/>
    <cellStyle name="Normal 63 3 2 2" xfId="37330"/>
    <cellStyle name="Normal 63 3 2 2 2" xfId="37331"/>
    <cellStyle name="Normal 63 3 2 2 2 2" xfId="37332"/>
    <cellStyle name="Normal 63 3 2 2 3" xfId="37333"/>
    <cellStyle name="Normal 63 3 2 3" xfId="37334"/>
    <cellStyle name="Normal 63 3 2 3 2" xfId="37335"/>
    <cellStyle name="Normal 63 3 2 3 2 2" xfId="37336"/>
    <cellStyle name="Normal 63 3 2 3 3" xfId="37337"/>
    <cellStyle name="Normal 63 3 2 4" xfId="37338"/>
    <cellStyle name="Normal 63 3 2 4 2" xfId="37339"/>
    <cellStyle name="Normal 63 3 2 5" xfId="37340"/>
    <cellStyle name="Normal 63 3 3" xfId="37341"/>
    <cellStyle name="Normal 63 3 3 2" xfId="37342"/>
    <cellStyle name="Normal 63 3 3 2 2" xfId="37343"/>
    <cellStyle name="Normal 63 3 3 3" xfId="37344"/>
    <cellStyle name="Normal 63 3 4" xfId="37345"/>
    <cellStyle name="Normal 63 3 4 2" xfId="37346"/>
    <cellStyle name="Normal 63 3 4 2 2" xfId="37347"/>
    <cellStyle name="Normal 63 3 4 3" xfId="37348"/>
    <cellStyle name="Normal 63 3 5" xfId="37349"/>
    <cellStyle name="Normal 63 3 5 2" xfId="37350"/>
    <cellStyle name="Normal 63 3 6" xfId="37351"/>
    <cellStyle name="Normal 63 4" xfId="37352"/>
    <cellStyle name="Normal 63 4 2" xfId="37353"/>
    <cellStyle name="Normal 63 4 2 2" xfId="37354"/>
    <cellStyle name="Normal 63 4 2 2 2" xfId="37355"/>
    <cellStyle name="Normal 63 4 2 3" xfId="37356"/>
    <cellStyle name="Normal 63 4 3" xfId="37357"/>
    <cellStyle name="Normal 63 4 3 2" xfId="37358"/>
    <cellStyle name="Normal 63 4 3 2 2" xfId="37359"/>
    <cellStyle name="Normal 63 4 3 3" xfId="37360"/>
    <cellStyle name="Normal 63 4 4" xfId="37361"/>
    <cellStyle name="Normal 63 4 4 2" xfId="37362"/>
    <cellStyle name="Normal 63 4 5" xfId="37363"/>
    <cellStyle name="Normal 63 5" xfId="37364"/>
    <cellStyle name="Normal 63 5 2" xfId="37365"/>
    <cellStyle name="Normal 63 5 2 2" xfId="37366"/>
    <cellStyle name="Normal 63 5 3" xfId="37367"/>
    <cellStyle name="Normal 63 6" xfId="37368"/>
    <cellStyle name="Normal 63 6 2" xfId="37369"/>
    <cellStyle name="Normal 63 6 2 2" xfId="37370"/>
    <cellStyle name="Normal 63 6 3" xfId="37371"/>
    <cellStyle name="Normal 63 7" xfId="37372"/>
    <cellStyle name="Normal 63 7 2" xfId="37373"/>
    <cellStyle name="Normal 63 8" xfId="37374"/>
    <cellStyle name="Normal 63 9" xfId="37375"/>
    <cellStyle name="Normal 64" xfId="37376"/>
    <cellStyle name="Normal 64 2" xfId="37377"/>
    <cellStyle name="Normal 64 2 2" xfId="37378"/>
    <cellStyle name="Normal 64 3" xfId="37379"/>
    <cellStyle name="Normal 64 3 2" xfId="37380"/>
    <cellStyle name="Normal 64 4" xfId="37381"/>
    <cellStyle name="Normal 64 5" xfId="37382"/>
    <cellStyle name="Normal 65" xfId="37383"/>
    <cellStyle name="Normal 65 2" xfId="37384"/>
    <cellStyle name="Normal 65 2 2" xfId="37385"/>
    <cellStyle name="Normal 65 2 2 2" xfId="37386"/>
    <cellStyle name="Normal 65 2 2 2 2" xfId="37387"/>
    <cellStyle name="Normal 65 2 2 2 2 2" xfId="37388"/>
    <cellStyle name="Normal 65 2 2 2 2 2 2" xfId="37389"/>
    <cellStyle name="Normal 65 2 2 2 2 3" xfId="37390"/>
    <cellStyle name="Normal 65 2 2 2 3" xfId="37391"/>
    <cellStyle name="Normal 65 2 2 2 3 2" xfId="37392"/>
    <cellStyle name="Normal 65 2 2 2 3 2 2" xfId="37393"/>
    <cellStyle name="Normal 65 2 2 2 3 3" xfId="37394"/>
    <cellStyle name="Normal 65 2 2 2 4" xfId="37395"/>
    <cellStyle name="Normal 65 2 2 2 4 2" xfId="37396"/>
    <cellStyle name="Normal 65 2 2 2 5" xfId="37397"/>
    <cellStyle name="Normal 65 2 2 3" xfId="37398"/>
    <cellStyle name="Normal 65 2 2 3 2" xfId="37399"/>
    <cellStyle name="Normal 65 2 2 3 2 2" xfId="37400"/>
    <cellStyle name="Normal 65 2 2 3 3" xfId="37401"/>
    <cellStyle name="Normal 65 2 2 4" xfId="37402"/>
    <cellStyle name="Normal 65 2 2 4 2" xfId="37403"/>
    <cellStyle name="Normal 65 2 2 4 2 2" xfId="37404"/>
    <cellStyle name="Normal 65 2 2 4 3" xfId="37405"/>
    <cellStyle name="Normal 65 2 2 5" xfId="37406"/>
    <cellStyle name="Normal 65 2 2 5 2" xfId="37407"/>
    <cellStyle name="Normal 65 2 2 6" xfId="37408"/>
    <cellStyle name="Normal 65 2 3" xfId="37409"/>
    <cellStyle name="Normal 65 2 3 2" xfId="37410"/>
    <cellStyle name="Normal 65 2 3 2 2" xfId="37411"/>
    <cellStyle name="Normal 65 2 3 2 2 2" xfId="37412"/>
    <cellStyle name="Normal 65 2 3 2 3" xfId="37413"/>
    <cellStyle name="Normal 65 2 3 3" xfId="37414"/>
    <cellStyle name="Normal 65 2 3 3 2" xfId="37415"/>
    <cellStyle name="Normal 65 2 3 3 2 2" xfId="37416"/>
    <cellStyle name="Normal 65 2 3 3 3" xfId="37417"/>
    <cellStyle name="Normal 65 2 3 4" xfId="37418"/>
    <cellStyle name="Normal 65 2 3 4 2" xfId="37419"/>
    <cellStyle name="Normal 65 2 3 5" xfId="37420"/>
    <cellStyle name="Normal 65 2 4" xfId="37421"/>
    <cellStyle name="Normal 65 2 4 2" xfId="37422"/>
    <cellStyle name="Normal 65 2 4 2 2" xfId="37423"/>
    <cellStyle name="Normal 65 2 4 3" xfId="37424"/>
    <cellStyle name="Normal 65 2 5" xfId="37425"/>
    <cellStyle name="Normal 65 2 5 2" xfId="37426"/>
    <cellStyle name="Normal 65 2 5 2 2" xfId="37427"/>
    <cellStyle name="Normal 65 2 5 3" xfId="37428"/>
    <cellStyle name="Normal 65 2 6" xfId="37429"/>
    <cellStyle name="Normal 65 2 6 2" xfId="37430"/>
    <cellStyle name="Normal 65 2 7" xfId="37431"/>
    <cellStyle name="Normal 65 3" xfId="37432"/>
    <cellStyle name="Normal 65 3 2" xfId="37433"/>
    <cellStyle name="Normal 65 3 2 2" xfId="37434"/>
    <cellStyle name="Normal 65 3 2 2 2" xfId="37435"/>
    <cellStyle name="Normal 65 3 2 2 2 2" xfId="37436"/>
    <cellStyle name="Normal 65 3 2 2 3" xfId="37437"/>
    <cellStyle name="Normal 65 3 2 3" xfId="37438"/>
    <cellStyle name="Normal 65 3 2 3 2" xfId="37439"/>
    <cellStyle name="Normal 65 3 2 3 2 2" xfId="37440"/>
    <cellStyle name="Normal 65 3 2 3 3" xfId="37441"/>
    <cellStyle name="Normal 65 3 2 4" xfId="37442"/>
    <cellStyle name="Normal 65 3 2 4 2" xfId="37443"/>
    <cellStyle name="Normal 65 3 2 5" xfId="37444"/>
    <cellStyle name="Normal 65 3 3" xfId="37445"/>
    <cellStyle name="Normal 65 3 3 2" xfId="37446"/>
    <cellStyle name="Normal 65 3 3 2 2" xfId="37447"/>
    <cellStyle name="Normal 65 3 3 3" xfId="37448"/>
    <cellStyle name="Normal 65 3 4" xfId="37449"/>
    <cellStyle name="Normal 65 3 4 2" xfId="37450"/>
    <cellStyle name="Normal 65 3 4 2 2" xfId="37451"/>
    <cellStyle name="Normal 65 3 4 3" xfId="37452"/>
    <cellStyle name="Normal 65 3 5" xfId="37453"/>
    <cellStyle name="Normal 65 3 5 2" xfId="37454"/>
    <cellStyle name="Normal 65 3 6" xfId="37455"/>
    <cellStyle name="Normal 65 4" xfId="37456"/>
    <cellStyle name="Normal 65 4 2" xfId="37457"/>
    <cellStyle name="Normal 65 4 2 2" xfId="37458"/>
    <cellStyle name="Normal 65 4 2 2 2" xfId="37459"/>
    <cellStyle name="Normal 65 4 2 3" xfId="37460"/>
    <cellStyle name="Normal 65 4 3" xfId="37461"/>
    <cellStyle name="Normal 65 4 3 2" xfId="37462"/>
    <cellStyle name="Normal 65 4 3 2 2" xfId="37463"/>
    <cellStyle name="Normal 65 4 3 3" xfId="37464"/>
    <cellStyle name="Normal 65 4 4" xfId="37465"/>
    <cellStyle name="Normal 65 4 4 2" xfId="37466"/>
    <cellStyle name="Normal 65 4 5" xfId="37467"/>
    <cellStyle name="Normal 65 5" xfId="37468"/>
    <cellStyle name="Normal 65 5 2" xfId="37469"/>
    <cellStyle name="Normal 65 5 2 2" xfId="37470"/>
    <cellStyle name="Normal 65 5 3" xfId="37471"/>
    <cellStyle name="Normal 65 6" xfId="37472"/>
    <cellStyle name="Normal 65 6 2" xfId="37473"/>
    <cellStyle name="Normal 65 6 2 2" xfId="37474"/>
    <cellStyle name="Normal 65 6 3" xfId="37475"/>
    <cellStyle name="Normal 65 7" xfId="37476"/>
    <cellStyle name="Normal 65 7 2" xfId="37477"/>
    <cellStyle name="Normal 65 8" xfId="37478"/>
    <cellStyle name="Normal 65 9" xfId="37479"/>
    <cellStyle name="Normal 66" xfId="37480"/>
    <cellStyle name="Normal 66 2" xfId="37481"/>
    <cellStyle name="Normal 66 2 2" xfId="37482"/>
    <cellStyle name="Normal 66 2 3" xfId="37483"/>
    <cellStyle name="Normal 66 2 4" xfId="37484"/>
    <cellStyle name="Normal 66 3" xfId="37485"/>
    <cellStyle name="Normal 66 3 2" xfId="37486"/>
    <cellStyle name="Normal 66 4" xfId="37487"/>
    <cellStyle name="Normal 66 5" xfId="37488"/>
    <cellStyle name="Normal 67" xfId="37489"/>
    <cellStyle name="Normal 67 2" xfId="37490"/>
    <cellStyle name="Normal 67 2 2" xfId="37491"/>
    <cellStyle name="Normal 67 2 3" xfId="37492"/>
    <cellStyle name="Normal 67 2 4" xfId="37493"/>
    <cellStyle name="Normal 67 3" xfId="37494"/>
    <cellStyle name="Normal 67 3 2" xfId="37495"/>
    <cellStyle name="Normal 67 4" xfId="37496"/>
    <cellStyle name="Normal 67 5" xfId="37497"/>
    <cellStyle name="Normal 68" xfId="37498"/>
    <cellStyle name="Normal 68 2" xfId="37499"/>
    <cellStyle name="Normal 68 2 2" xfId="37500"/>
    <cellStyle name="Normal 68 3" xfId="37501"/>
    <cellStyle name="Normal 68 3 2" xfId="37502"/>
    <cellStyle name="Normal 68 4" xfId="37503"/>
    <cellStyle name="Normal 68 5" xfId="37504"/>
    <cellStyle name="Normal 69" xfId="37505"/>
    <cellStyle name="Normal 69 2" xfId="37506"/>
    <cellStyle name="Normal 69 2 2" xfId="37507"/>
    <cellStyle name="Normal 69 3" xfId="37508"/>
    <cellStyle name="Normal 69 3 2" xfId="37509"/>
    <cellStyle name="Normal 69 4" xfId="37510"/>
    <cellStyle name="Normal 69 5" xfId="37511"/>
    <cellStyle name="Normal 7" xfId="37512"/>
    <cellStyle name="Normal 7 10" xfId="37513"/>
    <cellStyle name="Normal 7 10 2" xfId="37514"/>
    <cellStyle name="Normal 7 10 2 2" xfId="37515"/>
    <cellStyle name="Normal 7 10 3" xfId="37516"/>
    <cellStyle name="Normal 7 11" xfId="37517"/>
    <cellStyle name="Normal 7 11 2" xfId="37518"/>
    <cellStyle name="Normal 7 12" xfId="37519"/>
    <cellStyle name="Normal 7 13" xfId="37520"/>
    <cellStyle name="Normal 7 2" xfId="37521"/>
    <cellStyle name="Normal 7 2 10" xfId="37522"/>
    <cellStyle name="Normal 7 2 10 2" xfId="37523"/>
    <cellStyle name="Normal 7 2 11" xfId="37524"/>
    <cellStyle name="Normal 7 2 12" xfId="37525"/>
    <cellStyle name="Normal 7 2 13" xfId="37526"/>
    <cellStyle name="Normal 7 2 2" xfId="37527"/>
    <cellStyle name="Normal 7 2 2 10" xfId="37528"/>
    <cellStyle name="Normal 7 2 2 2" xfId="37529"/>
    <cellStyle name="Normal 7 2 2 2 2" xfId="37530"/>
    <cellStyle name="Normal 7 2 2 2 2 2" xfId="37531"/>
    <cellStyle name="Normal 7 2 2 2 2 2 2" xfId="37532"/>
    <cellStyle name="Normal 7 2 2 2 2 2 2 2" xfId="37533"/>
    <cellStyle name="Normal 7 2 2 2 2 2 2 2 2" xfId="37534"/>
    <cellStyle name="Normal 7 2 2 2 2 2 2 2 2 2" xfId="37535"/>
    <cellStyle name="Normal 7 2 2 2 2 2 2 2 3" xfId="37536"/>
    <cellStyle name="Normal 7 2 2 2 2 2 2 3" xfId="37537"/>
    <cellStyle name="Normal 7 2 2 2 2 2 2 3 2" xfId="37538"/>
    <cellStyle name="Normal 7 2 2 2 2 2 2 3 2 2" xfId="37539"/>
    <cellStyle name="Normal 7 2 2 2 2 2 2 3 3" xfId="37540"/>
    <cellStyle name="Normal 7 2 2 2 2 2 2 4" xfId="37541"/>
    <cellStyle name="Normal 7 2 2 2 2 2 2 4 2" xfId="37542"/>
    <cellStyle name="Normal 7 2 2 2 2 2 2 5" xfId="37543"/>
    <cellStyle name="Normal 7 2 2 2 2 2 3" xfId="37544"/>
    <cellStyle name="Normal 7 2 2 2 2 2 3 2" xfId="37545"/>
    <cellStyle name="Normal 7 2 2 2 2 2 3 2 2" xfId="37546"/>
    <cellStyle name="Normal 7 2 2 2 2 2 3 3" xfId="37547"/>
    <cellStyle name="Normal 7 2 2 2 2 2 4" xfId="37548"/>
    <cellStyle name="Normal 7 2 2 2 2 2 4 2" xfId="37549"/>
    <cellStyle name="Normal 7 2 2 2 2 2 4 2 2" xfId="37550"/>
    <cellStyle name="Normal 7 2 2 2 2 2 4 3" xfId="37551"/>
    <cellStyle name="Normal 7 2 2 2 2 2 5" xfId="37552"/>
    <cellStyle name="Normal 7 2 2 2 2 2 5 2" xfId="37553"/>
    <cellStyle name="Normal 7 2 2 2 2 2 6" xfId="37554"/>
    <cellStyle name="Normal 7 2 2 2 2 2 7" xfId="37555"/>
    <cellStyle name="Normal 7 2 2 2 2 3" xfId="37556"/>
    <cellStyle name="Normal 7 2 2 2 2 3 2" xfId="37557"/>
    <cellStyle name="Normal 7 2 2 2 2 3 2 2" xfId="37558"/>
    <cellStyle name="Normal 7 2 2 2 2 3 2 2 2" xfId="37559"/>
    <cellStyle name="Normal 7 2 2 2 2 3 2 3" xfId="37560"/>
    <cellStyle name="Normal 7 2 2 2 2 3 3" xfId="37561"/>
    <cellStyle name="Normal 7 2 2 2 2 3 3 2" xfId="37562"/>
    <cellStyle name="Normal 7 2 2 2 2 3 3 2 2" xfId="37563"/>
    <cellStyle name="Normal 7 2 2 2 2 3 3 3" xfId="37564"/>
    <cellStyle name="Normal 7 2 2 2 2 3 4" xfId="37565"/>
    <cellStyle name="Normal 7 2 2 2 2 3 4 2" xfId="37566"/>
    <cellStyle name="Normal 7 2 2 2 2 3 5" xfId="37567"/>
    <cellStyle name="Normal 7 2 2 2 2 4" xfId="37568"/>
    <cellStyle name="Normal 7 2 2 2 2 4 2" xfId="37569"/>
    <cellStyle name="Normal 7 2 2 2 2 4 2 2" xfId="37570"/>
    <cellStyle name="Normal 7 2 2 2 2 4 3" xfId="37571"/>
    <cellStyle name="Normal 7 2 2 2 2 5" xfId="37572"/>
    <cellStyle name="Normal 7 2 2 2 2 5 2" xfId="37573"/>
    <cellStyle name="Normal 7 2 2 2 2 5 2 2" xfId="37574"/>
    <cellStyle name="Normal 7 2 2 2 2 5 3" xfId="37575"/>
    <cellStyle name="Normal 7 2 2 2 2 6" xfId="37576"/>
    <cellStyle name="Normal 7 2 2 2 2 6 2" xfId="37577"/>
    <cellStyle name="Normal 7 2 2 2 2 7" xfId="37578"/>
    <cellStyle name="Normal 7 2 2 2 2 8" xfId="37579"/>
    <cellStyle name="Normal 7 2 2 2 3" xfId="37580"/>
    <cellStyle name="Normal 7 2 2 2 3 2" xfId="37581"/>
    <cellStyle name="Normal 7 2 2 2 3 2 2" xfId="37582"/>
    <cellStyle name="Normal 7 2 2 2 3 2 2 2" xfId="37583"/>
    <cellStyle name="Normal 7 2 2 2 3 2 2 2 2" xfId="37584"/>
    <cellStyle name="Normal 7 2 2 2 3 2 2 3" xfId="37585"/>
    <cellStyle name="Normal 7 2 2 2 3 2 3" xfId="37586"/>
    <cellStyle name="Normal 7 2 2 2 3 2 3 2" xfId="37587"/>
    <cellStyle name="Normal 7 2 2 2 3 2 3 2 2" xfId="37588"/>
    <cellStyle name="Normal 7 2 2 2 3 2 3 3" xfId="37589"/>
    <cellStyle name="Normal 7 2 2 2 3 2 4" xfId="37590"/>
    <cellStyle name="Normal 7 2 2 2 3 2 4 2" xfId="37591"/>
    <cellStyle name="Normal 7 2 2 2 3 2 5" xfId="37592"/>
    <cellStyle name="Normal 7 2 2 2 3 3" xfId="37593"/>
    <cellStyle name="Normal 7 2 2 2 3 3 2" xfId="37594"/>
    <cellStyle name="Normal 7 2 2 2 3 3 2 2" xfId="37595"/>
    <cellStyle name="Normal 7 2 2 2 3 3 3" xfId="37596"/>
    <cellStyle name="Normal 7 2 2 2 3 4" xfId="37597"/>
    <cellStyle name="Normal 7 2 2 2 3 4 2" xfId="37598"/>
    <cellStyle name="Normal 7 2 2 2 3 4 2 2" xfId="37599"/>
    <cellStyle name="Normal 7 2 2 2 3 4 3" xfId="37600"/>
    <cellStyle name="Normal 7 2 2 2 3 5" xfId="37601"/>
    <cellStyle name="Normal 7 2 2 2 3 5 2" xfId="37602"/>
    <cellStyle name="Normal 7 2 2 2 3 6" xfId="37603"/>
    <cellStyle name="Normal 7 2 2 2 3 7" xfId="37604"/>
    <cellStyle name="Normal 7 2 2 2 4" xfId="37605"/>
    <cellStyle name="Normal 7 2 2 2 4 2" xfId="37606"/>
    <cellStyle name="Normal 7 2 2 2 4 2 2" xfId="37607"/>
    <cellStyle name="Normal 7 2 2 2 4 2 2 2" xfId="37608"/>
    <cellStyle name="Normal 7 2 2 2 4 2 3" xfId="37609"/>
    <cellStyle name="Normal 7 2 2 2 4 3" xfId="37610"/>
    <cellStyle name="Normal 7 2 2 2 4 3 2" xfId="37611"/>
    <cellStyle name="Normal 7 2 2 2 4 3 2 2" xfId="37612"/>
    <cellStyle name="Normal 7 2 2 2 4 3 3" xfId="37613"/>
    <cellStyle name="Normal 7 2 2 2 4 4" xfId="37614"/>
    <cellStyle name="Normal 7 2 2 2 4 4 2" xfId="37615"/>
    <cellStyle name="Normal 7 2 2 2 4 5" xfId="37616"/>
    <cellStyle name="Normal 7 2 2 2 5" xfId="37617"/>
    <cellStyle name="Normal 7 2 2 2 5 2" xfId="37618"/>
    <cellStyle name="Normal 7 2 2 2 5 2 2" xfId="37619"/>
    <cellStyle name="Normal 7 2 2 2 5 3" xfId="37620"/>
    <cellStyle name="Normal 7 2 2 2 6" xfId="37621"/>
    <cellStyle name="Normal 7 2 2 2 6 2" xfId="37622"/>
    <cellStyle name="Normal 7 2 2 2 6 2 2" xfId="37623"/>
    <cellStyle name="Normal 7 2 2 2 6 3" xfId="37624"/>
    <cellStyle name="Normal 7 2 2 2 7" xfId="37625"/>
    <cellStyle name="Normal 7 2 2 2 7 2" xfId="37626"/>
    <cellStyle name="Normal 7 2 2 2 8" xfId="37627"/>
    <cellStyle name="Normal 7 2 2 2 9" xfId="37628"/>
    <cellStyle name="Normal 7 2 2 3" xfId="37629"/>
    <cellStyle name="Normal 7 2 2 3 2" xfId="37630"/>
    <cellStyle name="Normal 7 2 2 3 2 2" xfId="37631"/>
    <cellStyle name="Normal 7 2 2 3 2 2 2" xfId="37632"/>
    <cellStyle name="Normal 7 2 2 3 2 2 2 2" xfId="37633"/>
    <cellStyle name="Normal 7 2 2 3 2 2 2 2 2" xfId="37634"/>
    <cellStyle name="Normal 7 2 2 3 2 2 2 3" xfId="37635"/>
    <cellStyle name="Normal 7 2 2 3 2 2 3" xfId="37636"/>
    <cellStyle name="Normal 7 2 2 3 2 2 3 2" xfId="37637"/>
    <cellStyle name="Normal 7 2 2 3 2 2 3 2 2" xfId="37638"/>
    <cellStyle name="Normal 7 2 2 3 2 2 3 3" xfId="37639"/>
    <cellStyle name="Normal 7 2 2 3 2 2 4" xfId="37640"/>
    <cellStyle name="Normal 7 2 2 3 2 2 4 2" xfId="37641"/>
    <cellStyle name="Normal 7 2 2 3 2 2 5" xfId="37642"/>
    <cellStyle name="Normal 7 2 2 3 2 3" xfId="37643"/>
    <cellStyle name="Normal 7 2 2 3 2 3 2" xfId="37644"/>
    <cellStyle name="Normal 7 2 2 3 2 3 2 2" xfId="37645"/>
    <cellStyle name="Normal 7 2 2 3 2 3 3" xfId="37646"/>
    <cellStyle name="Normal 7 2 2 3 2 4" xfId="37647"/>
    <cellStyle name="Normal 7 2 2 3 2 4 2" xfId="37648"/>
    <cellStyle name="Normal 7 2 2 3 2 4 2 2" xfId="37649"/>
    <cellStyle name="Normal 7 2 2 3 2 4 3" xfId="37650"/>
    <cellStyle name="Normal 7 2 2 3 2 5" xfId="37651"/>
    <cellStyle name="Normal 7 2 2 3 2 5 2" xfId="37652"/>
    <cellStyle name="Normal 7 2 2 3 2 6" xfId="37653"/>
    <cellStyle name="Normal 7 2 2 3 2 7" xfId="37654"/>
    <cellStyle name="Normal 7 2 2 3 3" xfId="37655"/>
    <cellStyle name="Normal 7 2 2 3 3 2" xfId="37656"/>
    <cellStyle name="Normal 7 2 2 3 3 2 2" xfId="37657"/>
    <cellStyle name="Normal 7 2 2 3 3 2 2 2" xfId="37658"/>
    <cellStyle name="Normal 7 2 2 3 3 2 3" xfId="37659"/>
    <cellStyle name="Normal 7 2 2 3 3 3" xfId="37660"/>
    <cellStyle name="Normal 7 2 2 3 3 3 2" xfId="37661"/>
    <cellStyle name="Normal 7 2 2 3 3 3 2 2" xfId="37662"/>
    <cellStyle name="Normal 7 2 2 3 3 3 3" xfId="37663"/>
    <cellStyle name="Normal 7 2 2 3 3 4" xfId="37664"/>
    <cellStyle name="Normal 7 2 2 3 3 4 2" xfId="37665"/>
    <cellStyle name="Normal 7 2 2 3 3 5" xfId="37666"/>
    <cellStyle name="Normal 7 2 2 3 4" xfId="37667"/>
    <cellStyle name="Normal 7 2 2 3 4 2" xfId="37668"/>
    <cellStyle name="Normal 7 2 2 3 4 2 2" xfId="37669"/>
    <cellStyle name="Normal 7 2 2 3 4 3" xfId="37670"/>
    <cellStyle name="Normal 7 2 2 3 5" xfId="37671"/>
    <cellStyle name="Normal 7 2 2 3 5 2" xfId="37672"/>
    <cellStyle name="Normal 7 2 2 3 5 2 2" xfId="37673"/>
    <cellStyle name="Normal 7 2 2 3 5 3" xfId="37674"/>
    <cellStyle name="Normal 7 2 2 3 6" xfId="37675"/>
    <cellStyle name="Normal 7 2 2 3 6 2" xfId="37676"/>
    <cellStyle name="Normal 7 2 2 3 7" xfId="37677"/>
    <cellStyle name="Normal 7 2 2 3 8" xfId="37678"/>
    <cellStyle name="Normal 7 2 2 3 9" xfId="37679"/>
    <cellStyle name="Normal 7 2 2 4" xfId="37680"/>
    <cellStyle name="Normal 7 2 2 4 2" xfId="37681"/>
    <cellStyle name="Normal 7 2 2 4 2 2" xfId="37682"/>
    <cellStyle name="Normal 7 2 2 4 2 2 2" xfId="37683"/>
    <cellStyle name="Normal 7 2 2 4 2 2 2 2" xfId="37684"/>
    <cellStyle name="Normal 7 2 2 4 2 2 3" xfId="37685"/>
    <cellStyle name="Normal 7 2 2 4 2 3" xfId="37686"/>
    <cellStyle name="Normal 7 2 2 4 2 3 2" xfId="37687"/>
    <cellStyle name="Normal 7 2 2 4 2 3 2 2" xfId="37688"/>
    <cellStyle name="Normal 7 2 2 4 2 3 3" xfId="37689"/>
    <cellStyle name="Normal 7 2 2 4 2 4" xfId="37690"/>
    <cellStyle name="Normal 7 2 2 4 2 4 2" xfId="37691"/>
    <cellStyle name="Normal 7 2 2 4 2 5" xfId="37692"/>
    <cellStyle name="Normal 7 2 2 4 3" xfId="37693"/>
    <cellStyle name="Normal 7 2 2 4 3 2" xfId="37694"/>
    <cellStyle name="Normal 7 2 2 4 3 2 2" xfId="37695"/>
    <cellStyle name="Normal 7 2 2 4 3 3" xfId="37696"/>
    <cellStyle name="Normal 7 2 2 4 4" xfId="37697"/>
    <cellStyle name="Normal 7 2 2 4 4 2" xfId="37698"/>
    <cellStyle name="Normal 7 2 2 4 4 2 2" xfId="37699"/>
    <cellStyle name="Normal 7 2 2 4 4 3" xfId="37700"/>
    <cellStyle name="Normal 7 2 2 4 5" xfId="37701"/>
    <cellStyle name="Normal 7 2 2 4 5 2" xfId="37702"/>
    <cellStyle name="Normal 7 2 2 4 6" xfId="37703"/>
    <cellStyle name="Normal 7 2 2 4 7" xfId="37704"/>
    <cellStyle name="Normal 7 2 2 5" xfId="37705"/>
    <cellStyle name="Normal 7 2 2 5 2" xfId="37706"/>
    <cellStyle name="Normal 7 2 2 5 2 2" xfId="37707"/>
    <cellStyle name="Normal 7 2 2 5 2 2 2" xfId="37708"/>
    <cellStyle name="Normal 7 2 2 5 2 3" xfId="37709"/>
    <cellStyle name="Normal 7 2 2 5 3" xfId="37710"/>
    <cellStyle name="Normal 7 2 2 5 3 2" xfId="37711"/>
    <cellStyle name="Normal 7 2 2 5 3 2 2" xfId="37712"/>
    <cellStyle name="Normal 7 2 2 5 3 3" xfId="37713"/>
    <cellStyle name="Normal 7 2 2 5 4" xfId="37714"/>
    <cellStyle name="Normal 7 2 2 5 4 2" xfId="37715"/>
    <cellStyle name="Normal 7 2 2 5 5" xfId="37716"/>
    <cellStyle name="Normal 7 2 2 6" xfId="37717"/>
    <cellStyle name="Normal 7 2 2 6 2" xfId="37718"/>
    <cellStyle name="Normal 7 2 2 6 2 2" xfId="37719"/>
    <cellStyle name="Normal 7 2 2 6 3" xfId="37720"/>
    <cellStyle name="Normal 7 2 2 7" xfId="37721"/>
    <cellStyle name="Normal 7 2 2 7 2" xfId="37722"/>
    <cellStyle name="Normal 7 2 2 7 2 2" xfId="37723"/>
    <cellStyle name="Normal 7 2 2 7 3" xfId="37724"/>
    <cellStyle name="Normal 7 2 2 8" xfId="37725"/>
    <cellStyle name="Normal 7 2 2 8 2" xfId="37726"/>
    <cellStyle name="Normal 7 2 2 9" xfId="37727"/>
    <cellStyle name="Normal 7 2 3" xfId="37728"/>
    <cellStyle name="Normal 7 2 3 2" xfId="37729"/>
    <cellStyle name="Normal 7 2 3 2 2" xfId="37730"/>
    <cellStyle name="Normal 7 2 3 2 2 2" xfId="37731"/>
    <cellStyle name="Normal 7 2 3 2 2 2 2" xfId="37732"/>
    <cellStyle name="Normal 7 2 3 2 2 2 2 2" xfId="37733"/>
    <cellStyle name="Normal 7 2 3 2 2 2 2 2 2" xfId="37734"/>
    <cellStyle name="Normal 7 2 3 2 2 2 2 3" xfId="37735"/>
    <cellStyle name="Normal 7 2 3 2 2 2 3" xfId="37736"/>
    <cellStyle name="Normal 7 2 3 2 2 2 3 2" xfId="37737"/>
    <cellStyle name="Normal 7 2 3 2 2 2 3 2 2" xfId="37738"/>
    <cellStyle name="Normal 7 2 3 2 2 2 3 3" xfId="37739"/>
    <cellStyle name="Normal 7 2 3 2 2 2 4" xfId="37740"/>
    <cellStyle name="Normal 7 2 3 2 2 2 4 2" xfId="37741"/>
    <cellStyle name="Normal 7 2 3 2 2 2 5" xfId="37742"/>
    <cellStyle name="Normal 7 2 3 2 2 3" xfId="37743"/>
    <cellStyle name="Normal 7 2 3 2 2 3 2" xfId="37744"/>
    <cellStyle name="Normal 7 2 3 2 2 3 2 2" xfId="37745"/>
    <cellStyle name="Normal 7 2 3 2 2 3 3" xfId="37746"/>
    <cellStyle name="Normal 7 2 3 2 2 4" xfId="37747"/>
    <cellStyle name="Normal 7 2 3 2 2 4 2" xfId="37748"/>
    <cellStyle name="Normal 7 2 3 2 2 4 2 2" xfId="37749"/>
    <cellStyle name="Normal 7 2 3 2 2 4 3" xfId="37750"/>
    <cellStyle name="Normal 7 2 3 2 2 5" xfId="37751"/>
    <cellStyle name="Normal 7 2 3 2 2 5 2" xfId="37752"/>
    <cellStyle name="Normal 7 2 3 2 2 6" xfId="37753"/>
    <cellStyle name="Normal 7 2 3 2 2 7" xfId="37754"/>
    <cellStyle name="Normal 7 2 3 2 3" xfId="37755"/>
    <cellStyle name="Normal 7 2 3 2 3 2" xfId="37756"/>
    <cellStyle name="Normal 7 2 3 2 3 2 2" xfId="37757"/>
    <cellStyle name="Normal 7 2 3 2 3 2 2 2" xfId="37758"/>
    <cellStyle name="Normal 7 2 3 2 3 2 3" xfId="37759"/>
    <cellStyle name="Normal 7 2 3 2 3 3" xfId="37760"/>
    <cellStyle name="Normal 7 2 3 2 3 3 2" xfId="37761"/>
    <cellStyle name="Normal 7 2 3 2 3 3 2 2" xfId="37762"/>
    <cellStyle name="Normal 7 2 3 2 3 3 3" xfId="37763"/>
    <cellStyle name="Normal 7 2 3 2 3 4" xfId="37764"/>
    <cellStyle name="Normal 7 2 3 2 3 4 2" xfId="37765"/>
    <cellStyle name="Normal 7 2 3 2 3 5" xfId="37766"/>
    <cellStyle name="Normal 7 2 3 2 4" xfId="37767"/>
    <cellStyle name="Normal 7 2 3 2 4 2" xfId="37768"/>
    <cellStyle name="Normal 7 2 3 2 4 2 2" xfId="37769"/>
    <cellStyle name="Normal 7 2 3 2 4 3" xfId="37770"/>
    <cellStyle name="Normal 7 2 3 2 5" xfId="37771"/>
    <cellStyle name="Normal 7 2 3 2 5 2" xfId="37772"/>
    <cellStyle name="Normal 7 2 3 2 5 2 2" xfId="37773"/>
    <cellStyle name="Normal 7 2 3 2 5 3" xfId="37774"/>
    <cellStyle name="Normal 7 2 3 2 6" xfId="37775"/>
    <cellStyle name="Normal 7 2 3 2 6 2" xfId="37776"/>
    <cellStyle name="Normal 7 2 3 2 7" xfId="37777"/>
    <cellStyle name="Normal 7 2 3 2 8" xfId="37778"/>
    <cellStyle name="Normal 7 2 3 3" xfId="37779"/>
    <cellStyle name="Normal 7 2 3 3 2" xfId="37780"/>
    <cellStyle name="Normal 7 2 3 3 2 2" xfId="37781"/>
    <cellStyle name="Normal 7 2 3 3 2 2 2" xfId="37782"/>
    <cellStyle name="Normal 7 2 3 3 2 2 2 2" xfId="37783"/>
    <cellStyle name="Normal 7 2 3 3 2 2 3" xfId="37784"/>
    <cellStyle name="Normal 7 2 3 3 2 3" xfId="37785"/>
    <cellStyle name="Normal 7 2 3 3 2 3 2" xfId="37786"/>
    <cellStyle name="Normal 7 2 3 3 2 3 2 2" xfId="37787"/>
    <cellStyle name="Normal 7 2 3 3 2 3 3" xfId="37788"/>
    <cellStyle name="Normal 7 2 3 3 2 4" xfId="37789"/>
    <cellStyle name="Normal 7 2 3 3 2 4 2" xfId="37790"/>
    <cellStyle name="Normal 7 2 3 3 2 5" xfId="37791"/>
    <cellStyle name="Normal 7 2 3 3 3" xfId="37792"/>
    <cellStyle name="Normal 7 2 3 3 3 2" xfId="37793"/>
    <cellStyle name="Normal 7 2 3 3 3 2 2" xfId="37794"/>
    <cellStyle name="Normal 7 2 3 3 3 3" xfId="37795"/>
    <cellStyle name="Normal 7 2 3 3 4" xfId="37796"/>
    <cellStyle name="Normal 7 2 3 3 4 2" xfId="37797"/>
    <cellStyle name="Normal 7 2 3 3 4 2 2" xfId="37798"/>
    <cellStyle name="Normal 7 2 3 3 4 3" xfId="37799"/>
    <cellStyle name="Normal 7 2 3 3 5" xfId="37800"/>
    <cellStyle name="Normal 7 2 3 3 5 2" xfId="37801"/>
    <cellStyle name="Normal 7 2 3 3 6" xfId="37802"/>
    <cellStyle name="Normal 7 2 3 3 7" xfId="37803"/>
    <cellStyle name="Normal 7 2 3 4" xfId="37804"/>
    <cellStyle name="Normal 7 2 3 4 2" xfId="37805"/>
    <cellStyle name="Normal 7 2 3 4 2 2" xfId="37806"/>
    <cellStyle name="Normal 7 2 3 4 2 2 2" xfId="37807"/>
    <cellStyle name="Normal 7 2 3 4 2 3" xfId="37808"/>
    <cellStyle name="Normal 7 2 3 4 3" xfId="37809"/>
    <cellStyle name="Normal 7 2 3 4 3 2" xfId="37810"/>
    <cellStyle name="Normal 7 2 3 4 3 2 2" xfId="37811"/>
    <cellStyle name="Normal 7 2 3 4 3 3" xfId="37812"/>
    <cellStyle name="Normal 7 2 3 4 4" xfId="37813"/>
    <cellStyle name="Normal 7 2 3 4 4 2" xfId="37814"/>
    <cellStyle name="Normal 7 2 3 4 5" xfId="37815"/>
    <cellStyle name="Normal 7 2 3 5" xfId="37816"/>
    <cellStyle name="Normal 7 2 3 5 2" xfId="37817"/>
    <cellStyle name="Normal 7 2 3 5 2 2" xfId="37818"/>
    <cellStyle name="Normal 7 2 3 5 3" xfId="37819"/>
    <cellStyle name="Normal 7 2 3 6" xfId="37820"/>
    <cellStyle name="Normal 7 2 3 6 2" xfId="37821"/>
    <cellStyle name="Normal 7 2 3 6 2 2" xfId="37822"/>
    <cellStyle name="Normal 7 2 3 6 3" xfId="37823"/>
    <cellStyle name="Normal 7 2 3 7" xfId="37824"/>
    <cellStyle name="Normal 7 2 3 7 2" xfId="37825"/>
    <cellStyle name="Normal 7 2 3 8" xfId="37826"/>
    <cellStyle name="Normal 7 2 4" xfId="37827"/>
    <cellStyle name="Normal 7 2 4 2" xfId="37828"/>
    <cellStyle name="Normal 7 2 4 2 2" xfId="37829"/>
    <cellStyle name="Normal 7 2 4 2 2 2" xfId="37830"/>
    <cellStyle name="Normal 7 2 4 2 2 2 2" xfId="37831"/>
    <cellStyle name="Normal 7 2 4 2 2 2 2 2" xfId="37832"/>
    <cellStyle name="Normal 7 2 4 2 2 2 2 2 2" xfId="37833"/>
    <cellStyle name="Normal 7 2 4 2 2 2 2 3" xfId="37834"/>
    <cellStyle name="Normal 7 2 4 2 2 2 3" xfId="37835"/>
    <cellStyle name="Normal 7 2 4 2 2 2 3 2" xfId="37836"/>
    <cellStyle name="Normal 7 2 4 2 2 2 3 2 2" xfId="37837"/>
    <cellStyle name="Normal 7 2 4 2 2 2 3 3" xfId="37838"/>
    <cellStyle name="Normal 7 2 4 2 2 2 4" xfId="37839"/>
    <cellStyle name="Normal 7 2 4 2 2 2 4 2" xfId="37840"/>
    <cellStyle name="Normal 7 2 4 2 2 2 5" xfId="37841"/>
    <cellStyle name="Normal 7 2 4 2 2 3" xfId="37842"/>
    <cellStyle name="Normal 7 2 4 2 2 3 2" xfId="37843"/>
    <cellStyle name="Normal 7 2 4 2 2 3 2 2" xfId="37844"/>
    <cellStyle name="Normal 7 2 4 2 2 3 3" xfId="37845"/>
    <cellStyle name="Normal 7 2 4 2 2 4" xfId="37846"/>
    <cellStyle name="Normal 7 2 4 2 2 4 2" xfId="37847"/>
    <cellStyle name="Normal 7 2 4 2 2 4 2 2" xfId="37848"/>
    <cellStyle name="Normal 7 2 4 2 2 4 3" xfId="37849"/>
    <cellStyle name="Normal 7 2 4 2 2 5" xfId="37850"/>
    <cellStyle name="Normal 7 2 4 2 2 5 2" xfId="37851"/>
    <cellStyle name="Normal 7 2 4 2 2 6" xfId="37852"/>
    <cellStyle name="Normal 7 2 4 2 3" xfId="37853"/>
    <cellStyle name="Normal 7 2 4 2 3 2" xfId="37854"/>
    <cellStyle name="Normal 7 2 4 2 3 2 2" xfId="37855"/>
    <cellStyle name="Normal 7 2 4 2 3 2 2 2" xfId="37856"/>
    <cellStyle name="Normal 7 2 4 2 3 2 3" xfId="37857"/>
    <cellStyle name="Normal 7 2 4 2 3 3" xfId="37858"/>
    <cellStyle name="Normal 7 2 4 2 3 3 2" xfId="37859"/>
    <cellStyle name="Normal 7 2 4 2 3 3 2 2" xfId="37860"/>
    <cellStyle name="Normal 7 2 4 2 3 3 3" xfId="37861"/>
    <cellStyle name="Normal 7 2 4 2 3 4" xfId="37862"/>
    <cellStyle name="Normal 7 2 4 2 3 4 2" xfId="37863"/>
    <cellStyle name="Normal 7 2 4 2 3 5" xfId="37864"/>
    <cellStyle name="Normal 7 2 4 2 4" xfId="37865"/>
    <cellStyle name="Normal 7 2 4 2 4 2" xfId="37866"/>
    <cellStyle name="Normal 7 2 4 2 4 2 2" xfId="37867"/>
    <cellStyle name="Normal 7 2 4 2 4 3" xfId="37868"/>
    <cellStyle name="Normal 7 2 4 2 5" xfId="37869"/>
    <cellStyle name="Normal 7 2 4 2 5 2" xfId="37870"/>
    <cellStyle name="Normal 7 2 4 2 5 2 2" xfId="37871"/>
    <cellStyle name="Normal 7 2 4 2 5 3" xfId="37872"/>
    <cellStyle name="Normal 7 2 4 2 6" xfId="37873"/>
    <cellStyle name="Normal 7 2 4 2 6 2" xfId="37874"/>
    <cellStyle name="Normal 7 2 4 2 7" xfId="37875"/>
    <cellStyle name="Normal 7 2 4 2 8" xfId="37876"/>
    <cellStyle name="Normal 7 2 4 3" xfId="37877"/>
    <cellStyle name="Normal 7 2 4 3 2" xfId="37878"/>
    <cellStyle name="Normal 7 2 4 3 2 2" xfId="37879"/>
    <cellStyle name="Normal 7 2 4 3 2 2 2" xfId="37880"/>
    <cellStyle name="Normal 7 2 4 3 2 2 2 2" xfId="37881"/>
    <cellStyle name="Normal 7 2 4 3 2 2 3" xfId="37882"/>
    <cellStyle name="Normal 7 2 4 3 2 3" xfId="37883"/>
    <cellStyle name="Normal 7 2 4 3 2 3 2" xfId="37884"/>
    <cellStyle name="Normal 7 2 4 3 2 3 2 2" xfId="37885"/>
    <cellStyle name="Normal 7 2 4 3 2 3 3" xfId="37886"/>
    <cellStyle name="Normal 7 2 4 3 2 4" xfId="37887"/>
    <cellStyle name="Normal 7 2 4 3 2 4 2" xfId="37888"/>
    <cellStyle name="Normal 7 2 4 3 2 5" xfId="37889"/>
    <cellStyle name="Normal 7 2 4 3 3" xfId="37890"/>
    <cellStyle name="Normal 7 2 4 3 3 2" xfId="37891"/>
    <cellStyle name="Normal 7 2 4 3 3 2 2" xfId="37892"/>
    <cellStyle name="Normal 7 2 4 3 3 3" xfId="37893"/>
    <cellStyle name="Normal 7 2 4 3 4" xfId="37894"/>
    <cellStyle name="Normal 7 2 4 3 4 2" xfId="37895"/>
    <cellStyle name="Normal 7 2 4 3 4 2 2" xfId="37896"/>
    <cellStyle name="Normal 7 2 4 3 4 3" xfId="37897"/>
    <cellStyle name="Normal 7 2 4 3 5" xfId="37898"/>
    <cellStyle name="Normal 7 2 4 3 5 2" xfId="37899"/>
    <cellStyle name="Normal 7 2 4 3 6" xfId="37900"/>
    <cellStyle name="Normal 7 2 4 4" xfId="37901"/>
    <cellStyle name="Normal 7 2 4 4 2" xfId="37902"/>
    <cellStyle name="Normal 7 2 4 4 2 2" xfId="37903"/>
    <cellStyle name="Normal 7 2 4 4 2 2 2" xfId="37904"/>
    <cellStyle name="Normal 7 2 4 4 2 3" xfId="37905"/>
    <cellStyle name="Normal 7 2 4 4 3" xfId="37906"/>
    <cellStyle name="Normal 7 2 4 4 3 2" xfId="37907"/>
    <cellStyle name="Normal 7 2 4 4 3 2 2" xfId="37908"/>
    <cellStyle name="Normal 7 2 4 4 3 3" xfId="37909"/>
    <cellStyle name="Normal 7 2 4 4 4" xfId="37910"/>
    <cellStyle name="Normal 7 2 4 4 4 2" xfId="37911"/>
    <cellStyle name="Normal 7 2 4 4 5" xfId="37912"/>
    <cellStyle name="Normal 7 2 4 5" xfId="37913"/>
    <cellStyle name="Normal 7 2 4 5 2" xfId="37914"/>
    <cellStyle name="Normal 7 2 4 5 2 2" xfId="37915"/>
    <cellStyle name="Normal 7 2 4 5 3" xfId="37916"/>
    <cellStyle name="Normal 7 2 4 6" xfId="37917"/>
    <cellStyle name="Normal 7 2 4 6 2" xfId="37918"/>
    <cellStyle name="Normal 7 2 4 6 2 2" xfId="37919"/>
    <cellStyle name="Normal 7 2 4 6 3" xfId="37920"/>
    <cellStyle name="Normal 7 2 4 7" xfId="37921"/>
    <cellStyle name="Normal 7 2 4 7 2" xfId="37922"/>
    <cellStyle name="Normal 7 2 4 8" xfId="37923"/>
    <cellStyle name="Normal 7 2 4 9" xfId="37924"/>
    <cellStyle name="Normal 7 2 5" xfId="37925"/>
    <cellStyle name="Normal 7 2 5 2" xfId="37926"/>
    <cellStyle name="Normal 7 2 5 2 2" xfId="37927"/>
    <cellStyle name="Normal 7 2 5 2 2 2" xfId="37928"/>
    <cellStyle name="Normal 7 2 5 2 2 2 2" xfId="37929"/>
    <cellStyle name="Normal 7 2 5 2 2 2 2 2" xfId="37930"/>
    <cellStyle name="Normal 7 2 5 2 2 2 3" xfId="37931"/>
    <cellStyle name="Normal 7 2 5 2 2 3" xfId="37932"/>
    <cellStyle name="Normal 7 2 5 2 2 3 2" xfId="37933"/>
    <cellStyle name="Normal 7 2 5 2 2 3 2 2" xfId="37934"/>
    <cellStyle name="Normal 7 2 5 2 2 3 3" xfId="37935"/>
    <cellStyle name="Normal 7 2 5 2 2 4" xfId="37936"/>
    <cellStyle name="Normal 7 2 5 2 2 4 2" xfId="37937"/>
    <cellStyle name="Normal 7 2 5 2 2 5" xfId="37938"/>
    <cellStyle name="Normal 7 2 5 2 3" xfId="37939"/>
    <cellStyle name="Normal 7 2 5 2 3 2" xfId="37940"/>
    <cellStyle name="Normal 7 2 5 2 3 2 2" xfId="37941"/>
    <cellStyle name="Normal 7 2 5 2 3 3" xfId="37942"/>
    <cellStyle name="Normal 7 2 5 2 4" xfId="37943"/>
    <cellStyle name="Normal 7 2 5 2 4 2" xfId="37944"/>
    <cellStyle name="Normal 7 2 5 2 4 2 2" xfId="37945"/>
    <cellStyle name="Normal 7 2 5 2 4 3" xfId="37946"/>
    <cellStyle name="Normal 7 2 5 2 5" xfId="37947"/>
    <cellStyle name="Normal 7 2 5 2 5 2" xfId="37948"/>
    <cellStyle name="Normal 7 2 5 2 6" xfId="37949"/>
    <cellStyle name="Normal 7 2 5 3" xfId="37950"/>
    <cellStyle name="Normal 7 2 5 3 2" xfId="37951"/>
    <cellStyle name="Normal 7 2 5 3 2 2" xfId="37952"/>
    <cellStyle name="Normal 7 2 5 3 2 2 2" xfId="37953"/>
    <cellStyle name="Normal 7 2 5 3 2 3" xfId="37954"/>
    <cellStyle name="Normal 7 2 5 3 3" xfId="37955"/>
    <cellStyle name="Normal 7 2 5 3 3 2" xfId="37956"/>
    <cellStyle name="Normal 7 2 5 3 3 2 2" xfId="37957"/>
    <cellStyle name="Normal 7 2 5 3 3 3" xfId="37958"/>
    <cellStyle name="Normal 7 2 5 3 4" xfId="37959"/>
    <cellStyle name="Normal 7 2 5 3 4 2" xfId="37960"/>
    <cellStyle name="Normal 7 2 5 3 5" xfId="37961"/>
    <cellStyle name="Normal 7 2 5 4" xfId="37962"/>
    <cellStyle name="Normal 7 2 5 4 2" xfId="37963"/>
    <cellStyle name="Normal 7 2 5 4 2 2" xfId="37964"/>
    <cellStyle name="Normal 7 2 5 4 3" xfId="37965"/>
    <cellStyle name="Normal 7 2 5 5" xfId="37966"/>
    <cellStyle name="Normal 7 2 5 5 2" xfId="37967"/>
    <cellStyle name="Normal 7 2 5 5 2 2" xfId="37968"/>
    <cellStyle name="Normal 7 2 5 5 3" xfId="37969"/>
    <cellStyle name="Normal 7 2 5 6" xfId="37970"/>
    <cellStyle name="Normal 7 2 5 6 2" xfId="37971"/>
    <cellStyle name="Normal 7 2 5 7" xfId="37972"/>
    <cellStyle name="Normal 7 2 5 8" xfId="37973"/>
    <cellStyle name="Normal 7 2 6" xfId="37974"/>
    <cellStyle name="Normal 7 2 6 2" xfId="37975"/>
    <cellStyle name="Normal 7 2 6 2 2" xfId="37976"/>
    <cellStyle name="Normal 7 2 6 2 2 2" xfId="37977"/>
    <cellStyle name="Normal 7 2 6 2 2 2 2" xfId="37978"/>
    <cellStyle name="Normal 7 2 6 2 2 3" xfId="37979"/>
    <cellStyle name="Normal 7 2 6 2 3" xfId="37980"/>
    <cellStyle name="Normal 7 2 6 2 3 2" xfId="37981"/>
    <cellStyle name="Normal 7 2 6 2 3 2 2" xfId="37982"/>
    <cellStyle name="Normal 7 2 6 2 3 3" xfId="37983"/>
    <cellStyle name="Normal 7 2 6 2 4" xfId="37984"/>
    <cellStyle name="Normal 7 2 6 2 4 2" xfId="37985"/>
    <cellStyle name="Normal 7 2 6 2 5" xfId="37986"/>
    <cellStyle name="Normal 7 2 6 2 6" xfId="37987"/>
    <cellStyle name="Normal 7 2 6 3" xfId="37988"/>
    <cellStyle name="Normal 7 2 6 3 2" xfId="37989"/>
    <cellStyle name="Normal 7 2 6 3 2 2" xfId="37990"/>
    <cellStyle name="Normal 7 2 6 3 3" xfId="37991"/>
    <cellStyle name="Normal 7 2 6 4" xfId="37992"/>
    <cellStyle name="Normal 7 2 6 4 2" xfId="37993"/>
    <cellStyle name="Normal 7 2 6 4 2 2" xfId="37994"/>
    <cellStyle name="Normal 7 2 6 4 3" xfId="37995"/>
    <cellStyle name="Normal 7 2 6 5" xfId="37996"/>
    <cellStyle name="Normal 7 2 6 5 2" xfId="37997"/>
    <cellStyle name="Normal 7 2 6 6" xfId="37998"/>
    <cellStyle name="Normal 7 2 6 7" xfId="37999"/>
    <cellStyle name="Normal 7 2 6 8" xfId="38000"/>
    <cellStyle name="Normal 7 2 7" xfId="38001"/>
    <cellStyle name="Normal 7 2 7 2" xfId="38002"/>
    <cellStyle name="Normal 7 2 7 2 2" xfId="38003"/>
    <cellStyle name="Normal 7 2 7 2 2 2" xfId="38004"/>
    <cellStyle name="Normal 7 2 7 2 3" xfId="38005"/>
    <cellStyle name="Normal 7 2 7 3" xfId="38006"/>
    <cellStyle name="Normal 7 2 7 3 2" xfId="38007"/>
    <cellStyle name="Normal 7 2 7 3 2 2" xfId="38008"/>
    <cellStyle name="Normal 7 2 7 3 3" xfId="38009"/>
    <cellStyle name="Normal 7 2 7 4" xfId="38010"/>
    <cellStyle name="Normal 7 2 7 4 2" xfId="38011"/>
    <cellStyle name="Normal 7 2 7 5" xfId="38012"/>
    <cellStyle name="Normal 7 2 7 6" xfId="38013"/>
    <cellStyle name="Normal 7 2 8" xfId="38014"/>
    <cellStyle name="Normal 7 2 8 2" xfId="38015"/>
    <cellStyle name="Normal 7 2 8 2 2" xfId="38016"/>
    <cellStyle name="Normal 7 2 8 3" xfId="38017"/>
    <cellStyle name="Normal 7 2 9" xfId="38018"/>
    <cellStyle name="Normal 7 2 9 2" xfId="38019"/>
    <cellStyle name="Normal 7 2 9 2 2" xfId="38020"/>
    <cellStyle name="Normal 7 2 9 3" xfId="38021"/>
    <cellStyle name="Normal 7 3" xfId="38022"/>
    <cellStyle name="Normal 7 3 10" xfId="38023"/>
    <cellStyle name="Normal 7 3 11" xfId="38024"/>
    <cellStyle name="Normal 7 3 12" xfId="38025"/>
    <cellStyle name="Normal 7 3 2" xfId="38026"/>
    <cellStyle name="Normal 7 3 2 2" xfId="38027"/>
    <cellStyle name="Normal 7 3 2 2 2" xfId="38028"/>
    <cellStyle name="Normal 7 3 2 2 2 2" xfId="38029"/>
    <cellStyle name="Normal 7 3 2 2 2 2 2" xfId="38030"/>
    <cellStyle name="Normal 7 3 2 2 2 2 2 2" xfId="38031"/>
    <cellStyle name="Normal 7 3 2 2 2 2 2 2 2" xfId="38032"/>
    <cellStyle name="Normal 7 3 2 2 2 2 2 3" xfId="38033"/>
    <cellStyle name="Normal 7 3 2 2 2 2 3" xfId="38034"/>
    <cellStyle name="Normal 7 3 2 2 2 2 3 2" xfId="38035"/>
    <cellStyle name="Normal 7 3 2 2 2 2 3 2 2" xfId="38036"/>
    <cellStyle name="Normal 7 3 2 2 2 2 3 3" xfId="38037"/>
    <cellStyle name="Normal 7 3 2 2 2 2 4" xfId="38038"/>
    <cellStyle name="Normal 7 3 2 2 2 2 4 2" xfId="38039"/>
    <cellStyle name="Normal 7 3 2 2 2 2 5" xfId="38040"/>
    <cellStyle name="Normal 7 3 2 2 2 3" xfId="38041"/>
    <cellStyle name="Normal 7 3 2 2 2 3 2" xfId="38042"/>
    <cellStyle name="Normal 7 3 2 2 2 3 2 2" xfId="38043"/>
    <cellStyle name="Normal 7 3 2 2 2 3 3" xfId="38044"/>
    <cellStyle name="Normal 7 3 2 2 2 4" xfId="38045"/>
    <cellStyle name="Normal 7 3 2 2 2 4 2" xfId="38046"/>
    <cellStyle name="Normal 7 3 2 2 2 4 2 2" xfId="38047"/>
    <cellStyle name="Normal 7 3 2 2 2 4 3" xfId="38048"/>
    <cellStyle name="Normal 7 3 2 2 2 5" xfId="38049"/>
    <cellStyle name="Normal 7 3 2 2 2 5 2" xfId="38050"/>
    <cellStyle name="Normal 7 3 2 2 2 6" xfId="38051"/>
    <cellStyle name="Normal 7 3 2 2 2 7" xfId="38052"/>
    <cellStyle name="Normal 7 3 2 2 3" xfId="38053"/>
    <cellStyle name="Normal 7 3 2 2 3 2" xfId="38054"/>
    <cellStyle name="Normal 7 3 2 2 3 2 2" xfId="38055"/>
    <cellStyle name="Normal 7 3 2 2 3 2 2 2" xfId="38056"/>
    <cellStyle name="Normal 7 3 2 2 3 2 3" xfId="38057"/>
    <cellStyle name="Normal 7 3 2 2 3 3" xfId="38058"/>
    <cellStyle name="Normal 7 3 2 2 3 3 2" xfId="38059"/>
    <cellStyle name="Normal 7 3 2 2 3 3 2 2" xfId="38060"/>
    <cellStyle name="Normal 7 3 2 2 3 3 3" xfId="38061"/>
    <cellStyle name="Normal 7 3 2 2 3 4" xfId="38062"/>
    <cellStyle name="Normal 7 3 2 2 3 4 2" xfId="38063"/>
    <cellStyle name="Normal 7 3 2 2 3 5" xfId="38064"/>
    <cellStyle name="Normal 7 3 2 2 4" xfId="38065"/>
    <cellStyle name="Normal 7 3 2 2 4 2" xfId="38066"/>
    <cellStyle name="Normal 7 3 2 2 4 2 2" xfId="38067"/>
    <cellStyle name="Normal 7 3 2 2 4 3" xfId="38068"/>
    <cellStyle name="Normal 7 3 2 2 5" xfId="38069"/>
    <cellStyle name="Normal 7 3 2 2 5 2" xfId="38070"/>
    <cellStyle name="Normal 7 3 2 2 5 2 2" xfId="38071"/>
    <cellStyle name="Normal 7 3 2 2 5 3" xfId="38072"/>
    <cellStyle name="Normal 7 3 2 2 6" xfId="38073"/>
    <cellStyle name="Normal 7 3 2 2 6 2" xfId="38074"/>
    <cellStyle name="Normal 7 3 2 2 7" xfId="38075"/>
    <cellStyle name="Normal 7 3 2 2 8" xfId="38076"/>
    <cellStyle name="Normal 7 3 2 3" xfId="38077"/>
    <cellStyle name="Normal 7 3 2 3 2" xfId="38078"/>
    <cellStyle name="Normal 7 3 2 3 2 2" xfId="38079"/>
    <cellStyle name="Normal 7 3 2 3 2 2 2" xfId="38080"/>
    <cellStyle name="Normal 7 3 2 3 2 2 2 2" xfId="38081"/>
    <cellStyle name="Normal 7 3 2 3 2 2 3" xfId="38082"/>
    <cellStyle name="Normal 7 3 2 3 2 3" xfId="38083"/>
    <cellStyle name="Normal 7 3 2 3 2 3 2" xfId="38084"/>
    <cellStyle name="Normal 7 3 2 3 2 3 2 2" xfId="38085"/>
    <cellStyle name="Normal 7 3 2 3 2 3 3" xfId="38086"/>
    <cellStyle name="Normal 7 3 2 3 2 4" xfId="38087"/>
    <cellStyle name="Normal 7 3 2 3 2 4 2" xfId="38088"/>
    <cellStyle name="Normal 7 3 2 3 2 5" xfId="38089"/>
    <cellStyle name="Normal 7 3 2 3 3" xfId="38090"/>
    <cellStyle name="Normal 7 3 2 3 3 2" xfId="38091"/>
    <cellStyle name="Normal 7 3 2 3 3 2 2" xfId="38092"/>
    <cellStyle name="Normal 7 3 2 3 3 3" xfId="38093"/>
    <cellStyle name="Normal 7 3 2 3 4" xfId="38094"/>
    <cellStyle name="Normal 7 3 2 3 4 2" xfId="38095"/>
    <cellStyle name="Normal 7 3 2 3 4 2 2" xfId="38096"/>
    <cellStyle name="Normal 7 3 2 3 4 3" xfId="38097"/>
    <cellStyle name="Normal 7 3 2 3 5" xfId="38098"/>
    <cellStyle name="Normal 7 3 2 3 5 2" xfId="38099"/>
    <cellStyle name="Normal 7 3 2 3 6" xfId="38100"/>
    <cellStyle name="Normal 7 3 2 3 7" xfId="38101"/>
    <cellStyle name="Normal 7 3 2 4" xfId="38102"/>
    <cellStyle name="Normal 7 3 2 4 2" xfId="38103"/>
    <cellStyle name="Normal 7 3 2 4 2 2" xfId="38104"/>
    <cellStyle name="Normal 7 3 2 4 2 2 2" xfId="38105"/>
    <cellStyle name="Normal 7 3 2 4 2 3" xfId="38106"/>
    <cellStyle name="Normal 7 3 2 4 3" xfId="38107"/>
    <cellStyle name="Normal 7 3 2 4 3 2" xfId="38108"/>
    <cellStyle name="Normal 7 3 2 4 3 2 2" xfId="38109"/>
    <cellStyle name="Normal 7 3 2 4 3 3" xfId="38110"/>
    <cellStyle name="Normal 7 3 2 4 4" xfId="38111"/>
    <cellStyle name="Normal 7 3 2 4 4 2" xfId="38112"/>
    <cellStyle name="Normal 7 3 2 4 5" xfId="38113"/>
    <cellStyle name="Normal 7 3 2 5" xfId="38114"/>
    <cellStyle name="Normal 7 3 2 5 2" xfId="38115"/>
    <cellStyle name="Normal 7 3 2 5 2 2" xfId="38116"/>
    <cellStyle name="Normal 7 3 2 5 3" xfId="38117"/>
    <cellStyle name="Normal 7 3 2 6" xfId="38118"/>
    <cellStyle name="Normal 7 3 2 6 2" xfId="38119"/>
    <cellStyle name="Normal 7 3 2 6 2 2" xfId="38120"/>
    <cellStyle name="Normal 7 3 2 6 3" xfId="38121"/>
    <cellStyle name="Normal 7 3 2 7" xfId="38122"/>
    <cellStyle name="Normal 7 3 2 7 2" xfId="38123"/>
    <cellStyle name="Normal 7 3 2 8" xfId="38124"/>
    <cellStyle name="Normal 7 3 2 9" xfId="38125"/>
    <cellStyle name="Normal 7 3 3" xfId="38126"/>
    <cellStyle name="Normal 7 3 3 2" xfId="38127"/>
    <cellStyle name="Normal 7 3 3 2 2" xfId="38128"/>
    <cellStyle name="Normal 7 3 3 2 2 2" xfId="38129"/>
    <cellStyle name="Normal 7 3 3 2 2 2 2" xfId="38130"/>
    <cellStyle name="Normal 7 3 3 2 2 2 2 2" xfId="38131"/>
    <cellStyle name="Normal 7 3 3 2 2 2 3" xfId="38132"/>
    <cellStyle name="Normal 7 3 3 2 2 3" xfId="38133"/>
    <cellStyle name="Normal 7 3 3 2 2 3 2" xfId="38134"/>
    <cellStyle name="Normal 7 3 3 2 2 3 2 2" xfId="38135"/>
    <cellStyle name="Normal 7 3 3 2 2 3 3" xfId="38136"/>
    <cellStyle name="Normal 7 3 3 2 2 4" xfId="38137"/>
    <cellStyle name="Normal 7 3 3 2 2 4 2" xfId="38138"/>
    <cellStyle name="Normal 7 3 3 2 2 5" xfId="38139"/>
    <cellStyle name="Normal 7 3 3 2 3" xfId="38140"/>
    <cellStyle name="Normal 7 3 3 2 3 2" xfId="38141"/>
    <cellStyle name="Normal 7 3 3 2 3 2 2" xfId="38142"/>
    <cellStyle name="Normal 7 3 3 2 3 3" xfId="38143"/>
    <cellStyle name="Normal 7 3 3 2 4" xfId="38144"/>
    <cellStyle name="Normal 7 3 3 2 4 2" xfId="38145"/>
    <cellStyle name="Normal 7 3 3 2 4 2 2" xfId="38146"/>
    <cellStyle name="Normal 7 3 3 2 4 3" xfId="38147"/>
    <cellStyle name="Normal 7 3 3 2 5" xfId="38148"/>
    <cellStyle name="Normal 7 3 3 2 5 2" xfId="38149"/>
    <cellStyle name="Normal 7 3 3 2 6" xfId="38150"/>
    <cellStyle name="Normal 7 3 3 2 7" xfId="38151"/>
    <cellStyle name="Normal 7 3 3 3" xfId="38152"/>
    <cellStyle name="Normal 7 3 3 3 2" xfId="38153"/>
    <cellStyle name="Normal 7 3 3 3 2 2" xfId="38154"/>
    <cellStyle name="Normal 7 3 3 3 2 2 2" xfId="38155"/>
    <cellStyle name="Normal 7 3 3 3 2 3" xfId="38156"/>
    <cellStyle name="Normal 7 3 3 3 3" xfId="38157"/>
    <cellStyle name="Normal 7 3 3 3 3 2" xfId="38158"/>
    <cellStyle name="Normal 7 3 3 3 3 2 2" xfId="38159"/>
    <cellStyle name="Normal 7 3 3 3 3 3" xfId="38160"/>
    <cellStyle name="Normal 7 3 3 3 4" xfId="38161"/>
    <cellStyle name="Normal 7 3 3 3 4 2" xfId="38162"/>
    <cellStyle name="Normal 7 3 3 3 5" xfId="38163"/>
    <cellStyle name="Normal 7 3 3 4" xfId="38164"/>
    <cellStyle name="Normal 7 3 3 4 2" xfId="38165"/>
    <cellStyle name="Normal 7 3 3 4 2 2" xfId="38166"/>
    <cellStyle name="Normal 7 3 3 4 3" xfId="38167"/>
    <cellStyle name="Normal 7 3 3 5" xfId="38168"/>
    <cellStyle name="Normal 7 3 3 5 2" xfId="38169"/>
    <cellStyle name="Normal 7 3 3 5 2 2" xfId="38170"/>
    <cellStyle name="Normal 7 3 3 5 3" xfId="38171"/>
    <cellStyle name="Normal 7 3 3 6" xfId="38172"/>
    <cellStyle name="Normal 7 3 3 6 2" xfId="38173"/>
    <cellStyle name="Normal 7 3 3 7" xfId="38174"/>
    <cellStyle name="Normal 7 3 3 8" xfId="38175"/>
    <cellStyle name="Normal 7 3 4" xfId="38176"/>
    <cellStyle name="Normal 7 3 4 2" xfId="38177"/>
    <cellStyle name="Normal 7 3 4 2 2" xfId="38178"/>
    <cellStyle name="Normal 7 3 4 2 2 2" xfId="38179"/>
    <cellStyle name="Normal 7 3 4 2 2 2 2" xfId="38180"/>
    <cellStyle name="Normal 7 3 4 2 2 3" xfId="38181"/>
    <cellStyle name="Normal 7 3 4 2 3" xfId="38182"/>
    <cellStyle name="Normal 7 3 4 2 3 2" xfId="38183"/>
    <cellStyle name="Normal 7 3 4 2 3 2 2" xfId="38184"/>
    <cellStyle name="Normal 7 3 4 2 3 3" xfId="38185"/>
    <cellStyle name="Normal 7 3 4 2 4" xfId="38186"/>
    <cellStyle name="Normal 7 3 4 2 4 2" xfId="38187"/>
    <cellStyle name="Normal 7 3 4 2 5" xfId="38188"/>
    <cellStyle name="Normal 7 3 4 3" xfId="38189"/>
    <cellStyle name="Normal 7 3 4 3 2" xfId="38190"/>
    <cellStyle name="Normal 7 3 4 3 2 2" xfId="38191"/>
    <cellStyle name="Normal 7 3 4 3 3" xfId="38192"/>
    <cellStyle name="Normal 7 3 4 4" xfId="38193"/>
    <cellStyle name="Normal 7 3 4 4 2" xfId="38194"/>
    <cellStyle name="Normal 7 3 4 4 2 2" xfId="38195"/>
    <cellStyle name="Normal 7 3 4 4 3" xfId="38196"/>
    <cellStyle name="Normal 7 3 4 5" xfId="38197"/>
    <cellStyle name="Normal 7 3 4 5 2" xfId="38198"/>
    <cellStyle name="Normal 7 3 4 6" xfId="38199"/>
    <cellStyle name="Normal 7 3 4 7" xfId="38200"/>
    <cellStyle name="Normal 7 3 5" xfId="38201"/>
    <cellStyle name="Normal 7 3 5 2" xfId="38202"/>
    <cellStyle name="Normal 7 3 5 2 2" xfId="38203"/>
    <cellStyle name="Normal 7 3 5 2 2 2" xfId="38204"/>
    <cellStyle name="Normal 7 3 5 2 3" xfId="38205"/>
    <cellStyle name="Normal 7 3 5 3" xfId="38206"/>
    <cellStyle name="Normal 7 3 5 3 2" xfId="38207"/>
    <cellStyle name="Normal 7 3 5 3 2 2" xfId="38208"/>
    <cellStyle name="Normal 7 3 5 3 3" xfId="38209"/>
    <cellStyle name="Normal 7 3 5 4" xfId="38210"/>
    <cellStyle name="Normal 7 3 5 4 2" xfId="38211"/>
    <cellStyle name="Normal 7 3 5 5" xfId="38212"/>
    <cellStyle name="Normal 7 3 6" xfId="38213"/>
    <cellStyle name="Normal 7 3 6 2" xfId="38214"/>
    <cellStyle name="Normal 7 3 6 2 2" xfId="38215"/>
    <cellStyle name="Normal 7 3 6 3" xfId="38216"/>
    <cellStyle name="Normal 7 3 7" xfId="38217"/>
    <cellStyle name="Normal 7 3 7 2" xfId="38218"/>
    <cellStyle name="Normal 7 3 7 2 2" xfId="38219"/>
    <cellStyle name="Normal 7 3 7 3" xfId="38220"/>
    <cellStyle name="Normal 7 3 8" xfId="38221"/>
    <cellStyle name="Normal 7 3 8 2" xfId="38222"/>
    <cellStyle name="Normal 7 3 9" xfId="38223"/>
    <cellStyle name="Normal 7 3 9 2" xfId="38224"/>
    <cellStyle name="Normal 7 4" xfId="38225"/>
    <cellStyle name="Normal 7 4 2" xfId="38226"/>
    <cellStyle name="Normal 7 4 2 2" xfId="38227"/>
    <cellStyle name="Normal 7 4 2 2 2" xfId="38228"/>
    <cellStyle name="Normal 7 4 2 2 2 2" xfId="38229"/>
    <cellStyle name="Normal 7 4 2 2 2 2 2" xfId="38230"/>
    <cellStyle name="Normal 7 4 2 2 2 2 2 2" xfId="38231"/>
    <cellStyle name="Normal 7 4 2 2 2 2 3" xfId="38232"/>
    <cellStyle name="Normal 7 4 2 2 2 3" xfId="38233"/>
    <cellStyle name="Normal 7 4 2 2 2 3 2" xfId="38234"/>
    <cellStyle name="Normal 7 4 2 2 2 3 2 2" xfId="38235"/>
    <cellStyle name="Normal 7 4 2 2 2 3 3" xfId="38236"/>
    <cellStyle name="Normal 7 4 2 2 2 4" xfId="38237"/>
    <cellStyle name="Normal 7 4 2 2 2 4 2" xfId="38238"/>
    <cellStyle name="Normal 7 4 2 2 2 5" xfId="38239"/>
    <cellStyle name="Normal 7 4 2 2 3" xfId="38240"/>
    <cellStyle name="Normal 7 4 2 2 3 2" xfId="38241"/>
    <cellStyle name="Normal 7 4 2 2 3 2 2" xfId="38242"/>
    <cellStyle name="Normal 7 4 2 2 3 3" xfId="38243"/>
    <cellStyle name="Normal 7 4 2 2 4" xfId="38244"/>
    <cellStyle name="Normal 7 4 2 2 4 2" xfId="38245"/>
    <cellStyle name="Normal 7 4 2 2 4 2 2" xfId="38246"/>
    <cellStyle name="Normal 7 4 2 2 4 3" xfId="38247"/>
    <cellStyle name="Normal 7 4 2 2 5" xfId="38248"/>
    <cellStyle name="Normal 7 4 2 2 5 2" xfId="38249"/>
    <cellStyle name="Normal 7 4 2 2 6" xfId="38250"/>
    <cellStyle name="Normal 7 4 2 2 7" xfId="38251"/>
    <cellStyle name="Normal 7 4 2 3" xfId="38252"/>
    <cellStyle name="Normal 7 4 2 3 2" xfId="38253"/>
    <cellStyle name="Normal 7 4 2 3 2 2" xfId="38254"/>
    <cellStyle name="Normal 7 4 2 3 2 2 2" xfId="38255"/>
    <cellStyle name="Normal 7 4 2 3 2 3" xfId="38256"/>
    <cellStyle name="Normal 7 4 2 3 3" xfId="38257"/>
    <cellStyle name="Normal 7 4 2 3 3 2" xfId="38258"/>
    <cellStyle name="Normal 7 4 2 3 3 2 2" xfId="38259"/>
    <cellStyle name="Normal 7 4 2 3 3 3" xfId="38260"/>
    <cellStyle name="Normal 7 4 2 3 4" xfId="38261"/>
    <cellStyle name="Normal 7 4 2 3 4 2" xfId="38262"/>
    <cellStyle name="Normal 7 4 2 3 5" xfId="38263"/>
    <cellStyle name="Normal 7 4 2 4" xfId="38264"/>
    <cellStyle name="Normal 7 4 2 4 2" xfId="38265"/>
    <cellStyle name="Normal 7 4 2 4 2 2" xfId="38266"/>
    <cellStyle name="Normal 7 4 2 4 3" xfId="38267"/>
    <cellStyle name="Normal 7 4 2 5" xfId="38268"/>
    <cellStyle name="Normal 7 4 2 5 2" xfId="38269"/>
    <cellStyle name="Normal 7 4 2 5 2 2" xfId="38270"/>
    <cellStyle name="Normal 7 4 2 5 3" xfId="38271"/>
    <cellStyle name="Normal 7 4 2 6" xfId="38272"/>
    <cellStyle name="Normal 7 4 2 6 2" xfId="38273"/>
    <cellStyle name="Normal 7 4 2 7" xfId="38274"/>
    <cellStyle name="Normal 7 4 2 8" xfId="38275"/>
    <cellStyle name="Normal 7 4 3" xfId="38276"/>
    <cellStyle name="Normal 7 4 3 2" xfId="38277"/>
    <cellStyle name="Normal 7 4 3 2 2" xfId="38278"/>
    <cellStyle name="Normal 7 4 3 2 2 2" xfId="38279"/>
    <cellStyle name="Normal 7 4 3 2 2 2 2" xfId="38280"/>
    <cellStyle name="Normal 7 4 3 2 2 3" xfId="38281"/>
    <cellStyle name="Normal 7 4 3 2 3" xfId="38282"/>
    <cellStyle name="Normal 7 4 3 2 3 2" xfId="38283"/>
    <cellStyle name="Normal 7 4 3 2 3 2 2" xfId="38284"/>
    <cellStyle name="Normal 7 4 3 2 3 3" xfId="38285"/>
    <cellStyle name="Normal 7 4 3 2 4" xfId="38286"/>
    <cellStyle name="Normal 7 4 3 2 4 2" xfId="38287"/>
    <cellStyle name="Normal 7 4 3 2 5" xfId="38288"/>
    <cellStyle name="Normal 7 4 3 3" xfId="38289"/>
    <cellStyle name="Normal 7 4 3 3 2" xfId="38290"/>
    <cellStyle name="Normal 7 4 3 3 2 2" xfId="38291"/>
    <cellStyle name="Normal 7 4 3 3 3" xfId="38292"/>
    <cellStyle name="Normal 7 4 3 4" xfId="38293"/>
    <cellStyle name="Normal 7 4 3 4 2" xfId="38294"/>
    <cellStyle name="Normal 7 4 3 4 2 2" xfId="38295"/>
    <cellStyle name="Normal 7 4 3 4 3" xfId="38296"/>
    <cellStyle name="Normal 7 4 3 5" xfId="38297"/>
    <cellStyle name="Normal 7 4 3 5 2" xfId="38298"/>
    <cellStyle name="Normal 7 4 3 6" xfId="38299"/>
    <cellStyle name="Normal 7 4 3 7" xfId="38300"/>
    <cellStyle name="Normal 7 4 4" xfId="38301"/>
    <cellStyle name="Normal 7 4 4 2" xfId="38302"/>
    <cellStyle name="Normal 7 4 4 2 2" xfId="38303"/>
    <cellStyle name="Normal 7 4 4 2 2 2" xfId="38304"/>
    <cellStyle name="Normal 7 4 4 2 3" xfId="38305"/>
    <cellStyle name="Normal 7 4 4 3" xfId="38306"/>
    <cellStyle name="Normal 7 4 4 3 2" xfId="38307"/>
    <cellStyle name="Normal 7 4 4 3 2 2" xfId="38308"/>
    <cellStyle name="Normal 7 4 4 3 3" xfId="38309"/>
    <cellStyle name="Normal 7 4 4 4" xfId="38310"/>
    <cellStyle name="Normal 7 4 4 4 2" xfId="38311"/>
    <cellStyle name="Normal 7 4 4 5" xfId="38312"/>
    <cellStyle name="Normal 7 4 4 6" xfId="38313"/>
    <cellStyle name="Normal 7 4 4 7" xfId="38314"/>
    <cellStyle name="Normal 7 4 4 8" xfId="38315"/>
    <cellStyle name="Normal 7 4 5" xfId="38316"/>
    <cellStyle name="Normal 7 4 5 2" xfId="38317"/>
    <cellStyle name="Normal 7 4 5 2 2" xfId="38318"/>
    <cellStyle name="Normal 7 4 5 3" xfId="38319"/>
    <cellStyle name="Normal 7 4 6" xfId="38320"/>
    <cellStyle name="Normal 7 4 6 2" xfId="38321"/>
    <cellStyle name="Normal 7 4 6 2 2" xfId="38322"/>
    <cellStyle name="Normal 7 4 6 3" xfId="38323"/>
    <cellStyle name="Normal 7 4 7" xfId="38324"/>
    <cellStyle name="Normal 7 4 7 2" xfId="38325"/>
    <cellStyle name="Normal 7 4 8" xfId="38326"/>
    <cellStyle name="Normal 7 5" xfId="38327"/>
    <cellStyle name="Normal 7 5 2" xfId="38328"/>
    <cellStyle name="Normal 7 5 2 2" xfId="38329"/>
    <cellStyle name="Normal 7 5 2 2 2" xfId="38330"/>
    <cellStyle name="Normal 7 5 2 2 2 2" xfId="38331"/>
    <cellStyle name="Normal 7 5 2 2 2 2 2" xfId="38332"/>
    <cellStyle name="Normal 7 5 2 2 2 2 2 2" xfId="38333"/>
    <cellStyle name="Normal 7 5 2 2 2 2 3" xfId="38334"/>
    <cellStyle name="Normal 7 5 2 2 2 3" xfId="38335"/>
    <cellStyle name="Normal 7 5 2 2 2 3 2" xfId="38336"/>
    <cellStyle name="Normal 7 5 2 2 2 3 2 2" xfId="38337"/>
    <cellStyle name="Normal 7 5 2 2 2 3 3" xfId="38338"/>
    <cellStyle name="Normal 7 5 2 2 2 4" xfId="38339"/>
    <cellStyle name="Normal 7 5 2 2 2 4 2" xfId="38340"/>
    <cellStyle name="Normal 7 5 2 2 2 5" xfId="38341"/>
    <cellStyle name="Normal 7 5 2 2 3" xfId="38342"/>
    <cellStyle name="Normal 7 5 2 2 3 2" xfId="38343"/>
    <cellStyle name="Normal 7 5 2 2 3 2 2" xfId="38344"/>
    <cellStyle name="Normal 7 5 2 2 3 3" xfId="38345"/>
    <cellStyle name="Normal 7 5 2 2 4" xfId="38346"/>
    <cellStyle name="Normal 7 5 2 2 4 2" xfId="38347"/>
    <cellStyle name="Normal 7 5 2 2 4 2 2" xfId="38348"/>
    <cellStyle name="Normal 7 5 2 2 4 3" xfId="38349"/>
    <cellStyle name="Normal 7 5 2 2 5" xfId="38350"/>
    <cellStyle name="Normal 7 5 2 2 5 2" xfId="38351"/>
    <cellStyle name="Normal 7 5 2 2 6" xfId="38352"/>
    <cellStyle name="Normal 7 5 2 3" xfId="38353"/>
    <cellStyle name="Normal 7 5 2 3 2" xfId="38354"/>
    <cellStyle name="Normal 7 5 2 3 2 2" xfId="38355"/>
    <cellStyle name="Normal 7 5 2 3 2 2 2" xfId="38356"/>
    <cellStyle name="Normal 7 5 2 3 2 3" xfId="38357"/>
    <cellStyle name="Normal 7 5 2 3 3" xfId="38358"/>
    <cellStyle name="Normal 7 5 2 3 3 2" xfId="38359"/>
    <cellStyle name="Normal 7 5 2 3 3 2 2" xfId="38360"/>
    <cellStyle name="Normal 7 5 2 3 3 3" xfId="38361"/>
    <cellStyle name="Normal 7 5 2 3 4" xfId="38362"/>
    <cellStyle name="Normal 7 5 2 3 4 2" xfId="38363"/>
    <cellStyle name="Normal 7 5 2 3 5" xfId="38364"/>
    <cellStyle name="Normal 7 5 2 4" xfId="38365"/>
    <cellStyle name="Normal 7 5 2 4 2" xfId="38366"/>
    <cellStyle name="Normal 7 5 2 4 2 2" xfId="38367"/>
    <cellStyle name="Normal 7 5 2 4 3" xfId="38368"/>
    <cellStyle name="Normal 7 5 2 5" xfId="38369"/>
    <cellStyle name="Normal 7 5 2 5 2" xfId="38370"/>
    <cellStyle name="Normal 7 5 2 5 2 2" xfId="38371"/>
    <cellStyle name="Normal 7 5 2 5 3" xfId="38372"/>
    <cellStyle name="Normal 7 5 2 6" xfId="38373"/>
    <cellStyle name="Normal 7 5 2 6 2" xfId="38374"/>
    <cellStyle name="Normal 7 5 2 7" xfId="38375"/>
    <cellStyle name="Normal 7 5 2 8" xfId="38376"/>
    <cellStyle name="Normal 7 5 3" xfId="38377"/>
    <cellStyle name="Normal 7 5 3 2" xfId="38378"/>
    <cellStyle name="Normal 7 5 3 2 2" xfId="38379"/>
    <cellStyle name="Normal 7 5 3 2 2 2" xfId="38380"/>
    <cellStyle name="Normal 7 5 3 2 2 2 2" xfId="38381"/>
    <cellStyle name="Normal 7 5 3 2 2 3" xfId="38382"/>
    <cellStyle name="Normal 7 5 3 2 3" xfId="38383"/>
    <cellStyle name="Normal 7 5 3 2 3 2" xfId="38384"/>
    <cellStyle name="Normal 7 5 3 2 3 2 2" xfId="38385"/>
    <cellStyle name="Normal 7 5 3 2 3 3" xfId="38386"/>
    <cellStyle name="Normal 7 5 3 2 4" xfId="38387"/>
    <cellStyle name="Normal 7 5 3 2 4 2" xfId="38388"/>
    <cellStyle name="Normal 7 5 3 2 5" xfId="38389"/>
    <cellStyle name="Normal 7 5 3 3" xfId="38390"/>
    <cellStyle name="Normal 7 5 3 3 2" xfId="38391"/>
    <cellStyle name="Normal 7 5 3 3 2 2" xfId="38392"/>
    <cellStyle name="Normal 7 5 3 3 3" xfId="38393"/>
    <cellStyle name="Normal 7 5 3 4" xfId="38394"/>
    <cellStyle name="Normal 7 5 3 4 2" xfId="38395"/>
    <cellStyle name="Normal 7 5 3 4 2 2" xfId="38396"/>
    <cellStyle name="Normal 7 5 3 4 3" xfId="38397"/>
    <cellStyle name="Normal 7 5 3 5" xfId="38398"/>
    <cellStyle name="Normal 7 5 3 5 2" xfId="38399"/>
    <cellStyle name="Normal 7 5 3 6" xfId="38400"/>
    <cellStyle name="Normal 7 5 3 7" xfId="38401"/>
    <cellStyle name="Normal 7 5 4" xfId="38402"/>
    <cellStyle name="Normal 7 5 4 2" xfId="38403"/>
    <cellStyle name="Normal 7 5 4 2 2" xfId="38404"/>
    <cellStyle name="Normal 7 5 4 2 2 2" xfId="38405"/>
    <cellStyle name="Normal 7 5 4 2 3" xfId="38406"/>
    <cellStyle name="Normal 7 5 4 3" xfId="38407"/>
    <cellStyle name="Normal 7 5 4 3 2" xfId="38408"/>
    <cellStyle name="Normal 7 5 4 3 2 2" xfId="38409"/>
    <cellStyle name="Normal 7 5 4 3 3" xfId="38410"/>
    <cellStyle name="Normal 7 5 4 4" xfId="38411"/>
    <cellStyle name="Normal 7 5 4 4 2" xfId="38412"/>
    <cellStyle name="Normal 7 5 4 5" xfId="38413"/>
    <cellStyle name="Normal 7 5 5" xfId="38414"/>
    <cellStyle name="Normal 7 5 5 2" xfId="38415"/>
    <cellStyle name="Normal 7 5 5 2 2" xfId="38416"/>
    <cellStyle name="Normal 7 5 5 3" xfId="38417"/>
    <cellStyle name="Normal 7 5 6" xfId="38418"/>
    <cellStyle name="Normal 7 5 6 2" xfId="38419"/>
    <cellStyle name="Normal 7 5 6 2 2" xfId="38420"/>
    <cellStyle name="Normal 7 5 6 3" xfId="38421"/>
    <cellStyle name="Normal 7 5 7" xfId="38422"/>
    <cellStyle name="Normal 7 5 7 2" xfId="38423"/>
    <cellStyle name="Normal 7 5 8" xfId="38424"/>
    <cellStyle name="Normal 7 5 9" xfId="38425"/>
    <cellStyle name="Normal 7 6" xfId="38426"/>
    <cellStyle name="Normal 7 6 2" xfId="38427"/>
    <cellStyle name="Normal 7 6 2 2" xfId="38428"/>
    <cellStyle name="Normal 7 6 2 2 2" xfId="38429"/>
    <cellStyle name="Normal 7 6 2 2 2 2" xfId="38430"/>
    <cellStyle name="Normal 7 6 2 2 2 2 2" xfId="38431"/>
    <cellStyle name="Normal 7 6 2 2 2 3" xfId="38432"/>
    <cellStyle name="Normal 7 6 2 2 3" xfId="38433"/>
    <cellStyle name="Normal 7 6 2 2 3 2" xfId="38434"/>
    <cellStyle name="Normal 7 6 2 2 3 2 2" xfId="38435"/>
    <cellStyle name="Normal 7 6 2 2 3 3" xfId="38436"/>
    <cellStyle name="Normal 7 6 2 2 4" xfId="38437"/>
    <cellStyle name="Normal 7 6 2 2 4 2" xfId="38438"/>
    <cellStyle name="Normal 7 6 2 2 5" xfId="38439"/>
    <cellStyle name="Normal 7 6 2 3" xfId="38440"/>
    <cellStyle name="Normal 7 6 2 3 2" xfId="38441"/>
    <cellStyle name="Normal 7 6 2 3 2 2" xfId="38442"/>
    <cellStyle name="Normal 7 6 2 3 3" xfId="38443"/>
    <cellStyle name="Normal 7 6 2 4" xfId="38444"/>
    <cellStyle name="Normal 7 6 2 4 2" xfId="38445"/>
    <cellStyle name="Normal 7 6 2 4 2 2" xfId="38446"/>
    <cellStyle name="Normal 7 6 2 4 3" xfId="38447"/>
    <cellStyle name="Normal 7 6 2 5" xfId="38448"/>
    <cellStyle name="Normal 7 6 2 5 2" xfId="38449"/>
    <cellStyle name="Normal 7 6 2 6" xfId="38450"/>
    <cellStyle name="Normal 7 6 3" xfId="38451"/>
    <cellStyle name="Normal 7 6 3 2" xfId="38452"/>
    <cellStyle name="Normal 7 6 3 2 2" xfId="38453"/>
    <cellStyle name="Normal 7 6 3 2 2 2" xfId="38454"/>
    <cellStyle name="Normal 7 6 3 2 3" xfId="38455"/>
    <cellStyle name="Normal 7 6 3 3" xfId="38456"/>
    <cellStyle name="Normal 7 6 3 3 2" xfId="38457"/>
    <cellStyle name="Normal 7 6 3 3 2 2" xfId="38458"/>
    <cellStyle name="Normal 7 6 3 3 3" xfId="38459"/>
    <cellStyle name="Normal 7 6 3 4" xfId="38460"/>
    <cellStyle name="Normal 7 6 3 4 2" xfId="38461"/>
    <cellStyle name="Normal 7 6 3 5" xfId="38462"/>
    <cellStyle name="Normal 7 6 4" xfId="38463"/>
    <cellStyle name="Normal 7 6 4 2" xfId="38464"/>
    <cellStyle name="Normal 7 6 4 2 2" xfId="38465"/>
    <cellStyle name="Normal 7 6 4 3" xfId="38466"/>
    <cellStyle name="Normal 7 6 5" xfId="38467"/>
    <cellStyle name="Normal 7 6 5 2" xfId="38468"/>
    <cellStyle name="Normal 7 6 5 2 2" xfId="38469"/>
    <cellStyle name="Normal 7 6 5 3" xfId="38470"/>
    <cellStyle name="Normal 7 6 6" xfId="38471"/>
    <cellStyle name="Normal 7 6 6 2" xfId="38472"/>
    <cellStyle name="Normal 7 6 7" xfId="38473"/>
    <cellStyle name="Normal 7 6 8" xfId="38474"/>
    <cellStyle name="Normal 7 7" xfId="38475"/>
    <cellStyle name="Normal 7 7 2" xfId="38476"/>
    <cellStyle name="Normal 7 7 2 2" xfId="38477"/>
    <cellStyle name="Normal 7 7 2 2 2" xfId="38478"/>
    <cellStyle name="Normal 7 7 2 2 2 2" xfId="38479"/>
    <cellStyle name="Normal 7 7 2 2 3" xfId="38480"/>
    <cellStyle name="Normal 7 7 2 3" xfId="38481"/>
    <cellStyle name="Normal 7 7 2 3 2" xfId="38482"/>
    <cellStyle name="Normal 7 7 2 3 2 2" xfId="38483"/>
    <cellStyle name="Normal 7 7 2 3 3" xfId="38484"/>
    <cellStyle name="Normal 7 7 2 4" xfId="38485"/>
    <cellStyle name="Normal 7 7 2 4 2" xfId="38486"/>
    <cellStyle name="Normal 7 7 2 5" xfId="38487"/>
    <cellStyle name="Normal 7 7 3" xfId="38488"/>
    <cellStyle name="Normal 7 7 3 2" xfId="38489"/>
    <cellStyle name="Normal 7 7 3 2 2" xfId="38490"/>
    <cellStyle name="Normal 7 7 3 3" xfId="38491"/>
    <cellStyle name="Normal 7 7 4" xfId="38492"/>
    <cellStyle name="Normal 7 7 4 2" xfId="38493"/>
    <cellStyle name="Normal 7 7 4 2 2" xfId="38494"/>
    <cellStyle name="Normal 7 7 4 3" xfId="38495"/>
    <cellStyle name="Normal 7 7 5" xfId="38496"/>
    <cellStyle name="Normal 7 7 5 2" xfId="38497"/>
    <cellStyle name="Normal 7 7 6" xfId="38498"/>
    <cellStyle name="Normal 7 7 7" xfId="38499"/>
    <cellStyle name="Normal 7 8" xfId="38500"/>
    <cellStyle name="Normal 7 8 2" xfId="38501"/>
    <cellStyle name="Normal 7 8 2 2" xfId="38502"/>
    <cellStyle name="Normal 7 8 2 2 2" xfId="38503"/>
    <cellStyle name="Normal 7 8 2 3" xfId="38504"/>
    <cellStyle name="Normal 7 8 3" xfId="38505"/>
    <cellStyle name="Normal 7 8 3 2" xfId="38506"/>
    <cellStyle name="Normal 7 8 3 2 2" xfId="38507"/>
    <cellStyle name="Normal 7 8 3 3" xfId="38508"/>
    <cellStyle name="Normal 7 8 4" xfId="38509"/>
    <cellStyle name="Normal 7 8 4 2" xfId="38510"/>
    <cellStyle name="Normal 7 8 5" xfId="38511"/>
    <cellStyle name="Normal 7 9" xfId="38512"/>
    <cellStyle name="Normal 7 9 2" xfId="38513"/>
    <cellStyle name="Normal 7 9 2 2" xfId="38514"/>
    <cellStyle name="Normal 7 9 3" xfId="38515"/>
    <cellStyle name="Normal 7_2112 Salary" xfId="38516"/>
    <cellStyle name="Normal 70" xfId="38517"/>
    <cellStyle name="Normal 70 2" xfId="38518"/>
    <cellStyle name="Normal 70 2 2" xfId="38519"/>
    <cellStyle name="Normal 70 3" xfId="38520"/>
    <cellStyle name="Normal 70 3 2" xfId="38521"/>
    <cellStyle name="Normal 70 4" xfId="38522"/>
    <cellStyle name="Normal 70 5" xfId="38523"/>
    <cellStyle name="Normal 71" xfId="38524"/>
    <cellStyle name="Normal 71 2" xfId="38525"/>
    <cellStyle name="Normal 71 2 2" xfId="38526"/>
    <cellStyle name="Normal 71 2 3" xfId="38527"/>
    <cellStyle name="Normal 71 3" xfId="38528"/>
    <cellStyle name="Normal 71 4" xfId="38529"/>
    <cellStyle name="Normal 71 5" xfId="38530"/>
    <cellStyle name="Normal 72" xfId="38531"/>
    <cellStyle name="Normal 72 2" xfId="38532"/>
    <cellStyle name="Normal 72 2 2" xfId="38533"/>
    <cellStyle name="Normal 72 2 2 2" xfId="38534"/>
    <cellStyle name="Normal 72 2 2 2 2" xfId="38535"/>
    <cellStyle name="Normal 72 2 2 2 2 2" xfId="38536"/>
    <cellStyle name="Normal 72 2 2 2 3" xfId="38537"/>
    <cellStyle name="Normal 72 2 2 3" xfId="38538"/>
    <cellStyle name="Normal 72 2 2 3 2" xfId="38539"/>
    <cellStyle name="Normal 72 2 2 3 2 2" xfId="38540"/>
    <cellStyle name="Normal 72 2 2 3 3" xfId="38541"/>
    <cellStyle name="Normal 72 2 2 4" xfId="38542"/>
    <cellStyle name="Normal 72 2 2 4 2" xfId="38543"/>
    <cellStyle name="Normal 72 2 2 5" xfId="38544"/>
    <cellStyle name="Normal 72 2 3" xfId="38545"/>
    <cellStyle name="Normal 72 2 3 2" xfId="38546"/>
    <cellStyle name="Normal 72 2 3 2 2" xfId="38547"/>
    <cellStyle name="Normal 72 2 3 3" xfId="38548"/>
    <cellStyle name="Normal 72 2 4" xfId="38549"/>
    <cellStyle name="Normal 72 2 4 2" xfId="38550"/>
    <cellStyle name="Normal 72 2 4 2 2" xfId="38551"/>
    <cellStyle name="Normal 72 2 4 3" xfId="38552"/>
    <cellStyle name="Normal 72 2 5" xfId="38553"/>
    <cellStyle name="Normal 72 2 5 2" xfId="38554"/>
    <cellStyle name="Normal 72 2 6" xfId="38555"/>
    <cellStyle name="Normal 72 3" xfId="38556"/>
    <cellStyle name="Normal 72 3 2" xfId="38557"/>
    <cellStyle name="Normal 72 3 2 2" xfId="38558"/>
    <cellStyle name="Normal 72 3 2 2 2" xfId="38559"/>
    <cellStyle name="Normal 72 3 2 3" xfId="38560"/>
    <cellStyle name="Normal 72 3 3" xfId="38561"/>
    <cellStyle name="Normal 72 3 3 2" xfId="38562"/>
    <cellStyle name="Normal 72 3 3 2 2" xfId="38563"/>
    <cellStyle name="Normal 72 3 3 3" xfId="38564"/>
    <cellStyle name="Normal 72 3 4" xfId="38565"/>
    <cellStyle name="Normal 72 3 4 2" xfId="38566"/>
    <cellStyle name="Normal 72 3 5" xfId="38567"/>
    <cellStyle name="Normal 72 4" xfId="38568"/>
    <cellStyle name="Normal 72 4 2" xfId="38569"/>
    <cellStyle name="Normal 72 4 2 2" xfId="38570"/>
    <cellStyle name="Normal 72 4 3" xfId="38571"/>
    <cellStyle name="Normal 72 5" xfId="38572"/>
    <cellStyle name="Normal 72 5 2" xfId="38573"/>
    <cellStyle name="Normal 72 5 2 2" xfId="38574"/>
    <cellStyle name="Normal 72 5 3" xfId="38575"/>
    <cellStyle name="Normal 72 6" xfId="38576"/>
    <cellStyle name="Normal 72 6 2" xfId="38577"/>
    <cellStyle name="Normal 72 7" xfId="38578"/>
    <cellStyle name="Normal 72 8" xfId="38579"/>
    <cellStyle name="Normal 73" xfId="38580"/>
    <cellStyle name="Normal 73 2" xfId="38581"/>
    <cellStyle name="Normal 73 2 2" xfId="38582"/>
    <cellStyle name="Normal 73 3" xfId="38583"/>
    <cellStyle name="Normal 73 4" xfId="38584"/>
    <cellStyle name="Normal 74" xfId="38585"/>
    <cellStyle name="Normal 74 2" xfId="38586"/>
    <cellStyle name="Normal 74 3" xfId="38587"/>
    <cellStyle name="Normal 75" xfId="38588"/>
    <cellStyle name="Normal 75 2" xfId="38589"/>
    <cellStyle name="Normal 75 3" xfId="38590"/>
    <cellStyle name="Normal 76" xfId="38591"/>
    <cellStyle name="Normal 76 2" xfId="38592"/>
    <cellStyle name="Normal 76 3" xfId="38593"/>
    <cellStyle name="Normal 77" xfId="38594"/>
    <cellStyle name="Normal 77 2" xfId="38595"/>
    <cellStyle name="Normal 77 3" xfId="38596"/>
    <cellStyle name="Normal 78" xfId="38597"/>
    <cellStyle name="Normal 78 2" xfId="38598"/>
    <cellStyle name="Normal 78 3" xfId="38599"/>
    <cellStyle name="Normal 79" xfId="38600"/>
    <cellStyle name="Normal 79 2" xfId="38601"/>
    <cellStyle name="Normal 79 3" xfId="38602"/>
    <cellStyle name="Normal 8" xfId="38603"/>
    <cellStyle name="Normal 8 10" xfId="38604"/>
    <cellStyle name="Normal 8 10 2" xfId="38605"/>
    <cellStyle name="Normal 8 11" xfId="38606"/>
    <cellStyle name="Normal 8 11 2" xfId="38607"/>
    <cellStyle name="Normal 8 12" xfId="38608"/>
    <cellStyle name="Normal 8 2" xfId="38609"/>
    <cellStyle name="Normal 8 2 10" xfId="38610"/>
    <cellStyle name="Normal 8 2 11" xfId="38611"/>
    <cellStyle name="Normal 8 2 2" xfId="38612"/>
    <cellStyle name="Normal 8 2 2 2" xfId="38613"/>
    <cellStyle name="Normal 8 2 2 2 2" xfId="38614"/>
    <cellStyle name="Normal 8 2 2 2 2 2" xfId="38615"/>
    <cellStyle name="Normal 8 2 2 2 2 2 2" xfId="38616"/>
    <cellStyle name="Normal 8 2 2 2 2 2 2 2" xfId="38617"/>
    <cellStyle name="Normal 8 2 2 2 2 2 2 2 2" xfId="38618"/>
    <cellStyle name="Normal 8 2 2 2 2 2 2 3" xfId="38619"/>
    <cellStyle name="Normal 8 2 2 2 2 2 3" xfId="38620"/>
    <cellStyle name="Normal 8 2 2 2 2 2 3 2" xfId="38621"/>
    <cellStyle name="Normal 8 2 2 2 2 2 3 2 2" xfId="38622"/>
    <cellStyle name="Normal 8 2 2 2 2 2 3 3" xfId="38623"/>
    <cellStyle name="Normal 8 2 2 2 2 2 4" xfId="38624"/>
    <cellStyle name="Normal 8 2 2 2 2 2 4 2" xfId="38625"/>
    <cellStyle name="Normal 8 2 2 2 2 2 5" xfId="38626"/>
    <cellStyle name="Normal 8 2 2 2 2 3" xfId="38627"/>
    <cellStyle name="Normal 8 2 2 2 2 3 2" xfId="38628"/>
    <cellStyle name="Normal 8 2 2 2 2 3 2 2" xfId="38629"/>
    <cellStyle name="Normal 8 2 2 2 2 3 3" xfId="38630"/>
    <cellStyle name="Normal 8 2 2 2 2 4" xfId="38631"/>
    <cellStyle name="Normal 8 2 2 2 2 4 2" xfId="38632"/>
    <cellStyle name="Normal 8 2 2 2 2 4 2 2" xfId="38633"/>
    <cellStyle name="Normal 8 2 2 2 2 4 3" xfId="38634"/>
    <cellStyle name="Normal 8 2 2 2 2 5" xfId="38635"/>
    <cellStyle name="Normal 8 2 2 2 2 5 2" xfId="38636"/>
    <cellStyle name="Normal 8 2 2 2 2 6" xfId="38637"/>
    <cellStyle name="Normal 8 2 2 2 2 7" xfId="38638"/>
    <cellStyle name="Normal 8 2 2 2 3" xfId="38639"/>
    <cellStyle name="Normal 8 2 2 2 3 2" xfId="38640"/>
    <cellStyle name="Normal 8 2 2 2 3 2 2" xfId="38641"/>
    <cellStyle name="Normal 8 2 2 2 3 2 2 2" xfId="38642"/>
    <cellStyle name="Normal 8 2 2 2 3 2 3" xfId="38643"/>
    <cellStyle name="Normal 8 2 2 2 3 3" xfId="38644"/>
    <cellStyle name="Normal 8 2 2 2 3 3 2" xfId="38645"/>
    <cellStyle name="Normal 8 2 2 2 3 3 2 2" xfId="38646"/>
    <cellStyle name="Normal 8 2 2 2 3 3 3" xfId="38647"/>
    <cellStyle name="Normal 8 2 2 2 3 4" xfId="38648"/>
    <cellStyle name="Normal 8 2 2 2 3 4 2" xfId="38649"/>
    <cellStyle name="Normal 8 2 2 2 3 5" xfId="38650"/>
    <cellStyle name="Normal 8 2 2 2 4" xfId="38651"/>
    <cellStyle name="Normal 8 2 2 2 4 2" xfId="38652"/>
    <cellStyle name="Normal 8 2 2 2 4 2 2" xfId="38653"/>
    <cellStyle name="Normal 8 2 2 2 4 3" xfId="38654"/>
    <cellStyle name="Normal 8 2 2 2 5" xfId="38655"/>
    <cellStyle name="Normal 8 2 2 2 5 2" xfId="38656"/>
    <cellStyle name="Normal 8 2 2 2 5 2 2" xfId="38657"/>
    <cellStyle name="Normal 8 2 2 2 5 3" xfId="38658"/>
    <cellStyle name="Normal 8 2 2 2 6" xfId="38659"/>
    <cellStyle name="Normal 8 2 2 2 6 2" xfId="38660"/>
    <cellStyle name="Normal 8 2 2 2 7" xfId="38661"/>
    <cellStyle name="Normal 8 2 2 2 8" xfId="38662"/>
    <cellStyle name="Normal 8 2 2 2 9" xfId="38663"/>
    <cellStyle name="Normal 8 2 2 3" xfId="38664"/>
    <cellStyle name="Normal 8 2 2 3 2" xfId="38665"/>
    <cellStyle name="Normal 8 2 2 3 2 2" xfId="38666"/>
    <cellStyle name="Normal 8 2 2 3 2 2 2" xfId="38667"/>
    <cellStyle name="Normal 8 2 2 3 2 2 2 2" xfId="38668"/>
    <cellStyle name="Normal 8 2 2 3 2 2 3" xfId="38669"/>
    <cellStyle name="Normal 8 2 2 3 2 3" xfId="38670"/>
    <cellStyle name="Normal 8 2 2 3 2 3 2" xfId="38671"/>
    <cellStyle name="Normal 8 2 2 3 2 3 2 2" xfId="38672"/>
    <cellStyle name="Normal 8 2 2 3 2 3 3" xfId="38673"/>
    <cellStyle name="Normal 8 2 2 3 2 4" xfId="38674"/>
    <cellStyle name="Normal 8 2 2 3 2 4 2" xfId="38675"/>
    <cellStyle name="Normal 8 2 2 3 2 5" xfId="38676"/>
    <cellStyle name="Normal 8 2 2 3 3" xfId="38677"/>
    <cellStyle name="Normal 8 2 2 3 3 2" xfId="38678"/>
    <cellStyle name="Normal 8 2 2 3 3 2 2" xfId="38679"/>
    <cellStyle name="Normal 8 2 2 3 3 3" xfId="38680"/>
    <cellStyle name="Normal 8 2 2 3 4" xfId="38681"/>
    <cellStyle name="Normal 8 2 2 3 4 2" xfId="38682"/>
    <cellStyle name="Normal 8 2 2 3 4 2 2" xfId="38683"/>
    <cellStyle name="Normal 8 2 2 3 4 3" xfId="38684"/>
    <cellStyle name="Normal 8 2 2 3 5" xfId="38685"/>
    <cellStyle name="Normal 8 2 2 3 5 2" xfId="38686"/>
    <cellStyle name="Normal 8 2 2 3 6" xfId="38687"/>
    <cellStyle name="Normal 8 2 2 3 7" xfId="38688"/>
    <cellStyle name="Normal 8 2 2 4" xfId="38689"/>
    <cellStyle name="Normal 8 2 2 4 2" xfId="38690"/>
    <cellStyle name="Normal 8 2 2 4 2 2" xfId="38691"/>
    <cellStyle name="Normal 8 2 2 4 2 2 2" xfId="38692"/>
    <cellStyle name="Normal 8 2 2 4 2 3" xfId="38693"/>
    <cellStyle name="Normal 8 2 2 4 3" xfId="38694"/>
    <cellStyle name="Normal 8 2 2 4 3 2" xfId="38695"/>
    <cellStyle name="Normal 8 2 2 4 3 2 2" xfId="38696"/>
    <cellStyle name="Normal 8 2 2 4 3 3" xfId="38697"/>
    <cellStyle name="Normal 8 2 2 4 4" xfId="38698"/>
    <cellStyle name="Normal 8 2 2 4 4 2" xfId="38699"/>
    <cellStyle name="Normal 8 2 2 4 5" xfId="38700"/>
    <cellStyle name="Normal 8 2 2 5" xfId="38701"/>
    <cellStyle name="Normal 8 2 2 5 2" xfId="38702"/>
    <cellStyle name="Normal 8 2 2 5 2 2" xfId="38703"/>
    <cellStyle name="Normal 8 2 2 5 3" xfId="38704"/>
    <cellStyle name="Normal 8 2 2 6" xfId="38705"/>
    <cellStyle name="Normal 8 2 2 6 2" xfId="38706"/>
    <cellStyle name="Normal 8 2 2 6 2 2" xfId="38707"/>
    <cellStyle name="Normal 8 2 2 6 3" xfId="38708"/>
    <cellStyle name="Normal 8 2 2 7" xfId="38709"/>
    <cellStyle name="Normal 8 2 2 7 2" xfId="38710"/>
    <cellStyle name="Normal 8 2 2 8" xfId="38711"/>
    <cellStyle name="Normal 8 2 2 9" xfId="38712"/>
    <cellStyle name="Normal 8 2 3" xfId="38713"/>
    <cellStyle name="Normal 8 2 3 2" xfId="38714"/>
    <cellStyle name="Normal 8 2 3 2 2" xfId="38715"/>
    <cellStyle name="Normal 8 2 3 2 2 2" xfId="38716"/>
    <cellStyle name="Normal 8 2 3 2 2 2 2" xfId="38717"/>
    <cellStyle name="Normal 8 2 3 2 2 2 2 2" xfId="38718"/>
    <cellStyle name="Normal 8 2 3 2 2 2 3" xfId="38719"/>
    <cellStyle name="Normal 8 2 3 2 2 3" xfId="38720"/>
    <cellStyle name="Normal 8 2 3 2 2 3 2" xfId="38721"/>
    <cellStyle name="Normal 8 2 3 2 2 3 2 2" xfId="38722"/>
    <cellStyle name="Normal 8 2 3 2 2 3 3" xfId="38723"/>
    <cellStyle name="Normal 8 2 3 2 2 4" xfId="38724"/>
    <cellStyle name="Normal 8 2 3 2 2 4 2" xfId="38725"/>
    <cellStyle name="Normal 8 2 3 2 2 5" xfId="38726"/>
    <cellStyle name="Normal 8 2 3 2 3" xfId="38727"/>
    <cellStyle name="Normal 8 2 3 2 3 2" xfId="38728"/>
    <cellStyle name="Normal 8 2 3 2 3 2 2" xfId="38729"/>
    <cellStyle name="Normal 8 2 3 2 3 3" xfId="38730"/>
    <cellStyle name="Normal 8 2 3 2 4" xfId="38731"/>
    <cellStyle name="Normal 8 2 3 2 4 2" xfId="38732"/>
    <cellStyle name="Normal 8 2 3 2 4 2 2" xfId="38733"/>
    <cellStyle name="Normal 8 2 3 2 4 3" xfId="38734"/>
    <cellStyle name="Normal 8 2 3 2 5" xfId="38735"/>
    <cellStyle name="Normal 8 2 3 2 5 2" xfId="38736"/>
    <cellStyle name="Normal 8 2 3 2 6" xfId="38737"/>
    <cellStyle name="Normal 8 2 3 2 7" xfId="38738"/>
    <cellStyle name="Normal 8 2 3 3" xfId="38739"/>
    <cellStyle name="Normal 8 2 3 3 2" xfId="38740"/>
    <cellStyle name="Normal 8 2 3 3 2 2" xfId="38741"/>
    <cellStyle name="Normal 8 2 3 3 2 2 2" xfId="38742"/>
    <cellStyle name="Normal 8 2 3 3 2 3" xfId="38743"/>
    <cellStyle name="Normal 8 2 3 3 3" xfId="38744"/>
    <cellStyle name="Normal 8 2 3 3 3 2" xfId="38745"/>
    <cellStyle name="Normal 8 2 3 3 3 2 2" xfId="38746"/>
    <cellStyle name="Normal 8 2 3 3 3 3" xfId="38747"/>
    <cellStyle name="Normal 8 2 3 3 4" xfId="38748"/>
    <cellStyle name="Normal 8 2 3 3 4 2" xfId="38749"/>
    <cellStyle name="Normal 8 2 3 3 5" xfId="38750"/>
    <cellStyle name="Normal 8 2 3 3 6" xfId="38751"/>
    <cellStyle name="Normal 8 2 3 4" xfId="38752"/>
    <cellStyle name="Normal 8 2 3 4 2" xfId="38753"/>
    <cellStyle name="Normal 8 2 3 4 2 2" xfId="38754"/>
    <cellStyle name="Normal 8 2 3 4 3" xfId="38755"/>
    <cellStyle name="Normal 8 2 3 4 4" xfId="38756"/>
    <cellStyle name="Normal 8 2 3 4 5" xfId="38757"/>
    <cellStyle name="Normal 8 2 3 4 6" xfId="38758"/>
    <cellStyle name="Normal 8 2 3 5" xfId="38759"/>
    <cellStyle name="Normal 8 2 3 5 2" xfId="38760"/>
    <cellStyle name="Normal 8 2 3 5 2 2" xfId="38761"/>
    <cellStyle name="Normal 8 2 3 5 3" xfId="38762"/>
    <cellStyle name="Normal 8 2 3 6" xfId="38763"/>
    <cellStyle name="Normal 8 2 3 6 2" xfId="38764"/>
    <cellStyle name="Normal 8 2 3 7" xfId="38765"/>
    <cellStyle name="Normal 8 2 4" xfId="38766"/>
    <cellStyle name="Normal 8 2 4 2" xfId="38767"/>
    <cellStyle name="Normal 8 2 4 2 2" xfId="38768"/>
    <cellStyle name="Normal 8 2 4 2 2 2" xfId="38769"/>
    <cellStyle name="Normal 8 2 4 2 2 2 2" xfId="38770"/>
    <cellStyle name="Normal 8 2 4 2 2 3" xfId="38771"/>
    <cellStyle name="Normal 8 2 4 2 3" xfId="38772"/>
    <cellStyle name="Normal 8 2 4 2 3 2" xfId="38773"/>
    <cellStyle name="Normal 8 2 4 2 3 2 2" xfId="38774"/>
    <cellStyle name="Normal 8 2 4 2 3 3" xfId="38775"/>
    <cellStyle name="Normal 8 2 4 2 4" xfId="38776"/>
    <cellStyle name="Normal 8 2 4 2 4 2" xfId="38777"/>
    <cellStyle name="Normal 8 2 4 2 5" xfId="38778"/>
    <cellStyle name="Normal 8 2 4 3" xfId="38779"/>
    <cellStyle name="Normal 8 2 4 3 2" xfId="38780"/>
    <cellStyle name="Normal 8 2 4 3 2 2" xfId="38781"/>
    <cellStyle name="Normal 8 2 4 3 3" xfId="38782"/>
    <cellStyle name="Normal 8 2 4 4" xfId="38783"/>
    <cellStyle name="Normal 8 2 4 4 2" xfId="38784"/>
    <cellStyle name="Normal 8 2 4 4 2 2" xfId="38785"/>
    <cellStyle name="Normal 8 2 4 4 3" xfId="38786"/>
    <cellStyle name="Normal 8 2 4 5" xfId="38787"/>
    <cellStyle name="Normal 8 2 4 5 2" xfId="38788"/>
    <cellStyle name="Normal 8 2 4 6" xfId="38789"/>
    <cellStyle name="Normal 8 2 4 7" xfId="38790"/>
    <cellStyle name="Normal 8 2 5" xfId="38791"/>
    <cellStyle name="Normal 8 2 5 2" xfId="38792"/>
    <cellStyle name="Normal 8 2 5 2 2" xfId="38793"/>
    <cellStyle name="Normal 8 2 5 2 2 2" xfId="38794"/>
    <cellStyle name="Normal 8 2 5 2 3" xfId="38795"/>
    <cellStyle name="Normal 8 2 5 3" xfId="38796"/>
    <cellStyle name="Normal 8 2 5 3 2" xfId="38797"/>
    <cellStyle name="Normal 8 2 5 3 2 2" xfId="38798"/>
    <cellStyle name="Normal 8 2 5 3 3" xfId="38799"/>
    <cellStyle name="Normal 8 2 5 4" xfId="38800"/>
    <cellStyle name="Normal 8 2 5 4 2" xfId="38801"/>
    <cellStyle name="Normal 8 2 5 5" xfId="38802"/>
    <cellStyle name="Normal 8 2 5 6" xfId="38803"/>
    <cellStyle name="Normal 8 2 6" xfId="38804"/>
    <cellStyle name="Normal 8 2 6 2" xfId="38805"/>
    <cellStyle name="Normal 8 2 6 2 2" xfId="38806"/>
    <cellStyle name="Normal 8 2 6 3" xfId="38807"/>
    <cellStyle name="Normal 8 2 7" xfId="38808"/>
    <cellStyle name="Normal 8 2 7 2" xfId="38809"/>
    <cellStyle name="Normal 8 2 7 2 2" xfId="38810"/>
    <cellStyle name="Normal 8 2 7 3" xfId="38811"/>
    <cellStyle name="Normal 8 2 8" xfId="38812"/>
    <cellStyle name="Normal 8 2 8 2" xfId="38813"/>
    <cellStyle name="Normal 8 2 9" xfId="38814"/>
    <cellStyle name="Normal 8 2 9 2" xfId="38815"/>
    <cellStyle name="Normal 8 3" xfId="38816"/>
    <cellStyle name="Normal 8 3 10" xfId="38817"/>
    <cellStyle name="Normal 8 3 2" xfId="38818"/>
    <cellStyle name="Normal 8 3 2 2" xfId="38819"/>
    <cellStyle name="Normal 8 3 2 2 2" xfId="38820"/>
    <cellStyle name="Normal 8 3 2 2 2 2" xfId="38821"/>
    <cellStyle name="Normal 8 3 2 2 2 2 2" xfId="38822"/>
    <cellStyle name="Normal 8 3 2 2 2 2 2 2" xfId="38823"/>
    <cellStyle name="Normal 8 3 2 2 2 2 3" xfId="38824"/>
    <cellStyle name="Normal 8 3 2 2 2 3" xfId="38825"/>
    <cellStyle name="Normal 8 3 2 2 2 3 2" xfId="38826"/>
    <cellStyle name="Normal 8 3 2 2 2 3 2 2" xfId="38827"/>
    <cellStyle name="Normal 8 3 2 2 2 3 3" xfId="38828"/>
    <cellStyle name="Normal 8 3 2 2 2 4" xfId="38829"/>
    <cellStyle name="Normal 8 3 2 2 2 4 2" xfId="38830"/>
    <cellStyle name="Normal 8 3 2 2 2 5" xfId="38831"/>
    <cellStyle name="Normal 8 3 2 2 3" xfId="38832"/>
    <cellStyle name="Normal 8 3 2 2 3 2" xfId="38833"/>
    <cellStyle name="Normal 8 3 2 2 3 2 2" xfId="38834"/>
    <cellStyle name="Normal 8 3 2 2 3 3" xfId="38835"/>
    <cellStyle name="Normal 8 3 2 2 4" xfId="38836"/>
    <cellStyle name="Normal 8 3 2 2 4 2" xfId="38837"/>
    <cellStyle name="Normal 8 3 2 2 4 2 2" xfId="38838"/>
    <cellStyle name="Normal 8 3 2 2 4 3" xfId="38839"/>
    <cellStyle name="Normal 8 3 2 2 5" xfId="38840"/>
    <cellStyle name="Normal 8 3 2 2 5 2" xfId="38841"/>
    <cellStyle name="Normal 8 3 2 2 6" xfId="38842"/>
    <cellStyle name="Normal 8 3 2 2 7" xfId="38843"/>
    <cellStyle name="Normal 8 3 2 3" xfId="38844"/>
    <cellStyle name="Normal 8 3 2 3 2" xfId="38845"/>
    <cellStyle name="Normal 8 3 2 3 2 2" xfId="38846"/>
    <cellStyle name="Normal 8 3 2 3 2 2 2" xfId="38847"/>
    <cellStyle name="Normal 8 3 2 3 2 3" xfId="38848"/>
    <cellStyle name="Normal 8 3 2 3 3" xfId="38849"/>
    <cellStyle name="Normal 8 3 2 3 3 2" xfId="38850"/>
    <cellStyle name="Normal 8 3 2 3 3 2 2" xfId="38851"/>
    <cellStyle name="Normal 8 3 2 3 3 3" xfId="38852"/>
    <cellStyle name="Normal 8 3 2 3 4" xfId="38853"/>
    <cellStyle name="Normal 8 3 2 3 4 2" xfId="38854"/>
    <cellStyle name="Normal 8 3 2 3 5" xfId="38855"/>
    <cellStyle name="Normal 8 3 2 4" xfId="38856"/>
    <cellStyle name="Normal 8 3 2 4 2" xfId="38857"/>
    <cellStyle name="Normal 8 3 2 4 2 2" xfId="38858"/>
    <cellStyle name="Normal 8 3 2 4 3" xfId="38859"/>
    <cellStyle name="Normal 8 3 2 5" xfId="38860"/>
    <cellStyle name="Normal 8 3 2 5 2" xfId="38861"/>
    <cellStyle name="Normal 8 3 2 5 2 2" xfId="38862"/>
    <cellStyle name="Normal 8 3 2 5 3" xfId="38863"/>
    <cellStyle name="Normal 8 3 2 6" xfId="38864"/>
    <cellStyle name="Normal 8 3 2 6 2" xfId="38865"/>
    <cellStyle name="Normal 8 3 2 7" xfId="38866"/>
    <cellStyle name="Normal 8 3 2 8" xfId="38867"/>
    <cellStyle name="Normal 8 3 3" xfId="38868"/>
    <cellStyle name="Normal 8 3 3 2" xfId="38869"/>
    <cellStyle name="Normal 8 3 3 2 2" xfId="38870"/>
    <cellStyle name="Normal 8 3 3 2 2 2" xfId="38871"/>
    <cellStyle name="Normal 8 3 3 2 2 2 2" xfId="38872"/>
    <cellStyle name="Normal 8 3 3 2 2 3" xfId="38873"/>
    <cellStyle name="Normal 8 3 3 2 3" xfId="38874"/>
    <cellStyle name="Normal 8 3 3 2 3 2" xfId="38875"/>
    <cellStyle name="Normal 8 3 3 2 3 2 2" xfId="38876"/>
    <cellStyle name="Normal 8 3 3 2 3 3" xfId="38877"/>
    <cellStyle name="Normal 8 3 3 2 4" xfId="38878"/>
    <cellStyle name="Normal 8 3 3 2 4 2" xfId="38879"/>
    <cellStyle name="Normal 8 3 3 2 5" xfId="38880"/>
    <cellStyle name="Normal 8 3 3 3" xfId="38881"/>
    <cellStyle name="Normal 8 3 3 3 2" xfId="38882"/>
    <cellStyle name="Normal 8 3 3 3 2 2" xfId="38883"/>
    <cellStyle name="Normal 8 3 3 3 3" xfId="38884"/>
    <cellStyle name="Normal 8 3 3 4" xfId="38885"/>
    <cellStyle name="Normal 8 3 3 4 2" xfId="38886"/>
    <cellStyle name="Normal 8 3 3 4 2 2" xfId="38887"/>
    <cellStyle name="Normal 8 3 3 4 3" xfId="38888"/>
    <cellStyle name="Normal 8 3 3 5" xfId="38889"/>
    <cellStyle name="Normal 8 3 3 5 2" xfId="38890"/>
    <cellStyle name="Normal 8 3 3 6" xfId="38891"/>
    <cellStyle name="Normal 8 3 3 7" xfId="38892"/>
    <cellStyle name="Normal 8 3 4" xfId="38893"/>
    <cellStyle name="Normal 8 3 4 2" xfId="38894"/>
    <cellStyle name="Normal 8 3 4 2 2" xfId="38895"/>
    <cellStyle name="Normal 8 3 4 2 2 2" xfId="38896"/>
    <cellStyle name="Normal 8 3 4 2 3" xfId="38897"/>
    <cellStyle name="Normal 8 3 4 3" xfId="38898"/>
    <cellStyle name="Normal 8 3 4 3 2" xfId="38899"/>
    <cellStyle name="Normal 8 3 4 3 2 2" xfId="38900"/>
    <cellStyle name="Normal 8 3 4 3 3" xfId="38901"/>
    <cellStyle name="Normal 8 3 4 4" xfId="38902"/>
    <cellStyle name="Normal 8 3 4 4 2" xfId="38903"/>
    <cellStyle name="Normal 8 3 4 5" xfId="38904"/>
    <cellStyle name="Normal 8 3 4 6" xfId="38905"/>
    <cellStyle name="Normal 8 3 5" xfId="38906"/>
    <cellStyle name="Normal 8 3 5 2" xfId="38907"/>
    <cellStyle name="Normal 8 3 5 2 2" xfId="38908"/>
    <cellStyle name="Normal 8 3 5 3" xfId="38909"/>
    <cellStyle name="Normal 8 3 5 4" xfId="38910"/>
    <cellStyle name="Normal 8 3 6" xfId="38911"/>
    <cellStyle name="Normal 8 3 6 2" xfId="38912"/>
    <cellStyle name="Normal 8 3 6 2 2" xfId="38913"/>
    <cellStyle name="Normal 8 3 6 3" xfId="38914"/>
    <cellStyle name="Normal 8 3 7" xfId="38915"/>
    <cellStyle name="Normal 8 3 7 2" xfId="38916"/>
    <cellStyle name="Normal 8 3 8" xfId="38917"/>
    <cellStyle name="Normal 8 3 9" xfId="38918"/>
    <cellStyle name="Normal 8 4" xfId="38919"/>
    <cellStyle name="Normal 8 4 2" xfId="38920"/>
    <cellStyle name="Normal 8 4 2 2" xfId="38921"/>
    <cellStyle name="Normal 8 4 2 2 2" xfId="38922"/>
    <cellStyle name="Normal 8 4 2 2 2 2" xfId="38923"/>
    <cellStyle name="Normal 8 4 2 2 2 2 2" xfId="38924"/>
    <cellStyle name="Normal 8 4 2 2 2 2 2 2" xfId="38925"/>
    <cellStyle name="Normal 8 4 2 2 2 2 3" xfId="38926"/>
    <cellStyle name="Normal 8 4 2 2 2 3" xfId="38927"/>
    <cellStyle name="Normal 8 4 2 2 2 3 2" xfId="38928"/>
    <cellStyle name="Normal 8 4 2 2 2 3 2 2" xfId="38929"/>
    <cellStyle name="Normal 8 4 2 2 2 3 3" xfId="38930"/>
    <cellStyle name="Normal 8 4 2 2 2 4" xfId="38931"/>
    <cellStyle name="Normal 8 4 2 2 2 4 2" xfId="38932"/>
    <cellStyle name="Normal 8 4 2 2 2 5" xfId="38933"/>
    <cellStyle name="Normal 8 4 2 2 3" xfId="38934"/>
    <cellStyle name="Normal 8 4 2 2 3 2" xfId="38935"/>
    <cellStyle name="Normal 8 4 2 2 3 2 2" xfId="38936"/>
    <cellStyle name="Normal 8 4 2 2 3 3" xfId="38937"/>
    <cellStyle name="Normal 8 4 2 2 4" xfId="38938"/>
    <cellStyle name="Normal 8 4 2 2 4 2" xfId="38939"/>
    <cellStyle name="Normal 8 4 2 2 4 2 2" xfId="38940"/>
    <cellStyle name="Normal 8 4 2 2 4 3" xfId="38941"/>
    <cellStyle name="Normal 8 4 2 2 5" xfId="38942"/>
    <cellStyle name="Normal 8 4 2 2 5 2" xfId="38943"/>
    <cellStyle name="Normal 8 4 2 2 6" xfId="38944"/>
    <cellStyle name="Normal 8 4 2 3" xfId="38945"/>
    <cellStyle name="Normal 8 4 2 3 2" xfId="38946"/>
    <cellStyle name="Normal 8 4 2 3 2 2" xfId="38947"/>
    <cellStyle name="Normal 8 4 2 3 2 2 2" xfId="38948"/>
    <cellStyle name="Normal 8 4 2 3 2 3" xfId="38949"/>
    <cellStyle name="Normal 8 4 2 3 3" xfId="38950"/>
    <cellStyle name="Normal 8 4 2 3 3 2" xfId="38951"/>
    <cellStyle name="Normal 8 4 2 3 3 2 2" xfId="38952"/>
    <cellStyle name="Normal 8 4 2 3 3 3" xfId="38953"/>
    <cellStyle name="Normal 8 4 2 3 4" xfId="38954"/>
    <cellStyle name="Normal 8 4 2 3 4 2" xfId="38955"/>
    <cellStyle name="Normal 8 4 2 3 5" xfId="38956"/>
    <cellStyle name="Normal 8 4 2 4" xfId="38957"/>
    <cellStyle name="Normal 8 4 2 4 2" xfId="38958"/>
    <cellStyle name="Normal 8 4 2 4 2 2" xfId="38959"/>
    <cellStyle name="Normal 8 4 2 4 3" xfId="38960"/>
    <cellStyle name="Normal 8 4 2 5" xfId="38961"/>
    <cellStyle name="Normal 8 4 2 5 2" xfId="38962"/>
    <cellStyle name="Normal 8 4 2 5 2 2" xfId="38963"/>
    <cellStyle name="Normal 8 4 2 5 3" xfId="38964"/>
    <cellStyle name="Normal 8 4 2 6" xfId="38965"/>
    <cellStyle name="Normal 8 4 2 6 2" xfId="38966"/>
    <cellStyle name="Normal 8 4 2 7" xfId="38967"/>
    <cellStyle name="Normal 8 4 2 8" xfId="38968"/>
    <cellStyle name="Normal 8 4 3" xfId="38969"/>
    <cellStyle name="Normal 8 4 3 2" xfId="38970"/>
    <cellStyle name="Normal 8 4 3 2 2" xfId="38971"/>
    <cellStyle name="Normal 8 4 3 2 2 2" xfId="38972"/>
    <cellStyle name="Normal 8 4 3 2 2 2 2" xfId="38973"/>
    <cellStyle name="Normal 8 4 3 2 2 3" xfId="38974"/>
    <cellStyle name="Normal 8 4 3 2 3" xfId="38975"/>
    <cellStyle name="Normal 8 4 3 2 3 2" xfId="38976"/>
    <cellStyle name="Normal 8 4 3 2 3 2 2" xfId="38977"/>
    <cellStyle name="Normal 8 4 3 2 3 3" xfId="38978"/>
    <cellStyle name="Normal 8 4 3 2 4" xfId="38979"/>
    <cellStyle name="Normal 8 4 3 2 4 2" xfId="38980"/>
    <cellStyle name="Normal 8 4 3 2 5" xfId="38981"/>
    <cellStyle name="Normal 8 4 3 3" xfId="38982"/>
    <cellStyle name="Normal 8 4 3 3 2" xfId="38983"/>
    <cellStyle name="Normal 8 4 3 3 2 2" xfId="38984"/>
    <cellStyle name="Normal 8 4 3 3 3" xfId="38985"/>
    <cellStyle name="Normal 8 4 3 4" xfId="38986"/>
    <cellStyle name="Normal 8 4 3 4 2" xfId="38987"/>
    <cellStyle name="Normal 8 4 3 4 2 2" xfId="38988"/>
    <cellStyle name="Normal 8 4 3 4 3" xfId="38989"/>
    <cellStyle name="Normal 8 4 3 5" xfId="38990"/>
    <cellStyle name="Normal 8 4 3 5 2" xfId="38991"/>
    <cellStyle name="Normal 8 4 3 6" xfId="38992"/>
    <cellStyle name="Normal 8 4 3 7" xfId="38993"/>
    <cellStyle name="Normal 8 4 4" xfId="38994"/>
    <cellStyle name="Normal 8 4 4 2" xfId="38995"/>
    <cellStyle name="Normal 8 4 4 2 2" xfId="38996"/>
    <cellStyle name="Normal 8 4 4 2 2 2" xfId="38997"/>
    <cellStyle name="Normal 8 4 4 2 3" xfId="38998"/>
    <cellStyle name="Normal 8 4 4 3" xfId="38999"/>
    <cellStyle name="Normal 8 4 4 3 2" xfId="39000"/>
    <cellStyle name="Normal 8 4 4 3 2 2" xfId="39001"/>
    <cellStyle name="Normal 8 4 4 3 3" xfId="39002"/>
    <cellStyle name="Normal 8 4 4 4" xfId="39003"/>
    <cellStyle name="Normal 8 4 4 4 2" xfId="39004"/>
    <cellStyle name="Normal 8 4 4 5" xfId="39005"/>
    <cellStyle name="Normal 8 4 4 6" xfId="39006"/>
    <cellStyle name="Normal 8 4 4 7" xfId="39007"/>
    <cellStyle name="Normal 8 4 4 8" xfId="39008"/>
    <cellStyle name="Normal 8 4 5" xfId="39009"/>
    <cellStyle name="Normal 8 4 5 2" xfId="39010"/>
    <cellStyle name="Normal 8 4 5 2 2" xfId="39011"/>
    <cellStyle name="Normal 8 4 5 3" xfId="39012"/>
    <cellStyle name="Normal 8 4 6" xfId="39013"/>
    <cellStyle name="Normal 8 4 6 2" xfId="39014"/>
    <cellStyle name="Normal 8 4 6 2 2" xfId="39015"/>
    <cellStyle name="Normal 8 4 6 3" xfId="39016"/>
    <cellStyle name="Normal 8 4 7" xfId="39017"/>
    <cellStyle name="Normal 8 4 7 2" xfId="39018"/>
    <cellStyle name="Normal 8 4 8" xfId="39019"/>
    <cellStyle name="Normal 8 5" xfId="39020"/>
    <cellStyle name="Normal 8 5 2" xfId="39021"/>
    <cellStyle name="Normal 8 5 2 2" xfId="39022"/>
    <cellStyle name="Normal 8 5 2 2 2" xfId="39023"/>
    <cellStyle name="Normal 8 5 2 2 2 2" xfId="39024"/>
    <cellStyle name="Normal 8 5 2 2 2 2 2" xfId="39025"/>
    <cellStyle name="Normal 8 5 2 2 2 3" xfId="39026"/>
    <cellStyle name="Normal 8 5 2 2 3" xfId="39027"/>
    <cellStyle name="Normal 8 5 2 2 3 2" xfId="39028"/>
    <cellStyle name="Normal 8 5 2 2 3 2 2" xfId="39029"/>
    <cellStyle name="Normal 8 5 2 2 3 3" xfId="39030"/>
    <cellStyle name="Normal 8 5 2 2 4" xfId="39031"/>
    <cellStyle name="Normal 8 5 2 2 4 2" xfId="39032"/>
    <cellStyle name="Normal 8 5 2 2 5" xfId="39033"/>
    <cellStyle name="Normal 8 5 2 3" xfId="39034"/>
    <cellStyle name="Normal 8 5 2 3 2" xfId="39035"/>
    <cellStyle name="Normal 8 5 2 3 2 2" xfId="39036"/>
    <cellStyle name="Normal 8 5 2 3 3" xfId="39037"/>
    <cellStyle name="Normal 8 5 2 4" xfId="39038"/>
    <cellStyle name="Normal 8 5 2 4 2" xfId="39039"/>
    <cellStyle name="Normal 8 5 2 4 2 2" xfId="39040"/>
    <cellStyle name="Normal 8 5 2 4 3" xfId="39041"/>
    <cellStyle name="Normal 8 5 2 5" xfId="39042"/>
    <cellStyle name="Normal 8 5 2 5 2" xfId="39043"/>
    <cellStyle name="Normal 8 5 2 6" xfId="39044"/>
    <cellStyle name="Normal 8 5 2 7" xfId="39045"/>
    <cellStyle name="Normal 8 5 3" xfId="39046"/>
    <cellStyle name="Normal 8 5 3 2" xfId="39047"/>
    <cellStyle name="Normal 8 5 3 2 2" xfId="39048"/>
    <cellStyle name="Normal 8 5 3 2 2 2" xfId="39049"/>
    <cellStyle name="Normal 8 5 3 2 3" xfId="39050"/>
    <cellStyle name="Normal 8 5 3 3" xfId="39051"/>
    <cellStyle name="Normal 8 5 3 3 2" xfId="39052"/>
    <cellStyle name="Normal 8 5 3 3 2 2" xfId="39053"/>
    <cellStyle name="Normal 8 5 3 3 3" xfId="39054"/>
    <cellStyle name="Normal 8 5 3 4" xfId="39055"/>
    <cellStyle name="Normal 8 5 3 4 2" xfId="39056"/>
    <cellStyle name="Normal 8 5 3 5" xfId="39057"/>
    <cellStyle name="Normal 8 5 3 6" xfId="39058"/>
    <cellStyle name="Normal 8 5 4" xfId="39059"/>
    <cellStyle name="Normal 8 5 4 2" xfId="39060"/>
    <cellStyle name="Normal 8 5 4 2 2" xfId="39061"/>
    <cellStyle name="Normal 8 5 4 3" xfId="39062"/>
    <cellStyle name="Normal 8 5 5" xfId="39063"/>
    <cellStyle name="Normal 8 5 5 2" xfId="39064"/>
    <cellStyle name="Normal 8 5 5 2 2" xfId="39065"/>
    <cellStyle name="Normal 8 5 5 3" xfId="39066"/>
    <cellStyle name="Normal 8 5 6" xfId="39067"/>
    <cellStyle name="Normal 8 5 6 2" xfId="39068"/>
    <cellStyle name="Normal 8 5 7" xfId="39069"/>
    <cellStyle name="Normal 8 5 8" xfId="39070"/>
    <cellStyle name="Normal 8 6" xfId="39071"/>
    <cellStyle name="Normal 8 6 2" xfId="39072"/>
    <cellStyle name="Normal 8 6 2 2" xfId="39073"/>
    <cellStyle name="Normal 8 6 2 2 2" xfId="39074"/>
    <cellStyle name="Normal 8 6 2 2 2 2" xfId="39075"/>
    <cellStyle name="Normal 8 6 2 2 3" xfId="39076"/>
    <cellStyle name="Normal 8 6 2 3" xfId="39077"/>
    <cellStyle name="Normal 8 6 2 3 2" xfId="39078"/>
    <cellStyle name="Normal 8 6 2 3 2 2" xfId="39079"/>
    <cellStyle name="Normal 8 6 2 3 3" xfId="39080"/>
    <cellStyle name="Normal 8 6 2 4" xfId="39081"/>
    <cellStyle name="Normal 8 6 2 4 2" xfId="39082"/>
    <cellStyle name="Normal 8 6 2 5" xfId="39083"/>
    <cellStyle name="Normal 8 6 3" xfId="39084"/>
    <cellStyle name="Normal 8 6 3 2" xfId="39085"/>
    <cellStyle name="Normal 8 6 3 2 2" xfId="39086"/>
    <cellStyle name="Normal 8 6 3 3" xfId="39087"/>
    <cellStyle name="Normal 8 6 4" xfId="39088"/>
    <cellStyle name="Normal 8 6 4 2" xfId="39089"/>
    <cellStyle name="Normal 8 6 4 2 2" xfId="39090"/>
    <cellStyle name="Normal 8 6 4 3" xfId="39091"/>
    <cellStyle name="Normal 8 6 5" xfId="39092"/>
    <cellStyle name="Normal 8 6 5 2" xfId="39093"/>
    <cellStyle name="Normal 8 6 6" xfId="39094"/>
    <cellStyle name="Normal 8 6 7" xfId="39095"/>
    <cellStyle name="Normal 8 7" xfId="39096"/>
    <cellStyle name="Normal 8 7 2" xfId="39097"/>
    <cellStyle name="Normal 8 7 2 2" xfId="39098"/>
    <cellStyle name="Normal 8 7 2 2 2" xfId="39099"/>
    <cellStyle name="Normal 8 7 2 3" xfId="39100"/>
    <cellStyle name="Normal 8 7 3" xfId="39101"/>
    <cellStyle name="Normal 8 7 3 2" xfId="39102"/>
    <cellStyle name="Normal 8 7 3 2 2" xfId="39103"/>
    <cellStyle name="Normal 8 7 3 3" xfId="39104"/>
    <cellStyle name="Normal 8 7 4" xfId="39105"/>
    <cellStyle name="Normal 8 7 4 2" xfId="39106"/>
    <cellStyle name="Normal 8 7 5" xfId="39107"/>
    <cellStyle name="Normal 8 7 6" xfId="39108"/>
    <cellStyle name="Normal 8 8" xfId="39109"/>
    <cellStyle name="Normal 8 8 2" xfId="39110"/>
    <cellStyle name="Normal 8 8 2 2" xfId="39111"/>
    <cellStyle name="Normal 8 8 3" xfId="39112"/>
    <cellStyle name="Normal 8 8 3 2" xfId="39113"/>
    <cellStyle name="Normal 8 8 4" xfId="39114"/>
    <cellStyle name="Normal 8 8 4 2" xfId="39115"/>
    <cellStyle name="Normal 8 8 5" xfId="39116"/>
    <cellStyle name="Normal 8 9" xfId="39117"/>
    <cellStyle name="Normal 8 9 2" xfId="39118"/>
    <cellStyle name="Normal 8 9 2 2" xfId="39119"/>
    <cellStyle name="Normal 8 9 3" xfId="39120"/>
    <cellStyle name="Normal 8 9 4" xfId="39121"/>
    <cellStyle name="Normal 8_2112 Salary" xfId="39122"/>
    <cellStyle name="Normal 80" xfId="39123"/>
    <cellStyle name="Normal 80 2" xfId="39124"/>
    <cellStyle name="Normal 80 3" xfId="39125"/>
    <cellStyle name="Normal 81" xfId="39126"/>
    <cellStyle name="Normal 81 2" xfId="39127"/>
    <cellStyle name="Normal 81 2 2" xfId="39128"/>
    <cellStyle name="Normal 81 2 2 2" xfId="39129"/>
    <cellStyle name="Normal 81 2 2 2 2" xfId="39130"/>
    <cellStyle name="Normal 81 2 2 3" xfId="39131"/>
    <cellStyle name="Normal 81 2 3" xfId="39132"/>
    <cellStyle name="Normal 81 2 3 2" xfId="39133"/>
    <cellStyle name="Normal 81 2 3 2 2" xfId="39134"/>
    <cellStyle name="Normal 81 2 3 3" xfId="39135"/>
    <cellStyle name="Normal 81 2 4" xfId="39136"/>
    <cellStyle name="Normal 81 2 4 2" xfId="39137"/>
    <cellStyle name="Normal 81 2 5" xfId="39138"/>
    <cellStyle name="Normal 81 3" xfId="39139"/>
    <cellStyle name="Normal 81 3 2" xfId="39140"/>
    <cellStyle name="Normal 81 3 2 2" xfId="39141"/>
    <cellStyle name="Normal 81 3 3" xfId="39142"/>
    <cellStyle name="Normal 81 4" xfId="39143"/>
    <cellStyle name="Normal 81 4 2" xfId="39144"/>
    <cellStyle name="Normal 81 4 2 2" xfId="39145"/>
    <cellStyle name="Normal 81 4 3" xfId="39146"/>
    <cellStyle name="Normal 81 5" xfId="39147"/>
    <cellStyle name="Normal 81 5 2" xfId="39148"/>
    <cellStyle name="Normal 81 6" xfId="39149"/>
    <cellStyle name="Normal 81 7" xfId="39150"/>
    <cellStyle name="Normal 82" xfId="39151"/>
    <cellStyle name="Normal 82 2" xfId="39152"/>
    <cellStyle name="Normal 82 2 2" xfId="39153"/>
    <cellStyle name="Normal 82 2 2 2" xfId="39154"/>
    <cellStyle name="Normal 82 2 2 2 2" xfId="39155"/>
    <cellStyle name="Normal 82 2 2 3" xfId="39156"/>
    <cellStyle name="Normal 82 2 3" xfId="39157"/>
    <cellStyle name="Normal 82 2 3 2" xfId="39158"/>
    <cellStyle name="Normal 82 2 3 2 2" xfId="39159"/>
    <cellStyle name="Normal 82 2 3 3" xfId="39160"/>
    <cellStyle name="Normal 82 2 4" xfId="39161"/>
    <cellStyle name="Normal 82 2 4 2" xfId="39162"/>
    <cellStyle name="Normal 82 2 5" xfId="39163"/>
    <cellStyle name="Normal 82 3" xfId="39164"/>
    <cellStyle name="Normal 82 3 2" xfId="39165"/>
    <cellStyle name="Normal 82 3 2 2" xfId="39166"/>
    <cellStyle name="Normal 82 3 3" xfId="39167"/>
    <cellStyle name="Normal 82 4" xfId="39168"/>
    <cellStyle name="Normal 82 4 2" xfId="39169"/>
    <cellStyle name="Normal 82 4 2 2" xfId="39170"/>
    <cellStyle name="Normal 82 4 3" xfId="39171"/>
    <cellStyle name="Normal 82 5" xfId="39172"/>
    <cellStyle name="Normal 82 5 2" xfId="39173"/>
    <cellStyle name="Normal 82 6" xfId="39174"/>
    <cellStyle name="Normal 82 7" xfId="39175"/>
    <cellStyle name="Normal 83" xfId="39176"/>
    <cellStyle name="Normal 83 2" xfId="39177"/>
    <cellStyle name="Normal 83 3" xfId="39178"/>
    <cellStyle name="Normal 84" xfId="39179"/>
    <cellStyle name="Normal 84 2" xfId="39180"/>
    <cellStyle name="Normal 84 2 2" xfId="39181"/>
    <cellStyle name="Normal 84 2 2 2" xfId="39182"/>
    <cellStyle name="Normal 84 2 2 2 2" xfId="39183"/>
    <cellStyle name="Normal 84 2 2 3" xfId="39184"/>
    <cellStyle name="Normal 84 2 3" xfId="39185"/>
    <cellStyle name="Normal 84 2 3 2" xfId="39186"/>
    <cellStyle name="Normal 84 2 3 2 2" xfId="39187"/>
    <cellStyle name="Normal 84 2 3 3" xfId="39188"/>
    <cellStyle name="Normal 84 2 4" xfId="39189"/>
    <cellStyle name="Normal 84 2 4 2" xfId="39190"/>
    <cellStyle name="Normal 84 2 5" xfId="39191"/>
    <cellStyle name="Normal 84 2 6" xfId="39192"/>
    <cellStyle name="Normal 84 3" xfId="39193"/>
    <cellStyle name="Normal 84 3 2" xfId="39194"/>
    <cellStyle name="Normal 84 3 2 2" xfId="39195"/>
    <cellStyle name="Normal 84 3 3" xfId="39196"/>
    <cellStyle name="Normal 84 3 4" xfId="39197"/>
    <cellStyle name="Normal 84 4" xfId="39198"/>
    <cellStyle name="Normal 84 4 2" xfId="39199"/>
    <cellStyle name="Normal 84 4 2 2" xfId="39200"/>
    <cellStyle name="Normal 84 4 3" xfId="39201"/>
    <cellStyle name="Normal 84 5" xfId="39202"/>
    <cellStyle name="Normal 84 5 2" xfId="39203"/>
    <cellStyle name="Normal 84 5 3" xfId="39204"/>
    <cellStyle name="Normal 84 6" xfId="39205"/>
    <cellStyle name="Normal 84 7" xfId="39206"/>
    <cellStyle name="Normal 85" xfId="39207"/>
    <cellStyle name="Normal 85 2" xfId="39208"/>
    <cellStyle name="Normal 85 2 2" xfId="39209"/>
    <cellStyle name="Normal 85 2 2 2" xfId="39210"/>
    <cellStyle name="Normal 85 2 3" xfId="39211"/>
    <cellStyle name="Normal 85 2 4" xfId="39212"/>
    <cellStyle name="Normal 85 3" xfId="39213"/>
    <cellStyle name="Normal 85 3 2" xfId="39214"/>
    <cellStyle name="Normal 85 3 2 2" xfId="39215"/>
    <cellStyle name="Normal 85 3 3" xfId="39216"/>
    <cellStyle name="Normal 85 3 4" xfId="39217"/>
    <cellStyle name="Normal 85 4" xfId="39218"/>
    <cellStyle name="Normal 85 4 2" xfId="39219"/>
    <cellStyle name="Normal 85 5" xfId="39220"/>
    <cellStyle name="Normal 85 6" xfId="39221"/>
    <cellStyle name="Normal 86" xfId="39222"/>
    <cellStyle name="Normal 86 2" xfId="39223"/>
    <cellStyle name="Normal 86 2 2" xfId="39224"/>
    <cellStyle name="Normal 86 2 3" xfId="39225"/>
    <cellStyle name="Normal 86 3" xfId="39226"/>
    <cellStyle name="Normal 86 3 2" xfId="39227"/>
    <cellStyle name="Normal 86 4" xfId="39228"/>
    <cellStyle name="Normal 86 5" xfId="39229"/>
    <cellStyle name="Normal 87" xfId="39230"/>
    <cellStyle name="Normal 87 2" xfId="39231"/>
    <cellStyle name="Normal 87 2 2" xfId="39232"/>
    <cellStyle name="Normal 87 3" xfId="39233"/>
    <cellStyle name="Normal 87 4" xfId="39234"/>
    <cellStyle name="Normal 88" xfId="39235"/>
    <cellStyle name="Normal 88 2" xfId="39236"/>
    <cellStyle name="Normal 88 2 2" xfId="39237"/>
    <cellStyle name="Normal 88 3" xfId="39238"/>
    <cellStyle name="Normal 88 4" xfId="39239"/>
    <cellStyle name="Normal 89" xfId="39240"/>
    <cellStyle name="Normal 89 2" xfId="39241"/>
    <cellStyle name="Normal 89 3" xfId="39242"/>
    <cellStyle name="Normal 9" xfId="39243"/>
    <cellStyle name="Normal 9 10" xfId="39244"/>
    <cellStyle name="Normal 9 10 2" xfId="39245"/>
    <cellStyle name="Normal 9 10 3" xfId="39246"/>
    <cellStyle name="Normal 9 11" xfId="39247"/>
    <cellStyle name="Normal 9 11 2" xfId="39248"/>
    <cellStyle name="Normal 9 11 3" xfId="39249"/>
    <cellStyle name="Normal 9 12" xfId="39250"/>
    <cellStyle name="Normal 9 12 2" xfId="39251"/>
    <cellStyle name="Normal 9 13" xfId="39252"/>
    <cellStyle name="Normal 9 13 2" xfId="39253"/>
    <cellStyle name="Normal 9 13 3" xfId="39254"/>
    <cellStyle name="Normal 9 14" xfId="39255"/>
    <cellStyle name="Normal 9 15" xfId="39256"/>
    <cellStyle name="Normal 9 2" xfId="39257"/>
    <cellStyle name="Normal 9 2 10" xfId="39258"/>
    <cellStyle name="Normal 9 2 10 2" xfId="39259"/>
    <cellStyle name="Normal 9 2 10 3" xfId="39260"/>
    <cellStyle name="Normal 9 2 11" xfId="39261"/>
    <cellStyle name="Normal 9 2 11 2" xfId="39262"/>
    <cellStyle name="Normal 9 2 12" xfId="39263"/>
    <cellStyle name="Normal 9 2 12 2" xfId="39264"/>
    <cellStyle name="Normal 9 2 12 3" xfId="39265"/>
    <cellStyle name="Normal 9 2 13" xfId="39266"/>
    <cellStyle name="Normal 9 2 14" xfId="39267"/>
    <cellStyle name="Normal 9 2 2" xfId="39268"/>
    <cellStyle name="Normal 9 2 2 2" xfId="39269"/>
    <cellStyle name="Normal 9 2 2 2 2" xfId="39270"/>
    <cellStyle name="Normal 9 2 2 2 2 2" xfId="39271"/>
    <cellStyle name="Normal 9 2 2 2 2 2 2" xfId="39272"/>
    <cellStyle name="Normal 9 2 2 2 2 2 2 2" xfId="39273"/>
    <cellStyle name="Normal 9 2 2 2 2 2 2 2 2" xfId="39274"/>
    <cellStyle name="Normal 9 2 2 2 2 2 2 3" xfId="39275"/>
    <cellStyle name="Normal 9 2 2 2 2 2 3" xfId="39276"/>
    <cellStyle name="Normal 9 2 2 2 2 2 3 2" xfId="39277"/>
    <cellStyle name="Normal 9 2 2 2 2 2 3 2 2" xfId="39278"/>
    <cellStyle name="Normal 9 2 2 2 2 2 3 3" xfId="39279"/>
    <cellStyle name="Normal 9 2 2 2 2 2 4" xfId="39280"/>
    <cellStyle name="Normal 9 2 2 2 2 2 4 2" xfId="39281"/>
    <cellStyle name="Normal 9 2 2 2 2 2 5" xfId="39282"/>
    <cellStyle name="Normal 9 2 2 2 2 3" xfId="39283"/>
    <cellStyle name="Normal 9 2 2 2 2 3 2" xfId="39284"/>
    <cellStyle name="Normal 9 2 2 2 2 3 2 2" xfId="39285"/>
    <cellStyle name="Normal 9 2 2 2 2 3 3" xfId="39286"/>
    <cellStyle name="Normal 9 2 2 2 2 4" xfId="39287"/>
    <cellStyle name="Normal 9 2 2 2 2 4 2" xfId="39288"/>
    <cellStyle name="Normal 9 2 2 2 2 4 2 2" xfId="39289"/>
    <cellStyle name="Normal 9 2 2 2 2 4 3" xfId="39290"/>
    <cellStyle name="Normal 9 2 2 2 2 5" xfId="39291"/>
    <cellStyle name="Normal 9 2 2 2 2 5 2" xfId="39292"/>
    <cellStyle name="Normal 9 2 2 2 2 6" xfId="39293"/>
    <cellStyle name="Normal 9 2 2 2 2 7" xfId="39294"/>
    <cellStyle name="Normal 9 2 2 2 3" xfId="39295"/>
    <cellStyle name="Normal 9 2 2 2 3 2" xfId="39296"/>
    <cellStyle name="Normal 9 2 2 2 3 2 2" xfId="39297"/>
    <cellStyle name="Normal 9 2 2 2 3 2 2 2" xfId="39298"/>
    <cellStyle name="Normal 9 2 2 2 3 2 3" xfId="39299"/>
    <cellStyle name="Normal 9 2 2 2 3 3" xfId="39300"/>
    <cellStyle name="Normal 9 2 2 2 3 3 2" xfId="39301"/>
    <cellStyle name="Normal 9 2 2 2 3 3 2 2" xfId="39302"/>
    <cellStyle name="Normal 9 2 2 2 3 3 3" xfId="39303"/>
    <cellStyle name="Normal 9 2 2 2 3 4" xfId="39304"/>
    <cellStyle name="Normal 9 2 2 2 3 4 2" xfId="39305"/>
    <cellStyle name="Normal 9 2 2 2 3 5" xfId="39306"/>
    <cellStyle name="Normal 9 2 2 2 3 6" xfId="39307"/>
    <cellStyle name="Normal 9 2 2 2 4" xfId="39308"/>
    <cellStyle name="Normal 9 2 2 2 4 2" xfId="39309"/>
    <cellStyle name="Normal 9 2 2 2 4 2 2" xfId="39310"/>
    <cellStyle name="Normal 9 2 2 2 4 3" xfId="39311"/>
    <cellStyle name="Normal 9 2 2 2 4 4" xfId="39312"/>
    <cellStyle name="Normal 9 2 2 2 5" xfId="39313"/>
    <cellStyle name="Normal 9 2 2 2 5 2" xfId="39314"/>
    <cellStyle name="Normal 9 2 2 2 5 2 2" xfId="39315"/>
    <cellStyle name="Normal 9 2 2 2 5 3" xfId="39316"/>
    <cellStyle name="Normal 9 2 2 2 5 4" xfId="39317"/>
    <cellStyle name="Normal 9 2 2 2 6" xfId="39318"/>
    <cellStyle name="Normal 9 2 2 2 6 2" xfId="39319"/>
    <cellStyle name="Normal 9 2 2 2 7" xfId="39320"/>
    <cellStyle name="Normal 9 2 2 2 8" xfId="39321"/>
    <cellStyle name="Normal 9 2 2 2 9" xfId="39322"/>
    <cellStyle name="Normal 9 2 2 3" xfId="39323"/>
    <cellStyle name="Normal 9 2 2 3 2" xfId="39324"/>
    <cellStyle name="Normal 9 2 2 3 2 2" xfId="39325"/>
    <cellStyle name="Normal 9 2 2 3 2 2 2" xfId="39326"/>
    <cellStyle name="Normal 9 2 2 3 2 2 2 2" xfId="39327"/>
    <cellStyle name="Normal 9 2 2 3 2 2 3" xfId="39328"/>
    <cellStyle name="Normal 9 2 2 3 2 3" xfId="39329"/>
    <cellStyle name="Normal 9 2 2 3 2 3 2" xfId="39330"/>
    <cellStyle name="Normal 9 2 2 3 2 3 2 2" xfId="39331"/>
    <cellStyle name="Normal 9 2 2 3 2 3 3" xfId="39332"/>
    <cellStyle name="Normal 9 2 2 3 2 4" xfId="39333"/>
    <cellStyle name="Normal 9 2 2 3 2 4 2" xfId="39334"/>
    <cellStyle name="Normal 9 2 2 3 2 5" xfId="39335"/>
    <cellStyle name="Normal 9 2 2 3 2 6" xfId="39336"/>
    <cellStyle name="Normal 9 2 2 3 3" xfId="39337"/>
    <cellStyle name="Normal 9 2 2 3 3 2" xfId="39338"/>
    <cellStyle name="Normal 9 2 2 3 3 2 2" xfId="39339"/>
    <cellStyle name="Normal 9 2 2 3 3 3" xfId="39340"/>
    <cellStyle name="Normal 9 2 2 3 3 4" xfId="39341"/>
    <cellStyle name="Normal 9 2 2 3 4" xfId="39342"/>
    <cellStyle name="Normal 9 2 2 3 4 2" xfId="39343"/>
    <cellStyle name="Normal 9 2 2 3 4 2 2" xfId="39344"/>
    <cellStyle name="Normal 9 2 2 3 4 3" xfId="39345"/>
    <cellStyle name="Normal 9 2 2 3 5" xfId="39346"/>
    <cellStyle name="Normal 9 2 2 3 5 2" xfId="39347"/>
    <cellStyle name="Normal 9 2 2 3 6" xfId="39348"/>
    <cellStyle name="Normal 9 2 2 3 7" xfId="39349"/>
    <cellStyle name="Normal 9 2 2 4" xfId="39350"/>
    <cellStyle name="Normal 9 2 2 4 2" xfId="39351"/>
    <cellStyle name="Normal 9 2 2 4 2 2" xfId="39352"/>
    <cellStyle name="Normal 9 2 2 4 2 2 2" xfId="39353"/>
    <cellStyle name="Normal 9 2 2 4 2 3" xfId="39354"/>
    <cellStyle name="Normal 9 2 2 4 2 4" xfId="39355"/>
    <cellStyle name="Normal 9 2 2 4 3" xfId="39356"/>
    <cellStyle name="Normal 9 2 2 4 3 2" xfId="39357"/>
    <cellStyle name="Normal 9 2 2 4 3 2 2" xfId="39358"/>
    <cellStyle name="Normal 9 2 2 4 3 3" xfId="39359"/>
    <cellStyle name="Normal 9 2 2 4 3 4" xfId="39360"/>
    <cellStyle name="Normal 9 2 2 4 4" xfId="39361"/>
    <cellStyle name="Normal 9 2 2 4 4 2" xfId="39362"/>
    <cellStyle name="Normal 9 2 2 4 5" xfId="39363"/>
    <cellStyle name="Normal 9 2 2 4 6" xfId="39364"/>
    <cellStyle name="Normal 9 2 2 5" xfId="39365"/>
    <cellStyle name="Normal 9 2 2 5 2" xfId="39366"/>
    <cellStyle name="Normal 9 2 2 5 2 2" xfId="39367"/>
    <cellStyle name="Normal 9 2 2 5 3" xfId="39368"/>
    <cellStyle name="Normal 9 2 2 5 4" xfId="39369"/>
    <cellStyle name="Normal 9 2 2 6" xfId="39370"/>
    <cellStyle name="Normal 9 2 2 6 2" xfId="39371"/>
    <cellStyle name="Normal 9 2 2 6 2 2" xfId="39372"/>
    <cellStyle name="Normal 9 2 2 6 3" xfId="39373"/>
    <cellStyle name="Normal 9 2 2 6 4" xfId="39374"/>
    <cellStyle name="Normal 9 2 2 7" xfId="39375"/>
    <cellStyle name="Normal 9 2 2 7 2" xfId="39376"/>
    <cellStyle name="Normal 9 2 2 8" xfId="39377"/>
    <cellStyle name="Normal 9 2 2 9" xfId="39378"/>
    <cellStyle name="Normal 9 2 3" xfId="39379"/>
    <cellStyle name="Normal 9 2 3 2" xfId="39380"/>
    <cellStyle name="Normal 9 2 3 2 2" xfId="39381"/>
    <cellStyle name="Normal 9 2 3 2 2 2" xfId="39382"/>
    <cellStyle name="Normal 9 2 3 2 2 2 2" xfId="39383"/>
    <cellStyle name="Normal 9 2 3 2 2 2 2 2" xfId="39384"/>
    <cellStyle name="Normal 9 2 3 2 2 2 3" xfId="39385"/>
    <cellStyle name="Normal 9 2 3 2 2 3" xfId="39386"/>
    <cellStyle name="Normal 9 2 3 2 2 3 2" xfId="39387"/>
    <cellStyle name="Normal 9 2 3 2 2 3 2 2" xfId="39388"/>
    <cellStyle name="Normal 9 2 3 2 2 3 3" xfId="39389"/>
    <cellStyle name="Normal 9 2 3 2 2 4" xfId="39390"/>
    <cellStyle name="Normal 9 2 3 2 2 4 2" xfId="39391"/>
    <cellStyle name="Normal 9 2 3 2 2 5" xfId="39392"/>
    <cellStyle name="Normal 9 2 3 2 2 6" xfId="39393"/>
    <cellStyle name="Normal 9 2 3 2 3" xfId="39394"/>
    <cellStyle name="Normal 9 2 3 2 3 2" xfId="39395"/>
    <cellStyle name="Normal 9 2 3 2 3 2 2" xfId="39396"/>
    <cellStyle name="Normal 9 2 3 2 3 3" xfId="39397"/>
    <cellStyle name="Normal 9 2 3 2 3 4" xfId="39398"/>
    <cellStyle name="Normal 9 2 3 2 4" xfId="39399"/>
    <cellStyle name="Normal 9 2 3 2 4 2" xfId="39400"/>
    <cellStyle name="Normal 9 2 3 2 4 2 2" xfId="39401"/>
    <cellStyle name="Normal 9 2 3 2 4 3" xfId="39402"/>
    <cellStyle name="Normal 9 2 3 2 4 4" xfId="39403"/>
    <cellStyle name="Normal 9 2 3 2 5" xfId="39404"/>
    <cellStyle name="Normal 9 2 3 2 5 2" xfId="39405"/>
    <cellStyle name="Normal 9 2 3 2 5 3" xfId="39406"/>
    <cellStyle name="Normal 9 2 3 2 6" xfId="39407"/>
    <cellStyle name="Normal 9 2 3 2 7" xfId="39408"/>
    <cellStyle name="Normal 9 2 3 3" xfId="39409"/>
    <cellStyle name="Normal 9 2 3 3 2" xfId="39410"/>
    <cellStyle name="Normal 9 2 3 3 2 2" xfId="39411"/>
    <cellStyle name="Normal 9 2 3 3 2 2 2" xfId="39412"/>
    <cellStyle name="Normal 9 2 3 3 2 3" xfId="39413"/>
    <cellStyle name="Normal 9 2 3 3 2 4" xfId="39414"/>
    <cellStyle name="Normal 9 2 3 3 3" xfId="39415"/>
    <cellStyle name="Normal 9 2 3 3 3 2" xfId="39416"/>
    <cellStyle name="Normal 9 2 3 3 3 2 2" xfId="39417"/>
    <cellStyle name="Normal 9 2 3 3 3 3" xfId="39418"/>
    <cellStyle name="Normal 9 2 3 3 3 4" xfId="39419"/>
    <cellStyle name="Normal 9 2 3 3 4" xfId="39420"/>
    <cellStyle name="Normal 9 2 3 3 4 2" xfId="39421"/>
    <cellStyle name="Normal 9 2 3 3 5" xfId="39422"/>
    <cellStyle name="Normal 9 2 3 3 6" xfId="39423"/>
    <cellStyle name="Normal 9 2 3 4" xfId="39424"/>
    <cellStyle name="Normal 9 2 3 4 2" xfId="39425"/>
    <cellStyle name="Normal 9 2 3 4 2 2" xfId="39426"/>
    <cellStyle name="Normal 9 2 3 4 2 3" xfId="39427"/>
    <cellStyle name="Normal 9 2 3 4 3" xfId="39428"/>
    <cellStyle name="Normal 9 2 3 4 3 2" xfId="39429"/>
    <cellStyle name="Normal 9 2 3 4 3 3" xfId="39430"/>
    <cellStyle name="Normal 9 2 3 4 4" xfId="39431"/>
    <cellStyle name="Normal 9 2 3 4 5" xfId="39432"/>
    <cellStyle name="Normal 9 2 3 5" xfId="39433"/>
    <cellStyle name="Normal 9 2 3 5 2" xfId="39434"/>
    <cellStyle name="Normal 9 2 3 5 2 2" xfId="39435"/>
    <cellStyle name="Normal 9 2 3 5 3" xfId="39436"/>
    <cellStyle name="Normal 9 2 3 5 4" xfId="39437"/>
    <cellStyle name="Normal 9 2 3 6" xfId="39438"/>
    <cellStyle name="Normal 9 2 3 6 2" xfId="39439"/>
    <cellStyle name="Normal 9 2 3 6 3" xfId="39440"/>
    <cellStyle name="Normal 9 2 3 7" xfId="39441"/>
    <cellStyle name="Normal 9 2 3 7 2" xfId="39442"/>
    <cellStyle name="Normal 9 2 3 7 3" xfId="39443"/>
    <cellStyle name="Normal 9 2 4" xfId="39444"/>
    <cellStyle name="Normal 9 2 4 2" xfId="39445"/>
    <cellStyle name="Normal 9 2 4 2 2" xfId="39446"/>
    <cellStyle name="Normal 9 2 4 2 2 2" xfId="39447"/>
    <cellStyle name="Normal 9 2 4 2 2 2 2" xfId="39448"/>
    <cellStyle name="Normal 9 2 4 2 2 3" xfId="39449"/>
    <cellStyle name="Normal 9 2 4 2 2 4" xfId="39450"/>
    <cellStyle name="Normal 9 2 4 2 3" xfId="39451"/>
    <cellStyle name="Normal 9 2 4 2 3 2" xfId="39452"/>
    <cellStyle name="Normal 9 2 4 2 3 2 2" xfId="39453"/>
    <cellStyle name="Normal 9 2 4 2 3 3" xfId="39454"/>
    <cellStyle name="Normal 9 2 4 2 3 4" xfId="39455"/>
    <cellStyle name="Normal 9 2 4 2 4" xfId="39456"/>
    <cellStyle name="Normal 9 2 4 2 4 2" xfId="39457"/>
    <cellStyle name="Normal 9 2 4 2 4 3" xfId="39458"/>
    <cellStyle name="Normal 9 2 4 2 5" xfId="39459"/>
    <cellStyle name="Normal 9 2 4 2 5 2" xfId="39460"/>
    <cellStyle name="Normal 9 2 4 2 5 3" xfId="39461"/>
    <cellStyle name="Normal 9 2 4 2 6" xfId="39462"/>
    <cellStyle name="Normal 9 2 4 2 7" xfId="39463"/>
    <cellStyle name="Normal 9 2 4 3" xfId="39464"/>
    <cellStyle name="Normal 9 2 4 3 2" xfId="39465"/>
    <cellStyle name="Normal 9 2 4 3 2 2" xfId="39466"/>
    <cellStyle name="Normal 9 2 4 3 2 3" xfId="39467"/>
    <cellStyle name="Normal 9 2 4 3 3" xfId="39468"/>
    <cellStyle name="Normal 9 2 4 3 3 2" xfId="39469"/>
    <cellStyle name="Normal 9 2 4 3 3 3" xfId="39470"/>
    <cellStyle name="Normal 9 2 4 3 4" xfId="39471"/>
    <cellStyle name="Normal 9 2 4 3 5" xfId="39472"/>
    <cellStyle name="Normal 9 2 4 4" xfId="39473"/>
    <cellStyle name="Normal 9 2 4 4 2" xfId="39474"/>
    <cellStyle name="Normal 9 2 4 4 2 2" xfId="39475"/>
    <cellStyle name="Normal 9 2 4 4 2 3" xfId="39476"/>
    <cellStyle name="Normal 9 2 4 4 3" xfId="39477"/>
    <cellStyle name="Normal 9 2 4 4 3 2" xfId="39478"/>
    <cellStyle name="Normal 9 2 4 4 3 3" xfId="39479"/>
    <cellStyle name="Normal 9 2 4 4 4" xfId="39480"/>
    <cellStyle name="Normal 9 2 4 4 5" xfId="39481"/>
    <cellStyle name="Normal 9 2 4 5" xfId="39482"/>
    <cellStyle name="Normal 9 2 4 5 2" xfId="39483"/>
    <cellStyle name="Normal 9 2 4 5 3" xfId="39484"/>
    <cellStyle name="Normal 9 2 4 6" xfId="39485"/>
    <cellStyle name="Normal 9 2 4 6 2" xfId="39486"/>
    <cellStyle name="Normal 9 2 4 6 3" xfId="39487"/>
    <cellStyle name="Normal 9 2 4 7" xfId="39488"/>
    <cellStyle name="Normal 9 2 4 8" xfId="39489"/>
    <cellStyle name="Normal 9 2 5" xfId="39490"/>
    <cellStyle name="Normal 9 2 5 10" xfId="39491"/>
    <cellStyle name="Normal 9 2 5 11" xfId="39492"/>
    <cellStyle name="Normal 9 2 5 2" xfId="39493"/>
    <cellStyle name="Normal 9 2 5 2 2" xfId="39494"/>
    <cellStyle name="Normal 9 2 5 2 2 2" xfId="39495"/>
    <cellStyle name="Normal 9 2 5 2 2 2 2" xfId="39496"/>
    <cellStyle name="Normal 9 2 5 2 2 2 3" xfId="39497"/>
    <cellStyle name="Normal 9 2 5 2 2 3" xfId="39498"/>
    <cellStyle name="Normal 9 2 5 2 2 3 2" xfId="39499"/>
    <cellStyle name="Normal 9 2 5 2 2 3 3" xfId="39500"/>
    <cellStyle name="Normal 9 2 5 2 2 4" xfId="39501"/>
    <cellStyle name="Normal 9 2 5 2 2 4 2" xfId="39502"/>
    <cellStyle name="Normal 9 2 5 2 2 4 3" xfId="39503"/>
    <cellStyle name="Normal 9 2 5 2 2 5" xfId="39504"/>
    <cellStyle name="Normal 9 2 5 2 2 5 2" xfId="39505"/>
    <cellStyle name="Normal 9 2 5 2 2 5 3" xfId="39506"/>
    <cellStyle name="Normal 9 2 5 2 2 6" xfId="39507"/>
    <cellStyle name="Normal 9 2 5 2 2 7" xfId="39508"/>
    <cellStyle name="Normal 9 2 5 2 3" xfId="39509"/>
    <cellStyle name="Normal 9 2 5 2 3 2" xfId="39510"/>
    <cellStyle name="Normal 9 2 5 2 3 2 2" xfId="39511"/>
    <cellStyle name="Normal 9 2 5 2 3 2 3" xfId="39512"/>
    <cellStyle name="Normal 9 2 5 2 3 3" xfId="39513"/>
    <cellStyle name="Normal 9 2 5 2 3 3 2" xfId="39514"/>
    <cellStyle name="Normal 9 2 5 2 3 3 3" xfId="39515"/>
    <cellStyle name="Normal 9 2 5 2 3 4" xfId="39516"/>
    <cellStyle name="Normal 9 2 5 2 3 5" xfId="39517"/>
    <cellStyle name="Normal 9 2 5 2 4" xfId="39518"/>
    <cellStyle name="Normal 9 2 5 2 4 2" xfId="39519"/>
    <cellStyle name="Normal 9 2 5 2 4 2 2" xfId="39520"/>
    <cellStyle name="Normal 9 2 5 2 4 2 3" xfId="39521"/>
    <cellStyle name="Normal 9 2 5 2 4 3" xfId="39522"/>
    <cellStyle name="Normal 9 2 5 2 4 3 2" xfId="39523"/>
    <cellStyle name="Normal 9 2 5 2 4 3 3" xfId="39524"/>
    <cellStyle name="Normal 9 2 5 2 4 4" xfId="39525"/>
    <cellStyle name="Normal 9 2 5 2 4 5" xfId="39526"/>
    <cellStyle name="Normal 9 2 5 2 5" xfId="39527"/>
    <cellStyle name="Normal 9 2 5 2 5 2" xfId="39528"/>
    <cellStyle name="Normal 9 2 5 2 5 3" xfId="39529"/>
    <cellStyle name="Normal 9 2 5 2 6" xfId="39530"/>
    <cellStyle name="Normal 9 2 5 2 6 2" xfId="39531"/>
    <cellStyle name="Normal 9 2 5 2 6 3" xfId="39532"/>
    <cellStyle name="Normal 9 2 5 2 7" xfId="39533"/>
    <cellStyle name="Normal 9 2 5 2 8" xfId="39534"/>
    <cellStyle name="Normal 9 2 5 3" xfId="39535"/>
    <cellStyle name="Normal 9 2 5 3 2" xfId="39536"/>
    <cellStyle name="Normal 9 2 5 3 2 2" xfId="39537"/>
    <cellStyle name="Normal 9 2 5 3 2 2 2" xfId="39538"/>
    <cellStyle name="Normal 9 2 5 3 2 2 2 2" xfId="39539"/>
    <cellStyle name="Normal 9 2 5 3 2 2 2 3" xfId="39540"/>
    <cellStyle name="Normal 9 2 5 3 2 2 3" xfId="39541"/>
    <cellStyle name="Normal 9 2 5 3 2 2 3 2" xfId="39542"/>
    <cellStyle name="Normal 9 2 5 3 2 2 3 3" xfId="39543"/>
    <cellStyle name="Normal 9 2 5 3 2 2 4" xfId="39544"/>
    <cellStyle name="Normal 9 2 5 3 2 2 5" xfId="39545"/>
    <cellStyle name="Normal 9 2 5 3 2 3" xfId="39546"/>
    <cellStyle name="Normal 9 2 5 3 2 3 2" xfId="39547"/>
    <cellStyle name="Normal 9 2 5 3 2 3 2 2" xfId="39548"/>
    <cellStyle name="Normal 9 2 5 3 2 3 2 3" xfId="39549"/>
    <cellStyle name="Normal 9 2 5 3 2 3 3" xfId="39550"/>
    <cellStyle name="Normal 9 2 5 3 2 3 3 2" xfId="39551"/>
    <cellStyle name="Normal 9 2 5 3 2 3 3 3" xfId="39552"/>
    <cellStyle name="Normal 9 2 5 3 2 3 4" xfId="39553"/>
    <cellStyle name="Normal 9 2 5 3 2 3 5" xfId="39554"/>
    <cellStyle name="Normal 9 2 5 3 2 4" xfId="39555"/>
    <cellStyle name="Normal 9 2 5 3 2 4 2" xfId="39556"/>
    <cellStyle name="Normal 9 2 5 3 2 4 3" xfId="39557"/>
    <cellStyle name="Normal 9 2 5 3 2 5" xfId="39558"/>
    <cellStyle name="Normal 9 2 5 3 2 5 2" xfId="39559"/>
    <cellStyle name="Normal 9 2 5 3 2 5 3" xfId="39560"/>
    <cellStyle name="Normal 9 2 5 3 2 6" xfId="39561"/>
    <cellStyle name="Normal 9 2 5 3 2 7" xfId="39562"/>
    <cellStyle name="Normal 9 2 5 3 3" xfId="39563"/>
    <cellStyle name="Normal 9 2 5 3 3 2" xfId="39564"/>
    <cellStyle name="Normal 9 2 5 3 3 2 2" xfId="39565"/>
    <cellStyle name="Normal 9 2 5 3 3 2 3" xfId="39566"/>
    <cellStyle name="Normal 9 2 5 3 3 3" xfId="39567"/>
    <cellStyle name="Normal 9 2 5 3 3 3 2" xfId="39568"/>
    <cellStyle name="Normal 9 2 5 3 3 3 3" xfId="39569"/>
    <cellStyle name="Normal 9 2 5 3 3 4" xfId="39570"/>
    <cellStyle name="Normal 9 2 5 3 3 4 2" xfId="39571"/>
    <cellStyle name="Normal 9 2 5 3 3 4 3" xfId="39572"/>
    <cellStyle name="Normal 9 2 5 3 3 5" xfId="39573"/>
    <cellStyle name="Normal 9 2 5 3 3 5 2" xfId="39574"/>
    <cellStyle name="Normal 9 2 5 3 3 5 3" xfId="39575"/>
    <cellStyle name="Normal 9 2 5 3 3 6" xfId="39576"/>
    <cellStyle name="Normal 9 2 5 3 3 7" xfId="39577"/>
    <cellStyle name="Normal 9 2 5 3 4" xfId="39578"/>
    <cellStyle name="Normal 9 2 5 3 4 2" xfId="39579"/>
    <cellStyle name="Normal 9 2 5 3 4 2 2" xfId="39580"/>
    <cellStyle name="Normal 9 2 5 3 4 2 3" xfId="39581"/>
    <cellStyle name="Normal 9 2 5 3 4 3" xfId="39582"/>
    <cellStyle name="Normal 9 2 5 3 4 3 2" xfId="39583"/>
    <cellStyle name="Normal 9 2 5 3 4 3 3" xfId="39584"/>
    <cellStyle name="Normal 9 2 5 3 4 4" xfId="39585"/>
    <cellStyle name="Normal 9 2 5 3 4 5" xfId="39586"/>
    <cellStyle name="Normal 9 2 5 3 5" xfId="39587"/>
    <cellStyle name="Normal 9 2 5 3 5 2" xfId="39588"/>
    <cellStyle name="Normal 9 2 5 3 5 2 2" xfId="39589"/>
    <cellStyle name="Normal 9 2 5 3 5 2 3" xfId="39590"/>
    <cellStyle name="Normal 9 2 5 3 5 3" xfId="39591"/>
    <cellStyle name="Normal 9 2 5 3 5 3 2" xfId="39592"/>
    <cellStyle name="Normal 9 2 5 3 5 3 3" xfId="39593"/>
    <cellStyle name="Normal 9 2 5 3 5 4" xfId="39594"/>
    <cellStyle name="Normal 9 2 5 3 5 5" xfId="39595"/>
    <cellStyle name="Normal 9 2 5 3 6" xfId="39596"/>
    <cellStyle name="Normal 9 2 5 3 6 2" xfId="39597"/>
    <cellStyle name="Normal 9 2 5 3 6 3" xfId="39598"/>
    <cellStyle name="Normal 9 2 5 3 7" xfId="39599"/>
    <cellStyle name="Normal 9 2 5 3 7 2" xfId="39600"/>
    <cellStyle name="Normal 9 2 5 3 7 3" xfId="39601"/>
    <cellStyle name="Normal 9 2 5 3 8" xfId="39602"/>
    <cellStyle name="Normal 9 2 5 3 9" xfId="39603"/>
    <cellStyle name="Normal 9 2 5 4" xfId="39604"/>
    <cellStyle name="Normal 9 2 5 4 2" xfId="39605"/>
    <cellStyle name="Normal 9 2 5 4 2 2" xfId="39606"/>
    <cellStyle name="Normal 9 2 5 4 2 2 2" xfId="39607"/>
    <cellStyle name="Normal 9 2 5 4 2 2 3" xfId="39608"/>
    <cellStyle name="Normal 9 2 5 4 2 3" xfId="39609"/>
    <cellStyle name="Normal 9 2 5 4 2 3 2" xfId="39610"/>
    <cellStyle name="Normal 9 2 5 4 2 3 3" xfId="39611"/>
    <cellStyle name="Normal 9 2 5 4 2 4" xfId="39612"/>
    <cellStyle name="Normal 9 2 5 4 2 5" xfId="39613"/>
    <cellStyle name="Normal 9 2 5 4 3" xfId="39614"/>
    <cellStyle name="Normal 9 2 5 4 3 2" xfId="39615"/>
    <cellStyle name="Normal 9 2 5 4 3 2 2" xfId="39616"/>
    <cellStyle name="Normal 9 2 5 4 3 2 3" xfId="39617"/>
    <cellStyle name="Normal 9 2 5 4 3 3" xfId="39618"/>
    <cellStyle name="Normal 9 2 5 4 3 3 2" xfId="39619"/>
    <cellStyle name="Normal 9 2 5 4 3 3 3" xfId="39620"/>
    <cellStyle name="Normal 9 2 5 4 3 4" xfId="39621"/>
    <cellStyle name="Normal 9 2 5 4 3 5" xfId="39622"/>
    <cellStyle name="Normal 9 2 5 4 4" xfId="39623"/>
    <cellStyle name="Normal 9 2 5 4 4 2" xfId="39624"/>
    <cellStyle name="Normal 9 2 5 4 4 3" xfId="39625"/>
    <cellStyle name="Normal 9 2 5 4 5" xfId="39626"/>
    <cellStyle name="Normal 9 2 5 4 5 2" xfId="39627"/>
    <cellStyle name="Normal 9 2 5 4 5 3" xfId="39628"/>
    <cellStyle name="Normal 9 2 5 4 6" xfId="39629"/>
    <cellStyle name="Normal 9 2 5 4 7" xfId="39630"/>
    <cellStyle name="Normal 9 2 5 5" xfId="39631"/>
    <cellStyle name="Normal 9 2 5 5 2" xfId="39632"/>
    <cellStyle name="Normal 9 2 5 5 2 2" xfId="39633"/>
    <cellStyle name="Normal 9 2 5 5 2 3" xfId="39634"/>
    <cellStyle name="Normal 9 2 5 5 3" xfId="39635"/>
    <cellStyle name="Normal 9 2 5 5 3 2" xfId="39636"/>
    <cellStyle name="Normal 9 2 5 5 3 3" xfId="39637"/>
    <cellStyle name="Normal 9 2 5 5 4" xfId="39638"/>
    <cellStyle name="Normal 9 2 5 5 4 2" xfId="39639"/>
    <cellStyle name="Normal 9 2 5 5 4 3" xfId="39640"/>
    <cellStyle name="Normal 9 2 5 5 5" xfId="39641"/>
    <cellStyle name="Normal 9 2 5 5 5 2" xfId="39642"/>
    <cellStyle name="Normal 9 2 5 5 5 3" xfId="39643"/>
    <cellStyle name="Normal 9 2 5 5 6" xfId="39644"/>
    <cellStyle name="Normal 9 2 5 5 7" xfId="39645"/>
    <cellStyle name="Normal 9 2 5 6" xfId="39646"/>
    <cellStyle name="Normal 9 2 5 6 2" xfId="39647"/>
    <cellStyle name="Normal 9 2 5 6 2 2" xfId="39648"/>
    <cellStyle name="Normal 9 2 5 6 2 3" xfId="39649"/>
    <cellStyle name="Normal 9 2 5 6 3" xfId="39650"/>
    <cellStyle name="Normal 9 2 5 6 3 2" xfId="39651"/>
    <cellStyle name="Normal 9 2 5 6 3 3" xfId="39652"/>
    <cellStyle name="Normal 9 2 5 6 4" xfId="39653"/>
    <cellStyle name="Normal 9 2 5 6 5" xfId="39654"/>
    <cellStyle name="Normal 9 2 5 7" xfId="39655"/>
    <cellStyle name="Normal 9 2 5 7 2" xfId="39656"/>
    <cellStyle name="Normal 9 2 5 7 2 2" xfId="39657"/>
    <cellStyle name="Normal 9 2 5 7 2 3" xfId="39658"/>
    <cellStyle name="Normal 9 2 5 7 3" xfId="39659"/>
    <cellStyle name="Normal 9 2 5 7 3 2" xfId="39660"/>
    <cellStyle name="Normal 9 2 5 7 3 3" xfId="39661"/>
    <cellStyle name="Normal 9 2 5 7 4" xfId="39662"/>
    <cellStyle name="Normal 9 2 5 7 5" xfId="39663"/>
    <cellStyle name="Normal 9 2 5 8" xfId="39664"/>
    <cellStyle name="Normal 9 2 5 8 2" xfId="39665"/>
    <cellStyle name="Normal 9 2 5 8 3" xfId="39666"/>
    <cellStyle name="Normal 9 2 5 9" xfId="39667"/>
    <cellStyle name="Normal 9 2 5 9 2" xfId="39668"/>
    <cellStyle name="Normal 9 2 5 9 3" xfId="39669"/>
    <cellStyle name="Normal 9 2 5_10070" xfId="39670"/>
    <cellStyle name="Normal 9 2 6" xfId="39671"/>
    <cellStyle name="Normal 9 2 6 2" xfId="39672"/>
    <cellStyle name="Normal 9 2 6 2 2" xfId="39673"/>
    <cellStyle name="Normal 9 2 6 2 3" xfId="39674"/>
    <cellStyle name="Normal 9 2 6 3" xfId="39675"/>
    <cellStyle name="Normal 9 2 6 3 2" xfId="39676"/>
    <cellStyle name="Normal 9 2 6 3 3" xfId="39677"/>
    <cellStyle name="Normal 9 2 6 4" xfId="39678"/>
    <cellStyle name="Normal 9 2 6 4 2" xfId="39679"/>
    <cellStyle name="Normal 9 2 6 4 3" xfId="39680"/>
    <cellStyle name="Normal 9 2 6 5" xfId="39681"/>
    <cellStyle name="Normal 9 2 6 5 2" xfId="39682"/>
    <cellStyle name="Normal 9 2 6 5 3" xfId="39683"/>
    <cellStyle name="Normal 9 2 6 6" xfId="39684"/>
    <cellStyle name="Normal 9 2 6 7" xfId="39685"/>
    <cellStyle name="Normal 9 2 7" xfId="39686"/>
    <cellStyle name="Normal 9 2 7 2" xfId="39687"/>
    <cellStyle name="Normal 9 2 7 2 2" xfId="39688"/>
    <cellStyle name="Normal 9 2 7 2 3" xfId="39689"/>
    <cellStyle name="Normal 9 2 7 3" xfId="39690"/>
    <cellStyle name="Normal 9 2 7 3 2" xfId="39691"/>
    <cellStyle name="Normal 9 2 7 3 3" xfId="39692"/>
    <cellStyle name="Normal 9 2 7 4" xfId="39693"/>
    <cellStyle name="Normal 9 2 7 5" xfId="39694"/>
    <cellStyle name="Normal 9 2 8" xfId="39695"/>
    <cellStyle name="Normal 9 2 8 2" xfId="39696"/>
    <cellStyle name="Normal 9 2 8 2 2" xfId="39697"/>
    <cellStyle name="Normal 9 2 8 2 3" xfId="39698"/>
    <cellStyle name="Normal 9 2 8 3" xfId="39699"/>
    <cellStyle name="Normal 9 2 8 3 2" xfId="39700"/>
    <cellStyle name="Normal 9 2 8 3 3" xfId="39701"/>
    <cellStyle name="Normal 9 2 8 4" xfId="39702"/>
    <cellStyle name="Normal 9 2 8 5" xfId="39703"/>
    <cellStyle name="Normal 9 2 9" xfId="39704"/>
    <cellStyle name="Normal 9 2 9 2" xfId="39705"/>
    <cellStyle name="Normal 9 2 9 3" xfId="39706"/>
    <cellStyle name="Normal 9 3" xfId="39707"/>
    <cellStyle name="Normal 9 3 2" xfId="39708"/>
    <cellStyle name="Normal 9 3 2 2" xfId="39709"/>
    <cellStyle name="Normal 9 3 2 2 2" xfId="39710"/>
    <cellStyle name="Normal 9 3 2 2 2 2" xfId="39711"/>
    <cellStyle name="Normal 9 3 2 2 2 2 2" xfId="39712"/>
    <cellStyle name="Normal 9 3 2 2 2 2 2 2" xfId="39713"/>
    <cellStyle name="Normal 9 3 2 2 2 2 3" xfId="39714"/>
    <cellStyle name="Normal 9 3 2 2 2 3" xfId="39715"/>
    <cellStyle name="Normal 9 3 2 2 2 3 2" xfId="39716"/>
    <cellStyle name="Normal 9 3 2 2 2 3 2 2" xfId="39717"/>
    <cellStyle name="Normal 9 3 2 2 2 3 3" xfId="39718"/>
    <cellStyle name="Normal 9 3 2 2 2 4" xfId="39719"/>
    <cellStyle name="Normal 9 3 2 2 2 4 2" xfId="39720"/>
    <cellStyle name="Normal 9 3 2 2 2 5" xfId="39721"/>
    <cellStyle name="Normal 9 3 2 2 3" xfId="39722"/>
    <cellStyle name="Normal 9 3 2 2 3 2" xfId="39723"/>
    <cellStyle name="Normal 9 3 2 2 3 2 2" xfId="39724"/>
    <cellStyle name="Normal 9 3 2 2 3 3" xfId="39725"/>
    <cellStyle name="Normal 9 3 2 2 4" xfId="39726"/>
    <cellStyle name="Normal 9 3 2 2 4 2" xfId="39727"/>
    <cellStyle name="Normal 9 3 2 2 4 2 2" xfId="39728"/>
    <cellStyle name="Normal 9 3 2 2 4 3" xfId="39729"/>
    <cellStyle name="Normal 9 3 2 2 5" xfId="39730"/>
    <cellStyle name="Normal 9 3 2 2 5 2" xfId="39731"/>
    <cellStyle name="Normal 9 3 2 2 6" xfId="39732"/>
    <cellStyle name="Normal 9 3 2 2 7" xfId="39733"/>
    <cellStyle name="Normal 9 3 2 3" xfId="39734"/>
    <cellStyle name="Normal 9 3 2 3 2" xfId="39735"/>
    <cellStyle name="Normal 9 3 2 3 2 2" xfId="39736"/>
    <cellStyle name="Normal 9 3 2 3 2 2 2" xfId="39737"/>
    <cellStyle name="Normal 9 3 2 3 2 3" xfId="39738"/>
    <cellStyle name="Normal 9 3 2 3 3" xfId="39739"/>
    <cellStyle name="Normal 9 3 2 3 3 2" xfId="39740"/>
    <cellStyle name="Normal 9 3 2 3 3 2 2" xfId="39741"/>
    <cellStyle name="Normal 9 3 2 3 3 3" xfId="39742"/>
    <cellStyle name="Normal 9 3 2 3 4" xfId="39743"/>
    <cellStyle name="Normal 9 3 2 3 4 2" xfId="39744"/>
    <cellStyle name="Normal 9 3 2 3 5" xfId="39745"/>
    <cellStyle name="Normal 9 3 2 3 6" xfId="39746"/>
    <cellStyle name="Normal 9 3 2 4" xfId="39747"/>
    <cellStyle name="Normal 9 3 2 4 2" xfId="39748"/>
    <cellStyle name="Normal 9 3 2 4 2 2" xfId="39749"/>
    <cellStyle name="Normal 9 3 2 4 3" xfId="39750"/>
    <cellStyle name="Normal 9 3 2 4 4" xfId="39751"/>
    <cellStyle name="Normal 9 3 2 5" xfId="39752"/>
    <cellStyle name="Normal 9 3 2 5 2" xfId="39753"/>
    <cellStyle name="Normal 9 3 2 5 2 2" xfId="39754"/>
    <cellStyle name="Normal 9 3 2 5 3" xfId="39755"/>
    <cellStyle name="Normal 9 3 2 5 4" xfId="39756"/>
    <cellStyle name="Normal 9 3 2 6" xfId="39757"/>
    <cellStyle name="Normal 9 3 2 6 2" xfId="39758"/>
    <cellStyle name="Normal 9 3 2 7" xfId="39759"/>
    <cellStyle name="Normal 9 3 2 8" xfId="39760"/>
    <cellStyle name="Normal 9 3 3" xfId="39761"/>
    <cellStyle name="Normal 9 3 3 2" xfId="39762"/>
    <cellStyle name="Normal 9 3 3 2 2" xfId="39763"/>
    <cellStyle name="Normal 9 3 3 2 2 2" xfId="39764"/>
    <cellStyle name="Normal 9 3 3 2 2 2 2" xfId="39765"/>
    <cellStyle name="Normal 9 3 3 2 2 3" xfId="39766"/>
    <cellStyle name="Normal 9 3 3 2 3" xfId="39767"/>
    <cellStyle name="Normal 9 3 3 2 3 2" xfId="39768"/>
    <cellStyle name="Normal 9 3 3 2 3 2 2" xfId="39769"/>
    <cellStyle name="Normal 9 3 3 2 3 3" xfId="39770"/>
    <cellStyle name="Normal 9 3 3 2 4" xfId="39771"/>
    <cellStyle name="Normal 9 3 3 2 4 2" xfId="39772"/>
    <cellStyle name="Normal 9 3 3 2 5" xfId="39773"/>
    <cellStyle name="Normal 9 3 3 2 6" xfId="39774"/>
    <cellStyle name="Normal 9 3 3 3" xfId="39775"/>
    <cellStyle name="Normal 9 3 3 3 2" xfId="39776"/>
    <cellStyle name="Normal 9 3 3 3 2 2" xfId="39777"/>
    <cellStyle name="Normal 9 3 3 3 3" xfId="39778"/>
    <cellStyle name="Normal 9 3 3 3 4" xfId="39779"/>
    <cellStyle name="Normal 9 3 3 4" xfId="39780"/>
    <cellStyle name="Normal 9 3 3 4 2" xfId="39781"/>
    <cellStyle name="Normal 9 3 3 4 2 2" xfId="39782"/>
    <cellStyle name="Normal 9 3 3 4 3" xfId="39783"/>
    <cellStyle name="Normal 9 3 3 5" xfId="39784"/>
    <cellStyle name="Normal 9 3 3 5 2" xfId="39785"/>
    <cellStyle name="Normal 9 3 3 6" xfId="39786"/>
    <cellStyle name="Normal 9 3 3 7" xfId="39787"/>
    <cellStyle name="Normal 9 3 4" xfId="39788"/>
    <cellStyle name="Normal 9 3 4 2" xfId="39789"/>
    <cellStyle name="Normal 9 3 4 2 2" xfId="39790"/>
    <cellStyle name="Normal 9 3 4 2 2 2" xfId="39791"/>
    <cellStyle name="Normal 9 3 4 2 3" xfId="39792"/>
    <cellStyle name="Normal 9 3 4 2 4" xfId="39793"/>
    <cellStyle name="Normal 9 3 4 3" xfId="39794"/>
    <cellStyle name="Normal 9 3 4 3 2" xfId="39795"/>
    <cellStyle name="Normal 9 3 4 3 2 2" xfId="39796"/>
    <cellStyle name="Normal 9 3 4 3 3" xfId="39797"/>
    <cellStyle name="Normal 9 3 4 3 4" xfId="39798"/>
    <cellStyle name="Normal 9 3 4 4" xfId="39799"/>
    <cellStyle name="Normal 9 3 4 4 2" xfId="39800"/>
    <cellStyle name="Normal 9 3 4 5" xfId="39801"/>
    <cellStyle name="Normal 9 3 5" xfId="39802"/>
    <cellStyle name="Normal 9 3 5 2" xfId="39803"/>
    <cellStyle name="Normal 9 3 5 2 2" xfId="39804"/>
    <cellStyle name="Normal 9 3 5 3" xfId="39805"/>
    <cellStyle name="Normal 9 3 5 4" xfId="39806"/>
    <cellStyle name="Normal 9 3 6" xfId="39807"/>
    <cellStyle name="Normal 9 3 6 2" xfId="39808"/>
    <cellStyle name="Normal 9 3 6 2 2" xfId="39809"/>
    <cellStyle name="Normal 9 3 6 3" xfId="39810"/>
    <cellStyle name="Normal 9 3 6 4" xfId="39811"/>
    <cellStyle name="Normal 9 3 7" xfId="39812"/>
    <cellStyle name="Normal 9 3 7 2" xfId="39813"/>
    <cellStyle name="Normal 9 3 7 3" xfId="39814"/>
    <cellStyle name="Normal 9 3 8" xfId="39815"/>
    <cellStyle name="Normal 9 3 9" xfId="39816"/>
    <cellStyle name="Normal 9 4" xfId="39817"/>
    <cellStyle name="Normal 9 4 2" xfId="39818"/>
    <cellStyle name="Normal 9 4 2 2" xfId="39819"/>
    <cellStyle name="Normal 9 4 2 2 2" xfId="39820"/>
    <cellStyle name="Normal 9 4 2 2 2 2" xfId="39821"/>
    <cellStyle name="Normal 9 4 2 2 2 2 2" xfId="39822"/>
    <cellStyle name="Normal 9 4 2 2 2 2 2 2" xfId="39823"/>
    <cellStyle name="Normal 9 4 2 2 2 2 3" xfId="39824"/>
    <cellStyle name="Normal 9 4 2 2 2 3" xfId="39825"/>
    <cellStyle name="Normal 9 4 2 2 2 3 2" xfId="39826"/>
    <cellStyle name="Normal 9 4 2 2 2 3 2 2" xfId="39827"/>
    <cellStyle name="Normal 9 4 2 2 2 3 3" xfId="39828"/>
    <cellStyle name="Normal 9 4 2 2 2 4" xfId="39829"/>
    <cellStyle name="Normal 9 4 2 2 2 4 2" xfId="39830"/>
    <cellStyle name="Normal 9 4 2 2 2 5" xfId="39831"/>
    <cellStyle name="Normal 9 4 2 2 3" xfId="39832"/>
    <cellStyle name="Normal 9 4 2 2 3 2" xfId="39833"/>
    <cellStyle name="Normal 9 4 2 2 3 2 2" xfId="39834"/>
    <cellStyle name="Normal 9 4 2 2 3 3" xfId="39835"/>
    <cellStyle name="Normal 9 4 2 2 4" xfId="39836"/>
    <cellStyle name="Normal 9 4 2 2 4 2" xfId="39837"/>
    <cellStyle name="Normal 9 4 2 2 4 2 2" xfId="39838"/>
    <cellStyle name="Normal 9 4 2 2 4 3" xfId="39839"/>
    <cellStyle name="Normal 9 4 2 2 5" xfId="39840"/>
    <cellStyle name="Normal 9 4 2 2 5 2" xfId="39841"/>
    <cellStyle name="Normal 9 4 2 2 6" xfId="39842"/>
    <cellStyle name="Normal 9 4 2 2 7" xfId="39843"/>
    <cellStyle name="Normal 9 4 2 3" xfId="39844"/>
    <cellStyle name="Normal 9 4 2 3 2" xfId="39845"/>
    <cellStyle name="Normal 9 4 2 3 2 2" xfId="39846"/>
    <cellStyle name="Normal 9 4 2 3 2 2 2" xfId="39847"/>
    <cellStyle name="Normal 9 4 2 3 2 3" xfId="39848"/>
    <cellStyle name="Normal 9 4 2 3 3" xfId="39849"/>
    <cellStyle name="Normal 9 4 2 3 3 2" xfId="39850"/>
    <cellStyle name="Normal 9 4 2 3 3 2 2" xfId="39851"/>
    <cellStyle name="Normal 9 4 2 3 3 3" xfId="39852"/>
    <cellStyle name="Normal 9 4 2 3 4" xfId="39853"/>
    <cellStyle name="Normal 9 4 2 3 4 2" xfId="39854"/>
    <cellStyle name="Normal 9 4 2 3 5" xfId="39855"/>
    <cellStyle name="Normal 9 4 2 3 6" xfId="39856"/>
    <cellStyle name="Normal 9 4 2 4" xfId="39857"/>
    <cellStyle name="Normal 9 4 2 4 2" xfId="39858"/>
    <cellStyle name="Normal 9 4 2 4 2 2" xfId="39859"/>
    <cellStyle name="Normal 9 4 2 4 3" xfId="39860"/>
    <cellStyle name="Normal 9 4 2 4 4" xfId="39861"/>
    <cellStyle name="Normal 9 4 2 5" xfId="39862"/>
    <cellStyle name="Normal 9 4 2 5 2" xfId="39863"/>
    <cellStyle name="Normal 9 4 2 5 2 2" xfId="39864"/>
    <cellStyle name="Normal 9 4 2 5 3" xfId="39865"/>
    <cellStyle name="Normal 9 4 2 5 4" xfId="39866"/>
    <cellStyle name="Normal 9 4 2 6" xfId="39867"/>
    <cellStyle name="Normal 9 4 2 6 2" xfId="39868"/>
    <cellStyle name="Normal 9 4 2 7" xfId="39869"/>
    <cellStyle name="Normal 9 4 2 8" xfId="39870"/>
    <cellStyle name="Normal 9 4 3" xfId="39871"/>
    <cellStyle name="Normal 9 4 3 2" xfId="39872"/>
    <cellStyle name="Normal 9 4 3 2 2" xfId="39873"/>
    <cellStyle name="Normal 9 4 3 2 2 2" xfId="39874"/>
    <cellStyle name="Normal 9 4 3 2 2 2 2" xfId="39875"/>
    <cellStyle name="Normal 9 4 3 2 2 3" xfId="39876"/>
    <cellStyle name="Normal 9 4 3 2 3" xfId="39877"/>
    <cellStyle name="Normal 9 4 3 2 3 2" xfId="39878"/>
    <cellStyle name="Normal 9 4 3 2 3 2 2" xfId="39879"/>
    <cellStyle name="Normal 9 4 3 2 3 3" xfId="39880"/>
    <cellStyle name="Normal 9 4 3 2 4" xfId="39881"/>
    <cellStyle name="Normal 9 4 3 2 4 2" xfId="39882"/>
    <cellStyle name="Normal 9 4 3 2 5" xfId="39883"/>
    <cellStyle name="Normal 9 4 3 2 6" xfId="39884"/>
    <cellStyle name="Normal 9 4 3 3" xfId="39885"/>
    <cellStyle name="Normal 9 4 3 3 2" xfId="39886"/>
    <cellStyle name="Normal 9 4 3 3 2 2" xfId="39887"/>
    <cellStyle name="Normal 9 4 3 3 3" xfId="39888"/>
    <cellStyle name="Normal 9 4 3 3 4" xfId="39889"/>
    <cellStyle name="Normal 9 4 3 4" xfId="39890"/>
    <cellStyle name="Normal 9 4 3 4 2" xfId="39891"/>
    <cellStyle name="Normal 9 4 3 4 2 2" xfId="39892"/>
    <cellStyle name="Normal 9 4 3 4 3" xfId="39893"/>
    <cellStyle name="Normal 9 4 3 5" xfId="39894"/>
    <cellStyle name="Normal 9 4 3 5 2" xfId="39895"/>
    <cellStyle name="Normal 9 4 3 6" xfId="39896"/>
    <cellStyle name="Normal 9 4 3 7" xfId="39897"/>
    <cellStyle name="Normal 9 4 4" xfId="39898"/>
    <cellStyle name="Normal 9 4 4 2" xfId="39899"/>
    <cellStyle name="Normal 9 4 4 2 2" xfId="39900"/>
    <cellStyle name="Normal 9 4 4 2 2 2" xfId="39901"/>
    <cellStyle name="Normal 9 4 4 2 3" xfId="39902"/>
    <cellStyle name="Normal 9 4 4 2 4" xfId="39903"/>
    <cellStyle name="Normal 9 4 4 3" xfId="39904"/>
    <cellStyle name="Normal 9 4 4 3 2" xfId="39905"/>
    <cellStyle name="Normal 9 4 4 3 2 2" xfId="39906"/>
    <cellStyle name="Normal 9 4 4 3 3" xfId="39907"/>
    <cellStyle name="Normal 9 4 4 3 4" xfId="39908"/>
    <cellStyle name="Normal 9 4 4 4" xfId="39909"/>
    <cellStyle name="Normal 9 4 4 4 2" xfId="39910"/>
    <cellStyle name="Normal 9 4 4 5" xfId="39911"/>
    <cellStyle name="Normal 9 4 4 6" xfId="39912"/>
    <cellStyle name="Normal 9 4 5" xfId="39913"/>
    <cellStyle name="Normal 9 4 5 2" xfId="39914"/>
    <cellStyle name="Normal 9 4 5 2 2" xfId="39915"/>
    <cellStyle name="Normal 9 4 5 3" xfId="39916"/>
    <cellStyle name="Normal 9 4 5 4" xfId="39917"/>
    <cellStyle name="Normal 9 4 6" xfId="39918"/>
    <cellStyle name="Normal 9 4 6 2" xfId="39919"/>
    <cellStyle name="Normal 9 4 6 2 2" xfId="39920"/>
    <cellStyle name="Normal 9 4 6 3" xfId="39921"/>
    <cellStyle name="Normal 9 4 6 4" xfId="39922"/>
    <cellStyle name="Normal 9 4 7" xfId="39923"/>
    <cellStyle name="Normal 9 4 7 2" xfId="39924"/>
    <cellStyle name="Normal 9 4 8" xfId="39925"/>
    <cellStyle name="Normal 9 4 9" xfId="39926"/>
    <cellStyle name="Normal 9 5" xfId="39927"/>
    <cellStyle name="Normal 9 5 10" xfId="39928"/>
    <cellStyle name="Normal 9 5 11" xfId="39929"/>
    <cellStyle name="Normal 9 5 2" xfId="39930"/>
    <cellStyle name="Normal 9 5 2 2" xfId="39931"/>
    <cellStyle name="Normal 9 5 2 2 2" xfId="39932"/>
    <cellStyle name="Normal 9 5 2 2 2 2" xfId="39933"/>
    <cellStyle name="Normal 9 5 2 2 2 2 2" xfId="39934"/>
    <cellStyle name="Normal 9 5 2 2 2 3" xfId="39935"/>
    <cellStyle name="Normal 9 5 2 2 2 4" xfId="39936"/>
    <cellStyle name="Normal 9 5 2 2 3" xfId="39937"/>
    <cellStyle name="Normal 9 5 2 2 3 2" xfId="39938"/>
    <cellStyle name="Normal 9 5 2 2 3 2 2" xfId="39939"/>
    <cellStyle name="Normal 9 5 2 2 3 3" xfId="39940"/>
    <cellStyle name="Normal 9 5 2 2 3 4" xfId="39941"/>
    <cellStyle name="Normal 9 5 2 2 4" xfId="39942"/>
    <cellStyle name="Normal 9 5 2 2 4 2" xfId="39943"/>
    <cellStyle name="Normal 9 5 2 2 4 3" xfId="39944"/>
    <cellStyle name="Normal 9 5 2 2 5" xfId="39945"/>
    <cellStyle name="Normal 9 5 2 2 5 2" xfId="39946"/>
    <cellStyle name="Normal 9 5 2 2 5 3" xfId="39947"/>
    <cellStyle name="Normal 9 5 2 2 6" xfId="39948"/>
    <cellStyle name="Normal 9 5 2 2 7" xfId="39949"/>
    <cellStyle name="Normal 9 5 2 3" xfId="39950"/>
    <cellStyle name="Normal 9 5 2 3 2" xfId="39951"/>
    <cellStyle name="Normal 9 5 2 3 2 2" xfId="39952"/>
    <cellStyle name="Normal 9 5 2 3 2 3" xfId="39953"/>
    <cellStyle name="Normal 9 5 2 3 3" xfId="39954"/>
    <cellStyle name="Normal 9 5 2 3 3 2" xfId="39955"/>
    <cellStyle name="Normal 9 5 2 3 3 3" xfId="39956"/>
    <cellStyle name="Normal 9 5 2 3 4" xfId="39957"/>
    <cellStyle name="Normal 9 5 2 3 5" xfId="39958"/>
    <cellStyle name="Normal 9 5 2 4" xfId="39959"/>
    <cellStyle name="Normal 9 5 2 4 2" xfId="39960"/>
    <cellStyle name="Normal 9 5 2 4 2 2" xfId="39961"/>
    <cellStyle name="Normal 9 5 2 4 2 3" xfId="39962"/>
    <cellStyle name="Normal 9 5 2 4 3" xfId="39963"/>
    <cellStyle name="Normal 9 5 2 4 3 2" xfId="39964"/>
    <cellStyle name="Normal 9 5 2 4 3 3" xfId="39965"/>
    <cellStyle name="Normal 9 5 2 4 4" xfId="39966"/>
    <cellStyle name="Normal 9 5 2 4 5" xfId="39967"/>
    <cellStyle name="Normal 9 5 2 5" xfId="39968"/>
    <cellStyle name="Normal 9 5 2 5 2" xfId="39969"/>
    <cellStyle name="Normal 9 5 2 5 3" xfId="39970"/>
    <cellStyle name="Normal 9 5 2 6" xfId="39971"/>
    <cellStyle name="Normal 9 5 2 6 2" xfId="39972"/>
    <cellStyle name="Normal 9 5 2 6 3" xfId="39973"/>
    <cellStyle name="Normal 9 5 2 7" xfId="39974"/>
    <cellStyle name="Normal 9 5 2 8" xfId="39975"/>
    <cellStyle name="Normal 9 5 3" xfId="39976"/>
    <cellStyle name="Normal 9 5 3 2" xfId="39977"/>
    <cellStyle name="Normal 9 5 3 2 2" xfId="39978"/>
    <cellStyle name="Normal 9 5 3 2 2 2" xfId="39979"/>
    <cellStyle name="Normal 9 5 3 2 2 2 2" xfId="39980"/>
    <cellStyle name="Normal 9 5 3 2 2 2 3" xfId="39981"/>
    <cellStyle name="Normal 9 5 3 2 2 3" xfId="39982"/>
    <cellStyle name="Normal 9 5 3 2 2 3 2" xfId="39983"/>
    <cellStyle name="Normal 9 5 3 2 2 3 3" xfId="39984"/>
    <cellStyle name="Normal 9 5 3 2 2 4" xfId="39985"/>
    <cellStyle name="Normal 9 5 3 2 2 5" xfId="39986"/>
    <cellStyle name="Normal 9 5 3 2 3" xfId="39987"/>
    <cellStyle name="Normal 9 5 3 2 3 2" xfId="39988"/>
    <cellStyle name="Normal 9 5 3 2 3 2 2" xfId="39989"/>
    <cellStyle name="Normal 9 5 3 2 3 2 3" xfId="39990"/>
    <cellStyle name="Normal 9 5 3 2 3 3" xfId="39991"/>
    <cellStyle name="Normal 9 5 3 2 3 3 2" xfId="39992"/>
    <cellStyle name="Normal 9 5 3 2 3 3 3" xfId="39993"/>
    <cellStyle name="Normal 9 5 3 2 3 4" xfId="39994"/>
    <cellStyle name="Normal 9 5 3 2 3 5" xfId="39995"/>
    <cellStyle name="Normal 9 5 3 2 4" xfId="39996"/>
    <cellStyle name="Normal 9 5 3 2 4 2" xfId="39997"/>
    <cellStyle name="Normal 9 5 3 2 4 3" xfId="39998"/>
    <cellStyle name="Normal 9 5 3 2 5" xfId="39999"/>
    <cellStyle name="Normal 9 5 3 2 5 2" xfId="40000"/>
    <cellStyle name="Normal 9 5 3 2 5 3" xfId="40001"/>
    <cellStyle name="Normal 9 5 3 2 6" xfId="40002"/>
    <cellStyle name="Normal 9 5 3 2 7" xfId="40003"/>
    <cellStyle name="Normal 9 5 3 3" xfId="40004"/>
    <cellStyle name="Normal 9 5 3 3 2" xfId="40005"/>
    <cellStyle name="Normal 9 5 3 3 2 2" xfId="40006"/>
    <cellStyle name="Normal 9 5 3 3 2 3" xfId="40007"/>
    <cellStyle name="Normal 9 5 3 3 3" xfId="40008"/>
    <cellStyle name="Normal 9 5 3 3 3 2" xfId="40009"/>
    <cellStyle name="Normal 9 5 3 3 3 3" xfId="40010"/>
    <cellStyle name="Normal 9 5 3 3 4" xfId="40011"/>
    <cellStyle name="Normal 9 5 3 3 4 2" xfId="40012"/>
    <cellStyle name="Normal 9 5 3 3 4 3" xfId="40013"/>
    <cellStyle name="Normal 9 5 3 3 5" xfId="40014"/>
    <cellStyle name="Normal 9 5 3 3 5 2" xfId="40015"/>
    <cellStyle name="Normal 9 5 3 3 5 3" xfId="40016"/>
    <cellStyle name="Normal 9 5 3 3 6" xfId="40017"/>
    <cellStyle name="Normal 9 5 3 3 7" xfId="40018"/>
    <cellStyle name="Normal 9 5 3 4" xfId="40019"/>
    <cellStyle name="Normal 9 5 3 4 2" xfId="40020"/>
    <cellStyle name="Normal 9 5 3 4 2 2" xfId="40021"/>
    <cellStyle name="Normal 9 5 3 4 2 3" xfId="40022"/>
    <cellStyle name="Normal 9 5 3 4 3" xfId="40023"/>
    <cellStyle name="Normal 9 5 3 4 3 2" xfId="40024"/>
    <cellStyle name="Normal 9 5 3 4 3 3" xfId="40025"/>
    <cellStyle name="Normal 9 5 3 4 4" xfId="40026"/>
    <cellStyle name="Normal 9 5 3 4 5" xfId="40027"/>
    <cellStyle name="Normal 9 5 3 5" xfId="40028"/>
    <cellStyle name="Normal 9 5 3 5 2" xfId="40029"/>
    <cellStyle name="Normal 9 5 3 5 2 2" xfId="40030"/>
    <cellStyle name="Normal 9 5 3 5 2 3" xfId="40031"/>
    <cellStyle name="Normal 9 5 3 5 3" xfId="40032"/>
    <cellStyle name="Normal 9 5 3 5 3 2" xfId="40033"/>
    <cellStyle name="Normal 9 5 3 5 3 3" xfId="40034"/>
    <cellStyle name="Normal 9 5 3 5 4" xfId="40035"/>
    <cellStyle name="Normal 9 5 3 5 5" xfId="40036"/>
    <cellStyle name="Normal 9 5 3 6" xfId="40037"/>
    <cellStyle name="Normal 9 5 3 6 2" xfId="40038"/>
    <cellStyle name="Normal 9 5 3 6 3" xfId="40039"/>
    <cellStyle name="Normal 9 5 3 7" xfId="40040"/>
    <cellStyle name="Normal 9 5 3 7 2" xfId="40041"/>
    <cellStyle name="Normal 9 5 3 7 3" xfId="40042"/>
    <cellStyle name="Normal 9 5 3 8" xfId="40043"/>
    <cellStyle name="Normal 9 5 3 9" xfId="40044"/>
    <cellStyle name="Normal 9 5 4" xfId="40045"/>
    <cellStyle name="Normal 9 5 4 2" xfId="40046"/>
    <cellStyle name="Normal 9 5 4 2 2" xfId="40047"/>
    <cellStyle name="Normal 9 5 4 2 2 2" xfId="40048"/>
    <cellStyle name="Normal 9 5 4 2 2 3" xfId="40049"/>
    <cellStyle name="Normal 9 5 4 2 3" xfId="40050"/>
    <cellStyle name="Normal 9 5 4 2 3 2" xfId="40051"/>
    <cellStyle name="Normal 9 5 4 2 3 3" xfId="40052"/>
    <cellStyle name="Normal 9 5 4 2 4" xfId="40053"/>
    <cellStyle name="Normal 9 5 4 2 5" xfId="40054"/>
    <cellStyle name="Normal 9 5 4 3" xfId="40055"/>
    <cellStyle name="Normal 9 5 4 3 2" xfId="40056"/>
    <cellStyle name="Normal 9 5 4 3 2 2" xfId="40057"/>
    <cellStyle name="Normal 9 5 4 3 2 3" xfId="40058"/>
    <cellStyle name="Normal 9 5 4 3 3" xfId="40059"/>
    <cellStyle name="Normal 9 5 4 3 3 2" xfId="40060"/>
    <cellStyle name="Normal 9 5 4 3 3 3" xfId="40061"/>
    <cellStyle name="Normal 9 5 4 3 4" xfId="40062"/>
    <cellStyle name="Normal 9 5 4 3 5" xfId="40063"/>
    <cellStyle name="Normal 9 5 4 4" xfId="40064"/>
    <cellStyle name="Normal 9 5 4 4 2" xfId="40065"/>
    <cellStyle name="Normal 9 5 4 4 3" xfId="40066"/>
    <cellStyle name="Normal 9 5 4 5" xfId="40067"/>
    <cellStyle name="Normal 9 5 4 5 2" xfId="40068"/>
    <cellStyle name="Normal 9 5 4 5 3" xfId="40069"/>
    <cellStyle name="Normal 9 5 4 6" xfId="40070"/>
    <cellStyle name="Normal 9 5 4 7" xfId="40071"/>
    <cellStyle name="Normal 9 5 5" xfId="40072"/>
    <cellStyle name="Normal 9 5 5 2" xfId="40073"/>
    <cellStyle name="Normal 9 5 5 2 2" xfId="40074"/>
    <cellStyle name="Normal 9 5 5 2 3" xfId="40075"/>
    <cellStyle name="Normal 9 5 5 3" xfId="40076"/>
    <cellStyle name="Normal 9 5 5 3 2" xfId="40077"/>
    <cellStyle name="Normal 9 5 5 3 3" xfId="40078"/>
    <cellStyle name="Normal 9 5 5 4" xfId="40079"/>
    <cellStyle name="Normal 9 5 5 4 2" xfId="40080"/>
    <cellStyle name="Normal 9 5 5 4 3" xfId="40081"/>
    <cellStyle name="Normal 9 5 5 5" xfId="40082"/>
    <cellStyle name="Normal 9 5 5 5 2" xfId="40083"/>
    <cellStyle name="Normal 9 5 5 5 3" xfId="40084"/>
    <cellStyle name="Normal 9 5 5 6" xfId="40085"/>
    <cellStyle name="Normal 9 5 5 7" xfId="40086"/>
    <cellStyle name="Normal 9 5 6" xfId="40087"/>
    <cellStyle name="Normal 9 5 6 2" xfId="40088"/>
    <cellStyle name="Normal 9 5 6 2 2" xfId="40089"/>
    <cellStyle name="Normal 9 5 6 2 3" xfId="40090"/>
    <cellStyle name="Normal 9 5 6 3" xfId="40091"/>
    <cellStyle name="Normal 9 5 6 3 2" xfId="40092"/>
    <cellStyle name="Normal 9 5 6 3 3" xfId="40093"/>
    <cellStyle name="Normal 9 5 6 4" xfId="40094"/>
    <cellStyle name="Normal 9 5 6 5" xfId="40095"/>
    <cellStyle name="Normal 9 5 7" xfId="40096"/>
    <cellStyle name="Normal 9 5 7 2" xfId="40097"/>
    <cellStyle name="Normal 9 5 7 2 2" xfId="40098"/>
    <cellStyle name="Normal 9 5 7 2 3" xfId="40099"/>
    <cellStyle name="Normal 9 5 7 3" xfId="40100"/>
    <cellStyle name="Normal 9 5 7 3 2" xfId="40101"/>
    <cellStyle name="Normal 9 5 7 3 3" xfId="40102"/>
    <cellStyle name="Normal 9 5 7 4" xfId="40103"/>
    <cellStyle name="Normal 9 5 7 5" xfId="40104"/>
    <cellStyle name="Normal 9 5 8" xfId="40105"/>
    <cellStyle name="Normal 9 5 8 2" xfId="40106"/>
    <cellStyle name="Normal 9 5 8 3" xfId="40107"/>
    <cellStyle name="Normal 9 5 9" xfId="40108"/>
    <cellStyle name="Normal 9 5 9 2" xfId="40109"/>
    <cellStyle name="Normal 9 5 9 3" xfId="40110"/>
    <cellStyle name="Normal 9 5_10070" xfId="40111"/>
    <cellStyle name="Normal 9 6" xfId="40112"/>
    <cellStyle name="Normal 9 6 2" xfId="40113"/>
    <cellStyle name="Normal 9 6 2 2" xfId="40114"/>
    <cellStyle name="Normal 9 6 2 2 2" xfId="40115"/>
    <cellStyle name="Normal 9 6 2 2 2 2" xfId="40116"/>
    <cellStyle name="Normal 9 6 2 2 3" xfId="40117"/>
    <cellStyle name="Normal 9 6 2 2 4" xfId="40118"/>
    <cellStyle name="Normal 9 6 2 3" xfId="40119"/>
    <cellStyle name="Normal 9 6 2 3 2" xfId="40120"/>
    <cellStyle name="Normal 9 6 2 3 2 2" xfId="40121"/>
    <cellStyle name="Normal 9 6 2 3 3" xfId="40122"/>
    <cellStyle name="Normal 9 6 2 3 4" xfId="40123"/>
    <cellStyle name="Normal 9 6 2 4" xfId="40124"/>
    <cellStyle name="Normal 9 6 2 4 2" xfId="40125"/>
    <cellStyle name="Normal 9 6 2 5" xfId="40126"/>
    <cellStyle name="Normal 9 6 2 6" xfId="40127"/>
    <cellStyle name="Normal 9 6 3" xfId="40128"/>
    <cellStyle name="Normal 9 6 3 2" xfId="40129"/>
    <cellStyle name="Normal 9 6 3 2 2" xfId="40130"/>
    <cellStyle name="Normal 9 6 3 2 3" xfId="40131"/>
    <cellStyle name="Normal 9 6 3 3" xfId="40132"/>
    <cellStyle name="Normal 9 6 3 3 2" xfId="40133"/>
    <cellStyle name="Normal 9 6 3 3 3" xfId="40134"/>
    <cellStyle name="Normal 9 6 3 4" xfId="40135"/>
    <cellStyle name="Normal 9 6 3 5" xfId="40136"/>
    <cellStyle name="Normal 9 6 4" xfId="40137"/>
    <cellStyle name="Normal 9 6 4 2" xfId="40138"/>
    <cellStyle name="Normal 9 6 4 2 2" xfId="40139"/>
    <cellStyle name="Normal 9 6 4 3" xfId="40140"/>
    <cellStyle name="Normal 9 6 4 4" xfId="40141"/>
    <cellStyle name="Normal 9 6 5" xfId="40142"/>
    <cellStyle name="Normal 9 6 5 2" xfId="40143"/>
    <cellStyle name="Normal 9 6 5 3" xfId="40144"/>
    <cellStyle name="Normal 9 6 6" xfId="40145"/>
    <cellStyle name="Normal 9 6 7" xfId="40146"/>
    <cellStyle name="Normal 9 7" xfId="40147"/>
    <cellStyle name="Normal 9 7 2" xfId="40148"/>
    <cellStyle name="Normal 9 7 2 2" xfId="40149"/>
    <cellStyle name="Normal 9 7 2 2 2" xfId="40150"/>
    <cellStyle name="Normal 9 7 2 3" xfId="40151"/>
    <cellStyle name="Normal 9 7 2 4" xfId="40152"/>
    <cellStyle name="Normal 9 7 3" xfId="40153"/>
    <cellStyle name="Normal 9 7 3 2" xfId="40154"/>
    <cellStyle name="Normal 9 7 3 2 2" xfId="40155"/>
    <cellStyle name="Normal 9 7 3 3" xfId="40156"/>
    <cellStyle name="Normal 9 7 3 4" xfId="40157"/>
    <cellStyle name="Normal 9 7 4" xfId="40158"/>
    <cellStyle name="Normal 9 7 4 2" xfId="40159"/>
    <cellStyle name="Normal 9 7 4 3" xfId="40160"/>
    <cellStyle name="Normal 9 7 5" xfId="40161"/>
    <cellStyle name="Normal 9 7 5 2" xfId="40162"/>
    <cellStyle name="Normal 9 7 5 3" xfId="40163"/>
    <cellStyle name="Normal 9 7 6" xfId="40164"/>
    <cellStyle name="Normal 9 7 7" xfId="40165"/>
    <cellStyle name="Normal 9 8" xfId="40166"/>
    <cellStyle name="Normal 9 8 2" xfId="40167"/>
    <cellStyle name="Normal 9 8 2 2" xfId="40168"/>
    <cellStyle name="Normal 9 8 2 3" xfId="40169"/>
    <cellStyle name="Normal 9 8 3" xfId="40170"/>
    <cellStyle name="Normal 9 8 3 2" xfId="40171"/>
    <cellStyle name="Normal 9 8 3 3" xfId="40172"/>
    <cellStyle name="Normal 9 8 4" xfId="40173"/>
    <cellStyle name="Normal 9 8 4 2" xfId="40174"/>
    <cellStyle name="Normal 9 8 5" xfId="40175"/>
    <cellStyle name="Normal 9 8 6" xfId="40176"/>
    <cellStyle name="Normal 9 9" xfId="40177"/>
    <cellStyle name="Normal 9 9 2" xfId="40178"/>
    <cellStyle name="Normal 9 9 2 2" xfId="40179"/>
    <cellStyle name="Normal 9 9 2 3" xfId="40180"/>
    <cellStyle name="Normal 9 9 3" xfId="40181"/>
    <cellStyle name="Normal 9 9 3 2" xfId="40182"/>
    <cellStyle name="Normal 9 9 3 3" xfId="40183"/>
    <cellStyle name="Normal 9 9 4" xfId="40184"/>
    <cellStyle name="Normal 9 9 5" xfId="40185"/>
    <cellStyle name="Normal 9_2112 Salary" xfId="40186"/>
    <cellStyle name="Normal 90" xfId="40187"/>
    <cellStyle name="Normal 90 2" xfId="40188"/>
    <cellStyle name="Normal 90 2 2" xfId="40189"/>
    <cellStyle name="Normal 90 2 2 2" xfId="40190"/>
    <cellStyle name="Normal 90 2 2 3" xfId="40191"/>
    <cellStyle name="Normal 90 2 3" xfId="40192"/>
    <cellStyle name="Normal 90 3" xfId="40193"/>
    <cellStyle name="Normal 90 4" xfId="40194"/>
    <cellStyle name="Normal 91" xfId="40195"/>
    <cellStyle name="Normal 91 2" xfId="40196"/>
    <cellStyle name="Normal 91 3" xfId="40197"/>
    <cellStyle name="Normal 92" xfId="40198"/>
    <cellStyle name="Normal 92 2" xfId="40199"/>
    <cellStyle name="Normal 92 2 2" xfId="40200"/>
    <cellStyle name="Normal 92 2 2 2" xfId="40201"/>
    <cellStyle name="Normal 92 2 3" xfId="40202"/>
    <cellStyle name="Normal 92 2 4" xfId="40203"/>
    <cellStyle name="Normal 92 3" xfId="40204"/>
    <cellStyle name="Normal 92 4" xfId="40205"/>
    <cellStyle name="Normal 93" xfId="40206"/>
    <cellStyle name="Normal 93 2" xfId="40207"/>
    <cellStyle name="Normal 93 2 2" xfId="40208"/>
    <cellStyle name="Normal 93 2 3" xfId="40209"/>
    <cellStyle name="Normal 93 3" xfId="40210"/>
    <cellStyle name="Normal 93 3 2" xfId="40211"/>
    <cellStyle name="Normal 93 4" xfId="40212"/>
    <cellStyle name="Normal 93 5" xfId="40213"/>
    <cellStyle name="Normal 94" xfId="40214"/>
    <cellStyle name="Normal 94 2" xfId="40215"/>
    <cellStyle name="Normal 94 2 2" xfId="40216"/>
    <cellStyle name="Normal 94 2 3" xfId="40217"/>
    <cellStyle name="Normal 94 3" xfId="40218"/>
    <cellStyle name="Normal 94 3 2" xfId="40219"/>
    <cellStyle name="Normal 94 4" xfId="40220"/>
    <cellStyle name="Normal 94 5" xfId="40221"/>
    <cellStyle name="Normal 95" xfId="40222"/>
    <cellStyle name="Normal 95 2" xfId="40223"/>
    <cellStyle name="Normal 95 2 2" xfId="40224"/>
    <cellStyle name="Normal 95 2 3" xfId="40225"/>
    <cellStyle name="Normal 95 3" xfId="40226"/>
    <cellStyle name="Normal 95 3 2" xfId="40227"/>
    <cellStyle name="Normal 95 4" xfId="40228"/>
    <cellStyle name="Normal 95 5" xfId="40229"/>
    <cellStyle name="Normal 96" xfId="40230"/>
    <cellStyle name="Normal 96 2" xfId="40231"/>
    <cellStyle name="Normal 96 2 2" xfId="40232"/>
    <cellStyle name="Normal 96 2 3" xfId="40233"/>
    <cellStyle name="Normal 96 3" xfId="40234"/>
    <cellStyle name="Normal 96 3 2" xfId="40235"/>
    <cellStyle name="Normal 96 4" xfId="40236"/>
    <cellStyle name="Normal 96 5" xfId="40237"/>
    <cellStyle name="Normal 97" xfId="40238"/>
    <cellStyle name="Normal 97 2" xfId="40239"/>
    <cellStyle name="Normal 97 2 2" xfId="40240"/>
    <cellStyle name="Normal 97 2 3" xfId="40241"/>
    <cellStyle name="Normal 97 3" xfId="40242"/>
    <cellStyle name="Normal 97 3 2" xfId="40243"/>
    <cellStyle name="Normal 97 4" xfId="40244"/>
    <cellStyle name="Normal 97 5" xfId="40245"/>
    <cellStyle name="Normal 98" xfId="40246"/>
    <cellStyle name="Normal 98 2" xfId="40247"/>
    <cellStyle name="Normal 98 2 2" xfId="40248"/>
    <cellStyle name="Normal 98 2 2 2" xfId="40249"/>
    <cellStyle name="Normal 98 2 3" xfId="40250"/>
    <cellStyle name="Normal 98 2 4" xfId="40251"/>
    <cellStyle name="Normal 98 3" xfId="40252"/>
    <cellStyle name="Normal 98 4" xfId="40253"/>
    <cellStyle name="Normal 99" xfId="40254"/>
    <cellStyle name="Normal 99 2" xfId="40255"/>
    <cellStyle name="Normal 99 2 2" xfId="40256"/>
    <cellStyle name="Normal 99 2 3" xfId="40257"/>
    <cellStyle name="Normal 99 3" xfId="40258"/>
    <cellStyle name="Normal 99 3 2" xfId="40259"/>
    <cellStyle name="Normal 99 3 3" xfId="40260"/>
    <cellStyle name="Normal 99 4" xfId="40261"/>
    <cellStyle name="Normal 99 4 2" xfId="40262"/>
    <cellStyle name="Normal 99 4 3" xfId="40263"/>
    <cellStyle name="Normal 99 5" xfId="40264"/>
    <cellStyle name="Normal 99 6" xfId="40265"/>
    <cellStyle name="Normal_2183 Regulated Price Out Final 6-7-2012" xfId="46120"/>
    <cellStyle name="Normal_All Other Rates" xfId="7"/>
    <cellStyle name="Normal_Regulated Price Out 9-6-2011 Final HL" xfId="4"/>
    <cellStyle name="Note 2" xfId="40266"/>
    <cellStyle name="Note 2 2" xfId="40267"/>
    <cellStyle name="Note 2 2 2" xfId="40268"/>
    <cellStyle name="Note 2 2 2 10" xfId="40269"/>
    <cellStyle name="Note 2 2 2 10 2" xfId="40270"/>
    <cellStyle name="Note 2 2 2 10 3" xfId="40271"/>
    <cellStyle name="Note 2 2 2 11" xfId="40272"/>
    <cellStyle name="Note 2 2 2 11 2" xfId="40273"/>
    <cellStyle name="Note 2 2 2 11 3" xfId="40274"/>
    <cellStyle name="Note 2 2 2 12" xfId="40275"/>
    <cellStyle name="Note 2 2 2 2" xfId="40276"/>
    <cellStyle name="Note 2 2 2 2 2" xfId="40277"/>
    <cellStyle name="Note 2 2 2 2 2 2" xfId="40278"/>
    <cellStyle name="Note 2 2 2 2 2 3" xfId="40279"/>
    <cellStyle name="Note 2 2 2 2 3" xfId="40280"/>
    <cellStyle name="Note 2 2 2 2 3 2" xfId="40281"/>
    <cellStyle name="Note 2 2 2 2 3 3" xfId="40282"/>
    <cellStyle name="Note 2 2 2 2 4" xfId="40283"/>
    <cellStyle name="Note 2 2 2 2 4 2" xfId="40284"/>
    <cellStyle name="Note 2 2 2 2 4 3" xfId="40285"/>
    <cellStyle name="Note 2 2 2 2 5" xfId="40286"/>
    <cellStyle name="Note 2 2 2 2 5 2" xfId="40287"/>
    <cellStyle name="Note 2 2 2 2 5 3" xfId="40288"/>
    <cellStyle name="Note 2 2 2 2 6" xfId="40289"/>
    <cellStyle name="Note 2 2 2 2 6 2" xfId="40290"/>
    <cellStyle name="Note 2 2 2 2 6 3" xfId="40291"/>
    <cellStyle name="Note 2 2 2 2 7" xfId="40292"/>
    <cellStyle name="Note 2 2 2 2 7 2" xfId="40293"/>
    <cellStyle name="Note 2 2 2 2 7 3" xfId="40294"/>
    <cellStyle name="Note 2 2 2 2 8" xfId="40295"/>
    <cellStyle name="Note 2 2 2 3" xfId="40296"/>
    <cellStyle name="Note 2 2 2 3 2" xfId="40297"/>
    <cellStyle name="Note 2 2 2 3 2 2" xfId="40298"/>
    <cellStyle name="Note 2 2 2 3 2 3" xfId="40299"/>
    <cellStyle name="Note 2 2 2 3 3" xfId="40300"/>
    <cellStyle name="Note 2 2 2 3 3 2" xfId="40301"/>
    <cellStyle name="Note 2 2 2 3 3 3" xfId="40302"/>
    <cellStyle name="Note 2 2 2 3 4" xfId="40303"/>
    <cellStyle name="Note 2 2 2 3 4 2" xfId="40304"/>
    <cellStyle name="Note 2 2 2 3 4 3" xfId="40305"/>
    <cellStyle name="Note 2 2 2 3 5" xfId="40306"/>
    <cellStyle name="Note 2 2 2 3 5 2" xfId="40307"/>
    <cellStyle name="Note 2 2 2 3 5 3" xfId="40308"/>
    <cellStyle name="Note 2 2 2 3 6" xfId="40309"/>
    <cellStyle name="Note 2 2 2 3 6 2" xfId="40310"/>
    <cellStyle name="Note 2 2 2 3 6 3" xfId="40311"/>
    <cellStyle name="Note 2 2 2 3 7" xfId="40312"/>
    <cellStyle name="Note 2 2 2 3 7 2" xfId="40313"/>
    <cellStyle name="Note 2 2 2 3 7 3" xfId="40314"/>
    <cellStyle name="Note 2 2 2 3 8" xfId="40315"/>
    <cellStyle name="Note 2 2 2 4" xfId="40316"/>
    <cellStyle name="Note 2 2 2 4 2" xfId="40317"/>
    <cellStyle name="Note 2 2 2 4 2 2" xfId="40318"/>
    <cellStyle name="Note 2 2 2 4 2 3" xfId="40319"/>
    <cellStyle name="Note 2 2 2 4 3" xfId="40320"/>
    <cellStyle name="Note 2 2 2 4 3 2" xfId="40321"/>
    <cellStyle name="Note 2 2 2 4 3 3" xfId="40322"/>
    <cellStyle name="Note 2 2 2 4 4" xfId="40323"/>
    <cellStyle name="Note 2 2 2 4 4 2" xfId="40324"/>
    <cellStyle name="Note 2 2 2 4 4 3" xfId="40325"/>
    <cellStyle name="Note 2 2 2 4 5" xfId="40326"/>
    <cellStyle name="Note 2 2 2 4 5 2" xfId="40327"/>
    <cellStyle name="Note 2 2 2 4 5 3" xfId="40328"/>
    <cellStyle name="Note 2 2 2 4 6" xfId="40329"/>
    <cellStyle name="Note 2 2 2 4 6 2" xfId="40330"/>
    <cellStyle name="Note 2 2 2 4 6 3" xfId="40331"/>
    <cellStyle name="Note 2 2 2 4 7" xfId="40332"/>
    <cellStyle name="Note 2 2 2 4 7 2" xfId="40333"/>
    <cellStyle name="Note 2 2 2 4 7 3" xfId="40334"/>
    <cellStyle name="Note 2 2 2 4 8" xfId="40335"/>
    <cellStyle name="Note 2 2 2 5" xfId="40336"/>
    <cellStyle name="Note 2 2 2 5 2" xfId="40337"/>
    <cellStyle name="Note 2 2 2 5 2 2" xfId="40338"/>
    <cellStyle name="Note 2 2 2 5 2 3" xfId="40339"/>
    <cellStyle name="Note 2 2 2 5 3" xfId="40340"/>
    <cellStyle name="Note 2 2 2 5 3 2" xfId="40341"/>
    <cellStyle name="Note 2 2 2 5 3 3" xfId="40342"/>
    <cellStyle name="Note 2 2 2 5 4" xfId="40343"/>
    <cellStyle name="Note 2 2 2 5 4 2" xfId="40344"/>
    <cellStyle name="Note 2 2 2 5 4 3" xfId="40345"/>
    <cellStyle name="Note 2 2 2 5 5" xfId="40346"/>
    <cellStyle name="Note 2 2 2 5 5 2" xfId="40347"/>
    <cellStyle name="Note 2 2 2 5 5 3" xfId="40348"/>
    <cellStyle name="Note 2 2 2 5 6" xfId="40349"/>
    <cellStyle name="Note 2 2 2 5 6 2" xfId="40350"/>
    <cellStyle name="Note 2 2 2 5 6 3" xfId="40351"/>
    <cellStyle name="Note 2 2 2 5 7" xfId="40352"/>
    <cellStyle name="Note 2 2 2 5 7 2" xfId="40353"/>
    <cellStyle name="Note 2 2 2 5 7 3" xfId="40354"/>
    <cellStyle name="Note 2 2 2 5 8" xfId="40355"/>
    <cellStyle name="Note 2 2 2 6" xfId="40356"/>
    <cellStyle name="Note 2 2 2 6 2" xfId="40357"/>
    <cellStyle name="Note 2 2 2 7" xfId="40358"/>
    <cellStyle name="Note 2 2 2 7 2" xfId="40359"/>
    <cellStyle name="Note 2 2 2 7 3" xfId="40360"/>
    <cellStyle name="Note 2 2 2 8" xfId="40361"/>
    <cellStyle name="Note 2 2 2 8 2" xfId="40362"/>
    <cellStyle name="Note 2 2 2 8 3" xfId="40363"/>
    <cellStyle name="Note 2 2 2 9" xfId="40364"/>
    <cellStyle name="Note 2 2 2 9 2" xfId="40365"/>
    <cellStyle name="Note 2 2 2 9 3" xfId="40366"/>
    <cellStyle name="Note 2 2 3" xfId="40367"/>
    <cellStyle name="Note 2 2 3 10" xfId="40368"/>
    <cellStyle name="Note 2 2 3 10 2" xfId="40369"/>
    <cellStyle name="Note 2 2 3 10 3" xfId="40370"/>
    <cellStyle name="Note 2 2 3 11" xfId="40371"/>
    <cellStyle name="Note 2 2 3 11 2" xfId="40372"/>
    <cellStyle name="Note 2 2 3 11 3" xfId="40373"/>
    <cellStyle name="Note 2 2 3 12" xfId="40374"/>
    <cellStyle name="Note 2 2 3 2" xfId="40375"/>
    <cellStyle name="Note 2 2 3 2 2" xfId="40376"/>
    <cellStyle name="Note 2 2 3 2 2 2" xfId="40377"/>
    <cellStyle name="Note 2 2 3 2 2 3" xfId="40378"/>
    <cellStyle name="Note 2 2 3 2 3" xfId="40379"/>
    <cellStyle name="Note 2 2 3 2 3 2" xfId="40380"/>
    <cellStyle name="Note 2 2 3 2 3 3" xfId="40381"/>
    <cellStyle name="Note 2 2 3 2 4" xfId="40382"/>
    <cellStyle name="Note 2 2 3 2 4 2" xfId="40383"/>
    <cellStyle name="Note 2 2 3 2 4 3" xfId="40384"/>
    <cellStyle name="Note 2 2 3 2 5" xfId="40385"/>
    <cellStyle name="Note 2 2 3 2 5 2" xfId="40386"/>
    <cellStyle name="Note 2 2 3 2 5 3" xfId="40387"/>
    <cellStyle name="Note 2 2 3 2 6" xfId="40388"/>
    <cellStyle name="Note 2 2 3 2 6 2" xfId="40389"/>
    <cellStyle name="Note 2 2 3 2 6 3" xfId="40390"/>
    <cellStyle name="Note 2 2 3 2 7" xfId="40391"/>
    <cellStyle name="Note 2 2 3 2 7 2" xfId="40392"/>
    <cellStyle name="Note 2 2 3 2 7 3" xfId="40393"/>
    <cellStyle name="Note 2 2 3 2 8" xfId="40394"/>
    <cellStyle name="Note 2 2 3 3" xfId="40395"/>
    <cellStyle name="Note 2 2 3 3 2" xfId="40396"/>
    <cellStyle name="Note 2 2 3 3 2 2" xfId="40397"/>
    <cellStyle name="Note 2 2 3 3 2 3" xfId="40398"/>
    <cellStyle name="Note 2 2 3 3 3" xfId="40399"/>
    <cellStyle name="Note 2 2 3 3 3 2" xfId="40400"/>
    <cellStyle name="Note 2 2 3 3 3 3" xfId="40401"/>
    <cellStyle name="Note 2 2 3 3 4" xfId="40402"/>
    <cellStyle name="Note 2 2 3 3 4 2" xfId="40403"/>
    <cellStyle name="Note 2 2 3 3 4 3" xfId="40404"/>
    <cellStyle name="Note 2 2 3 3 5" xfId="40405"/>
    <cellStyle name="Note 2 2 3 3 5 2" xfId="40406"/>
    <cellStyle name="Note 2 2 3 3 5 3" xfId="40407"/>
    <cellStyle name="Note 2 2 3 3 6" xfId="40408"/>
    <cellStyle name="Note 2 2 3 3 6 2" xfId="40409"/>
    <cellStyle name="Note 2 2 3 3 6 3" xfId="40410"/>
    <cellStyle name="Note 2 2 3 3 7" xfId="40411"/>
    <cellStyle name="Note 2 2 3 3 7 2" xfId="40412"/>
    <cellStyle name="Note 2 2 3 3 7 3" xfId="40413"/>
    <cellStyle name="Note 2 2 3 3 8" xfId="40414"/>
    <cellStyle name="Note 2 2 3 4" xfId="40415"/>
    <cellStyle name="Note 2 2 3 4 2" xfId="40416"/>
    <cellStyle name="Note 2 2 3 4 2 2" xfId="40417"/>
    <cellStyle name="Note 2 2 3 4 2 3" xfId="40418"/>
    <cellStyle name="Note 2 2 3 4 3" xfId="40419"/>
    <cellStyle name="Note 2 2 3 4 3 2" xfId="40420"/>
    <cellStyle name="Note 2 2 3 4 3 3" xfId="40421"/>
    <cellStyle name="Note 2 2 3 4 4" xfId="40422"/>
    <cellStyle name="Note 2 2 3 4 4 2" xfId="40423"/>
    <cellStyle name="Note 2 2 3 4 4 3" xfId="40424"/>
    <cellStyle name="Note 2 2 3 4 5" xfId="40425"/>
    <cellStyle name="Note 2 2 3 4 5 2" xfId="40426"/>
    <cellStyle name="Note 2 2 3 4 5 3" xfId="40427"/>
    <cellStyle name="Note 2 2 3 4 6" xfId="40428"/>
    <cellStyle name="Note 2 2 3 4 6 2" xfId="40429"/>
    <cellStyle name="Note 2 2 3 4 6 3" xfId="40430"/>
    <cellStyle name="Note 2 2 3 4 7" xfId="40431"/>
    <cellStyle name="Note 2 2 3 4 7 2" xfId="40432"/>
    <cellStyle name="Note 2 2 3 4 7 3" xfId="40433"/>
    <cellStyle name="Note 2 2 3 4 8" xfId="40434"/>
    <cellStyle name="Note 2 2 3 5" xfId="40435"/>
    <cellStyle name="Note 2 2 3 5 2" xfId="40436"/>
    <cellStyle name="Note 2 2 3 5 2 2" xfId="40437"/>
    <cellStyle name="Note 2 2 3 5 2 3" xfId="40438"/>
    <cellStyle name="Note 2 2 3 5 3" xfId="40439"/>
    <cellStyle name="Note 2 2 3 5 3 2" xfId="40440"/>
    <cellStyle name="Note 2 2 3 5 3 3" xfId="40441"/>
    <cellStyle name="Note 2 2 3 5 4" xfId="40442"/>
    <cellStyle name="Note 2 2 3 5 4 2" xfId="40443"/>
    <cellStyle name="Note 2 2 3 5 4 3" xfId="40444"/>
    <cellStyle name="Note 2 2 3 5 5" xfId="40445"/>
    <cellStyle name="Note 2 2 3 5 5 2" xfId="40446"/>
    <cellStyle name="Note 2 2 3 5 5 3" xfId="40447"/>
    <cellStyle name="Note 2 2 3 5 6" xfId="40448"/>
    <cellStyle name="Note 2 2 3 5 6 2" xfId="40449"/>
    <cellStyle name="Note 2 2 3 5 6 3" xfId="40450"/>
    <cellStyle name="Note 2 2 3 5 7" xfId="40451"/>
    <cellStyle name="Note 2 2 3 5 7 2" xfId="40452"/>
    <cellStyle name="Note 2 2 3 5 7 3" xfId="40453"/>
    <cellStyle name="Note 2 2 3 5 8" xfId="40454"/>
    <cellStyle name="Note 2 2 3 6" xfId="40455"/>
    <cellStyle name="Note 2 2 3 6 2" xfId="40456"/>
    <cellStyle name="Note 2 2 3 7" xfId="40457"/>
    <cellStyle name="Note 2 2 3 7 2" xfId="40458"/>
    <cellStyle name="Note 2 2 3 7 3" xfId="40459"/>
    <cellStyle name="Note 2 2 3 8" xfId="40460"/>
    <cellStyle name="Note 2 2 3 8 2" xfId="40461"/>
    <cellStyle name="Note 2 2 3 8 3" xfId="40462"/>
    <cellStyle name="Note 2 2 3 9" xfId="40463"/>
    <cellStyle name="Note 2 2 3 9 2" xfId="40464"/>
    <cellStyle name="Note 2 2 3 9 3" xfId="40465"/>
    <cellStyle name="Note 2 2 4" xfId="40466"/>
    <cellStyle name="Note 2 2 4 2" xfId="40467"/>
    <cellStyle name="Note 2 2 4 2 2" xfId="40468"/>
    <cellStyle name="Note 2 2 4 2 3" xfId="40469"/>
    <cellStyle name="Note 2 2 4 3" xfId="40470"/>
    <cellStyle name="Note 2 2 4 3 2" xfId="40471"/>
    <cellStyle name="Note 2 2 4 3 3" xfId="40472"/>
    <cellStyle name="Note 2 2 4 4" xfId="40473"/>
    <cellStyle name="Note 2 2 4 4 2" xfId="40474"/>
    <cellStyle name="Note 2 2 4 4 3" xfId="40475"/>
    <cellStyle name="Note 2 2 4 5" xfId="40476"/>
    <cellStyle name="Note 2 2 4 5 2" xfId="40477"/>
    <cellStyle name="Note 2 2 4 5 3" xfId="40478"/>
    <cellStyle name="Note 2 2 4 6" xfId="40479"/>
    <cellStyle name="Note 2 2 4 6 2" xfId="40480"/>
    <cellStyle name="Note 2 2 4 6 3" xfId="40481"/>
    <cellStyle name="Note 2 2 4 7" xfId="40482"/>
    <cellStyle name="Note 2 2 4 7 2" xfId="40483"/>
    <cellStyle name="Note 2 2 4 7 3" xfId="40484"/>
    <cellStyle name="Note 2 2 4 8" xfId="40485"/>
    <cellStyle name="Note 2 2 5" xfId="40486"/>
    <cellStyle name="Note 2 2 5 2" xfId="40487"/>
    <cellStyle name="Note 2 2 5 2 2" xfId="40488"/>
    <cellStyle name="Note 2 2 5 2 3" xfId="40489"/>
    <cellStyle name="Note 2 2 5 3" xfId="40490"/>
    <cellStyle name="Note 2 2 5 3 2" xfId="40491"/>
    <cellStyle name="Note 2 2 5 3 3" xfId="40492"/>
    <cellStyle name="Note 2 2 5 4" xfId="40493"/>
    <cellStyle name="Note 2 2 5 4 2" xfId="40494"/>
    <cellStyle name="Note 2 2 5 4 3" xfId="40495"/>
    <cellStyle name="Note 2 2 5 5" xfId="40496"/>
    <cellStyle name="Note 2 2 5 5 2" xfId="40497"/>
    <cellStyle name="Note 2 2 5 5 3" xfId="40498"/>
    <cellStyle name="Note 2 2 5 6" xfId="40499"/>
    <cellStyle name="Note 2 2 5 6 2" xfId="40500"/>
    <cellStyle name="Note 2 2 5 6 3" xfId="40501"/>
    <cellStyle name="Note 2 2 5 7" xfId="40502"/>
    <cellStyle name="Note 2 2 5 7 2" xfId="40503"/>
    <cellStyle name="Note 2 2 5 7 3" xfId="40504"/>
    <cellStyle name="Note 2 2 5 8" xfId="40505"/>
    <cellStyle name="Note 2 2 5 9" xfId="40506"/>
    <cellStyle name="Note 2 2 6" xfId="40507"/>
    <cellStyle name="Note 2 3" xfId="40508"/>
    <cellStyle name="Note 2 3 2" xfId="40509"/>
    <cellStyle name="Note 2 3 2 10" xfId="40510"/>
    <cellStyle name="Note 2 3 2 10 2" xfId="40511"/>
    <cellStyle name="Note 2 3 2 10 3" xfId="40512"/>
    <cellStyle name="Note 2 3 2 11" xfId="40513"/>
    <cellStyle name="Note 2 3 2 11 2" xfId="40514"/>
    <cellStyle name="Note 2 3 2 11 3" xfId="40515"/>
    <cellStyle name="Note 2 3 2 12" xfId="40516"/>
    <cellStyle name="Note 2 3 2 2" xfId="40517"/>
    <cellStyle name="Note 2 3 2 2 2" xfId="40518"/>
    <cellStyle name="Note 2 3 2 2 2 2" xfId="40519"/>
    <cellStyle name="Note 2 3 2 2 2 3" xfId="40520"/>
    <cellStyle name="Note 2 3 2 2 3" xfId="40521"/>
    <cellStyle name="Note 2 3 2 2 3 2" xfId="40522"/>
    <cellStyle name="Note 2 3 2 2 3 3" xfId="40523"/>
    <cellStyle name="Note 2 3 2 2 4" xfId="40524"/>
    <cellStyle name="Note 2 3 2 2 4 2" xfId="40525"/>
    <cellStyle name="Note 2 3 2 2 4 3" xfId="40526"/>
    <cellStyle name="Note 2 3 2 2 5" xfId="40527"/>
    <cellStyle name="Note 2 3 2 2 5 2" xfId="40528"/>
    <cellStyle name="Note 2 3 2 2 5 3" xfId="40529"/>
    <cellStyle name="Note 2 3 2 2 6" xfId="40530"/>
    <cellStyle name="Note 2 3 2 2 6 2" xfId="40531"/>
    <cellStyle name="Note 2 3 2 2 6 3" xfId="40532"/>
    <cellStyle name="Note 2 3 2 2 7" xfId="40533"/>
    <cellStyle name="Note 2 3 2 2 7 2" xfId="40534"/>
    <cellStyle name="Note 2 3 2 2 7 3" xfId="40535"/>
    <cellStyle name="Note 2 3 2 2 8" xfId="40536"/>
    <cellStyle name="Note 2 3 2 3" xfId="40537"/>
    <cellStyle name="Note 2 3 2 3 2" xfId="40538"/>
    <cellStyle name="Note 2 3 2 3 2 2" xfId="40539"/>
    <cellStyle name="Note 2 3 2 3 2 3" xfId="40540"/>
    <cellStyle name="Note 2 3 2 3 3" xfId="40541"/>
    <cellStyle name="Note 2 3 2 3 3 2" xfId="40542"/>
    <cellStyle name="Note 2 3 2 3 3 3" xfId="40543"/>
    <cellStyle name="Note 2 3 2 3 4" xfId="40544"/>
    <cellStyle name="Note 2 3 2 3 4 2" xfId="40545"/>
    <cellStyle name="Note 2 3 2 3 4 3" xfId="40546"/>
    <cellStyle name="Note 2 3 2 3 5" xfId="40547"/>
    <cellStyle name="Note 2 3 2 3 5 2" xfId="40548"/>
    <cellStyle name="Note 2 3 2 3 5 3" xfId="40549"/>
    <cellStyle name="Note 2 3 2 3 6" xfId="40550"/>
    <cellStyle name="Note 2 3 2 3 6 2" xfId="40551"/>
    <cellStyle name="Note 2 3 2 3 6 3" xfId="40552"/>
    <cellStyle name="Note 2 3 2 3 7" xfId="40553"/>
    <cellStyle name="Note 2 3 2 3 7 2" xfId="40554"/>
    <cellStyle name="Note 2 3 2 3 7 3" xfId="40555"/>
    <cellStyle name="Note 2 3 2 3 8" xfId="40556"/>
    <cellStyle name="Note 2 3 2 4" xfId="40557"/>
    <cellStyle name="Note 2 3 2 4 2" xfId="40558"/>
    <cellStyle name="Note 2 3 2 4 2 2" xfId="40559"/>
    <cellStyle name="Note 2 3 2 4 2 3" xfId="40560"/>
    <cellStyle name="Note 2 3 2 4 3" xfId="40561"/>
    <cellStyle name="Note 2 3 2 4 3 2" xfId="40562"/>
    <cellStyle name="Note 2 3 2 4 3 3" xfId="40563"/>
    <cellStyle name="Note 2 3 2 4 4" xfId="40564"/>
    <cellStyle name="Note 2 3 2 4 4 2" xfId="40565"/>
    <cellStyle name="Note 2 3 2 4 4 3" xfId="40566"/>
    <cellStyle name="Note 2 3 2 4 5" xfId="40567"/>
    <cellStyle name="Note 2 3 2 4 5 2" xfId="40568"/>
    <cellStyle name="Note 2 3 2 4 5 3" xfId="40569"/>
    <cellStyle name="Note 2 3 2 4 6" xfId="40570"/>
    <cellStyle name="Note 2 3 2 4 6 2" xfId="40571"/>
    <cellStyle name="Note 2 3 2 4 6 3" xfId="40572"/>
    <cellStyle name="Note 2 3 2 4 7" xfId="40573"/>
    <cellStyle name="Note 2 3 2 4 7 2" xfId="40574"/>
    <cellStyle name="Note 2 3 2 4 7 3" xfId="40575"/>
    <cellStyle name="Note 2 3 2 4 8" xfId="40576"/>
    <cellStyle name="Note 2 3 2 5" xfId="40577"/>
    <cellStyle name="Note 2 3 2 5 2" xfId="40578"/>
    <cellStyle name="Note 2 3 2 5 2 2" xfId="40579"/>
    <cellStyle name="Note 2 3 2 5 2 3" xfId="40580"/>
    <cellStyle name="Note 2 3 2 5 3" xfId="40581"/>
    <cellStyle name="Note 2 3 2 5 3 2" xfId="40582"/>
    <cellStyle name="Note 2 3 2 5 3 3" xfId="40583"/>
    <cellStyle name="Note 2 3 2 5 4" xfId="40584"/>
    <cellStyle name="Note 2 3 2 5 4 2" xfId="40585"/>
    <cellStyle name="Note 2 3 2 5 4 3" xfId="40586"/>
    <cellStyle name="Note 2 3 2 5 5" xfId="40587"/>
    <cellStyle name="Note 2 3 2 5 5 2" xfId="40588"/>
    <cellStyle name="Note 2 3 2 5 5 3" xfId="40589"/>
    <cellStyle name="Note 2 3 2 5 6" xfId="40590"/>
    <cellStyle name="Note 2 3 2 5 6 2" xfId="40591"/>
    <cellStyle name="Note 2 3 2 5 6 3" xfId="40592"/>
    <cellStyle name="Note 2 3 2 5 7" xfId="40593"/>
    <cellStyle name="Note 2 3 2 5 7 2" xfId="40594"/>
    <cellStyle name="Note 2 3 2 5 7 3" xfId="40595"/>
    <cellStyle name="Note 2 3 2 5 8" xfId="40596"/>
    <cellStyle name="Note 2 3 2 6" xfId="40597"/>
    <cellStyle name="Note 2 3 2 6 2" xfId="40598"/>
    <cellStyle name="Note 2 3 2 7" xfId="40599"/>
    <cellStyle name="Note 2 3 2 7 2" xfId="40600"/>
    <cellStyle name="Note 2 3 2 7 3" xfId="40601"/>
    <cellStyle name="Note 2 3 2 8" xfId="40602"/>
    <cellStyle name="Note 2 3 2 8 2" xfId="40603"/>
    <cellStyle name="Note 2 3 2 8 3" xfId="40604"/>
    <cellStyle name="Note 2 3 2 9" xfId="40605"/>
    <cellStyle name="Note 2 3 2 9 2" xfId="40606"/>
    <cellStyle name="Note 2 3 2 9 3" xfId="40607"/>
    <cellStyle name="Note 2 3 3" xfId="40608"/>
    <cellStyle name="Note 2 3 3 2" xfId="40609"/>
    <cellStyle name="Note 2 3 3 2 2" xfId="40610"/>
    <cellStyle name="Note 2 3 3 2 3" xfId="40611"/>
    <cellStyle name="Note 2 3 3 3" xfId="40612"/>
    <cellStyle name="Note 2 3 3 3 2" xfId="40613"/>
    <cellStyle name="Note 2 3 3 3 3" xfId="40614"/>
    <cellStyle name="Note 2 3 3 4" xfId="40615"/>
    <cellStyle name="Note 2 3 3 4 2" xfId="40616"/>
    <cellStyle name="Note 2 3 3 4 3" xfId="40617"/>
    <cellStyle name="Note 2 3 3 5" xfId="40618"/>
    <cellStyle name="Note 2 3 3 5 2" xfId="40619"/>
    <cellStyle name="Note 2 3 3 5 3" xfId="40620"/>
    <cellStyle name="Note 2 3 3 6" xfId="40621"/>
    <cellStyle name="Note 2 3 3 6 2" xfId="40622"/>
    <cellStyle name="Note 2 3 3 6 3" xfId="40623"/>
    <cellStyle name="Note 2 3 3 7" xfId="40624"/>
    <cellStyle name="Note 2 3 3 7 2" xfId="40625"/>
    <cellStyle name="Note 2 3 3 7 3" xfId="40626"/>
    <cellStyle name="Note 2 3 3 8" xfId="40627"/>
    <cellStyle name="Note 2 3 4" xfId="40628"/>
    <cellStyle name="Note 2 3 4 2" xfId="40629"/>
    <cellStyle name="Note 2 3 4 3" xfId="40630"/>
    <cellStyle name="Note 2 3 5" xfId="40631"/>
    <cellStyle name="Note 2 3 5 2" xfId="40632"/>
    <cellStyle name="Note 2 3 5 3" xfId="40633"/>
    <cellStyle name="Note 2 3 6" xfId="40634"/>
    <cellStyle name="Note 2 3 6 2" xfId="40635"/>
    <cellStyle name="Note 2 3 6 3" xfId="40636"/>
    <cellStyle name="Note 2 3 7" xfId="40637"/>
    <cellStyle name="Note 2 4" xfId="40638"/>
    <cellStyle name="Note 2 4 2" xfId="40639"/>
    <cellStyle name="Note 2 4 2 10" xfId="40640"/>
    <cellStyle name="Note 2 4 2 10 2" xfId="40641"/>
    <cellStyle name="Note 2 4 2 10 3" xfId="40642"/>
    <cellStyle name="Note 2 4 2 11" xfId="40643"/>
    <cellStyle name="Note 2 4 2 11 2" xfId="40644"/>
    <cellStyle name="Note 2 4 2 11 3" xfId="40645"/>
    <cellStyle name="Note 2 4 2 12" xfId="40646"/>
    <cellStyle name="Note 2 4 2 2" xfId="40647"/>
    <cellStyle name="Note 2 4 2 2 2" xfId="40648"/>
    <cellStyle name="Note 2 4 2 2 2 2" xfId="40649"/>
    <cellStyle name="Note 2 4 2 2 2 3" xfId="40650"/>
    <cellStyle name="Note 2 4 2 2 3" xfId="40651"/>
    <cellStyle name="Note 2 4 2 2 3 2" xfId="40652"/>
    <cellStyle name="Note 2 4 2 2 3 3" xfId="40653"/>
    <cellStyle name="Note 2 4 2 2 4" xfId="40654"/>
    <cellStyle name="Note 2 4 2 2 4 2" xfId="40655"/>
    <cellStyle name="Note 2 4 2 2 4 3" xfId="40656"/>
    <cellStyle name="Note 2 4 2 2 5" xfId="40657"/>
    <cellStyle name="Note 2 4 2 2 5 2" xfId="40658"/>
    <cellStyle name="Note 2 4 2 2 5 3" xfId="40659"/>
    <cellStyle name="Note 2 4 2 2 6" xfId="40660"/>
    <cellStyle name="Note 2 4 2 2 6 2" xfId="40661"/>
    <cellStyle name="Note 2 4 2 2 6 3" xfId="40662"/>
    <cellStyle name="Note 2 4 2 2 7" xfId="40663"/>
    <cellStyle name="Note 2 4 2 2 7 2" xfId="40664"/>
    <cellStyle name="Note 2 4 2 2 7 3" xfId="40665"/>
    <cellStyle name="Note 2 4 2 2 8" xfId="40666"/>
    <cellStyle name="Note 2 4 2 3" xfId="40667"/>
    <cellStyle name="Note 2 4 2 3 2" xfId="40668"/>
    <cellStyle name="Note 2 4 2 3 2 2" xfId="40669"/>
    <cellStyle name="Note 2 4 2 3 2 3" xfId="40670"/>
    <cellStyle name="Note 2 4 2 3 3" xfId="40671"/>
    <cellStyle name="Note 2 4 2 3 3 2" xfId="40672"/>
    <cellStyle name="Note 2 4 2 3 3 3" xfId="40673"/>
    <cellStyle name="Note 2 4 2 3 4" xfId="40674"/>
    <cellStyle name="Note 2 4 2 3 4 2" xfId="40675"/>
    <cellStyle name="Note 2 4 2 3 4 3" xfId="40676"/>
    <cellStyle name="Note 2 4 2 3 5" xfId="40677"/>
    <cellStyle name="Note 2 4 2 3 5 2" xfId="40678"/>
    <cellStyle name="Note 2 4 2 3 5 3" xfId="40679"/>
    <cellStyle name="Note 2 4 2 3 6" xfId="40680"/>
    <cellStyle name="Note 2 4 2 3 6 2" xfId="40681"/>
    <cellStyle name="Note 2 4 2 3 6 3" xfId="40682"/>
    <cellStyle name="Note 2 4 2 3 7" xfId="40683"/>
    <cellStyle name="Note 2 4 2 3 7 2" xfId="40684"/>
    <cellStyle name="Note 2 4 2 3 7 3" xfId="40685"/>
    <cellStyle name="Note 2 4 2 3 8" xfId="40686"/>
    <cellStyle name="Note 2 4 2 4" xfId="40687"/>
    <cellStyle name="Note 2 4 2 4 2" xfId="40688"/>
    <cellStyle name="Note 2 4 2 4 2 2" xfId="40689"/>
    <cellStyle name="Note 2 4 2 4 2 3" xfId="40690"/>
    <cellStyle name="Note 2 4 2 4 3" xfId="40691"/>
    <cellStyle name="Note 2 4 2 4 3 2" xfId="40692"/>
    <cellStyle name="Note 2 4 2 4 3 3" xfId="40693"/>
    <cellStyle name="Note 2 4 2 4 4" xfId="40694"/>
    <cellStyle name="Note 2 4 2 4 4 2" xfId="40695"/>
    <cellStyle name="Note 2 4 2 4 4 3" xfId="40696"/>
    <cellStyle name="Note 2 4 2 4 5" xfId="40697"/>
    <cellStyle name="Note 2 4 2 4 5 2" xfId="40698"/>
    <cellStyle name="Note 2 4 2 4 5 3" xfId="40699"/>
    <cellStyle name="Note 2 4 2 4 6" xfId="40700"/>
    <cellStyle name="Note 2 4 2 4 6 2" xfId="40701"/>
    <cellStyle name="Note 2 4 2 4 6 3" xfId="40702"/>
    <cellStyle name="Note 2 4 2 4 7" xfId="40703"/>
    <cellStyle name="Note 2 4 2 4 7 2" xfId="40704"/>
    <cellStyle name="Note 2 4 2 4 7 3" xfId="40705"/>
    <cellStyle name="Note 2 4 2 4 8" xfId="40706"/>
    <cellStyle name="Note 2 4 2 5" xfId="40707"/>
    <cellStyle name="Note 2 4 2 5 2" xfId="40708"/>
    <cellStyle name="Note 2 4 2 5 2 2" xfId="40709"/>
    <cellStyle name="Note 2 4 2 5 2 3" xfId="40710"/>
    <cellStyle name="Note 2 4 2 5 3" xfId="40711"/>
    <cellStyle name="Note 2 4 2 5 3 2" xfId="40712"/>
    <cellStyle name="Note 2 4 2 5 3 3" xfId="40713"/>
    <cellStyle name="Note 2 4 2 5 4" xfId="40714"/>
    <cellStyle name="Note 2 4 2 5 4 2" xfId="40715"/>
    <cellStyle name="Note 2 4 2 5 4 3" xfId="40716"/>
    <cellStyle name="Note 2 4 2 5 5" xfId="40717"/>
    <cellStyle name="Note 2 4 2 5 5 2" xfId="40718"/>
    <cellStyle name="Note 2 4 2 5 5 3" xfId="40719"/>
    <cellStyle name="Note 2 4 2 5 6" xfId="40720"/>
    <cellStyle name="Note 2 4 2 5 6 2" xfId="40721"/>
    <cellStyle name="Note 2 4 2 5 6 3" xfId="40722"/>
    <cellStyle name="Note 2 4 2 5 7" xfId="40723"/>
    <cellStyle name="Note 2 4 2 5 7 2" xfId="40724"/>
    <cellStyle name="Note 2 4 2 5 7 3" xfId="40725"/>
    <cellStyle name="Note 2 4 2 5 8" xfId="40726"/>
    <cellStyle name="Note 2 4 2 6" xfId="40727"/>
    <cellStyle name="Note 2 4 2 6 2" xfId="40728"/>
    <cellStyle name="Note 2 4 2 7" xfId="40729"/>
    <cellStyle name="Note 2 4 2 7 2" xfId="40730"/>
    <cellStyle name="Note 2 4 2 7 3" xfId="40731"/>
    <cellStyle name="Note 2 4 2 8" xfId="40732"/>
    <cellStyle name="Note 2 4 2 8 2" xfId="40733"/>
    <cellStyle name="Note 2 4 2 8 3" xfId="40734"/>
    <cellStyle name="Note 2 4 2 9" xfId="40735"/>
    <cellStyle name="Note 2 4 2 9 2" xfId="40736"/>
    <cellStyle name="Note 2 4 2 9 3" xfId="40737"/>
    <cellStyle name="Note 2 4 3" xfId="40738"/>
    <cellStyle name="Note 2 4 3 2" xfId="40739"/>
    <cellStyle name="Note 2 4 3 2 2" xfId="40740"/>
    <cellStyle name="Note 2 4 3 2 3" xfId="40741"/>
    <cellStyle name="Note 2 4 3 3" xfId="40742"/>
    <cellStyle name="Note 2 4 3 3 2" xfId="40743"/>
    <cellStyle name="Note 2 4 3 3 3" xfId="40744"/>
    <cellStyle name="Note 2 4 3 4" xfId="40745"/>
    <cellStyle name="Note 2 4 3 4 2" xfId="40746"/>
    <cellStyle name="Note 2 4 3 4 3" xfId="40747"/>
    <cellStyle name="Note 2 4 3 5" xfId="40748"/>
    <cellStyle name="Note 2 4 3 5 2" xfId="40749"/>
    <cellStyle name="Note 2 4 3 5 3" xfId="40750"/>
    <cellStyle name="Note 2 4 3 6" xfId="40751"/>
    <cellStyle name="Note 2 4 3 6 2" xfId="40752"/>
    <cellStyle name="Note 2 4 3 6 3" xfId="40753"/>
    <cellStyle name="Note 2 4 3 7" xfId="40754"/>
    <cellStyle name="Note 2 4 3 7 2" xfId="40755"/>
    <cellStyle name="Note 2 4 3 7 3" xfId="40756"/>
    <cellStyle name="Note 2 4 3 8" xfId="40757"/>
    <cellStyle name="Note 2 4 4" xfId="40758"/>
    <cellStyle name="Note 2 4 4 2" xfId="40759"/>
    <cellStyle name="Note 2 4 4 3" xfId="40760"/>
    <cellStyle name="Note 2 4 5" xfId="40761"/>
    <cellStyle name="Note 2 4 5 2" xfId="40762"/>
    <cellStyle name="Note 2 4 5 3" xfId="40763"/>
    <cellStyle name="Note 2 4 6" xfId="40764"/>
    <cellStyle name="Note 2 4 6 2" xfId="40765"/>
    <cellStyle name="Note 2 4 6 3" xfId="40766"/>
    <cellStyle name="Note 2 4 7" xfId="40767"/>
    <cellStyle name="Note 2 5" xfId="40768"/>
    <cellStyle name="Note 2 5 10" xfId="40769"/>
    <cellStyle name="Note 2 5 10 2" xfId="40770"/>
    <cellStyle name="Note 2 5 10 3" xfId="40771"/>
    <cellStyle name="Note 2 5 11" xfId="40772"/>
    <cellStyle name="Note 2 5 11 2" xfId="40773"/>
    <cellStyle name="Note 2 5 11 3" xfId="40774"/>
    <cellStyle name="Note 2 5 12" xfId="40775"/>
    <cellStyle name="Note 2 5 13" xfId="40776"/>
    <cellStyle name="Note 2 5 2" xfId="40777"/>
    <cellStyle name="Note 2 5 2 2" xfId="40778"/>
    <cellStyle name="Note 2 5 2 2 2" xfId="40779"/>
    <cellStyle name="Note 2 5 2 3" xfId="40780"/>
    <cellStyle name="Note 2 5 2 3 2" xfId="40781"/>
    <cellStyle name="Note 2 5 2 3 3" xfId="40782"/>
    <cellStyle name="Note 2 5 2 4" xfId="40783"/>
    <cellStyle name="Note 2 5 2 4 2" xfId="40784"/>
    <cellStyle name="Note 2 5 2 4 3" xfId="40785"/>
    <cellStyle name="Note 2 5 2 5" xfId="40786"/>
    <cellStyle name="Note 2 5 2 5 2" xfId="40787"/>
    <cellStyle name="Note 2 5 2 5 3" xfId="40788"/>
    <cellStyle name="Note 2 5 2 6" xfId="40789"/>
    <cellStyle name="Note 2 5 2 6 2" xfId="40790"/>
    <cellStyle name="Note 2 5 2 6 3" xfId="40791"/>
    <cellStyle name="Note 2 5 2 7" xfId="40792"/>
    <cellStyle name="Note 2 5 2 7 2" xfId="40793"/>
    <cellStyle name="Note 2 5 2 7 3" xfId="40794"/>
    <cellStyle name="Note 2 5 2 8" xfId="40795"/>
    <cellStyle name="Note 2 5 3" xfId="40796"/>
    <cellStyle name="Note 2 5 3 2" xfId="40797"/>
    <cellStyle name="Note 2 5 3 2 2" xfId="40798"/>
    <cellStyle name="Note 2 5 3 2 3" xfId="40799"/>
    <cellStyle name="Note 2 5 3 3" xfId="40800"/>
    <cellStyle name="Note 2 5 3 3 2" xfId="40801"/>
    <cellStyle name="Note 2 5 3 3 3" xfId="40802"/>
    <cellStyle name="Note 2 5 3 4" xfId="40803"/>
    <cellStyle name="Note 2 5 3 4 2" xfId="40804"/>
    <cellStyle name="Note 2 5 3 4 3" xfId="40805"/>
    <cellStyle name="Note 2 5 3 5" xfId="40806"/>
    <cellStyle name="Note 2 5 3 5 2" xfId="40807"/>
    <cellStyle name="Note 2 5 3 5 3" xfId="40808"/>
    <cellStyle name="Note 2 5 3 6" xfId="40809"/>
    <cellStyle name="Note 2 5 3 6 2" xfId="40810"/>
    <cellStyle name="Note 2 5 3 6 3" xfId="40811"/>
    <cellStyle name="Note 2 5 3 7" xfId="40812"/>
    <cellStyle name="Note 2 5 3 7 2" xfId="40813"/>
    <cellStyle name="Note 2 5 3 7 3" xfId="40814"/>
    <cellStyle name="Note 2 5 3 8" xfId="40815"/>
    <cellStyle name="Note 2 5 4" xfId="40816"/>
    <cellStyle name="Note 2 5 4 2" xfId="40817"/>
    <cellStyle name="Note 2 5 4 2 2" xfId="40818"/>
    <cellStyle name="Note 2 5 4 2 3" xfId="40819"/>
    <cellStyle name="Note 2 5 4 3" xfId="40820"/>
    <cellStyle name="Note 2 5 4 3 2" xfId="40821"/>
    <cellStyle name="Note 2 5 4 3 3" xfId="40822"/>
    <cellStyle name="Note 2 5 4 4" xfId="40823"/>
    <cellStyle name="Note 2 5 4 4 2" xfId="40824"/>
    <cellStyle name="Note 2 5 4 4 3" xfId="40825"/>
    <cellStyle name="Note 2 5 4 5" xfId="40826"/>
    <cellStyle name="Note 2 5 4 5 2" xfId="40827"/>
    <cellStyle name="Note 2 5 4 5 3" xfId="40828"/>
    <cellStyle name="Note 2 5 4 6" xfId="40829"/>
    <cellStyle name="Note 2 5 4 6 2" xfId="40830"/>
    <cellStyle name="Note 2 5 4 6 3" xfId="40831"/>
    <cellStyle name="Note 2 5 4 7" xfId="40832"/>
    <cellStyle name="Note 2 5 4 7 2" xfId="40833"/>
    <cellStyle name="Note 2 5 4 7 3" xfId="40834"/>
    <cellStyle name="Note 2 5 4 8" xfId="40835"/>
    <cellStyle name="Note 2 5 5" xfId="40836"/>
    <cellStyle name="Note 2 5 5 2" xfId="40837"/>
    <cellStyle name="Note 2 5 5 2 2" xfId="40838"/>
    <cellStyle name="Note 2 5 5 2 3" xfId="40839"/>
    <cellStyle name="Note 2 5 5 3" xfId="40840"/>
    <cellStyle name="Note 2 5 5 3 2" xfId="40841"/>
    <cellStyle name="Note 2 5 5 3 3" xfId="40842"/>
    <cellStyle name="Note 2 5 5 4" xfId="40843"/>
    <cellStyle name="Note 2 5 5 4 2" xfId="40844"/>
    <cellStyle name="Note 2 5 5 4 3" xfId="40845"/>
    <cellStyle name="Note 2 5 5 5" xfId="40846"/>
    <cellStyle name="Note 2 5 5 5 2" xfId="40847"/>
    <cellStyle name="Note 2 5 5 5 3" xfId="40848"/>
    <cellStyle name="Note 2 5 5 6" xfId="40849"/>
    <cellStyle name="Note 2 5 5 6 2" xfId="40850"/>
    <cellStyle name="Note 2 5 5 6 3" xfId="40851"/>
    <cellStyle name="Note 2 5 5 7" xfId="40852"/>
    <cellStyle name="Note 2 5 5 7 2" xfId="40853"/>
    <cellStyle name="Note 2 5 5 7 3" xfId="40854"/>
    <cellStyle name="Note 2 5 5 8" xfId="40855"/>
    <cellStyle name="Note 2 5 6" xfId="40856"/>
    <cellStyle name="Note 2 5 6 2" xfId="40857"/>
    <cellStyle name="Note 2 5 7" xfId="40858"/>
    <cellStyle name="Note 2 5 7 2" xfId="40859"/>
    <cellStyle name="Note 2 5 7 3" xfId="40860"/>
    <cellStyle name="Note 2 5 8" xfId="40861"/>
    <cellStyle name="Note 2 5 8 2" xfId="40862"/>
    <cellStyle name="Note 2 5 8 3" xfId="40863"/>
    <cellStyle name="Note 2 5 9" xfId="40864"/>
    <cellStyle name="Note 2 5 9 2" xfId="40865"/>
    <cellStyle name="Note 2 5 9 3" xfId="40866"/>
    <cellStyle name="Note 2 6" xfId="40867"/>
    <cellStyle name="Note 2 6 2" xfId="40868"/>
    <cellStyle name="Note 2 6 2 2" xfId="40869"/>
    <cellStyle name="Note 2 6 2 3" xfId="40870"/>
    <cellStyle name="Note 2 6 3" xfId="40871"/>
    <cellStyle name="Note 2 6 3 2" xfId="40872"/>
    <cellStyle name="Note 2 6 3 3" xfId="40873"/>
    <cellStyle name="Note 2 6 4" xfId="40874"/>
    <cellStyle name="Note 2 6 4 2" xfId="40875"/>
    <cellStyle name="Note 2 6 4 3" xfId="40876"/>
    <cellStyle name="Note 2 6 5" xfId="40877"/>
    <cellStyle name="Note 2 6 5 2" xfId="40878"/>
    <cellStyle name="Note 2 6 5 3" xfId="40879"/>
    <cellStyle name="Note 2 6 6" xfId="40880"/>
    <cellStyle name="Note 2 6 6 2" xfId="40881"/>
    <cellStyle name="Note 2 6 6 3" xfId="40882"/>
    <cellStyle name="Note 2 6 7" xfId="40883"/>
    <cellStyle name="Note 2 6 7 2" xfId="40884"/>
    <cellStyle name="Note 2 6 7 3" xfId="40885"/>
    <cellStyle name="Note 2 6 8" xfId="40886"/>
    <cellStyle name="Note 2 7" xfId="40887"/>
    <cellStyle name="Note 2 8" xfId="40888"/>
    <cellStyle name="Note 2 8 2" xfId="40889"/>
    <cellStyle name="Note 2 8 2 2" xfId="40890"/>
    <cellStyle name="Note 2 8 2 3" xfId="40891"/>
    <cellStyle name="Note 2 8 3" xfId="40892"/>
    <cellStyle name="Note 2 8 3 2" xfId="40893"/>
    <cellStyle name="Note 2 8 3 3" xfId="40894"/>
    <cellStyle name="Note 2 8 4" xfId="40895"/>
    <cellStyle name="Note 2 8 4 2" xfId="40896"/>
    <cellStyle name="Note 2 8 4 3" xfId="40897"/>
    <cellStyle name="Note 2 8 5" xfId="40898"/>
    <cellStyle name="Note 2 8 5 2" xfId="40899"/>
    <cellStyle name="Note 2 8 5 3" xfId="40900"/>
    <cellStyle name="Note 2 8 6" xfId="40901"/>
    <cellStyle name="Note 2 8 6 2" xfId="40902"/>
    <cellStyle name="Note 2 8 6 3" xfId="40903"/>
    <cellStyle name="Note 2 8 7" xfId="40904"/>
    <cellStyle name="Note 2 8 7 2" xfId="40905"/>
    <cellStyle name="Note 2 8 7 3" xfId="40906"/>
    <cellStyle name="Note 2 8 8" xfId="40907"/>
    <cellStyle name="Note 2 8 9" xfId="40908"/>
    <cellStyle name="Note 2 9" xfId="40909"/>
    <cellStyle name="Note 3" xfId="40910"/>
    <cellStyle name="Note 3 2" xfId="40911"/>
    <cellStyle name="Note 3 2 2" xfId="40912"/>
    <cellStyle name="Note 3 2 2 10" xfId="40913"/>
    <cellStyle name="Note 3 2 2 10 2" xfId="40914"/>
    <cellStyle name="Note 3 2 2 10 3" xfId="40915"/>
    <cellStyle name="Note 3 2 2 11" xfId="40916"/>
    <cellStyle name="Note 3 2 2 11 2" xfId="40917"/>
    <cellStyle name="Note 3 2 2 11 3" xfId="40918"/>
    <cellStyle name="Note 3 2 2 12" xfId="40919"/>
    <cellStyle name="Note 3 2 2 2" xfId="40920"/>
    <cellStyle name="Note 3 2 2 2 2" xfId="40921"/>
    <cellStyle name="Note 3 2 2 2 2 2" xfId="40922"/>
    <cellStyle name="Note 3 2 2 2 2 3" xfId="40923"/>
    <cellStyle name="Note 3 2 2 2 3" xfId="40924"/>
    <cellStyle name="Note 3 2 2 2 3 2" xfId="40925"/>
    <cellStyle name="Note 3 2 2 2 3 3" xfId="40926"/>
    <cellStyle name="Note 3 2 2 2 4" xfId="40927"/>
    <cellStyle name="Note 3 2 2 2 4 2" xfId="40928"/>
    <cellStyle name="Note 3 2 2 2 4 3" xfId="40929"/>
    <cellStyle name="Note 3 2 2 2 5" xfId="40930"/>
    <cellStyle name="Note 3 2 2 2 5 2" xfId="40931"/>
    <cellStyle name="Note 3 2 2 2 5 3" xfId="40932"/>
    <cellStyle name="Note 3 2 2 2 6" xfId="40933"/>
    <cellStyle name="Note 3 2 2 2 6 2" xfId="40934"/>
    <cellStyle name="Note 3 2 2 2 6 3" xfId="40935"/>
    <cellStyle name="Note 3 2 2 2 7" xfId="40936"/>
    <cellStyle name="Note 3 2 2 2 7 2" xfId="40937"/>
    <cellStyle name="Note 3 2 2 2 7 3" xfId="40938"/>
    <cellStyle name="Note 3 2 2 2 8" xfId="40939"/>
    <cellStyle name="Note 3 2 2 3" xfId="40940"/>
    <cellStyle name="Note 3 2 2 3 2" xfId="40941"/>
    <cellStyle name="Note 3 2 2 3 2 2" xfId="40942"/>
    <cellStyle name="Note 3 2 2 3 2 3" xfId="40943"/>
    <cellStyle name="Note 3 2 2 3 3" xfId="40944"/>
    <cellStyle name="Note 3 2 2 3 3 2" xfId="40945"/>
    <cellStyle name="Note 3 2 2 3 3 3" xfId="40946"/>
    <cellStyle name="Note 3 2 2 3 4" xfId="40947"/>
    <cellStyle name="Note 3 2 2 3 4 2" xfId="40948"/>
    <cellStyle name="Note 3 2 2 3 4 3" xfId="40949"/>
    <cellStyle name="Note 3 2 2 3 5" xfId="40950"/>
    <cellStyle name="Note 3 2 2 3 5 2" xfId="40951"/>
    <cellStyle name="Note 3 2 2 3 5 3" xfId="40952"/>
    <cellStyle name="Note 3 2 2 3 6" xfId="40953"/>
    <cellStyle name="Note 3 2 2 3 6 2" xfId="40954"/>
    <cellStyle name="Note 3 2 2 3 6 3" xfId="40955"/>
    <cellStyle name="Note 3 2 2 3 7" xfId="40956"/>
    <cellStyle name="Note 3 2 2 3 7 2" xfId="40957"/>
    <cellStyle name="Note 3 2 2 3 7 3" xfId="40958"/>
    <cellStyle name="Note 3 2 2 3 8" xfId="40959"/>
    <cellStyle name="Note 3 2 2 4" xfId="40960"/>
    <cellStyle name="Note 3 2 2 4 2" xfId="40961"/>
    <cellStyle name="Note 3 2 2 4 2 2" xfId="40962"/>
    <cellStyle name="Note 3 2 2 4 2 3" xfId="40963"/>
    <cellStyle name="Note 3 2 2 4 3" xfId="40964"/>
    <cellStyle name="Note 3 2 2 4 3 2" xfId="40965"/>
    <cellStyle name="Note 3 2 2 4 3 3" xfId="40966"/>
    <cellStyle name="Note 3 2 2 4 4" xfId="40967"/>
    <cellStyle name="Note 3 2 2 4 4 2" xfId="40968"/>
    <cellStyle name="Note 3 2 2 4 4 3" xfId="40969"/>
    <cellStyle name="Note 3 2 2 4 5" xfId="40970"/>
    <cellStyle name="Note 3 2 2 4 5 2" xfId="40971"/>
    <cellStyle name="Note 3 2 2 4 5 3" xfId="40972"/>
    <cellStyle name="Note 3 2 2 4 6" xfId="40973"/>
    <cellStyle name="Note 3 2 2 4 6 2" xfId="40974"/>
    <cellStyle name="Note 3 2 2 4 6 3" xfId="40975"/>
    <cellStyle name="Note 3 2 2 4 7" xfId="40976"/>
    <cellStyle name="Note 3 2 2 4 7 2" xfId="40977"/>
    <cellStyle name="Note 3 2 2 4 7 3" xfId="40978"/>
    <cellStyle name="Note 3 2 2 4 8" xfId="40979"/>
    <cellStyle name="Note 3 2 2 5" xfId="40980"/>
    <cellStyle name="Note 3 2 2 5 2" xfId="40981"/>
    <cellStyle name="Note 3 2 2 5 2 2" xfId="40982"/>
    <cellStyle name="Note 3 2 2 5 2 3" xfId="40983"/>
    <cellStyle name="Note 3 2 2 5 3" xfId="40984"/>
    <cellStyle name="Note 3 2 2 5 3 2" xfId="40985"/>
    <cellStyle name="Note 3 2 2 5 3 3" xfId="40986"/>
    <cellStyle name="Note 3 2 2 5 4" xfId="40987"/>
    <cellStyle name="Note 3 2 2 5 4 2" xfId="40988"/>
    <cellStyle name="Note 3 2 2 5 4 3" xfId="40989"/>
    <cellStyle name="Note 3 2 2 5 5" xfId="40990"/>
    <cellStyle name="Note 3 2 2 5 5 2" xfId="40991"/>
    <cellStyle name="Note 3 2 2 5 5 3" xfId="40992"/>
    <cellStyle name="Note 3 2 2 5 6" xfId="40993"/>
    <cellStyle name="Note 3 2 2 5 6 2" xfId="40994"/>
    <cellStyle name="Note 3 2 2 5 6 3" xfId="40995"/>
    <cellStyle name="Note 3 2 2 5 7" xfId="40996"/>
    <cellStyle name="Note 3 2 2 5 7 2" xfId="40997"/>
    <cellStyle name="Note 3 2 2 5 7 3" xfId="40998"/>
    <cellStyle name="Note 3 2 2 5 8" xfId="40999"/>
    <cellStyle name="Note 3 2 2 6" xfId="41000"/>
    <cellStyle name="Note 3 2 2 6 2" xfId="41001"/>
    <cellStyle name="Note 3 2 2 7" xfId="41002"/>
    <cellStyle name="Note 3 2 2 7 2" xfId="41003"/>
    <cellStyle name="Note 3 2 2 7 3" xfId="41004"/>
    <cellStyle name="Note 3 2 2 8" xfId="41005"/>
    <cellStyle name="Note 3 2 2 8 2" xfId="41006"/>
    <cellStyle name="Note 3 2 2 8 3" xfId="41007"/>
    <cellStyle name="Note 3 2 2 9" xfId="41008"/>
    <cellStyle name="Note 3 2 2 9 2" xfId="41009"/>
    <cellStyle name="Note 3 2 2 9 3" xfId="41010"/>
    <cellStyle name="Note 3 2 3" xfId="41011"/>
    <cellStyle name="Note 3 2 3 10" xfId="41012"/>
    <cellStyle name="Note 3 2 3 10 2" xfId="41013"/>
    <cellStyle name="Note 3 2 3 10 3" xfId="41014"/>
    <cellStyle name="Note 3 2 3 11" xfId="41015"/>
    <cellStyle name="Note 3 2 3 11 2" xfId="41016"/>
    <cellStyle name="Note 3 2 3 11 3" xfId="41017"/>
    <cellStyle name="Note 3 2 3 12" xfId="41018"/>
    <cellStyle name="Note 3 2 3 2" xfId="41019"/>
    <cellStyle name="Note 3 2 3 2 2" xfId="41020"/>
    <cellStyle name="Note 3 2 3 2 2 2" xfId="41021"/>
    <cellStyle name="Note 3 2 3 2 2 3" xfId="41022"/>
    <cellStyle name="Note 3 2 3 2 3" xfId="41023"/>
    <cellStyle name="Note 3 2 3 2 3 2" xfId="41024"/>
    <cellStyle name="Note 3 2 3 2 3 3" xfId="41025"/>
    <cellStyle name="Note 3 2 3 2 4" xfId="41026"/>
    <cellStyle name="Note 3 2 3 2 4 2" xfId="41027"/>
    <cellStyle name="Note 3 2 3 2 4 3" xfId="41028"/>
    <cellStyle name="Note 3 2 3 2 5" xfId="41029"/>
    <cellStyle name="Note 3 2 3 2 5 2" xfId="41030"/>
    <cellStyle name="Note 3 2 3 2 5 3" xfId="41031"/>
    <cellStyle name="Note 3 2 3 2 6" xfId="41032"/>
    <cellStyle name="Note 3 2 3 2 6 2" xfId="41033"/>
    <cellStyle name="Note 3 2 3 2 6 3" xfId="41034"/>
    <cellStyle name="Note 3 2 3 2 7" xfId="41035"/>
    <cellStyle name="Note 3 2 3 2 7 2" xfId="41036"/>
    <cellStyle name="Note 3 2 3 2 7 3" xfId="41037"/>
    <cellStyle name="Note 3 2 3 2 8" xfId="41038"/>
    <cellStyle name="Note 3 2 3 3" xfId="41039"/>
    <cellStyle name="Note 3 2 3 3 2" xfId="41040"/>
    <cellStyle name="Note 3 2 3 3 2 2" xfId="41041"/>
    <cellStyle name="Note 3 2 3 3 2 3" xfId="41042"/>
    <cellStyle name="Note 3 2 3 3 3" xfId="41043"/>
    <cellStyle name="Note 3 2 3 3 3 2" xfId="41044"/>
    <cellStyle name="Note 3 2 3 3 3 3" xfId="41045"/>
    <cellStyle name="Note 3 2 3 3 4" xfId="41046"/>
    <cellStyle name="Note 3 2 3 3 4 2" xfId="41047"/>
    <cellStyle name="Note 3 2 3 3 4 3" xfId="41048"/>
    <cellStyle name="Note 3 2 3 3 5" xfId="41049"/>
    <cellStyle name="Note 3 2 3 3 5 2" xfId="41050"/>
    <cellStyle name="Note 3 2 3 3 5 3" xfId="41051"/>
    <cellStyle name="Note 3 2 3 3 6" xfId="41052"/>
    <cellStyle name="Note 3 2 3 3 6 2" xfId="41053"/>
    <cellStyle name="Note 3 2 3 3 6 3" xfId="41054"/>
    <cellStyle name="Note 3 2 3 3 7" xfId="41055"/>
    <cellStyle name="Note 3 2 3 3 7 2" xfId="41056"/>
    <cellStyle name="Note 3 2 3 3 7 3" xfId="41057"/>
    <cellStyle name="Note 3 2 3 3 8" xfId="41058"/>
    <cellStyle name="Note 3 2 3 4" xfId="41059"/>
    <cellStyle name="Note 3 2 3 4 2" xfId="41060"/>
    <cellStyle name="Note 3 2 3 4 2 2" xfId="41061"/>
    <cellStyle name="Note 3 2 3 4 2 3" xfId="41062"/>
    <cellStyle name="Note 3 2 3 4 3" xfId="41063"/>
    <cellStyle name="Note 3 2 3 4 3 2" xfId="41064"/>
    <cellStyle name="Note 3 2 3 4 3 3" xfId="41065"/>
    <cellStyle name="Note 3 2 3 4 4" xfId="41066"/>
    <cellStyle name="Note 3 2 3 4 4 2" xfId="41067"/>
    <cellStyle name="Note 3 2 3 4 4 3" xfId="41068"/>
    <cellStyle name="Note 3 2 3 4 5" xfId="41069"/>
    <cellStyle name="Note 3 2 3 4 5 2" xfId="41070"/>
    <cellStyle name="Note 3 2 3 4 5 3" xfId="41071"/>
    <cellStyle name="Note 3 2 3 4 6" xfId="41072"/>
    <cellStyle name="Note 3 2 3 4 6 2" xfId="41073"/>
    <cellStyle name="Note 3 2 3 4 6 3" xfId="41074"/>
    <cellStyle name="Note 3 2 3 4 7" xfId="41075"/>
    <cellStyle name="Note 3 2 3 4 7 2" xfId="41076"/>
    <cellStyle name="Note 3 2 3 4 7 3" xfId="41077"/>
    <cellStyle name="Note 3 2 3 4 8" xfId="41078"/>
    <cellStyle name="Note 3 2 3 5" xfId="41079"/>
    <cellStyle name="Note 3 2 3 5 2" xfId="41080"/>
    <cellStyle name="Note 3 2 3 5 2 2" xfId="41081"/>
    <cellStyle name="Note 3 2 3 5 2 3" xfId="41082"/>
    <cellStyle name="Note 3 2 3 5 3" xfId="41083"/>
    <cellStyle name="Note 3 2 3 5 3 2" xfId="41084"/>
    <cellStyle name="Note 3 2 3 5 3 3" xfId="41085"/>
    <cellStyle name="Note 3 2 3 5 4" xfId="41086"/>
    <cellStyle name="Note 3 2 3 5 4 2" xfId="41087"/>
    <cellStyle name="Note 3 2 3 5 4 3" xfId="41088"/>
    <cellStyle name="Note 3 2 3 5 5" xfId="41089"/>
    <cellStyle name="Note 3 2 3 5 5 2" xfId="41090"/>
    <cellStyle name="Note 3 2 3 5 5 3" xfId="41091"/>
    <cellStyle name="Note 3 2 3 5 6" xfId="41092"/>
    <cellStyle name="Note 3 2 3 5 6 2" xfId="41093"/>
    <cellStyle name="Note 3 2 3 5 6 3" xfId="41094"/>
    <cellStyle name="Note 3 2 3 5 7" xfId="41095"/>
    <cellStyle name="Note 3 2 3 5 7 2" xfId="41096"/>
    <cellStyle name="Note 3 2 3 5 7 3" xfId="41097"/>
    <cellStyle name="Note 3 2 3 5 8" xfId="41098"/>
    <cellStyle name="Note 3 2 3 6" xfId="41099"/>
    <cellStyle name="Note 3 2 3 6 2" xfId="41100"/>
    <cellStyle name="Note 3 2 3 7" xfId="41101"/>
    <cellStyle name="Note 3 2 3 7 2" xfId="41102"/>
    <cellStyle name="Note 3 2 3 7 3" xfId="41103"/>
    <cellStyle name="Note 3 2 3 8" xfId="41104"/>
    <cellStyle name="Note 3 2 3 8 2" xfId="41105"/>
    <cellStyle name="Note 3 2 3 8 3" xfId="41106"/>
    <cellStyle name="Note 3 2 3 9" xfId="41107"/>
    <cellStyle name="Note 3 2 3 9 2" xfId="41108"/>
    <cellStyle name="Note 3 2 3 9 3" xfId="41109"/>
    <cellStyle name="Note 3 2 4" xfId="41110"/>
    <cellStyle name="Note 3 2 4 2" xfId="41111"/>
    <cellStyle name="Note 3 2 4 2 2" xfId="41112"/>
    <cellStyle name="Note 3 2 4 2 3" xfId="41113"/>
    <cellStyle name="Note 3 2 4 3" xfId="41114"/>
    <cellStyle name="Note 3 2 4 3 2" xfId="41115"/>
    <cellStyle name="Note 3 2 4 3 3" xfId="41116"/>
    <cellStyle name="Note 3 2 4 4" xfId="41117"/>
    <cellStyle name="Note 3 2 4 4 2" xfId="41118"/>
    <cellStyle name="Note 3 2 4 4 3" xfId="41119"/>
    <cellStyle name="Note 3 2 4 5" xfId="41120"/>
    <cellStyle name="Note 3 2 4 5 2" xfId="41121"/>
    <cellStyle name="Note 3 2 4 5 3" xfId="41122"/>
    <cellStyle name="Note 3 2 4 6" xfId="41123"/>
    <cellStyle name="Note 3 2 4 6 2" xfId="41124"/>
    <cellStyle name="Note 3 2 4 6 3" xfId="41125"/>
    <cellStyle name="Note 3 2 4 7" xfId="41126"/>
    <cellStyle name="Note 3 2 4 7 2" xfId="41127"/>
    <cellStyle name="Note 3 2 4 7 3" xfId="41128"/>
    <cellStyle name="Note 3 2 4 8" xfId="41129"/>
    <cellStyle name="Note 3 2 5" xfId="41130"/>
    <cellStyle name="Note 3 2 5 2" xfId="41131"/>
    <cellStyle name="Note 3 2 5 2 2" xfId="41132"/>
    <cellStyle name="Note 3 2 5 2 3" xfId="41133"/>
    <cellStyle name="Note 3 2 5 3" xfId="41134"/>
    <cellStyle name="Note 3 2 5 3 2" xfId="41135"/>
    <cellStyle name="Note 3 2 5 3 3" xfId="41136"/>
    <cellStyle name="Note 3 2 5 4" xfId="41137"/>
    <cellStyle name="Note 3 2 5 4 2" xfId="41138"/>
    <cellStyle name="Note 3 2 5 4 3" xfId="41139"/>
    <cellStyle name="Note 3 2 5 5" xfId="41140"/>
    <cellStyle name="Note 3 2 5 5 2" xfId="41141"/>
    <cellStyle name="Note 3 2 5 5 3" xfId="41142"/>
    <cellStyle name="Note 3 2 5 6" xfId="41143"/>
    <cellStyle name="Note 3 2 5 6 2" xfId="41144"/>
    <cellStyle name="Note 3 2 5 6 3" xfId="41145"/>
    <cellStyle name="Note 3 2 5 7" xfId="41146"/>
    <cellStyle name="Note 3 2 5 7 2" xfId="41147"/>
    <cellStyle name="Note 3 2 5 7 3" xfId="41148"/>
    <cellStyle name="Note 3 2 5 8" xfId="41149"/>
    <cellStyle name="Note 3 2 5 9" xfId="41150"/>
    <cellStyle name="Note 3 2 6" xfId="41151"/>
    <cellStyle name="Note 3 3" xfId="41152"/>
    <cellStyle name="Note 3 3 2" xfId="41153"/>
    <cellStyle name="Note 3 3 2 10" xfId="41154"/>
    <cellStyle name="Note 3 3 2 10 2" xfId="41155"/>
    <cellStyle name="Note 3 3 2 10 3" xfId="41156"/>
    <cellStyle name="Note 3 3 2 11" xfId="41157"/>
    <cellStyle name="Note 3 3 2 11 2" xfId="41158"/>
    <cellStyle name="Note 3 3 2 11 3" xfId="41159"/>
    <cellStyle name="Note 3 3 2 12" xfId="41160"/>
    <cellStyle name="Note 3 3 2 2" xfId="41161"/>
    <cellStyle name="Note 3 3 2 2 2" xfId="41162"/>
    <cellStyle name="Note 3 3 2 2 2 2" xfId="41163"/>
    <cellStyle name="Note 3 3 2 2 2 3" xfId="41164"/>
    <cellStyle name="Note 3 3 2 2 3" xfId="41165"/>
    <cellStyle name="Note 3 3 2 2 3 2" xfId="41166"/>
    <cellStyle name="Note 3 3 2 2 3 3" xfId="41167"/>
    <cellStyle name="Note 3 3 2 2 4" xfId="41168"/>
    <cellStyle name="Note 3 3 2 2 4 2" xfId="41169"/>
    <cellStyle name="Note 3 3 2 2 4 3" xfId="41170"/>
    <cellStyle name="Note 3 3 2 2 5" xfId="41171"/>
    <cellStyle name="Note 3 3 2 2 5 2" xfId="41172"/>
    <cellStyle name="Note 3 3 2 2 5 3" xfId="41173"/>
    <cellStyle name="Note 3 3 2 2 6" xfId="41174"/>
    <cellStyle name="Note 3 3 2 2 6 2" xfId="41175"/>
    <cellStyle name="Note 3 3 2 2 6 3" xfId="41176"/>
    <cellStyle name="Note 3 3 2 2 7" xfId="41177"/>
    <cellStyle name="Note 3 3 2 2 7 2" xfId="41178"/>
    <cellStyle name="Note 3 3 2 2 7 3" xfId="41179"/>
    <cellStyle name="Note 3 3 2 2 8" xfId="41180"/>
    <cellStyle name="Note 3 3 2 3" xfId="41181"/>
    <cellStyle name="Note 3 3 2 3 2" xfId="41182"/>
    <cellStyle name="Note 3 3 2 3 2 2" xfId="41183"/>
    <cellStyle name="Note 3 3 2 3 2 3" xfId="41184"/>
    <cellStyle name="Note 3 3 2 3 3" xfId="41185"/>
    <cellStyle name="Note 3 3 2 3 3 2" xfId="41186"/>
    <cellStyle name="Note 3 3 2 3 3 3" xfId="41187"/>
    <cellStyle name="Note 3 3 2 3 4" xfId="41188"/>
    <cellStyle name="Note 3 3 2 3 4 2" xfId="41189"/>
    <cellStyle name="Note 3 3 2 3 4 3" xfId="41190"/>
    <cellStyle name="Note 3 3 2 3 5" xfId="41191"/>
    <cellStyle name="Note 3 3 2 3 5 2" xfId="41192"/>
    <cellStyle name="Note 3 3 2 3 5 3" xfId="41193"/>
    <cellStyle name="Note 3 3 2 3 6" xfId="41194"/>
    <cellStyle name="Note 3 3 2 3 6 2" xfId="41195"/>
    <cellStyle name="Note 3 3 2 3 6 3" xfId="41196"/>
    <cellStyle name="Note 3 3 2 3 7" xfId="41197"/>
    <cellStyle name="Note 3 3 2 3 7 2" xfId="41198"/>
    <cellStyle name="Note 3 3 2 3 7 3" xfId="41199"/>
    <cellStyle name="Note 3 3 2 3 8" xfId="41200"/>
    <cellStyle name="Note 3 3 2 4" xfId="41201"/>
    <cellStyle name="Note 3 3 2 4 2" xfId="41202"/>
    <cellStyle name="Note 3 3 2 4 2 2" xfId="41203"/>
    <cellStyle name="Note 3 3 2 4 2 3" xfId="41204"/>
    <cellStyle name="Note 3 3 2 4 3" xfId="41205"/>
    <cellStyle name="Note 3 3 2 4 3 2" xfId="41206"/>
    <cellStyle name="Note 3 3 2 4 3 3" xfId="41207"/>
    <cellStyle name="Note 3 3 2 4 4" xfId="41208"/>
    <cellStyle name="Note 3 3 2 4 4 2" xfId="41209"/>
    <cellStyle name="Note 3 3 2 4 4 3" xfId="41210"/>
    <cellStyle name="Note 3 3 2 4 5" xfId="41211"/>
    <cellStyle name="Note 3 3 2 4 5 2" xfId="41212"/>
    <cellStyle name="Note 3 3 2 4 5 3" xfId="41213"/>
    <cellStyle name="Note 3 3 2 4 6" xfId="41214"/>
    <cellStyle name="Note 3 3 2 4 6 2" xfId="41215"/>
    <cellStyle name="Note 3 3 2 4 6 3" xfId="41216"/>
    <cellStyle name="Note 3 3 2 4 7" xfId="41217"/>
    <cellStyle name="Note 3 3 2 4 7 2" xfId="41218"/>
    <cellStyle name="Note 3 3 2 4 7 3" xfId="41219"/>
    <cellStyle name="Note 3 3 2 4 8" xfId="41220"/>
    <cellStyle name="Note 3 3 2 5" xfId="41221"/>
    <cellStyle name="Note 3 3 2 5 2" xfId="41222"/>
    <cellStyle name="Note 3 3 2 5 2 2" xfId="41223"/>
    <cellStyle name="Note 3 3 2 5 2 3" xfId="41224"/>
    <cellStyle name="Note 3 3 2 5 3" xfId="41225"/>
    <cellStyle name="Note 3 3 2 5 3 2" xfId="41226"/>
    <cellStyle name="Note 3 3 2 5 3 3" xfId="41227"/>
    <cellStyle name="Note 3 3 2 5 4" xfId="41228"/>
    <cellStyle name="Note 3 3 2 5 4 2" xfId="41229"/>
    <cellStyle name="Note 3 3 2 5 4 3" xfId="41230"/>
    <cellStyle name="Note 3 3 2 5 5" xfId="41231"/>
    <cellStyle name="Note 3 3 2 5 5 2" xfId="41232"/>
    <cellStyle name="Note 3 3 2 5 5 3" xfId="41233"/>
    <cellStyle name="Note 3 3 2 5 6" xfId="41234"/>
    <cellStyle name="Note 3 3 2 5 6 2" xfId="41235"/>
    <cellStyle name="Note 3 3 2 5 6 3" xfId="41236"/>
    <cellStyle name="Note 3 3 2 5 7" xfId="41237"/>
    <cellStyle name="Note 3 3 2 5 7 2" xfId="41238"/>
    <cellStyle name="Note 3 3 2 5 7 3" xfId="41239"/>
    <cellStyle name="Note 3 3 2 5 8" xfId="41240"/>
    <cellStyle name="Note 3 3 2 6" xfId="41241"/>
    <cellStyle name="Note 3 3 2 6 2" xfId="41242"/>
    <cellStyle name="Note 3 3 2 7" xfId="41243"/>
    <cellStyle name="Note 3 3 2 7 2" xfId="41244"/>
    <cellStyle name="Note 3 3 2 7 3" xfId="41245"/>
    <cellStyle name="Note 3 3 2 8" xfId="41246"/>
    <cellStyle name="Note 3 3 2 8 2" xfId="41247"/>
    <cellStyle name="Note 3 3 2 8 3" xfId="41248"/>
    <cellStyle name="Note 3 3 2 9" xfId="41249"/>
    <cellStyle name="Note 3 3 2 9 2" xfId="41250"/>
    <cellStyle name="Note 3 3 2 9 3" xfId="41251"/>
    <cellStyle name="Note 3 3 3" xfId="41252"/>
    <cellStyle name="Note 3 3 3 2" xfId="41253"/>
    <cellStyle name="Note 3 3 3 2 2" xfId="41254"/>
    <cellStyle name="Note 3 3 3 2 3" xfId="41255"/>
    <cellStyle name="Note 3 3 3 3" xfId="41256"/>
    <cellStyle name="Note 3 3 3 3 2" xfId="41257"/>
    <cellStyle name="Note 3 3 3 3 3" xfId="41258"/>
    <cellStyle name="Note 3 3 3 4" xfId="41259"/>
    <cellStyle name="Note 3 3 3 4 2" xfId="41260"/>
    <cellStyle name="Note 3 3 3 4 3" xfId="41261"/>
    <cellStyle name="Note 3 3 3 5" xfId="41262"/>
    <cellStyle name="Note 3 3 3 5 2" xfId="41263"/>
    <cellStyle name="Note 3 3 3 5 3" xfId="41264"/>
    <cellStyle name="Note 3 3 3 6" xfId="41265"/>
    <cellStyle name="Note 3 3 3 6 2" xfId="41266"/>
    <cellStyle name="Note 3 3 3 6 3" xfId="41267"/>
    <cellStyle name="Note 3 3 3 7" xfId="41268"/>
    <cellStyle name="Note 3 3 3 7 2" xfId="41269"/>
    <cellStyle name="Note 3 3 3 7 3" xfId="41270"/>
    <cellStyle name="Note 3 3 3 8" xfId="41271"/>
    <cellStyle name="Note 3 3 4" xfId="41272"/>
    <cellStyle name="Note 3 3 4 2" xfId="41273"/>
    <cellStyle name="Note 3 3 4 3" xfId="41274"/>
    <cellStyle name="Note 3 3 5" xfId="41275"/>
    <cellStyle name="Note 3 3 5 2" xfId="41276"/>
    <cellStyle name="Note 3 3 5 3" xfId="41277"/>
    <cellStyle name="Note 3 3 6" xfId="41278"/>
    <cellStyle name="Note 3 3 6 2" xfId="41279"/>
    <cellStyle name="Note 3 3 6 3" xfId="41280"/>
    <cellStyle name="Note 3 3 7" xfId="41281"/>
    <cellStyle name="Note 3 4" xfId="41282"/>
    <cellStyle name="Note 3 4 2" xfId="41283"/>
    <cellStyle name="Note 3 4 2 10" xfId="41284"/>
    <cellStyle name="Note 3 4 2 10 2" xfId="41285"/>
    <cellStyle name="Note 3 4 2 10 3" xfId="41286"/>
    <cellStyle name="Note 3 4 2 11" xfId="41287"/>
    <cellStyle name="Note 3 4 2 11 2" xfId="41288"/>
    <cellStyle name="Note 3 4 2 11 3" xfId="41289"/>
    <cellStyle name="Note 3 4 2 12" xfId="41290"/>
    <cellStyle name="Note 3 4 2 2" xfId="41291"/>
    <cellStyle name="Note 3 4 2 2 2" xfId="41292"/>
    <cellStyle name="Note 3 4 2 2 2 2" xfId="41293"/>
    <cellStyle name="Note 3 4 2 2 2 3" xfId="41294"/>
    <cellStyle name="Note 3 4 2 2 3" xfId="41295"/>
    <cellStyle name="Note 3 4 2 2 3 2" xfId="41296"/>
    <cellStyle name="Note 3 4 2 2 3 3" xfId="41297"/>
    <cellStyle name="Note 3 4 2 2 4" xfId="41298"/>
    <cellStyle name="Note 3 4 2 2 4 2" xfId="41299"/>
    <cellStyle name="Note 3 4 2 2 4 3" xfId="41300"/>
    <cellStyle name="Note 3 4 2 2 5" xfId="41301"/>
    <cellStyle name="Note 3 4 2 2 5 2" xfId="41302"/>
    <cellStyle name="Note 3 4 2 2 5 3" xfId="41303"/>
    <cellStyle name="Note 3 4 2 2 6" xfId="41304"/>
    <cellStyle name="Note 3 4 2 2 6 2" xfId="41305"/>
    <cellStyle name="Note 3 4 2 2 6 3" xfId="41306"/>
    <cellStyle name="Note 3 4 2 2 7" xfId="41307"/>
    <cellStyle name="Note 3 4 2 2 7 2" xfId="41308"/>
    <cellStyle name="Note 3 4 2 2 7 3" xfId="41309"/>
    <cellStyle name="Note 3 4 2 2 8" xfId="41310"/>
    <cellStyle name="Note 3 4 2 3" xfId="41311"/>
    <cellStyle name="Note 3 4 2 3 2" xfId="41312"/>
    <cellStyle name="Note 3 4 2 3 2 2" xfId="41313"/>
    <cellStyle name="Note 3 4 2 3 2 3" xfId="41314"/>
    <cellStyle name="Note 3 4 2 3 3" xfId="41315"/>
    <cellStyle name="Note 3 4 2 3 3 2" xfId="41316"/>
    <cellStyle name="Note 3 4 2 3 3 3" xfId="41317"/>
    <cellStyle name="Note 3 4 2 3 4" xfId="41318"/>
    <cellStyle name="Note 3 4 2 3 4 2" xfId="41319"/>
    <cellStyle name="Note 3 4 2 3 4 3" xfId="41320"/>
    <cellStyle name="Note 3 4 2 3 5" xfId="41321"/>
    <cellStyle name="Note 3 4 2 3 5 2" xfId="41322"/>
    <cellStyle name="Note 3 4 2 3 5 3" xfId="41323"/>
    <cellStyle name="Note 3 4 2 3 6" xfId="41324"/>
    <cellStyle name="Note 3 4 2 3 6 2" xfId="41325"/>
    <cellStyle name="Note 3 4 2 3 6 3" xfId="41326"/>
    <cellStyle name="Note 3 4 2 3 7" xfId="41327"/>
    <cellStyle name="Note 3 4 2 3 7 2" xfId="41328"/>
    <cellStyle name="Note 3 4 2 3 7 3" xfId="41329"/>
    <cellStyle name="Note 3 4 2 3 8" xfId="41330"/>
    <cellStyle name="Note 3 4 2 4" xfId="41331"/>
    <cellStyle name="Note 3 4 2 4 2" xfId="41332"/>
    <cellStyle name="Note 3 4 2 4 2 2" xfId="41333"/>
    <cellStyle name="Note 3 4 2 4 2 3" xfId="41334"/>
    <cellStyle name="Note 3 4 2 4 3" xfId="41335"/>
    <cellStyle name="Note 3 4 2 4 3 2" xfId="41336"/>
    <cellStyle name="Note 3 4 2 4 3 3" xfId="41337"/>
    <cellStyle name="Note 3 4 2 4 4" xfId="41338"/>
    <cellStyle name="Note 3 4 2 4 4 2" xfId="41339"/>
    <cellStyle name="Note 3 4 2 4 4 3" xfId="41340"/>
    <cellStyle name="Note 3 4 2 4 5" xfId="41341"/>
    <cellStyle name="Note 3 4 2 4 5 2" xfId="41342"/>
    <cellStyle name="Note 3 4 2 4 5 3" xfId="41343"/>
    <cellStyle name="Note 3 4 2 4 6" xfId="41344"/>
    <cellStyle name="Note 3 4 2 4 6 2" xfId="41345"/>
    <cellStyle name="Note 3 4 2 4 6 3" xfId="41346"/>
    <cellStyle name="Note 3 4 2 4 7" xfId="41347"/>
    <cellStyle name="Note 3 4 2 4 7 2" xfId="41348"/>
    <cellStyle name="Note 3 4 2 4 7 3" xfId="41349"/>
    <cellStyle name="Note 3 4 2 4 8" xfId="41350"/>
    <cellStyle name="Note 3 4 2 5" xfId="41351"/>
    <cellStyle name="Note 3 4 2 5 2" xfId="41352"/>
    <cellStyle name="Note 3 4 2 5 2 2" xfId="41353"/>
    <cellStyle name="Note 3 4 2 5 2 3" xfId="41354"/>
    <cellStyle name="Note 3 4 2 5 3" xfId="41355"/>
    <cellStyle name="Note 3 4 2 5 3 2" xfId="41356"/>
    <cellStyle name="Note 3 4 2 5 3 3" xfId="41357"/>
    <cellStyle name="Note 3 4 2 5 4" xfId="41358"/>
    <cellStyle name="Note 3 4 2 5 4 2" xfId="41359"/>
    <cellStyle name="Note 3 4 2 5 4 3" xfId="41360"/>
    <cellStyle name="Note 3 4 2 5 5" xfId="41361"/>
    <cellStyle name="Note 3 4 2 5 5 2" xfId="41362"/>
    <cellStyle name="Note 3 4 2 5 5 3" xfId="41363"/>
    <cellStyle name="Note 3 4 2 5 6" xfId="41364"/>
    <cellStyle name="Note 3 4 2 5 6 2" xfId="41365"/>
    <cellStyle name="Note 3 4 2 5 6 3" xfId="41366"/>
    <cellStyle name="Note 3 4 2 5 7" xfId="41367"/>
    <cellStyle name="Note 3 4 2 5 7 2" xfId="41368"/>
    <cellStyle name="Note 3 4 2 5 7 3" xfId="41369"/>
    <cellStyle name="Note 3 4 2 5 8" xfId="41370"/>
    <cellStyle name="Note 3 4 2 6" xfId="41371"/>
    <cellStyle name="Note 3 4 2 6 2" xfId="41372"/>
    <cellStyle name="Note 3 4 2 7" xfId="41373"/>
    <cellStyle name="Note 3 4 2 7 2" xfId="41374"/>
    <cellStyle name="Note 3 4 2 7 3" xfId="41375"/>
    <cellStyle name="Note 3 4 2 8" xfId="41376"/>
    <cellStyle name="Note 3 4 2 8 2" xfId="41377"/>
    <cellStyle name="Note 3 4 2 8 3" xfId="41378"/>
    <cellStyle name="Note 3 4 2 9" xfId="41379"/>
    <cellStyle name="Note 3 4 2 9 2" xfId="41380"/>
    <cellStyle name="Note 3 4 2 9 3" xfId="41381"/>
    <cellStyle name="Note 3 4 3" xfId="41382"/>
    <cellStyle name="Note 3 4 3 2" xfId="41383"/>
    <cellStyle name="Note 3 4 3 2 2" xfId="41384"/>
    <cellStyle name="Note 3 4 3 2 3" xfId="41385"/>
    <cellStyle name="Note 3 4 3 3" xfId="41386"/>
    <cellStyle name="Note 3 4 3 3 2" xfId="41387"/>
    <cellStyle name="Note 3 4 3 3 3" xfId="41388"/>
    <cellStyle name="Note 3 4 3 4" xfId="41389"/>
    <cellStyle name="Note 3 4 3 4 2" xfId="41390"/>
    <cellStyle name="Note 3 4 3 4 3" xfId="41391"/>
    <cellStyle name="Note 3 4 3 5" xfId="41392"/>
    <cellStyle name="Note 3 4 3 5 2" xfId="41393"/>
    <cellStyle name="Note 3 4 3 5 3" xfId="41394"/>
    <cellStyle name="Note 3 4 3 6" xfId="41395"/>
    <cellStyle name="Note 3 4 3 6 2" xfId="41396"/>
    <cellStyle name="Note 3 4 3 6 3" xfId="41397"/>
    <cellStyle name="Note 3 4 3 7" xfId="41398"/>
    <cellStyle name="Note 3 4 3 7 2" xfId="41399"/>
    <cellStyle name="Note 3 4 3 7 3" xfId="41400"/>
    <cellStyle name="Note 3 4 3 8" xfId="41401"/>
    <cellStyle name="Note 3 4 4" xfId="41402"/>
    <cellStyle name="Note 3 4 4 2" xfId="41403"/>
    <cellStyle name="Note 3 4 4 3" xfId="41404"/>
    <cellStyle name="Note 3 4 5" xfId="41405"/>
    <cellStyle name="Note 3 4 5 2" xfId="41406"/>
    <cellStyle name="Note 3 4 5 3" xfId="41407"/>
    <cellStyle name="Note 3 4 6" xfId="41408"/>
    <cellStyle name="Note 3 4 6 2" xfId="41409"/>
    <cellStyle name="Note 3 4 6 3" xfId="41410"/>
    <cellStyle name="Note 3 4 7" xfId="41411"/>
    <cellStyle name="Note 3 5" xfId="41412"/>
    <cellStyle name="Note 3 5 10" xfId="41413"/>
    <cellStyle name="Note 3 5 10 2" xfId="41414"/>
    <cellStyle name="Note 3 5 10 3" xfId="41415"/>
    <cellStyle name="Note 3 5 11" xfId="41416"/>
    <cellStyle name="Note 3 5 11 2" xfId="41417"/>
    <cellStyle name="Note 3 5 11 3" xfId="41418"/>
    <cellStyle name="Note 3 5 12" xfId="41419"/>
    <cellStyle name="Note 3 5 2" xfId="41420"/>
    <cellStyle name="Note 3 5 2 2" xfId="41421"/>
    <cellStyle name="Note 3 5 2 2 2" xfId="41422"/>
    <cellStyle name="Note 3 5 2 2 3" xfId="41423"/>
    <cellStyle name="Note 3 5 2 3" xfId="41424"/>
    <cellStyle name="Note 3 5 2 3 2" xfId="41425"/>
    <cellStyle name="Note 3 5 2 3 3" xfId="41426"/>
    <cellStyle name="Note 3 5 2 4" xfId="41427"/>
    <cellStyle name="Note 3 5 2 4 2" xfId="41428"/>
    <cellStyle name="Note 3 5 2 4 3" xfId="41429"/>
    <cellStyle name="Note 3 5 2 5" xfId="41430"/>
    <cellStyle name="Note 3 5 2 5 2" xfId="41431"/>
    <cellStyle name="Note 3 5 2 5 3" xfId="41432"/>
    <cellStyle name="Note 3 5 2 6" xfId="41433"/>
    <cellStyle name="Note 3 5 2 6 2" xfId="41434"/>
    <cellStyle name="Note 3 5 2 6 3" xfId="41435"/>
    <cellStyle name="Note 3 5 2 7" xfId="41436"/>
    <cellStyle name="Note 3 5 2 7 2" xfId="41437"/>
    <cellStyle name="Note 3 5 2 7 3" xfId="41438"/>
    <cellStyle name="Note 3 5 2 8" xfId="41439"/>
    <cellStyle name="Note 3 5 3" xfId="41440"/>
    <cellStyle name="Note 3 5 3 2" xfId="41441"/>
    <cellStyle name="Note 3 5 3 2 2" xfId="41442"/>
    <cellStyle name="Note 3 5 3 2 3" xfId="41443"/>
    <cellStyle name="Note 3 5 3 3" xfId="41444"/>
    <cellStyle name="Note 3 5 3 3 2" xfId="41445"/>
    <cellStyle name="Note 3 5 3 3 3" xfId="41446"/>
    <cellStyle name="Note 3 5 3 4" xfId="41447"/>
    <cellStyle name="Note 3 5 3 4 2" xfId="41448"/>
    <cellStyle name="Note 3 5 3 4 3" xfId="41449"/>
    <cellStyle name="Note 3 5 3 5" xfId="41450"/>
    <cellStyle name="Note 3 5 3 5 2" xfId="41451"/>
    <cellStyle name="Note 3 5 3 5 3" xfId="41452"/>
    <cellStyle name="Note 3 5 3 6" xfId="41453"/>
    <cellStyle name="Note 3 5 3 6 2" xfId="41454"/>
    <cellStyle name="Note 3 5 3 6 3" xfId="41455"/>
    <cellStyle name="Note 3 5 3 7" xfId="41456"/>
    <cellStyle name="Note 3 5 3 7 2" xfId="41457"/>
    <cellStyle name="Note 3 5 3 7 3" xfId="41458"/>
    <cellStyle name="Note 3 5 3 8" xfId="41459"/>
    <cellStyle name="Note 3 5 4" xfId="41460"/>
    <cellStyle name="Note 3 5 4 2" xfId="41461"/>
    <cellStyle name="Note 3 5 4 2 2" xfId="41462"/>
    <cellStyle name="Note 3 5 4 2 3" xfId="41463"/>
    <cellStyle name="Note 3 5 4 3" xfId="41464"/>
    <cellStyle name="Note 3 5 4 3 2" xfId="41465"/>
    <cellStyle name="Note 3 5 4 3 3" xfId="41466"/>
    <cellStyle name="Note 3 5 4 4" xfId="41467"/>
    <cellStyle name="Note 3 5 4 4 2" xfId="41468"/>
    <cellStyle name="Note 3 5 4 4 3" xfId="41469"/>
    <cellStyle name="Note 3 5 4 5" xfId="41470"/>
    <cellStyle name="Note 3 5 4 5 2" xfId="41471"/>
    <cellStyle name="Note 3 5 4 5 3" xfId="41472"/>
    <cellStyle name="Note 3 5 4 6" xfId="41473"/>
    <cellStyle name="Note 3 5 4 6 2" xfId="41474"/>
    <cellStyle name="Note 3 5 4 6 3" xfId="41475"/>
    <cellStyle name="Note 3 5 4 7" xfId="41476"/>
    <cellStyle name="Note 3 5 4 7 2" xfId="41477"/>
    <cellStyle name="Note 3 5 4 7 3" xfId="41478"/>
    <cellStyle name="Note 3 5 4 8" xfId="41479"/>
    <cellStyle name="Note 3 5 5" xfId="41480"/>
    <cellStyle name="Note 3 5 5 2" xfId="41481"/>
    <cellStyle name="Note 3 5 5 2 2" xfId="41482"/>
    <cellStyle name="Note 3 5 5 2 3" xfId="41483"/>
    <cellStyle name="Note 3 5 5 3" xfId="41484"/>
    <cellStyle name="Note 3 5 5 3 2" xfId="41485"/>
    <cellStyle name="Note 3 5 5 3 3" xfId="41486"/>
    <cellStyle name="Note 3 5 5 4" xfId="41487"/>
    <cellStyle name="Note 3 5 5 4 2" xfId="41488"/>
    <cellStyle name="Note 3 5 5 4 3" xfId="41489"/>
    <cellStyle name="Note 3 5 5 5" xfId="41490"/>
    <cellStyle name="Note 3 5 5 5 2" xfId="41491"/>
    <cellStyle name="Note 3 5 5 5 3" xfId="41492"/>
    <cellStyle name="Note 3 5 5 6" xfId="41493"/>
    <cellStyle name="Note 3 5 5 6 2" xfId="41494"/>
    <cellStyle name="Note 3 5 5 6 3" xfId="41495"/>
    <cellStyle name="Note 3 5 5 7" xfId="41496"/>
    <cellStyle name="Note 3 5 5 7 2" xfId="41497"/>
    <cellStyle name="Note 3 5 5 7 3" xfId="41498"/>
    <cellStyle name="Note 3 5 5 8" xfId="41499"/>
    <cellStyle name="Note 3 5 6" xfId="41500"/>
    <cellStyle name="Note 3 5 6 2" xfId="41501"/>
    <cellStyle name="Note 3 5 7" xfId="41502"/>
    <cellStyle name="Note 3 5 7 2" xfId="41503"/>
    <cellStyle name="Note 3 5 7 3" xfId="41504"/>
    <cellStyle name="Note 3 5 8" xfId="41505"/>
    <cellStyle name="Note 3 5 8 2" xfId="41506"/>
    <cellStyle name="Note 3 5 8 3" xfId="41507"/>
    <cellStyle name="Note 3 5 9" xfId="41508"/>
    <cellStyle name="Note 3 5 9 2" xfId="41509"/>
    <cellStyle name="Note 3 5 9 3" xfId="41510"/>
    <cellStyle name="Note 3 6" xfId="41511"/>
    <cellStyle name="Note 3 6 2" xfId="41512"/>
    <cellStyle name="Note 3 6 2 2" xfId="41513"/>
    <cellStyle name="Note 3 6 2 3" xfId="41514"/>
    <cellStyle name="Note 3 6 3" xfId="41515"/>
    <cellStyle name="Note 3 6 3 2" xfId="41516"/>
    <cellStyle name="Note 3 6 3 3" xfId="41517"/>
    <cellStyle name="Note 3 6 4" xfId="41518"/>
    <cellStyle name="Note 3 6 4 2" xfId="41519"/>
    <cellStyle name="Note 3 6 4 3" xfId="41520"/>
    <cellStyle name="Note 3 6 5" xfId="41521"/>
    <cellStyle name="Note 3 6 5 2" xfId="41522"/>
    <cellStyle name="Note 3 6 5 3" xfId="41523"/>
    <cellStyle name="Note 3 6 6" xfId="41524"/>
    <cellStyle name="Note 3 6 6 2" xfId="41525"/>
    <cellStyle name="Note 3 6 6 3" xfId="41526"/>
    <cellStyle name="Note 3 6 7" xfId="41527"/>
    <cellStyle name="Note 3 6 7 2" xfId="41528"/>
    <cellStyle name="Note 3 6 7 3" xfId="41529"/>
    <cellStyle name="Note 3 6 8" xfId="41530"/>
    <cellStyle name="Note 3 7" xfId="41531"/>
    <cellStyle name="Note 3 7 2" xfId="41532"/>
    <cellStyle name="Note 3 7 2 2" xfId="41533"/>
    <cellStyle name="Note 3 7 2 3" xfId="41534"/>
    <cellStyle name="Note 3 7 3" xfId="41535"/>
    <cellStyle name="Note 3 7 3 2" xfId="41536"/>
    <cellStyle name="Note 3 7 3 3" xfId="41537"/>
    <cellStyle name="Note 3 7 4" xfId="41538"/>
    <cellStyle name="Note 3 7 4 2" xfId="41539"/>
    <cellStyle name="Note 3 7 4 3" xfId="41540"/>
    <cellStyle name="Note 3 7 5" xfId="41541"/>
    <cellStyle name="Note 3 7 5 2" xfId="41542"/>
    <cellStyle name="Note 3 7 5 3" xfId="41543"/>
    <cellStyle name="Note 3 7 6" xfId="41544"/>
    <cellStyle name="Note 3 7 6 2" xfId="41545"/>
    <cellStyle name="Note 3 7 6 3" xfId="41546"/>
    <cellStyle name="Note 3 7 7" xfId="41547"/>
    <cellStyle name="Note 3 7 7 2" xfId="41548"/>
    <cellStyle name="Note 3 7 7 3" xfId="41549"/>
    <cellStyle name="Note 3 7 8" xfId="41550"/>
    <cellStyle name="Note 3 7 9" xfId="41551"/>
    <cellStyle name="Note 3 8" xfId="41552"/>
    <cellStyle name="Note 3 9" xfId="41553"/>
    <cellStyle name="Note 4" xfId="41554"/>
    <cellStyle name="Note 4 10" xfId="41555"/>
    <cellStyle name="Note 4 2" xfId="41556"/>
    <cellStyle name="Note 4 2 2" xfId="41557"/>
    <cellStyle name="Note 4 2 2 2" xfId="41558"/>
    <cellStyle name="Note 4 2 2 3" xfId="41559"/>
    <cellStyle name="Note 4 2 3" xfId="41560"/>
    <cellStyle name="Note 4 3" xfId="41561"/>
    <cellStyle name="Note 4 3 10" xfId="41562"/>
    <cellStyle name="Note 4 3 10 2" xfId="41563"/>
    <cellStyle name="Note 4 3 10 3" xfId="41564"/>
    <cellStyle name="Note 4 3 11" xfId="41565"/>
    <cellStyle name="Note 4 3 11 2" xfId="41566"/>
    <cellStyle name="Note 4 3 11 3" xfId="41567"/>
    <cellStyle name="Note 4 3 12" xfId="41568"/>
    <cellStyle name="Note 4 3 2" xfId="41569"/>
    <cellStyle name="Note 4 3 2 2" xfId="41570"/>
    <cellStyle name="Note 4 3 2 2 2" xfId="41571"/>
    <cellStyle name="Note 4 3 2 2 3" xfId="41572"/>
    <cellStyle name="Note 4 3 2 3" xfId="41573"/>
    <cellStyle name="Note 4 3 2 3 2" xfId="41574"/>
    <cellStyle name="Note 4 3 2 3 3" xfId="41575"/>
    <cellStyle name="Note 4 3 2 4" xfId="41576"/>
    <cellStyle name="Note 4 3 2 4 2" xfId="41577"/>
    <cellStyle name="Note 4 3 2 4 3" xfId="41578"/>
    <cellStyle name="Note 4 3 2 5" xfId="41579"/>
    <cellStyle name="Note 4 3 2 5 2" xfId="41580"/>
    <cellStyle name="Note 4 3 2 5 3" xfId="41581"/>
    <cellStyle name="Note 4 3 2 6" xfId="41582"/>
    <cellStyle name="Note 4 3 2 6 2" xfId="41583"/>
    <cellStyle name="Note 4 3 2 6 3" xfId="41584"/>
    <cellStyle name="Note 4 3 2 7" xfId="41585"/>
    <cellStyle name="Note 4 3 2 7 2" xfId="41586"/>
    <cellStyle name="Note 4 3 2 7 3" xfId="41587"/>
    <cellStyle name="Note 4 3 2 8" xfId="41588"/>
    <cellStyle name="Note 4 3 3" xfId="41589"/>
    <cellStyle name="Note 4 3 3 2" xfId="41590"/>
    <cellStyle name="Note 4 3 3 2 2" xfId="41591"/>
    <cellStyle name="Note 4 3 3 2 3" xfId="41592"/>
    <cellStyle name="Note 4 3 3 3" xfId="41593"/>
    <cellStyle name="Note 4 3 3 3 2" xfId="41594"/>
    <cellStyle name="Note 4 3 3 3 3" xfId="41595"/>
    <cellStyle name="Note 4 3 3 4" xfId="41596"/>
    <cellStyle name="Note 4 3 3 4 2" xfId="41597"/>
    <cellStyle name="Note 4 3 3 4 3" xfId="41598"/>
    <cellStyle name="Note 4 3 3 5" xfId="41599"/>
    <cellStyle name="Note 4 3 3 5 2" xfId="41600"/>
    <cellStyle name="Note 4 3 3 5 3" xfId="41601"/>
    <cellStyle name="Note 4 3 3 6" xfId="41602"/>
    <cellStyle name="Note 4 3 3 6 2" xfId="41603"/>
    <cellStyle name="Note 4 3 3 6 3" xfId="41604"/>
    <cellStyle name="Note 4 3 3 7" xfId="41605"/>
    <cellStyle name="Note 4 3 3 7 2" xfId="41606"/>
    <cellStyle name="Note 4 3 3 7 3" xfId="41607"/>
    <cellStyle name="Note 4 3 3 8" xfId="41608"/>
    <cellStyle name="Note 4 3 4" xfId="41609"/>
    <cellStyle name="Note 4 3 4 2" xfId="41610"/>
    <cellStyle name="Note 4 3 4 2 2" xfId="41611"/>
    <cellStyle name="Note 4 3 4 2 3" xfId="41612"/>
    <cellStyle name="Note 4 3 4 3" xfId="41613"/>
    <cellStyle name="Note 4 3 4 3 2" xfId="41614"/>
    <cellStyle name="Note 4 3 4 3 3" xfId="41615"/>
    <cellStyle name="Note 4 3 4 4" xfId="41616"/>
    <cellStyle name="Note 4 3 4 4 2" xfId="41617"/>
    <cellStyle name="Note 4 3 4 4 3" xfId="41618"/>
    <cellStyle name="Note 4 3 4 5" xfId="41619"/>
    <cellStyle name="Note 4 3 4 5 2" xfId="41620"/>
    <cellStyle name="Note 4 3 4 5 3" xfId="41621"/>
    <cellStyle name="Note 4 3 4 6" xfId="41622"/>
    <cellStyle name="Note 4 3 4 6 2" xfId="41623"/>
    <cellStyle name="Note 4 3 4 6 3" xfId="41624"/>
    <cellStyle name="Note 4 3 4 7" xfId="41625"/>
    <cellStyle name="Note 4 3 4 7 2" xfId="41626"/>
    <cellStyle name="Note 4 3 4 7 3" xfId="41627"/>
    <cellStyle name="Note 4 3 4 8" xfId="41628"/>
    <cellStyle name="Note 4 3 5" xfId="41629"/>
    <cellStyle name="Note 4 3 5 2" xfId="41630"/>
    <cellStyle name="Note 4 3 5 2 2" xfId="41631"/>
    <cellStyle name="Note 4 3 5 2 3" xfId="41632"/>
    <cellStyle name="Note 4 3 5 3" xfId="41633"/>
    <cellStyle name="Note 4 3 5 3 2" xfId="41634"/>
    <cellStyle name="Note 4 3 5 3 3" xfId="41635"/>
    <cellStyle name="Note 4 3 5 4" xfId="41636"/>
    <cellStyle name="Note 4 3 5 4 2" xfId="41637"/>
    <cellStyle name="Note 4 3 5 4 3" xfId="41638"/>
    <cellStyle name="Note 4 3 5 5" xfId="41639"/>
    <cellStyle name="Note 4 3 5 5 2" xfId="41640"/>
    <cellStyle name="Note 4 3 5 5 3" xfId="41641"/>
    <cellStyle name="Note 4 3 5 6" xfId="41642"/>
    <cellStyle name="Note 4 3 5 6 2" xfId="41643"/>
    <cellStyle name="Note 4 3 5 6 3" xfId="41644"/>
    <cellStyle name="Note 4 3 5 7" xfId="41645"/>
    <cellStyle name="Note 4 3 5 7 2" xfId="41646"/>
    <cellStyle name="Note 4 3 5 7 3" xfId="41647"/>
    <cellStyle name="Note 4 3 5 8" xfId="41648"/>
    <cellStyle name="Note 4 3 6" xfId="41649"/>
    <cellStyle name="Note 4 3 6 2" xfId="41650"/>
    <cellStyle name="Note 4 3 7" xfId="41651"/>
    <cellStyle name="Note 4 3 7 2" xfId="41652"/>
    <cellStyle name="Note 4 3 7 3" xfId="41653"/>
    <cellStyle name="Note 4 3 8" xfId="41654"/>
    <cellStyle name="Note 4 3 8 2" xfId="41655"/>
    <cellStyle name="Note 4 3 8 3" xfId="41656"/>
    <cellStyle name="Note 4 3 9" xfId="41657"/>
    <cellStyle name="Note 4 3 9 2" xfId="41658"/>
    <cellStyle name="Note 4 3 9 3" xfId="41659"/>
    <cellStyle name="Note 4 4" xfId="41660"/>
    <cellStyle name="Note 4 4 2" xfId="41661"/>
    <cellStyle name="Note 4 4 2 2" xfId="41662"/>
    <cellStyle name="Note 4 4 2 3" xfId="41663"/>
    <cellStyle name="Note 4 4 3" xfId="41664"/>
    <cellStyle name="Note 4 4 3 2" xfId="41665"/>
    <cellStyle name="Note 4 4 3 3" xfId="41666"/>
    <cellStyle name="Note 4 4 4" xfId="41667"/>
    <cellStyle name="Note 4 4 4 2" xfId="41668"/>
    <cellStyle name="Note 4 4 4 3" xfId="41669"/>
    <cellStyle name="Note 4 4 5" xfId="41670"/>
    <cellStyle name="Note 4 4 5 2" xfId="41671"/>
    <cellStyle name="Note 4 4 5 3" xfId="41672"/>
    <cellStyle name="Note 4 4 6" xfId="41673"/>
    <cellStyle name="Note 4 4 6 2" xfId="41674"/>
    <cellStyle name="Note 4 4 6 3" xfId="41675"/>
    <cellStyle name="Note 4 4 7" xfId="41676"/>
    <cellStyle name="Note 4 4 7 2" xfId="41677"/>
    <cellStyle name="Note 4 4 7 3" xfId="41678"/>
    <cellStyle name="Note 4 4 8" xfId="41679"/>
    <cellStyle name="Note 4 5" xfId="41680"/>
    <cellStyle name="Note 4 5 2" xfId="41681"/>
    <cellStyle name="Note 4 6" xfId="41682"/>
    <cellStyle name="Note 4 6 2" xfId="41683"/>
    <cellStyle name="Note 4 6 3" xfId="41684"/>
    <cellStyle name="Note 4 7" xfId="41685"/>
    <cellStyle name="Note 4 7 2" xfId="41686"/>
    <cellStyle name="Note 4 7 3" xfId="41687"/>
    <cellStyle name="Note 4 8" xfId="41688"/>
    <cellStyle name="Note 4 8 2" xfId="41689"/>
    <cellStyle name="Note 4 8 3" xfId="41690"/>
    <cellStyle name="Note 4 9" xfId="41691"/>
    <cellStyle name="Note 5" xfId="41692"/>
    <cellStyle name="Note 5 2" xfId="41693"/>
    <cellStyle name="Note 5 2 10" xfId="41694"/>
    <cellStyle name="Note 5 2 10 2" xfId="41695"/>
    <cellStyle name="Note 5 2 10 3" xfId="41696"/>
    <cellStyle name="Note 5 2 11" xfId="41697"/>
    <cellStyle name="Note 5 2 11 2" xfId="41698"/>
    <cellStyle name="Note 5 2 11 3" xfId="41699"/>
    <cellStyle name="Note 5 2 12" xfId="41700"/>
    <cellStyle name="Note 5 2 13" xfId="41701"/>
    <cellStyle name="Note 5 2 2" xfId="41702"/>
    <cellStyle name="Note 5 2 2 2" xfId="41703"/>
    <cellStyle name="Note 5 2 2 2 2" xfId="41704"/>
    <cellStyle name="Note 5 2 2 2 3" xfId="41705"/>
    <cellStyle name="Note 5 2 2 3" xfId="41706"/>
    <cellStyle name="Note 5 2 2 3 2" xfId="41707"/>
    <cellStyle name="Note 5 2 2 3 3" xfId="41708"/>
    <cellStyle name="Note 5 2 2 4" xfId="41709"/>
    <cellStyle name="Note 5 2 2 4 2" xfId="41710"/>
    <cellStyle name="Note 5 2 2 4 3" xfId="41711"/>
    <cellStyle name="Note 5 2 2 5" xfId="41712"/>
    <cellStyle name="Note 5 2 2 5 2" xfId="41713"/>
    <cellStyle name="Note 5 2 2 5 3" xfId="41714"/>
    <cellStyle name="Note 5 2 2 6" xfId="41715"/>
    <cellStyle name="Note 5 2 2 6 2" xfId="41716"/>
    <cellStyle name="Note 5 2 2 6 3" xfId="41717"/>
    <cellStyle name="Note 5 2 2 7" xfId="41718"/>
    <cellStyle name="Note 5 2 2 7 2" xfId="41719"/>
    <cellStyle name="Note 5 2 2 7 3" xfId="41720"/>
    <cellStyle name="Note 5 2 2 8" xfId="41721"/>
    <cellStyle name="Note 5 2 2 9" xfId="41722"/>
    <cellStyle name="Note 5 2 3" xfId="41723"/>
    <cellStyle name="Note 5 2 3 2" xfId="41724"/>
    <cellStyle name="Note 5 2 3 2 2" xfId="41725"/>
    <cellStyle name="Note 5 2 3 2 3" xfId="41726"/>
    <cellStyle name="Note 5 2 3 3" xfId="41727"/>
    <cellStyle name="Note 5 2 3 3 2" xfId="41728"/>
    <cellStyle name="Note 5 2 3 3 3" xfId="41729"/>
    <cellStyle name="Note 5 2 3 4" xfId="41730"/>
    <cellStyle name="Note 5 2 3 4 2" xfId="41731"/>
    <cellStyle name="Note 5 2 3 4 3" xfId="41732"/>
    <cellStyle name="Note 5 2 3 5" xfId="41733"/>
    <cellStyle name="Note 5 2 3 5 2" xfId="41734"/>
    <cellStyle name="Note 5 2 3 5 3" xfId="41735"/>
    <cellStyle name="Note 5 2 3 6" xfId="41736"/>
    <cellStyle name="Note 5 2 3 6 2" xfId="41737"/>
    <cellStyle name="Note 5 2 3 6 3" xfId="41738"/>
    <cellStyle name="Note 5 2 3 7" xfId="41739"/>
    <cellStyle name="Note 5 2 3 7 2" xfId="41740"/>
    <cellStyle name="Note 5 2 3 7 3" xfId="41741"/>
    <cellStyle name="Note 5 2 3 8" xfId="41742"/>
    <cellStyle name="Note 5 2 3 9" xfId="41743"/>
    <cellStyle name="Note 5 2 4" xfId="41744"/>
    <cellStyle name="Note 5 2 4 2" xfId="41745"/>
    <cellStyle name="Note 5 2 4 2 2" xfId="41746"/>
    <cellStyle name="Note 5 2 4 2 3" xfId="41747"/>
    <cellStyle name="Note 5 2 4 3" xfId="41748"/>
    <cellStyle name="Note 5 2 4 3 2" xfId="41749"/>
    <cellStyle name="Note 5 2 4 3 3" xfId="41750"/>
    <cellStyle name="Note 5 2 4 4" xfId="41751"/>
    <cellStyle name="Note 5 2 4 4 2" xfId="41752"/>
    <cellStyle name="Note 5 2 4 4 3" xfId="41753"/>
    <cellStyle name="Note 5 2 4 5" xfId="41754"/>
    <cellStyle name="Note 5 2 4 5 2" xfId="41755"/>
    <cellStyle name="Note 5 2 4 5 3" xfId="41756"/>
    <cellStyle name="Note 5 2 4 6" xfId="41757"/>
    <cellStyle name="Note 5 2 4 6 2" xfId="41758"/>
    <cellStyle name="Note 5 2 4 6 3" xfId="41759"/>
    <cellStyle name="Note 5 2 4 7" xfId="41760"/>
    <cellStyle name="Note 5 2 4 7 2" xfId="41761"/>
    <cellStyle name="Note 5 2 4 7 3" xfId="41762"/>
    <cellStyle name="Note 5 2 4 8" xfId="41763"/>
    <cellStyle name="Note 5 2 4 9" xfId="41764"/>
    <cellStyle name="Note 5 2 5" xfId="41765"/>
    <cellStyle name="Note 5 2 5 2" xfId="41766"/>
    <cellStyle name="Note 5 2 5 2 2" xfId="41767"/>
    <cellStyle name="Note 5 2 5 2 3" xfId="41768"/>
    <cellStyle name="Note 5 2 5 3" xfId="41769"/>
    <cellStyle name="Note 5 2 5 3 2" xfId="41770"/>
    <cellStyle name="Note 5 2 5 3 3" xfId="41771"/>
    <cellStyle name="Note 5 2 5 4" xfId="41772"/>
    <cellStyle name="Note 5 2 5 4 2" xfId="41773"/>
    <cellStyle name="Note 5 2 5 4 3" xfId="41774"/>
    <cellStyle name="Note 5 2 5 5" xfId="41775"/>
    <cellStyle name="Note 5 2 5 5 2" xfId="41776"/>
    <cellStyle name="Note 5 2 5 5 3" xfId="41777"/>
    <cellStyle name="Note 5 2 5 6" xfId="41778"/>
    <cellStyle name="Note 5 2 5 6 2" xfId="41779"/>
    <cellStyle name="Note 5 2 5 6 3" xfId="41780"/>
    <cellStyle name="Note 5 2 5 7" xfId="41781"/>
    <cellStyle name="Note 5 2 5 7 2" xfId="41782"/>
    <cellStyle name="Note 5 2 5 7 3" xfId="41783"/>
    <cellStyle name="Note 5 2 5 8" xfId="41784"/>
    <cellStyle name="Note 5 2 5 9" xfId="41785"/>
    <cellStyle name="Note 5 2 6" xfId="41786"/>
    <cellStyle name="Note 5 2 6 2" xfId="41787"/>
    <cellStyle name="Note 5 2 6 3" xfId="41788"/>
    <cellStyle name="Note 5 2 7" xfId="41789"/>
    <cellStyle name="Note 5 2 7 2" xfId="41790"/>
    <cellStyle name="Note 5 2 7 3" xfId="41791"/>
    <cellStyle name="Note 5 2 8" xfId="41792"/>
    <cellStyle name="Note 5 2 8 2" xfId="41793"/>
    <cellStyle name="Note 5 2 8 3" xfId="41794"/>
    <cellStyle name="Note 5 2 9" xfId="41795"/>
    <cellStyle name="Note 5 2 9 2" xfId="41796"/>
    <cellStyle name="Note 5 2 9 3" xfId="41797"/>
    <cellStyle name="Note 5 3" xfId="41798"/>
    <cellStyle name="Note 5 3 2" xfId="41799"/>
    <cellStyle name="Note 5 3 3" xfId="41800"/>
    <cellStyle name="Note 5 4" xfId="41801"/>
    <cellStyle name="Note 6" xfId="41802"/>
    <cellStyle name="Note 6 2" xfId="41803"/>
    <cellStyle name="Notes" xfId="41804"/>
    <cellStyle name="Notes 2" xfId="41805"/>
    <cellStyle name="Notes 3" xfId="41806"/>
    <cellStyle name="NotIncluded1" xfId="41807"/>
    <cellStyle name="NotIncluded1 2" xfId="41808"/>
    <cellStyle name="NotIncluded1 3" xfId="41809"/>
    <cellStyle name="OptionalGood" xfId="41810"/>
    <cellStyle name="OptionalGood 2" xfId="41811"/>
    <cellStyle name="OptionalGood 3" xfId="41812"/>
    <cellStyle name="Output 2" xfId="41813"/>
    <cellStyle name="Output 2 2" xfId="41814"/>
    <cellStyle name="Output 2 2 2" xfId="41815"/>
    <cellStyle name="Output 2 2 2 10" xfId="41816"/>
    <cellStyle name="Output 2 2 2 2" xfId="41817"/>
    <cellStyle name="Output 2 2 2 2 10" xfId="41818"/>
    <cellStyle name="Output 2 2 2 2 10 2" xfId="41819"/>
    <cellStyle name="Output 2 2 2 2 10 3" xfId="41820"/>
    <cellStyle name="Output 2 2 2 2 11" xfId="41821"/>
    <cellStyle name="Output 2 2 2 2 11 2" xfId="41822"/>
    <cellStyle name="Output 2 2 2 2 11 3" xfId="41823"/>
    <cellStyle name="Output 2 2 2 2 12" xfId="41824"/>
    <cellStyle name="Output 2 2 2 2 2" xfId="41825"/>
    <cellStyle name="Output 2 2 2 2 2 2" xfId="41826"/>
    <cellStyle name="Output 2 2 2 2 2 2 2" xfId="41827"/>
    <cellStyle name="Output 2 2 2 2 2 2 3" xfId="41828"/>
    <cellStyle name="Output 2 2 2 2 2 3" xfId="41829"/>
    <cellStyle name="Output 2 2 2 2 2 3 2" xfId="41830"/>
    <cellStyle name="Output 2 2 2 2 2 3 3" xfId="41831"/>
    <cellStyle name="Output 2 2 2 2 2 4" xfId="41832"/>
    <cellStyle name="Output 2 2 2 2 2 4 2" xfId="41833"/>
    <cellStyle name="Output 2 2 2 2 2 4 3" xfId="41834"/>
    <cellStyle name="Output 2 2 2 2 2 5" xfId="41835"/>
    <cellStyle name="Output 2 2 2 2 2 5 2" xfId="41836"/>
    <cellStyle name="Output 2 2 2 2 2 5 3" xfId="41837"/>
    <cellStyle name="Output 2 2 2 2 2 6" xfId="41838"/>
    <cellStyle name="Output 2 2 2 2 2 6 2" xfId="41839"/>
    <cellStyle name="Output 2 2 2 2 2 6 3" xfId="41840"/>
    <cellStyle name="Output 2 2 2 2 2 7" xfId="41841"/>
    <cellStyle name="Output 2 2 2 2 2 7 2" xfId="41842"/>
    <cellStyle name="Output 2 2 2 2 2 7 3" xfId="41843"/>
    <cellStyle name="Output 2 2 2 2 2 8" xfId="41844"/>
    <cellStyle name="Output 2 2 2 2 3" xfId="41845"/>
    <cellStyle name="Output 2 2 2 2 3 2" xfId="41846"/>
    <cellStyle name="Output 2 2 2 2 3 2 2" xfId="41847"/>
    <cellStyle name="Output 2 2 2 2 3 2 3" xfId="41848"/>
    <cellStyle name="Output 2 2 2 2 3 3" xfId="41849"/>
    <cellStyle name="Output 2 2 2 2 3 3 2" xfId="41850"/>
    <cellStyle name="Output 2 2 2 2 3 3 3" xfId="41851"/>
    <cellStyle name="Output 2 2 2 2 3 4" xfId="41852"/>
    <cellStyle name="Output 2 2 2 2 3 4 2" xfId="41853"/>
    <cellStyle name="Output 2 2 2 2 3 4 3" xfId="41854"/>
    <cellStyle name="Output 2 2 2 2 3 5" xfId="41855"/>
    <cellStyle name="Output 2 2 2 2 3 5 2" xfId="41856"/>
    <cellStyle name="Output 2 2 2 2 3 5 3" xfId="41857"/>
    <cellStyle name="Output 2 2 2 2 3 6" xfId="41858"/>
    <cellStyle name="Output 2 2 2 2 3 6 2" xfId="41859"/>
    <cellStyle name="Output 2 2 2 2 3 6 3" xfId="41860"/>
    <cellStyle name="Output 2 2 2 2 3 7" xfId="41861"/>
    <cellStyle name="Output 2 2 2 2 3 7 2" xfId="41862"/>
    <cellStyle name="Output 2 2 2 2 3 7 3" xfId="41863"/>
    <cellStyle name="Output 2 2 2 2 3 8" xfId="41864"/>
    <cellStyle name="Output 2 2 2 2 4" xfId="41865"/>
    <cellStyle name="Output 2 2 2 2 4 2" xfId="41866"/>
    <cellStyle name="Output 2 2 2 2 4 2 2" xfId="41867"/>
    <cellStyle name="Output 2 2 2 2 4 2 3" xfId="41868"/>
    <cellStyle name="Output 2 2 2 2 4 3" xfId="41869"/>
    <cellStyle name="Output 2 2 2 2 4 3 2" xfId="41870"/>
    <cellStyle name="Output 2 2 2 2 4 3 3" xfId="41871"/>
    <cellStyle name="Output 2 2 2 2 4 4" xfId="41872"/>
    <cellStyle name="Output 2 2 2 2 4 4 2" xfId="41873"/>
    <cellStyle name="Output 2 2 2 2 4 4 3" xfId="41874"/>
    <cellStyle name="Output 2 2 2 2 4 5" xfId="41875"/>
    <cellStyle name="Output 2 2 2 2 4 5 2" xfId="41876"/>
    <cellStyle name="Output 2 2 2 2 4 5 3" xfId="41877"/>
    <cellStyle name="Output 2 2 2 2 4 6" xfId="41878"/>
    <cellStyle name="Output 2 2 2 2 4 6 2" xfId="41879"/>
    <cellStyle name="Output 2 2 2 2 4 6 3" xfId="41880"/>
    <cellStyle name="Output 2 2 2 2 4 7" xfId="41881"/>
    <cellStyle name="Output 2 2 2 2 4 7 2" xfId="41882"/>
    <cellStyle name="Output 2 2 2 2 4 7 3" xfId="41883"/>
    <cellStyle name="Output 2 2 2 2 4 8" xfId="41884"/>
    <cellStyle name="Output 2 2 2 2 5" xfId="41885"/>
    <cellStyle name="Output 2 2 2 2 5 2" xfId="41886"/>
    <cellStyle name="Output 2 2 2 2 5 2 2" xfId="41887"/>
    <cellStyle name="Output 2 2 2 2 5 2 3" xfId="41888"/>
    <cellStyle name="Output 2 2 2 2 5 3" xfId="41889"/>
    <cellStyle name="Output 2 2 2 2 5 3 2" xfId="41890"/>
    <cellStyle name="Output 2 2 2 2 5 3 3" xfId="41891"/>
    <cellStyle name="Output 2 2 2 2 5 4" xfId="41892"/>
    <cellStyle name="Output 2 2 2 2 5 4 2" xfId="41893"/>
    <cellStyle name="Output 2 2 2 2 5 4 3" xfId="41894"/>
    <cellStyle name="Output 2 2 2 2 5 5" xfId="41895"/>
    <cellStyle name="Output 2 2 2 2 5 5 2" xfId="41896"/>
    <cellStyle name="Output 2 2 2 2 5 5 3" xfId="41897"/>
    <cellStyle name="Output 2 2 2 2 5 6" xfId="41898"/>
    <cellStyle name="Output 2 2 2 2 5 6 2" xfId="41899"/>
    <cellStyle name="Output 2 2 2 2 5 6 3" xfId="41900"/>
    <cellStyle name="Output 2 2 2 2 5 7" xfId="41901"/>
    <cellStyle name="Output 2 2 2 2 5 7 2" xfId="41902"/>
    <cellStyle name="Output 2 2 2 2 5 7 3" xfId="41903"/>
    <cellStyle name="Output 2 2 2 2 5 8" xfId="41904"/>
    <cellStyle name="Output 2 2 2 2 6" xfId="41905"/>
    <cellStyle name="Output 2 2 2 2 6 2" xfId="41906"/>
    <cellStyle name="Output 2 2 2 2 6 3" xfId="41907"/>
    <cellStyle name="Output 2 2 2 2 7" xfId="41908"/>
    <cellStyle name="Output 2 2 2 2 7 2" xfId="41909"/>
    <cellStyle name="Output 2 2 2 2 7 3" xfId="41910"/>
    <cellStyle name="Output 2 2 2 2 8" xfId="41911"/>
    <cellStyle name="Output 2 2 2 2 8 2" xfId="41912"/>
    <cellStyle name="Output 2 2 2 2 8 3" xfId="41913"/>
    <cellStyle name="Output 2 2 2 2 9" xfId="41914"/>
    <cellStyle name="Output 2 2 2 2 9 2" xfId="41915"/>
    <cellStyle name="Output 2 2 2 2 9 3" xfId="41916"/>
    <cellStyle name="Output 2 2 2 3" xfId="41917"/>
    <cellStyle name="Output 2 2 2 3 2" xfId="41918"/>
    <cellStyle name="Output 2 2 2 3 2 2" xfId="41919"/>
    <cellStyle name="Output 2 2 2 3 2 3" xfId="41920"/>
    <cellStyle name="Output 2 2 2 3 3" xfId="41921"/>
    <cellStyle name="Output 2 2 2 3 3 2" xfId="41922"/>
    <cellStyle name="Output 2 2 2 3 3 3" xfId="41923"/>
    <cellStyle name="Output 2 2 2 3 4" xfId="41924"/>
    <cellStyle name="Output 2 2 2 3 4 2" xfId="41925"/>
    <cellStyle name="Output 2 2 2 3 4 3" xfId="41926"/>
    <cellStyle name="Output 2 2 2 3 5" xfId="41927"/>
    <cellStyle name="Output 2 2 2 3 5 2" xfId="41928"/>
    <cellStyle name="Output 2 2 2 3 5 3" xfId="41929"/>
    <cellStyle name="Output 2 2 2 3 6" xfId="41930"/>
    <cellStyle name="Output 2 2 2 3 6 2" xfId="41931"/>
    <cellStyle name="Output 2 2 2 3 6 3" xfId="41932"/>
    <cellStyle name="Output 2 2 2 3 7" xfId="41933"/>
    <cellStyle name="Output 2 2 2 3 7 2" xfId="41934"/>
    <cellStyle name="Output 2 2 2 3 7 3" xfId="41935"/>
    <cellStyle name="Output 2 2 2 3 8" xfId="41936"/>
    <cellStyle name="Output 2 2 2 4" xfId="41937"/>
    <cellStyle name="Output 2 2 2 4 2" xfId="41938"/>
    <cellStyle name="Output 2 2 2 4 3" xfId="41939"/>
    <cellStyle name="Output 2 2 2 5" xfId="41940"/>
    <cellStyle name="Output 2 2 2 5 2" xfId="41941"/>
    <cellStyle name="Output 2 2 2 5 3" xfId="41942"/>
    <cellStyle name="Output 2 2 2 6" xfId="41943"/>
    <cellStyle name="Output 2 2 2 6 2" xfId="41944"/>
    <cellStyle name="Output 2 2 2 6 3" xfId="41945"/>
    <cellStyle name="Output 2 2 2 7" xfId="41946"/>
    <cellStyle name="Output 2 2 2 7 2" xfId="41947"/>
    <cellStyle name="Output 2 2 2 7 3" xfId="41948"/>
    <cellStyle name="Output 2 2 2 8" xfId="41949"/>
    <cellStyle name="Output 2 2 2 8 2" xfId="41950"/>
    <cellStyle name="Output 2 2 2 8 3" xfId="41951"/>
    <cellStyle name="Output 2 2 2 9" xfId="41952"/>
    <cellStyle name="Output 2 2 3" xfId="41953"/>
    <cellStyle name="Output 2 2 3 10" xfId="41954"/>
    <cellStyle name="Output 2 2 3 10 2" xfId="41955"/>
    <cellStyle name="Output 2 2 3 10 3" xfId="41956"/>
    <cellStyle name="Output 2 2 3 11" xfId="41957"/>
    <cellStyle name="Output 2 2 3 11 2" xfId="41958"/>
    <cellStyle name="Output 2 2 3 11 3" xfId="41959"/>
    <cellStyle name="Output 2 2 3 12" xfId="41960"/>
    <cellStyle name="Output 2 2 3 2" xfId="41961"/>
    <cellStyle name="Output 2 2 3 2 2" xfId="41962"/>
    <cellStyle name="Output 2 2 3 2 2 2" xfId="41963"/>
    <cellStyle name="Output 2 2 3 2 2 3" xfId="41964"/>
    <cellStyle name="Output 2 2 3 2 3" xfId="41965"/>
    <cellStyle name="Output 2 2 3 2 3 2" xfId="41966"/>
    <cellStyle name="Output 2 2 3 2 3 3" xfId="41967"/>
    <cellStyle name="Output 2 2 3 2 4" xfId="41968"/>
    <cellStyle name="Output 2 2 3 2 4 2" xfId="41969"/>
    <cellStyle name="Output 2 2 3 2 4 3" xfId="41970"/>
    <cellStyle name="Output 2 2 3 2 5" xfId="41971"/>
    <cellStyle name="Output 2 2 3 2 5 2" xfId="41972"/>
    <cellStyle name="Output 2 2 3 2 5 3" xfId="41973"/>
    <cellStyle name="Output 2 2 3 2 6" xfId="41974"/>
    <cellStyle name="Output 2 2 3 2 6 2" xfId="41975"/>
    <cellStyle name="Output 2 2 3 2 6 3" xfId="41976"/>
    <cellStyle name="Output 2 2 3 2 7" xfId="41977"/>
    <cellStyle name="Output 2 2 3 2 7 2" xfId="41978"/>
    <cellStyle name="Output 2 2 3 2 7 3" xfId="41979"/>
    <cellStyle name="Output 2 2 3 2 8" xfId="41980"/>
    <cellStyle name="Output 2 2 3 3" xfId="41981"/>
    <cellStyle name="Output 2 2 3 3 2" xfId="41982"/>
    <cellStyle name="Output 2 2 3 3 2 2" xfId="41983"/>
    <cellStyle name="Output 2 2 3 3 2 3" xfId="41984"/>
    <cellStyle name="Output 2 2 3 3 3" xfId="41985"/>
    <cellStyle name="Output 2 2 3 3 3 2" xfId="41986"/>
    <cellStyle name="Output 2 2 3 3 3 3" xfId="41987"/>
    <cellStyle name="Output 2 2 3 3 4" xfId="41988"/>
    <cellStyle name="Output 2 2 3 3 4 2" xfId="41989"/>
    <cellStyle name="Output 2 2 3 3 4 3" xfId="41990"/>
    <cellStyle name="Output 2 2 3 3 5" xfId="41991"/>
    <cellStyle name="Output 2 2 3 3 5 2" xfId="41992"/>
    <cellStyle name="Output 2 2 3 3 5 3" xfId="41993"/>
    <cellStyle name="Output 2 2 3 3 6" xfId="41994"/>
    <cellStyle name="Output 2 2 3 3 6 2" xfId="41995"/>
    <cellStyle name="Output 2 2 3 3 6 3" xfId="41996"/>
    <cellStyle name="Output 2 2 3 3 7" xfId="41997"/>
    <cellStyle name="Output 2 2 3 3 7 2" xfId="41998"/>
    <cellStyle name="Output 2 2 3 3 7 3" xfId="41999"/>
    <cellStyle name="Output 2 2 3 3 8" xfId="42000"/>
    <cellStyle name="Output 2 2 3 4" xfId="42001"/>
    <cellStyle name="Output 2 2 3 4 2" xfId="42002"/>
    <cellStyle name="Output 2 2 3 4 2 2" xfId="42003"/>
    <cellStyle name="Output 2 2 3 4 2 3" xfId="42004"/>
    <cellStyle name="Output 2 2 3 4 3" xfId="42005"/>
    <cellStyle name="Output 2 2 3 4 3 2" xfId="42006"/>
    <cellStyle name="Output 2 2 3 4 3 3" xfId="42007"/>
    <cellStyle name="Output 2 2 3 4 4" xfId="42008"/>
    <cellStyle name="Output 2 2 3 4 4 2" xfId="42009"/>
    <cellStyle name="Output 2 2 3 4 4 3" xfId="42010"/>
    <cellStyle name="Output 2 2 3 4 5" xfId="42011"/>
    <cellStyle name="Output 2 2 3 4 5 2" xfId="42012"/>
    <cellStyle name="Output 2 2 3 4 5 3" xfId="42013"/>
    <cellStyle name="Output 2 2 3 4 6" xfId="42014"/>
    <cellStyle name="Output 2 2 3 4 6 2" xfId="42015"/>
    <cellStyle name="Output 2 2 3 4 6 3" xfId="42016"/>
    <cellStyle name="Output 2 2 3 4 7" xfId="42017"/>
    <cellStyle name="Output 2 2 3 4 7 2" xfId="42018"/>
    <cellStyle name="Output 2 2 3 4 7 3" xfId="42019"/>
    <cellStyle name="Output 2 2 3 4 8" xfId="42020"/>
    <cellStyle name="Output 2 2 3 5" xfId="42021"/>
    <cellStyle name="Output 2 2 3 5 2" xfId="42022"/>
    <cellStyle name="Output 2 2 3 5 2 2" xfId="42023"/>
    <cellStyle name="Output 2 2 3 5 2 3" xfId="42024"/>
    <cellStyle name="Output 2 2 3 5 3" xfId="42025"/>
    <cellStyle name="Output 2 2 3 5 3 2" xfId="42026"/>
    <cellStyle name="Output 2 2 3 5 3 3" xfId="42027"/>
    <cellStyle name="Output 2 2 3 5 4" xfId="42028"/>
    <cellStyle name="Output 2 2 3 5 4 2" xfId="42029"/>
    <cellStyle name="Output 2 2 3 5 4 3" xfId="42030"/>
    <cellStyle name="Output 2 2 3 5 5" xfId="42031"/>
    <cellStyle name="Output 2 2 3 5 5 2" xfId="42032"/>
    <cellStyle name="Output 2 2 3 5 5 3" xfId="42033"/>
    <cellStyle name="Output 2 2 3 5 6" xfId="42034"/>
    <cellStyle name="Output 2 2 3 5 6 2" xfId="42035"/>
    <cellStyle name="Output 2 2 3 5 6 3" xfId="42036"/>
    <cellStyle name="Output 2 2 3 5 7" xfId="42037"/>
    <cellStyle name="Output 2 2 3 5 7 2" xfId="42038"/>
    <cellStyle name="Output 2 2 3 5 7 3" xfId="42039"/>
    <cellStyle name="Output 2 2 3 5 8" xfId="42040"/>
    <cellStyle name="Output 2 2 3 6" xfId="42041"/>
    <cellStyle name="Output 2 2 3 6 2" xfId="42042"/>
    <cellStyle name="Output 2 2 3 6 3" xfId="42043"/>
    <cellStyle name="Output 2 2 3 7" xfId="42044"/>
    <cellStyle name="Output 2 2 3 7 2" xfId="42045"/>
    <cellStyle name="Output 2 2 3 7 3" xfId="42046"/>
    <cellStyle name="Output 2 2 3 8" xfId="42047"/>
    <cellStyle name="Output 2 2 3 8 2" xfId="42048"/>
    <cellStyle name="Output 2 2 3 8 3" xfId="42049"/>
    <cellStyle name="Output 2 2 3 9" xfId="42050"/>
    <cellStyle name="Output 2 2 3 9 2" xfId="42051"/>
    <cellStyle name="Output 2 2 3 9 3" xfId="42052"/>
    <cellStyle name="Output 2 2 4" xfId="42053"/>
    <cellStyle name="Output 2 2 4 2" xfId="42054"/>
    <cellStyle name="Output 2 2 4 2 2" xfId="42055"/>
    <cellStyle name="Output 2 2 4 2 3" xfId="42056"/>
    <cellStyle name="Output 2 2 4 3" xfId="42057"/>
    <cellStyle name="Output 2 2 4 3 2" xfId="42058"/>
    <cellStyle name="Output 2 2 4 3 3" xfId="42059"/>
    <cellStyle name="Output 2 2 4 4" xfId="42060"/>
    <cellStyle name="Output 2 2 4 4 2" xfId="42061"/>
    <cellStyle name="Output 2 2 4 4 3" xfId="42062"/>
    <cellStyle name="Output 2 2 4 5" xfId="42063"/>
    <cellStyle name="Output 2 2 4 5 2" xfId="42064"/>
    <cellStyle name="Output 2 2 4 5 3" xfId="42065"/>
    <cellStyle name="Output 2 2 4 6" xfId="42066"/>
    <cellStyle name="Output 2 2 4 6 2" xfId="42067"/>
    <cellStyle name="Output 2 2 4 6 3" xfId="42068"/>
    <cellStyle name="Output 2 2 4 7" xfId="42069"/>
    <cellStyle name="Output 2 2 4 7 2" xfId="42070"/>
    <cellStyle name="Output 2 2 4 7 3" xfId="42071"/>
    <cellStyle name="Output 2 2 4 8" xfId="42072"/>
    <cellStyle name="Output 2 2 5" xfId="42073"/>
    <cellStyle name="Output 2 2 5 2" xfId="42074"/>
    <cellStyle name="Output 2 2 5 3" xfId="42075"/>
    <cellStyle name="Output 2 2 6" xfId="42076"/>
    <cellStyle name="Output 2 2 6 2" xfId="42077"/>
    <cellStyle name="Output 2 2 6 3" xfId="42078"/>
    <cellStyle name="Output 2 2 7" xfId="42079"/>
    <cellStyle name="Output 2 2 7 2" xfId="42080"/>
    <cellStyle name="Output 2 2 7 3" xfId="42081"/>
    <cellStyle name="Output 2 2 8" xfId="42082"/>
    <cellStyle name="Output 2 2 8 2" xfId="42083"/>
    <cellStyle name="Output 2 2 8 3" xfId="42084"/>
    <cellStyle name="Output 2 2 9" xfId="42085"/>
    <cellStyle name="Output 2 3" xfId="42086"/>
    <cellStyle name="Output 2 3 10" xfId="42087"/>
    <cellStyle name="Output 2 3 2" xfId="42088"/>
    <cellStyle name="Output 2 3 2 10" xfId="42089"/>
    <cellStyle name="Output 2 3 2 10 2" xfId="42090"/>
    <cellStyle name="Output 2 3 2 10 3" xfId="42091"/>
    <cellStyle name="Output 2 3 2 11" xfId="42092"/>
    <cellStyle name="Output 2 3 2 11 2" xfId="42093"/>
    <cellStyle name="Output 2 3 2 11 3" xfId="42094"/>
    <cellStyle name="Output 2 3 2 12" xfId="42095"/>
    <cellStyle name="Output 2 3 2 2" xfId="42096"/>
    <cellStyle name="Output 2 3 2 2 2" xfId="42097"/>
    <cellStyle name="Output 2 3 2 2 2 2" xfId="42098"/>
    <cellStyle name="Output 2 3 2 2 2 3" xfId="42099"/>
    <cellStyle name="Output 2 3 2 2 3" xfId="42100"/>
    <cellStyle name="Output 2 3 2 2 3 2" xfId="42101"/>
    <cellStyle name="Output 2 3 2 2 3 3" xfId="42102"/>
    <cellStyle name="Output 2 3 2 2 4" xfId="42103"/>
    <cellStyle name="Output 2 3 2 2 4 2" xfId="42104"/>
    <cellStyle name="Output 2 3 2 2 4 3" xfId="42105"/>
    <cellStyle name="Output 2 3 2 2 5" xfId="42106"/>
    <cellStyle name="Output 2 3 2 2 5 2" xfId="42107"/>
    <cellStyle name="Output 2 3 2 2 5 3" xfId="42108"/>
    <cellStyle name="Output 2 3 2 2 6" xfId="42109"/>
    <cellStyle name="Output 2 3 2 2 6 2" xfId="42110"/>
    <cellStyle name="Output 2 3 2 2 6 3" xfId="42111"/>
    <cellStyle name="Output 2 3 2 2 7" xfId="42112"/>
    <cellStyle name="Output 2 3 2 2 7 2" xfId="42113"/>
    <cellStyle name="Output 2 3 2 2 7 3" xfId="42114"/>
    <cellStyle name="Output 2 3 2 2 8" xfId="42115"/>
    <cellStyle name="Output 2 3 2 3" xfId="42116"/>
    <cellStyle name="Output 2 3 2 3 2" xfId="42117"/>
    <cellStyle name="Output 2 3 2 3 2 2" xfId="42118"/>
    <cellStyle name="Output 2 3 2 3 2 3" xfId="42119"/>
    <cellStyle name="Output 2 3 2 3 3" xfId="42120"/>
    <cellStyle name="Output 2 3 2 3 3 2" xfId="42121"/>
    <cellStyle name="Output 2 3 2 3 3 3" xfId="42122"/>
    <cellStyle name="Output 2 3 2 3 4" xfId="42123"/>
    <cellStyle name="Output 2 3 2 3 4 2" xfId="42124"/>
    <cellStyle name="Output 2 3 2 3 4 3" xfId="42125"/>
    <cellStyle name="Output 2 3 2 3 5" xfId="42126"/>
    <cellStyle name="Output 2 3 2 3 5 2" xfId="42127"/>
    <cellStyle name="Output 2 3 2 3 5 3" xfId="42128"/>
    <cellStyle name="Output 2 3 2 3 6" xfId="42129"/>
    <cellStyle name="Output 2 3 2 3 6 2" xfId="42130"/>
    <cellStyle name="Output 2 3 2 3 6 3" xfId="42131"/>
    <cellStyle name="Output 2 3 2 3 7" xfId="42132"/>
    <cellStyle name="Output 2 3 2 3 7 2" xfId="42133"/>
    <cellStyle name="Output 2 3 2 3 7 3" xfId="42134"/>
    <cellStyle name="Output 2 3 2 3 8" xfId="42135"/>
    <cellStyle name="Output 2 3 2 4" xfId="42136"/>
    <cellStyle name="Output 2 3 2 4 2" xfId="42137"/>
    <cellStyle name="Output 2 3 2 4 2 2" xfId="42138"/>
    <cellStyle name="Output 2 3 2 4 2 3" xfId="42139"/>
    <cellStyle name="Output 2 3 2 4 3" xfId="42140"/>
    <cellStyle name="Output 2 3 2 4 3 2" xfId="42141"/>
    <cellStyle name="Output 2 3 2 4 3 3" xfId="42142"/>
    <cellStyle name="Output 2 3 2 4 4" xfId="42143"/>
    <cellStyle name="Output 2 3 2 4 4 2" xfId="42144"/>
    <cellStyle name="Output 2 3 2 4 4 3" xfId="42145"/>
    <cellStyle name="Output 2 3 2 4 5" xfId="42146"/>
    <cellStyle name="Output 2 3 2 4 5 2" xfId="42147"/>
    <cellStyle name="Output 2 3 2 4 5 3" xfId="42148"/>
    <cellStyle name="Output 2 3 2 4 6" xfId="42149"/>
    <cellStyle name="Output 2 3 2 4 6 2" xfId="42150"/>
    <cellStyle name="Output 2 3 2 4 6 3" xfId="42151"/>
    <cellStyle name="Output 2 3 2 4 7" xfId="42152"/>
    <cellStyle name="Output 2 3 2 4 7 2" xfId="42153"/>
    <cellStyle name="Output 2 3 2 4 7 3" xfId="42154"/>
    <cellStyle name="Output 2 3 2 4 8" xfId="42155"/>
    <cellStyle name="Output 2 3 2 5" xfId="42156"/>
    <cellStyle name="Output 2 3 2 5 2" xfId="42157"/>
    <cellStyle name="Output 2 3 2 5 2 2" xfId="42158"/>
    <cellStyle name="Output 2 3 2 5 2 3" xfId="42159"/>
    <cellStyle name="Output 2 3 2 5 3" xfId="42160"/>
    <cellStyle name="Output 2 3 2 5 3 2" xfId="42161"/>
    <cellStyle name="Output 2 3 2 5 3 3" xfId="42162"/>
    <cellStyle name="Output 2 3 2 5 4" xfId="42163"/>
    <cellStyle name="Output 2 3 2 5 4 2" xfId="42164"/>
    <cellStyle name="Output 2 3 2 5 4 3" xfId="42165"/>
    <cellStyle name="Output 2 3 2 5 5" xfId="42166"/>
    <cellStyle name="Output 2 3 2 5 5 2" xfId="42167"/>
    <cellStyle name="Output 2 3 2 5 5 3" xfId="42168"/>
    <cellStyle name="Output 2 3 2 5 6" xfId="42169"/>
    <cellStyle name="Output 2 3 2 5 6 2" xfId="42170"/>
    <cellStyle name="Output 2 3 2 5 6 3" xfId="42171"/>
    <cellStyle name="Output 2 3 2 5 7" xfId="42172"/>
    <cellStyle name="Output 2 3 2 5 7 2" xfId="42173"/>
    <cellStyle name="Output 2 3 2 5 7 3" xfId="42174"/>
    <cellStyle name="Output 2 3 2 5 8" xfId="42175"/>
    <cellStyle name="Output 2 3 2 6" xfId="42176"/>
    <cellStyle name="Output 2 3 2 6 2" xfId="42177"/>
    <cellStyle name="Output 2 3 2 6 3" xfId="42178"/>
    <cellStyle name="Output 2 3 2 7" xfId="42179"/>
    <cellStyle name="Output 2 3 2 7 2" xfId="42180"/>
    <cellStyle name="Output 2 3 2 7 3" xfId="42181"/>
    <cellStyle name="Output 2 3 2 8" xfId="42182"/>
    <cellStyle name="Output 2 3 2 8 2" xfId="42183"/>
    <cellStyle name="Output 2 3 2 8 3" xfId="42184"/>
    <cellStyle name="Output 2 3 2 9" xfId="42185"/>
    <cellStyle name="Output 2 3 2 9 2" xfId="42186"/>
    <cellStyle name="Output 2 3 2 9 3" xfId="42187"/>
    <cellStyle name="Output 2 3 3" xfId="42188"/>
    <cellStyle name="Output 2 3 3 2" xfId="42189"/>
    <cellStyle name="Output 2 3 3 2 2" xfId="42190"/>
    <cellStyle name="Output 2 3 3 2 3" xfId="42191"/>
    <cellStyle name="Output 2 3 3 3" xfId="42192"/>
    <cellStyle name="Output 2 3 3 3 2" xfId="42193"/>
    <cellStyle name="Output 2 3 3 3 3" xfId="42194"/>
    <cellStyle name="Output 2 3 3 4" xfId="42195"/>
    <cellStyle name="Output 2 3 3 4 2" xfId="42196"/>
    <cellStyle name="Output 2 3 3 4 3" xfId="42197"/>
    <cellStyle name="Output 2 3 3 5" xfId="42198"/>
    <cellStyle name="Output 2 3 3 5 2" xfId="42199"/>
    <cellStyle name="Output 2 3 3 5 3" xfId="42200"/>
    <cellStyle name="Output 2 3 3 6" xfId="42201"/>
    <cellStyle name="Output 2 3 3 6 2" xfId="42202"/>
    <cellStyle name="Output 2 3 3 6 3" xfId="42203"/>
    <cellStyle name="Output 2 3 3 7" xfId="42204"/>
    <cellStyle name="Output 2 3 3 7 2" xfId="42205"/>
    <cellStyle name="Output 2 3 3 7 3" xfId="42206"/>
    <cellStyle name="Output 2 3 3 8" xfId="42207"/>
    <cellStyle name="Output 2 3 4" xfId="42208"/>
    <cellStyle name="Output 2 3 4 2" xfId="42209"/>
    <cellStyle name="Output 2 3 4 3" xfId="42210"/>
    <cellStyle name="Output 2 3 5" xfId="42211"/>
    <cellStyle name="Output 2 3 5 2" xfId="42212"/>
    <cellStyle name="Output 2 3 5 3" xfId="42213"/>
    <cellStyle name="Output 2 3 6" xfId="42214"/>
    <cellStyle name="Output 2 3 6 2" xfId="42215"/>
    <cellStyle name="Output 2 3 6 3" xfId="42216"/>
    <cellStyle name="Output 2 3 7" xfId="42217"/>
    <cellStyle name="Output 2 3 7 2" xfId="42218"/>
    <cellStyle name="Output 2 3 7 3" xfId="42219"/>
    <cellStyle name="Output 2 3 8" xfId="42220"/>
    <cellStyle name="Output 2 3 8 2" xfId="42221"/>
    <cellStyle name="Output 2 3 8 3" xfId="42222"/>
    <cellStyle name="Output 2 3 9" xfId="42223"/>
    <cellStyle name="Output 2 4" xfId="42224"/>
    <cellStyle name="Output 2 4 10" xfId="42225"/>
    <cellStyle name="Output 2 4 10 2" xfId="42226"/>
    <cellStyle name="Output 2 4 10 3" xfId="42227"/>
    <cellStyle name="Output 2 4 11" xfId="42228"/>
    <cellStyle name="Output 2 4 11 2" xfId="42229"/>
    <cellStyle name="Output 2 4 11 3" xfId="42230"/>
    <cellStyle name="Output 2 4 12" xfId="42231"/>
    <cellStyle name="Output 2 4 2" xfId="42232"/>
    <cellStyle name="Output 2 4 2 2" xfId="42233"/>
    <cellStyle name="Output 2 4 2 2 2" xfId="42234"/>
    <cellStyle name="Output 2 4 2 2 3" xfId="42235"/>
    <cellStyle name="Output 2 4 2 3" xfId="42236"/>
    <cellStyle name="Output 2 4 2 3 2" xfId="42237"/>
    <cellStyle name="Output 2 4 2 3 3" xfId="42238"/>
    <cellStyle name="Output 2 4 2 4" xfId="42239"/>
    <cellStyle name="Output 2 4 2 4 2" xfId="42240"/>
    <cellStyle name="Output 2 4 2 4 3" xfId="42241"/>
    <cellStyle name="Output 2 4 2 5" xfId="42242"/>
    <cellStyle name="Output 2 4 2 5 2" xfId="42243"/>
    <cellStyle name="Output 2 4 2 5 3" xfId="42244"/>
    <cellStyle name="Output 2 4 2 6" xfId="42245"/>
    <cellStyle name="Output 2 4 2 6 2" xfId="42246"/>
    <cellStyle name="Output 2 4 2 6 3" xfId="42247"/>
    <cellStyle name="Output 2 4 2 7" xfId="42248"/>
    <cellStyle name="Output 2 4 2 7 2" xfId="42249"/>
    <cellStyle name="Output 2 4 2 7 3" xfId="42250"/>
    <cellStyle name="Output 2 4 2 8" xfId="42251"/>
    <cellStyle name="Output 2 4 3" xfId="42252"/>
    <cellStyle name="Output 2 4 3 2" xfId="42253"/>
    <cellStyle name="Output 2 4 3 2 2" xfId="42254"/>
    <cellStyle name="Output 2 4 3 2 3" xfId="42255"/>
    <cellStyle name="Output 2 4 3 3" xfId="42256"/>
    <cellStyle name="Output 2 4 3 3 2" xfId="42257"/>
    <cellStyle name="Output 2 4 3 3 3" xfId="42258"/>
    <cellStyle name="Output 2 4 3 4" xfId="42259"/>
    <cellStyle name="Output 2 4 3 4 2" xfId="42260"/>
    <cellStyle name="Output 2 4 3 4 3" xfId="42261"/>
    <cellStyle name="Output 2 4 3 5" xfId="42262"/>
    <cellStyle name="Output 2 4 3 5 2" xfId="42263"/>
    <cellStyle name="Output 2 4 3 5 3" xfId="42264"/>
    <cellStyle name="Output 2 4 3 6" xfId="42265"/>
    <cellStyle name="Output 2 4 3 6 2" xfId="42266"/>
    <cellStyle name="Output 2 4 3 6 3" xfId="42267"/>
    <cellStyle name="Output 2 4 3 7" xfId="42268"/>
    <cellStyle name="Output 2 4 3 7 2" xfId="42269"/>
    <cellStyle name="Output 2 4 3 7 3" xfId="42270"/>
    <cellStyle name="Output 2 4 3 8" xfId="42271"/>
    <cellStyle name="Output 2 4 4" xfId="42272"/>
    <cellStyle name="Output 2 4 4 2" xfId="42273"/>
    <cellStyle name="Output 2 4 4 2 2" xfId="42274"/>
    <cellStyle name="Output 2 4 4 2 3" xfId="42275"/>
    <cellStyle name="Output 2 4 4 3" xfId="42276"/>
    <cellStyle name="Output 2 4 4 3 2" xfId="42277"/>
    <cellStyle name="Output 2 4 4 3 3" xfId="42278"/>
    <cellStyle name="Output 2 4 4 4" xfId="42279"/>
    <cellStyle name="Output 2 4 4 4 2" xfId="42280"/>
    <cellStyle name="Output 2 4 4 4 3" xfId="42281"/>
    <cellStyle name="Output 2 4 4 5" xfId="42282"/>
    <cellStyle name="Output 2 4 4 5 2" xfId="42283"/>
    <cellStyle name="Output 2 4 4 5 3" xfId="42284"/>
    <cellStyle name="Output 2 4 4 6" xfId="42285"/>
    <cellStyle name="Output 2 4 4 6 2" xfId="42286"/>
    <cellStyle name="Output 2 4 4 6 3" xfId="42287"/>
    <cellStyle name="Output 2 4 4 7" xfId="42288"/>
    <cellStyle name="Output 2 4 4 7 2" xfId="42289"/>
    <cellStyle name="Output 2 4 4 7 3" xfId="42290"/>
    <cellStyle name="Output 2 4 4 8" xfId="42291"/>
    <cellStyle name="Output 2 4 5" xfId="42292"/>
    <cellStyle name="Output 2 4 5 2" xfId="42293"/>
    <cellStyle name="Output 2 4 5 2 2" xfId="42294"/>
    <cellStyle name="Output 2 4 5 2 3" xfId="42295"/>
    <cellStyle name="Output 2 4 5 3" xfId="42296"/>
    <cellStyle name="Output 2 4 5 3 2" xfId="42297"/>
    <cellStyle name="Output 2 4 5 3 3" xfId="42298"/>
    <cellStyle name="Output 2 4 5 4" xfId="42299"/>
    <cellStyle name="Output 2 4 5 4 2" xfId="42300"/>
    <cellStyle name="Output 2 4 5 4 3" xfId="42301"/>
    <cellStyle name="Output 2 4 5 5" xfId="42302"/>
    <cellStyle name="Output 2 4 5 5 2" xfId="42303"/>
    <cellStyle name="Output 2 4 5 5 3" xfId="42304"/>
    <cellStyle name="Output 2 4 5 6" xfId="42305"/>
    <cellStyle name="Output 2 4 5 6 2" xfId="42306"/>
    <cellStyle name="Output 2 4 5 6 3" xfId="42307"/>
    <cellStyle name="Output 2 4 5 7" xfId="42308"/>
    <cellStyle name="Output 2 4 5 7 2" xfId="42309"/>
    <cellStyle name="Output 2 4 5 7 3" xfId="42310"/>
    <cellStyle name="Output 2 4 5 8" xfId="42311"/>
    <cellStyle name="Output 2 4 6" xfId="42312"/>
    <cellStyle name="Output 2 4 6 2" xfId="42313"/>
    <cellStyle name="Output 2 4 6 3" xfId="42314"/>
    <cellStyle name="Output 2 4 7" xfId="42315"/>
    <cellStyle name="Output 2 4 7 2" xfId="42316"/>
    <cellStyle name="Output 2 4 7 3" xfId="42317"/>
    <cellStyle name="Output 2 4 8" xfId="42318"/>
    <cellStyle name="Output 2 4 8 2" xfId="42319"/>
    <cellStyle name="Output 2 4 8 3" xfId="42320"/>
    <cellStyle name="Output 2 4 9" xfId="42321"/>
    <cellStyle name="Output 2 4 9 2" xfId="42322"/>
    <cellStyle name="Output 2 4 9 3" xfId="42323"/>
    <cellStyle name="Output 2 5" xfId="42324"/>
    <cellStyle name="Output 2 5 2" xfId="42325"/>
    <cellStyle name="Output 2 5 2 2" xfId="42326"/>
    <cellStyle name="Output 2 5 2 3" xfId="42327"/>
    <cellStyle name="Output 2 5 3" xfId="42328"/>
    <cellStyle name="Output 2 5 3 2" xfId="42329"/>
    <cellStyle name="Output 2 5 3 3" xfId="42330"/>
    <cellStyle name="Output 2 5 4" xfId="42331"/>
    <cellStyle name="Output 2 5 4 2" xfId="42332"/>
    <cellStyle name="Output 2 5 4 3" xfId="42333"/>
    <cellStyle name="Output 2 5 5" xfId="42334"/>
    <cellStyle name="Output 2 5 5 2" xfId="42335"/>
    <cellStyle name="Output 2 5 5 3" xfId="42336"/>
    <cellStyle name="Output 2 5 6" xfId="42337"/>
    <cellStyle name="Output 2 5 6 2" xfId="42338"/>
    <cellStyle name="Output 2 5 6 3" xfId="42339"/>
    <cellStyle name="Output 2 5 7" xfId="42340"/>
    <cellStyle name="Output 2 5 7 2" xfId="42341"/>
    <cellStyle name="Output 2 5 7 3" xfId="42342"/>
    <cellStyle name="Output 2 5 8" xfId="42343"/>
    <cellStyle name="Output 2 6" xfId="42344"/>
    <cellStyle name="Output 2 6 2" xfId="42345"/>
    <cellStyle name="Output 2 6 2 2" xfId="42346"/>
    <cellStyle name="Output 2 6 2 3" xfId="42347"/>
    <cellStyle name="Output 2 6 3" xfId="42348"/>
    <cellStyle name="Output 2 6 3 2" xfId="42349"/>
    <cellStyle name="Output 2 6 3 3" xfId="42350"/>
    <cellStyle name="Output 2 6 4" xfId="42351"/>
    <cellStyle name="Output 2 6 4 2" xfId="42352"/>
    <cellStyle name="Output 2 6 4 3" xfId="42353"/>
    <cellStyle name="Output 2 6 5" xfId="42354"/>
    <cellStyle name="Output 2 6 5 2" xfId="42355"/>
    <cellStyle name="Output 2 6 5 3" xfId="42356"/>
    <cellStyle name="Output 2 6 6" xfId="42357"/>
    <cellStyle name="Output 2 6 6 2" xfId="42358"/>
    <cellStyle name="Output 2 6 6 3" xfId="42359"/>
    <cellStyle name="Output 2 6 7" xfId="42360"/>
    <cellStyle name="Output 2 6 7 2" xfId="42361"/>
    <cellStyle name="Output 2 6 7 3" xfId="42362"/>
    <cellStyle name="Output 2 6 8" xfId="42363"/>
    <cellStyle name="Output 2 7" xfId="42364"/>
    <cellStyle name="Output 2 8" xfId="42365"/>
    <cellStyle name="Output 3" xfId="42366"/>
    <cellStyle name="Output 3 2" xfId="42367"/>
    <cellStyle name="Output 3 2 10" xfId="42368"/>
    <cellStyle name="Output 3 2 2" xfId="42369"/>
    <cellStyle name="Output 3 2 2 10" xfId="42370"/>
    <cellStyle name="Output 3 2 2 10 2" xfId="42371"/>
    <cellStyle name="Output 3 2 2 10 3" xfId="42372"/>
    <cellStyle name="Output 3 2 2 11" xfId="42373"/>
    <cellStyle name="Output 3 2 2 11 2" xfId="42374"/>
    <cellStyle name="Output 3 2 2 11 3" xfId="42375"/>
    <cellStyle name="Output 3 2 2 12" xfId="42376"/>
    <cellStyle name="Output 3 2 2 2" xfId="42377"/>
    <cellStyle name="Output 3 2 2 2 2" xfId="42378"/>
    <cellStyle name="Output 3 2 2 2 2 2" xfId="42379"/>
    <cellStyle name="Output 3 2 2 2 2 3" xfId="42380"/>
    <cellStyle name="Output 3 2 2 2 3" xfId="42381"/>
    <cellStyle name="Output 3 2 2 2 3 2" xfId="42382"/>
    <cellStyle name="Output 3 2 2 2 3 3" xfId="42383"/>
    <cellStyle name="Output 3 2 2 2 4" xfId="42384"/>
    <cellStyle name="Output 3 2 2 2 4 2" xfId="42385"/>
    <cellStyle name="Output 3 2 2 2 4 3" xfId="42386"/>
    <cellStyle name="Output 3 2 2 2 5" xfId="42387"/>
    <cellStyle name="Output 3 2 2 2 5 2" xfId="42388"/>
    <cellStyle name="Output 3 2 2 2 5 3" xfId="42389"/>
    <cellStyle name="Output 3 2 2 2 6" xfId="42390"/>
    <cellStyle name="Output 3 2 2 2 6 2" xfId="42391"/>
    <cellStyle name="Output 3 2 2 2 6 3" xfId="42392"/>
    <cellStyle name="Output 3 2 2 2 7" xfId="42393"/>
    <cellStyle name="Output 3 2 2 2 7 2" xfId="42394"/>
    <cellStyle name="Output 3 2 2 2 7 3" xfId="42395"/>
    <cellStyle name="Output 3 2 2 2 8" xfId="42396"/>
    <cellStyle name="Output 3 2 2 3" xfId="42397"/>
    <cellStyle name="Output 3 2 2 3 2" xfId="42398"/>
    <cellStyle name="Output 3 2 2 3 2 2" xfId="42399"/>
    <cellStyle name="Output 3 2 2 3 2 3" xfId="42400"/>
    <cellStyle name="Output 3 2 2 3 3" xfId="42401"/>
    <cellStyle name="Output 3 2 2 3 3 2" xfId="42402"/>
    <cellStyle name="Output 3 2 2 3 3 3" xfId="42403"/>
    <cellStyle name="Output 3 2 2 3 4" xfId="42404"/>
    <cellStyle name="Output 3 2 2 3 4 2" xfId="42405"/>
    <cellStyle name="Output 3 2 2 3 4 3" xfId="42406"/>
    <cellStyle name="Output 3 2 2 3 5" xfId="42407"/>
    <cellStyle name="Output 3 2 2 3 5 2" xfId="42408"/>
    <cellStyle name="Output 3 2 2 3 5 3" xfId="42409"/>
    <cellStyle name="Output 3 2 2 3 6" xfId="42410"/>
    <cellStyle name="Output 3 2 2 3 6 2" xfId="42411"/>
    <cellStyle name="Output 3 2 2 3 6 3" xfId="42412"/>
    <cellStyle name="Output 3 2 2 3 7" xfId="42413"/>
    <cellStyle name="Output 3 2 2 3 7 2" xfId="42414"/>
    <cellStyle name="Output 3 2 2 3 7 3" xfId="42415"/>
    <cellStyle name="Output 3 2 2 3 8" xfId="42416"/>
    <cellStyle name="Output 3 2 2 4" xfId="42417"/>
    <cellStyle name="Output 3 2 2 4 2" xfId="42418"/>
    <cellStyle name="Output 3 2 2 4 2 2" xfId="42419"/>
    <cellStyle name="Output 3 2 2 4 2 3" xfId="42420"/>
    <cellStyle name="Output 3 2 2 4 3" xfId="42421"/>
    <cellStyle name="Output 3 2 2 4 3 2" xfId="42422"/>
    <cellStyle name="Output 3 2 2 4 3 3" xfId="42423"/>
    <cellStyle name="Output 3 2 2 4 4" xfId="42424"/>
    <cellStyle name="Output 3 2 2 4 4 2" xfId="42425"/>
    <cellStyle name="Output 3 2 2 4 4 3" xfId="42426"/>
    <cellStyle name="Output 3 2 2 4 5" xfId="42427"/>
    <cellStyle name="Output 3 2 2 4 5 2" xfId="42428"/>
    <cellStyle name="Output 3 2 2 4 5 3" xfId="42429"/>
    <cellStyle name="Output 3 2 2 4 6" xfId="42430"/>
    <cellStyle name="Output 3 2 2 4 6 2" xfId="42431"/>
    <cellStyle name="Output 3 2 2 4 6 3" xfId="42432"/>
    <cellStyle name="Output 3 2 2 4 7" xfId="42433"/>
    <cellStyle name="Output 3 2 2 4 7 2" xfId="42434"/>
    <cellStyle name="Output 3 2 2 4 7 3" xfId="42435"/>
    <cellStyle name="Output 3 2 2 4 8" xfId="42436"/>
    <cellStyle name="Output 3 2 2 5" xfId="42437"/>
    <cellStyle name="Output 3 2 2 5 2" xfId="42438"/>
    <cellStyle name="Output 3 2 2 5 2 2" xfId="42439"/>
    <cellStyle name="Output 3 2 2 5 2 3" xfId="42440"/>
    <cellStyle name="Output 3 2 2 5 3" xfId="42441"/>
    <cellStyle name="Output 3 2 2 5 3 2" xfId="42442"/>
    <cellStyle name="Output 3 2 2 5 3 3" xfId="42443"/>
    <cellStyle name="Output 3 2 2 5 4" xfId="42444"/>
    <cellStyle name="Output 3 2 2 5 4 2" xfId="42445"/>
    <cellStyle name="Output 3 2 2 5 4 3" xfId="42446"/>
    <cellStyle name="Output 3 2 2 5 5" xfId="42447"/>
    <cellStyle name="Output 3 2 2 5 5 2" xfId="42448"/>
    <cellStyle name="Output 3 2 2 5 5 3" xfId="42449"/>
    <cellStyle name="Output 3 2 2 5 6" xfId="42450"/>
    <cellStyle name="Output 3 2 2 5 6 2" xfId="42451"/>
    <cellStyle name="Output 3 2 2 5 6 3" xfId="42452"/>
    <cellStyle name="Output 3 2 2 5 7" xfId="42453"/>
    <cellStyle name="Output 3 2 2 5 7 2" xfId="42454"/>
    <cellStyle name="Output 3 2 2 5 7 3" xfId="42455"/>
    <cellStyle name="Output 3 2 2 5 8" xfId="42456"/>
    <cellStyle name="Output 3 2 2 6" xfId="42457"/>
    <cellStyle name="Output 3 2 2 6 2" xfId="42458"/>
    <cellStyle name="Output 3 2 2 6 3" xfId="42459"/>
    <cellStyle name="Output 3 2 2 7" xfId="42460"/>
    <cellStyle name="Output 3 2 2 7 2" xfId="42461"/>
    <cellStyle name="Output 3 2 2 7 3" xfId="42462"/>
    <cellStyle name="Output 3 2 2 8" xfId="42463"/>
    <cellStyle name="Output 3 2 2 8 2" xfId="42464"/>
    <cellStyle name="Output 3 2 2 8 3" xfId="42465"/>
    <cellStyle name="Output 3 2 2 9" xfId="42466"/>
    <cellStyle name="Output 3 2 2 9 2" xfId="42467"/>
    <cellStyle name="Output 3 2 2 9 3" xfId="42468"/>
    <cellStyle name="Output 3 2 3" xfId="42469"/>
    <cellStyle name="Output 3 2 3 2" xfId="42470"/>
    <cellStyle name="Output 3 2 3 2 2" xfId="42471"/>
    <cellStyle name="Output 3 2 3 2 3" xfId="42472"/>
    <cellStyle name="Output 3 2 3 3" xfId="42473"/>
    <cellStyle name="Output 3 2 3 3 2" xfId="42474"/>
    <cellStyle name="Output 3 2 3 3 3" xfId="42475"/>
    <cellStyle name="Output 3 2 3 4" xfId="42476"/>
    <cellStyle name="Output 3 2 3 4 2" xfId="42477"/>
    <cellStyle name="Output 3 2 3 4 3" xfId="42478"/>
    <cellStyle name="Output 3 2 3 5" xfId="42479"/>
    <cellStyle name="Output 3 2 3 5 2" xfId="42480"/>
    <cellStyle name="Output 3 2 3 5 3" xfId="42481"/>
    <cellStyle name="Output 3 2 3 6" xfId="42482"/>
    <cellStyle name="Output 3 2 3 6 2" xfId="42483"/>
    <cellStyle name="Output 3 2 3 6 3" xfId="42484"/>
    <cellStyle name="Output 3 2 3 7" xfId="42485"/>
    <cellStyle name="Output 3 2 3 7 2" xfId="42486"/>
    <cellStyle name="Output 3 2 3 7 3" xfId="42487"/>
    <cellStyle name="Output 3 2 3 8" xfId="42488"/>
    <cellStyle name="Output 3 2 4" xfId="42489"/>
    <cellStyle name="Output 3 2 4 2" xfId="42490"/>
    <cellStyle name="Output 3 2 4 3" xfId="42491"/>
    <cellStyle name="Output 3 2 5" xfId="42492"/>
    <cellStyle name="Output 3 2 5 2" xfId="42493"/>
    <cellStyle name="Output 3 2 5 3" xfId="42494"/>
    <cellStyle name="Output 3 2 6" xfId="42495"/>
    <cellStyle name="Output 3 2 6 2" xfId="42496"/>
    <cellStyle name="Output 3 2 6 3" xfId="42497"/>
    <cellStyle name="Output 3 2 7" xfId="42498"/>
    <cellStyle name="Output 3 2 7 2" xfId="42499"/>
    <cellStyle name="Output 3 2 7 3" xfId="42500"/>
    <cellStyle name="Output 3 2 8" xfId="42501"/>
    <cellStyle name="Output 3 2 8 2" xfId="42502"/>
    <cellStyle name="Output 3 2 8 3" xfId="42503"/>
    <cellStyle name="Output 3 2 9" xfId="42504"/>
    <cellStyle name="Output 3 3" xfId="42505"/>
    <cellStyle name="Output 3 3 10" xfId="42506"/>
    <cellStyle name="Output 3 3 10 2" xfId="42507"/>
    <cellStyle name="Output 3 3 10 3" xfId="42508"/>
    <cellStyle name="Output 3 3 11" xfId="42509"/>
    <cellStyle name="Output 3 3 11 2" xfId="42510"/>
    <cellStyle name="Output 3 3 11 3" xfId="42511"/>
    <cellStyle name="Output 3 3 12" xfId="42512"/>
    <cellStyle name="Output 3 3 2" xfId="42513"/>
    <cellStyle name="Output 3 3 2 2" xfId="42514"/>
    <cellStyle name="Output 3 3 2 2 2" xfId="42515"/>
    <cellStyle name="Output 3 3 2 2 3" xfId="42516"/>
    <cellStyle name="Output 3 3 2 3" xfId="42517"/>
    <cellStyle name="Output 3 3 2 3 2" xfId="42518"/>
    <cellStyle name="Output 3 3 2 3 3" xfId="42519"/>
    <cellStyle name="Output 3 3 2 4" xfId="42520"/>
    <cellStyle name="Output 3 3 2 4 2" xfId="42521"/>
    <cellStyle name="Output 3 3 2 4 3" xfId="42522"/>
    <cellStyle name="Output 3 3 2 5" xfId="42523"/>
    <cellStyle name="Output 3 3 2 5 2" xfId="42524"/>
    <cellStyle name="Output 3 3 2 5 3" xfId="42525"/>
    <cellStyle name="Output 3 3 2 6" xfId="42526"/>
    <cellStyle name="Output 3 3 2 6 2" xfId="42527"/>
    <cellStyle name="Output 3 3 2 6 3" xfId="42528"/>
    <cellStyle name="Output 3 3 2 7" xfId="42529"/>
    <cellStyle name="Output 3 3 2 7 2" xfId="42530"/>
    <cellStyle name="Output 3 3 2 7 3" xfId="42531"/>
    <cellStyle name="Output 3 3 2 8" xfId="42532"/>
    <cellStyle name="Output 3 3 3" xfId="42533"/>
    <cellStyle name="Output 3 3 3 2" xfId="42534"/>
    <cellStyle name="Output 3 3 3 2 2" xfId="42535"/>
    <cellStyle name="Output 3 3 3 2 3" xfId="42536"/>
    <cellStyle name="Output 3 3 3 3" xfId="42537"/>
    <cellStyle name="Output 3 3 3 3 2" xfId="42538"/>
    <cellStyle name="Output 3 3 3 3 3" xfId="42539"/>
    <cellStyle name="Output 3 3 3 4" xfId="42540"/>
    <cellStyle name="Output 3 3 3 4 2" xfId="42541"/>
    <cellStyle name="Output 3 3 3 4 3" xfId="42542"/>
    <cellStyle name="Output 3 3 3 5" xfId="42543"/>
    <cellStyle name="Output 3 3 3 5 2" xfId="42544"/>
    <cellStyle name="Output 3 3 3 5 3" xfId="42545"/>
    <cellStyle name="Output 3 3 3 6" xfId="42546"/>
    <cellStyle name="Output 3 3 3 6 2" xfId="42547"/>
    <cellStyle name="Output 3 3 3 6 3" xfId="42548"/>
    <cellStyle name="Output 3 3 3 7" xfId="42549"/>
    <cellStyle name="Output 3 3 3 7 2" xfId="42550"/>
    <cellStyle name="Output 3 3 3 7 3" xfId="42551"/>
    <cellStyle name="Output 3 3 3 8" xfId="42552"/>
    <cellStyle name="Output 3 3 4" xfId="42553"/>
    <cellStyle name="Output 3 3 4 2" xfId="42554"/>
    <cellStyle name="Output 3 3 4 2 2" xfId="42555"/>
    <cellStyle name="Output 3 3 4 2 3" xfId="42556"/>
    <cellStyle name="Output 3 3 4 3" xfId="42557"/>
    <cellStyle name="Output 3 3 4 3 2" xfId="42558"/>
    <cellStyle name="Output 3 3 4 3 3" xfId="42559"/>
    <cellStyle name="Output 3 3 4 4" xfId="42560"/>
    <cellStyle name="Output 3 3 4 4 2" xfId="42561"/>
    <cellStyle name="Output 3 3 4 4 3" xfId="42562"/>
    <cellStyle name="Output 3 3 4 5" xfId="42563"/>
    <cellStyle name="Output 3 3 4 5 2" xfId="42564"/>
    <cellStyle name="Output 3 3 4 5 3" xfId="42565"/>
    <cellStyle name="Output 3 3 4 6" xfId="42566"/>
    <cellStyle name="Output 3 3 4 6 2" xfId="42567"/>
    <cellStyle name="Output 3 3 4 6 3" xfId="42568"/>
    <cellStyle name="Output 3 3 4 7" xfId="42569"/>
    <cellStyle name="Output 3 3 4 7 2" xfId="42570"/>
    <cellStyle name="Output 3 3 4 7 3" xfId="42571"/>
    <cellStyle name="Output 3 3 4 8" xfId="42572"/>
    <cellStyle name="Output 3 3 5" xfId="42573"/>
    <cellStyle name="Output 3 3 5 2" xfId="42574"/>
    <cellStyle name="Output 3 3 5 2 2" xfId="42575"/>
    <cellStyle name="Output 3 3 5 2 3" xfId="42576"/>
    <cellStyle name="Output 3 3 5 3" xfId="42577"/>
    <cellStyle name="Output 3 3 5 3 2" xfId="42578"/>
    <cellStyle name="Output 3 3 5 3 3" xfId="42579"/>
    <cellStyle name="Output 3 3 5 4" xfId="42580"/>
    <cellStyle name="Output 3 3 5 4 2" xfId="42581"/>
    <cellStyle name="Output 3 3 5 4 3" xfId="42582"/>
    <cellStyle name="Output 3 3 5 5" xfId="42583"/>
    <cellStyle name="Output 3 3 5 5 2" xfId="42584"/>
    <cellStyle name="Output 3 3 5 5 3" xfId="42585"/>
    <cellStyle name="Output 3 3 5 6" xfId="42586"/>
    <cellStyle name="Output 3 3 5 6 2" xfId="42587"/>
    <cellStyle name="Output 3 3 5 6 3" xfId="42588"/>
    <cellStyle name="Output 3 3 5 7" xfId="42589"/>
    <cellStyle name="Output 3 3 5 7 2" xfId="42590"/>
    <cellStyle name="Output 3 3 5 7 3" xfId="42591"/>
    <cellStyle name="Output 3 3 5 8" xfId="42592"/>
    <cellStyle name="Output 3 3 6" xfId="42593"/>
    <cellStyle name="Output 3 3 6 2" xfId="42594"/>
    <cellStyle name="Output 3 3 6 3" xfId="42595"/>
    <cellStyle name="Output 3 3 7" xfId="42596"/>
    <cellStyle name="Output 3 3 7 2" xfId="42597"/>
    <cellStyle name="Output 3 3 7 3" xfId="42598"/>
    <cellStyle name="Output 3 3 8" xfId="42599"/>
    <cellStyle name="Output 3 3 8 2" xfId="42600"/>
    <cellStyle name="Output 3 3 8 3" xfId="42601"/>
    <cellStyle name="Output 3 3 9" xfId="42602"/>
    <cellStyle name="Output 3 3 9 2" xfId="42603"/>
    <cellStyle name="Output 3 3 9 3" xfId="42604"/>
    <cellStyle name="Output 3 4" xfId="42605"/>
    <cellStyle name="Output 3 4 10" xfId="42606"/>
    <cellStyle name="Output 3 4 10 2" xfId="42607"/>
    <cellStyle name="Output 3 4 10 3" xfId="42608"/>
    <cellStyle name="Output 3 4 11" xfId="42609"/>
    <cellStyle name="Output 3 4 11 2" xfId="42610"/>
    <cellStyle name="Output 3 4 11 3" xfId="42611"/>
    <cellStyle name="Output 3 4 12" xfId="42612"/>
    <cellStyle name="Output 3 4 2" xfId="42613"/>
    <cellStyle name="Output 3 4 2 2" xfId="42614"/>
    <cellStyle name="Output 3 4 2 2 2" xfId="42615"/>
    <cellStyle name="Output 3 4 2 2 3" xfId="42616"/>
    <cellStyle name="Output 3 4 2 3" xfId="42617"/>
    <cellStyle name="Output 3 4 2 3 2" xfId="42618"/>
    <cellStyle name="Output 3 4 2 3 3" xfId="42619"/>
    <cellStyle name="Output 3 4 2 4" xfId="42620"/>
    <cellStyle name="Output 3 4 2 4 2" xfId="42621"/>
    <cellStyle name="Output 3 4 2 4 3" xfId="42622"/>
    <cellStyle name="Output 3 4 2 5" xfId="42623"/>
    <cellStyle name="Output 3 4 2 5 2" xfId="42624"/>
    <cellStyle name="Output 3 4 2 5 3" xfId="42625"/>
    <cellStyle name="Output 3 4 2 6" xfId="42626"/>
    <cellStyle name="Output 3 4 2 6 2" xfId="42627"/>
    <cellStyle name="Output 3 4 2 6 3" xfId="42628"/>
    <cellStyle name="Output 3 4 2 7" xfId="42629"/>
    <cellStyle name="Output 3 4 2 7 2" xfId="42630"/>
    <cellStyle name="Output 3 4 2 7 3" xfId="42631"/>
    <cellStyle name="Output 3 4 2 8" xfId="42632"/>
    <cellStyle name="Output 3 4 3" xfId="42633"/>
    <cellStyle name="Output 3 4 3 2" xfId="42634"/>
    <cellStyle name="Output 3 4 3 2 2" xfId="42635"/>
    <cellStyle name="Output 3 4 3 2 3" xfId="42636"/>
    <cellStyle name="Output 3 4 3 3" xfId="42637"/>
    <cellStyle name="Output 3 4 3 3 2" xfId="42638"/>
    <cellStyle name="Output 3 4 3 3 3" xfId="42639"/>
    <cellStyle name="Output 3 4 3 4" xfId="42640"/>
    <cellStyle name="Output 3 4 3 4 2" xfId="42641"/>
    <cellStyle name="Output 3 4 3 4 3" xfId="42642"/>
    <cellStyle name="Output 3 4 3 5" xfId="42643"/>
    <cellStyle name="Output 3 4 3 5 2" xfId="42644"/>
    <cellStyle name="Output 3 4 3 5 3" xfId="42645"/>
    <cellStyle name="Output 3 4 3 6" xfId="42646"/>
    <cellStyle name="Output 3 4 3 6 2" xfId="42647"/>
    <cellStyle name="Output 3 4 3 6 3" xfId="42648"/>
    <cellStyle name="Output 3 4 3 7" xfId="42649"/>
    <cellStyle name="Output 3 4 3 7 2" xfId="42650"/>
    <cellStyle name="Output 3 4 3 7 3" xfId="42651"/>
    <cellStyle name="Output 3 4 3 8" xfId="42652"/>
    <cellStyle name="Output 3 4 4" xfId="42653"/>
    <cellStyle name="Output 3 4 4 2" xfId="42654"/>
    <cellStyle name="Output 3 4 4 2 2" xfId="42655"/>
    <cellStyle name="Output 3 4 4 2 3" xfId="42656"/>
    <cellStyle name="Output 3 4 4 3" xfId="42657"/>
    <cellStyle name="Output 3 4 4 3 2" xfId="42658"/>
    <cellStyle name="Output 3 4 4 3 3" xfId="42659"/>
    <cellStyle name="Output 3 4 4 4" xfId="42660"/>
    <cellStyle name="Output 3 4 4 4 2" xfId="42661"/>
    <cellStyle name="Output 3 4 4 4 3" xfId="42662"/>
    <cellStyle name="Output 3 4 4 5" xfId="42663"/>
    <cellStyle name="Output 3 4 4 5 2" xfId="42664"/>
    <cellStyle name="Output 3 4 4 5 3" xfId="42665"/>
    <cellStyle name="Output 3 4 4 6" xfId="42666"/>
    <cellStyle name="Output 3 4 4 6 2" xfId="42667"/>
    <cellStyle name="Output 3 4 4 6 3" xfId="42668"/>
    <cellStyle name="Output 3 4 4 7" xfId="42669"/>
    <cellStyle name="Output 3 4 4 7 2" xfId="42670"/>
    <cellStyle name="Output 3 4 4 7 3" xfId="42671"/>
    <cellStyle name="Output 3 4 4 8" xfId="42672"/>
    <cellStyle name="Output 3 4 5" xfId="42673"/>
    <cellStyle name="Output 3 4 5 2" xfId="42674"/>
    <cellStyle name="Output 3 4 5 2 2" xfId="42675"/>
    <cellStyle name="Output 3 4 5 2 3" xfId="42676"/>
    <cellStyle name="Output 3 4 5 3" xfId="42677"/>
    <cellStyle name="Output 3 4 5 3 2" xfId="42678"/>
    <cellStyle name="Output 3 4 5 3 3" xfId="42679"/>
    <cellStyle name="Output 3 4 5 4" xfId="42680"/>
    <cellStyle name="Output 3 4 5 4 2" xfId="42681"/>
    <cellStyle name="Output 3 4 5 4 3" xfId="42682"/>
    <cellStyle name="Output 3 4 5 5" xfId="42683"/>
    <cellStyle name="Output 3 4 5 5 2" xfId="42684"/>
    <cellStyle name="Output 3 4 5 5 3" xfId="42685"/>
    <cellStyle name="Output 3 4 5 6" xfId="42686"/>
    <cellStyle name="Output 3 4 5 6 2" xfId="42687"/>
    <cellStyle name="Output 3 4 5 6 3" xfId="42688"/>
    <cellStyle name="Output 3 4 5 7" xfId="42689"/>
    <cellStyle name="Output 3 4 5 7 2" xfId="42690"/>
    <cellStyle name="Output 3 4 5 7 3" xfId="42691"/>
    <cellStyle name="Output 3 4 5 8" xfId="42692"/>
    <cellStyle name="Output 3 4 6" xfId="42693"/>
    <cellStyle name="Output 3 4 6 2" xfId="42694"/>
    <cellStyle name="Output 3 4 6 3" xfId="42695"/>
    <cellStyle name="Output 3 4 7" xfId="42696"/>
    <cellStyle name="Output 3 4 7 2" xfId="42697"/>
    <cellStyle name="Output 3 4 7 3" xfId="42698"/>
    <cellStyle name="Output 3 4 8" xfId="42699"/>
    <cellStyle name="Output 3 4 8 2" xfId="42700"/>
    <cellStyle name="Output 3 4 8 3" xfId="42701"/>
    <cellStyle name="Output 3 4 9" xfId="42702"/>
    <cellStyle name="Output 3 4 9 2" xfId="42703"/>
    <cellStyle name="Output 3 4 9 3" xfId="42704"/>
    <cellStyle name="Output 3 5" xfId="42705"/>
    <cellStyle name="Output 3 5 2" xfId="42706"/>
    <cellStyle name="Output 3 5 2 2" xfId="42707"/>
    <cellStyle name="Output 3 5 2 3" xfId="42708"/>
    <cellStyle name="Output 3 5 3" xfId="42709"/>
    <cellStyle name="Output 3 5 3 2" xfId="42710"/>
    <cellStyle name="Output 3 5 3 3" xfId="42711"/>
    <cellStyle name="Output 3 5 4" xfId="42712"/>
    <cellStyle name="Output 3 5 4 2" xfId="42713"/>
    <cellStyle name="Output 3 5 4 3" xfId="42714"/>
    <cellStyle name="Output 3 5 5" xfId="42715"/>
    <cellStyle name="Output 3 5 5 2" xfId="42716"/>
    <cellStyle name="Output 3 5 5 3" xfId="42717"/>
    <cellStyle name="Output 3 5 6" xfId="42718"/>
    <cellStyle name="Output 3 5 6 2" xfId="42719"/>
    <cellStyle name="Output 3 5 6 3" xfId="42720"/>
    <cellStyle name="Output 3 5 7" xfId="42721"/>
    <cellStyle name="Output 3 5 7 2" xfId="42722"/>
    <cellStyle name="Output 3 5 7 3" xfId="42723"/>
    <cellStyle name="Output 3 5 8" xfId="42724"/>
    <cellStyle name="Output 3 6" xfId="42725"/>
    <cellStyle name="Output 3 6 2" xfId="42726"/>
    <cellStyle name="Output 3 6 2 2" xfId="42727"/>
    <cellStyle name="Output 3 6 2 3" xfId="42728"/>
    <cellStyle name="Output 3 6 3" xfId="42729"/>
    <cellStyle name="Output 3 6 3 2" xfId="42730"/>
    <cellStyle name="Output 3 6 3 3" xfId="42731"/>
    <cellStyle name="Output 3 6 4" xfId="42732"/>
    <cellStyle name="Output 3 6 4 2" xfId="42733"/>
    <cellStyle name="Output 3 6 4 3" xfId="42734"/>
    <cellStyle name="Output 3 6 5" xfId="42735"/>
    <cellStyle name="Output 3 6 5 2" xfId="42736"/>
    <cellStyle name="Output 3 6 5 3" xfId="42737"/>
    <cellStyle name="Output 3 6 6" xfId="42738"/>
    <cellStyle name="Output 3 6 6 2" xfId="42739"/>
    <cellStyle name="Output 3 6 6 3" xfId="42740"/>
    <cellStyle name="Output 3 6 7" xfId="42741"/>
    <cellStyle name="Output 3 6 7 2" xfId="42742"/>
    <cellStyle name="Output 3 6 7 3" xfId="42743"/>
    <cellStyle name="Output 3 6 8" xfId="42744"/>
    <cellStyle name="Output 3 7" xfId="42745"/>
    <cellStyle name="Output 3 8" xfId="42746"/>
    <cellStyle name="Output 4" xfId="42747"/>
    <cellStyle name="Output 4 2" xfId="42748"/>
    <cellStyle name="Output 4 3" xfId="42749"/>
    <cellStyle name="Output 4 4" xfId="42750"/>
    <cellStyle name="Output 5" xfId="42751"/>
    <cellStyle name="Output 6" xfId="42752"/>
    <cellStyle name="Percent" xfId="3" builtinId="5"/>
    <cellStyle name="Percent 10" xfId="42753"/>
    <cellStyle name="Percent 10 2" xfId="42754"/>
    <cellStyle name="Percent 10 2 2" xfId="42755"/>
    <cellStyle name="Percent 10 2 2 2" xfId="42756"/>
    <cellStyle name="Percent 10 2 2 3" xfId="42757"/>
    <cellStyle name="Percent 10 2 3" xfId="42758"/>
    <cellStyle name="Percent 10 2 4" xfId="42759"/>
    <cellStyle name="Percent 10 3" xfId="42760"/>
    <cellStyle name="Percent 10 3 2" xfId="42761"/>
    <cellStyle name="Percent 10 4" xfId="42762"/>
    <cellStyle name="Percent 10 4 2" xfId="42763"/>
    <cellStyle name="Percent 10 4 3" xfId="42764"/>
    <cellStyle name="Percent 10 5" xfId="42765"/>
    <cellStyle name="Percent 10 6" xfId="42766"/>
    <cellStyle name="Percent 10 7" xfId="42767"/>
    <cellStyle name="Percent 11" xfId="42768"/>
    <cellStyle name="Percent 11 2" xfId="42769"/>
    <cellStyle name="Percent 11 2 2" xfId="42770"/>
    <cellStyle name="Percent 11 2 2 2" xfId="42771"/>
    <cellStyle name="Percent 11 2 3" xfId="42772"/>
    <cellStyle name="Percent 11 3" xfId="42773"/>
    <cellStyle name="Percent 11 3 2" xfId="42774"/>
    <cellStyle name="Percent 11 3 2 2" xfId="42775"/>
    <cellStyle name="Percent 11 3 3" xfId="42776"/>
    <cellStyle name="Percent 11 4" xfId="42777"/>
    <cellStyle name="Percent 11 4 2" xfId="42778"/>
    <cellStyle name="Percent 11 5" xfId="42779"/>
    <cellStyle name="Percent 11 6" xfId="42780"/>
    <cellStyle name="Percent 12" xfId="42781"/>
    <cellStyle name="Percent 12 2" xfId="42782"/>
    <cellStyle name="Percent 13" xfId="42783"/>
    <cellStyle name="Percent 13 2" xfId="42784"/>
    <cellStyle name="Percent 14" xfId="42785"/>
    <cellStyle name="Percent 14 2" xfId="42786"/>
    <cellStyle name="Percent 14 2 2" xfId="42787"/>
    <cellStyle name="Percent 14 2 2 2" xfId="42788"/>
    <cellStyle name="Percent 14 2 2 3" xfId="42789"/>
    <cellStyle name="Percent 14 2 2 4" xfId="42790"/>
    <cellStyle name="Percent 14 2 3" xfId="42791"/>
    <cellStyle name="Percent 14 2 4" xfId="42792"/>
    <cellStyle name="Percent 14 3" xfId="42793"/>
    <cellStyle name="Percent 14 3 2" xfId="42794"/>
    <cellStyle name="Percent 14 3 3" xfId="42795"/>
    <cellStyle name="Percent 14 4" xfId="42796"/>
    <cellStyle name="Percent 15" xfId="42797"/>
    <cellStyle name="Percent 15 2" xfId="42798"/>
    <cellStyle name="Percent 15 3" xfId="42799"/>
    <cellStyle name="Percent 16" xfId="42800"/>
    <cellStyle name="Percent 16 2" xfId="42801"/>
    <cellStyle name="Percent 16 2 2" xfId="42802"/>
    <cellStyle name="Percent 16 2 2 2" xfId="42803"/>
    <cellStyle name="Percent 16 2 2 3" xfId="42804"/>
    <cellStyle name="Percent 16 2 2 4" xfId="42805"/>
    <cellStyle name="Percent 16 2 3" xfId="42806"/>
    <cellStyle name="Percent 16 2 4" xfId="42807"/>
    <cellStyle name="Percent 17" xfId="42808"/>
    <cellStyle name="Percent 18" xfId="42809"/>
    <cellStyle name="Percent 19" xfId="42810"/>
    <cellStyle name="Percent 2" xfId="42811"/>
    <cellStyle name="Percent 2 2" xfId="42812"/>
    <cellStyle name="Percent 2 2 2" xfId="42813"/>
    <cellStyle name="Percent 2 2 2 2" xfId="42814"/>
    <cellStyle name="Percent 2 2 2 3" xfId="42815"/>
    <cellStyle name="Percent 2 2 3" xfId="42816"/>
    <cellStyle name="Percent 2 2 3 2" xfId="42817"/>
    <cellStyle name="Percent 2 2 3 2 2" xfId="42818"/>
    <cellStyle name="Percent 2 2 3 2 3" xfId="42819"/>
    <cellStyle name="Percent 2 2 3 2 4" xfId="42820"/>
    <cellStyle name="Percent 2 2 3 3" xfId="42821"/>
    <cellStyle name="Percent 2 2 3 4" xfId="42822"/>
    <cellStyle name="Percent 2 2 3 5" xfId="42823"/>
    <cellStyle name="Percent 2 2 4" xfId="42824"/>
    <cellStyle name="Percent 2 2 4 2" xfId="42825"/>
    <cellStyle name="Percent 2 2 4 3" xfId="42826"/>
    <cellStyle name="Percent 2 2 5" xfId="42827"/>
    <cellStyle name="Percent 2 2 6" xfId="42828"/>
    <cellStyle name="Percent 2 2 7" xfId="42829"/>
    <cellStyle name="Percent 2 2 8" xfId="42830"/>
    <cellStyle name="Percent 2 3" xfId="42831"/>
    <cellStyle name="Percent 2 3 2" xfId="42832"/>
    <cellStyle name="Percent 2 3 2 2" xfId="42833"/>
    <cellStyle name="Percent 2 3 3" xfId="42834"/>
    <cellStyle name="Percent 2 3 3 2" xfId="42835"/>
    <cellStyle name="Percent 2 3 4" xfId="42836"/>
    <cellStyle name="Percent 2 3 5" xfId="42837"/>
    <cellStyle name="Percent 2 3 6" xfId="42838"/>
    <cellStyle name="Percent 2 4" xfId="42839"/>
    <cellStyle name="Percent 2 4 2" xfId="42840"/>
    <cellStyle name="Percent 2 4 2 2" xfId="42841"/>
    <cellStyle name="Percent 2 4 3" xfId="42842"/>
    <cellStyle name="Percent 2 4 3 2" xfId="42843"/>
    <cellStyle name="Percent 2 4 3 3" xfId="42844"/>
    <cellStyle name="Percent 2 4 3 4" xfId="42845"/>
    <cellStyle name="Percent 2 4 4" xfId="42846"/>
    <cellStyle name="Percent 2 4 5" xfId="42847"/>
    <cellStyle name="Percent 2 4 6" xfId="42848"/>
    <cellStyle name="Percent 2 5" xfId="42849"/>
    <cellStyle name="Percent 2 5 2" xfId="42850"/>
    <cellStyle name="Percent 2 6" xfId="42851"/>
    <cellStyle name="Percent 2 6 2" xfId="42852"/>
    <cellStyle name="Percent 2 6 3" xfId="42853"/>
    <cellStyle name="Percent 2 7" xfId="42854"/>
    <cellStyle name="Percent 2 7 2" xfId="42855"/>
    <cellStyle name="Percent 2 7 3" xfId="42856"/>
    <cellStyle name="Percent 2 8" xfId="42857"/>
    <cellStyle name="Percent 2 9" xfId="42858"/>
    <cellStyle name="Percent 3" xfId="42859"/>
    <cellStyle name="Percent 3 10" xfId="42860"/>
    <cellStyle name="Percent 3 10 2" xfId="42861"/>
    <cellStyle name="Percent 3 11" xfId="42862"/>
    <cellStyle name="Percent 3 12" xfId="42863"/>
    <cellStyle name="Percent 3 13" xfId="42864"/>
    <cellStyle name="Percent 3 2" xfId="42865"/>
    <cellStyle name="Percent 3 2 10" xfId="42866"/>
    <cellStyle name="Percent 3 2 2" xfId="42867"/>
    <cellStyle name="Percent 3 2 2 2" xfId="42868"/>
    <cellStyle name="Percent 3 2 2 2 2" xfId="42869"/>
    <cellStyle name="Percent 3 2 2 2 2 2" xfId="42870"/>
    <cellStyle name="Percent 3 2 2 2 2 2 2" xfId="42871"/>
    <cellStyle name="Percent 3 2 2 2 2 2 2 2" xfId="42872"/>
    <cellStyle name="Percent 3 2 2 2 2 2 2 2 2" xfId="42873"/>
    <cellStyle name="Percent 3 2 2 2 2 2 2 3" xfId="42874"/>
    <cellStyle name="Percent 3 2 2 2 2 2 3" xfId="42875"/>
    <cellStyle name="Percent 3 2 2 2 2 2 3 2" xfId="42876"/>
    <cellStyle name="Percent 3 2 2 2 2 2 3 2 2" xfId="42877"/>
    <cellStyle name="Percent 3 2 2 2 2 2 3 3" xfId="42878"/>
    <cellStyle name="Percent 3 2 2 2 2 2 4" xfId="42879"/>
    <cellStyle name="Percent 3 2 2 2 2 2 4 2" xfId="42880"/>
    <cellStyle name="Percent 3 2 2 2 2 2 5" xfId="42881"/>
    <cellStyle name="Percent 3 2 2 2 2 3" xfId="42882"/>
    <cellStyle name="Percent 3 2 2 2 2 3 2" xfId="42883"/>
    <cellStyle name="Percent 3 2 2 2 2 3 2 2" xfId="42884"/>
    <cellStyle name="Percent 3 2 2 2 2 3 3" xfId="42885"/>
    <cellStyle name="Percent 3 2 2 2 2 4" xfId="42886"/>
    <cellStyle name="Percent 3 2 2 2 2 4 2" xfId="42887"/>
    <cellStyle name="Percent 3 2 2 2 2 4 2 2" xfId="42888"/>
    <cellStyle name="Percent 3 2 2 2 2 4 3" xfId="42889"/>
    <cellStyle name="Percent 3 2 2 2 2 5" xfId="42890"/>
    <cellStyle name="Percent 3 2 2 2 2 5 2" xfId="42891"/>
    <cellStyle name="Percent 3 2 2 2 2 6" xfId="42892"/>
    <cellStyle name="Percent 3 2 2 2 2 7" xfId="42893"/>
    <cellStyle name="Percent 3 2 2 2 3" xfId="42894"/>
    <cellStyle name="Percent 3 2 2 2 3 2" xfId="42895"/>
    <cellStyle name="Percent 3 2 2 2 3 2 2" xfId="42896"/>
    <cellStyle name="Percent 3 2 2 2 3 2 2 2" xfId="42897"/>
    <cellStyle name="Percent 3 2 2 2 3 2 3" xfId="42898"/>
    <cellStyle name="Percent 3 2 2 2 3 3" xfId="42899"/>
    <cellStyle name="Percent 3 2 2 2 3 3 2" xfId="42900"/>
    <cellStyle name="Percent 3 2 2 2 3 3 2 2" xfId="42901"/>
    <cellStyle name="Percent 3 2 2 2 3 3 3" xfId="42902"/>
    <cellStyle name="Percent 3 2 2 2 3 4" xfId="42903"/>
    <cellStyle name="Percent 3 2 2 2 3 4 2" xfId="42904"/>
    <cellStyle name="Percent 3 2 2 2 3 5" xfId="42905"/>
    <cellStyle name="Percent 3 2 2 2 4" xfId="42906"/>
    <cellStyle name="Percent 3 2 2 2 4 2" xfId="42907"/>
    <cellStyle name="Percent 3 2 2 2 4 2 2" xfId="42908"/>
    <cellStyle name="Percent 3 2 2 2 4 3" xfId="42909"/>
    <cellStyle name="Percent 3 2 2 2 5" xfId="42910"/>
    <cellStyle name="Percent 3 2 2 2 5 2" xfId="42911"/>
    <cellStyle name="Percent 3 2 2 2 5 2 2" xfId="42912"/>
    <cellStyle name="Percent 3 2 2 2 5 3" xfId="42913"/>
    <cellStyle name="Percent 3 2 2 2 6" xfId="42914"/>
    <cellStyle name="Percent 3 2 2 2 6 2" xfId="42915"/>
    <cellStyle name="Percent 3 2 2 2 7" xfId="42916"/>
    <cellStyle name="Percent 3 2 2 2 8" xfId="42917"/>
    <cellStyle name="Percent 3 2 2 3" xfId="42918"/>
    <cellStyle name="Percent 3 2 2 3 2" xfId="42919"/>
    <cellStyle name="Percent 3 2 2 3 2 2" xfId="42920"/>
    <cellStyle name="Percent 3 2 2 3 2 2 2" xfId="42921"/>
    <cellStyle name="Percent 3 2 2 3 2 2 2 2" xfId="42922"/>
    <cellStyle name="Percent 3 2 2 3 2 2 3" xfId="42923"/>
    <cellStyle name="Percent 3 2 2 3 2 3" xfId="42924"/>
    <cellStyle name="Percent 3 2 2 3 2 3 2" xfId="42925"/>
    <cellStyle name="Percent 3 2 2 3 2 3 2 2" xfId="42926"/>
    <cellStyle name="Percent 3 2 2 3 2 3 3" xfId="42927"/>
    <cellStyle name="Percent 3 2 2 3 2 4" xfId="42928"/>
    <cellStyle name="Percent 3 2 2 3 2 4 2" xfId="42929"/>
    <cellStyle name="Percent 3 2 2 3 2 5" xfId="42930"/>
    <cellStyle name="Percent 3 2 2 3 3" xfId="42931"/>
    <cellStyle name="Percent 3 2 2 3 3 2" xfId="42932"/>
    <cellStyle name="Percent 3 2 2 3 3 2 2" xfId="42933"/>
    <cellStyle name="Percent 3 2 2 3 3 3" xfId="42934"/>
    <cellStyle name="Percent 3 2 2 3 4" xfId="42935"/>
    <cellStyle name="Percent 3 2 2 3 4 2" xfId="42936"/>
    <cellStyle name="Percent 3 2 2 3 4 2 2" xfId="42937"/>
    <cellStyle name="Percent 3 2 2 3 4 3" xfId="42938"/>
    <cellStyle name="Percent 3 2 2 3 5" xfId="42939"/>
    <cellStyle name="Percent 3 2 2 3 5 2" xfId="42940"/>
    <cellStyle name="Percent 3 2 2 3 6" xfId="42941"/>
    <cellStyle name="Percent 3 2 2 3 7" xfId="42942"/>
    <cellStyle name="Percent 3 2 2 4" xfId="42943"/>
    <cellStyle name="Percent 3 2 2 4 2" xfId="42944"/>
    <cellStyle name="Percent 3 2 2 4 2 2" xfId="42945"/>
    <cellStyle name="Percent 3 2 2 4 2 2 2" xfId="42946"/>
    <cellStyle name="Percent 3 2 2 4 2 3" xfId="42947"/>
    <cellStyle name="Percent 3 2 2 4 3" xfId="42948"/>
    <cellStyle name="Percent 3 2 2 4 3 2" xfId="42949"/>
    <cellStyle name="Percent 3 2 2 4 3 2 2" xfId="42950"/>
    <cellStyle name="Percent 3 2 2 4 3 3" xfId="42951"/>
    <cellStyle name="Percent 3 2 2 4 4" xfId="42952"/>
    <cellStyle name="Percent 3 2 2 4 4 2" xfId="42953"/>
    <cellStyle name="Percent 3 2 2 4 5" xfId="42954"/>
    <cellStyle name="Percent 3 2 2 4 6" xfId="42955"/>
    <cellStyle name="Percent 3 2 2 4 7" xfId="42956"/>
    <cellStyle name="Percent 3 2 2 5" xfId="42957"/>
    <cellStyle name="Percent 3 2 2 5 2" xfId="42958"/>
    <cellStyle name="Percent 3 2 2 5 2 2" xfId="42959"/>
    <cellStyle name="Percent 3 2 2 5 3" xfId="42960"/>
    <cellStyle name="Percent 3 2 2 6" xfId="42961"/>
    <cellStyle name="Percent 3 2 2 6 2" xfId="42962"/>
    <cellStyle name="Percent 3 2 2 6 2 2" xfId="42963"/>
    <cellStyle name="Percent 3 2 2 6 3" xfId="42964"/>
    <cellStyle name="Percent 3 2 2 7" xfId="42965"/>
    <cellStyle name="Percent 3 2 2 7 2" xfId="42966"/>
    <cellStyle name="Percent 3 2 2 8" xfId="42967"/>
    <cellStyle name="Percent 3 2 2 9" xfId="42968"/>
    <cellStyle name="Percent 3 2 3" xfId="42969"/>
    <cellStyle name="Percent 3 2 3 2" xfId="42970"/>
    <cellStyle name="Percent 3 2 3 2 2" xfId="42971"/>
    <cellStyle name="Percent 3 2 3 2 2 2" xfId="42972"/>
    <cellStyle name="Percent 3 2 3 2 2 2 2" xfId="42973"/>
    <cellStyle name="Percent 3 2 3 2 2 2 2 2" xfId="42974"/>
    <cellStyle name="Percent 3 2 3 2 2 2 3" xfId="42975"/>
    <cellStyle name="Percent 3 2 3 2 2 3" xfId="42976"/>
    <cellStyle name="Percent 3 2 3 2 2 3 2" xfId="42977"/>
    <cellStyle name="Percent 3 2 3 2 2 3 2 2" xfId="42978"/>
    <cellStyle name="Percent 3 2 3 2 2 3 3" xfId="42979"/>
    <cellStyle name="Percent 3 2 3 2 2 4" xfId="42980"/>
    <cellStyle name="Percent 3 2 3 2 2 4 2" xfId="42981"/>
    <cellStyle name="Percent 3 2 3 2 2 5" xfId="42982"/>
    <cellStyle name="Percent 3 2 3 2 3" xfId="42983"/>
    <cellStyle name="Percent 3 2 3 2 3 2" xfId="42984"/>
    <cellStyle name="Percent 3 2 3 2 3 2 2" xfId="42985"/>
    <cellStyle name="Percent 3 2 3 2 3 3" xfId="42986"/>
    <cellStyle name="Percent 3 2 3 2 4" xfId="42987"/>
    <cellStyle name="Percent 3 2 3 2 4 2" xfId="42988"/>
    <cellStyle name="Percent 3 2 3 2 4 2 2" xfId="42989"/>
    <cellStyle name="Percent 3 2 3 2 4 3" xfId="42990"/>
    <cellStyle name="Percent 3 2 3 2 5" xfId="42991"/>
    <cellStyle name="Percent 3 2 3 2 5 2" xfId="42992"/>
    <cellStyle name="Percent 3 2 3 2 6" xfId="42993"/>
    <cellStyle name="Percent 3 2 3 2 7" xfId="42994"/>
    <cellStyle name="Percent 3 2 3 3" xfId="42995"/>
    <cellStyle name="Percent 3 2 3 3 2" xfId="42996"/>
    <cellStyle name="Percent 3 2 3 3 2 2" xfId="42997"/>
    <cellStyle name="Percent 3 2 3 3 2 2 2" xfId="42998"/>
    <cellStyle name="Percent 3 2 3 3 2 3" xfId="42999"/>
    <cellStyle name="Percent 3 2 3 3 3" xfId="43000"/>
    <cellStyle name="Percent 3 2 3 3 3 2" xfId="43001"/>
    <cellStyle name="Percent 3 2 3 3 3 2 2" xfId="43002"/>
    <cellStyle name="Percent 3 2 3 3 3 3" xfId="43003"/>
    <cellStyle name="Percent 3 2 3 3 4" xfId="43004"/>
    <cellStyle name="Percent 3 2 3 3 4 2" xfId="43005"/>
    <cellStyle name="Percent 3 2 3 3 5" xfId="43006"/>
    <cellStyle name="Percent 3 2 3 4" xfId="43007"/>
    <cellStyle name="Percent 3 2 3 4 2" xfId="43008"/>
    <cellStyle name="Percent 3 2 3 4 2 2" xfId="43009"/>
    <cellStyle name="Percent 3 2 3 4 3" xfId="43010"/>
    <cellStyle name="Percent 3 2 3 5" xfId="43011"/>
    <cellStyle name="Percent 3 2 3 5 2" xfId="43012"/>
    <cellStyle name="Percent 3 2 3 5 2 2" xfId="43013"/>
    <cellStyle name="Percent 3 2 3 5 3" xfId="43014"/>
    <cellStyle name="Percent 3 2 3 6" xfId="43015"/>
    <cellStyle name="Percent 3 2 3 6 2" xfId="43016"/>
    <cellStyle name="Percent 3 2 3 7" xfId="43017"/>
    <cellStyle name="Percent 3 2 3 8" xfId="43018"/>
    <cellStyle name="Percent 3 2 4" xfId="43019"/>
    <cellStyle name="Percent 3 2 4 2" xfId="43020"/>
    <cellStyle name="Percent 3 2 4 2 2" xfId="43021"/>
    <cellStyle name="Percent 3 2 4 2 2 2" xfId="43022"/>
    <cellStyle name="Percent 3 2 4 2 2 2 2" xfId="43023"/>
    <cellStyle name="Percent 3 2 4 2 2 3" xfId="43024"/>
    <cellStyle name="Percent 3 2 4 2 3" xfId="43025"/>
    <cellStyle name="Percent 3 2 4 2 3 2" xfId="43026"/>
    <cellStyle name="Percent 3 2 4 2 3 2 2" xfId="43027"/>
    <cellStyle name="Percent 3 2 4 2 3 3" xfId="43028"/>
    <cellStyle name="Percent 3 2 4 2 4" xfId="43029"/>
    <cellStyle name="Percent 3 2 4 2 4 2" xfId="43030"/>
    <cellStyle name="Percent 3 2 4 2 5" xfId="43031"/>
    <cellStyle name="Percent 3 2 4 3" xfId="43032"/>
    <cellStyle name="Percent 3 2 4 3 2" xfId="43033"/>
    <cellStyle name="Percent 3 2 4 3 2 2" xfId="43034"/>
    <cellStyle name="Percent 3 2 4 3 3" xfId="43035"/>
    <cellStyle name="Percent 3 2 4 4" xfId="43036"/>
    <cellStyle name="Percent 3 2 4 4 2" xfId="43037"/>
    <cellStyle name="Percent 3 2 4 4 2 2" xfId="43038"/>
    <cellStyle name="Percent 3 2 4 4 3" xfId="43039"/>
    <cellStyle name="Percent 3 2 4 5" xfId="43040"/>
    <cellStyle name="Percent 3 2 4 5 2" xfId="43041"/>
    <cellStyle name="Percent 3 2 4 6" xfId="43042"/>
    <cellStyle name="Percent 3 2 4 7" xfId="43043"/>
    <cellStyle name="Percent 3 2 5" xfId="43044"/>
    <cellStyle name="Percent 3 2 5 2" xfId="43045"/>
    <cellStyle name="Percent 3 2 5 2 2" xfId="43046"/>
    <cellStyle name="Percent 3 2 5 2 2 2" xfId="43047"/>
    <cellStyle name="Percent 3 2 5 2 3" xfId="43048"/>
    <cellStyle name="Percent 3 2 5 3" xfId="43049"/>
    <cellStyle name="Percent 3 2 5 3 2" xfId="43050"/>
    <cellStyle name="Percent 3 2 5 3 2 2" xfId="43051"/>
    <cellStyle name="Percent 3 2 5 3 3" xfId="43052"/>
    <cellStyle name="Percent 3 2 5 4" xfId="43053"/>
    <cellStyle name="Percent 3 2 5 4 2" xfId="43054"/>
    <cellStyle name="Percent 3 2 5 5" xfId="43055"/>
    <cellStyle name="Percent 3 2 6" xfId="43056"/>
    <cellStyle name="Percent 3 2 6 2" xfId="43057"/>
    <cellStyle name="Percent 3 2 6 2 2" xfId="43058"/>
    <cellStyle name="Percent 3 2 6 3" xfId="43059"/>
    <cellStyle name="Percent 3 2 7" xfId="43060"/>
    <cellStyle name="Percent 3 2 7 2" xfId="43061"/>
    <cellStyle name="Percent 3 2 7 2 2" xfId="43062"/>
    <cellStyle name="Percent 3 2 7 3" xfId="43063"/>
    <cellStyle name="Percent 3 2 8" xfId="43064"/>
    <cellStyle name="Percent 3 2 8 2" xfId="43065"/>
    <cellStyle name="Percent 3 2 9" xfId="43066"/>
    <cellStyle name="Percent 3 3" xfId="43067"/>
    <cellStyle name="Percent 3 3 10" xfId="43068"/>
    <cellStyle name="Percent 3 3 2" xfId="43069"/>
    <cellStyle name="Percent 3 3 2 2" xfId="43070"/>
    <cellStyle name="Percent 3 3 2 2 2" xfId="43071"/>
    <cellStyle name="Percent 3 3 2 2 2 2" xfId="43072"/>
    <cellStyle name="Percent 3 3 2 2 2 2 2" xfId="43073"/>
    <cellStyle name="Percent 3 3 2 2 2 2 2 2" xfId="43074"/>
    <cellStyle name="Percent 3 3 2 2 2 2 3" xfId="43075"/>
    <cellStyle name="Percent 3 3 2 2 2 3" xfId="43076"/>
    <cellStyle name="Percent 3 3 2 2 2 3 2" xfId="43077"/>
    <cellStyle name="Percent 3 3 2 2 2 3 2 2" xfId="43078"/>
    <cellStyle name="Percent 3 3 2 2 2 3 3" xfId="43079"/>
    <cellStyle name="Percent 3 3 2 2 2 4" xfId="43080"/>
    <cellStyle name="Percent 3 3 2 2 2 4 2" xfId="43081"/>
    <cellStyle name="Percent 3 3 2 2 2 5" xfId="43082"/>
    <cellStyle name="Percent 3 3 2 2 3" xfId="43083"/>
    <cellStyle name="Percent 3 3 2 2 3 2" xfId="43084"/>
    <cellStyle name="Percent 3 3 2 2 3 2 2" xfId="43085"/>
    <cellStyle name="Percent 3 3 2 2 3 3" xfId="43086"/>
    <cellStyle name="Percent 3 3 2 2 4" xfId="43087"/>
    <cellStyle name="Percent 3 3 2 2 4 2" xfId="43088"/>
    <cellStyle name="Percent 3 3 2 2 4 2 2" xfId="43089"/>
    <cellStyle name="Percent 3 3 2 2 4 3" xfId="43090"/>
    <cellStyle name="Percent 3 3 2 2 5" xfId="43091"/>
    <cellStyle name="Percent 3 3 2 2 5 2" xfId="43092"/>
    <cellStyle name="Percent 3 3 2 2 6" xfId="43093"/>
    <cellStyle name="Percent 3 3 2 2 7" xfId="43094"/>
    <cellStyle name="Percent 3 3 2 3" xfId="43095"/>
    <cellStyle name="Percent 3 3 2 3 2" xfId="43096"/>
    <cellStyle name="Percent 3 3 2 3 2 2" xfId="43097"/>
    <cellStyle name="Percent 3 3 2 3 2 2 2" xfId="43098"/>
    <cellStyle name="Percent 3 3 2 3 2 3" xfId="43099"/>
    <cellStyle name="Percent 3 3 2 3 3" xfId="43100"/>
    <cellStyle name="Percent 3 3 2 3 3 2" xfId="43101"/>
    <cellStyle name="Percent 3 3 2 3 3 2 2" xfId="43102"/>
    <cellStyle name="Percent 3 3 2 3 3 3" xfId="43103"/>
    <cellStyle name="Percent 3 3 2 3 4" xfId="43104"/>
    <cellStyle name="Percent 3 3 2 3 4 2" xfId="43105"/>
    <cellStyle name="Percent 3 3 2 3 5" xfId="43106"/>
    <cellStyle name="Percent 3 3 2 4" xfId="43107"/>
    <cellStyle name="Percent 3 3 2 4 2" xfId="43108"/>
    <cellStyle name="Percent 3 3 2 4 2 2" xfId="43109"/>
    <cellStyle name="Percent 3 3 2 4 3" xfId="43110"/>
    <cellStyle name="Percent 3 3 2 5" xfId="43111"/>
    <cellStyle name="Percent 3 3 2 5 2" xfId="43112"/>
    <cellStyle name="Percent 3 3 2 5 2 2" xfId="43113"/>
    <cellStyle name="Percent 3 3 2 5 3" xfId="43114"/>
    <cellStyle name="Percent 3 3 2 6" xfId="43115"/>
    <cellStyle name="Percent 3 3 2 6 2" xfId="43116"/>
    <cellStyle name="Percent 3 3 2 7" xfId="43117"/>
    <cellStyle name="Percent 3 3 2 8" xfId="43118"/>
    <cellStyle name="Percent 3 3 3" xfId="43119"/>
    <cellStyle name="Percent 3 3 3 2" xfId="43120"/>
    <cellStyle name="Percent 3 3 3 2 2" xfId="43121"/>
    <cellStyle name="Percent 3 3 3 2 2 2" xfId="43122"/>
    <cellStyle name="Percent 3 3 3 2 2 2 2" xfId="43123"/>
    <cellStyle name="Percent 3 3 3 2 2 3" xfId="43124"/>
    <cellStyle name="Percent 3 3 3 2 3" xfId="43125"/>
    <cellStyle name="Percent 3 3 3 2 3 2" xfId="43126"/>
    <cellStyle name="Percent 3 3 3 2 3 2 2" xfId="43127"/>
    <cellStyle name="Percent 3 3 3 2 3 3" xfId="43128"/>
    <cellStyle name="Percent 3 3 3 2 4" xfId="43129"/>
    <cellStyle name="Percent 3 3 3 2 4 2" xfId="43130"/>
    <cellStyle name="Percent 3 3 3 2 5" xfId="43131"/>
    <cellStyle name="Percent 3 3 3 3" xfId="43132"/>
    <cellStyle name="Percent 3 3 3 3 2" xfId="43133"/>
    <cellStyle name="Percent 3 3 3 3 2 2" xfId="43134"/>
    <cellStyle name="Percent 3 3 3 3 3" xfId="43135"/>
    <cellStyle name="Percent 3 3 3 4" xfId="43136"/>
    <cellStyle name="Percent 3 3 3 4 2" xfId="43137"/>
    <cellStyle name="Percent 3 3 3 4 2 2" xfId="43138"/>
    <cellStyle name="Percent 3 3 3 4 3" xfId="43139"/>
    <cellStyle name="Percent 3 3 3 5" xfId="43140"/>
    <cellStyle name="Percent 3 3 3 5 2" xfId="43141"/>
    <cellStyle name="Percent 3 3 3 6" xfId="43142"/>
    <cellStyle name="Percent 3 3 3 7" xfId="43143"/>
    <cellStyle name="Percent 3 3 4" xfId="43144"/>
    <cellStyle name="Percent 3 3 4 2" xfId="43145"/>
    <cellStyle name="Percent 3 3 4 2 2" xfId="43146"/>
    <cellStyle name="Percent 3 3 4 2 2 2" xfId="43147"/>
    <cellStyle name="Percent 3 3 4 2 3" xfId="43148"/>
    <cellStyle name="Percent 3 3 4 3" xfId="43149"/>
    <cellStyle name="Percent 3 3 4 3 2" xfId="43150"/>
    <cellStyle name="Percent 3 3 4 3 2 2" xfId="43151"/>
    <cellStyle name="Percent 3 3 4 3 3" xfId="43152"/>
    <cellStyle name="Percent 3 3 4 4" xfId="43153"/>
    <cellStyle name="Percent 3 3 4 4 2" xfId="43154"/>
    <cellStyle name="Percent 3 3 4 5" xfId="43155"/>
    <cellStyle name="Percent 3 3 5" xfId="43156"/>
    <cellStyle name="Percent 3 3 5 2" xfId="43157"/>
    <cellStyle name="Percent 3 3 5 2 2" xfId="43158"/>
    <cellStyle name="Percent 3 3 5 3" xfId="43159"/>
    <cellStyle name="Percent 3 3 6" xfId="43160"/>
    <cellStyle name="Percent 3 3 6 2" xfId="43161"/>
    <cellStyle name="Percent 3 3 6 2 2" xfId="43162"/>
    <cellStyle name="Percent 3 3 6 3" xfId="43163"/>
    <cellStyle name="Percent 3 3 7" xfId="43164"/>
    <cellStyle name="Percent 3 3 7 2" xfId="43165"/>
    <cellStyle name="Percent 3 3 8" xfId="43166"/>
    <cellStyle name="Percent 3 3 9" xfId="43167"/>
    <cellStyle name="Percent 3 4" xfId="43168"/>
    <cellStyle name="Percent 3 4 2" xfId="43169"/>
    <cellStyle name="Percent 3 4 2 2" xfId="43170"/>
    <cellStyle name="Percent 3 4 2 2 2" xfId="43171"/>
    <cellStyle name="Percent 3 4 2 2 2 2" xfId="43172"/>
    <cellStyle name="Percent 3 4 2 2 2 2 2" xfId="43173"/>
    <cellStyle name="Percent 3 4 2 2 2 2 2 2" xfId="43174"/>
    <cellStyle name="Percent 3 4 2 2 2 2 3" xfId="43175"/>
    <cellStyle name="Percent 3 4 2 2 2 3" xfId="43176"/>
    <cellStyle name="Percent 3 4 2 2 2 3 2" xfId="43177"/>
    <cellStyle name="Percent 3 4 2 2 2 3 2 2" xfId="43178"/>
    <cellStyle name="Percent 3 4 2 2 2 3 3" xfId="43179"/>
    <cellStyle name="Percent 3 4 2 2 2 4" xfId="43180"/>
    <cellStyle name="Percent 3 4 2 2 2 4 2" xfId="43181"/>
    <cellStyle name="Percent 3 4 2 2 2 5" xfId="43182"/>
    <cellStyle name="Percent 3 4 2 2 3" xfId="43183"/>
    <cellStyle name="Percent 3 4 2 2 3 2" xfId="43184"/>
    <cellStyle name="Percent 3 4 2 2 3 2 2" xfId="43185"/>
    <cellStyle name="Percent 3 4 2 2 3 3" xfId="43186"/>
    <cellStyle name="Percent 3 4 2 2 4" xfId="43187"/>
    <cellStyle name="Percent 3 4 2 2 4 2" xfId="43188"/>
    <cellStyle name="Percent 3 4 2 2 4 2 2" xfId="43189"/>
    <cellStyle name="Percent 3 4 2 2 4 3" xfId="43190"/>
    <cellStyle name="Percent 3 4 2 2 5" xfId="43191"/>
    <cellStyle name="Percent 3 4 2 2 5 2" xfId="43192"/>
    <cellStyle name="Percent 3 4 2 2 6" xfId="43193"/>
    <cellStyle name="Percent 3 4 2 3" xfId="43194"/>
    <cellStyle name="Percent 3 4 2 3 2" xfId="43195"/>
    <cellStyle name="Percent 3 4 2 3 2 2" xfId="43196"/>
    <cellStyle name="Percent 3 4 2 3 2 2 2" xfId="43197"/>
    <cellStyle name="Percent 3 4 2 3 2 3" xfId="43198"/>
    <cellStyle name="Percent 3 4 2 3 3" xfId="43199"/>
    <cellStyle name="Percent 3 4 2 3 3 2" xfId="43200"/>
    <cellStyle name="Percent 3 4 2 3 3 2 2" xfId="43201"/>
    <cellStyle name="Percent 3 4 2 3 3 3" xfId="43202"/>
    <cellStyle name="Percent 3 4 2 3 4" xfId="43203"/>
    <cellStyle name="Percent 3 4 2 3 4 2" xfId="43204"/>
    <cellStyle name="Percent 3 4 2 3 5" xfId="43205"/>
    <cellStyle name="Percent 3 4 2 4" xfId="43206"/>
    <cellStyle name="Percent 3 4 2 4 2" xfId="43207"/>
    <cellStyle name="Percent 3 4 2 4 2 2" xfId="43208"/>
    <cellStyle name="Percent 3 4 2 4 3" xfId="43209"/>
    <cellStyle name="Percent 3 4 2 5" xfId="43210"/>
    <cellStyle name="Percent 3 4 2 5 2" xfId="43211"/>
    <cellStyle name="Percent 3 4 2 5 2 2" xfId="43212"/>
    <cellStyle name="Percent 3 4 2 5 3" xfId="43213"/>
    <cellStyle name="Percent 3 4 2 6" xfId="43214"/>
    <cellStyle name="Percent 3 4 2 6 2" xfId="43215"/>
    <cellStyle name="Percent 3 4 2 7" xfId="43216"/>
    <cellStyle name="Percent 3 4 2 8" xfId="43217"/>
    <cellStyle name="Percent 3 4 3" xfId="43218"/>
    <cellStyle name="Percent 3 4 3 2" xfId="43219"/>
    <cellStyle name="Percent 3 4 3 2 2" xfId="43220"/>
    <cellStyle name="Percent 3 4 3 2 2 2" xfId="43221"/>
    <cellStyle name="Percent 3 4 3 2 2 2 2" xfId="43222"/>
    <cellStyle name="Percent 3 4 3 2 2 3" xfId="43223"/>
    <cellStyle name="Percent 3 4 3 2 3" xfId="43224"/>
    <cellStyle name="Percent 3 4 3 2 3 2" xfId="43225"/>
    <cellStyle name="Percent 3 4 3 2 3 2 2" xfId="43226"/>
    <cellStyle name="Percent 3 4 3 2 3 3" xfId="43227"/>
    <cellStyle name="Percent 3 4 3 2 4" xfId="43228"/>
    <cellStyle name="Percent 3 4 3 2 4 2" xfId="43229"/>
    <cellStyle name="Percent 3 4 3 2 5" xfId="43230"/>
    <cellStyle name="Percent 3 4 3 3" xfId="43231"/>
    <cellStyle name="Percent 3 4 3 3 2" xfId="43232"/>
    <cellStyle name="Percent 3 4 3 3 2 2" xfId="43233"/>
    <cellStyle name="Percent 3 4 3 3 3" xfId="43234"/>
    <cellStyle name="Percent 3 4 3 4" xfId="43235"/>
    <cellStyle name="Percent 3 4 3 4 2" xfId="43236"/>
    <cellStyle name="Percent 3 4 3 4 2 2" xfId="43237"/>
    <cellStyle name="Percent 3 4 3 4 3" xfId="43238"/>
    <cellStyle name="Percent 3 4 3 5" xfId="43239"/>
    <cellStyle name="Percent 3 4 3 5 2" xfId="43240"/>
    <cellStyle name="Percent 3 4 3 6" xfId="43241"/>
    <cellStyle name="Percent 3 4 4" xfId="43242"/>
    <cellStyle name="Percent 3 4 4 2" xfId="43243"/>
    <cellStyle name="Percent 3 4 4 2 2" xfId="43244"/>
    <cellStyle name="Percent 3 4 4 2 2 2" xfId="43245"/>
    <cellStyle name="Percent 3 4 4 2 3" xfId="43246"/>
    <cellStyle name="Percent 3 4 4 3" xfId="43247"/>
    <cellStyle name="Percent 3 4 4 3 2" xfId="43248"/>
    <cellStyle name="Percent 3 4 4 3 2 2" xfId="43249"/>
    <cellStyle name="Percent 3 4 4 3 3" xfId="43250"/>
    <cellStyle name="Percent 3 4 4 4" xfId="43251"/>
    <cellStyle name="Percent 3 4 4 4 2" xfId="43252"/>
    <cellStyle name="Percent 3 4 4 5" xfId="43253"/>
    <cellStyle name="Percent 3 4 5" xfId="43254"/>
    <cellStyle name="Percent 3 4 5 2" xfId="43255"/>
    <cellStyle name="Percent 3 4 5 2 2" xfId="43256"/>
    <cellStyle name="Percent 3 4 5 3" xfId="43257"/>
    <cellStyle name="Percent 3 4 6" xfId="43258"/>
    <cellStyle name="Percent 3 4 6 2" xfId="43259"/>
    <cellStyle name="Percent 3 4 6 2 2" xfId="43260"/>
    <cellStyle name="Percent 3 4 6 3" xfId="43261"/>
    <cellStyle name="Percent 3 4 7" xfId="43262"/>
    <cellStyle name="Percent 3 4 7 2" xfId="43263"/>
    <cellStyle name="Percent 3 4 8" xfId="43264"/>
    <cellStyle name="Percent 3 4 9" xfId="43265"/>
    <cellStyle name="Percent 3 5" xfId="43266"/>
    <cellStyle name="Percent 3 5 2" xfId="43267"/>
    <cellStyle name="Percent 3 5 2 2" xfId="43268"/>
    <cellStyle name="Percent 3 5 2 2 2" xfId="43269"/>
    <cellStyle name="Percent 3 5 2 2 3" xfId="43270"/>
    <cellStyle name="Percent 3 5 2 3" xfId="43271"/>
    <cellStyle name="Percent 3 5 3" xfId="43272"/>
    <cellStyle name="Percent 3 5 4" xfId="43273"/>
    <cellStyle name="Percent 3 6" xfId="43274"/>
    <cellStyle name="Percent 3 6 2" xfId="43275"/>
    <cellStyle name="Percent 3 6 2 2" xfId="43276"/>
    <cellStyle name="Percent 3 6 2 2 2" xfId="43277"/>
    <cellStyle name="Percent 3 6 2 2 2 2" xfId="43278"/>
    <cellStyle name="Percent 3 6 2 2 3" xfId="43279"/>
    <cellStyle name="Percent 3 6 2 3" xfId="43280"/>
    <cellStyle name="Percent 3 6 2 3 2" xfId="43281"/>
    <cellStyle name="Percent 3 6 2 3 2 2" xfId="43282"/>
    <cellStyle name="Percent 3 6 2 3 3" xfId="43283"/>
    <cellStyle name="Percent 3 6 2 4" xfId="43284"/>
    <cellStyle name="Percent 3 6 2 4 2" xfId="43285"/>
    <cellStyle name="Percent 3 6 2 5" xfId="43286"/>
    <cellStyle name="Percent 3 6 3" xfId="43287"/>
    <cellStyle name="Percent 3 6 3 2" xfId="43288"/>
    <cellStyle name="Percent 3 6 3 2 2" xfId="43289"/>
    <cellStyle name="Percent 3 6 3 3" xfId="43290"/>
    <cellStyle name="Percent 3 6 4" xfId="43291"/>
    <cellStyle name="Percent 3 6 4 2" xfId="43292"/>
    <cellStyle name="Percent 3 6 4 2 2" xfId="43293"/>
    <cellStyle name="Percent 3 6 4 3" xfId="43294"/>
    <cellStyle name="Percent 3 6 5" xfId="43295"/>
    <cellStyle name="Percent 3 6 5 2" xfId="43296"/>
    <cellStyle name="Percent 3 6 6" xfId="43297"/>
    <cellStyle name="Percent 3 6 7" xfId="43298"/>
    <cellStyle name="Percent 3 7" xfId="43299"/>
    <cellStyle name="Percent 3 7 2" xfId="43300"/>
    <cellStyle name="Percent 3 7 2 2" xfId="43301"/>
    <cellStyle name="Percent 3 7 2 2 2" xfId="43302"/>
    <cellStyle name="Percent 3 7 2 3" xfId="43303"/>
    <cellStyle name="Percent 3 7 3" xfId="43304"/>
    <cellStyle name="Percent 3 7 3 2" xfId="43305"/>
    <cellStyle name="Percent 3 7 3 2 2" xfId="43306"/>
    <cellStyle name="Percent 3 7 3 3" xfId="43307"/>
    <cellStyle name="Percent 3 7 4" xfId="43308"/>
    <cellStyle name="Percent 3 7 4 2" xfId="43309"/>
    <cellStyle name="Percent 3 7 5" xfId="43310"/>
    <cellStyle name="Percent 3 7 6" xfId="43311"/>
    <cellStyle name="Percent 3 7 7" xfId="43312"/>
    <cellStyle name="Percent 3 8" xfId="43313"/>
    <cellStyle name="Percent 3 8 2" xfId="43314"/>
    <cellStyle name="Percent 3 8 2 2" xfId="43315"/>
    <cellStyle name="Percent 3 8 3" xfId="43316"/>
    <cellStyle name="Percent 3 9" xfId="43317"/>
    <cellStyle name="Percent 3 9 2" xfId="43318"/>
    <cellStyle name="Percent 3 9 2 2" xfId="43319"/>
    <cellStyle name="Percent 3 9 3" xfId="43320"/>
    <cellStyle name="Percent 4" xfId="43321"/>
    <cellStyle name="Percent 4 10" xfId="43322"/>
    <cellStyle name="Percent 4 2" xfId="43323"/>
    <cellStyle name="Percent 4 2 2" xfId="43324"/>
    <cellStyle name="Percent 4 2 2 2" xfId="43325"/>
    <cellStyle name="Percent 4 2 3" xfId="43326"/>
    <cellStyle name="Percent 4 2 4" xfId="43327"/>
    <cellStyle name="Percent 4 2 5" xfId="43328"/>
    <cellStyle name="Percent 4 2 6" xfId="43329"/>
    <cellStyle name="Percent 4 3" xfId="43330"/>
    <cellStyle name="Percent 4 3 2" xfId="43331"/>
    <cellStyle name="Percent 4 3 2 2" xfId="43332"/>
    <cellStyle name="Percent 4 3 3" xfId="43333"/>
    <cellStyle name="Percent 4 3 4" xfId="43334"/>
    <cellStyle name="Percent 4 4" xfId="43335"/>
    <cellStyle name="Percent 4 4 2" xfId="43336"/>
    <cellStyle name="Percent 4 4 2 2" xfId="43337"/>
    <cellStyle name="Percent 4 4 2 2 2" xfId="43338"/>
    <cellStyle name="Percent 4 4 2 3" xfId="43339"/>
    <cellStyle name="Percent 4 4 3" xfId="43340"/>
    <cellStyle name="Percent 4 4 3 2" xfId="43341"/>
    <cellStyle name="Percent 4 4 3 3" xfId="43342"/>
    <cellStyle name="Percent 4 4 4" xfId="43343"/>
    <cellStyle name="Percent 4 4 5" xfId="43344"/>
    <cellStyle name="Percent 4 4 6" xfId="43345"/>
    <cellStyle name="Percent 4 5" xfId="43346"/>
    <cellStyle name="Percent 4 5 2" xfId="43347"/>
    <cellStyle name="Percent 4 5 3" xfId="43348"/>
    <cellStyle name="Percent 4 5 4" xfId="43349"/>
    <cellStyle name="Percent 4 6" xfId="43350"/>
    <cellStyle name="Percent 4 6 2" xfId="43351"/>
    <cellStyle name="Percent 4 6 3" xfId="43352"/>
    <cellStyle name="Percent 4 7" xfId="43353"/>
    <cellStyle name="Percent 4 8" xfId="43354"/>
    <cellStyle name="Percent 4 9" xfId="43355"/>
    <cellStyle name="Percent 4_31000" xfId="43356"/>
    <cellStyle name="Percent 5" xfId="43357"/>
    <cellStyle name="Percent 5 10" xfId="43358"/>
    <cellStyle name="Percent 5 11" xfId="43359"/>
    <cellStyle name="Percent 5 12" xfId="43360"/>
    <cellStyle name="Percent 5 2" xfId="43361"/>
    <cellStyle name="Percent 5 2 10" xfId="43362"/>
    <cellStyle name="Percent 5 2 2" xfId="43363"/>
    <cellStyle name="Percent 5 2 2 2" xfId="43364"/>
    <cellStyle name="Percent 5 2 2 2 2" xfId="43365"/>
    <cellStyle name="Percent 5 2 2 2 2 2" xfId="43366"/>
    <cellStyle name="Percent 5 2 2 2 2 2 2" xfId="43367"/>
    <cellStyle name="Percent 5 2 2 2 2 2 2 2" xfId="43368"/>
    <cellStyle name="Percent 5 2 2 2 2 2 3" xfId="43369"/>
    <cellStyle name="Percent 5 2 2 2 2 3" xfId="43370"/>
    <cellStyle name="Percent 5 2 2 2 2 3 2" xfId="43371"/>
    <cellStyle name="Percent 5 2 2 2 2 3 2 2" xfId="43372"/>
    <cellStyle name="Percent 5 2 2 2 2 3 3" xfId="43373"/>
    <cellStyle name="Percent 5 2 2 2 2 4" xfId="43374"/>
    <cellStyle name="Percent 5 2 2 2 2 4 2" xfId="43375"/>
    <cellStyle name="Percent 5 2 2 2 2 5" xfId="43376"/>
    <cellStyle name="Percent 5 2 2 2 3" xfId="43377"/>
    <cellStyle name="Percent 5 2 2 2 3 2" xfId="43378"/>
    <cellStyle name="Percent 5 2 2 2 3 2 2" xfId="43379"/>
    <cellStyle name="Percent 5 2 2 2 3 3" xfId="43380"/>
    <cellStyle name="Percent 5 2 2 2 4" xfId="43381"/>
    <cellStyle name="Percent 5 2 2 2 4 2" xfId="43382"/>
    <cellStyle name="Percent 5 2 2 2 4 2 2" xfId="43383"/>
    <cellStyle name="Percent 5 2 2 2 4 3" xfId="43384"/>
    <cellStyle name="Percent 5 2 2 2 5" xfId="43385"/>
    <cellStyle name="Percent 5 2 2 2 5 2" xfId="43386"/>
    <cellStyle name="Percent 5 2 2 2 6" xfId="43387"/>
    <cellStyle name="Percent 5 2 2 2 7" xfId="43388"/>
    <cellStyle name="Percent 5 2 2 3" xfId="43389"/>
    <cellStyle name="Percent 5 2 2 3 2" xfId="43390"/>
    <cellStyle name="Percent 5 2 2 3 2 2" xfId="43391"/>
    <cellStyle name="Percent 5 2 2 3 2 2 2" xfId="43392"/>
    <cellStyle name="Percent 5 2 2 3 2 3" xfId="43393"/>
    <cellStyle name="Percent 5 2 2 3 3" xfId="43394"/>
    <cellStyle name="Percent 5 2 2 3 3 2" xfId="43395"/>
    <cellStyle name="Percent 5 2 2 3 3 2 2" xfId="43396"/>
    <cellStyle name="Percent 5 2 2 3 3 3" xfId="43397"/>
    <cellStyle name="Percent 5 2 2 3 4" xfId="43398"/>
    <cellStyle name="Percent 5 2 2 3 4 2" xfId="43399"/>
    <cellStyle name="Percent 5 2 2 3 5" xfId="43400"/>
    <cellStyle name="Percent 5 2 2 4" xfId="43401"/>
    <cellStyle name="Percent 5 2 2 4 2" xfId="43402"/>
    <cellStyle name="Percent 5 2 2 4 2 2" xfId="43403"/>
    <cellStyle name="Percent 5 2 2 4 3" xfId="43404"/>
    <cellStyle name="Percent 5 2 2 5" xfId="43405"/>
    <cellStyle name="Percent 5 2 2 5 2" xfId="43406"/>
    <cellStyle name="Percent 5 2 2 5 2 2" xfId="43407"/>
    <cellStyle name="Percent 5 2 2 5 3" xfId="43408"/>
    <cellStyle name="Percent 5 2 2 6" xfId="43409"/>
    <cellStyle name="Percent 5 2 2 6 2" xfId="43410"/>
    <cellStyle name="Percent 5 2 2 7" xfId="43411"/>
    <cellStyle name="Percent 5 2 2 8" xfId="43412"/>
    <cellStyle name="Percent 5 2 3" xfId="43413"/>
    <cellStyle name="Percent 5 2 3 2" xfId="43414"/>
    <cellStyle name="Percent 5 2 3 2 2" xfId="43415"/>
    <cellStyle name="Percent 5 2 3 2 2 2" xfId="43416"/>
    <cellStyle name="Percent 5 2 3 2 2 2 2" xfId="43417"/>
    <cellStyle name="Percent 5 2 3 2 2 3" xfId="43418"/>
    <cellStyle name="Percent 5 2 3 2 3" xfId="43419"/>
    <cellStyle name="Percent 5 2 3 2 3 2" xfId="43420"/>
    <cellStyle name="Percent 5 2 3 2 3 2 2" xfId="43421"/>
    <cellStyle name="Percent 5 2 3 2 3 3" xfId="43422"/>
    <cellStyle name="Percent 5 2 3 2 4" xfId="43423"/>
    <cellStyle name="Percent 5 2 3 2 4 2" xfId="43424"/>
    <cellStyle name="Percent 5 2 3 2 5" xfId="43425"/>
    <cellStyle name="Percent 5 2 3 3" xfId="43426"/>
    <cellStyle name="Percent 5 2 3 3 2" xfId="43427"/>
    <cellStyle name="Percent 5 2 3 3 2 2" xfId="43428"/>
    <cellStyle name="Percent 5 2 3 3 3" xfId="43429"/>
    <cellStyle name="Percent 5 2 3 4" xfId="43430"/>
    <cellStyle name="Percent 5 2 3 4 2" xfId="43431"/>
    <cellStyle name="Percent 5 2 3 4 2 2" xfId="43432"/>
    <cellStyle name="Percent 5 2 3 4 3" xfId="43433"/>
    <cellStyle name="Percent 5 2 3 5" xfId="43434"/>
    <cellStyle name="Percent 5 2 3 5 2" xfId="43435"/>
    <cellStyle name="Percent 5 2 3 6" xfId="43436"/>
    <cellStyle name="Percent 5 2 3 7" xfId="43437"/>
    <cellStyle name="Percent 5 2 4" xfId="43438"/>
    <cellStyle name="Percent 5 2 4 2" xfId="43439"/>
    <cellStyle name="Percent 5 2 4 2 2" xfId="43440"/>
    <cellStyle name="Percent 5 2 4 2 2 2" xfId="43441"/>
    <cellStyle name="Percent 5 2 4 2 3" xfId="43442"/>
    <cellStyle name="Percent 5 2 4 3" xfId="43443"/>
    <cellStyle name="Percent 5 2 4 3 2" xfId="43444"/>
    <cellStyle name="Percent 5 2 4 3 2 2" xfId="43445"/>
    <cellStyle name="Percent 5 2 4 3 3" xfId="43446"/>
    <cellStyle name="Percent 5 2 4 4" xfId="43447"/>
    <cellStyle name="Percent 5 2 4 4 2" xfId="43448"/>
    <cellStyle name="Percent 5 2 4 5" xfId="43449"/>
    <cellStyle name="Percent 5 2 5" xfId="43450"/>
    <cellStyle name="Percent 5 2 5 2" xfId="43451"/>
    <cellStyle name="Percent 5 2 5 2 2" xfId="43452"/>
    <cellStyle name="Percent 5 2 5 3" xfId="43453"/>
    <cellStyle name="Percent 5 2 6" xfId="43454"/>
    <cellStyle name="Percent 5 2 6 2" xfId="43455"/>
    <cellStyle name="Percent 5 2 6 2 2" xfId="43456"/>
    <cellStyle name="Percent 5 2 6 3" xfId="43457"/>
    <cellStyle name="Percent 5 2 7" xfId="43458"/>
    <cellStyle name="Percent 5 2 7 2" xfId="43459"/>
    <cellStyle name="Percent 5 2 8" xfId="43460"/>
    <cellStyle name="Percent 5 2 9" xfId="43461"/>
    <cellStyle name="Percent 5 3" xfId="43462"/>
    <cellStyle name="Percent 5 3 2" xfId="43463"/>
    <cellStyle name="Percent 5 3 2 2" xfId="43464"/>
    <cellStyle name="Percent 5 3 2 2 2" xfId="43465"/>
    <cellStyle name="Percent 5 3 2 2 2 2" xfId="43466"/>
    <cellStyle name="Percent 5 3 2 2 2 2 2" xfId="43467"/>
    <cellStyle name="Percent 5 3 2 2 2 3" xfId="43468"/>
    <cellStyle name="Percent 5 3 2 2 3" xfId="43469"/>
    <cellStyle name="Percent 5 3 2 2 3 2" xfId="43470"/>
    <cellStyle name="Percent 5 3 2 2 3 2 2" xfId="43471"/>
    <cellStyle name="Percent 5 3 2 2 3 3" xfId="43472"/>
    <cellStyle name="Percent 5 3 2 2 4" xfId="43473"/>
    <cellStyle name="Percent 5 3 2 2 4 2" xfId="43474"/>
    <cellStyle name="Percent 5 3 2 2 5" xfId="43475"/>
    <cellStyle name="Percent 5 3 2 3" xfId="43476"/>
    <cellStyle name="Percent 5 3 2 3 2" xfId="43477"/>
    <cellStyle name="Percent 5 3 2 3 2 2" xfId="43478"/>
    <cellStyle name="Percent 5 3 2 3 3" xfId="43479"/>
    <cellStyle name="Percent 5 3 2 4" xfId="43480"/>
    <cellStyle name="Percent 5 3 2 4 2" xfId="43481"/>
    <cellStyle name="Percent 5 3 2 4 2 2" xfId="43482"/>
    <cellStyle name="Percent 5 3 2 4 3" xfId="43483"/>
    <cellStyle name="Percent 5 3 2 5" xfId="43484"/>
    <cellStyle name="Percent 5 3 2 5 2" xfId="43485"/>
    <cellStyle name="Percent 5 3 2 6" xfId="43486"/>
    <cellStyle name="Percent 5 3 2 7" xfId="43487"/>
    <cellStyle name="Percent 5 3 3" xfId="43488"/>
    <cellStyle name="Percent 5 3 3 2" xfId="43489"/>
    <cellStyle name="Percent 5 3 3 2 2" xfId="43490"/>
    <cellStyle name="Percent 5 3 3 2 2 2" xfId="43491"/>
    <cellStyle name="Percent 5 3 3 2 3" xfId="43492"/>
    <cellStyle name="Percent 5 3 3 3" xfId="43493"/>
    <cellStyle name="Percent 5 3 3 3 2" xfId="43494"/>
    <cellStyle name="Percent 5 3 3 3 2 2" xfId="43495"/>
    <cellStyle name="Percent 5 3 3 3 3" xfId="43496"/>
    <cellStyle name="Percent 5 3 3 4" xfId="43497"/>
    <cellStyle name="Percent 5 3 3 4 2" xfId="43498"/>
    <cellStyle name="Percent 5 3 3 5" xfId="43499"/>
    <cellStyle name="Percent 5 3 4" xfId="43500"/>
    <cellStyle name="Percent 5 3 4 2" xfId="43501"/>
    <cellStyle name="Percent 5 3 4 2 2" xfId="43502"/>
    <cellStyle name="Percent 5 3 4 3" xfId="43503"/>
    <cellStyle name="Percent 5 3 5" xfId="43504"/>
    <cellStyle name="Percent 5 3 5 2" xfId="43505"/>
    <cellStyle name="Percent 5 3 5 2 2" xfId="43506"/>
    <cellStyle name="Percent 5 3 5 3" xfId="43507"/>
    <cellStyle name="Percent 5 3 6" xfId="43508"/>
    <cellStyle name="Percent 5 3 6 2" xfId="43509"/>
    <cellStyle name="Percent 5 3 7" xfId="43510"/>
    <cellStyle name="Percent 5 3 8" xfId="43511"/>
    <cellStyle name="Percent 5 4" xfId="43512"/>
    <cellStyle name="Percent 5 4 2" xfId="43513"/>
    <cellStyle name="Percent 5 4 2 2" xfId="43514"/>
    <cellStyle name="Percent 5 4 2 2 2" xfId="43515"/>
    <cellStyle name="Percent 5 4 2 2 2 2" xfId="43516"/>
    <cellStyle name="Percent 5 4 2 2 3" xfId="43517"/>
    <cellStyle name="Percent 5 4 2 3" xfId="43518"/>
    <cellStyle name="Percent 5 4 2 3 2" xfId="43519"/>
    <cellStyle name="Percent 5 4 2 3 2 2" xfId="43520"/>
    <cellStyle name="Percent 5 4 2 3 3" xfId="43521"/>
    <cellStyle name="Percent 5 4 2 4" xfId="43522"/>
    <cellStyle name="Percent 5 4 2 4 2" xfId="43523"/>
    <cellStyle name="Percent 5 4 2 5" xfId="43524"/>
    <cellStyle name="Percent 5 4 2 6" xfId="43525"/>
    <cellStyle name="Percent 5 4 3" xfId="43526"/>
    <cellStyle name="Percent 5 4 3 2" xfId="43527"/>
    <cellStyle name="Percent 5 4 3 2 2" xfId="43528"/>
    <cellStyle name="Percent 5 4 3 3" xfId="43529"/>
    <cellStyle name="Percent 5 4 3 4" xfId="43530"/>
    <cellStyle name="Percent 5 4 3 5" xfId="43531"/>
    <cellStyle name="Percent 5 4 4" xfId="43532"/>
    <cellStyle name="Percent 5 4 4 2" xfId="43533"/>
    <cellStyle name="Percent 5 4 4 2 2" xfId="43534"/>
    <cellStyle name="Percent 5 4 4 3" xfId="43535"/>
    <cellStyle name="Percent 5 4 5" xfId="43536"/>
    <cellStyle name="Percent 5 4 5 2" xfId="43537"/>
    <cellStyle name="Percent 5 4 6" xfId="43538"/>
    <cellStyle name="Percent 5 5" xfId="43539"/>
    <cellStyle name="Percent 5 5 2" xfId="43540"/>
    <cellStyle name="Percent 5 5 2 2" xfId="43541"/>
    <cellStyle name="Percent 5 5 2 2 2" xfId="43542"/>
    <cellStyle name="Percent 5 5 2 3" xfId="43543"/>
    <cellStyle name="Percent 5 5 2 4" xfId="43544"/>
    <cellStyle name="Percent 5 5 2 5" xfId="43545"/>
    <cellStyle name="Percent 5 5 3" xfId="43546"/>
    <cellStyle name="Percent 5 5 3 2" xfId="43547"/>
    <cellStyle name="Percent 5 5 3 2 2" xfId="43548"/>
    <cellStyle name="Percent 5 5 3 3" xfId="43549"/>
    <cellStyle name="Percent 5 5 4" xfId="43550"/>
    <cellStyle name="Percent 5 5 4 2" xfId="43551"/>
    <cellStyle name="Percent 5 5 5" xfId="43552"/>
    <cellStyle name="Percent 5 5 6" xfId="43553"/>
    <cellStyle name="Percent 5 5 7" xfId="43554"/>
    <cellStyle name="Percent 5 6" xfId="43555"/>
    <cellStyle name="Percent 5 6 2" xfId="43556"/>
    <cellStyle name="Percent 5 6 2 2" xfId="43557"/>
    <cellStyle name="Percent 5 6 3" xfId="43558"/>
    <cellStyle name="Percent 5 7" xfId="43559"/>
    <cellStyle name="Percent 5 7 2" xfId="43560"/>
    <cellStyle name="Percent 5 7 2 2" xfId="43561"/>
    <cellStyle name="Percent 5 7 3" xfId="43562"/>
    <cellStyle name="Percent 5 8" xfId="43563"/>
    <cellStyle name="Percent 5 8 2" xfId="43564"/>
    <cellStyle name="Percent 5 9" xfId="43565"/>
    <cellStyle name="Percent 6" xfId="43566"/>
    <cellStyle name="Percent 6 10" xfId="43567"/>
    <cellStyle name="Percent 6 2" xfId="43568"/>
    <cellStyle name="Percent 6 2 2" xfId="43569"/>
    <cellStyle name="Percent 6 2 2 2" xfId="43570"/>
    <cellStyle name="Percent 6 2 2 2 2" xfId="43571"/>
    <cellStyle name="Percent 6 2 2 2 2 2" xfId="43572"/>
    <cellStyle name="Percent 6 2 2 2 2 2 2" xfId="43573"/>
    <cellStyle name="Percent 6 2 2 2 2 3" xfId="43574"/>
    <cellStyle name="Percent 6 2 2 2 3" xfId="43575"/>
    <cellStyle name="Percent 6 2 2 2 3 2" xfId="43576"/>
    <cellStyle name="Percent 6 2 2 2 3 2 2" xfId="43577"/>
    <cellStyle name="Percent 6 2 2 2 3 3" xfId="43578"/>
    <cellStyle name="Percent 6 2 2 2 4" xfId="43579"/>
    <cellStyle name="Percent 6 2 2 2 4 2" xfId="43580"/>
    <cellStyle name="Percent 6 2 2 2 5" xfId="43581"/>
    <cellStyle name="Percent 6 2 2 3" xfId="43582"/>
    <cellStyle name="Percent 6 2 2 3 2" xfId="43583"/>
    <cellStyle name="Percent 6 2 2 3 2 2" xfId="43584"/>
    <cellStyle name="Percent 6 2 2 3 3" xfId="43585"/>
    <cellStyle name="Percent 6 2 2 4" xfId="43586"/>
    <cellStyle name="Percent 6 2 2 4 2" xfId="43587"/>
    <cellStyle name="Percent 6 2 2 4 2 2" xfId="43588"/>
    <cellStyle name="Percent 6 2 2 4 3" xfId="43589"/>
    <cellStyle name="Percent 6 2 2 5" xfId="43590"/>
    <cellStyle name="Percent 6 2 2 5 2" xfId="43591"/>
    <cellStyle name="Percent 6 2 2 6" xfId="43592"/>
    <cellStyle name="Percent 6 2 2 7" xfId="43593"/>
    <cellStyle name="Percent 6 2 3" xfId="43594"/>
    <cellStyle name="Percent 6 2 3 2" xfId="43595"/>
    <cellStyle name="Percent 6 2 3 2 2" xfId="43596"/>
    <cellStyle name="Percent 6 2 3 2 2 2" xfId="43597"/>
    <cellStyle name="Percent 6 2 3 2 3" xfId="43598"/>
    <cellStyle name="Percent 6 2 3 3" xfId="43599"/>
    <cellStyle name="Percent 6 2 3 3 2" xfId="43600"/>
    <cellStyle name="Percent 6 2 3 3 2 2" xfId="43601"/>
    <cellStyle name="Percent 6 2 3 3 3" xfId="43602"/>
    <cellStyle name="Percent 6 2 3 4" xfId="43603"/>
    <cellStyle name="Percent 6 2 3 4 2" xfId="43604"/>
    <cellStyle name="Percent 6 2 3 5" xfId="43605"/>
    <cellStyle name="Percent 6 2 4" xfId="43606"/>
    <cellStyle name="Percent 6 2 4 2" xfId="43607"/>
    <cellStyle name="Percent 6 2 4 2 2" xfId="43608"/>
    <cellStyle name="Percent 6 2 4 3" xfId="43609"/>
    <cellStyle name="Percent 6 2 5" xfId="43610"/>
    <cellStyle name="Percent 6 2 5 2" xfId="43611"/>
    <cellStyle name="Percent 6 2 5 2 2" xfId="43612"/>
    <cellStyle name="Percent 6 2 5 3" xfId="43613"/>
    <cellStyle name="Percent 6 2 6" xfId="43614"/>
    <cellStyle name="Percent 6 2 6 2" xfId="43615"/>
    <cellStyle name="Percent 6 2 7" xfId="43616"/>
    <cellStyle name="Percent 6 2 8" xfId="43617"/>
    <cellStyle name="Percent 6 3" xfId="43618"/>
    <cellStyle name="Percent 6 3 2" xfId="43619"/>
    <cellStyle name="Percent 6 3 2 2" xfId="43620"/>
    <cellStyle name="Percent 6 3 2 2 2" xfId="43621"/>
    <cellStyle name="Percent 6 3 2 2 2 2" xfId="43622"/>
    <cellStyle name="Percent 6 3 2 2 3" xfId="43623"/>
    <cellStyle name="Percent 6 3 2 3" xfId="43624"/>
    <cellStyle name="Percent 6 3 2 3 2" xfId="43625"/>
    <cellStyle name="Percent 6 3 2 3 2 2" xfId="43626"/>
    <cellStyle name="Percent 6 3 2 3 3" xfId="43627"/>
    <cellStyle name="Percent 6 3 2 4" xfId="43628"/>
    <cellStyle name="Percent 6 3 2 4 2" xfId="43629"/>
    <cellStyle name="Percent 6 3 2 5" xfId="43630"/>
    <cellStyle name="Percent 6 3 3" xfId="43631"/>
    <cellStyle name="Percent 6 3 3 2" xfId="43632"/>
    <cellStyle name="Percent 6 3 3 2 2" xfId="43633"/>
    <cellStyle name="Percent 6 3 3 3" xfId="43634"/>
    <cellStyle name="Percent 6 3 4" xfId="43635"/>
    <cellStyle name="Percent 6 3 4 2" xfId="43636"/>
    <cellStyle name="Percent 6 3 4 2 2" xfId="43637"/>
    <cellStyle name="Percent 6 3 4 3" xfId="43638"/>
    <cellStyle name="Percent 6 3 5" xfId="43639"/>
    <cellStyle name="Percent 6 3 5 2" xfId="43640"/>
    <cellStyle name="Percent 6 3 6" xfId="43641"/>
    <cellStyle name="Percent 6 3 7" xfId="43642"/>
    <cellStyle name="Percent 6 4" xfId="43643"/>
    <cellStyle name="Percent 6 4 2" xfId="43644"/>
    <cellStyle name="Percent 6 4 2 2" xfId="43645"/>
    <cellStyle name="Percent 6 4 2 2 2" xfId="43646"/>
    <cellStyle name="Percent 6 4 2 3" xfId="43647"/>
    <cellStyle name="Percent 6 4 3" xfId="43648"/>
    <cellStyle name="Percent 6 4 3 2" xfId="43649"/>
    <cellStyle name="Percent 6 4 3 2 2" xfId="43650"/>
    <cellStyle name="Percent 6 4 3 3" xfId="43651"/>
    <cellStyle name="Percent 6 4 4" xfId="43652"/>
    <cellStyle name="Percent 6 4 4 2" xfId="43653"/>
    <cellStyle name="Percent 6 4 5" xfId="43654"/>
    <cellStyle name="Percent 6 5" xfId="43655"/>
    <cellStyle name="Percent 6 5 2" xfId="43656"/>
    <cellStyle name="Percent 6 5 2 2" xfId="43657"/>
    <cellStyle name="Percent 6 5 3" xfId="43658"/>
    <cellStyle name="Percent 6 6" xfId="43659"/>
    <cellStyle name="Percent 6 6 2" xfId="43660"/>
    <cellStyle name="Percent 6 6 2 2" xfId="43661"/>
    <cellStyle name="Percent 6 6 3" xfId="43662"/>
    <cellStyle name="Percent 6 6 4" xfId="43663"/>
    <cellStyle name="Percent 6 7" xfId="43664"/>
    <cellStyle name="Percent 6 7 2" xfId="43665"/>
    <cellStyle name="Percent 6 8" xfId="43666"/>
    <cellStyle name="Percent 6 9" xfId="43667"/>
    <cellStyle name="Percent 7" xfId="43668"/>
    <cellStyle name="Percent 7 2" xfId="43669"/>
    <cellStyle name="Percent 7 2 2" xfId="43670"/>
    <cellStyle name="Percent 7 2 2 2" xfId="43671"/>
    <cellStyle name="Percent 7 2 2 2 2" xfId="43672"/>
    <cellStyle name="Percent 7 2 2 2 2 2" xfId="43673"/>
    <cellStyle name="Percent 7 2 2 2 2 2 2" xfId="43674"/>
    <cellStyle name="Percent 7 2 2 2 2 3" xfId="43675"/>
    <cellStyle name="Percent 7 2 2 2 3" xfId="43676"/>
    <cellStyle name="Percent 7 2 2 2 3 2" xfId="43677"/>
    <cellStyle name="Percent 7 2 2 2 3 2 2" xfId="43678"/>
    <cellStyle name="Percent 7 2 2 2 3 3" xfId="43679"/>
    <cellStyle name="Percent 7 2 2 2 4" xfId="43680"/>
    <cellStyle name="Percent 7 2 2 2 4 2" xfId="43681"/>
    <cellStyle name="Percent 7 2 2 2 5" xfId="43682"/>
    <cellStyle name="Percent 7 2 2 3" xfId="43683"/>
    <cellStyle name="Percent 7 2 2 3 2" xfId="43684"/>
    <cellStyle name="Percent 7 2 2 3 2 2" xfId="43685"/>
    <cellStyle name="Percent 7 2 2 3 3" xfId="43686"/>
    <cellStyle name="Percent 7 2 2 4" xfId="43687"/>
    <cellStyle name="Percent 7 2 2 4 2" xfId="43688"/>
    <cellStyle name="Percent 7 2 2 4 2 2" xfId="43689"/>
    <cellStyle name="Percent 7 2 2 4 3" xfId="43690"/>
    <cellStyle name="Percent 7 2 2 5" xfId="43691"/>
    <cellStyle name="Percent 7 2 2 5 2" xfId="43692"/>
    <cellStyle name="Percent 7 2 2 6" xfId="43693"/>
    <cellStyle name="Percent 7 2 2 7" xfId="43694"/>
    <cellStyle name="Percent 7 2 3" xfId="43695"/>
    <cellStyle name="Percent 7 2 3 2" xfId="43696"/>
    <cellStyle name="Percent 7 2 3 2 2" xfId="43697"/>
    <cellStyle name="Percent 7 2 3 2 2 2" xfId="43698"/>
    <cellStyle name="Percent 7 2 3 2 3" xfId="43699"/>
    <cellStyle name="Percent 7 2 3 3" xfId="43700"/>
    <cellStyle name="Percent 7 2 3 3 2" xfId="43701"/>
    <cellStyle name="Percent 7 2 3 3 2 2" xfId="43702"/>
    <cellStyle name="Percent 7 2 3 3 3" xfId="43703"/>
    <cellStyle name="Percent 7 2 3 4" xfId="43704"/>
    <cellStyle name="Percent 7 2 3 4 2" xfId="43705"/>
    <cellStyle name="Percent 7 2 3 5" xfId="43706"/>
    <cellStyle name="Percent 7 2 4" xfId="43707"/>
    <cellStyle name="Percent 7 2 4 2" xfId="43708"/>
    <cellStyle name="Percent 7 2 4 2 2" xfId="43709"/>
    <cellStyle name="Percent 7 2 4 3" xfId="43710"/>
    <cellStyle name="Percent 7 2 5" xfId="43711"/>
    <cellStyle name="Percent 7 2 5 2" xfId="43712"/>
    <cellStyle name="Percent 7 2 5 2 2" xfId="43713"/>
    <cellStyle name="Percent 7 2 5 3" xfId="43714"/>
    <cellStyle name="Percent 7 2 6" xfId="43715"/>
    <cellStyle name="Percent 7 2 6 2" xfId="43716"/>
    <cellStyle name="Percent 7 2 7" xfId="43717"/>
    <cellStyle name="Percent 7 2 8" xfId="43718"/>
    <cellStyle name="Percent 7 3" xfId="43719"/>
    <cellStyle name="Percent 7 3 2" xfId="43720"/>
    <cellStyle name="Percent 7 3 2 2" xfId="43721"/>
    <cellStyle name="Percent 7 3 2 2 2" xfId="43722"/>
    <cellStyle name="Percent 7 3 2 2 2 2" xfId="43723"/>
    <cellStyle name="Percent 7 3 2 2 3" xfId="43724"/>
    <cellStyle name="Percent 7 3 2 3" xfId="43725"/>
    <cellStyle name="Percent 7 3 2 3 2" xfId="43726"/>
    <cellStyle name="Percent 7 3 2 3 2 2" xfId="43727"/>
    <cellStyle name="Percent 7 3 2 3 3" xfId="43728"/>
    <cellStyle name="Percent 7 3 2 4" xfId="43729"/>
    <cellStyle name="Percent 7 3 2 4 2" xfId="43730"/>
    <cellStyle name="Percent 7 3 2 5" xfId="43731"/>
    <cellStyle name="Percent 7 3 3" xfId="43732"/>
    <cellStyle name="Percent 7 3 3 2" xfId="43733"/>
    <cellStyle name="Percent 7 3 3 2 2" xfId="43734"/>
    <cellStyle name="Percent 7 3 3 3" xfId="43735"/>
    <cellStyle name="Percent 7 3 4" xfId="43736"/>
    <cellStyle name="Percent 7 3 4 2" xfId="43737"/>
    <cellStyle name="Percent 7 3 4 2 2" xfId="43738"/>
    <cellStyle name="Percent 7 3 4 3" xfId="43739"/>
    <cellStyle name="Percent 7 3 5" xfId="43740"/>
    <cellStyle name="Percent 7 3 5 2" xfId="43741"/>
    <cellStyle name="Percent 7 3 6" xfId="43742"/>
    <cellStyle name="Percent 7 3 7" xfId="43743"/>
    <cellStyle name="Percent 7 4" xfId="43744"/>
    <cellStyle name="Percent 7 4 2" xfId="43745"/>
    <cellStyle name="Percent 7 4 2 2" xfId="43746"/>
    <cellStyle name="Percent 7 4 2 2 2" xfId="43747"/>
    <cellStyle name="Percent 7 4 2 3" xfId="43748"/>
    <cellStyle name="Percent 7 4 3" xfId="43749"/>
    <cellStyle name="Percent 7 4 3 2" xfId="43750"/>
    <cellStyle name="Percent 7 4 3 2 2" xfId="43751"/>
    <cellStyle name="Percent 7 4 3 3" xfId="43752"/>
    <cellStyle name="Percent 7 4 4" xfId="43753"/>
    <cellStyle name="Percent 7 4 4 2" xfId="43754"/>
    <cellStyle name="Percent 7 4 5" xfId="43755"/>
    <cellStyle name="Percent 7 5" xfId="43756"/>
    <cellStyle name="Percent 7 5 2" xfId="43757"/>
    <cellStyle name="Percent 7 5 2 2" xfId="43758"/>
    <cellStyle name="Percent 7 5 3" xfId="43759"/>
    <cellStyle name="Percent 7 6" xfId="43760"/>
    <cellStyle name="Percent 7 6 2" xfId="43761"/>
    <cellStyle name="Percent 7 6 2 2" xfId="43762"/>
    <cellStyle name="Percent 7 6 3" xfId="43763"/>
    <cellStyle name="Percent 7 7" xfId="43764"/>
    <cellStyle name="Percent 7 7 2" xfId="43765"/>
    <cellStyle name="Percent 7 8" xfId="43766"/>
    <cellStyle name="Percent 7 9" xfId="43767"/>
    <cellStyle name="Percent 8" xfId="43768"/>
    <cellStyle name="Percent 8 10" xfId="43769"/>
    <cellStyle name="Percent 8 2" xfId="43770"/>
    <cellStyle name="Percent 8 2 2" xfId="43771"/>
    <cellStyle name="Percent 8 2 2 2" xfId="43772"/>
    <cellStyle name="Percent 8 2 2 2 2" xfId="43773"/>
    <cellStyle name="Percent 8 2 2 2 2 2" xfId="43774"/>
    <cellStyle name="Percent 8 2 2 2 3" xfId="43775"/>
    <cellStyle name="Percent 8 2 2 3" xfId="43776"/>
    <cellStyle name="Percent 8 2 2 3 2" xfId="43777"/>
    <cellStyle name="Percent 8 2 2 3 2 2" xfId="43778"/>
    <cellStyle name="Percent 8 2 2 3 3" xfId="43779"/>
    <cellStyle name="Percent 8 2 2 4" xfId="43780"/>
    <cellStyle name="Percent 8 2 2 4 2" xfId="43781"/>
    <cellStyle name="Percent 8 2 2 5" xfId="43782"/>
    <cellStyle name="Percent 8 2 3" xfId="43783"/>
    <cellStyle name="Percent 8 2 3 2" xfId="43784"/>
    <cellStyle name="Percent 8 2 3 2 2" xfId="43785"/>
    <cellStyle name="Percent 8 2 3 3" xfId="43786"/>
    <cellStyle name="Percent 8 2 4" xfId="43787"/>
    <cellStyle name="Percent 8 2 4 2" xfId="43788"/>
    <cellStyle name="Percent 8 2 4 2 2" xfId="43789"/>
    <cellStyle name="Percent 8 2 4 3" xfId="43790"/>
    <cellStyle name="Percent 8 2 5" xfId="43791"/>
    <cellStyle name="Percent 8 2 5 2" xfId="43792"/>
    <cellStyle name="Percent 8 2 6" xfId="43793"/>
    <cellStyle name="Percent 8 2 7" xfId="43794"/>
    <cellStyle name="Percent 8 3" xfId="43795"/>
    <cellStyle name="Percent 8 3 2" xfId="43796"/>
    <cellStyle name="Percent 8 3 2 2" xfId="43797"/>
    <cellStyle name="Percent 8 3 2 2 2" xfId="43798"/>
    <cellStyle name="Percent 8 3 2 3" xfId="43799"/>
    <cellStyle name="Percent 8 3 3" xfId="43800"/>
    <cellStyle name="Percent 8 3 3 2" xfId="43801"/>
    <cellStyle name="Percent 8 3 3 2 2" xfId="43802"/>
    <cellStyle name="Percent 8 3 3 3" xfId="43803"/>
    <cellStyle name="Percent 8 3 4" xfId="43804"/>
    <cellStyle name="Percent 8 3 4 2" xfId="43805"/>
    <cellStyle name="Percent 8 3 5" xfId="43806"/>
    <cellStyle name="Percent 8 4" xfId="43807"/>
    <cellStyle name="Percent 8 4 2" xfId="43808"/>
    <cellStyle name="Percent 8 4 2 2" xfId="43809"/>
    <cellStyle name="Percent 8 4 3" xfId="43810"/>
    <cellStyle name="Percent 8 4 4" xfId="43811"/>
    <cellStyle name="Percent 8 5" xfId="43812"/>
    <cellStyle name="Percent 8 5 2" xfId="43813"/>
    <cellStyle name="Percent 8 5 2 2" xfId="43814"/>
    <cellStyle name="Percent 8 5 3" xfId="43815"/>
    <cellStyle name="Percent 8 6" xfId="43816"/>
    <cellStyle name="Percent 8 6 2" xfId="43817"/>
    <cellStyle name="Percent 8 7" xfId="43818"/>
    <cellStyle name="Percent 8 7 2" xfId="43819"/>
    <cellStyle name="Percent 8 8" xfId="43820"/>
    <cellStyle name="Percent 8 9" xfId="43821"/>
    <cellStyle name="Percent 9" xfId="43822"/>
    <cellStyle name="Percent 9 2" xfId="43823"/>
    <cellStyle name="Percent 9 2 2" xfId="43824"/>
    <cellStyle name="Percent 9 2 2 2" xfId="43825"/>
    <cellStyle name="Percent 9 2 2 3" xfId="43826"/>
    <cellStyle name="Percent 9 2 3" xfId="43827"/>
    <cellStyle name="Percent 9 3" xfId="43828"/>
    <cellStyle name="Percent 9 3 2" xfId="43829"/>
    <cellStyle name="Percent 9 4" xfId="43830"/>
    <cellStyle name="Percent 9 4 2" xfId="43831"/>
    <cellStyle name="Percent 9 5" xfId="43832"/>
    <cellStyle name="Percent 9 6" xfId="43833"/>
    <cellStyle name="Percent(1)" xfId="43834"/>
    <cellStyle name="Percent(1) 2" xfId="43835"/>
    <cellStyle name="Percent(1) 3" xfId="43836"/>
    <cellStyle name="Percent(2)" xfId="43837"/>
    <cellStyle name="Percent(2) 2" xfId="43838"/>
    <cellStyle name="Percent(2) 3" xfId="43839"/>
    <cellStyle name="Posting_Period" xfId="43840"/>
    <cellStyle name="PRM" xfId="43841"/>
    <cellStyle name="PRM 2" xfId="43842"/>
    <cellStyle name="PRM 2 2" xfId="43843"/>
    <cellStyle name="PRM 2 3" xfId="43844"/>
    <cellStyle name="PRM 3" xfId="43845"/>
    <cellStyle name="PRM 3 2" xfId="43846"/>
    <cellStyle name="PRM 3 3" xfId="43847"/>
    <cellStyle name="PRM 4" xfId="43848"/>
    <cellStyle name="PRM 5" xfId="43849"/>
    <cellStyle name="PRM_2011-11" xfId="43850"/>
    <cellStyle name="PS_Comma" xfId="43851"/>
    <cellStyle name="PSChar" xfId="43852"/>
    <cellStyle name="PSChar 2" xfId="43853"/>
    <cellStyle name="PSChar 3" xfId="43854"/>
    <cellStyle name="PSDate" xfId="43855"/>
    <cellStyle name="PSDate 2" xfId="43856"/>
    <cellStyle name="PSDate 3" xfId="43857"/>
    <cellStyle name="PSDec" xfId="43858"/>
    <cellStyle name="PSDec 2" xfId="43859"/>
    <cellStyle name="PSDec 3" xfId="43860"/>
    <cellStyle name="PSHeading" xfId="43861"/>
    <cellStyle name="PSHeading 2" xfId="43862"/>
    <cellStyle name="PSHeading 2 2" xfId="43863"/>
    <cellStyle name="PSHeading 2 2 2" xfId="43864"/>
    <cellStyle name="PSHeading 2 2 3" xfId="43865"/>
    <cellStyle name="PSHeading 2 3" xfId="43866"/>
    <cellStyle name="PSHeading 2 4" xfId="43867"/>
    <cellStyle name="PSHeading 3" xfId="43868"/>
    <cellStyle name="PSHeading 4" xfId="43869"/>
    <cellStyle name="PSInt" xfId="43870"/>
    <cellStyle name="PSInt 2" xfId="43871"/>
    <cellStyle name="PSInt 3" xfId="43872"/>
    <cellStyle name="PSSpacer" xfId="43873"/>
    <cellStyle name="PSSpacer 2" xfId="43874"/>
    <cellStyle name="PSSpacer 3" xfId="43875"/>
    <cellStyle name="Reset  - Style4" xfId="43876"/>
    <cellStyle name="Reset  - Style4 2" xfId="43877"/>
    <cellStyle name="Reset  - Style7" xfId="43878"/>
    <cellStyle name="Reset  - Style7 2" xfId="43879"/>
    <cellStyle name="STYL0 - Style1" xfId="43880"/>
    <cellStyle name="STYL0 - Style1 2" xfId="43881"/>
    <cellStyle name="STYL0 - Style1 3" xfId="43882"/>
    <cellStyle name="STYL1 - Style2" xfId="43883"/>
    <cellStyle name="STYL1 - Style2 2" xfId="43884"/>
    <cellStyle name="STYL1 - Style2 3" xfId="43885"/>
    <cellStyle name="STYL2 - Style3" xfId="43886"/>
    <cellStyle name="STYL2 - Style3 2" xfId="43887"/>
    <cellStyle name="STYL2 - Style3 3" xfId="43888"/>
    <cellStyle name="STYL3 - Style4" xfId="43889"/>
    <cellStyle name="STYL3 - Style4 2" xfId="43890"/>
    <cellStyle name="STYL3 - Style4 3" xfId="43891"/>
    <cellStyle name="STYL4 - Style5" xfId="43892"/>
    <cellStyle name="STYL4 - Style5 2" xfId="43893"/>
    <cellStyle name="STYL4 - Style5 3" xfId="43894"/>
    <cellStyle name="STYL5 - Style6" xfId="43895"/>
    <cellStyle name="STYL5 - Style6 2" xfId="43896"/>
    <cellStyle name="STYL5 - Style6 3" xfId="43897"/>
    <cellStyle name="STYL6 - Style7" xfId="43898"/>
    <cellStyle name="STYL6 - Style7 2" xfId="43899"/>
    <cellStyle name="STYL6 - Style7 3" xfId="43900"/>
    <cellStyle name="STYL7 - Style8" xfId="43901"/>
    <cellStyle name="STYL7 - Style8 2" xfId="43902"/>
    <cellStyle name="STYL7 - Style8 3" xfId="43903"/>
    <cellStyle name="Style 1" xfId="43904"/>
    <cellStyle name="Style 1 2" xfId="43905"/>
    <cellStyle name="Style 1 2 2" xfId="43906"/>
    <cellStyle name="Style 1 2 2 2" xfId="43907"/>
    <cellStyle name="Style 1 2 3" xfId="43908"/>
    <cellStyle name="Style 1 2 4" xfId="43909"/>
    <cellStyle name="Style 1 3" xfId="43910"/>
    <cellStyle name="Style 1 3 2" xfId="43911"/>
    <cellStyle name="Style 1 4" xfId="43912"/>
    <cellStyle name="Style 1 4 2" xfId="43913"/>
    <cellStyle name="Style 1 5" xfId="43914"/>
    <cellStyle name="Style 1 6" xfId="43915"/>
    <cellStyle name="Style 1 7" xfId="43916"/>
    <cellStyle name="Style 1_Recycle Center Commodities MRF" xfId="43917"/>
    <cellStyle name="STYLE1" xfId="43918"/>
    <cellStyle name="STYLE1 2" xfId="43919"/>
    <cellStyle name="STYLE1 2 2" xfId="43920"/>
    <cellStyle name="STYLE1 2 3" xfId="43921"/>
    <cellStyle name="STYLE1 2 4" xfId="43922"/>
    <cellStyle name="STYLE1 3" xfId="43923"/>
    <cellStyle name="STYLE1 3 2" xfId="43924"/>
    <cellStyle name="STYLE1 3 3" xfId="43925"/>
    <cellStyle name="STYLE1 4" xfId="43926"/>
    <cellStyle name="STYLE1 5" xfId="43927"/>
    <cellStyle name="sub heading" xfId="43928"/>
    <cellStyle name="sub heading 2" xfId="43929"/>
    <cellStyle name="sub heading 3" xfId="43930"/>
    <cellStyle name="Table  - Style5" xfId="43931"/>
    <cellStyle name="Table  - Style5 10" xfId="43932"/>
    <cellStyle name="Table  - Style5 10 2" xfId="43933"/>
    <cellStyle name="Table  - Style5 10 3" xfId="43934"/>
    <cellStyle name="Table  - Style5 11" xfId="43935"/>
    <cellStyle name="Table  - Style5 11 2" xfId="43936"/>
    <cellStyle name="Table  - Style5 11 3" xfId="43937"/>
    <cellStyle name="Table  - Style5 12" xfId="43938"/>
    <cellStyle name="Table  - Style5 2" xfId="43939"/>
    <cellStyle name="Table  - Style5 2 2" xfId="43940"/>
    <cellStyle name="Table  - Style5 2 2 2" xfId="43941"/>
    <cellStyle name="Table  - Style5 2 2 3" xfId="43942"/>
    <cellStyle name="Table  - Style5 2 3" xfId="43943"/>
    <cellStyle name="Table  - Style5 2 3 2" xfId="43944"/>
    <cellStyle name="Table  - Style5 2 3 3" xfId="43945"/>
    <cellStyle name="Table  - Style5 2 4" xfId="43946"/>
    <cellStyle name="Table  - Style5 2 4 2" xfId="43947"/>
    <cellStyle name="Table  - Style5 2 4 3" xfId="43948"/>
    <cellStyle name="Table  - Style5 2 5" xfId="43949"/>
    <cellStyle name="Table  - Style5 2 5 2" xfId="43950"/>
    <cellStyle name="Table  - Style5 2 5 3" xfId="43951"/>
    <cellStyle name="Table  - Style5 2 6" xfId="43952"/>
    <cellStyle name="Table  - Style5 2 6 2" xfId="43953"/>
    <cellStyle name="Table  - Style5 2 6 3" xfId="43954"/>
    <cellStyle name="Table  - Style5 2 7" xfId="43955"/>
    <cellStyle name="Table  - Style5 2 7 2" xfId="43956"/>
    <cellStyle name="Table  - Style5 2 7 3" xfId="43957"/>
    <cellStyle name="Table  - Style5 2 8" xfId="43958"/>
    <cellStyle name="Table  - Style5 3" xfId="43959"/>
    <cellStyle name="Table  - Style5 3 2" xfId="43960"/>
    <cellStyle name="Table  - Style5 3 2 2" xfId="43961"/>
    <cellStyle name="Table  - Style5 3 2 3" xfId="43962"/>
    <cellStyle name="Table  - Style5 3 3" xfId="43963"/>
    <cellStyle name="Table  - Style5 3 3 2" xfId="43964"/>
    <cellStyle name="Table  - Style5 3 3 3" xfId="43965"/>
    <cellStyle name="Table  - Style5 3 4" xfId="43966"/>
    <cellStyle name="Table  - Style5 3 4 2" xfId="43967"/>
    <cellStyle name="Table  - Style5 3 4 3" xfId="43968"/>
    <cellStyle name="Table  - Style5 3 5" xfId="43969"/>
    <cellStyle name="Table  - Style5 3 5 2" xfId="43970"/>
    <cellStyle name="Table  - Style5 3 5 3" xfId="43971"/>
    <cellStyle name="Table  - Style5 3 6" xfId="43972"/>
    <cellStyle name="Table  - Style5 3 6 2" xfId="43973"/>
    <cellStyle name="Table  - Style5 3 6 3" xfId="43974"/>
    <cellStyle name="Table  - Style5 3 7" xfId="43975"/>
    <cellStyle name="Table  - Style5 3 7 2" xfId="43976"/>
    <cellStyle name="Table  - Style5 3 7 3" xfId="43977"/>
    <cellStyle name="Table  - Style5 3 8" xfId="43978"/>
    <cellStyle name="Table  - Style5 4" xfId="43979"/>
    <cellStyle name="Table  - Style5 4 2" xfId="43980"/>
    <cellStyle name="Table  - Style5 4 2 2" xfId="43981"/>
    <cellStyle name="Table  - Style5 4 2 3" xfId="43982"/>
    <cellStyle name="Table  - Style5 4 3" xfId="43983"/>
    <cellStyle name="Table  - Style5 4 3 2" xfId="43984"/>
    <cellStyle name="Table  - Style5 4 3 3" xfId="43985"/>
    <cellStyle name="Table  - Style5 4 4" xfId="43986"/>
    <cellStyle name="Table  - Style5 4 4 2" xfId="43987"/>
    <cellStyle name="Table  - Style5 4 4 3" xfId="43988"/>
    <cellStyle name="Table  - Style5 4 5" xfId="43989"/>
    <cellStyle name="Table  - Style5 4 5 2" xfId="43990"/>
    <cellStyle name="Table  - Style5 4 5 3" xfId="43991"/>
    <cellStyle name="Table  - Style5 4 6" xfId="43992"/>
    <cellStyle name="Table  - Style5 4 6 2" xfId="43993"/>
    <cellStyle name="Table  - Style5 4 6 3" xfId="43994"/>
    <cellStyle name="Table  - Style5 4 7" xfId="43995"/>
    <cellStyle name="Table  - Style5 4 7 2" xfId="43996"/>
    <cellStyle name="Table  - Style5 4 7 3" xfId="43997"/>
    <cellStyle name="Table  - Style5 4 8" xfId="43998"/>
    <cellStyle name="Table  - Style5 5" xfId="43999"/>
    <cellStyle name="Table  - Style5 5 2" xfId="44000"/>
    <cellStyle name="Table  - Style5 5 2 2" xfId="44001"/>
    <cellStyle name="Table  - Style5 5 2 3" xfId="44002"/>
    <cellStyle name="Table  - Style5 5 3" xfId="44003"/>
    <cellStyle name="Table  - Style5 5 3 2" xfId="44004"/>
    <cellStyle name="Table  - Style5 5 3 3" xfId="44005"/>
    <cellStyle name="Table  - Style5 5 4" xfId="44006"/>
    <cellStyle name="Table  - Style5 5 4 2" xfId="44007"/>
    <cellStyle name="Table  - Style5 5 4 3" xfId="44008"/>
    <cellStyle name="Table  - Style5 5 5" xfId="44009"/>
    <cellStyle name="Table  - Style5 5 5 2" xfId="44010"/>
    <cellStyle name="Table  - Style5 5 5 3" xfId="44011"/>
    <cellStyle name="Table  - Style5 5 6" xfId="44012"/>
    <cellStyle name="Table  - Style5 5 6 2" xfId="44013"/>
    <cellStyle name="Table  - Style5 5 6 3" xfId="44014"/>
    <cellStyle name="Table  - Style5 5 7" xfId="44015"/>
    <cellStyle name="Table  - Style5 5 7 2" xfId="44016"/>
    <cellStyle name="Table  - Style5 5 7 3" xfId="44017"/>
    <cellStyle name="Table  - Style5 5 8" xfId="44018"/>
    <cellStyle name="Table  - Style5 6" xfId="44019"/>
    <cellStyle name="Table  - Style5 6 2" xfId="44020"/>
    <cellStyle name="Table  - Style5 7" xfId="44021"/>
    <cellStyle name="Table  - Style5 7 2" xfId="44022"/>
    <cellStyle name="Table  - Style5 7 3" xfId="44023"/>
    <cellStyle name="Table  - Style5 8" xfId="44024"/>
    <cellStyle name="Table  - Style5 8 2" xfId="44025"/>
    <cellStyle name="Table  - Style5 8 3" xfId="44026"/>
    <cellStyle name="Table  - Style5 9" xfId="44027"/>
    <cellStyle name="Table  - Style5 9 2" xfId="44028"/>
    <cellStyle name="Table  - Style5 9 3" xfId="44029"/>
    <cellStyle name="Table  - Style6" xfId="44030"/>
    <cellStyle name="Table  - Style6 10" xfId="44031"/>
    <cellStyle name="Table  - Style6 10 2" xfId="44032"/>
    <cellStyle name="Table  - Style6 10 3" xfId="44033"/>
    <cellStyle name="Table  - Style6 11" xfId="44034"/>
    <cellStyle name="Table  - Style6 11 2" xfId="44035"/>
    <cellStyle name="Table  - Style6 11 3" xfId="44036"/>
    <cellStyle name="Table  - Style6 12" xfId="44037"/>
    <cellStyle name="Table  - Style6 2" xfId="44038"/>
    <cellStyle name="Table  - Style6 2 2" xfId="44039"/>
    <cellStyle name="Table  - Style6 2 2 2" xfId="44040"/>
    <cellStyle name="Table  - Style6 2 2 3" xfId="44041"/>
    <cellStyle name="Table  - Style6 2 3" xfId="44042"/>
    <cellStyle name="Table  - Style6 2 3 2" xfId="44043"/>
    <cellStyle name="Table  - Style6 2 3 3" xfId="44044"/>
    <cellStyle name="Table  - Style6 2 4" xfId="44045"/>
    <cellStyle name="Table  - Style6 2 4 2" xfId="44046"/>
    <cellStyle name="Table  - Style6 2 4 3" xfId="44047"/>
    <cellStyle name="Table  - Style6 2 5" xfId="44048"/>
    <cellStyle name="Table  - Style6 2 5 2" xfId="44049"/>
    <cellStyle name="Table  - Style6 2 5 3" xfId="44050"/>
    <cellStyle name="Table  - Style6 2 6" xfId="44051"/>
    <cellStyle name="Table  - Style6 2 6 2" xfId="44052"/>
    <cellStyle name="Table  - Style6 2 6 3" xfId="44053"/>
    <cellStyle name="Table  - Style6 2 7" xfId="44054"/>
    <cellStyle name="Table  - Style6 2 7 2" xfId="44055"/>
    <cellStyle name="Table  - Style6 2 7 3" xfId="44056"/>
    <cellStyle name="Table  - Style6 2 8" xfId="44057"/>
    <cellStyle name="Table  - Style6 3" xfId="44058"/>
    <cellStyle name="Table  - Style6 3 2" xfId="44059"/>
    <cellStyle name="Table  - Style6 3 2 2" xfId="44060"/>
    <cellStyle name="Table  - Style6 3 2 3" xfId="44061"/>
    <cellStyle name="Table  - Style6 3 3" xfId="44062"/>
    <cellStyle name="Table  - Style6 3 3 2" xfId="44063"/>
    <cellStyle name="Table  - Style6 3 3 3" xfId="44064"/>
    <cellStyle name="Table  - Style6 3 4" xfId="44065"/>
    <cellStyle name="Table  - Style6 3 4 2" xfId="44066"/>
    <cellStyle name="Table  - Style6 3 4 3" xfId="44067"/>
    <cellStyle name="Table  - Style6 3 5" xfId="44068"/>
    <cellStyle name="Table  - Style6 3 5 2" xfId="44069"/>
    <cellStyle name="Table  - Style6 3 5 3" xfId="44070"/>
    <cellStyle name="Table  - Style6 3 6" xfId="44071"/>
    <cellStyle name="Table  - Style6 3 6 2" xfId="44072"/>
    <cellStyle name="Table  - Style6 3 6 3" xfId="44073"/>
    <cellStyle name="Table  - Style6 3 7" xfId="44074"/>
    <cellStyle name="Table  - Style6 3 7 2" xfId="44075"/>
    <cellStyle name="Table  - Style6 3 7 3" xfId="44076"/>
    <cellStyle name="Table  - Style6 3 8" xfId="44077"/>
    <cellStyle name="Table  - Style6 4" xfId="44078"/>
    <cellStyle name="Table  - Style6 4 2" xfId="44079"/>
    <cellStyle name="Table  - Style6 4 2 2" xfId="44080"/>
    <cellStyle name="Table  - Style6 4 2 3" xfId="44081"/>
    <cellStyle name="Table  - Style6 4 3" xfId="44082"/>
    <cellStyle name="Table  - Style6 4 3 2" xfId="44083"/>
    <cellStyle name="Table  - Style6 4 3 3" xfId="44084"/>
    <cellStyle name="Table  - Style6 4 4" xfId="44085"/>
    <cellStyle name="Table  - Style6 4 4 2" xfId="44086"/>
    <cellStyle name="Table  - Style6 4 4 3" xfId="44087"/>
    <cellStyle name="Table  - Style6 4 5" xfId="44088"/>
    <cellStyle name="Table  - Style6 4 5 2" xfId="44089"/>
    <cellStyle name="Table  - Style6 4 5 3" xfId="44090"/>
    <cellStyle name="Table  - Style6 4 6" xfId="44091"/>
    <cellStyle name="Table  - Style6 4 6 2" xfId="44092"/>
    <cellStyle name="Table  - Style6 4 6 3" xfId="44093"/>
    <cellStyle name="Table  - Style6 4 7" xfId="44094"/>
    <cellStyle name="Table  - Style6 4 7 2" xfId="44095"/>
    <cellStyle name="Table  - Style6 4 7 3" xfId="44096"/>
    <cellStyle name="Table  - Style6 4 8" xfId="44097"/>
    <cellStyle name="Table  - Style6 5" xfId="44098"/>
    <cellStyle name="Table  - Style6 5 2" xfId="44099"/>
    <cellStyle name="Table  - Style6 5 2 2" xfId="44100"/>
    <cellStyle name="Table  - Style6 5 2 3" xfId="44101"/>
    <cellStyle name="Table  - Style6 5 3" xfId="44102"/>
    <cellStyle name="Table  - Style6 5 3 2" xfId="44103"/>
    <cellStyle name="Table  - Style6 5 3 3" xfId="44104"/>
    <cellStyle name="Table  - Style6 5 4" xfId="44105"/>
    <cellStyle name="Table  - Style6 5 4 2" xfId="44106"/>
    <cellStyle name="Table  - Style6 5 4 3" xfId="44107"/>
    <cellStyle name="Table  - Style6 5 5" xfId="44108"/>
    <cellStyle name="Table  - Style6 5 5 2" xfId="44109"/>
    <cellStyle name="Table  - Style6 5 5 3" xfId="44110"/>
    <cellStyle name="Table  - Style6 5 6" xfId="44111"/>
    <cellStyle name="Table  - Style6 5 6 2" xfId="44112"/>
    <cellStyle name="Table  - Style6 5 6 3" xfId="44113"/>
    <cellStyle name="Table  - Style6 5 7" xfId="44114"/>
    <cellStyle name="Table  - Style6 5 7 2" xfId="44115"/>
    <cellStyle name="Table  - Style6 5 7 3" xfId="44116"/>
    <cellStyle name="Table  - Style6 5 8" xfId="44117"/>
    <cellStyle name="Table  - Style6 6" xfId="44118"/>
    <cellStyle name="Table  - Style6 6 2" xfId="44119"/>
    <cellStyle name="Table  - Style6 7" xfId="44120"/>
    <cellStyle name="Table  - Style6 7 2" xfId="44121"/>
    <cellStyle name="Table  - Style6 7 3" xfId="44122"/>
    <cellStyle name="Table  - Style6 8" xfId="44123"/>
    <cellStyle name="Table  - Style6 8 2" xfId="44124"/>
    <cellStyle name="Table  - Style6 8 3" xfId="44125"/>
    <cellStyle name="Table  - Style6 9" xfId="44126"/>
    <cellStyle name="Table  - Style6 9 2" xfId="44127"/>
    <cellStyle name="Table  - Style6 9 3" xfId="44128"/>
    <cellStyle name="Tax_Rate" xfId="44129"/>
    <cellStyle name="Title  - Style1" xfId="44130"/>
    <cellStyle name="Title  - Style1 2" xfId="44131"/>
    <cellStyle name="Title  - Style6" xfId="44132"/>
    <cellStyle name="Title  - Style6 2" xfId="44133"/>
    <cellStyle name="Title 10" xfId="44134"/>
    <cellStyle name="Title 10 2" xfId="44135"/>
    <cellStyle name="Title 11" xfId="44136"/>
    <cellStyle name="Title 11 2" xfId="44137"/>
    <cellStyle name="Title 12" xfId="44138"/>
    <cellStyle name="Title 12 2" xfId="44139"/>
    <cellStyle name="Title 13" xfId="44140"/>
    <cellStyle name="Title 14" xfId="44141"/>
    <cellStyle name="Title 15" xfId="44142"/>
    <cellStyle name="Title 16" xfId="44143"/>
    <cellStyle name="Title 17" xfId="44144"/>
    <cellStyle name="Title 18" xfId="44145"/>
    <cellStyle name="Title 19" xfId="44146"/>
    <cellStyle name="Title 2" xfId="44147"/>
    <cellStyle name="Title 2 2" xfId="44148"/>
    <cellStyle name="Title 2 2 2" xfId="44149"/>
    <cellStyle name="Title 2 2 2 2" xfId="44150"/>
    <cellStyle name="Title 2 2 3" xfId="44151"/>
    <cellStyle name="Title 2 2 4" xfId="44152"/>
    <cellStyle name="Title 2 3" xfId="44153"/>
    <cellStyle name="Title 2 3 2" xfId="44154"/>
    <cellStyle name="Title 2 3 3" xfId="44155"/>
    <cellStyle name="Title 2 4" xfId="44156"/>
    <cellStyle name="Title 2 5" xfId="44157"/>
    <cellStyle name="Title 2 6" xfId="44158"/>
    <cellStyle name="Title 20" xfId="44159"/>
    <cellStyle name="Title 21" xfId="44160"/>
    <cellStyle name="Title 22" xfId="44161"/>
    <cellStyle name="Title 23" xfId="44162"/>
    <cellStyle name="Title 24" xfId="44163"/>
    <cellStyle name="Title 25" xfId="44164"/>
    <cellStyle name="Title 3" xfId="44165"/>
    <cellStyle name="Title 3 2" xfId="44166"/>
    <cellStyle name="Title 3 2 2" xfId="44167"/>
    <cellStyle name="Title 3 2 3" xfId="44168"/>
    <cellStyle name="Title 3 3" xfId="44169"/>
    <cellStyle name="Title 3 4" xfId="44170"/>
    <cellStyle name="Title 3 5" xfId="44171"/>
    <cellStyle name="Title 3 6" xfId="44172"/>
    <cellStyle name="Title 4" xfId="44173"/>
    <cellStyle name="Title 4 2" xfId="44174"/>
    <cellStyle name="Title 4 3" xfId="44175"/>
    <cellStyle name="Title 5" xfId="44176"/>
    <cellStyle name="Title 5 2" xfId="44177"/>
    <cellStyle name="Title 6" xfId="44178"/>
    <cellStyle name="Title 6 2" xfId="44179"/>
    <cellStyle name="Title 7" xfId="44180"/>
    <cellStyle name="Title 7 2" xfId="44181"/>
    <cellStyle name="Title 8" xfId="44182"/>
    <cellStyle name="Title 8 2" xfId="44183"/>
    <cellStyle name="Title 9" xfId="44184"/>
    <cellStyle name="Title 9 2" xfId="44185"/>
    <cellStyle name="Total 2" xfId="44186"/>
    <cellStyle name="Total 2 2" xfId="44187"/>
    <cellStyle name="Total 2 2 2" xfId="44188"/>
    <cellStyle name="Total 2 2 2 10" xfId="44189"/>
    <cellStyle name="Total 2 2 2 10 2" xfId="44190"/>
    <cellStyle name="Total 2 2 2 10 3" xfId="44191"/>
    <cellStyle name="Total 2 2 2 11" xfId="44192"/>
    <cellStyle name="Total 2 2 2 11 2" xfId="44193"/>
    <cellStyle name="Total 2 2 2 11 3" xfId="44194"/>
    <cellStyle name="Total 2 2 2 12" xfId="44195"/>
    <cellStyle name="Total 2 2 2 2" xfId="44196"/>
    <cellStyle name="Total 2 2 2 2 2" xfId="44197"/>
    <cellStyle name="Total 2 2 2 2 2 2" xfId="44198"/>
    <cellStyle name="Total 2 2 2 2 2 3" xfId="44199"/>
    <cellStyle name="Total 2 2 2 2 3" xfId="44200"/>
    <cellStyle name="Total 2 2 2 2 3 2" xfId="44201"/>
    <cellStyle name="Total 2 2 2 2 3 3" xfId="44202"/>
    <cellStyle name="Total 2 2 2 2 4" xfId="44203"/>
    <cellStyle name="Total 2 2 2 2 4 2" xfId="44204"/>
    <cellStyle name="Total 2 2 2 2 4 3" xfId="44205"/>
    <cellStyle name="Total 2 2 2 2 5" xfId="44206"/>
    <cellStyle name="Total 2 2 2 2 5 2" xfId="44207"/>
    <cellStyle name="Total 2 2 2 2 5 3" xfId="44208"/>
    <cellStyle name="Total 2 2 2 2 6" xfId="44209"/>
    <cellStyle name="Total 2 2 2 2 6 2" xfId="44210"/>
    <cellStyle name="Total 2 2 2 2 6 3" xfId="44211"/>
    <cellStyle name="Total 2 2 2 2 7" xfId="44212"/>
    <cellStyle name="Total 2 2 2 2 7 2" xfId="44213"/>
    <cellStyle name="Total 2 2 2 2 7 3" xfId="44214"/>
    <cellStyle name="Total 2 2 2 2 8" xfId="44215"/>
    <cellStyle name="Total 2 2 2 3" xfId="44216"/>
    <cellStyle name="Total 2 2 2 3 2" xfId="44217"/>
    <cellStyle name="Total 2 2 2 3 2 2" xfId="44218"/>
    <cellStyle name="Total 2 2 2 3 2 3" xfId="44219"/>
    <cellStyle name="Total 2 2 2 3 3" xfId="44220"/>
    <cellStyle name="Total 2 2 2 3 3 2" xfId="44221"/>
    <cellStyle name="Total 2 2 2 3 3 3" xfId="44222"/>
    <cellStyle name="Total 2 2 2 3 4" xfId="44223"/>
    <cellStyle name="Total 2 2 2 3 4 2" xfId="44224"/>
    <cellStyle name="Total 2 2 2 3 4 3" xfId="44225"/>
    <cellStyle name="Total 2 2 2 3 5" xfId="44226"/>
    <cellStyle name="Total 2 2 2 3 5 2" xfId="44227"/>
    <cellStyle name="Total 2 2 2 3 5 3" xfId="44228"/>
    <cellStyle name="Total 2 2 2 3 6" xfId="44229"/>
    <cellStyle name="Total 2 2 2 3 6 2" xfId="44230"/>
    <cellStyle name="Total 2 2 2 3 6 3" xfId="44231"/>
    <cellStyle name="Total 2 2 2 3 7" xfId="44232"/>
    <cellStyle name="Total 2 2 2 3 7 2" xfId="44233"/>
    <cellStyle name="Total 2 2 2 3 7 3" xfId="44234"/>
    <cellStyle name="Total 2 2 2 3 8" xfId="44235"/>
    <cellStyle name="Total 2 2 2 4" xfId="44236"/>
    <cellStyle name="Total 2 2 2 4 2" xfId="44237"/>
    <cellStyle name="Total 2 2 2 4 2 2" xfId="44238"/>
    <cellStyle name="Total 2 2 2 4 2 3" xfId="44239"/>
    <cellStyle name="Total 2 2 2 4 3" xfId="44240"/>
    <cellStyle name="Total 2 2 2 4 3 2" xfId="44241"/>
    <cellStyle name="Total 2 2 2 4 3 3" xfId="44242"/>
    <cellStyle name="Total 2 2 2 4 4" xfId="44243"/>
    <cellStyle name="Total 2 2 2 4 4 2" xfId="44244"/>
    <cellStyle name="Total 2 2 2 4 4 3" xfId="44245"/>
    <cellStyle name="Total 2 2 2 4 5" xfId="44246"/>
    <cellStyle name="Total 2 2 2 4 5 2" xfId="44247"/>
    <cellStyle name="Total 2 2 2 4 5 3" xfId="44248"/>
    <cellStyle name="Total 2 2 2 4 6" xfId="44249"/>
    <cellStyle name="Total 2 2 2 4 6 2" xfId="44250"/>
    <cellStyle name="Total 2 2 2 4 6 3" xfId="44251"/>
    <cellStyle name="Total 2 2 2 4 7" xfId="44252"/>
    <cellStyle name="Total 2 2 2 4 7 2" xfId="44253"/>
    <cellStyle name="Total 2 2 2 4 7 3" xfId="44254"/>
    <cellStyle name="Total 2 2 2 4 8" xfId="44255"/>
    <cellStyle name="Total 2 2 2 5" xfId="44256"/>
    <cellStyle name="Total 2 2 2 5 2" xfId="44257"/>
    <cellStyle name="Total 2 2 2 5 2 2" xfId="44258"/>
    <cellStyle name="Total 2 2 2 5 2 3" xfId="44259"/>
    <cellStyle name="Total 2 2 2 5 3" xfId="44260"/>
    <cellStyle name="Total 2 2 2 5 3 2" xfId="44261"/>
    <cellStyle name="Total 2 2 2 5 3 3" xfId="44262"/>
    <cellStyle name="Total 2 2 2 5 4" xfId="44263"/>
    <cellStyle name="Total 2 2 2 5 4 2" xfId="44264"/>
    <cellStyle name="Total 2 2 2 5 4 3" xfId="44265"/>
    <cellStyle name="Total 2 2 2 5 5" xfId="44266"/>
    <cellStyle name="Total 2 2 2 5 5 2" xfId="44267"/>
    <cellStyle name="Total 2 2 2 5 5 3" xfId="44268"/>
    <cellStyle name="Total 2 2 2 5 6" xfId="44269"/>
    <cellStyle name="Total 2 2 2 5 6 2" xfId="44270"/>
    <cellStyle name="Total 2 2 2 5 6 3" xfId="44271"/>
    <cellStyle name="Total 2 2 2 5 7" xfId="44272"/>
    <cellStyle name="Total 2 2 2 5 7 2" xfId="44273"/>
    <cellStyle name="Total 2 2 2 5 7 3" xfId="44274"/>
    <cellStyle name="Total 2 2 2 5 8" xfId="44275"/>
    <cellStyle name="Total 2 2 2 6" xfId="44276"/>
    <cellStyle name="Total 2 2 2 6 2" xfId="44277"/>
    <cellStyle name="Total 2 2 2 6 3" xfId="44278"/>
    <cellStyle name="Total 2 2 2 7" xfId="44279"/>
    <cellStyle name="Total 2 2 2 7 2" xfId="44280"/>
    <cellStyle name="Total 2 2 2 7 3" xfId="44281"/>
    <cellStyle name="Total 2 2 2 8" xfId="44282"/>
    <cellStyle name="Total 2 2 2 8 2" xfId="44283"/>
    <cellStyle name="Total 2 2 2 8 3" xfId="44284"/>
    <cellStyle name="Total 2 2 2 9" xfId="44285"/>
    <cellStyle name="Total 2 2 2 9 2" xfId="44286"/>
    <cellStyle name="Total 2 2 2 9 3" xfId="44287"/>
    <cellStyle name="Total 2 2 3" xfId="44288"/>
    <cellStyle name="Total 2 2 3 10" xfId="44289"/>
    <cellStyle name="Total 2 2 3 10 2" xfId="44290"/>
    <cellStyle name="Total 2 2 3 10 3" xfId="44291"/>
    <cellStyle name="Total 2 2 3 11" xfId="44292"/>
    <cellStyle name="Total 2 2 3 11 2" xfId="44293"/>
    <cellStyle name="Total 2 2 3 11 3" xfId="44294"/>
    <cellStyle name="Total 2 2 3 12" xfId="44295"/>
    <cellStyle name="Total 2 2 3 2" xfId="44296"/>
    <cellStyle name="Total 2 2 3 2 2" xfId="44297"/>
    <cellStyle name="Total 2 2 3 2 2 2" xfId="44298"/>
    <cellStyle name="Total 2 2 3 2 2 3" xfId="44299"/>
    <cellStyle name="Total 2 2 3 2 3" xfId="44300"/>
    <cellStyle name="Total 2 2 3 2 3 2" xfId="44301"/>
    <cellStyle name="Total 2 2 3 2 3 3" xfId="44302"/>
    <cellStyle name="Total 2 2 3 2 4" xfId="44303"/>
    <cellStyle name="Total 2 2 3 2 4 2" xfId="44304"/>
    <cellStyle name="Total 2 2 3 2 4 3" xfId="44305"/>
    <cellStyle name="Total 2 2 3 2 5" xfId="44306"/>
    <cellStyle name="Total 2 2 3 2 5 2" xfId="44307"/>
    <cellStyle name="Total 2 2 3 2 5 3" xfId="44308"/>
    <cellStyle name="Total 2 2 3 2 6" xfId="44309"/>
    <cellStyle name="Total 2 2 3 2 6 2" xfId="44310"/>
    <cellStyle name="Total 2 2 3 2 6 3" xfId="44311"/>
    <cellStyle name="Total 2 2 3 2 7" xfId="44312"/>
    <cellStyle name="Total 2 2 3 2 7 2" xfId="44313"/>
    <cellStyle name="Total 2 2 3 2 7 3" xfId="44314"/>
    <cellStyle name="Total 2 2 3 2 8" xfId="44315"/>
    <cellStyle name="Total 2 2 3 3" xfId="44316"/>
    <cellStyle name="Total 2 2 3 3 2" xfId="44317"/>
    <cellStyle name="Total 2 2 3 3 2 2" xfId="44318"/>
    <cellStyle name="Total 2 2 3 3 2 3" xfId="44319"/>
    <cellStyle name="Total 2 2 3 3 3" xfId="44320"/>
    <cellStyle name="Total 2 2 3 3 3 2" xfId="44321"/>
    <cellStyle name="Total 2 2 3 3 3 3" xfId="44322"/>
    <cellStyle name="Total 2 2 3 3 4" xfId="44323"/>
    <cellStyle name="Total 2 2 3 3 4 2" xfId="44324"/>
    <cellStyle name="Total 2 2 3 3 4 3" xfId="44325"/>
    <cellStyle name="Total 2 2 3 3 5" xfId="44326"/>
    <cellStyle name="Total 2 2 3 3 5 2" xfId="44327"/>
    <cellStyle name="Total 2 2 3 3 5 3" xfId="44328"/>
    <cellStyle name="Total 2 2 3 3 6" xfId="44329"/>
    <cellStyle name="Total 2 2 3 3 6 2" xfId="44330"/>
    <cellStyle name="Total 2 2 3 3 6 3" xfId="44331"/>
    <cellStyle name="Total 2 2 3 3 7" xfId="44332"/>
    <cellStyle name="Total 2 2 3 3 7 2" xfId="44333"/>
    <cellStyle name="Total 2 2 3 3 7 3" xfId="44334"/>
    <cellStyle name="Total 2 2 3 3 8" xfId="44335"/>
    <cellStyle name="Total 2 2 3 4" xfId="44336"/>
    <cellStyle name="Total 2 2 3 4 2" xfId="44337"/>
    <cellStyle name="Total 2 2 3 4 2 2" xfId="44338"/>
    <cellStyle name="Total 2 2 3 4 2 3" xfId="44339"/>
    <cellStyle name="Total 2 2 3 4 3" xfId="44340"/>
    <cellStyle name="Total 2 2 3 4 3 2" xfId="44341"/>
    <cellStyle name="Total 2 2 3 4 3 3" xfId="44342"/>
    <cellStyle name="Total 2 2 3 4 4" xfId="44343"/>
    <cellStyle name="Total 2 2 3 4 4 2" xfId="44344"/>
    <cellStyle name="Total 2 2 3 4 4 3" xfId="44345"/>
    <cellStyle name="Total 2 2 3 4 5" xfId="44346"/>
    <cellStyle name="Total 2 2 3 4 5 2" xfId="44347"/>
    <cellStyle name="Total 2 2 3 4 5 3" xfId="44348"/>
    <cellStyle name="Total 2 2 3 4 6" xfId="44349"/>
    <cellStyle name="Total 2 2 3 4 6 2" xfId="44350"/>
    <cellStyle name="Total 2 2 3 4 6 3" xfId="44351"/>
    <cellStyle name="Total 2 2 3 4 7" xfId="44352"/>
    <cellStyle name="Total 2 2 3 4 7 2" xfId="44353"/>
    <cellStyle name="Total 2 2 3 4 7 3" xfId="44354"/>
    <cellStyle name="Total 2 2 3 4 8" xfId="44355"/>
    <cellStyle name="Total 2 2 3 5" xfId="44356"/>
    <cellStyle name="Total 2 2 3 5 2" xfId="44357"/>
    <cellStyle name="Total 2 2 3 5 2 2" xfId="44358"/>
    <cellStyle name="Total 2 2 3 5 2 3" xfId="44359"/>
    <cellStyle name="Total 2 2 3 5 3" xfId="44360"/>
    <cellStyle name="Total 2 2 3 5 3 2" xfId="44361"/>
    <cellStyle name="Total 2 2 3 5 3 3" xfId="44362"/>
    <cellStyle name="Total 2 2 3 5 4" xfId="44363"/>
    <cellStyle name="Total 2 2 3 5 4 2" xfId="44364"/>
    <cellStyle name="Total 2 2 3 5 4 3" xfId="44365"/>
    <cellStyle name="Total 2 2 3 5 5" xfId="44366"/>
    <cellStyle name="Total 2 2 3 5 5 2" xfId="44367"/>
    <cellStyle name="Total 2 2 3 5 5 3" xfId="44368"/>
    <cellStyle name="Total 2 2 3 5 6" xfId="44369"/>
    <cellStyle name="Total 2 2 3 5 6 2" xfId="44370"/>
    <cellStyle name="Total 2 2 3 5 6 3" xfId="44371"/>
    <cellStyle name="Total 2 2 3 5 7" xfId="44372"/>
    <cellStyle name="Total 2 2 3 5 7 2" xfId="44373"/>
    <cellStyle name="Total 2 2 3 5 7 3" xfId="44374"/>
    <cellStyle name="Total 2 2 3 5 8" xfId="44375"/>
    <cellStyle name="Total 2 2 3 6" xfId="44376"/>
    <cellStyle name="Total 2 2 3 6 2" xfId="44377"/>
    <cellStyle name="Total 2 2 3 6 3" xfId="44378"/>
    <cellStyle name="Total 2 2 3 7" xfId="44379"/>
    <cellStyle name="Total 2 2 3 7 2" xfId="44380"/>
    <cellStyle name="Total 2 2 3 7 3" xfId="44381"/>
    <cellStyle name="Total 2 2 3 8" xfId="44382"/>
    <cellStyle name="Total 2 2 3 8 2" xfId="44383"/>
    <cellStyle name="Total 2 2 3 8 3" xfId="44384"/>
    <cellStyle name="Total 2 2 3 9" xfId="44385"/>
    <cellStyle name="Total 2 2 3 9 2" xfId="44386"/>
    <cellStyle name="Total 2 2 3 9 3" xfId="44387"/>
    <cellStyle name="Total 2 2 4" xfId="44388"/>
    <cellStyle name="Total 2 2 4 2" xfId="44389"/>
    <cellStyle name="Total 2 2 4 2 2" xfId="44390"/>
    <cellStyle name="Total 2 2 4 2 3" xfId="44391"/>
    <cellStyle name="Total 2 2 4 3" xfId="44392"/>
    <cellStyle name="Total 2 2 4 3 2" xfId="44393"/>
    <cellStyle name="Total 2 2 4 3 3" xfId="44394"/>
    <cellStyle name="Total 2 2 4 4" xfId="44395"/>
    <cellStyle name="Total 2 2 4 4 2" xfId="44396"/>
    <cellStyle name="Total 2 2 4 4 3" xfId="44397"/>
    <cellStyle name="Total 2 2 4 5" xfId="44398"/>
    <cellStyle name="Total 2 2 4 5 2" xfId="44399"/>
    <cellStyle name="Total 2 2 4 5 3" xfId="44400"/>
    <cellStyle name="Total 2 2 4 6" xfId="44401"/>
    <cellStyle name="Total 2 2 4 6 2" xfId="44402"/>
    <cellStyle name="Total 2 2 4 6 3" xfId="44403"/>
    <cellStyle name="Total 2 2 4 7" xfId="44404"/>
    <cellStyle name="Total 2 2 4 7 2" xfId="44405"/>
    <cellStyle name="Total 2 2 4 7 3" xfId="44406"/>
    <cellStyle name="Total 2 2 4 8" xfId="44407"/>
    <cellStyle name="Total 2 2 5" xfId="44408"/>
    <cellStyle name="Total 2 2 5 2" xfId="44409"/>
    <cellStyle name="Total 2 2 5 2 2" xfId="44410"/>
    <cellStyle name="Total 2 2 5 2 3" xfId="44411"/>
    <cellStyle name="Total 2 2 5 3" xfId="44412"/>
    <cellStyle name="Total 2 2 5 3 2" xfId="44413"/>
    <cellStyle name="Total 2 2 5 3 3" xfId="44414"/>
    <cellStyle name="Total 2 2 5 4" xfId="44415"/>
    <cellStyle name="Total 2 2 5 4 2" xfId="44416"/>
    <cellStyle name="Total 2 2 5 4 3" xfId="44417"/>
    <cellStyle name="Total 2 2 5 5" xfId="44418"/>
    <cellStyle name="Total 2 2 5 5 2" xfId="44419"/>
    <cellStyle name="Total 2 2 5 5 3" xfId="44420"/>
    <cellStyle name="Total 2 2 5 6" xfId="44421"/>
    <cellStyle name="Total 2 2 5 6 2" xfId="44422"/>
    <cellStyle name="Total 2 2 5 6 3" xfId="44423"/>
    <cellStyle name="Total 2 2 5 7" xfId="44424"/>
    <cellStyle name="Total 2 2 5 7 2" xfId="44425"/>
    <cellStyle name="Total 2 2 5 7 3" xfId="44426"/>
    <cellStyle name="Total 2 2 5 8" xfId="44427"/>
    <cellStyle name="Total 2 2 6" xfId="44428"/>
    <cellStyle name="Total 2 2 7" xfId="44429"/>
    <cellStyle name="Total 2 3" xfId="44430"/>
    <cellStyle name="Total 2 3 10" xfId="44431"/>
    <cellStyle name="Total 2 3 10 2" xfId="44432"/>
    <cellStyle name="Total 2 3 10 3" xfId="44433"/>
    <cellStyle name="Total 2 3 11" xfId="44434"/>
    <cellStyle name="Total 2 3 11 2" xfId="44435"/>
    <cellStyle name="Total 2 3 11 3" xfId="44436"/>
    <cellStyle name="Total 2 3 12" xfId="44437"/>
    <cellStyle name="Total 2 3 12 2" xfId="44438"/>
    <cellStyle name="Total 2 3 12 3" xfId="44439"/>
    <cellStyle name="Total 2 3 13" xfId="44440"/>
    <cellStyle name="Total 2 3 14" xfId="44441"/>
    <cellStyle name="Total 2 3 2" xfId="44442"/>
    <cellStyle name="Total 2 3 2 10" xfId="44443"/>
    <cellStyle name="Total 2 3 2 10 2" xfId="44444"/>
    <cellStyle name="Total 2 3 2 10 3" xfId="44445"/>
    <cellStyle name="Total 2 3 2 11" xfId="44446"/>
    <cellStyle name="Total 2 3 2 11 2" xfId="44447"/>
    <cellStyle name="Total 2 3 2 11 3" xfId="44448"/>
    <cellStyle name="Total 2 3 2 12" xfId="44449"/>
    <cellStyle name="Total 2 3 2 13" xfId="44450"/>
    <cellStyle name="Total 2 3 2 2" xfId="44451"/>
    <cellStyle name="Total 2 3 2 2 2" xfId="44452"/>
    <cellStyle name="Total 2 3 2 2 2 2" xfId="44453"/>
    <cellStyle name="Total 2 3 2 2 2 3" xfId="44454"/>
    <cellStyle name="Total 2 3 2 2 3" xfId="44455"/>
    <cellStyle name="Total 2 3 2 2 3 2" xfId="44456"/>
    <cellStyle name="Total 2 3 2 2 3 3" xfId="44457"/>
    <cellStyle name="Total 2 3 2 2 4" xfId="44458"/>
    <cellStyle name="Total 2 3 2 2 4 2" xfId="44459"/>
    <cellStyle name="Total 2 3 2 2 4 3" xfId="44460"/>
    <cellStyle name="Total 2 3 2 2 5" xfId="44461"/>
    <cellStyle name="Total 2 3 2 2 5 2" xfId="44462"/>
    <cellStyle name="Total 2 3 2 2 5 3" xfId="44463"/>
    <cellStyle name="Total 2 3 2 2 6" xfId="44464"/>
    <cellStyle name="Total 2 3 2 2 6 2" xfId="44465"/>
    <cellStyle name="Total 2 3 2 2 6 3" xfId="44466"/>
    <cellStyle name="Total 2 3 2 2 7" xfId="44467"/>
    <cellStyle name="Total 2 3 2 2 7 2" xfId="44468"/>
    <cellStyle name="Total 2 3 2 2 7 3" xfId="44469"/>
    <cellStyle name="Total 2 3 2 2 8" xfId="44470"/>
    <cellStyle name="Total 2 3 2 2 9" xfId="44471"/>
    <cellStyle name="Total 2 3 2 3" xfId="44472"/>
    <cellStyle name="Total 2 3 2 3 2" xfId="44473"/>
    <cellStyle name="Total 2 3 2 3 2 2" xfId="44474"/>
    <cellStyle name="Total 2 3 2 3 2 3" xfId="44475"/>
    <cellStyle name="Total 2 3 2 3 3" xfId="44476"/>
    <cellStyle name="Total 2 3 2 3 3 2" xfId="44477"/>
    <cellStyle name="Total 2 3 2 3 3 3" xfId="44478"/>
    <cellStyle name="Total 2 3 2 3 4" xfId="44479"/>
    <cellStyle name="Total 2 3 2 3 4 2" xfId="44480"/>
    <cellStyle name="Total 2 3 2 3 4 3" xfId="44481"/>
    <cellStyle name="Total 2 3 2 3 5" xfId="44482"/>
    <cellStyle name="Total 2 3 2 3 5 2" xfId="44483"/>
    <cellStyle name="Total 2 3 2 3 5 3" xfId="44484"/>
    <cellStyle name="Total 2 3 2 3 6" xfId="44485"/>
    <cellStyle name="Total 2 3 2 3 6 2" xfId="44486"/>
    <cellStyle name="Total 2 3 2 3 6 3" xfId="44487"/>
    <cellStyle name="Total 2 3 2 3 7" xfId="44488"/>
    <cellStyle name="Total 2 3 2 3 7 2" xfId="44489"/>
    <cellStyle name="Total 2 3 2 3 7 3" xfId="44490"/>
    <cellStyle name="Total 2 3 2 3 8" xfId="44491"/>
    <cellStyle name="Total 2 3 2 3 9" xfId="44492"/>
    <cellStyle name="Total 2 3 2 4" xfId="44493"/>
    <cellStyle name="Total 2 3 2 4 2" xfId="44494"/>
    <cellStyle name="Total 2 3 2 4 2 2" xfId="44495"/>
    <cellStyle name="Total 2 3 2 4 2 3" xfId="44496"/>
    <cellStyle name="Total 2 3 2 4 3" xfId="44497"/>
    <cellStyle name="Total 2 3 2 4 3 2" xfId="44498"/>
    <cellStyle name="Total 2 3 2 4 3 3" xfId="44499"/>
    <cellStyle name="Total 2 3 2 4 4" xfId="44500"/>
    <cellStyle name="Total 2 3 2 4 4 2" xfId="44501"/>
    <cellStyle name="Total 2 3 2 4 4 3" xfId="44502"/>
    <cellStyle name="Total 2 3 2 4 5" xfId="44503"/>
    <cellStyle name="Total 2 3 2 4 5 2" xfId="44504"/>
    <cellStyle name="Total 2 3 2 4 5 3" xfId="44505"/>
    <cellStyle name="Total 2 3 2 4 6" xfId="44506"/>
    <cellStyle name="Total 2 3 2 4 6 2" xfId="44507"/>
    <cellStyle name="Total 2 3 2 4 6 3" xfId="44508"/>
    <cellStyle name="Total 2 3 2 4 7" xfId="44509"/>
    <cellStyle name="Total 2 3 2 4 7 2" xfId="44510"/>
    <cellStyle name="Total 2 3 2 4 7 3" xfId="44511"/>
    <cellStyle name="Total 2 3 2 4 8" xfId="44512"/>
    <cellStyle name="Total 2 3 2 4 9" xfId="44513"/>
    <cellStyle name="Total 2 3 2 5" xfId="44514"/>
    <cellStyle name="Total 2 3 2 5 2" xfId="44515"/>
    <cellStyle name="Total 2 3 2 5 2 2" xfId="44516"/>
    <cellStyle name="Total 2 3 2 5 2 3" xfId="44517"/>
    <cellStyle name="Total 2 3 2 5 3" xfId="44518"/>
    <cellStyle name="Total 2 3 2 5 3 2" xfId="44519"/>
    <cellStyle name="Total 2 3 2 5 3 3" xfId="44520"/>
    <cellStyle name="Total 2 3 2 5 4" xfId="44521"/>
    <cellStyle name="Total 2 3 2 5 4 2" xfId="44522"/>
    <cellStyle name="Total 2 3 2 5 4 3" xfId="44523"/>
    <cellStyle name="Total 2 3 2 5 5" xfId="44524"/>
    <cellStyle name="Total 2 3 2 5 5 2" xfId="44525"/>
    <cellStyle name="Total 2 3 2 5 5 3" xfId="44526"/>
    <cellStyle name="Total 2 3 2 5 6" xfId="44527"/>
    <cellStyle name="Total 2 3 2 5 6 2" xfId="44528"/>
    <cellStyle name="Total 2 3 2 5 6 3" xfId="44529"/>
    <cellStyle name="Total 2 3 2 5 7" xfId="44530"/>
    <cellStyle name="Total 2 3 2 5 7 2" xfId="44531"/>
    <cellStyle name="Total 2 3 2 5 7 3" xfId="44532"/>
    <cellStyle name="Total 2 3 2 5 8" xfId="44533"/>
    <cellStyle name="Total 2 3 2 5 9" xfId="44534"/>
    <cellStyle name="Total 2 3 2 6" xfId="44535"/>
    <cellStyle name="Total 2 3 2 6 2" xfId="44536"/>
    <cellStyle name="Total 2 3 2 6 3" xfId="44537"/>
    <cellStyle name="Total 2 3 2 7" xfId="44538"/>
    <cellStyle name="Total 2 3 2 7 2" xfId="44539"/>
    <cellStyle name="Total 2 3 2 7 3" xfId="44540"/>
    <cellStyle name="Total 2 3 2 8" xfId="44541"/>
    <cellStyle name="Total 2 3 2 8 2" xfId="44542"/>
    <cellStyle name="Total 2 3 2 8 3" xfId="44543"/>
    <cellStyle name="Total 2 3 2 9" xfId="44544"/>
    <cellStyle name="Total 2 3 2 9 2" xfId="44545"/>
    <cellStyle name="Total 2 3 2 9 3" xfId="44546"/>
    <cellStyle name="Total 2 3 3" xfId="44547"/>
    <cellStyle name="Total 2 3 3 2" xfId="44548"/>
    <cellStyle name="Total 2 3 3 2 2" xfId="44549"/>
    <cellStyle name="Total 2 3 3 2 3" xfId="44550"/>
    <cellStyle name="Total 2 3 3 3" xfId="44551"/>
    <cellStyle name="Total 2 3 3 3 2" xfId="44552"/>
    <cellStyle name="Total 2 3 3 3 3" xfId="44553"/>
    <cellStyle name="Total 2 3 3 4" xfId="44554"/>
    <cellStyle name="Total 2 3 3 4 2" xfId="44555"/>
    <cellStyle name="Total 2 3 3 4 3" xfId="44556"/>
    <cellStyle name="Total 2 3 3 5" xfId="44557"/>
    <cellStyle name="Total 2 3 3 5 2" xfId="44558"/>
    <cellStyle name="Total 2 3 3 5 3" xfId="44559"/>
    <cellStyle name="Total 2 3 3 6" xfId="44560"/>
    <cellStyle name="Total 2 3 3 6 2" xfId="44561"/>
    <cellStyle name="Total 2 3 3 6 3" xfId="44562"/>
    <cellStyle name="Total 2 3 3 7" xfId="44563"/>
    <cellStyle name="Total 2 3 3 7 2" xfId="44564"/>
    <cellStyle name="Total 2 3 3 7 3" xfId="44565"/>
    <cellStyle name="Total 2 3 3 8" xfId="44566"/>
    <cellStyle name="Total 2 3 3 9" xfId="44567"/>
    <cellStyle name="Total 2 3 4" xfId="44568"/>
    <cellStyle name="Total 2 3 4 2" xfId="44569"/>
    <cellStyle name="Total 2 3 4 2 2" xfId="44570"/>
    <cellStyle name="Total 2 3 4 2 3" xfId="44571"/>
    <cellStyle name="Total 2 3 4 3" xfId="44572"/>
    <cellStyle name="Total 2 3 4 3 2" xfId="44573"/>
    <cellStyle name="Total 2 3 4 3 3" xfId="44574"/>
    <cellStyle name="Total 2 3 4 4" xfId="44575"/>
    <cellStyle name="Total 2 3 4 4 2" xfId="44576"/>
    <cellStyle name="Total 2 3 4 4 3" xfId="44577"/>
    <cellStyle name="Total 2 3 4 5" xfId="44578"/>
    <cellStyle name="Total 2 3 4 5 2" xfId="44579"/>
    <cellStyle name="Total 2 3 4 5 3" xfId="44580"/>
    <cellStyle name="Total 2 3 4 6" xfId="44581"/>
    <cellStyle name="Total 2 3 4 6 2" xfId="44582"/>
    <cellStyle name="Total 2 3 4 6 3" xfId="44583"/>
    <cellStyle name="Total 2 3 4 7" xfId="44584"/>
    <cellStyle name="Total 2 3 4 7 2" xfId="44585"/>
    <cellStyle name="Total 2 3 4 7 3" xfId="44586"/>
    <cellStyle name="Total 2 3 4 8" xfId="44587"/>
    <cellStyle name="Total 2 3 4 9" xfId="44588"/>
    <cellStyle name="Total 2 3 5" xfId="44589"/>
    <cellStyle name="Total 2 3 5 2" xfId="44590"/>
    <cellStyle name="Total 2 3 5 2 2" xfId="44591"/>
    <cellStyle name="Total 2 3 5 2 3" xfId="44592"/>
    <cellStyle name="Total 2 3 5 3" xfId="44593"/>
    <cellStyle name="Total 2 3 5 3 2" xfId="44594"/>
    <cellStyle name="Total 2 3 5 3 3" xfId="44595"/>
    <cellStyle name="Total 2 3 5 4" xfId="44596"/>
    <cellStyle name="Total 2 3 5 4 2" xfId="44597"/>
    <cellStyle name="Total 2 3 5 4 3" xfId="44598"/>
    <cellStyle name="Total 2 3 5 5" xfId="44599"/>
    <cellStyle name="Total 2 3 5 5 2" xfId="44600"/>
    <cellStyle name="Total 2 3 5 5 3" xfId="44601"/>
    <cellStyle name="Total 2 3 5 6" xfId="44602"/>
    <cellStyle name="Total 2 3 5 6 2" xfId="44603"/>
    <cellStyle name="Total 2 3 5 6 3" xfId="44604"/>
    <cellStyle name="Total 2 3 5 7" xfId="44605"/>
    <cellStyle name="Total 2 3 5 7 2" xfId="44606"/>
    <cellStyle name="Total 2 3 5 7 3" xfId="44607"/>
    <cellStyle name="Total 2 3 5 8" xfId="44608"/>
    <cellStyle name="Total 2 3 5 9" xfId="44609"/>
    <cellStyle name="Total 2 3 6" xfId="44610"/>
    <cellStyle name="Total 2 3 6 2" xfId="44611"/>
    <cellStyle name="Total 2 3 6 2 2" xfId="44612"/>
    <cellStyle name="Total 2 3 6 2 3" xfId="44613"/>
    <cellStyle name="Total 2 3 6 3" xfId="44614"/>
    <cellStyle name="Total 2 3 6 3 2" xfId="44615"/>
    <cellStyle name="Total 2 3 6 3 3" xfId="44616"/>
    <cellStyle name="Total 2 3 6 4" xfId="44617"/>
    <cellStyle name="Total 2 3 6 4 2" xfId="44618"/>
    <cellStyle name="Total 2 3 6 4 3" xfId="44619"/>
    <cellStyle name="Total 2 3 6 5" xfId="44620"/>
    <cellStyle name="Total 2 3 6 5 2" xfId="44621"/>
    <cellStyle name="Total 2 3 6 5 3" xfId="44622"/>
    <cellStyle name="Total 2 3 6 6" xfId="44623"/>
    <cellStyle name="Total 2 3 6 6 2" xfId="44624"/>
    <cellStyle name="Total 2 3 6 6 3" xfId="44625"/>
    <cellStyle name="Total 2 3 6 7" xfId="44626"/>
    <cellStyle name="Total 2 3 6 7 2" xfId="44627"/>
    <cellStyle name="Total 2 3 6 7 3" xfId="44628"/>
    <cellStyle name="Total 2 3 6 8" xfId="44629"/>
    <cellStyle name="Total 2 3 6 9" xfId="44630"/>
    <cellStyle name="Total 2 3 7" xfId="44631"/>
    <cellStyle name="Total 2 3 7 2" xfId="44632"/>
    <cellStyle name="Total 2 3 7 3" xfId="44633"/>
    <cellStyle name="Total 2 3 8" xfId="44634"/>
    <cellStyle name="Total 2 3 8 2" xfId="44635"/>
    <cellStyle name="Total 2 3 8 3" xfId="44636"/>
    <cellStyle name="Total 2 3 9" xfId="44637"/>
    <cellStyle name="Total 2 3 9 2" xfId="44638"/>
    <cellStyle name="Total 2 3 9 3" xfId="44639"/>
    <cellStyle name="Total 2 4" xfId="44640"/>
    <cellStyle name="Total 2 4 10" xfId="44641"/>
    <cellStyle name="Total 2 4 10 2" xfId="44642"/>
    <cellStyle name="Total 2 4 10 3" xfId="44643"/>
    <cellStyle name="Total 2 4 11" xfId="44644"/>
    <cellStyle name="Total 2 4 11 2" xfId="44645"/>
    <cellStyle name="Total 2 4 11 3" xfId="44646"/>
    <cellStyle name="Total 2 4 12" xfId="44647"/>
    <cellStyle name="Total 2 4 12 2" xfId="44648"/>
    <cellStyle name="Total 2 4 12 3" xfId="44649"/>
    <cellStyle name="Total 2 4 13" xfId="44650"/>
    <cellStyle name="Total 2 4 14" xfId="44651"/>
    <cellStyle name="Total 2 4 2" xfId="44652"/>
    <cellStyle name="Total 2 4 2 10" xfId="44653"/>
    <cellStyle name="Total 2 4 2 10 2" xfId="44654"/>
    <cellStyle name="Total 2 4 2 10 3" xfId="44655"/>
    <cellStyle name="Total 2 4 2 11" xfId="44656"/>
    <cellStyle name="Total 2 4 2 11 2" xfId="44657"/>
    <cellStyle name="Total 2 4 2 11 3" xfId="44658"/>
    <cellStyle name="Total 2 4 2 12" xfId="44659"/>
    <cellStyle name="Total 2 4 2 13" xfId="44660"/>
    <cellStyle name="Total 2 4 2 2" xfId="44661"/>
    <cellStyle name="Total 2 4 2 2 2" xfId="44662"/>
    <cellStyle name="Total 2 4 2 2 2 2" xfId="44663"/>
    <cellStyle name="Total 2 4 2 2 2 3" xfId="44664"/>
    <cellStyle name="Total 2 4 2 2 3" xfId="44665"/>
    <cellStyle name="Total 2 4 2 2 3 2" xfId="44666"/>
    <cellStyle name="Total 2 4 2 2 3 3" xfId="44667"/>
    <cellStyle name="Total 2 4 2 2 4" xfId="44668"/>
    <cellStyle name="Total 2 4 2 2 4 2" xfId="44669"/>
    <cellStyle name="Total 2 4 2 2 4 3" xfId="44670"/>
    <cellStyle name="Total 2 4 2 2 5" xfId="44671"/>
    <cellStyle name="Total 2 4 2 2 5 2" xfId="44672"/>
    <cellStyle name="Total 2 4 2 2 5 3" xfId="44673"/>
    <cellStyle name="Total 2 4 2 2 6" xfId="44674"/>
    <cellStyle name="Total 2 4 2 2 6 2" xfId="44675"/>
    <cellStyle name="Total 2 4 2 2 6 3" xfId="44676"/>
    <cellStyle name="Total 2 4 2 2 7" xfId="44677"/>
    <cellStyle name="Total 2 4 2 2 7 2" xfId="44678"/>
    <cellStyle name="Total 2 4 2 2 7 3" xfId="44679"/>
    <cellStyle name="Total 2 4 2 2 8" xfId="44680"/>
    <cellStyle name="Total 2 4 2 2 9" xfId="44681"/>
    <cellStyle name="Total 2 4 2 3" xfId="44682"/>
    <cellStyle name="Total 2 4 2 3 2" xfId="44683"/>
    <cellStyle name="Total 2 4 2 3 2 2" xfId="44684"/>
    <cellStyle name="Total 2 4 2 3 2 3" xfId="44685"/>
    <cellStyle name="Total 2 4 2 3 3" xfId="44686"/>
    <cellStyle name="Total 2 4 2 3 3 2" xfId="44687"/>
    <cellStyle name="Total 2 4 2 3 3 3" xfId="44688"/>
    <cellStyle name="Total 2 4 2 3 4" xfId="44689"/>
    <cellStyle name="Total 2 4 2 3 4 2" xfId="44690"/>
    <cellStyle name="Total 2 4 2 3 4 3" xfId="44691"/>
    <cellStyle name="Total 2 4 2 3 5" xfId="44692"/>
    <cellStyle name="Total 2 4 2 3 5 2" xfId="44693"/>
    <cellStyle name="Total 2 4 2 3 5 3" xfId="44694"/>
    <cellStyle name="Total 2 4 2 3 6" xfId="44695"/>
    <cellStyle name="Total 2 4 2 3 6 2" xfId="44696"/>
    <cellStyle name="Total 2 4 2 3 6 3" xfId="44697"/>
    <cellStyle name="Total 2 4 2 3 7" xfId="44698"/>
    <cellStyle name="Total 2 4 2 3 7 2" xfId="44699"/>
    <cellStyle name="Total 2 4 2 3 7 3" xfId="44700"/>
    <cellStyle name="Total 2 4 2 3 8" xfId="44701"/>
    <cellStyle name="Total 2 4 2 3 9" xfId="44702"/>
    <cellStyle name="Total 2 4 2 4" xfId="44703"/>
    <cellStyle name="Total 2 4 2 4 2" xfId="44704"/>
    <cellStyle name="Total 2 4 2 4 2 2" xfId="44705"/>
    <cellStyle name="Total 2 4 2 4 2 3" xfId="44706"/>
    <cellStyle name="Total 2 4 2 4 3" xfId="44707"/>
    <cellStyle name="Total 2 4 2 4 3 2" xfId="44708"/>
    <cellStyle name="Total 2 4 2 4 3 3" xfId="44709"/>
    <cellStyle name="Total 2 4 2 4 4" xfId="44710"/>
    <cellStyle name="Total 2 4 2 4 4 2" xfId="44711"/>
    <cellStyle name="Total 2 4 2 4 4 3" xfId="44712"/>
    <cellStyle name="Total 2 4 2 4 5" xfId="44713"/>
    <cellStyle name="Total 2 4 2 4 5 2" xfId="44714"/>
    <cellStyle name="Total 2 4 2 4 5 3" xfId="44715"/>
    <cellStyle name="Total 2 4 2 4 6" xfId="44716"/>
    <cellStyle name="Total 2 4 2 4 6 2" xfId="44717"/>
    <cellStyle name="Total 2 4 2 4 6 3" xfId="44718"/>
    <cellStyle name="Total 2 4 2 4 7" xfId="44719"/>
    <cellStyle name="Total 2 4 2 4 7 2" xfId="44720"/>
    <cellStyle name="Total 2 4 2 4 7 3" xfId="44721"/>
    <cellStyle name="Total 2 4 2 4 8" xfId="44722"/>
    <cellStyle name="Total 2 4 2 4 9" xfId="44723"/>
    <cellStyle name="Total 2 4 2 5" xfId="44724"/>
    <cellStyle name="Total 2 4 2 5 2" xfId="44725"/>
    <cellStyle name="Total 2 4 2 5 2 2" xfId="44726"/>
    <cellStyle name="Total 2 4 2 5 2 3" xfId="44727"/>
    <cellStyle name="Total 2 4 2 5 3" xfId="44728"/>
    <cellStyle name="Total 2 4 2 5 3 2" xfId="44729"/>
    <cellStyle name="Total 2 4 2 5 3 3" xfId="44730"/>
    <cellStyle name="Total 2 4 2 5 4" xfId="44731"/>
    <cellStyle name="Total 2 4 2 5 4 2" xfId="44732"/>
    <cellStyle name="Total 2 4 2 5 4 3" xfId="44733"/>
    <cellStyle name="Total 2 4 2 5 5" xfId="44734"/>
    <cellStyle name="Total 2 4 2 5 5 2" xfId="44735"/>
    <cellStyle name="Total 2 4 2 5 5 3" xfId="44736"/>
    <cellStyle name="Total 2 4 2 5 6" xfId="44737"/>
    <cellStyle name="Total 2 4 2 5 6 2" xfId="44738"/>
    <cellStyle name="Total 2 4 2 5 6 3" xfId="44739"/>
    <cellStyle name="Total 2 4 2 5 7" xfId="44740"/>
    <cellStyle name="Total 2 4 2 5 7 2" xfId="44741"/>
    <cellStyle name="Total 2 4 2 5 7 3" xfId="44742"/>
    <cellStyle name="Total 2 4 2 5 8" xfId="44743"/>
    <cellStyle name="Total 2 4 2 5 9" xfId="44744"/>
    <cellStyle name="Total 2 4 2 6" xfId="44745"/>
    <cellStyle name="Total 2 4 2 6 2" xfId="44746"/>
    <cellStyle name="Total 2 4 2 6 3" xfId="44747"/>
    <cellStyle name="Total 2 4 2 7" xfId="44748"/>
    <cellStyle name="Total 2 4 2 7 2" xfId="44749"/>
    <cellStyle name="Total 2 4 2 7 3" xfId="44750"/>
    <cellStyle name="Total 2 4 2 8" xfId="44751"/>
    <cellStyle name="Total 2 4 2 8 2" xfId="44752"/>
    <cellStyle name="Total 2 4 2 8 3" xfId="44753"/>
    <cellStyle name="Total 2 4 2 9" xfId="44754"/>
    <cellStyle name="Total 2 4 2 9 2" xfId="44755"/>
    <cellStyle name="Total 2 4 2 9 3" xfId="44756"/>
    <cellStyle name="Total 2 4 3" xfId="44757"/>
    <cellStyle name="Total 2 4 3 2" xfId="44758"/>
    <cellStyle name="Total 2 4 3 2 2" xfId="44759"/>
    <cellStyle name="Total 2 4 3 2 3" xfId="44760"/>
    <cellStyle name="Total 2 4 3 3" xfId="44761"/>
    <cellStyle name="Total 2 4 3 3 2" xfId="44762"/>
    <cellStyle name="Total 2 4 3 3 3" xfId="44763"/>
    <cellStyle name="Total 2 4 3 4" xfId="44764"/>
    <cellStyle name="Total 2 4 3 4 2" xfId="44765"/>
    <cellStyle name="Total 2 4 3 4 3" xfId="44766"/>
    <cellStyle name="Total 2 4 3 5" xfId="44767"/>
    <cellStyle name="Total 2 4 3 5 2" xfId="44768"/>
    <cellStyle name="Total 2 4 3 5 3" xfId="44769"/>
    <cellStyle name="Total 2 4 3 6" xfId="44770"/>
    <cellStyle name="Total 2 4 3 6 2" xfId="44771"/>
    <cellStyle name="Total 2 4 3 6 3" xfId="44772"/>
    <cellStyle name="Total 2 4 3 7" xfId="44773"/>
    <cellStyle name="Total 2 4 3 7 2" xfId="44774"/>
    <cellStyle name="Total 2 4 3 7 3" xfId="44775"/>
    <cellStyle name="Total 2 4 3 8" xfId="44776"/>
    <cellStyle name="Total 2 4 3 9" xfId="44777"/>
    <cellStyle name="Total 2 4 4" xfId="44778"/>
    <cellStyle name="Total 2 4 4 2" xfId="44779"/>
    <cellStyle name="Total 2 4 4 2 2" xfId="44780"/>
    <cellStyle name="Total 2 4 4 2 3" xfId="44781"/>
    <cellStyle name="Total 2 4 4 3" xfId="44782"/>
    <cellStyle name="Total 2 4 4 3 2" xfId="44783"/>
    <cellStyle name="Total 2 4 4 3 3" xfId="44784"/>
    <cellStyle name="Total 2 4 4 4" xfId="44785"/>
    <cellStyle name="Total 2 4 4 4 2" xfId="44786"/>
    <cellStyle name="Total 2 4 4 4 3" xfId="44787"/>
    <cellStyle name="Total 2 4 4 5" xfId="44788"/>
    <cellStyle name="Total 2 4 4 5 2" xfId="44789"/>
    <cellStyle name="Total 2 4 4 5 3" xfId="44790"/>
    <cellStyle name="Total 2 4 4 6" xfId="44791"/>
    <cellStyle name="Total 2 4 4 6 2" xfId="44792"/>
    <cellStyle name="Total 2 4 4 6 3" xfId="44793"/>
    <cellStyle name="Total 2 4 4 7" xfId="44794"/>
    <cellStyle name="Total 2 4 4 7 2" xfId="44795"/>
    <cellStyle name="Total 2 4 4 7 3" xfId="44796"/>
    <cellStyle name="Total 2 4 4 8" xfId="44797"/>
    <cellStyle name="Total 2 4 4 9" xfId="44798"/>
    <cellStyle name="Total 2 4 5" xfId="44799"/>
    <cellStyle name="Total 2 4 5 2" xfId="44800"/>
    <cellStyle name="Total 2 4 5 2 2" xfId="44801"/>
    <cellStyle name="Total 2 4 5 2 3" xfId="44802"/>
    <cellStyle name="Total 2 4 5 3" xfId="44803"/>
    <cellStyle name="Total 2 4 5 3 2" xfId="44804"/>
    <cellStyle name="Total 2 4 5 3 3" xfId="44805"/>
    <cellStyle name="Total 2 4 5 4" xfId="44806"/>
    <cellStyle name="Total 2 4 5 4 2" xfId="44807"/>
    <cellStyle name="Total 2 4 5 4 3" xfId="44808"/>
    <cellStyle name="Total 2 4 5 5" xfId="44809"/>
    <cellStyle name="Total 2 4 5 5 2" xfId="44810"/>
    <cellStyle name="Total 2 4 5 5 3" xfId="44811"/>
    <cellStyle name="Total 2 4 5 6" xfId="44812"/>
    <cellStyle name="Total 2 4 5 6 2" xfId="44813"/>
    <cellStyle name="Total 2 4 5 6 3" xfId="44814"/>
    <cellStyle name="Total 2 4 5 7" xfId="44815"/>
    <cellStyle name="Total 2 4 5 7 2" xfId="44816"/>
    <cellStyle name="Total 2 4 5 7 3" xfId="44817"/>
    <cellStyle name="Total 2 4 5 8" xfId="44818"/>
    <cellStyle name="Total 2 4 5 9" xfId="44819"/>
    <cellStyle name="Total 2 4 6" xfId="44820"/>
    <cellStyle name="Total 2 4 6 2" xfId="44821"/>
    <cellStyle name="Total 2 4 6 2 2" xfId="44822"/>
    <cellStyle name="Total 2 4 6 2 3" xfId="44823"/>
    <cellStyle name="Total 2 4 6 3" xfId="44824"/>
    <cellStyle name="Total 2 4 6 3 2" xfId="44825"/>
    <cellStyle name="Total 2 4 6 3 3" xfId="44826"/>
    <cellStyle name="Total 2 4 6 4" xfId="44827"/>
    <cellStyle name="Total 2 4 6 4 2" xfId="44828"/>
    <cellStyle name="Total 2 4 6 4 3" xfId="44829"/>
    <cellStyle name="Total 2 4 6 5" xfId="44830"/>
    <cellStyle name="Total 2 4 6 5 2" xfId="44831"/>
    <cellStyle name="Total 2 4 6 5 3" xfId="44832"/>
    <cellStyle name="Total 2 4 6 6" xfId="44833"/>
    <cellStyle name="Total 2 4 6 6 2" xfId="44834"/>
    <cellStyle name="Total 2 4 6 6 3" xfId="44835"/>
    <cellStyle name="Total 2 4 6 7" xfId="44836"/>
    <cellStyle name="Total 2 4 6 7 2" xfId="44837"/>
    <cellStyle name="Total 2 4 6 7 3" xfId="44838"/>
    <cellStyle name="Total 2 4 6 8" xfId="44839"/>
    <cellStyle name="Total 2 4 6 9" xfId="44840"/>
    <cellStyle name="Total 2 4 7" xfId="44841"/>
    <cellStyle name="Total 2 4 7 2" xfId="44842"/>
    <cellStyle name="Total 2 4 7 3" xfId="44843"/>
    <cellStyle name="Total 2 4 8" xfId="44844"/>
    <cellStyle name="Total 2 4 8 2" xfId="44845"/>
    <cellStyle name="Total 2 4 8 3" xfId="44846"/>
    <cellStyle name="Total 2 4 9" xfId="44847"/>
    <cellStyle name="Total 2 4 9 2" xfId="44848"/>
    <cellStyle name="Total 2 4 9 3" xfId="44849"/>
    <cellStyle name="Total 2 5" xfId="44850"/>
    <cellStyle name="Total 2 5 10" xfId="44851"/>
    <cellStyle name="Total 2 5 10 2" xfId="44852"/>
    <cellStyle name="Total 2 5 10 3" xfId="44853"/>
    <cellStyle name="Total 2 5 11" xfId="44854"/>
    <cellStyle name="Total 2 5 11 2" xfId="44855"/>
    <cellStyle name="Total 2 5 11 3" xfId="44856"/>
    <cellStyle name="Total 2 5 12" xfId="44857"/>
    <cellStyle name="Total 2 5 2" xfId="44858"/>
    <cellStyle name="Total 2 5 2 2" xfId="44859"/>
    <cellStyle name="Total 2 5 2 2 2" xfId="44860"/>
    <cellStyle name="Total 2 5 2 2 3" xfId="44861"/>
    <cellStyle name="Total 2 5 2 3" xfId="44862"/>
    <cellStyle name="Total 2 5 2 3 2" xfId="44863"/>
    <cellStyle name="Total 2 5 2 3 3" xfId="44864"/>
    <cellStyle name="Total 2 5 2 4" xfId="44865"/>
    <cellStyle name="Total 2 5 2 4 2" xfId="44866"/>
    <cellStyle name="Total 2 5 2 4 3" xfId="44867"/>
    <cellStyle name="Total 2 5 2 5" xfId="44868"/>
    <cellStyle name="Total 2 5 2 5 2" xfId="44869"/>
    <cellStyle name="Total 2 5 2 5 3" xfId="44870"/>
    <cellStyle name="Total 2 5 2 6" xfId="44871"/>
    <cellStyle name="Total 2 5 2 6 2" xfId="44872"/>
    <cellStyle name="Total 2 5 2 6 3" xfId="44873"/>
    <cellStyle name="Total 2 5 2 7" xfId="44874"/>
    <cellStyle name="Total 2 5 2 7 2" xfId="44875"/>
    <cellStyle name="Total 2 5 2 7 3" xfId="44876"/>
    <cellStyle name="Total 2 5 2 8" xfId="44877"/>
    <cellStyle name="Total 2 5 3" xfId="44878"/>
    <cellStyle name="Total 2 5 3 2" xfId="44879"/>
    <cellStyle name="Total 2 5 3 2 2" xfId="44880"/>
    <cellStyle name="Total 2 5 3 2 3" xfId="44881"/>
    <cellStyle name="Total 2 5 3 3" xfId="44882"/>
    <cellStyle name="Total 2 5 3 3 2" xfId="44883"/>
    <cellStyle name="Total 2 5 3 3 3" xfId="44884"/>
    <cellStyle name="Total 2 5 3 4" xfId="44885"/>
    <cellStyle name="Total 2 5 3 4 2" xfId="44886"/>
    <cellStyle name="Total 2 5 3 4 3" xfId="44887"/>
    <cellStyle name="Total 2 5 3 5" xfId="44888"/>
    <cellStyle name="Total 2 5 3 5 2" xfId="44889"/>
    <cellStyle name="Total 2 5 3 5 3" xfId="44890"/>
    <cellStyle name="Total 2 5 3 6" xfId="44891"/>
    <cellStyle name="Total 2 5 3 6 2" xfId="44892"/>
    <cellStyle name="Total 2 5 3 6 3" xfId="44893"/>
    <cellStyle name="Total 2 5 3 7" xfId="44894"/>
    <cellStyle name="Total 2 5 3 7 2" xfId="44895"/>
    <cellStyle name="Total 2 5 3 7 3" xfId="44896"/>
    <cellStyle name="Total 2 5 3 8" xfId="44897"/>
    <cellStyle name="Total 2 5 4" xfId="44898"/>
    <cellStyle name="Total 2 5 4 2" xfId="44899"/>
    <cellStyle name="Total 2 5 4 2 2" xfId="44900"/>
    <cellStyle name="Total 2 5 4 2 3" xfId="44901"/>
    <cellStyle name="Total 2 5 4 3" xfId="44902"/>
    <cellStyle name="Total 2 5 4 3 2" xfId="44903"/>
    <cellStyle name="Total 2 5 4 3 3" xfId="44904"/>
    <cellStyle name="Total 2 5 4 4" xfId="44905"/>
    <cellStyle name="Total 2 5 4 4 2" xfId="44906"/>
    <cellStyle name="Total 2 5 4 4 3" xfId="44907"/>
    <cellStyle name="Total 2 5 4 5" xfId="44908"/>
    <cellStyle name="Total 2 5 4 5 2" xfId="44909"/>
    <cellStyle name="Total 2 5 4 5 3" xfId="44910"/>
    <cellStyle name="Total 2 5 4 6" xfId="44911"/>
    <cellStyle name="Total 2 5 4 6 2" xfId="44912"/>
    <cellStyle name="Total 2 5 4 6 3" xfId="44913"/>
    <cellStyle name="Total 2 5 4 7" xfId="44914"/>
    <cellStyle name="Total 2 5 4 7 2" xfId="44915"/>
    <cellStyle name="Total 2 5 4 7 3" xfId="44916"/>
    <cellStyle name="Total 2 5 4 8" xfId="44917"/>
    <cellStyle name="Total 2 5 5" xfId="44918"/>
    <cellStyle name="Total 2 5 5 2" xfId="44919"/>
    <cellStyle name="Total 2 5 5 2 2" xfId="44920"/>
    <cellStyle name="Total 2 5 5 2 3" xfId="44921"/>
    <cellStyle name="Total 2 5 5 3" xfId="44922"/>
    <cellStyle name="Total 2 5 5 3 2" xfId="44923"/>
    <cellStyle name="Total 2 5 5 3 3" xfId="44924"/>
    <cellStyle name="Total 2 5 5 4" xfId="44925"/>
    <cellStyle name="Total 2 5 5 4 2" xfId="44926"/>
    <cellStyle name="Total 2 5 5 4 3" xfId="44927"/>
    <cellStyle name="Total 2 5 5 5" xfId="44928"/>
    <cellStyle name="Total 2 5 5 5 2" xfId="44929"/>
    <cellStyle name="Total 2 5 5 5 3" xfId="44930"/>
    <cellStyle name="Total 2 5 5 6" xfId="44931"/>
    <cellStyle name="Total 2 5 5 6 2" xfId="44932"/>
    <cellStyle name="Total 2 5 5 6 3" xfId="44933"/>
    <cellStyle name="Total 2 5 5 7" xfId="44934"/>
    <cellStyle name="Total 2 5 5 7 2" xfId="44935"/>
    <cellStyle name="Total 2 5 5 7 3" xfId="44936"/>
    <cellStyle name="Total 2 5 5 8" xfId="44937"/>
    <cellStyle name="Total 2 5 6" xfId="44938"/>
    <cellStyle name="Total 2 5 6 2" xfId="44939"/>
    <cellStyle name="Total 2 5 6 3" xfId="44940"/>
    <cellStyle name="Total 2 5 7" xfId="44941"/>
    <cellStyle name="Total 2 5 7 2" xfId="44942"/>
    <cellStyle name="Total 2 5 7 3" xfId="44943"/>
    <cellStyle name="Total 2 5 8" xfId="44944"/>
    <cellStyle name="Total 2 5 8 2" xfId="44945"/>
    <cellStyle name="Total 2 5 8 3" xfId="44946"/>
    <cellStyle name="Total 2 5 9" xfId="44947"/>
    <cellStyle name="Total 2 5 9 2" xfId="44948"/>
    <cellStyle name="Total 2 5 9 3" xfId="44949"/>
    <cellStyle name="Total 2 6" xfId="44950"/>
    <cellStyle name="Total 2 6 2" xfId="44951"/>
    <cellStyle name="Total 2 6 2 2" xfId="44952"/>
    <cellStyle name="Total 2 6 2 3" xfId="44953"/>
    <cellStyle name="Total 2 6 3" xfId="44954"/>
    <cellStyle name="Total 2 6 3 2" xfId="44955"/>
    <cellStyle name="Total 2 6 3 3" xfId="44956"/>
    <cellStyle name="Total 2 6 4" xfId="44957"/>
    <cellStyle name="Total 2 6 4 2" xfId="44958"/>
    <cellStyle name="Total 2 6 4 3" xfId="44959"/>
    <cellStyle name="Total 2 6 5" xfId="44960"/>
    <cellStyle name="Total 2 6 5 2" xfId="44961"/>
    <cellStyle name="Total 2 6 5 3" xfId="44962"/>
    <cellStyle name="Total 2 6 6" xfId="44963"/>
    <cellStyle name="Total 2 6 6 2" xfId="44964"/>
    <cellStyle name="Total 2 6 6 3" xfId="44965"/>
    <cellStyle name="Total 2 6 7" xfId="44966"/>
    <cellStyle name="Total 2 6 7 2" xfId="44967"/>
    <cellStyle name="Total 2 6 7 3" xfId="44968"/>
    <cellStyle name="Total 2 6 8" xfId="44969"/>
    <cellStyle name="Total 2 7" xfId="44970"/>
    <cellStyle name="Total 2 7 2" xfId="44971"/>
    <cellStyle name="Total 2 7 3" xfId="44972"/>
    <cellStyle name="Total 2 7 4" xfId="44973"/>
    <cellStyle name="Total 2 8" xfId="44974"/>
    <cellStyle name="Total 2 8 2" xfId="44975"/>
    <cellStyle name="Total 2 8 2 2" xfId="44976"/>
    <cellStyle name="Total 2 8 2 3" xfId="44977"/>
    <cellStyle name="Total 2 8 3" xfId="44978"/>
    <cellStyle name="Total 2 8 3 2" xfId="44979"/>
    <cellStyle name="Total 2 8 3 3" xfId="44980"/>
    <cellStyle name="Total 2 8 4" xfId="44981"/>
    <cellStyle name="Total 2 8 4 2" xfId="44982"/>
    <cellStyle name="Total 2 8 4 3" xfId="44983"/>
    <cellStyle name="Total 2 8 5" xfId="44984"/>
    <cellStyle name="Total 2 8 5 2" xfId="44985"/>
    <cellStyle name="Total 2 8 5 3" xfId="44986"/>
    <cellStyle name="Total 2 8 6" xfId="44987"/>
    <cellStyle name="Total 2 8 6 2" xfId="44988"/>
    <cellStyle name="Total 2 8 6 3" xfId="44989"/>
    <cellStyle name="Total 2 8 7" xfId="44990"/>
    <cellStyle name="Total 2 8 7 2" xfId="44991"/>
    <cellStyle name="Total 2 8 7 3" xfId="44992"/>
    <cellStyle name="Total 2 8 8" xfId="44993"/>
    <cellStyle name="Total 2 8 9" xfId="44994"/>
    <cellStyle name="Total 2 9" xfId="44995"/>
    <cellStyle name="Total 3" xfId="44996"/>
    <cellStyle name="Total 3 2" xfId="44997"/>
    <cellStyle name="Total 3 2 2" xfId="44998"/>
    <cellStyle name="Total 3 2 2 10" xfId="44999"/>
    <cellStyle name="Total 3 2 2 10 2" xfId="45000"/>
    <cellStyle name="Total 3 2 2 10 3" xfId="45001"/>
    <cellStyle name="Total 3 2 2 11" xfId="45002"/>
    <cellStyle name="Total 3 2 2 11 2" xfId="45003"/>
    <cellStyle name="Total 3 2 2 11 3" xfId="45004"/>
    <cellStyle name="Total 3 2 2 12" xfId="45005"/>
    <cellStyle name="Total 3 2 2 2" xfId="45006"/>
    <cellStyle name="Total 3 2 2 2 2" xfId="45007"/>
    <cellStyle name="Total 3 2 2 2 2 2" xfId="45008"/>
    <cellStyle name="Total 3 2 2 2 2 3" xfId="45009"/>
    <cellStyle name="Total 3 2 2 2 3" xfId="45010"/>
    <cellStyle name="Total 3 2 2 2 3 2" xfId="45011"/>
    <cellStyle name="Total 3 2 2 2 3 3" xfId="45012"/>
    <cellStyle name="Total 3 2 2 2 4" xfId="45013"/>
    <cellStyle name="Total 3 2 2 2 4 2" xfId="45014"/>
    <cellStyle name="Total 3 2 2 2 4 3" xfId="45015"/>
    <cellStyle name="Total 3 2 2 2 5" xfId="45016"/>
    <cellStyle name="Total 3 2 2 2 5 2" xfId="45017"/>
    <cellStyle name="Total 3 2 2 2 5 3" xfId="45018"/>
    <cellStyle name="Total 3 2 2 2 6" xfId="45019"/>
    <cellStyle name="Total 3 2 2 2 6 2" xfId="45020"/>
    <cellStyle name="Total 3 2 2 2 6 3" xfId="45021"/>
    <cellStyle name="Total 3 2 2 2 7" xfId="45022"/>
    <cellStyle name="Total 3 2 2 2 7 2" xfId="45023"/>
    <cellStyle name="Total 3 2 2 2 7 3" xfId="45024"/>
    <cellStyle name="Total 3 2 2 2 8" xfId="45025"/>
    <cellStyle name="Total 3 2 2 3" xfId="45026"/>
    <cellStyle name="Total 3 2 2 3 2" xfId="45027"/>
    <cellStyle name="Total 3 2 2 3 2 2" xfId="45028"/>
    <cellStyle name="Total 3 2 2 3 2 3" xfId="45029"/>
    <cellStyle name="Total 3 2 2 3 3" xfId="45030"/>
    <cellStyle name="Total 3 2 2 3 3 2" xfId="45031"/>
    <cellStyle name="Total 3 2 2 3 3 3" xfId="45032"/>
    <cellStyle name="Total 3 2 2 3 4" xfId="45033"/>
    <cellStyle name="Total 3 2 2 3 4 2" xfId="45034"/>
    <cellStyle name="Total 3 2 2 3 4 3" xfId="45035"/>
    <cellStyle name="Total 3 2 2 3 5" xfId="45036"/>
    <cellStyle name="Total 3 2 2 3 5 2" xfId="45037"/>
    <cellStyle name="Total 3 2 2 3 5 3" xfId="45038"/>
    <cellStyle name="Total 3 2 2 3 6" xfId="45039"/>
    <cellStyle name="Total 3 2 2 3 6 2" xfId="45040"/>
    <cellStyle name="Total 3 2 2 3 6 3" xfId="45041"/>
    <cellStyle name="Total 3 2 2 3 7" xfId="45042"/>
    <cellStyle name="Total 3 2 2 3 7 2" xfId="45043"/>
    <cellStyle name="Total 3 2 2 3 7 3" xfId="45044"/>
    <cellStyle name="Total 3 2 2 3 8" xfId="45045"/>
    <cellStyle name="Total 3 2 2 4" xfId="45046"/>
    <cellStyle name="Total 3 2 2 4 2" xfId="45047"/>
    <cellStyle name="Total 3 2 2 4 2 2" xfId="45048"/>
    <cellStyle name="Total 3 2 2 4 2 3" xfId="45049"/>
    <cellStyle name="Total 3 2 2 4 3" xfId="45050"/>
    <cellStyle name="Total 3 2 2 4 3 2" xfId="45051"/>
    <cellStyle name="Total 3 2 2 4 3 3" xfId="45052"/>
    <cellStyle name="Total 3 2 2 4 4" xfId="45053"/>
    <cellStyle name="Total 3 2 2 4 4 2" xfId="45054"/>
    <cellStyle name="Total 3 2 2 4 4 3" xfId="45055"/>
    <cellStyle name="Total 3 2 2 4 5" xfId="45056"/>
    <cellStyle name="Total 3 2 2 4 5 2" xfId="45057"/>
    <cellStyle name="Total 3 2 2 4 5 3" xfId="45058"/>
    <cellStyle name="Total 3 2 2 4 6" xfId="45059"/>
    <cellStyle name="Total 3 2 2 4 6 2" xfId="45060"/>
    <cellStyle name="Total 3 2 2 4 6 3" xfId="45061"/>
    <cellStyle name="Total 3 2 2 4 7" xfId="45062"/>
    <cellStyle name="Total 3 2 2 4 7 2" xfId="45063"/>
    <cellStyle name="Total 3 2 2 4 7 3" xfId="45064"/>
    <cellStyle name="Total 3 2 2 4 8" xfId="45065"/>
    <cellStyle name="Total 3 2 2 5" xfId="45066"/>
    <cellStyle name="Total 3 2 2 5 2" xfId="45067"/>
    <cellStyle name="Total 3 2 2 5 2 2" xfId="45068"/>
    <cellStyle name="Total 3 2 2 5 2 3" xfId="45069"/>
    <cellStyle name="Total 3 2 2 5 3" xfId="45070"/>
    <cellStyle name="Total 3 2 2 5 3 2" xfId="45071"/>
    <cellStyle name="Total 3 2 2 5 3 3" xfId="45072"/>
    <cellStyle name="Total 3 2 2 5 4" xfId="45073"/>
    <cellStyle name="Total 3 2 2 5 4 2" xfId="45074"/>
    <cellStyle name="Total 3 2 2 5 4 3" xfId="45075"/>
    <cellStyle name="Total 3 2 2 5 5" xfId="45076"/>
    <cellStyle name="Total 3 2 2 5 5 2" xfId="45077"/>
    <cellStyle name="Total 3 2 2 5 5 3" xfId="45078"/>
    <cellStyle name="Total 3 2 2 5 6" xfId="45079"/>
    <cellStyle name="Total 3 2 2 5 6 2" xfId="45080"/>
    <cellStyle name="Total 3 2 2 5 6 3" xfId="45081"/>
    <cellStyle name="Total 3 2 2 5 7" xfId="45082"/>
    <cellStyle name="Total 3 2 2 5 7 2" xfId="45083"/>
    <cellStyle name="Total 3 2 2 5 7 3" xfId="45084"/>
    <cellStyle name="Total 3 2 2 5 8" xfId="45085"/>
    <cellStyle name="Total 3 2 2 6" xfId="45086"/>
    <cellStyle name="Total 3 2 2 6 2" xfId="45087"/>
    <cellStyle name="Total 3 2 2 6 3" xfId="45088"/>
    <cellStyle name="Total 3 2 2 7" xfId="45089"/>
    <cellStyle name="Total 3 2 2 7 2" xfId="45090"/>
    <cellStyle name="Total 3 2 2 7 3" xfId="45091"/>
    <cellStyle name="Total 3 2 2 8" xfId="45092"/>
    <cellStyle name="Total 3 2 2 8 2" xfId="45093"/>
    <cellStyle name="Total 3 2 2 8 3" xfId="45094"/>
    <cellStyle name="Total 3 2 2 9" xfId="45095"/>
    <cellStyle name="Total 3 2 2 9 2" xfId="45096"/>
    <cellStyle name="Total 3 2 2 9 3" xfId="45097"/>
    <cellStyle name="Total 3 2 3" xfId="45098"/>
    <cellStyle name="Total 3 2 3 10" xfId="45099"/>
    <cellStyle name="Total 3 2 3 10 2" xfId="45100"/>
    <cellStyle name="Total 3 2 3 10 3" xfId="45101"/>
    <cellStyle name="Total 3 2 3 11" xfId="45102"/>
    <cellStyle name="Total 3 2 3 11 2" xfId="45103"/>
    <cellStyle name="Total 3 2 3 11 3" xfId="45104"/>
    <cellStyle name="Total 3 2 3 12" xfId="45105"/>
    <cellStyle name="Total 3 2 3 2" xfId="45106"/>
    <cellStyle name="Total 3 2 3 2 2" xfId="45107"/>
    <cellStyle name="Total 3 2 3 2 2 2" xfId="45108"/>
    <cellStyle name="Total 3 2 3 2 2 3" xfId="45109"/>
    <cellStyle name="Total 3 2 3 2 3" xfId="45110"/>
    <cellStyle name="Total 3 2 3 2 3 2" xfId="45111"/>
    <cellStyle name="Total 3 2 3 2 3 3" xfId="45112"/>
    <cellStyle name="Total 3 2 3 2 4" xfId="45113"/>
    <cellStyle name="Total 3 2 3 2 4 2" xfId="45114"/>
    <cellStyle name="Total 3 2 3 2 4 3" xfId="45115"/>
    <cellStyle name="Total 3 2 3 2 5" xfId="45116"/>
    <cellStyle name="Total 3 2 3 2 5 2" xfId="45117"/>
    <cellStyle name="Total 3 2 3 2 5 3" xfId="45118"/>
    <cellStyle name="Total 3 2 3 2 6" xfId="45119"/>
    <cellStyle name="Total 3 2 3 2 6 2" xfId="45120"/>
    <cellStyle name="Total 3 2 3 2 6 3" xfId="45121"/>
    <cellStyle name="Total 3 2 3 2 7" xfId="45122"/>
    <cellStyle name="Total 3 2 3 2 7 2" xfId="45123"/>
    <cellStyle name="Total 3 2 3 2 7 3" xfId="45124"/>
    <cellStyle name="Total 3 2 3 2 8" xfId="45125"/>
    <cellStyle name="Total 3 2 3 3" xfId="45126"/>
    <cellStyle name="Total 3 2 3 3 2" xfId="45127"/>
    <cellStyle name="Total 3 2 3 3 2 2" xfId="45128"/>
    <cellStyle name="Total 3 2 3 3 2 3" xfId="45129"/>
    <cellStyle name="Total 3 2 3 3 3" xfId="45130"/>
    <cellStyle name="Total 3 2 3 3 3 2" xfId="45131"/>
    <cellStyle name="Total 3 2 3 3 3 3" xfId="45132"/>
    <cellStyle name="Total 3 2 3 3 4" xfId="45133"/>
    <cellStyle name="Total 3 2 3 3 4 2" xfId="45134"/>
    <cellStyle name="Total 3 2 3 3 4 3" xfId="45135"/>
    <cellStyle name="Total 3 2 3 3 5" xfId="45136"/>
    <cellStyle name="Total 3 2 3 3 5 2" xfId="45137"/>
    <cellStyle name="Total 3 2 3 3 5 3" xfId="45138"/>
    <cellStyle name="Total 3 2 3 3 6" xfId="45139"/>
    <cellStyle name="Total 3 2 3 3 6 2" xfId="45140"/>
    <cellStyle name="Total 3 2 3 3 6 3" xfId="45141"/>
    <cellStyle name="Total 3 2 3 3 7" xfId="45142"/>
    <cellStyle name="Total 3 2 3 3 7 2" xfId="45143"/>
    <cellStyle name="Total 3 2 3 3 7 3" xfId="45144"/>
    <cellStyle name="Total 3 2 3 3 8" xfId="45145"/>
    <cellStyle name="Total 3 2 3 4" xfId="45146"/>
    <cellStyle name="Total 3 2 3 4 2" xfId="45147"/>
    <cellStyle name="Total 3 2 3 4 2 2" xfId="45148"/>
    <cellStyle name="Total 3 2 3 4 2 3" xfId="45149"/>
    <cellStyle name="Total 3 2 3 4 3" xfId="45150"/>
    <cellStyle name="Total 3 2 3 4 3 2" xfId="45151"/>
    <cellStyle name="Total 3 2 3 4 3 3" xfId="45152"/>
    <cellStyle name="Total 3 2 3 4 4" xfId="45153"/>
    <cellStyle name="Total 3 2 3 4 4 2" xfId="45154"/>
    <cellStyle name="Total 3 2 3 4 4 3" xfId="45155"/>
    <cellStyle name="Total 3 2 3 4 5" xfId="45156"/>
    <cellStyle name="Total 3 2 3 4 5 2" xfId="45157"/>
    <cellStyle name="Total 3 2 3 4 5 3" xfId="45158"/>
    <cellStyle name="Total 3 2 3 4 6" xfId="45159"/>
    <cellStyle name="Total 3 2 3 4 6 2" xfId="45160"/>
    <cellStyle name="Total 3 2 3 4 6 3" xfId="45161"/>
    <cellStyle name="Total 3 2 3 4 7" xfId="45162"/>
    <cellStyle name="Total 3 2 3 4 7 2" xfId="45163"/>
    <cellStyle name="Total 3 2 3 4 7 3" xfId="45164"/>
    <cellStyle name="Total 3 2 3 4 8" xfId="45165"/>
    <cellStyle name="Total 3 2 3 5" xfId="45166"/>
    <cellStyle name="Total 3 2 3 5 2" xfId="45167"/>
    <cellStyle name="Total 3 2 3 5 2 2" xfId="45168"/>
    <cellStyle name="Total 3 2 3 5 2 3" xfId="45169"/>
    <cellStyle name="Total 3 2 3 5 3" xfId="45170"/>
    <cellStyle name="Total 3 2 3 5 3 2" xfId="45171"/>
    <cellStyle name="Total 3 2 3 5 3 3" xfId="45172"/>
    <cellStyle name="Total 3 2 3 5 4" xfId="45173"/>
    <cellStyle name="Total 3 2 3 5 4 2" xfId="45174"/>
    <cellStyle name="Total 3 2 3 5 4 3" xfId="45175"/>
    <cellStyle name="Total 3 2 3 5 5" xfId="45176"/>
    <cellStyle name="Total 3 2 3 5 5 2" xfId="45177"/>
    <cellStyle name="Total 3 2 3 5 5 3" xfId="45178"/>
    <cellStyle name="Total 3 2 3 5 6" xfId="45179"/>
    <cellStyle name="Total 3 2 3 5 6 2" xfId="45180"/>
    <cellStyle name="Total 3 2 3 5 6 3" xfId="45181"/>
    <cellStyle name="Total 3 2 3 5 7" xfId="45182"/>
    <cellStyle name="Total 3 2 3 5 7 2" xfId="45183"/>
    <cellStyle name="Total 3 2 3 5 7 3" xfId="45184"/>
    <cellStyle name="Total 3 2 3 5 8" xfId="45185"/>
    <cellStyle name="Total 3 2 3 6" xfId="45186"/>
    <cellStyle name="Total 3 2 3 6 2" xfId="45187"/>
    <cellStyle name="Total 3 2 3 6 3" xfId="45188"/>
    <cellStyle name="Total 3 2 3 7" xfId="45189"/>
    <cellStyle name="Total 3 2 3 7 2" xfId="45190"/>
    <cellStyle name="Total 3 2 3 7 3" xfId="45191"/>
    <cellStyle name="Total 3 2 3 8" xfId="45192"/>
    <cellStyle name="Total 3 2 3 8 2" xfId="45193"/>
    <cellStyle name="Total 3 2 3 8 3" xfId="45194"/>
    <cellStyle name="Total 3 2 3 9" xfId="45195"/>
    <cellStyle name="Total 3 2 3 9 2" xfId="45196"/>
    <cellStyle name="Total 3 2 3 9 3" xfId="45197"/>
    <cellStyle name="Total 3 2 4" xfId="45198"/>
    <cellStyle name="Total 3 2 4 2" xfId="45199"/>
    <cellStyle name="Total 3 2 4 2 2" xfId="45200"/>
    <cellStyle name="Total 3 2 4 2 3" xfId="45201"/>
    <cellStyle name="Total 3 2 4 3" xfId="45202"/>
    <cellStyle name="Total 3 2 4 3 2" xfId="45203"/>
    <cellStyle name="Total 3 2 4 3 3" xfId="45204"/>
    <cellStyle name="Total 3 2 4 4" xfId="45205"/>
    <cellStyle name="Total 3 2 4 4 2" xfId="45206"/>
    <cellStyle name="Total 3 2 4 4 3" xfId="45207"/>
    <cellStyle name="Total 3 2 4 5" xfId="45208"/>
    <cellStyle name="Total 3 2 4 5 2" xfId="45209"/>
    <cellStyle name="Total 3 2 4 5 3" xfId="45210"/>
    <cellStyle name="Total 3 2 4 6" xfId="45211"/>
    <cellStyle name="Total 3 2 4 6 2" xfId="45212"/>
    <cellStyle name="Total 3 2 4 6 3" xfId="45213"/>
    <cellStyle name="Total 3 2 4 7" xfId="45214"/>
    <cellStyle name="Total 3 2 4 7 2" xfId="45215"/>
    <cellStyle name="Total 3 2 4 7 3" xfId="45216"/>
    <cellStyle name="Total 3 2 4 8" xfId="45217"/>
    <cellStyle name="Total 3 2 5" xfId="45218"/>
    <cellStyle name="Total 3 2 5 2" xfId="45219"/>
    <cellStyle name="Total 3 2 5 2 2" xfId="45220"/>
    <cellStyle name="Total 3 2 5 2 3" xfId="45221"/>
    <cellStyle name="Total 3 2 5 3" xfId="45222"/>
    <cellStyle name="Total 3 2 5 3 2" xfId="45223"/>
    <cellStyle name="Total 3 2 5 3 3" xfId="45224"/>
    <cellStyle name="Total 3 2 5 4" xfId="45225"/>
    <cellStyle name="Total 3 2 5 4 2" xfId="45226"/>
    <cellStyle name="Total 3 2 5 4 3" xfId="45227"/>
    <cellStyle name="Total 3 2 5 5" xfId="45228"/>
    <cellStyle name="Total 3 2 5 5 2" xfId="45229"/>
    <cellStyle name="Total 3 2 5 5 3" xfId="45230"/>
    <cellStyle name="Total 3 2 5 6" xfId="45231"/>
    <cellStyle name="Total 3 2 5 6 2" xfId="45232"/>
    <cellStyle name="Total 3 2 5 6 3" xfId="45233"/>
    <cellStyle name="Total 3 2 5 7" xfId="45234"/>
    <cellStyle name="Total 3 2 5 7 2" xfId="45235"/>
    <cellStyle name="Total 3 2 5 7 3" xfId="45236"/>
    <cellStyle name="Total 3 2 5 8" xfId="45237"/>
    <cellStyle name="Total 3 3" xfId="45238"/>
    <cellStyle name="Total 3 3 10" xfId="45239"/>
    <cellStyle name="Total 3 3 10 2" xfId="45240"/>
    <cellStyle name="Total 3 3 10 3" xfId="45241"/>
    <cellStyle name="Total 3 3 11" xfId="45242"/>
    <cellStyle name="Total 3 3 11 2" xfId="45243"/>
    <cellStyle name="Total 3 3 11 3" xfId="45244"/>
    <cellStyle name="Total 3 3 12" xfId="45245"/>
    <cellStyle name="Total 3 3 12 2" xfId="45246"/>
    <cellStyle name="Total 3 3 12 3" xfId="45247"/>
    <cellStyle name="Total 3 3 13" xfId="45248"/>
    <cellStyle name="Total 3 3 14" xfId="45249"/>
    <cellStyle name="Total 3 3 2" xfId="45250"/>
    <cellStyle name="Total 3 3 2 10" xfId="45251"/>
    <cellStyle name="Total 3 3 2 10 2" xfId="45252"/>
    <cellStyle name="Total 3 3 2 10 3" xfId="45253"/>
    <cellStyle name="Total 3 3 2 11" xfId="45254"/>
    <cellStyle name="Total 3 3 2 11 2" xfId="45255"/>
    <cellStyle name="Total 3 3 2 11 3" xfId="45256"/>
    <cellStyle name="Total 3 3 2 12" xfId="45257"/>
    <cellStyle name="Total 3 3 2 13" xfId="45258"/>
    <cellStyle name="Total 3 3 2 2" xfId="45259"/>
    <cellStyle name="Total 3 3 2 2 2" xfId="45260"/>
    <cellStyle name="Total 3 3 2 2 2 2" xfId="45261"/>
    <cellStyle name="Total 3 3 2 2 2 3" xfId="45262"/>
    <cellStyle name="Total 3 3 2 2 3" xfId="45263"/>
    <cellStyle name="Total 3 3 2 2 3 2" xfId="45264"/>
    <cellStyle name="Total 3 3 2 2 3 3" xfId="45265"/>
    <cellStyle name="Total 3 3 2 2 4" xfId="45266"/>
    <cellStyle name="Total 3 3 2 2 4 2" xfId="45267"/>
    <cellStyle name="Total 3 3 2 2 4 3" xfId="45268"/>
    <cellStyle name="Total 3 3 2 2 5" xfId="45269"/>
    <cellStyle name="Total 3 3 2 2 5 2" xfId="45270"/>
    <cellStyle name="Total 3 3 2 2 5 3" xfId="45271"/>
    <cellStyle name="Total 3 3 2 2 6" xfId="45272"/>
    <cellStyle name="Total 3 3 2 2 6 2" xfId="45273"/>
    <cellStyle name="Total 3 3 2 2 6 3" xfId="45274"/>
    <cellStyle name="Total 3 3 2 2 7" xfId="45275"/>
    <cellStyle name="Total 3 3 2 2 7 2" xfId="45276"/>
    <cellStyle name="Total 3 3 2 2 7 3" xfId="45277"/>
    <cellStyle name="Total 3 3 2 2 8" xfId="45278"/>
    <cellStyle name="Total 3 3 2 2 9" xfId="45279"/>
    <cellStyle name="Total 3 3 2 3" xfId="45280"/>
    <cellStyle name="Total 3 3 2 3 2" xfId="45281"/>
    <cellStyle name="Total 3 3 2 3 2 2" xfId="45282"/>
    <cellStyle name="Total 3 3 2 3 2 3" xfId="45283"/>
    <cellStyle name="Total 3 3 2 3 3" xfId="45284"/>
    <cellStyle name="Total 3 3 2 3 3 2" xfId="45285"/>
    <cellStyle name="Total 3 3 2 3 3 3" xfId="45286"/>
    <cellStyle name="Total 3 3 2 3 4" xfId="45287"/>
    <cellStyle name="Total 3 3 2 3 4 2" xfId="45288"/>
    <cellStyle name="Total 3 3 2 3 4 3" xfId="45289"/>
    <cellStyle name="Total 3 3 2 3 5" xfId="45290"/>
    <cellStyle name="Total 3 3 2 3 5 2" xfId="45291"/>
    <cellStyle name="Total 3 3 2 3 5 3" xfId="45292"/>
    <cellStyle name="Total 3 3 2 3 6" xfId="45293"/>
    <cellStyle name="Total 3 3 2 3 6 2" xfId="45294"/>
    <cellStyle name="Total 3 3 2 3 6 3" xfId="45295"/>
    <cellStyle name="Total 3 3 2 3 7" xfId="45296"/>
    <cellStyle name="Total 3 3 2 3 7 2" xfId="45297"/>
    <cellStyle name="Total 3 3 2 3 7 3" xfId="45298"/>
    <cellStyle name="Total 3 3 2 3 8" xfId="45299"/>
    <cellStyle name="Total 3 3 2 3 9" xfId="45300"/>
    <cellStyle name="Total 3 3 2 4" xfId="45301"/>
    <cellStyle name="Total 3 3 2 4 2" xfId="45302"/>
    <cellStyle name="Total 3 3 2 4 2 2" xfId="45303"/>
    <cellStyle name="Total 3 3 2 4 2 3" xfId="45304"/>
    <cellStyle name="Total 3 3 2 4 3" xfId="45305"/>
    <cellStyle name="Total 3 3 2 4 3 2" xfId="45306"/>
    <cellStyle name="Total 3 3 2 4 3 3" xfId="45307"/>
    <cellStyle name="Total 3 3 2 4 4" xfId="45308"/>
    <cellStyle name="Total 3 3 2 4 4 2" xfId="45309"/>
    <cellStyle name="Total 3 3 2 4 4 3" xfId="45310"/>
    <cellStyle name="Total 3 3 2 4 5" xfId="45311"/>
    <cellStyle name="Total 3 3 2 4 5 2" xfId="45312"/>
    <cellStyle name="Total 3 3 2 4 5 3" xfId="45313"/>
    <cellStyle name="Total 3 3 2 4 6" xfId="45314"/>
    <cellStyle name="Total 3 3 2 4 6 2" xfId="45315"/>
    <cellStyle name="Total 3 3 2 4 6 3" xfId="45316"/>
    <cellStyle name="Total 3 3 2 4 7" xfId="45317"/>
    <cellStyle name="Total 3 3 2 4 7 2" xfId="45318"/>
    <cellStyle name="Total 3 3 2 4 7 3" xfId="45319"/>
    <cellStyle name="Total 3 3 2 4 8" xfId="45320"/>
    <cellStyle name="Total 3 3 2 4 9" xfId="45321"/>
    <cellStyle name="Total 3 3 2 5" xfId="45322"/>
    <cellStyle name="Total 3 3 2 5 2" xfId="45323"/>
    <cellStyle name="Total 3 3 2 5 2 2" xfId="45324"/>
    <cellStyle name="Total 3 3 2 5 2 3" xfId="45325"/>
    <cellStyle name="Total 3 3 2 5 3" xfId="45326"/>
    <cellStyle name="Total 3 3 2 5 3 2" xfId="45327"/>
    <cellStyle name="Total 3 3 2 5 3 3" xfId="45328"/>
    <cellStyle name="Total 3 3 2 5 4" xfId="45329"/>
    <cellStyle name="Total 3 3 2 5 4 2" xfId="45330"/>
    <cellStyle name="Total 3 3 2 5 4 3" xfId="45331"/>
    <cellStyle name="Total 3 3 2 5 5" xfId="45332"/>
    <cellStyle name="Total 3 3 2 5 5 2" xfId="45333"/>
    <cellStyle name="Total 3 3 2 5 5 3" xfId="45334"/>
    <cellStyle name="Total 3 3 2 5 6" xfId="45335"/>
    <cellStyle name="Total 3 3 2 5 6 2" xfId="45336"/>
    <cellStyle name="Total 3 3 2 5 6 3" xfId="45337"/>
    <cellStyle name="Total 3 3 2 5 7" xfId="45338"/>
    <cellStyle name="Total 3 3 2 5 7 2" xfId="45339"/>
    <cellStyle name="Total 3 3 2 5 7 3" xfId="45340"/>
    <cellStyle name="Total 3 3 2 5 8" xfId="45341"/>
    <cellStyle name="Total 3 3 2 5 9" xfId="45342"/>
    <cellStyle name="Total 3 3 2 6" xfId="45343"/>
    <cellStyle name="Total 3 3 2 6 2" xfId="45344"/>
    <cellStyle name="Total 3 3 2 6 3" xfId="45345"/>
    <cellStyle name="Total 3 3 2 7" xfId="45346"/>
    <cellStyle name="Total 3 3 2 7 2" xfId="45347"/>
    <cellStyle name="Total 3 3 2 7 3" xfId="45348"/>
    <cellStyle name="Total 3 3 2 8" xfId="45349"/>
    <cellStyle name="Total 3 3 2 8 2" xfId="45350"/>
    <cellStyle name="Total 3 3 2 8 3" xfId="45351"/>
    <cellStyle name="Total 3 3 2 9" xfId="45352"/>
    <cellStyle name="Total 3 3 2 9 2" xfId="45353"/>
    <cellStyle name="Total 3 3 2 9 3" xfId="45354"/>
    <cellStyle name="Total 3 3 3" xfId="45355"/>
    <cellStyle name="Total 3 3 3 2" xfId="45356"/>
    <cellStyle name="Total 3 3 3 2 2" xfId="45357"/>
    <cellStyle name="Total 3 3 3 2 3" xfId="45358"/>
    <cellStyle name="Total 3 3 3 3" xfId="45359"/>
    <cellStyle name="Total 3 3 3 3 2" xfId="45360"/>
    <cellStyle name="Total 3 3 3 3 3" xfId="45361"/>
    <cellStyle name="Total 3 3 3 4" xfId="45362"/>
    <cellStyle name="Total 3 3 3 4 2" xfId="45363"/>
    <cellStyle name="Total 3 3 3 4 3" xfId="45364"/>
    <cellStyle name="Total 3 3 3 5" xfId="45365"/>
    <cellStyle name="Total 3 3 3 5 2" xfId="45366"/>
    <cellStyle name="Total 3 3 3 5 3" xfId="45367"/>
    <cellStyle name="Total 3 3 3 6" xfId="45368"/>
    <cellStyle name="Total 3 3 3 6 2" xfId="45369"/>
    <cellStyle name="Total 3 3 3 6 3" xfId="45370"/>
    <cellStyle name="Total 3 3 3 7" xfId="45371"/>
    <cellStyle name="Total 3 3 3 7 2" xfId="45372"/>
    <cellStyle name="Total 3 3 3 7 3" xfId="45373"/>
    <cellStyle name="Total 3 3 3 8" xfId="45374"/>
    <cellStyle name="Total 3 3 3 9" xfId="45375"/>
    <cellStyle name="Total 3 3 4" xfId="45376"/>
    <cellStyle name="Total 3 3 4 2" xfId="45377"/>
    <cellStyle name="Total 3 3 4 2 2" xfId="45378"/>
    <cellStyle name="Total 3 3 4 2 3" xfId="45379"/>
    <cellStyle name="Total 3 3 4 3" xfId="45380"/>
    <cellStyle name="Total 3 3 4 3 2" xfId="45381"/>
    <cellStyle name="Total 3 3 4 3 3" xfId="45382"/>
    <cellStyle name="Total 3 3 4 4" xfId="45383"/>
    <cellStyle name="Total 3 3 4 4 2" xfId="45384"/>
    <cellStyle name="Total 3 3 4 4 3" xfId="45385"/>
    <cellStyle name="Total 3 3 4 5" xfId="45386"/>
    <cellStyle name="Total 3 3 4 5 2" xfId="45387"/>
    <cellStyle name="Total 3 3 4 5 3" xfId="45388"/>
    <cellStyle name="Total 3 3 4 6" xfId="45389"/>
    <cellStyle name="Total 3 3 4 6 2" xfId="45390"/>
    <cellStyle name="Total 3 3 4 6 3" xfId="45391"/>
    <cellStyle name="Total 3 3 4 7" xfId="45392"/>
    <cellStyle name="Total 3 3 4 7 2" xfId="45393"/>
    <cellStyle name="Total 3 3 4 7 3" xfId="45394"/>
    <cellStyle name="Total 3 3 4 8" xfId="45395"/>
    <cellStyle name="Total 3 3 4 9" xfId="45396"/>
    <cellStyle name="Total 3 3 5" xfId="45397"/>
    <cellStyle name="Total 3 3 5 2" xfId="45398"/>
    <cellStyle name="Total 3 3 5 2 2" xfId="45399"/>
    <cellStyle name="Total 3 3 5 2 3" xfId="45400"/>
    <cellStyle name="Total 3 3 5 3" xfId="45401"/>
    <cellStyle name="Total 3 3 5 3 2" xfId="45402"/>
    <cellStyle name="Total 3 3 5 3 3" xfId="45403"/>
    <cellStyle name="Total 3 3 5 4" xfId="45404"/>
    <cellStyle name="Total 3 3 5 4 2" xfId="45405"/>
    <cellStyle name="Total 3 3 5 4 3" xfId="45406"/>
    <cellStyle name="Total 3 3 5 5" xfId="45407"/>
    <cellStyle name="Total 3 3 5 5 2" xfId="45408"/>
    <cellStyle name="Total 3 3 5 5 3" xfId="45409"/>
    <cellStyle name="Total 3 3 5 6" xfId="45410"/>
    <cellStyle name="Total 3 3 5 6 2" xfId="45411"/>
    <cellStyle name="Total 3 3 5 6 3" xfId="45412"/>
    <cellStyle name="Total 3 3 5 7" xfId="45413"/>
    <cellStyle name="Total 3 3 5 7 2" xfId="45414"/>
    <cellStyle name="Total 3 3 5 7 3" xfId="45415"/>
    <cellStyle name="Total 3 3 5 8" xfId="45416"/>
    <cellStyle name="Total 3 3 5 9" xfId="45417"/>
    <cellStyle name="Total 3 3 6" xfId="45418"/>
    <cellStyle name="Total 3 3 6 2" xfId="45419"/>
    <cellStyle name="Total 3 3 6 2 2" xfId="45420"/>
    <cellStyle name="Total 3 3 6 2 3" xfId="45421"/>
    <cellStyle name="Total 3 3 6 3" xfId="45422"/>
    <cellStyle name="Total 3 3 6 3 2" xfId="45423"/>
    <cellStyle name="Total 3 3 6 3 3" xfId="45424"/>
    <cellStyle name="Total 3 3 6 4" xfId="45425"/>
    <cellStyle name="Total 3 3 6 4 2" xfId="45426"/>
    <cellStyle name="Total 3 3 6 4 3" xfId="45427"/>
    <cellStyle name="Total 3 3 6 5" xfId="45428"/>
    <cellStyle name="Total 3 3 6 5 2" xfId="45429"/>
    <cellStyle name="Total 3 3 6 5 3" xfId="45430"/>
    <cellStyle name="Total 3 3 6 6" xfId="45431"/>
    <cellStyle name="Total 3 3 6 6 2" xfId="45432"/>
    <cellStyle name="Total 3 3 6 6 3" xfId="45433"/>
    <cellStyle name="Total 3 3 6 7" xfId="45434"/>
    <cellStyle name="Total 3 3 6 7 2" xfId="45435"/>
    <cellStyle name="Total 3 3 6 7 3" xfId="45436"/>
    <cellStyle name="Total 3 3 6 8" xfId="45437"/>
    <cellStyle name="Total 3 3 6 9" xfId="45438"/>
    <cellStyle name="Total 3 3 7" xfId="45439"/>
    <cellStyle name="Total 3 3 7 2" xfId="45440"/>
    <cellStyle name="Total 3 3 7 3" xfId="45441"/>
    <cellStyle name="Total 3 3 8" xfId="45442"/>
    <cellStyle name="Total 3 3 8 2" xfId="45443"/>
    <cellStyle name="Total 3 3 8 3" xfId="45444"/>
    <cellStyle name="Total 3 3 9" xfId="45445"/>
    <cellStyle name="Total 3 3 9 2" xfId="45446"/>
    <cellStyle name="Total 3 3 9 3" xfId="45447"/>
    <cellStyle name="Total 3 4" xfId="45448"/>
    <cellStyle name="Total 3 4 10" xfId="45449"/>
    <cellStyle name="Total 3 4 10 2" xfId="45450"/>
    <cellStyle name="Total 3 4 10 3" xfId="45451"/>
    <cellStyle name="Total 3 4 11" xfId="45452"/>
    <cellStyle name="Total 3 4 11 2" xfId="45453"/>
    <cellStyle name="Total 3 4 11 3" xfId="45454"/>
    <cellStyle name="Total 3 4 12" xfId="45455"/>
    <cellStyle name="Total 3 4 2" xfId="45456"/>
    <cellStyle name="Total 3 4 2 2" xfId="45457"/>
    <cellStyle name="Total 3 4 2 2 2" xfId="45458"/>
    <cellStyle name="Total 3 4 2 2 3" xfId="45459"/>
    <cellStyle name="Total 3 4 2 3" xfId="45460"/>
    <cellStyle name="Total 3 4 2 3 2" xfId="45461"/>
    <cellStyle name="Total 3 4 2 3 3" xfId="45462"/>
    <cellStyle name="Total 3 4 2 4" xfId="45463"/>
    <cellStyle name="Total 3 4 2 4 2" xfId="45464"/>
    <cellStyle name="Total 3 4 2 4 3" xfId="45465"/>
    <cellStyle name="Total 3 4 2 5" xfId="45466"/>
    <cellStyle name="Total 3 4 2 5 2" xfId="45467"/>
    <cellStyle name="Total 3 4 2 5 3" xfId="45468"/>
    <cellStyle name="Total 3 4 2 6" xfId="45469"/>
    <cellStyle name="Total 3 4 2 6 2" xfId="45470"/>
    <cellStyle name="Total 3 4 2 6 3" xfId="45471"/>
    <cellStyle name="Total 3 4 2 7" xfId="45472"/>
    <cellStyle name="Total 3 4 2 7 2" xfId="45473"/>
    <cellStyle name="Total 3 4 2 7 3" xfId="45474"/>
    <cellStyle name="Total 3 4 2 8" xfId="45475"/>
    <cellStyle name="Total 3 4 3" xfId="45476"/>
    <cellStyle name="Total 3 4 3 2" xfId="45477"/>
    <cellStyle name="Total 3 4 3 2 2" xfId="45478"/>
    <cellStyle name="Total 3 4 3 2 3" xfId="45479"/>
    <cellStyle name="Total 3 4 3 3" xfId="45480"/>
    <cellStyle name="Total 3 4 3 3 2" xfId="45481"/>
    <cellStyle name="Total 3 4 3 3 3" xfId="45482"/>
    <cellStyle name="Total 3 4 3 4" xfId="45483"/>
    <cellStyle name="Total 3 4 3 4 2" xfId="45484"/>
    <cellStyle name="Total 3 4 3 4 3" xfId="45485"/>
    <cellStyle name="Total 3 4 3 5" xfId="45486"/>
    <cellStyle name="Total 3 4 3 5 2" xfId="45487"/>
    <cellStyle name="Total 3 4 3 5 3" xfId="45488"/>
    <cellStyle name="Total 3 4 3 6" xfId="45489"/>
    <cellStyle name="Total 3 4 3 6 2" xfId="45490"/>
    <cellStyle name="Total 3 4 3 6 3" xfId="45491"/>
    <cellStyle name="Total 3 4 3 7" xfId="45492"/>
    <cellStyle name="Total 3 4 3 7 2" xfId="45493"/>
    <cellStyle name="Total 3 4 3 7 3" xfId="45494"/>
    <cellStyle name="Total 3 4 3 8" xfId="45495"/>
    <cellStyle name="Total 3 4 4" xfId="45496"/>
    <cellStyle name="Total 3 4 4 2" xfId="45497"/>
    <cellStyle name="Total 3 4 4 2 2" xfId="45498"/>
    <cellStyle name="Total 3 4 4 2 3" xfId="45499"/>
    <cellStyle name="Total 3 4 4 3" xfId="45500"/>
    <cellStyle name="Total 3 4 4 3 2" xfId="45501"/>
    <cellStyle name="Total 3 4 4 3 3" xfId="45502"/>
    <cellStyle name="Total 3 4 4 4" xfId="45503"/>
    <cellStyle name="Total 3 4 4 4 2" xfId="45504"/>
    <cellStyle name="Total 3 4 4 4 3" xfId="45505"/>
    <cellStyle name="Total 3 4 4 5" xfId="45506"/>
    <cellStyle name="Total 3 4 4 5 2" xfId="45507"/>
    <cellStyle name="Total 3 4 4 5 3" xfId="45508"/>
    <cellStyle name="Total 3 4 4 6" xfId="45509"/>
    <cellStyle name="Total 3 4 4 6 2" xfId="45510"/>
    <cellStyle name="Total 3 4 4 6 3" xfId="45511"/>
    <cellStyle name="Total 3 4 4 7" xfId="45512"/>
    <cellStyle name="Total 3 4 4 7 2" xfId="45513"/>
    <cellStyle name="Total 3 4 4 7 3" xfId="45514"/>
    <cellStyle name="Total 3 4 4 8" xfId="45515"/>
    <cellStyle name="Total 3 4 5" xfId="45516"/>
    <cellStyle name="Total 3 4 5 2" xfId="45517"/>
    <cellStyle name="Total 3 4 5 2 2" xfId="45518"/>
    <cellStyle name="Total 3 4 5 2 3" xfId="45519"/>
    <cellStyle name="Total 3 4 5 3" xfId="45520"/>
    <cellStyle name="Total 3 4 5 3 2" xfId="45521"/>
    <cellStyle name="Total 3 4 5 3 3" xfId="45522"/>
    <cellStyle name="Total 3 4 5 4" xfId="45523"/>
    <cellStyle name="Total 3 4 5 4 2" xfId="45524"/>
    <cellStyle name="Total 3 4 5 4 3" xfId="45525"/>
    <cellStyle name="Total 3 4 5 5" xfId="45526"/>
    <cellStyle name="Total 3 4 5 5 2" xfId="45527"/>
    <cellStyle name="Total 3 4 5 5 3" xfId="45528"/>
    <cellStyle name="Total 3 4 5 6" xfId="45529"/>
    <cellStyle name="Total 3 4 5 6 2" xfId="45530"/>
    <cellStyle name="Total 3 4 5 6 3" xfId="45531"/>
    <cellStyle name="Total 3 4 5 7" xfId="45532"/>
    <cellStyle name="Total 3 4 5 7 2" xfId="45533"/>
    <cellStyle name="Total 3 4 5 7 3" xfId="45534"/>
    <cellStyle name="Total 3 4 5 8" xfId="45535"/>
    <cellStyle name="Total 3 4 6" xfId="45536"/>
    <cellStyle name="Total 3 4 6 2" xfId="45537"/>
    <cellStyle name="Total 3 4 6 3" xfId="45538"/>
    <cellStyle name="Total 3 4 7" xfId="45539"/>
    <cellStyle name="Total 3 4 7 2" xfId="45540"/>
    <cellStyle name="Total 3 4 7 3" xfId="45541"/>
    <cellStyle name="Total 3 4 8" xfId="45542"/>
    <cellStyle name="Total 3 4 8 2" xfId="45543"/>
    <cellStyle name="Total 3 4 8 3" xfId="45544"/>
    <cellStyle name="Total 3 4 9" xfId="45545"/>
    <cellStyle name="Total 3 4 9 2" xfId="45546"/>
    <cellStyle name="Total 3 4 9 3" xfId="45547"/>
    <cellStyle name="Total 3 5" xfId="45548"/>
    <cellStyle name="Total 3 5 10" xfId="45549"/>
    <cellStyle name="Total 3 5 10 2" xfId="45550"/>
    <cellStyle name="Total 3 5 10 3" xfId="45551"/>
    <cellStyle name="Total 3 5 11" xfId="45552"/>
    <cellStyle name="Total 3 5 11 2" xfId="45553"/>
    <cellStyle name="Total 3 5 11 3" xfId="45554"/>
    <cellStyle name="Total 3 5 12" xfId="45555"/>
    <cellStyle name="Total 3 5 2" xfId="45556"/>
    <cellStyle name="Total 3 5 2 2" xfId="45557"/>
    <cellStyle name="Total 3 5 2 2 2" xfId="45558"/>
    <cellStyle name="Total 3 5 2 2 3" xfId="45559"/>
    <cellStyle name="Total 3 5 2 3" xfId="45560"/>
    <cellStyle name="Total 3 5 2 3 2" xfId="45561"/>
    <cellStyle name="Total 3 5 2 3 3" xfId="45562"/>
    <cellStyle name="Total 3 5 2 4" xfId="45563"/>
    <cellStyle name="Total 3 5 2 4 2" xfId="45564"/>
    <cellStyle name="Total 3 5 2 4 3" xfId="45565"/>
    <cellStyle name="Total 3 5 2 5" xfId="45566"/>
    <cellStyle name="Total 3 5 2 5 2" xfId="45567"/>
    <cellStyle name="Total 3 5 2 5 3" xfId="45568"/>
    <cellStyle name="Total 3 5 2 6" xfId="45569"/>
    <cellStyle name="Total 3 5 2 6 2" xfId="45570"/>
    <cellStyle name="Total 3 5 2 6 3" xfId="45571"/>
    <cellStyle name="Total 3 5 2 7" xfId="45572"/>
    <cellStyle name="Total 3 5 2 7 2" xfId="45573"/>
    <cellStyle name="Total 3 5 2 7 3" xfId="45574"/>
    <cellStyle name="Total 3 5 2 8" xfId="45575"/>
    <cellStyle name="Total 3 5 3" xfId="45576"/>
    <cellStyle name="Total 3 5 3 2" xfId="45577"/>
    <cellStyle name="Total 3 5 3 2 2" xfId="45578"/>
    <cellStyle name="Total 3 5 3 2 3" xfId="45579"/>
    <cellStyle name="Total 3 5 3 3" xfId="45580"/>
    <cellStyle name="Total 3 5 3 3 2" xfId="45581"/>
    <cellStyle name="Total 3 5 3 3 3" xfId="45582"/>
    <cellStyle name="Total 3 5 3 4" xfId="45583"/>
    <cellStyle name="Total 3 5 3 4 2" xfId="45584"/>
    <cellStyle name="Total 3 5 3 4 3" xfId="45585"/>
    <cellStyle name="Total 3 5 3 5" xfId="45586"/>
    <cellStyle name="Total 3 5 3 5 2" xfId="45587"/>
    <cellStyle name="Total 3 5 3 5 3" xfId="45588"/>
    <cellStyle name="Total 3 5 3 6" xfId="45589"/>
    <cellStyle name="Total 3 5 3 6 2" xfId="45590"/>
    <cellStyle name="Total 3 5 3 6 3" xfId="45591"/>
    <cellStyle name="Total 3 5 3 7" xfId="45592"/>
    <cellStyle name="Total 3 5 3 7 2" xfId="45593"/>
    <cellStyle name="Total 3 5 3 7 3" xfId="45594"/>
    <cellStyle name="Total 3 5 3 8" xfId="45595"/>
    <cellStyle name="Total 3 5 4" xfId="45596"/>
    <cellStyle name="Total 3 5 4 2" xfId="45597"/>
    <cellStyle name="Total 3 5 4 2 2" xfId="45598"/>
    <cellStyle name="Total 3 5 4 2 3" xfId="45599"/>
    <cellStyle name="Total 3 5 4 3" xfId="45600"/>
    <cellStyle name="Total 3 5 4 3 2" xfId="45601"/>
    <cellStyle name="Total 3 5 4 3 3" xfId="45602"/>
    <cellStyle name="Total 3 5 4 4" xfId="45603"/>
    <cellStyle name="Total 3 5 4 4 2" xfId="45604"/>
    <cellStyle name="Total 3 5 4 4 3" xfId="45605"/>
    <cellStyle name="Total 3 5 4 5" xfId="45606"/>
    <cellStyle name="Total 3 5 4 5 2" xfId="45607"/>
    <cellStyle name="Total 3 5 4 5 3" xfId="45608"/>
    <cellStyle name="Total 3 5 4 6" xfId="45609"/>
    <cellStyle name="Total 3 5 4 6 2" xfId="45610"/>
    <cellStyle name="Total 3 5 4 6 3" xfId="45611"/>
    <cellStyle name="Total 3 5 4 7" xfId="45612"/>
    <cellStyle name="Total 3 5 4 7 2" xfId="45613"/>
    <cellStyle name="Total 3 5 4 7 3" xfId="45614"/>
    <cellStyle name="Total 3 5 4 8" xfId="45615"/>
    <cellStyle name="Total 3 5 5" xfId="45616"/>
    <cellStyle name="Total 3 5 5 2" xfId="45617"/>
    <cellStyle name="Total 3 5 5 2 2" xfId="45618"/>
    <cellStyle name="Total 3 5 5 2 3" xfId="45619"/>
    <cellStyle name="Total 3 5 5 3" xfId="45620"/>
    <cellStyle name="Total 3 5 5 3 2" xfId="45621"/>
    <cellStyle name="Total 3 5 5 3 3" xfId="45622"/>
    <cellStyle name="Total 3 5 5 4" xfId="45623"/>
    <cellStyle name="Total 3 5 5 4 2" xfId="45624"/>
    <cellStyle name="Total 3 5 5 4 3" xfId="45625"/>
    <cellStyle name="Total 3 5 5 5" xfId="45626"/>
    <cellStyle name="Total 3 5 5 5 2" xfId="45627"/>
    <cellStyle name="Total 3 5 5 5 3" xfId="45628"/>
    <cellStyle name="Total 3 5 5 6" xfId="45629"/>
    <cellStyle name="Total 3 5 5 6 2" xfId="45630"/>
    <cellStyle name="Total 3 5 5 6 3" xfId="45631"/>
    <cellStyle name="Total 3 5 5 7" xfId="45632"/>
    <cellStyle name="Total 3 5 5 7 2" xfId="45633"/>
    <cellStyle name="Total 3 5 5 7 3" xfId="45634"/>
    <cellStyle name="Total 3 5 5 8" xfId="45635"/>
    <cellStyle name="Total 3 5 6" xfId="45636"/>
    <cellStyle name="Total 3 5 6 2" xfId="45637"/>
    <cellStyle name="Total 3 5 6 3" xfId="45638"/>
    <cellStyle name="Total 3 5 7" xfId="45639"/>
    <cellStyle name="Total 3 5 7 2" xfId="45640"/>
    <cellStyle name="Total 3 5 7 3" xfId="45641"/>
    <cellStyle name="Total 3 5 8" xfId="45642"/>
    <cellStyle name="Total 3 5 8 2" xfId="45643"/>
    <cellStyle name="Total 3 5 8 3" xfId="45644"/>
    <cellStyle name="Total 3 5 9" xfId="45645"/>
    <cellStyle name="Total 3 5 9 2" xfId="45646"/>
    <cellStyle name="Total 3 5 9 3" xfId="45647"/>
    <cellStyle name="Total 3 6" xfId="45648"/>
    <cellStyle name="Total 3 6 2" xfId="45649"/>
    <cellStyle name="Total 3 6 2 2" xfId="45650"/>
    <cellStyle name="Total 3 6 2 3" xfId="45651"/>
    <cellStyle name="Total 3 6 3" xfId="45652"/>
    <cellStyle name="Total 3 6 3 2" xfId="45653"/>
    <cellStyle name="Total 3 6 3 3" xfId="45654"/>
    <cellStyle name="Total 3 6 4" xfId="45655"/>
    <cellStyle name="Total 3 6 4 2" xfId="45656"/>
    <cellStyle name="Total 3 6 4 3" xfId="45657"/>
    <cellStyle name="Total 3 6 5" xfId="45658"/>
    <cellStyle name="Total 3 6 5 2" xfId="45659"/>
    <cellStyle name="Total 3 6 5 3" xfId="45660"/>
    <cellStyle name="Total 3 6 6" xfId="45661"/>
    <cellStyle name="Total 3 6 6 2" xfId="45662"/>
    <cellStyle name="Total 3 6 6 3" xfId="45663"/>
    <cellStyle name="Total 3 6 7" xfId="45664"/>
    <cellStyle name="Total 3 6 7 2" xfId="45665"/>
    <cellStyle name="Total 3 6 7 3" xfId="45666"/>
    <cellStyle name="Total 3 6 8" xfId="45667"/>
    <cellStyle name="Total 3 7" xfId="45668"/>
    <cellStyle name="Total 3 7 2" xfId="45669"/>
    <cellStyle name="Total 3 7 2 2" xfId="45670"/>
    <cellStyle name="Total 3 7 2 3" xfId="45671"/>
    <cellStyle name="Total 3 7 3" xfId="45672"/>
    <cellStyle name="Total 3 7 3 2" xfId="45673"/>
    <cellStyle name="Total 3 7 3 3" xfId="45674"/>
    <cellStyle name="Total 3 7 4" xfId="45675"/>
    <cellStyle name="Total 3 7 4 2" xfId="45676"/>
    <cellStyle name="Total 3 7 4 3" xfId="45677"/>
    <cellStyle name="Total 3 7 5" xfId="45678"/>
    <cellStyle name="Total 3 7 5 2" xfId="45679"/>
    <cellStyle name="Total 3 7 5 3" xfId="45680"/>
    <cellStyle name="Total 3 7 6" xfId="45681"/>
    <cellStyle name="Total 3 7 6 2" xfId="45682"/>
    <cellStyle name="Total 3 7 6 3" xfId="45683"/>
    <cellStyle name="Total 3 7 7" xfId="45684"/>
    <cellStyle name="Total 3 7 7 2" xfId="45685"/>
    <cellStyle name="Total 3 7 7 3" xfId="45686"/>
    <cellStyle name="Total 3 7 8" xfId="45687"/>
    <cellStyle name="Total 3 8" xfId="45688"/>
    <cellStyle name="Total 3 9" xfId="45689"/>
    <cellStyle name="Total 4" xfId="45690"/>
    <cellStyle name="Total 4 10" xfId="45691"/>
    <cellStyle name="Total 4 10 2" xfId="45692"/>
    <cellStyle name="Total 4 10 3" xfId="45693"/>
    <cellStyle name="Total 4 11" xfId="45694"/>
    <cellStyle name="Total 4 11 2" xfId="45695"/>
    <cellStyle name="Total 4 11 3" xfId="45696"/>
    <cellStyle name="Total 4 12" xfId="45697"/>
    <cellStyle name="Total 4 12 2" xfId="45698"/>
    <cellStyle name="Total 4 12 3" xfId="45699"/>
    <cellStyle name="Total 4 13" xfId="45700"/>
    <cellStyle name="Total 4 13 2" xfId="45701"/>
    <cellStyle name="Total 4 13 3" xfId="45702"/>
    <cellStyle name="Total 4 14" xfId="45703"/>
    <cellStyle name="Total 4 15" xfId="45704"/>
    <cellStyle name="Total 4 2" xfId="45705"/>
    <cellStyle name="Total 4 2 2" xfId="45706"/>
    <cellStyle name="Total 4 3" xfId="45707"/>
    <cellStyle name="Total 4 3 10" xfId="45708"/>
    <cellStyle name="Total 4 3 10 2" xfId="45709"/>
    <cellStyle name="Total 4 3 10 3" xfId="45710"/>
    <cellStyle name="Total 4 3 11" xfId="45711"/>
    <cellStyle name="Total 4 3 11 2" xfId="45712"/>
    <cellStyle name="Total 4 3 11 3" xfId="45713"/>
    <cellStyle name="Total 4 3 12" xfId="45714"/>
    <cellStyle name="Total 4 3 13" xfId="45715"/>
    <cellStyle name="Total 4 3 2" xfId="45716"/>
    <cellStyle name="Total 4 3 2 2" xfId="45717"/>
    <cellStyle name="Total 4 3 2 2 2" xfId="45718"/>
    <cellStyle name="Total 4 3 2 2 3" xfId="45719"/>
    <cellStyle name="Total 4 3 2 3" xfId="45720"/>
    <cellStyle name="Total 4 3 2 3 2" xfId="45721"/>
    <cellStyle name="Total 4 3 2 3 3" xfId="45722"/>
    <cellStyle name="Total 4 3 2 4" xfId="45723"/>
    <cellStyle name="Total 4 3 2 4 2" xfId="45724"/>
    <cellStyle name="Total 4 3 2 4 3" xfId="45725"/>
    <cellStyle name="Total 4 3 2 5" xfId="45726"/>
    <cellStyle name="Total 4 3 2 5 2" xfId="45727"/>
    <cellStyle name="Total 4 3 2 5 3" xfId="45728"/>
    <cellStyle name="Total 4 3 2 6" xfId="45729"/>
    <cellStyle name="Total 4 3 2 6 2" xfId="45730"/>
    <cellStyle name="Total 4 3 2 6 3" xfId="45731"/>
    <cellStyle name="Total 4 3 2 7" xfId="45732"/>
    <cellStyle name="Total 4 3 2 7 2" xfId="45733"/>
    <cellStyle name="Total 4 3 2 7 3" xfId="45734"/>
    <cellStyle name="Total 4 3 2 8" xfId="45735"/>
    <cellStyle name="Total 4 3 2 9" xfId="45736"/>
    <cellStyle name="Total 4 3 3" xfId="45737"/>
    <cellStyle name="Total 4 3 3 2" xfId="45738"/>
    <cellStyle name="Total 4 3 3 2 2" xfId="45739"/>
    <cellStyle name="Total 4 3 3 2 3" xfId="45740"/>
    <cellStyle name="Total 4 3 3 3" xfId="45741"/>
    <cellStyle name="Total 4 3 3 3 2" xfId="45742"/>
    <cellStyle name="Total 4 3 3 3 3" xfId="45743"/>
    <cellStyle name="Total 4 3 3 4" xfId="45744"/>
    <cellStyle name="Total 4 3 3 4 2" xfId="45745"/>
    <cellStyle name="Total 4 3 3 4 3" xfId="45746"/>
    <cellStyle name="Total 4 3 3 5" xfId="45747"/>
    <cellStyle name="Total 4 3 3 5 2" xfId="45748"/>
    <cellStyle name="Total 4 3 3 5 3" xfId="45749"/>
    <cellStyle name="Total 4 3 3 6" xfId="45750"/>
    <cellStyle name="Total 4 3 3 6 2" xfId="45751"/>
    <cellStyle name="Total 4 3 3 6 3" xfId="45752"/>
    <cellStyle name="Total 4 3 3 7" xfId="45753"/>
    <cellStyle name="Total 4 3 3 7 2" xfId="45754"/>
    <cellStyle name="Total 4 3 3 7 3" xfId="45755"/>
    <cellStyle name="Total 4 3 3 8" xfId="45756"/>
    <cellStyle name="Total 4 3 3 9" xfId="45757"/>
    <cellStyle name="Total 4 3 4" xfId="45758"/>
    <cellStyle name="Total 4 3 4 2" xfId="45759"/>
    <cellStyle name="Total 4 3 4 2 2" xfId="45760"/>
    <cellStyle name="Total 4 3 4 2 3" xfId="45761"/>
    <cellStyle name="Total 4 3 4 3" xfId="45762"/>
    <cellStyle name="Total 4 3 4 3 2" xfId="45763"/>
    <cellStyle name="Total 4 3 4 3 3" xfId="45764"/>
    <cellStyle name="Total 4 3 4 4" xfId="45765"/>
    <cellStyle name="Total 4 3 4 4 2" xfId="45766"/>
    <cellStyle name="Total 4 3 4 4 3" xfId="45767"/>
    <cellStyle name="Total 4 3 4 5" xfId="45768"/>
    <cellStyle name="Total 4 3 4 5 2" xfId="45769"/>
    <cellStyle name="Total 4 3 4 5 3" xfId="45770"/>
    <cellStyle name="Total 4 3 4 6" xfId="45771"/>
    <cellStyle name="Total 4 3 4 6 2" xfId="45772"/>
    <cellStyle name="Total 4 3 4 6 3" xfId="45773"/>
    <cellStyle name="Total 4 3 4 7" xfId="45774"/>
    <cellStyle name="Total 4 3 4 7 2" xfId="45775"/>
    <cellStyle name="Total 4 3 4 7 3" xfId="45776"/>
    <cellStyle name="Total 4 3 4 8" xfId="45777"/>
    <cellStyle name="Total 4 3 4 9" xfId="45778"/>
    <cellStyle name="Total 4 3 5" xfId="45779"/>
    <cellStyle name="Total 4 3 5 2" xfId="45780"/>
    <cellStyle name="Total 4 3 5 2 2" xfId="45781"/>
    <cellStyle name="Total 4 3 5 2 3" xfId="45782"/>
    <cellStyle name="Total 4 3 5 3" xfId="45783"/>
    <cellStyle name="Total 4 3 5 3 2" xfId="45784"/>
    <cellStyle name="Total 4 3 5 3 3" xfId="45785"/>
    <cellStyle name="Total 4 3 5 4" xfId="45786"/>
    <cellStyle name="Total 4 3 5 4 2" xfId="45787"/>
    <cellStyle name="Total 4 3 5 4 3" xfId="45788"/>
    <cellStyle name="Total 4 3 5 5" xfId="45789"/>
    <cellStyle name="Total 4 3 5 5 2" xfId="45790"/>
    <cellStyle name="Total 4 3 5 5 3" xfId="45791"/>
    <cellStyle name="Total 4 3 5 6" xfId="45792"/>
    <cellStyle name="Total 4 3 5 6 2" xfId="45793"/>
    <cellStyle name="Total 4 3 5 6 3" xfId="45794"/>
    <cellStyle name="Total 4 3 5 7" xfId="45795"/>
    <cellStyle name="Total 4 3 5 7 2" xfId="45796"/>
    <cellStyle name="Total 4 3 5 7 3" xfId="45797"/>
    <cellStyle name="Total 4 3 5 8" xfId="45798"/>
    <cellStyle name="Total 4 3 5 9" xfId="45799"/>
    <cellStyle name="Total 4 3 6" xfId="45800"/>
    <cellStyle name="Total 4 3 6 2" xfId="45801"/>
    <cellStyle name="Total 4 3 6 3" xfId="45802"/>
    <cellStyle name="Total 4 3 7" xfId="45803"/>
    <cellStyle name="Total 4 3 7 2" xfId="45804"/>
    <cellStyle name="Total 4 3 7 3" xfId="45805"/>
    <cellStyle name="Total 4 3 8" xfId="45806"/>
    <cellStyle name="Total 4 3 8 2" xfId="45807"/>
    <cellStyle name="Total 4 3 8 3" xfId="45808"/>
    <cellStyle name="Total 4 3 9" xfId="45809"/>
    <cellStyle name="Total 4 3 9 2" xfId="45810"/>
    <cellStyle name="Total 4 3 9 3" xfId="45811"/>
    <cellStyle name="Total 4 4" xfId="45812"/>
    <cellStyle name="Total 4 4 2" xfId="45813"/>
    <cellStyle name="Total 4 4 2 2" xfId="45814"/>
    <cellStyle name="Total 4 4 2 3" xfId="45815"/>
    <cellStyle name="Total 4 4 3" xfId="45816"/>
    <cellStyle name="Total 4 4 3 2" xfId="45817"/>
    <cellStyle name="Total 4 4 3 3" xfId="45818"/>
    <cellStyle name="Total 4 4 4" xfId="45819"/>
    <cellStyle name="Total 4 4 4 2" xfId="45820"/>
    <cellStyle name="Total 4 4 4 3" xfId="45821"/>
    <cellStyle name="Total 4 4 5" xfId="45822"/>
    <cellStyle name="Total 4 4 5 2" xfId="45823"/>
    <cellStyle name="Total 4 4 5 3" xfId="45824"/>
    <cellStyle name="Total 4 4 6" xfId="45825"/>
    <cellStyle name="Total 4 4 6 2" xfId="45826"/>
    <cellStyle name="Total 4 4 6 3" xfId="45827"/>
    <cellStyle name="Total 4 4 7" xfId="45828"/>
    <cellStyle name="Total 4 4 7 2" xfId="45829"/>
    <cellStyle name="Total 4 4 7 3" xfId="45830"/>
    <cellStyle name="Total 4 4 8" xfId="45831"/>
    <cellStyle name="Total 4 4 9" xfId="45832"/>
    <cellStyle name="Total 4 5" xfId="45833"/>
    <cellStyle name="Total 4 5 2" xfId="45834"/>
    <cellStyle name="Total 4 5 2 2" xfId="45835"/>
    <cellStyle name="Total 4 5 2 3" xfId="45836"/>
    <cellStyle name="Total 4 5 3" xfId="45837"/>
    <cellStyle name="Total 4 5 3 2" xfId="45838"/>
    <cellStyle name="Total 4 5 3 3" xfId="45839"/>
    <cellStyle name="Total 4 5 4" xfId="45840"/>
    <cellStyle name="Total 4 5 4 2" xfId="45841"/>
    <cellStyle name="Total 4 5 4 3" xfId="45842"/>
    <cellStyle name="Total 4 5 5" xfId="45843"/>
    <cellStyle name="Total 4 5 5 2" xfId="45844"/>
    <cellStyle name="Total 4 5 5 3" xfId="45845"/>
    <cellStyle name="Total 4 5 6" xfId="45846"/>
    <cellStyle name="Total 4 5 6 2" xfId="45847"/>
    <cellStyle name="Total 4 5 6 3" xfId="45848"/>
    <cellStyle name="Total 4 5 7" xfId="45849"/>
    <cellStyle name="Total 4 5 7 2" xfId="45850"/>
    <cellStyle name="Total 4 5 7 3" xfId="45851"/>
    <cellStyle name="Total 4 5 8" xfId="45852"/>
    <cellStyle name="Total 4 5 9" xfId="45853"/>
    <cellStyle name="Total 4 6" xfId="45854"/>
    <cellStyle name="Total 4 6 2" xfId="45855"/>
    <cellStyle name="Total 4 6 2 2" xfId="45856"/>
    <cellStyle name="Total 4 6 2 3" xfId="45857"/>
    <cellStyle name="Total 4 6 3" xfId="45858"/>
    <cellStyle name="Total 4 6 3 2" xfId="45859"/>
    <cellStyle name="Total 4 6 3 3" xfId="45860"/>
    <cellStyle name="Total 4 6 4" xfId="45861"/>
    <cellStyle name="Total 4 6 4 2" xfId="45862"/>
    <cellStyle name="Total 4 6 4 3" xfId="45863"/>
    <cellStyle name="Total 4 6 5" xfId="45864"/>
    <cellStyle name="Total 4 6 5 2" xfId="45865"/>
    <cellStyle name="Total 4 6 5 3" xfId="45866"/>
    <cellStyle name="Total 4 6 6" xfId="45867"/>
    <cellStyle name="Total 4 6 6 2" xfId="45868"/>
    <cellStyle name="Total 4 6 6 3" xfId="45869"/>
    <cellStyle name="Total 4 6 7" xfId="45870"/>
    <cellStyle name="Total 4 6 7 2" xfId="45871"/>
    <cellStyle name="Total 4 6 7 3" xfId="45872"/>
    <cellStyle name="Total 4 6 8" xfId="45873"/>
    <cellStyle name="Total 4 6 9" xfId="45874"/>
    <cellStyle name="Total 4 7" xfId="45875"/>
    <cellStyle name="Total 4 7 2" xfId="45876"/>
    <cellStyle name="Total 4 7 2 2" xfId="45877"/>
    <cellStyle name="Total 4 7 2 3" xfId="45878"/>
    <cellStyle name="Total 4 7 3" xfId="45879"/>
    <cellStyle name="Total 4 7 3 2" xfId="45880"/>
    <cellStyle name="Total 4 7 3 3" xfId="45881"/>
    <cellStyle name="Total 4 7 4" xfId="45882"/>
    <cellStyle name="Total 4 7 4 2" xfId="45883"/>
    <cellStyle name="Total 4 7 4 3" xfId="45884"/>
    <cellStyle name="Total 4 7 5" xfId="45885"/>
    <cellStyle name="Total 4 7 5 2" xfId="45886"/>
    <cellStyle name="Total 4 7 5 3" xfId="45887"/>
    <cellStyle name="Total 4 7 6" xfId="45888"/>
    <cellStyle name="Total 4 7 6 2" xfId="45889"/>
    <cellStyle name="Total 4 7 6 3" xfId="45890"/>
    <cellStyle name="Total 4 7 7" xfId="45891"/>
    <cellStyle name="Total 4 7 7 2" xfId="45892"/>
    <cellStyle name="Total 4 7 7 3" xfId="45893"/>
    <cellStyle name="Total 4 7 8" xfId="45894"/>
    <cellStyle name="Total 4 7 9" xfId="45895"/>
    <cellStyle name="Total 4 8" xfId="45896"/>
    <cellStyle name="Total 4 8 2" xfId="45897"/>
    <cellStyle name="Total 4 8 3" xfId="45898"/>
    <cellStyle name="Total 4 9" xfId="45899"/>
    <cellStyle name="Total 4 9 2" xfId="45900"/>
    <cellStyle name="Total 4 9 3" xfId="45901"/>
    <cellStyle name="Total 5" xfId="45902"/>
    <cellStyle name="Total 6" xfId="45903"/>
    <cellStyle name="TotCol - Style5" xfId="45904"/>
    <cellStyle name="TotCol - Style5 2" xfId="45905"/>
    <cellStyle name="TotCol - Style7" xfId="45906"/>
    <cellStyle name="TotCol - Style7 2" xfId="45907"/>
    <cellStyle name="TotRow - Style4" xfId="45908"/>
    <cellStyle name="TotRow - Style4 10" xfId="45909"/>
    <cellStyle name="TotRow - Style4 10 2" xfId="45910"/>
    <cellStyle name="TotRow - Style4 10 3" xfId="45911"/>
    <cellStyle name="TotRow - Style4 11" xfId="45912"/>
    <cellStyle name="TotRow - Style4 11 2" xfId="45913"/>
    <cellStyle name="TotRow - Style4 11 3" xfId="45914"/>
    <cellStyle name="TotRow - Style4 12" xfId="45915"/>
    <cellStyle name="TotRow - Style4 2" xfId="45916"/>
    <cellStyle name="TotRow - Style4 2 2" xfId="45917"/>
    <cellStyle name="TotRow - Style4 2 2 2" xfId="45918"/>
    <cellStyle name="TotRow - Style4 2 2 3" xfId="45919"/>
    <cellStyle name="TotRow - Style4 2 3" xfId="45920"/>
    <cellStyle name="TotRow - Style4 2 3 2" xfId="45921"/>
    <cellStyle name="TotRow - Style4 2 3 3" xfId="45922"/>
    <cellStyle name="TotRow - Style4 2 4" xfId="45923"/>
    <cellStyle name="TotRow - Style4 2 4 2" xfId="45924"/>
    <cellStyle name="TotRow - Style4 2 4 3" xfId="45925"/>
    <cellStyle name="TotRow - Style4 2 5" xfId="45926"/>
    <cellStyle name="TotRow - Style4 2 5 2" xfId="45927"/>
    <cellStyle name="TotRow - Style4 2 5 3" xfId="45928"/>
    <cellStyle name="TotRow - Style4 2 6" xfId="45929"/>
    <cellStyle name="TotRow - Style4 2 6 2" xfId="45930"/>
    <cellStyle name="TotRow - Style4 2 6 3" xfId="45931"/>
    <cellStyle name="TotRow - Style4 2 7" xfId="45932"/>
    <cellStyle name="TotRow - Style4 2 7 2" xfId="45933"/>
    <cellStyle name="TotRow - Style4 2 7 3" xfId="45934"/>
    <cellStyle name="TotRow - Style4 2 8" xfId="45935"/>
    <cellStyle name="TotRow - Style4 3" xfId="45936"/>
    <cellStyle name="TotRow - Style4 3 2" xfId="45937"/>
    <cellStyle name="TotRow - Style4 3 2 2" xfId="45938"/>
    <cellStyle name="TotRow - Style4 3 2 3" xfId="45939"/>
    <cellStyle name="TotRow - Style4 3 3" xfId="45940"/>
    <cellStyle name="TotRow - Style4 3 3 2" xfId="45941"/>
    <cellStyle name="TotRow - Style4 3 3 3" xfId="45942"/>
    <cellStyle name="TotRow - Style4 3 4" xfId="45943"/>
    <cellStyle name="TotRow - Style4 3 4 2" xfId="45944"/>
    <cellStyle name="TotRow - Style4 3 4 3" xfId="45945"/>
    <cellStyle name="TotRow - Style4 3 5" xfId="45946"/>
    <cellStyle name="TotRow - Style4 3 5 2" xfId="45947"/>
    <cellStyle name="TotRow - Style4 3 5 3" xfId="45948"/>
    <cellStyle name="TotRow - Style4 3 6" xfId="45949"/>
    <cellStyle name="TotRow - Style4 3 6 2" xfId="45950"/>
    <cellStyle name="TotRow - Style4 3 6 3" xfId="45951"/>
    <cellStyle name="TotRow - Style4 3 7" xfId="45952"/>
    <cellStyle name="TotRow - Style4 3 7 2" xfId="45953"/>
    <cellStyle name="TotRow - Style4 3 7 3" xfId="45954"/>
    <cellStyle name="TotRow - Style4 3 8" xfId="45955"/>
    <cellStyle name="TotRow - Style4 4" xfId="45956"/>
    <cellStyle name="TotRow - Style4 4 2" xfId="45957"/>
    <cellStyle name="TotRow - Style4 4 2 2" xfId="45958"/>
    <cellStyle name="TotRow - Style4 4 2 3" xfId="45959"/>
    <cellStyle name="TotRow - Style4 4 3" xfId="45960"/>
    <cellStyle name="TotRow - Style4 4 3 2" xfId="45961"/>
    <cellStyle name="TotRow - Style4 4 3 3" xfId="45962"/>
    <cellStyle name="TotRow - Style4 4 4" xfId="45963"/>
    <cellStyle name="TotRow - Style4 4 4 2" xfId="45964"/>
    <cellStyle name="TotRow - Style4 4 4 3" xfId="45965"/>
    <cellStyle name="TotRow - Style4 4 5" xfId="45966"/>
    <cellStyle name="TotRow - Style4 4 5 2" xfId="45967"/>
    <cellStyle name="TotRow - Style4 4 5 3" xfId="45968"/>
    <cellStyle name="TotRow - Style4 4 6" xfId="45969"/>
    <cellStyle name="TotRow - Style4 4 6 2" xfId="45970"/>
    <cellStyle name="TotRow - Style4 4 6 3" xfId="45971"/>
    <cellStyle name="TotRow - Style4 4 7" xfId="45972"/>
    <cellStyle name="TotRow - Style4 4 7 2" xfId="45973"/>
    <cellStyle name="TotRow - Style4 4 7 3" xfId="45974"/>
    <cellStyle name="TotRow - Style4 4 8" xfId="45975"/>
    <cellStyle name="TotRow - Style4 5" xfId="45976"/>
    <cellStyle name="TotRow - Style4 5 2" xfId="45977"/>
    <cellStyle name="TotRow - Style4 5 2 2" xfId="45978"/>
    <cellStyle name="TotRow - Style4 5 2 3" xfId="45979"/>
    <cellStyle name="TotRow - Style4 5 3" xfId="45980"/>
    <cellStyle name="TotRow - Style4 5 3 2" xfId="45981"/>
    <cellStyle name="TotRow - Style4 5 3 3" xfId="45982"/>
    <cellStyle name="TotRow - Style4 5 4" xfId="45983"/>
    <cellStyle name="TotRow - Style4 5 4 2" xfId="45984"/>
    <cellStyle name="TotRow - Style4 5 4 3" xfId="45985"/>
    <cellStyle name="TotRow - Style4 5 5" xfId="45986"/>
    <cellStyle name="TotRow - Style4 5 5 2" xfId="45987"/>
    <cellStyle name="TotRow - Style4 5 5 3" xfId="45988"/>
    <cellStyle name="TotRow - Style4 5 6" xfId="45989"/>
    <cellStyle name="TotRow - Style4 5 6 2" xfId="45990"/>
    <cellStyle name="TotRow - Style4 5 6 3" xfId="45991"/>
    <cellStyle name="TotRow - Style4 5 7" xfId="45992"/>
    <cellStyle name="TotRow - Style4 5 7 2" xfId="45993"/>
    <cellStyle name="TotRow - Style4 5 7 3" xfId="45994"/>
    <cellStyle name="TotRow - Style4 5 8" xfId="45995"/>
    <cellStyle name="TotRow - Style4 6" xfId="45996"/>
    <cellStyle name="TotRow - Style4 6 2" xfId="45997"/>
    <cellStyle name="TotRow - Style4 7" xfId="45998"/>
    <cellStyle name="TotRow - Style4 7 2" xfId="45999"/>
    <cellStyle name="TotRow - Style4 7 3" xfId="46000"/>
    <cellStyle name="TotRow - Style4 8" xfId="46001"/>
    <cellStyle name="TotRow - Style4 8 2" xfId="46002"/>
    <cellStyle name="TotRow - Style4 8 3" xfId="46003"/>
    <cellStyle name="TotRow - Style4 9" xfId="46004"/>
    <cellStyle name="TotRow - Style4 9 2" xfId="46005"/>
    <cellStyle name="TotRow - Style4 9 3" xfId="46006"/>
    <cellStyle name="TotRow - Style8" xfId="46007"/>
    <cellStyle name="TotRow - Style8 10" xfId="46008"/>
    <cellStyle name="TotRow - Style8 10 2" xfId="46009"/>
    <cellStyle name="TotRow - Style8 10 3" xfId="46010"/>
    <cellStyle name="TotRow - Style8 11" xfId="46011"/>
    <cellStyle name="TotRow - Style8 11 2" xfId="46012"/>
    <cellStyle name="TotRow - Style8 11 3" xfId="46013"/>
    <cellStyle name="TotRow - Style8 12" xfId="46014"/>
    <cellStyle name="TotRow - Style8 2" xfId="46015"/>
    <cellStyle name="TotRow - Style8 2 2" xfId="46016"/>
    <cellStyle name="TotRow - Style8 2 2 2" xfId="46017"/>
    <cellStyle name="TotRow - Style8 2 2 3" xfId="46018"/>
    <cellStyle name="TotRow - Style8 2 3" xfId="46019"/>
    <cellStyle name="TotRow - Style8 2 3 2" xfId="46020"/>
    <cellStyle name="TotRow - Style8 2 3 3" xfId="46021"/>
    <cellStyle name="TotRow - Style8 2 4" xfId="46022"/>
    <cellStyle name="TotRow - Style8 2 4 2" xfId="46023"/>
    <cellStyle name="TotRow - Style8 2 4 3" xfId="46024"/>
    <cellStyle name="TotRow - Style8 2 5" xfId="46025"/>
    <cellStyle name="TotRow - Style8 2 5 2" xfId="46026"/>
    <cellStyle name="TotRow - Style8 2 5 3" xfId="46027"/>
    <cellStyle name="TotRow - Style8 2 6" xfId="46028"/>
    <cellStyle name="TotRow - Style8 2 6 2" xfId="46029"/>
    <cellStyle name="TotRow - Style8 2 6 3" xfId="46030"/>
    <cellStyle name="TotRow - Style8 2 7" xfId="46031"/>
    <cellStyle name="TotRow - Style8 2 7 2" xfId="46032"/>
    <cellStyle name="TotRow - Style8 2 7 3" xfId="46033"/>
    <cellStyle name="TotRow - Style8 2 8" xfId="46034"/>
    <cellStyle name="TotRow - Style8 3" xfId="46035"/>
    <cellStyle name="TotRow - Style8 3 2" xfId="46036"/>
    <cellStyle name="TotRow - Style8 3 2 2" xfId="46037"/>
    <cellStyle name="TotRow - Style8 3 2 3" xfId="46038"/>
    <cellStyle name="TotRow - Style8 3 3" xfId="46039"/>
    <cellStyle name="TotRow - Style8 3 3 2" xfId="46040"/>
    <cellStyle name="TotRow - Style8 3 3 3" xfId="46041"/>
    <cellStyle name="TotRow - Style8 3 4" xfId="46042"/>
    <cellStyle name="TotRow - Style8 3 4 2" xfId="46043"/>
    <cellStyle name="TotRow - Style8 3 4 3" xfId="46044"/>
    <cellStyle name="TotRow - Style8 3 5" xfId="46045"/>
    <cellStyle name="TotRow - Style8 3 5 2" xfId="46046"/>
    <cellStyle name="TotRow - Style8 3 5 3" xfId="46047"/>
    <cellStyle name="TotRow - Style8 3 6" xfId="46048"/>
    <cellStyle name="TotRow - Style8 3 6 2" xfId="46049"/>
    <cellStyle name="TotRow - Style8 3 6 3" xfId="46050"/>
    <cellStyle name="TotRow - Style8 3 7" xfId="46051"/>
    <cellStyle name="TotRow - Style8 3 7 2" xfId="46052"/>
    <cellStyle name="TotRow - Style8 3 7 3" xfId="46053"/>
    <cellStyle name="TotRow - Style8 3 8" xfId="46054"/>
    <cellStyle name="TotRow - Style8 4" xfId="46055"/>
    <cellStyle name="TotRow - Style8 4 2" xfId="46056"/>
    <cellStyle name="TotRow - Style8 4 2 2" xfId="46057"/>
    <cellStyle name="TotRow - Style8 4 2 3" xfId="46058"/>
    <cellStyle name="TotRow - Style8 4 3" xfId="46059"/>
    <cellStyle name="TotRow - Style8 4 3 2" xfId="46060"/>
    <cellStyle name="TotRow - Style8 4 3 3" xfId="46061"/>
    <cellStyle name="TotRow - Style8 4 4" xfId="46062"/>
    <cellStyle name="TotRow - Style8 4 4 2" xfId="46063"/>
    <cellStyle name="TotRow - Style8 4 4 3" xfId="46064"/>
    <cellStyle name="TotRow - Style8 4 5" xfId="46065"/>
    <cellStyle name="TotRow - Style8 4 5 2" xfId="46066"/>
    <cellStyle name="TotRow - Style8 4 5 3" xfId="46067"/>
    <cellStyle name="TotRow - Style8 4 6" xfId="46068"/>
    <cellStyle name="TotRow - Style8 4 6 2" xfId="46069"/>
    <cellStyle name="TotRow - Style8 4 6 3" xfId="46070"/>
    <cellStyle name="TotRow - Style8 4 7" xfId="46071"/>
    <cellStyle name="TotRow - Style8 4 7 2" xfId="46072"/>
    <cellStyle name="TotRow - Style8 4 7 3" xfId="46073"/>
    <cellStyle name="TotRow - Style8 4 8" xfId="46074"/>
    <cellStyle name="TotRow - Style8 5" xfId="46075"/>
    <cellStyle name="TotRow - Style8 5 2" xfId="46076"/>
    <cellStyle name="TotRow - Style8 5 2 2" xfId="46077"/>
    <cellStyle name="TotRow - Style8 5 2 3" xfId="46078"/>
    <cellStyle name="TotRow - Style8 5 3" xfId="46079"/>
    <cellStyle name="TotRow - Style8 5 3 2" xfId="46080"/>
    <cellStyle name="TotRow - Style8 5 3 3" xfId="46081"/>
    <cellStyle name="TotRow - Style8 5 4" xfId="46082"/>
    <cellStyle name="TotRow - Style8 5 4 2" xfId="46083"/>
    <cellStyle name="TotRow - Style8 5 4 3" xfId="46084"/>
    <cellStyle name="TotRow - Style8 5 5" xfId="46085"/>
    <cellStyle name="TotRow - Style8 5 5 2" xfId="46086"/>
    <cellStyle name="TotRow - Style8 5 5 3" xfId="46087"/>
    <cellStyle name="TotRow - Style8 5 6" xfId="46088"/>
    <cellStyle name="TotRow - Style8 5 6 2" xfId="46089"/>
    <cellStyle name="TotRow - Style8 5 6 3" xfId="46090"/>
    <cellStyle name="TotRow - Style8 5 7" xfId="46091"/>
    <cellStyle name="TotRow - Style8 5 7 2" xfId="46092"/>
    <cellStyle name="TotRow - Style8 5 7 3" xfId="46093"/>
    <cellStyle name="TotRow - Style8 5 8" xfId="46094"/>
    <cellStyle name="TotRow - Style8 6" xfId="46095"/>
    <cellStyle name="TotRow - Style8 6 2" xfId="46096"/>
    <cellStyle name="TotRow - Style8 7" xfId="46097"/>
    <cellStyle name="TotRow - Style8 7 2" xfId="46098"/>
    <cellStyle name="TotRow - Style8 7 3" xfId="46099"/>
    <cellStyle name="TotRow - Style8 8" xfId="46100"/>
    <cellStyle name="TotRow - Style8 8 2" xfId="46101"/>
    <cellStyle name="TotRow - Style8 8 3" xfId="46102"/>
    <cellStyle name="TotRow - Style8 9" xfId="46103"/>
    <cellStyle name="TotRow - Style8 9 2" xfId="46104"/>
    <cellStyle name="TotRow - Style8 9 3" xfId="46105"/>
    <cellStyle name="Transcript_Date" xfId="46106"/>
    <cellStyle name="Warning Text 2" xfId="46107"/>
    <cellStyle name="Warning Text 2 2" xfId="46108"/>
    <cellStyle name="Warning Text 2 3" xfId="46109"/>
    <cellStyle name="Warning Text 2 4" xfId="46110"/>
    <cellStyle name="Warning Text 3" xfId="46111"/>
    <cellStyle name="Warning Text 3 2" xfId="46112"/>
    <cellStyle name="Warning Text 3 3" xfId="46113"/>
    <cellStyle name="Warning Text 3 4" xfId="46114"/>
    <cellStyle name="Warning Text 4" xfId="46115"/>
    <cellStyle name="Warning Text 4 2" xfId="46116"/>
    <cellStyle name="Warning Text 5" xfId="46117"/>
    <cellStyle name="Warning Text 6" xfId="46118"/>
    <cellStyle name="WM_STANDARD" xfId="46119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styles" Target="styles.xml"/><Relationship Id="rId50" Type="http://schemas.openxmlformats.org/officeDocument/2006/relationships/customXml" Target="../customXml/item1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sharedStrings" Target="sharedStrings.xml"/><Relationship Id="rId8" Type="http://schemas.openxmlformats.org/officeDocument/2006/relationships/externalLink" Target="externalLinks/externalLink3.xml"/><Relationship Id="rId5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theme" Target="theme/theme1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402771</xdr:colOff>
      <xdr:row>224</xdr:row>
      <xdr:rowOff>130628</xdr:rowOff>
    </xdr:from>
    <xdr:to>
      <xdr:col>22</xdr:col>
      <xdr:colOff>3843</xdr:colOff>
      <xdr:row>248</xdr:row>
      <xdr:rowOff>141514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40342" y="47146028"/>
          <a:ext cx="7057787" cy="44522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_db5_srv\SRC\User\REPORTS\STANDARD%20REPORTS\CUSTOM%20REPORTS\PL_RollingTrend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LeMay\2183-1%20Pacific%20Disp,%20Butlers%20Cove\Filing%20Possibly%202012\Filing\Audit\Final%20Outcome%208-14-2012\Pro%20Forma%20Pacific%20Disposal_Staff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ason\Rate%20Increase%201-1-2013\1%20Filing%2011-14-2012\Revised%202-21-2013\staff%20Mason%20Proforma%209-30-2012-Linked%20Cust%20Count%20Fix%2012-2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ason\Rate%20Increase%201-1-2013\1%20Filing%2011-14-2012\Revised%202-21-2013\staff%20Mason%20Proforma%209-30-2012-Linked%20Cust%20Count%20Fix%2012-2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estern%20Region\ControllerDir\JoeW\My%20Local%20Documents\OPF\Rate%20Reviews\2010\Clackamas%20County\Clackamas%20DCR%20WCI%20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c_opf_joew\JoeW%20C%20Drive\Documents%20and%20Settings\joew\My%20Documents\OPF\Rate%20Reviews\2001\Gresham\Arrow\Gresham%202001%20DCR%202nd%20submi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District\Joe_Garza\mark%20gregg\WUTC%20Files\Eastside\Eastside%20Rate%20Case%202006\Eastside%20RC%202006%20Filing%20Docs\Proforma%20Eastside%202005%204.17.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5\DistShares\WCNX%20Stuff\Excel\Financials\Excel%20Financials\ExcelFinancial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estern%20Region\WUTC\WUTC-Columbia%202025\General%20Filing%204-15-2016\Filed%204-15-16\CRD%20Pro%20forma%203-31-2016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estern%20Region\ControllerDir\Brent_Blair_Kortney\PO%20Report%20by%20Division\PO%20Report_v3b%202013-08-26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estern%20Region\ControllerDir\Brent_Blair_Kortney\PO%20Report%20by%20Division\PO%20Report_v3b%202013-08-26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RC%20Reports\SRC%20Format\Bonus%20Schedule\PNWR%20SRC%20Bonus%20Schedule%20200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Vashon\Rate%20Incr%201-1-2012\Vashon%20Pro%20Form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estern%20Region\WUTC\WIP%20Files\LeMay%20Companies\2018\Budget%20Pro%20formas\PCR%20Pro%20Forma%207.31.18\PCR%20Pro%20froma%207-31-2018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estern%20Region\ControllerDir\JoeW\My%20Local%20Documents\OPF\Rate%20Reviews\2016\2016%20OPF%20Master%20DCR%20V2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estern%20Region\WUTC\WUTC-Murrey%20%202111\General%20Rate%20Filings\Rate%20Filing%201-1-2019\Fuel%20Stat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6\sacshare\Data_Automation\DMS\RouteManagerReports\RM_MM001_Query_v4c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estern%20Region\WUTC\WIP%20Files\2010%20Clark%20County-%202009%20Vancouver\12.31.2010%20Test%20Year\Proforma%20Clark%20County%20101231%20Filing-Draft-FINAL%20VERSION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estern%20Region\WUTC\WIP%20Files\2010%20Clark%20County-%202009%20Vancouver\12.31.2010%20Test%20Year\Proforma%20Clark%20County%20101231%20Filing-Draft-FINAL%20VERSION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Financials_v3b1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nnual%20Reports\2180%20LeMay\2009\LeMay%20Annual%20Report%200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4\home$\Annual%20Reports\2180%20LeMay\2009\LeMay%20Annual%20Report%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_db5_srv\SRC\User\REPORTS\STANDARD%20REPORTS\CUSTOM%20REPORTS\PL_RollingTrend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estern%20Region\WUTC\WIP%20Files\LeMay%20Companies\2014\Annual%20Report\District%20Schedules\North%20LeMay\N%20LeMay%20Annual%20Report%202013%20-%20with%20Heather's%20Note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nealjohnson\Downloads\SolidWaste-NonPublic%20LG%202018%20V5.0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LeMay\Master%20Truck%20Schedule\South_LeMay%20Master%20Truck%20Schedule-Shar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4\home$\LeMay\Master%20Truck%20Schedule\South_LeMay%20Master%20Truck%20Schedule-Shared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estern%20Region\ControllerDir\MistyC\Current\DISTRICTS\2012%20-%20Cascade\Special%20Projects\Rate%20Reviews\2011\0912%202012%20Fixed%20Assets%20Depreciatio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Financials_v3c1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estern%20Region\WUTC\WUTC-Island%202144\Misc%20Filings\B&amp;O%20Tax%20Increase%206-2020\TG-200369%20Staff%20Workbook%20BO%20Update%20H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estern%20Region\WUTC\WUTC-Island%202144\Rate%20Filing\Rate%20Increase%205-1-20\FINAL\TG-200369%20Staff%20Workbook%20FINAL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estern%20Region\WUTC\WUTC-Island%202144\Misc%20Filings\B&amp;O%20Tax%20Increase%206-2020\ICD%20G-154%20BO%20Tax%20Incr%208-1-2020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estern%20Region\WUTC\WUTC-Island%202144\Rate%20Filing\Rate%20Increase%205-1-20\FINAL\2144%20Island%20Revenue%20Price%20Out%20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disnap\accounting\MODEST~1\2032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estern%20Region\WUTC\WUTC-Island%202144\Rate%20Filing\Rate%20Increase%205-1-20\FINAL\Cust%20Owned%20Container%20Counts-Re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L_WASTE\SYS\ACCOUNT\CV2000\022000\2000_FEBRUARY_%20GL%20RECO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RC%20Reports\SRC%20Format\Bonus%20Schedule\PNWR%20SRC%20Bonus%20Schedule%2020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4\home$\SRC%20Reports\SRC%20Format\Bonus%20Schedule\PNWR%20SRC%20Bonus%20Schedule%20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RC%20Reports\SRC%20Format\Bonus%20Schedule\PNWR%20SRC%20Bonus%20Schedule%2020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LeMay\2183-1%20Pacific%20Disp,%20Butlers%20Cove\Filing%20Possibly%202012\Filing\Audit\Final%20Outcome%208-14-2012\Pro%20Forma%20Pacific%20Disposal_Staf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>
        <row r="5">
          <cell r="D5">
            <v>10.71</v>
          </cell>
        </row>
        <row r="14">
          <cell r="C14" t="str">
            <v>dist</v>
          </cell>
          <cell r="E14" t="str">
            <v>=</v>
          </cell>
          <cell r="F14">
            <v>2149</v>
          </cell>
        </row>
      </sheetData>
      <sheetData sheetId="4" refreshError="1">
        <row r="6">
          <cell r="F6" t="str">
            <v>Time Series</v>
          </cell>
        </row>
        <row r="17">
          <cell r="B17" t="str">
            <v>ACCT</v>
          </cell>
          <cell r="C17" t="str">
            <v>-</v>
          </cell>
        </row>
        <row r="22">
          <cell r="C22" t="str">
            <v>Financial</v>
          </cell>
        </row>
        <row r="23">
          <cell r="C23" t="str">
            <v>ALL</v>
          </cell>
        </row>
        <row r="24">
          <cell r="C24" t="str">
            <v>Variable</v>
          </cell>
        </row>
      </sheetData>
      <sheetData sheetId="5" refreshError="1">
        <row r="8">
          <cell r="E8" t="str">
            <v>Report</v>
          </cell>
        </row>
        <row r="12">
          <cell r="B12" t="b">
            <v>0</v>
          </cell>
        </row>
      </sheetData>
      <sheetData sheetId="6" refreshError="1"/>
      <sheetData sheetId="7" refreshError="1">
        <row r="11">
          <cell r="D11">
            <v>10002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>Cash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183 IS"/>
      <sheetName val="2184 IS"/>
      <sheetName val="2185 IS"/>
      <sheetName val="Consolidated IS"/>
      <sheetName val="Ratios Thurston"/>
      <sheetName val="2183 Pro forma"/>
      <sheetName val="2183 Ratios"/>
      <sheetName val="Restating Expl"/>
      <sheetName val="Pro forma Expl"/>
      <sheetName val="Pacific Regulated - Price Out"/>
      <sheetName val="Total Matrix"/>
      <sheetName val="Packer_RO Matrix"/>
      <sheetName val="COS Packer_RO"/>
      <sheetName val="Res YW Matix"/>
      <sheetName val="Res Recy Matrix"/>
      <sheetName val="MF Recy Matrix"/>
      <sheetName val="COS RR YW MFR"/>
      <sheetName val="Total Pac,Rural"/>
      <sheetName val="Rural"/>
      <sheetName val="LG-Pacific Pckr Rts"/>
      <sheetName val="LG-RO"/>
      <sheetName val="Res Recycl"/>
      <sheetName val="MF Recycl"/>
      <sheetName val="YW"/>
      <sheetName val="Depr Summary 2183"/>
      <sheetName val="Trucks 2183"/>
      <sheetName val="Containers 2183"/>
      <sheetName val="OTHER EQUIP 2183"/>
      <sheetName val="LeMay Global"/>
      <sheetName val="Fuel"/>
      <sheetName val="DF Schedule"/>
      <sheetName val="2183 Payroll"/>
      <sheetName val="2184 Payroll"/>
      <sheetName val="2185 Payroll"/>
      <sheetName val="Cust Cnt"/>
      <sheetName val="Unit Cnt"/>
      <sheetName val="70148 Summary"/>
      <sheetName val="Time Study"/>
      <sheetName val="Corp O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9">
          <cell r="M49">
            <v>8000432.4617248299</v>
          </cell>
        </row>
        <row r="50">
          <cell r="F50">
            <v>8158680.0299999993</v>
          </cell>
        </row>
        <row r="58">
          <cell r="M58">
            <v>2625393.5068796892</v>
          </cell>
        </row>
        <row r="59">
          <cell r="F59">
            <v>2119461.4499999997</v>
          </cell>
        </row>
        <row r="69">
          <cell r="M69">
            <v>1361744.4391882615</v>
          </cell>
        </row>
        <row r="70">
          <cell r="F70">
            <v>1347163.92</v>
          </cell>
        </row>
        <row r="213">
          <cell r="M213">
            <v>4757117.5866496488</v>
          </cell>
        </row>
        <row r="214">
          <cell r="F214">
            <v>4859462.2200000007</v>
          </cell>
        </row>
        <row r="221">
          <cell r="M221">
            <v>395543.82663328515</v>
          </cell>
        </row>
        <row r="222">
          <cell r="F222">
            <v>332798.89999999997</v>
          </cell>
        </row>
        <row r="281">
          <cell r="M281">
            <v>1187221.5155152699</v>
          </cell>
        </row>
        <row r="282">
          <cell r="F282">
            <v>744277.47999999975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Rate Sheet"/>
      <sheetName val="Class A IS"/>
      <sheetName val="2149 BS"/>
      <sheetName val="9-30-11 BS"/>
      <sheetName val="2149 IS"/>
      <sheetName val="Consolidated IS"/>
      <sheetName val="Ratios"/>
      <sheetName val="Restating Adj"/>
      <sheetName val="Restating Expl"/>
      <sheetName val="Pro forma Adj"/>
      <sheetName val="Pro-forma"/>
      <sheetName val="LG-Combined"/>
      <sheetName val="LG-Pckr,RO"/>
      <sheetName val="LG-Recycl"/>
      <sheetName val="Price Out"/>
      <sheetName val="Rate Sheet"/>
      <sheetName val="Pckr, RO, Matrix"/>
      <sheetName val="COS Packer,RO "/>
      <sheetName val="Recycl Matrix"/>
      <sheetName val="COS Recycle"/>
      <sheetName val="Disposal Calc"/>
      <sheetName val="Disposal Schedule"/>
      <sheetName val="Fuel"/>
      <sheetName val="PR Summary"/>
      <sheetName val="Depr Summary"/>
      <sheetName val="Depreciation"/>
      <sheetName val="Cust Count"/>
      <sheetName val="Rt Study Summary"/>
      <sheetName val="Recycl Tons, Commodity Value"/>
      <sheetName val="Tribal Cnts"/>
      <sheetName val="Corp OH"/>
      <sheetName val="Corp Debt Equity"/>
      <sheetName val="Balance Sheet"/>
      <sheetName val="P&amp;L"/>
      <sheetName val="70195 JE-WRRA Dues"/>
      <sheetName val="56095 JE"/>
      <sheetName val="Non-Reg Price Out"/>
      <sheetName val="30% Commodity Justification"/>
      <sheetName val="TRC Processing Justfication"/>
      <sheetName val="Orig Price Out"/>
      <sheetName val="Rate Sheet Dec 2012"/>
      <sheetName val="Orig COS Packer,RO "/>
      <sheetName val="LG-Pckr w DF"/>
      <sheetName val="LG-Pckr w-out DF"/>
      <sheetName val="LG-RO"/>
    </sheetNames>
    <sheetDataSet>
      <sheetData sheetId="0">
        <row r="107">
          <cell r="L107">
            <v>1755086.2007667283</v>
          </cell>
        </row>
        <row r="214">
          <cell r="L214">
            <v>861493.18580596044</v>
          </cell>
        </row>
        <row r="278">
          <cell r="L278">
            <v>840474.49671344017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3">
          <cell r="L23">
            <v>2329.3388396454475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Rate Sheet"/>
      <sheetName val="Class A IS"/>
      <sheetName val="2149 BS"/>
      <sheetName val="9-30-11 BS"/>
      <sheetName val="2149 IS"/>
      <sheetName val="Consolidated IS"/>
      <sheetName val="Ratios"/>
      <sheetName val="Restating Adj"/>
      <sheetName val="Restating Expl"/>
      <sheetName val="Pro forma Adj"/>
      <sheetName val="Pro-forma"/>
      <sheetName val="LG-Combined"/>
      <sheetName val="LG-Pckr,RO"/>
      <sheetName val="LG-Recycl"/>
      <sheetName val="Price Out"/>
      <sheetName val="Rate Sheet"/>
      <sheetName val="Pckr, RO, Matrix"/>
      <sheetName val="COS Packer,RO "/>
      <sheetName val="Recycl Matrix"/>
      <sheetName val="COS Recycle"/>
      <sheetName val="Disposal Calc"/>
      <sheetName val="Disposal Schedule"/>
      <sheetName val="Fuel"/>
      <sheetName val="PR Summary"/>
      <sheetName val="Depr Summary"/>
      <sheetName val="Depreciation"/>
      <sheetName val="Cust Count"/>
      <sheetName val="Rt Study Summary"/>
      <sheetName val="Recycl Tons, Commodity Value"/>
      <sheetName val="Tribal Cnts"/>
      <sheetName val="Corp OH"/>
      <sheetName val="Corp Debt Equity"/>
      <sheetName val="Balance Sheet"/>
      <sheetName val="P&amp;L"/>
      <sheetName val="70195 JE-WRRA Dues"/>
      <sheetName val="56095 JE"/>
      <sheetName val="Non-Reg Price Out"/>
      <sheetName val="30% Commodity Justification"/>
      <sheetName val="TRC Processing Justfication"/>
      <sheetName val="Orig Price Out"/>
      <sheetName val="Rate Sheet Dec 2012"/>
      <sheetName val="Orig COS Packer,RO "/>
      <sheetName val="LG-Pckr w DF"/>
      <sheetName val="LG-Pckr w-out DF"/>
      <sheetName val="LG-RO"/>
    </sheetNames>
    <sheetDataSet>
      <sheetData sheetId="0" refreshError="1">
        <row r="107">
          <cell r="L107">
            <v>1755086.2007667283</v>
          </cell>
        </row>
        <row r="214">
          <cell r="L214">
            <v>861493.18580596044</v>
          </cell>
        </row>
        <row r="278">
          <cell r="L278">
            <v>840474.49671344017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23">
          <cell r="L23">
            <v>2329.3388396454475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Inputs"/>
      <sheetName val="AllocationMethods"/>
      <sheetName val="Gen'l Info"/>
      <sheetName val="AccrualExpense"/>
      <sheetName val="AccrualRevenue"/>
      <sheetName val="TypeSUMM"/>
      <sheetName val="ServiceSUMM"/>
      <sheetName val="SUMM"/>
      <sheetName val="Rev Summary"/>
      <sheetName val="Dir_Costs"/>
      <sheetName val="G and A Costs"/>
      <sheetName val="Itemize"/>
      <sheetName val="Cust_Count1"/>
      <sheetName val="Cust_Count2"/>
      <sheetName val="DropBoxPullsbyType"/>
      <sheetName val="Rev_Breakdown"/>
      <sheetName val="Truck Hours"/>
      <sheetName val="NoDB_TkHr"/>
      <sheetName val="Labor Hours"/>
      <sheetName val="NoDB_LbrHr"/>
      <sheetName val="Container Breakdown"/>
      <sheetName val="Cart Breakdown"/>
      <sheetName val="Gross Yardage Worksheet"/>
      <sheetName val="RecycleContainerYds"/>
      <sheetName val="CartYardage"/>
      <sheetName val="TonnageAllocation"/>
      <sheetName val="ContainerTonsAllocation"/>
      <sheetName val="CanCartTonsAllocate"/>
      <sheetName val="TONWKSHT"/>
      <sheetName val="TONWKSHT_DropBox"/>
      <sheetName val="PrintInstructions"/>
      <sheetName val="grphResiCust"/>
      <sheetName val="grhpMFcancarts"/>
      <sheetName val="grphCMcancarts"/>
      <sheetName val="grphJuris1ResiCrt"/>
      <sheetName val="grphJuris2ResiCrt"/>
      <sheetName val="grphJuris3ResiCrt"/>
      <sheetName val="grphJuris4ResiCrt"/>
      <sheetName val="Juris5ResiCrt"/>
      <sheetName val="Juris1MFcancarts"/>
      <sheetName val="Juris2MFcancarts"/>
      <sheetName val="Juris3MFcancarts"/>
      <sheetName val="Juris4MFcancarts"/>
      <sheetName val="Juris5MFcancarts"/>
      <sheetName val="Juris1CMcarts"/>
      <sheetName val="Juris2CMcarts"/>
      <sheetName val="Juris3CMcarts"/>
      <sheetName val="Juris4CMcarts"/>
      <sheetName val="Juris5CMcarts"/>
      <sheetName val="grphCollect_TkHr"/>
      <sheetName val="grphRecycleRevPerCust"/>
      <sheetName val="grphDirCst per TkHr"/>
      <sheetName val="grphCompareDirCostPerTrkHr "/>
      <sheetName val="grphG_A CostperTkHr"/>
      <sheetName val="grphDBxDirCst per Pull"/>
      <sheetName val="grphDBxTkHrs per Pull"/>
      <sheetName val="grphLbr Csts per TkHr"/>
      <sheetName val="Grph AdminSal per TkHr"/>
      <sheetName val="Program data"/>
      <sheetName val="Census Data"/>
      <sheetName val="Financial Data"/>
    </sheetNames>
    <sheetDataSet>
      <sheetData sheetId="0">
        <row r="3">
          <cell r="C3">
            <v>2010</v>
          </cell>
        </row>
        <row r="4">
          <cell r="C4" t="str">
            <v>Clackamas County</v>
          </cell>
        </row>
        <row r="5">
          <cell r="C5" t="str">
            <v>Arrow</v>
          </cell>
        </row>
        <row r="6">
          <cell r="C6" t="str">
            <v>American</v>
          </cell>
        </row>
        <row r="7">
          <cell r="C7" t="str">
            <v>Other</v>
          </cell>
        </row>
        <row r="8">
          <cell r="C8" t="str">
            <v>Other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C7">
            <v>155</v>
          </cell>
        </row>
        <row r="30">
          <cell r="C30">
            <v>459.2632034958001</v>
          </cell>
          <cell r="D30">
            <v>1119.4009262496004</v>
          </cell>
          <cell r="E30">
            <v>16017.642352085402</v>
          </cell>
          <cell r="F30">
            <v>0</v>
          </cell>
          <cell r="G30">
            <v>0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F60" t="e">
            <v>#REF!</v>
          </cell>
          <cell r="G60" t="e">
            <v>#REF!</v>
          </cell>
        </row>
      </sheetData>
      <sheetData sheetId="13">
        <row r="15">
          <cell r="E15">
            <v>3586.96</v>
          </cell>
        </row>
        <row r="28">
          <cell r="E28">
            <v>5</v>
          </cell>
          <cell r="F28">
            <v>2</v>
          </cell>
          <cell r="G28">
            <v>2125.58</v>
          </cell>
        </row>
        <row r="39">
          <cell r="E39">
            <v>0.02</v>
          </cell>
          <cell r="F39">
            <v>0.05</v>
          </cell>
          <cell r="G39">
            <v>0.93</v>
          </cell>
          <cell r="H39">
            <v>0</v>
          </cell>
          <cell r="I3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6">
          <cell r="L16">
            <v>3586.96</v>
          </cell>
          <cell r="X16">
            <v>0</v>
          </cell>
        </row>
        <row r="33">
          <cell r="L33">
            <v>3476.46</v>
          </cell>
          <cell r="X33">
            <v>546</v>
          </cell>
        </row>
        <row r="51">
          <cell r="L51">
            <v>256944.47999999998</v>
          </cell>
          <cell r="X51">
            <v>126700.08</v>
          </cell>
        </row>
        <row r="68">
          <cell r="L68">
            <v>0</v>
          </cell>
          <cell r="X68">
            <v>0</v>
          </cell>
        </row>
        <row r="85">
          <cell r="L85">
            <v>0</v>
          </cell>
          <cell r="X85">
            <v>0</v>
          </cell>
        </row>
      </sheetData>
      <sheetData sheetId="23"/>
      <sheetData sheetId="24"/>
      <sheetData sheetId="25"/>
      <sheetData sheetId="26"/>
      <sheetData sheetId="27">
        <row r="3">
          <cell r="E3">
            <v>0</v>
          </cell>
        </row>
      </sheetData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"/>
      <sheetName val="Revenue"/>
      <sheetName val="Dir_Costs"/>
      <sheetName val="G and A Costs"/>
      <sheetName val="Itemize"/>
      <sheetName val="Cust_Count1"/>
      <sheetName val="Cust_Count2"/>
      <sheetName val="DropBoxPullsbyType "/>
      <sheetName val="Rev_Breakdown"/>
      <sheetName val="TruckHours"/>
      <sheetName val="NoDB_TkHr"/>
      <sheetName val="LaborHours"/>
      <sheetName val="NoDB_LbrHr"/>
      <sheetName val="Container Breakdown"/>
      <sheetName val="Cart Breakdown"/>
      <sheetName val="Gross Yardage Worksheet"/>
      <sheetName val="Tonnage Allocation "/>
      <sheetName val="TONWKSHT"/>
      <sheetName val="TONWKSHT_DropBox"/>
      <sheetName val="PoundsPerReceptacle"/>
      <sheetName val="PrintInstructions"/>
    </sheetNames>
    <sheetDataSet>
      <sheetData sheetId="0"/>
      <sheetData sheetId="1"/>
      <sheetData sheetId="2"/>
      <sheetData sheetId="3"/>
      <sheetData sheetId="4"/>
      <sheetData sheetId="5" refreshError="1">
        <row r="28">
          <cell r="M28">
            <v>403.64620554239997</v>
          </cell>
          <cell r="N28">
            <v>4560.3873359231993</v>
          </cell>
          <cell r="O28" t="e">
            <v>#REF!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16">
          <cell r="L16">
            <v>7280</v>
          </cell>
        </row>
        <row r="31">
          <cell r="L31">
            <v>3848</v>
          </cell>
        </row>
        <row r="49">
          <cell r="L49">
            <v>249236</v>
          </cell>
        </row>
        <row r="64">
          <cell r="L64">
            <v>0</v>
          </cell>
        </row>
        <row r="82">
          <cell r="L82">
            <v>0</v>
          </cell>
        </row>
        <row r="98">
          <cell r="L98">
            <v>0</v>
          </cell>
        </row>
        <row r="101">
          <cell r="N101">
            <v>260364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LG Garbage"/>
      <sheetName val=" LG recycle"/>
      <sheetName val="LG Yardwaste"/>
      <sheetName val="LG MF Recycle"/>
      <sheetName val="Proforma"/>
      <sheetName val="matrix"/>
      <sheetName val="COS"/>
      <sheetName val="Price Out-Reg EASTSIDE-Resi"/>
      <sheetName val="Price Out-Comm MSW"/>
      <sheetName val="Price Out-Drop Box"/>
      <sheetName val="Price Out-MF Recycle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PL_ActReview"/>
      <sheetName val="BS_Close"/>
      <sheetName val="PL_ActTranx"/>
      <sheetName val="JE_Review"/>
      <sheetName val="PL_CloseByDay"/>
      <sheetName val="PL_IS200"/>
      <sheetName val="PL_IS210"/>
      <sheetName val="PL_ActByDistrict"/>
      <sheetName val="PL_ProjReview"/>
    </sheetNames>
    <sheetDataSet>
      <sheetData sheetId="0"/>
      <sheetData sheetId="1" refreshError="1">
        <row r="2">
          <cell r="X2" t="str">
            <v>P&amp;L Close Report</v>
          </cell>
          <cell r="Z2" t="str">
            <v>Consolidated</v>
          </cell>
        </row>
        <row r="3">
          <cell r="X3" t="str">
            <v>BS Close Report</v>
          </cell>
          <cell r="Z3" t="str">
            <v>Region</v>
          </cell>
        </row>
        <row r="4">
          <cell r="X4" t="str">
            <v>P&amp;L Tranx Report</v>
          </cell>
          <cell r="Z4" t="str">
            <v>District</v>
          </cell>
        </row>
        <row r="5">
          <cell r="X5" t="str">
            <v>P&amp;L Close by Day</v>
          </cell>
          <cell r="Z5" t="str">
            <v>Multiple Districts</v>
          </cell>
        </row>
        <row r="6">
          <cell r="X6" t="str">
            <v>JE Review Report</v>
          </cell>
        </row>
        <row r="7">
          <cell r="X7" t="str">
            <v>IS200 Report</v>
          </cell>
        </row>
        <row r="8">
          <cell r="X8" t="str">
            <v>IS210 Report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5 BS"/>
      <sheetName val="2025 IS"/>
      <sheetName val="Consolidated IS"/>
      <sheetName val="Pro-forma"/>
      <sheetName val="Restating Adj"/>
      <sheetName val="Restating Expl"/>
      <sheetName val="Pro Forma Adj"/>
      <sheetName val="Ratios"/>
      <sheetName val="LG"/>
      <sheetName val="LG G-48"/>
      <sheetName val="LG G-51"/>
      <sheetName val="G-48 Price Out"/>
      <sheetName val="G-51 Price Out"/>
      <sheetName val="Rate Schedule G-48"/>
      <sheetName val="References"/>
      <sheetName val="G-48 DF Calc"/>
      <sheetName val="DF Schedule"/>
      <sheetName val="Depr Summary"/>
      <sheetName val="Depreciation"/>
      <sheetName val="Payroll Detail"/>
      <sheetName val="DivCon-DVP Alloc In"/>
      <sheetName val="Corp-OH"/>
      <sheetName val="Region OH Calc"/>
      <sheetName val="Corp-BS"/>
      <sheetName val="Corp-IS"/>
      <sheetName val="38000 Other Rev"/>
      <sheetName val="2025 BS 3-31-2015"/>
    </sheetNames>
    <sheetDataSet>
      <sheetData sheetId="0"/>
      <sheetData sheetId="1"/>
      <sheetData sheetId="2"/>
      <sheetData sheetId="3" refreshError="1"/>
      <sheetData sheetId="4"/>
      <sheetData sheetId="5">
        <row r="78">
          <cell r="D78">
            <v>13340.018881532844</v>
          </cell>
        </row>
      </sheetData>
      <sheetData sheetId="6">
        <row r="27">
          <cell r="B27">
            <v>353.32367365298381</v>
          </cell>
        </row>
      </sheetData>
      <sheetData sheetId="7">
        <row r="13">
          <cell r="B13">
            <v>0.89361089902323576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60">
          <cell r="C60">
            <v>178633.12500000003</v>
          </cell>
        </row>
      </sheetData>
      <sheetData sheetId="17">
        <row r="1">
          <cell r="A1" t="str">
            <v>Columbia River Disposal, Inc. G-48/G-51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6">
          <cell r="D6">
            <v>10000</v>
          </cell>
        </row>
        <row r="8">
          <cell r="H8" t="str">
            <v>2016-06</v>
          </cell>
        </row>
        <row r="12">
          <cell r="G12" t="str">
            <v>2015-04</v>
          </cell>
        </row>
        <row r="13">
          <cell r="G13" t="str">
            <v>2016-03</v>
          </cell>
        </row>
      </sheetData>
      <sheetData sheetId="2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Tables"/>
      <sheetName val="Data"/>
      <sheetName val="By Division"/>
      <sheetName val="&quot;Invioced&quot;"/>
      <sheetName val="Invoice_Drill"/>
      <sheetName val="PO_Drill"/>
      <sheetName val="District-Division Listing"/>
    </sheetNames>
    <sheetDataSet>
      <sheetData sheetId="0">
        <row r="1">
          <cell r="A1" t="str">
            <v>All</v>
          </cell>
        </row>
        <row r="2">
          <cell r="A2" t="str">
            <v>2008-01</v>
          </cell>
        </row>
        <row r="3">
          <cell r="A3" t="str">
            <v>2008-02</v>
          </cell>
        </row>
        <row r="4">
          <cell r="A4" t="str">
            <v>2008-03</v>
          </cell>
        </row>
        <row r="5">
          <cell r="A5" t="str">
            <v>2008-04</v>
          </cell>
        </row>
        <row r="6">
          <cell r="A6" t="str">
            <v>2008-05</v>
          </cell>
        </row>
        <row r="7">
          <cell r="A7" t="str">
            <v>2008-06</v>
          </cell>
        </row>
        <row r="8">
          <cell r="A8" t="str">
            <v>2008-07</v>
          </cell>
        </row>
        <row r="9">
          <cell r="A9" t="str">
            <v>2008-08</v>
          </cell>
        </row>
        <row r="10">
          <cell r="A10" t="str">
            <v>2008-09</v>
          </cell>
        </row>
        <row r="11">
          <cell r="A11" t="str">
            <v>2008-10</v>
          </cell>
        </row>
        <row r="12">
          <cell r="A12" t="str">
            <v>2008-11</v>
          </cell>
        </row>
        <row r="13">
          <cell r="A13" t="str">
            <v>2008-12</v>
          </cell>
        </row>
      </sheetData>
      <sheetData sheetId="1">
        <row r="3">
          <cell r="E3" t="str">
            <v>Western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Tables"/>
      <sheetName val="Data"/>
      <sheetName val="By Division"/>
      <sheetName val="&quot;Invioced&quot;"/>
      <sheetName val="Invoice_Drill"/>
      <sheetName val="PO_Drill"/>
      <sheetName val="District-Division Listing"/>
    </sheetNames>
    <sheetDataSet>
      <sheetData sheetId="0">
        <row r="1">
          <cell r="A1" t="str">
            <v>All</v>
          </cell>
        </row>
        <row r="2">
          <cell r="A2" t="str">
            <v>2008-01</v>
          </cell>
        </row>
        <row r="3">
          <cell r="A3" t="str">
            <v>2008-02</v>
          </cell>
        </row>
        <row r="4">
          <cell r="A4" t="str">
            <v>2008-03</v>
          </cell>
        </row>
        <row r="5">
          <cell r="A5" t="str">
            <v>2008-04</v>
          </cell>
        </row>
        <row r="6">
          <cell r="A6" t="str">
            <v>2008-05</v>
          </cell>
        </row>
        <row r="7">
          <cell r="A7" t="str">
            <v>2008-06</v>
          </cell>
        </row>
        <row r="8">
          <cell r="A8" t="str">
            <v>2008-07</v>
          </cell>
        </row>
        <row r="9">
          <cell r="A9" t="str">
            <v>2008-08</v>
          </cell>
        </row>
        <row r="10">
          <cell r="A10" t="str">
            <v>2008-09</v>
          </cell>
        </row>
        <row r="11">
          <cell r="A11" t="str">
            <v>2008-10</v>
          </cell>
        </row>
        <row r="12">
          <cell r="A12" t="str">
            <v>2008-11</v>
          </cell>
        </row>
        <row r="13">
          <cell r="A13" t="str">
            <v>2008-12</v>
          </cell>
        </row>
      </sheetData>
      <sheetData sheetId="1">
        <row r="3">
          <cell r="E3" t="str">
            <v>Western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, IS "/>
      <sheetName val="Vashon BS"/>
      <sheetName val="Vashon IS"/>
      <sheetName val="Consolidated IS"/>
      <sheetName val="Restating Adj"/>
      <sheetName val="Prof Adj"/>
      <sheetName val="Price-out"/>
      <sheetName val="LG-Total Comp"/>
      <sheetName val="LG-Packer Rts"/>
      <sheetName val="LG-RO Rts"/>
      <sheetName val="LG-Recycl"/>
      <sheetName val="DF Schedule"/>
      <sheetName val="Depr-Summary"/>
      <sheetName val="2132 Trks"/>
      <sheetName val="2132 Cont, DB"/>
      <sheetName val="2132 Oth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80 IS"/>
      <sheetName val="2182 IS"/>
      <sheetName val="Converted IS"/>
      <sheetName val="Ratios"/>
      <sheetName val="2018 YW Tons"/>
      <sheetName val="2180 Disposal"/>
      <sheetName val="LG Total District"/>
      <sheetName val="LG County Area"/>
      <sheetName val="LG EQR"/>
      <sheetName val="LG Cities"/>
      <sheetName val="LG JLBM"/>
      <sheetName val="40109"/>
      <sheetName val="41129"/>
      <sheetName val="43002"/>
      <sheetName val="Revenue-Cust"/>
      <sheetName val="YW Tons"/>
      <sheetName val="Recycle Tons"/>
      <sheetName val="Revenue Summary"/>
      <sheetName val="Explanations-Instructions"/>
      <sheetName val="Restating Adj"/>
      <sheetName val="Restating Adj Expl"/>
      <sheetName val="Pro forma Adj"/>
      <sheetName val="Recycl Mat, Tons, for 2180"/>
      <sheetName val="To Delete --&gt;"/>
      <sheetName val="Dispos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K7">
            <v>30836341.217517916</v>
          </cell>
        </row>
        <row r="8">
          <cell r="K8">
            <v>28756984.927165326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 Sum"/>
      <sheetName val="Cust Count"/>
      <sheetName val="Disposal"/>
      <sheetName val="Taxes &amp; Fees"/>
      <sheetName val="Ton Alloc"/>
      <sheetName val="2011_IS210 170306"/>
      <sheetName val="Sorted Master"/>
      <sheetName val="EBITDA by Area"/>
      <sheetName val="Vital Metrics"/>
      <sheetName val="Gresham"/>
      <sheetName val="Clackamas Rural"/>
      <sheetName val="Clackamas Dist Rural"/>
      <sheetName val="PDX Arrow"/>
      <sheetName val="All Areas"/>
      <sheetName val="Interject_LastPulledValues"/>
      <sheetName val="Debt"/>
      <sheetName val="Capex"/>
      <sheetName val="3rd Party Disposal-39"/>
      <sheetName val="TRF Disposal-39"/>
      <sheetName val="Interco Disposal-39"/>
      <sheetName val="Rent-43"/>
      <sheetName val="Co Op &amp; Sub-54"/>
      <sheetName val="Advertising-69"/>
      <sheetName val="Dues-78"/>
      <sheetName val="Contributions-70"/>
      <sheetName val="Prof Fees-71"/>
      <sheetName val="Misc Exp-86"/>
      <sheetName val="Travel-87"/>
      <sheetName val="Shop Allocation"/>
      <sheetName val="Mgmt Reclasses"/>
      <sheetName val="Proceeds- 35518"/>
      <sheetName val="Estacada-not used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Z8">
            <v>22770.134694115299</v>
          </cell>
          <cell r="AD8">
            <v>16658.304514730477</v>
          </cell>
        </row>
        <row r="9">
          <cell r="K9">
            <v>78561.19</v>
          </cell>
          <cell r="Z9">
            <v>1372.6699999999998</v>
          </cell>
        </row>
      </sheetData>
      <sheetData sheetId="7"/>
      <sheetData sheetId="8"/>
      <sheetData sheetId="9">
        <row r="12">
          <cell r="E12" t="str">
            <v>Rate Code</v>
          </cell>
          <cell r="F12" t="str">
            <v>Base</v>
          </cell>
          <cell r="G12" t="str">
            <v>Franchise Percent of Total Company</v>
          </cell>
          <cell r="H12" t="str">
            <v>Reverse Mt View Sanitary</v>
          </cell>
          <cell r="I12" t="str">
            <v xml:space="preserve">Adjust In/Out </v>
          </cell>
          <cell r="J12" t="str">
            <v>Same Line Reclass</v>
          </cell>
          <cell r="K12">
            <v>0</v>
          </cell>
          <cell r="L12" t="str">
            <v>Base Allocation</v>
          </cell>
          <cell r="M12" t="str">
            <v>Adjust</v>
          </cell>
          <cell r="N12" t="str">
            <v>Descrip</v>
          </cell>
          <cell r="O12" t="str">
            <v>Res SW Adjusted</v>
          </cell>
          <cell r="P12" t="str">
            <v>Base Allocation</v>
          </cell>
          <cell r="Q12" t="str">
            <v>Adjust</v>
          </cell>
          <cell r="R12" t="str">
            <v>Descrip</v>
          </cell>
          <cell r="S12" t="str">
            <v>FEL SW Adjusted</v>
          </cell>
          <cell r="T12" t="str">
            <v>Base Allocation</v>
          </cell>
          <cell r="U12" t="str">
            <v>Adjust</v>
          </cell>
          <cell r="V12" t="str">
            <v>Descrip</v>
          </cell>
          <cell r="W12" t="str">
            <v>Res Rec Adjusted</v>
          </cell>
          <cell r="X12" t="str">
            <v>Base Allocation</v>
          </cell>
          <cell r="Y12" t="str">
            <v>Adjust</v>
          </cell>
          <cell r="Z12" t="str">
            <v>Descrip</v>
          </cell>
          <cell r="AA12" t="str">
            <v>Com Rec Adjusted</v>
          </cell>
          <cell r="AB12" t="str">
            <v>Base Allocation</v>
          </cell>
          <cell r="AC12" t="str">
            <v>Adjust</v>
          </cell>
          <cell r="AD12" t="str">
            <v>Descrip</v>
          </cell>
          <cell r="AE12" t="str">
            <v>Debris Adjusted</v>
          </cell>
          <cell r="AF12" t="str">
            <v>Base Allocation</v>
          </cell>
          <cell r="AG12" t="str">
            <v>Adjust</v>
          </cell>
          <cell r="AH12" t="str">
            <v>Descrip</v>
          </cell>
          <cell r="AI12" t="str">
            <v>Drop Box Adjusted</v>
          </cell>
        </row>
        <row r="13">
          <cell r="E13">
            <v>18</v>
          </cell>
          <cell r="F13" t="str">
            <v>ACT</v>
          </cell>
          <cell r="G13">
            <v>3.7309466339435216E-2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132534.08000000002</v>
          </cell>
          <cell r="AH13">
            <v>0</v>
          </cell>
          <cell r="AI13">
            <v>132534.08000000002</v>
          </cell>
        </row>
        <row r="14">
          <cell r="E14">
            <v>18</v>
          </cell>
          <cell r="F14" t="str">
            <v>ACT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E15">
            <v>18</v>
          </cell>
          <cell r="F15" t="str">
            <v>ACT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</row>
        <row r="16">
          <cell r="E16">
            <v>18</v>
          </cell>
          <cell r="F16" t="str">
            <v>ACT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E17">
            <v>18</v>
          </cell>
          <cell r="F17" t="str">
            <v>ACT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E18">
            <v>18</v>
          </cell>
          <cell r="F18" t="str">
            <v>ACT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E19">
            <v>18</v>
          </cell>
          <cell r="F19" t="str">
            <v>ACT</v>
          </cell>
          <cell r="G19">
            <v>0.18043182976003175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1853120.12</v>
          </cell>
          <cell r="N19" t="str">
            <v>Res Can</v>
          </cell>
          <cell r="O19">
            <v>1853120.12</v>
          </cell>
          <cell r="P19">
            <v>0</v>
          </cell>
          <cell r="Q19">
            <v>27865.999999999996</v>
          </cell>
          <cell r="R19" t="str">
            <v>Res Cont</v>
          </cell>
          <cell r="S19">
            <v>27865.999999999996</v>
          </cell>
          <cell r="T19">
            <v>0</v>
          </cell>
          <cell r="U19">
            <v>1448.5700000000002</v>
          </cell>
          <cell r="V19" t="str">
            <v>Res Rec Can</v>
          </cell>
          <cell r="W19">
            <v>1448.5700000000002</v>
          </cell>
          <cell r="X19">
            <v>0</v>
          </cell>
          <cell r="Y19">
            <v>537.6</v>
          </cell>
          <cell r="Z19" t="str">
            <v>Comm Rec Can</v>
          </cell>
          <cell r="AA19">
            <v>537.6</v>
          </cell>
          <cell r="AB19">
            <v>0</v>
          </cell>
          <cell r="AC19">
            <v>5464.8999999999987</v>
          </cell>
          <cell r="AD19" t="str">
            <v>Res Can</v>
          </cell>
          <cell r="AE19">
            <v>5464.8999999999987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E20">
            <v>18</v>
          </cell>
          <cell r="F20" t="str">
            <v>ACT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10975.320000000002</v>
          </cell>
          <cell r="AD20" t="str">
            <v>Comm Can</v>
          </cell>
          <cell r="AE20">
            <v>10975.320000000002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1">
          <cell r="E21">
            <v>18</v>
          </cell>
          <cell r="F21" t="str">
            <v>ACT</v>
          </cell>
          <cell r="G21">
            <v>7.9848082741454565E-2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57863.759999999995</v>
          </cell>
          <cell r="N21" t="str">
            <v>Comm Can</v>
          </cell>
          <cell r="O21">
            <v>57863.759999999995</v>
          </cell>
          <cell r="P21">
            <v>0</v>
          </cell>
          <cell r="Q21">
            <v>617570.07999999984</v>
          </cell>
          <cell r="R21" t="str">
            <v>Comm Cont</v>
          </cell>
          <cell r="S21">
            <v>617570.07999999984</v>
          </cell>
          <cell r="T21">
            <v>0</v>
          </cell>
          <cell r="U21">
            <v>0</v>
          </cell>
          <cell r="V21" t="str">
            <v>Res Rec Cont</v>
          </cell>
          <cell r="W21">
            <v>0</v>
          </cell>
          <cell r="X21">
            <v>0</v>
          </cell>
          <cell r="Y21">
            <v>5536.83</v>
          </cell>
          <cell r="Z21" t="str">
            <v>Comm Rec Cont</v>
          </cell>
          <cell r="AA21">
            <v>5536.83</v>
          </cell>
          <cell r="AB21">
            <v>0</v>
          </cell>
          <cell r="AC21">
            <v>1230.4000000000001</v>
          </cell>
          <cell r="AD21" t="str">
            <v>Comm Cont</v>
          </cell>
          <cell r="AE21">
            <v>1230.4000000000001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</row>
        <row r="22">
          <cell r="E22">
            <v>18</v>
          </cell>
          <cell r="F22" t="str">
            <v>ACT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1602.7800000000002</v>
          </cell>
          <cell r="Z22" t="str">
            <v>Food Cont</v>
          </cell>
          <cell r="AA22">
            <v>1602.7800000000002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E23">
            <v>18</v>
          </cell>
          <cell r="F23" t="str">
            <v>ACT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X23">
            <v>0</v>
          </cell>
          <cell r="Y23">
            <v>3007.32</v>
          </cell>
          <cell r="Z23" t="str">
            <v>Food Can</v>
          </cell>
          <cell r="AA23">
            <v>3007.32</v>
          </cell>
          <cell r="AB23">
            <v>0</v>
          </cell>
          <cell r="AE23">
            <v>0</v>
          </cell>
          <cell r="AF23">
            <v>0</v>
          </cell>
          <cell r="AG23">
            <v>0</v>
          </cell>
          <cell r="AI23">
            <v>0</v>
          </cell>
        </row>
        <row r="24">
          <cell r="E24">
            <v>19</v>
          </cell>
          <cell r="F24" t="str">
            <v>ACT</v>
          </cell>
          <cell r="G24">
            <v>1.3062872838081262E-2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U24">
            <v>10336.727432729604</v>
          </cell>
          <cell r="W24">
            <v>10336.727432729604</v>
          </cell>
          <cell r="X24">
            <v>0</v>
          </cell>
          <cell r="Y24">
            <v>120.21500674709182</v>
          </cell>
          <cell r="AA24">
            <v>120.21500674709182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0</v>
          </cell>
          <cell r="AI24">
            <v>0</v>
          </cell>
        </row>
        <row r="25">
          <cell r="E25">
            <v>19</v>
          </cell>
          <cell r="F25" t="str">
            <v>ACT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G25">
            <v>0</v>
          </cell>
          <cell r="AI25">
            <v>0</v>
          </cell>
        </row>
        <row r="26">
          <cell r="E26">
            <v>19</v>
          </cell>
          <cell r="F26" t="str">
            <v>ACT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O26">
            <v>0</v>
          </cell>
          <cell r="P26">
            <v>0</v>
          </cell>
          <cell r="S26">
            <v>0</v>
          </cell>
          <cell r="T26">
            <v>0</v>
          </cell>
          <cell r="U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G26">
            <v>0</v>
          </cell>
          <cell r="AI26">
            <v>0</v>
          </cell>
        </row>
        <row r="27">
          <cell r="E27">
            <v>19</v>
          </cell>
          <cell r="F27" t="str">
            <v>ACT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G27">
            <v>0</v>
          </cell>
          <cell r="AI27">
            <v>0</v>
          </cell>
        </row>
        <row r="28">
          <cell r="E28">
            <v>19</v>
          </cell>
          <cell r="F28" t="str">
            <v>ACT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G28">
            <v>0</v>
          </cell>
          <cell r="AI28">
            <v>0</v>
          </cell>
        </row>
        <row r="29">
          <cell r="E29">
            <v>19</v>
          </cell>
          <cell r="F29" t="str">
            <v>ACT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  <cell r="S29">
            <v>0</v>
          </cell>
          <cell r="T29">
            <v>0</v>
          </cell>
          <cell r="U29">
            <v>0</v>
          </cell>
          <cell r="W29">
            <v>0</v>
          </cell>
          <cell r="X29">
            <v>0</v>
          </cell>
          <cell r="Y29">
            <v>0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G29">
            <v>0</v>
          </cell>
          <cell r="AI29">
            <v>0</v>
          </cell>
        </row>
        <row r="30">
          <cell r="E30">
            <v>19</v>
          </cell>
          <cell r="F30" t="str">
            <v>ACT</v>
          </cell>
          <cell r="G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</row>
        <row r="31">
          <cell r="E31">
            <v>19</v>
          </cell>
          <cell r="F31" t="str">
            <v>ACT</v>
          </cell>
          <cell r="G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  <cell r="O31">
            <v>0</v>
          </cell>
          <cell r="P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</row>
        <row r="32">
          <cell r="E32">
            <v>19</v>
          </cell>
          <cell r="F32" t="str">
            <v>ACT</v>
          </cell>
          <cell r="G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  <cell r="O32">
            <v>0</v>
          </cell>
          <cell r="P32">
            <v>0</v>
          </cell>
          <cell r="S32">
            <v>0</v>
          </cell>
          <cell r="T32">
            <v>0</v>
          </cell>
          <cell r="U32">
            <v>0</v>
          </cell>
          <cell r="W32">
            <v>0</v>
          </cell>
          <cell r="X32">
            <v>0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</row>
        <row r="33">
          <cell r="E33">
            <v>19</v>
          </cell>
          <cell r="F33" t="str">
            <v>ACT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O33">
            <v>0</v>
          </cell>
          <cell r="P33">
            <v>0</v>
          </cell>
          <cell r="S33">
            <v>0</v>
          </cell>
          <cell r="T33">
            <v>0</v>
          </cell>
          <cell r="U33">
            <v>0</v>
          </cell>
          <cell r="W33">
            <v>0</v>
          </cell>
          <cell r="X33">
            <v>0</v>
          </cell>
          <cell r="Y33">
            <v>0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G33">
            <v>0</v>
          </cell>
          <cell r="AI33">
            <v>0</v>
          </cell>
        </row>
        <row r="34">
          <cell r="E34">
            <v>20</v>
          </cell>
          <cell r="F34" t="str">
            <v>ACT</v>
          </cell>
          <cell r="G34">
            <v>0</v>
          </cell>
          <cell r="H34">
            <v>0</v>
          </cell>
          <cell r="I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  <cell r="S34">
            <v>0</v>
          </cell>
          <cell r="T34">
            <v>0</v>
          </cell>
          <cell r="W34">
            <v>0</v>
          </cell>
          <cell r="X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I34">
            <v>0</v>
          </cell>
        </row>
        <row r="35">
          <cell r="E35">
            <v>20</v>
          </cell>
          <cell r="F35" t="str">
            <v>REV</v>
          </cell>
          <cell r="G35">
            <v>0.12050036179656672</v>
          </cell>
          <cell r="H35">
            <v>0</v>
          </cell>
          <cell r="I35">
            <v>0</v>
          </cell>
          <cell r="K35">
            <v>0</v>
          </cell>
          <cell r="L35">
            <v>669.859631661192</v>
          </cell>
          <cell r="O35">
            <v>669.859631661192</v>
          </cell>
          <cell r="P35">
            <v>226.2455373562039</v>
          </cell>
          <cell r="S35">
            <v>226.2455373562039</v>
          </cell>
          <cell r="T35">
            <v>0.50776910092797478</v>
          </cell>
          <cell r="W35">
            <v>0.50776910092797478</v>
          </cell>
          <cell r="X35">
            <v>3.7452620114581792</v>
          </cell>
          <cell r="AA35">
            <v>3.7452620114581792</v>
          </cell>
          <cell r="AB35">
            <v>6.1941051038195543</v>
          </cell>
          <cell r="AC35">
            <v>0</v>
          </cell>
          <cell r="AD35">
            <v>0</v>
          </cell>
          <cell r="AE35">
            <v>6.1941051038195543</v>
          </cell>
          <cell r="AF35">
            <v>46.457341132231299</v>
          </cell>
          <cell r="AI35">
            <v>46.457341132231299</v>
          </cell>
        </row>
        <row r="36">
          <cell r="E36">
            <v>20</v>
          </cell>
          <cell r="F36" t="str">
            <v>REV</v>
          </cell>
          <cell r="G36">
            <v>0.12050036179656672</v>
          </cell>
          <cell r="H36">
            <v>0</v>
          </cell>
          <cell r="I36">
            <v>0</v>
          </cell>
          <cell r="K36">
            <v>0</v>
          </cell>
          <cell r="L36">
            <v>4496.2719671540799</v>
          </cell>
          <cell r="O36">
            <v>4496.2719671540799</v>
          </cell>
          <cell r="P36">
            <v>1518.6188556932343</v>
          </cell>
          <cell r="S36">
            <v>1518.6188556932343</v>
          </cell>
          <cell r="T36">
            <v>3.4082781919962537</v>
          </cell>
          <cell r="W36">
            <v>3.4082781919962537</v>
          </cell>
          <cell r="X36">
            <v>25.139172142685357</v>
          </cell>
          <cell r="AA36">
            <v>25.139172142685357</v>
          </cell>
          <cell r="AB36">
            <v>41.576443516746068</v>
          </cell>
          <cell r="AC36">
            <v>0</v>
          </cell>
          <cell r="AD36">
            <v>0</v>
          </cell>
          <cell r="AE36">
            <v>41.576443516746068</v>
          </cell>
          <cell r="AF36">
            <v>311.8337495324954</v>
          </cell>
          <cell r="AI36">
            <v>311.8337495324954</v>
          </cell>
        </row>
        <row r="37">
          <cell r="E37">
            <v>20</v>
          </cell>
          <cell r="F37" t="str">
            <v>REV</v>
          </cell>
          <cell r="G37">
            <v>0.1205003617965667</v>
          </cell>
          <cell r="H37">
            <v>0</v>
          </cell>
          <cell r="I37">
            <v>0</v>
          </cell>
          <cell r="K37">
            <v>0</v>
          </cell>
          <cell r="L37">
            <v>48.701541226408828</v>
          </cell>
          <cell r="O37">
            <v>48.701541226408828</v>
          </cell>
          <cell r="P37">
            <v>16.44897803069469</v>
          </cell>
          <cell r="S37">
            <v>16.44897803069469</v>
          </cell>
          <cell r="T37">
            <v>3.6916895172521835E-2</v>
          </cell>
          <cell r="W37">
            <v>3.6916895172521835E-2</v>
          </cell>
          <cell r="X37">
            <v>0.27229590145982913</v>
          </cell>
          <cell r="AA37">
            <v>0.27229590145982913</v>
          </cell>
          <cell r="AB37">
            <v>0.45033683299631211</v>
          </cell>
          <cell r="AC37">
            <v>0</v>
          </cell>
          <cell r="AD37">
            <v>0</v>
          </cell>
          <cell r="AE37">
            <v>0.45033683299631211</v>
          </cell>
          <cell r="AF37">
            <v>3.3776391462936703</v>
          </cell>
          <cell r="AI37">
            <v>3.3776391462936703</v>
          </cell>
        </row>
        <row r="38">
          <cell r="E38">
            <v>20</v>
          </cell>
          <cell r="F38" t="str">
            <v>REV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O38">
            <v>0</v>
          </cell>
          <cell r="P38">
            <v>0</v>
          </cell>
          <cell r="S38">
            <v>0</v>
          </cell>
          <cell r="T38">
            <v>0</v>
          </cell>
          <cell r="W38">
            <v>0</v>
          </cell>
          <cell r="X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I38">
            <v>0</v>
          </cell>
        </row>
        <row r="39">
          <cell r="E39">
            <v>20</v>
          </cell>
          <cell r="F39" t="str">
            <v>REV</v>
          </cell>
          <cell r="G39">
            <v>0</v>
          </cell>
          <cell r="H39">
            <v>0</v>
          </cell>
          <cell r="I39">
            <v>0</v>
          </cell>
          <cell r="K39">
            <v>0</v>
          </cell>
          <cell r="L39">
            <v>0</v>
          </cell>
          <cell r="O39">
            <v>0</v>
          </cell>
          <cell r="P39">
            <v>0</v>
          </cell>
          <cell r="S39">
            <v>0</v>
          </cell>
          <cell r="T39">
            <v>0</v>
          </cell>
          <cell r="W39">
            <v>0</v>
          </cell>
          <cell r="X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I40">
            <v>0</v>
          </cell>
        </row>
        <row r="41">
          <cell r="E41">
            <v>0</v>
          </cell>
          <cell r="F41">
            <v>0</v>
          </cell>
          <cell r="G41">
            <v>0.11682876518931071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5214.833140041681</v>
          </cell>
          <cell r="M41">
            <v>1910983.8800000001</v>
          </cell>
          <cell r="N41">
            <v>0</v>
          </cell>
          <cell r="O41">
            <v>1916198.7131400416</v>
          </cell>
          <cell r="P41">
            <v>1761.3133710801328</v>
          </cell>
          <cell r="Q41">
            <v>645436.07999999984</v>
          </cell>
          <cell r="R41">
            <v>0</v>
          </cell>
          <cell r="S41">
            <v>647197.39337108005</v>
          </cell>
          <cell r="T41">
            <v>3.9529641880967503</v>
          </cell>
          <cell r="U41">
            <v>11785.297432729603</v>
          </cell>
          <cell r="V41">
            <v>0</v>
          </cell>
          <cell r="W41">
            <v>11789.250396917701</v>
          </cell>
          <cell r="X41">
            <v>29.156730055603365</v>
          </cell>
          <cell r="Y41">
            <v>10804.745006747093</v>
          </cell>
          <cell r="Z41">
            <v>0</v>
          </cell>
          <cell r="AA41">
            <v>10833.901736802696</v>
          </cell>
          <cell r="AB41">
            <v>48.220885453561934</v>
          </cell>
          <cell r="AC41">
            <v>17670.620000000003</v>
          </cell>
          <cell r="AD41">
            <v>0</v>
          </cell>
          <cell r="AE41">
            <v>17718.840885453566</v>
          </cell>
          <cell r="AF41">
            <v>361.6687298110204</v>
          </cell>
          <cell r="AG41">
            <v>132534.08000000002</v>
          </cell>
          <cell r="AH41">
            <v>0</v>
          </cell>
          <cell r="AI41">
            <v>132895.74872981102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K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M45" t="str">
            <v>NEED TO CHECK PERCENTS AGAINST THE BLACK BOX!</v>
          </cell>
          <cell r="N45">
            <v>0</v>
          </cell>
          <cell r="O45">
            <v>0</v>
          </cell>
          <cell r="P45">
            <v>0</v>
          </cell>
          <cell r="Q45" t="str">
            <v>NEED TO CHECK PERCENTS AGAINST THE BLACK BOX!</v>
          </cell>
        </row>
        <row r="46">
          <cell r="E46">
            <v>39</v>
          </cell>
          <cell r="F46" t="str">
            <v>Act</v>
          </cell>
          <cell r="G46">
            <v>9.5772165128849479E-2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295020.6315689031</v>
          </cell>
          <cell r="N46">
            <v>0</v>
          </cell>
          <cell r="O46">
            <v>295020.6315689031</v>
          </cell>
          <cell r="P46">
            <v>0</v>
          </cell>
          <cell r="Q46">
            <v>263307.58865990676</v>
          </cell>
          <cell r="S46">
            <v>263307.58865990676</v>
          </cell>
          <cell r="T46">
            <v>0</v>
          </cell>
          <cell r="W46">
            <v>0</v>
          </cell>
          <cell r="X46">
            <v>0</v>
          </cell>
          <cell r="Y46">
            <v>3874.1574784596964</v>
          </cell>
          <cell r="Z46" t="str">
            <v>Food Waste</v>
          </cell>
          <cell r="AA46">
            <v>3874.1574784596964</v>
          </cell>
          <cell r="AB46">
            <v>0</v>
          </cell>
          <cell r="AC46">
            <v>55800.366266949328</v>
          </cell>
          <cell r="AD46" t="str">
            <v>Yard Deb</v>
          </cell>
          <cell r="AE46">
            <v>55800.366266949328</v>
          </cell>
          <cell r="AF46">
            <v>0</v>
          </cell>
          <cell r="AG46">
            <v>73418.010941884408</v>
          </cell>
          <cell r="AI46">
            <v>73418.010941884408</v>
          </cell>
        </row>
        <row r="47">
          <cell r="E47">
            <v>39</v>
          </cell>
          <cell r="F47" t="str">
            <v>Act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W47">
            <v>0</v>
          </cell>
          <cell r="X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I47">
            <v>0</v>
          </cell>
        </row>
        <row r="48">
          <cell r="E48">
            <v>54</v>
          </cell>
          <cell r="F48" t="str">
            <v>Act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I48">
            <v>0</v>
          </cell>
        </row>
        <row r="49">
          <cell r="E49">
            <v>39</v>
          </cell>
          <cell r="F49" t="str">
            <v>Act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W49">
            <v>0</v>
          </cell>
          <cell r="X49">
            <v>0</v>
          </cell>
          <cell r="AA49">
            <v>0</v>
          </cell>
          <cell r="AB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I49">
            <v>0</v>
          </cell>
        </row>
        <row r="50">
          <cell r="E50">
            <v>39</v>
          </cell>
          <cell r="F50" t="str">
            <v>Act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  <cell r="T50">
            <v>0</v>
          </cell>
          <cell r="W50">
            <v>0</v>
          </cell>
          <cell r="X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I50">
            <v>0</v>
          </cell>
        </row>
        <row r="51">
          <cell r="E51">
            <v>54</v>
          </cell>
          <cell r="F51" t="str">
            <v>Act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0</v>
          </cell>
          <cell r="X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</row>
        <row r="52">
          <cell r="E52">
            <v>54</v>
          </cell>
          <cell r="F52" t="str">
            <v>Act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U52">
            <v>0</v>
          </cell>
          <cell r="W52">
            <v>0</v>
          </cell>
          <cell r="X52">
            <v>0</v>
          </cell>
          <cell r="Y52">
            <v>0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G52">
            <v>0</v>
          </cell>
          <cell r="AI52">
            <v>0</v>
          </cell>
        </row>
        <row r="53">
          <cell r="E53">
            <v>48</v>
          </cell>
          <cell r="F53" t="str">
            <v>Act</v>
          </cell>
          <cell r="G53">
            <v>0.21335384186549883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164934.89010562061</v>
          </cell>
          <cell r="O53">
            <v>164934.89010562061</v>
          </cell>
          <cell r="P53">
            <v>0</v>
          </cell>
          <cell r="Q53">
            <v>60225.333011235838</v>
          </cell>
          <cell r="R53">
            <v>0</v>
          </cell>
          <cell r="S53">
            <v>60225.333011235838</v>
          </cell>
          <cell r="T53">
            <v>0</v>
          </cell>
          <cell r="U53">
            <v>0</v>
          </cell>
          <cell r="W53">
            <v>0</v>
          </cell>
          <cell r="X53">
            <v>0</v>
          </cell>
          <cell r="AA53">
            <v>0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7481.8268831435735</v>
          </cell>
          <cell r="AI53">
            <v>7481.8268831435735</v>
          </cell>
        </row>
        <row r="54">
          <cell r="E54">
            <v>54</v>
          </cell>
          <cell r="F54" t="str">
            <v>Act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W54">
            <v>0</v>
          </cell>
          <cell r="X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</row>
        <row r="55">
          <cell r="E55">
            <v>39</v>
          </cell>
          <cell r="F55" t="str">
            <v>Act</v>
          </cell>
          <cell r="G55">
            <v>5.5405754530033581E-2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6302.445557525336</v>
          </cell>
          <cell r="W55">
            <v>6302.445557525336</v>
          </cell>
          <cell r="X55">
            <v>0</v>
          </cell>
          <cell r="Y55">
            <v>4359.7126272290916</v>
          </cell>
          <cell r="AA55">
            <v>4359.7126272290916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I55">
            <v>0</v>
          </cell>
        </row>
        <row r="56">
          <cell r="E56">
            <v>54</v>
          </cell>
          <cell r="F56" t="str">
            <v>Act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0</v>
          </cell>
          <cell r="X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I56">
            <v>0</v>
          </cell>
        </row>
        <row r="57">
          <cell r="E57">
            <v>54</v>
          </cell>
          <cell r="F57" t="str">
            <v>Act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0</v>
          </cell>
          <cell r="X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I57">
            <v>0</v>
          </cell>
        </row>
        <row r="58">
          <cell r="E58">
            <v>54</v>
          </cell>
          <cell r="F58" t="str">
            <v>Act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0</v>
          </cell>
          <cell r="X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I58">
            <v>0</v>
          </cell>
        </row>
        <row r="59">
          <cell r="E59">
            <v>22</v>
          </cell>
          <cell r="F59" t="str">
            <v>DH</v>
          </cell>
          <cell r="G59">
            <v>0.10951493477640761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109907.81996125523</v>
          </cell>
          <cell r="M59">
            <v>0</v>
          </cell>
          <cell r="O59">
            <v>109907.81996125523</v>
          </cell>
          <cell r="P59">
            <v>48391.065282337433</v>
          </cell>
          <cell r="S59">
            <v>48391.065282337433</v>
          </cell>
          <cell r="T59">
            <v>89980.477135606416</v>
          </cell>
          <cell r="W59">
            <v>89980.477135606416</v>
          </cell>
          <cell r="X59">
            <v>41326.49360727099</v>
          </cell>
          <cell r="AA59">
            <v>41326.49360727099</v>
          </cell>
          <cell r="AB59">
            <v>87632.456329744018</v>
          </cell>
          <cell r="AC59">
            <v>0</v>
          </cell>
          <cell r="AD59">
            <v>0</v>
          </cell>
          <cell r="AE59">
            <v>87632.456329744018</v>
          </cell>
          <cell r="AF59">
            <v>19743.786478955604</v>
          </cell>
          <cell r="AI59">
            <v>19743.786478955604</v>
          </cell>
        </row>
        <row r="60">
          <cell r="E60">
            <v>22</v>
          </cell>
          <cell r="F60" t="str">
            <v>DH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0</v>
          </cell>
          <cell r="X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I60">
            <v>0</v>
          </cell>
        </row>
        <row r="61">
          <cell r="E61">
            <v>22</v>
          </cell>
          <cell r="F61" t="str">
            <v>DH</v>
          </cell>
          <cell r="G61">
            <v>0.11021083809358594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1482.5598048577583</v>
          </cell>
          <cell r="O61">
            <v>1482.5598048577583</v>
          </cell>
          <cell r="P61">
            <v>652.44766278053555</v>
          </cell>
          <cell r="S61">
            <v>652.44766278053555</v>
          </cell>
          <cell r="T61">
            <v>1292.9312994140553</v>
          </cell>
          <cell r="W61">
            <v>1292.9312994140553</v>
          </cell>
          <cell r="X61">
            <v>567.20793216437187</v>
          </cell>
          <cell r="AA61">
            <v>567.20793216437187</v>
          </cell>
          <cell r="AB61">
            <v>1216.6125299274947</v>
          </cell>
          <cell r="AC61">
            <v>0</v>
          </cell>
          <cell r="AD61">
            <v>0</v>
          </cell>
          <cell r="AE61">
            <v>1216.6125299274947</v>
          </cell>
          <cell r="AF61">
            <v>265.35352412453517</v>
          </cell>
          <cell r="AI61">
            <v>265.35352412453517</v>
          </cell>
        </row>
        <row r="62">
          <cell r="E62">
            <v>22</v>
          </cell>
          <cell r="F62" t="str">
            <v>DH</v>
          </cell>
          <cell r="G62">
            <v>0.11021083809358595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177.50141133982515</v>
          </cell>
          <cell r="O62">
            <v>177.50141133982515</v>
          </cell>
          <cell r="P62">
            <v>78.115149614505171</v>
          </cell>
          <cell r="S62">
            <v>78.115149614505171</v>
          </cell>
          <cell r="T62">
            <v>154.79789055352649</v>
          </cell>
          <cell r="W62">
            <v>154.79789055352649</v>
          </cell>
          <cell r="X62">
            <v>67.909711400802081</v>
          </cell>
          <cell r="AA62">
            <v>67.909711400802081</v>
          </cell>
          <cell r="AB62">
            <v>145.66052607676394</v>
          </cell>
          <cell r="AC62">
            <v>0</v>
          </cell>
          <cell r="AD62">
            <v>0</v>
          </cell>
          <cell r="AE62">
            <v>145.66052607676394</v>
          </cell>
          <cell r="AF62">
            <v>31.769797671413549</v>
          </cell>
          <cell r="AI62">
            <v>31.769797671413549</v>
          </cell>
        </row>
        <row r="63">
          <cell r="E63">
            <v>22</v>
          </cell>
          <cell r="F63" t="str">
            <v>DH</v>
          </cell>
          <cell r="G63">
            <v>0.11021083809358595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596.78927877276556</v>
          </cell>
          <cell r="O63">
            <v>596.78927877276556</v>
          </cell>
          <cell r="P63">
            <v>262.63613031457453</v>
          </cell>
          <cell r="S63">
            <v>262.63613031457453</v>
          </cell>
          <cell r="T63">
            <v>520.45626432862798</v>
          </cell>
          <cell r="W63">
            <v>520.45626432862798</v>
          </cell>
          <cell r="X63">
            <v>228.32374899240193</v>
          </cell>
          <cell r="AA63">
            <v>228.32374899240193</v>
          </cell>
          <cell r="AB63">
            <v>489.73492462315869</v>
          </cell>
          <cell r="AC63">
            <v>0</v>
          </cell>
          <cell r="AD63">
            <v>0</v>
          </cell>
          <cell r="AE63">
            <v>489.73492462315869</v>
          </cell>
          <cell r="AF63">
            <v>106.81534583846792</v>
          </cell>
          <cell r="AI63">
            <v>106.81534583846792</v>
          </cell>
        </row>
        <row r="64">
          <cell r="E64">
            <v>24</v>
          </cell>
          <cell r="F64" t="str">
            <v>DH</v>
          </cell>
          <cell r="G64">
            <v>0.1095159744420213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10652.264468431229</v>
          </cell>
          <cell r="O64">
            <v>10652.264468431229</v>
          </cell>
          <cell r="P64">
            <v>4690.0581883060158</v>
          </cell>
          <cell r="S64">
            <v>4690.0581883060158</v>
          </cell>
          <cell r="T64">
            <v>8721.7428828797492</v>
          </cell>
          <cell r="W64">
            <v>8721.7428828797492</v>
          </cell>
          <cell r="X64">
            <v>4005.4661946963706</v>
          </cell>
          <cell r="AA64">
            <v>4005.4661946963706</v>
          </cell>
          <cell r="AB64">
            <v>8493.7011938091073</v>
          </cell>
          <cell r="AC64">
            <v>0</v>
          </cell>
          <cell r="AD64">
            <v>0</v>
          </cell>
          <cell r="AE64">
            <v>8493.7011938091073</v>
          </cell>
          <cell r="AF64">
            <v>1913.5572520630421</v>
          </cell>
          <cell r="AI64">
            <v>1913.5572520630421</v>
          </cell>
        </row>
        <row r="65">
          <cell r="E65">
            <v>25</v>
          </cell>
          <cell r="F65" t="str">
            <v>DH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O65">
            <v>0</v>
          </cell>
          <cell r="P65">
            <v>0</v>
          </cell>
          <cell r="S65">
            <v>0</v>
          </cell>
          <cell r="T65">
            <v>0</v>
          </cell>
          <cell r="W65">
            <v>0</v>
          </cell>
          <cell r="X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I65">
            <v>0</v>
          </cell>
        </row>
        <row r="66">
          <cell r="E66">
            <v>22</v>
          </cell>
          <cell r="F66" t="str">
            <v>DH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O66">
            <v>0</v>
          </cell>
          <cell r="P66">
            <v>0</v>
          </cell>
          <cell r="S66">
            <v>0</v>
          </cell>
          <cell r="T66">
            <v>0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I66">
            <v>0</v>
          </cell>
        </row>
        <row r="67">
          <cell r="E67">
            <v>22</v>
          </cell>
          <cell r="F67" t="str">
            <v>DH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O67">
            <v>0</v>
          </cell>
          <cell r="P67">
            <v>0</v>
          </cell>
          <cell r="S67">
            <v>0</v>
          </cell>
          <cell r="T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I67">
            <v>0</v>
          </cell>
        </row>
        <row r="68">
          <cell r="E68">
            <v>29</v>
          </cell>
          <cell r="F68" t="str">
            <v>DH</v>
          </cell>
          <cell r="G68">
            <v>0.11021083809358595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1335.5098793396542</v>
          </cell>
          <cell r="O68">
            <v>1335.5098793396542</v>
          </cell>
          <cell r="P68">
            <v>587.73365940477038</v>
          </cell>
          <cell r="S68">
            <v>587.73365940477038</v>
          </cell>
          <cell r="T68">
            <v>1164.6899626019435</v>
          </cell>
          <cell r="W68">
            <v>1164.6899626019435</v>
          </cell>
          <cell r="X68">
            <v>510.94855975676012</v>
          </cell>
          <cell r="AA68">
            <v>510.94855975676012</v>
          </cell>
          <cell r="AB68">
            <v>1095.9409851277253</v>
          </cell>
          <cell r="AC68">
            <v>0</v>
          </cell>
          <cell r="AD68">
            <v>0</v>
          </cell>
          <cell r="AE68">
            <v>1095.9409851277253</v>
          </cell>
          <cell r="AF68">
            <v>239.03403547346988</v>
          </cell>
          <cell r="AI68">
            <v>239.03403547346988</v>
          </cell>
        </row>
        <row r="69">
          <cell r="E69">
            <v>29</v>
          </cell>
          <cell r="F69" t="str">
            <v>DH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O69">
            <v>0</v>
          </cell>
          <cell r="P69">
            <v>0</v>
          </cell>
          <cell r="S69">
            <v>0</v>
          </cell>
          <cell r="T69">
            <v>0</v>
          </cell>
          <cell r="W69">
            <v>0</v>
          </cell>
          <cell r="X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</row>
        <row r="70">
          <cell r="E70">
            <v>28</v>
          </cell>
          <cell r="F70" t="str">
            <v>DH</v>
          </cell>
          <cell r="G70">
            <v>0.11021083809358598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1591.4138132291298</v>
          </cell>
          <cell r="O70">
            <v>1591.4138132291298</v>
          </cell>
          <cell r="P70">
            <v>700.35233624698526</v>
          </cell>
          <cell r="S70">
            <v>700.35233624698526</v>
          </cell>
          <cell r="T70">
            <v>1387.8622114952236</v>
          </cell>
          <cell r="W70">
            <v>1387.8622114952236</v>
          </cell>
          <cell r="X70">
            <v>608.85404775028087</v>
          </cell>
          <cell r="AA70">
            <v>608.85404775028087</v>
          </cell>
          <cell r="AB70">
            <v>1305.9398879763992</v>
          </cell>
          <cell r="AC70">
            <v>0</v>
          </cell>
          <cell r="AD70">
            <v>0</v>
          </cell>
          <cell r="AE70">
            <v>1305.9398879763992</v>
          </cell>
          <cell r="AF70">
            <v>284.83657947365572</v>
          </cell>
          <cell r="AI70">
            <v>284.83657947365572</v>
          </cell>
        </row>
        <row r="71">
          <cell r="E71">
            <v>26</v>
          </cell>
          <cell r="F71" t="str">
            <v>DH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  <cell r="P71">
            <v>0</v>
          </cell>
          <cell r="S71">
            <v>0</v>
          </cell>
          <cell r="T71">
            <v>0</v>
          </cell>
          <cell r="W71">
            <v>0</v>
          </cell>
          <cell r="X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</row>
        <row r="72">
          <cell r="E72">
            <v>25</v>
          </cell>
          <cell r="F72" t="str">
            <v>DH</v>
          </cell>
          <cell r="G72">
            <v>0.11021083809358592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25651.866155037507</v>
          </cell>
          <cell r="O72">
            <v>25651.866155037507</v>
          </cell>
          <cell r="P72">
            <v>11288.920732893537</v>
          </cell>
          <cell r="S72">
            <v>11288.920732893537</v>
          </cell>
          <cell r="T72">
            <v>22370.834911047743</v>
          </cell>
          <cell r="W72">
            <v>22370.834911047743</v>
          </cell>
          <cell r="X72">
            <v>9814.0674732187472</v>
          </cell>
          <cell r="AA72">
            <v>9814.0674732187472</v>
          </cell>
          <cell r="AB72">
            <v>21050.335829950476</v>
          </cell>
          <cell r="AC72">
            <v>0</v>
          </cell>
          <cell r="AD72">
            <v>0</v>
          </cell>
          <cell r="AE72">
            <v>21050.335829950476</v>
          </cell>
          <cell r="AF72">
            <v>4591.2570017795406</v>
          </cell>
          <cell r="AI72">
            <v>4591.2570017795406</v>
          </cell>
        </row>
        <row r="73">
          <cell r="E73">
            <v>26</v>
          </cell>
          <cell r="F73" t="str">
            <v>DH</v>
          </cell>
          <cell r="G73">
            <v>0.11021083809358595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9433.5493730845938</v>
          </cell>
          <cell r="O73">
            <v>9433.5493730845938</v>
          </cell>
          <cell r="P73">
            <v>4151.5338673196738</v>
          </cell>
          <cell r="S73">
            <v>4151.5338673196738</v>
          </cell>
          <cell r="T73">
            <v>8226.9404640975845</v>
          </cell>
          <cell r="W73">
            <v>8226.9404640975845</v>
          </cell>
          <cell r="X73">
            <v>3609.1522347668065</v>
          </cell>
          <cell r="AA73">
            <v>3609.1522347668065</v>
          </cell>
          <cell r="AB73">
            <v>7741.3230355894602</v>
          </cell>
          <cell r="AC73">
            <v>0</v>
          </cell>
          <cell r="AD73">
            <v>0</v>
          </cell>
          <cell r="AE73">
            <v>7741.3230355894602</v>
          </cell>
          <cell r="AF73">
            <v>1688.4482925739135</v>
          </cell>
          <cell r="AI73">
            <v>1688.4482925739135</v>
          </cell>
        </row>
        <row r="74">
          <cell r="E74">
            <v>22</v>
          </cell>
          <cell r="F74" t="str">
            <v>DH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  <cell r="P74">
            <v>0</v>
          </cell>
          <cell r="S74">
            <v>0</v>
          </cell>
          <cell r="T74">
            <v>0</v>
          </cell>
          <cell r="W74">
            <v>0</v>
          </cell>
          <cell r="X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I74">
            <v>0</v>
          </cell>
        </row>
        <row r="75">
          <cell r="E75">
            <v>22</v>
          </cell>
          <cell r="F75" t="str">
            <v>DH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O75">
            <v>0</v>
          </cell>
          <cell r="P75">
            <v>0</v>
          </cell>
          <cell r="S75">
            <v>0</v>
          </cell>
          <cell r="T75">
            <v>0</v>
          </cell>
          <cell r="W75">
            <v>0</v>
          </cell>
          <cell r="X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I75">
            <v>0</v>
          </cell>
        </row>
        <row r="76">
          <cell r="E76">
            <v>54</v>
          </cell>
          <cell r="F76" t="str">
            <v>DH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W76">
            <v>0</v>
          </cell>
          <cell r="X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I76">
            <v>0</v>
          </cell>
        </row>
        <row r="77">
          <cell r="E77">
            <v>35</v>
          </cell>
          <cell r="F77" t="str">
            <v>TH</v>
          </cell>
          <cell r="G77">
            <v>0.12882804907631315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28308.571266994888</v>
          </cell>
          <cell r="O77">
            <v>28308.571266994888</v>
          </cell>
          <cell r="P77">
            <v>17720.604324025688</v>
          </cell>
          <cell r="Q77">
            <v>0</v>
          </cell>
          <cell r="R77">
            <v>0</v>
          </cell>
          <cell r="S77">
            <v>17720.604324025688</v>
          </cell>
          <cell r="T77">
            <v>62453.897148033037</v>
          </cell>
          <cell r="W77">
            <v>62453.897148033037</v>
          </cell>
          <cell r="X77">
            <v>3554.3353707004512</v>
          </cell>
          <cell r="AA77">
            <v>3554.3353707004512</v>
          </cell>
          <cell r="AB77">
            <v>17887.560807564998</v>
          </cell>
          <cell r="AC77">
            <v>0</v>
          </cell>
          <cell r="AD77">
            <v>0</v>
          </cell>
          <cell r="AE77">
            <v>17887.560807564998</v>
          </cell>
          <cell r="AF77">
            <v>3805.7526649593115</v>
          </cell>
          <cell r="AI77">
            <v>3805.7526649593115</v>
          </cell>
        </row>
        <row r="78">
          <cell r="E78">
            <v>47</v>
          </cell>
          <cell r="F78" t="str">
            <v>TH</v>
          </cell>
          <cell r="G78">
            <v>0.10792364863995128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1693.6444886329532</v>
          </cell>
          <cell r="O78">
            <v>1693.6444886329532</v>
          </cell>
          <cell r="P78">
            <v>857.52611642594184</v>
          </cell>
          <cell r="Q78">
            <v>0</v>
          </cell>
          <cell r="R78">
            <v>0</v>
          </cell>
          <cell r="S78">
            <v>857.52611642594184</v>
          </cell>
          <cell r="T78">
            <v>1536.5797541106647</v>
          </cell>
          <cell r="W78">
            <v>1536.5797541106647</v>
          </cell>
          <cell r="X78">
            <v>738.44928901078606</v>
          </cell>
          <cell r="AA78">
            <v>738.44928901078606</v>
          </cell>
          <cell r="AB78">
            <v>1376.0454654445682</v>
          </cell>
          <cell r="AC78">
            <v>0</v>
          </cell>
          <cell r="AD78">
            <v>0</v>
          </cell>
          <cell r="AE78">
            <v>1376.0454654445682</v>
          </cell>
          <cell r="AF78">
            <v>370.68929673727695</v>
          </cell>
          <cell r="AI78">
            <v>370.68929673727695</v>
          </cell>
        </row>
        <row r="79">
          <cell r="E79">
            <v>23</v>
          </cell>
          <cell r="F79" t="str">
            <v>TH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I79">
            <v>0</v>
          </cell>
        </row>
        <row r="80">
          <cell r="E80">
            <v>23</v>
          </cell>
          <cell r="F80" t="str">
            <v>TH</v>
          </cell>
          <cell r="G80">
            <v>0.10792364863995127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8534.5623532853224</v>
          </cell>
          <cell r="O80">
            <v>8534.5623532853224</v>
          </cell>
          <cell r="P80">
            <v>4321.219806947277</v>
          </cell>
          <cell r="Q80">
            <v>0</v>
          </cell>
          <cell r="R80">
            <v>0</v>
          </cell>
          <cell r="S80">
            <v>4321.219806947277</v>
          </cell>
          <cell r="T80">
            <v>7743.0864684231665</v>
          </cell>
          <cell r="W80">
            <v>7743.0864684231665</v>
          </cell>
          <cell r="X80">
            <v>3721.1714407011009</v>
          </cell>
          <cell r="AA80">
            <v>3721.1714407011009</v>
          </cell>
          <cell r="AB80">
            <v>6934.1269107021772</v>
          </cell>
          <cell r="AC80">
            <v>0</v>
          </cell>
          <cell r="AD80">
            <v>0</v>
          </cell>
          <cell r="AE80">
            <v>6934.1269107021772</v>
          </cell>
          <cell r="AF80">
            <v>1867.9663518129312</v>
          </cell>
          <cell r="AI80">
            <v>1867.9663518129312</v>
          </cell>
        </row>
        <row r="81">
          <cell r="E81">
            <v>23</v>
          </cell>
          <cell r="F81" t="str">
            <v>TH</v>
          </cell>
          <cell r="G81">
            <v>0.10792364863995128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1395.9778677125855</v>
          </cell>
          <cell r="O81">
            <v>1395.9778677125855</v>
          </cell>
          <cell r="P81">
            <v>706.81154607740905</v>
          </cell>
          <cell r="Q81">
            <v>0</v>
          </cell>
          <cell r="R81">
            <v>0</v>
          </cell>
          <cell r="S81">
            <v>706.81154607740905</v>
          </cell>
          <cell r="T81">
            <v>1266.5180580164872</v>
          </cell>
          <cell r="W81">
            <v>1266.5180580164872</v>
          </cell>
          <cell r="X81">
            <v>608.66307587327401</v>
          </cell>
          <cell r="AA81">
            <v>608.66307587327401</v>
          </cell>
          <cell r="AB81">
            <v>1134.1984859392674</v>
          </cell>
          <cell r="AC81">
            <v>0</v>
          </cell>
          <cell r="AD81">
            <v>0</v>
          </cell>
          <cell r="AE81">
            <v>1134.1984859392674</v>
          </cell>
          <cell r="AF81">
            <v>305.53877009977901</v>
          </cell>
          <cell r="AI81">
            <v>305.53877009977901</v>
          </cell>
        </row>
        <row r="82">
          <cell r="E82">
            <v>23</v>
          </cell>
          <cell r="F82" t="str">
            <v>TH</v>
          </cell>
          <cell r="G82">
            <v>0.10792364863995128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161.71473786331126</v>
          </cell>
          <cell r="O82">
            <v>161.71473786331126</v>
          </cell>
          <cell r="P82">
            <v>81.879409793195435</v>
          </cell>
          <cell r="S82">
            <v>81.879409793195435</v>
          </cell>
          <cell r="T82">
            <v>146.71768119568429</v>
          </cell>
          <cell r="W82">
            <v>146.71768119568429</v>
          </cell>
          <cell r="X82">
            <v>70.509563252036259</v>
          </cell>
          <cell r="AA82">
            <v>70.509563252036259</v>
          </cell>
          <cell r="AB82">
            <v>131.38934010406268</v>
          </cell>
          <cell r="AC82">
            <v>0</v>
          </cell>
          <cell r="AD82">
            <v>0</v>
          </cell>
          <cell r="AE82">
            <v>131.38934010406268</v>
          </cell>
          <cell r="AF82">
            <v>35.394631431174815</v>
          </cell>
          <cell r="AI82">
            <v>35.394631431174815</v>
          </cell>
        </row>
        <row r="83">
          <cell r="E83">
            <v>23</v>
          </cell>
          <cell r="F83" t="str">
            <v>TH</v>
          </cell>
          <cell r="G83">
            <v>0.10792364863995126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8.3425886202692592</v>
          </cell>
          <cell r="O83">
            <v>8.3425886202692592</v>
          </cell>
          <cell r="P83">
            <v>4.2240196620326067</v>
          </cell>
          <cell r="S83">
            <v>4.2240196620326067</v>
          </cell>
          <cell r="T83">
            <v>7.5689159424046704</v>
          </cell>
          <cell r="W83">
            <v>7.5689159424046704</v>
          </cell>
          <cell r="X83">
            <v>3.6374685930220796</v>
          </cell>
          <cell r="AA83">
            <v>3.6374685930220796</v>
          </cell>
          <cell r="AB83">
            <v>6.7781528638616599</v>
          </cell>
          <cell r="AC83">
            <v>0</v>
          </cell>
          <cell r="AD83">
            <v>0</v>
          </cell>
          <cell r="AE83">
            <v>6.7781528638616599</v>
          </cell>
          <cell r="AF83">
            <v>1.8259489103951079</v>
          </cell>
          <cell r="AI83">
            <v>1.8259489103951079</v>
          </cell>
        </row>
        <row r="84">
          <cell r="E84">
            <v>23</v>
          </cell>
          <cell r="F84" t="str">
            <v>TH</v>
          </cell>
          <cell r="G84">
            <v>0.10792364863995128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-26.362580040050855</v>
          </cell>
          <cell r="O84">
            <v>-26.362580040050855</v>
          </cell>
          <cell r="P84">
            <v>-13.347902132023036</v>
          </cell>
          <cell r="S84">
            <v>-13.347902132023036</v>
          </cell>
          <cell r="T84">
            <v>-23.917774377998761</v>
          </cell>
          <cell r="W84">
            <v>-23.917774377998761</v>
          </cell>
          <cell r="X84">
            <v>-11.494400753949771</v>
          </cell>
          <cell r="AA84">
            <v>-11.494400753949771</v>
          </cell>
          <cell r="AB84">
            <v>-21.418963049802848</v>
          </cell>
          <cell r="AC84">
            <v>0</v>
          </cell>
          <cell r="AD84">
            <v>0</v>
          </cell>
          <cell r="AE84">
            <v>-21.418963049802848</v>
          </cell>
          <cell r="AF84">
            <v>-5.7699985568485408</v>
          </cell>
          <cell r="AI84">
            <v>-5.7699985568485408</v>
          </cell>
        </row>
        <row r="85">
          <cell r="E85">
            <v>24</v>
          </cell>
          <cell r="F85" t="str">
            <v>TH</v>
          </cell>
          <cell r="G85">
            <v>0.10792364863995127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934.41212542913149</v>
          </cell>
          <cell r="O85">
            <v>934.41212542913149</v>
          </cell>
          <cell r="P85">
            <v>473.11156883185015</v>
          </cell>
          <cell r="S85">
            <v>473.11156883185015</v>
          </cell>
          <cell r="T85">
            <v>847.75687198016487</v>
          </cell>
          <cell r="W85">
            <v>847.75687198016487</v>
          </cell>
          <cell r="X85">
            <v>407.41488210619377</v>
          </cell>
          <cell r="AA85">
            <v>407.41488210619377</v>
          </cell>
          <cell r="AB85">
            <v>759.18740720552387</v>
          </cell>
          <cell r="AC85">
            <v>0</v>
          </cell>
          <cell r="AD85">
            <v>0</v>
          </cell>
          <cell r="AE85">
            <v>759.18740720552387</v>
          </cell>
          <cell r="AF85">
            <v>204.51551430234994</v>
          </cell>
          <cell r="AI85">
            <v>204.51551430234994</v>
          </cell>
        </row>
        <row r="86">
          <cell r="E86">
            <v>25</v>
          </cell>
          <cell r="F86" t="str">
            <v>TH</v>
          </cell>
          <cell r="G86">
            <v>0.10792364863995127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1984.9132433137609</v>
          </cell>
          <cell r="O86">
            <v>1984.9132433137609</v>
          </cell>
          <cell r="P86">
            <v>1005.001318992957</v>
          </cell>
          <cell r="S86">
            <v>1005.001318992957</v>
          </cell>
          <cell r="T86">
            <v>1800.836907516458</v>
          </cell>
          <cell r="W86">
            <v>1800.836907516458</v>
          </cell>
          <cell r="X86">
            <v>865.44595581345709</v>
          </cell>
          <cell r="AA86">
            <v>865.44595581345709</v>
          </cell>
          <cell r="AB86">
            <v>1612.6943323078385</v>
          </cell>
          <cell r="AC86">
            <v>0</v>
          </cell>
          <cell r="AD86">
            <v>0</v>
          </cell>
          <cell r="AE86">
            <v>1612.6943323078385</v>
          </cell>
          <cell r="AF86">
            <v>434.43951737615521</v>
          </cell>
          <cell r="AI86">
            <v>434.43951737615521</v>
          </cell>
        </row>
        <row r="87">
          <cell r="E87">
            <v>23</v>
          </cell>
          <cell r="F87" t="str">
            <v>TH</v>
          </cell>
          <cell r="G87">
            <v>0.10792364863995127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602.61659979251829</v>
          </cell>
          <cell r="O87">
            <v>602.61659979251829</v>
          </cell>
          <cell r="P87">
            <v>305.11685066267552</v>
          </cell>
          <cell r="S87">
            <v>305.11685066267552</v>
          </cell>
          <cell r="T87">
            <v>546.73130810327245</v>
          </cell>
          <cell r="W87">
            <v>546.73130810327245</v>
          </cell>
          <cell r="X87">
            <v>262.74805760568518</v>
          </cell>
          <cell r="AA87">
            <v>262.74805760568518</v>
          </cell>
          <cell r="AB87">
            <v>489.61151239918161</v>
          </cell>
          <cell r="AC87">
            <v>0</v>
          </cell>
          <cell r="AD87">
            <v>0</v>
          </cell>
          <cell r="AE87">
            <v>489.61151239918161</v>
          </cell>
          <cell r="AF87">
            <v>131.89516753873448</v>
          </cell>
          <cell r="AI87">
            <v>131.89516753873448</v>
          </cell>
        </row>
        <row r="88">
          <cell r="E88">
            <v>23</v>
          </cell>
          <cell r="F88" t="str">
            <v>TH</v>
          </cell>
          <cell r="G88">
            <v>0.10792364863995128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212.52160528932521</v>
          </cell>
          <cell r="O88">
            <v>212.52160528932521</v>
          </cell>
          <cell r="P88">
            <v>107.60394407651722</v>
          </cell>
          <cell r="S88">
            <v>107.60394407651722</v>
          </cell>
          <cell r="T88">
            <v>192.81283539159932</v>
          </cell>
          <cell r="W88">
            <v>192.81283539159932</v>
          </cell>
          <cell r="X88">
            <v>92.661966179222361</v>
          </cell>
          <cell r="AA88">
            <v>92.661966179222361</v>
          </cell>
          <cell r="AB88">
            <v>172.66869949987108</v>
          </cell>
          <cell r="AC88">
            <v>0</v>
          </cell>
          <cell r="AD88">
            <v>0</v>
          </cell>
          <cell r="AE88">
            <v>172.66869949987108</v>
          </cell>
          <cell r="AF88">
            <v>46.514770328078093</v>
          </cell>
          <cell r="AI88">
            <v>46.514770328078093</v>
          </cell>
        </row>
        <row r="89">
          <cell r="E89">
            <v>29</v>
          </cell>
          <cell r="F89" t="str">
            <v>TH</v>
          </cell>
          <cell r="G89">
            <v>0.10792364863995128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7.6540469728097031</v>
          </cell>
          <cell r="O89">
            <v>7.6540469728097031</v>
          </cell>
          <cell r="P89">
            <v>3.8753972392595157</v>
          </cell>
          <cell r="S89">
            <v>3.8753972392595157</v>
          </cell>
          <cell r="T89">
            <v>6.9442280799582052</v>
          </cell>
          <cell r="W89">
            <v>6.9442280799582052</v>
          </cell>
          <cell r="X89">
            <v>3.3372561851446574</v>
          </cell>
          <cell r="AA89">
            <v>3.3372561851446574</v>
          </cell>
          <cell r="AB89">
            <v>6.2187293141642783</v>
          </cell>
          <cell r="AC89">
            <v>0</v>
          </cell>
          <cell r="AD89">
            <v>0</v>
          </cell>
          <cell r="AE89">
            <v>6.2187293141642783</v>
          </cell>
          <cell r="AF89">
            <v>1.6752472603238318</v>
          </cell>
          <cell r="AI89">
            <v>1.6752472603238318</v>
          </cell>
        </row>
        <row r="90">
          <cell r="E90">
            <v>28</v>
          </cell>
          <cell r="F90" t="str">
            <v>TH</v>
          </cell>
          <cell r="G90">
            <v>0.10792364863995128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72.904491521096347</v>
          </cell>
          <cell r="O90">
            <v>72.904491521096347</v>
          </cell>
          <cell r="P90">
            <v>36.913003823225942</v>
          </cell>
          <cell r="S90">
            <v>36.913003823225942</v>
          </cell>
          <cell r="T90">
            <v>66.143494934684014</v>
          </cell>
          <cell r="W90">
            <v>66.143494934684014</v>
          </cell>
          <cell r="X90">
            <v>31.787231789654452</v>
          </cell>
          <cell r="AA90">
            <v>31.787231789654452</v>
          </cell>
          <cell r="AB90">
            <v>59.233148185143065</v>
          </cell>
          <cell r="AC90">
            <v>0</v>
          </cell>
          <cell r="AD90">
            <v>0</v>
          </cell>
          <cell r="AE90">
            <v>59.233148185143065</v>
          </cell>
          <cell r="AF90">
            <v>15.956663203124448</v>
          </cell>
          <cell r="AI90">
            <v>15.956663203124448</v>
          </cell>
        </row>
        <row r="91">
          <cell r="E91">
            <v>26</v>
          </cell>
          <cell r="F91" t="str">
            <v>TH</v>
          </cell>
          <cell r="G91">
            <v>0.10792364863995127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207.04720204629956</v>
          </cell>
          <cell r="O91">
            <v>207.04720204629956</v>
          </cell>
          <cell r="P91">
            <v>104.83214410063768</v>
          </cell>
          <cell r="S91">
            <v>104.83214410063768</v>
          </cell>
          <cell r="T91">
            <v>187.84611584359033</v>
          </cell>
          <cell r="W91">
            <v>187.84611584359033</v>
          </cell>
          <cell r="X91">
            <v>90.275060775105572</v>
          </cell>
          <cell r="AA91">
            <v>90.275060775105572</v>
          </cell>
          <cell r="AB91">
            <v>168.22087836081911</v>
          </cell>
          <cell r="AC91">
            <v>0</v>
          </cell>
          <cell r="AD91">
            <v>0</v>
          </cell>
          <cell r="AE91">
            <v>168.22087836081911</v>
          </cell>
          <cell r="AF91">
            <v>45.316583399337567</v>
          </cell>
          <cell r="AI91">
            <v>45.316583399337567</v>
          </cell>
        </row>
        <row r="92">
          <cell r="E92">
            <v>31</v>
          </cell>
          <cell r="F92" t="str">
            <v>TH</v>
          </cell>
          <cell r="G92">
            <v>0.10792364863995128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9337.6753495451612</v>
          </cell>
          <cell r="O92">
            <v>9337.6753495451612</v>
          </cell>
          <cell r="P92">
            <v>4727.8519976792213</v>
          </cell>
          <cell r="S92">
            <v>4727.8519976792213</v>
          </cell>
          <cell r="T92">
            <v>8471.7205935884194</v>
          </cell>
          <cell r="W92">
            <v>8471.7205935884194</v>
          </cell>
          <cell r="X92">
            <v>4071.3383293626612</v>
          </cell>
          <cell r="AA92">
            <v>4071.3383293626612</v>
          </cell>
          <cell r="AB92">
            <v>7586.636929280493</v>
          </cell>
          <cell r="AC92">
            <v>0</v>
          </cell>
          <cell r="AD92">
            <v>0</v>
          </cell>
          <cell r="AE92">
            <v>7586.636929280493</v>
          </cell>
          <cell r="AF92">
            <v>2043.7443227992885</v>
          </cell>
          <cell r="AI92">
            <v>2043.7443227992885</v>
          </cell>
        </row>
        <row r="93">
          <cell r="E93">
            <v>31</v>
          </cell>
          <cell r="F93" t="str">
            <v>TH</v>
          </cell>
          <cell r="G93">
            <v>0.10792364863995128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228.49349120283068</v>
          </cell>
          <cell r="O93">
            <v>228.49349120283068</v>
          </cell>
          <cell r="P93">
            <v>115.69082971947864</v>
          </cell>
          <cell r="S93">
            <v>115.69082971947864</v>
          </cell>
          <cell r="T93">
            <v>207.30352496333305</v>
          </cell>
          <cell r="W93">
            <v>207.30352496333305</v>
          </cell>
          <cell r="X93">
            <v>99.625899800563133</v>
          </cell>
          <cell r="AA93">
            <v>99.625899800563133</v>
          </cell>
          <cell r="AB93">
            <v>185.64547315773422</v>
          </cell>
          <cell r="AC93">
            <v>0</v>
          </cell>
          <cell r="AD93">
            <v>0</v>
          </cell>
          <cell r="AE93">
            <v>185.64547315773422</v>
          </cell>
          <cell r="AF93">
            <v>50.010549517029531</v>
          </cell>
          <cell r="AI93">
            <v>50.010549517029531</v>
          </cell>
        </row>
        <row r="94">
          <cell r="E94">
            <v>31</v>
          </cell>
          <cell r="F94" t="str">
            <v>TH</v>
          </cell>
          <cell r="G94">
            <v>0.10792364863995128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871.74294695665776</v>
          </cell>
          <cell r="O94">
            <v>871.74294695665776</v>
          </cell>
          <cell r="P94">
            <v>441.38090894673934</v>
          </cell>
          <cell r="S94">
            <v>441.38090894673934</v>
          </cell>
          <cell r="T94">
            <v>790.89949046128561</v>
          </cell>
          <cell r="W94">
            <v>790.89949046128561</v>
          </cell>
          <cell r="X94">
            <v>380.09036943751545</v>
          </cell>
          <cell r="AA94">
            <v>380.09036943751545</v>
          </cell>
          <cell r="AB94">
            <v>708.27020501878269</v>
          </cell>
          <cell r="AC94">
            <v>0</v>
          </cell>
          <cell r="AD94">
            <v>0</v>
          </cell>
          <cell r="AE94">
            <v>708.27020501878269</v>
          </cell>
          <cell r="AF94">
            <v>190.79906208880706</v>
          </cell>
          <cell r="AI94">
            <v>190.79906208880706</v>
          </cell>
        </row>
        <row r="95">
          <cell r="E95">
            <v>31</v>
          </cell>
          <cell r="F95" t="str">
            <v>TH</v>
          </cell>
          <cell r="G95">
            <v>0.10792364863995126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4167.2386997200292</v>
          </cell>
          <cell r="O95">
            <v>4167.2386997200292</v>
          </cell>
          <cell r="P95">
            <v>2109.9563942579339</v>
          </cell>
          <cell r="S95">
            <v>2109.9563942579339</v>
          </cell>
          <cell r="T95">
            <v>3780.7784688655347</v>
          </cell>
          <cell r="W95">
            <v>3780.7784688655347</v>
          </cell>
          <cell r="X95">
            <v>1816.9660017790186</v>
          </cell>
          <cell r="AA95">
            <v>1816.9660017790186</v>
          </cell>
          <cell r="AB95">
            <v>3385.7813458852779</v>
          </cell>
          <cell r="AC95">
            <v>0</v>
          </cell>
          <cell r="AD95">
            <v>0</v>
          </cell>
          <cell r="AE95">
            <v>3385.7813458852779</v>
          </cell>
          <cell r="AF95">
            <v>912.08680056724722</v>
          </cell>
          <cell r="AI95">
            <v>912.08680056724722</v>
          </cell>
        </row>
        <row r="96">
          <cell r="E96">
            <v>30</v>
          </cell>
          <cell r="F96" t="str">
            <v>TH</v>
          </cell>
          <cell r="G96">
            <v>0.10792364863995128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18913.777154390733</v>
          </cell>
          <cell r="O96">
            <v>18913.777154390733</v>
          </cell>
          <cell r="P96">
            <v>9576.4240836881909</v>
          </cell>
          <cell r="S96">
            <v>9576.4240836881909</v>
          </cell>
          <cell r="T96">
            <v>17159.756515758396</v>
          </cell>
          <cell r="W96">
            <v>17159.756515758396</v>
          </cell>
          <cell r="X96">
            <v>8246.6334498816905</v>
          </cell>
          <cell r="AA96">
            <v>8246.6334498816905</v>
          </cell>
          <cell r="AB96">
            <v>15366.989626456862</v>
          </cell>
          <cell r="AC96">
            <v>0</v>
          </cell>
          <cell r="AD96">
            <v>0</v>
          </cell>
          <cell r="AE96">
            <v>15366.989626456862</v>
          </cell>
          <cell r="AF96">
            <v>4139.6732307532857</v>
          </cell>
          <cell r="AI96">
            <v>4139.6732307532857</v>
          </cell>
        </row>
        <row r="97">
          <cell r="E97">
            <v>30</v>
          </cell>
          <cell r="F97" t="str">
            <v>TH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O97">
            <v>0</v>
          </cell>
          <cell r="P97">
            <v>0</v>
          </cell>
          <cell r="S97">
            <v>0</v>
          </cell>
          <cell r="T97">
            <v>0</v>
          </cell>
          <cell r="W97">
            <v>0</v>
          </cell>
          <cell r="X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I97">
            <v>0</v>
          </cell>
        </row>
        <row r="98">
          <cell r="E98">
            <v>30</v>
          </cell>
          <cell r="F98" t="str">
            <v>TH</v>
          </cell>
          <cell r="G98">
            <v>0.10792364863995126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1778.0136435223112</v>
          </cell>
          <cell r="O98">
            <v>1778.0136435223112</v>
          </cell>
          <cell r="P98">
            <v>900.24390886938852</v>
          </cell>
          <cell r="S98">
            <v>900.24390886938852</v>
          </cell>
          <cell r="T98">
            <v>1613.1247056305992</v>
          </cell>
          <cell r="W98">
            <v>1613.1247056305992</v>
          </cell>
          <cell r="X98">
            <v>775.23525138992454</v>
          </cell>
          <cell r="AA98">
            <v>775.23525138992454</v>
          </cell>
          <cell r="AB98">
            <v>1444.5933772336587</v>
          </cell>
          <cell r="AC98">
            <v>0</v>
          </cell>
          <cell r="AD98">
            <v>0</v>
          </cell>
          <cell r="AE98">
            <v>1444.5933772336587</v>
          </cell>
          <cell r="AF98">
            <v>389.15523979803004</v>
          </cell>
          <cell r="AI98">
            <v>389.15523979803004</v>
          </cell>
        </row>
        <row r="99">
          <cell r="E99">
            <v>31</v>
          </cell>
          <cell r="F99" t="str">
            <v>TH</v>
          </cell>
          <cell r="G99">
            <v>0.10792364863995127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969.17659562535721</v>
          </cell>
          <cell r="O99">
            <v>969.17659562535721</v>
          </cell>
          <cell r="P99">
            <v>490.71351618092899</v>
          </cell>
          <cell r="S99">
            <v>490.71351618092899</v>
          </cell>
          <cell r="T99">
            <v>879.29736434702579</v>
          </cell>
          <cell r="W99">
            <v>879.29736434702579</v>
          </cell>
          <cell r="X99">
            <v>422.57260763332658</v>
          </cell>
          <cell r="AA99">
            <v>422.57260763332658</v>
          </cell>
          <cell r="AB99">
            <v>787.43270419268072</v>
          </cell>
          <cell r="AC99">
            <v>0</v>
          </cell>
          <cell r="AD99">
            <v>0</v>
          </cell>
          <cell r="AE99">
            <v>787.43270419268072</v>
          </cell>
          <cell r="AF99">
            <v>212.1244411432389</v>
          </cell>
          <cell r="AI99">
            <v>212.1244411432389</v>
          </cell>
        </row>
        <row r="100">
          <cell r="E100">
            <v>23</v>
          </cell>
          <cell r="F100" t="str">
            <v>TH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O100">
            <v>0</v>
          </cell>
          <cell r="P100">
            <v>0</v>
          </cell>
          <cell r="S100">
            <v>0</v>
          </cell>
          <cell r="T100">
            <v>0</v>
          </cell>
          <cell r="W100">
            <v>0</v>
          </cell>
          <cell r="X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I100">
            <v>0</v>
          </cell>
        </row>
        <row r="101">
          <cell r="E101">
            <v>31</v>
          </cell>
          <cell r="F101" t="str">
            <v>TH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O101">
            <v>0</v>
          </cell>
          <cell r="P101">
            <v>0</v>
          </cell>
          <cell r="S101">
            <v>0</v>
          </cell>
          <cell r="T101">
            <v>0</v>
          </cell>
          <cell r="W101">
            <v>0</v>
          </cell>
          <cell r="X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</row>
        <row r="102">
          <cell r="E102">
            <v>31</v>
          </cell>
          <cell r="F102" t="str">
            <v>TH</v>
          </cell>
          <cell r="G102">
            <v>0.10792364863995127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18.392627044820294</v>
          </cell>
          <cell r="O102">
            <v>18.392627044820294</v>
          </cell>
          <cell r="P102">
            <v>9.3125553482278853</v>
          </cell>
          <cell r="S102">
            <v>9.3125553482278853</v>
          </cell>
          <cell r="T102">
            <v>16.686936681021496</v>
          </cell>
          <cell r="W102">
            <v>16.686936681021496</v>
          </cell>
          <cell r="X102">
            <v>8.0194057580826783</v>
          </cell>
          <cell r="AA102">
            <v>8.0194057580826783</v>
          </cell>
          <cell r="AB102">
            <v>14.943567680527005</v>
          </cell>
          <cell r="AC102">
            <v>0</v>
          </cell>
          <cell r="AD102">
            <v>0</v>
          </cell>
          <cell r="AE102">
            <v>14.943567680527005</v>
          </cell>
          <cell r="AF102">
            <v>4.0256086977844143</v>
          </cell>
          <cell r="AI102">
            <v>4.0256086977844143</v>
          </cell>
        </row>
        <row r="103">
          <cell r="E103">
            <v>31</v>
          </cell>
          <cell r="F103" t="str">
            <v>TH</v>
          </cell>
          <cell r="G103">
            <v>0.10792364863995128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1.9466040113961602</v>
          </cell>
          <cell r="O103">
            <v>1.9466040113961602</v>
          </cell>
          <cell r="P103">
            <v>0.98560458780760818</v>
          </cell>
          <cell r="S103">
            <v>0.98560458780760818</v>
          </cell>
          <cell r="T103">
            <v>1.7660803865610899</v>
          </cell>
          <cell r="W103">
            <v>1.7660803865610899</v>
          </cell>
          <cell r="X103">
            <v>0.84874267170515183</v>
          </cell>
          <cell r="AA103">
            <v>0.84874267170515183</v>
          </cell>
          <cell r="AB103">
            <v>1.5815690015677206</v>
          </cell>
          <cell r="AC103">
            <v>0</v>
          </cell>
          <cell r="AD103">
            <v>0</v>
          </cell>
          <cell r="AE103">
            <v>1.5815690015677206</v>
          </cell>
          <cell r="AF103">
            <v>0.42605474575885854</v>
          </cell>
          <cell r="AI103">
            <v>0.42605474575885854</v>
          </cell>
        </row>
        <row r="104">
          <cell r="E104">
            <v>31</v>
          </cell>
          <cell r="F104" t="str">
            <v>TH</v>
          </cell>
          <cell r="G104">
            <v>0.10792364863995127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165.74498898176279</v>
          </cell>
          <cell r="O104">
            <v>165.74498898176279</v>
          </cell>
          <cell r="P104">
            <v>83.920006632155804</v>
          </cell>
          <cell r="S104">
            <v>83.920006632155804</v>
          </cell>
          <cell r="T104">
            <v>150.3741759997344</v>
          </cell>
          <cell r="W104">
            <v>150.3741759997344</v>
          </cell>
          <cell r="X104">
            <v>72.266801027100655</v>
          </cell>
          <cell r="AA104">
            <v>72.266801027100655</v>
          </cell>
          <cell r="AB104">
            <v>134.66382233062754</v>
          </cell>
          <cell r="AC104">
            <v>0</v>
          </cell>
          <cell r="AD104">
            <v>0</v>
          </cell>
          <cell r="AE104">
            <v>134.66382233062754</v>
          </cell>
          <cell r="AF104">
            <v>36.276735652456409</v>
          </cell>
          <cell r="AI104">
            <v>36.276735652456409</v>
          </cell>
        </row>
        <row r="105">
          <cell r="E105">
            <v>31</v>
          </cell>
          <cell r="F105" t="str">
            <v>TH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W105">
            <v>0</v>
          </cell>
          <cell r="X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</row>
        <row r="106">
          <cell r="E106">
            <v>31</v>
          </cell>
          <cell r="F106" t="str">
            <v>TH</v>
          </cell>
          <cell r="G106">
            <v>0.10792364863995128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16.608147338944701</v>
          </cell>
          <cell r="O106">
            <v>16.608147338944701</v>
          </cell>
          <cell r="P106">
            <v>8.409037542519112</v>
          </cell>
          <cell r="S106">
            <v>8.409037542519112</v>
          </cell>
          <cell r="T106">
            <v>15.067945560941139</v>
          </cell>
          <cell r="W106">
            <v>15.067945560941139</v>
          </cell>
          <cell r="X106">
            <v>7.2413512260352562</v>
          </cell>
          <cell r="AA106">
            <v>7.2413512260352562</v>
          </cell>
          <cell r="AB106">
            <v>13.493720782946996</v>
          </cell>
          <cell r="AC106">
            <v>0</v>
          </cell>
          <cell r="AD106">
            <v>0</v>
          </cell>
          <cell r="AE106">
            <v>13.493720782946996</v>
          </cell>
          <cell r="AF106">
            <v>3.6350382258509009</v>
          </cell>
          <cell r="AI106">
            <v>3.6350382258509009</v>
          </cell>
        </row>
        <row r="107">
          <cell r="E107">
            <v>31</v>
          </cell>
          <cell r="F107" t="str">
            <v>TH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</row>
        <row r="108">
          <cell r="E108">
            <v>23</v>
          </cell>
          <cell r="F108" t="str">
            <v>TH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  <cell r="P108">
            <v>0</v>
          </cell>
          <cell r="S108">
            <v>0</v>
          </cell>
          <cell r="T108">
            <v>0</v>
          </cell>
          <cell r="W108">
            <v>0</v>
          </cell>
          <cell r="X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</row>
        <row r="109">
          <cell r="E109">
            <v>23</v>
          </cell>
          <cell r="F109" t="str">
            <v>TH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O109">
            <v>0</v>
          </cell>
          <cell r="P109">
            <v>0</v>
          </cell>
          <cell r="S109">
            <v>0</v>
          </cell>
          <cell r="T109">
            <v>0</v>
          </cell>
          <cell r="W109">
            <v>0</v>
          </cell>
          <cell r="X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</row>
        <row r="110">
          <cell r="E110">
            <v>36</v>
          </cell>
          <cell r="F110" t="str">
            <v>Act</v>
          </cell>
          <cell r="G110">
            <v>0.20338583504660807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14716.164445392491</v>
          </cell>
          <cell r="O110">
            <v>14716.164445392491</v>
          </cell>
          <cell r="P110">
            <v>0</v>
          </cell>
          <cell r="Q110">
            <v>3719.6306371549163</v>
          </cell>
          <cell r="S110">
            <v>3719.6306371549163</v>
          </cell>
          <cell r="T110">
            <v>0</v>
          </cell>
          <cell r="U110">
            <v>5720.5636080203649</v>
          </cell>
          <cell r="W110">
            <v>5720.5636080203649</v>
          </cell>
          <cell r="X110">
            <v>0</v>
          </cell>
          <cell r="Y110">
            <v>1761.9498309671424</v>
          </cell>
          <cell r="AA110">
            <v>1761.9498309671424</v>
          </cell>
          <cell r="AB110">
            <v>0</v>
          </cell>
          <cell r="AC110">
            <v>21102.903194076753</v>
          </cell>
          <cell r="AD110">
            <v>0</v>
          </cell>
          <cell r="AE110">
            <v>21102.903194076753</v>
          </cell>
          <cell r="AF110">
            <v>0</v>
          </cell>
          <cell r="AG110">
            <v>899.90180182292522</v>
          </cell>
          <cell r="AI110">
            <v>899.90180182292522</v>
          </cell>
        </row>
        <row r="111">
          <cell r="E111">
            <v>36</v>
          </cell>
          <cell r="F111" t="str">
            <v>Cont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O111">
            <v>0</v>
          </cell>
          <cell r="P111">
            <v>0</v>
          </cell>
          <cell r="S111">
            <v>0</v>
          </cell>
          <cell r="T111">
            <v>0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</row>
        <row r="112">
          <cell r="E112">
            <v>23</v>
          </cell>
          <cell r="F112" t="str">
            <v>Cont</v>
          </cell>
          <cell r="G112">
            <v>8.1252907606838676E-2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879.94748755281762</v>
          </cell>
          <cell r="O112">
            <v>879.94748755281762</v>
          </cell>
          <cell r="P112">
            <v>2912.3787952388561</v>
          </cell>
          <cell r="S112">
            <v>2912.3787952388561</v>
          </cell>
          <cell r="T112">
            <v>1365.6390202525579</v>
          </cell>
          <cell r="W112">
            <v>1365.6390202525579</v>
          </cell>
          <cell r="X112">
            <v>1379.5631412231742</v>
          </cell>
          <cell r="AA112">
            <v>1379.5631412231742</v>
          </cell>
          <cell r="AB112">
            <v>576.59697146760948</v>
          </cell>
          <cell r="AC112">
            <v>0</v>
          </cell>
          <cell r="AD112">
            <v>0</v>
          </cell>
          <cell r="AE112">
            <v>576.59697146760948</v>
          </cell>
          <cell r="AF112">
            <v>205.47804824864178</v>
          </cell>
          <cell r="AI112">
            <v>205.47804824864178</v>
          </cell>
        </row>
        <row r="113">
          <cell r="E113">
            <v>23</v>
          </cell>
          <cell r="F113" t="str">
            <v>Cont</v>
          </cell>
          <cell r="G113">
            <v>8.1252907606838648E-2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334.80517711295226</v>
          </cell>
          <cell r="O113">
            <v>334.80517711295226</v>
          </cell>
          <cell r="P113">
            <v>1108.1110090690772</v>
          </cell>
          <cell r="S113">
            <v>1108.1110090690772</v>
          </cell>
          <cell r="T113">
            <v>519.60261324181806</v>
          </cell>
          <cell r="W113">
            <v>519.60261324181806</v>
          </cell>
          <cell r="X113">
            <v>524.90050641573271</v>
          </cell>
          <cell r="AA113">
            <v>524.90050641573271</v>
          </cell>
          <cell r="AB113">
            <v>219.38542229591567</v>
          </cell>
          <cell r="AC113">
            <v>0</v>
          </cell>
          <cell r="AD113">
            <v>0</v>
          </cell>
          <cell r="AE113">
            <v>219.38542229591567</v>
          </cell>
          <cell r="AF113">
            <v>78.180931600854123</v>
          </cell>
          <cell r="AI113">
            <v>78.180931600854123</v>
          </cell>
        </row>
        <row r="114">
          <cell r="E114">
            <v>23</v>
          </cell>
          <cell r="F114" t="str">
            <v>Cont</v>
          </cell>
          <cell r="G114">
            <v>8.1252907606838662E-2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34.84133338277492</v>
          </cell>
          <cell r="O114">
            <v>34.84133338277492</v>
          </cell>
          <cell r="P114">
            <v>115.31501819959536</v>
          </cell>
          <cell r="S114">
            <v>115.31501819959536</v>
          </cell>
          <cell r="T114">
            <v>54.072186190871442</v>
          </cell>
          <cell r="W114">
            <v>54.072186190871442</v>
          </cell>
          <cell r="X114">
            <v>54.623508795528814</v>
          </cell>
          <cell r="AA114">
            <v>54.623508795528814</v>
          </cell>
          <cell r="AB114">
            <v>22.830234297584155</v>
          </cell>
          <cell r="AC114">
            <v>0</v>
          </cell>
          <cell r="AD114">
            <v>0</v>
          </cell>
          <cell r="AE114">
            <v>22.830234297584155</v>
          </cell>
          <cell r="AF114">
            <v>8.1358595633732325</v>
          </cell>
          <cell r="AI114">
            <v>8.1358595633732325</v>
          </cell>
        </row>
        <row r="115">
          <cell r="E115">
            <v>23</v>
          </cell>
          <cell r="F115" t="str">
            <v>Cont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O115">
            <v>0</v>
          </cell>
          <cell r="P115">
            <v>0</v>
          </cell>
          <cell r="S115">
            <v>0</v>
          </cell>
          <cell r="T115">
            <v>0</v>
          </cell>
          <cell r="W115">
            <v>0</v>
          </cell>
          <cell r="X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I115">
            <v>0</v>
          </cell>
        </row>
        <row r="116">
          <cell r="E116">
            <v>23</v>
          </cell>
          <cell r="F116" t="str">
            <v>Cont</v>
          </cell>
          <cell r="G116">
            <v>8.5711859435757487E-2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307.99026612627989</v>
          </cell>
          <cell r="O116">
            <v>307.99026612627989</v>
          </cell>
          <cell r="P116">
            <v>754.23319948014591</v>
          </cell>
          <cell r="S116">
            <v>754.23319948014591</v>
          </cell>
          <cell r="T116">
            <v>477.98707448979593</v>
          </cell>
          <cell r="W116">
            <v>477.98707448979593</v>
          </cell>
          <cell r="X116">
            <v>357.2723175950394</v>
          </cell>
          <cell r="AA116">
            <v>357.2723175950394</v>
          </cell>
          <cell r="AB116">
            <v>201.81460507807483</v>
          </cell>
          <cell r="AC116">
            <v>0</v>
          </cell>
          <cell r="AD116">
            <v>0</v>
          </cell>
          <cell r="AE116">
            <v>201.81460507807483</v>
          </cell>
          <cell r="AF116">
            <v>47.749474234020788</v>
          </cell>
          <cell r="AI116">
            <v>47.749474234020788</v>
          </cell>
        </row>
        <row r="117">
          <cell r="E117">
            <v>24</v>
          </cell>
          <cell r="F117" t="str">
            <v>Cont</v>
          </cell>
          <cell r="G117">
            <v>8.1252907606838676E-2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136.02235317814308</v>
          </cell>
          <cell r="O117">
            <v>136.02235317814308</v>
          </cell>
          <cell r="P117">
            <v>450.19574767606389</v>
          </cell>
          <cell r="S117">
            <v>450.19574767606389</v>
          </cell>
          <cell r="T117">
            <v>211.10058924453364</v>
          </cell>
          <cell r="W117">
            <v>211.10058924453364</v>
          </cell>
          <cell r="X117">
            <v>213.2529809805765</v>
          </cell>
          <cell r="AA117">
            <v>213.2529809805765</v>
          </cell>
          <cell r="AB117">
            <v>89.130406079723272</v>
          </cell>
          <cell r="AC117">
            <v>0</v>
          </cell>
          <cell r="AD117">
            <v>0</v>
          </cell>
          <cell r="AE117">
            <v>89.130406079723272</v>
          </cell>
          <cell r="AF117">
            <v>31.762813173047036</v>
          </cell>
          <cell r="AI117">
            <v>31.762813173047036</v>
          </cell>
        </row>
        <row r="118">
          <cell r="E118">
            <v>25</v>
          </cell>
          <cell r="F118" t="str">
            <v>Cont</v>
          </cell>
          <cell r="G118">
            <v>8.1252907606838662E-2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278.94010834588977</v>
          </cell>
          <cell r="O118">
            <v>278.94010834588977</v>
          </cell>
          <cell r="P118">
            <v>923.21333736342604</v>
          </cell>
          <cell r="S118">
            <v>923.21333736342604</v>
          </cell>
          <cell r="T118">
            <v>432.90253300229847</v>
          </cell>
          <cell r="W118">
            <v>432.90253300229847</v>
          </cell>
          <cell r="X118">
            <v>437.31642799842666</v>
          </cell>
          <cell r="AA118">
            <v>437.31642799842666</v>
          </cell>
          <cell r="AB118">
            <v>182.77911349048878</v>
          </cell>
          <cell r="AC118">
            <v>0</v>
          </cell>
          <cell r="AD118">
            <v>0</v>
          </cell>
          <cell r="AE118">
            <v>182.77911349048878</v>
          </cell>
          <cell r="AF118">
            <v>65.13578350064644</v>
          </cell>
          <cell r="AI118">
            <v>65.13578350064644</v>
          </cell>
        </row>
        <row r="119">
          <cell r="E119">
            <v>23</v>
          </cell>
          <cell r="F119" t="str">
            <v>Cont</v>
          </cell>
          <cell r="G119">
            <v>8.1252907606838676E-2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90.012239490130867</v>
          </cell>
          <cell r="O119">
            <v>90.012239490130867</v>
          </cell>
          <cell r="P119">
            <v>297.915206658606</v>
          </cell>
          <cell r="S119">
            <v>297.915206658606</v>
          </cell>
          <cell r="T119">
            <v>139.69495712738492</v>
          </cell>
          <cell r="W119">
            <v>139.69495712738492</v>
          </cell>
          <cell r="X119">
            <v>141.11929361248846</v>
          </cell>
          <cell r="AA119">
            <v>141.11929361248846</v>
          </cell>
          <cell r="AB119">
            <v>58.981684042721191</v>
          </cell>
          <cell r="AC119">
            <v>0</v>
          </cell>
          <cell r="AD119">
            <v>0</v>
          </cell>
          <cell r="AE119">
            <v>58.981684042721191</v>
          </cell>
          <cell r="AF119">
            <v>21.018912549382375</v>
          </cell>
          <cell r="AI119">
            <v>21.018912549382375</v>
          </cell>
        </row>
        <row r="120">
          <cell r="E120">
            <v>23</v>
          </cell>
          <cell r="F120" t="str">
            <v>Cont</v>
          </cell>
          <cell r="G120">
            <v>8.1252907606838662E-2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37.953583769665173</v>
          </cell>
          <cell r="O120">
            <v>37.953583769665173</v>
          </cell>
          <cell r="P120">
            <v>125.61569200168863</v>
          </cell>
          <cell r="S120">
            <v>125.61569200168863</v>
          </cell>
          <cell r="T120">
            <v>58.902259154604209</v>
          </cell>
          <cell r="W120">
            <v>58.902259154604209</v>
          </cell>
          <cell r="X120">
            <v>59.502829414935242</v>
          </cell>
          <cell r="AA120">
            <v>59.502829414935242</v>
          </cell>
          <cell r="AB120">
            <v>24.869576613931301</v>
          </cell>
          <cell r="AC120">
            <v>0</v>
          </cell>
          <cell r="AD120">
            <v>0</v>
          </cell>
          <cell r="AE120">
            <v>24.869576613931301</v>
          </cell>
          <cell r="AF120">
            <v>8.8626064933948978</v>
          </cell>
          <cell r="AI120">
            <v>8.8626064933948978</v>
          </cell>
        </row>
        <row r="121">
          <cell r="E121">
            <v>29</v>
          </cell>
          <cell r="F121" t="str">
            <v>Cont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O121">
            <v>0</v>
          </cell>
          <cell r="P121">
            <v>0</v>
          </cell>
          <cell r="S121">
            <v>0</v>
          </cell>
          <cell r="T121">
            <v>0</v>
          </cell>
          <cell r="W121">
            <v>0</v>
          </cell>
          <cell r="X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I121">
            <v>0</v>
          </cell>
        </row>
        <row r="122">
          <cell r="E122">
            <v>28</v>
          </cell>
          <cell r="F122" t="str">
            <v>Cont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O122">
            <v>0</v>
          </cell>
          <cell r="P122">
            <v>0</v>
          </cell>
          <cell r="S122">
            <v>0</v>
          </cell>
          <cell r="T122">
            <v>0</v>
          </cell>
          <cell r="W122">
            <v>0</v>
          </cell>
          <cell r="X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I122">
            <v>0</v>
          </cell>
        </row>
        <row r="123">
          <cell r="E123">
            <v>26</v>
          </cell>
          <cell r="F123" t="str">
            <v>Cont</v>
          </cell>
          <cell r="G123">
            <v>8.1252907606838662E-2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13.204311180016864</v>
          </cell>
          <cell r="O123">
            <v>13.204311180016864</v>
          </cell>
          <cell r="P123">
            <v>43.702557743945164</v>
          </cell>
          <cell r="S123">
            <v>43.702557743945164</v>
          </cell>
          <cell r="T123">
            <v>20.492498516175107</v>
          </cell>
          <cell r="W123">
            <v>20.492498516175107</v>
          </cell>
          <cell r="X123">
            <v>20.701441014227505</v>
          </cell>
          <cell r="AA123">
            <v>20.701441014227505</v>
          </cell>
          <cell r="AB123">
            <v>8.6522956703784306</v>
          </cell>
          <cell r="AC123">
            <v>0</v>
          </cell>
          <cell r="AD123">
            <v>0</v>
          </cell>
          <cell r="AE123">
            <v>8.6522956703784306</v>
          </cell>
          <cell r="AF123">
            <v>3.0833613688506949</v>
          </cell>
          <cell r="AI123">
            <v>3.0833613688506949</v>
          </cell>
        </row>
        <row r="124">
          <cell r="E124">
            <v>32</v>
          </cell>
          <cell r="F124" t="str">
            <v>Cont</v>
          </cell>
          <cell r="G124">
            <v>6.3544208719584716E-2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O124">
            <v>0</v>
          </cell>
          <cell r="P124">
            <v>1535.0979023714008</v>
          </cell>
          <cell r="S124">
            <v>1535.0979023714008</v>
          </cell>
          <cell r="T124">
            <v>0</v>
          </cell>
          <cell r="W124">
            <v>0</v>
          </cell>
          <cell r="X124">
            <v>727.15969768173943</v>
          </cell>
          <cell r="AA124">
            <v>727.15969768173943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144.38907242474826</v>
          </cell>
          <cell r="AI124">
            <v>144.38907242474826</v>
          </cell>
        </row>
        <row r="125">
          <cell r="E125">
            <v>32</v>
          </cell>
          <cell r="F125" t="str">
            <v>Cont</v>
          </cell>
          <cell r="G125">
            <v>6.3544208719584716E-2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O125">
            <v>0</v>
          </cell>
          <cell r="P125">
            <v>1736.4174798253289</v>
          </cell>
          <cell r="S125">
            <v>1736.4174798253289</v>
          </cell>
          <cell r="T125">
            <v>0</v>
          </cell>
          <cell r="W125">
            <v>0</v>
          </cell>
          <cell r="X125">
            <v>822.52265977859975</v>
          </cell>
          <cell r="AA125">
            <v>822.52265977859975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163.32489860535242</v>
          </cell>
          <cell r="AI125">
            <v>163.32489860535242</v>
          </cell>
        </row>
        <row r="126">
          <cell r="E126">
            <v>32</v>
          </cell>
          <cell r="F126" t="str">
            <v>Cont</v>
          </cell>
          <cell r="G126">
            <v>6.3544208719584716E-2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O126">
            <v>0</v>
          </cell>
          <cell r="P126">
            <v>32.369791469194311</v>
          </cell>
          <cell r="S126">
            <v>32.369791469194311</v>
          </cell>
          <cell r="T126">
            <v>0</v>
          </cell>
          <cell r="W126">
            <v>0</v>
          </cell>
          <cell r="X126">
            <v>15.333229067930489</v>
          </cell>
          <cell r="AA126">
            <v>15.333229067930489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3.0446554305099349</v>
          </cell>
          <cell r="AI126">
            <v>3.0446554305099349</v>
          </cell>
        </row>
        <row r="127">
          <cell r="E127">
            <v>32</v>
          </cell>
          <cell r="F127" t="str">
            <v>Cont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O127">
            <v>0</v>
          </cell>
          <cell r="P127">
            <v>0</v>
          </cell>
          <cell r="S127">
            <v>0</v>
          </cell>
          <cell r="T127">
            <v>0</v>
          </cell>
          <cell r="W127">
            <v>0</v>
          </cell>
          <cell r="X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I127">
            <v>0</v>
          </cell>
        </row>
        <row r="128">
          <cell r="E128">
            <v>32</v>
          </cell>
          <cell r="F128" t="str">
            <v>Cont</v>
          </cell>
          <cell r="G128">
            <v>6.3544208719584702E-2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O128">
            <v>0</v>
          </cell>
          <cell r="P128">
            <v>2.371131202509162</v>
          </cell>
          <cell r="S128">
            <v>2.371131202509162</v>
          </cell>
          <cell r="T128">
            <v>0</v>
          </cell>
          <cell r="W128">
            <v>0</v>
          </cell>
          <cell r="X128">
            <v>1.1231798608523873</v>
          </cell>
          <cell r="AA128">
            <v>1.1231798608523873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0.22302514673415544</v>
          </cell>
          <cell r="AI128">
            <v>0.22302514673415544</v>
          </cell>
        </row>
        <row r="129">
          <cell r="E129">
            <v>32</v>
          </cell>
          <cell r="F129" t="str">
            <v>Cont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O129">
            <v>0</v>
          </cell>
          <cell r="P129">
            <v>0</v>
          </cell>
          <cell r="S129">
            <v>0</v>
          </cell>
          <cell r="T129">
            <v>0</v>
          </cell>
          <cell r="W129">
            <v>0</v>
          </cell>
          <cell r="X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I129">
            <v>0</v>
          </cell>
        </row>
        <row r="130">
          <cell r="E130">
            <v>32</v>
          </cell>
          <cell r="F130" t="str">
            <v>ACT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O130">
            <v>0</v>
          </cell>
          <cell r="P130">
            <v>0</v>
          </cell>
          <cell r="S130">
            <v>0</v>
          </cell>
          <cell r="T130">
            <v>0</v>
          </cell>
          <cell r="W130">
            <v>0</v>
          </cell>
          <cell r="X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I130">
            <v>0</v>
          </cell>
        </row>
        <row r="131">
          <cell r="E131">
            <v>32</v>
          </cell>
          <cell r="F131" t="str">
            <v>Cont</v>
          </cell>
          <cell r="G131">
            <v>6.3544208719584716E-2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O131">
            <v>0</v>
          </cell>
          <cell r="P131">
            <v>10.43662518519802</v>
          </cell>
          <cell r="S131">
            <v>10.43662518519802</v>
          </cell>
          <cell r="T131">
            <v>0</v>
          </cell>
          <cell r="W131">
            <v>0</v>
          </cell>
          <cell r="X131">
            <v>4.9437193567671995</v>
          </cell>
          <cell r="AA131">
            <v>4.9437193567671995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0.98165376124064407</v>
          </cell>
          <cell r="AI131">
            <v>0.98165376124064407</v>
          </cell>
        </row>
        <row r="132">
          <cell r="E132">
            <v>56</v>
          </cell>
          <cell r="F132" t="str">
            <v>DH</v>
          </cell>
          <cell r="G132">
            <v>0.11021083809358596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18008.821526107193</v>
          </cell>
          <cell r="O132">
            <v>18008.821526107193</v>
          </cell>
          <cell r="P132">
            <v>7925.3555071714309</v>
          </cell>
          <cell r="S132">
            <v>7925.3555071714309</v>
          </cell>
          <cell r="T132">
            <v>15705.382636418868</v>
          </cell>
          <cell r="W132">
            <v>15705.382636418868</v>
          </cell>
          <cell r="X132">
            <v>6889.9388645711497</v>
          </cell>
          <cell r="AA132">
            <v>6889.9388645711497</v>
          </cell>
          <cell r="AB132">
            <v>14778.329917012754</v>
          </cell>
          <cell r="AC132">
            <v>0</v>
          </cell>
          <cell r="AD132">
            <v>0</v>
          </cell>
          <cell r="AE132">
            <v>14778.329917012754</v>
          </cell>
          <cell r="AF132">
            <v>3223.2792509444957</v>
          </cell>
          <cell r="AI132">
            <v>3223.2792509444957</v>
          </cell>
        </row>
        <row r="133">
          <cell r="E133">
            <v>62</v>
          </cell>
          <cell r="F133" t="str">
            <v>CUST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O133">
            <v>0</v>
          </cell>
          <cell r="P133">
            <v>0</v>
          </cell>
          <cell r="S133">
            <v>0</v>
          </cell>
          <cell r="T133">
            <v>0</v>
          </cell>
          <cell r="W133">
            <v>0</v>
          </cell>
          <cell r="X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I133">
            <v>0</v>
          </cell>
        </row>
        <row r="134">
          <cell r="E134">
            <v>62</v>
          </cell>
          <cell r="F134" t="str">
            <v>CUST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O134">
            <v>0</v>
          </cell>
          <cell r="P134">
            <v>0</v>
          </cell>
          <cell r="S134">
            <v>0</v>
          </cell>
          <cell r="T134">
            <v>0</v>
          </cell>
          <cell r="W134">
            <v>0</v>
          </cell>
          <cell r="X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I134">
            <v>0</v>
          </cell>
        </row>
        <row r="135">
          <cell r="E135">
            <v>62</v>
          </cell>
          <cell r="F135" t="str">
            <v>CUST</v>
          </cell>
          <cell r="G135">
            <v>0.1683087563617382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196.05898473182825</v>
          </cell>
          <cell r="O135">
            <v>196.05898473182825</v>
          </cell>
          <cell r="P135">
            <v>5.7940754273783117</v>
          </cell>
          <cell r="S135">
            <v>5.7940754273783117</v>
          </cell>
          <cell r="T135">
            <v>0</v>
          </cell>
          <cell r="W135">
            <v>0</v>
          </cell>
          <cell r="X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0.1174474748792901</v>
          </cell>
          <cell r="AI135">
            <v>0.1174474748792901</v>
          </cell>
        </row>
        <row r="136">
          <cell r="E136">
            <v>56</v>
          </cell>
          <cell r="F136" t="str">
            <v>DH</v>
          </cell>
          <cell r="G136">
            <v>0.11021083809358595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1028.8183552539012</v>
          </cell>
          <cell r="O136">
            <v>1028.8183552539012</v>
          </cell>
          <cell r="P136">
            <v>452.76428587346237</v>
          </cell>
          <cell r="S136">
            <v>452.76428587346237</v>
          </cell>
          <cell r="T136">
            <v>897.22616825368539</v>
          </cell>
          <cell r="W136">
            <v>897.22616825368539</v>
          </cell>
          <cell r="X136">
            <v>393.6124060184564</v>
          </cell>
          <cell r="AA136">
            <v>393.6124060184564</v>
          </cell>
          <cell r="AB136">
            <v>844.26496517716021</v>
          </cell>
          <cell r="AC136">
            <v>0</v>
          </cell>
          <cell r="AD136">
            <v>0</v>
          </cell>
          <cell r="AE136">
            <v>844.26496517716021</v>
          </cell>
          <cell r="AF136">
            <v>184.14135831560822</v>
          </cell>
          <cell r="AI136">
            <v>184.14135831560822</v>
          </cell>
        </row>
        <row r="137">
          <cell r="E137">
            <v>57</v>
          </cell>
          <cell r="F137" t="str">
            <v>DH</v>
          </cell>
          <cell r="G137">
            <v>0.11021083809358595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1208.5194496403387</v>
          </cell>
          <cell r="O137">
            <v>1208.5194496403387</v>
          </cell>
          <cell r="P137">
            <v>531.8474760742007</v>
          </cell>
          <cell r="S137">
            <v>531.8474760742007</v>
          </cell>
          <cell r="T137">
            <v>1053.9423888809374</v>
          </cell>
          <cell r="W137">
            <v>1053.9423888809374</v>
          </cell>
          <cell r="X137">
            <v>462.36368729603367</v>
          </cell>
          <cell r="AA137">
            <v>462.36368729603367</v>
          </cell>
          <cell r="AB137">
            <v>991.73058670276146</v>
          </cell>
          <cell r="AC137">
            <v>0</v>
          </cell>
          <cell r="AD137">
            <v>0</v>
          </cell>
          <cell r="AE137">
            <v>991.73058670276146</v>
          </cell>
          <cell r="AF137">
            <v>216.30486263309641</v>
          </cell>
          <cell r="AI137">
            <v>216.30486263309641</v>
          </cell>
        </row>
        <row r="138">
          <cell r="E138">
            <v>58</v>
          </cell>
          <cell r="F138" t="str">
            <v>DH</v>
          </cell>
          <cell r="G138">
            <v>0.11021083809358594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1295.4175311477331</v>
          </cell>
          <cell r="O138">
            <v>1295.4175311477331</v>
          </cell>
          <cell r="P138">
            <v>570.08974461125422</v>
          </cell>
          <cell r="S138">
            <v>570.08974461125422</v>
          </cell>
          <cell r="T138">
            <v>1129.7256720050361</v>
          </cell>
          <cell r="W138">
            <v>1129.7256720050361</v>
          </cell>
          <cell r="X138">
            <v>495.60975329577207</v>
          </cell>
          <cell r="AA138">
            <v>495.60975329577207</v>
          </cell>
          <cell r="AB138">
            <v>1063.0405564201044</v>
          </cell>
          <cell r="AC138">
            <v>0</v>
          </cell>
          <cell r="AD138">
            <v>0</v>
          </cell>
          <cell r="AE138">
            <v>1063.0405564201044</v>
          </cell>
          <cell r="AF138">
            <v>231.85817258531148</v>
          </cell>
          <cell r="AI138">
            <v>231.85817258531148</v>
          </cell>
        </row>
        <row r="139">
          <cell r="E139">
            <v>56</v>
          </cell>
          <cell r="F139" t="str">
            <v>DH</v>
          </cell>
          <cell r="G139">
            <v>0.11021083809358596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240.69967014099589</v>
          </cell>
          <cell r="O139">
            <v>240.69967014099589</v>
          </cell>
          <cell r="P139">
            <v>105.92755631237821</v>
          </cell>
          <cell r="S139">
            <v>105.92755631237821</v>
          </cell>
          <cell r="T139">
            <v>209.91270386815236</v>
          </cell>
          <cell r="W139">
            <v>209.91270386815236</v>
          </cell>
          <cell r="X139">
            <v>92.088536142674869</v>
          </cell>
          <cell r="AA139">
            <v>92.088536142674869</v>
          </cell>
          <cell r="AB139">
            <v>197.52203835787006</v>
          </cell>
          <cell r="AC139">
            <v>0</v>
          </cell>
          <cell r="AD139">
            <v>0</v>
          </cell>
          <cell r="AE139">
            <v>197.52203835787006</v>
          </cell>
          <cell r="AF139">
            <v>43.081233902503087</v>
          </cell>
          <cell r="AI139">
            <v>43.081233902503087</v>
          </cell>
        </row>
        <row r="140">
          <cell r="E140">
            <v>56</v>
          </cell>
          <cell r="F140" t="str">
            <v>DH</v>
          </cell>
          <cell r="G140">
            <v>0.11021083809358598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10.548655302481038</v>
          </cell>
          <cell r="O140">
            <v>10.548655302481038</v>
          </cell>
          <cell r="P140">
            <v>4.6422717485191649</v>
          </cell>
          <cell r="S140">
            <v>4.6422717485191649</v>
          </cell>
          <cell r="T140">
            <v>9.1994174957524333</v>
          </cell>
          <cell r="W140">
            <v>9.1994174957524333</v>
          </cell>
          <cell r="X140">
            <v>4.0357771346762377</v>
          </cell>
          <cell r="AA140">
            <v>4.0357771346762377</v>
          </cell>
          <cell r="AB140">
            <v>8.6563969782762591</v>
          </cell>
          <cell r="AC140">
            <v>0</v>
          </cell>
          <cell r="AD140">
            <v>0</v>
          </cell>
          <cell r="AE140">
            <v>8.6563969782762591</v>
          </cell>
          <cell r="AF140">
            <v>1.8880336901868624</v>
          </cell>
          <cell r="AI140">
            <v>1.8880336901868624</v>
          </cell>
        </row>
        <row r="141">
          <cell r="E141">
            <v>29</v>
          </cell>
          <cell r="F141" t="str">
            <v>DH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O141">
            <v>0</v>
          </cell>
          <cell r="P141">
            <v>0</v>
          </cell>
          <cell r="S141">
            <v>0</v>
          </cell>
          <cell r="T141">
            <v>0</v>
          </cell>
          <cell r="W141">
            <v>0</v>
          </cell>
          <cell r="X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I141">
            <v>0</v>
          </cell>
        </row>
        <row r="142">
          <cell r="E142">
            <v>28</v>
          </cell>
          <cell r="F142" t="str">
            <v>DH</v>
          </cell>
          <cell r="G142">
            <v>0.11021083809358598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48.120185131677005</v>
          </cell>
          <cell r="O142">
            <v>48.120185131677005</v>
          </cell>
          <cell r="P142">
            <v>21.176820131543742</v>
          </cell>
          <cell r="S142">
            <v>21.176820131543742</v>
          </cell>
          <cell r="T142">
            <v>41.965317882278129</v>
          </cell>
          <cell r="W142">
            <v>41.965317882278129</v>
          </cell>
          <cell r="X142">
            <v>18.41015155980433</v>
          </cell>
          <cell r="AA142">
            <v>18.41015155980433</v>
          </cell>
          <cell r="AB142">
            <v>39.488201408000428</v>
          </cell>
          <cell r="AC142">
            <v>0</v>
          </cell>
          <cell r="AD142">
            <v>0</v>
          </cell>
          <cell r="AE142">
            <v>39.488201408000428</v>
          </cell>
          <cell r="AF142">
            <v>8.6127120567933098</v>
          </cell>
          <cell r="AI142">
            <v>8.6127120567933098</v>
          </cell>
        </row>
        <row r="143">
          <cell r="E143">
            <v>86</v>
          </cell>
          <cell r="F143" t="str">
            <v>DH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O143">
            <v>0</v>
          </cell>
          <cell r="P143">
            <v>0</v>
          </cell>
          <cell r="S143">
            <v>0</v>
          </cell>
          <cell r="T143">
            <v>0</v>
          </cell>
          <cell r="W143">
            <v>0</v>
          </cell>
          <cell r="X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I143">
            <v>0</v>
          </cell>
        </row>
        <row r="144">
          <cell r="E144">
            <v>60</v>
          </cell>
          <cell r="F144" t="str">
            <v>DH</v>
          </cell>
          <cell r="G144">
            <v>0.11021083809358595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266.00779153765819</v>
          </cell>
          <cell r="O144">
            <v>266.00779153765819</v>
          </cell>
          <cell r="P144">
            <v>117.06520121581779</v>
          </cell>
          <cell r="S144">
            <v>117.06520121581779</v>
          </cell>
          <cell r="T144">
            <v>231.98376108682194</v>
          </cell>
          <cell r="W144">
            <v>231.98376108682194</v>
          </cell>
          <cell r="X144">
            <v>101.77109138080436</v>
          </cell>
          <cell r="AA144">
            <v>101.77109138080436</v>
          </cell>
          <cell r="AB144">
            <v>218.29029168513438</v>
          </cell>
          <cell r="AC144">
            <v>0</v>
          </cell>
          <cell r="AD144">
            <v>0</v>
          </cell>
          <cell r="AE144">
            <v>218.29029168513438</v>
          </cell>
          <cell r="AF144">
            <v>47.610966315031433</v>
          </cell>
          <cell r="AI144">
            <v>47.610966315031433</v>
          </cell>
        </row>
        <row r="145">
          <cell r="E145">
            <v>84</v>
          </cell>
          <cell r="F145" t="str">
            <v>CUST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O145">
            <v>0</v>
          </cell>
          <cell r="P145">
            <v>0</v>
          </cell>
          <cell r="S145">
            <v>0</v>
          </cell>
          <cell r="T145">
            <v>0</v>
          </cell>
          <cell r="W145">
            <v>0</v>
          </cell>
          <cell r="X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I145">
            <v>0</v>
          </cell>
        </row>
        <row r="146">
          <cell r="E146">
            <v>30</v>
          </cell>
          <cell r="F146" t="str">
            <v>TH</v>
          </cell>
          <cell r="G146">
            <v>0.10792364863995128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2.0122323752089453</v>
          </cell>
          <cell r="O146">
            <v>2.0122323752089453</v>
          </cell>
          <cell r="P146">
            <v>1.0188335424822648</v>
          </cell>
          <cell r="S146">
            <v>1.0188335424822648</v>
          </cell>
          <cell r="T146">
            <v>1.8256225253080067</v>
          </cell>
          <cell r="W146">
            <v>1.8256225253080067</v>
          </cell>
          <cell r="X146">
            <v>0.87735742463692556</v>
          </cell>
          <cell r="AA146">
            <v>0.87735742463692556</v>
          </cell>
          <cell r="AB146">
            <v>1.6348904707634324</v>
          </cell>
          <cell r="AC146">
            <v>0</v>
          </cell>
          <cell r="AD146">
            <v>0</v>
          </cell>
          <cell r="AE146">
            <v>1.6348904707634324</v>
          </cell>
          <cell r="AF146">
            <v>0.4404188771873</v>
          </cell>
          <cell r="AI146">
            <v>0.4404188771873</v>
          </cell>
        </row>
        <row r="147">
          <cell r="E147">
            <v>74</v>
          </cell>
          <cell r="F147" t="str">
            <v>CUST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O147">
            <v>0</v>
          </cell>
          <cell r="P147">
            <v>0</v>
          </cell>
          <cell r="S147">
            <v>0</v>
          </cell>
          <cell r="T147">
            <v>0</v>
          </cell>
          <cell r="W147">
            <v>0</v>
          </cell>
          <cell r="X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I147">
            <v>0</v>
          </cell>
        </row>
        <row r="148">
          <cell r="E148">
            <v>87</v>
          </cell>
          <cell r="F148" t="str">
            <v>REV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O148">
            <v>0</v>
          </cell>
          <cell r="P148">
            <v>0</v>
          </cell>
          <cell r="S148">
            <v>0</v>
          </cell>
          <cell r="T148">
            <v>0</v>
          </cell>
          <cell r="W148">
            <v>0</v>
          </cell>
          <cell r="X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I148">
            <v>0</v>
          </cell>
        </row>
        <row r="149">
          <cell r="E149">
            <v>87</v>
          </cell>
          <cell r="F149" t="str">
            <v>REV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O149">
            <v>0</v>
          </cell>
          <cell r="P149">
            <v>0</v>
          </cell>
          <cell r="S149">
            <v>0</v>
          </cell>
          <cell r="T149">
            <v>0</v>
          </cell>
          <cell r="W149">
            <v>0</v>
          </cell>
          <cell r="X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I149">
            <v>0</v>
          </cell>
        </row>
        <row r="150">
          <cell r="E150">
            <v>56</v>
          </cell>
          <cell r="F150" t="str">
            <v>DH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O150">
            <v>0</v>
          </cell>
          <cell r="P150">
            <v>0</v>
          </cell>
          <cell r="S150">
            <v>0</v>
          </cell>
          <cell r="T150">
            <v>0</v>
          </cell>
          <cell r="W150">
            <v>0</v>
          </cell>
          <cell r="X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I150">
            <v>0</v>
          </cell>
        </row>
        <row r="151">
          <cell r="E151">
            <v>42</v>
          </cell>
          <cell r="F151" t="str">
            <v>DH</v>
          </cell>
          <cell r="G151">
            <v>0.11021083809358594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486.50451952948498</v>
          </cell>
          <cell r="O151">
            <v>486.50451952948498</v>
          </cell>
          <cell r="P151">
            <v>214.1018093564422</v>
          </cell>
          <cell r="S151">
            <v>214.1018093564422</v>
          </cell>
          <cell r="T151">
            <v>424.27760320024169</v>
          </cell>
          <cell r="W151">
            <v>424.27760320024169</v>
          </cell>
          <cell r="X151">
            <v>186.1302468924118</v>
          </cell>
          <cell r="AA151">
            <v>186.1302468924118</v>
          </cell>
          <cell r="AB151">
            <v>399.23346929179331</v>
          </cell>
          <cell r="AC151">
            <v>0</v>
          </cell>
          <cell r="AD151">
            <v>0</v>
          </cell>
          <cell r="AE151">
            <v>399.23346929179331</v>
          </cell>
          <cell r="AF151">
            <v>87.076209901730365</v>
          </cell>
          <cell r="AI151">
            <v>87.076209901730365</v>
          </cell>
        </row>
        <row r="152">
          <cell r="E152">
            <v>42</v>
          </cell>
          <cell r="F152" t="str">
            <v>DH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O152">
            <v>0</v>
          </cell>
          <cell r="P152">
            <v>0</v>
          </cell>
          <cell r="S152">
            <v>0</v>
          </cell>
          <cell r="T152">
            <v>0</v>
          </cell>
          <cell r="W152">
            <v>0</v>
          </cell>
          <cell r="X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I152">
            <v>0</v>
          </cell>
        </row>
        <row r="153">
          <cell r="E153">
            <v>34</v>
          </cell>
          <cell r="F153" t="str">
            <v>DH</v>
          </cell>
          <cell r="G153">
            <v>0.11021083809358596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1018.4556651176597</v>
          </cell>
          <cell r="O153">
            <v>1018.4556651176597</v>
          </cell>
          <cell r="P153">
            <v>448.20385401947829</v>
          </cell>
          <cell r="S153">
            <v>448.20385401947829</v>
          </cell>
          <cell r="T153">
            <v>888.18892983714693</v>
          </cell>
          <cell r="W153">
            <v>888.18892983714693</v>
          </cell>
          <cell r="X153">
            <v>389.64777671677257</v>
          </cell>
          <cell r="AA153">
            <v>389.64777671677257</v>
          </cell>
          <cell r="AB153">
            <v>835.76117421898209</v>
          </cell>
          <cell r="AC153">
            <v>0</v>
          </cell>
          <cell r="AD153">
            <v>0</v>
          </cell>
          <cell r="AE153">
            <v>835.76117421898209</v>
          </cell>
          <cell r="AF153">
            <v>182.28660929431925</v>
          </cell>
          <cell r="AI153">
            <v>182.28660929431925</v>
          </cell>
        </row>
        <row r="154">
          <cell r="E154">
            <v>75</v>
          </cell>
          <cell r="F154" t="str">
            <v>CUST</v>
          </cell>
          <cell r="G154">
            <v>0.1683087563617382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4784.3163043194572</v>
          </cell>
          <cell r="O154">
            <v>4784.3163043194572</v>
          </cell>
          <cell r="P154">
            <v>141.38953934490408</v>
          </cell>
          <cell r="S154">
            <v>141.38953934490408</v>
          </cell>
          <cell r="T154">
            <v>0</v>
          </cell>
          <cell r="W154">
            <v>0</v>
          </cell>
          <cell r="X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2.8660041759102182</v>
          </cell>
          <cell r="AI154">
            <v>2.8660041759102182</v>
          </cell>
        </row>
        <row r="155">
          <cell r="E155">
            <v>75</v>
          </cell>
          <cell r="F155" t="str">
            <v>CUST</v>
          </cell>
          <cell r="G155">
            <v>0.1683087563617382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369.60059506720597</v>
          </cell>
          <cell r="O155">
            <v>369.60059506720597</v>
          </cell>
          <cell r="P155">
            <v>10.922701291922222</v>
          </cell>
          <cell r="S155">
            <v>10.922701291922222</v>
          </cell>
          <cell r="T155">
            <v>0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0.22140610726869375</v>
          </cell>
          <cell r="AI155">
            <v>0.22140610726869375</v>
          </cell>
        </row>
        <row r="156">
          <cell r="E156">
            <v>43</v>
          </cell>
          <cell r="F156" t="str">
            <v>DH</v>
          </cell>
          <cell r="G156">
            <v>0.11021083809358594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8224.6681056296711</v>
          </cell>
          <cell r="O156">
            <v>8224.6681056296711</v>
          </cell>
          <cell r="P156">
            <v>3619.5271617919948</v>
          </cell>
          <cell r="S156">
            <v>3619.5271617919948</v>
          </cell>
          <cell r="T156">
            <v>7172.6825361229621</v>
          </cell>
          <cell r="W156">
            <v>7172.6825361229621</v>
          </cell>
          <cell r="X156">
            <v>3146.6501207214724</v>
          </cell>
          <cell r="AA156">
            <v>3146.6501207214724</v>
          </cell>
          <cell r="AB156">
            <v>6749.2955353420784</v>
          </cell>
          <cell r="AC156">
            <v>0</v>
          </cell>
          <cell r="AD156">
            <v>0</v>
          </cell>
          <cell r="AE156">
            <v>6749.2955353420784</v>
          </cell>
          <cell r="AF156">
            <v>1472.0786705753762</v>
          </cell>
          <cell r="AI156">
            <v>1472.0786705753762</v>
          </cell>
        </row>
        <row r="157">
          <cell r="E157">
            <v>43</v>
          </cell>
          <cell r="F157" t="str">
            <v>DH</v>
          </cell>
          <cell r="G157">
            <v>0.11021083809358596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51.609654053428152</v>
          </cell>
          <cell r="O157">
            <v>51.609654053428152</v>
          </cell>
          <cell r="P157">
            <v>22.712472072788898</v>
          </cell>
          <cell r="S157">
            <v>22.712472072788898</v>
          </cell>
          <cell r="T157">
            <v>45.008462295395098</v>
          </cell>
          <cell r="W157">
            <v>45.008462295395098</v>
          </cell>
          <cell r="X157">
            <v>19.745176592165983</v>
          </cell>
          <cell r="AA157">
            <v>19.745176592165983</v>
          </cell>
          <cell r="AB157">
            <v>42.351715985344811</v>
          </cell>
          <cell r="AC157">
            <v>0</v>
          </cell>
          <cell r="AD157">
            <v>0</v>
          </cell>
          <cell r="AE157">
            <v>42.351715985344811</v>
          </cell>
          <cell r="AF157">
            <v>9.2372689027807464</v>
          </cell>
          <cell r="AI157">
            <v>9.2372689027807464</v>
          </cell>
        </row>
        <row r="158">
          <cell r="E158">
            <v>85</v>
          </cell>
          <cell r="F158" t="str">
            <v>DH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O158">
            <v>0</v>
          </cell>
          <cell r="P158">
            <v>0</v>
          </cell>
          <cell r="S158">
            <v>0</v>
          </cell>
          <cell r="T158">
            <v>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I158">
            <v>0</v>
          </cell>
        </row>
        <row r="159">
          <cell r="E159">
            <v>54</v>
          </cell>
          <cell r="F159" t="str">
            <v>DH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O159">
            <v>0</v>
          </cell>
          <cell r="P159">
            <v>0</v>
          </cell>
          <cell r="S159">
            <v>0</v>
          </cell>
          <cell r="T159">
            <v>0</v>
          </cell>
          <cell r="W159">
            <v>0</v>
          </cell>
          <cell r="X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I159">
            <v>0</v>
          </cell>
        </row>
        <row r="160">
          <cell r="E160">
            <v>54</v>
          </cell>
          <cell r="F160" t="str">
            <v>DH</v>
          </cell>
          <cell r="G160">
            <v>0.11021083809358595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1415.8347869223701</v>
          </cell>
          <cell r="O160">
            <v>1415.8347869223701</v>
          </cell>
          <cell r="P160">
            <v>623.08319339570005</v>
          </cell>
          <cell r="S160">
            <v>623.08319339570005</v>
          </cell>
          <cell r="T160">
            <v>1234.7408211210702</v>
          </cell>
          <cell r="W160">
            <v>1234.7408211210702</v>
          </cell>
          <cell r="X160">
            <v>541.67981564404477</v>
          </cell>
          <cell r="AA160">
            <v>541.67981564404477</v>
          </cell>
          <cell r="AB160">
            <v>1161.8569021181877</v>
          </cell>
          <cell r="AC160">
            <v>0</v>
          </cell>
          <cell r="AD160">
            <v>0</v>
          </cell>
          <cell r="AE160">
            <v>1161.8569021181877</v>
          </cell>
          <cell r="AF160">
            <v>253.41085672021629</v>
          </cell>
          <cell r="AI160">
            <v>253.41085672021629</v>
          </cell>
        </row>
        <row r="161">
          <cell r="E161">
            <v>54</v>
          </cell>
          <cell r="F161" t="str">
            <v>DH</v>
          </cell>
          <cell r="G161">
            <v>0.11021083809358598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205.44132677151256</v>
          </cell>
          <cell r="O161">
            <v>205.44132677151256</v>
          </cell>
          <cell r="P161">
            <v>90.410999307691228</v>
          </cell>
          <cell r="S161">
            <v>90.410999307691228</v>
          </cell>
          <cell r="T161">
            <v>179.16411918473932</v>
          </cell>
          <cell r="W161">
            <v>179.16411918473932</v>
          </cell>
          <cell r="X161">
            <v>78.599156511163287</v>
          </cell>
          <cell r="AA161">
            <v>78.599156511163287</v>
          </cell>
          <cell r="AB161">
            <v>168.58847211167401</v>
          </cell>
          <cell r="AC161">
            <v>0</v>
          </cell>
          <cell r="AD161">
            <v>0</v>
          </cell>
          <cell r="AE161">
            <v>168.58847211167401</v>
          </cell>
          <cell r="AF161">
            <v>36.770577403365778</v>
          </cell>
          <cell r="AI161">
            <v>36.770577403365778</v>
          </cell>
        </row>
        <row r="162">
          <cell r="E162">
            <v>37</v>
          </cell>
          <cell r="F162" t="str">
            <v>DH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O162">
            <v>0</v>
          </cell>
          <cell r="P162">
            <v>0</v>
          </cell>
          <cell r="S162">
            <v>0</v>
          </cell>
          <cell r="T162">
            <v>0</v>
          </cell>
          <cell r="W162">
            <v>0</v>
          </cell>
          <cell r="X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I162">
            <v>0</v>
          </cell>
        </row>
        <row r="163">
          <cell r="E163">
            <v>54</v>
          </cell>
          <cell r="F163" t="str">
            <v>DH</v>
          </cell>
          <cell r="G163">
            <v>0.11021083809358596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2003.17770907316</v>
          </cell>
          <cell r="O163">
            <v>2003.17770907316</v>
          </cell>
          <cell r="P163">
            <v>881.56215360515989</v>
          </cell>
          <cell r="S163">
            <v>881.56215360515989</v>
          </cell>
          <cell r="T163">
            <v>1746.9589758625095</v>
          </cell>
          <cell r="W163">
            <v>1746.9589758625095</v>
          </cell>
          <cell r="X163">
            <v>766.38951251626793</v>
          </cell>
          <cell r="AA163">
            <v>766.38951251626793</v>
          </cell>
          <cell r="AB163">
            <v>1643.8399938703874</v>
          </cell>
          <cell r="AC163">
            <v>0</v>
          </cell>
          <cell r="AD163">
            <v>0</v>
          </cell>
          <cell r="AE163">
            <v>1643.8399938703874</v>
          </cell>
          <cell r="AF163">
            <v>358.53546198176775</v>
          </cell>
          <cell r="AI163">
            <v>358.53546198176775</v>
          </cell>
        </row>
        <row r="164">
          <cell r="E164">
            <v>47</v>
          </cell>
          <cell r="F164" t="str">
            <v>TH</v>
          </cell>
          <cell r="G164">
            <v>0.10792364863995126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2816.2960719836683</v>
          </cell>
          <cell r="O164">
            <v>2816.2960719836683</v>
          </cell>
          <cell r="P164">
            <v>1425.9470919207643</v>
          </cell>
          <cell r="S164">
            <v>1425.9470919207643</v>
          </cell>
          <cell r="T164">
            <v>2555.1191851865342</v>
          </cell>
          <cell r="W164">
            <v>2555.1191851865342</v>
          </cell>
          <cell r="X164">
            <v>1227.9388301135493</v>
          </cell>
          <cell r="AA164">
            <v>1227.9388301135493</v>
          </cell>
          <cell r="AB164">
            <v>2288.1729106741373</v>
          </cell>
          <cell r="AC164">
            <v>0</v>
          </cell>
          <cell r="AD164">
            <v>0</v>
          </cell>
          <cell r="AE164">
            <v>2288.1729106741373</v>
          </cell>
          <cell r="AF164">
            <v>616.40492874052677</v>
          </cell>
          <cell r="AI164">
            <v>616.40492874052677</v>
          </cell>
        </row>
        <row r="165">
          <cell r="E165">
            <v>86</v>
          </cell>
          <cell r="F165" t="str">
            <v>REV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O165">
            <v>0</v>
          </cell>
          <cell r="P165">
            <v>0</v>
          </cell>
          <cell r="S165">
            <v>0</v>
          </cell>
          <cell r="T165">
            <v>0</v>
          </cell>
          <cell r="W165">
            <v>0</v>
          </cell>
          <cell r="X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I165">
            <v>0</v>
          </cell>
        </row>
        <row r="166">
          <cell r="E166">
            <v>54</v>
          </cell>
          <cell r="F166" t="str">
            <v>DH</v>
          </cell>
          <cell r="G166">
            <v>0.11021083809358595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156.0043496572238</v>
          </cell>
          <cell r="O166">
            <v>156.0043496572238</v>
          </cell>
          <cell r="P166">
            <v>68.654682923377024</v>
          </cell>
          <cell r="S166">
            <v>68.654682923377024</v>
          </cell>
          <cell r="T166">
            <v>136.05043510262377</v>
          </cell>
          <cell r="W166">
            <v>136.05043510262377</v>
          </cell>
          <cell r="X166">
            <v>59.685217613336867</v>
          </cell>
          <cell r="AA166">
            <v>59.685217613336867</v>
          </cell>
          <cell r="AB166">
            <v>128.01968992703016</v>
          </cell>
          <cell r="AC166">
            <v>0</v>
          </cell>
          <cell r="AD166">
            <v>0</v>
          </cell>
          <cell r="AE166">
            <v>128.01968992703016</v>
          </cell>
          <cell r="AF166">
            <v>27.922181503006723</v>
          </cell>
          <cell r="AI166">
            <v>27.922181503006723</v>
          </cell>
        </row>
        <row r="167">
          <cell r="E167">
            <v>34</v>
          </cell>
          <cell r="F167" t="str">
            <v>DH</v>
          </cell>
          <cell r="G167">
            <v>0.11021083809358595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45.065967569833091</v>
          </cell>
          <cell r="O167">
            <v>45.065967569833091</v>
          </cell>
          <cell r="P167">
            <v>19.832714414311301</v>
          </cell>
          <cell r="S167">
            <v>19.832714414311301</v>
          </cell>
          <cell r="T167">
            <v>39.301753506669719</v>
          </cell>
          <cell r="W167">
            <v>39.301753506669719</v>
          </cell>
          <cell r="X167">
            <v>17.241647987835574</v>
          </cell>
          <cell r="AA167">
            <v>17.241647987835574</v>
          </cell>
          <cell r="AB167">
            <v>36.981861129052682</v>
          </cell>
          <cell r="AC167">
            <v>0</v>
          </cell>
          <cell r="AD167">
            <v>0</v>
          </cell>
          <cell r="AE167">
            <v>36.981861129052682</v>
          </cell>
          <cell r="AF167">
            <v>8.066057958373257</v>
          </cell>
          <cell r="AI167">
            <v>8.066057958373257</v>
          </cell>
        </row>
        <row r="168">
          <cell r="E168">
            <v>47</v>
          </cell>
          <cell r="F168" t="str">
            <v>TH</v>
          </cell>
          <cell r="G168">
            <v>0.10792364863995128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226.53631991251552</v>
          </cell>
          <cell r="O168">
            <v>226.53631991251552</v>
          </cell>
          <cell r="P168">
            <v>114.69987470676581</v>
          </cell>
          <cell r="S168">
            <v>114.69987470676581</v>
          </cell>
          <cell r="T168">
            <v>205.52785728324491</v>
          </cell>
          <cell r="W168">
            <v>205.52785728324491</v>
          </cell>
          <cell r="X168">
            <v>98.772549668640167</v>
          </cell>
          <cell r="AA168">
            <v>98.772549668640167</v>
          </cell>
          <cell r="AB168">
            <v>184.05531849587229</v>
          </cell>
          <cell r="AC168">
            <v>0</v>
          </cell>
          <cell r="AD168">
            <v>0</v>
          </cell>
          <cell r="AE168">
            <v>184.05531849587229</v>
          </cell>
          <cell r="AF168">
            <v>49.582181902650838</v>
          </cell>
          <cell r="AI168">
            <v>49.582181902650838</v>
          </cell>
        </row>
        <row r="169">
          <cell r="E169">
            <v>46</v>
          </cell>
          <cell r="F169" t="str">
            <v>DH</v>
          </cell>
          <cell r="G169">
            <v>0.11021083809358598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4.6239863458273778</v>
          </cell>
          <cell r="O169">
            <v>4.6239863458273778</v>
          </cell>
          <cell r="P169">
            <v>2.0349324689492945</v>
          </cell>
          <cell r="S169">
            <v>2.0349324689492945</v>
          </cell>
          <cell r="T169">
            <v>4.0325500900498499</v>
          </cell>
          <cell r="W169">
            <v>4.0325500900498499</v>
          </cell>
          <cell r="X169">
            <v>1.7690765154830794</v>
          </cell>
          <cell r="AA169">
            <v>1.7690765154830794</v>
          </cell>
          <cell r="AB169">
            <v>3.7945179062014138</v>
          </cell>
          <cell r="AC169">
            <v>0</v>
          </cell>
          <cell r="AD169">
            <v>0</v>
          </cell>
          <cell r="AE169">
            <v>3.7945179062014138</v>
          </cell>
          <cell r="AF169">
            <v>0.8276165779948067</v>
          </cell>
          <cell r="AI169">
            <v>0.8276165779948067</v>
          </cell>
        </row>
        <row r="170">
          <cell r="E170">
            <v>46</v>
          </cell>
          <cell r="F170" t="str">
            <v>DH</v>
          </cell>
          <cell r="G170">
            <v>0.11021083809358595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2571.5103792303044</v>
          </cell>
          <cell r="O170">
            <v>2571.5103792303044</v>
          </cell>
          <cell r="P170">
            <v>1131.675046933889</v>
          </cell>
          <cell r="S170">
            <v>1131.675046933889</v>
          </cell>
          <cell r="T170">
            <v>2242.5984066079268</v>
          </cell>
          <cell r="W170">
            <v>2242.5984066079268</v>
          </cell>
          <cell r="X170">
            <v>983.82613636444955</v>
          </cell>
          <cell r="AA170">
            <v>983.82613636444955</v>
          </cell>
          <cell r="AB170">
            <v>2110.2229656835689</v>
          </cell>
          <cell r="AC170">
            <v>0</v>
          </cell>
          <cell r="AD170">
            <v>0</v>
          </cell>
          <cell r="AE170">
            <v>2110.2229656835689</v>
          </cell>
          <cell r="AF170">
            <v>460.2575486100198</v>
          </cell>
          <cell r="AI170">
            <v>460.2575486100198</v>
          </cell>
        </row>
        <row r="171">
          <cell r="E171">
            <v>46</v>
          </cell>
          <cell r="F171" t="str">
            <v>DH</v>
          </cell>
          <cell r="G171">
            <v>0.11021083809358595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1554.1307604835738</v>
          </cell>
          <cell r="O171">
            <v>1554.1307604835738</v>
          </cell>
          <cell r="P171">
            <v>683.94474139283</v>
          </cell>
          <cell r="S171">
            <v>683.94474139283</v>
          </cell>
          <cell r="T171">
            <v>1355.3478902014128</v>
          </cell>
          <cell r="W171">
            <v>1355.3478902014128</v>
          </cell>
          <cell r="X171">
            <v>594.59004087292521</v>
          </cell>
          <cell r="AA171">
            <v>594.59004087292521</v>
          </cell>
          <cell r="AB171">
            <v>1275.3448125025009</v>
          </cell>
          <cell r="AC171">
            <v>0</v>
          </cell>
          <cell r="AD171">
            <v>0</v>
          </cell>
          <cell r="AE171">
            <v>1275.3448125025009</v>
          </cell>
          <cell r="AF171">
            <v>278.16353370259259</v>
          </cell>
          <cell r="AI171">
            <v>278.16353370259259</v>
          </cell>
        </row>
        <row r="172">
          <cell r="E172">
            <v>46</v>
          </cell>
          <cell r="F172" t="str">
            <v>DH</v>
          </cell>
          <cell r="G172">
            <v>0.11021083809358595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274.96579553717464</v>
          </cell>
          <cell r="O172">
            <v>274.96579553717464</v>
          </cell>
          <cell r="P172">
            <v>121.00745619501841</v>
          </cell>
          <cell r="S172">
            <v>121.00745619501841</v>
          </cell>
          <cell r="T172">
            <v>239.79598135159725</v>
          </cell>
          <cell r="W172">
            <v>239.79598135159725</v>
          </cell>
          <cell r="X172">
            <v>105.19830619415443</v>
          </cell>
          <cell r="AA172">
            <v>105.19830619415443</v>
          </cell>
          <cell r="AB172">
            <v>225.64137450367735</v>
          </cell>
          <cell r="AC172">
            <v>0</v>
          </cell>
          <cell r="AD172">
            <v>0</v>
          </cell>
          <cell r="AE172">
            <v>225.64137450367735</v>
          </cell>
          <cell r="AF172">
            <v>49.214299902388085</v>
          </cell>
          <cell r="AI172">
            <v>49.214299902388085</v>
          </cell>
        </row>
        <row r="173">
          <cell r="E173">
            <v>27</v>
          </cell>
          <cell r="F173" t="str">
            <v>DH</v>
          </cell>
          <cell r="G173">
            <v>0.11021083809358596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746.50470867796435</v>
          </cell>
          <cell r="O173">
            <v>746.50470867796435</v>
          </cell>
          <cell r="P173">
            <v>328.52317379421476</v>
          </cell>
          <cell r="S173">
            <v>328.52317379421476</v>
          </cell>
          <cell r="T173">
            <v>651.02217114426207</v>
          </cell>
          <cell r="W173">
            <v>651.02217114426207</v>
          </cell>
          <cell r="X173">
            <v>285.60290841071304</v>
          </cell>
          <cell r="AA173">
            <v>285.60290841071304</v>
          </cell>
          <cell r="AB173">
            <v>612.59382539014814</v>
          </cell>
          <cell r="AC173">
            <v>0</v>
          </cell>
          <cell r="AD173">
            <v>0</v>
          </cell>
          <cell r="AE173">
            <v>612.59382539014814</v>
          </cell>
          <cell r="AF173">
            <v>133.61191540078377</v>
          </cell>
          <cell r="AI173">
            <v>133.61191540078377</v>
          </cell>
        </row>
        <row r="174">
          <cell r="E174">
            <v>27</v>
          </cell>
          <cell r="F174" t="str">
            <v>DH</v>
          </cell>
          <cell r="G174">
            <v>0.11021083809358595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551.57773021346384</v>
          </cell>
          <cell r="O174">
            <v>551.57773021346384</v>
          </cell>
          <cell r="P174">
            <v>242.73934834898273</v>
          </cell>
          <cell r="S174">
            <v>242.73934834898273</v>
          </cell>
          <cell r="T174">
            <v>481.0275505352522</v>
          </cell>
          <cell r="W174">
            <v>481.0275505352522</v>
          </cell>
          <cell r="X174">
            <v>211.02640362782083</v>
          </cell>
          <cell r="AA174">
            <v>211.02640362782083</v>
          </cell>
          <cell r="AB174">
            <v>452.63359738196243</v>
          </cell>
          <cell r="AC174">
            <v>0</v>
          </cell>
          <cell r="AD174">
            <v>0</v>
          </cell>
          <cell r="AE174">
            <v>452.63359738196243</v>
          </cell>
          <cell r="AF174">
            <v>98.723231306542317</v>
          </cell>
          <cell r="AI174">
            <v>98.723231306542317</v>
          </cell>
        </row>
        <row r="175">
          <cell r="E175">
            <v>46</v>
          </cell>
          <cell r="F175" t="str">
            <v>DH</v>
          </cell>
          <cell r="G175">
            <v>0.11021083809358595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1033.0987857489456</v>
          </cell>
          <cell r="O175">
            <v>1033.0987857489456</v>
          </cell>
          <cell r="P175">
            <v>454.64802564776056</v>
          </cell>
          <cell r="S175">
            <v>454.64802564776056</v>
          </cell>
          <cell r="T175">
            <v>900.95910539650799</v>
          </cell>
          <cell r="W175">
            <v>900.95910539650799</v>
          </cell>
          <cell r="X175">
            <v>395.25004257241682</v>
          </cell>
          <cell r="AA175">
            <v>395.25004257241682</v>
          </cell>
          <cell r="AB175">
            <v>847.7775556012981</v>
          </cell>
          <cell r="AC175">
            <v>0</v>
          </cell>
          <cell r="AD175">
            <v>0</v>
          </cell>
          <cell r="AE175">
            <v>847.7775556012981</v>
          </cell>
          <cell r="AF175">
            <v>184.90748411566602</v>
          </cell>
          <cell r="AI175">
            <v>184.90748411566602</v>
          </cell>
        </row>
        <row r="176">
          <cell r="E176">
            <v>46</v>
          </cell>
          <cell r="F176" t="str">
            <v>DH</v>
          </cell>
          <cell r="G176">
            <v>0.11021083809358596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-391.0451554760262</v>
          </cell>
          <cell r="O176">
            <v>-391.0451554760262</v>
          </cell>
          <cell r="P176">
            <v>-172.09187575165853</v>
          </cell>
          <cell r="S176">
            <v>-172.09187575165853</v>
          </cell>
          <cell r="T176">
            <v>-341.02807815412092</v>
          </cell>
          <cell r="W176">
            <v>-341.02807815412092</v>
          </cell>
          <cell r="X176">
            <v>-149.60874650296668</v>
          </cell>
          <cell r="AA176">
            <v>-149.60874650296668</v>
          </cell>
          <cell r="AB176">
            <v>-320.89797279053022</v>
          </cell>
          <cell r="AC176">
            <v>0</v>
          </cell>
          <cell r="AD176">
            <v>0</v>
          </cell>
          <cell r="AE176">
            <v>-320.89797279053022</v>
          </cell>
          <cell r="AF176">
            <v>-69.990572897897977</v>
          </cell>
          <cell r="AI176">
            <v>-69.990572897897977</v>
          </cell>
        </row>
        <row r="177">
          <cell r="E177">
            <v>62</v>
          </cell>
          <cell r="F177" t="str">
            <v>CUST</v>
          </cell>
          <cell r="G177">
            <v>3.3286414346783443E-2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O177">
            <v>0</v>
          </cell>
          <cell r="P177">
            <v>4665.9718695652173</v>
          </cell>
          <cell r="S177">
            <v>4665.9718695652173</v>
          </cell>
          <cell r="T177">
            <v>0</v>
          </cell>
          <cell r="W177">
            <v>0</v>
          </cell>
          <cell r="X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1126.8009064748203</v>
          </cell>
          <cell r="AI177">
            <v>1126.8009064748203</v>
          </cell>
        </row>
        <row r="178">
          <cell r="E178">
            <v>62</v>
          </cell>
          <cell r="F178" t="str">
            <v>CUST</v>
          </cell>
          <cell r="G178">
            <v>0.16830875636173823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81.691243638261781</v>
          </cell>
          <cell r="O178">
            <v>81.691243638261781</v>
          </cell>
          <cell r="P178">
            <v>2.4141980947409629</v>
          </cell>
          <cell r="S178">
            <v>2.4141980947409629</v>
          </cell>
          <cell r="T178">
            <v>0</v>
          </cell>
          <cell r="W178">
            <v>0</v>
          </cell>
          <cell r="X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4.8936447866370879E-2</v>
          </cell>
          <cell r="AI178">
            <v>4.8936447866370879E-2</v>
          </cell>
        </row>
        <row r="179">
          <cell r="E179">
            <v>62</v>
          </cell>
          <cell r="F179" t="str">
            <v>CUST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O179">
            <v>0</v>
          </cell>
          <cell r="P179">
            <v>0</v>
          </cell>
          <cell r="S179">
            <v>0</v>
          </cell>
          <cell r="T179">
            <v>0</v>
          </cell>
          <cell r="W179">
            <v>0</v>
          </cell>
          <cell r="X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I179">
            <v>0</v>
          </cell>
        </row>
        <row r="180">
          <cell r="E180">
            <v>62</v>
          </cell>
          <cell r="F180" t="str">
            <v>CUST</v>
          </cell>
          <cell r="G180">
            <v>3.3286414346783449E-2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O180">
            <v>0</v>
          </cell>
          <cell r="P180">
            <v>2300.8289130434782</v>
          </cell>
          <cell r="S180">
            <v>2300.8289130434782</v>
          </cell>
          <cell r="T180">
            <v>0</v>
          </cell>
          <cell r="W180">
            <v>0</v>
          </cell>
          <cell r="X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555.63474820143892</v>
          </cell>
          <cell r="AI180">
            <v>555.63474820143892</v>
          </cell>
        </row>
        <row r="181">
          <cell r="E181">
            <v>63</v>
          </cell>
          <cell r="F181" t="str">
            <v>CUST</v>
          </cell>
          <cell r="G181">
            <v>3.3286414346783443E-2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O181">
            <v>0</v>
          </cell>
          <cell r="P181">
            <v>620.02481884057966</v>
          </cell>
          <cell r="S181">
            <v>620.02481884057966</v>
          </cell>
          <cell r="T181">
            <v>0</v>
          </cell>
          <cell r="W181">
            <v>0</v>
          </cell>
          <cell r="X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149.73183453237411</v>
          </cell>
          <cell r="AI181">
            <v>149.73183453237411</v>
          </cell>
        </row>
        <row r="182">
          <cell r="E182">
            <v>64</v>
          </cell>
          <cell r="F182" t="str">
            <v>CUST</v>
          </cell>
          <cell r="G182">
            <v>3.3286414346783443E-2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O182">
            <v>0</v>
          </cell>
          <cell r="P182">
            <v>797.544384057971</v>
          </cell>
          <cell r="S182">
            <v>797.544384057971</v>
          </cell>
          <cell r="T182">
            <v>0</v>
          </cell>
          <cell r="W182">
            <v>0</v>
          </cell>
          <cell r="X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192.60161870503597</v>
          </cell>
          <cell r="AI182">
            <v>192.60161870503597</v>
          </cell>
        </row>
        <row r="183">
          <cell r="E183">
            <v>62</v>
          </cell>
          <cell r="F183" t="str">
            <v>CUST</v>
          </cell>
          <cell r="G183">
            <v>3.3286414346783443E-2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  <cell r="P183">
            <v>-46.133637681159421</v>
          </cell>
          <cell r="S183">
            <v>-46.133637681159421</v>
          </cell>
          <cell r="T183">
            <v>0</v>
          </cell>
          <cell r="W183">
            <v>0</v>
          </cell>
          <cell r="X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-11.140964028776979</v>
          </cell>
          <cell r="AI183">
            <v>-11.140964028776979</v>
          </cell>
        </row>
        <row r="184">
          <cell r="E184">
            <v>62</v>
          </cell>
          <cell r="F184" t="str">
            <v>CUST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O184">
            <v>0</v>
          </cell>
          <cell r="P184">
            <v>0</v>
          </cell>
          <cell r="S184">
            <v>0</v>
          </cell>
          <cell r="T184">
            <v>0</v>
          </cell>
          <cell r="W184">
            <v>0</v>
          </cell>
          <cell r="X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I184">
            <v>0</v>
          </cell>
        </row>
        <row r="185">
          <cell r="E185">
            <v>86</v>
          </cell>
          <cell r="F185" t="str">
            <v>CUST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O185">
            <v>0</v>
          </cell>
          <cell r="P185">
            <v>0</v>
          </cell>
          <cell r="S185">
            <v>0</v>
          </cell>
          <cell r="T185">
            <v>0</v>
          </cell>
          <cell r="W185">
            <v>0</v>
          </cell>
          <cell r="X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I185">
            <v>0</v>
          </cell>
        </row>
        <row r="186">
          <cell r="E186">
            <v>66</v>
          </cell>
          <cell r="F186" t="str">
            <v>CUST</v>
          </cell>
          <cell r="G186">
            <v>3.3286414346783443E-2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O186">
            <v>0</v>
          </cell>
          <cell r="P186">
            <v>71.94569565217391</v>
          </cell>
          <cell r="S186">
            <v>71.94569565217391</v>
          </cell>
          <cell r="T186">
            <v>0</v>
          </cell>
          <cell r="W186">
            <v>0</v>
          </cell>
          <cell r="X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17.374402877697843</v>
          </cell>
          <cell r="AI186">
            <v>17.374402877697843</v>
          </cell>
        </row>
        <row r="187">
          <cell r="E187">
            <v>62</v>
          </cell>
          <cell r="F187" t="str">
            <v>CUST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O187">
            <v>0</v>
          </cell>
          <cell r="P187">
            <v>0</v>
          </cell>
          <cell r="S187">
            <v>0</v>
          </cell>
          <cell r="T187">
            <v>0</v>
          </cell>
          <cell r="W187">
            <v>0</v>
          </cell>
          <cell r="X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I187">
            <v>0</v>
          </cell>
        </row>
        <row r="188">
          <cell r="E188">
            <v>74</v>
          </cell>
          <cell r="F188" t="str">
            <v>CUST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O188">
            <v>0</v>
          </cell>
          <cell r="P188">
            <v>0</v>
          </cell>
          <cell r="S188">
            <v>0</v>
          </cell>
          <cell r="T188">
            <v>0</v>
          </cell>
          <cell r="W188">
            <v>0</v>
          </cell>
          <cell r="X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I188">
            <v>0</v>
          </cell>
        </row>
        <row r="189">
          <cell r="E189">
            <v>78</v>
          </cell>
          <cell r="F189" t="str">
            <v>CUST</v>
          </cell>
          <cell r="G189">
            <v>3.3286414346783443E-2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O189">
            <v>0</v>
          </cell>
          <cell r="P189">
            <v>168.53768115942029</v>
          </cell>
          <cell r="S189">
            <v>168.53768115942029</v>
          </cell>
          <cell r="T189">
            <v>0</v>
          </cell>
          <cell r="W189">
            <v>0</v>
          </cell>
          <cell r="X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40.700719424460431</v>
          </cell>
          <cell r="AI189">
            <v>40.700719424460431</v>
          </cell>
        </row>
        <row r="190">
          <cell r="E190">
            <v>87</v>
          </cell>
          <cell r="F190" t="str">
            <v>ACT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O190">
            <v>0</v>
          </cell>
          <cell r="P190">
            <v>0</v>
          </cell>
          <cell r="S190">
            <v>0</v>
          </cell>
          <cell r="T190">
            <v>0</v>
          </cell>
          <cell r="W190">
            <v>0</v>
          </cell>
          <cell r="X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I190">
            <v>0</v>
          </cell>
        </row>
        <row r="191">
          <cell r="E191">
            <v>87</v>
          </cell>
          <cell r="F191" t="str">
            <v>ACT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O191">
            <v>0</v>
          </cell>
          <cell r="P191">
            <v>0</v>
          </cell>
          <cell r="S191">
            <v>0</v>
          </cell>
          <cell r="T191">
            <v>0</v>
          </cell>
          <cell r="W191">
            <v>0</v>
          </cell>
          <cell r="X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I191">
            <v>0</v>
          </cell>
        </row>
        <row r="192">
          <cell r="E192">
            <v>87</v>
          </cell>
          <cell r="F192" t="str">
            <v>ACT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O192">
            <v>0</v>
          </cell>
          <cell r="P192">
            <v>0</v>
          </cell>
          <cell r="S192">
            <v>0</v>
          </cell>
          <cell r="T192">
            <v>0</v>
          </cell>
          <cell r="W192">
            <v>0</v>
          </cell>
          <cell r="X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I192">
            <v>0</v>
          </cell>
        </row>
        <row r="193">
          <cell r="E193">
            <v>87</v>
          </cell>
          <cell r="F193" t="str">
            <v>ACT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O193">
            <v>0</v>
          </cell>
          <cell r="P193">
            <v>0</v>
          </cell>
          <cell r="S193">
            <v>0</v>
          </cell>
          <cell r="T193">
            <v>0</v>
          </cell>
          <cell r="W193">
            <v>0</v>
          </cell>
          <cell r="X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I193">
            <v>0</v>
          </cell>
        </row>
        <row r="194">
          <cell r="E194">
            <v>84</v>
          </cell>
          <cell r="F194" t="str">
            <v>CUST</v>
          </cell>
          <cell r="G194">
            <v>3.3286414346783443E-2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O194">
            <v>0</v>
          </cell>
          <cell r="P194">
            <v>9.3162246376811595</v>
          </cell>
          <cell r="S194">
            <v>9.3162246376811595</v>
          </cell>
          <cell r="T194">
            <v>0</v>
          </cell>
          <cell r="W194">
            <v>0</v>
          </cell>
          <cell r="X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2.2498057553956836</v>
          </cell>
          <cell r="AI194">
            <v>2.2498057553956836</v>
          </cell>
        </row>
        <row r="195">
          <cell r="E195">
            <v>69</v>
          </cell>
          <cell r="F195" t="str">
            <v>ACT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O195">
            <v>0</v>
          </cell>
          <cell r="P195">
            <v>0</v>
          </cell>
          <cell r="S195">
            <v>0</v>
          </cell>
          <cell r="T195">
            <v>0</v>
          </cell>
          <cell r="W195">
            <v>0</v>
          </cell>
          <cell r="X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I195">
            <v>0</v>
          </cell>
        </row>
        <row r="196">
          <cell r="E196">
            <v>71</v>
          </cell>
          <cell r="F196" t="str">
            <v>ACT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O196">
            <v>0</v>
          </cell>
          <cell r="P196">
            <v>0</v>
          </cell>
          <cell r="S196">
            <v>0</v>
          </cell>
          <cell r="T196">
            <v>0</v>
          </cell>
          <cell r="W196">
            <v>0</v>
          </cell>
          <cell r="X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I196">
            <v>0</v>
          </cell>
        </row>
        <row r="197">
          <cell r="E197">
            <v>62</v>
          </cell>
          <cell r="F197" t="str">
            <v>CUST</v>
          </cell>
          <cell r="G197">
            <v>0.16830875636173823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43522.800839869538</v>
          </cell>
          <cell r="O197">
            <v>43522.800839869538</v>
          </cell>
          <cell r="P197">
            <v>1286.2169577277739</v>
          </cell>
          <cell r="S197">
            <v>1286.2169577277739</v>
          </cell>
          <cell r="T197">
            <v>0</v>
          </cell>
          <cell r="W197">
            <v>0</v>
          </cell>
          <cell r="X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26.07196535934677</v>
          </cell>
          <cell r="AI197">
            <v>26.07196535934677</v>
          </cell>
        </row>
        <row r="198">
          <cell r="E198">
            <v>62</v>
          </cell>
          <cell r="F198" t="str">
            <v>CUST</v>
          </cell>
          <cell r="G198">
            <v>0.16830875636173823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61031.334698520157</v>
          </cell>
          <cell r="O198">
            <v>61031.334698520157</v>
          </cell>
          <cell r="P198">
            <v>1803.6416803875766</v>
          </cell>
          <cell r="S198">
            <v>1803.6416803875766</v>
          </cell>
          <cell r="T198">
            <v>0</v>
          </cell>
          <cell r="W198">
            <v>0</v>
          </cell>
          <cell r="X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36.560304332180607</v>
          </cell>
          <cell r="AI198">
            <v>36.560304332180607</v>
          </cell>
        </row>
        <row r="199">
          <cell r="E199">
            <v>62</v>
          </cell>
          <cell r="F199" t="str">
            <v>CUST</v>
          </cell>
          <cell r="G199">
            <v>0.1683087563617382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5873.4321336291268</v>
          </cell>
          <cell r="O199">
            <v>5873.4321336291268</v>
          </cell>
          <cell r="P199">
            <v>173.57586976380009</v>
          </cell>
          <cell r="S199">
            <v>173.57586976380009</v>
          </cell>
          <cell r="T199">
            <v>0</v>
          </cell>
          <cell r="W199">
            <v>0</v>
          </cell>
          <cell r="X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3.5184297925094619</v>
          </cell>
          <cell r="AI199">
            <v>3.5184297925094619</v>
          </cell>
        </row>
        <row r="200">
          <cell r="E200">
            <v>62</v>
          </cell>
          <cell r="F200" t="str">
            <v>CUST</v>
          </cell>
          <cell r="G200">
            <v>0.1683087563617382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102.22515463917526</v>
          </cell>
          <cell r="O200">
            <v>102.22515463917526</v>
          </cell>
          <cell r="P200">
            <v>3.0210309278350511</v>
          </cell>
          <cell r="S200">
            <v>3.0210309278350511</v>
          </cell>
          <cell r="T200">
            <v>0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6.1237113402061859E-2</v>
          </cell>
          <cell r="AI200">
            <v>6.1237113402061859E-2</v>
          </cell>
        </row>
        <row r="201">
          <cell r="E201">
            <v>62</v>
          </cell>
          <cell r="F201" t="str">
            <v>DH</v>
          </cell>
          <cell r="G201">
            <v>0.11021083809358594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573.97095028205649</v>
          </cell>
          <cell r="O201">
            <v>573.97095028205649</v>
          </cell>
          <cell r="P201">
            <v>252.59419808118983</v>
          </cell>
          <cell r="S201">
            <v>252.59419808118983</v>
          </cell>
          <cell r="T201">
            <v>500.55654021005876</v>
          </cell>
          <cell r="W201">
            <v>500.55654021005876</v>
          </cell>
          <cell r="X201">
            <v>219.59375585738351</v>
          </cell>
          <cell r="AA201">
            <v>219.59375585738351</v>
          </cell>
          <cell r="AB201">
            <v>471.0098355826787</v>
          </cell>
          <cell r="AC201">
            <v>0</v>
          </cell>
          <cell r="AD201">
            <v>0</v>
          </cell>
          <cell r="AE201">
            <v>471.0098355826787</v>
          </cell>
          <cell r="AF201">
            <v>102.73124490722633</v>
          </cell>
          <cell r="AI201">
            <v>102.73124490722633</v>
          </cell>
        </row>
        <row r="202">
          <cell r="E202">
            <v>62</v>
          </cell>
          <cell r="F202" t="str">
            <v>CUST</v>
          </cell>
          <cell r="G202">
            <v>0.1683087563617382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5629.3305285136366</v>
          </cell>
          <cell r="O202">
            <v>5629.3305285136366</v>
          </cell>
          <cell r="P202">
            <v>166.36200443690458</v>
          </cell>
          <cell r="S202">
            <v>166.36200443690458</v>
          </cell>
          <cell r="T202">
            <v>0</v>
          </cell>
          <cell r="W202">
            <v>0</v>
          </cell>
          <cell r="X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3.3722027926399587</v>
          </cell>
          <cell r="AI202">
            <v>3.3722027926399587</v>
          </cell>
        </row>
        <row r="203">
          <cell r="E203">
            <v>63</v>
          </cell>
          <cell r="F203" t="str">
            <v>CUST</v>
          </cell>
          <cell r="G203">
            <v>0.16830875636173823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11430.114914663713</v>
          </cell>
          <cell r="O203">
            <v>11430.114914663713</v>
          </cell>
          <cell r="P203">
            <v>337.79093597648352</v>
          </cell>
          <cell r="S203">
            <v>337.79093597648352</v>
          </cell>
          <cell r="T203">
            <v>0</v>
          </cell>
          <cell r="W203">
            <v>0</v>
          </cell>
          <cell r="X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6.8471135670908829</v>
          </cell>
          <cell r="AI203">
            <v>6.8471135670908829</v>
          </cell>
        </row>
        <row r="204">
          <cell r="E204">
            <v>64</v>
          </cell>
          <cell r="F204" t="str">
            <v>CUST</v>
          </cell>
          <cell r="G204">
            <v>0.1683087563617382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28572.386558788989</v>
          </cell>
          <cell r="O204">
            <v>28572.386558788989</v>
          </cell>
          <cell r="P204">
            <v>844.39161555526562</v>
          </cell>
          <cell r="S204">
            <v>844.39161555526562</v>
          </cell>
          <cell r="T204">
            <v>0</v>
          </cell>
          <cell r="W204">
            <v>0</v>
          </cell>
          <cell r="X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17.116046261255384</v>
          </cell>
          <cell r="AI204">
            <v>17.116046261255384</v>
          </cell>
        </row>
        <row r="205">
          <cell r="E205">
            <v>62</v>
          </cell>
          <cell r="F205" t="str">
            <v>CUST</v>
          </cell>
          <cell r="G205">
            <v>0.16830875636173823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4352.948959937361</v>
          </cell>
          <cell r="O205">
            <v>4352.948959937361</v>
          </cell>
          <cell r="P205">
            <v>128.64146287354822</v>
          </cell>
          <cell r="S205">
            <v>128.64146287354822</v>
          </cell>
          <cell r="T205">
            <v>0</v>
          </cell>
          <cell r="W205">
            <v>0</v>
          </cell>
          <cell r="X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2.6075972204097613</v>
          </cell>
          <cell r="AI205">
            <v>2.6075972204097613</v>
          </cell>
        </row>
        <row r="206">
          <cell r="E206">
            <v>62</v>
          </cell>
          <cell r="F206" t="str">
            <v>CUST</v>
          </cell>
          <cell r="G206">
            <v>0.16830875636173825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1099.4530392796555</v>
          </cell>
          <cell r="O206">
            <v>1099.4530392796555</v>
          </cell>
          <cell r="P206">
            <v>32.491823045804516</v>
          </cell>
          <cell r="S206">
            <v>32.491823045804516</v>
          </cell>
          <cell r="T206">
            <v>0</v>
          </cell>
          <cell r="W206">
            <v>0</v>
          </cell>
          <cell r="X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0.65861803471225377</v>
          </cell>
          <cell r="AI206">
            <v>0.65861803471225377</v>
          </cell>
        </row>
        <row r="207">
          <cell r="E207">
            <v>72</v>
          </cell>
          <cell r="F207" t="str">
            <v>DH</v>
          </cell>
          <cell r="G207">
            <v>0.11021083809358594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67.182046779375838</v>
          </cell>
          <cell r="O207">
            <v>67.182046779375838</v>
          </cell>
          <cell r="P207">
            <v>29.565599484347167</v>
          </cell>
          <cell r="S207">
            <v>29.565599484347167</v>
          </cell>
          <cell r="T207">
            <v>58.589050340595236</v>
          </cell>
          <cell r="W207">
            <v>58.589050340595236</v>
          </cell>
          <cell r="X207">
            <v>25.70296976043803</v>
          </cell>
          <cell r="AA207">
            <v>25.70296976043803</v>
          </cell>
          <cell r="AB207">
            <v>55.130673063003762</v>
          </cell>
          <cell r="AC207">
            <v>0</v>
          </cell>
          <cell r="AD207">
            <v>0</v>
          </cell>
          <cell r="AE207">
            <v>55.130673063003762</v>
          </cell>
          <cell r="AF207">
            <v>12.024467958995515</v>
          </cell>
          <cell r="AI207">
            <v>12.024467958995515</v>
          </cell>
        </row>
        <row r="208">
          <cell r="E208">
            <v>86</v>
          </cell>
          <cell r="F208" t="str">
            <v>CUST</v>
          </cell>
          <cell r="G208">
            <v>0.16830875636173823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10420.773576928095</v>
          </cell>
          <cell r="O208">
            <v>10420.773576928095</v>
          </cell>
          <cell r="P208">
            <v>307.96215842359391</v>
          </cell>
          <cell r="S208">
            <v>307.96215842359391</v>
          </cell>
          <cell r="T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6.2424761842620384</v>
          </cell>
          <cell r="AI208">
            <v>6.2424761842620384</v>
          </cell>
        </row>
        <row r="209">
          <cell r="E209">
            <v>61</v>
          </cell>
          <cell r="F209" t="str">
            <v>CUST</v>
          </cell>
          <cell r="G209">
            <v>0.16830875636173823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3586.7651520292316</v>
          </cell>
          <cell r="O209">
            <v>3586.7651520292316</v>
          </cell>
          <cell r="P209">
            <v>105.99865065901082</v>
          </cell>
          <cell r="S209">
            <v>105.99865065901082</v>
          </cell>
          <cell r="T209">
            <v>0</v>
          </cell>
          <cell r="W209">
            <v>0</v>
          </cell>
          <cell r="X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2.1486212971421117</v>
          </cell>
          <cell r="AI209">
            <v>2.1486212971421117</v>
          </cell>
        </row>
        <row r="210">
          <cell r="E210">
            <v>61</v>
          </cell>
          <cell r="F210" t="str">
            <v>CUST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O210">
            <v>0</v>
          </cell>
          <cell r="P210">
            <v>0</v>
          </cell>
          <cell r="S210">
            <v>0</v>
          </cell>
          <cell r="T210">
            <v>0</v>
          </cell>
          <cell r="W210">
            <v>0</v>
          </cell>
          <cell r="X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I210">
            <v>0</v>
          </cell>
        </row>
        <row r="211">
          <cell r="E211">
            <v>70</v>
          </cell>
          <cell r="F211" t="str">
            <v>REV</v>
          </cell>
          <cell r="G211">
            <v>0.12050036179656672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897.68374755168111</v>
          </cell>
          <cell r="O211">
            <v>897.68374755168111</v>
          </cell>
          <cell r="P211">
            <v>303.19328444542742</v>
          </cell>
          <cell r="S211">
            <v>303.19328444542742</v>
          </cell>
          <cell r="T211">
            <v>0.68046505247911293</v>
          </cell>
          <cell r="W211">
            <v>0.68046505247911293</v>
          </cell>
          <cell r="X211">
            <v>5.0190527673254701</v>
          </cell>
          <cell r="AA211">
            <v>5.0190527673254701</v>
          </cell>
          <cell r="AB211">
            <v>8.3007651446864585</v>
          </cell>
          <cell r="AC211">
            <v>0</v>
          </cell>
          <cell r="AD211">
            <v>0</v>
          </cell>
          <cell r="AE211">
            <v>8.3007651446864585</v>
          </cell>
          <cell r="AF211">
            <v>62.257819575492341</v>
          </cell>
          <cell r="AI211">
            <v>62.257819575492341</v>
          </cell>
        </row>
        <row r="212">
          <cell r="E212">
            <v>70</v>
          </cell>
          <cell r="F212" t="str">
            <v>REV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O212">
            <v>0</v>
          </cell>
          <cell r="P212">
            <v>0</v>
          </cell>
          <cell r="S212">
            <v>0</v>
          </cell>
          <cell r="T212">
            <v>0</v>
          </cell>
          <cell r="W212">
            <v>0</v>
          </cell>
          <cell r="X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I212">
            <v>0</v>
          </cell>
        </row>
        <row r="213">
          <cell r="E213">
            <v>66</v>
          </cell>
          <cell r="F213" t="str">
            <v>CUST</v>
          </cell>
          <cell r="G213">
            <v>0.1683087563617382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1633.9996920266215</v>
          </cell>
          <cell r="O213">
            <v>1633.9996920266215</v>
          </cell>
          <cell r="P213">
            <v>48.289128278742005</v>
          </cell>
          <cell r="S213">
            <v>48.289128278742005</v>
          </cell>
          <cell r="T213">
            <v>0</v>
          </cell>
          <cell r="W213">
            <v>0</v>
          </cell>
          <cell r="X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0.97883368132585158</v>
          </cell>
          <cell r="AI213">
            <v>0.97883368132585158</v>
          </cell>
        </row>
        <row r="214">
          <cell r="E214">
            <v>81</v>
          </cell>
          <cell r="F214" t="str">
            <v>CUST</v>
          </cell>
          <cell r="G214">
            <v>0.16830875636173823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1711.8383766149029</v>
          </cell>
          <cell r="O214">
            <v>1711.8383766149029</v>
          </cell>
          <cell r="P214">
            <v>50.589472791334984</v>
          </cell>
          <cell r="S214">
            <v>50.589472791334984</v>
          </cell>
          <cell r="T214">
            <v>0</v>
          </cell>
          <cell r="W214">
            <v>0</v>
          </cell>
          <cell r="X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1.0254622863108445</v>
          </cell>
          <cell r="AI214">
            <v>1.0254622863108445</v>
          </cell>
        </row>
        <row r="215">
          <cell r="E215">
            <v>62</v>
          </cell>
          <cell r="F215" t="str">
            <v>CUST</v>
          </cell>
          <cell r="G215">
            <v>0.1683087563617382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9506.601179694635</v>
          </cell>
          <cell r="O215">
            <v>9506.601179694635</v>
          </cell>
          <cell r="P215">
            <v>280.94588150854759</v>
          </cell>
          <cell r="S215">
            <v>280.94588150854759</v>
          </cell>
          <cell r="T215">
            <v>0</v>
          </cell>
          <cell r="W215">
            <v>0</v>
          </cell>
          <cell r="X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5.6948489494975858</v>
          </cell>
          <cell r="AI215">
            <v>5.6948489494975858</v>
          </cell>
        </row>
        <row r="216">
          <cell r="E216">
            <v>90</v>
          </cell>
          <cell r="F216" t="str">
            <v>DH</v>
          </cell>
          <cell r="G216">
            <v>0.11021083809358596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16383.435456180312</v>
          </cell>
          <cell r="O216">
            <v>16383.435456180312</v>
          </cell>
          <cell r="P216">
            <v>7210.0525973224885</v>
          </cell>
          <cell r="S216">
            <v>7210.0525973224885</v>
          </cell>
          <cell r="T216">
            <v>14287.893428527055</v>
          </cell>
          <cell r="W216">
            <v>14287.893428527055</v>
          </cell>
          <cell r="X216">
            <v>6268.0874770782484</v>
          </cell>
          <cell r="AA216">
            <v>6268.0874770782484</v>
          </cell>
          <cell r="AB216">
            <v>13444.51184629258</v>
          </cell>
          <cell r="AC216">
            <v>0</v>
          </cell>
          <cell r="AD216">
            <v>0</v>
          </cell>
          <cell r="AE216">
            <v>13444.51184629258</v>
          </cell>
          <cell r="AF216">
            <v>2932.3622030757883</v>
          </cell>
          <cell r="AI216">
            <v>2932.3622030757883</v>
          </cell>
        </row>
        <row r="217">
          <cell r="E217">
            <v>75</v>
          </cell>
          <cell r="F217" t="str">
            <v>CUST</v>
          </cell>
          <cell r="G217">
            <v>0.16830875636173823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3283.9357118621951</v>
          </cell>
          <cell r="O217">
            <v>3283.9357118621951</v>
          </cell>
          <cell r="P217">
            <v>97.04921832180608</v>
          </cell>
          <cell r="S217">
            <v>97.04921832180608</v>
          </cell>
          <cell r="T217">
            <v>0</v>
          </cell>
          <cell r="W217">
            <v>0</v>
          </cell>
          <cell r="X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1.9672138849014749</v>
          </cell>
          <cell r="AI217">
            <v>1.9672138849014749</v>
          </cell>
        </row>
        <row r="218">
          <cell r="E218">
            <v>74</v>
          </cell>
          <cell r="F218" t="str">
            <v>CUST</v>
          </cell>
          <cell r="G218">
            <v>0.16830875636173823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7557.2373430771231</v>
          </cell>
          <cell r="O218">
            <v>7557.2373430771231</v>
          </cell>
          <cell r="P218">
            <v>223.33688633694376</v>
          </cell>
          <cell r="S218">
            <v>223.33688633694376</v>
          </cell>
          <cell r="T218">
            <v>0</v>
          </cell>
          <cell r="W218">
            <v>0</v>
          </cell>
          <cell r="X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4.5270990473704815</v>
          </cell>
          <cell r="AI218">
            <v>4.5270990473704815</v>
          </cell>
        </row>
        <row r="219">
          <cell r="E219">
            <v>74</v>
          </cell>
          <cell r="F219" t="str">
            <v>CUST</v>
          </cell>
          <cell r="G219">
            <v>0.16830875636173823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7039.2772804384704</v>
          </cell>
          <cell r="O219">
            <v>7039.2772804384704</v>
          </cell>
          <cell r="P219">
            <v>208.02975988516249</v>
          </cell>
          <cell r="S219">
            <v>208.02975988516249</v>
          </cell>
          <cell r="T219">
            <v>0</v>
          </cell>
          <cell r="W219">
            <v>0</v>
          </cell>
          <cell r="X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4.2168194571316722</v>
          </cell>
          <cell r="AI219">
            <v>4.2168194571316722</v>
          </cell>
        </row>
        <row r="220">
          <cell r="E220">
            <v>74</v>
          </cell>
          <cell r="F220" t="str">
            <v>CUST</v>
          </cell>
          <cell r="G220">
            <v>0.1683087563617382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2240.0621271042673</v>
          </cell>
          <cell r="O220">
            <v>2240.0621271042673</v>
          </cell>
          <cell r="P220">
            <v>66.199919091739531</v>
          </cell>
          <cell r="S220">
            <v>66.199919091739531</v>
          </cell>
          <cell r="T220">
            <v>0</v>
          </cell>
          <cell r="W220">
            <v>0</v>
          </cell>
          <cell r="X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1.3418902518595852</v>
          </cell>
          <cell r="AI220">
            <v>1.3418902518595852</v>
          </cell>
        </row>
        <row r="221">
          <cell r="E221">
            <v>85</v>
          </cell>
          <cell r="F221" t="str">
            <v>CUST</v>
          </cell>
          <cell r="G221">
            <v>0.1683087563617382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1251.1732846143807</v>
          </cell>
          <cell r="O221">
            <v>1251.1732846143807</v>
          </cell>
          <cell r="P221">
            <v>36.975568315281222</v>
          </cell>
          <cell r="S221">
            <v>36.975568315281222</v>
          </cell>
          <cell r="T221">
            <v>0</v>
          </cell>
          <cell r="W221">
            <v>0</v>
          </cell>
          <cell r="X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0.74950476314759229</v>
          </cell>
          <cell r="AI221">
            <v>0.74950476314759229</v>
          </cell>
        </row>
        <row r="222">
          <cell r="E222">
            <v>78</v>
          </cell>
          <cell r="F222" t="str">
            <v>REV</v>
          </cell>
          <cell r="G222">
            <v>0.12050036179656672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1710.8190785843394</v>
          </cell>
          <cell r="O222">
            <v>1710.8190785843394</v>
          </cell>
          <cell r="P222">
            <v>577.83028482201928</v>
          </cell>
          <cell r="S222">
            <v>577.83028482201928</v>
          </cell>
          <cell r="T222">
            <v>1.2968404488398491</v>
          </cell>
          <cell r="W222">
            <v>1.2968404488398491</v>
          </cell>
          <cell r="X222">
            <v>9.5653856429739896</v>
          </cell>
          <cell r="AA222">
            <v>9.5653856429739896</v>
          </cell>
          <cell r="AB222">
            <v>15.81972205145655</v>
          </cell>
          <cell r="AC222">
            <v>0</v>
          </cell>
          <cell r="AD222">
            <v>0</v>
          </cell>
          <cell r="AE222">
            <v>15.81972205145655</v>
          </cell>
          <cell r="AF222">
            <v>118.65188136836775</v>
          </cell>
          <cell r="AI222">
            <v>118.65188136836775</v>
          </cell>
        </row>
        <row r="223">
          <cell r="E223">
            <v>78</v>
          </cell>
          <cell r="F223" t="str">
            <v>ACT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L223">
            <v>0</v>
          </cell>
          <cell r="O223">
            <v>0</v>
          </cell>
          <cell r="P223">
            <v>0</v>
          </cell>
          <cell r="S223">
            <v>0</v>
          </cell>
          <cell r="T223">
            <v>0</v>
          </cell>
          <cell r="W223">
            <v>0</v>
          </cell>
          <cell r="X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I223">
            <v>0</v>
          </cell>
        </row>
        <row r="224">
          <cell r="E224">
            <v>87</v>
          </cell>
          <cell r="F224" t="str">
            <v>REV</v>
          </cell>
          <cell r="G224">
            <v>0.1205003617965667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157.08152757999619</v>
          </cell>
          <cell r="O224">
            <v>157.08152757999619</v>
          </cell>
          <cell r="P224">
            <v>53.054390705611077</v>
          </cell>
          <cell r="S224">
            <v>53.054390705611077</v>
          </cell>
          <cell r="T224">
            <v>0.11907143267297216</v>
          </cell>
          <cell r="W224">
            <v>0.11907143267297216</v>
          </cell>
          <cell r="X224">
            <v>0.87826083277808542</v>
          </cell>
          <cell r="AA224">
            <v>0.87826083277808542</v>
          </cell>
          <cell r="AB224">
            <v>1.4525125051738443</v>
          </cell>
          <cell r="AC224">
            <v>0</v>
          </cell>
          <cell r="AD224">
            <v>0</v>
          </cell>
          <cell r="AE224">
            <v>1.4525125051738443</v>
          </cell>
          <cell r="AF224">
            <v>10.89420793168042</v>
          </cell>
          <cell r="AI224">
            <v>10.89420793168042</v>
          </cell>
        </row>
        <row r="225">
          <cell r="E225">
            <v>87</v>
          </cell>
          <cell r="F225" t="str">
            <v>REV</v>
          </cell>
          <cell r="G225">
            <v>0.12050036179656672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1064.5445446099402</v>
          </cell>
          <cell r="O225">
            <v>1064.5445446099402</v>
          </cell>
          <cell r="P225">
            <v>359.55062993960195</v>
          </cell>
          <cell r="S225">
            <v>359.55062993960195</v>
          </cell>
          <cell r="T225">
            <v>0.80694939770272733</v>
          </cell>
          <cell r="W225">
            <v>0.80694939770272733</v>
          </cell>
          <cell r="X225">
            <v>5.9519906171166896</v>
          </cell>
          <cell r="AA225">
            <v>5.9519906171166896</v>
          </cell>
          <cell r="AB225">
            <v>9.8437052859259619</v>
          </cell>
          <cell r="AC225">
            <v>0</v>
          </cell>
          <cell r="AD225">
            <v>0</v>
          </cell>
          <cell r="AE225">
            <v>9.8437052859259619</v>
          </cell>
          <cell r="AF225">
            <v>73.830257447748536</v>
          </cell>
          <cell r="AI225">
            <v>73.830257447748536</v>
          </cell>
        </row>
        <row r="226">
          <cell r="E226">
            <v>87</v>
          </cell>
          <cell r="F226" t="str">
            <v>REV</v>
          </cell>
          <cell r="G226">
            <v>0.12050036179656672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1467.8458189307973</v>
          </cell>
          <cell r="O226">
            <v>1467.8458189307973</v>
          </cell>
          <cell r="P226">
            <v>495.76590432310877</v>
          </cell>
          <cell r="S226">
            <v>495.76590432310877</v>
          </cell>
          <cell r="T226">
            <v>1.1126610957746985</v>
          </cell>
          <cell r="W226">
            <v>1.1126610957746985</v>
          </cell>
          <cell r="X226">
            <v>8.2068942872195603</v>
          </cell>
          <cell r="AA226">
            <v>8.2068942872195603</v>
          </cell>
          <cell r="AB226">
            <v>13.572979843720567</v>
          </cell>
          <cell r="AC226">
            <v>0</v>
          </cell>
          <cell r="AD226">
            <v>0</v>
          </cell>
          <cell r="AE226">
            <v>13.572979843720567</v>
          </cell>
          <cell r="AF226">
            <v>101.80075155518307</v>
          </cell>
          <cell r="AI226">
            <v>101.80075155518307</v>
          </cell>
        </row>
        <row r="227">
          <cell r="E227">
            <v>87</v>
          </cell>
          <cell r="F227" t="str">
            <v>REV</v>
          </cell>
          <cell r="G227">
            <v>0.12050036179656673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95.425376387362647</v>
          </cell>
          <cell r="O227">
            <v>95.425376387362647</v>
          </cell>
          <cell r="P227">
            <v>32.229984518751607</v>
          </cell>
          <cell r="S227">
            <v>32.229984518751607</v>
          </cell>
          <cell r="T227">
            <v>7.2334643384559527E-2</v>
          </cell>
          <cell r="W227">
            <v>7.2334643384559527E-2</v>
          </cell>
          <cell r="X227">
            <v>0.53353422152994179</v>
          </cell>
          <cell r="AA227">
            <v>0.53353422152994179</v>
          </cell>
          <cell r="AB227">
            <v>0.8823860746005131</v>
          </cell>
          <cell r="AC227">
            <v>0</v>
          </cell>
          <cell r="AD227">
            <v>0</v>
          </cell>
          <cell r="AE227">
            <v>0.8823860746005131</v>
          </cell>
          <cell r="AF227">
            <v>6.618116772472634</v>
          </cell>
          <cell r="AI227">
            <v>6.618116772472634</v>
          </cell>
        </row>
        <row r="228">
          <cell r="E228">
            <v>87</v>
          </cell>
          <cell r="F228" t="str">
            <v>REV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O228">
            <v>0</v>
          </cell>
          <cell r="P228">
            <v>0</v>
          </cell>
          <cell r="S228">
            <v>0</v>
          </cell>
          <cell r="T228">
            <v>0</v>
          </cell>
          <cell r="W228">
            <v>0</v>
          </cell>
          <cell r="X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I228">
            <v>0</v>
          </cell>
        </row>
        <row r="229">
          <cell r="E229">
            <v>87</v>
          </cell>
          <cell r="F229" t="str">
            <v>REV</v>
          </cell>
          <cell r="G229">
            <v>0.1205003617965667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196.6475066556564</v>
          </cell>
          <cell r="O229">
            <v>196.6475066556564</v>
          </cell>
          <cell r="P229">
            <v>66.417826526930583</v>
          </cell>
          <cell r="S229">
            <v>66.417826526930583</v>
          </cell>
          <cell r="T229">
            <v>0.1490633603440884</v>
          </cell>
          <cell r="W229">
            <v>0.1490633603440884</v>
          </cell>
          <cell r="X229">
            <v>1.0994787587049455</v>
          </cell>
          <cell r="AA229">
            <v>1.0994787587049455</v>
          </cell>
          <cell r="AB229">
            <v>1.8183739802449697</v>
          </cell>
          <cell r="AC229">
            <v>0</v>
          </cell>
          <cell r="AD229">
            <v>0</v>
          </cell>
          <cell r="AE229">
            <v>1.8183739802449697</v>
          </cell>
          <cell r="AF229">
            <v>13.638260715679767</v>
          </cell>
          <cell r="AI229">
            <v>13.638260715679767</v>
          </cell>
        </row>
        <row r="230">
          <cell r="E230">
            <v>87</v>
          </cell>
          <cell r="F230" t="str">
            <v>REV</v>
          </cell>
          <cell r="G230">
            <v>0.1205003617965667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50.252367695722818</v>
          </cell>
          <cell r="O230">
            <v>50.252367695722818</v>
          </cell>
          <cell r="P230">
            <v>16.972770705028633</v>
          </cell>
          <cell r="S230">
            <v>16.972770705028633</v>
          </cell>
          <cell r="T230">
            <v>3.8092457521406824E-2</v>
          </cell>
          <cell r="W230">
            <v>3.8092457521406824E-2</v>
          </cell>
          <cell r="X230">
            <v>0.28096675007848909</v>
          </cell>
          <cell r="AA230">
            <v>0.28096675007848909</v>
          </cell>
          <cell r="AB230">
            <v>0.46467712414789897</v>
          </cell>
          <cell r="AC230">
            <v>0</v>
          </cell>
          <cell r="AD230">
            <v>0</v>
          </cell>
          <cell r="AE230">
            <v>0.46467712414789897</v>
          </cell>
          <cell r="AF230">
            <v>3.4851949250217347</v>
          </cell>
          <cell r="AI230">
            <v>3.4851949250217347</v>
          </cell>
        </row>
        <row r="231">
          <cell r="E231">
            <v>87</v>
          </cell>
          <cell r="F231" t="str">
            <v>REV</v>
          </cell>
          <cell r="G231">
            <v>0.1205003617965667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3.0491399724360311</v>
          </cell>
          <cell r="O231">
            <v>3.0491399724360311</v>
          </cell>
          <cell r="P231">
            <v>1.0298490593130589</v>
          </cell>
          <cell r="S231">
            <v>1.0298490593130589</v>
          </cell>
          <cell r="T231">
            <v>2.311318654279628E-3</v>
          </cell>
          <cell r="W231">
            <v>2.311318654279628E-3</v>
          </cell>
          <cell r="X231">
            <v>1.7048091221832779E-2</v>
          </cell>
          <cell r="AA231">
            <v>1.7048091221832779E-2</v>
          </cell>
          <cell r="AB231">
            <v>2.8195001718029973E-2</v>
          </cell>
          <cell r="AC231">
            <v>0</v>
          </cell>
          <cell r="AD231">
            <v>0</v>
          </cell>
          <cell r="AE231">
            <v>2.8195001718029973E-2</v>
          </cell>
          <cell r="AF231">
            <v>0.21146958133316893</v>
          </cell>
          <cell r="AI231">
            <v>0.21146958133316893</v>
          </cell>
        </row>
        <row r="232">
          <cell r="E232">
            <v>84</v>
          </cell>
          <cell r="F232" t="str">
            <v>CUST</v>
          </cell>
          <cell r="G232">
            <v>0.1683087563617382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3515.2542711731703</v>
          </cell>
          <cell r="O232">
            <v>3515.2542711731703</v>
          </cell>
          <cell r="P232">
            <v>103.8853099308365</v>
          </cell>
          <cell r="S232">
            <v>103.8853099308365</v>
          </cell>
          <cell r="T232">
            <v>0</v>
          </cell>
          <cell r="W232">
            <v>0</v>
          </cell>
          <cell r="X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2.1057833094088481</v>
          </cell>
          <cell r="AI232">
            <v>2.1057833094088481</v>
          </cell>
        </row>
        <row r="233">
          <cell r="E233">
            <v>86</v>
          </cell>
          <cell r="F233" t="str">
            <v>REV</v>
          </cell>
          <cell r="G233">
            <v>0.12050036179656673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6038.7971528931157</v>
          </cell>
          <cell r="O233">
            <v>6038.7971528931157</v>
          </cell>
          <cell r="P233">
            <v>2039.6077659632022</v>
          </cell>
          <cell r="S233">
            <v>2039.6077659632022</v>
          </cell>
          <cell r="T233">
            <v>4.5775479758449773</v>
          </cell>
          <cell r="W233">
            <v>4.5775479758449773</v>
          </cell>
          <cell r="X233">
            <v>33.763607332993871</v>
          </cell>
          <cell r="AA233">
            <v>33.763607332993871</v>
          </cell>
          <cell r="AB233">
            <v>55.839973776155638</v>
          </cell>
          <cell r="AC233">
            <v>0</v>
          </cell>
          <cell r="AD233">
            <v>0</v>
          </cell>
          <cell r="AE233">
            <v>55.839973776155638</v>
          </cell>
          <cell r="AF233">
            <v>418.81380232538038</v>
          </cell>
          <cell r="AI233">
            <v>418.81380232538038</v>
          </cell>
        </row>
        <row r="234">
          <cell r="E234">
            <v>69</v>
          </cell>
          <cell r="F234" t="str">
            <v>CUST</v>
          </cell>
          <cell r="G234">
            <v>0.1683087563617382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4094.8438418374008</v>
          </cell>
          <cell r="O234">
            <v>4094.8438418374008</v>
          </cell>
          <cell r="P234">
            <v>121.01375570925225</v>
          </cell>
          <cell r="S234">
            <v>121.01375570925225</v>
          </cell>
          <cell r="T234">
            <v>0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2.4529815346470052</v>
          </cell>
          <cell r="AI234">
            <v>2.4529815346470052</v>
          </cell>
        </row>
        <row r="235">
          <cell r="E235">
            <v>71</v>
          </cell>
          <cell r="F235" t="str">
            <v>REV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O235">
            <v>0</v>
          </cell>
          <cell r="P235">
            <v>0</v>
          </cell>
          <cell r="S235">
            <v>0</v>
          </cell>
          <cell r="T235">
            <v>0</v>
          </cell>
          <cell r="W235">
            <v>0</v>
          </cell>
          <cell r="X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I235">
            <v>0</v>
          </cell>
        </row>
        <row r="236">
          <cell r="E236">
            <v>69</v>
          </cell>
          <cell r="F236" t="str">
            <v>REV</v>
          </cell>
          <cell r="G236">
            <v>0.1205003617965667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29.644416398683635</v>
          </cell>
          <cell r="O236">
            <v>29.644416398683635</v>
          </cell>
          <cell r="P236">
            <v>10.012421409988072</v>
          </cell>
          <cell r="S236">
            <v>10.012421409988072</v>
          </cell>
          <cell r="T236">
            <v>2.2471153583274159E-2</v>
          </cell>
          <cell r="W236">
            <v>2.2471153583274159E-2</v>
          </cell>
          <cell r="X236">
            <v>0.16574533132337427</v>
          </cell>
          <cell r="AA236">
            <v>0.16574533132337427</v>
          </cell>
          <cell r="AB236">
            <v>0.27411807225862478</v>
          </cell>
          <cell r="AC236">
            <v>0</v>
          </cell>
          <cell r="AD236">
            <v>0</v>
          </cell>
          <cell r="AE236">
            <v>0.27411807225862478</v>
          </cell>
          <cell r="AF236">
            <v>2.0559542629613645</v>
          </cell>
          <cell r="AI236">
            <v>2.0559542629613645</v>
          </cell>
        </row>
        <row r="237">
          <cell r="E237">
            <v>71</v>
          </cell>
          <cell r="F237" t="str">
            <v>REV</v>
          </cell>
          <cell r="G237">
            <v>0.12050036179656669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1197.0085018291438</v>
          </cell>
          <cell r="O237">
            <v>1197.0085018291438</v>
          </cell>
          <cell r="P237">
            <v>404.29041983717576</v>
          </cell>
          <cell r="S237">
            <v>404.29041983717576</v>
          </cell>
          <cell r="T237">
            <v>0.90736014240718921</v>
          </cell>
          <cell r="W237">
            <v>0.90736014240718921</v>
          </cell>
          <cell r="X237">
            <v>6.6926117911829506</v>
          </cell>
          <cell r="AA237">
            <v>6.6926117911829506</v>
          </cell>
          <cell r="AB237">
            <v>11.068582311951323</v>
          </cell>
          <cell r="AC237">
            <v>0</v>
          </cell>
          <cell r="AD237">
            <v>0</v>
          </cell>
          <cell r="AE237">
            <v>11.068582311951323</v>
          </cell>
          <cell r="AF237">
            <v>83.017142217915463</v>
          </cell>
          <cell r="AI237">
            <v>83.017142217915463</v>
          </cell>
        </row>
        <row r="238">
          <cell r="E238">
            <v>71</v>
          </cell>
          <cell r="F238" t="str">
            <v>REV</v>
          </cell>
          <cell r="G238">
            <v>0.12050036179656672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318.87990530068578</v>
          </cell>
          <cell r="O238">
            <v>318.87990530068578</v>
          </cell>
          <cell r="P238">
            <v>107.70190069214283</v>
          </cell>
          <cell r="S238">
            <v>107.70190069214283</v>
          </cell>
          <cell r="T238">
            <v>0.241718346897523</v>
          </cell>
          <cell r="W238">
            <v>0.241718346897523</v>
          </cell>
          <cell r="X238">
            <v>1.7828941155601672</v>
          </cell>
          <cell r="AA238">
            <v>1.7828941155601672</v>
          </cell>
          <cell r="AB238">
            <v>2.9486411116164963</v>
          </cell>
          <cell r="AC238">
            <v>0</v>
          </cell>
          <cell r="AD238">
            <v>0</v>
          </cell>
          <cell r="AE238">
            <v>2.9486411116164963</v>
          </cell>
          <cell r="AF238">
            <v>22.11554755737318</v>
          </cell>
          <cell r="AI238">
            <v>22.11554755737318</v>
          </cell>
        </row>
        <row r="239">
          <cell r="E239">
            <v>71</v>
          </cell>
          <cell r="F239" t="str">
            <v>REV</v>
          </cell>
          <cell r="G239">
            <v>0.12050036179656669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431.0806334364006</v>
          </cell>
          <cell r="O239">
            <v>431.0806334364006</v>
          </cell>
          <cell r="P239">
            <v>145.59777145221511</v>
          </cell>
          <cell r="S239">
            <v>145.59777145221511</v>
          </cell>
          <cell r="T239">
            <v>0.32676909507837754</v>
          </cell>
          <cell r="W239">
            <v>0.32676909507837754</v>
          </cell>
          <cell r="X239">
            <v>2.4102212522955586</v>
          </cell>
          <cell r="AA239">
            <v>2.4102212522955586</v>
          </cell>
          <cell r="AB239">
            <v>3.9861466873357041</v>
          </cell>
          <cell r="AC239">
            <v>0</v>
          </cell>
          <cell r="AD239">
            <v>0</v>
          </cell>
          <cell r="AE239">
            <v>3.9861466873357041</v>
          </cell>
          <cell r="AF239">
            <v>29.897099476480459</v>
          </cell>
          <cell r="AI239">
            <v>29.897099476480459</v>
          </cell>
        </row>
        <row r="240">
          <cell r="E240">
            <v>71</v>
          </cell>
          <cell r="F240" t="str">
            <v>ACT</v>
          </cell>
          <cell r="G240">
            <v>0.18106525480033178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877.54</v>
          </cell>
          <cell r="N240" t="str">
            <v>LedgerSource</v>
          </cell>
          <cell r="O240">
            <v>877.54</v>
          </cell>
          <cell r="P240">
            <v>0</v>
          </cell>
          <cell r="S240">
            <v>0</v>
          </cell>
          <cell r="T240">
            <v>0</v>
          </cell>
          <cell r="W240">
            <v>0</v>
          </cell>
          <cell r="X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I240">
            <v>0</v>
          </cell>
        </row>
        <row r="241">
          <cell r="E241">
            <v>76</v>
          </cell>
          <cell r="F241" t="str">
            <v>DH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S241">
            <v>0</v>
          </cell>
          <cell r="T241">
            <v>0</v>
          </cell>
          <cell r="W241">
            <v>0</v>
          </cell>
          <cell r="X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I241">
            <v>0</v>
          </cell>
        </row>
        <row r="242">
          <cell r="E242">
            <v>80</v>
          </cell>
          <cell r="F242" t="str">
            <v>CUST</v>
          </cell>
          <cell r="G242">
            <v>0.16830875636173823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3732.1216494845357</v>
          </cell>
          <cell r="O242">
            <v>3732.1216494845357</v>
          </cell>
          <cell r="P242">
            <v>110.29432989690721</v>
          </cell>
          <cell r="S242">
            <v>110.29432989690721</v>
          </cell>
          <cell r="T242">
            <v>0</v>
          </cell>
          <cell r="W242">
            <v>0</v>
          </cell>
          <cell r="X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2.2356958762886601</v>
          </cell>
          <cell r="AI242">
            <v>2.2356958762886601</v>
          </cell>
        </row>
        <row r="243">
          <cell r="E243">
            <v>91</v>
          </cell>
          <cell r="F243" t="str">
            <v>ACT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O243">
            <v>0</v>
          </cell>
          <cell r="P243">
            <v>0</v>
          </cell>
          <cell r="S243">
            <v>0</v>
          </cell>
          <cell r="T243">
            <v>0</v>
          </cell>
          <cell r="W243">
            <v>0</v>
          </cell>
          <cell r="X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I243">
            <v>0</v>
          </cell>
        </row>
        <row r="244">
          <cell r="E244">
            <v>91</v>
          </cell>
          <cell r="F244" t="str">
            <v>ACT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O244">
            <v>0</v>
          </cell>
          <cell r="P244">
            <v>0</v>
          </cell>
          <cell r="S244">
            <v>0</v>
          </cell>
          <cell r="T244">
            <v>0</v>
          </cell>
          <cell r="W244">
            <v>0</v>
          </cell>
          <cell r="X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I244">
            <v>0</v>
          </cell>
        </row>
        <row r="245">
          <cell r="E245">
            <v>77</v>
          </cell>
          <cell r="F245" t="str">
            <v>ACT</v>
          </cell>
          <cell r="G245">
            <v>5.3629611088429799E-2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2606.8201291311166</v>
          </cell>
          <cell r="N245" t="str">
            <v>Mult Co Tax</v>
          </cell>
          <cell r="O245">
            <v>2606.8201291311166</v>
          </cell>
          <cell r="P245">
            <v>0</v>
          </cell>
          <cell r="Q245">
            <v>964.24900143612444</v>
          </cell>
          <cell r="R245" t="str">
            <v>Mult Co Tax</v>
          </cell>
          <cell r="S245">
            <v>964.24900143612444</v>
          </cell>
          <cell r="T245">
            <v>0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183.00364562284466</v>
          </cell>
          <cell r="AH245" t="str">
            <v>Mult Co Tax</v>
          </cell>
          <cell r="AI245">
            <v>183.00364562284466</v>
          </cell>
        </row>
        <row r="246">
          <cell r="E246">
            <v>84</v>
          </cell>
          <cell r="F246" t="str">
            <v>CUST</v>
          </cell>
          <cell r="G246">
            <v>0.16830875636173823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13648.626616207752</v>
          </cell>
          <cell r="O246">
            <v>13648.626616207752</v>
          </cell>
          <cell r="P246">
            <v>403.35398146939843</v>
          </cell>
          <cell r="S246">
            <v>403.35398146939843</v>
          </cell>
          <cell r="T246">
            <v>0</v>
          </cell>
          <cell r="W246">
            <v>0</v>
          </cell>
          <cell r="X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8.176094218974292</v>
          </cell>
          <cell r="AI246">
            <v>8.176094218974292</v>
          </cell>
        </row>
        <row r="247">
          <cell r="E247">
            <v>84</v>
          </cell>
          <cell r="F247" t="str">
            <v>CUST</v>
          </cell>
          <cell r="G247">
            <v>0.1683087563617382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271.01070076993346</v>
          </cell>
          <cell r="O247">
            <v>271.01070076993346</v>
          </cell>
          <cell r="P247">
            <v>8.0091021793031452</v>
          </cell>
          <cell r="S247">
            <v>8.0091021793031452</v>
          </cell>
          <cell r="T247">
            <v>0</v>
          </cell>
          <cell r="W247">
            <v>0</v>
          </cell>
          <cell r="X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0.16234666579668539</v>
          </cell>
          <cell r="AI247">
            <v>0.16234666579668539</v>
          </cell>
        </row>
        <row r="248">
          <cell r="E248">
            <v>84</v>
          </cell>
          <cell r="F248" t="str">
            <v>CUST</v>
          </cell>
          <cell r="G248">
            <v>0.16830875636173823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650.18224194179822</v>
          </cell>
          <cell r="O248">
            <v>650.18224194179822</v>
          </cell>
          <cell r="P248">
            <v>19.214650920005219</v>
          </cell>
          <cell r="S248">
            <v>19.214650920005219</v>
          </cell>
          <cell r="T248">
            <v>0</v>
          </cell>
          <cell r="W248">
            <v>0</v>
          </cell>
          <cell r="X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0.38948616729740315</v>
          </cell>
          <cell r="AI248">
            <v>0.38948616729740315</v>
          </cell>
        </row>
        <row r="249">
          <cell r="E249">
            <v>89</v>
          </cell>
          <cell r="F249" t="str">
            <v>ACT</v>
          </cell>
          <cell r="G249">
            <v>5.8968756281498613E-2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1610.7677407759197</v>
          </cell>
          <cell r="O249">
            <v>1610.7677407759197</v>
          </cell>
          <cell r="P249">
            <v>0</v>
          </cell>
          <cell r="Q249">
            <v>543.60869987850617</v>
          </cell>
          <cell r="S249">
            <v>543.60869987850617</v>
          </cell>
          <cell r="T249">
            <v>0</v>
          </cell>
          <cell r="W249">
            <v>0</v>
          </cell>
          <cell r="X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110.40355934557408</v>
          </cell>
          <cell r="AI249">
            <v>110.40355934557408</v>
          </cell>
        </row>
        <row r="250">
          <cell r="E250">
            <v>89</v>
          </cell>
          <cell r="F250" t="str">
            <v>ACT</v>
          </cell>
          <cell r="G250">
            <v>5.8968756281498627E-2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763.68707974869699</v>
          </cell>
          <cell r="N250">
            <v>0</v>
          </cell>
          <cell r="O250">
            <v>763.68707974869699</v>
          </cell>
          <cell r="P250">
            <v>0</v>
          </cell>
          <cell r="Q250">
            <v>257.73234093713756</v>
          </cell>
          <cell r="S250">
            <v>257.73234093713756</v>
          </cell>
          <cell r="T250">
            <v>0</v>
          </cell>
          <cell r="U250">
            <v>0</v>
          </cell>
          <cell r="W250">
            <v>0</v>
          </cell>
          <cell r="X250">
            <v>0</v>
          </cell>
          <cell r="Y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52.343841819099758</v>
          </cell>
          <cell r="AI250">
            <v>52.343841819099758</v>
          </cell>
        </row>
        <row r="251">
          <cell r="E251">
            <v>86</v>
          </cell>
          <cell r="F251" t="str">
            <v>REV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O251">
            <v>0</v>
          </cell>
          <cell r="P251">
            <v>0</v>
          </cell>
          <cell r="S251">
            <v>0</v>
          </cell>
          <cell r="T251">
            <v>0</v>
          </cell>
          <cell r="W251">
            <v>0</v>
          </cell>
          <cell r="X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I251">
            <v>0</v>
          </cell>
        </row>
        <row r="252">
          <cell r="E252">
            <v>86</v>
          </cell>
          <cell r="F252" t="str">
            <v>REV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O252">
            <v>0</v>
          </cell>
          <cell r="P252">
            <v>0</v>
          </cell>
          <cell r="S252">
            <v>0</v>
          </cell>
          <cell r="T252">
            <v>0</v>
          </cell>
          <cell r="W252">
            <v>0</v>
          </cell>
          <cell r="X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I252">
            <v>0</v>
          </cell>
        </row>
        <row r="253">
          <cell r="E253">
            <v>86</v>
          </cell>
          <cell r="F253" t="str">
            <v>CUST</v>
          </cell>
          <cell r="G253">
            <v>0.1683087563617382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13.560746443951453</v>
          </cell>
          <cell r="O253">
            <v>13.560746443951453</v>
          </cell>
          <cell r="P253">
            <v>0.40075688372699991</v>
          </cell>
          <cell r="S253">
            <v>0.40075688372699991</v>
          </cell>
          <cell r="T253">
            <v>0</v>
          </cell>
          <cell r="W253">
            <v>0</v>
          </cell>
          <cell r="X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8.1234503458175664E-3</v>
          </cell>
          <cell r="AI253">
            <v>8.1234503458175664E-3</v>
          </cell>
        </row>
        <row r="254">
          <cell r="E254">
            <v>84</v>
          </cell>
          <cell r="F254" t="str">
            <v>CUST</v>
          </cell>
          <cell r="G254">
            <v>0.1683087563617382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3321.0660159206573</v>
          </cell>
          <cell r="O254">
            <v>3321.0660159206573</v>
          </cell>
          <cell r="P254">
            <v>98.14651963982773</v>
          </cell>
          <cell r="S254">
            <v>98.14651963982773</v>
          </cell>
          <cell r="T254">
            <v>0</v>
          </cell>
          <cell r="W254">
            <v>0</v>
          </cell>
          <cell r="X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1.9894564791856975</v>
          </cell>
          <cell r="AI254">
            <v>1.9894564791856975</v>
          </cell>
        </row>
        <row r="255">
          <cell r="E255">
            <v>72</v>
          </cell>
          <cell r="F255" t="str">
            <v>DH</v>
          </cell>
          <cell r="G255">
            <v>0.11021083809358595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16.819377430822421</v>
          </cell>
          <cell r="O255">
            <v>16.819377430822421</v>
          </cell>
          <cell r="P255">
            <v>7.4019027483458846</v>
          </cell>
          <cell r="S255">
            <v>7.4019027483458846</v>
          </cell>
          <cell r="T255">
            <v>14.668075746903906</v>
          </cell>
          <cell r="W255">
            <v>14.668075746903906</v>
          </cell>
          <cell r="X255">
            <v>6.4348731576087745</v>
          </cell>
          <cell r="AA255">
            <v>6.4348731576087745</v>
          </cell>
          <cell r="AB255">
            <v>13.802252874299077</v>
          </cell>
          <cell r="AC255">
            <v>0</v>
          </cell>
          <cell r="AD255">
            <v>0</v>
          </cell>
          <cell r="AE255">
            <v>13.802252874299077</v>
          </cell>
          <cell r="AF255">
            <v>3.0103885591836903</v>
          </cell>
          <cell r="AI255">
            <v>3.0103885591836903</v>
          </cell>
        </row>
        <row r="256">
          <cell r="E256">
            <v>76</v>
          </cell>
          <cell r="F256" t="str">
            <v>DH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O256">
            <v>0</v>
          </cell>
          <cell r="P256">
            <v>0</v>
          </cell>
          <cell r="S256">
            <v>0</v>
          </cell>
          <cell r="T256">
            <v>0</v>
          </cell>
          <cell r="W256">
            <v>0</v>
          </cell>
          <cell r="X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I256">
            <v>0</v>
          </cell>
        </row>
        <row r="257">
          <cell r="E257">
            <v>62</v>
          </cell>
          <cell r="F257" t="str">
            <v>CUST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O257">
            <v>0</v>
          </cell>
          <cell r="P257">
            <v>0</v>
          </cell>
          <cell r="S257">
            <v>0</v>
          </cell>
          <cell r="T257">
            <v>0</v>
          </cell>
          <cell r="W257">
            <v>0</v>
          </cell>
          <cell r="X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I257">
            <v>0</v>
          </cell>
        </row>
        <row r="258">
          <cell r="E258">
            <v>93</v>
          </cell>
          <cell r="F258" t="str">
            <v>DH</v>
          </cell>
          <cell r="G258">
            <v>0.11021083809358592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12916.824683951092</v>
          </cell>
          <cell r="O258">
            <v>12916.824683951092</v>
          </cell>
          <cell r="P258">
            <v>5684.4601128238392</v>
          </cell>
          <cell r="S258">
            <v>5684.4601128238392</v>
          </cell>
          <cell r="T258">
            <v>11264.683467205385</v>
          </cell>
          <cell r="W258">
            <v>11264.683467205385</v>
          </cell>
          <cell r="X258">
            <v>4941.8076728557644</v>
          </cell>
          <cell r="AA258">
            <v>4941.8076728557644</v>
          </cell>
          <cell r="AB258">
            <v>10599.755035770297</v>
          </cell>
          <cell r="AC258">
            <v>0</v>
          </cell>
          <cell r="AD258">
            <v>0</v>
          </cell>
          <cell r="AE258">
            <v>10599.755035770297</v>
          </cell>
          <cell r="AF258">
            <v>2311.8965853212617</v>
          </cell>
          <cell r="AI258">
            <v>2311.8965853212617</v>
          </cell>
        </row>
        <row r="259">
          <cell r="E259">
            <v>93</v>
          </cell>
          <cell r="F259" t="str">
            <v>REV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O259">
            <v>0</v>
          </cell>
          <cell r="P259">
            <v>0</v>
          </cell>
          <cell r="S259">
            <v>0</v>
          </cell>
          <cell r="T259">
            <v>0</v>
          </cell>
          <cell r="W259">
            <v>0</v>
          </cell>
          <cell r="X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I259">
            <v>0</v>
          </cell>
        </row>
        <row r="260">
          <cell r="E260">
            <v>93</v>
          </cell>
          <cell r="F260" t="str">
            <v>DH</v>
          </cell>
          <cell r="G260">
            <v>0.11021083809358596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-2866.5114842802591</v>
          </cell>
          <cell r="O260">
            <v>-2866.5114842802591</v>
          </cell>
          <cell r="P260">
            <v>-1261.4996792197917</v>
          </cell>
          <cell r="S260">
            <v>-1261.4996792197917</v>
          </cell>
          <cell r="T260">
            <v>-2499.8670583217199</v>
          </cell>
          <cell r="W260">
            <v>-2499.8670583217199</v>
          </cell>
          <cell r="X260">
            <v>-1096.6896891421018</v>
          </cell>
          <cell r="AA260">
            <v>-1096.6896891421018</v>
          </cell>
          <cell r="AB260">
            <v>-2352.3056388885575</v>
          </cell>
          <cell r="AC260">
            <v>0</v>
          </cell>
          <cell r="AD260">
            <v>0</v>
          </cell>
          <cell r="AE260">
            <v>-2352.3056388885575</v>
          </cell>
          <cell r="AF260">
            <v>-513.05783537696618</v>
          </cell>
          <cell r="AI260">
            <v>-513.05783537696618</v>
          </cell>
        </row>
        <row r="261">
          <cell r="E261">
            <v>0</v>
          </cell>
          <cell r="F261">
            <v>0</v>
          </cell>
          <cell r="G261">
            <v>0.11167423884376183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573888.75266681588</v>
          </cell>
          <cell r="M261">
            <v>480530.501069572</v>
          </cell>
          <cell r="N261">
            <v>0</v>
          </cell>
          <cell r="O261">
            <v>1054419.2537363875</v>
          </cell>
          <cell r="P261">
            <v>177431.8162779196</v>
          </cell>
          <cell r="Q261">
            <v>329018.14235054923</v>
          </cell>
          <cell r="R261">
            <v>0</v>
          </cell>
          <cell r="S261">
            <v>506449.95862846845</v>
          </cell>
          <cell r="T261">
            <v>310046.24167260336</v>
          </cell>
          <cell r="U261">
            <v>12023.0091655457</v>
          </cell>
          <cell r="V261">
            <v>0</v>
          </cell>
          <cell r="W261">
            <v>322069.25083814905</v>
          </cell>
          <cell r="X261">
            <v>119697.68546582865</v>
          </cell>
          <cell r="Y261">
            <v>9995.8199366559293</v>
          </cell>
          <cell r="Z261">
            <v>0</v>
          </cell>
          <cell r="AA261">
            <v>129693.50540248457</v>
          </cell>
          <cell r="AB261">
            <v>250249.72314694535</v>
          </cell>
          <cell r="AC261">
            <v>76903.269461026081</v>
          </cell>
          <cell r="AD261">
            <v>0</v>
          </cell>
          <cell r="AE261">
            <v>327152.99260797136</v>
          </cell>
          <cell r="AF261">
            <v>61100.888366053172</v>
          </cell>
          <cell r="AG261">
            <v>82145.490673638415</v>
          </cell>
          <cell r="AH261">
            <v>0</v>
          </cell>
          <cell r="AI261">
            <v>143246.37903969144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DownRanges"/>
      <sheetName val="StatEntry_Trend"/>
      <sheetName val="StatEntry_Detail"/>
      <sheetName val="StatEntry_Reclass_LOB_Sbst"/>
      <sheetName val="ChangeHistory"/>
      <sheetName val="Stat Lookup"/>
    </sheetNames>
    <sheetDataSet>
      <sheetData sheetId="0">
        <row r="5">
          <cell r="B5" t="str">
            <v>Can_Commercial</v>
          </cell>
          <cell r="D5" t="str">
            <v>Act</v>
          </cell>
        </row>
        <row r="6">
          <cell r="B6" t="str">
            <v>Can_Commercial Recycling</v>
          </cell>
          <cell r="D6" t="str">
            <v>Bud</v>
          </cell>
        </row>
        <row r="7">
          <cell r="B7" t="str">
            <v>Can_Landfill</v>
          </cell>
          <cell r="D7" t="str">
            <v>Proj</v>
          </cell>
        </row>
        <row r="8">
          <cell r="B8" t="str">
            <v>Can_Landfill Gas</v>
          </cell>
        </row>
        <row r="9">
          <cell r="B9" t="str">
            <v>Can_MRF</v>
          </cell>
        </row>
        <row r="10">
          <cell r="B10" t="str">
            <v>Can_Other</v>
          </cell>
        </row>
        <row r="11">
          <cell r="B11" t="str">
            <v>Can_Residential</v>
          </cell>
        </row>
        <row r="12">
          <cell r="B12" t="str">
            <v>Can_Residential Recycling</v>
          </cell>
        </row>
        <row r="13">
          <cell r="B13" t="str">
            <v>Can_Roll Off</v>
          </cell>
        </row>
        <row r="14">
          <cell r="B14" t="str">
            <v>Can_Transfer Station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001Tranx"/>
      <sheetName val="JEexport"/>
      <sheetName val="Intro Memo"/>
      <sheetName val="JE_Summary"/>
      <sheetName val="Mth00"/>
      <sheetName val="Mth01"/>
      <sheetName val="Mth02"/>
      <sheetName val="Mth03"/>
      <sheetName val="Mth04"/>
      <sheetName val="Mth05"/>
      <sheetName val="Mth06"/>
      <sheetName val="Mth07"/>
      <sheetName val="Mth08"/>
      <sheetName val="Mth09"/>
      <sheetName val="Mth10"/>
      <sheetName val="Mth11"/>
      <sheetName val="Mth12"/>
      <sheetName val="TEST"/>
      <sheetName val="To Do"/>
      <sheetName val="GLMapping"/>
      <sheetName val="BatchLog"/>
      <sheetName val="Reference"/>
    </sheetNames>
    <sheetDataSet>
      <sheetData sheetId="0"/>
      <sheetData sheetId="1">
        <row r="9">
          <cell r="L9">
            <v>11501</v>
          </cell>
        </row>
        <row r="10">
          <cell r="L10" t="str">
            <v>11501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009 BS"/>
      <sheetName val="2010 BS"/>
      <sheetName val="Combined BS"/>
      <sheetName val="2009 IS"/>
      <sheetName val="2010 IS"/>
      <sheetName val="Combined 12 mo IS"/>
      <sheetName val="Consolidated IS 2009 2010"/>
      <sheetName val="Consolidated IS - IRMGARD"/>
      <sheetName val="Pro forma "/>
      <sheetName val="Pro forma-Line of Service"/>
      <sheetName val="Restatements"/>
      <sheetName val="Proforma Adjusts"/>
      <sheetName val="2009 Price Out (REG)"/>
      <sheetName val="GL Recon"/>
      <sheetName val="Customer Count Summary"/>
      <sheetName val="2009 Payroll"/>
      <sheetName val="2010 Payroll"/>
      <sheetName val="2009,2010 Depr Summary"/>
      <sheetName val="Time Study"/>
      <sheetName val="2009 Insurance"/>
      <sheetName val="2010 Insurance"/>
      <sheetName val="2009 Disposal"/>
      <sheetName val="2010 Disposal"/>
      <sheetName val="2009 Fuel"/>
      <sheetName val="2009 Depr Summary"/>
      <sheetName val="2009 Trks"/>
      <sheetName val="2009 Cont, DB"/>
      <sheetName val="2009 Serv, Shop"/>
      <sheetName val="2009 Office"/>
      <sheetName val="2009 Leasehold"/>
      <sheetName val="2010 Fuel"/>
      <sheetName val="2010 Deprec Summary"/>
      <sheetName val="2010 Trks"/>
      <sheetName val="2010 Cont, DB"/>
      <sheetName val="2010 Serv, Shop"/>
      <sheetName val="2010 Office"/>
      <sheetName val="2010 Leasehold"/>
      <sheetName val="Region Allocation (2)"/>
      <sheetName val="LG-Total Company before DF"/>
      <sheetName val="LG-Packer Rts before DF"/>
      <sheetName val="LG-RO Rts before DF"/>
      <sheetName val="LG-Total Company"/>
      <sheetName val="LG-Packer Rts"/>
      <sheetName val="LG-RO Rts"/>
      <sheetName val="LG-Recycl"/>
      <sheetName val="Scenarios"/>
      <sheetName val="Scenarios (2)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41429.11</v>
          </cell>
          <cell r="F14">
            <v>39826.22</v>
          </cell>
          <cell r="G14">
            <v>49022.75</v>
          </cell>
          <cell r="H14">
            <v>45137.86</v>
          </cell>
          <cell r="I14">
            <v>48263.81</v>
          </cell>
          <cell r="J14">
            <v>55314.5</v>
          </cell>
          <cell r="K14">
            <v>60046.02</v>
          </cell>
          <cell r="L14">
            <v>64582.7</v>
          </cell>
          <cell r="M14">
            <v>55932.07</v>
          </cell>
          <cell r="N14">
            <v>50932.34</v>
          </cell>
          <cell r="O14">
            <v>38587.67</v>
          </cell>
          <cell r="P14">
            <v>43420.76</v>
          </cell>
          <cell r="Q14">
            <v>592495.81000000006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93946.63</v>
          </cell>
          <cell r="F19">
            <v>91101.8</v>
          </cell>
          <cell r="G19">
            <v>108743.12</v>
          </cell>
          <cell r="H19">
            <v>100411.54</v>
          </cell>
          <cell r="I19">
            <v>109421.85</v>
          </cell>
          <cell r="J19">
            <v>119111.11</v>
          </cell>
          <cell r="K19">
            <v>114939.05</v>
          </cell>
          <cell r="L19">
            <v>123201.29</v>
          </cell>
          <cell r="M19">
            <v>128616.56</v>
          </cell>
          <cell r="N19">
            <v>103849.76</v>
          </cell>
          <cell r="O19">
            <v>87162.7</v>
          </cell>
          <cell r="P19">
            <v>101585.44</v>
          </cell>
          <cell r="Q19">
            <v>1282090.8499999999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A22">
            <v>31010</v>
          </cell>
          <cell r="B22" t="str">
            <v>Hauling Revenue - Roll Off Extras</v>
          </cell>
          <cell r="E22">
            <v>16354.41</v>
          </cell>
          <cell r="F22">
            <v>16430.849999999999</v>
          </cell>
          <cell r="G22">
            <v>18226.63</v>
          </cell>
          <cell r="H22">
            <v>17972.400000000001</v>
          </cell>
          <cell r="I22">
            <v>18790.919999999998</v>
          </cell>
          <cell r="J22">
            <v>19705.3</v>
          </cell>
          <cell r="K22">
            <v>21354.080000000002</v>
          </cell>
          <cell r="L22">
            <v>22365.29</v>
          </cell>
          <cell r="M22">
            <v>20804.36</v>
          </cell>
          <cell r="N22">
            <v>18374.21</v>
          </cell>
          <cell r="O22">
            <v>17346.11</v>
          </cell>
          <cell r="P22">
            <v>15627.2</v>
          </cell>
          <cell r="Q22">
            <v>223351.76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754535.74</v>
          </cell>
          <cell r="F26">
            <v>750848.79</v>
          </cell>
          <cell r="G26">
            <v>751484.07</v>
          </cell>
          <cell r="H26">
            <v>759461.88</v>
          </cell>
          <cell r="I26">
            <v>756344.84</v>
          </cell>
          <cell r="J26">
            <v>762351.19</v>
          </cell>
          <cell r="K26">
            <v>763571.04</v>
          </cell>
          <cell r="L26">
            <v>762014.08</v>
          </cell>
          <cell r="M26">
            <v>763381.19</v>
          </cell>
          <cell r="N26">
            <v>760410.82</v>
          </cell>
          <cell r="O26">
            <v>760222.53</v>
          </cell>
          <cell r="P26">
            <v>757663.07</v>
          </cell>
          <cell r="Q26">
            <v>9102289.2400000002</v>
          </cell>
        </row>
        <row r="27">
          <cell r="A27">
            <v>32001</v>
          </cell>
          <cell r="B27" t="str">
            <v>Hauling Revenue - Residential MSW Extras</v>
          </cell>
          <cell r="E27">
            <v>48676.93</v>
          </cell>
          <cell r="F27">
            <v>46005.81</v>
          </cell>
          <cell r="G27">
            <v>44057.39</v>
          </cell>
          <cell r="H27">
            <v>54145.79</v>
          </cell>
          <cell r="I27">
            <v>47089.22</v>
          </cell>
          <cell r="J27">
            <v>62711.39</v>
          </cell>
          <cell r="K27">
            <v>60222.84</v>
          </cell>
          <cell r="L27">
            <v>63321.38</v>
          </cell>
          <cell r="M27">
            <v>48663.92</v>
          </cell>
          <cell r="N27">
            <v>45750.71</v>
          </cell>
          <cell r="O27">
            <v>44578.41</v>
          </cell>
          <cell r="P27">
            <v>66011.64</v>
          </cell>
          <cell r="Q27">
            <v>631235.43000000005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414760.73</v>
          </cell>
          <cell r="F41">
            <v>412841.01</v>
          </cell>
          <cell r="G41">
            <v>416757.93</v>
          </cell>
          <cell r="H41">
            <v>417298.76</v>
          </cell>
          <cell r="I41">
            <v>417121.97</v>
          </cell>
          <cell r="J41">
            <v>421939.51</v>
          </cell>
          <cell r="K41">
            <v>420917.49</v>
          </cell>
          <cell r="L41">
            <v>425821.47</v>
          </cell>
          <cell r="M41">
            <v>424192</v>
          </cell>
          <cell r="N41">
            <v>415412.9</v>
          </cell>
          <cell r="O41">
            <v>413023.47</v>
          </cell>
          <cell r="P41">
            <v>411406.25</v>
          </cell>
          <cell r="Q41">
            <v>5011493.49</v>
          </cell>
        </row>
        <row r="42">
          <cell r="A42">
            <v>33001</v>
          </cell>
          <cell r="B42" t="str">
            <v>Hauling Revenue - Commercial FEL Extras</v>
          </cell>
          <cell r="E42">
            <v>16369.94</v>
          </cell>
          <cell r="F42">
            <v>15223.46</v>
          </cell>
          <cell r="G42">
            <v>18054.59</v>
          </cell>
          <cell r="H42">
            <v>17483.330000000002</v>
          </cell>
          <cell r="I42">
            <v>19168.46</v>
          </cell>
          <cell r="J42">
            <v>18357.68</v>
          </cell>
          <cell r="K42">
            <v>21453.19</v>
          </cell>
          <cell r="L42">
            <v>22591.22</v>
          </cell>
          <cell r="M42">
            <v>16352.74</v>
          </cell>
          <cell r="N42">
            <v>17430.650000000001</v>
          </cell>
          <cell r="O42">
            <v>16278.67</v>
          </cell>
          <cell r="P42">
            <v>16972.88</v>
          </cell>
          <cell r="Q42">
            <v>215736.81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1386073.49</v>
          </cell>
          <cell r="F61">
            <v>1372277.94</v>
          </cell>
          <cell r="G61">
            <v>1406346.48</v>
          </cell>
          <cell r="H61">
            <v>1411911.56</v>
          </cell>
          <cell r="I61">
            <v>1416201.0699999998</v>
          </cell>
          <cell r="J61">
            <v>1459490.68</v>
          </cell>
          <cell r="K61">
            <v>1462503.71</v>
          </cell>
          <cell r="L61">
            <v>1483897.43</v>
          </cell>
          <cell r="M61">
            <v>1457942.84</v>
          </cell>
          <cell r="N61">
            <v>1412161.3899999997</v>
          </cell>
          <cell r="O61">
            <v>1377199.56</v>
          </cell>
          <cell r="P61">
            <v>1412687.2399999998</v>
          </cell>
          <cell r="Q61">
            <v>17058693.389999997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3459.12</v>
          </cell>
          <cell r="F152">
            <v>7799.57</v>
          </cell>
          <cell r="G152">
            <v>2100.42</v>
          </cell>
          <cell r="H152">
            <v>7267.51</v>
          </cell>
          <cell r="I152">
            <v>3376.39</v>
          </cell>
          <cell r="J152">
            <v>7176.57</v>
          </cell>
          <cell r="K152">
            <v>3493.22</v>
          </cell>
          <cell r="L152">
            <v>8060.32</v>
          </cell>
          <cell r="M152">
            <v>2594</v>
          </cell>
          <cell r="N152">
            <v>7784.1</v>
          </cell>
          <cell r="O152">
            <v>6369.79</v>
          </cell>
          <cell r="P152">
            <v>9281.82</v>
          </cell>
          <cell r="Q152">
            <v>68762.829999999987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3459.12</v>
          </cell>
          <cell r="F154">
            <v>7799.57</v>
          </cell>
          <cell r="G154">
            <v>2100.42</v>
          </cell>
          <cell r="H154">
            <v>7267.51</v>
          </cell>
          <cell r="I154">
            <v>3376.39</v>
          </cell>
          <cell r="J154">
            <v>7176.57</v>
          </cell>
          <cell r="K154">
            <v>3493.22</v>
          </cell>
          <cell r="L154">
            <v>8060.32</v>
          </cell>
          <cell r="M154">
            <v>2594</v>
          </cell>
          <cell r="N154">
            <v>7784.1</v>
          </cell>
          <cell r="O154">
            <v>6369.79</v>
          </cell>
          <cell r="P154">
            <v>9281.82</v>
          </cell>
          <cell r="Q154">
            <v>68762.829999999987</v>
          </cell>
        </row>
        <row r="156">
          <cell r="A156" t="str">
            <v>Total Revenue</v>
          </cell>
          <cell r="E156">
            <v>1389532.61</v>
          </cell>
          <cell r="F156">
            <v>1380077.51</v>
          </cell>
          <cell r="G156">
            <v>1408446.9</v>
          </cell>
          <cell r="H156">
            <v>1419179.07</v>
          </cell>
          <cell r="I156">
            <v>1419577.4599999997</v>
          </cell>
          <cell r="J156">
            <v>1466667.25</v>
          </cell>
          <cell r="K156">
            <v>1465996.93</v>
          </cell>
          <cell r="L156">
            <v>1491957.75</v>
          </cell>
          <cell r="M156">
            <v>1460536.84</v>
          </cell>
          <cell r="N156">
            <v>1419945.4899999998</v>
          </cell>
          <cell r="O156">
            <v>1383569.35</v>
          </cell>
          <cell r="P156">
            <v>1421969.0599999998</v>
          </cell>
          <cell r="Q156">
            <v>17127456.219999995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>
            <v>40109</v>
          </cell>
          <cell r="B161" t="str">
            <v>Disposal Landfill Intercompany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>
            <v>40139</v>
          </cell>
          <cell r="B166" t="str">
            <v>Disposal Transfer Intercompany</v>
          </cell>
          <cell r="E166">
            <v>522940.33</v>
          </cell>
          <cell r="F166">
            <v>473522.39</v>
          </cell>
          <cell r="G166">
            <v>554204.89</v>
          </cell>
          <cell r="H166">
            <v>538277.64</v>
          </cell>
          <cell r="I166">
            <v>535071.71</v>
          </cell>
          <cell r="J166">
            <v>582693.4</v>
          </cell>
          <cell r="K166">
            <v>571614.11</v>
          </cell>
          <cell r="L166">
            <v>571380.55000000005</v>
          </cell>
          <cell r="M166">
            <v>569779.74</v>
          </cell>
          <cell r="N166">
            <v>537814.68999999994</v>
          </cell>
          <cell r="O166">
            <v>530807.82999999996</v>
          </cell>
          <cell r="P166">
            <v>576009.71</v>
          </cell>
          <cell r="Q166">
            <v>6564116.9899999993</v>
          </cell>
        </row>
        <row r="167">
          <cell r="A167" t="str">
            <v>Total Disposal</v>
          </cell>
          <cell r="E167">
            <v>522940.33</v>
          </cell>
          <cell r="F167">
            <v>473522.39</v>
          </cell>
          <cell r="G167">
            <v>554204.89</v>
          </cell>
          <cell r="H167">
            <v>538277.64</v>
          </cell>
          <cell r="I167">
            <v>535071.71</v>
          </cell>
          <cell r="J167">
            <v>582693.4</v>
          </cell>
          <cell r="K167">
            <v>571614.11</v>
          </cell>
          <cell r="L167">
            <v>571380.55000000005</v>
          </cell>
          <cell r="M167">
            <v>569779.74</v>
          </cell>
          <cell r="N167">
            <v>537814.68999999994</v>
          </cell>
          <cell r="O167">
            <v>530807.82999999996</v>
          </cell>
          <cell r="P167">
            <v>576009.71</v>
          </cell>
          <cell r="Q167">
            <v>6564116.9899999993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A184">
            <v>43001</v>
          </cell>
          <cell r="B184" t="str">
            <v>Taxes and Pass Thru Fees</v>
          </cell>
          <cell r="E184">
            <v>21087.73</v>
          </cell>
          <cell r="F184">
            <v>20959.080000000002</v>
          </cell>
          <cell r="G184">
            <v>21310.05</v>
          </cell>
          <cell r="H184">
            <v>15944.56</v>
          </cell>
          <cell r="I184">
            <v>23292.27</v>
          </cell>
          <cell r="J184">
            <v>26639.14</v>
          </cell>
          <cell r="K184">
            <v>26629.39</v>
          </cell>
          <cell r="L184">
            <v>27074.49</v>
          </cell>
          <cell r="M184">
            <v>26539.13</v>
          </cell>
          <cell r="N184">
            <v>25799.21</v>
          </cell>
          <cell r="O184">
            <v>25079.16</v>
          </cell>
          <cell r="P184">
            <v>25860.43</v>
          </cell>
          <cell r="Q184">
            <v>286214.64</v>
          </cell>
        </row>
        <row r="185">
          <cell r="A185">
            <v>43002</v>
          </cell>
          <cell r="B185" t="str">
            <v>WUTC Taxes</v>
          </cell>
          <cell r="E185">
            <v>5546.62</v>
          </cell>
          <cell r="F185">
            <v>5496.04</v>
          </cell>
          <cell r="G185">
            <v>5619.91</v>
          </cell>
          <cell r="H185">
            <v>5691.97</v>
          </cell>
          <cell r="I185">
            <v>5646.5</v>
          </cell>
          <cell r="J185">
            <v>5841.42</v>
          </cell>
          <cell r="K185">
            <v>5857.81</v>
          </cell>
          <cell r="L185">
            <v>5948.97</v>
          </cell>
          <cell r="M185">
            <v>5802.43</v>
          </cell>
          <cell r="N185">
            <v>5678.9</v>
          </cell>
          <cell r="O185">
            <v>5511.15</v>
          </cell>
          <cell r="P185">
            <v>5695</v>
          </cell>
          <cell r="Q185">
            <v>68336.72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26634.35</v>
          </cell>
          <cell r="F188">
            <v>26455.120000000003</v>
          </cell>
          <cell r="G188">
            <v>26929.96</v>
          </cell>
          <cell r="H188">
            <v>21636.53</v>
          </cell>
          <cell r="I188">
            <v>28938.77</v>
          </cell>
          <cell r="J188">
            <v>32480.559999999998</v>
          </cell>
          <cell r="K188">
            <v>32487.200000000001</v>
          </cell>
          <cell r="L188">
            <v>33023.46</v>
          </cell>
          <cell r="M188">
            <v>32341.56</v>
          </cell>
          <cell r="N188">
            <v>31478.11</v>
          </cell>
          <cell r="O188">
            <v>30590.309999999998</v>
          </cell>
          <cell r="P188">
            <v>31555.43</v>
          </cell>
          <cell r="Q188">
            <v>354551.36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A199">
            <v>44169</v>
          </cell>
          <cell r="B199" t="str">
            <v>Cost of Materials - Intercompany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2">
          <cell r="A212" t="str">
            <v>Total Revenue Reductions</v>
          </cell>
          <cell r="E212">
            <v>549574.68000000005</v>
          </cell>
          <cell r="F212">
            <v>499977.51</v>
          </cell>
          <cell r="G212">
            <v>581134.85</v>
          </cell>
          <cell r="H212">
            <v>559914.17000000004</v>
          </cell>
          <cell r="I212">
            <v>564010.48</v>
          </cell>
          <cell r="J212">
            <v>615173.96</v>
          </cell>
          <cell r="K212">
            <v>604101.30999999994</v>
          </cell>
          <cell r="L212">
            <v>604404.01</v>
          </cell>
          <cell r="M212">
            <v>602121.30000000005</v>
          </cell>
          <cell r="N212">
            <v>569292.79999999993</v>
          </cell>
          <cell r="O212">
            <v>561398.1399999999</v>
          </cell>
          <cell r="P212">
            <v>607565.14</v>
          </cell>
          <cell r="Q212">
            <v>6918668.3499999996</v>
          </cell>
        </row>
        <row r="214">
          <cell r="A214" t="str">
            <v>Net Revenue</v>
          </cell>
          <cell r="E214">
            <v>839957.93</v>
          </cell>
          <cell r="F214">
            <v>880100</v>
          </cell>
          <cell r="G214">
            <v>827312.04999999993</v>
          </cell>
          <cell r="H214">
            <v>859264.9</v>
          </cell>
          <cell r="I214">
            <v>855566.97999999975</v>
          </cell>
          <cell r="J214">
            <v>851493.29</v>
          </cell>
          <cell r="K214">
            <v>861895.62</v>
          </cell>
          <cell r="L214">
            <v>887553.74</v>
          </cell>
          <cell r="M214">
            <v>858415.54</v>
          </cell>
          <cell r="N214">
            <v>850652.68999999983</v>
          </cell>
          <cell r="O214">
            <v>822171.2100000002</v>
          </cell>
          <cell r="P214">
            <v>814403.91999999981</v>
          </cell>
          <cell r="Q214">
            <v>10208787.869999995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148506.62</v>
          </cell>
          <cell r="F219">
            <v>147781.52000000002</v>
          </cell>
          <cell r="G219">
            <v>162872.48000000001</v>
          </cell>
          <cell r="H219">
            <v>152426.56</v>
          </cell>
          <cell r="I219">
            <v>133250.6</v>
          </cell>
          <cell r="J219">
            <v>141014.94</v>
          </cell>
          <cell r="K219">
            <v>138800.41999999998</v>
          </cell>
          <cell r="L219">
            <v>144467.28999999998</v>
          </cell>
          <cell r="M219">
            <v>139411.4</v>
          </cell>
          <cell r="N219">
            <v>131255.16</v>
          </cell>
          <cell r="O219">
            <v>135440.33000000002</v>
          </cell>
          <cell r="P219">
            <v>141049.91999999998</v>
          </cell>
          <cell r="Q219">
            <v>1716277.2399999998</v>
          </cell>
        </row>
        <row r="220">
          <cell r="A220">
            <v>50025</v>
          </cell>
          <cell r="B220" t="str">
            <v>Wages O.T.</v>
          </cell>
          <cell r="E220">
            <v>22975.54</v>
          </cell>
          <cell r="F220">
            <v>6810.35</v>
          </cell>
          <cell r="G220">
            <v>14008.81</v>
          </cell>
          <cell r="H220">
            <v>20795.96</v>
          </cell>
          <cell r="I220">
            <v>28625.24</v>
          </cell>
          <cell r="J220">
            <v>22652.750000000004</v>
          </cell>
          <cell r="K220">
            <v>20035.850000000002</v>
          </cell>
          <cell r="L220">
            <v>20754.88</v>
          </cell>
          <cell r="M220">
            <v>29699.32</v>
          </cell>
          <cell r="N220">
            <v>20332.329999999998</v>
          </cell>
          <cell r="O220">
            <v>32459.590000000004</v>
          </cell>
          <cell r="P220">
            <v>20007.580000000002</v>
          </cell>
          <cell r="Q220">
            <v>259158.2</v>
          </cell>
        </row>
        <row r="221">
          <cell r="A221">
            <v>50035</v>
          </cell>
          <cell r="B221" t="str">
            <v>Safety Bonuses</v>
          </cell>
          <cell r="E221">
            <v>3200</v>
          </cell>
          <cell r="F221">
            <v>3200</v>
          </cell>
          <cell r="G221">
            <v>3200</v>
          </cell>
          <cell r="H221">
            <v>3200</v>
          </cell>
          <cell r="I221">
            <v>3950</v>
          </cell>
          <cell r="J221">
            <v>3950</v>
          </cell>
          <cell r="K221">
            <v>3950</v>
          </cell>
          <cell r="L221">
            <v>3950</v>
          </cell>
          <cell r="M221">
            <v>2000</v>
          </cell>
          <cell r="N221">
            <v>2000</v>
          </cell>
          <cell r="O221">
            <v>3200</v>
          </cell>
          <cell r="P221">
            <v>0</v>
          </cell>
          <cell r="Q221">
            <v>35800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1125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1125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A224">
            <v>50050</v>
          </cell>
          <cell r="B224" t="str">
            <v>Payroll Taxes</v>
          </cell>
          <cell r="E224">
            <v>21085.43</v>
          </cell>
          <cell r="F224">
            <v>16517.190000000002</v>
          </cell>
          <cell r="G224">
            <v>17618.89</v>
          </cell>
          <cell r="H224">
            <v>17201.14</v>
          </cell>
          <cell r="I224">
            <v>16035.320000000002</v>
          </cell>
          <cell r="J224">
            <v>17468.87</v>
          </cell>
          <cell r="K224">
            <v>16392.41</v>
          </cell>
          <cell r="L224">
            <v>16351.01</v>
          </cell>
          <cell r="M224">
            <v>17217.28</v>
          </cell>
          <cell r="N224">
            <v>14701.12</v>
          </cell>
          <cell r="O224">
            <v>17942.59</v>
          </cell>
          <cell r="P224">
            <v>10482.15</v>
          </cell>
          <cell r="Q224">
            <v>199013.4</v>
          </cell>
        </row>
        <row r="225">
          <cell r="A225">
            <v>50060</v>
          </cell>
          <cell r="B225" t="str">
            <v>Group Insurance</v>
          </cell>
          <cell r="E225">
            <v>1330</v>
          </cell>
          <cell r="F225">
            <v>1226</v>
          </cell>
          <cell r="G225">
            <v>729.5</v>
          </cell>
          <cell r="H225">
            <v>1026.5</v>
          </cell>
          <cell r="I225">
            <v>878</v>
          </cell>
          <cell r="J225">
            <v>878</v>
          </cell>
          <cell r="K225">
            <v>878.77</v>
          </cell>
          <cell r="L225">
            <v>826</v>
          </cell>
          <cell r="M225">
            <v>1077.5</v>
          </cell>
          <cell r="N225">
            <v>1826.5</v>
          </cell>
          <cell r="O225">
            <v>1678.77</v>
          </cell>
          <cell r="P225">
            <v>1088.4199999999998</v>
          </cell>
          <cell r="Q225">
            <v>13443.960000000001</v>
          </cell>
        </row>
        <row r="226">
          <cell r="A226">
            <v>50065</v>
          </cell>
          <cell r="B226" t="str">
            <v>Vacation Pay</v>
          </cell>
          <cell r="E226">
            <v>13381.59</v>
          </cell>
          <cell r="F226">
            <v>8706.9500000000007</v>
          </cell>
          <cell r="G226">
            <v>9543.1899999999987</v>
          </cell>
          <cell r="H226">
            <v>7013.4</v>
          </cell>
          <cell r="I226">
            <v>14309.95</v>
          </cell>
          <cell r="J226">
            <v>8179.11</v>
          </cell>
          <cell r="K226">
            <v>14227.68</v>
          </cell>
          <cell r="L226">
            <v>7288.4699999999993</v>
          </cell>
          <cell r="M226">
            <v>15009.16</v>
          </cell>
          <cell r="N226">
            <v>10400.879999999999</v>
          </cell>
          <cell r="O226">
            <v>16702.490000000002</v>
          </cell>
          <cell r="P226">
            <v>14167.710000000001</v>
          </cell>
          <cell r="Q226">
            <v>138930.58000000002</v>
          </cell>
        </row>
        <row r="227">
          <cell r="A227">
            <v>50070</v>
          </cell>
          <cell r="B227" t="str">
            <v>Sick Pay</v>
          </cell>
          <cell r="E227">
            <v>510.84</v>
          </cell>
          <cell r="F227">
            <v>-249.9</v>
          </cell>
          <cell r="G227">
            <v>257.39999999999998</v>
          </cell>
          <cell r="H227">
            <v>14.4</v>
          </cell>
          <cell r="I227">
            <v>0</v>
          </cell>
          <cell r="J227">
            <v>722.88</v>
          </cell>
          <cell r="K227">
            <v>80.319999999999993</v>
          </cell>
          <cell r="L227">
            <v>92</v>
          </cell>
          <cell r="M227">
            <v>0</v>
          </cell>
          <cell r="N227">
            <v>200.8</v>
          </cell>
          <cell r="O227">
            <v>156.4</v>
          </cell>
          <cell r="P227">
            <v>27.6</v>
          </cell>
          <cell r="Q227">
            <v>1812.7399999999998</v>
          </cell>
        </row>
        <row r="228">
          <cell r="A228">
            <v>50086</v>
          </cell>
          <cell r="B228" t="str">
            <v>Safety and Training</v>
          </cell>
          <cell r="E228">
            <v>52.5</v>
          </cell>
          <cell r="F228">
            <v>57.5</v>
          </cell>
          <cell r="G228">
            <v>269.42</v>
          </cell>
          <cell r="H228">
            <v>-147.5</v>
          </cell>
          <cell r="I228">
            <v>423.2</v>
          </cell>
          <cell r="J228">
            <v>0</v>
          </cell>
          <cell r="K228">
            <v>0</v>
          </cell>
          <cell r="L228">
            <v>0</v>
          </cell>
          <cell r="M228">
            <v>1724.48</v>
          </cell>
          <cell r="N228">
            <v>1092.78</v>
          </cell>
          <cell r="O228">
            <v>642.78</v>
          </cell>
          <cell r="P228">
            <v>0</v>
          </cell>
          <cell r="Q228">
            <v>4115.16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0</v>
          </cell>
          <cell r="G229">
            <v>0</v>
          </cell>
          <cell r="H229">
            <v>240</v>
          </cell>
          <cell r="I229">
            <v>120</v>
          </cell>
          <cell r="J229">
            <v>240</v>
          </cell>
          <cell r="K229">
            <v>694</v>
          </cell>
          <cell r="L229">
            <v>180</v>
          </cell>
          <cell r="M229">
            <v>420</v>
          </cell>
          <cell r="N229">
            <v>60</v>
          </cell>
          <cell r="O229">
            <v>360</v>
          </cell>
          <cell r="P229">
            <v>60</v>
          </cell>
          <cell r="Q229">
            <v>2434</v>
          </cell>
        </row>
        <row r="230">
          <cell r="A230">
            <v>50090</v>
          </cell>
          <cell r="B230" t="str">
            <v>Uniforms</v>
          </cell>
          <cell r="E230">
            <v>6868.59</v>
          </cell>
          <cell r="F230">
            <v>9292.77</v>
          </cell>
          <cell r="G230">
            <v>8124.38</v>
          </cell>
          <cell r="H230">
            <v>7694.95</v>
          </cell>
          <cell r="I230">
            <v>4128.24</v>
          </cell>
          <cell r="J230">
            <v>12100.73</v>
          </cell>
          <cell r="K230">
            <v>9167.7900000000009</v>
          </cell>
          <cell r="L230">
            <v>12042.49</v>
          </cell>
          <cell r="M230">
            <v>8237.0400000000009</v>
          </cell>
          <cell r="N230">
            <v>8038.55</v>
          </cell>
          <cell r="O230">
            <v>7814.48</v>
          </cell>
          <cell r="P230">
            <v>9358.16</v>
          </cell>
          <cell r="Q230">
            <v>102868.17000000001</v>
          </cell>
        </row>
        <row r="231">
          <cell r="A231">
            <v>50115</v>
          </cell>
          <cell r="B231" t="str">
            <v>Pension and Profit Sharing</v>
          </cell>
          <cell r="E231">
            <v>20881.310000000001</v>
          </cell>
          <cell r="F231">
            <v>19908.310000000001</v>
          </cell>
          <cell r="G231">
            <v>22571.059999999998</v>
          </cell>
          <cell r="H231">
            <v>20908.93</v>
          </cell>
          <cell r="I231">
            <v>20644.87</v>
          </cell>
          <cell r="J231">
            <v>20431.82</v>
          </cell>
          <cell r="K231">
            <v>19793.68</v>
          </cell>
          <cell r="L231">
            <v>25409.94</v>
          </cell>
          <cell r="M231">
            <v>19345.43</v>
          </cell>
          <cell r="N231">
            <v>18963.18</v>
          </cell>
          <cell r="O231">
            <v>19131.61</v>
          </cell>
          <cell r="P231">
            <v>16610.04</v>
          </cell>
          <cell r="Q231">
            <v>244600.17999999996</v>
          </cell>
        </row>
        <row r="232">
          <cell r="A232">
            <v>50116</v>
          </cell>
          <cell r="B232" t="str">
            <v>Union Benefit Expense</v>
          </cell>
          <cell r="E232">
            <v>55955.6</v>
          </cell>
          <cell r="F232">
            <v>54981.08</v>
          </cell>
          <cell r="G232">
            <v>57124.76</v>
          </cell>
          <cell r="H232">
            <v>59521.61</v>
          </cell>
          <cell r="I232">
            <v>55020.61</v>
          </cell>
          <cell r="J232">
            <v>53907.77</v>
          </cell>
          <cell r="K232">
            <v>51487.79</v>
          </cell>
          <cell r="L232">
            <v>50364.490000000005</v>
          </cell>
          <cell r="M232">
            <v>51135.950000000004</v>
          </cell>
          <cell r="N232">
            <v>51271.57</v>
          </cell>
          <cell r="O232">
            <v>52010.640000000007</v>
          </cell>
          <cell r="P232">
            <v>49943.11</v>
          </cell>
          <cell r="Q232">
            <v>642724.98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294808.01999999996</v>
          </cell>
          <cell r="F240">
            <v>268231.77</v>
          </cell>
          <cell r="G240">
            <v>297444.89</v>
          </cell>
          <cell r="H240">
            <v>289895.94999999995</v>
          </cell>
          <cell r="I240">
            <v>277386.03000000003</v>
          </cell>
          <cell r="J240">
            <v>281546.87</v>
          </cell>
          <cell r="K240">
            <v>275508.70999999996</v>
          </cell>
          <cell r="L240">
            <v>281726.57</v>
          </cell>
          <cell r="M240">
            <v>285277.56</v>
          </cell>
          <cell r="N240">
            <v>260142.86999999997</v>
          </cell>
          <cell r="O240">
            <v>287539.68</v>
          </cell>
          <cell r="P240">
            <v>262794.69</v>
          </cell>
          <cell r="Q240">
            <v>3362303.6100000003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2602.56</v>
          </cell>
          <cell r="F247">
            <v>2531.56</v>
          </cell>
          <cell r="G247">
            <v>2595.5500000000002</v>
          </cell>
          <cell r="H247">
            <v>2489.9299999999998</v>
          </cell>
          <cell r="I247">
            <v>2160.58</v>
          </cell>
          <cell r="J247">
            <v>2256.83</v>
          </cell>
          <cell r="K247">
            <v>2128.83</v>
          </cell>
          <cell r="L247">
            <v>2085.83</v>
          </cell>
          <cell r="M247">
            <v>2085.83</v>
          </cell>
          <cell r="N247">
            <v>2190.83</v>
          </cell>
          <cell r="O247">
            <v>2085.83</v>
          </cell>
          <cell r="P247">
            <v>2550.89</v>
          </cell>
          <cell r="Q247">
            <v>27765.050000000003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2602.56</v>
          </cell>
          <cell r="F251">
            <v>2531.56</v>
          </cell>
          <cell r="G251">
            <v>2595.5500000000002</v>
          </cell>
          <cell r="H251">
            <v>2489.9299999999998</v>
          </cell>
          <cell r="I251">
            <v>2160.58</v>
          </cell>
          <cell r="J251">
            <v>2256.83</v>
          </cell>
          <cell r="K251">
            <v>2128.83</v>
          </cell>
          <cell r="L251">
            <v>2085.83</v>
          </cell>
          <cell r="M251">
            <v>2085.83</v>
          </cell>
          <cell r="N251">
            <v>2190.83</v>
          </cell>
          <cell r="O251">
            <v>2085.83</v>
          </cell>
          <cell r="P251">
            <v>2550.89</v>
          </cell>
          <cell r="Q251">
            <v>27765.050000000003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6209.13</v>
          </cell>
          <cell r="F254">
            <v>5913.46</v>
          </cell>
          <cell r="G254">
            <v>6800.48</v>
          </cell>
          <cell r="H254">
            <v>6504.81</v>
          </cell>
          <cell r="I254">
            <v>6209.13</v>
          </cell>
          <cell r="J254">
            <v>6504.8</v>
          </cell>
          <cell r="K254">
            <v>6504.81</v>
          </cell>
          <cell r="L254">
            <v>6504.81</v>
          </cell>
          <cell r="M254">
            <v>6504.8</v>
          </cell>
          <cell r="N254">
            <v>6209.14</v>
          </cell>
          <cell r="O254">
            <v>6504.8</v>
          </cell>
          <cell r="P254">
            <v>6800.48</v>
          </cell>
          <cell r="Q254">
            <v>77170.649999999994</v>
          </cell>
        </row>
        <row r="255">
          <cell r="A255">
            <v>52020</v>
          </cell>
          <cell r="B255" t="str">
            <v>Wages Regular</v>
          </cell>
          <cell r="E255">
            <v>11640.62</v>
          </cell>
          <cell r="F255">
            <v>14929.71</v>
          </cell>
          <cell r="G255">
            <v>14082.73</v>
          </cell>
          <cell r="H255">
            <v>13654.74</v>
          </cell>
          <cell r="I255">
            <v>14918.37</v>
          </cell>
          <cell r="J255">
            <v>14754.95</v>
          </cell>
          <cell r="K255">
            <v>12181.44</v>
          </cell>
          <cell r="L255">
            <v>11315.17</v>
          </cell>
          <cell r="M255">
            <v>11931.83</v>
          </cell>
          <cell r="N255">
            <v>11946.65</v>
          </cell>
          <cell r="O255">
            <v>12371.33</v>
          </cell>
          <cell r="P255">
            <v>15662.7</v>
          </cell>
          <cell r="Q255">
            <v>159390.24</v>
          </cell>
        </row>
        <row r="256">
          <cell r="A256">
            <v>52025</v>
          </cell>
          <cell r="B256" t="str">
            <v>Wages O.T.</v>
          </cell>
          <cell r="E256">
            <v>2614.52</v>
          </cell>
          <cell r="F256">
            <v>2473.63</v>
          </cell>
          <cell r="G256">
            <v>2117.09</v>
          </cell>
          <cell r="H256">
            <v>2164.7199999999998</v>
          </cell>
          <cell r="I256">
            <v>2848.44</v>
          </cell>
          <cell r="J256">
            <v>3075.19</v>
          </cell>
          <cell r="K256">
            <v>3378.52</v>
          </cell>
          <cell r="L256">
            <v>1747.37</v>
          </cell>
          <cell r="M256">
            <v>2402.91</v>
          </cell>
          <cell r="N256">
            <v>2322.34</v>
          </cell>
          <cell r="O256">
            <v>3755.06</v>
          </cell>
          <cell r="P256">
            <v>2288.11</v>
          </cell>
          <cell r="Q256">
            <v>31187.9</v>
          </cell>
        </row>
        <row r="257">
          <cell r="A257">
            <v>52035</v>
          </cell>
          <cell r="B257" t="str">
            <v>Safety Bonuses</v>
          </cell>
          <cell r="E257">
            <v>833</v>
          </cell>
          <cell r="F257">
            <v>833</v>
          </cell>
          <cell r="G257">
            <v>833</v>
          </cell>
          <cell r="H257">
            <v>833</v>
          </cell>
          <cell r="I257">
            <v>1583</v>
          </cell>
          <cell r="J257">
            <v>1583</v>
          </cell>
          <cell r="K257">
            <v>1583</v>
          </cell>
          <cell r="L257">
            <v>1583</v>
          </cell>
          <cell r="M257">
            <v>500</v>
          </cell>
          <cell r="N257">
            <v>500</v>
          </cell>
          <cell r="O257">
            <v>1000</v>
          </cell>
          <cell r="P257">
            <v>0</v>
          </cell>
          <cell r="Q257">
            <v>11664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2869.35</v>
          </cell>
          <cell r="F260">
            <v>2242.16</v>
          </cell>
          <cell r="G260">
            <v>2468.5100000000002</v>
          </cell>
          <cell r="H260">
            <v>2064.63</v>
          </cell>
          <cell r="I260">
            <v>2186.88</v>
          </cell>
          <cell r="J260">
            <v>2344.56</v>
          </cell>
          <cell r="K260">
            <v>1962.2</v>
          </cell>
          <cell r="L260">
            <v>1763.36</v>
          </cell>
          <cell r="M260">
            <v>1881.81</v>
          </cell>
          <cell r="N260">
            <v>1731.74</v>
          </cell>
          <cell r="O260">
            <v>2453.91</v>
          </cell>
          <cell r="P260">
            <v>1757.74</v>
          </cell>
          <cell r="Q260">
            <v>25726.850000000006</v>
          </cell>
        </row>
        <row r="261">
          <cell r="A261">
            <v>52060</v>
          </cell>
          <cell r="B261" t="str">
            <v>Group Insurance</v>
          </cell>
          <cell r="E261">
            <v>1441</v>
          </cell>
          <cell r="F261">
            <v>1441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583.48</v>
          </cell>
          <cell r="Q261">
            <v>9234.48</v>
          </cell>
        </row>
        <row r="262">
          <cell r="A262">
            <v>52065</v>
          </cell>
          <cell r="B262" t="str">
            <v>Vacation Pay</v>
          </cell>
          <cell r="E262">
            <v>1511.38</v>
          </cell>
          <cell r="F262">
            <v>-838.54</v>
          </cell>
          <cell r="G262">
            <v>2800.68</v>
          </cell>
          <cell r="H262">
            <v>381.27</v>
          </cell>
          <cell r="I262">
            <v>800.29</v>
          </cell>
          <cell r="J262">
            <v>1912.65</v>
          </cell>
          <cell r="K262">
            <v>745.69</v>
          </cell>
          <cell r="L262">
            <v>1755.74</v>
          </cell>
          <cell r="M262">
            <v>996.88</v>
          </cell>
          <cell r="N262">
            <v>1492.04</v>
          </cell>
          <cell r="O262">
            <v>2476.17</v>
          </cell>
          <cell r="P262">
            <v>1846.32</v>
          </cell>
          <cell r="Q262">
            <v>15880.569999999998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A264">
            <v>52086</v>
          </cell>
          <cell r="B264" t="str">
            <v>Safety and Training</v>
          </cell>
          <cell r="E264">
            <v>104.55</v>
          </cell>
          <cell r="F264">
            <v>112.64</v>
          </cell>
          <cell r="G264">
            <v>154.71</v>
          </cell>
          <cell r="H264">
            <v>299.60000000000002</v>
          </cell>
          <cell r="I264">
            <v>846.98</v>
          </cell>
          <cell r="J264">
            <v>185.38</v>
          </cell>
          <cell r="K264">
            <v>78.989999999999995</v>
          </cell>
          <cell r="L264">
            <v>145.65</v>
          </cell>
          <cell r="M264">
            <v>0</v>
          </cell>
          <cell r="N264">
            <v>876.33</v>
          </cell>
          <cell r="O264">
            <v>-395.59</v>
          </cell>
          <cell r="P264">
            <v>1720.49</v>
          </cell>
          <cell r="Q264">
            <v>4129.7300000000005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1040.42</v>
          </cell>
          <cell r="F266">
            <v>1033.9000000000001</v>
          </cell>
          <cell r="G266">
            <v>1397.48</v>
          </cell>
          <cell r="H266">
            <v>1377.31</v>
          </cell>
          <cell r="I266">
            <v>475.1</v>
          </cell>
          <cell r="J266">
            <v>1617.7</v>
          </cell>
          <cell r="K266">
            <v>910.5</v>
          </cell>
          <cell r="L266">
            <v>1633.6</v>
          </cell>
          <cell r="M266">
            <v>1021.73</v>
          </cell>
          <cell r="N266">
            <v>756.54</v>
          </cell>
          <cell r="O266">
            <v>828.81</v>
          </cell>
          <cell r="P266">
            <v>987.61</v>
          </cell>
          <cell r="Q266">
            <v>13080.699999999999</v>
          </cell>
        </row>
        <row r="267">
          <cell r="A267">
            <v>52115</v>
          </cell>
          <cell r="B267" t="str">
            <v>Pension and Profit Sharing</v>
          </cell>
          <cell r="E267">
            <v>2995.29</v>
          </cell>
          <cell r="F267">
            <v>2862.61</v>
          </cell>
          <cell r="G267">
            <v>3299.63</v>
          </cell>
          <cell r="H267">
            <v>2999.06</v>
          </cell>
          <cell r="I267">
            <v>2963.05</v>
          </cell>
          <cell r="J267">
            <v>2934</v>
          </cell>
          <cell r="K267">
            <v>2846.98</v>
          </cell>
          <cell r="L267">
            <v>2774.57</v>
          </cell>
          <cell r="M267">
            <v>2785.85</v>
          </cell>
          <cell r="N267">
            <v>2807.65</v>
          </cell>
          <cell r="O267">
            <v>2756.7</v>
          </cell>
          <cell r="P267">
            <v>2412.85</v>
          </cell>
          <cell r="Q267">
            <v>34438.239999999998</v>
          </cell>
        </row>
        <row r="268">
          <cell r="A268">
            <v>52116</v>
          </cell>
          <cell r="B268" t="str">
            <v>Union Benefit Expense</v>
          </cell>
          <cell r="E268">
            <v>7876.76</v>
          </cell>
          <cell r="F268">
            <v>7880.62</v>
          </cell>
          <cell r="G268">
            <v>7872.8</v>
          </cell>
          <cell r="H268">
            <v>7884.58</v>
          </cell>
          <cell r="I268">
            <v>7878.69</v>
          </cell>
          <cell r="J268">
            <v>7878.69</v>
          </cell>
          <cell r="K268">
            <v>7881.97</v>
          </cell>
          <cell r="L268">
            <v>6752.1</v>
          </cell>
          <cell r="M268">
            <v>6747.85</v>
          </cell>
          <cell r="N268">
            <v>6756.35</v>
          </cell>
          <cell r="O268">
            <v>7182.94</v>
          </cell>
          <cell r="P268">
            <v>7779.69</v>
          </cell>
          <cell r="Q268">
            <v>90373.040000000023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13715.59</v>
          </cell>
          <cell r="F270">
            <v>21102.71</v>
          </cell>
          <cell r="G270">
            <v>18678.920000000006</v>
          </cell>
          <cell r="H270">
            <v>30064.99</v>
          </cell>
          <cell r="I270">
            <v>11133.51</v>
          </cell>
          <cell r="J270">
            <v>9706.94</v>
          </cell>
          <cell r="K270">
            <v>12873.069999999998</v>
          </cell>
          <cell r="L270">
            <v>12811.720000000001</v>
          </cell>
          <cell r="M270">
            <v>13514.23</v>
          </cell>
          <cell r="N270">
            <v>8953.7200000000012</v>
          </cell>
          <cell r="O270">
            <v>16547.27</v>
          </cell>
          <cell r="P270">
            <v>15817.25</v>
          </cell>
          <cell r="Q270">
            <v>184919.91999999998</v>
          </cell>
        </row>
        <row r="271">
          <cell r="A271">
            <v>52125</v>
          </cell>
          <cell r="B271" t="str">
            <v>Operating Supplies</v>
          </cell>
          <cell r="E271">
            <v>568.15</v>
          </cell>
          <cell r="F271">
            <v>288.02999999999997</v>
          </cell>
          <cell r="G271">
            <v>385.62</v>
          </cell>
          <cell r="H271">
            <v>179.18</v>
          </cell>
          <cell r="I271">
            <v>339.98</v>
          </cell>
          <cell r="J271">
            <v>264.08</v>
          </cell>
          <cell r="K271">
            <v>131.13</v>
          </cell>
          <cell r="L271">
            <v>13.55</v>
          </cell>
          <cell r="M271">
            <v>9.8699999999999992</v>
          </cell>
          <cell r="N271">
            <v>372.92</v>
          </cell>
          <cell r="O271">
            <v>819.61</v>
          </cell>
          <cell r="P271">
            <v>414.71</v>
          </cell>
          <cell r="Q271">
            <v>3786.8300000000004</v>
          </cell>
        </row>
        <row r="272">
          <cell r="A272">
            <v>52135</v>
          </cell>
          <cell r="B272" t="str">
            <v>Equipment and Maint Repair</v>
          </cell>
          <cell r="E272">
            <v>0</v>
          </cell>
          <cell r="F272">
            <v>0</v>
          </cell>
          <cell r="G272">
            <v>149.16</v>
          </cell>
          <cell r="H272">
            <v>681.98</v>
          </cell>
          <cell r="I272">
            <v>545.25</v>
          </cell>
          <cell r="J272">
            <v>332.59</v>
          </cell>
          <cell r="K272">
            <v>984.37</v>
          </cell>
          <cell r="L272">
            <v>173.37</v>
          </cell>
          <cell r="M272">
            <v>0</v>
          </cell>
          <cell r="N272">
            <v>156.19999999999999</v>
          </cell>
          <cell r="O272">
            <v>-156.19999999999999</v>
          </cell>
          <cell r="P272">
            <v>27.01</v>
          </cell>
          <cell r="Q272">
            <v>2893.73</v>
          </cell>
        </row>
        <row r="273">
          <cell r="A273">
            <v>52140</v>
          </cell>
          <cell r="B273" t="str">
            <v>Tires</v>
          </cell>
          <cell r="E273">
            <v>11282.69</v>
          </cell>
          <cell r="F273">
            <v>1664.63</v>
          </cell>
          <cell r="G273">
            <v>5175.3999999999996</v>
          </cell>
          <cell r="H273">
            <v>8753.43</v>
          </cell>
          <cell r="I273">
            <v>9084.64</v>
          </cell>
          <cell r="J273">
            <v>1370.04</v>
          </cell>
          <cell r="K273">
            <v>8864.5</v>
          </cell>
          <cell r="L273">
            <v>438.2</v>
          </cell>
          <cell r="M273">
            <v>5010.1400000000003</v>
          </cell>
          <cell r="N273">
            <v>1896.06</v>
          </cell>
          <cell r="O273">
            <v>7161.25</v>
          </cell>
          <cell r="P273">
            <v>3395.56</v>
          </cell>
          <cell r="Q273">
            <v>64096.539999999994</v>
          </cell>
        </row>
        <row r="274">
          <cell r="A274">
            <v>52142</v>
          </cell>
          <cell r="B274" t="str">
            <v>Fuel Expense</v>
          </cell>
          <cell r="E274">
            <v>54158.289999999994</v>
          </cell>
          <cell r="F274">
            <v>50956.94</v>
          </cell>
          <cell r="G274">
            <v>60111.49</v>
          </cell>
          <cell r="H274">
            <v>62505</v>
          </cell>
          <cell r="I274">
            <v>58155.18</v>
          </cell>
          <cell r="J274">
            <v>61304.36</v>
          </cell>
          <cell r="K274">
            <v>60908.59</v>
          </cell>
          <cell r="L274">
            <v>64096.240000000005</v>
          </cell>
          <cell r="M274">
            <v>63144.08</v>
          </cell>
          <cell r="N274">
            <v>63868.340000000004</v>
          </cell>
          <cell r="O274">
            <v>56605.93</v>
          </cell>
          <cell r="P274">
            <v>67191.64</v>
          </cell>
          <cell r="Q274">
            <v>723006.08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3179.71</v>
          </cell>
          <cell r="F277">
            <v>7401.66</v>
          </cell>
          <cell r="G277">
            <v>5696.15</v>
          </cell>
          <cell r="H277">
            <v>6990.25</v>
          </cell>
          <cell r="I277">
            <v>4918.58</v>
          </cell>
          <cell r="J277">
            <v>3341.27</v>
          </cell>
          <cell r="K277">
            <v>1599.94</v>
          </cell>
          <cell r="L277">
            <v>9095.31</v>
          </cell>
          <cell r="M277">
            <v>5629.35</v>
          </cell>
          <cell r="N277">
            <v>4937.97</v>
          </cell>
          <cell r="O277">
            <v>5285.37</v>
          </cell>
          <cell r="P277">
            <v>5402.36</v>
          </cell>
          <cell r="Q277">
            <v>63477.919999999998</v>
          </cell>
        </row>
        <row r="278">
          <cell r="A278">
            <v>52147</v>
          </cell>
          <cell r="B278" t="str">
            <v>Outside Repairs</v>
          </cell>
          <cell r="E278">
            <v>2520.1099999999997</v>
          </cell>
          <cell r="F278">
            <v>148.44</v>
          </cell>
          <cell r="G278">
            <v>4753.75</v>
          </cell>
          <cell r="H278">
            <v>2049.4</v>
          </cell>
          <cell r="I278">
            <v>568.04999999999995</v>
          </cell>
          <cell r="J278">
            <v>4319.34</v>
          </cell>
          <cell r="K278">
            <v>3088.65</v>
          </cell>
          <cell r="L278">
            <v>4131.92</v>
          </cell>
          <cell r="M278">
            <v>939.12</v>
          </cell>
          <cell r="N278">
            <v>4227.5600000000004</v>
          </cell>
          <cell r="O278">
            <v>38.909999999999997</v>
          </cell>
          <cell r="P278">
            <v>448.88</v>
          </cell>
          <cell r="Q278">
            <v>27234.129999999997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1060.3800000000001</v>
          </cell>
          <cell r="F281">
            <v>764.22</v>
          </cell>
          <cell r="G281">
            <v>713.08</v>
          </cell>
          <cell r="H281">
            <v>617.6</v>
          </cell>
          <cell r="I281">
            <v>412.22</v>
          </cell>
          <cell r="J281">
            <v>355.41</v>
          </cell>
          <cell r="K281">
            <v>1187.46</v>
          </cell>
          <cell r="L281">
            <v>314.74</v>
          </cell>
          <cell r="M281">
            <v>291.92</v>
          </cell>
          <cell r="N281">
            <v>296.52999999999997</v>
          </cell>
          <cell r="O281">
            <v>545.01</v>
          </cell>
          <cell r="P281">
            <v>997.3</v>
          </cell>
          <cell r="Q281">
            <v>7555.87</v>
          </cell>
        </row>
        <row r="282">
          <cell r="A282">
            <v>52165</v>
          </cell>
          <cell r="B282" t="str">
            <v>Communications</v>
          </cell>
          <cell r="E282">
            <v>497.52</v>
          </cell>
          <cell r="F282">
            <v>509.58</v>
          </cell>
          <cell r="G282">
            <v>521.71</v>
          </cell>
          <cell r="H282">
            <v>497.47</v>
          </cell>
          <cell r="I282">
            <v>622.69000000000005</v>
          </cell>
          <cell r="J282">
            <v>534.09</v>
          </cell>
          <cell r="K282">
            <v>-388.32</v>
          </cell>
          <cell r="L282">
            <v>662.93</v>
          </cell>
          <cell r="M282">
            <v>678.76</v>
          </cell>
          <cell r="N282">
            <v>509.78</v>
          </cell>
          <cell r="O282">
            <v>678.67</v>
          </cell>
          <cell r="P282">
            <v>546.71</v>
          </cell>
          <cell r="Q282">
            <v>5871.59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>
            <v>52182</v>
          </cell>
          <cell r="B287" t="str">
            <v>Towing Expense</v>
          </cell>
          <cell r="E287">
            <v>243.9</v>
          </cell>
          <cell r="F287">
            <v>678.32</v>
          </cell>
          <cell r="G287">
            <v>518.41999999999996</v>
          </cell>
          <cell r="H287">
            <v>0</v>
          </cell>
          <cell r="I287">
            <v>0</v>
          </cell>
          <cell r="J287">
            <v>271</v>
          </cell>
          <cell r="K287">
            <v>0</v>
          </cell>
          <cell r="L287">
            <v>211.38</v>
          </cell>
          <cell r="M287">
            <v>563.67999999999995</v>
          </cell>
          <cell r="N287">
            <v>0</v>
          </cell>
          <cell r="O287">
            <v>0</v>
          </cell>
          <cell r="P287">
            <v>243.9</v>
          </cell>
          <cell r="Q287">
            <v>2730.6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397.98</v>
          </cell>
          <cell r="O288">
            <v>-397.98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100.76</v>
          </cell>
          <cell r="F289">
            <v>168.31</v>
          </cell>
          <cell r="G289">
            <v>81.760000000000005</v>
          </cell>
          <cell r="H289">
            <v>538.53</v>
          </cell>
          <cell r="I289">
            <v>50.95</v>
          </cell>
          <cell r="J289">
            <v>51.81</v>
          </cell>
          <cell r="K289">
            <v>0</v>
          </cell>
          <cell r="L289">
            <v>226.01</v>
          </cell>
          <cell r="M289">
            <v>51.5</v>
          </cell>
          <cell r="N289">
            <v>0</v>
          </cell>
          <cell r="O289">
            <v>556.91</v>
          </cell>
          <cell r="P289">
            <v>324.24</v>
          </cell>
          <cell r="Q289">
            <v>2150.7799999999997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9</v>
          </cell>
          <cell r="F291">
            <v>0</v>
          </cell>
          <cell r="G291">
            <v>4.5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13.5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 t="str">
            <v>Total Truck Variable</v>
          </cell>
          <cell r="E296">
            <v>126472.12</v>
          </cell>
          <cell r="F296">
            <v>122567.03000000001</v>
          </cell>
          <cell r="G296">
            <v>139178.57</v>
          </cell>
          <cell r="H296">
            <v>151762.04999999999</v>
          </cell>
          <cell r="I296">
            <v>127181.98000000001</v>
          </cell>
          <cell r="J296">
            <v>125282.85</v>
          </cell>
          <cell r="K296">
            <v>127964.48999999999</v>
          </cell>
          <cell r="L296">
            <v>128791.74</v>
          </cell>
          <cell r="M296">
            <v>125167.81</v>
          </cell>
          <cell r="N296">
            <v>121736.34</v>
          </cell>
          <cell r="O296">
            <v>127259.88000000002</v>
          </cell>
          <cell r="P296">
            <v>136649.02999999997</v>
          </cell>
          <cell r="Q296">
            <v>1560013.8900000001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10121.69</v>
          </cell>
          <cell r="F307">
            <v>8242.4699999999993</v>
          </cell>
          <cell r="G307">
            <v>12061.67</v>
          </cell>
          <cell r="H307">
            <v>10915.7</v>
          </cell>
          <cell r="I307">
            <v>8008.44</v>
          </cell>
          <cell r="J307">
            <v>8531.7900000000009</v>
          </cell>
          <cell r="K307">
            <v>9525.08</v>
          </cell>
          <cell r="L307">
            <v>11641.49</v>
          </cell>
          <cell r="M307">
            <v>9358.9</v>
          </cell>
          <cell r="N307">
            <v>9463.3700000000008</v>
          </cell>
          <cell r="O307">
            <v>10355.24</v>
          </cell>
          <cell r="P307">
            <v>9802.01</v>
          </cell>
          <cell r="Q307">
            <v>118027.84999999999</v>
          </cell>
        </row>
        <row r="308">
          <cell r="A308">
            <v>55025</v>
          </cell>
          <cell r="B308" t="str">
            <v>Wages O.T.</v>
          </cell>
          <cell r="E308">
            <v>636.62</v>
          </cell>
          <cell r="F308">
            <v>425.9</v>
          </cell>
          <cell r="G308">
            <v>278.45999999999998</v>
          </cell>
          <cell r="H308">
            <v>1269.6099999999999</v>
          </cell>
          <cell r="I308">
            <v>580.07000000000005</v>
          </cell>
          <cell r="J308">
            <v>803.54</v>
          </cell>
          <cell r="K308">
            <v>467.98</v>
          </cell>
          <cell r="L308">
            <v>832.02</v>
          </cell>
          <cell r="M308">
            <v>17.989999999999998</v>
          </cell>
          <cell r="N308">
            <v>412.16</v>
          </cell>
          <cell r="O308">
            <v>650.38</v>
          </cell>
          <cell r="P308">
            <v>65.599999999999994</v>
          </cell>
          <cell r="Q308">
            <v>6440.3300000000008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1302.32</v>
          </cell>
          <cell r="F312">
            <v>934.4</v>
          </cell>
          <cell r="G312">
            <v>1150.47</v>
          </cell>
          <cell r="H312">
            <v>1167.9000000000001</v>
          </cell>
          <cell r="I312">
            <v>860.19</v>
          </cell>
          <cell r="J312">
            <v>884.97</v>
          </cell>
          <cell r="K312">
            <v>1058.24</v>
          </cell>
          <cell r="L312">
            <v>1180.19</v>
          </cell>
          <cell r="M312">
            <v>1055.3399999999999</v>
          </cell>
          <cell r="N312">
            <v>1038.93</v>
          </cell>
          <cell r="O312">
            <v>1185.43</v>
          </cell>
          <cell r="P312">
            <v>525.12</v>
          </cell>
          <cell r="Q312">
            <v>12343.500000000002</v>
          </cell>
        </row>
        <row r="313">
          <cell r="A313">
            <v>55060</v>
          </cell>
          <cell r="B313" t="str">
            <v>Group Insurance</v>
          </cell>
          <cell r="E313">
            <v>2215</v>
          </cell>
          <cell r="F313">
            <v>2215</v>
          </cell>
          <cell r="G313">
            <v>1935</v>
          </cell>
          <cell r="H313">
            <v>2495</v>
          </cell>
          <cell r="I313">
            <v>2215</v>
          </cell>
          <cell r="J313">
            <v>1919</v>
          </cell>
          <cell r="K313">
            <v>1919</v>
          </cell>
          <cell r="L313">
            <v>1919</v>
          </cell>
          <cell r="M313">
            <v>1691</v>
          </cell>
          <cell r="N313">
            <v>2147</v>
          </cell>
          <cell r="O313">
            <v>1711</v>
          </cell>
          <cell r="P313">
            <v>2215</v>
          </cell>
          <cell r="Q313">
            <v>24596</v>
          </cell>
        </row>
        <row r="314">
          <cell r="A314">
            <v>55065</v>
          </cell>
          <cell r="B314" t="str">
            <v>Vacation Pay</v>
          </cell>
          <cell r="E314">
            <v>303.81</v>
          </cell>
          <cell r="F314">
            <v>1016.29</v>
          </cell>
          <cell r="G314">
            <v>-198.06</v>
          </cell>
          <cell r="H314">
            <v>1145.3599999999999</v>
          </cell>
          <cell r="I314">
            <v>1042.8699999999999</v>
          </cell>
          <cell r="J314">
            <v>-719.54</v>
          </cell>
          <cell r="K314">
            <v>1222.3399999999999</v>
          </cell>
          <cell r="L314">
            <v>925.15</v>
          </cell>
          <cell r="M314">
            <v>1907.53</v>
          </cell>
          <cell r="N314">
            <v>789.75</v>
          </cell>
          <cell r="O314">
            <v>394.38</v>
          </cell>
          <cell r="P314">
            <v>930.27</v>
          </cell>
          <cell r="Q314">
            <v>8760.15</v>
          </cell>
        </row>
        <row r="315">
          <cell r="A315">
            <v>55070</v>
          </cell>
          <cell r="B315" t="str">
            <v>Sick Pay</v>
          </cell>
          <cell r="E315">
            <v>255.74</v>
          </cell>
          <cell r="F315">
            <v>163.92</v>
          </cell>
          <cell r="G315">
            <v>253.25</v>
          </cell>
          <cell r="H315">
            <v>-42.31</v>
          </cell>
          <cell r="I315">
            <v>0</v>
          </cell>
          <cell r="J315">
            <v>317.39999999999998</v>
          </cell>
          <cell r="K315">
            <v>165.6</v>
          </cell>
          <cell r="L315">
            <v>-138</v>
          </cell>
          <cell r="M315">
            <v>138</v>
          </cell>
          <cell r="N315">
            <v>216.36</v>
          </cell>
          <cell r="O315">
            <v>0</v>
          </cell>
          <cell r="P315">
            <v>317.60000000000002</v>
          </cell>
          <cell r="Q315">
            <v>1647.56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34.299999999999997</v>
          </cell>
          <cell r="I316">
            <v>29.01</v>
          </cell>
          <cell r="J316">
            <v>0</v>
          </cell>
          <cell r="K316">
            <v>0</v>
          </cell>
          <cell r="L316">
            <v>1292.83</v>
          </cell>
          <cell r="M316">
            <v>425.23</v>
          </cell>
          <cell r="N316">
            <v>50</v>
          </cell>
          <cell r="O316">
            <v>0</v>
          </cell>
          <cell r="P316">
            <v>0</v>
          </cell>
          <cell r="Q316">
            <v>1831.37</v>
          </cell>
        </row>
        <row r="317">
          <cell r="A317">
            <v>55090</v>
          </cell>
          <cell r="B317" t="str">
            <v>Uniforms</v>
          </cell>
          <cell r="E317">
            <v>711.08</v>
          </cell>
          <cell r="F317">
            <v>516.91999999999996</v>
          </cell>
          <cell r="G317">
            <v>548.66</v>
          </cell>
          <cell r="H317">
            <v>420.37</v>
          </cell>
          <cell r="I317">
            <v>237.53</v>
          </cell>
          <cell r="J317">
            <v>620.41999999999996</v>
          </cell>
          <cell r="K317">
            <v>488.2</v>
          </cell>
          <cell r="L317">
            <v>1071.5999999999999</v>
          </cell>
          <cell r="M317">
            <v>360.8</v>
          </cell>
          <cell r="N317">
            <v>378.21</v>
          </cell>
          <cell r="O317">
            <v>414.33</v>
          </cell>
          <cell r="P317">
            <v>378.31</v>
          </cell>
          <cell r="Q317">
            <v>6146.43</v>
          </cell>
        </row>
        <row r="318">
          <cell r="A318">
            <v>55115</v>
          </cell>
          <cell r="B318" t="str">
            <v>Pension and Profit Sharing</v>
          </cell>
          <cell r="E318">
            <v>75.61</v>
          </cell>
          <cell r="F318">
            <v>80.2</v>
          </cell>
          <cell r="G318">
            <v>115.17</v>
          </cell>
          <cell r="H318">
            <v>81.77</v>
          </cell>
          <cell r="I318">
            <v>90.46</v>
          </cell>
          <cell r="J318">
            <v>86.97</v>
          </cell>
          <cell r="K318">
            <v>86.46</v>
          </cell>
          <cell r="L318">
            <v>85.09</v>
          </cell>
          <cell r="M318">
            <v>75.69</v>
          </cell>
          <cell r="N318">
            <v>120.4</v>
          </cell>
          <cell r="O318">
            <v>78.64</v>
          </cell>
          <cell r="P318">
            <v>73.08</v>
          </cell>
          <cell r="Q318">
            <v>1049.54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6822.4</v>
          </cell>
          <cell r="F321">
            <v>7408.98</v>
          </cell>
          <cell r="G321">
            <v>6676.59</v>
          </cell>
          <cell r="H321">
            <v>10883.54</v>
          </cell>
          <cell r="I321">
            <v>6756.74</v>
          </cell>
          <cell r="J321">
            <v>6992.66</v>
          </cell>
          <cell r="K321">
            <v>7598.15</v>
          </cell>
          <cell r="L321">
            <v>6124.07</v>
          </cell>
          <cell r="M321">
            <v>6075.32</v>
          </cell>
          <cell r="N321">
            <v>1985.95</v>
          </cell>
          <cell r="O321">
            <v>4110.71</v>
          </cell>
          <cell r="P321">
            <v>5007.25</v>
          </cell>
          <cell r="Q321">
            <v>76442.360000000015</v>
          </cell>
        </row>
        <row r="322">
          <cell r="A322">
            <v>55125</v>
          </cell>
          <cell r="B322" t="str">
            <v>Operating Supplies</v>
          </cell>
          <cell r="E322">
            <v>208.43</v>
          </cell>
          <cell r="F322">
            <v>96</v>
          </cell>
          <cell r="G322">
            <v>0</v>
          </cell>
          <cell r="H322">
            <v>269.91000000000003</v>
          </cell>
          <cell r="I322">
            <v>134.9</v>
          </cell>
          <cell r="J322">
            <v>0</v>
          </cell>
          <cell r="K322">
            <v>0</v>
          </cell>
          <cell r="L322">
            <v>242.16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951.4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107.12</v>
          </cell>
          <cell r="G323">
            <v>103.06</v>
          </cell>
          <cell r="H323">
            <v>127.6</v>
          </cell>
          <cell r="I323">
            <v>177.2</v>
          </cell>
          <cell r="J323">
            <v>0</v>
          </cell>
          <cell r="K323">
            <v>402.9</v>
          </cell>
          <cell r="L323">
            <v>0</v>
          </cell>
          <cell r="M323">
            <v>1045.6400000000001</v>
          </cell>
          <cell r="N323">
            <v>613.79999999999995</v>
          </cell>
          <cell r="O323">
            <v>0.01</v>
          </cell>
          <cell r="P323">
            <v>0</v>
          </cell>
          <cell r="Q323">
            <v>2577.33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145.91</v>
          </cell>
          <cell r="F331">
            <v>170</v>
          </cell>
          <cell r="G331">
            <v>160.13999999999999</v>
          </cell>
          <cell r="H331">
            <v>153.57</v>
          </cell>
          <cell r="I331">
            <v>132.77000000000001</v>
          </cell>
          <cell r="J331">
            <v>124.01</v>
          </cell>
          <cell r="K331">
            <v>109.77</v>
          </cell>
          <cell r="L331">
            <v>522.32000000000005</v>
          </cell>
          <cell r="M331">
            <v>123.5</v>
          </cell>
          <cell r="N331">
            <v>114.69</v>
          </cell>
          <cell r="O331">
            <v>122.68</v>
          </cell>
          <cell r="P331">
            <v>122.68</v>
          </cell>
          <cell r="Q331">
            <v>2002.04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A337" t="str">
            <v>Total Container</v>
          </cell>
          <cell r="E337">
            <v>22798.61</v>
          </cell>
          <cell r="F337">
            <v>21377.199999999997</v>
          </cell>
          <cell r="G337">
            <v>23084.41</v>
          </cell>
          <cell r="H337">
            <v>28922.319999999996</v>
          </cell>
          <cell r="I337">
            <v>20265.18</v>
          </cell>
          <cell r="J337">
            <v>19561.219999999998</v>
          </cell>
          <cell r="K337">
            <v>23043.72</v>
          </cell>
          <cell r="L337">
            <v>25697.919999999998</v>
          </cell>
          <cell r="M337">
            <v>22274.94</v>
          </cell>
          <cell r="N337">
            <v>17330.62</v>
          </cell>
          <cell r="O337">
            <v>19022.799999999996</v>
          </cell>
          <cell r="P337">
            <v>19436.920000000002</v>
          </cell>
          <cell r="Q337">
            <v>262815.86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21484.6</v>
          </cell>
          <cell r="F340">
            <v>20461.52</v>
          </cell>
          <cell r="G340">
            <v>23530.74</v>
          </cell>
          <cell r="H340">
            <v>22507.68</v>
          </cell>
          <cell r="I340">
            <v>21484.6</v>
          </cell>
          <cell r="J340">
            <v>22507.66</v>
          </cell>
          <cell r="K340">
            <v>22636.52</v>
          </cell>
          <cell r="L340">
            <v>22649.4</v>
          </cell>
          <cell r="M340">
            <v>22649.39</v>
          </cell>
          <cell r="N340">
            <v>21768.59</v>
          </cell>
          <cell r="O340">
            <v>22733.7</v>
          </cell>
          <cell r="P340">
            <v>23898.34</v>
          </cell>
          <cell r="Q340">
            <v>268312.74</v>
          </cell>
        </row>
        <row r="341">
          <cell r="A341">
            <v>56020</v>
          </cell>
          <cell r="B341" t="str">
            <v>Wages Regular</v>
          </cell>
          <cell r="E341">
            <v>4948.7299999999996</v>
          </cell>
          <cell r="F341">
            <v>4243.8599999999997</v>
          </cell>
          <cell r="G341">
            <v>5249.43</v>
          </cell>
          <cell r="H341">
            <v>5618.66</v>
          </cell>
          <cell r="I341">
            <v>4920.93</v>
          </cell>
          <cell r="J341">
            <v>5799.39</v>
          </cell>
          <cell r="K341">
            <v>5404.71</v>
          </cell>
          <cell r="L341">
            <v>5365.56</v>
          </cell>
          <cell r="M341">
            <v>4903.59</v>
          </cell>
          <cell r="N341">
            <v>5263.01</v>
          </cell>
          <cell r="O341">
            <v>5800.6</v>
          </cell>
          <cell r="P341">
            <v>5428.54</v>
          </cell>
          <cell r="Q341">
            <v>62947.01</v>
          </cell>
        </row>
        <row r="342">
          <cell r="A342">
            <v>56025</v>
          </cell>
          <cell r="B342" t="str">
            <v>Wages O.T.</v>
          </cell>
          <cell r="E342">
            <v>515.38</v>
          </cell>
          <cell r="F342">
            <v>23.34</v>
          </cell>
          <cell r="G342">
            <v>199.47</v>
          </cell>
          <cell r="H342">
            <v>439.74</v>
          </cell>
          <cell r="I342">
            <v>937.69</v>
          </cell>
          <cell r="J342">
            <v>676.04</v>
          </cell>
          <cell r="K342">
            <v>89.23</v>
          </cell>
          <cell r="L342">
            <v>691.05</v>
          </cell>
          <cell r="M342">
            <v>707.32</v>
          </cell>
          <cell r="N342">
            <v>322.20999999999998</v>
          </cell>
          <cell r="O342">
            <v>737.63</v>
          </cell>
          <cell r="P342">
            <v>791.29</v>
          </cell>
          <cell r="Q342">
            <v>6130.3899999999994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A347">
            <v>56050</v>
          </cell>
          <cell r="B347" t="str">
            <v>Payroll Taxes</v>
          </cell>
          <cell r="E347">
            <v>3178.64</v>
          </cell>
          <cell r="F347">
            <v>2251.66</v>
          </cell>
          <cell r="G347">
            <v>2524.9499999999998</v>
          </cell>
          <cell r="H347">
            <v>2497.5100000000002</v>
          </cell>
          <cell r="I347">
            <v>2309.15</v>
          </cell>
          <cell r="J347">
            <v>2588.5</v>
          </cell>
          <cell r="K347">
            <v>2219.94</v>
          </cell>
          <cell r="L347">
            <v>1586.57</v>
          </cell>
          <cell r="M347">
            <v>1804.92</v>
          </cell>
          <cell r="N347">
            <v>1787.26</v>
          </cell>
          <cell r="O347">
            <v>1971.2</v>
          </cell>
          <cell r="P347">
            <v>1725.76</v>
          </cell>
          <cell r="Q347">
            <v>26446.059999999994</v>
          </cell>
        </row>
        <row r="348">
          <cell r="A348">
            <v>56060</v>
          </cell>
          <cell r="B348" t="str">
            <v>Group Insurance</v>
          </cell>
          <cell r="E348">
            <v>2508.5</v>
          </cell>
          <cell r="F348">
            <v>2315.5</v>
          </cell>
          <cell r="G348">
            <v>2043</v>
          </cell>
          <cell r="H348">
            <v>2781</v>
          </cell>
          <cell r="I348">
            <v>2412</v>
          </cell>
          <cell r="J348">
            <v>1237</v>
          </cell>
          <cell r="K348">
            <v>1237</v>
          </cell>
          <cell r="L348">
            <v>1237</v>
          </cell>
          <cell r="M348">
            <v>868</v>
          </cell>
          <cell r="N348">
            <v>1606</v>
          </cell>
          <cell r="O348">
            <v>1237</v>
          </cell>
          <cell r="P348">
            <v>1237</v>
          </cell>
          <cell r="Q348">
            <v>20719</v>
          </cell>
        </row>
        <row r="349">
          <cell r="A349">
            <v>56065</v>
          </cell>
          <cell r="B349" t="str">
            <v>Vacation Pay</v>
          </cell>
          <cell r="E349">
            <v>2015.83</v>
          </cell>
          <cell r="F349">
            <v>1112.7</v>
          </cell>
          <cell r="G349">
            <v>1240.4000000000001</v>
          </cell>
          <cell r="H349">
            <v>1221.3699999999999</v>
          </cell>
          <cell r="I349">
            <v>1789.21</v>
          </cell>
          <cell r="J349">
            <v>2096.9899999999998</v>
          </cell>
          <cell r="K349">
            <v>-3773.2</v>
          </cell>
          <cell r="L349">
            <v>-940.29</v>
          </cell>
          <cell r="M349">
            <v>2549.7399999999998</v>
          </cell>
          <cell r="N349">
            <v>360.95</v>
          </cell>
          <cell r="O349">
            <v>2162.4499999999998</v>
          </cell>
          <cell r="P349">
            <v>2200.5700000000002</v>
          </cell>
          <cell r="Q349">
            <v>12036.72</v>
          </cell>
        </row>
        <row r="350">
          <cell r="A350">
            <v>56070</v>
          </cell>
          <cell r="B350" t="str">
            <v>Sick Pay</v>
          </cell>
          <cell r="E350">
            <v>-88.92</v>
          </cell>
          <cell r="F350">
            <v>208.16</v>
          </cell>
          <cell r="G350">
            <v>-102.08</v>
          </cell>
          <cell r="H350">
            <v>0</v>
          </cell>
          <cell r="I350">
            <v>487.17</v>
          </cell>
          <cell r="J350">
            <v>-182.69</v>
          </cell>
          <cell r="K350">
            <v>304.48</v>
          </cell>
          <cell r="L350">
            <v>182.69</v>
          </cell>
          <cell r="M350">
            <v>124.67</v>
          </cell>
          <cell r="N350">
            <v>66.48</v>
          </cell>
          <cell r="O350">
            <v>0</v>
          </cell>
          <cell r="P350">
            <v>0</v>
          </cell>
          <cell r="Q350">
            <v>999.96000000000015</v>
          </cell>
        </row>
        <row r="351">
          <cell r="A351">
            <v>56086</v>
          </cell>
          <cell r="B351" t="str">
            <v>Safety and Training</v>
          </cell>
          <cell r="E351">
            <v>86.34</v>
          </cell>
          <cell r="F351">
            <v>16.23</v>
          </cell>
          <cell r="G351">
            <v>31.23</v>
          </cell>
          <cell r="H351">
            <v>21.48</v>
          </cell>
          <cell r="I351">
            <v>0</v>
          </cell>
          <cell r="J351">
            <v>64.92</v>
          </cell>
          <cell r="K351">
            <v>0</v>
          </cell>
          <cell r="L351">
            <v>80.650000000000006</v>
          </cell>
          <cell r="M351">
            <v>0</v>
          </cell>
          <cell r="N351">
            <v>121.71</v>
          </cell>
          <cell r="O351">
            <v>0</v>
          </cell>
          <cell r="P351">
            <v>0</v>
          </cell>
          <cell r="Q351">
            <v>422.56</v>
          </cell>
        </row>
        <row r="352">
          <cell r="A352">
            <v>56090</v>
          </cell>
          <cell r="B352" t="str">
            <v>Uniforms</v>
          </cell>
          <cell r="E352">
            <v>356.19</v>
          </cell>
          <cell r="F352">
            <v>519.97</v>
          </cell>
          <cell r="G352">
            <v>1421.43</v>
          </cell>
          <cell r="H352">
            <v>967.63</v>
          </cell>
          <cell r="I352">
            <v>1153.95</v>
          </cell>
          <cell r="J352">
            <v>1314.26</v>
          </cell>
          <cell r="K352">
            <v>1629.69</v>
          </cell>
          <cell r="L352">
            <v>1082.08</v>
          </cell>
          <cell r="M352">
            <v>1087.67</v>
          </cell>
          <cell r="N352">
            <v>1240.51</v>
          </cell>
          <cell r="O352">
            <v>1230.1199999999999</v>
          </cell>
          <cell r="P352">
            <v>1719.85</v>
          </cell>
          <cell r="Q352">
            <v>13723.35</v>
          </cell>
        </row>
        <row r="353">
          <cell r="A353">
            <v>56095</v>
          </cell>
          <cell r="B353" t="str">
            <v>Empl &amp; Commun Activ</v>
          </cell>
          <cell r="E353">
            <v>242.51</v>
          </cell>
          <cell r="F353">
            <v>-88.98</v>
          </cell>
          <cell r="G353">
            <v>0</v>
          </cell>
          <cell r="H353">
            <v>30.82</v>
          </cell>
          <cell r="I353">
            <v>161.91999999999999</v>
          </cell>
          <cell r="J353">
            <v>154.44999999999999</v>
          </cell>
          <cell r="K353">
            <v>0</v>
          </cell>
          <cell r="L353">
            <v>81.739999999999995</v>
          </cell>
          <cell r="M353">
            <v>97.68</v>
          </cell>
          <cell r="N353">
            <v>250.97</v>
          </cell>
          <cell r="O353">
            <v>-60.35</v>
          </cell>
          <cell r="P353">
            <v>0</v>
          </cell>
          <cell r="Q353">
            <v>870.75999999999988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259.32</v>
          </cell>
          <cell r="F356">
            <v>257.68</v>
          </cell>
          <cell r="G356">
            <v>386.43</v>
          </cell>
          <cell r="H356">
            <v>258.10000000000002</v>
          </cell>
          <cell r="I356">
            <v>332.41</v>
          </cell>
          <cell r="J356">
            <v>433.93</v>
          </cell>
          <cell r="K356">
            <v>427.05</v>
          </cell>
          <cell r="L356">
            <v>424.39</v>
          </cell>
          <cell r="M356">
            <v>428.34</v>
          </cell>
          <cell r="N356">
            <v>657.37</v>
          </cell>
          <cell r="O356">
            <v>545.69000000000005</v>
          </cell>
          <cell r="P356">
            <v>433.37</v>
          </cell>
          <cell r="Q356">
            <v>4844.0800000000008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391.66</v>
          </cell>
          <cell r="F359">
            <v>526.79999999999995</v>
          </cell>
          <cell r="G359">
            <v>580.32000000000005</v>
          </cell>
          <cell r="H359">
            <v>1039.98</v>
          </cell>
          <cell r="I359">
            <v>-623.28</v>
          </cell>
          <cell r="J359">
            <v>102.55</v>
          </cell>
          <cell r="K359">
            <v>582.14</v>
          </cell>
          <cell r="L359">
            <v>366.9</v>
          </cell>
          <cell r="M359">
            <v>350.1</v>
          </cell>
          <cell r="N359">
            <v>0</v>
          </cell>
          <cell r="O359">
            <v>255.27</v>
          </cell>
          <cell r="P359">
            <v>127.61</v>
          </cell>
          <cell r="Q359">
            <v>3700.05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1519.45</v>
          </cell>
          <cell r="F364">
            <v>1450.07</v>
          </cell>
          <cell r="G364">
            <v>1554.65</v>
          </cell>
          <cell r="H364">
            <v>4434.3500000000004</v>
          </cell>
          <cell r="I364">
            <v>-1597.73</v>
          </cell>
          <cell r="J364">
            <v>1513.67</v>
          </cell>
          <cell r="K364">
            <v>1505.33</v>
          </cell>
          <cell r="L364">
            <v>5156.7</v>
          </cell>
          <cell r="M364">
            <v>1422.01</v>
          </cell>
          <cell r="N364">
            <v>1404.71</v>
          </cell>
          <cell r="O364">
            <v>4969.07</v>
          </cell>
          <cell r="P364">
            <v>2885.81</v>
          </cell>
          <cell r="Q364">
            <v>26218.09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23</v>
          </cell>
          <cell r="G365">
            <v>32.75</v>
          </cell>
          <cell r="H365">
            <v>17.62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14.84</v>
          </cell>
          <cell r="O365">
            <v>-12.97</v>
          </cell>
          <cell r="P365">
            <v>0</v>
          </cell>
          <cell r="Q365">
            <v>75.240000000000009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34.36</v>
          </cell>
          <cell r="K366">
            <v>0</v>
          </cell>
          <cell r="L366">
            <v>0</v>
          </cell>
          <cell r="M366">
            <v>0</v>
          </cell>
          <cell r="N366">
            <v>348.63</v>
          </cell>
          <cell r="O366">
            <v>-333.79</v>
          </cell>
          <cell r="P366">
            <v>0</v>
          </cell>
          <cell r="Q366">
            <v>49.199999999999989</v>
          </cell>
        </row>
        <row r="367">
          <cell r="A367">
            <v>56210</v>
          </cell>
          <cell r="B367" t="str">
            <v>Office Supply and Equip</v>
          </cell>
          <cell r="E367">
            <v>302.63</v>
          </cell>
          <cell r="F367">
            <v>422.29</v>
          </cell>
          <cell r="G367">
            <v>391.69</v>
          </cell>
          <cell r="H367">
            <v>179.55</v>
          </cell>
          <cell r="I367">
            <v>722.74</v>
          </cell>
          <cell r="J367">
            <v>352.24</v>
          </cell>
          <cell r="K367">
            <v>0</v>
          </cell>
          <cell r="L367">
            <v>741.46</v>
          </cell>
          <cell r="M367">
            <v>364.82</v>
          </cell>
          <cell r="N367">
            <v>0</v>
          </cell>
          <cell r="O367">
            <v>886.4</v>
          </cell>
          <cell r="P367">
            <v>0</v>
          </cell>
          <cell r="Q367">
            <v>4363.8200000000006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37720.86</v>
          </cell>
          <cell r="F371">
            <v>33743.800000000003</v>
          </cell>
          <cell r="G371">
            <v>39084.410000000011</v>
          </cell>
          <cell r="H371">
            <v>42015.490000000013</v>
          </cell>
          <cell r="I371">
            <v>34490.759999999995</v>
          </cell>
          <cell r="J371">
            <v>38693.26999999999</v>
          </cell>
          <cell r="K371">
            <v>32262.889999999992</v>
          </cell>
          <cell r="L371">
            <v>38705.899999999994</v>
          </cell>
          <cell r="M371">
            <v>37358.249999999993</v>
          </cell>
          <cell r="N371">
            <v>35213.239999999991</v>
          </cell>
          <cell r="O371">
            <v>42122.020000000004</v>
          </cell>
          <cell r="P371">
            <v>40448.14</v>
          </cell>
          <cell r="Q371">
            <v>451859.03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142.55000000000001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1177.5899999999999</v>
          </cell>
          <cell r="O376">
            <v>-1102.77</v>
          </cell>
          <cell r="P376">
            <v>0</v>
          </cell>
          <cell r="Q376">
            <v>217.36999999999989</v>
          </cell>
        </row>
        <row r="377">
          <cell r="A377">
            <v>57147</v>
          </cell>
          <cell r="B377" t="str">
            <v>Bldg &amp; Property</v>
          </cell>
          <cell r="E377">
            <v>5273.81</v>
          </cell>
          <cell r="F377">
            <v>1312.43</v>
          </cell>
          <cell r="G377">
            <v>1899.21</v>
          </cell>
          <cell r="H377">
            <v>1309.79</v>
          </cell>
          <cell r="I377">
            <v>1872.61</v>
          </cell>
          <cell r="J377">
            <v>1128</v>
          </cell>
          <cell r="K377">
            <v>1740.26</v>
          </cell>
          <cell r="L377">
            <v>3083.68</v>
          </cell>
          <cell r="M377">
            <v>2114.81</v>
          </cell>
          <cell r="N377">
            <v>1811.92</v>
          </cell>
          <cell r="O377">
            <v>3002.6</v>
          </cell>
          <cell r="P377">
            <v>2169.63</v>
          </cell>
          <cell r="Q377">
            <v>26718.750000000004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461.43</v>
          </cell>
          <cell r="F380">
            <v>96.57</v>
          </cell>
          <cell r="G380">
            <v>117.6</v>
          </cell>
          <cell r="H380">
            <v>83.43</v>
          </cell>
          <cell r="I380">
            <v>90.9</v>
          </cell>
          <cell r="J380">
            <v>57.15</v>
          </cell>
          <cell r="K380">
            <v>89.42</v>
          </cell>
          <cell r="L380">
            <v>52.59</v>
          </cell>
          <cell r="M380">
            <v>307.08</v>
          </cell>
          <cell r="N380">
            <v>59.56</v>
          </cell>
          <cell r="O380">
            <v>541.69000000000005</v>
          </cell>
          <cell r="P380">
            <v>104.21</v>
          </cell>
          <cell r="Q380">
            <v>2061.6299999999997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5891.03</v>
          </cell>
          <cell r="F383">
            <v>6528.62</v>
          </cell>
          <cell r="G383">
            <v>5891.03</v>
          </cell>
          <cell r="H383">
            <v>5800.95</v>
          </cell>
          <cell r="I383">
            <v>5800.95</v>
          </cell>
          <cell r="J383">
            <v>5800.95</v>
          </cell>
          <cell r="K383">
            <v>5800.95</v>
          </cell>
          <cell r="L383">
            <v>5800.95</v>
          </cell>
          <cell r="M383">
            <v>4412</v>
          </cell>
          <cell r="N383">
            <v>4412</v>
          </cell>
          <cell r="O383">
            <v>5800.95</v>
          </cell>
          <cell r="P383">
            <v>13259</v>
          </cell>
          <cell r="Q383">
            <v>75199.37999999999</v>
          </cell>
        </row>
        <row r="384">
          <cell r="A384">
            <v>57175</v>
          </cell>
          <cell r="B384" t="str">
            <v>Equipment Vehicle Rental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1912.5</v>
          </cell>
          <cell r="F387">
            <v>1912.5</v>
          </cell>
          <cell r="G387">
            <v>1912.5</v>
          </cell>
          <cell r="H387">
            <v>1912.5</v>
          </cell>
          <cell r="I387">
            <v>2520</v>
          </cell>
          <cell r="J387">
            <v>2520</v>
          </cell>
          <cell r="K387">
            <v>2678.73</v>
          </cell>
          <cell r="L387">
            <v>2580.4699999999998</v>
          </cell>
          <cell r="M387">
            <v>2576.33</v>
          </cell>
          <cell r="N387">
            <v>2636.37</v>
          </cell>
          <cell r="O387">
            <v>2511.33</v>
          </cell>
          <cell r="P387">
            <v>2531.54</v>
          </cell>
          <cell r="Q387">
            <v>28204.769999999997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4.5</v>
          </cell>
          <cell r="H388">
            <v>4.5</v>
          </cell>
          <cell r="I388">
            <v>4.5</v>
          </cell>
          <cell r="J388">
            <v>4.5</v>
          </cell>
          <cell r="K388">
            <v>18</v>
          </cell>
          <cell r="L388">
            <v>4.5</v>
          </cell>
          <cell r="M388">
            <v>4.5</v>
          </cell>
          <cell r="N388">
            <v>4.5</v>
          </cell>
          <cell r="O388">
            <v>4.5</v>
          </cell>
          <cell r="P388">
            <v>0</v>
          </cell>
          <cell r="Q388">
            <v>54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18100.03</v>
          </cell>
          <cell r="K390">
            <v>1254.3699999999999</v>
          </cell>
          <cell r="L390">
            <v>1448.12</v>
          </cell>
          <cell r="M390">
            <v>-11585</v>
          </cell>
          <cell r="N390">
            <v>0</v>
          </cell>
          <cell r="O390">
            <v>0</v>
          </cell>
          <cell r="P390">
            <v>0</v>
          </cell>
          <cell r="Q390">
            <v>9217.5199999999968</v>
          </cell>
        </row>
        <row r="391">
          <cell r="A391">
            <v>57275</v>
          </cell>
          <cell r="B391" t="str">
            <v>Property Taxes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</row>
        <row r="392">
          <cell r="A392">
            <v>57280</v>
          </cell>
          <cell r="B392" t="str">
            <v>Other Taxes</v>
          </cell>
          <cell r="E392">
            <v>459</v>
          </cell>
          <cell r="F392">
            <v>459</v>
          </cell>
          <cell r="G392">
            <v>459</v>
          </cell>
          <cell r="H392">
            <v>459</v>
          </cell>
          <cell r="I392">
            <v>459</v>
          </cell>
          <cell r="J392">
            <v>459</v>
          </cell>
          <cell r="K392">
            <v>459</v>
          </cell>
          <cell r="L392">
            <v>459</v>
          </cell>
          <cell r="M392">
            <v>459</v>
          </cell>
          <cell r="N392">
            <v>459</v>
          </cell>
          <cell r="O392">
            <v>459</v>
          </cell>
          <cell r="P392">
            <v>459</v>
          </cell>
          <cell r="Q392">
            <v>5508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0</v>
          </cell>
          <cell r="P393">
            <v>631.95000000000005</v>
          </cell>
          <cell r="Q393">
            <v>898.90000000000009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62.5</v>
          </cell>
          <cell r="F395">
            <v>62.5</v>
          </cell>
          <cell r="G395">
            <v>62.5</v>
          </cell>
          <cell r="H395">
            <v>62.5</v>
          </cell>
          <cell r="I395">
            <v>62.5</v>
          </cell>
          <cell r="J395">
            <v>62.5</v>
          </cell>
          <cell r="K395">
            <v>62.5</v>
          </cell>
          <cell r="L395">
            <v>62.5</v>
          </cell>
          <cell r="M395">
            <v>62.5</v>
          </cell>
          <cell r="N395">
            <v>0</v>
          </cell>
          <cell r="O395">
            <v>125</v>
          </cell>
          <cell r="P395">
            <v>0</v>
          </cell>
          <cell r="Q395">
            <v>687.5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15</v>
          </cell>
          <cell r="O398">
            <v>0</v>
          </cell>
          <cell r="P398">
            <v>80</v>
          </cell>
          <cell r="Q398">
            <v>95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79.209999999999994</v>
          </cell>
          <cell r="F400">
            <v>79.209999999999994</v>
          </cell>
          <cell r="G400">
            <v>79.209999999999994</v>
          </cell>
          <cell r="H400">
            <v>129.57</v>
          </cell>
          <cell r="I400">
            <v>342.55</v>
          </cell>
          <cell r="J400">
            <v>129.55000000000001</v>
          </cell>
          <cell r="K400">
            <v>129.55000000000001</v>
          </cell>
          <cell r="L400">
            <v>129.55000000000001</v>
          </cell>
          <cell r="M400">
            <v>129.55000000000001</v>
          </cell>
          <cell r="N400">
            <v>129.55000000000001</v>
          </cell>
          <cell r="O400">
            <v>129.55000000000001</v>
          </cell>
          <cell r="P400">
            <v>39.549999999999997</v>
          </cell>
          <cell r="Q400">
            <v>1526.5999999999997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14139.48</v>
          </cell>
          <cell r="F406">
            <v>10450.829999999998</v>
          </cell>
          <cell r="G406">
            <v>10425.549999999999</v>
          </cell>
          <cell r="H406">
            <v>9904.7899999999991</v>
          </cell>
          <cell r="I406">
            <v>11153.009999999998</v>
          </cell>
          <cell r="J406">
            <v>28261.679999999997</v>
          </cell>
          <cell r="K406">
            <v>12232.779999999999</v>
          </cell>
          <cell r="L406">
            <v>13621.359999999997</v>
          </cell>
          <cell r="M406">
            <v>-1519.2300000000007</v>
          </cell>
          <cell r="N406">
            <v>10972.439999999999</v>
          </cell>
          <cell r="O406">
            <v>11471.849999999999</v>
          </cell>
          <cell r="P406">
            <v>19274.88</v>
          </cell>
          <cell r="Q406">
            <v>150389.41999999998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-2328.46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-2328.46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6884.94</v>
          </cell>
          <cell r="F417">
            <v>6884.94</v>
          </cell>
          <cell r="G417">
            <v>6884.94</v>
          </cell>
          <cell r="H417">
            <v>6884.94</v>
          </cell>
          <cell r="I417">
            <v>6884.94</v>
          </cell>
          <cell r="J417">
            <v>6884.94</v>
          </cell>
          <cell r="K417">
            <v>6884.94</v>
          </cell>
          <cell r="L417">
            <v>6884.94</v>
          </cell>
          <cell r="M417">
            <v>6884.94</v>
          </cell>
          <cell r="N417">
            <v>6884.94</v>
          </cell>
          <cell r="O417">
            <v>6884.94</v>
          </cell>
          <cell r="P417">
            <v>6884.94</v>
          </cell>
          <cell r="Q417">
            <v>82619.280000000013</v>
          </cell>
        </row>
        <row r="418">
          <cell r="A418">
            <v>59341</v>
          </cell>
          <cell r="B418" t="str">
            <v>A&amp;L - Current Year Claims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2600</v>
          </cell>
          <cell r="Q418">
            <v>2600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0.3</v>
          </cell>
          <cell r="J419">
            <v>-0.15</v>
          </cell>
          <cell r="K419">
            <v>1577.07</v>
          </cell>
          <cell r="L419">
            <v>0.05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1577.27</v>
          </cell>
        </row>
        <row r="420">
          <cell r="A420">
            <v>59343</v>
          </cell>
          <cell r="B420" t="str">
            <v>WC - Current Year Claims</v>
          </cell>
          <cell r="E420">
            <v>53330.6</v>
          </cell>
          <cell r="F420">
            <v>13301</v>
          </cell>
          <cell r="G420">
            <v>13532.93</v>
          </cell>
          <cell r="H420">
            <v>-35945.980000000003</v>
          </cell>
          <cell r="I420">
            <v>151.47999999999999</v>
          </cell>
          <cell r="J420">
            <v>0</v>
          </cell>
          <cell r="K420">
            <v>-5630.29</v>
          </cell>
          <cell r="L420">
            <v>19.420000000000002</v>
          </cell>
          <cell r="M420">
            <v>28.64</v>
          </cell>
          <cell r="N420">
            <v>6955.88</v>
          </cell>
          <cell r="O420">
            <v>11900</v>
          </cell>
          <cell r="P420">
            <v>2180.23</v>
          </cell>
          <cell r="Q420">
            <v>59823.909999999996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66006.16</v>
          </cell>
          <cell r="I421">
            <v>2800</v>
          </cell>
          <cell r="J421">
            <v>-3742.81</v>
          </cell>
          <cell r="K421">
            <v>36406.36</v>
          </cell>
          <cell r="L421">
            <v>0</v>
          </cell>
          <cell r="M421">
            <v>28.28</v>
          </cell>
          <cell r="N421">
            <v>4000</v>
          </cell>
          <cell r="O421">
            <v>-547</v>
          </cell>
          <cell r="P421">
            <v>12729.61</v>
          </cell>
          <cell r="Q421">
            <v>117680.6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-3539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2099.67</v>
          </cell>
          <cell r="Q423">
            <v>-1439.33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A425">
            <v>59500</v>
          </cell>
          <cell r="B425" t="str">
            <v>Workers Comp Prem</v>
          </cell>
          <cell r="E425">
            <v>1104</v>
          </cell>
          <cell r="F425">
            <v>4000</v>
          </cell>
          <cell r="G425">
            <v>4000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27104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57780.54</v>
          </cell>
          <cell r="F428">
            <v>24185.94</v>
          </cell>
          <cell r="G428">
            <v>22089.41</v>
          </cell>
          <cell r="H428">
            <v>38945.119999999995</v>
          </cell>
          <cell r="I428">
            <v>10836.72</v>
          </cell>
          <cell r="J428">
            <v>5141.9799999999996</v>
          </cell>
          <cell r="K428">
            <v>41238.080000000002</v>
          </cell>
          <cell r="L428">
            <v>8904.41</v>
          </cell>
          <cell r="M428">
            <v>9941.86</v>
          </cell>
          <cell r="N428">
            <v>20840.82</v>
          </cell>
          <cell r="O428">
            <v>21237.94</v>
          </cell>
          <cell r="P428">
            <v>26494.449999999997</v>
          </cell>
          <cell r="Q428">
            <v>287637.27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145.82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145.82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145.82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145.82</v>
          </cell>
        </row>
        <row r="435">
          <cell r="A435" t="str">
            <v>Total Operating Costs</v>
          </cell>
          <cell r="E435">
            <v>556322.18999999994</v>
          </cell>
          <cell r="F435">
            <v>483088.13</v>
          </cell>
          <cell r="G435">
            <v>533902.79</v>
          </cell>
          <cell r="H435">
            <v>564081.47</v>
          </cell>
          <cell r="I435">
            <v>483474.26</v>
          </cell>
          <cell r="J435">
            <v>500744.69999999995</v>
          </cell>
          <cell r="K435">
            <v>514379.49999999994</v>
          </cell>
          <cell r="L435">
            <v>499533.73</v>
          </cell>
          <cell r="M435">
            <v>480587.02</v>
          </cell>
          <cell r="N435">
            <v>468427.15999999992</v>
          </cell>
          <cell r="O435">
            <v>510740</v>
          </cell>
          <cell r="P435">
            <v>507649</v>
          </cell>
          <cell r="Q435">
            <v>6102929.9500000002</v>
          </cell>
        </row>
        <row r="437">
          <cell r="A437" t="str">
            <v>Gross Profit</v>
          </cell>
          <cell r="E437">
            <v>283635.74000000011</v>
          </cell>
          <cell r="F437">
            <v>397011.87</v>
          </cell>
          <cell r="G437">
            <v>293409.25999999989</v>
          </cell>
          <cell r="H437">
            <v>295183.43000000005</v>
          </cell>
          <cell r="I437">
            <v>372092.71999999974</v>
          </cell>
          <cell r="J437">
            <v>350748.59000000008</v>
          </cell>
          <cell r="K437">
            <v>347516.12000000005</v>
          </cell>
          <cell r="L437">
            <v>388020.01</v>
          </cell>
          <cell r="M437">
            <v>377828.52</v>
          </cell>
          <cell r="N437">
            <v>382225.52999999991</v>
          </cell>
          <cell r="O437">
            <v>311431.2100000002</v>
          </cell>
          <cell r="P437">
            <v>306754.91999999981</v>
          </cell>
          <cell r="Q437">
            <v>4105857.9199999953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3237.6</v>
          </cell>
          <cell r="Q470">
            <v>3237.6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3237.6</v>
          </cell>
          <cell r="Q480">
            <v>3237.6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28808.37</v>
          </cell>
          <cell r="F483">
            <v>29237.93</v>
          </cell>
          <cell r="G483">
            <v>34055.660000000003</v>
          </cell>
          <cell r="H483">
            <v>32303.54</v>
          </cell>
          <cell r="I483">
            <v>32394.99</v>
          </cell>
          <cell r="J483">
            <v>34374</v>
          </cell>
          <cell r="K483">
            <v>35547.46</v>
          </cell>
          <cell r="L483">
            <v>34794.910000000003</v>
          </cell>
          <cell r="M483">
            <v>35448.120000000003</v>
          </cell>
          <cell r="N483">
            <v>34195.99</v>
          </cell>
          <cell r="O483">
            <v>35269.089999999997</v>
          </cell>
          <cell r="P483">
            <v>37099.64</v>
          </cell>
          <cell r="Q483">
            <v>403529.69999999995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28572.240000000002</v>
          </cell>
          <cell r="F485">
            <v>30096.06</v>
          </cell>
          <cell r="G485">
            <v>32883.68</v>
          </cell>
          <cell r="H485">
            <v>33553.279999999999</v>
          </cell>
          <cell r="I485">
            <v>27323.32</v>
          </cell>
          <cell r="J485">
            <v>31281.360000000001</v>
          </cell>
          <cell r="K485">
            <v>28636.82</v>
          </cell>
          <cell r="L485">
            <v>32591.07</v>
          </cell>
          <cell r="M485">
            <v>25152.99</v>
          </cell>
          <cell r="N485">
            <v>26476.49</v>
          </cell>
          <cell r="O485">
            <v>29556.5</v>
          </cell>
          <cell r="P485">
            <v>26409.97</v>
          </cell>
          <cell r="Q485">
            <v>352533.78</v>
          </cell>
        </row>
        <row r="486">
          <cell r="A486">
            <v>70025</v>
          </cell>
          <cell r="B486" t="str">
            <v>Wages O.T.</v>
          </cell>
          <cell r="E486">
            <v>1534.05</v>
          </cell>
          <cell r="F486">
            <v>1546.14</v>
          </cell>
          <cell r="G486">
            <v>1142.1400000000001</v>
          </cell>
          <cell r="H486">
            <v>1991.39</v>
          </cell>
          <cell r="I486">
            <v>1423.14</v>
          </cell>
          <cell r="J486">
            <v>1581.5</v>
          </cell>
          <cell r="K486">
            <v>577.54</v>
          </cell>
          <cell r="L486">
            <v>3583.2</v>
          </cell>
          <cell r="M486">
            <v>1079.97</v>
          </cell>
          <cell r="N486">
            <v>1516.27</v>
          </cell>
          <cell r="O486">
            <v>2000.96</v>
          </cell>
          <cell r="P486">
            <v>1477.46</v>
          </cell>
          <cell r="Q486">
            <v>19453.760000000002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1075</v>
          </cell>
          <cell r="F489">
            <v>1675</v>
          </cell>
          <cell r="G489">
            <v>7455.5</v>
          </cell>
          <cell r="H489">
            <v>3066.38</v>
          </cell>
          <cell r="I489">
            <v>1438.95</v>
          </cell>
          <cell r="J489">
            <v>3016.36</v>
          </cell>
          <cell r="K489">
            <v>2625</v>
          </cell>
          <cell r="L489">
            <v>2678.43</v>
          </cell>
          <cell r="M489">
            <v>2913.79</v>
          </cell>
          <cell r="N489">
            <v>1746.4</v>
          </cell>
          <cell r="O489">
            <v>2652.32</v>
          </cell>
          <cell r="P489">
            <v>5362.05</v>
          </cell>
          <cell r="Q489">
            <v>35705.180000000008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</row>
        <row r="492">
          <cell r="A492">
            <v>70050</v>
          </cell>
          <cell r="B492" t="str">
            <v>Payroll Taxes</v>
          </cell>
          <cell r="E492">
            <v>7335.33</v>
          </cell>
          <cell r="F492">
            <v>5253.85</v>
          </cell>
          <cell r="G492">
            <v>6887.21</v>
          </cell>
          <cell r="H492">
            <v>5839.13</v>
          </cell>
          <cell r="I492">
            <v>4643.53</v>
          </cell>
          <cell r="J492">
            <v>5669.76</v>
          </cell>
          <cell r="K492">
            <v>4555.33</v>
          </cell>
          <cell r="L492">
            <v>5742.05</v>
          </cell>
          <cell r="M492">
            <v>4517.6899999999996</v>
          </cell>
          <cell r="N492">
            <v>4408.2</v>
          </cell>
          <cell r="O492">
            <v>4942.4399999999996</v>
          </cell>
          <cell r="P492">
            <v>5199.09</v>
          </cell>
          <cell r="Q492">
            <v>64993.61</v>
          </cell>
        </row>
        <row r="493">
          <cell r="A493">
            <v>70060</v>
          </cell>
          <cell r="B493" t="str">
            <v>Group Insurance</v>
          </cell>
          <cell r="E493">
            <v>11410.52</v>
          </cell>
          <cell r="F493">
            <v>11524.58</v>
          </cell>
          <cell r="G493">
            <v>10554.24</v>
          </cell>
          <cell r="H493">
            <v>13084.2</v>
          </cell>
          <cell r="I493">
            <v>12115.75</v>
          </cell>
          <cell r="J493">
            <v>12494.37</v>
          </cell>
          <cell r="K493">
            <v>12559.75</v>
          </cell>
          <cell r="L493">
            <v>12415.93</v>
          </cell>
          <cell r="M493">
            <v>11362.28</v>
          </cell>
          <cell r="N493">
            <v>13749.11</v>
          </cell>
          <cell r="O493">
            <v>12593.52</v>
          </cell>
          <cell r="P493">
            <v>12600.59</v>
          </cell>
          <cell r="Q493">
            <v>146464.84</v>
          </cell>
        </row>
        <row r="494">
          <cell r="A494">
            <v>70065</v>
          </cell>
          <cell r="B494" t="str">
            <v>Vacation Pay</v>
          </cell>
          <cell r="E494">
            <v>1582.88</v>
          </cell>
          <cell r="F494">
            <v>4413.99</v>
          </cell>
          <cell r="G494">
            <v>48.78</v>
          </cell>
          <cell r="H494">
            <v>2185.79</v>
          </cell>
          <cell r="I494">
            <v>4000.59</v>
          </cell>
          <cell r="J494">
            <v>-891.88</v>
          </cell>
          <cell r="K494">
            <v>4756.8500000000004</v>
          </cell>
          <cell r="L494">
            <v>2920.08</v>
          </cell>
          <cell r="M494">
            <v>4784.29</v>
          </cell>
          <cell r="N494">
            <v>3124.36</v>
          </cell>
          <cell r="O494">
            <v>2610.1999999999998</v>
          </cell>
          <cell r="P494">
            <v>4173.68</v>
          </cell>
          <cell r="Q494">
            <v>33709.61</v>
          </cell>
        </row>
        <row r="495">
          <cell r="A495">
            <v>70070</v>
          </cell>
          <cell r="B495" t="str">
            <v>Sick Pay</v>
          </cell>
          <cell r="E495">
            <v>396.68</v>
          </cell>
          <cell r="F495">
            <v>680.36</v>
          </cell>
          <cell r="G495">
            <v>1133.57</v>
          </cell>
          <cell r="H495">
            <v>674.93</v>
          </cell>
          <cell r="I495">
            <v>892.47</v>
          </cell>
          <cell r="J495">
            <v>554.58000000000004</v>
          </cell>
          <cell r="K495">
            <v>198.93</v>
          </cell>
          <cell r="L495">
            <v>122.21</v>
          </cell>
          <cell r="M495">
            <v>727.21</v>
          </cell>
          <cell r="N495">
            <v>366.82</v>
          </cell>
          <cell r="O495">
            <v>768.29</v>
          </cell>
          <cell r="P495">
            <v>121.28</v>
          </cell>
          <cell r="Q495">
            <v>6637.329999999999</v>
          </cell>
        </row>
        <row r="496">
          <cell r="A496">
            <v>70086</v>
          </cell>
          <cell r="B496" t="str">
            <v>Safety and Training</v>
          </cell>
          <cell r="E496">
            <v>14.8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35.6</v>
          </cell>
          <cell r="K496">
            <v>0</v>
          </cell>
          <cell r="L496">
            <v>70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120.4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708.81</v>
          </cell>
          <cell r="O497">
            <v>-708.81</v>
          </cell>
          <cell r="P497">
            <v>0</v>
          </cell>
          <cell r="Q497">
            <v>0</v>
          </cell>
        </row>
        <row r="498">
          <cell r="A498">
            <v>70095</v>
          </cell>
          <cell r="B498" t="str">
            <v>Empl &amp; Commun Activ</v>
          </cell>
          <cell r="E498">
            <v>16986.41</v>
          </cell>
          <cell r="F498">
            <v>158.86000000000001</v>
          </cell>
          <cell r="G498">
            <v>1019.92</v>
          </cell>
          <cell r="H498">
            <v>210.51</v>
          </cell>
          <cell r="I498">
            <v>1580.13</v>
          </cell>
          <cell r="J498">
            <v>4162.7</v>
          </cell>
          <cell r="K498">
            <v>660.39</v>
          </cell>
          <cell r="L498">
            <v>2656.19</v>
          </cell>
          <cell r="M498">
            <v>517.80999999999995</v>
          </cell>
          <cell r="N498">
            <v>54.01</v>
          </cell>
          <cell r="O498">
            <v>1519.35</v>
          </cell>
          <cell r="P498">
            <v>3351.61</v>
          </cell>
          <cell r="Q498">
            <v>32877.889999999992</v>
          </cell>
        </row>
        <row r="499">
          <cell r="A499">
            <v>70105</v>
          </cell>
          <cell r="B499" t="str">
            <v>Employee Relocation</v>
          </cell>
          <cell r="E499">
            <v>381.64</v>
          </cell>
          <cell r="F499">
            <v>381.64</v>
          </cell>
          <cell r="G499">
            <v>381.64</v>
          </cell>
          <cell r="H499">
            <v>381.64</v>
          </cell>
          <cell r="I499">
            <v>381.64</v>
          </cell>
          <cell r="J499">
            <v>381.64</v>
          </cell>
          <cell r="K499">
            <v>381.64</v>
          </cell>
          <cell r="L499">
            <v>381.64</v>
          </cell>
          <cell r="M499">
            <v>381.64</v>
          </cell>
          <cell r="N499">
            <v>381.64</v>
          </cell>
          <cell r="O499">
            <v>381.64</v>
          </cell>
          <cell r="P499">
            <v>381.64</v>
          </cell>
          <cell r="Q499">
            <v>4579.6799999999994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312.5</v>
          </cell>
          <cell r="F502">
            <v>5000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1308.46</v>
          </cell>
          <cell r="L502">
            <v>0</v>
          </cell>
          <cell r="M502">
            <v>250</v>
          </cell>
          <cell r="N502">
            <v>0</v>
          </cell>
          <cell r="O502">
            <v>0</v>
          </cell>
          <cell r="P502">
            <v>0</v>
          </cell>
          <cell r="Q502">
            <v>6870.96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</row>
        <row r="505">
          <cell r="A505">
            <v>70116</v>
          </cell>
          <cell r="B505" t="str">
            <v>Pension and Profit Sharing</v>
          </cell>
          <cell r="E505">
            <v>775.31</v>
          </cell>
          <cell r="F505">
            <v>784.92</v>
          </cell>
          <cell r="G505">
            <v>1191.3900000000001</v>
          </cell>
          <cell r="H505">
            <v>882.19</v>
          </cell>
          <cell r="I505">
            <v>848.69</v>
          </cell>
          <cell r="J505">
            <v>942.95</v>
          </cell>
          <cell r="K505">
            <v>949.67</v>
          </cell>
          <cell r="L505">
            <v>1042.08</v>
          </cell>
          <cell r="M505">
            <v>979.97</v>
          </cell>
          <cell r="N505">
            <v>1418.44</v>
          </cell>
          <cell r="O505">
            <v>969.88</v>
          </cell>
          <cell r="P505">
            <v>1066.9100000000001</v>
          </cell>
          <cell r="Q505">
            <v>11852.4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2932.61</v>
          </cell>
          <cell r="F510">
            <v>3215.3</v>
          </cell>
          <cell r="G510">
            <v>3962.99</v>
          </cell>
          <cell r="H510">
            <v>2924.73</v>
          </cell>
          <cell r="I510">
            <v>1275.23</v>
          </cell>
          <cell r="J510">
            <v>4265.58</v>
          </cell>
          <cell r="K510">
            <v>8940.42</v>
          </cell>
          <cell r="L510">
            <v>7247.4</v>
          </cell>
          <cell r="M510">
            <v>-383</v>
          </cell>
          <cell r="N510">
            <v>2709.33</v>
          </cell>
          <cell r="O510">
            <v>3459.2</v>
          </cell>
          <cell r="P510">
            <v>2793.15</v>
          </cell>
          <cell r="Q510">
            <v>43342.94</v>
          </cell>
        </row>
        <row r="511">
          <cell r="A511">
            <v>70150</v>
          </cell>
          <cell r="B511" t="str">
            <v>Utilities</v>
          </cell>
          <cell r="E511">
            <v>380.73</v>
          </cell>
          <cell r="F511">
            <v>364.13</v>
          </cell>
          <cell r="G511">
            <v>364.19</v>
          </cell>
          <cell r="H511">
            <v>352.07</v>
          </cell>
          <cell r="I511">
            <v>323.74</v>
          </cell>
          <cell r="J511">
            <v>309.05</v>
          </cell>
          <cell r="K511">
            <v>1116.01</v>
          </cell>
          <cell r="L511">
            <v>325.92</v>
          </cell>
          <cell r="M511">
            <v>289.63</v>
          </cell>
          <cell r="N511">
            <v>300.67</v>
          </cell>
          <cell r="O511">
            <v>324.64999999999998</v>
          </cell>
          <cell r="P511">
            <v>559.65</v>
          </cell>
          <cell r="Q511">
            <v>5010.4399999999996</v>
          </cell>
        </row>
        <row r="512">
          <cell r="A512">
            <v>70165</v>
          </cell>
          <cell r="B512" t="str">
            <v>Communications</v>
          </cell>
          <cell r="E512">
            <v>471.39</v>
          </cell>
          <cell r="F512">
            <v>299.95</v>
          </cell>
          <cell r="G512">
            <v>548.38</v>
          </cell>
          <cell r="H512">
            <v>403.25</v>
          </cell>
          <cell r="I512">
            <v>472.01</v>
          </cell>
          <cell r="J512">
            <v>532</v>
          </cell>
          <cell r="K512">
            <v>463.52</v>
          </cell>
          <cell r="L512">
            <v>1173.68</v>
          </cell>
          <cell r="M512">
            <v>539.39</v>
          </cell>
          <cell r="N512">
            <v>124.82</v>
          </cell>
          <cell r="O512">
            <v>370.1</v>
          </cell>
          <cell r="P512">
            <v>2409.2399999999998</v>
          </cell>
          <cell r="Q512">
            <v>7807.73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18.989999999999998</v>
          </cell>
          <cell r="F514">
            <v>62.24</v>
          </cell>
          <cell r="G514">
            <v>118.47</v>
          </cell>
          <cell r="H514">
            <v>68.52</v>
          </cell>
          <cell r="I514">
            <v>56.02</v>
          </cell>
          <cell r="J514">
            <v>68.52</v>
          </cell>
          <cell r="K514">
            <v>118.98</v>
          </cell>
          <cell r="L514">
            <v>62.5</v>
          </cell>
          <cell r="M514">
            <v>25</v>
          </cell>
          <cell r="N514">
            <v>-73.709999999999994</v>
          </cell>
          <cell r="O514">
            <v>223.71</v>
          </cell>
          <cell r="P514">
            <v>50</v>
          </cell>
          <cell r="Q514">
            <v>799.24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3168.8</v>
          </cell>
          <cell r="Q515">
            <v>3168.8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554.46</v>
          </cell>
          <cell r="F517">
            <v>488.09</v>
          </cell>
          <cell r="G517">
            <v>167.53</v>
          </cell>
          <cell r="H517">
            <v>594.19000000000005</v>
          </cell>
          <cell r="I517">
            <v>578.76</v>
          </cell>
          <cell r="J517">
            <v>533.45000000000005</v>
          </cell>
          <cell r="K517">
            <v>916.47</v>
          </cell>
          <cell r="L517">
            <v>529.91</v>
          </cell>
          <cell r="M517">
            <v>533.41</v>
          </cell>
          <cell r="N517">
            <v>625</v>
          </cell>
          <cell r="O517">
            <v>547.6</v>
          </cell>
          <cell r="P517">
            <v>547.17999999999995</v>
          </cell>
          <cell r="Q517">
            <v>6616.05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A519">
            <v>70195</v>
          </cell>
          <cell r="B519" t="str">
            <v>Dues and Subscriptions</v>
          </cell>
          <cell r="E519">
            <v>913</v>
          </cell>
          <cell r="F519">
            <v>1939.67</v>
          </cell>
          <cell r="G519">
            <v>663</v>
          </cell>
          <cell r="H519">
            <v>2175.4699999999998</v>
          </cell>
          <cell r="I519">
            <v>775.41</v>
          </cell>
          <cell r="J519">
            <v>1375.47</v>
          </cell>
          <cell r="K519">
            <v>833</v>
          </cell>
          <cell r="L519">
            <v>2029.58</v>
          </cell>
          <cell r="M519">
            <v>672.93</v>
          </cell>
          <cell r="N519">
            <v>1244.56</v>
          </cell>
          <cell r="O519">
            <v>2034.76</v>
          </cell>
          <cell r="P519">
            <v>974.76</v>
          </cell>
          <cell r="Q519">
            <v>15631.61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284.18</v>
          </cell>
          <cell r="F521">
            <v>570.14</v>
          </cell>
          <cell r="G521">
            <v>-220.29</v>
          </cell>
          <cell r="H521">
            <v>1900</v>
          </cell>
          <cell r="I521">
            <v>-1665.7</v>
          </cell>
          <cell r="J521">
            <v>263.64999999999998</v>
          </cell>
          <cell r="K521">
            <v>203.4</v>
          </cell>
          <cell r="L521">
            <v>-15.5</v>
          </cell>
          <cell r="M521">
            <v>340.62</v>
          </cell>
          <cell r="N521">
            <v>348.94</v>
          </cell>
          <cell r="O521">
            <v>14.75</v>
          </cell>
          <cell r="P521">
            <v>68.2</v>
          </cell>
          <cell r="Q521">
            <v>2092.3899999999994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7.85</v>
          </cell>
          <cell r="G522">
            <v>137.01</v>
          </cell>
          <cell r="H522">
            <v>-29.88</v>
          </cell>
          <cell r="I522">
            <v>73.069999999999993</v>
          </cell>
          <cell r="J522">
            <v>428.59</v>
          </cell>
          <cell r="K522">
            <v>-290.98</v>
          </cell>
          <cell r="L522">
            <v>540.96</v>
          </cell>
          <cell r="M522">
            <v>-468.86</v>
          </cell>
          <cell r="N522">
            <v>13.96</v>
          </cell>
          <cell r="O522">
            <v>0</v>
          </cell>
          <cell r="P522">
            <v>0</v>
          </cell>
          <cell r="Q522">
            <v>411.71999999999997</v>
          </cell>
        </row>
        <row r="523">
          <cell r="A523">
            <v>70202</v>
          </cell>
          <cell r="B523" t="str">
            <v>Excursions Meetings</v>
          </cell>
          <cell r="E523">
            <v>0</v>
          </cell>
          <cell r="F523">
            <v>115.17</v>
          </cell>
          <cell r="G523">
            <v>0</v>
          </cell>
          <cell r="H523">
            <v>0</v>
          </cell>
          <cell r="I523">
            <v>0</v>
          </cell>
          <cell r="J523">
            <v>416.25</v>
          </cell>
          <cell r="K523">
            <v>0</v>
          </cell>
          <cell r="L523">
            <v>0</v>
          </cell>
          <cell r="M523">
            <v>0</v>
          </cell>
          <cell r="N523">
            <v>46.73</v>
          </cell>
          <cell r="O523">
            <v>-46.73</v>
          </cell>
          <cell r="P523">
            <v>0</v>
          </cell>
          <cell r="Q523">
            <v>531.41999999999996</v>
          </cell>
        </row>
        <row r="524">
          <cell r="A524">
            <v>70203</v>
          </cell>
          <cell r="B524" t="str">
            <v>Lodging</v>
          </cell>
          <cell r="E524">
            <v>-462.54</v>
          </cell>
          <cell r="F524">
            <v>0</v>
          </cell>
          <cell r="G524">
            <v>0</v>
          </cell>
          <cell r="H524">
            <v>326.7</v>
          </cell>
          <cell r="I524">
            <v>193</v>
          </cell>
          <cell r="J524">
            <v>436.86</v>
          </cell>
          <cell r="K524">
            <v>-170.97</v>
          </cell>
          <cell r="L524">
            <v>841.43</v>
          </cell>
          <cell r="M524">
            <v>127.5</v>
          </cell>
          <cell r="N524">
            <v>159.44</v>
          </cell>
          <cell r="O524">
            <v>-28.18</v>
          </cell>
          <cell r="P524">
            <v>171.48</v>
          </cell>
          <cell r="Q524">
            <v>1594.72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45.73</v>
          </cell>
          <cell r="F526">
            <v>-10.71</v>
          </cell>
          <cell r="G526">
            <v>526.05999999999995</v>
          </cell>
          <cell r="H526">
            <v>861.17</v>
          </cell>
          <cell r="I526">
            <v>156.44999999999999</v>
          </cell>
          <cell r="J526">
            <v>24.24</v>
          </cell>
          <cell r="K526">
            <v>2459.6</v>
          </cell>
          <cell r="L526">
            <v>-623.04</v>
          </cell>
          <cell r="M526">
            <v>1397.2</v>
          </cell>
          <cell r="N526">
            <v>-382.55</v>
          </cell>
          <cell r="O526">
            <v>-70.31</v>
          </cell>
          <cell r="P526">
            <v>-1079.19</v>
          </cell>
          <cell r="Q526">
            <v>3304.6499999999992</v>
          </cell>
        </row>
        <row r="527">
          <cell r="A527">
            <v>70206</v>
          </cell>
          <cell r="B527" t="str">
            <v>Meals</v>
          </cell>
          <cell r="E527">
            <v>-77.31</v>
          </cell>
          <cell r="F527">
            <v>17.46</v>
          </cell>
          <cell r="G527">
            <v>200.29</v>
          </cell>
          <cell r="H527">
            <v>-74.84</v>
          </cell>
          <cell r="I527">
            <v>191.59</v>
          </cell>
          <cell r="J527">
            <v>1.26</v>
          </cell>
          <cell r="K527">
            <v>-7.59</v>
          </cell>
          <cell r="L527">
            <v>350.62</v>
          </cell>
          <cell r="M527">
            <v>-21.04</v>
          </cell>
          <cell r="N527">
            <v>31.96</v>
          </cell>
          <cell r="O527">
            <v>562.61</v>
          </cell>
          <cell r="P527">
            <v>262.97000000000003</v>
          </cell>
          <cell r="Q527">
            <v>1437.9800000000002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5866.86</v>
          </cell>
          <cell r="F530">
            <v>2088.08</v>
          </cell>
          <cell r="G530">
            <v>1297.8399999999999</v>
          </cell>
          <cell r="H530">
            <v>1260.67</v>
          </cell>
          <cell r="I530">
            <v>1042.3699999999999</v>
          </cell>
          <cell r="J530">
            <v>1576.14</v>
          </cell>
          <cell r="K530">
            <v>1736.71</v>
          </cell>
          <cell r="L530">
            <v>1305.27</v>
          </cell>
          <cell r="M530">
            <v>1356.75</v>
          </cell>
          <cell r="N530">
            <v>4188.3100000000004</v>
          </cell>
          <cell r="O530">
            <v>352.32</v>
          </cell>
          <cell r="P530">
            <v>2617.98</v>
          </cell>
          <cell r="Q530">
            <v>24689.3</v>
          </cell>
        </row>
        <row r="531">
          <cell r="A531">
            <v>70213</v>
          </cell>
          <cell r="B531" t="str">
            <v>Pcard Rebate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2484.66</v>
          </cell>
          <cell r="F532">
            <v>2690.82</v>
          </cell>
          <cell r="G532">
            <v>2823.76</v>
          </cell>
          <cell r="H532">
            <v>2495.84</v>
          </cell>
          <cell r="I532">
            <v>2467.4499999999998</v>
          </cell>
          <cell r="J532">
            <v>2868.03</v>
          </cell>
          <cell r="K532">
            <v>2914.02</v>
          </cell>
          <cell r="L532">
            <v>3099.61</v>
          </cell>
          <cell r="M532">
            <v>3243.81</v>
          </cell>
          <cell r="N532">
            <v>129.69</v>
          </cell>
          <cell r="O532">
            <v>6329.67</v>
          </cell>
          <cell r="P532">
            <v>3002.76</v>
          </cell>
          <cell r="Q532">
            <v>34550.120000000003</v>
          </cell>
        </row>
        <row r="533">
          <cell r="A533">
            <v>70215</v>
          </cell>
          <cell r="B533" t="str">
            <v>Bank Charges</v>
          </cell>
          <cell r="E533">
            <v>146.88</v>
          </cell>
          <cell r="F533">
            <v>148.75</v>
          </cell>
          <cell r="G533">
            <v>150.41999999999999</v>
          </cell>
          <cell r="H533">
            <v>150.63</v>
          </cell>
          <cell r="I533">
            <v>131.56</v>
          </cell>
          <cell r="J533">
            <v>137.5</v>
          </cell>
          <cell r="K533">
            <v>0</v>
          </cell>
          <cell r="L533">
            <v>129.06</v>
          </cell>
          <cell r="M533">
            <v>133.75</v>
          </cell>
          <cell r="N533">
            <v>0</v>
          </cell>
          <cell r="O533">
            <v>264.07</v>
          </cell>
          <cell r="P533">
            <v>18.73</v>
          </cell>
          <cell r="Q533">
            <v>1411.35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0</v>
          </cell>
          <cell r="F536">
            <v>473.41</v>
          </cell>
          <cell r="G536">
            <v>0</v>
          </cell>
          <cell r="H536">
            <v>10.55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311.8</v>
          </cell>
          <cell r="P536">
            <v>0</v>
          </cell>
          <cell r="Q536">
            <v>795.76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108.21</v>
          </cell>
          <cell r="N538">
            <v>0</v>
          </cell>
          <cell r="O538">
            <v>0</v>
          </cell>
          <cell r="P538">
            <v>0</v>
          </cell>
          <cell r="Q538">
            <v>108.21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2439.5700000000002</v>
          </cell>
          <cell r="F540">
            <v>2131.5700000000002</v>
          </cell>
          <cell r="G540">
            <v>3481.88</v>
          </cell>
          <cell r="H540">
            <v>-1738.5</v>
          </cell>
          <cell r="I540">
            <v>447.82</v>
          </cell>
          <cell r="J540">
            <v>9856.85</v>
          </cell>
          <cell r="K540">
            <v>1380.87</v>
          </cell>
          <cell r="L540">
            <v>9752.81</v>
          </cell>
          <cell r="M540">
            <v>14711.58</v>
          </cell>
          <cell r="N540">
            <v>-607.33000000000004</v>
          </cell>
          <cell r="O540">
            <v>1378.45</v>
          </cell>
          <cell r="P540">
            <v>10240.9</v>
          </cell>
          <cell r="Q540">
            <v>53476.47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99.03</v>
          </cell>
          <cell r="F542">
            <v>97.9</v>
          </cell>
          <cell r="G542">
            <v>97.9</v>
          </cell>
          <cell r="H542">
            <v>97.9</v>
          </cell>
          <cell r="I542">
            <v>97.9</v>
          </cell>
          <cell r="J542">
            <v>97.9</v>
          </cell>
          <cell r="K542">
            <v>97.9</v>
          </cell>
          <cell r="L542">
            <v>80.55</v>
          </cell>
          <cell r="M542">
            <v>80.55</v>
          </cell>
          <cell r="N542">
            <v>80.55</v>
          </cell>
          <cell r="O542">
            <v>80.680000000000007</v>
          </cell>
          <cell r="P542">
            <v>80.680000000000007</v>
          </cell>
          <cell r="Q542">
            <v>1089.4399999999998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219.75</v>
          </cell>
          <cell r="G545">
            <v>56.21</v>
          </cell>
          <cell r="H545">
            <v>0</v>
          </cell>
          <cell r="I545">
            <v>0</v>
          </cell>
          <cell r="J545">
            <v>56.21</v>
          </cell>
          <cell r="K545">
            <v>0</v>
          </cell>
          <cell r="L545">
            <v>0</v>
          </cell>
          <cell r="M545">
            <v>56.21</v>
          </cell>
          <cell r="N545">
            <v>0</v>
          </cell>
          <cell r="O545">
            <v>-84.14</v>
          </cell>
          <cell r="P545">
            <v>482.7</v>
          </cell>
          <cell r="Q545">
            <v>786.93999999999994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1875</v>
          </cell>
          <cell r="F549">
            <v>1875</v>
          </cell>
          <cell r="G549">
            <v>2015.82</v>
          </cell>
          <cell r="H549">
            <v>2554.7800000000002</v>
          </cell>
          <cell r="I549">
            <v>2554.7800000000002</v>
          </cell>
          <cell r="J549">
            <v>2554.7800000000002</v>
          </cell>
          <cell r="K549">
            <v>3187.6</v>
          </cell>
          <cell r="L549">
            <v>2396.5700000000002</v>
          </cell>
          <cell r="M549">
            <v>2396.5700000000002</v>
          </cell>
          <cell r="N549">
            <v>2449.23</v>
          </cell>
          <cell r="O549">
            <v>2343.73</v>
          </cell>
          <cell r="P549">
            <v>2554.7199999999998</v>
          </cell>
          <cell r="Q549">
            <v>28758.58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24958.15</v>
          </cell>
          <cell r="F551">
            <v>2262.73</v>
          </cell>
          <cell r="G551">
            <v>16300.02</v>
          </cell>
          <cell r="H551">
            <v>2127.0700000000002</v>
          </cell>
          <cell r="I551">
            <v>33912.97</v>
          </cell>
          <cell r="J551">
            <v>1054.05</v>
          </cell>
          <cell r="K551">
            <v>22342.57</v>
          </cell>
          <cell r="L551">
            <v>2410.96</v>
          </cell>
          <cell r="M551">
            <v>22431</v>
          </cell>
          <cell r="N551">
            <v>1947.24</v>
          </cell>
          <cell r="O551">
            <v>21688.02</v>
          </cell>
          <cell r="P551">
            <v>-2059.87</v>
          </cell>
          <cell r="Q551">
            <v>149374.91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145.26</v>
          </cell>
          <cell r="G553">
            <v>231.28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1365.11</v>
          </cell>
          <cell r="O553">
            <v>-1365.11</v>
          </cell>
          <cell r="P553">
            <v>187.29</v>
          </cell>
          <cell r="Q553">
            <v>563.82999999999993</v>
          </cell>
        </row>
        <row r="554">
          <cell r="A554">
            <v>70310</v>
          </cell>
          <cell r="B554" t="str">
            <v>Bad Debt Provision</v>
          </cell>
          <cell r="E554">
            <v>59587.53</v>
          </cell>
          <cell r="F554">
            <v>-42181.27</v>
          </cell>
          <cell r="G554">
            <v>26327.15</v>
          </cell>
          <cell r="H554">
            <v>-23518.21</v>
          </cell>
          <cell r="I554">
            <v>45403.42</v>
          </cell>
          <cell r="J554">
            <v>-30919.22</v>
          </cell>
          <cell r="K554">
            <v>58231.48</v>
          </cell>
          <cell r="L554">
            <v>-42566.26</v>
          </cell>
          <cell r="M554">
            <v>51551.54</v>
          </cell>
          <cell r="N554">
            <v>-30438.81</v>
          </cell>
          <cell r="O554">
            <v>61503.66</v>
          </cell>
          <cell r="P554">
            <v>-32663.45</v>
          </cell>
          <cell r="Q554">
            <v>100317.56000000001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6202.09</v>
          </cell>
          <cell r="F556">
            <v>-976.61</v>
          </cell>
          <cell r="G556">
            <v>5260.16</v>
          </cell>
          <cell r="H556">
            <v>-803.96</v>
          </cell>
          <cell r="I556">
            <v>1871.95</v>
          </cell>
          <cell r="J556">
            <v>1067.25</v>
          </cell>
          <cell r="K556">
            <v>1589.22</v>
          </cell>
          <cell r="L556">
            <v>936.71</v>
          </cell>
          <cell r="M556">
            <v>1051.27</v>
          </cell>
          <cell r="N556">
            <v>482.15</v>
          </cell>
          <cell r="O556">
            <v>1946.37</v>
          </cell>
          <cell r="P556">
            <v>5166.42</v>
          </cell>
          <cell r="Q556">
            <v>23793.020000000004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207906.74000000002</v>
          </cell>
          <cell r="F575">
            <v>66798.010000000024</v>
          </cell>
          <cell r="G575">
            <v>161263.80000000002</v>
          </cell>
          <cell r="H575">
            <v>86311.12999999999</v>
          </cell>
          <cell r="I575">
            <v>177403</v>
          </cell>
          <cell r="J575">
            <v>90607.349999999991</v>
          </cell>
          <cell r="K575">
            <v>198820.07000000004</v>
          </cell>
          <cell r="L575">
            <v>89006.530000000013</v>
          </cell>
          <cell r="M575">
            <v>188289.78000000003</v>
          </cell>
          <cell r="N575">
            <v>72891.83</v>
          </cell>
          <cell r="O575">
            <v>194697.06000000006</v>
          </cell>
          <cell r="P575">
            <v>96799.019999999931</v>
          </cell>
          <cell r="Q575">
            <v>1630794.3199999996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55340.22</v>
          </cell>
          <cell r="F578">
            <v>54315.21</v>
          </cell>
          <cell r="G578">
            <v>54439.91</v>
          </cell>
          <cell r="H578">
            <v>55653.47</v>
          </cell>
          <cell r="I578">
            <v>54826.44</v>
          </cell>
          <cell r="J578">
            <v>55802.53</v>
          </cell>
          <cell r="K578">
            <v>55353.69</v>
          </cell>
          <cell r="L578">
            <v>57179.64</v>
          </cell>
          <cell r="M578">
            <v>55296.08</v>
          </cell>
          <cell r="N578">
            <v>55281.99</v>
          </cell>
          <cell r="O578">
            <v>54995.29</v>
          </cell>
          <cell r="P578">
            <v>55389.94</v>
          </cell>
          <cell r="Q578">
            <v>663874.41000000015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55340.22</v>
          </cell>
          <cell r="F580">
            <v>54315.21</v>
          </cell>
          <cell r="G580">
            <v>54439.91</v>
          </cell>
          <cell r="H580">
            <v>55653.47</v>
          </cell>
          <cell r="I580">
            <v>54826.44</v>
          </cell>
          <cell r="J580">
            <v>55802.53</v>
          </cell>
          <cell r="K580">
            <v>55353.69</v>
          </cell>
          <cell r="L580">
            <v>57179.64</v>
          </cell>
          <cell r="M580">
            <v>55296.08</v>
          </cell>
          <cell r="N580">
            <v>55281.99</v>
          </cell>
          <cell r="O580">
            <v>54995.29</v>
          </cell>
          <cell r="P580">
            <v>55389.94</v>
          </cell>
          <cell r="Q580">
            <v>663874.41000000015</v>
          </cell>
        </row>
        <row r="582">
          <cell r="A582" t="str">
            <v>Total SG&amp;A</v>
          </cell>
          <cell r="E582">
            <v>263246.96000000002</v>
          </cell>
          <cell r="F582">
            <v>121113.22000000003</v>
          </cell>
          <cell r="G582">
            <v>215703.71000000002</v>
          </cell>
          <cell r="H582">
            <v>141964.59999999998</v>
          </cell>
          <cell r="I582">
            <v>232229.44</v>
          </cell>
          <cell r="J582">
            <v>146409.88</v>
          </cell>
          <cell r="K582">
            <v>254173.76000000004</v>
          </cell>
          <cell r="L582">
            <v>146186.17000000001</v>
          </cell>
          <cell r="M582">
            <v>243585.86000000004</v>
          </cell>
          <cell r="N582">
            <v>128173.82</v>
          </cell>
          <cell r="O582">
            <v>249692.35000000006</v>
          </cell>
          <cell r="P582">
            <v>155426.55999999994</v>
          </cell>
          <cell r="Q582">
            <v>2297906.3299999996</v>
          </cell>
        </row>
        <row r="584">
          <cell r="A584" t="str">
            <v>EBITDA</v>
          </cell>
          <cell r="E584">
            <v>20388.780000000086</v>
          </cell>
          <cell r="F584">
            <v>275898.64999999997</v>
          </cell>
          <cell r="G584">
            <v>77705.549999999872</v>
          </cell>
          <cell r="H584">
            <v>153218.83000000007</v>
          </cell>
          <cell r="I584">
            <v>139863.27999999974</v>
          </cell>
          <cell r="J584">
            <v>204338.71000000008</v>
          </cell>
          <cell r="K584">
            <v>93342.360000000015</v>
          </cell>
          <cell r="L584">
            <v>241833.84</v>
          </cell>
          <cell r="M584">
            <v>134242.65999999997</v>
          </cell>
          <cell r="N584">
            <v>254051.7099999999</v>
          </cell>
          <cell r="O584">
            <v>61738.860000000132</v>
          </cell>
          <cell r="P584">
            <v>151328.35999999987</v>
          </cell>
          <cell r="Q584">
            <v>1807951.5899999957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49490.6</v>
          </cell>
          <cell r="F588">
            <v>49625.87</v>
          </cell>
          <cell r="G588">
            <v>49625.95</v>
          </cell>
          <cell r="H588">
            <v>49620.11</v>
          </cell>
          <cell r="I588">
            <v>49620.2</v>
          </cell>
          <cell r="J588">
            <v>48737.05</v>
          </cell>
          <cell r="K588">
            <v>48736.639999999999</v>
          </cell>
          <cell r="L588">
            <v>47681.86</v>
          </cell>
          <cell r="M588">
            <v>47682.18</v>
          </cell>
          <cell r="N588">
            <v>47681.87</v>
          </cell>
          <cell r="O588">
            <v>47328.05</v>
          </cell>
          <cell r="P588">
            <v>47849.53</v>
          </cell>
          <cell r="Q588">
            <v>583679.91</v>
          </cell>
        </row>
        <row r="589">
          <cell r="A589">
            <v>54260</v>
          </cell>
          <cell r="B589" t="str">
            <v>Depreciation</v>
          </cell>
          <cell r="E589">
            <v>11933.53</v>
          </cell>
          <cell r="F589">
            <v>11933.51</v>
          </cell>
          <cell r="G589">
            <v>11933.4</v>
          </cell>
          <cell r="H589">
            <v>11933.26</v>
          </cell>
          <cell r="I589">
            <v>11933.49</v>
          </cell>
          <cell r="J589">
            <v>11933.83</v>
          </cell>
          <cell r="K589">
            <v>11932.86</v>
          </cell>
          <cell r="L589">
            <v>11933.32</v>
          </cell>
          <cell r="M589">
            <v>11933.62</v>
          </cell>
          <cell r="N589">
            <v>11933.41</v>
          </cell>
          <cell r="O589">
            <v>11933.19</v>
          </cell>
          <cell r="P589">
            <v>11933.37</v>
          </cell>
          <cell r="Q589">
            <v>143200.79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2414.64</v>
          </cell>
          <cell r="F591">
            <v>2414.6799999999998</v>
          </cell>
          <cell r="G591">
            <v>2414.64</v>
          </cell>
          <cell r="H591">
            <v>2441.84</v>
          </cell>
          <cell r="I591">
            <v>2441.87</v>
          </cell>
          <cell r="J591">
            <v>2441.86</v>
          </cell>
          <cell r="K591">
            <v>2441.83</v>
          </cell>
          <cell r="L591">
            <v>2503.59</v>
          </cell>
          <cell r="M591">
            <v>2503.59</v>
          </cell>
          <cell r="N591">
            <v>3307.76</v>
          </cell>
          <cell r="O591">
            <v>3318.13</v>
          </cell>
          <cell r="P591">
            <v>3312.93</v>
          </cell>
          <cell r="Q591">
            <v>31957.360000000004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1532.42</v>
          </cell>
          <cell r="F594">
            <v>1532.4</v>
          </cell>
          <cell r="G594">
            <v>1532.42</v>
          </cell>
          <cell r="H594">
            <v>1459.5</v>
          </cell>
          <cell r="I594">
            <v>1459.49</v>
          </cell>
          <cell r="J594">
            <v>1422.66</v>
          </cell>
          <cell r="K594">
            <v>1422.61</v>
          </cell>
          <cell r="L594">
            <v>1422.6</v>
          </cell>
          <cell r="M594">
            <v>1422.64</v>
          </cell>
          <cell r="N594">
            <v>1422.61</v>
          </cell>
          <cell r="O594">
            <v>1422.62</v>
          </cell>
          <cell r="P594">
            <v>1595.38</v>
          </cell>
          <cell r="Q594">
            <v>17647.350000000002</v>
          </cell>
        </row>
        <row r="595">
          <cell r="A595" t="str">
            <v>Total Depreciation</v>
          </cell>
          <cell r="E595">
            <v>65371.189999999995</v>
          </cell>
          <cell r="F595">
            <v>65506.460000000006</v>
          </cell>
          <cell r="G595">
            <v>65506.409999999996</v>
          </cell>
          <cell r="H595">
            <v>65454.710000000006</v>
          </cell>
          <cell r="I595">
            <v>65455.049999999996</v>
          </cell>
          <cell r="J595">
            <v>64535.400000000009</v>
          </cell>
          <cell r="K595">
            <v>64533.94</v>
          </cell>
          <cell r="L595">
            <v>63541.37</v>
          </cell>
          <cell r="M595">
            <v>63542.03</v>
          </cell>
          <cell r="N595">
            <v>64345.65</v>
          </cell>
          <cell r="O595">
            <v>64001.990000000005</v>
          </cell>
          <cell r="P595">
            <v>64691.21</v>
          </cell>
          <cell r="Q595">
            <v>776485.41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1">
          <cell r="A611" t="str">
            <v>Total DDA</v>
          </cell>
          <cell r="E611">
            <v>65371.189999999995</v>
          </cell>
          <cell r="F611">
            <v>65506.460000000006</v>
          </cell>
          <cell r="G611">
            <v>65506.409999999996</v>
          </cell>
          <cell r="H611">
            <v>65454.710000000006</v>
          </cell>
          <cell r="I611">
            <v>65455.049999999996</v>
          </cell>
          <cell r="J611">
            <v>64535.400000000009</v>
          </cell>
          <cell r="K611">
            <v>64533.94</v>
          </cell>
          <cell r="L611">
            <v>63541.37</v>
          </cell>
          <cell r="M611">
            <v>63542.03</v>
          </cell>
          <cell r="N611">
            <v>64345.65</v>
          </cell>
          <cell r="O611">
            <v>64001.990000000005</v>
          </cell>
          <cell r="P611">
            <v>64691.21</v>
          </cell>
          <cell r="Q611">
            <v>776485.41</v>
          </cell>
        </row>
        <row r="613">
          <cell r="A613" t="str">
            <v>EBIT</v>
          </cell>
          <cell r="E613">
            <v>-44982.409999999909</v>
          </cell>
          <cell r="F613">
            <v>210392.18999999994</v>
          </cell>
          <cell r="G613">
            <v>12199.139999999876</v>
          </cell>
          <cell r="H613">
            <v>87764.120000000068</v>
          </cell>
          <cell r="I613">
            <v>74408.229999999749</v>
          </cell>
          <cell r="J613">
            <v>139803.31000000006</v>
          </cell>
          <cell r="K613">
            <v>28808.420000000013</v>
          </cell>
          <cell r="L613">
            <v>178292.47</v>
          </cell>
          <cell r="M613">
            <v>70700.629999999976</v>
          </cell>
          <cell r="N613">
            <v>189706.05999999991</v>
          </cell>
          <cell r="O613">
            <v>-2263.1299999998737</v>
          </cell>
          <cell r="P613">
            <v>86637.149999999878</v>
          </cell>
          <cell r="Q613">
            <v>1031466.1799999956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-44982.409999999909</v>
          </cell>
          <cell r="F633">
            <v>210392.18999999994</v>
          </cell>
          <cell r="G633">
            <v>12199.139999999876</v>
          </cell>
          <cell r="H633">
            <v>87764.120000000068</v>
          </cell>
          <cell r="I633">
            <v>74408.229999999749</v>
          </cell>
          <cell r="J633">
            <v>139803.31000000006</v>
          </cell>
          <cell r="K633">
            <v>28808.420000000013</v>
          </cell>
          <cell r="L633">
            <v>178292.47</v>
          </cell>
          <cell r="M633">
            <v>70700.629999999976</v>
          </cell>
          <cell r="N633">
            <v>189706.05999999991</v>
          </cell>
          <cell r="O633">
            <v>-2263.1299999998737</v>
          </cell>
          <cell r="P633">
            <v>86637.149999999878</v>
          </cell>
          <cell r="Q633">
            <v>1031466.1799999956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-44982.409999999909</v>
          </cell>
          <cell r="F639">
            <v>210392.18999999994</v>
          </cell>
          <cell r="G639">
            <v>12199.139999999876</v>
          </cell>
          <cell r="H639">
            <v>87764.120000000068</v>
          </cell>
          <cell r="I639">
            <v>74408.229999999749</v>
          </cell>
          <cell r="J639">
            <v>139803.31000000006</v>
          </cell>
          <cell r="K639">
            <v>28808.420000000013</v>
          </cell>
          <cell r="L639">
            <v>178292.47</v>
          </cell>
          <cell r="M639">
            <v>70700.629999999976</v>
          </cell>
          <cell r="N639">
            <v>189706.05999999991</v>
          </cell>
          <cell r="O639">
            <v>-2263.1299999998737</v>
          </cell>
          <cell r="P639">
            <v>86637.149999999878</v>
          </cell>
          <cell r="Q639">
            <v>1031466.1799999956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-44982.409999999909</v>
          </cell>
          <cell r="F646">
            <v>210392.18999999994</v>
          </cell>
          <cell r="G646">
            <v>12199.139999999876</v>
          </cell>
          <cell r="H646">
            <v>87764.120000000068</v>
          </cell>
          <cell r="I646">
            <v>74408.229999999749</v>
          </cell>
          <cell r="J646">
            <v>139803.31000000006</v>
          </cell>
          <cell r="K646">
            <v>28808.420000000013</v>
          </cell>
          <cell r="L646">
            <v>178292.47</v>
          </cell>
          <cell r="M646">
            <v>70700.629999999976</v>
          </cell>
          <cell r="N646">
            <v>189706.05999999991</v>
          </cell>
          <cell r="O646">
            <v>-2263.1299999998737</v>
          </cell>
          <cell r="P646">
            <v>86637.149999999878</v>
          </cell>
          <cell r="Q646">
            <v>1031466.1799999956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-44982.409999999909</v>
          </cell>
          <cell r="F652">
            <v>210392.18999999994</v>
          </cell>
          <cell r="G652">
            <v>12199.139999999876</v>
          </cell>
          <cell r="H652">
            <v>87764.120000000068</v>
          </cell>
          <cell r="I652">
            <v>74408.229999999749</v>
          </cell>
          <cell r="J652">
            <v>139803.31000000006</v>
          </cell>
          <cell r="K652">
            <v>28808.420000000013</v>
          </cell>
          <cell r="L652">
            <v>178292.47</v>
          </cell>
          <cell r="M652">
            <v>70700.629999999976</v>
          </cell>
          <cell r="N652">
            <v>189706.05999999991</v>
          </cell>
          <cell r="O652">
            <v>-2263.1299999998737</v>
          </cell>
          <cell r="P652">
            <v>86637.149999999878</v>
          </cell>
          <cell r="Q652">
            <v>1031466.1799999956</v>
          </cell>
        </row>
        <row r="654">
          <cell r="A654" t="str">
            <v>Net Income Attributable to Waste Connections per categories</v>
          </cell>
          <cell r="E654">
            <v>-44982.41</v>
          </cell>
          <cell r="F654">
            <v>210392.19</v>
          </cell>
          <cell r="G654">
            <v>12199.14</v>
          </cell>
          <cell r="H654">
            <v>87764.12</v>
          </cell>
          <cell r="I654">
            <v>74408.23</v>
          </cell>
          <cell r="J654">
            <v>139803.31</v>
          </cell>
          <cell r="K654">
            <v>28808.42</v>
          </cell>
          <cell r="L654">
            <v>178292.47</v>
          </cell>
          <cell r="M654">
            <v>70700.63</v>
          </cell>
          <cell r="N654">
            <v>189706.06</v>
          </cell>
          <cell r="O654">
            <v>-2263.13</v>
          </cell>
          <cell r="P654">
            <v>86637.15</v>
          </cell>
        </row>
      </sheetData>
      <sheetData sheetId="5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102444.08</v>
          </cell>
          <cell r="F14">
            <v>106574.9</v>
          </cell>
          <cell r="G14">
            <v>117486.29</v>
          </cell>
          <cell r="H14">
            <v>113663.22</v>
          </cell>
          <cell r="I14">
            <v>107537.52</v>
          </cell>
          <cell r="J14">
            <v>118709.91</v>
          </cell>
          <cell r="K14">
            <v>120424.95</v>
          </cell>
          <cell r="L14">
            <v>126593.49</v>
          </cell>
          <cell r="M14">
            <v>117849.49</v>
          </cell>
          <cell r="N14">
            <v>117031.26</v>
          </cell>
          <cell r="O14">
            <v>112018.5</v>
          </cell>
          <cell r="P14">
            <v>117369.28</v>
          </cell>
          <cell r="Q14">
            <v>1377702.89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210983.37</v>
          </cell>
          <cell r="F19">
            <v>189715.35</v>
          </cell>
          <cell r="G19">
            <v>221645.6</v>
          </cell>
          <cell r="H19">
            <v>218362.54</v>
          </cell>
          <cell r="I19">
            <v>210236.77</v>
          </cell>
          <cell r="J19">
            <v>240624.92</v>
          </cell>
          <cell r="K19">
            <v>227991.29</v>
          </cell>
          <cell r="L19">
            <v>234898.35</v>
          </cell>
          <cell r="M19">
            <v>229778.1</v>
          </cell>
          <cell r="N19">
            <v>229912.49</v>
          </cell>
          <cell r="O19">
            <v>225521.76</v>
          </cell>
          <cell r="P19">
            <v>242379.21</v>
          </cell>
          <cell r="Q19">
            <v>2682049.75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2048.52</v>
          </cell>
          <cell r="F21">
            <v>2727.36</v>
          </cell>
          <cell r="G21">
            <v>2727.36</v>
          </cell>
          <cell r="H21">
            <v>3409.2</v>
          </cell>
          <cell r="I21">
            <v>2727.36</v>
          </cell>
          <cell r="J21">
            <v>2727.36</v>
          </cell>
          <cell r="K21">
            <v>5009.2</v>
          </cell>
          <cell r="L21">
            <v>3527.36</v>
          </cell>
          <cell r="M21">
            <v>3327.36</v>
          </cell>
          <cell r="N21">
            <v>3409.2</v>
          </cell>
          <cell r="O21">
            <v>2727.36</v>
          </cell>
          <cell r="P21">
            <v>3409.2</v>
          </cell>
          <cell r="Q21">
            <v>37776.839999999997</v>
          </cell>
        </row>
        <row r="22">
          <cell r="A22">
            <v>31010</v>
          </cell>
          <cell r="B22" t="str">
            <v>Hauling Revenue - Roll Off Extras</v>
          </cell>
          <cell r="E22">
            <v>27177.39</v>
          </cell>
          <cell r="F22">
            <v>26583.03</v>
          </cell>
          <cell r="G22">
            <v>26586.07</v>
          </cell>
          <cell r="H22">
            <v>27681.49</v>
          </cell>
          <cell r="I22">
            <v>28895.1</v>
          </cell>
          <cell r="J22">
            <v>30218.400000000001</v>
          </cell>
          <cell r="K22">
            <v>29088.41</v>
          </cell>
          <cell r="L22">
            <v>30882.48</v>
          </cell>
          <cell r="M22">
            <v>30023.54</v>
          </cell>
          <cell r="N22">
            <v>28675.83</v>
          </cell>
          <cell r="O22">
            <v>27741.67</v>
          </cell>
          <cell r="P22">
            <v>26907</v>
          </cell>
          <cell r="Q22">
            <v>340460.41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1215495.77</v>
          </cell>
          <cell r="F26">
            <v>1200770.8</v>
          </cell>
          <cell r="G26">
            <v>1215802.44</v>
          </cell>
          <cell r="H26">
            <v>1220176.8500000001</v>
          </cell>
          <cell r="I26">
            <v>1224050.48</v>
          </cell>
          <cell r="J26">
            <v>1230237.8799999999</v>
          </cell>
          <cell r="K26">
            <v>1235768.5</v>
          </cell>
          <cell r="L26">
            <v>1230565.3500000001</v>
          </cell>
          <cell r="M26">
            <v>1233092.93</v>
          </cell>
          <cell r="N26">
            <v>1227440.83</v>
          </cell>
          <cell r="O26">
            <v>1230545.96</v>
          </cell>
          <cell r="P26">
            <v>1228126.99</v>
          </cell>
          <cell r="Q26">
            <v>14692074.779999999</v>
          </cell>
        </row>
        <row r="27">
          <cell r="A27">
            <v>32001</v>
          </cell>
          <cell r="B27" t="str">
            <v>Hauling Revenue - Residential MSW Extras</v>
          </cell>
          <cell r="E27">
            <v>29897.43</v>
          </cell>
          <cell r="F27">
            <v>23606.09</v>
          </cell>
          <cell r="G27">
            <v>37252.050000000003</v>
          </cell>
          <cell r="H27">
            <v>36299.58</v>
          </cell>
          <cell r="I27">
            <v>42698.61</v>
          </cell>
          <cell r="J27">
            <v>50366.1</v>
          </cell>
          <cell r="K27">
            <v>50649.79</v>
          </cell>
          <cell r="L27">
            <v>43300.24</v>
          </cell>
          <cell r="M27">
            <v>44830.46</v>
          </cell>
          <cell r="N27">
            <v>36083.339999999997</v>
          </cell>
          <cell r="O27">
            <v>44102.97</v>
          </cell>
          <cell r="P27">
            <v>42927.11</v>
          </cell>
          <cell r="Q27">
            <v>482013.77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232014.97</v>
          </cell>
          <cell r="F36">
            <v>232365.45</v>
          </cell>
          <cell r="G36">
            <v>257766.36</v>
          </cell>
          <cell r="H36">
            <v>270150.08</v>
          </cell>
          <cell r="I36">
            <v>281923.53999999998</v>
          </cell>
          <cell r="J36">
            <v>287780.03999999998</v>
          </cell>
          <cell r="K36">
            <v>291816.17</v>
          </cell>
          <cell r="L36">
            <v>292493.43</v>
          </cell>
          <cell r="M36">
            <v>290035.87</v>
          </cell>
          <cell r="N36">
            <v>289167.18</v>
          </cell>
          <cell r="O36">
            <v>283845.96999999997</v>
          </cell>
          <cell r="P36">
            <v>275560.67</v>
          </cell>
          <cell r="Q36">
            <v>3284919.7300000004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785575.03</v>
          </cell>
          <cell r="F41">
            <v>787034.21</v>
          </cell>
          <cell r="G41">
            <v>790933.58</v>
          </cell>
          <cell r="H41">
            <v>778610.72</v>
          </cell>
          <cell r="I41">
            <v>780041.46</v>
          </cell>
          <cell r="J41">
            <v>778320.61</v>
          </cell>
          <cell r="K41">
            <v>768305.23</v>
          </cell>
          <cell r="L41">
            <v>774319.69</v>
          </cell>
          <cell r="M41">
            <v>801901.87</v>
          </cell>
          <cell r="N41">
            <v>774557.42</v>
          </cell>
          <cell r="O41">
            <v>791933.57</v>
          </cell>
          <cell r="P41">
            <v>766346.74</v>
          </cell>
          <cell r="Q41">
            <v>9377880.129999999</v>
          </cell>
        </row>
        <row r="42">
          <cell r="A42">
            <v>33001</v>
          </cell>
          <cell r="B42" t="str">
            <v>Hauling Revenue - Commercial FEL Extras</v>
          </cell>
          <cell r="E42">
            <v>39516.839999999997</v>
          </cell>
          <cell r="F42">
            <v>40932.36</v>
          </cell>
          <cell r="G42">
            <v>42606.080000000002</v>
          </cell>
          <cell r="H42">
            <v>42197.16</v>
          </cell>
          <cell r="I42">
            <v>43036.11</v>
          </cell>
          <cell r="J42">
            <v>44513.7</v>
          </cell>
          <cell r="K42">
            <v>47317.760000000002</v>
          </cell>
          <cell r="L42">
            <v>46590.51</v>
          </cell>
          <cell r="M42">
            <v>43401.91</v>
          </cell>
          <cell r="N42">
            <v>44637.59</v>
          </cell>
          <cell r="O42">
            <v>43797.96</v>
          </cell>
          <cell r="P42">
            <v>45382.02</v>
          </cell>
          <cell r="Q42">
            <v>523930.00000000006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119520.55</v>
          </cell>
          <cell r="F49">
            <v>122687.61</v>
          </cell>
          <cell r="G49">
            <v>123043.3</v>
          </cell>
          <cell r="H49">
            <v>123772.17</v>
          </cell>
          <cell r="I49">
            <v>125625.36</v>
          </cell>
          <cell r="J49">
            <v>127061.96</v>
          </cell>
          <cell r="K49">
            <v>116074.3</v>
          </cell>
          <cell r="L49">
            <v>111337.44</v>
          </cell>
          <cell r="M49">
            <v>128400.61</v>
          </cell>
          <cell r="N49">
            <v>133541.20000000001</v>
          </cell>
          <cell r="O49">
            <v>129324.87</v>
          </cell>
          <cell r="P49">
            <v>130696.08</v>
          </cell>
          <cell r="Q49">
            <v>1491085.4500000002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2764673.9499999997</v>
          </cell>
          <cell r="F61">
            <v>2732997.1599999997</v>
          </cell>
          <cell r="G61">
            <v>2835849.13</v>
          </cell>
          <cell r="H61">
            <v>2834323.0100000002</v>
          </cell>
          <cell r="I61">
            <v>2846772.3099999996</v>
          </cell>
          <cell r="J61">
            <v>2910560.8800000004</v>
          </cell>
          <cell r="K61">
            <v>2892445.5999999996</v>
          </cell>
          <cell r="L61">
            <v>2894508.3399999994</v>
          </cell>
          <cell r="M61">
            <v>2922642.14</v>
          </cell>
          <cell r="N61">
            <v>2884456.3400000003</v>
          </cell>
          <cell r="O61">
            <v>2891560.59</v>
          </cell>
          <cell r="P61">
            <v>2879104.3000000003</v>
          </cell>
          <cell r="Q61">
            <v>34289893.75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745.55</v>
          </cell>
          <cell r="F77">
            <v>533.20000000000005</v>
          </cell>
          <cell r="G77">
            <v>3342.9</v>
          </cell>
          <cell r="H77">
            <v>13178.15</v>
          </cell>
          <cell r="I77">
            <v>5247</v>
          </cell>
          <cell r="J77">
            <v>16966.05</v>
          </cell>
          <cell r="K77">
            <v>7984.5</v>
          </cell>
          <cell r="L77">
            <v>1463.55</v>
          </cell>
          <cell r="M77">
            <v>-1454.1</v>
          </cell>
          <cell r="N77">
            <v>1425.6</v>
          </cell>
          <cell r="O77">
            <v>1051.75</v>
          </cell>
          <cell r="P77">
            <v>1088</v>
          </cell>
          <cell r="Q77">
            <v>51572.15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387</v>
          </cell>
          <cell r="F79">
            <v>318.60000000000002</v>
          </cell>
          <cell r="G79">
            <v>0</v>
          </cell>
          <cell r="H79">
            <v>331.2</v>
          </cell>
          <cell r="I79">
            <v>0</v>
          </cell>
          <cell r="J79">
            <v>412.2</v>
          </cell>
          <cell r="K79">
            <v>644.4</v>
          </cell>
          <cell r="L79">
            <v>0</v>
          </cell>
          <cell r="M79">
            <v>0</v>
          </cell>
          <cell r="N79">
            <v>-644.4</v>
          </cell>
          <cell r="O79">
            <v>652</v>
          </cell>
          <cell r="P79">
            <v>0</v>
          </cell>
          <cell r="Q79">
            <v>2101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65030.879999999997</v>
          </cell>
          <cell r="F82">
            <v>76173.81</v>
          </cell>
          <cell r="G82">
            <v>70361.429999999993</v>
          </cell>
          <cell r="H82">
            <v>74831.539999999994</v>
          </cell>
          <cell r="I82">
            <v>73578.62</v>
          </cell>
          <cell r="J82">
            <v>75531.38</v>
          </cell>
          <cell r="K82">
            <v>73771.45</v>
          </cell>
          <cell r="L82">
            <v>57407.56</v>
          </cell>
          <cell r="M82">
            <v>68624.86</v>
          </cell>
          <cell r="N82">
            <v>71603.88</v>
          </cell>
          <cell r="O82">
            <v>84200.36</v>
          </cell>
          <cell r="P82">
            <v>95665.68</v>
          </cell>
          <cell r="Q82">
            <v>886781.45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66163.429999999993</v>
          </cell>
          <cell r="F95">
            <v>77025.61</v>
          </cell>
          <cell r="G95">
            <v>73704.329999999987</v>
          </cell>
          <cell r="H95">
            <v>88340.89</v>
          </cell>
          <cell r="I95">
            <v>78825.62</v>
          </cell>
          <cell r="J95">
            <v>92909.63</v>
          </cell>
          <cell r="K95">
            <v>82400.349999999991</v>
          </cell>
          <cell r="L95">
            <v>58871.11</v>
          </cell>
          <cell r="M95">
            <v>67170.759999999995</v>
          </cell>
          <cell r="N95">
            <v>72385.08</v>
          </cell>
          <cell r="O95">
            <v>85904.11</v>
          </cell>
          <cell r="P95">
            <v>96753.68</v>
          </cell>
          <cell r="Q95">
            <v>940454.6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8589.2099999999991</v>
          </cell>
          <cell r="F152">
            <v>1694.09</v>
          </cell>
          <cell r="G152">
            <v>4218.3599999999997</v>
          </cell>
          <cell r="H152">
            <v>1373.97</v>
          </cell>
          <cell r="I152">
            <v>5262.72</v>
          </cell>
          <cell r="J152">
            <v>1769.91</v>
          </cell>
          <cell r="K152">
            <v>5502.45</v>
          </cell>
          <cell r="L152">
            <v>1702.72</v>
          </cell>
          <cell r="M152">
            <v>5805.85</v>
          </cell>
          <cell r="N152">
            <v>2208.19</v>
          </cell>
          <cell r="O152">
            <v>5752.25</v>
          </cell>
          <cell r="P152">
            <v>3433.24</v>
          </cell>
          <cell r="Q152">
            <v>47312.959999999999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8589.2099999999991</v>
          </cell>
          <cell r="F154">
            <v>1694.09</v>
          </cell>
          <cell r="G154">
            <v>4218.3599999999997</v>
          </cell>
          <cell r="H154">
            <v>1373.97</v>
          </cell>
          <cell r="I154">
            <v>5262.72</v>
          </cell>
          <cell r="J154">
            <v>1769.91</v>
          </cell>
          <cell r="K154">
            <v>5502.45</v>
          </cell>
          <cell r="L154">
            <v>1702.72</v>
          </cell>
          <cell r="M154">
            <v>5805.85</v>
          </cell>
          <cell r="N154">
            <v>2208.19</v>
          </cell>
          <cell r="O154">
            <v>5752.25</v>
          </cell>
          <cell r="P154">
            <v>3433.24</v>
          </cell>
          <cell r="Q154">
            <v>47312.959999999999</v>
          </cell>
        </row>
        <row r="156">
          <cell r="A156" t="str">
            <v>Total Revenue</v>
          </cell>
          <cell r="E156">
            <v>2839426.59</v>
          </cell>
          <cell r="F156">
            <v>2811716.86</v>
          </cell>
          <cell r="G156">
            <v>2913771.82</v>
          </cell>
          <cell r="H156">
            <v>2924037.87</v>
          </cell>
          <cell r="I156">
            <v>2930860.6499999994</v>
          </cell>
          <cell r="J156">
            <v>3005240.4200000004</v>
          </cell>
          <cell r="K156">
            <v>2980348.3999999994</v>
          </cell>
          <cell r="L156">
            <v>2955082.1699999995</v>
          </cell>
          <cell r="M156">
            <v>2995618.75</v>
          </cell>
          <cell r="N156">
            <v>2959049.6100000003</v>
          </cell>
          <cell r="O156">
            <v>2983216.9499999997</v>
          </cell>
          <cell r="P156">
            <v>2979291.22</v>
          </cell>
          <cell r="Q156">
            <v>35277661.310000002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23350.03</v>
          </cell>
          <cell r="F160">
            <v>26834.720000000001</v>
          </cell>
          <cell r="G160">
            <v>42381.84</v>
          </cell>
          <cell r="H160">
            <v>36707.01</v>
          </cell>
          <cell r="I160">
            <v>39327.86</v>
          </cell>
          <cell r="J160">
            <v>44813.91</v>
          </cell>
          <cell r="K160">
            <v>45601.91</v>
          </cell>
          <cell r="L160">
            <v>42594.05</v>
          </cell>
          <cell r="M160">
            <v>39719.949999999997</v>
          </cell>
          <cell r="N160">
            <v>37160.81</v>
          </cell>
          <cell r="O160">
            <v>33518.03</v>
          </cell>
          <cell r="P160">
            <v>28405.79</v>
          </cell>
          <cell r="Q160">
            <v>440415.91</v>
          </cell>
        </row>
        <row r="161">
          <cell r="A161">
            <v>40109</v>
          </cell>
          <cell r="B161" t="str">
            <v>Disposal Landfill Intercompany</v>
          </cell>
          <cell r="E161">
            <v>194.6</v>
          </cell>
          <cell r="F161">
            <v>327.96</v>
          </cell>
          <cell r="G161">
            <v>99.4</v>
          </cell>
          <cell r="H161">
            <v>8930.7999999999993</v>
          </cell>
          <cell r="I161">
            <v>8418</v>
          </cell>
          <cell r="J161">
            <v>10225</v>
          </cell>
          <cell r="K161">
            <v>9550</v>
          </cell>
          <cell r="L161">
            <v>8953</v>
          </cell>
          <cell r="M161">
            <v>8660</v>
          </cell>
          <cell r="N161">
            <v>8485</v>
          </cell>
          <cell r="O161">
            <v>8205</v>
          </cell>
          <cell r="P161">
            <v>8111.2</v>
          </cell>
          <cell r="Q161">
            <v>80159.959999999992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4652.22</v>
          </cell>
          <cell r="F165">
            <v>5422.23</v>
          </cell>
          <cell r="G165">
            <v>6556.26</v>
          </cell>
          <cell r="H165">
            <v>5248.01</v>
          </cell>
          <cell r="I165">
            <v>6285.68</v>
          </cell>
          <cell r="J165">
            <v>5271.25</v>
          </cell>
          <cell r="K165">
            <v>2375.48</v>
          </cell>
          <cell r="L165">
            <v>2345.9499999999998</v>
          </cell>
          <cell r="M165">
            <v>4253.9399999999996</v>
          </cell>
          <cell r="N165">
            <v>5654.19</v>
          </cell>
          <cell r="O165">
            <v>5131.53</v>
          </cell>
          <cell r="P165">
            <v>5010.78</v>
          </cell>
          <cell r="Q165">
            <v>58207.520000000004</v>
          </cell>
        </row>
        <row r="166">
          <cell r="A166">
            <v>40139</v>
          </cell>
          <cell r="B166" t="str">
            <v>Disposal Transfer Intercompany</v>
          </cell>
          <cell r="E166">
            <v>593825.03</v>
          </cell>
          <cell r="F166">
            <v>547142.99</v>
          </cell>
          <cell r="G166">
            <v>630810.36</v>
          </cell>
          <cell r="H166">
            <v>605643.42000000004</v>
          </cell>
          <cell r="I166">
            <v>594549.89</v>
          </cell>
          <cell r="J166">
            <v>658860.29</v>
          </cell>
          <cell r="K166">
            <v>621190.5</v>
          </cell>
          <cell r="L166">
            <v>619548.27</v>
          </cell>
          <cell r="M166">
            <v>634021.85</v>
          </cell>
          <cell r="N166">
            <v>591478.38</v>
          </cell>
          <cell r="O166">
            <v>635582.61</v>
          </cell>
          <cell r="P166">
            <v>652795.86</v>
          </cell>
          <cell r="Q166">
            <v>7385449.4500000002</v>
          </cell>
        </row>
        <row r="167">
          <cell r="A167" t="str">
            <v>Total Disposal</v>
          </cell>
          <cell r="E167">
            <v>622021.88</v>
          </cell>
          <cell r="F167">
            <v>579727.9</v>
          </cell>
          <cell r="G167">
            <v>679847.86</v>
          </cell>
          <cell r="H167">
            <v>656529.24</v>
          </cell>
          <cell r="I167">
            <v>648581.43000000005</v>
          </cell>
          <cell r="J167">
            <v>719170.45000000007</v>
          </cell>
          <cell r="K167">
            <v>678717.89</v>
          </cell>
          <cell r="L167">
            <v>673441.27</v>
          </cell>
          <cell r="M167">
            <v>686655.74</v>
          </cell>
          <cell r="N167">
            <v>642778.38</v>
          </cell>
          <cell r="O167">
            <v>682437.16999999993</v>
          </cell>
          <cell r="P167">
            <v>694323.63</v>
          </cell>
          <cell r="Q167">
            <v>7964232.8399999999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178.39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178.39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521936.87</v>
          </cell>
          <cell r="F183">
            <v>516837.5</v>
          </cell>
          <cell r="G183">
            <v>526589.43999999994</v>
          </cell>
          <cell r="H183">
            <v>507133.7</v>
          </cell>
          <cell r="I183">
            <v>514778.73</v>
          </cell>
          <cell r="J183">
            <v>520529.95</v>
          </cell>
          <cell r="K183">
            <v>523325.23</v>
          </cell>
          <cell r="L183">
            <v>525169.91</v>
          </cell>
          <cell r="M183">
            <v>526242.24</v>
          </cell>
          <cell r="N183">
            <v>522492.7</v>
          </cell>
          <cell r="O183">
            <v>519798.37</v>
          </cell>
          <cell r="P183">
            <v>519523.19</v>
          </cell>
          <cell r="Q183">
            <v>6244357.830000001</v>
          </cell>
        </row>
        <row r="184">
          <cell r="A184">
            <v>43001</v>
          </cell>
          <cell r="B184" t="str">
            <v>Taxes and Pass Thru Fees</v>
          </cell>
          <cell r="E184">
            <v>41543.1</v>
          </cell>
          <cell r="F184">
            <v>40952.97</v>
          </cell>
          <cell r="G184">
            <v>42462.54</v>
          </cell>
          <cell r="H184">
            <v>45489.33</v>
          </cell>
          <cell r="I184">
            <v>48581.71</v>
          </cell>
          <cell r="J184">
            <v>53321.59</v>
          </cell>
          <cell r="K184">
            <v>51875.89</v>
          </cell>
          <cell r="L184">
            <v>52096.88</v>
          </cell>
          <cell r="M184">
            <v>52109.83</v>
          </cell>
          <cell r="N184">
            <v>51665.29</v>
          </cell>
          <cell r="O184">
            <v>51559.19</v>
          </cell>
          <cell r="P184">
            <v>51703.040000000001</v>
          </cell>
          <cell r="Q184">
            <v>583361.3600000001</v>
          </cell>
        </row>
        <row r="185">
          <cell r="A185">
            <v>43002</v>
          </cell>
          <cell r="B185" t="str">
            <v>WUTC Taxes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563479.97</v>
          </cell>
          <cell r="F188">
            <v>557790.47</v>
          </cell>
          <cell r="G188">
            <v>569051.98</v>
          </cell>
          <cell r="H188">
            <v>552801.42000000004</v>
          </cell>
          <cell r="I188">
            <v>563360.43999999994</v>
          </cell>
          <cell r="J188">
            <v>573851.54</v>
          </cell>
          <cell r="K188">
            <v>575201.12</v>
          </cell>
          <cell r="L188">
            <v>577266.79</v>
          </cell>
          <cell r="M188">
            <v>578352.06999999995</v>
          </cell>
          <cell r="N188">
            <v>574157.99</v>
          </cell>
          <cell r="O188">
            <v>571357.56000000006</v>
          </cell>
          <cell r="P188">
            <v>571226.23</v>
          </cell>
          <cell r="Q188">
            <v>6827897.580000001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2426.64</v>
          </cell>
          <cell r="F191">
            <v>2389.0700000000002</v>
          </cell>
          <cell r="G191">
            <v>2400.6</v>
          </cell>
          <cell r="H191">
            <v>2445.6799999999998</v>
          </cell>
          <cell r="I191">
            <v>2403.29</v>
          </cell>
          <cell r="J191">
            <v>2402.11</v>
          </cell>
          <cell r="K191">
            <v>437.67</v>
          </cell>
          <cell r="L191">
            <v>1356.93</v>
          </cell>
          <cell r="M191">
            <v>2409.56</v>
          </cell>
          <cell r="N191">
            <v>2530.52</v>
          </cell>
          <cell r="O191">
            <v>2633.11</v>
          </cell>
          <cell r="P191">
            <v>2651.26</v>
          </cell>
          <cell r="Q191">
            <v>26486.440000000002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8</v>
          </cell>
          <cell r="G198">
            <v>8</v>
          </cell>
          <cell r="H198">
            <v>0</v>
          </cell>
          <cell r="I198">
            <v>8</v>
          </cell>
          <cell r="J198">
            <v>0</v>
          </cell>
          <cell r="K198">
            <v>8</v>
          </cell>
          <cell r="L198">
            <v>7</v>
          </cell>
          <cell r="M198">
            <v>0</v>
          </cell>
          <cell r="N198">
            <v>7</v>
          </cell>
          <cell r="O198">
            <v>15</v>
          </cell>
          <cell r="P198">
            <v>8</v>
          </cell>
          <cell r="Q198">
            <v>69</v>
          </cell>
        </row>
        <row r="199">
          <cell r="A199">
            <v>44169</v>
          </cell>
          <cell r="B199" t="str">
            <v>Cost of Materials - Intercompany</v>
          </cell>
          <cell r="E199">
            <v>1793.25</v>
          </cell>
          <cell r="F199">
            <v>1711</v>
          </cell>
          <cell r="G199">
            <v>2209.37</v>
          </cell>
          <cell r="H199">
            <v>2644.25</v>
          </cell>
          <cell r="I199">
            <v>3170</v>
          </cell>
          <cell r="J199">
            <v>2275.25</v>
          </cell>
          <cell r="K199">
            <v>1660.5</v>
          </cell>
          <cell r="L199">
            <v>2033.7</v>
          </cell>
          <cell r="M199">
            <v>1648</v>
          </cell>
          <cell r="N199">
            <v>2091.5500000000002</v>
          </cell>
          <cell r="O199">
            <v>2223.8000000000002</v>
          </cell>
          <cell r="P199">
            <v>2182.25</v>
          </cell>
          <cell r="Q199">
            <v>25642.92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4219.8899999999994</v>
          </cell>
          <cell r="F203">
            <v>4108.07</v>
          </cell>
          <cell r="G203">
            <v>4617.9699999999993</v>
          </cell>
          <cell r="H203">
            <v>5089.93</v>
          </cell>
          <cell r="I203">
            <v>5581.29</v>
          </cell>
          <cell r="J203">
            <v>4677.3600000000006</v>
          </cell>
          <cell r="K203">
            <v>2106.17</v>
          </cell>
          <cell r="L203">
            <v>3397.63</v>
          </cell>
          <cell r="M203">
            <v>4057.56</v>
          </cell>
          <cell r="N203">
            <v>4629.07</v>
          </cell>
          <cell r="O203">
            <v>4871.91</v>
          </cell>
          <cell r="P203">
            <v>4841.51</v>
          </cell>
          <cell r="Q203">
            <v>52198.36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205.8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205.8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205.8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205.8</v>
          </cell>
        </row>
        <row r="212">
          <cell r="A212" t="str">
            <v>Total Revenue Reductions</v>
          </cell>
          <cell r="E212">
            <v>1189721.74</v>
          </cell>
          <cell r="F212">
            <v>1141626.44</v>
          </cell>
          <cell r="G212">
            <v>1253517.81</v>
          </cell>
          <cell r="H212">
            <v>1214626.3900000001</v>
          </cell>
          <cell r="I212">
            <v>1217523.1600000001</v>
          </cell>
          <cell r="J212">
            <v>1297699.3500000001</v>
          </cell>
          <cell r="K212">
            <v>1256025.1800000002</v>
          </cell>
          <cell r="L212">
            <v>1254105.69</v>
          </cell>
          <cell r="M212">
            <v>1269065.3700000001</v>
          </cell>
          <cell r="N212">
            <v>1221565.4399999999</v>
          </cell>
          <cell r="O212">
            <v>1258666.6400000001</v>
          </cell>
          <cell r="P212">
            <v>1270391.3700000001</v>
          </cell>
          <cell r="Q212">
            <v>14844534.580000002</v>
          </cell>
        </row>
        <row r="214">
          <cell r="A214" t="str">
            <v>Net Revenue</v>
          </cell>
          <cell r="E214">
            <v>1649704.8499999999</v>
          </cell>
          <cell r="F214">
            <v>1670090.42</v>
          </cell>
          <cell r="G214">
            <v>1660254.0099999998</v>
          </cell>
          <cell r="H214">
            <v>1709411.48</v>
          </cell>
          <cell r="I214">
            <v>1713337.4899999993</v>
          </cell>
          <cell r="J214">
            <v>1707541.0700000003</v>
          </cell>
          <cell r="K214">
            <v>1724323.2199999993</v>
          </cell>
          <cell r="L214">
            <v>1700976.4799999995</v>
          </cell>
          <cell r="M214">
            <v>1726553.38</v>
          </cell>
          <cell r="N214">
            <v>1737484.1700000004</v>
          </cell>
          <cell r="O214">
            <v>1724550.3099999996</v>
          </cell>
          <cell r="P214">
            <v>1708899.85</v>
          </cell>
          <cell r="Q214">
            <v>20433126.73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164883.42000000001</v>
          </cell>
          <cell r="F219">
            <v>163593.57</v>
          </cell>
          <cell r="G219">
            <v>188109.33</v>
          </cell>
          <cell r="H219">
            <v>179849.71</v>
          </cell>
          <cell r="I219">
            <v>172347.9</v>
          </cell>
          <cell r="J219">
            <v>187859.47</v>
          </cell>
          <cell r="K219">
            <v>178348.24</v>
          </cell>
          <cell r="L219">
            <v>182091.36</v>
          </cell>
          <cell r="M219">
            <v>176392.37000000002</v>
          </cell>
          <cell r="N219">
            <v>178231.65999999997</v>
          </cell>
          <cell r="O219">
            <v>171402.89</v>
          </cell>
          <cell r="P219">
            <v>200565.78999999998</v>
          </cell>
          <cell r="Q219">
            <v>2143675.71</v>
          </cell>
        </row>
        <row r="220">
          <cell r="A220">
            <v>50025</v>
          </cell>
          <cell r="B220" t="str">
            <v>Wages O.T.</v>
          </cell>
          <cell r="E220">
            <v>32984.839999999997</v>
          </cell>
          <cell r="F220">
            <v>9544.4</v>
          </cell>
          <cell r="G220">
            <v>22471.78</v>
          </cell>
          <cell r="H220">
            <v>31363.030000000002</v>
          </cell>
          <cell r="I220">
            <v>49805.09</v>
          </cell>
          <cell r="J220">
            <v>35207.21</v>
          </cell>
          <cell r="K220">
            <v>36825.21</v>
          </cell>
          <cell r="L220">
            <v>33200.26</v>
          </cell>
          <cell r="M220">
            <v>40758.67</v>
          </cell>
          <cell r="N220">
            <v>31022.81</v>
          </cell>
          <cell r="O220">
            <v>51285.26</v>
          </cell>
          <cell r="P220">
            <v>33854.409999999996</v>
          </cell>
          <cell r="Q220">
            <v>408322.97</v>
          </cell>
        </row>
        <row r="221">
          <cell r="A221">
            <v>50035</v>
          </cell>
          <cell r="B221" t="str">
            <v>Safety Bonuses</v>
          </cell>
          <cell r="E221">
            <v>4800</v>
          </cell>
          <cell r="F221">
            <v>4800</v>
          </cell>
          <cell r="G221">
            <v>4800</v>
          </cell>
          <cell r="H221">
            <v>4800</v>
          </cell>
          <cell r="I221">
            <v>5550</v>
          </cell>
          <cell r="J221">
            <v>5550</v>
          </cell>
          <cell r="K221">
            <v>5550</v>
          </cell>
          <cell r="L221">
            <v>5550</v>
          </cell>
          <cell r="M221">
            <v>3500</v>
          </cell>
          <cell r="N221">
            <v>3500</v>
          </cell>
          <cell r="O221">
            <v>4800</v>
          </cell>
          <cell r="P221">
            <v>-8000</v>
          </cell>
          <cell r="Q221">
            <v>45200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4788.33</v>
          </cell>
          <cell r="L223">
            <v>3663.38</v>
          </cell>
          <cell r="M223">
            <v>2786.12</v>
          </cell>
          <cell r="N223">
            <v>7835.02</v>
          </cell>
          <cell r="O223">
            <v>2360.66</v>
          </cell>
          <cell r="P223">
            <v>120.48</v>
          </cell>
          <cell r="Q223">
            <v>21553.989999999998</v>
          </cell>
        </row>
        <row r="224">
          <cell r="A224">
            <v>50050</v>
          </cell>
          <cell r="B224" t="str">
            <v>Payroll Taxes</v>
          </cell>
          <cell r="E224">
            <v>25189.960000000003</v>
          </cell>
          <cell r="F224">
            <v>18251.73</v>
          </cell>
          <cell r="G224">
            <v>20679.02</v>
          </cell>
          <cell r="H224">
            <v>21039.350000000002</v>
          </cell>
          <cell r="I224">
            <v>21060.63</v>
          </cell>
          <cell r="J224">
            <v>22770.019999999997</v>
          </cell>
          <cell r="K224">
            <v>23082.989999999998</v>
          </cell>
          <cell r="L224">
            <v>21413.860000000004</v>
          </cell>
          <cell r="M224">
            <v>22297.15</v>
          </cell>
          <cell r="N224">
            <v>19721.989999999998</v>
          </cell>
          <cell r="O224">
            <v>24041.16</v>
          </cell>
          <cell r="P224">
            <v>17044.59</v>
          </cell>
          <cell r="Q224">
            <v>256592.45</v>
          </cell>
        </row>
        <row r="225">
          <cell r="A225">
            <v>50060</v>
          </cell>
          <cell r="B225" t="str">
            <v>Group Insurance</v>
          </cell>
          <cell r="E225">
            <v>-52</v>
          </cell>
          <cell r="F225">
            <v>52</v>
          </cell>
          <cell r="G225">
            <v>400</v>
          </cell>
          <cell r="H225">
            <v>400</v>
          </cell>
          <cell r="I225">
            <v>400</v>
          </cell>
          <cell r="J225">
            <v>400</v>
          </cell>
          <cell r="K225">
            <v>400.77</v>
          </cell>
          <cell r="L225">
            <v>348</v>
          </cell>
          <cell r="M225">
            <v>400</v>
          </cell>
          <cell r="N225">
            <v>400</v>
          </cell>
          <cell r="O225">
            <v>1.54</v>
          </cell>
          <cell r="P225">
            <v>-913.13</v>
          </cell>
          <cell r="Q225">
            <v>2237.1799999999998</v>
          </cell>
        </row>
        <row r="226">
          <cell r="A226">
            <v>50065</v>
          </cell>
          <cell r="B226" t="str">
            <v>Vacation Pay</v>
          </cell>
          <cell r="E226">
            <v>19746.13</v>
          </cell>
          <cell r="F226">
            <v>10715.919999999998</v>
          </cell>
          <cell r="G226">
            <v>10164.220000000001</v>
          </cell>
          <cell r="H226">
            <v>13775.17</v>
          </cell>
          <cell r="I226">
            <v>12214.41</v>
          </cell>
          <cell r="J226">
            <v>9839.7799999999988</v>
          </cell>
          <cell r="K226">
            <v>16829.84</v>
          </cell>
          <cell r="L226">
            <v>10619.08</v>
          </cell>
          <cell r="M226">
            <v>20174.8</v>
          </cell>
          <cell r="N226">
            <v>7964.8900000000012</v>
          </cell>
          <cell r="O226">
            <v>28346.93</v>
          </cell>
          <cell r="P226">
            <v>21322.129999999997</v>
          </cell>
          <cell r="Q226">
            <v>181713.30000000002</v>
          </cell>
        </row>
        <row r="227">
          <cell r="A227">
            <v>50070</v>
          </cell>
          <cell r="B227" t="str">
            <v>Sick Pay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>
            <v>50086</v>
          </cell>
          <cell r="B228" t="str">
            <v>Safety and Training</v>
          </cell>
          <cell r="E228">
            <v>157.5</v>
          </cell>
          <cell r="F228">
            <v>172.5</v>
          </cell>
          <cell r="G228">
            <v>808.28</v>
          </cell>
          <cell r="H228">
            <v>-442.5</v>
          </cell>
          <cell r="I228">
            <v>965.32</v>
          </cell>
          <cell r="J228">
            <v>0</v>
          </cell>
          <cell r="K228">
            <v>0</v>
          </cell>
          <cell r="L228">
            <v>0</v>
          </cell>
          <cell r="M228">
            <v>25</v>
          </cell>
          <cell r="N228">
            <v>675</v>
          </cell>
          <cell r="O228">
            <v>0</v>
          </cell>
          <cell r="P228">
            <v>0</v>
          </cell>
          <cell r="Q228">
            <v>2361.1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294</v>
          </cell>
          <cell r="G229">
            <v>180</v>
          </cell>
          <cell r="H229">
            <v>60</v>
          </cell>
          <cell r="I229">
            <v>180</v>
          </cell>
          <cell r="J229">
            <v>0</v>
          </cell>
          <cell r="K229">
            <v>660</v>
          </cell>
          <cell r="L229">
            <v>180</v>
          </cell>
          <cell r="M229">
            <v>480</v>
          </cell>
          <cell r="N229">
            <v>360</v>
          </cell>
          <cell r="O229">
            <v>180</v>
          </cell>
          <cell r="P229">
            <v>120</v>
          </cell>
          <cell r="Q229">
            <v>2754</v>
          </cell>
        </row>
        <row r="230">
          <cell r="A230">
            <v>50090</v>
          </cell>
          <cell r="B230" t="str">
            <v>Uniforms</v>
          </cell>
          <cell r="E230">
            <v>4074.6600000000003</v>
          </cell>
          <cell r="F230">
            <v>3623.04</v>
          </cell>
          <cell r="G230">
            <v>5198.9500000000007</v>
          </cell>
          <cell r="H230">
            <v>3689.49</v>
          </cell>
          <cell r="I230">
            <v>10448.56</v>
          </cell>
          <cell r="J230">
            <v>4504.9699999999993</v>
          </cell>
          <cell r="K230">
            <v>4758.2000000000007</v>
          </cell>
          <cell r="L230">
            <v>10818.759999999998</v>
          </cell>
          <cell r="M230">
            <v>4750.04</v>
          </cell>
          <cell r="N230">
            <v>7936.8100000000013</v>
          </cell>
          <cell r="O230">
            <v>4016.29</v>
          </cell>
          <cell r="P230">
            <v>3616.1000000000004</v>
          </cell>
          <cell r="Q230">
            <v>67435.87</v>
          </cell>
        </row>
        <row r="231">
          <cell r="A231">
            <v>50115</v>
          </cell>
          <cell r="B231" t="str">
            <v>Pension and Profit Sharing</v>
          </cell>
          <cell r="E231">
            <v>28983.06</v>
          </cell>
          <cell r="F231">
            <v>25738.78</v>
          </cell>
          <cell r="G231">
            <v>27512.51</v>
          </cell>
          <cell r="H231">
            <v>29149.510000000002</v>
          </cell>
          <cell r="I231">
            <v>28747.71</v>
          </cell>
          <cell r="J231">
            <v>30320.410000000003</v>
          </cell>
          <cell r="K231">
            <v>30592.95</v>
          </cell>
          <cell r="L231">
            <v>30361.019999999997</v>
          </cell>
          <cell r="M231">
            <v>30798.07</v>
          </cell>
          <cell r="N231">
            <v>28965.410000000003</v>
          </cell>
          <cell r="O231">
            <v>29195.13</v>
          </cell>
          <cell r="P231">
            <v>27681.32</v>
          </cell>
          <cell r="Q231">
            <v>348045.87999999995</v>
          </cell>
        </row>
        <row r="232">
          <cell r="A232">
            <v>50116</v>
          </cell>
          <cell r="B232" t="str">
            <v>Union Benefit Expense</v>
          </cell>
          <cell r="E232">
            <v>75002.37000000001</v>
          </cell>
          <cell r="F232">
            <v>76004.59</v>
          </cell>
          <cell r="G232">
            <v>72736.17</v>
          </cell>
          <cell r="H232">
            <v>70560.600000000006</v>
          </cell>
          <cell r="I232">
            <v>73715.539999999994</v>
          </cell>
          <cell r="J232">
            <v>76036.11</v>
          </cell>
          <cell r="K232">
            <v>76033.8</v>
          </cell>
          <cell r="L232">
            <v>76047.17</v>
          </cell>
          <cell r="M232">
            <v>75995.589999999982</v>
          </cell>
          <cell r="N232">
            <v>77106.5</v>
          </cell>
          <cell r="O232">
            <v>74405.170000000013</v>
          </cell>
          <cell r="P232">
            <v>74519.92</v>
          </cell>
          <cell r="Q232">
            <v>898163.53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355829.94</v>
          </cell>
          <cell r="F240">
            <v>312790.53000000003</v>
          </cell>
          <cell r="G240">
            <v>353060.25999999995</v>
          </cell>
          <cell r="H240">
            <v>354244.36</v>
          </cell>
          <cell r="I240">
            <v>375435.16</v>
          </cell>
          <cell r="J240">
            <v>372487.97</v>
          </cell>
          <cell r="K240">
            <v>377870.32999999996</v>
          </cell>
          <cell r="L240">
            <v>374292.89</v>
          </cell>
          <cell r="M240">
            <v>378357.81</v>
          </cell>
          <cell r="N240">
            <v>363720.08999999997</v>
          </cell>
          <cell r="O240">
            <v>390035.03</v>
          </cell>
          <cell r="P240">
            <v>369931.60999999993</v>
          </cell>
          <cell r="Q240">
            <v>4378055.9800000004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7094.03</v>
          </cell>
          <cell r="F247">
            <v>5283.39</v>
          </cell>
          <cell r="G247">
            <v>6038.79</v>
          </cell>
          <cell r="H247">
            <v>6260.76</v>
          </cell>
          <cell r="I247">
            <v>7130.37</v>
          </cell>
          <cell r="J247">
            <v>6495.12</v>
          </cell>
          <cell r="K247">
            <v>7155.12</v>
          </cell>
          <cell r="L247">
            <v>8517.26</v>
          </cell>
          <cell r="M247">
            <v>6025.42</v>
          </cell>
          <cell r="N247">
            <v>6730.71</v>
          </cell>
          <cell r="O247">
            <v>6040.84</v>
          </cell>
          <cell r="P247">
            <v>7017.82</v>
          </cell>
          <cell r="Q247">
            <v>79789.63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7094.03</v>
          </cell>
          <cell r="F251">
            <v>5283.39</v>
          </cell>
          <cell r="G251">
            <v>6038.79</v>
          </cell>
          <cell r="H251">
            <v>6260.76</v>
          </cell>
          <cell r="I251">
            <v>7130.37</v>
          </cell>
          <cell r="J251">
            <v>6495.12</v>
          </cell>
          <cell r="K251">
            <v>7155.12</v>
          </cell>
          <cell r="L251">
            <v>8517.26</v>
          </cell>
          <cell r="M251">
            <v>6025.42</v>
          </cell>
          <cell r="N251">
            <v>6730.71</v>
          </cell>
          <cell r="O251">
            <v>6040.84</v>
          </cell>
          <cell r="P251">
            <v>7017.82</v>
          </cell>
          <cell r="Q251">
            <v>79789.63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>
            <v>52020</v>
          </cell>
          <cell r="B255" t="str">
            <v>Wages Regular</v>
          </cell>
          <cell r="E255">
            <v>41831.43</v>
          </cell>
          <cell r="F255">
            <v>31547.360000000001</v>
          </cell>
          <cell r="G255">
            <v>41785.230000000003</v>
          </cell>
          <cell r="H255">
            <v>41270.26</v>
          </cell>
          <cell r="I255">
            <v>32339.71</v>
          </cell>
          <cell r="J255">
            <v>31241.200000000001</v>
          </cell>
          <cell r="K255">
            <v>37276.75</v>
          </cell>
          <cell r="L255">
            <v>38079.120000000003</v>
          </cell>
          <cell r="M255">
            <v>35899.410000000003</v>
          </cell>
          <cell r="N255">
            <v>39332.589999999997</v>
          </cell>
          <cell r="O255">
            <v>37890.239999999998</v>
          </cell>
          <cell r="P255">
            <v>44055.94</v>
          </cell>
          <cell r="Q255">
            <v>452549.24000000005</v>
          </cell>
        </row>
        <row r="256">
          <cell r="A256">
            <v>52025</v>
          </cell>
          <cell r="B256" t="str">
            <v>Wages O.T.</v>
          </cell>
          <cell r="E256">
            <v>7524.35</v>
          </cell>
          <cell r="F256">
            <v>4047.27</v>
          </cell>
          <cell r="G256">
            <v>4760.2299999999996</v>
          </cell>
          <cell r="H256">
            <v>4152.5200000000004</v>
          </cell>
          <cell r="I256">
            <v>5808.01</v>
          </cell>
          <cell r="J256">
            <v>4035.92</v>
          </cell>
          <cell r="K256">
            <v>11119.38</v>
          </cell>
          <cell r="L256">
            <v>2971.58</v>
          </cell>
          <cell r="M256">
            <v>6964.42</v>
          </cell>
          <cell r="N256">
            <v>4824.8500000000004</v>
          </cell>
          <cell r="O256">
            <v>7793.34</v>
          </cell>
          <cell r="P256">
            <v>5555.18</v>
          </cell>
          <cell r="Q256">
            <v>69557.049999999988</v>
          </cell>
        </row>
        <row r="257">
          <cell r="A257">
            <v>52035</v>
          </cell>
          <cell r="B257" t="str">
            <v>Safety Bonuses</v>
          </cell>
          <cell r="E257">
            <v>1250</v>
          </cell>
          <cell r="F257">
            <v>1250</v>
          </cell>
          <cell r="G257">
            <v>1250</v>
          </cell>
          <cell r="H257">
            <v>1250</v>
          </cell>
          <cell r="I257">
            <v>2000</v>
          </cell>
          <cell r="J257">
            <v>2000</v>
          </cell>
          <cell r="K257">
            <v>2000</v>
          </cell>
          <cell r="L257">
            <v>2000</v>
          </cell>
          <cell r="M257">
            <v>1000</v>
          </cell>
          <cell r="N257">
            <v>1000</v>
          </cell>
          <cell r="O257">
            <v>1200</v>
          </cell>
          <cell r="P257">
            <v>-2000</v>
          </cell>
          <cell r="Q257">
            <v>14200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5936.87</v>
          </cell>
          <cell r="F260">
            <v>3515.19</v>
          </cell>
          <cell r="G260">
            <v>4535.6499999999996</v>
          </cell>
          <cell r="H260">
            <v>4653.75</v>
          </cell>
          <cell r="I260">
            <v>4561.24</v>
          </cell>
          <cell r="J260">
            <v>5119.2299999999996</v>
          </cell>
          <cell r="K260">
            <v>5503.32</v>
          </cell>
          <cell r="L260">
            <v>4465.1099999999997</v>
          </cell>
          <cell r="M260">
            <v>4260.3100000000004</v>
          </cell>
          <cell r="N260">
            <v>4002.25</v>
          </cell>
          <cell r="O260">
            <v>5640.4</v>
          </cell>
          <cell r="P260">
            <v>3070</v>
          </cell>
          <cell r="Q260">
            <v>55263.32</v>
          </cell>
        </row>
        <row r="261">
          <cell r="A261">
            <v>52060</v>
          </cell>
          <cell r="B261" t="str">
            <v>Group Insurance</v>
          </cell>
          <cell r="E261">
            <v>-159</v>
          </cell>
          <cell r="F261">
            <v>-159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511.58</v>
          </cell>
          <cell r="Q261">
            <v>5962.58</v>
          </cell>
        </row>
        <row r="262">
          <cell r="A262">
            <v>52065</v>
          </cell>
          <cell r="B262" t="str">
            <v>Vacation Pay</v>
          </cell>
          <cell r="E262">
            <v>5737.5</v>
          </cell>
          <cell r="F262">
            <v>2090.71</v>
          </cell>
          <cell r="G262">
            <v>1979.73</v>
          </cell>
          <cell r="H262">
            <v>3044.17</v>
          </cell>
          <cell r="I262">
            <v>1571.02</v>
          </cell>
          <cell r="J262">
            <v>4642.26</v>
          </cell>
          <cell r="K262">
            <v>3319.05</v>
          </cell>
          <cell r="L262">
            <v>1557.75</v>
          </cell>
          <cell r="M262">
            <v>5888.63</v>
          </cell>
          <cell r="N262">
            <v>2065.0500000000002</v>
          </cell>
          <cell r="O262">
            <v>3190.34</v>
          </cell>
          <cell r="P262">
            <v>2387</v>
          </cell>
          <cell r="Q262">
            <v>37473.21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111.2</v>
          </cell>
          <cell r="H263">
            <v>903.6</v>
          </cell>
          <cell r="I263">
            <v>-301.2</v>
          </cell>
          <cell r="J263">
            <v>114.8</v>
          </cell>
          <cell r="K263">
            <v>229.6</v>
          </cell>
          <cell r="L263">
            <v>-114.8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943.2</v>
          </cell>
        </row>
        <row r="264">
          <cell r="A264">
            <v>52086</v>
          </cell>
          <cell r="B264" t="str">
            <v>Safety and Training</v>
          </cell>
          <cell r="E264">
            <v>313.67</v>
          </cell>
          <cell r="F264">
            <v>337.9</v>
          </cell>
          <cell r="G264">
            <v>464.12</v>
          </cell>
          <cell r="H264">
            <v>898.81</v>
          </cell>
          <cell r="I264">
            <v>1000.19</v>
          </cell>
          <cell r="J264">
            <v>951.13</v>
          </cell>
          <cell r="K264">
            <v>348.03</v>
          </cell>
          <cell r="L264">
            <v>1085.5</v>
          </cell>
          <cell r="M264">
            <v>0</v>
          </cell>
          <cell r="N264">
            <v>252.45</v>
          </cell>
          <cell r="O264">
            <v>0</v>
          </cell>
          <cell r="P264">
            <v>1352.06</v>
          </cell>
          <cell r="Q264">
            <v>7003.8600000000006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300.83</v>
          </cell>
          <cell r="F266">
            <v>353.71</v>
          </cell>
          <cell r="G266">
            <v>389.7</v>
          </cell>
          <cell r="H266">
            <v>320.22000000000003</v>
          </cell>
          <cell r="I266">
            <v>296.99</v>
          </cell>
          <cell r="J266">
            <v>450.43</v>
          </cell>
          <cell r="K266">
            <v>428.66</v>
          </cell>
          <cell r="L266">
            <v>1034.03</v>
          </cell>
          <cell r="M266">
            <v>250.15</v>
          </cell>
          <cell r="N266">
            <v>3123.18</v>
          </cell>
          <cell r="O266">
            <v>276.32</v>
          </cell>
          <cell r="P266">
            <v>308.07</v>
          </cell>
          <cell r="Q266">
            <v>7532.2899999999991</v>
          </cell>
        </row>
        <row r="267">
          <cell r="A267">
            <v>52115</v>
          </cell>
          <cell r="B267" t="str">
            <v>Pension and Profit Sharing</v>
          </cell>
          <cell r="E267">
            <v>4010.46</v>
          </cell>
          <cell r="F267">
            <v>3565.56</v>
          </cell>
          <cell r="G267">
            <v>3834.74</v>
          </cell>
          <cell r="H267">
            <v>3873.02</v>
          </cell>
          <cell r="I267">
            <v>3977.37</v>
          </cell>
          <cell r="J267">
            <v>4220.3500000000004</v>
          </cell>
          <cell r="K267">
            <v>4228.8599999999997</v>
          </cell>
          <cell r="L267">
            <v>4197.5600000000004</v>
          </cell>
          <cell r="M267">
            <v>4257.6400000000003</v>
          </cell>
          <cell r="N267">
            <v>4035.58</v>
          </cell>
          <cell r="O267">
            <v>4052.24</v>
          </cell>
          <cell r="P267">
            <v>3832.52</v>
          </cell>
          <cell r="Q267">
            <v>48085.9</v>
          </cell>
        </row>
        <row r="268">
          <cell r="A268">
            <v>52116</v>
          </cell>
          <cell r="B268" t="str">
            <v>Union Benefit Expense</v>
          </cell>
          <cell r="E268">
            <v>11221.99</v>
          </cell>
          <cell r="F268">
            <v>11221.61</v>
          </cell>
          <cell r="G268">
            <v>8963.65</v>
          </cell>
          <cell r="H268">
            <v>10117.1</v>
          </cell>
          <cell r="I268">
            <v>10108.799999999999</v>
          </cell>
          <cell r="J268">
            <v>10108.799999999999</v>
          </cell>
          <cell r="K268">
            <v>10108.799999999999</v>
          </cell>
          <cell r="L268">
            <v>10108.799999999999</v>
          </cell>
          <cell r="M268">
            <v>10102.129999999999</v>
          </cell>
          <cell r="N268">
            <v>10118.73</v>
          </cell>
          <cell r="O268">
            <v>8978.93</v>
          </cell>
          <cell r="P268">
            <v>9916.0499999999993</v>
          </cell>
          <cell r="Q268">
            <v>121075.39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41193.56</v>
          </cell>
          <cell r="F270">
            <v>42024.94</v>
          </cell>
          <cell r="G270">
            <v>38734.660000000003</v>
          </cell>
          <cell r="H270">
            <v>21757.73</v>
          </cell>
          <cell r="I270">
            <v>38676.519999999997</v>
          </cell>
          <cell r="J270">
            <v>21919.95</v>
          </cell>
          <cell r="K270">
            <v>34237.410000000003</v>
          </cell>
          <cell r="L270">
            <v>36723.200000000004</v>
          </cell>
          <cell r="M270">
            <v>30874.03</v>
          </cell>
          <cell r="N270">
            <v>23554.1</v>
          </cell>
          <cell r="O270">
            <v>38660.959999999999</v>
          </cell>
          <cell r="P270">
            <v>71007.829999999987</v>
          </cell>
          <cell r="Q270">
            <v>439364.89</v>
          </cell>
        </row>
        <row r="271">
          <cell r="A271">
            <v>52125</v>
          </cell>
          <cell r="B271" t="str">
            <v>Operating Supplies</v>
          </cell>
          <cell r="E271">
            <v>450.54</v>
          </cell>
          <cell r="F271">
            <v>864.08</v>
          </cell>
          <cell r="G271">
            <v>1556.99</v>
          </cell>
          <cell r="H271">
            <v>537.54</v>
          </cell>
          <cell r="I271">
            <v>1099.93</v>
          </cell>
          <cell r="J271">
            <v>712.27</v>
          </cell>
          <cell r="K271">
            <v>5197.97</v>
          </cell>
          <cell r="L271">
            <v>-137.46</v>
          </cell>
          <cell r="M271">
            <v>1851.48</v>
          </cell>
          <cell r="N271">
            <v>2157.91</v>
          </cell>
          <cell r="O271">
            <v>2427.54</v>
          </cell>
          <cell r="P271">
            <v>1259.3</v>
          </cell>
          <cell r="Q271">
            <v>17978.09</v>
          </cell>
        </row>
        <row r="272">
          <cell r="A272">
            <v>52135</v>
          </cell>
          <cell r="B272" t="str">
            <v>Equipment and Maint Repair</v>
          </cell>
          <cell r="E272">
            <v>1311.54</v>
          </cell>
          <cell r="F272">
            <v>0</v>
          </cell>
          <cell r="G272">
            <v>1331.95</v>
          </cell>
          <cell r="H272">
            <v>2045.95</v>
          </cell>
          <cell r="I272">
            <v>0</v>
          </cell>
          <cell r="J272">
            <v>829.81</v>
          </cell>
          <cell r="K272">
            <v>0</v>
          </cell>
          <cell r="L272">
            <v>606.65</v>
          </cell>
          <cell r="M272">
            <v>0</v>
          </cell>
          <cell r="N272">
            <v>19.89</v>
          </cell>
          <cell r="O272">
            <v>0</v>
          </cell>
          <cell r="P272">
            <v>4997.33</v>
          </cell>
          <cell r="Q272">
            <v>11143.119999999999</v>
          </cell>
        </row>
        <row r="273">
          <cell r="A273">
            <v>52140</v>
          </cell>
          <cell r="B273" t="str">
            <v>Tires</v>
          </cell>
          <cell r="E273">
            <v>10747.01</v>
          </cell>
          <cell r="F273">
            <v>20260.900000000001</v>
          </cell>
          <cell r="G273">
            <v>12967.76</v>
          </cell>
          <cell r="H273">
            <v>15725.04</v>
          </cell>
          <cell r="I273">
            <v>18198.22</v>
          </cell>
          <cell r="J273">
            <v>22108.07</v>
          </cell>
          <cell r="K273">
            <v>15799.4</v>
          </cell>
          <cell r="L273">
            <v>23775.3</v>
          </cell>
          <cell r="M273">
            <v>38329.33</v>
          </cell>
          <cell r="N273">
            <v>6596.26</v>
          </cell>
          <cell r="O273">
            <v>14714.42</v>
          </cell>
          <cell r="P273">
            <v>23906.22</v>
          </cell>
          <cell r="Q273">
            <v>223127.93</v>
          </cell>
        </row>
        <row r="274">
          <cell r="A274">
            <v>52142</v>
          </cell>
          <cell r="B274" t="str">
            <v>Fuel Expense</v>
          </cell>
          <cell r="E274">
            <v>90672.87</v>
          </cell>
          <cell r="F274">
            <v>84188.88</v>
          </cell>
          <cell r="G274">
            <v>96017.58</v>
          </cell>
          <cell r="H274">
            <v>104369.3</v>
          </cell>
          <cell r="I274">
            <v>97844</v>
          </cell>
          <cell r="J274">
            <v>100692.82</v>
          </cell>
          <cell r="K274">
            <v>101529.68</v>
          </cell>
          <cell r="L274">
            <v>100169.49</v>
          </cell>
          <cell r="M274">
            <v>104198.62999999999</v>
          </cell>
          <cell r="N274">
            <v>102536.13</v>
          </cell>
          <cell r="O274">
            <v>101351.78</v>
          </cell>
          <cell r="P274">
            <v>108470.82</v>
          </cell>
          <cell r="Q274">
            <v>1192041.98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1875.42</v>
          </cell>
          <cell r="F277">
            <v>3140.6</v>
          </cell>
          <cell r="G277">
            <v>5599.47</v>
          </cell>
          <cell r="H277">
            <v>2698.4</v>
          </cell>
          <cell r="I277">
            <v>3948.29</v>
          </cell>
          <cell r="J277">
            <v>2749.6</v>
          </cell>
          <cell r="K277">
            <v>7146.81</v>
          </cell>
          <cell r="L277">
            <v>2889.82</v>
          </cell>
          <cell r="M277">
            <v>9639.18</v>
          </cell>
          <cell r="N277">
            <v>6672.23</v>
          </cell>
          <cell r="O277">
            <v>11463.27</v>
          </cell>
          <cell r="P277">
            <v>-1288.0899999999999</v>
          </cell>
          <cell r="Q277">
            <v>56535</v>
          </cell>
        </row>
        <row r="278">
          <cell r="A278">
            <v>52147</v>
          </cell>
          <cell r="B278" t="str">
            <v>Outside Repairs</v>
          </cell>
          <cell r="E278">
            <v>8076.3899999999994</v>
          </cell>
          <cell r="F278">
            <v>4057.67</v>
          </cell>
          <cell r="G278">
            <v>2887.37</v>
          </cell>
          <cell r="H278">
            <v>4718.95</v>
          </cell>
          <cell r="I278">
            <v>7256.5</v>
          </cell>
          <cell r="J278">
            <v>4191.84</v>
          </cell>
          <cell r="K278">
            <v>8112.14</v>
          </cell>
          <cell r="L278">
            <v>5106.9299999999994</v>
          </cell>
          <cell r="M278">
            <v>11697.4</v>
          </cell>
          <cell r="N278">
            <v>2871.95</v>
          </cell>
          <cell r="O278">
            <v>2463.9499999999998</v>
          </cell>
          <cell r="P278">
            <v>2818.3500000000004</v>
          </cell>
          <cell r="Q278">
            <v>64259.439999999995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3181.16</v>
          </cell>
          <cell r="F281">
            <v>2292.6799999999998</v>
          </cell>
          <cell r="G281">
            <v>2139.2399999999998</v>
          </cell>
          <cell r="H281">
            <v>1852.79</v>
          </cell>
          <cell r="I281">
            <v>1236.6600000000001</v>
          </cell>
          <cell r="J281">
            <v>1066.23</v>
          </cell>
          <cell r="K281">
            <v>890.6</v>
          </cell>
          <cell r="L281">
            <v>864.21</v>
          </cell>
          <cell r="M281">
            <v>875.77</v>
          </cell>
          <cell r="N281">
            <v>889.61</v>
          </cell>
          <cell r="O281">
            <v>1635.02</v>
          </cell>
          <cell r="P281">
            <v>2991.91</v>
          </cell>
          <cell r="Q281">
            <v>19915.88</v>
          </cell>
        </row>
        <row r="282">
          <cell r="A282">
            <v>52165</v>
          </cell>
          <cell r="B282" t="str">
            <v>Communications</v>
          </cell>
          <cell r="E282">
            <v>1324.81</v>
          </cell>
          <cell r="F282">
            <v>1312.75</v>
          </cell>
          <cell r="G282">
            <v>1300.6099999999999</v>
          </cell>
          <cell r="H282">
            <v>1324.91</v>
          </cell>
          <cell r="I282">
            <v>1652.06</v>
          </cell>
          <cell r="J282">
            <v>1336.3</v>
          </cell>
          <cell r="K282">
            <v>1291.19</v>
          </cell>
          <cell r="L282">
            <v>1252.44</v>
          </cell>
          <cell r="M282">
            <v>1871.82</v>
          </cell>
          <cell r="N282">
            <v>1105.6099999999999</v>
          </cell>
          <cell r="O282">
            <v>1351.41</v>
          </cell>
          <cell r="P282">
            <v>1424.14</v>
          </cell>
          <cell r="Q282">
            <v>16548.05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230.74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230.74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16.23</v>
          </cell>
          <cell r="I286">
            <v>369.59000000000003</v>
          </cell>
          <cell r="J286">
            <v>0</v>
          </cell>
          <cell r="K286">
            <v>0</v>
          </cell>
          <cell r="L286">
            <v>95.38</v>
          </cell>
          <cell r="M286">
            <v>0</v>
          </cell>
          <cell r="N286">
            <v>0</v>
          </cell>
          <cell r="O286">
            <v>0</v>
          </cell>
          <cell r="P286">
            <v>103.97</v>
          </cell>
          <cell r="Q286">
            <v>585.17000000000007</v>
          </cell>
        </row>
        <row r="287">
          <cell r="A287">
            <v>52182</v>
          </cell>
          <cell r="B287" t="str">
            <v>Towing Expense</v>
          </cell>
          <cell r="E287">
            <v>455.28</v>
          </cell>
          <cell r="F287">
            <v>428.18</v>
          </cell>
          <cell r="G287">
            <v>195.12</v>
          </cell>
          <cell r="H287">
            <v>627.72</v>
          </cell>
          <cell r="I287">
            <v>1626</v>
          </cell>
          <cell r="J287">
            <v>0</v>
          </cell>
          <cell r="K287">
            <v>569.1</v>
          </cell>
          <cell r="L287">
            <v>0</v>
          </cell>
          <cell r="M287">
            <v>238.48</v>
          </cell>
          <cell r="N287">
            <v>0</v>
          </cell>
          <cell r="O287">
            <v>661.24</v>
          </cell>
          <cell r="P287">
            <v>514.9</v>
          </cell>
          <cell r="Q287">
            <v>5316.0199999999995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302.27999999999997</v>
          </cell>
          <cell r="F289">
            <v>504.92</v>
          </cell>
          <cell r="G289">
            <v>245.31</v>
          </cell>
          <cell r="H289">
            <v>1615.6</v>
          </cell>
          <cell r="I289">
            <v>152.86000000000001</v>
          </cell>
          <cell r="J289">
            <v>155.44</v>
          </cell>
          <cell r="K289">
            <v>66.27</v>
          </cell>
          <cell r="L289">
            <v>678.01</v>
          </cell>
          <cell r="M289">
            <v>154.47999999999999</v>
          </cell>
          <cell r="N289">
            <v>1193.94</v>
          </cell>
          <cell r="O289">
            <v>147.13</v>
          </cell>
          <cell r="P289">
            <v>809.46</v>
          </cell>
          <cell r="Q289">
            <v>6025.7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27</v>
          </cell>
          <cell r="F291">
            <v>0</v>
          </cell>
          <cell r="G291">
            <v>13.5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40.5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-8839.42</v>
          </cell>
          <cell r="F295">
            <v>-11223.85</v>
          </cell>
          <cell r="G295">
            <v>-12345.57</v>
          </cell>
          <cell r="H295">
            <v>-17818.71</v>
          </cell>
          <cell r="I295">
            <v>-8260.7000000000007</v>
          </cell>
          <cell r="J295">
            <v>-18104.939999999999</v>
          </cell>
          <cell r="K295">
            <v>-8429.56</v>
          </cell>
          <cell r="L295">
            <v>-12829.3</v>
          </cell>
          <cell r="M295">
            <v>-6149.56</v>
          </cell>
          <cell r="N295">
            <v>-5808.26</v>
          </cell>
          <cell r="O295">
            <v>-5947.92</v>
          </cell>
          <cell r="P295">
            <v>-45343.87</v>
          </cell>
          <cell r="Q295">
            <v>-161101.66</v>
          </cell>
        </row>
        <row r="296">
          <cell r="A296" t="str">
            <v>Total Truck Variable</v>
          </cell>
          <cell r="E296">
            <v>228977.27999999997</v>
          </cell>
          <cell r="F296">
            <v>205622.06000000003</v>
          </cell>
          <cell r="G296">
            <v>219279.73999999996</v>
          </cell>
          <cell r="H296">
            <v>210675.40000000005</v>
          </cell>
          <cell r="I296">
            <v>225803.05999999997</v>
          </cell>
          <cell r="J296">
            <v>201182.51</v>
          </cell>
          <cell r="K296">
            <v>241614.46</v>
          </cell>
          <cell r="L296">
            <v>225220.32000000004</v>
          </cell>
          <cell r="M296">
            <v>262765.23</v>
          </cell>
          <cell r="N296">
            <v>211264.55</v>
          </cell>
          <cell r="O296">
            <v>238591.60999999996</v>
          </cell>
          <cell r="P296">
            <v>240660.66999999993</v>
          </cell>
          <cell r="Q296">
            <v>2711656.8899999997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4237.87</v>
          </cell>
          <cell r="F307">
            <v>3645.1</v>
          </cell>
          <cell r="G307">
            <v>5053.71</v>
          </cell>
          <cell r="H307">
            <v>3782.98</v>
          </cell>
          <cell r="I307">
            <v>4116.55</v>
          </cell>
          <cell r="J307">
            <v>4866.5600000000004</v>
          </cell>
          <cell r="K307">
            <v>3450.41</v>
          </cell>
          <cell r="L307">
            <v>-895.79</v>
          </cell>
          <cell r="M307">
            <v>2790.36</v>
          </cell>
          <cell r="N307">
            <v>2211.17</v>
          </cell>
          <cell r="O307">
            <v>1382.48</v>
          </cell>
          <cell r="P307">
            <v>2606.41</v>
          </cell>
          <cell r="Q307">
            <v>37247.81</v>
          </cell>
        </row>
        <row r="308">
          <cell r="A308">
            <v>55025</v>
          </cell>
          <cell r="B308" t="str">
            <v>Wages O.T.</v>
          </cell>
          <cell r="E308">
            <v>207.52</v>
          </cell>
          <cell r="F308">
            <v>12.82</v>
          </cell>
          <cell r="G308">
            <v>38.619999999999997</v>
          </cell>
          <cell r="H308">
            <v>37.99</v>
          </cell>
          <cell r="I308">
            <v>485</v>
          </cell>
          <cell r="J308">
            <v>319.70999999999998</v>
          </cell>
          <cell r="K308">
            <v>215.61</v>
          </cell>
          <cell r="L308">
            <v>-99.64</v>
          </cell>
          <cell r="M308">
            <v>16.27</v>
          </cell>
          <cell r="N308">
            <v>59.9</v>
          </cell>
          <cell r="O308">
            <v>192.29</v>
          </cell>
          <cell r="P308">
            <v>-41.94</v>
          </cell>
          <cell r="Q308">
            <v>1444.1499999999999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526.11</v>
          </cell>
          <cell r="F312">
            <v>376.89</v>
          </cell>
          <cell r="G312">
            <v>487.16</v>
          </cell>
          <cell r="H312">
            <v>433.36</v>
          </cell>
          <cell r="I312">
            <v>441.95</v>
          </cell>
          <cell r="J312">
            <v>479.57</v>
          </cell>
          <cell r="K312">
            <v>386.21</v>
          </cell>
          <cell r="L312">
            <v>296.14999999999998</v>
          </cell>
          <cell r="M312">
            <v>200.44</v>
          </cell>
          <cell r="N312">
            <v>209.02</v>
          </cell>
          <cell r="O312">
            <v>287.25</v>
          </cell>
          <cell r="P312">
            <v>160.52000000000001</v>
          </cell>
          <cell r="Q312">
            <v>4284.630000000001</v>
          </cell>
        </row>
        <row r="313">
          <cell r="A313">
            <v>55060</v>
          </cell>
          <cell r="B313" t="str">
            <v>Group Insurance</v>
          </cell>
          <cell r="E313">
            <v>592</v>
          </cell>
          <cell r="F313">
            <v>592</v>
          </cell>
          <cell r="G313">
            <v>488</v>
          </cell>
          <cell r="H313">
            <v>696</v>
          </cell>
          <cell r="I313">
            <v>592</v>
          </cell>
          <cell r="J313">
            <v>592</v>
          </cell>
          <cell r="K313">
            <v>592</v>
          </cell>
          <cell r="L313">
            <v>592</v>
          </cell>
          <cell r="M313">
            <v>589</v>
          </cell>
          <cell r="N313">
            <v>693</v>
          </cell>
          <cell r="O313">
            <v>641</v>
          </cell>
          <cell r="P313">
            <v>641</v>
          </cell>
          <cell r="Q313">
            <v>7300</v>
          </cell>
        </row>
        <row r="314">
          <cell r="A314">
            <v>55065</v>
          </cell>
          <cell r="B314" t="str">
            <v>Vacation Pay</v>
          </cell>
          <cell r="E314">
            <v>1530.51</v>
          </cell>
          <cell r="F314">
            <v>299.68</v>
          </cell>
          <cell r="G314">
            <v>-333.52</v>
          </cell>
          <cell r="H314">
            <v>791.16</v>
          </cell>
          <cell r="I314">
            <v>342.62</v>
          </cell>
          <cell r="J314">
            <v>95.96</v>
          </cell>
          <cell r="K314">
            <v>412.42</v>
          </cell>
          <cell r="L314">
            <v>663.21</v>
          </cell>
          <cell r="M314">
            <v>-476.38</v>
          </cell>
          <cell r="N314">
            <v>100.96</v>
          </cell>
          <cell r="O314">
            <v>-21.16</v>
          </cell>
          <cell r="P314">
            <v>202.89</v>
          </cell>
          <cell r="Q314">
            <v>3608.35</v>
          </cell>
        </row>
        <row r="315">
          <cell r="A315">
            <v>55070</v>
          </cell>
          <cell r="B315" t="str">
            <v>Sick Pay</v>
          </cell>
          <cell r="E315">
            <v>0</v>
          </cell>
          <cell r="F315">
            <v>106.8</v>
          </cell>
          <cell r="G315">
            <v>0</v>
          </cell>
          <cell r="H315">
            <v>207</v>
          </cell>
          <cell r="I315">
            <v>107.64</v>
          </cell>
          <cell r="J315">
            <v>-66.239999999999995</v>
          </cell>
          <cell r="K315">
            <v>386.4</v>
          </cell>
          <cell r="L315">
            <v>0</v>
          </cell>
          <cell r="M315">
            <v>0</v>
          </cell>
          <cell r="N315">
            <v>0</v>
          </cell>
          <cell r="O315">
            <v>1048.8</v>
          </cell>
          <cell r="P315">
            <v>-386.4</v>
          </cell>
          <cell r="Q315">
            <v>1404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102.92</v>
          </cell>
          <cell r="I316">
            <v>87.01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25</v>
          </cell>
          <cell r="O316">
            <v>0</v>
          </cell>
          <cell r="P316">
            <v>0</v>
          </cell>
          <cell r="Q316">
            <v>214.93</v>
          </cell>
        </row>
        <row r="317">
          <cell r="A317">
            <v>55090</v>
          </cell>
          <cell r="B317" t="str">
            <v>Uniforms</v>
          </cell>
          <cell r="E317">
            <v>150.38</v>
          </cell>
          <cell r="F317">
            <v>176.83</v>
          </cell>
          <cell r="G317">
            <v>194.81</v>
          </cell>
          <cell r="H317">
            <v>160.08000000000001</v>
          </cell>
          <cell r="I317">
            <v>148.47</v>
          </cell>
          <cell r="J317">
            <v>225.16</v>
          </cell>
          <cell r="K317">
            <v>214.31</v>
          </cell>
          <cell r="L317">
            <v>616.44000000000005</v>
          </cell>
          <cell r="M317">
            <v>125.04</v>
          </cell>
          <cell r="N317">
            <v>178.98</v>
          </cell>
          <cell r="O317">
            <v>138.13999999999999</v>
          </cell>
          <cell r="P317">
            <v>154.04</v>
          </cell>
          <cell r="Q317">
            <v>2482.6799999999998</v>
          </cell>
        </row>
        <row r="318">
          <cell r="A318">
            <v>55115</v>
          </cell>
          <cell r="B318" t="str">
            <v>Pension and Profit Sharing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8487.7999999999993</v>
          </cell>
          <cell r="F321">
            <v>7446.84</v>
          </cell>
          <cell r="G321">
            <v>15850.27</v>
          </cell>
          <cell r="H321">
            <v>18201.75</v>
          </cell>
          <cell r="I321">
            <v>9184.14</v>
          </cell>
          <cell r="J321">
            <v>13165.81</v>
          </cell>
          <cell r="K321">
            <v>11588.02</v>
          </cell>
          <cell r="L321">
            <v>15366.43</v>
          </cell>
          <cell r="M321">
            <v>-29929.23</v>
          </cell>
          <cell r="N321">
            <v>8572.4699999999993</v>
          </cell>
          <cell r="O321">
            <v>2939.21</v>
          </cell>
          <cell r="P321">
            <v>7744.74</v>
          </cell>
          <cell r="Q321">
            <v>88618.250000000015</v>
          </cell>
        </row>
        <row r="322">
          <cell r="A322">
            <v>55125</v>
          </cell>
          <cell r="B322" t="str">
            <v>Operating Supplies</v>
          </cell>
          <cell r="E322">
            <v>625.29999999999995</v>
          </cell>
          <cell r="F322">
            <v>287.99</v>
          </cell>
          <cell r="G322">
            <v>0</v>
          </cell>
          <cell r="H322">
            <v>809.74</v>
          </cell>
          <cell r="I322">
            <v>404.7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64.819999999999993</v>
          </cell>
          <cell r="P322">
            <v>0</v>
          </cell>
          <cell r="Q322">
            <v>2192.5500000000002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321.35000000000002</v>
          </cell>
          <cell r="G323">
            <v>309.18</v>
          </cell>
          <cell r="H323">
            <v>826.48</v>
          </cell>
          <cell r="I323">
            <v>87.89</v>
          </cell>
          <cell r="J323">
            <v>0</v>
          </cell>
          <cell r="K323">
            <v>0</v>
          </cell>
          <cell r="L323">
            <v>0</v>
          </cell>
          <cell r="M323">
            <v>531.54999999999995</v>
          </cell>
          <cell r="N323">
            <v>172.24</v>
          </cell>
          <cell r="O323">
            <v>0</v>
          </cell>
          <cell r="P323">
            <v>250.34</v>
          </cell>
          <cell r="Q323">
            <v>2499.0299999999997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292.57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292.57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116.52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116.52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437.73</v>
          </cell>
          <cell r="F331">
            <v>510</v>
          </cell>
          <cell r="G331">
            <v>480.44</v>
          </cell>
          <cell r="H331">
            <v>460.73</v>
          </cell>
          <cell r="I331">
            <v>398.31</v>
          </cell>
          <cell r="J331">
            <v>372.03</v>
          </cell>
          <cell r="K331">
            <v>329.33</v>
          </cell>
          <cell r="L331">
            <v>0</v>
          </cell>
          <cell r="M331">
            <v>370.51</v>
          </cell>
          <cell r="N331">
            <v>344.08</v>
          </cell>
          <cell r="O331">
            <v>368.05</v>
          </cell>
          <cell r="P331">
            <v>368.05</v>
          </cell>
          <cell r="Q331">
            <v>4439.26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-3211.72</v>
          </cell>
          <cell r="F336">
            <v>-1377.44</v>
          </cell>
          <cell r="G336">
            <v>-15514.36</v>
          </cell>
          <cell r="H336">
            <v>-20245.62</v>
          </cell>
          <cell r="I336">
            <v>-8044.68</v>
          </cell>
          <cell r="J336">
            <v>-1309.6400000000001</v>
          </cell>
          <cell r="K336">
            <v>-416.83</v>
          </cell>
          <cell r="L336">
            <v>-3864.87</v>
          </cell>
          <cell r="M336">
            <v>-3105</v>
          </cell>
          <cell r="N336">
            <v>-3070</v>
          </cell>
          <cell r="O336">
            <v>-7561.32</v>
          </cell>
          <cell r="P336">
            <v>-4472.33</v>
          </cell>
          <cell r="Q336">
            <v>-72193.810000000012</v>
          </cell>
        </row>
        <row r="337">
          <cell r="A337" t="str">
            <v>Total Container</v>
          </cell>
          <cell r="E337">
            <v>13583.499999999998</v>
          </cell>
          <cell r="F337">
            <v>12807.949999999999</v>
          </cell>
          <cell r="G337">
            <v>7054.3099999999977</v>
          </cell>
          <cell r="H337">
            <v>6264.57</v>
          </cell>
          <cell r="I337">
            <v>8351.6000000000022</v>
          </cell>
          <cell r="J337">
            <v>18740.919999999998</v>
          </cell>
          <cell r="K337">
            <v>17157.88</v>
          </cell>
          <cell r="L337">
            <v>12673.93</v>
          </cell>
          <cell r="M337">
            <v>-28887.440000000002</v>
          </cell>
          <cell r="N337">
            <v>9496.82</v>
          </cell>
          <cell r="O337">
            <v>-520.4399999999996</v>
          </cell>
          <cell r="P337">
            <v>7227.3199999999979</v>
          </cell>
          <cell r="Q337">
            <v>83950.92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8076.93</v>
          </cell>
          <cell r="F340">
            <v>7692.32</v>
          </cell>
          <cell r="G340">
            <v>8846.17</v>
          </cell>
          <cell r="H340">
            <v>8461.56</v>
          </cell>
          <cell r="I340">
            <v>8176.05</v>
          </cell>
          <cell r="J340">
            <v>8565.3799999999992</v>
          </cell>
          <cell r="K340">
            <v>8565.39</v>
          </cell>
          <cell r="L340">
            <v>8565.39</v>
          </cell>
          <cell r="M340">
            <v>8565.39</v>
          </cell>
          <cell r="N340">
            <v>8176.07</v>
          </cell>
          <cell r="O340">
            <v>8565.39</v>
          </cell>
          <cell r="P340">
            <v>8954.7199999999993</v>
          </cell>
          <cell r="Q340">
            <v>101210.76</v>
          </cell>
        </row>
        <row r="341">
          <cell r="A341">
            <v>56020</v>
          </cell>
          <cell r="B341" t="str">
            <v>Wages Regular</v>
          </cell>
          <cell r="E341">
            <v>2832.84</v>
          </cell>
          <cell r="F341">
            <v>5053.68</v>
          </cell>
          <cell r="G341">
            <v>4774.8999999999996</v>
          </cell>
          <cell r="H341">
            <v>4762.42</v>
          </cell>
          <cell r="I341">
            <v>2680.17</v>
          </cell>
          <cell r="J341">
            <v>3378.56</v>
          </cell>
          <cell r="K341">
            <v>5325.53</v>
          </cell>
          <cell r="L341">
            <v>3835.06</v>
          </cell>
          <cell r="M341">
            <v>4435.92</v>
          </cell>
          <cell r="N341">
            <v>4522.72</v>
          </cell>
          <cell r="O341">
            <v>4731.6499999999996</v>
          </cell>
          <cell r="P341">
            <v>4844.54</v>
          </cell>
          <cell r="Q341">
            <v>51177.990000000005</v>
          </cell>
        </row>
        <row r="342">
          <cell r="A342">
            <v>56025</v>
          </cell>
          <cell r="B342" t="str">
            <v>Wages O.T.</v>
          </cell>
          <cell r="E342">
            <v>274.88</v>
          </cell>
          <cell r="F342">
            <v>259.24</v>
          </cell>
          <cell r="G342">
            <v>649.44000000000005</v>
          </cell>
          <cell r="H342">
            <v>504.21</v>
          </cell>
          <cell r="I342">
            <v>341.07</v>
          </cell>
          <cell r="J342">
            <v>196.68</v>
          </cell>
          <cell r="K342">
            <v>716.35</v>
          </cell>
          <cell r="L342">
            <v>71.97</v>
          </cell>
          <cell r="M342">
            <v>716.15</v>
          </cell>
          <cell r="N342">
            <v>388.74</v>
          </cell>
          <cell r="O342">
            <v>560.69000000000005</v>
          </cell>
          <cell r="P342">
            <v>692.62</v>
          </cell>
          <cell r="Q342">
            <v>5372.04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2127.6</v>
          </cell>
          <cell r="J346">
            <v>283.68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2411.2799999999997</v>
          </cell>
        </row>
        <row r="347">
          <cell r="A347">
            <v>56050</v>
          </cell>
          <cell r="B347" t="str">
            <v>Payroll Taxes</v>
          </cell>
          <cell r="E347">
            <v>1457.13</v>
          </cell>
          <cell r="F347">
            <v>1086.04</v>
          </cell>
          <cell r="G347">
            <v>1432.76</v>
          </cell>
          <cell r="H347">
            <v>1237.58</v>
          </cell>
          <cell r="I347">
            <v>1015.69</v>
          </cell>
          <cell r="J347">
            <v>1252.47</v>
          </cell>
          <cell r="K347">
            <v>1534.22</v>
          </cell>
          <cell r="L347">
            <v>1138.26</v>
          </cell>
          <cell r="M347">
            <v>1122.4100000000001</v>
          </cell>
          <cell r="N347">
            <v>1083.83</v>
          </cell>
          <cell r="O347">
            <v>1262.81</v>
          </cell>
          <cell r="P347">
            <v>1237.03</v>
          </cell>
          <cell r="Q347">
            <v>14860.230000000001</v>
          </cell>
        </row>
        <row r="348">
          <cell r="A348">
            <v>56060</v>
          </cell>
          <cell r="B348" t="str">
            <v>Group Insurance</v>
          </cell>
          <cell r="E348">
            <v>2260</v>
          </cell>
          <cell r="F348">
            <v>2260</v>
          </cell>
          <cell r="G348">
            <v>2015</v>
          </cell>
          <cell r="H348">
            <v>2505</v>
          </cell>
          <cell r="I348">
            <v>2286.75</v>
          </cell>
          <cell r="J348">
            <v>2260</v>
          </cell>
          <cell r="K348">
            <v>2233.2399999999998</v>
          </cell>
          <cell r="L348">
            <v>2260</v>
          </cell>
          <cell r="M348">
            <v>2015</v>
          </cell>
          <cell r="N348">
            <v>2505</v>
          </cell>
          <cell r="O348">
            <v>2260</v>
          </cell>
          <cell r="P348">
            <v>2260</v>
          </cell>
          <cell r="Q348">
            <v>27119.989999999998</v>
          </cell>
        </row>
        <row r="349">
          <cell r="A349">
            <v>56065</v>
          </cell>
          <cell r="B349" t="str">
            <v>Vacation Pay</v>
          </cell>
          <cell r="E349">
            <v>1525.21</v>
          </cell>
          <cell r="F349">
            <v>-107.25</v>
          </cell>
          <cell r="G349">
            <v>686</v>
          </cell>
          <cell r="H349">
            <v>651.78</v>
          </cell>
          <cell r="I349">
            <v>5006.99</v>
          </cell>
          <cell r="J349">
            <v>-77.53</v>
          </cell>
          <cell r="K349">
            <v>1031.8800000000001</v>
          </cell>
          <cell r="L349">
            <v>1229.18</v>
          </cell>
          <cell r="M349">
            <v>-193.57</v>
          </cell>
          <cell r="N349">
            <v>1097.0899999999999</v>
          </cell>
          <cell r="O349">
            <v>647.59</v>
          </cell>
          <cell r="P349">
            <v>92.16</v>
          </cell>
          <cell r="Q349">
            <v>11589.53</v>
          </cell>
        </row>
        <row r="350">
          <cell r="A350">
            <v>56070</v>
          </cell>
          <cell r="B350" t="str">
            <v>Sick Pay</v>
          </cell>
          <cell r="E350">
            <v>197.6</v>
          </cell>
          <cell r="F350">
            <v>-54.84</v>
          </cell>
          <cell r="G350">
            <v>58.3</v>
          </cell>
          <cell r="H350">
            <v>30.87</v>
          </cell>
          <cell r="I350">
            <v>0</v>
          </cell>
          <cell r="J350">
            <v>421.35</v>
          </cell>
          <cell r="K350">
            <v>0</v>
          </cell>
          <cell r="L350">
            <v>0</v>
          </cell>
          <cell r="M350">
            <v>371.67</v>
          </cell>
          <cell r="N350">
            <v>-106.19</v>
          </cell>
          <cell r="O350">
            <v>333.34</v>
          </cell>
          <cell r="P350">
            <v>-137.26</v>
          </cell>
          <cell r="Q350">
            <v>1114.8399999999999</v>
          </cell>
        </row>
        <row r="351">
          <cell r="A351">
            <v>56086</v>
          </cell>
          <cell r="B351" t="str">
            <v>Safety and Training</v>
          </cell>
          <cell r="E351">
            <v>259.02</v>
          </cell>
          <cell r="F351">
            <v>48.7</v>
          </cell>
          <cell r="G351">
            <v>93.68</v>
          </cell>
          <cell r="H351">
            <v>64.45</v>
          </cell>
          <cell r="I351">
            <v>0</v>
          </cell>
          <cell r="J351">
            <v>194.76</v>
          </cell>
          <cell r="K351">
            <v>1077.77</v>
          </cell>
          <cell r="L351">
            <v>241.93</v>
          </cell>
          <cell r="M351">
            <v>798.35</v>
          </cell>
          <cell r="N351">
            <v>821.91</v>
          </cell>
          <cell r="O351">
            <v>200.16</v>
          </cell>
          <cell r="P351">
            <v>135.97999999999999</v>
          </cell>
          <cell r="Q351">
            <v>3936.7099999999996</v>
          </cell>
        </row>
        <row r="352">
          <cell r="A352">
            <v>56090</v>
          </cell>
          <cell r="B352" t="str">
            <v>Uniforms</v>
          </cell>
          <cell r="E352">
            <v>1795.66</v>
          </cell>
          <cell r="F352">
            <v>143.75</v>
          </cell>
          <cell r="G352">
            <v>1117.68</v>
          </cell>
          <cell r="H352">
            <v>663</v>
          </cell>
          <cell r="I352">
            <v>503.29</v>
          </cell>
          <cell r="J352">
            <v>889.18</v>
          </cell>
          <cell r="K352">
            <v>1081.28</v>
          </cell>
          <cell r="L352">
            <v>680.36</v>
          </cell>
          <cell r="M352">
            <v>906.86</v>
          </cell>
          <cell r="N352">
            <v>144.98000000000002</v>
          </cell>
          <cell r="O352">
            <v>1093.78</v>
          </cell>
          <cell r="P352">
            <v>477.8</v>
          </cell>
          <cell r="Q352">
            <v>9497.619999999999</v>
          </cell>
        </row>
        <row r="353">
          <cell r="A353">
            <v>56095</v>
          </cell>
          <cell r="B353" t="str">
            <v>Empl &amp; Commun Activ</v>
          </cell>
          <cell r="E353">
            <v>727.54</v>
          </cell>
          <cell r="F353">
            <v>-266.95</v>
          </cell>
          <cell r="G353">
            <v>0</v>
          </cell>
          <cell r="H353">
            <v>92.48</v>
          </cell>
          <cell r="I353">
            <v>485.76</v>
          </cell>
          <cell r="J353">
            <v>463.36</v>
          </cell>
          <cell r="K353">
            <v>0</v>
          </cell>
          <cell r="L353">
            <v>0</v>
          </cell>
          <cell r="M353">
            <v>293.06</v>
          </cell>
          <cell r="N353">
            <v>28.73</v>
          </cell>
          <cell r="O353">
            <v>-181.04</v>
          </cell>
          <cell r="P353">
            <v>0</v>
          </cell>
          <cell r="Q353">
            <v>1642.94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226.28</v>
          </cell>
          <cell r="F356">
            <v>217.62</v>
          </cell>
          <cell r="G356">
            <v>333.09</v>
          </cell>
          <cell r="H356">
            <v>220.44</v>
          </cell>
          <cell r="I356">
            <v>189.47</v>
          </cell>
          <cell r="J356">
            <v>211.84</v>
          </cell>
          <cell r="K356">
            <v>270.73</v>
          </cell>
          <cell r="L356">
            <v>224.38</v>
          </cell>
          <cell r="M356">
            <v>228.09</v>
          </cell>
          <cell r="N356">
            <v>329.68</v>
          </cell>
          <cell r="O356">
            <v>224.86</v>
          </cell>
          <cell r="P356">
            <v>246.21</v>
          </cell>
          <cell r="Q356">
            <v>2922.69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1415.21</v>
          </cell>
          <cell r="F359">
            <v>1483.02</v>
          </cell>
          <cell r="G359">
            <v>1740.94</v>
          </cell>
          <cell r="H359">
            <v>445.37</v>
          </cell>
          <cell r="I359">
            <v>804.72</v>
          </cell>
          <cell r="J359">
            <v>164.82</v>
          </cell>
          <cell r="K359">
            <v>658.52</v>
          </cell>
          <cell r="L359">
            <v>1100.71</v>
          </cell>
          <cell r="M359">
            <v>1250.03</v>
          </cell>
          <cell r="N359">
            <v>1674.36</v>
          </cell>
          <cell r="O359">
            <v>765.8</v>
          </cell>
          <cell r="P359">
            <v>382.82</v>
          </cell>
          <cell r="Q359">
            <v>11886.32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20</v>
          </cell>
          <cell r="Q361">
            <v>20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4606.6000000000004</v>
          </cell>
          <cell r="F364">
            <v>4350.2299999999996</v>
          </cell>
          <cell r="G364">
            <v>4615.41</v>
          </cell>
          <cell r="H364">
            <v>1003.34</v>
          </cell>
          <cell r="I364">
            <v>7555.03</v>
          </cell>
          <cell r="J364">
            <v>4491</v>
          </cell>
          <cell r="K364">
            <v>4590.99</v>
          </cell>
          <cell r="L364">
            <v>470.11</v>
          </cell>
          <cell r="M364">
            <v>4254.96</v>
          </cell>
          <cell r="N364">
            <v>4208.18</v>
          </cell>
          <cell r="O364">
            <v>512.84</v>
          </cell>
          <cell r="P364">
            <v>4070.45</v>
          </cell>
          <cell r="Q364">
            <v>44729.139999999992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69</v>
          </cell>
          <cell r="G365">
            <v>98.25</v>
          </cell>
          <cell r="H365">
            <v>52.88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5.62</v>
          </cell>
          <cell r="O365">
            <v>0</v>
          </cell>
          <cell r="P365">
            <v>0</v>
          </cell>
          <cell r="Q365">
            <v>225.75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103.1</v>
          </cell>
          <cell r="K366">
            <v>0</v>
          </cell>
          <cell r="L366">
            <v>0</v>
          </cell>
          <cell r="M366">
            <v>0</v>
          </cell>
          <cell r="N366">
            <v>44.52</v>
          </cell>
          <cell r="O366">
            <v>90.55</v>
          </cell>
          <cell r="P366">
            <v>110.62</v>
          </cell>
          <cell r="Q366">
            <v>348.79</v>
          </cell>
        </row>
        <row r="367">
          <cell r="A367">
            <v>56210</v>
          </cell>
          <cell r="B367" t="str">
            <v>Office Supply and Equip</v>
          </cell>
          <cell r="E367">
            <v>907.9</v>
          </cell>
          <cell r="F367">
            <v>1266.8599999999999</v>
          </cell>
          <cell r="G367">
            <v>1175.05</v>
          </cell>
          <cell r="H367">
            <v>2018.74</v>
          </cell>
          <cell r="I367">
            <v>1340.75</v>
          </cell>
          <cell r="J367">
            <v>1056.72</v>
          </cell>
          <cell r="K367">
            <v>1348.09</v>
          </cell>
          <cell r="L367">
            <v>2224.39</v>
          </cell>
          <cell r="M367">
            <v>1094.46</v>
          </cell>
          <cell r="N367">
            <v>1045.8699999999999</v>
          </cell>
          <cell r="O367">
            <v>1613.32</v>
          </cell>
          <cell r="P367">
            <v>1365.17</v>
          </cell>
          <cell r="Q367">
            <v>16457.32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26562.799999999996</v>
          </cell>
          <cell r="F371">
            <v>23501.42</v>
          </cell>
          <cell r="G371">
            <v>27636.67</v>
          </cell>
          <cell r="H371">
            <v>22714.119999999995</v>
          </cell>
          <cell r="I371">
            <v>32513.34</v>
          </cell>
          <cell r="J371">
            <v>23855.37</v>
          </cell>
          <cell r="K371">
            <v>28433.989999999994</v>
          </cell>
          <cell r="L371">
            <v>22041.739999999998</v>
          </cell>
          <cell r="M371">
            <v>25858.779999999995</v>
          </cell>
          <cell r="N371">
            <v>25971.11</v>
          </cell>
          <cell r="O371">
            <v>22681.739999999998</v>
          </cell>
          <cell r="P371">
            <v>24752.86</v>
          </cell>
          <cell r="Q371">
            <v>306523.94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427.66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224.45</v>
          </cell>
          <cell r="O376">
            <v>3002.92</v>
          </cell>
          <cell r="P376">
            <v>0</v>
          </cell>
          <cell r="Q376">
            <v>3655.03</v>
          </cell>
        </row>
        <row r="377">
          <cell r="A377">
            <v>57147</v>
          </cell>
          <cell r="B377" t="str">
            <v>Bldg &amp; Property</v>
          </cell>
          <cell r="E377">
            <v>8063.84</v>
          </cell>
          <cell r="F377">
            <v>8169.88</v>
          </cell>
          <cell r="G377">
            <v>6041.82</v>
          </cell>
          <cell r="H377">
            <v>6588.54</v>
          </cell>
          <cell r="I377">
            <v>4365.71</v>
          </cell>
          <cell r="J377">
            <v>4713.99</v>
          </cell>
          <cell r="K377">
            <v>10806.84</v>
          </cell>
          <cell r="L377">
            <v>9251.0400000000009</v>
          </cell>
          <cell r="M377">
            <v>6193.48</v>
          </cell>
          <cell r="N377">
            <v>8759.64</v>
          </cell>
          <cell r="O377">
            <v>5195.24</v>
          </cell>
          <cell r="P377">
            <v>16632.82</v>
          </cell>
          <cell r="Q377">
            <v>94782.84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1384.3</v>
          </cell>
          <cell r="F380">
            <v>289.72000000000003</v>
          </cell>
          <cell r="G380">
            <v>352.8</v>
          </cell>
          <cell r="H380">
            <v>250.3</v>
          </cell>
          <cell r="I380">
            <v>272.69</v>
          </cell>
          <cell r="J380">
            <v>171.46</v>
          </cell>
          <cell r="K380">
            <v>268.27</v>
          </cell>
          <cell r="L380">
            <v>157.77000000000001</v>
          </cell>
          <cell r="M380">
            <v>921.26</v>
          </cell>
          <cell r="N380">
            <v>178.68</v>
          </cell>
          <cell r="O380">
            <v>1625.08</v>
          </cell>
          <cell r="P380">
            <v>312.62</v>
          </cell>
          <cell r="Q380">
            <v>6184.95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17643.07</v>
          </cell>
          <cell r="F383">
            <v>17035.48</v>
          </cell>
          <cell r="G383">
            <v>17673.07</v>
          </cell>
          <cell r="H383">
            <v>17402.849999999999</v>
          </cell>
          <cell r="I383">
            <v>17402.849999999999</v>
          </cell>
          <cell r="J383">
            <v>17402.849999999999</v>
          </cell>
          <cell r="K383">
            <v>17402.849999999999</v>
          </cell>
          <cell r="L383">
            <v>17402.849999999999</v>
          </cell>
          <cell r="M383">
            <v>18791.8</v>
          </cell>
          <cell r="N383">
            <v>17402.849999999999</v>
          </cell>
          <cell r="O383">
            <v>18791.8</v>
          </cell>
          <cell r="P383">
            <v>2852.62</v>
          </cell>
          <cell r="Q383">
            <v>197204.94</v>
          </cell>
        </row>
        <row r="384">
          <cell r="A384">
            <v>57175</v>
          </cell>
          <cell r="B384" t="str">
            <v>Equipment Vehicle Rental</v>
          </cell>
          <cell r="E384">
            <v>328.66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2091.2399999999998</v>
          </cell>
          <cell r="P384">
            <v>397.36</v>
          </cell>
          <cell r="Q384">
            <v>2817.2599999999998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5737.5</v>
          </cell>
          <cell r="F387">
            <v>5737.5</v>
          </cell>
          <cell r="G387">
            <v>5737.5</v>
          </cell>
          <cell r="H387">
            <v>5737.5</v>
          </cell>
          <cell r="I387">
            <v>3780</v>
          </cell>
          <cell r="J387">
            <v>3780</v>
          </cell>
          <cell r="K387">
            <v>3780</v>
          </cell>
          <cell r="L387">
            <v>3780</v>
          </cell>
          <cell r="M387">
            <v>3780</v>
          </cell>
          <cell r="N387">
            <v>3780</v>
          </cell>
          <cell r="O387">
            <v>3780</v>
          </cell>
          <cell r="P387">
            <v>3780</v>
          </cell>
          <cell r="Q387">
            <v>53190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13.5</v>
          </cell>
          <cell r="H388">
            <v>13.5</v>
          </cell>
          <cell r="I388">
            <v>13.5</v>
          </cell>
          <cell r="J388">
            <v>13.5</v>
          </cell>
          <cell r="K388">
            <v>0</v>
          </cell>
          <cell r="L388">
            <v>13.5</v>
          </cell>
          <cell r="M388">
            <v>13.5</v>
          </cell>
          <cell r="N388">
            <v>13.5</v>
          </cell>
          <cell r="O388">
            <v>13.5</v>
          </cell>
          <cell r="P388">
            <v>0</v>
          </cell>
          <cell r="Q388">
            <v>108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54300.08</v>
          </cell>
          <cell r="K390">
            <v>3763.13</v>
          </cell>
          <cell r="L390">
            <v>4344.38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62407.59</v>
          </cell>
        </row>
        <row r="391">
          <cell r="A391">
            <v>57275</v>
          </cell>
          <cell r="B391" t="str">
            <v>Property Taxes</v>
          </cell>
          <cell r="E391">
            <v>648.66999999999996</v>
          </cell>
          <cell r="F391">
            <v>748.26</v>
          </cell>
          <cell r="G391">
            <v>748.26</v>
          </cell>
          <cell r="H391">
            <v>931.59</v>
          </cell>
          <cell r="I391">
            <v>931.59</v>
          </cell>
          <cell r="J391">
            <v>931.61</v>
          </cell>
          <cell r="K391">
            <v>676.33</v>
          </cell>
          <cell r="L391">
            <v>676.33</v>
          </cell>
          <cell r="M391">
            <v>676.33</v>
          </cell>
          <cell r="N391">
            <v>676.33</v>
          </cell>
          <cell r="O391">
            <v>676.33</v>
          </cell>
          <cell r="P391">
            <v>676.33</v>
          </cell>
          <cell r="Q391">
            <v>8997.9599999999991</v>
          </cell>
        </row>
        <row r="392">
          <cell r="A392">
            <v>57280</v>
          </cell>
          <cell r="B392" t="str">
            <v>Other Taxes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266.95</v>
          </cell>
          <cell r="P393">
            <v>0</v>
          </cell>
          <cell r="Q393">
            <v>533.9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-33322.47</v>
          </cell>
          <cell r="K394">
            <v>33322.47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187.5</v>
          </cell>
          <cell r="F395">
            <v>187.5</v>
          </cell>
          <cell r="G395">
            <v>187.5</v>
          </cell>
          <cell r="H395">
            <v>187.5</v>
          </cell>
          <cell r="I395">
            <v>187.5</v>
          </cell>
          <cell r="J395">
            <v>187.5</v>
          </cell>
          <cell r="K395">
            <v>187.5</v>
          </cell>
          <cell r="L395">
            <v>187.5</v>
          </cell>
          <cell r="M395">
            <v>187.5</v>
          </cell>
          <cell r="N395">
            <v>187.5</v>
          </cell>
          <cell r="O395">
            <v>187.5</v>
          </cell>
          <cell r="P395">
            <v>250</v>
          </cell>
          <cell r="Q395">
            <v>2312.5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65</v>
          </cell>
          <cell r="F398">
            <v>0</v>
          </cell>
          <cell r="G398">
            <v>132.5</v>
          </cell>
          <cell r="H398">
            <v>0</v>
          </cell>
          <cell r="I398">
            <v>0</v>
          </cell>
          <cell r="J398">
            <v>132.5</v>
          </cell>
          <cell r="K398">
            <v>0</v>
          </cell>
          <cell r="L398">
            <v>0</v>
          </cell>
          <cell r="M398">
            <v>132.5</v>
          </cell>
          <cell r="N398">
            <v>1975</v>
          </cell>
          <cell r="O398">
            <v>0</v>
          </cell>
          <cell r="P398">
            <v>132.5</v>
          </cell>
          <cell r="Q398">
            <v>2570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4619.28</v>
          </cell>
          <cell r="F400">
            <v>6292.28</v>
          </cell>
          <cell r="G400">
            <v>6547.28</v>
          </cell>
          <cell r="H400">
            <v>5761.53</v>
          </cell>
          <cell r="I400">
            <v>5761.53</v>
          </cell>
          <cell r="J400">
            <v>5761.53</v>
          </cell>
          <cell r="K400">
            <v>5761.49</v>
          </cell>
          <cell r="L400">
            <v>5761.53</v>
          </cell>
          <cell r="M400">
            <v>5761.53</v>
          </cell>
          <cell r="N400">
            <v>5761.53</v>
          </cell>
          <cell r="O400">
            <v>6186.53</v>
          </cell>
          <cell r="P400">
            <v>4741.53</v>
          </cell>
          <cell r="Q400">
            <v>68717.569999999992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38677.819999999992</v>
          </cell>
          <cell r="F406">
            <v>38460.620000000003</v>
          </cell>
          <cell r="G406">
            <v>37434.229999999996</v>
          </cell>
          <cell r="H406">
            <v>37300.97</v>
          </cell>
          <cell r="I406">
            <v>32715.37</v>
          </cell>
          <cell r="J406">
            <v>54072.55</v>
          </cell>
          <cell r="K406">
            <v>75968.88</v>
          </cell>
          <cell r="L406">
            <v>41574.9</v>
          </cell>
          <cell r="M406">
            <v>36457.9</v>
          </cell>
          <cell r="N406">
            <v>39226.43</v>
          </cell>
          <cell r="O406">
            <v>41817.089999999997</v>
          </cell>
          <cell r="P406">
            <v>29775.78</v>
          </cell>
          <cell r="Q406">
            <v>503482.54000000004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10091.379999999999</v>
          </cell>
          <cell r="F417">
            <v>10091.379999999999</v>
          </cell>
          <cell r="G417">
            <v>10091.379999999999</v>
          </cell>
          <cell r="H417">
            <v>10091.379999999999</v>
          </cell>
          <cell r="I417">
            <v>10091.379999999999</v>
          </cell>
          <cell r="J417">
            <v>10091.379999999999</v>
          </cell>
          <cell r="K417">
            <v>10091.379999999999</v>
          </cell>
          <cell r="L417">
            <v>10091.379999999999</v>
          </cell>
          <cell r="M417">
            <v>10091.379999999999</v>
          </cell>
          <cell r="N417">
            <v>10091.379999999999</v>
          </cell>
          <cell r="O417">
            <v>10091.379999999999</v>
          </cell>
          <cell r="P417">
            <v>10091.379999999999</v>
          </cell>
          <cell r="Q417">
            <v>121096.56000000001</v>
          </cell>
        </row>
        <row r="418">
          <cell r="A418">
            <v>59341</v>
          </cell>
          <cell r="B418" t="str">
            <v>A&amp;L - Current Year Claims</v>
          </cell>
          <cell r="E418">
            <v>-6142.07</v>
          </cell>
          <cell r="F418">
            <v>-2400</v>
          </cell>
          <cell r="G418">
            <v>400</v>
          </cell>
          <cell r="H418">
            <v>9853.9</v>
          </cell>
          <cell r="I418">
            <v>0</v>
          </cell>
          <cell r="J418">
            <v>0</v>
          </cell>
          <cell r="K418">
            <v>0</v>
          </cell>
          <cell r="L418">
            <v>4250</v>
          </cell>
          <cell r="M418">
            <v>8924.2000000000007</v>
          </cell>
          <cell r="N418">
            <v>751</v>
          </cell>
          <cell r="O418">
            <v>2071.27</v>
          </cell>
          <cell r="P418">
            <v>24430</v>
          </cell>
          <cell r="Q418">
            <v>42138.3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-10802.07</v>
          </cell>
          <cell r="I419">
            <v>-2004.25</v>
          </cell>
          <cell r="J419">
            <v>1249.05</v>
          </cell>
          <cell r="K419">
            <v>6999.75</v>
          </cell>
          <cell r="L419">
            <v>0</v>
          </cell>
          <cell r="M419">
            <v>0</v>
          </cell>
          <cell r="N419">
            <v>2499.5</v>
          </cell>
          <cell r="O419">
            <v>0</v>
          </cell>
          <cell r="P419">
            <v>0</v>
          </cell>
          <cell r="Q419">
            <v>-2058.0200000000004</v>
          </cell>
        </row>
        <row r="420">
          <cell r="A420">
            <v>59343</v>
          </cell>
          <cell r="B420" t="str">
            <v>WC - Current Year Claims</v>
          </cell>
          <cell r="E420">
            <v>7290.88</v>
          </cell>
          <cell r="F420">
            <v>-17465.98</v>
          </cell>
          <cell r="G420">
            <v>13819.28</v>
          </cell>
          <cell r="H420">
            <v>8553.6</v>
          </cell>
          <cell r="I420">
            <v>5696</v>
          </cell>
          <cell r="J420">
            <v>3275.7</v>
          </cell>
          <cell r="K420">
            <v>6448.16</v>
          </cell>
          <cell r="L420">
            <v>2722</v>
          </cell>
          <cell r="M420">
            <v>820</v>
          </cell>
          <cell r="N420">
            <v>-18388.02</v>
          </cell>
          <cell r="O420">
            <v>-1818.92</v>
          </cell>
          <cell r="P420">
            <v>2266.29</v>
          </cell>
          <cell r="Q420">
            <v>13218.990000000002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-9078.02</v>
          </cell>
          <cell r="I421">
            <v>16579.04</v>
          </cell>
          <cell r="J421">
            <v>98644.06</v>
          </cell>
          <cell r="K421">
            <v>-15344.09</v>
          </cell>
          <cell r="L421">
            <v>-28729.19</v>
          </cell>
          <cell r="M421">
            <v>17918.650000000001</v>
          </cell>
          <cell r="N421">
            <v>-103.64</v>
          </cell>
          <cell r="O421">
            <v>1197.08</v>
          </cell>
          <cell r="P421">
            <v>-19684.740000000002</v>
          </cell>
          <cell r="Q421">
            <v>61399.150000000009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5142.99</v>
          </cell>
          <cell r="F423">
            <v>1000</v>
          </cell>
          <cell r="G423">
            <v>2757.56</v>
          </cell>
          <cell r="H423">
            <v>0</v>
          </cell>
          <cell r="I423">
            <v>1701.74</v>
          </cell>
          <cell r="J423">
            <v>6490.95</v>
          </cell>
          <cell r="K423">
            <v>104.97</v>
          </cell>
          <cell r="L423">
            <v>48.7</v>
          </cell>
          <cell r="M423">
            <v>0</v>
          </cell>
          <cell r="N423">
            <v>11054.22</v>
          </cell>
          <cell r="O423">
            <v>655.83</v>
          </cell>
          <cell r="P423">
            <v>11383.6</v>
          </cell>
          <cell r="Q423">
            <v>40340.559999999998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10000</v>
          </cell>
          <cell r="O424">
            <v>31.43</v>
          </cell>
          <cell r="P424">
            <v>-10904.79</v>
          </cell>
          <cell r="Q424">
            <v>-873.36000000000058</v>
          </cell>
        </row>
        <row r="425">
          <cell r="A425">
            <v>59500</v>
          </cell>
          <cell r="B425" t="str">
            <v>Workers Comp Prem</v>
          </cell>
          <cell r="E425">
            <v>4000</v>
          </cell>
          <cell r="F425">
            <v>2000</v>
          </cell>
          <cell r="G425">
            <v>2000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26000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20383.18</v>
          </cell>
          <cell r="F428">
            <v>-6774.6</v>
          </cell>
          <cell r="G428">
            <v>29068.22</v>
          </cell>
          <cell r="H428">
            <v>10618.789999999997</v>
          </cell>
          <cell r="I428">
            <v>33063.910000000003</v>
          </cell>
          <cell r="J428">
            <v>121751.14</v>
          </cell>
          <cell r="K428">
            <v>10300.169999999996</v>
          </cell>
          <cell r="L428">
            <v>-9617.11</v>
          </cell>
          <cell r="M428">
            <v>40754.230000000003</v>
          </cell>
          <cell r="N428">
            <v>18904.439999999999</v>
          </cell>
          <cell r="O428">
            <v>15228.07</v>
          </cell>
          <cell r="P428">
            <v>17581.739999999998</v>
          </cell>
          <cell r="Q428">
            <v>301262.18000000005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1319.45</v>
          </cell>
          <cell r="I432">
            <v>0</v>
          </cell>
          <cell r="J432">
            <v>24949.35</v>
          </cell>
          <cell r="K432">
            <v>-33354.22</v>
          </cell>
          <cell r="L432">
            <v>-3080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-10165.420000000002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1319.45</v>
          </cell>
          <cell r="I433">
            <v>0</v>
          </cell>
          <cell r="J433">
            <v>24949.35</v>
          </cell>
          <cell r="K433">
            <v>-33354.22</v>
          </cell>
          <cell r="L433">
            <v>-3080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-10165.420000000002</v>
          </cell>
        </row>
        <row r="435">
          <cell r="A435" t="str">
            <v>Total Operating Costs</v>
          </cell>
          <cell r="E435">
            <v>691108.55</v>
          </cell>
          <cell r="F435">
            <v>591691.37000000011</v>
          </cell>
          <cell r="G435">
            <v>679572.21999999986</v>
          </cell>
          <cell r="H435">
            <v>649398.42000000004</v>
          </cell>
          <cell r="I435">
            <v>715012.80999999994</v>
          </cell>
          <cell r="J435">
            <v>823534.92999999993</v>
          </cell>
          <cell r="K435">
            <v>725146.60999999987</v>
          </cell>
          <cell r="L435">
            <v>671623.93</v>
          </cell>
          <cell r="M435">
            <v>721331.92999999993</v>
          </cell>
          <cell r="N435">
            <v>675314.14999999991</v>
          </cell>
          <cell r="O435">
            <v>713873.94</v>
          </cell>
          <cell r="P435">
            <v>696947.79999999981</v>
          </cell>
          <cell r="Q435">
            <v>8354556.6600000001</v>
          </cell>
        </row>
        <row r="437">
          <cell r="A437" t="str">
            <v>Gross Profit</v>
          </cell>
          <cell r="E437">
            <v>958596.29999999981</v>
          </cell>
          <cell r="F437">
            <v>1078399.0499999998</v>
          </cell>
          <cell r="G437">
            <v>980681.78999999992</v>
          </cell>
          <cell r="H437">
            <v>1060013.06</v>
          </cell>
          <cell r="I437">
            <v>998324.67999999935</v>
          </cell>
          <cell r="J437">
            <v>884006.14000000036</v>
          </cell>
          <cell r="K437">
            <v>999176.6099999994</v>
          </cell>
          <cell r="L437">
            <v>1029352.5499999995</v>
          </cell>
          <cell r="M437">
            <v>1005221.45</v>
          </cell>
          <cell r="N437">
            <v>1062170.0200000005</v>
          </cell>
          <cell r="O437">
            <v>1010676.3699999996</v>
          </cell>
          <cell r="P437">
            <v>1011952.0500000003</v>
          </cell>
          <cell r="Q437">
            <v>12078570.07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8.23</v>
          </cell>
          <cell r="M450">
            <v>-8.23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2300</v>
          </cell>
          <cell r="F458">
            <v>2448</v>
          </cell>
          <cell r="G458">
            <v>2391</v>
          </cell>
          <cell r="H458">
            <v>2584.5</v>
          </cell>
          <cell r="I458">
            <v>2565</v>
          </cell>
          <cell r="J458">
            <v>3535</v>
          </cell>
          <cell r="K458">
            <v>2899</v>
          </cell>
          <cell r="L458">
            <v>2443</v>
          </cell>
          <cell r="M458">
            <v>1800</v>
          </cell>
          <cell r="N458">
            <v>2326</v>
          </cell>
          <cell r="O458">
            <v>2339</v>
          </cell>
          <cell r="P458">
            <v>0</v>
          </cell>
          <cell r="Q458">
            <v>27630.5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198.54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198.54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58.5</v>
          </cell>
          <cell r="L468">
            <v>177.74</v>
          </cell>
          <cell r="M468">
            <v>-77.739999999999995</v>
          </cell>
          <cell r="N468">
            <v>0</v>
          </cell>
          <cell r="O468">
            <v>75.52</v>
          </cell>
          <cell r="P468">
            <v>23.74</v>
          </cell>
          <cell r="Q468">
            <v>257.76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12977.33</v>
          </cell>
          <cell r="F470">
            <v>949.64</v>
          </cell>
          <cell r="G470">
            <v>5900.84</v>
          </cell>
          <cell r="H470">
            <v>4161.1099999999997</v>
          </cell>
          <cell r="I470">
            <v>3165.78</v>
          </cell>
          <cell r="J470">
            <v>4520.0600000000004</v>
          </cell>
          <cell r="K470">
            <v>1806.35</v>
          </cell>
          <cell r="L470">
            <v>955.59</v>
          </cell>
          <cell r="M470">
            <v>28827.18</v>
          </cell>
          <cell r="N470">
            <v>25999.119999999999</v>
          </cell>
          <cell r="O470">
            <v>1245.2</v>
          </cell>
          <cell r="P470">
            <v>38523.21</v>
          </cell>
          <cell r="Q470">
            <v>129031.41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15475.869999999999</v>
          </cell>
          <cell r="F480">
            <v>3397.64</v>
          </cell>
          <cell r="G480">
            <v>8291.84</v>
          </cell>
          <cell r="H480">
            <v>6745.61</v>
          </cell>
          <cell r="I480">
            <v>5730.7800000000007</v>
          </cell>
          <cell r="J480">
            <v>8055.06</v>
          </cell>
          <cell r="K480">
            <v>4763.8500000000004</v>
          </cell>
          <cell r="L480">
            <v>3584.5600000000004</v>
          </cell>
          <cell r="M480">
            <v>30541.21</v>
          </cell>
          <cell r="N480">
            <v>28325.119999999999</v>
          </cell>
          <cell r="O480">
            <v>3659.7200000000003</v>
          </cell>
          <cell r="P480">
            <v>38546.949999999997</v>
          </cell>
          <cell r="Q480">
            <v>157118.21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31950.25</v>
          </cell>
          <cell r="F483">
            <v>29217.37</v>
          </cell>
          <cell r="G483">
            <v>34993.21</v>
          </cell>
          <cell r="H483">
            <v>32805.65</v>
          </cell>
          <cell r="I483">
            <v>33117.839999999997</v>
          </cell>
          <cell r="J483">
            <v>36102.11</v>
          </cell>
          <cell r="K483">
            <v>36862.230000000003</v>
          </cell>
          <cell r="L483">
            <v>32246.880000000001</v>
          </cell>
          <cell r="M483">
            <v>35474.660000000003</v>
          </cell>
          <cell r="N483">
            <v>34757.17</v>
          </cell>
          <cell r="O483">
            <v>34601.15</v>
          </cell>
          <cell r="P483">
            <v>36751.879999999997</v>
          </cell>
          <cell r="Q483">
            <v>408880.39999999997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39238.25</v>
          </cell>
          <cell r="F485">
            <v>41055.800000000003</v>
          </cell>
          <cell r="G485">
            <v>43441.67</v>
          </cell>
          <cell r="H485">
            <v>43159.68</v>
          </cell>
          <cell r="I485">
            <v>40707.99</v>
          </cell>
          <cell r="J485">
            <v>44340.75</v>
          </cell>
          <cell r="K485">
            <v>44034.15</v>
          </cell>
          <cell r="L485">
            <v>37123.65</v>
          </cell>
          <cell r="M485">
            <v>40606.129999999997</v>
          </cell>
          <cell r="N485">
            <v>42194.06</v>
          </cell>
          <cell r="O485">
            <v>45471.69</v>
          </cell>
          <cell r="P485">
            <v>48949.11</v>
          </cell>
          <cell r="Q485">
            <v>510322.93</v>
          </cell>
        </row>
        <row r="486">
          <cell r="A486">
            <v>70025</v>
          </cell>
          <cell r="B486" t="str">
            <v>Wages O.T.</v>
          </cell>
          <cell r="E486">
            <v>2096.58</v>
          </cell>
          <cell r="F486">
            <v>2256.92</v>
          </cell>
          <cell r="G486">
            <v>520.88</v>
          </cell>
          <cell r="H486">
            <v>1862.34</v>
          </cell>
          <cell r="I486">
            <v>3126.98</v>
          </cell>
          <cell r="J486">
            <v>1540.45</v>
          </cell>
          <cell r="K486">
            <v>2442.46</v>
          </cell>
          <cell r="L486">
            <v>2985.84</v>
          </cell>
          <cell r="M486">
            <v>1455.97</v>
          </cell>
          <cell r="N486">
            <v>1845.98</v>
          </cell>
          <cell r="O486">
            <v>2373.81</v>
          </cell>
          <cell r="P486">
            <v>1626.79</v>
          </cell>
          <cell r="Q486">
            <v>24135.000000000004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4809.7700000000004</v>
          </cell>
          <cell r="F489">
            <v>2140.23</v>
          </cell>
          <cell r="G489">
            <v>5107.6499999999996</v>
          </cell>
          <cell r="H489">
            <v>4226.5600000000004</v>
          </cell>
          <cell r="I489">
            <v>1425.85</v>
          </cell>
          <cell r="J489">
            <v>387.84</v>
          </cell>
          <cell r="K489">
            <v>100</v>
          </cell>
          <cell r="L489">
            <v>3426.61</v>
          </cell>
          <cell r="M489">
            <v>665.4</v>
          </cell>
          <cell r="N489">
            <v>-1015.84</v>
          </cell>
          <cell r="O489">
            <v>581.19000000000005</v>
          </cell>
          <cell r="P489">
            <v>5025.8500000000004</v>
          </cell>
          <cell r="Q489">
            <v>26881.11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6680.67</v>
          </cell>
          <cell r="F491">
            <v>232.03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10440.92</v>
          </cell>
          <cell r="M491">
            <v>7401.37</v>
          </cell>
          <cell r="N491">
            <v>14152.75</v>
          </cell>
          <cell r="O491">
            <v>1820.49</v>
          </cell>
          <cell r="P491">
            <v>6453.68</v>
          </cell>
          <cell r="Q491">
            <v>47181.909999999996</v>
          </cell>
        </row>
        <row r="492">
          <cell r="A492">
            <v>70050</v>
          </cell>
          <cell r="B492" t="str">
            <v>Payroll Taxes</v>
          </cell>
          <cell r="E492">
            <v>9179.65</v>
          </cell>
          <cell r="F492">
            <v>6291.4</v>
          </cell>
          <cell r="G492">
            <v>7661.43</v>
          </cell>
          <cell r="H492">
            <v>6697.51</v>
          </cell>
          <cell r="I492">
            <v>6629.71</v>
          </cell>
          <cell r="J492">
            <v>7324.51</v>
          </cell>
          <cell r="K492">
            <v>5887.85</v>
          </cell>
          <cell r="L492">
            <v>5608.72</v>
          </cell>
          <cell r="M492">
            <v>5768.98</v>
          </cell>
          <cell r="N492">
            <v>5999.27</v>
          </cell>
          <cell r="O492">
            <v>6190.7</v>
          </cell>
          <cell r="P492">
            <v>6776.28</v>
          </cell>
          <cell r="Q492">
            <v>80016.009999999995</v>
          </cell>
        </row>
        <row r="493">
          <cell r="A493">
            <v>70060</v>
          </cell>
          <cell r="B493" t="str">
            <v>Group Insurance</v>
          </cell>
          <cell r="E493">
            <v>10365.61</v>
          </cell>
          <cell r="F493">
            <v>10230.65</v>
          </cell>
          <cell r="G493">
            <v>8851.43</v>
          </cell>
          <cell r="H493">
            <v>12049.32</v>
          </cell>
          <cell r="I493">
            <v>9943.51</v>
          </cell>
          <cell r="J493">
            <v>9742.43</v>
          </cell>
          <cell r="K493">
            <v>9734.74</v>
          </cell>
          <cell r="L493">
            <v>9561.06</v>
          </cell>
          <cell r="M493">
            <v>8494.4699999999993</v>
          </cell>
          <cell r="N493">
            <v>11177.83</v>
          </cell>
          <cell r="O493">
            <v>11411.65</v>
          </cell>
          <cell r="P493">
            <v>11731.69</v>
          </cell>
          <cell r="Q493">
            <v>123294.39</v>
          </cell>
        </row>
        <row r="494">
          <cell r="A494">
            <v>70065</v>
          </cell>
          <cell r="B494" t="str">
            <v>Vacation Pay</v>
          </cell>
          <cell r="E494">
            <v>5445.15</v>
          </cell>
          <cell r="F494">
            <v>2867.53</v>
          </cell>
          <cell r="G494">
            <v>2000.31</v>
          </cell>
          <cell r="H494">
            <v>3981.39</v>
          </cell>
          <cell r="I494">
            <v>4870.18</v>
          </cell>
          <cell r="J494">
            <v>3114.5</v>
          </cell>
          <cell r="K494">
            <v>4765.6099999999997</v>
          </cell>
          <cell r="L494">
            <v>2058.0100000000002</v>
          </cell>
          <cell r="M494">
            <v>3147.12</v>
          </cell>
          <cell r="N494">
            <v>4048.56</v>
          </cell>
          <cell r="O494">
            <v>2256.75</v>
          </cell>
          <cell r="P494">
            <v>3468.68</v>
          </cell>
          <cell r="Q494">
            <v>42023.79</v>
          </cell>
        </row>
        <row r="495">
          <cell r="A495">
            <v>70070</v>
          </cell>
          <cell r="B495" t="str">
            <v>Sick Pay</v>
          </cell>
          <cell r="E495">
            <v>334.55</v>
          </cell>
          <cell r="F495">
            <v>550.89</v>
          </cell>
          <cell r="G495">
            <v>1270.23</v>
          </cell>
          <cell r="H495">
            <v>745.77</v>
          </cell>
          <cell r="I495">
            <v>1246.57</v>
          </cell>
          <cell r="J495">
            <v>334.08</v>
          </cell>
          <cell r="K495">
            <v>365.29</v>
          </cell>
          <cell r="L495">
            <v>1258.6099999999999</v>
          </cell>
          <cell r="M495">
            <v>594.48</v>
          </cell>
          <cell r="N495">
            <v>799.28</v>
          </cell>
          <cell r="O495">
            <v>359.64</v>
          </cell>
          <cell r="P495">
            <v>428.72</v>
          </cell>
          <cell r="Q495">
            <v>8288.1099999999988</v>
          </cell>
        </row>
        <row r="496">
          <cell r="A496">
            <v>70086</v>
          </cell>
          <cell r="B496" t="str">
            <v>Safety and Training</v>
          </cell>
          <cell r="E496">
            <v>307.08999999999997</v>
          </cell>
          <cell r="F496">
            <v>-262.68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146.11000000000001</v>
          </cell>
          <cell r="N496">
            <v>550</v>
          </cell>
          <cell r="O496">
            <v>70</v>
          </cell>
          <cell r="P496">
            <v>2091.2399999999998</v>
          </cell>
          <cell r="Q496">
            <v>2901.7599999999998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912.78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912.78</v>
          </cell>
        </row>
        <row r="498">
          <cell r="A498">
            <v>70095</v>
          </cell>
          <cell r="B498" t="str">
            <v>Empl &amp; Commun Activ</v>
          </cell>
          <cell r="E498">
            <v>14055.36</v>
          </cell>
          <cell r="F498">
            <v>3129.49</v>
          </cell>
          <cell r="G498">
            <v>-8366.42</v>
          </cell>
          <cell r="H498">
            <v>1482.03</v>
          </cell>
          <cell r="I498">
            <v>4740.3999999999996</v>
          </cell>
          <cell r="J498">
            <v>5688.11</v>
          </cell>
          <cell r="K498">
            <v>11283.12</v>
          </cell>
          <cell r="L498">
            <v>21266.09</v>
          </cell>
          <cell r="M498">
            <v>1553.42</v>
          </cell>
          <cell r="N498">
            <v>3453.38</v>
          </cell>
          <cell r="O498">
            <v>4558.05</v>
          </cell>
          <cell r="P498">
            <v>3947.63</v>
          </cell>
          <cell r="Q498">
            <v>66790.659999999989</v>
          </cell>
        </row>
        <row r="499">
          <cell r="A499">
            <v>70105</v>
          </cell>
          <cell r="B499" t="str">
            <v>Employee Relocation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937.5</v>
          </cell>
          <cell r="F502">
            <v>-1250</v>
          </cell>
          <cell r="G502">
            <v>500</v>
          </cell>
          <cell r="H502">
            <v>2250</v>
          </cell>
          <cell r="I502">
            <v>250</v>
          </cell>
          <cell r="J502">
            <v>500</v>
          </cell>
          <cell r="K502">
            <v>1191.54</v>
          </cell>
          <cell r="L502">
            <v>500</v>
          </cell>
          <cell r="M502">
            <v>0</v>
          </cell>
          <cell r="N502">
            <v>0</v>
          </cell>
          <cell r="O502">
            <v>500</v>
          </cell>
          <cell r="P502">
            <v>0</v>
          </cell>
          <cell r="Q502">
            <v>5379.04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1250</v>
          </cell>
          <cell r="I504">
            <v>0</v>
          </cell>
          <cell r="J504">
            <v>0</v>
          </cell>
          <cell r="K504">
            <v>1250</v>
          </cell>
          <cell r="L504">
            <v>0</v>
          </cell>
          <cell r="M504">
            <v>500</v>
          </cell>
          <cell r="N504">
            <v>250</v>
          </cell>
          <cell r="O504">
            <v>0</v>
          </cell>
          <cell r="P504">
            <v>0</v>
          </cell>
          <cell r="Q504">
            <v>3250</v>
          </cell>
        </row>
        <row r="505">
          <cell r="A505">
            <v>70116</v>
          </cell>
          <cell r="B505" t="str">
            <v>Pension and Profit Sharing</v>
          </cell>
          <cell r="E505">
            <v>991.8</v>
          </cell>
          <cell r="F505">
            <v>1061.8</v>
          </cell>
          <cell r="G505">
            <v>1561.6</v>
          </cell>
          <cell r="H505">
            <v>1001.55</v>
          </cell>
          <cell r="I505">
            <v>1064.48</v>
          </cell>
          <cell r="J505">
            <v>880.04</v>
          </cell>
          <cell r="K505">
            <v>837.46</v>
          </cell>
          <cell r="L505">
            <v>818.44</v>
          </cell>
          <cell r="M505">
            <v>814.08</v>
          </cell>
          <cell r="N505">
            <v>1291.5999999999999</v>
          </cell>
          <cell r="O505">
            <v>832.75</v>
          </cell>
          <cell r="P505">
            <v>978.78</v>
          </cell>
          <cell r="Q505">
            <v>12134.380000000001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9455.33</v>
          </cell>
          <cell r="F510">
            <v>10366.76</v>
          </cell>
          <cell r="G510">
            <v>12777.28</v>
          </cell>
          <cell r="H510">
            <v>9429.9599999999991</v>
          </cell>
          <cell r="I510">
            <v>4111.67</v>
          </cell>
          <cell r="J510">
            <v>13752.97</v>
          </cell>
          <cell r="K510">
            <v>28825.42</v>
          </cell>
          <cell r="L510">
            <v>23366.78</v>
          </cell>
          <cell r="M510">
            <v>-1234.82</v>
          </cell>
          <cell r="N510">
            <v>8735.3799999999992</v>
          </cell>
          <cell r="O510">
            <v>11153.09</v>
          </cell>
          <cell r="P510">
            <v>9005.61</v>
          </cell>
          <cell r="Q510">
            <v>139745.43</v>
          </cell>
        </row>
        <row r="511">
          <cell r="A511">
            <v>70150</v>
          </cell>
          <cell r="B511" t="str">
            <v>Utilities</v>
          </cell>
          <cell r="E511">
            <v>1142.2</v>
          </cell>
          <cell r="F511">
            <v>1092.4000000000001</v>
          </cell>
          <cell r="G511">
            <v>1092.57</v>
          </cell>
          <cell r="H511">
            <v>1056.2</v>
          </cell>
          <cell r="I511">
            <v>971.23</v>
          </cell>
          <cell r="J511">
            <v>927.16</v>
          </cell>
          <cell r="K511">
            <v>0</v>
          </cell>
          <cell r="L511">
            <v>869.77</v>
          </cell>
          <cell r="M511">
            <v>868.91</v>
          </cell>
          <cell r="N511">
            <v>878.75</v>
          </cell>
          <cell r="O511">
            <v>973.97</v>
          </cell>
          <cell r="P511">
            <v>1678.97</v>
          </cell>
          <cell r="Q511">
            <v>11552.13</v>
          </cell>
        </row>
        <row r="512">
          <cell r="A512">
            <v>70165</v>
          </cell>
          <cell r="B512" t="str">
            <v>Communications</v>
          </cell>
          <cell r="E512">
            <v>1837.34</v>
          </cell>
          <cell r="F512">
            <v>1811.33</v>
          </cell>
          <cell r="G512">
            <v>2247.1</v>
          </cell>
          <cell r="H512">
            <v>1908.93</v>
          </cell>
          <cell r="I512">
            <v>2066.65</v>
          </cell>
          <cell r="J512">
            <v>2198.11</v>
          </cell>
          <cell r="K512">
            <v>2042.44</v>
          </cell>
          <cell r="L512">
            <v>2129.4</v>
          </cell>
          <cell r="M512">
            <v>2270.06</v>
          </cell>
          <cell r="N512">
            <v>2682.39</v>
          </cell>
          <cell r="O512">
            <v>1762.11</v>
          </cell>
          <cell r="P512">
            <v>2834.19</v>
          </cell>
          <cell r="Q512">
            <v>25790.05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156.94999999999999</v>
          </cell>
          <cell r="F514">
            <v>186.7</v>
          </cell>
          <cell r="G514">
            <v>355.41</v>
          </cell>
          <cell r="H514">
            <v>205.54</v>
          </cell>
          <cell r="I514">
            <v>168.04</v>
          </cell>
          <cell r="J514">
            <v>205.54</v>
          </cell>
          <cell r="K514">
            <v>356.92</v>
          </cell>
          <cell r="L514">
            <v>187.5</v>
          </cell>
          <cell r="M514">
            <v>75</v>
          </cell>
          <cell r="N514">
            <v>223.5</v>
          </cell>
          <cell r="O514">
            <v>226.5</v>
          </cell>
          <cell r="P514">
            <v>150</v>
          </cell>
          <cell r="Q514">
            <v>2497.6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1663.37</v>
          </cell>
          <cell r="F517">
            <v>1464.26</v>
          </cell>
          <cell r="G517">
            <v>492.87</v>
          </cell>
          <cell r="H517">
            <v>1792.31</v>
          </cell>
          <cell r="I517">
            <v>1736.3</v>
          </cell>
          <cell r="J517">
            <v>1600.37</v>
          </cell>
          <cell r="K517">
            <v>417.65</v>
          </cell>
          <cell r="L517">
            <v>1589.73</v>
          </cell>
          <cell r="M517">
            <v>1686.05</v>
          </cell>
          <cell r="N517">
            <v>1653.87</v>
          </cell>
          <cell r="O517">
            <v>1642.82</v>
          </cell>
          <cell r="P517">
            <v>1641.55</v>
          </cell>
          <cell r="Q517">
            <v>17381.149999999998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244</v>
          </cell>
          <cell r="K518">
            <v>-244</v>
          </cell>
          <cell r="L518">
            <v>0</v>
          </cell>
          <cell r="M518">
            <v>0</v>
          </cell>
          <cell r="N518">
            <v>450</v>
          </cell>
          <cell r="O518">
            <v>80</v>
          </cell>
          <cell r="P518">
            <v>5</v>
          </cell>
          <cell r="Q518">
            <v>535</v>
          </cell>
        </row>
        <row r="519">
          <cell r="A519">
            <v>70195</v>
          </cell>
          <cell r="B519" t="str">
            <v>Dues and Subscriptions</v>
          </cell>
          <cell r="E519">
            <v>734.67</v>
          </cell>
          <cell r="F519">
            <v>3500</v>
          </cell>
          <cell r="G519">
            <v>654.66999999999996</v>
          </cell>
          <cell r="H519">
            <v>3788.33</v>
          </cell>
          <cell r="I519">
            <v>831.17</v>
          </cell>
          <cell r="J519">
            <v>2522.33</v>
          </cell>
          <cell r="K519">
            <v>3255.67</v>
          </cell>
          <cell r="L519">
            <v>3419.03</v>
          </cell>
          <cell r="M519">
            <v>1208.23</v>
          </cell>
          <cell r="N519">
            <v>2099.1799999999998</v>
          </cell>
          <cell r="O519">
            <v>3420.89</v>
          </cell>
          <cell r="P519">
            <v>1716.89</v>
          </cell>
          <cell r="Q519">
            <v>27151.059999999998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225.54</v>
          </cell>
          <cell r="F521">
            <v>769.5</v>
          </cell>
          <cell r="G521">
            <v>907.05</v>
          </cell>
          <cell r="H521">
            <v>0</v>
          </cell>
          <cell r="I521">
            <v>627.9</v>
          </cell>
          <cell r="J521">
            <v>18.75</v>
          </cell>
          <cell r="K521">
            <v>51</v>
          </cell>
          <cell r="L521">
            <v>-46.5</v>
          </cell>
          <cell r="M521">
            <v>1021.88</v>
          </cell>
          <cell r="N521">
            <v>876</v>
          </cell>
          <cell r="O521">
            <v>92.25</v>
          </cell>
          <cell r="P521">
            <v>339.6</v>
          </cell>
          <cell r="Q521">
            <v>4882.97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23.53</v>
          </cell>
          <cell r="G522">
            <v>0</v>
          </cell>
          <cell r="H522">
            <v>321.41000000000003</v>
          </cell>
          <cell r="I522">
            <v>0</v>
          </cell>
          <cell r="J522">
            <v>341.1</v>
          </cell>
          <cell r="K522">
            <v>728.42</v>
          </cell>
          <cell r="L522">
            <v>-72.099999999999994</v>
          </cell>
          <cell r="M522">
            <v>0</v>
          </cell>
          <cell r="N522">
            <v>41.89</v>
          </cell>
          <cell r="O522">
            <v>0</v>
          </cell>
          <cell r="P522">
            <v>0</v>
          </cell>
          <cell r="Q522">
            <v>1384.2500000000002</v>
          </cell>
        </row>
        <row r="523">
          <cell r="A523">
            <v>70202</v>
          </cell>
          <cell r="B523" t="str">
            <v>Excursions Meetings</v>
          </cell>
          <cell r="E523">
            <v>300</v>
          </cell>
          <cell r="F523">
            <v>345.51</v>
          </cell>
          <cell r="G523">
            <v>0</v>
          </cell>
          <cell r="H523">
            <v>0</v>
          </cell>
          <cell r="I523">
            <v>485</v>
          </cell>
          <cell r="J523">
            <v>1248.75</v>
          </cell>
          <cell r="K523">
            <v>0</v>
          </cell>
          <cell r="L523">
            <v>288.39999999999998</v>
          </cell>
          <cell r="M523">
            <v>0</v>
          </cell>
          <cell r="N523">
            <v>0</v>
          </cell>
          <cell r="O523">
            <v>279</v>
          </cell>
          <cell r="P523">
            <v>0</v>
          </cell>
          <cell r="Q523">
            <v>2946.6600000000003</v>
          </cell>
        </row>
        <row r="524">
          <cell r="A524">
            <v>70203</v>
          </cell>
          <cell r="B524" t="str">
            <v>Lodging</v>
          </cell>
          <cell r="E524">
            <v>462.54</v>
          </cell>
          <cell r="F524">
            <v>0</v>
          </cell>
          <cell r="G524">
            <v>0</v>
          </cell>
          <cell r="H524">
            <v>653.4</v>
          </cell>
          <cell r="I524">
            <v>579</v>
          </cell>
          <cell r="J524">
            <v>0</v>
          </cell>
          <cell r="K524">
            <v>797.67</v>
          </cell>
          <cell r="L524">
            <v>618.57000000000005</v>
          </cell>
          <cell r="M524">
            <v>382.5</v>
          </cell>
          <cell r="N524">
            <v>140.19999999999999</v>
          </cell>
          <cell r="O524">
            <v>457.4</v>
          </cell>
          <cell r="P524">
            <v>1133.44</v>
          </cell>
          <cell r="Q524">
            <v>5224.72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592.16</v>
          </cell>
          <cell r="F526">
            <v>812.81</v>
          </cell>
          <cell r="G526">
            <v>372.79</v>
          </cell>
          <cell r="H526">
            <v>924.67</v>
          </cell>
          <cell r="I526">
            <v>591.26</v>
          </cell>
          <cell r="J526">
            <v>614.52</v>
          </cell>
          <cell r="K526">
            <v>370.59</v>
          </cell>
          <cell r="L526">
            <v>811.62</v>
          </cell>
          <cell r="M526">
            <v>291.60000000000002</v>
          </cell>
          <cell r="N526">
            <v>789.52</v>
          </cell>
          <cell r="O526">
            <v>730.2</v>
          </cell>
          <cell r="P526">
            <v>523.23</v>
          </cell>
          <cell r="Q526">
            <v>7424.9699999999993</v>
          </cell>
        </row>
        <row r="527">
          <cell r="A527">
            <v>70206</v>
          </cell>
          <cell r="B527" t="str">
            <v>Meals</v>
          </cell>
          <cell r="E527">
            <v>155.22</v>
          </cell>
          <cell r="F527">
            <v>199.8</v>
          </cell>
          <cell r="G527">
            <v>112.98</v>
          </cell>
          <cell r="H527">
            <v>115.92</v>
          </cell>
          <cell r="I527">
            <v>277.83</v>
          </cell>
          <cell r="J527">
            <v>270.38</v>
          </cell>
          <cell r="K527">
            <v>579.17999999999995</v>
          </cell>
          <cell r="L527">
            <v>-136.55000000000001</v>
          </cell>
          <cell r="M527">
            <v>50</v>
          </cell>
          <cell r="N527">
            <v>287</v>
          </cell>
          <cell r="O527">
            <v>150.02000000000001</v>
          </cell>
          <cell r="P527">
            <v>59.7</v>
          </cell>
          <cell r="Q527">
            <v>2121.48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3.75</v>
          </cell>
          <cell r="O528">
            <v>0</v>
          </cell>
          <cell r="P528">
            <v>0</v>
          </cell>
          <cell r="Q528">
            <v>3.75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7068.1</v>
          </cell>
          <cell r="F530">
            <v>6155.01</v>
          </cell>
          <cell r="G530">
            <v>3868.92</v>
          </cell>
          <cell r="H530">
            <v>3782.02</v>
          </cell>
          <cell r="I530">
            <v>2862.22</v>
          </cell>
          <cell r="J530">
            <v>4721.92</v>
          </cell>
          <cell r="K530">
            <v>5210.1099999999997</v>
          </cell>
          <cell r="L530">
            <v>4854.1400000000003</v>
          </cell>
          <cell r="M530">
            <v>4059.64</v>
          </cell>
          <cell r="N530">
            <v>7017.47</v>
          </cell>
          <cell r="O530">
            <v>1056.94</v>
          </cell>
          <cell r="P530">
            <v>7841.63</v>
          </cell>
          <cell r="Q530">
            <v>58498.12</v>
          </cell>
        </row>
        <row r="531">
          <cell r="A531">
            <v>70213</v>
          </cell>
          <cell r="B531" t="str">
            <v>P-Card Rebate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7453.96</v>
          </cell>
          <cell r="F532">
            <v>8072.47</v>
          </cell>
          <cell r="G532">
            <v>8471.26</v>
          </cell>
          <cell r="H532">
            <v>7487.53</v>
          </cell>
          <cell r="I532">
            <v>7402.35</v>
          </cell>
          <cell r="J532">
            <v>8604.07</v>
          </cell>
          <cell r="K532">
            <v>8742.07</v>
          </cell>
          <cell r="L532">
            <v>9298.84</v>
          </cell>
          <cell r="M532">
            <v>9731.43</v>
          </cell>
          <cell r="N532">
            <v>9257.65</v>
          </cell>
          <cell r="O532">
            <v>10120.43</v>
          </cell>
          <cell r="P532">
            <v>9008.27</v>
          </cell>
          <cell r="Q532">
            <v>103650.33</v>
          </cell>
        </row>
        <row r="533">
          <cell r="A533">
            <v>70215</v>
          </cell>
          <cell r="B533" t="str">
            <v>Bank Charges</v>
          </cell>
          <cell r="E533">
            <v>520.58000000000004</v>
          </cell>
          <cell r="F533">
            <v>527.17999999999995</v>
          </cell>
          <cell r="G533">
            <v>539.19000000000005</v>
          </cell>
          <cell r="H533">
            <v>530.33000000000004</v>
          </cell>
          <cell r="I533">
            <v>471.57</v>
          </cell>
          <cell r="J533">
            <v>491.42</v>
          </cell>
          <cell r="K533">
            <v>465.31</v>
          </cell>
          <cell r="L533">
            <v>559.30999999999995</v>
          </cell>
          <cell r="M533">
            <v>476.99</v>
          </cell>
          <cell r="N533">
            <v>385.37</v>
          </cell>
          <cell r="O533">
            <v>367.56</v>
          </cell>
          <cell r="P533">
            <v>638.20000000000005</v>
          </cell>
          <cell r="Q533">
            <v>5973.01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2100</v>
          </cell>
          <cell r="F536">
            <v>-679.79</v>
          </cell>
          <cell r="G536">
            <v>0</v>
          </cell>
          <cell r="H536">
            <v>31.64</v>
          </cell>
          <cell r="I536">
            <v>0</v>
          </cell>
          <cell r="J536">
            <v>0</v>
          </cell>
          <cell r="K536">
            <v>500</v>
          </cell>
          <cell r="L536">
            <v>710.94</v>
          </cell>
          <cell r="M536">
            <v>0</v>
          </cell>
          <cell r="N536">
            <v>3049.29</v>
          </cell>
          <cell r="O536">
            <v>5336.83</v>
          </cell>
          <cell r="P536">
            <v>0</v>
          </cell>
          <cell r="Q536">
            <v>11048.91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25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25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134.16</v>
          </cell>
          <cell r="F540">
            <v>0</v>
          </cell>
          <cell r="G540">
            <v>198.36</v>
          </cell>
          <cell r="H540">
            <v>3699.71</v>
          </cell>
          <cell r="I540">
            <v>1056.02</v>
          </cell>
          <cell r="J540">
            <v>682.19</v>
          </cell>
          <cell r="K540">
            <v>3008.78</v>
          </cell>
          <cell r="L540">
            <v>-2300.2800000000002</v>
          </cell>
          <cell r="M540">
            <v>3301.28</v>
          </cell>
          <cell r="N540">
            <v>0.2</v>
          </cell>
          <cell r="O540">
            <v>-0.2</v>
          </cell>
          <cell r="P540">
            <v>1207.32</v>
          </cell>
          <cell r="Q540">
            <v>10987.54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324.20999999999998</v>
          </cell>
          <cell r="F542">
            <v>333.23</v>
          </cell>
          <cell r="G542">
            <v>333.23</v>
          </cell>
          <cell r="H542">
            <v>333.23</v>
          </cell>
          <cell r="I542">
            <v>333.23</v>
          </cell>
          <cell r="J542">
            <v>333.23</v>
          </cell>
          <cell r="K542">
            <v>333.23</v>
          </cell>
          <cell r="L542">
            <v>300.73</v>
          </cell>
          <cell r="M542">
            <v>300.73</v>
          </cell>
          <cell r="N542">
            <v>300.73</v>
          </cell>
          <cell r="O542">
            <v>300.86</v>
          </cell>
          <cell r="P542">
            <v>300.86</v>
          </cell>
          <cell r="Q542">
            <v>3827.5000000000005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659.25</v>
          </cell>
          <cell r="G545">
            <v>168.64</v>
          </cell>
          <cell r="H545">
            <v>0</v>
          </cell>
          <cell r="I545">
            <v>900</v>
          </cell>
          <cell r="J545">
            <v>168.64</v>
          </cell>
          <cell r="K545">
            <v>-900</v>
          </cell>
          <cell r="L545">
            <v>0</v>
          </cell>
          <cell r="M545">
            <v>168.64</v>
          </cell>
          <cell r="N545">
            <v>0</v>
          </cell>
          <cell r="O545">
            <v>548.44000000000005</v>
          </cell>
          <cell r="P545">
            <v>243.29</v>
          </cell>
          <cell r="Q545">
            <v>1956.8999999999996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3633</v>
          </cell>
          <cell r="F549">
            <v>3633</v>
          </cell>
          <cell r="G549">
            <v>4280.66</v>
          </cell>
          <cell r="H549">
            <v>5100.2</v>
          </cell>
          <cell r="I549">
            <v>5100.2</v>
          </cell>
          <cell r="J549">
            <v>5100.2</v>
          </cell>
          <cell r="K549">
            <v>6353.54</v>
          </cell>
          <cell r="L549">
            <v>4787.74</v>
          </cell>
          <cell r="M549">
            <v>4507.07</v>
          </cell>
          <cell r="N549">
            <v>4985.55</v>
          </cell>
          <cell r="O549">
            <v>5021.75</v>
          </cell>
          <cell r="P549">
            <v>4949.34</v>
          </cell>
          <cell r="Q549">
            <v>57452.25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3053.24</v>
          </cell>
          <cell r="F551">
            <v>27123.4</v>
          </cell>
          <cell r="G551">
            <v>1994.05</v>
          </cell>
          <cell r="H551">
            <v>25497.25</v>
          </cell>
          <cell r="I551">
            <v>4148.7299999999996</v>
          </cell>
          <cell r="J551">
            <v>12634.95</v>
          </cell>
          <cell r="K551">
            <v>2733.27</v>
          </cell>
          <cell r="L551">
            <v>28900.27</v>
          </cell>
          <cell r="M551">
            <v>2744.08</v>
          </cell>
          <cell r="N551">
            <v>23341.62</v>
          </cell>
          <cell r="O551">
            <v>2653.19</v>
          </cell>
          <cell r="P551">
            <v>25630.6</v>
          </cell>
          <cell r="Q551">
            <v>160454.65000000002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435.77</v>
          </cell>
          <cell r="G553">
            <v>693.82</v>
          </cell>
          <cell r="H553">
            <v>0</v>
          </cell>
          <cell r="I553">
            <v>0</v>
          </cell>
          <cell r="J553">
            <v>0</v>
          </cell>
          <cell r="K553">
            <v>71.819999999999993</v>
          </cell>
          <cell r="L553">
            <v>73.77</v>
          </cell>
          <cell r="M553">
            <v>0</v>
          </cell>
          <cell r="N553">
            <v>0</v>
          </cell>
          <cell r="O553">
            <v>0</v>
          </cell>
          <cell r="P553">
            <v>561.86</v>
          </cell>
          <cell r="Q553">
            <v>1837.04</v>
          </cell>
        </row>
        <row r="554">
          <cell r="A554">
            <v>70310</v>
          </cell>
          <cell r="B554" t="str">
            <v>Bad Debt Provision</v>
          </cell>
          <cell r="E554">
            <v>-38144.620000000003</v>
          </cell>
          <cell r="F554">
            <v>34133.97</v>
          </cell>
          <cell r="G554">
            <v>-43595.040000000001</v>
          </cell>
          <cell r="H554">
            <v>39178.03</v>
          </cell>
          <cell r="I554">
            <v>-23435.439999999999</v>
          </cell>
          <cell r="J554">
            <v>54303.69</v>
          </cell>
          <cell r="K554">
            <v>-33171.480000000003</v>
          </cell>
          <cell r="L554">
            <v>54213.2</v>
          </cell>
          <cell r="M554">
            <v>-34096.239999999998</v>
          </cell>
          <cell r="N554">
            <v>57772.45</v>
          </cell>
          <cell r="O554">
            <v>-39518.949999999997</v>
          </cell>
          <cell r="P554">
            <v>53267.67</v>
          </cell>
          <cell r="Q554">
            <v>80907.239999999991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6198.28</v>
          </cell>
          <cell r="F556">
            <v>9319.4599999999991</v>
          </cell>
          <cell r="G556">
            <v>5273.3</v>
          </cell>
          <cell r="H556">
            <v>8215.32</v>
          </cell>
          <cell r="I556">
            <v>5615.84</v>
          </cell>
          <cell r="J556">
            <v>3201.73</v>
          </cell>
          <cell r="K556">
            <v>4767.67</v>
          </cell>
          <cell r="L556">
            <v>2810.14</v>
          </cell>
          <cell r="M556">
            <v>5490.95</v>
          </cell>
          <cell r="N556">
            <v>4968.87</v>
          </cell>
          <cell r="O556">
            <v>5918.1</v>
          </cell>
          <cell r="P556">
            <v>0</v>
          </cell>
          <cell r="Q556">
            <v>61779.659999999996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-78.28</v>
          </cell>
          <cell r="G563">
            <v>0</v>
          </cell>
          <cell r="H563">
            <v>-123.75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-202.03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38.020000000000003</v>
          </cell>
          <cell r="M564">
            <v>0</v>
          </cell>
          <cell r="N564">
            <v>-38.020000000000003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135458.46000000002</v>
          </cell>
          <cell r="F575">
            <v>208641.47999999992</v>
          </cell>
          <cell r="G575">
            <v>98781.099999999962</v>
          </cell>
          <cell r="H575">
            <v>225439.98</v>
          </cell>
          <cell r="I575">
            <v>124024.28</v>
          </cell>
          <cell r="J575">
            <v>224140.84000000008</v>
          </cell>
          <cell r="K575">
            <v>154049.73000000004</v>
          </cell>
          <cell r="L575">
            <v>264592.3</v>
          </cell>
          <cell r="M575">
            <v>109926.17</v>
          </cell>
          <cell r="N575">
            <v>249406.65000000005</v>
          </cell>
          <cell r="O575">
            <v>123801.06999999996</v>
          </cell>
          <cell r="P575">
            <v>250967.55000000005</v>
          </cell>
          <cell r="Q575">
            <v>2169229.61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95576.95</v>
          </cell>
          <cell r="F578">
            <v>93754.57</v>
          </cell>
          <cell r="G578">
            <v>96892.32</v>
          </cell>
          <cell r="H578">
            <v>96287.7</v>
          </cell>
          <cell r="I578">
            <v>98950.95</v>
          </cell>
          <cell r="J578">
            <v>99254.64</v>
          </cell>
          <cell r="K578">
            <v>97352.26</v>
          </cell>
          <cell r="L578">
            <v>97777.96</v>
          </cell>
          <cell r="M578">
            <v>98592.93</v>
          </cell>
          <cell r="N578">
            <v>101400.48</v>
          </cell>
          <cell r="O578">
            <v>100544.01</v>
          </cell>
          <cell r="P578">
            <v>100617.72</v>
          </cell>
          <cell r="Q578">
            <v>1177002.49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95576.95</v>
          </cell>
          <cell r="F580">
            <v>93754.57</v>
          </cell>
          <cell r="G580">
            <v>96892.32</v>
          </cell>
          <cell r="H580">
            <v>96287.7</v>
          </cell>
          <cell r="I580">
            <v>98950.95</v>
          </cell>
          <cell r="J580">
            <v>99254.64</v>
          </cell>
          <cell r="K580">
            <v>97352.26</v>
          </cell>
          <cell r="L580">
            <v>97777.96</v>
          </cell>
          <cell r="M580">
            <v>98592.93</v>
          </cell>
          <cell r="N580">
            <v>101400.48</v>
          </cell>
          <cell r="O580">
            <v>100544.01</v>
          </cell>
          <cell r="P580">
            <v>100617.72</v>
          </cell>
          <cell r="Q580">
            <v>1177002.49</v>
          </cell>
        </row>
        <row r="582">
          <cell r="A582" t="str">
            <v>Total SG&amp;A</v>
          </cell>
          <cell r="E582">
            <v>246511.28000000003</v>
          </cell>
          <cell r="F582">
            <v>305793.68999999994</v>
          </cell>
          <cell r="G582">
            <v>203965.25999999998</v>
          </cell>
          <cell r="H582">
            <v>328473.28999999998</v>
          </cell>
          <cell r="I582">
            <v>228706.00999999998</v>
          </cell>
          <cell r="J582">
            <v>331450.5400000001</v>
          </cell>
          <cell r="K582">
            <v>256165.84000000005</v>
          </cell>
          <cell r="L582">
            <v>365954.82</v>
          </cell>
          <cell r="M582">
            <v>239060.30999999997</v>
          </cell>
          <cell r="N582">
            <v>379132.25000000006</v>
          </cell>
          <cell r="O582">
            <v>228004.79999999996</v>
          </cell>
          <cell r="P582">
            <v>390132.22000000003</v>
          </cell>
          <cell r="Q582">
            <v>3503350.3099999996</v>
          </cell>
        </row>
        <row r="584">
          <cell r="A584" t="str">
            <v>EBITDA</v>
          </cell>
          <cell r="E584">
            <v>712085.01999999979</v>
          </cell>
          <cell r="F584">
            <v>772605.35999999987</v>
          </cell>
          <cell r="G584">
            <v>776716.52999999991</v>
          </cell>
          <cell r="H584">
            <v>731539.77</v>
          </cell>
          <cell r="I584">
            <v>769618.66999999934</v>
          </cell>
          <cell r="J584">
            <v>552555.60000000033</v>
          </cell>
          <cell r="K584">
            <v>743010.76999999932</v>
          </cell>
          <cell r="L584">
            <v>663397.72999999952</v>
          </cell>
          <cell r="M584">
            <v>766161.14</v>
          </cell>
          <cell r="N584">
            <v>683037.77000000048</v>
          </cell>
          <cell r="O584">
            <v>782671.56999999972</v>
          </cell>
          <cell r="P584">
            <v>621819.83000000031</v>
          </cell>
          <cell r="Q584">
            <v>8575219.7600000016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128653.02</v>
          </cell>
          <cell r="F588">
            <v>131370.81</v>
          </cell>
          <cell r="G588">
            <v>131344.75</v>
          </cell>
          <cell r="H588">
            <v>130833.62</v>
          </cell>
          <cell r="I588">
            <v>128898.54</v>
          </cell>
          <cell r="J588">
            <v>124756.98</v>
          </cell>
          <cell r="K588">
            <v>129780.01</v>
          </cell>
          <cell r="L588">
            <v>124499.33</v>
          </cell>
          <cell r="M588">
            <v>116250.86</v>
          </cell>
          <cell r="N588">
            <v>116469.34</v>
          </cell>
          <cell r="O588">
            <v>115552.67</v>
          </cell>
          <cell r="P588">
            <v>115400.84</v>
          </cell>
          <cell r="Q588">
            <v>1493810.77</v>
          </cell>
        </row>
        <row r="589">
          <cell r="A589">
            <v>54260</v>
          </cell>
          <cell r="B589" t="str">
            <v>Depreciation</v>
          </cell>
          <cell r="E589">
            <v>44644.21</v>
          </cell>
          <cell r="F589">
            <v>45130.14</v>
          </cell>
          <cell r="G589">
            <v>45176.2</v>
          </cell>
          <cell r="H589">
            <v>45736.24</v>
          </cell>
          <cell r="I589">
            <v>45872.49</v>
          </cell>
          <cell r="J589">
            <v>46097.22</v>
          </cell>
          <cell r="K589">
            <v>46974.19</v>
          </cell>
          <cell r="L589">
            <v>47668</v>
          </cell>
          <cell r="M589">
            <v>47777.17</v>
          </cell>
          <cell r="N589">
            <v>47529.919999999998</v>
          </cell>
          <cell r="O589">
            <v>47583.6</v>
          </cell>
          <cell r="P589">
            <v>47682.03</v>
          </cell>
          <cell r="Q589">
            <v>557871.40999999992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5579.13</v>
          </cell>
          <cell r="F591">
            <v>5579.15</v>
          </cell>
          <cell r="G591">
            <v>5579.14</v>
          </cell>
          <cell r="H591">
            <v>5579.12</v>
          </cell>
          <cell r="I591">
            <v>5579.14</v>
          </cell>
          <cell r="J591">
            <v>5579.19</v>
          </cell>
          <cell r="K591">
            <v>5579.09</v>
          </cell>
          <cell r="L591">
            <v>5579.1</v>
          </cell>
          <cell r="M591">
            <v>5521.44</v>
          </cell>
          <cell r="N591">
            <v>5521.33</v>
          </cell>
          <cell r="O591">
            <v>5521.37</v>
          </cell>
          <cell r="P591">
            <v>5521.3</v>
          </cell>
          <cell r="Q591">
            <v>66718.5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819.53</v>
          </cell>
          <cell r="F594">
            <v>819.52</v>
          </cell>
          <cell r="G594">
            <v>819.52</v>
          </cell>
          <cell r="H594">
            <v>819.45</v>
          </cell>
          <cell r="I594">
            <v>622.97</v>
          </cell>
          <cell r="J594">
            <v>622.99</v>
          </cell>
          <cell r="K594">
            <v>622.98</v>
          </cell>
          <cell r="L594">
            <v>622.91</v>
          </cell>
          <cell r="M594">
            <v>451.09</v>
          </cell>
          <cell r="N594">
            <v>451.1</v>
          </cell>
          <cell r="O594">
            <v>430.18</v>
          </cell>
          <cell r="P594">
            <v>386.57</v>
          </cell>
          <cell r="Q594">
            <v>7488.8099999999995</v>
          </cell>
        </row>
        <row r="595">
          <cell r="A595" t="str">
            <v>Total Depreciation</v>
          </cell>
          <cell r="E595">
            <v>179695.89</v>
          </cell>
          <cell r="F595">
            <v>182899.62</v>
          </cell>
          <cell r="G595">
            <v>182919.61000000002</v>
          </cell>
          <cell r="H595">
            <v>182968.43</v>
          </cell>
          <cell r="I595">
            <v>180973.14</v>
          </cell>
          <cell r="J595">
            <v>177056.38</v>
          </cell>
          <cell r="K595">
            <v>182956.27000000002</v>
          </cell>
          <cell r="L595">
            <v>178369.34000000003</v>
          </cell>
          <cell r="M595">
            <v>170000.56</v>
          </cell>
          <cell r="N595">
            <v>169971.69</v>
          </cell>
          <cell r="O595">
            <v>169087.81999999998</v>
          </cell>
          <cell r="P595">
            <v>168990.74</v>
          </cell>
          <cell r="Q595">
            <v>2125889.4899999998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1987.84</v>
          </cell>
          <cell r="F605">
            <v>1987.84</v>
          </cell>
          <cell r="G605">
            <v>1987.83</v>
          </cell>
          <cell r="H605">
            <v>1987.84</v>
          </cell>
          <cell r="I605">
            <v>1987.83</v>
          </cell>
          <cell r="J605">
            <v>1987.83</v>
          </cell>
          <cell r="K605">
            <v>1987.84</v>
          </cell>
          <cell r="L605">
            <v>1987.8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15902.65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1987.84</v>
          </cell>
          <cell r="F609">
            <v>1987.84</v>
          </cell>
          <cell r="G609">
            <v>1987.83</v>
          </cell>
          <cell r="H609">
            <v>1987.84</v>
          </cell>
          <cell r="I609">
            <v>1987.83</v>
          </cell>
          <cell r="J609">
            <v>1987.83</v>
          </cell>
          <cell r="K609">
            <v>1987.84</v>
          </cell>
          <cell r="L609">
            <v>1987.8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15902.65</v>
          </cell>
        </row>
        <row r="611">
          <cell r="A611" t="str">
            <v>Total DDA</v>
          </cell>
          <cell r="E611">
            <v>181683.73</v>
          </cell>
          <cell r="F611">
            <v>184887.46</v>
          </cell>
          <cell r="G611">
            <v>184907.44</v>
          </cell>
          <cell r="H611">
            <v>184956.27</v>
          </cell>
          <cell r="I611">
            <v>182960.97</v>
          </cell>
          <cell r="J611">
            <v>179044.21</v>
          </cell>
          <cell r="K611">
            <v>184944.11000000002</v>
          </cell>
          <cell r="L611">
            <v>180357.14</v>
          </cell>
          <cell r="M611">
            <v>170000.56</v>
          </cell>
          <cell r="N611">
            <v>169971.69</v>
          </cell>
          <cell r="O611">
            <v>169087.81999999998</v>
          </cell>
          <cell r="P611">
            <v>168990.74</v>
          </cell>
          <cell r="Q611">
            <v>2141792.1399999997</v>
          </cell>
        </row>
        <row r="613">
          <cell r="A613" t="str">
            <v>EBIT</v>
          </cell>
          <cell r="E613">
            <v>530401.2899999998</v>
          </cell>
          <cell r="F613">
            <v>587717.89999999991</v>
          </cell>
          <cell r="G613">
            <v>591809.08999999985</v>
          </cell>
          <cell r="H613">
            <v>546583.5</v>
          </cell>
          <cell r="I613">
            <v>586657.69999999937</v>
          </cell>
          <cell r="J613">
            <v>373511.39000000036</v>
          </cell>
          <cell r="K613">
            <v>558066.65999999933</v>
          </cell>
          <cell r="L613">
            <v>483040.5899999995</v>
          </cell>
          <cell r="M613">
            <v>596160.58000000007</v>
          </cell>
          <cell r="N613">
            <v>513066.08000000048</v>
          </cell>
          <cell r="O613">
            <v>613583.74999999977</v>
          </cell>
          <cell r="P613">
            <v>452829.09000000032</v>
          </cell>
          <cell r="Q613">
            <v>6433427.620000002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530401.2899999998</v>
          </cell>
          <cell r="F633">
            <v>587717.89999999991</v>
          </cell>
          <cell r="G633">
            <v>591809.08999999985</v>
          </cell>
          <cell r="H633">
            <v>546583.5</v>
          </cell>
          <cell r="I633">
            <v>586657.69999999937</v>
          </cell>
          <cell r="J633">
            <v>373511.39000000036</v>
          </cell>
          <cell r="K633">
            <v>558066.65999999933</v>
          </cell>
          <cell r="L633">
            <v>483040.5899999995</v>
          </cell>
          <cell r="M633">
            <v>596160.58000000007</v>
          </cell>
          <cell r="N633">
            <v>513066.08000000048</v>
          </cell>
          <cell r="O633">
            <v>613583.74999999977</v>
          </cell>
          <cell r="P633">
            <v>452829.09000000032</v>
          </cell>
          <cell r="Q633">
            <v>6433427.620000002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530401.2899999998</v>
          </cell>
          <cell r="F639">
            <v>587717.89999999991</v>
          </cell>
          <cell r="G639">
            <v>591809.08999999985</v>
          </cell>
          <cell r="H639">
            <v>546583.5</v>
          </cell>
          <cell r="I639">
            <v>586657.69999999937</v>
          </cell>
          <cell r="J639">
            <v>373511.39000000036</v>
          </cell>
          <cell r="K639">
            <v>558066.65999999933</v>
          </cell>
          <cell r="L639">
            <v>483040.5899999995</v>
          </cell>
          <cell r="M639">
            <v>596160.58000000007</v>
          </cell>
          <cell r="N639">
            <v>513066.08000000048</v>
          </cell>
          <cell r="O639">
            <v>613583.74999999977</v>
          </cell>
          <cell r="P639">
            <v>452829.09000000032</v>
          </cell>
          <cell r="Q639">
            <v>6433427.620000002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530401.2899999998</v>
          </cell>
          <cell r="F646">
            <v>587717.89999999991</v>
          </cell>
          <cell r="G646">
            <v>591809.08999999985</v>
          </cell>
          <cell r="H646">
            <v>546583.5</v>
          </cell>
          <cell r="I646">
            <v>586657.69999999937</v>
          </cell>
          <cell r="J646">
            <v>373511.39000000036</v>
          </cell>
          <cell r="K646">
            <v>558066.65999999933</v>
          </cell>
          <cell r="L646">
            <v>483040.5899999995</v>
          </cell>
          <cell r="M646">
            <v>596160.58000000007</v>
          </cell>
          <cell r="N646">
            <v>513066.08000000048</v>
          </cell>
          <cell r="O646">
            <v>613583.74999999977</v>
          </cell>
          <cell r="P646">
            <v>452829.09000000032</v>
          </cell>
          <cell r="Q646">
            <v>6433427.620000002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530401.2899999998</v>
          </cell>
          <cell r="F652">
            <v>587717.89999999991</v>
          </cell>
          <cell r="G652">
            <v>591809.08999999985</v>
          </cell>
          <cell r="H652">
            <v>546583.5</v>
          </cell>
          <cell r="I652">
            <v>586657.69999999937</v>
          </cell>
          <cell r="J652">
            <v>373511.39000000036</v>
          </cell>
          <cell r="K652">
            <v>558066.65999999933</v>
          </cell>
          <cell r="L652">
            <v>483040.5899999995</v>
          </cell>
          <cell r="M652">
            <v>596160.58000000007</v>
          </cell>
          <cell r="N652">
            <v>513066.08000000048</v>
          </cell>
          <cell r="O652">
            <v>613583.74999999977</v>
          </cell>
          <cell r="P652">
            <v>452829.09000000032</v>
          </cell>
          <cell r="Q652">
            <v>6433427.620000002</v>
          </cell>
        </row>
        <row r="654">
          <cell r="A654" t="str">
            <v>Net Income Attributable to Waste Connections per categories</v>
          </cell>
          <cell r="E654">
            <v>530401.29</v>
          </cell>
          <cell r="F654">
            <v>587717.9</v>
          </cell>
          <cell r="G654">
            <v>591809.09</v>
          </cell>
          <cell r="H654">
            <v>546583.5</v>
          </cell>
          <cell r="I654">
            <v>586657.69999999995</v>
          </cell>
          <cell r="J654">
            <v>373511.39</v>
          </cell>
          <cell r="K654">
            <v>558066.66</v>
          </cell>
          <cell r="L654">
            <v>483040.59</v>
          </cell>
          <cell r="M654">
            <v>596160.57999999996</v>
          </cell>
          <cell r="N654">
            <v>513066.08</v>
          </cell>
          <cell r="O654">
            <v>613583.75</v>
          </cell>
          <cell r="P654">
            <v>452829.09</v>
          </cell>
        </row>
      </sheetData>
      <sheetData sheetId="6" refreshError="1"/>
      <sheetData sheetId="7" refreshError="1">
        <row r="18">
          <cell r="Z18">
            <v>0.33073677436726834</v>
          </cell>
        </row>
        <row r="20">
          <cell r="AC20">
            <v>0.2095860832011289</v>
          </cell>
          <cell r="AK20">
            <v>0.43549015768657823</v>
          </cell>
        </row>
        <row r="39">
          <cell r="AC39">
            <v>0.37964780853584096</v>
          </cell>
        </row>
        <row r="40">
          <cell r="AC40">
            <v>0.36547527560558957</v>
          </cell>
        </row>
        <row r="120">
          <cell r="AE120">
            <v>0.43886061148837213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009 BS"/>
      <sheetName val="2010 BS"/>
      <sheetName val="Combined BS"/>
      <sheetName val="2009 IS"/>
      <sheetName val="2010 IS"/>
      <sheetName val="Combined 12 mo IS"/>
      <sheetName val="Consolidated IS 2009 2010"/>
      <sheetName val="Consolidated IS - IRMGARD"/>
      <sheetName val="Pro forma "/>
      <sheetName val="Pro forma-Line of Service"/>
      <sheetName val="Restatements"/>
      <sheetName val="Proforma Adjusts"/>
      <sheetName val="2009 Price Out (REG)"/>
      <sheetName val="GL Recon"/>
      <sheetName val="Customer Count Summary"/>
      <sheetName val="2009 Payroll"/>
      <sheetName val="2010 Payroll"/>
      <sheetName val="2009,2010 Depr Summary"/>
      <sheetName val="Time Study"/>
      <sheetName val="2009 Insurance"/>
      <sheetName val="2010 Insurance"/>
      <sheetName val="2009 Disposal"/>
      <sheetName val="2010 Disposal"/>
      <sheetName val="2009 Fuel"/>
      <sheetName val="2009 Depr Summary"/>
      <sheetName val="2009 Trks"/>
      <sheetName val="2009 Cont, DB"/>
      <sheetName val="2009 Serv, Shop"/>
      <sheetName val="2009 Office"/>
      <sheetName val="2009 Leasehold"/>
      <sheetName val="2010 Fuel"/>
      <sheetName val="2010 Deprec Summary"/>
      <sheetName val="2010 Trks"/>
      <sheetName val="2010 Cont, DB"/>
      <sheetName val="2010 Serv, Shop"/>
      <sheetName val="2010 Office"/>
      <sheetName val="2010 Leasehold"/>
      <sheetName val="Region Allocation (2)"/>
      <sheetName val="LG-Total Company before DF"/>
      <sheetName val="LG-Packer Rts before DF"/>
      <sheetName val="LG-RO Rts before DF"/>
      <sheetName val="LG-Total Company"/>
      <sheetName val="LG-Packer Rts"/>
      <sheetName val="LG-RO Rts"/>
      <sheetName val="LG-Recycl"/>
      <sheetName val="Scenarios"/>
      <sheetName val="Scenarios (2)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41429.11</v>
          </cell>
          <cell r="F14">
            <v>39826.22</v>
          </cell>
          <cell r="G14">
            <v>49022.75</v>
          </cell>
          <cell r="H14">
            <v>45137.86</v>
          </cell>
          <cell r="I14">
            <v>48263.81</v>
          </cell>
          <cell r="J14">
            <v>55314.5</v>
          </cell>
          <cell r="K14">
            <v>60046.02</v>
          </cell>
          <cell r="L14">
            <v>64582.7</v>
          </cell>
          <cell r="M14">
            <v>55932.07</v>
          </cell>
          <cell r="N14">
            <v>50932.34</v>
          </cell>
          <cell r="O14">
            <v>38587.67</v>
          </cell>
          <cell r="P14">
            <v>43420.76</v>
          </cell>
          <cell r="Q14">
            <v>592495.81000000006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93946.63</v>
          </cell>
          <cell r="F19">
            <v>91101.8</v>
          </cell>
          <cell r="G19">
            <v>108743.12</v>
          </cell>
          <cell r="H19">
            <v>100411.54</v>
          </cell>
          <cell r="I19">
            <v>109421.85</v>
          </cell>
          <cell r="J19">
            <v>119111.11</v>
          </cell>
          <cell r="K19">
            <v>114939.05</v>
          </cell>
          <cell r="L19">
            <v>123201.29</v>
          </cell>
          <cell r="M19">
            <v>128616.56</v>
          </cell>
          <cell r="N19">
            <v>103849.76</v>
          </cell>
          <cell r="O19">
            <v>87162.7</v>
          </cell>
          <cell r="P19">
            <v>101585.44</v>
          </cell>
          <cell r="Q19">
            <v>1282090.8499999999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A22">
            <v>31010</v>
          </cell>
          <cell r="B22" t="str">
            <v>Hauling Revenue - Roll Off Extras</v>
          </cell>
          <cell r="E22">
            <v>16354.41</v>
          </cell>
          <cell r="F22">
            <v>16430.849999999999</v>
          </cell>
          <cell r="G22">
            <v>18226.63</v>
          </cell>
          <cell r="H22">
            <v>17972.400000000001</v>
          </cell>
          <cell r="I22">
            <v>18790.919999999998</v>
          </cell>
          <cell r="J22">
            <v>19705.3</v>
          </cell>
          <cell r="K22">
            <v>21354.080000000002</v>
          </cell>
          <cell r="L22">
            <v>22365.29</v>
          </cell>
          <cell r="M22">
            <v>20804.36</v>
          </cell>
          <cell r="N22">
            <v>18374.21</v>
          </cell>
          <cell r="O22">
            <v>17346.11</v>
          </cell>
          <cell r="P22">
            <v>15627.2</v>
          </cell>
          <cell r="Q22">
            <v>223351.76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754535.74</v>
          </cell>
          <cell r="F26">
            <v>750848.79</v>
          </cell>
          <cell r="G26">
            <v>751484.07</v>
          </cell>
          <cell r="H26">
            <v>759461.88</v>
          </cell>
          <cell r="I26">
            <v>756344.84</v>
          </cell>
          <cell r="J26">
            <v>762351.19</v>
          </cell>
          <cell r="K26">
            <v>763571.04</v>
          </cell>
          <cell r="L26">
            <v>762014.08</v>
          </cell>
          <cell r="M26">
            <v>763381.19</v>
          </cell>
          <cell r="N26">
            <v>760410.82</v>
          </cell>
          <cell r="O26">
            <v>760222.53</v>
          </cell>
          <cell r="P26">
            <v>757663.07</v>
          </cell>
          <cell r="Q26">
            <v>9102289.2400000002</v>
          </cell>
        </row>
        <row r="27">
          <cell r="A27">
            <v>32001</v>
          </cell>
          <cell r="B27" t="str">
            <v>Hauling Revenue - Residential MSW Extras</v>
          </cell>
          <cell r="E27">
            <v>48676.93</v>
          </cell>
          <cell r="F27">
            <v>46005.81</v>
          </cell>
          <cell r="G27">
            <v>44057.39</v>
          </cell>
          <cell r="H27">
            <v>54145.79</v>
          </cell>
          <cell r="I27">
            <v>47089.22</v>
          </cell>
          <cell r="J27">
            <v>62711.39</v>
          </cell>
          <cell r="K27">
            <v>60222.84</v>
          </cell>
          <cell r="L27">
            <v>63321.38</v>
          </cell>
          <cell r="M27">
            <v>48663.92</v>
          </cell>
          <cell r="N27">
            <v>45750.71</v>
          </cell>
          <cell r="O27">
            <v>44578.41</v>
          </cell>
          <cell r="P27">
            <v>66011.64</v>
          </cell>
          <cell r="Q27">
            <v>631235.43000000005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414760.73</v>
          </cell>
          <cell r="F41">
            <v>412841.01</v>
          </cell>
          <cell r="G41">
            <v>416757.93</v>
          </cell>
          <cell r="H41">
            <v>417298.76</v>
          </cell>
          <cell r="I41">
            <v>417121.97</v>
          </cell>
          <cell r="J41">
            <v>421939.51</v>
          </cell>
          <cell r="K41">
            <v>420917.49</v>
          </cell>
          <cell r="L41">
            <v>425821.47</v>
          </cell>
          <cell r="M41">
            <v>424192</v>
          </cell>
          <cell r="N41">
            <v>415412.9</v>
          </cell>
          <cell r="O41">
            <v>413023.47</v>
          </cell>
          <cell r="P41">
            <v>411406.25</v>
          </cell>
          <cell r="Q41">
            <v>5011493.49</v>
          </cell>
        </row>
        <row r="42">
          <cell r="A42">
            <v>33001</v>
          </cell>
          <cell r="B42" t="str">
            <v>Hauling Revenue - Commercial FEL Extras</v>
          </cell>
          <cell r="E42">
            <v>16369.94</v>
          </cell>
          <cell r="F42">
            <v>15223.46</v>
          </cell>
          <cell r="G42">
            <v>18054.59</v>
          </cell>
          <cell r="H42">
            <v>17483.330000000002</v>
          </cell>
          <cell r="I42">
            <v>19168.46</v>
          </cell>
          <cell r="J42">
            <v>18357.68</v>
          </cell>
          <cell r="K42">
            <v>21453.19</v>
          </cell>
          <cell r="L42">
            <v>22591.22</v>
          </cell>
          <cell r="M42">
            <v>16352.74</v>
          </cell>
          <cell r="N42">
            <v>17430.650000000001</v>
          </cell>
          <cell r="O42">
            <v>16278.67</v>
          </cell>
          <cell r="P42">
            <v>16972.88</v>
          </cell>
          <cell r="Q42">
            <v>215736.81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1386073.49</v>
          </cell>
          <cell r="F61">
            <v>1372277.94</v>
          </cell>
          <cell r="G61">
            <v>1406346.48</v>
          </cell>
          <cell r="H61">
            <v>1411911.56</v>
          </cell>
          <cell r="I61">
            <v>1416201.0699999998</v>
          </cell>
          <cell r="J61">
            <v>1459490.68</v>
          </cell>
          <cell r="K61">
            <v>1462503.71</v>
          </cell>
          <cell r="L61">
            <v>1483897.43</v>
          </cell>
          <cell r="M61">
            <v>1457942.84</v>
          </cell>
          <cell r="N61">
            <v>1412161.3899999997</v>
          </cell>
          <cell r="O61">
            <v>1377199.56</v>
          </cell>
          <cell r="P61">
            <v>1412687.2399999998</v>
          </cell>
          <cell r="Q61">
            <v>17058693.389999997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3459.12</v>
          </cell>
          <cell r="F152">
            <v>7799.57</v>
          </cell>
          <cell r="G152">
            <v>2100.42</v>
          </cell>
          <cell r="H152">
            <v>7267.51</v>
          </cell>
          <cell r="I152">
            <v>3376.39</v>
          </cell>
          <cell r="J152">
            <v>7176.57</v>
          </cell>
          <cell r="K152">
            <v>3493.22</v>
          </cell>
          <cell r="L152">
            <v>8060.32</v>
          </cell>
          <cell r="M152">
            <v>2594</v>
          </cell>
          <cell r="N152">
            <v>7784.1</v>
          </cell>
          <cell r="O152">
            <v>6369.79</v>
          </cell>
          <cell r="P152">
            <v>9281.82</v>
          </cell>
          <cell r="Q152">
            <v>68762.829999999987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3459.12</v>
          </cell>
          <cell r="F154">
            <v>7799.57</v>
          </cell>
          <cell r="G154">
            <v>2100.42</v>
          </cell>
          <cell r="H154">
            <v>7267.51</v>
          </cell>
          <cell r="I154">
            <v>3376.39</v>
          </cell>
          <cell r="J154">
            <v>7176.57</v>
          </cell>
          <cell r="K154">
            <v>3493.22</v>
          </cell>
          <cell r="L154">
            <v>8060.32</v>
          </cell>
          <cell r="M154">
            <v>2594</v>
          </cell>
          <cell r="N154">
            <v>7784.1</v>
          </cell>
          <cell r="O154">
            <v>6369.79</v>
          </cell>
          <cell r="P154">
            <v>9281.82</v>
          </cell>
          <cell r="Q154">
            <v>68762.829999999987</v>
          </cell>
        </row>
        <row r="156">
          <cell r="A156" t="str">
            <v>Total Revenue</v>
          </cell>
          <cell r="E156">
            <v>1389532.61</v>
          </cell>
          <cell r="F156">
            <v>1380077.51</v>
          </cell>
          <cell r="G156">
            <v>1408446.9</v>
          </cell>
          <cell r="H156">
            <v>1419179.07</v>
          </cell>
          <cell r="I156">
            <v>1419577.4599999997</v>
          </cell>
          <cell r="J156">
            <v>1466667.25</v>
          </cell>
          <cell r="K156">
            <v>1465996.93</v>
          </cell>
          <cell r="L156">
            <v>1491957.75</v>
          </cell>
          <cell r="M156">
            <v>1460536.84</v>
          </cell>
          <cell r="N156">
            <v>1419945.4899999998</v>
          </cell>
          <cell r="O156">
            <v>1383569.35</v>
          </cell>
          <cell r="P156">
            <v>1421969.0599999998</v>
          </cell>
          <cell r="Q156">
            <v>17127456.219999995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>
            <v>40109</v>
          </cell>
          <cell r="B161" t="str">
            <v>Disposal Landfill Intercompany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>
            <v>40139</v>
          </cell>
          <cell r="B166" t="str">
            <v>Disposal Transfer Intercompany</v>
          </cell>
          <cell r="E166">
            <v>522940.33</v>
          </cell>
          <cell r="F166">
            <v>473522.39</v>
          </cell>
          <cell r="G166">
            <v>554204.89</v>
          </cell>
          <cell r="H166">
            <v>538277.64</v>
          </cell>
          <cell r="I166">
            <v>535071.71</v>
          </cell>
          <cell r="J166">
            <v>582693.4</v>
          </cell>
          <cell r="K166">
            <v>571614.11</v>
          </cell>
          <cell r="L166">
            <v>571380.55000000005</v>
          </cell>
          <cell r="M166">
            <v>569779.74</v>
          </cell>
          <cell r="N166">
            <v>537814.68999999994</v>
          </cell>
          <cell r="O166">
            <v>530807.82999999996</v>
          </cell>
          <cell r="P166">
            <v>576009.71</v>
          </cell>
          <cell r="Q166">
            <v>6564116.9899999993</v>
          </cell>
        </row>
        <row r="167">
          <cell r="A167" t="str">
            <v>Total Disposal</v>
          </cell>
          <cell r="E167">
            <v>522940.33</v>
          </cell>
          <cell r="F167">
            <v>473522.39</v>
          </cell>
          <cell r="G167">
            <v>554204.89</v>
          </cell>
          <cell r="H167">
            <v>538277.64</v>
          </cell>
          <cell r="I167">
            <v>535071.71</v>
          </cell>
          <cell r="J167">
            <v>582693.4</v>
          </cell>
          <cell r="K167">
            <v>571614.11</v>
          </cell>
          <cell r="L167">
            <v>571380.55000000005</v>
          </cell>
          <cell r="M167">
            <v>569779.74</v>
          </cell>
          <cell r="N167">
            <v>537814.68999999994</v>
          </cell>
          <cell r="O167">
            <v>530807.82999999996</v>
          </cell>
          <cell r="P167">
            <v>576009.71</v>
          </cell>
          <cell r="Q167">
            <v>6564116.9899999993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A184">
            <v>43001</v>
          </cell>
          <cell r="B184" t="str">
            <v>Taxes and Pass Thru Fees</v>
          </cell>
          <cell r="E184">
            <v>21087.73</v>
          </cell>
          <cell r="F184">
            <v>20959.080000000002</v>
          </cell>
          <cell r="G184">
            <v>21310.05</v>
          </cell>
          <cell r="H184">
            <v>15944.56</v>
          </cell>
          <cell r="I184">
            <v>23292.27</v>
          </cell>
          <cell r="J184">
            <v>26639.14</v>
          </cell>
          <cell r="K184">
            <v>26629.39</v>
          </cell>
          <cell r="L184">
            <v>27074.49</v>
          </cell>
          <cell r="M184">
            <v>26539.13</v>
          </cell>
          <cell r="N184">
            <v>25799.21</v>
          </cell>
          <cell r="O184">
            <v>25079.16</v>
          </cell>
          <cell r="P184">
            <v>25860.43</v>
          </cell>
          <cell r="Q184">
            <v>286214.64</v>
          </cell>
        </row>
        <row r="185">
          <cell r="A185">
            <v>43002</v>
          </cell>
          <cell r="B185" t="str">
            <v>WUTC Taxes</v>
          </cell>
          <cell r="E185">
            <v>5546.62</v>
          </cell>
          <cell r="F185">
            <v>5496.04</v>
          </cell>
          <cell r="G185">
            <v>5619.91</v>
          </cell>
          <cell r="H185">
            <v>5691.97</v>
          </cell>
          <cell r="I185">
            <v>5646.5</v>
          </cell>
          <cell r="J185">
            <v>5841.42</v>
          </cell>
          <cell r="K185">
            <v>5857.81</v>
          </cell>
          <cell r="L185">
            <v>5948.97</v>
          </cell>
          <cell r="M185">
            <v>5802.43</v>
          </cell>
          <cell r="N185">
            <v>5678.9</v>
          </cell>
          <cell r="O185">
            <v>5511.15</v>
          </cell>
          <cell r="P185">
            <v>5695</v>
          </cell>
          <cell r="Q185">
            <v>68336.72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26634.35</v>
          </cell>
          <cell r="F188">
            <v>26455.120000000003</v>
          </cell>
          <cell r="G188">
            <v>26929.96</v>
          </cell>
          <cell r="H188">
            <v>21636.53</v>
          </cell>
          <cell r="I188">
            <v>28938.77</v>
          </cell>
          <cell r="J188">
            <v>32480.559999999998</v>
          </cell>
          <cell r="K188">
            <v>32487.200000000001</v>
          </cell>
          <cell r="L188">
            <v>33023.46</v>
          </cell>
          <cell r="M188">
            <v>32341.56</v>
          </cell>
          <cell r="N188">
            <v>31478.11</v>
          </cell>
          <cell r="O188">
            <v>30590.309999999998</v>
          </cell>
          <cell r="P188">
            <v>31555.43</v>
          </cell>
          <cell r="Q188">
            <v>354551.36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A199">
            <v>44169</v>
          </cell>
          <cell r="B199" t="str">
            <v>Cost of Materials - Intercompany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2">
          <cell r="A212" t="str">
            <v>Total Revenue Reductions</v>
          </cell>
          <cell r="E212">
            <v>549574.68000000005</v>
          </cell>
          <cell r="F212">
            <v>499977.51</v>
          </cell>
          <cell r="G212">
            <v>581134.85</v>
          </cell>
          <cell r="H212">
            <v>559914.17000000004</v>
          </cell>
          <cell r="I212">
            <v>564010.48</v>
          </cell>
          <cell r="J212">
            <v>615173.96</v>
          </cell>
          <cell r="K212">
            <v>604101.30999999994</v>
          </cell>
          <cell r="L212">
            <v>604404.01</v>
          </cell>
          <cell r="M212">
            <v>602121.30000000005</v>
          </cell>
          <cell r="N212">
            <v>569292.79999999993</v>
          </cell>
          <cell r="O212">
            <v>561398.1399999999</v>
          </cell>
          <cell r="P212">
            <v>607565.14</v>
          </cell>
          <cell r="Q212">
            <v>6918668.3499999996</v>
          </cell>
        </row>
        <row r="214">
          <cell r="A214" t="str">
            <v>Net Revenue</v>
          </cell>
          <cell r="E214">
            <v>839957.93</v>
          </cell>
          <cell r="F214">
            <v>880100</v>
          </cell>
          <cell r="G214">
            <v>827312.04999999993</v>
          </cell>
          <cell r="H214">
            <v>859264.9</v>
          </cell>
          <cell r="I214">
            <v>855566.97999999975</v>
          </cell>
          <cell r="J214">
            <v>851493.29</v>
          </cell>
          <cell r="K214">
            <v>861895.62</v>
          </cell>
          <cell r="L214">
            <v>887553.74</v>
          </cell>
          <cell r="M214">
            <v>858415.54</v>
          </cell>
          <cell r="N214">
            <v>850652.68999999983</v>
          </cell>
          <cell r="O214">
            <v>822171.2100000002</v>
          </cell>
          <cell r="P214">
            <v>814403.91999999981</v>
          </cell>
          <cell r="Q214">
            <v>10208787.869999995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148506.62</v>
          </cell>
          <cell r="F219">
            <v>147781.52000000002</v>
          </cell>
          <cell r="G219">
            <v>162872.48000000001</v>
          </cell>
          <cell r="H219">
            <v>152426.56</v>
          </cell>
          <cell r="I219">
            <v>133250.6</v>
          </cell>
          <cell r="J219">
            <v>141014.94</v>
          </cell>
          <cell r="K219">
            <v>138800.41999999998</v>
          </cell>
          <cell r="L219">
            <v>144467.28999999998</v>
          </cell>
          <cell r="M219">
            <v>139411.4</v>
          </cell>
          <cell r="N219">
            <v>131255.16</v>
          </cell>
          <cell r="O219">
            <v>135440.33000000002</v>
          </cell>
          <cell r="P219">
            <v>141049.91999999998</v>
          </cell>
          <cell r="Q219">
            <v>1716277.2399999998</v>
          </cell>
        </row>
        <row r="220">
          <cell r="A220">
            <v>50025</v>
          </cell>
          <cell r="B220" t="str">
            <v>Wages O.T.</v>
          </cell>
          <cell r="E220">
            <v>22975.54</v>
          </cell>
          <cell r="F220">
            <v>6810.35</v>
          </cell>
          <cell r="G220">
            <v>14008.81</v>
          </cell>
          <cell r="H220">
            <v>20795.96</v>
          </cell>
          <cell r="I220">
            <v>28625.24</v>
          </cell>
          <cell r="J220">
            <v>22652.750000000004</v>
          </cell>
          <cell r="K220">
            <v>20035.850000000002</v>
          </cell>
          <cell r="L220">
            <v>20754.88</v>
          </cell>
          <cell r="M220">
            <v>29699.32</v>
          </cell>
          <cell r="N220">
            <v>20332.329999999998</v>
          </cell>
          <cell r="O220">
            <v>32459.590000000004</v>
          </cell>
          <cell r="P220">
            <v>20007.580000000002</v>
          </cell>
          <cell r="Q220">
            <v>259158.2</v>
          </cell>
        </row>
        <row r="221">
          <cell r="A221">
            <v>50035</v>
          </cell>
          <cell r="B221" t="str">
            <v>Safety Bonuses</v>
          </cell>
          <cell r="E221">
            <v>3200</v>
          </cell>
          <cell r="F221">
            <v>3200</v>
          </cell>
          <cell r="G221">
            <v>3200</v>
          </cell>
          <cell r="H221">
            <v>3200</v>
          </cell>
          <cell r="I221">
            <v>3950</v>
          </cell>
          <cell r="J221">
            <v>3950</v>
          </cell>
          <cell r="K221">
            <v>3950</v>
          </cell>
          <cell r="L221">
            <v>3950</v>
          </cell>
          <cell r="M221">
            <v>2000</v>
          </cell>
          <cell r="N221">
            <v>2000</v>
          </cell>
          <cell r="O221">
            <v>3200</v>
          </cell>
          <cell r="P221">
            <v>0</v>
          </cell>
          <cell r="Q221">
            <v>35800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1125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1125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A224">
            <v>50050</v>
          </cell>
          <cell r="B224" t="str">
            <v>Payroll Taxes</v>
          </cell>
          <cell r="E224">
            <v>21085.43</v>
          </cell>
          <cell r="F224">
            <v>16517.190000000002</v>
          </cell>
          <cell r="G224">
            <v>17618.89</v>
          </cell>
          <cell r="H224">
            <v>17201.14</v>
          </cell>
          <cell r="I224">
            <v>16035.320000000002</v>
          </cell>
          <cell r="J224">
            <v>17468.87</v>
          </cell>
          <cell r="K224">
            <v>16392.41</v>
          </cell>
          <cell r="L224">
            <v>16351.01</v>
          </cell>
          <cell r="M224">
            <v>17217.28</v>
          </cell>
          <cell r="N224">
            <v>14701.12</v>
          </cell>
          <cell r="O224">
            <v>17942.59</v>
          </cell>
          <cell r="P224">
            <v>10482.15</v>
          </cell>
          <cell r="Q224">
            <v>199013.4</v>
          </cell>
        </row>
        <row r="225">
          <cell r="A225">
            <v>50060</v>
          </cell>
          <cell r="B225" t="str">
            <v>Group Insurance</v>
          </cell>
          <cell r="E225">
            <v>1330</v>
          </cell>
          <cell r="F225">
            <v>1226</v>
          </cell>
          <cell r="G225">
            <v>729.5</v>
          </cell>
          <cell r="H225">
            <v>1026.5</v>
          </cell>
          <cell r="I225">
            <v>878</v>
          </cell>
          <cell r="J225">
            <v>878</v>
          </cell>
          <cell r="K225">
            <v>878.77</v>
          </cell>
          <cell r="L225">
            <v>826</v>
          </cell>
          <cell r="M225">
            <v>1077.5</v>
          </cell>
          <cell r="N225">
            <v>1826.5</v>
          </cell>
          <cell r="O225">
            <v>1678.77</v>
          </cell>
          <cell r="P225">
            <v>1088.4199999999998</v>
          </cell>
          <cell r="Q225">
            <v>13443.960000000001</v>
          </cell>
        </row>
        <row r="226">
          <cell r="A226">
            <v>50065</v>
          </cell>
          <cell r="B226" t="str">
            <v>Vacation Pay</v>
          </cell>
          <cell r="E226">
            <v>13381.59</v>
          </cell>
          <cell r="F226">
            <v>8706.9500000000007</v>
          </cell>
          <cell r="G226">
            <v>9543.1899999999987</v>
          </cell>
          <cell r="H226">
            <v>7013.4</v>
          </cell>
          <cell r="I226">
            <v>14309.95</v>
          </cell>
          <cell r="J226">
            <v>8179.11</v>
          </cell>
          <cell r="K226">
            <v>14227.68</v>
          </cell>
          <cell r="L226">
            <v>7288.4699999999993</v>
          </cell>
          <cell r="M226">
            <v>15009.16</v>
          </cell>
          <cell r="N226">
            <v>10400.879999999999</v>
          </cell>
          <cell r="O226">
            <v>16702.490000000002</v>
          </cell>
          <cell r="P226">
            <v>14167.710000000001</v>
          </cell>
          <cell r="Q226">
            <v>138930.58000000002</v>
          </cell>
        </row>
        <row r="227">
          <cell r="A227">
            <v>50070</v>
          </cell>
          <cell r="B227" t="str">
            <v>Sick Pay</v>
          </cell>
          <cell r="E227">
            <v>510.84</v>
          </cell>
          <cell r="F227">
            <v>-249.9</v>
          </cell>
          <cell r="G227">
            <v>257.39999999999998</v>
          </cell>
          <cell r="H227">
            <v>14.4</v>
          </cell>
          <cell r="I227">
            <v>0</v>
          </cell>
          <cell r="J227">
            <v>722.88</v>
          </cell>
          <cell r="K227">
            <v>80.319999999999993</v>
          </cell>
          <cell r="L227">
            <v>92</v>
          </cell>
          <cell r="M227">
            <v>0</v>
          </cell>
          <cell r="N227">
            <v>200.8</v>
          </cell>
          <cell r="O227">
            <v>156.4</v>
          </cell>
          <cell r="P227">
            <v>27.6</v>
          </cell>
          <cell r="Q227">
            <v>1812.7399999999998</v>
          </cell>
        </row>
        <row r="228">
          <cell r="A228">
            <v>50086</v>
          </cell>
          <cell r="B228" t="str">
            <v>Safety and Training</v>
          </cell>
          <cell r="E228">
            <v>52.5</v>
          </cell>
          <cell r="F228">
            <v>57.5</v>
          </cell>
          <cell r="G228">
            <v>269.42</v>
          </cell>
          <cell r="H228">
            <v>-147.5</v>
          </cell>
          <cell r="I228">
            <v>423.2</v>
          </cell>
          <cell r="J228">
            <v>0</v>
          </cell>
          <cell r="K228">
            <v>0</v>
          </cell>
          <cell r="L228">
            <v>0</v>
          </cell>
          <cell r="M228">
            <v>1724.48</v>
          </cell>
          <cell r="N228">
            <v>1092.78</v>
          </cell>
          <cell r="O228">
            <v>642.78</v>
          </cell>
          <cell r="P228">
            <v>0</v>
          </cell>
          <cell r="Q228">
            <v>4115.16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0</v>
          </cell>
          <cell r="G229">
            <v>0</v>
          </cell>
          <cell r="H229">
            <v>240</v>
          </cell>
          <cell r="I229">
            <v>120</v>
          </cell>
          <cell r="J229">
            <v>240</v>
          </cell>
          <cell r="K229">
            <v>694</v>
          </cell>
          <cell r="L229">
            <v>180</v>
          </cell>
          <cell r="M229">
            <v>420</v>
          </cell>
          <cell r="N229">
            <v>60</v>
          </cell>
          <cell r="O229">
            <v>360</v>
          </cell>
          <cell r="P229">
            <v>60</v>
          </cell>
          <cell r="Q229">
            <v>2434</v>
          </cell>
        </row>
        <row r="230">
          <cell r="A230">
            <v>50090</v>
          </cell>
          <cell r="B230" t="str">
            <v>Uniforms</v>
          </cell>
          <cell r="E230">
            <v>6868.59</v>
          </cell>
          <cell r="F230">
            <v>9292.77</v>
          </cell>
          <cell r="G230">
            <v>8124.38</v>
          </cell>
          <cell r="H230">
            <v>7694.95</v>
          </cell>
          <cell r="I230">
            <v>4128.24</v>
          </cell>
          <cell r="J230">
            <v>12100.73</v>
          </cell>
          <cell r="K230">
            <v>9167.7900000000009</v>
          </cell>
          <cell r="L230">
            <v>12042.49</v>
          </cell>
          <cell r="M230">
            <v>8237.0400000000009</v>
          </cell>
          <cell r="N230">
            <v>8038.55</v>
          </cell>
          <cell r="O230">
            <v>7814.48</v>
          </cell>
          <cell r="P230">
            <v>9358.16</v>
          </cell>
          <cell r="Q230">
            <v>102868.17000000001</v>
          </cell>
        </row>
        <row r="231">
          <cell r="A231">
            <v>50115</v>
          </cell>
          <cell r="B231" t="str">
            <v>Pension and Profit Sharing</v>
          </cell>
          <cell r="E231">
            <v>20881.310000000001</v>
          </cell>
          <cell r="F231">
            <v>19908.310000000001</v>
          </cell>
          <cell r="G231">
            <v>22571.059999999998</v>
          </cell>
          <cell r="H231">
            <v>20908.93</v>
          </cell>
          <cell r="I231">
            <v>20644.87</v>
          </cell>
          <cell r="J231">
            <v>20431.82</v>
          </cell>
          <cell r="K231">
            <v>19793.68</v>
          </cell>
          <cell r="L231">
            <v>25409.94</v>
          </cell>
          <cell r="M231">
            <v>19345.43</v>
          </cell>
          <cell r="N231">
            <v>18963.18</v>
          </cell>
          <cell r="O231">
            <v>19131.61</v>
          </cell>
          <cell r="P231">
            <v>16610.04</v>
          </cell>
          <cell r="Q231">
            <v>244600.17999999996</v>
          </cell>
        </row>
        <row r="232">
          <cell r="A232">
            <v>50116</v>
          </cell>
          <cell r="B232" t="str">
            <v>Union Benefit Expense</v>
          </cell>
          <cell r="E232">
            <v>55955.6</v>
          </cell>
          <cell r="F232">
            <v>54981.08</v>
          </cell>
          <cell r="G232">
            <v>57124.76</v>
          </cell>
          <cell r="H232">
            <v>59521.61</v>
          </cell>
          <cell r="I232">
            <v>55020.61</v>
          </cell>
          <cell r="J232">
            <v>53907.77</v>
          </cell>
          <cell r="K232">
            <v>51487.79</v>
          </cell>
          <cell r="L232">
            <v>50364.490000000005</v>
          </cell>
          <cell r="M232">
            <v>51135.950000000004</v>
          </cell>
          <cell r="N232">
            <v>51271.57</v>
          </cell>
          <cell r="O232">
            <v>52010.640000000007</v>
          </cell>
          <cell r="P232">
            <v>49943.11</v>
          </cell>
          <cell r="Q232">
            <v>642724.98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294808.01999999996</v>
          </cell>
          <cell r="F240">
            <v>268231.77</v>
          </cell>
          <cell r="G240">
            <v>297444.89</v>
          </cell>
          <cell r="H240">
            <v>289895.94999999995</v>
          </cell>
          <cell r="I240">
            <v>277386.03000000003</v>
          </cell>
          <cell r="J240">
            <v>281546.87</v>
          </cell>
          <cell r="K240">
            <v>275508.70999999996</v>
          </cell>
          <cell r="L240">
            <v>281726.57</v>
          </cell>
          <cell r="M240">
            <v>285277.56</v>
          </cell>
          <cell r="N240">
            <v>260142.86999999997</v>
          </cell>
          <cell r="O240">
            <v>287539.68</v>
          </cell>
          <cell r="P240">
            <v>262794.69</v>
          </cell>
          <cell r="Q240">
            <v>3362303.6100000003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2602.56</v>
          </cell>
          <cell r="F247">
            <v>2531.56</v>
          </cell>
          <cell r="G247">
            <v>2595.5500000000002</v>
          </cell>
          <cell r="H247">
            <v>2489.9299999999998</v>
          </cell>
          <cell r="I247">
            <v>2160.58</v>
          </cell>
          <cell r="J247">
            <v>2256.83</v>
          </cell>
          <cell r="K247">
            <v>2128.83</v>
          </cell>
          <cell r="L247">
            <v>2085.83</v>
          </cell>
          <cell r="M247">
            <v>2085.83</v>
          </cell>
          <cell r="N247">
            <v>2190.83</v>
          </cell>
          <cell r="O247">
            <v>2085.83</v>
          </cell>
          <cell r="P247">
            <v>2550.89</v>
          </cell>
          <cell r="Q247">
            <v>27765.050000000003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2602.56</v>
          </cell>
          <cell r="F251">
            <v>2531.56</v>
          </cell>
          <cell r="G251">
            <v>2595.5500000000002</v>
          </cell>
          <cell r="H251">
            <v>2489.9299999999998</v>
          </cell>
          <cell r="I251">
            <v>2160.58</v>
          </cell>
          <cell r="J251">
            <v>2256.83</v>
          </cell>
          <cell r="K251">
            <v>2128.83</v>
          </cell>
          <cell r="L251">
            <v>2085.83</v>
          </cell>
          <cell r="M251">
            <v>2085.83</v>
          </cell>
          <cell r="N251">
            <v>2190.83</v>
          </cell>
          <cell r="O251">
            <v>2085.83</v>
          </cell>
          <cell r="P251">
            <v>2550.89</v>
          </cell>
          <cell r="Q251">
            <v>27765.050000000003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6209.13</v>
          </cell>
          <cell r="F254">
            <v>5913.46</v>
          </cell>
          <cell r="G254">
            <v>6800.48</v>
          </cell>
          <cell r="H254">
            <v>6504.81</v>
          </cell>
          <cell r="I254">
            <v>6209.13</v>
          </cell>
          <cell r="J254">
            <v>6504.8</v>
          </cell>
          <cell r="K254">
            <v>6504.81</v>
          </cell>
          <cell r="L254">
            <v>6504.81</v>
          </cell>
          <cell r="M254">
            <v>6504.8</v>
          </cell>
          <cell r="N254">
            <v>6209.14</v>
          </cell>
          <cell r="O254">
            <v>6504.8</v>
          </cell>
          <cell r="P254">
            <v>6800.48</v>
          </cell>
          <cell r="Q254">
            <v>77170.649999999994</v>
          </cell>
        </row>
        <row r="255">
          <cell r="A255">
            <v>52020</v>
          </cell>
          <cell r="B255" t="str">
            <v>Wages Regular</v>
          </cell>
          <cell r="E255">
            <v>11640.62</v>
          </cell>
          <cell r="F255">
            <v>14929.71</v>
          </cell>
          <cell r="G255">
            <v>14082.73</v>
          </cell>
          <cell r="H255">
            <v>13654.74</v>
          </cell>
          <cell r="I255">
            <v>14918.37</v>
          </cell>
          <cell r="J255">
            <v>14754.95</v>
          </cell>
          <cell r="K255">
            <v>12181.44</v>
          </cell>
          <cell r="L255">
            <v>11315.17</v>
          </cell>
          <cell r="M255">
            <v>11931.83</v>
          </cell>
          <cell r="N255">
            <v>11946.65</v>
          </cell>
          <cell r="O255">
            <v>12371.33</v>
          </cell>
          <cell r="P255">
            <v>15662.7</v>
          </cell>
          <cell r="Q255">
            <v>159390.24</v>
          </cell>
        </row>
        <row r="256">
          <cell r="A256">
            <v>52025</v>
          </cell>
          <cell r="B256" t="str">
            <v>Wages O.T.</v>
          </cell>
          <cell r="E256">
            <v>2614.52</v>
          </cell>
          <cell r="F256">
            <v>2473.63</v>
          </cell>
          <cell r="G256">
            <v>2117.09</v>
          </cell>
          <cell r="H256">
            <v>2164.7199999999998</v>
          </cell>
          <cell r="I256">
            <v>2848.44</v>
          </cell>
          <cell r="J256">
            <v>3075.19</v>
          </cell>
          <cell r="K256">
            <v>3378.52</v>
          </cell>
          <cell r="L256">
            <v>1747.37</v>
          </cell>
          <cell r="M256">
            <v>2402.91</v>
          </cell>
          <cell r="N256">
            <v>2322.34</v>
          </cell>
          <cell r="O256">
            <v>3755.06</v>
          </cell>
          <cell r="P256">
            <v>2288.11</v>
          </cell>
          <cell r="Q256">
            <v>31187.9</v>
          </cell>
        </row>
        <row r="257">
          <cell r="A257">
            <v>52035</v>
          </cell>
          <cell r="B257" t="str">
            <v>Safety Bonuses</v>
          </cell>
          <cell r="E257">
            <v>833</v>
          </cell>
          <cell r="F257">
            <v>833</v>
          </cell>
          <cell r="G257">
            <v>833</v>
          </cell>
          <cell r="H257">
            <v>833</v>
          </cell>
          <cell r="I257">
            <v>1583</v>
          </cell>
          <cell r="J257">
            <v>1583</v>
          </cell>
          <cell r="K257">
            <v>1583</v>
          </cell>
          <cell r="L257">
            <v>1583</v>
          </cell>
          <cell r="M257">
            <v>500</v>
          </cell>
          <cell r="N257">
            <v>500</v>
          </cell>
          <cell r="O257">
            <v>1000</v>
          </cell>
          <cell r="P257">
            <v>0</v>
          </cell>
          <cell r="Q257">
            <v>11664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2869.35</v>
          </cell>
          <cell r="F260">
            <v>2242.16</v>
          </cell>
          <cell r="G260">
            <v>2468.5100000000002</v>
          </cell>
          <cell r="H260">
            <v>2064.63</v>
          </cell>
          <cell r="I260">
            <v>2186.88</v>
          </cell>
          <cell r="J260">
            <v>2344.56</v>
          </cell>
          <cell r="K260">
            <v>1962.2</v>
          </cell>
          <cell r="L260">
            <v>1763.36</v>
          </cell>
          <cell r="M260">
            <v>1881.81</v>
          </cell>
          <cell r="N260">
            <v>1731.74</v>
          </cell>
          <cell r="O260">
            <v>2453.91</v>
          </cell>
          <cell r="P260">
            <v>1757.74</v>
          </cell>
          <cell r="Q260">
            <v>25726.850000000006</v>
          </cell>
        </row>
        <row r="261">
          <cell r="A261">
            <v>52060</v>
          </cell>
          <cell r="B261" t="str">
            <v>Group Insurance</v>
          </cell>
          <cell r="E261">
            <v>1441</v>
          </cell>
          <cell r="F261">
            <v>1441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583.48</v>
          </cell>
          <cell r="Q261">
            <v>9234.48</v>
          </cell>
        </row>
        <row r="262">
          <cell r="A262">
            <v>52065</v>
          </cell>
          <cell r="B262" t="str">
            <v>Vacation Pay</v>
          </cell>
          <cell r="E262">
            <v>1511.38</v>
          </cell>
          <cell r="F262">
            <v>-838.54</v>
          </cell>
          <cell r="G262">
            <v>2800.68</v>
          </cell>
          <cell r="H262">
            <v>381.27</v>
          </cell>
          <cell r="I262">
            <v>800.29</v>
          </cell>
          <cell r="J262">
            <v>1912.65</v>
          </cell>
          <cell r="K262">
            <v>745.69</v>
          </cell>
          <cell r="L262">
            <v>1755.74</v>
          </cell>
          <cell r="M262">
            <v>996.88</v>
          </cell>
          <cell r="N262">
            <v>1492.04</v>
          </cell>
          <cell r="O262">
            <v>2476.17</v>
          </cell>
          <cell r="P262">
            <v>1846.32</v>
          </cell>
          <cell r="Q262">
            <v>15880.569999999998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A264">
            <v>52086</v>
          </cell>
          <cell r="B264" t="str">
            <v>Safety and Training</v>
          </cell>
          <cell r="E264">
            <v>104.55</v>
          </cell>
          <cell r="F264">
            <v>112.64</v>
          </cell>
          <cell r="G264">
            <v>154.71</v>
          </cell>
          <cell r="H264">
            <v>299.60000000000002</v>
          </cell>
          <cell r="I264">
            <v>846.98</v>
          </cell>
          <cell r="J264">
            <v>185.38</v>
          </cell>
          <cell r="K264">
            <v>78.989999999999995</v>
          </cell>
          <cell r="L264">
            <v>145.65</v>
          </cell>
          <cell r="M264">
            <v>0</v>
          </cell>
          <cell r="N264">
            <v>876.33</v>
          </cell>
          <cell r="O264">
            <v>-395.59</v>
          </cell>
          <cell r="P264">
            <v>1720.49</v>
          </cell>
          <cell r="Q264">
            <v>4129.7300000000005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1040.42</v>
          </cell>
          <cell r="F266">
            <v>1033.9000000000001</v>
          </cell>
          <cell r="G266">
            <v>1397.48</v>
          </cell>
          <cell r="H266">
            <v>1377.31</v>
          </cell>
          <cell r="I266">
            <v>475.1</v>
          </cell>
          <cell r="J266">
            <v>1617.7</v>
          </cell>
          <cell r="K266">
            <v>910.5</v>
          </cell>
          <cell r="L266">
            <v>1633.6</v>
          </cell>
          <cell r="M266">
            <v>1021.73</v>
          </cell>
          <cell r="N266">
            <v>756.54</v>
          </cell>
          <cell r="O266">
            <v>828.81</v>
          </cell>
          <cell r="P266">
            <v>987.61</v>
          </cell>
          <cell r="Q266">
            <v>13080.699999999999</v>
          </cell>
        </row>
        <row r="267">
          <cell r="A267">
            <v>52115</v>
          </cell>
          <cell r="B267" t="str">
            <v>Pension and Profit Sharing</v>
          </cell>
          <cell r="E267">
            <v>2995.29</v>
          </cell>
          <cell r="F267">
            <v>2862.61</v>
          </cell>
          <cell r="G267">
            <v>3299.63</v>
          </cell>
          <cell r="H267">
            <v>2999.06</v>
          </cell>
          <cell r="I267">
            <v>2963.05</v>
          </cell>
          <cell r="J267">
            <v>2934</v>
          </cell>
          <cell r="K267">
            <v>2846.98</v>
          </cell>
          <cell r="L267">
            <v>2774.57</v>
          </cell>
          <cell r="M267">
            <v>2785.85</v>
          </cell>
          <cell r="N267">
            <v>2807.65</v>
          </cell>
          <cell r="O267">
            <v>2756.7</v>
          </cell>
          <cell r="P267">
            <v>2412.85</v>
          </cell>
          <cell r="Q267">
            <v>34438.239999999998</v>
          </cell>
        </row>
        <row r="268">
          <cell r="A268">
            <v>52116</v>
          </cell>
          <cell r="B268" t="str">
            <v>Union Benefit Expense</v>
          </cell>
          <cell r="E268">
            <v>7876.76</v>
          </cell>
          <cell r="F268">
            <v>7880.62</v>
          </cell>
          <cell r="G268">
            <v>7872.8</v>
          </cell>
          <cell r="H268">
            <v>7884.58</v>
          </cell>
          <cell r="I268">
            <v>7878.69</v>
          </cell>
          <cell r="J268">
            <v>7878.69</v>
          </cell>
          <cell r="K268">
            <v>7881.97</v>
          </cell>
          <cell r="L268">
            <v>6752.1</v>
          </cell>
          <cell r="M268">
            <v>6747.85</v>
          </cell>
          <cell r="N268">
            <v>6756.35</v>
          </cell>
          <cell r="O268">
            <v>7182.94</v>
          </cell>
          <cell r="P268">
            <v>7779.69</v>
          </cell>
          <cell r="Q268">
            <v>90373.040000000023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13715.59</v>
          </cell>
          <cell r="F270">
            <v>21102.71</v>
          </cell>
          <cell r="G270">
            <v>18678.920000000006</v>
          </cell>
          <cell r="H270">
            <v>30064.99</v>
          </cell>
          <cell r="I270">
            <v>11133.51</v>
          </cell>
          <cell r="J270">
            <v>9706.94</v>
          </cell>
          <cell r="K270">
            <v>12873.069999999998</v>
          </cell>
          <cell r="L270">
            <v>12811.720000000001</v>
          </cell>
          <cell r="M270">
            <v>13514.23</v>
          </cell>
          <cell r="N270">
            <v>8953.7200000000012</v>
          </cell>
          <cell r="O270">
            <v>16547.27</v>
          </cell>
          <cell r="P270">
            <v>15817.25</v>
          </cell>
          <cell r="Q270">
            <v>184919.91999999998</v>
          </cell>
        </row>
        <row r="271">
          <cell r="A271">
            <v>52125</v>
          </cell>
          <cell r="B271" t="str">
            <v>Operating Supplies</v>
          </cell>
          <cell r="E271">
            <v>568.15</v>
          </cell>
          <cell r="F271">
            <v>288.02999999999997</v>
          </cell>
          <cell r="G271">
            <v>385.62</v>
          </cell>
          <cell r="H271">
            <v>179.18</v>
          </cell>
          <cell r="I271">
            <v>339.98</v>
          </cell>
          <cell r="J271">
            <v>264.08</v>
          </cell>
          <cell r="K271">
            <v>131.13</v>
          </cell>
          <cell r="L271">
            <v>13.55</v>
          </cell>
          <cell r="M271">
            <v>9.8699999999999992</v>
          </cell>
          <cell r="N271">
            <v>372.92</v>
          </cell>
          <cell r="O271">
            <v>819.61</v>
          </cell>
          <cell r="P271">
            <v>414.71</v>
          </cell>
          <cell r="Q271">
            <v>3786.8300000000004</v>
          </cell>
        </row>
        <row r="272">
          <cell r="A272">
            <v>52135</v>
          </cell>
          <cell r="B272" t="str">
            <v>Equipment and Maint Repair</v>
          </cell>
          <cell r="E272">
            <v>0</v>
          </cell>
          <cell r="F272">
            <v>0</v>
          </cell>
          <cell r="G272">
            <v>149.16</v>
          </cell>
          <cell r="H272">
            <v>681.98</v>
          </cell>
          <cell r="I272">
            <v>545.25</v>
          </cell>
          <cell r="J272">
            <v>332.59</v>
          </cell>
          <cell r="K272">
            <v>984.37</v>
          </cell>
          <cell r="L272">
            <v>173.37</v>
          </cell>
          <cell r="M272">
            <v>0</v>
          </cell>
          <cell r="N272">
            <v>156.19999999999999</v>
          </cell>
          <cell r="O272">
            <v>-156.19999999999999</v>
          </cell>
          <cell r="P272">
            <v>27.01</v>
          </cell>
          <cell r="Q272">
            <v>2893.73</v>
          </cell>
        </row>
        <row r="273">
          <cell r="A273">
            <v>52140</v>
          </cell>
          <cell r="B273" t="str">
            <v>Tires</v>
          </cell>
          <cell r="E273">
            <v>11282.69</v>
          </cell>
          <cell r="F273">
            <v>1664.63</v>
          </cell>
          <cell r="G273">
            <v>5175.3999999999996</v>
          </cell>
          <cell r="H273">
            <v>8753.43</v>
          </cell>
          <cell r="I273">
            <v>9084.64</v>
          </cell>
          <cell r="J273">
            <v>1370.04</v>
          </cell>
          <cell r="K273">
            <v>8864.5</v>
          </cell>
          <cell r="L273">
            <v>438.2</v>
          </cell>
          <cell r="M273">
            <v>5010.1400000000003</v>
          </cell>
          <cell r="N273">
            <v>1896.06</v>
          </cell>
          <cell r="O273">
            <v>7161.25</v>
          </cell>
          <cell r="P273">
            <v>3395.56</v>
          </cell>
          <cell r="Q273">
            <v>64096.539999999994</v>
          </cell>
        </row>
        <row r="274">
          <cell r="A274">
            <v>52142</v>
          </cell>
          <cell r="B274" t="str">
            <v>Fuel Expense</v>
          </cell>
          <cell r="E274">
            <v>54158.289999999994</v>
          </cell>
          <cell r="F274">
            <v>50956.94</v>
          </cell>
          <cell r="G274">
            <v>60111.49</v>
          </cell>
          <cell r="H274">
            <v>62505</v>
          </cell>
          <cell r="I274">
            <v>58155.18</v>
          </cell>
          <cell r="J274">
            <v>61304.36</v>
          </cell>
          <cell r="K274">
            <v>60908.59</v>
          </cell>
          <cell r="L274">
            <v>64096.240000000005</v>
          </cell>
          <cell r="M274">
            <v>63144.08</v>
          </cell>
          <cell r="N274">
            <v>63868.340000000004</v>
          </cell>
          <cell r="O274">
            <v>56605.93</v>
          </cell>
          <cell r="P274">
            <v>67191.64</v>
          </cell>
          <cell r="Q274">
            <v>723006.08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3179.71</v>
          </cell>
          <cell r="F277">
            <v>7401.66</v>
          </cell>
          <cell r="G277">
            <v>5696.15</v>
          </cell>
          <cell r="H277">
            <v>6990.25</v>
          </cell>
          <cell r="I277">
            <v>4918.58</v>
          </cell>
          <cell r="J277">
            <v>3341.27</v>
          </cell>
          <cell r="K277">
            <v>1599.94</v>
          </cell>
          <cell r="L277">
            <v>9095.31</v>
          </cell>
          <cell r="M277">
            <v>5629.35</v>
          </cell>
          <cell r="N277">
            <v>4937.97</v>
          </cell>
          <cell r="O277">
            <v>5285.37</v>
          </cell>
          <cell r="P277">
            <v>5402.36</v>
          </cell>
          <cell r="Q277">
            <v>63477.919999999998</v>
          </cell>
        </row>
        <row r="278">
          <cell r="A278">
            <v>52147</v>
          </cell>
          <cell r="B278" t="str">
            <v>Outside Repairs</v>
          </cell>
          <cell r="E278">
            <v>2520.1099999999997</v>
          </cell>
          <cell r="F278">
            <v>148.44</v>
          </cell>
          <cell r="G278">
            <v>4753.75</v>
          </cell>
          <cell r="H278">
            <v>2049.4</v>
          </cell>
          <cell r="I278">
            <v>568.04999999999995</v>
          </cell>
          <cell r="J278">
            <v>4319.34</v>
          </cell>
          <cell r="K278">
            <v>3088.65</v>
          </cell>
          <cell r="L278">
            <v>4131.92</v>
          </cell>
          <cell r="M278">
            <v>939.12</v>
          </cell>
          <cell r="N278">
            <v>4227.5600000000004</v>
          </cell>
          <cell r="O278">
            <v>38.909999999999997</v>
          </cell>
          <cell r="P278">
            <v>448.88</v>
          </cell>
          <cell r="Q278">
            <v>27234.129999999997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1060.3800000000001</v>
          </cell>
          <cell r="F281">
            <v>764.22</v>
          </cell>
          <cell r="G281">
            <v>713.08</v>
          </cell>
          <cell r="H281">
            <v>617.6</v>
          </cell>
          <cell r="I281">
            <v>412.22</v>
          </cell>
          <cell r="J281">
            <v>355.41</v>
          </cell>
          <cell r="K281">
            <v>1187.46</v>
          </cell>
          <cell r="L281">
            <v>314.74</v>
          </cell>
          <cell r="M281">
            <v>291.92</v>
          </cell>
          <cell r="N281">
            <v>296.52999999999997</v>
          </cell>
          <cell r="O281">
            <v>545.01</v>
          </cell>
          <cell r="P281">
            <v>997.3</v>
          </cell>
          <cell r="Q281">
            <v>7555.87</v>
          </cell>
        </row>
        <row r="282">
          <cell r="A282">
            <v>52165</v>
          </cell>
          <cell r="B282" t="str">
            <v>Communications</v>
          </cell>
          <cell r="E282">
            <v>497.52</v>
          </cell>
          <cell r="F282">
            <v>509.58</v>
          </cell>
          <cell r="G282">
            <v>521.71</v>
          </cell>
          <cell r="H282">
            <v>497.47</v>
          </cell>
          <cell r="I282">
            <v>622.69000000000005</v>
          </cell>
          <cell r="J282">
            <v>534.09</v>
          </cell>
          <cell r="K282">
            <v>-388.32</v>
          </cell>
          <cell r="L282">
            <v>662.93</v>
          </cell>
          <cell r="M282">
            <v>678.76</v>
          </cell>
          <cell r="N282">
            <v>509.78</v>
          </cell>
          <cell r="O282">
            <v>678.67</v>
          </cell>
          <cell r="P282">
            <v>546.71</v>
          </cell>
          <cell r="Q282">
            <v>5871.59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>
            <v>52182</v>
          </cell>
          <cell r="B287" t="str">
            <v>Towing Expense</v>
          </cell>
          <cell r="E287">
            <v>243.9</v>
          </cell>
          <cell r="F287">
            <v>678.32</v>
          </cell>
          <cell r="G287">
            <v>518.41999999999996</v>
          </cell>
          <cell r="H287">
            <v>0</v>
          </cell>
          <cell r="I287">
            <v>0</v>
          </cell>
          <cell r="J287">
            <v>271</v>
          </cell>
          <cell r="K287">
            <v>0</v>
          </cell>
          <cell r="L287">
            <v>211.38</v>
          </cell>
          <cell r="M287">
            <v>563.67999999999995</v>
          </cell>
          <cell r="N287">
            <v>0</v>
          </cell>
          <cell r="O287">
            <v>0</v>
          </cell>
          <cell r="P287">
            <v>243.9</v>
          </cell>
          <cell r="Q287">
            <v>2730.6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397.98</v>
          </cell>
          <cell r="O288">
            <v>-397.98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100.76</v>
          </cell>
          <cell r="F289">
            <v>168.31</v>
          </cell>
          <cell r="G289">
            <v>81.760000000000005</v>
          </cell>
          <cell r="H289">
            <v>538.53</v>
          </cell>
          <cell r="I289">
            <v>50.95</v>
          </cell>
          <cell r="J289">
            <v>51.81</v>
          </cell>
          <cell r="K289">
            <v>0</v>
          </cell>
          <cell r="L289">
            <v>226.01</v>
          </cell>
          <cell r="M289">
            <v>51.5</v>
          </cell>
          <cell r="N289">
            <v>0</v>
          </cell>
          <cell r="O289">
            <v>556.91</v>
          </cell>
          <cell r="P289">
            <v>324.24</v>
          </cell>
          <cell r="Q289">
            <v>2150.7799999999997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9</v>
          </cell>
          <cell r="F291">
            <v>0</v>
          </cell>
          <cell r="G291">
            <v>4.5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13.5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 t="str">
            <v>Total Truck Variable</v>
          </cell>
          <cell r="E296">
            <v>126472.12</v>
          </cell>
          <cell r="F296">
            <v>122567.03000000001</v>
          </cell>
          <cell r="G296">
            <v>139178.57</v>
          </cell>
          <cell r="H296">
            <v>151762.04999999999</v>
          </cell>
          <cell r="I296">
            <v>127181.98000000001</v>
          </cell>
          <cell r="J296">
            <v>125282.85</v>
          </cell>
          <cell r="K296">
            <v>127964.48999999999</v>
          </cell>
          <cell r="L296">
            <v>128791.74</v>
          </cell>
          <cell r="M296">
            <v>125167.81</v>
          </cell>
          <cell r="N296">
            <v>121736.34</v>
          </cell>
          <cell r="O296">
            <v>127259.88000000002</v>
          </cell>
          <cell r="P296">
            <v>136649.02999999997</v>
          </cell>
          <cell r="Q296">
            <v>1560013.8900000001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10121.69</v>
          </cell>
          <cell r="F307">
            <v>8242.4699999999993</v>
          </cell>
          <cell r="G307">
            <v>12061.67</v>
          </cell>
          <cell r="H307">
            <v>10915.7</v>
          </cell>
          <cell r="I307">
            <v>8008.44</v>
          </cell>
          <cell r="J307">
            <v>8531.7900000000009</v>
          </cell>
          <cell r="K307">
            <v>9525.08</v>
          </cell>
          <cell r="L307">
            <v>11641.49</v>
          </cell>
          <cell r="M307">
            <v>9358.9</v>
          </cell>
          <cell r="N307">
            <v>9463.3700000000008</v>
          </cell>
          <cell r="O307">
            <v>10355.24</v>
          </cell>
          <cell r="P307">
            <v>9802.01</v>
          </cell>
          <cell r="Q307">
            <v>118027.84999999999</v>
          </cell>
        </row>
        <row r="308">
          <cell r="A308">
            <v>55025</v>
          </cell>
          <cell r="B308" t="str">
            <v>Wages O.T.</v>
          </cell>
          <cell r="E308">
            <v>636.62</v>
          </cell>
          <cell r="F308">
            <v>425.9</v>
          </cell>
          <cell r="G308">
            <v>278.45999999999998</v>
          </cell>
          <cell r="H308">
            <v>1269.6099999999999</v>
          </cell>
          <cell r="I308">
            <v>580.07000000000005</v>
          </cell>
          <cell r="J308">
            <v>803.54</v>
          </cell>
          <cell r="K308">
            <v>467.98</v>
          </cell>
          <cell r="L308">
            <v>832.02</v>
          </cell>
          <cell r="M308">
            <v>17.989999999999998</v>
          </cell>
          <cell r="N308">
            <v>412.16</v>
          </cell>
          <cell r="O308">
            <v>650.38</v>
          </cell>
          <cell r="P308">
            <v>65.599999999999994</v>
          </cell>
          <cell r="Q308">
            <v>6440.3300000000008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1302.32</v>
          </cell>
          <cell r="F312">
            <v>934.4</v>
          </cell>
          <cell r="G312">
            <v>1150.47</v>
          </cell>
          <cell r="H312">
            <v>1167.9000000000001</v>
          </cell>
          <cell r="I312">
            <v>860.19</v>
          </cell>
          <cell r="J312">
            <v>884.97</v>
          </cell>
          <cell r="K312">
            <v>1058.24</v>
          </cell>
          <cell r="L312">
            <v>1180.19</v>
          </cell>
          <cell r="M312">
            <v>1055.3399999999999</v>
          </cell>
          <cell r="N312">
            <v>1038.93</v>
          </cell>
          <cell r="O312">
            <v>1185.43</v>
          </cell>
          <cell r="P312">
            <v>525.12</v>
          </cell>
          <cell r="Q312">
            <v>12343.500000000002</v>
          </cell>
        </row>
        <row r="313">
          <cell r="A313">
            <v>55060</v>
          </cell>
          <cell r="B313" t="str">
            <v>Group Insurance</v>
          </cell>
          <cell r="E313">
            <v>2215</v>
          </cell>
          <cell r="F313">
            <v>2215</v>
          </cell>
          <cell r="G313">
            <v>1935</v>
          </cell>
          <cell r="H313">
            <v>2495</v>
          </cell>
          <cell r="I313">
            <v>2215</v>
          </cell>
          <cell r="J313">
            <v>1919</v>
          </cell>
          <cell r="K313">
            <v>1919</v>
          </cell>
          <cell r="L313">
            <v>1919</v>
          </cell>
          <cell r="M313">
            <v>1691</v>
          </cell>
          <cell r="N313">
            <v>2147</v>
          </cell>
          <cell r="O313">
            <v>1711</v>
          </cell>
          <cell r="P313">
            <v>2215</v>
          </cell>
          <cell r="Q313">
            <v>24596</v>
          </cell>
        </row>
        <row r="314">
          <cell r="A314">
            <v>55065</v>
          </cell>
          <cell r="B314" t="str">
            <v>Vacation Pay</v>
          </cell>
          <cell r="E314">
            <v>303.81</v>
          </cell>
          <cell r="F314">
            <v>1016.29</v>
          </cell>
          <cell r="G314">
            <v>-198.06</v>
          </cell>
          <cell r="H314">
            <v>1145.3599999999999</v>
          </cell>
          <cell r="I314">
            <v>1042.8699999999999</v>
          </cell>
          <cell r="J314">
            <v>-719.54</v>
          </cell>
          <cell r="K314">
            <v>1222.3399999999999</v>
          </cell>
          <cell r="L314">
            <v>925.15</v>
          </cell>
          <cell r="M314">
            <v>1907.53</v>
          </cell>
          <cell r="N314">
            <v>789.75</v>
          </cell>
          <cell r="O314">
            <v>394.38</v>
          </cell>
          <cell r="P314">
            <v>930.27</v>
          </cell>
          <cell r="Q314">
            <v>8760.15</v>
          </cell>
        </row>
        <row r="315">
          <cell r="A315">
            <v>55070</v>
          </cell>
          <cell r="B315" t="str">
            <v>Sick Pay</v>
          </cell>
          <cell r="E315">
            <v>255.74</v>
          </cell>
          <cell r="F315">
            <v>163.92</v>
          </cell>
          <cell r="G315">
            <v>253.25</v>
          </cell>
          <cell r="H315">
            <v>-42.31</v>
          </cell>
          <cell r="I315">
            <v>0</v>
          </cell>
          <cell r="J315">
            <v>317.39999999999998</v>
          </cell>
          <cell r="K315">
            <v>165.6</v>
          </cell>
          <cell r="L315">
            <v>-138</v>
          </cell>
          <cell r="M315">
            <v>138</v>
          </cell>
          <cell r="N315">
            <v>216.36</v>
          </cell>
          <cell r="O315">
            <v>0</v>
          </cell>
          <cell r="P315">
            <v>317.60000000000002</v>
          </cell>
          <cell r="Q315">
            <v>1647.56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34.299999999999997</v>
          </cell>
          <cell r="I316">
            <v>29.01</v>
          </cell>
          <cell r="J316">
            <v>0</v>
          </cell>
          <cell r="K316">
            <v>0</v>
          </cell>
          <cell r="L316">
            <v>1292.83</v>
          </cell>
          <cell r="M316">
            <v>425.23</v>
          </cell>
          <cell r="N316">
            <v>50</v>
          </cell>
          <cell r="O316">
            <v>0</v>
          </cell>
          <cell r="P316">
            <v>0</v>
          </cell>
          <cell r="Q316">
            <v>1831.37</v>
          </cell>
        </row>
        <row r="317">
          <cell r="A317">
            <v>55090</v>
          </cell>
          <cell r="B317" t="str">
            <v>Uniforms</v>
          </cell>
          <cell r="E317">
            <v>711.08</v>
          </cell>
          <cell r="F317">
            <v>516.91999999999996</v>
          </cell>
          <cell r="G317">
            <v>548.66</v>
          </cell>
          <cell r="H317">
            <v>420.37</v>
          </cell>
          <cell r="I317">
            <v>237.53</v>
          </cell>
          <cell r="J317">
            <v>620.41999999999996</v>
          </cell>
          <cell r="K317">
            <v>488.2</v>
          </cell>
          <cell r="L317">
            <v>1071.5999999999999</v>
          </cell>
          <cell r="M317">
            <v>360.8</v>
          </cell>
          <cell r="N317">
            <v>378.21</v>
          </cell>
          <cell r="O317">
            <v>414.33</v>
          </cell>
          <cell r="P317">
            <v>378.31</v>
          </cell>
          <cell r="Q317">
            <v>6146.43</v>
          </cell>
        </row>
        <row r="318">
          <cell r="A318">
            <v>55115</v>
          </cell>
          <cell r="B318" t="str">
            <v>Pension and Profit Sharing</v>
          </cell>
          <cell r="E318">
            <v>75.61</v>
          </cell>
          <cell r="F318">
            <v>80.2</v>
          </cell>
          <cell r="G318">
            <v>115.17</v>
          </cell>
          <cell r="H318">
            <v>81.77</v>
          </cell>
          <cell r="I318">
            <v>90.46</v>
          </cell>
          <cell r="J318">
            <v>86.97</v>
          </cell>
          <cell r="K318">
            <v>86.46</v>
          </cell>
          <cell r="L318">
            <v>85.09</v>
          </cell>
          <cell r="M318">
            <v>75.69</v>
          </cell>
          <cell r="N318">
            <v>120.4</v>
          </cell>
          <cell r="O318">
            <v>78.64</v>
          </cell>
          <cell r="P318">
            <v>73.08</v>
          </cell>
          <cell r="Q318">
            <v>1049.54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6822.4</v>
          </cell>
          <cell r="F321">
            <v>7408.98</v>
          </cell>
          <cell r="G321">
            <v>6676.59</v>
          </cell>
          <cell r="H321">
            <v>10883.54</v>
          </cell>
          <cell r="I321">
            <v>6756.74</v>
          </cell>
          <cell r="J321">
            <v>6992.66</v>
          </cell>
          <cell r="K321">
            <v>7598.15</v>
          </cell>
          <cell r="L321">
            <v>6124.07</v>
          </cell>
          <cell r="M321">
            <v>6075.32</v>
          </cell>
          <cell r="N321">
            <v>1985.95</v>
          </cell>
          <cell r="O321">
            <v>4110.71</v>
          </cell>
          <cell r="P321">
            <v>5007.25</v>
          </cell>
          <cell r="Q321">
            <v>76442.360000000015</v>
          </cell>
        </row>
        <row r="322">
          <cell r="A322">
            <v>55125</v>
          </cell>
          <cell r="B322" t="str">
            <v>Operating Supplies</v>
          </cell>
          <cell r="E322">
            <v>208.43</v>
          </cell>
          <cell r="F322">
            <v>96</v>
          </cell>
          <cell r="G322">
            <v>0</v>
          </cell>
          <cell r="H322">
            <v>269.91000000000003</v>
          </cell>
          <cell r="I322">
            <v>134.9</v>
          </cell>
          <cell r="J322">
            <v>0</v>
          </cell>
          <cell r="K322">
            <v>0</v>
          </cell>
          <cell r="L322">
            <v>242.16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951.4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107.12</v>
          </cell>
          <cell r="G323">
            <v>103.06</v>
          </cell>
          <cell r="H323">
            <v>127.6</v>
          </cell>
          <cell r="I323">
            <v>177.2</v>
          </cell>
          <cell r="J323">
            <v>0</v>
          </cell>
          <cell r="K323">
            <v>402.9</v>
          </cell>
          <cell r="L323">
            <v>0</v>
          </cell>
          <cell r="M323">
            <v>1045.6400000000001</v>
          </cell>
          <cell r="N323">
            <v>613.79999999999995</v>
          </cell>
          <cell r="O323">
            <v>0.01</v>
          </cell>
          <cell r="P323">
            <v>0</v>
          </cell>
          <cell r="Q323">
            <v>2577.33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145.91</v>
          </cell>
          <cell r="F331">
            <v>170</v>
          </cell>
          <cell r="G331">
            <v>160.13999999999999</v>
          </cell>
          <cell r="H331">
            <v>153.57</v>
          </cell>
          <cell r="I331">
            <v>132.77000000000001</v>
          </cell>
          <cell r="J331">
            <v>124.01</v>
          </cell>
          <cell r="K331">
            <v>109.77</v>
          </cell>
          <cell r="L331">
            <v>522.32000000000005</v>
          </cell>
          <cell r="M331">
            <v>123.5</v>
          </cell>
          <cell r="N331">
            <v>114.69</v>
          </cell>
          <cell r="O331">
            <v>122.68</v>
          </cell>
          <cell r="P331">
            <v>122.68</v>
          </cell>
          <cell r="Q331">
            <v>2002.04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A337" t="str">
            <v>Total Container</v>
          </cell>
          <cell r="E337">
            <v>22798.61</v>
          </cell>
          <cell r="F337">
            <v>21377.199999999997</v>
          </cell>
          <cell r="G337">
            <v>23084.41</v>
          </cell>
          <cell r="H337">
            <v>28922.319999999996</v>
          </cell>
          <cell r="I337">
            <v>20265.18</v>
          </cell>
          <cell r="J337">
            <v>19561.219999999998</v>
          </cell>
          <cell r="K337">
            <v>23043.72</v>
          </cell>
          <cell r="L337">
            <v>25697.919999999998</v>
          </cell>
          <cell r="M337">
            <v>22274.94</v>
          </cell>
          <cell r="N337">
            <v>17330.62</v>
          </cell>
          <cell r="O337">
            <v>19022.799999999996</v>
          </cell>
          <cell r="P337">
            <v>19436.920000000002</v>
          </cell>
          <cell r="Q337">
            <v>262815.86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21484.6</v>
          </cell>
          <cell r="F340">
            <v>20461.52</v>
          </cell>
          <cell r="G340">
            <v>23530.74</v>
          </cell>
          <cell r="H340">
            <v>22507.68</v>
          </cell>
          <cell r="I340">
            <v>21484.6</v>
          </cell>
          <cell r="J340">
            <v>22507.66</v>
          </cell>
          <cell r="K340">
            <v>22636.52</v>
          </cell>
          <cell r="L340">
            <v>22649.4</v>
          </cell>
          <cell r="M340">
            <v>22649.39</v>
          </cell>
          <cell r="N340">
            <v>21768.59</v>
          </cell>
          <cell r="O340">
            <v>22733.7</v>
          </cell>
          <cell r="P340">
            <v>23898.34</v>
          </cell>
          <cell r="Q340">
            <v>268312.74</v>
          </cell>
        </row>
        <row r="341">
          <cell r="A341">
            <v>56020</v>
          </cell>
          <cell r="B341" t="str">
            <v>Wages Regular</v>
          </cell>
          <cell r="E341">
            <v>4948.7299999999996</v>
          </cell>
          <cell r="F341">
            <v>4243.8599999999997</v>
          </cell>
          <cell r="G341">
            <v>5249.43</v>
          </cell>
          <cell r="H341">
            <v>5618.66</v>
          </cell>
          <cell r="I341">
            <v>4920.93</v>
          </cell>
          <cell r="J341">
            <v>5799.39</v>
          </cell>
          <cell r="K341">
            <v>5404.71</v>
          </cell>
          <cell r="L341">
            <v>5365.56</v>
          </cell>
          <cell r="M341">
            <v>4903.59</v>
          </cell>
          <cell r="N341">
            <v>5263.01</v>
          </cell>
          <cell r="O341">
            <v>5800.6</v>
          </cell>
          <cell r="P341">
            <v>5428.54</v>
          </cell>
          <cell r="Q341">
            <v>62947.01</v>
          </cell>
        </row>
        <row r="342">
          <cell r="A342">
            <v>56025</v>
          </cell>
          <cell r="B342" t="str">
            <v>Wages O.T.</v>
          </cell>
          <cell r="E342">
            <v>515.38</v>
          </cell>
          <cell r="F342">
            <v>23.34</v>
          </cell>
          <cell r="G342">
            <v>199.47</v>
          </cell>
          <cell r="H342">
            <v>439.74</v>
          </cell>
          <cell r="I342">
            <v>937.69</v>
          </cell>
          <cell r="J342">
            <v>676.04</v>
          </cell>
          <cell r="K342">
            <v>89.23</v>
          </cell>
          <cell r="L342">
            <v>691.05</v>
          </cell>
          <cell r="M342">
            <v>707.32</v>
          </cell>
          <cell r="N342">
            <v>322.20999999999998</v>
          </cell>
          <cell r="O342">
            <v>737.63</v>
          </cell>
          <cell r="P342">
            <v>791.29</v>
          </cell>
          <cell r="Q342">
            <v>6130.3899999999994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A347">
            <v>56050</v>
          </cell>
          <cell r="B347" t="str">
            <v>Payroll Taxes</v>
          </cell>
          <cell r="E347">
            <v>3178.64</v>
          </cell>
          <cell r="F347">
            <v>2251.66</v>
          </cell>
          <cell r="G347">
            <v>2524.9499999999998</v>
          </cell>
          <cell r="H347">
            <v>2497.5100000000002</v>
          </cell>
          <cell r="I347">
            <v>2309.15</v>
          </cell>
          <cell r="J347">
            <v>2588.5</v>
          </cell>
          <cell r="K347">
            <v>2219.94</v>
          </cell>
          <cell r="L347">
            <v>1586.57</v>
          </cell>
          <cell r="M347">
            <v>1804.92</v>
          </cell>
          <cell r="N347">
            <v>1787.26</v>
          </cell>
          <cell r="O347">
            <v>1971.2</v>
          </cell>
          <cell r="P347">
            <v>1725.76</v>
          </cell>
          <cell r="Q347">
            <v>26446.059999999994</v>
          </cell>
        </row>
        <row r="348">
          <cell r="A348">
            <v>56060</v>
          </cell>
          <cell r="B348" t="str">
            <v>Group Insurance</v>
          </cell>
          <cell r="E348">
            <v>2508.5</v>
          </cell>
          <cell r="F348">
            <v>2315.5</v>
          </cell>
          <cell r="G348">
            <v>2043</v>
          </cell>
          <cell r="H348">
            <v>2781</v>
          </cell>
          <cell r="I348">
            <v>2412</v>
          </cell>
          <cell r="J348">
            <v>1237</v>
          </cell>
          <cell r="K348">
            <v>1237</v>
          </cell>
          <cell r="L348">
            <v>1237</v>
          </cell>
          <cell r="M348">
            <v>868</v>
          </cell>
          <cell r="N348">
            <v>1606</v>
          </cell>
          <cell r="O348">
            <v>1237</v>
          </cell>
          <cell r="P348">
            <v>1237</v>
          </cell>
          <cell r="Q348">
            <v>20719</v>
          </cell>
        </row>
        <row r="349">
          <cell r="A349">
            <v>56065</v>
          </cell>
          <cell r="B349" t="str">
            <v>Vacation Pay</v>
          </cell>
          <cell r="E349">
            <v>2015.83</v>
          </cell>
          <cell r="F349">
            <v>1112.7</v>
          </cell>
          <cell r="G349">
            <v>1240.4000000000001</v>
          </cell>
          <cell r="H349">
            <v>1221.3699999999999</v>
          </cell>
          <cell r="I349">
            <v>1789.21</v>
          </cell>
          <cell r="J349">
            <v>2096.9899999999998</v>
          </cell>
          <cell r="K349">
            <v>-3773.2</v>
          </cell>
          <cell r="L349">
            <v>-940.29</v>
          </cell>
          <cell r="M349">
            <v>2549.7399999999998</v>
          </cell>
          <cell r="N349">
            <v>360.95</v>
          </cell>
          <cell r="O349">
            <v>2162.4499999999998</v>
          </cell>
          <cell r="P349">
            <v>2200.5700000000002</v>
          </cell>
          <cell r="Q349">
            <v>12036.72</v>
          </cell>
        </row>
        <row r="350">
          <cell r="A350">
            <v>56070</v>
          </cell>
          <cell r="B350" t="str">
            <v>Sick Pay</v>
          </cell>
          <cell r="E350">
            <v>-88.92</v>
          </cell>
          <cell r="F350">
            <v>208.16</v>
          </cell>
          <cell r="G350">
            <v>-102.08</v>
          </cell>
          <cell r="H350">
            <v>0</v>
          </cell>
          <cell r="I350">
            <v>487.17</v>
          </cell>
          <cell r="J350">
            <v>-182.69</v>
          </cell>
          <cell r="K350">
            <v>304.48</v>
          </cell>
          <cell r="L350">
            <v>182.69</v>
          </cell>
          <cell r="M350">
            <v>124.67</v>
          </cell>
          <cell r="N350">
            <v>66.48</v>
          </cell>
          <cell r="O350">
            <v>0</v>
          </cell>
          <cell r="P350">
            <v>0</v>
          </cell>
          <cell r="Q350">
            <v>999.96000000000015</v>
          </cell>
        </row>
        <row r="351">
          <cell r="A351">
            <v>56086</v>
          </cell>
          <cell r="B351" t="str">
            <v>Safety and Training</v>
          </cell>
          <cell r="E351">
            <v>86.34</v>
          </cell>
          <cell r="F351">
            <v>16.23</v>
          </cell>
          <cell r="G351">
            <v>31.23</v>
          </cell>
          <cell r="H351">
            <v>21.48</v>
          </cell>
          <cell r="I351">
            <v>0</v>
          </cell>
          <cell r="J351">
            <v>64.92</v>
          </cell>
          <cell r="K351">
            <v>0</v>
          </cell>
          <cell r="L351">
            <v>80.650000000000006</v>
          </cell>
          <cell r="M351">
            <v>0</v>
          </cell>
          <cell r="N351">
            <v>121.71</v>
          </cell>
          <cell r="O351">
            <v>0</v>
          </cell>
          <cell r="P351">
            <v>0</v>
          </cell>
          <cell r="Q351">
            <v>422.56</v>
          </cell>
        </row>
        <row r="352">
          <cell r="A352">
            <v>56090</v>
          </cell>
          <cell r="B352" t="str">
            <v>Uniforms</v>
          </cell>
          <cell r="E352">
            <v>356.19</v>
          </cell>
          <cell r="F352">
            <v>519.97</v>
          </cell>
          <cell r="G352">
            <v>1421.43</v>
          </cell>
          <cell r="H352">
            <v>967.63</v>
          </cell>
          <cell r="I352">
            <v>1153.95</v>
          </cell>
          <cell r="J352">
            <v>1314.26</v>
          </cell>
          <cell r="K352">
            <v>1629.69</v>
          </cell>
          <cell r="L352">
            <v>1082.08</v>
          </cell>
          <cell r="M352">
            <v>1087.67</v>
          </cell>
          <cell r="N352">
            <v>1240.51</v>
          </cell>
          <cell r="O352">
            <v>1230.1199999999999</v>
          </cell>
          <cell r="P352">
            <v>1719.85</v>
          </cell>
          <cell r="Q352">
            <v>13723.35</v>
          </cell>
        </row>
        <row r="353">
          <cell r="A353">
            <v>56095</v>
          </cell>
          <cell r="B353" t="str">
            <v>Empl &amp; Commun Activ</v>
          </cell>
          <cell r="E353">
            <v>242.51</v>
          </cell>
          <cell r="F353">
            <v>-88.98</v>
          </cell>
          <cell r="G353">
            <v>0</v>
          </cell>
          <cell r="H353">
            <v>30.82</v>
          </cell>
          <cell r="I353">
            <v>161.91999999999999</v>
          </cell>
          <cell r="J353">
            <v>154.44999999999999</v>
          </cell>
          <cell r="K353">
            <v>0</v>
          </cell>
          <cell r="L353">
            <v>81.739999999999995</v>
          </cell>
          <cell r="M353">
            <v>97.68</v>
          </cell>
          <cell r="N353">
            <v>250.97</v>
          </cell>
          <cell r="O353">
            <v>-60.35</v>
          </cell>
          <cell r="P353">
            <v>0</v>
          </cell>
          <cell r="Q353">
            <v>870.75999999999988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259.32</v>
          </cell>
          <cell r="F356">
            <v>257.68</v>
          </cell>
          <cell r="G356">
            <v>386.43</v>
          </cell>
          <cell r="H356">
            <v>258.10000000000002</v>
          </cell>
          <cell r="I356">
            <v>332.41</v>
          </cell>
          <cell r="J356">
            <v>433.93</v>
          </cell>
          <cell r="K356">
            <v>427.05</v>
          </cell>
          <cell r="L356">
            <v>424.39</v>
          </cell>
          <cell r="M356">
            <v>428.34</v>
          </cell>
          <cell r="N356">
            <v>657.37</v>
          </cell>
          <cell r="O356">
            <v>545.69000000000005</v>
          </cell>
          <cell r="P356">
            <v>433.37</v>
          </cell>
          <cell r="Q356">
            <v>4844.0800000000008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391.66</v>
          </cell>
          <cell r="F359">
            <v>526.79999999999995</v>
          </cell>
          <cell r="G359">
            <v>580.32000000000005</v>
          </cell>
          <cell r="H359">
            <v>1039.98</v>
          </cell>
          <cell r="I359">
            <v>-623.28</v>
          </cell>
          <cell r="J359">
            <v>102.55</v>
          </cell>
          <cell r="K359">
            <v>582.14</v>
          </cell>
          <cell r="L359">
            <v>366.9</v>
          </cell>
          <cell r="M359">
            <v>350.1</v>
          </cell>
          <cell r="N359">
            <v>0</v>
          </cell>
          <cell r="O359">
            <v>255.27</v>
          </cell>
          <cell r="P359">
            <v>127.61</v>
          </cell>
          <cell r="Q359">
            <v>3700.05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1519.45</v>
          </cell>
          <cell r="F364">
            <v>1450.07</v>
          </cell>
          <cell r="G364">
            <v>1554.65</v>
          </cell>
          <cell r="H364">
            <v>4434.3500000000004</v>
          </cell>
          <cell r="I364">
            <v>-1597.73</v>
          </cell>
          <cell r="J364">
            <v>1513.67</v>
          </cell>
          <cell r="K364">
            <v>1505.33</v>
          </cell>
          <cell r="L364">
            <v>5156.7</v>
          </cell>
          <cell r="M364">
            <v>1422.01</v>
          </cell>
          <cell r="N364">
            <v>1404.71</v>
          </cell>
          <cell r="O364">
            <v>4969.07</v>
          </cell>
          <cell r="P364">
            <v>2885.81</v>
          </cell>
          <cell r="Q364">
            <v>26218.09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23</v>
          </cell>
          <cell r="G365">
            <v>32.75</v>
          </cell>
          <cell r="H365">
            <v>17.62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14.84</v>
          </cell>
          <cell r="O365">
            <v>-12.97</v>
          </cell>
          <cell r="P365">
            <v>0</v>
          </cell>
          <cell r="Q365">
            <v>75.240000000000009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34.36</v>
          </cell>
          <cell r="K366">
            <v>0</v>
          </cell>
          <cell r="L366">
            <v>0</v>
          </cell>
          <cell r="M366">
            <v>0</v>
          </cell>
          <cell r="N366">
            <v>348.63</v>
          </cell>
          <cell r="O366">
            <v>-333.79</v>
          </cell>
          <cell r="P366">
            <v>0</v>
          </cell>
          <cell r="Q366">
            <v>49.199999999999989</v>
          </cell>
        </row>
        <row r="367">
          <cell r="A367">
            <v>56210</v>
          </cell>
          <cell r="B367" t="str">
            <v>Office Supply and Equip</v>
          </cell>
          <cell r="E367">
            <v>302.63</v>
          </cell>
          <cell r="F367">
            <v>422.29</v>
          </cell>
          <cell r="G367">
            <v>391.69</v>
          </cell>
          <cell r="H367">
            <v>179.55</v>
          </cell>
          <cell r="I367">
            <v>722.74</v>
          </cell>
          <cell r="J367">
            <v>352.24</v>
          </cell>
          <cell r="K367">
            <v>0</v>
          </cell>
          <cell r="L367">
            <v>741.46</v>
          </cell>
          <cell r="M367">
            <v>364.82</v>
          </cell>
          <cell r="N367">
            <v>0</v>
          </cell>
          <cell r="O367">
            <v>886.4</v>
          </cell>
          <cell r="P367">
            <v>0</v>
          </cell>
          <cell r="Q367">
            <v>4363.8200000000006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37720.86</v>
          </cell>
          <cell r="F371">
            <v>33743.800000000003</v>
          </cell>
          <cell r="G371">
            <v>39084.410000000011</v>
          </cell>
          <cell r="H371">
            <v>42015.490000000013</v>
          </cell>
          <cell r="I371">
            <v>34490.759999999995</v>
          </cell>
          <cell r="J371">
            <v>38693.26999999999</v>
          </cell>
          <cell r="K371">
            <v>32262.889999999992</v>
          </cell>
          <cell r="L371">
            <v>38705.899999999994</v>
          </cell>
          <cell r="M371">
            <v>37358.249999999993</v>
          </cell>
          <cell r="N371">
            <v>35213.239999999991</v>
          </cell>
          <cell r="O371">
            <v>42122.020000000004</v>
          </cell>
          <cell r="P371">
            <v>40448.14</v>
          </cell>
          <cell r="Q371">
            <v>451859.03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142.55000000000001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1177.5899999999999</v>
          </cell>
          <cell r="O376">
            <v>-1102.77</v>
          </cell>
          <cell r="P376">
            <v>0</v>
          </cell>
          <cell r="Q376">
            <v>217.36999999999989</v>
          </cell>
        </row>
        <row r="377">
          <cell r="A377">
            <v>57147</v>
          </cell>
          <cell r="B377" t="str">
            <v>Bldg &amp; Property</v>
          </cell>
          <cell r="E377">
            <v>5273.81</v>
          </cell>
          <cell r="F377">
            <v>1312.43</v>
          </cell>
          <cell r="G377">
            <v>1899.21</v>
          </cell>
          <cell r="H377">
            <v>1309.79</v>
          </cell>
          <cell r="I377">
            <v>1872.61</v>
          </cell>
          <cell r="J377">
            <v>1128</v>
          </cell>
          <cell r="K377">
            <v>1740.26</v>
          </cell>
          <cell r="L377">
            <v>3083.68</v>
          </cell>
          <cell r="M377">
            <v>2114.81</v>
          </cell>
          <cell r="N377">
            <v>1811.92</v>
          </cell>
          <cell r="O377">
            <v>3002.6</v>
          </cell>
          <cell r="P377">
            <v>2169.63</v>
          </cell>
          <cell r="Q377">
            <v>26718.750000000004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461.43</v>
          </cell>
          <cell r="F380">
            <v>96.57</v>
          </cell>
          <cell r="G380">
            <v>117.6</v>
          </cell>
          <cell r="H380">
            <v>83.43</v>
          </cell>
          <cell r="I380">
            <v>90.9</v>
          </cell>
          <cell r="J380">
            <v>57.15</v>
          </cell>
          <cell r="K380">
            <v>89.42</v>
          </cell>
          <cell r="L380">
            <v>52.59</v>
          </cell>
          <cell r="M380">
            <v>307.08</v>
          </cell>
          <cell r="N380">
            <v>59.56</v>
          </cell>
          <cell r="O380">
            <v>541.69000000000005</v>
          </cell>
          <cell r="P380">
            <v>104.21</v>
          </cell>
          <cell r="Q380">
            <v>2061.6299999999997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5891.03</v>
          </cell>
          <cell r="F383">
            <v>6528.62</v>
          </cell>
          <cell r="G383">
            <v>5891.03</v>
          </cell>
          <cell r="H383">
            <v>5800.95</v>
          </cell>
          <cell r="I383">
            <v>5800.95</v>
          </cell>
          <cell r="J383">
            <v>5800.95</v>
          </cell>
          <cell r="K383">
            <v>5800.95</v>
          </cell>
          <cell r="L383">
            <v>5800.95</v>
          </cell>
          <cell r="M383">
            <v>4412</v>
          </cell>
          <cell r="N383">
            <v>4412</v>
          </cell>
          <cell r="O383">
            <v>5800.95</v>
          </cell>
          <cell r="P383">
            <v>13259</v>
          </cell>
          <cell r="Q383">
            <v>75199.37999999999</v>
          </cell>
        </row>
        <row r="384">
          <cell r="A384">
            <v>57175</v>
          </cell>
          <cell r="B384" t="str">
            <v>Equipment Vehicle Rental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1912.5</v>
          </cell>
          <cell r="F387">
            <v>1912.5</v>
          </cell>
          <cell r="G387">
            <v>1912.5</v>
          </cell>
          <cell r="H387">
            <v>1912.5</v>
          </cell>
          <cell r="I387">
            <v>2520</v>
          </cell>
          <cell r="J387">
            <v>2520</v>
          </cell>
          <cell r="K387">
            <v>2678.73</v>
          </cell>
          <cell r="L387">
            <v>2580.4699999999998</v>
          </cell>
          <cell r="M387">
            <v>2576.33</v>
          </cell>
          <cell r="N387">
            <v>2636.37</v>
          </cell>
          <cell r="O387">
            <v>2511.33</v>
          </cell>
          <cell r="P387">
            <v>2531.54</v>
          </cell>
          <cell r="Q387">
            <v>28204.769999999997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4.5</v>
          </cell>
          <cell r="H388">
            <v>4.5</v>
          </cell>
          <cell r="I388">
            <v>4.5</v>
          </cell>
          <cell r="J388">
            <v>4.5</v>
          </cell>
          <cell r="K388">
            <v>18</v>
          </cell>
          <cell r="L388">
            <v>4.5</v>
          </cell>
          <cell r="M388">
            <v>4.5</v>
          </cell>
          <cell r="N388">
            <v>4.5</v>
          </cell>
          <cell r="O388">
            <v>4.5</v>
          </cell>
          <cell r="P388">
            <v>0</v>
          </cell>
          <cell r="Q388">
            <v>54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18100.03</v>
          </cell>
          <cell r="K390">
            <v>1254.3699999999999</v>
          </cell>
          <cell r="L390">
            <v>1448.12</v>
          </cell>
          <cell r="M390">
            <v>-11585</v>
          </cell>
          <cell r="N390">
            <v>0</v>
          </cell>
          <cell r="O390">
            <v>0</v>
          </cell>
          <cell r="P390">
            <v>0</v>
          </cell>
          <cell r="Q390">
            <v>9217.5199999999968</v>
          </cell>
        </row>
        <row r="391">
          <cell r="A391">
            <v>57275</v>
          </cell>
          <cell r="B391" t="str">
            <v>Property Taxes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</row>
        <row r="392">
          <cell r="A392">
            <v>57280</v>
          </cell>
          <cell r="B392" t="str">
            <v>Other Taxes</v>
          </cell>
          <cell r="E392">
            <v>459</v>
          </cell>
          <cell r="F392">
            <v>459</v>
          </cell>
          <cell r="G392">
            <v>459</v>
          </cell>
          <cell r="H392">
            <v>459</v>
          </cell>
          <cell r="I392">
            <v>459</v>
          </cell>
          <cell r="J392">
            <v>459</v>
          </cell>
          <cell r="K392">
            <v>459</v>
          </cell>
          <cell r="L392">
            <v>459</v>
          </cell>
          <cell r="M392">
            <v>459</v>
          </cell>
          <cell r="N392">
            <v>459</v>
          </cell>
          <cell r="O392">
            <v>459</v>
          </cell>
          <cell r="P392">
            <v>459</v>
          </cell>
          <cell r="Q392">
            <v>5508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0</v>
          </cell>
          <cell r="P393">
            <v>631.95000000000005</v>
          </cell>
          <cell r="Q393">
            <v>898.90000000000009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62.5</v>
          </cell>
          <cell r="F395">
            <v>62.5</v>
          </cell>
          <cell r="G395">
            <v>62.5</v>
          </cell>
          <cell r="H395">
            <v>62.5</v>
          </cell>
          <cell r="I395">
            <v>62.5</v>
          </cell>
          <cell r="J395">
            <v>62.5</v>
          </cell>
          <cell r="K395">
            <v>62.5</v>
          </cell>
          <cell r="L395">
            <v>62.5</v>
          </cell>
          <cell r="M395">
            <v>62.5</v>
          </cell>
          <cell r="N395">
            <v>0</v>
          </cell>
          <cell r="O395">
            <v>125</v>
          </cell>
          <cell r="P395">
            <v>0</v>
          </cell>
          <cell r="Q395">
            <v>687.5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15</v>
          </cell>
          <cell r="O398">
            <v>0</v>
          </cell>
          <cell r="P398">
            <v>80</v>
          </cell>
          <cell r="Q398">
            <v>95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79.209999999999994</v>
          </cell>
          <cell r="F400">
            <v>79.209999999999994</v>
          </cell>
          <cell r="G400">
            <v>79.209999999999994</v>
          </cell>
          <cell r="H400">
            <v>129.57</v>
          </cell>
          <cell r="I400">
            <v>342.55</v>
          </cell>
          <cell r="J400">
            <v>129.55000000000001</v>
          </cell>
          <cell r="K400">
            <v>129.55000000000001</v>
          </cell>
          <cell r="L400">
            <v>129.55000000000001</v>
          </cell>
          <cell r="M400">
            <v>129.55000000000001</v>
          </cell>
          <cell r="N400">
            <v>129.55000000000001</v>
          </cell>
          <cell r="O400">
            <v>129.55000000000001</v>
          </cell>
          <cell r="P400">
            <v>39.549999999999997</v>
          </cell>
          <cell r="Q400">
            <v>1526.5999999999997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14139.48</v>
          </cell>
          <cell r="F406">
            <v>10450.829999999998</v>
          </cell>
          <cell r="G406">
            <v>10425.549999999999</v>
          </cell>
          <cell r="H406">
            <v>9904.7899999999991</v>
          </cell>
          <cell r="I406">
            <v>11153.009999999998</v>
          </cell>
          <cell r="J406">
            <v>28261.679999999997</v>
          </cell>
          <cell r="K406">
            <v>12232.779999999999</v>
          </cell>
          <cell r="L406">
            <v>13621.359999999997</v>
          </cell>
          <cell r="M406">
            <v>-1519.2300000000007</v>
          </cell>
          <cell r="N406">
            <v>10972.439999999999</v>
          </cell>
          <cell r="O406">
            <v>11471.849999999999</v>
          </cell>
          <cell r="P406">
            <v>19274.88</v>
          </cell>
          <cell r="Q406">
            <v>150389.41999999998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-2328.46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-2328.46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6884.94</v>
          </cell>
          <cell r="F417">
            <v>6884.94</v>
          </cell>
          <cell r="G417">
            <v>6884.94</v>
          </cell>
          <cell r="H417">
            <v>6884.94</v>
          </cell>
          <cell r="I417">
            <v>6884.94</v>
          </cell>
          <cell r="J417">
            <v>6884.94</v>
          </cell>
          <cell r="K417">
            <v>6884.94</v>
          </cell>
          <cell r="L417">
            <v>6884.94</v>
          </cell>
          <cell r="M417">
            <v>6884.94</v>
          </cell>
          <cell r="N417">
            <v>6884.94</v>
          </cell>
          <cell r="O417">
            <v>6884.94</v>
          </cell>
          <cell r="P417">
            <v>6884.94</v>
          </cell>
          <cell r="Q417">
            <v>82619.280000000013</v>
          </cell>
        </row>
        <row r="418">
          <cell r="A418">
            <v>59341</v>
          </cell>
          <cell r="B418" t="str">
            <v>A&amp;L - Current Year Claims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2600</v>
          </cell>
          <cell r="Q418">
            <v>2600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0.3</v>
          </cell>
          <cell r="J419">
            <v>-0.15</v>
          </cell>
          <cell r="K419">
            <v>1577.07</v>
          </cell>
          <cell r="L419">
            <v>0.05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1577.27</v>
          </cell>
        </row>
        <row r="420">
          <cell r="A420">
            <v>59343</v>
          </cell>
          <cell r="B420" t="str">
            <v>WC - Current Year Claims</v>
          </cell>
          <cell r="E420">
            <v>53330.6</v>
          </cell>
          <cell r="F420">
            <v>13301</v>
          </cell>
          <cell r="G420">
            <v>13532.93</v>
          </cell>
          <cell r="H420">
            <v>-35945.980000000003</v>
          </cell>
          <cell r="I420">
            <v>151.47999999999999</v>
          </cell>
          <cell r="J420">
            <v>0</v>
          </cell>
          <cell r="K420">
            <v>-5630.29</v>
          </cell>
          <cell r="L420">
            <v>19.420000000000002</v>
          </cell>
          <cell r="M420">
            <v>28.64</v>
          </cell>
          <cell r="N420">
            <v>6955.88</v>
          </cell>
          <cell r="O420">
            <v>11900</v>
          </cell>
          <cell r="P420">
            <v>2180.23</v>
          </cell>
          <cell r="Q420">
            <v>59823.909999999996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66006.16</v>
          </cell>
          <cell r="I421">
            <v>2800</v>
          </cell>
          <cell r="J421">
            <v>-3742.81</v>
          </cell>
          <cell r="K421">
            <v>36406.36</v>
          </cell>
          <cell r="L421">
            <v>0</v>
          </cell>
          <cell r="M421">
            <v>28.28</v>
          </cell>
          <cell r="N421">
            <v>4000</v>
          </cell>
          <cell r="O421">
            <v>-547</v>
          </cell>
          <cell r="P421">
            <v>12729.61</v>
          </cell>
          <cell r="Q421">
            <v>117680.6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-3539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2099.67</v>
          </cell>
          <cell r="Q423">
            <v>-1439.33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A425">
            <v>59500</v>
          </cell>
          <cell r="B425" t="str">
            <v>Workers Comp Prem</v>
          </cell>
          <cell r="E425">
            <v>1104</v>
          </cell>
          <cell r="F425">
            <v>4000</v>
          </cell>
          <cell r="G425">
            <v>4000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27104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57780.54</v>
          </cell>
          <cell r="F428">
            <v>24185.94</v>
          </cell>
          <cell r="G428">
            <v>22089.41</v>
          </cell>
          <cell r="H428">
            <v>38945.119999999995</v>
          </cell>
          <cell r="I428">
            <v>10836.72</v>
          </cell>
          <cell r="J428">
            <v>5141.9799999999996</v>
          </cell>
          <cell r="K428">
            <v>41238.080000000002</v>
          </cell>
          <cell r="L428">
            <v>8904.41</v>
          </cell>
          <cell r="M428">
            <v>9941.86</v>
          </cell>
          <cell r="N428">
            <v>20840.82</v>
          </cell>
          <cell r="O428">
            <v>21237.94</v>
          </cell>
          <cell r="P428">
            <v>26494.449999999997</v>
          </cell>
          <cell r="Q428">
            <v>287637.27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145.82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145.82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145.82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145.82</v>
          </cell>
        </row>
        <row r="435">
          <cell r="A435" t="str">
            <v>Total Operating Costs</v>
          </cell>
          <cell r="E435">
            <v>556322.18999999994</v>
          </cell>
          <cell r="F435">
            <v>483088.13</v>
          </cell>
          <cell r="G435">
            <v>533902.79</v>
          </cell>
          <cell r="H435">
            <v>564081.47</v>
          </cell>
          <cell r="I435">
            <v>483474.26</v>
          </cell>
          <cell r="J435">
            <v>500744.69999999995</v>
          </cell>
          <cell r="K435">
            <v>514379.49999999994</v>
          </cell>
          <cell r="L435">
            <v>499533.73</v>
          </cell>
          <cell r="M435">
            <v>480587.02</v>
          </cell>
          <cell r="N435">
            <v>468427.15999999992</v>
          </cell>
          <cell r="O435">
            <v>510740</v>
          </cell>
          <cell r="P435">
            <v>507649</v>
          </cell>
          <cell r="Q435">
            <v>6102929.9500000002</v>
          </cell>
        </row>
        <row r="437">
          <cell r="A437" t="str">
            <v>Gross Profit</v>
          </cell>
          <cell r="E437">
            <v>283635.74000000011</v>
          </cell>
          <cell r="F437">
            <v>397011.87</v>
          </cell>
          <cell r="G437">
            <v>293409.25999999989</v>
          </cell>
          <cell r="H437">
            <v>295183.43000000005</v>
          </cell>
          <cell r="I437">
            <v>372092.71999999974</v>
          </cell>
          <cell r="J437">
            <v>350748.59000000008</v>
          </cell>
          <cell r="K437">
            <v>347516.12000000005</v>
          </cell>
          <cell r="L437">
            <v>388020.01</v>
          </cell>
          <cell r="M437">
            <v>377828.52</v>
          </cell>
          <cell r="N437">
            <v>382225.52999999991</v>
          </cell>
          <cell r="O437">
            <v>311431.2100000002</v>
          </cell>
          <cell r="P437">
            <v>306754.91999999981</v>
          </cell>
          <cell r="Q437">
            <v>4105857.9199999953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3237.6</v>
          </cell>
          <cell r="Q470">
            <v>3237.6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3237.6</v>
          </cell>
          <cell r="Q480">
            <v>3237.6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28808.37</v>
          </cell>
          <cell r="F483">
            <v>29237.93</v>
          </cell>
          <cell r="G483">
            <v>34055.660000000003</v>
          </cell>
          <cell r="H483">
            <v>32303.54</v>
          </cell>
          <cell r="I483">
            <v>32394.99</v>
          </cell>
          <cell r="J483">
            <v>34374</v>
          </cell>
          <cell r="K483">
            <v>35547.46</v>
          </cell>
          <cell r="L483">
            <v>34794.910000000003</v>
          </cell>
          <cell r="M483">
            <v>35448.120000000003</v>
          </cell>
          <cell r="N483">
            <v>34195.99</v>
          </cell>
          <cell r="O483">
            <v>35269.089999999997</v>
          </cell>
          <cell r="P483">
            <v>37099.64</v>
          </cell>
          <cell r="Q483">
            <v>403529.69999999995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28572.240000000002</v>
          </cell>
          <cell r="F485">
            <v>30096.06</v>
          </cell>
          <cell r="G485">
            <v>32883.68</v>
          </cell>
          <cell r="H485">
            <v>33553.279999999999</v>
          </cell>
          <cell r="I485">
            <v>27323.32</v>
          </cell>
          <cell r="J485">
            <v>31281.360000000001</v>
          </cell>
          <cell r="K485">
            <v>28636.82</v>
          </cell>
          <cell r="L485">
            <v>32591.07</v>
          </cell>
          <cell r="M485">
            <v>25152.99</v>
          </cell>
          <cell r="N485">
            <v>26476.49</v>
          </cell>
          <cell r="O485">
            <v>29556.5</v>
          </cell>
          <cell r="P485">
            <v>26409.97</v>
          </cell>
          <cell r="Q485">
            <v>352533.78</v>
          </cell>
        </row>
        <row r="486">
          <cell r="A486">
            <v>70025</v>
          </cell>
          <cell r="B486" t="str">
            <v>Wages O.T.</v>
          </cell>
          <cell r="E486">
            <v>1534.05</v>
          </cell>
          <cell r="F486">
            <v>1546.14</v>
          </cell>
          <cell r="G486">
            <v>1142.1400000000001</v>
          </cell>
          <cell r="H486">
            <v>1991.39</v>
          </cell>
          <cell r="I486">
            <v>1423.14</v>
          </cell>
          <cell r="J486">
            <v>1581.5</v>
          </cell>
          <cell r="K486">
            <v>577.54</v>
          </cell>
          <cell r="L486">
            <v>3583.2</v>
          </cell>
          <cell r="M486">
            <v>1079.97</v>
          </cell>
          <cell r="N486">
            <v>1516.27</v>
          </cell>
          <cell r="O486">
            <v>2000.96</v>
          </cell>
          <cell r="P486">
            <v>1477.46</v>
          </cell>
          <cell r="Q486">
            <v>19453.760000000002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1075</v>
          </cell>
          <cell r="F489">
            <v>1675</v>
          </cell>
          <cell r="G489">
            <v>7455.5</v>
          </cell>
          <cell r="H489">
            <v>3066.38</v>
          </cell>
          <cell r="I489">
            <v>1438.95</v>
          </cell>
          <cell r="J489">
            <v>3016.36</v>
          </cell>
          <cell r="K489">
            <v>2625</v>
          </cell>
          <cell r="L489">
            <v>2678.43</v>
          </cell>
          <cell r="M489">
            <v>2913.79</v>
          </cell>
          <cell r="N489">
            <v>1746.4</v>
          </cell>
          <cell r="O489">
            <v>2652.32</v>
          </cell>
          <cell r="P489">
            <v>5362.05</v>
          </cell>
          <cell r="Q489">
            <v>35705.180000000008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</row>
        <row r="492">
          <cell r="A492">
            <v>70050</v>
          </cell>
          <cell r="B492" t="str">
            <v>Payroll Taxes</v>
          </cell>
          <cell r="E492">
            <v>7335.33</v>
          </cell>
          <cell r="F492">
            <v>5253.85</v>
          </cell>
          <cell r="G492">
            <v>6887.21</v>
          </cell>
          <cell r="H492">
            <v>5839.13</v>
          </cell>
          <cell r="I492">
            <v>4643.53</v>
          </cell>
          <cell r="J492">
            <v>5669.76</v>
          </cell>
          <cell r="K492">
            <v>4555.33</v>
          </cell>
          <cell r="L492">
            <v>5742.05</v>
          </cell>
          <cell r="M492">
            <v>4517.6899999999996</v>
          </cell>
          <cell r="N492">
            <v>4408.2</v>
          </cell>
          <cell r="O492">
            <v>4942.4399999999996</v>
          </cell>
          <cell r="P492">
            <v>5199.09</v>
          </cell>
          <cell r="Q492">
            <v>64993.61</v>
          </cell>
        </row>
        <row r="493">
          <cell r="A493">
            <v>70060</v>
          </cell>
          <cell r="B493" t="str">
            <v>Group Insurance</v>
          </cell>
          <cell r="E493">
            <v>11410.52</v>
          </cell>
          <cell r="F493">
            <v>11524.58</v>
          </cell>
          <cell r="G493">
            <v>10554.24</v>
          </cell>
          <cell r="H493">
            <v>13084.2</v>
          </cell>
          <cell r="I493">
            <v>12115.75</v>
          </cell>
          <cell r="J493">
            <v>12494.37</v>
          </cell>
          <cell r="K493">
            <v>12559.75</v>
          </cell>
          <cell r="L493">
            <v>12415.93</v>
          </cell>
          <cell r="M493">
            <v>11362.28</v>
          </cell>
          <cell r="N493">
            <v>13749.11</v>
          </cell>
          <cell r="O493">
            <v>12593.52</v>
          </cell>
          <cell r="P493">
            <v>12600.59</v>
          </cell>
          <cell r="Q493">
            <v>146464.84</v>
          </cell>
        </row>
        <row r="494">
          <cell r="A494">
            <v>70065</v>
          </cell>
          <cell r="B494" t="str">
            <v>Vacation Pay</v>
          </cell>
          <cell r="E494">
            <v>1582.88</v>
          </cell>
          <cell r="F494">
            <v>4413.99</v>
          </cell>
          <cell r="G494">
            <v>48.78</v>
          </cell>
          <cell r="H494">
            <v>2185.79</v>
          </cell>
          <cell r="I494">
            <v>4000.59</v>
          </cell>
          <cell r="J494">
            <v>-891.88</v>
          </cell>
          <cell r="K494">
            <v>4756.8500000000004</v>
          </cell>
          <cell r="L494">
            <v>2920.08</v>
          </cell>
          <cell r="M494">
            <v>4784.29</v>
          </cell>
          <cell r="N494">
            <v>3124.36</v>
          </cell>
          <cell r="O494">
            <v>2610.1999999999998</v>
          </cell>
          <cell r="P494">
            <v>4173.68</v>
          </cell>
          <cell r="Q494">
            <v>33709.61</v>
          </cell>
        </row>
        <row r="495">
          <cell r="A495">
            <v>70070</v>
          </cell>
          <cell r="B495" t="str">
            <v>Sick Pay</v>
          </cell>
          <cell r="E495">
            <v>396.68</v>
          </cell>
          <cell r="F495">
            <v>680.36</v>
          </cell>
          <cell r="G495">
            <v>1133.57</v>
          </cell>
          <cell r="H495">
            <v>674.93</v>
          </cell>
          <cell r="I495">
            <v>892.47</v>
          </cell>
          <cell r="J495">
            <v>554.58000000000004</v>
          </cell>
          <cell r="K495">
            <v>198.93</v>
          </cell>
          <cell r="L495">
            <v>122.21</v>
          </cell>
          <cell r="M495">
            <v>727.21</v>
          </cell>
          <cell r="N495">
            <v>366.82</v>
          </cell>
          <cell r="O495">
            <v>768.29</v>
          </cell>
          <cell r="P495">
            <v>121.28</v>
          </cell>
          <cell r="Q495">
            <v>6637.329999999999</v>
          </cell>
        </row>
        <row r="496">
          <cell r="A496">
            <v>70086</v>
          </cell>
          <cell r="B496" t="str">
            <v>Safety and Training</v>
          </cell>
          <cell r="E496">
            <v>14.8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35.6</v>
          </cell>
          <cell r="K496">
            <v>0</v>
          </cell>
          <cell r="L496">
            <v>70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120.4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708.81</v>
          </cell>
          <cell r="O497">
            <v>-708.81</v>
          </cell>
          <cell r="P497">
            <v>0</v>
          </cell>
          <cell r="Q497">
            <v>0</v>
          </cell>
        </row>
        <row r="498">
          <cell r="A498">
            <v>70095</v>
          </cell>
          <cell r="B498" t="str">
            <v>Empl &amp; Commun Activ</v>
          </cell>
          <cell r="E498">
            <v>16986.41</v>
          </cell>
          <cell r="F498">
            <v>158.86000000000001</v>
          </cell>
          <cell r="G498">
            <v>1019.92</v>
          </cell>
          <cell r="H498">
            <v>210.51</v>
          </cell>
          <cell r="I498">
            <v>1580.13</v>
          </cell>
          <cell r="J498">
            <v>4162.7</v>
          </cell>
          <cell r="K498">
            <v>660.39</v>
          </cell>
          <cell r="L498">
            <v>2656.19</v>
          </cell>
          <cell r="M498">
            <v>517.80999999999995</v>
          </cell>
          <cell r="N498">
            <v>54.01</v>
          </cell>
          <cell r="O498">
            <v>1519.35</v>
          </cell>
          <cell r="P498">
            <v>3351.61</v>
          </cell>
          <cell r="Q498">
            <v>32877.889999999992</v>
          </cell>
        </row>
        <row r="499">
          <cell r="A499">
            <v>70105</v>
          </cell>
          <cell r="B499" t="str">
            <v>Employee Relocation</v>
          </cell>
          <cell r="E499">
            <v>381.64</v>
          </cell>
          <cell r="F499">
            <v>381.64</v>
          </cell>
          <cell r="G499">
            <v>381.64</v>
          </cell>
          <cell r="H499">
            <v>381.64</v>
          </cell>
          <cell r="I499">
            <v>381.64</v>
          </cell>
          <cell r="J499">
            <v>381.64</v>
          </cell>
          <cell r="K499">
            <v>381.64</v>
          </cell>
          <cell r="L499">
            <v>381.64</v>
          </cell>
          <cell r="M499">
            <v>381.64</v>
          </cell>
          <cell r="N499">
            <v>381.64</v>
          </cell>
          <cell r="O499">
            <v>381.64</v>
          </cell>
          <cell r="P499">
            <v>381.64</v>
          </cell>
          <cell r="Q499">
            <v>4579.6799999999994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312.5</v>
          </cell>
          <cell r="F502">
            <v>5000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1308.46</v>
          </cell>
          <cell r="L502">
            <v>0</v>
          </cell>
          <cell r="M502">
            <v>250</v>
          </cell>
          <cell r="N502">
            <v>0</v>
          </cell>
          <cell r="O502">
            <v>0</v>
          </cell>
          <cell r="P502">
            <v>0</v>
          </cell>
          <cell r="Q502">
            <v>6870.96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</row>
        <row r="505">
          <cell r="A505">
            <v>70116</v>
          </cell>
          <cell r="B505" t="str">
            <v>Pension and Profit Sharing</v>
          </cell>
          <cell r="E505">
            <v>775.31</v>
          </cell>
          <cell r="F505">
            <v>784.92</v>
          </cell>
          <cell r="G505">
            <v>1191.3900000000001</v>
          </cell>
          <cell r="H505">
            <v>882.19</v>
          </cell>
          <cell r="I505">
            <v>848.69</v>
          </cell>
          <cell r="J505">
            <v>942.95</v>
          </cell>
          <cell r="K505">
            <v>949.67</v>
          </cell>
          <cell r="L505">
            <v>1042.08</v>
          </cell>
          <cell r="M505">
            <v>979.97</v>
          </cell>
          <cell r="N505">
            <v>1418.44</v>
          </cell>
          <cell r="O505">
            <v>969.88</v>
          </cell>
          <cell r="P505">
            <v>1066.9100000000001</v>
          </cell>
          <cell r="Q505">
            <v>11852.4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2932.61</v>
          </cell>
          <cell r="F510">
            <v>3215.3</v>
          </cell>
          <cell r="G510">
            <v>3962.99</v>
          </cell>
          <cell r="H510">
            <v>2924.73</v>
          </cell>
          <cell r="I510">
            <v>1275.23</v>
          </cell>
          <cell r="J510">
            <v>4265.58</v>
          </cell>
          <cell r="K510">
            <v>8940.42</v>
          </cell>
          <cell r="L510">
            <v>7247.4</v>
          </cell>
          <cell r="M510">
            <v>-383</v>
          </cell>
          <cell r="N510">
            <v>2709.33</v>
          </cell>
          <cell r="O510">
            <v>3459.2</v>
          </cell>
          <cell r="P510">
            <v>2793.15</v>
          </cell>
          <cell r="Q510">
            <v>43342.94</v>
          </cell>
        </row>
        <row r="511">
          <cell r="A511">
            <v>70150</v>
          </cell>
          <cell r="B511" t="str">
            <v>Utilities</v>
          </cell>
          <cell r="E511">
            <v>380.73</v>
          </cell>
          <cell r="F511">
            <v>364.13</v>
          </cell>
          <cell r="G511">
            <v>364.19</v>
          </cell>
          <cell r="H511">
            <v>352.07</v>
          </cell>
          <cell r="I511">
            <v>323.74</v>
          </cell>
          <cell r="J511">
            <v>309.05</v>
          </cell>
          <cell r="K511">
            <v>1116.01</v>
          </cell>
          <cell r="L511">
            <v>325.92</v>
          </cell>
          <cell r="M511">
            <v>289.63</v>
          </cell>
          <cell r="N511">
            <v>300.67</v>
          </cell>
          <cell r="O511">
            <v>324.64999999999998</v>
          </cell>
          <cell r="P511">
            <v>559.65</v>
          </cell>
          <cell r="Q511">
            <v>5010.4399999999996</v>
          </cell>
        </row>
        <row r="512">
          <cell r="A512">
            <v>70165</v>
          </cell>
          <cell r="B512" t="str">
            <v>Communications</v>
          </cell>
          <cell r="E512">
            <v>471.39</v>
          </cell>
          <cell r="F512">
            <v>299.95</v>
          </cell>
          <cell r="G512">
            <v>548.38</v>
          </cell>
          <cell r="H512">
            <v>403.25</v>
          </cell>
          <cell r="I512">
            <v>472.01</v>
          </cell>
          <cell r="J512">
            <v>532</v>
          </cell>
          <cell r="K512">
            <v>463.52</v>
          </cell>
          <cell r="L512">
            <v>1173.68</v>
          </cell>
          <cell r="M512">
            <v>539.39</v>
          </cell>
          <cell r="N512">
            <v>124.82</v>
          </cell>
          <cell r="O512">
            <v>370.1</v>
          </cell>
          <cell r="P512">
            <v>2409.2399999999998</v>
          </cell>
          <cell r="Q512">
            <v>7807.73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18.989999999999998</v>
          </cell>
          <cell r="F514">
            <v>62.24</v>
          </cell>
          <cell r="G514">
            <v>118.47</v>
          </cell>
          <cell r="H514">
            <v>68.52</v>
          </cell>
          <cell r="I514">
            <v>56.02</v>
          </cell>
          <cell r="J514">
            <v>68.52</v>
          </cell>
          <cell r="K514">
            <v>118.98</v>
          </cell>
          <cell r="L514">
            <v>62.5</v>
          </cell>
          <cell r="M514">
            <v>25</v>
          </cell>
          <cell r="N514">
            <v>-73.709999999999994</v>
          </cell>
          <cell r="O514">
            <v>223.71</v>
          </cell>
          <cell r="P514">
            <v>50</v>
          </cell>
          <cell r="Q514">
            <v>799.24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3168.8</v>
          </cell>
          <cell r="Q515">
            <v>3168.8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554.46</v>
          </cell>
          <cell r="F517">
            <v>488.09</v>
          </cell>
          <cell r="G517">
            <v>167.53</v>
          </cell>
          <cell r="H517">
            <v>594.19000000000005</v>
          </cell>
          <cell r="I517">
            <v>578.76</v>
          </cell>
          <cell r="J517">
            <v>533.45000000000005</v>
          </cell>
          <cell r="K517">
            <v>916.47</v>
          </cell>
          <cell r="L517">
            <v>529.91</v>
          </cell>
          <cell r="M517">
            <v>533.41</v>
          </cell>
          <cell r="N517">
            <v>625</v>
          </cell>
          <cell r="O517">
            <v>547.6</v>
          </cell>
          <cell r="P517">
            <v>547.17999999999995</v>
          </cell>
          <cell r="Q517">
            <v>6616.05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A519">
            <v>70195</v>
          </cell>
          <cell r="B519" t="str">
            <v>Dues and Subscriptions</v>
          </cell>
          <cell r="E519">
            <v>913</v>
          </cell>
          <cell r="F519">
            <v>1939.67</v>
          </cell>
          <cell r="G519">
            <v>663</v>
          </cell>
          <cell r="H519">
            <v>2175.4699999999998</v>
          </cell>
          <cell r="I519">
            <v>775.41</v>
          </cell>
          <cell r="J519">
            <v>1375.47</v>
          </cell>
          <cell r="K519">
            <v>833</v>
          </cell>
          <cell r="L519">
            <v>2029.58</v>
          </cell>
          <cell r="M519">
            <v>672.93</v>
          </cell>
          <cell r="N519">
            <v>1244.56</v>
          </cell>
          <cell r="O519">
            <v>2034.76</v>
          </cell>
          <cell r="P519">
            <v>974.76</v>
          </cell>
          <cell r="Q519">
            <v>15631.61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284.18</v>
          </cell>
          <cell r="F521">
            <v>570.14</v>
          </cell>
          <cell r="G521">
            <v>-220.29</v>
          </cell>
          <cell r="H521">
            <v>1900</v>
          </cell>
          <cell r="I521">
            <v>-1665.7</v>
          </cell>
          <cell r="J521">
            <v>263.64999999999998</v>
          </cell>
          <cell r="K521">
            <v>203.4</v>
          </cell>
          <cell r="L521">
            <v>-15.5</v>
          </cell>
          <cell r="M521">
            <v>340.62</v>
          </cell>
          <cell r="N521">
            <v>348.94</v>
          </cell>
          <cell r="O521">
            <v>14.75</v>
          </cell>
          <cell r="P521">
            <v>68.2</v>
          </cell>
          <cell r="Q521">
            <v>2092.3899999999994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7.85</v>
          </cell>
          <cell r="G522">
            <v>137.01</v>
          </cell>
          <cell r="H522">
            <v>-29.88</v>
          </cell>
          <cell r="I522">
            <v>73.069999999999993</v>
          </cell>
          <cell r="J522">
            <v>428.59</v>
          </cell>
          <cell r="K522">
            <v>-290.98</v>
          </cell>
          <cell r="L522">
            <v>540.96</v>
          </cell>
          <cell r="M522">
            <v>-468.86</v>
          </cell>
          <cell r="N522">
            <v>13.96</v>
          </cell>
          <cell r="O522">
            <v>0</v>
          </cell>
          <cell r="P522">
            <v>0</v>
          </cell>
          <cell r="Q522">
            <v>411.71999999999997</v>
          </cell>
        </row>
        <row r="523">
          <cell r="A523">
            <v>70202</v>
          </cell>
          <cell r="B523" t="str">
            <v>Excursions Meetings</v>
          </cell>
          <cell r="E523">
            <v>0</v>
          </cell>
          <cell r="F523">
            <v>115.17</v>
          </cell>
          <cell r="G523">
            <v>0</v>
          </cell>
          <cell r="H523">
            <v>0</v>
          </cell>
          <cell r="I523">
            <v>0</v>
          </cell>
          <cell r="J523">
            <v>416.25</v>
          </cell>
          <cell r="K523">
            <v>0</v>
          </cell>
          <cell r="L523">
            <v>0</v>
          </cell>
          <cell r="M523">
            <v>0</v>
          </cell>
          <cell r="N523">
            <v>46.73</v>
          </cell>
          <cell r="O523">
            <v>-46.73</v>
          </cell>
          <cell r="P523">
            <v>0</v>
          </cell>
          <cell r="Q523">
            <v>531.41999999999996</v>
          </cell>
        </row>
        <row r="524">
          <cell r="A524">
            <v>70203</v>
          </cell>
          <cell r="B524" t="str">
            <v>Lodging</v>
          </cell>
          <cell r="E524">
            <v>-462.54</v>
          </cell>
          <cell r="F524">
            <v>0</v>
          </cell>
          <cell r="G524">
            <v>0</v>
          </cell>
          <cell r="H524">
            <v>326.7</v>
          </cell>
          <cell r="I524">
            <v>193</v>
          </cell>
          <cell r="J524">
            <v>436.86</v>
          </cell>
          <cell r="K524">
            <v>-170.97</v>
          </cell>
          <cell r="L524">
            <v>841.43</v>
          </cell>
          <cell r="M524">
            <v>127.5</v>
          </cell>
          <cell r="N524">
            <v>159.44</v>
          </cell>
          <cell r="O524">
            <v>-28.18</v>
          </cell>
          <cell r="P524">
            <v>171.48</v>
          </cell>
          <cell r="Q524">
            <v>1594.72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45.73</v>
          </cell>
          <cell r="F526">
            <v>-10.71</v>
          </cell>
          <cell r="G526">
            <v>526.05999999999995</v>
          </cell>
          <cell r="H526">
            <v>861.17</v>
          </cell>
          <cell r="I526">
            <v>156.44999999999999</v>
          </cell>
          <cell r="J526">
            <v>24.24</v>
          </cell>
          <cell r="K526">
            <v>2459.6</v>
          </cell>
          <cell r="L526">
            <v>-623.04</v>
          </cell>
          <cell r="M526">
            <v>1397.2</v>
          </cell>
          <cell r="N526">
            <v>-382.55</v>
          </cell>
          <cell r="O526">
            <v>-70.31</v>
          </cell>
          <cell r="P526">
            <v>-1079.19</v>
          </cell>
          <cell r="Q526">
            <v>3304.6499999999992</v>
          </cell>
        </row>
        <row r="527">
          <cell r="A527">
            <v>70206</v>
          </cell>
          <cell r="B527" t="str">
            <v>Meals</v>
          </cell>
          <cell r="E527">
            <v>-77.31</v>
          </cell>
          <cell r="F527">
            <v>17.46</v>
          </cell>
          <cell r="G527">
            <v>200.29</v>
          </cell>
          <cell r="H527">
            <v>-74.84</v>
          </cell>
          <cell r="I527">
            <v>191.59</v>
          </cell>
          <cell r="J527">
            <v>1.26</v>
          </cell>
          <cell r="K527">
            <v>-7.59</v>
          </cell>
          <cell r="L527">
            <v>350.62</v>
          </cell>
          <cell r="M527">
            <v>-21.04</v>
          </cell>
          <cell r="N527">
            <v>31.96</v>
          </cell>
          <cell r="O527">
            <v>562.61</v>
          </cell>
          <cell r="P527">
            <v>262.97000000000003</v>
          </cell>
          <cell r="Q527">
            <v>1437.9800000000002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5866.86</v>
          </cell>
          <cell r="F530">
            <v>2088.08</v>
          </cell>
          <cell r="G530">
            <v>1297.8399999999999</v>
          </cell>
          <cell r="H530">
            <v>1260.67</v>
          </cell>
          <cell r="I530">
            <v>1042.3699999999999</v>
          </cell>
          <cell r="J530">
            <v>1576.14</v>
          </cell>
          <cell r="K530">
            <v>1736.71</v>
          </cell>
          <cell r="L530">
            <v>1305.27</v>
          </cell>
          <cell r="M530">
            <v>1356.75</v>
          </cell>
          <cell r="N530">
            <v>4188.3100000000004</v>
          </cell>
          <cell r="O530">
            <v>352.32</v>
          </cell>
          <cell r="P530">
            <v>2617.98</v>
          </cell>
          <cell r="Q530">
            <v>24689.3</v>
          </cell>
        </row>
        <row r="531">
          <cell r="A531">
            <v>70213</v>
          </cell>
          <cell r="B531" t="str">
            <v>Pcard Rebate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2484.66</v>
          </cell>
          <cell r="F532">
            <v>2690.82</v>
          </cell>
          <cell r="G532">
            <v>2823.76</v>
          </cell>
          <cell r="H532">
            <v>2495.84</v>
          </cell>
          <cell r="I532">
            <v>2467.4499999999998</v>
          </cell>
          <cell r="J532">
            <v>2868.03</v>
          </cell>
          <cell r="K532">
            <v>2914.02</v>
          </cell>
          <cell r="L532">
            <v>3099.61</v>
          </cell>
          <cell r="M532">
            <v>3243.81</v>
          </cell>
          <cell r="N532">
            <v>129.69</v>
          </cell>
          <cell r="O532">
            <v>6329.67</v>
          </cell>
          <cell r="P532">
            <v>3002.76</v>
          </cell>
          <cell r="Q532">
            <v>34550.120000000003</v>
          </cell>
        </row>
        <row r="533">
          <cell r="A533">
            <v>70215</v>
          </cell>
          <cell r="B533" t="str">
            <v>Bank Charges</v>
          </cell>
          <cell r="E533">
            <v>146.88</v>
          </cell>
          <cell r="F533">
            <v>148.75</v>
          </cell>
          <cell r="G533">
            <v>150.41999999999999</v>
          </cell>
          <cell r="H533">
            <v>150.63</v>
          </cell>
          <cell r="I533">
            <v>131.56</v>
          </cell>
          <cell r="J533">
            <v>137.5</v>
          </cell>
          <cell r="K533">
            <v>0</v>
          </cell>
          <cell r="L533">
            <v>129.06</v>
          </cell>
          <cell r="M533">
            <v>133.75</v>
          </cell>
          <cell r="N533">
            <v>0</v>
          </cell>
          <cell r="O533">
            <v>264.07</v>
          </cell>
          <cell r="P533">
            <v>18.73</v>
          </cell>
          <cell r="Q533">
            <v>1411.35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0</v>
          </cell>
          <cell r="F536">
            <v>473.41</v>
          </cell>
          <cell r="G536">
            <v>0</v>
          </cell>
          <cell r="H536">
            <v>10.55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311.8</v>
          </cell>
          <cell r="P536">
            <v>0</v>
          </cell>
          <cell r="Q536">
            <v>795.76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108.21</v>
          </cell>
          <cell r="N538">
            <v>0</v>
          </cell>
          <cell r="O538">
            <v>0</v>
          </cell>
          <cell r="P538">
            <v>0</v>
          </cell>
          <cell r="Q538">
            <v>108.21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2439.5700000000002</v>
          </cell>
          <cell r="F540">
            <v>2131.5700000000002</v>
          </cell>
          <cell r="G540">
            <v>3481.88</v>
          </cell>
          <cell r="H540">
            <v>-1738.5</v>
          </cell>
          <cell r="I540">
            <v>447.82</v>
          </cell>
          <cell r="J540">
            <v>9856.85</v>
          </cell>
          <cell r="K540">
            <v>1380.87</v>
          </cell>
          <cell r="L540">
            <v>9752.81</v>
          </cell>
          <cell r="M540">
            <v>14711.58</v>
          </cell>
          <cell r="N540">
            <v>-607.33000000000004</v>
          </cell>
          <cell r="O540">
            <v>1378.45</v>
          </cell>
          <cell r="P540">
            <v>10240.9</v>
          </cell>
          <cell r="Q540">
            <v>53476.47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99.03</v>
          </cell>
          <cell r="F542">
            <v>97.9</v>
          </cell>
          <cell r="G542">
            <v>97.9</v>
          </cell>
          <cell r="H542">
            <v>97.9</v>
          </cell>
          <cell r="I542">
            <v>97.9</v>
          </cell>
          <cell r="J542">
            <v>97.9</v>
          </cell>
          <cell r="K542">
            <v>97.9</v>
          </cell>
          <cell r="L542">
            <v>80.55</v>
          </cell>
          <cell r="M542">
            <v>80.55</v>
          </cell>
          <cell r="N542">
            <v>80.55</v>
          </cell>
          <cell r="O542">
            <v>80.680000000000007</v>
          </cell>
          <cell r="P542">
            <v>80.680000000000007</v>
          </cell>
          <cell r="Q542">
            <v>1089.4399999999998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219.75</v>
          </cell>
          <cell r="G545">
            <v>56.21</v>
          </cell>
          <cell r="H545">
            <v>0</v>
          </cell>
          <cell r="I545">
            <v>0</v>
          </cell>
          <cell r="J545">
            <v>56.21</v>
          </cell>
          <cell r="K545">
            <v>0</v>
          </cell>
          <cell r="L545">
            <v>0</v>
          </cell>
          <cell r="M545">
            <v>56.21</v>
          </cell>
          <cell r="N545">
            <v>0</v>
          </cell>
          <cell r="O545">
            <v>-84.14</v>
          </cell>
          <cell r="P545">
            <v>482.7</v>
          </cell>
          <cell r="Q545">
            <v>786.93999999999994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1875</v>
          </cell>
          <cell r="F549">
            <v>1875</v>
          </cell>
          <cell r="G549">
            <v>2015.82</v>
          </cell>
          <cell r="H549">
            <v>2554.7800000000002</v>
          </cell>
          <cell r="I549">
            <v>2554.7800000000002</v>
          </cell>
          <cell r="J549">
            <v>2554.7800000000002</v>
          </cell>
          <cell r="K549">
            <v>3187.6</v>
          </cell>
          <cell r="L549">
            <v>2396.5700000000002</v>
          </cell>
          <cell r="M549">
            <v>2396.5700000000002</v>
          </cell>
          <cell r="N549">
            <v>2449.23</v>
          </cell>
          <cell r="O549">
            <v>2343.73</v>
          </cell>
          <cell r="P549">
            <v>2554.7199999999998</v>
          </cell>
          <cell r="Q549">
            <v>28758.58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24958.15</v>
          </cell>
          <cell r="F551">
            <v>2262.73</v>
          </cell>
          <cell r="G551">
            <v>16300.02</v>
          </cell>
          <cell r="H551">
            <v>2127.0700000000002</v>
          </cell>
          <cell r="I551">
            <v>33912.97</v>
          </cell>
          <cell r="J551">
            <v>1054.05</v>
          </cell>
          <cell r="K551">
            <v>22342.57</v>
          </cell>
          <cell r="L551">
            <v>2410.96</v>
          </cell>
          <cell r="M551">
            <v>22431</v>
          </cell>
          <cell r="N551">
            <v>1947.24</v>
          </cell>
          <cell r="O551">
            <v>21688.02</v>
          </cell>
          <cell r="P551">
            <v>-2059.87</v>
          </cell>
          <cell r="Q551">
            <v>149374.91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145.26</v>
          </cell>
          <cell r="G553">
            <v>231.28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1365.11</v>
          </cell>
          <cell r="O553">
            <v>-1365.11</v>
          </cell>
          <cell r="P553">
            <v>187.29</v>
          </cell>
          <cell r="Q553">
            <v>563.82999999999993</v>
          </cell>
        </row>
        <row r="554">
          <cell r="A554">
            <v>70310</v>
          </cell>
          <cell r="B554" t="str">
            <v>Bad Debt Provision</v>
          </cell>
          <cell r="E554">
            <v>59587.53</v>
          </cell>
          <cell r="F554">
            <v>-42181.27</v>
          </cell>
          <cell r="G554">
            <v>26327.15</v>
          </cell>
          <cell r="H554">
            <v>-23518.21</v>
          </cell>
          <cell r="I554">
            <v>45403.42</v>
          </cell>
          <cell r="J554">
            <v>-30919.22</v>
          </cell>
          <cell r="K554">
            <v>58231.48</v>
          </cell>
          <cell r="L554">
            <v>-42566.26</v>
          </cell>
          <cell r="M554">
            <v>51551.54</v>
          </cell>
          <cell r="N554">
            <v>-30438.81</v>
          </cell>
          <cell r="O554">
            <v>61503.66</v>
          </cell>
          <cell r="P554">
            <v>-32663.45</v>
          </cell>
          <cell r="Q554">
            <v>100317.56000000001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6202.09</v>
          </cell>
          <cell r="F556">
            <v>-976.61</v>
          </cell>
          <cell r="G556">
            <v>5260.16</v>
          </cell>
          <cell r="H556">
            <v>-803.96</v>
          </cell>
          <cell r="I556">
            <v>1871.95</v>
          </cell>
          <cell r="J556">
            <v>1067.25</v>
          </cell>
          <cell r="K556">
            <v>1589.22</v>
          </cell>
          <cell r="L556">
            <v>936.71</v>
          </cell>
          <cell r="M556">
            <v>1051.27</v>
          </cell>
          <cell r="N556">
            <v>482.15</v>
          </cell>
          <cell r="O556">
            <v>1946.37</v>
          </cell>
          <cell r="P556">
            <v>5166.42</v>
          </cell>
          <cell r="Q556">
            <v>23793.020000000004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207906.74000000002</v>
          </cell>
          <cell r="F575">
            <v>66798.010000000024</v>
          </cell>
          <cell r="G575">
            <v>161263.80000000002</v>
          </cell>
          <cell r="H575">
            <v>86311.12999999999</v>
          </cell>
          <cell r="I575">
            <v>177403</v>
          </cell>
          <cell r="J575">
            <v>90607.349999999991</v>
          </cell>
          <cell r="K575">
            <v>198820.07000000004</v>
          </cell>
          <cell r="L575">
            <v>89006.530000000013</v>
          </cell>
          <cell r="M575">
            <v>188289.78000000003</v>
          </cell>
          <cell r="N575">
            <v>72891.83</v>
          </cell>
          <cell r="O575">
            <v>194697.06000000006</v>
          </cell>
          <cell r="P575">
            <v>96799.019999999931</v>
          </cell>
          <cell r="Q575">
            <v>1630794.3199999996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55340.22</v>
          </cell>
          <cell r="F578">
            <v>54315.21</v>
          </cell>
          <cell r="G578">
            <v>54439.91</v>
          </cell>
          <cell r="H578">
            <v>55653.47</v>
          </cell>
          <cell r="I578">
            <v>54826.44</v>
          </cell>
          <cell r="J578">
            <v>55802.53</v>
          </cell>
          <cell r="K578">
            <v>55353.69</v>
          </cell>
          <cell r="L578">
            <v>57179.64</v>
          </cell>
          <cell r="M578">
            <v>55296.08</v>
          </cell>
          <cell r="N578">
            <v>55281.99</v>
          </cell>
          <cell r="O578">
            <v>54995.29</v>
          </cell>
          <cell r="P578">
            <v>55389.94</v>
          </cell>
          <cell r="Q578">
            <v>663874.41000000015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55340.22</v>
          </cell>
          <cell r="F580">
            <v>54315.21</v>
          </cell>
          <cell r="G580">
            <v>54439.91</v>
          </cell>
          <cell r="H580">
            <v>55653.47</v>
          </cell>
          <cell r="I580">
            <v>54826.44</v>
          </cell>
          <cell r="J580">
            <v>55802.53</v>
          </cell>
          <cell r="K580">
            <v>55353.69</v>
          </cell>
          <cell r="L580">
            <v>57179.64</v>
          </cell>
          <cell r="M580">
            <v>55296.08</v>
          </cell>
          <cell r="N580">
            <v>55281.99</v>
          </cell>
          <cell r="O580">
            <v>54995.29</v>
          </cell>
          <cell r="P580">
            <v>55389.94</v>
          </cell>
          <cell r="Q580">
            <v>663874.41000000015</v>
          </cell>
        </row>
        <row r="582">
          <cell r="A582" t="str">
            <v>Total SG&amp;A</v>
          </cell>
          <cell r="E582">
            <v>263246.96000000002</v>
          </cell>
          <cell r="F582">
            <v>121113.22000000003</v>
          </cell>
          <cell r="G582">
            <v>215703.71000000002</v>
          </cell>
          <cell r="H582">
            <v>141964.59999999998</v>
          </cell>
          <cell r="I582">
            <v>232229.44</v>
          </cell>
          <cell r="J582">
            <v>146409.88</v>
          </cell>
          <cell r="K582">
            <v>254173.76000000004</v>
          </cell>
          <cell r="L582">
            <v>146186.17000000001</v>
          </cell>
          <cell r="M582">
            <v>243585.86000000004</v>
          </cell>
          <cell r="N582">
            <v>128173.82</v>
          </cell>
          <cell r="O582">
            <v>249692.35000000006</v>
          </cell>
          <cell r="P582">
            <v>155426.55999999994</v>
          </cell>
          <cell r="Q582">
            <v>2297906.3299999996</v>
          </cell>
        </row>
        <row r="584">
          <cell r="A584" t="str">
            <v>EBITDA</v>
          </cell>
          <cell r="E584">
            <v>20388.780000000086</v>
          </cell>
          <cell r="F584">
            <v>275898.64999999997</v>
          </cell>
          <cell r="G584">
            <v>77705.549999999872</v>
          </cell>
          <cell r="H584">
            <v>153218.83000000007</v>
          </cell>
          <cell r="I584">
            <v>139863.27999999974</v>
          </cell>
          <cell r="J584">
            <v>204338.71000000008</v>
          </cell>
          <cell r="K584">
            <v>93342.360000000015</v>
          </cell>
          <cell r="L584">
            <v>241833.84</v>
          </cell>
          <cell r="M584">
            <v>134242.65999999997</v>
          </cell>
          <cell r="N584">
            <v>254051.7099999999</v>
          </cell>
          <cell r="O584">
            <v>61738.860000000132</v>
          </cell>
          <cell r="P584">
            <v>151328.35999999987</v>
          </cell>
          <cell r="Q584">
            <v>1807951.5899999957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49490.6</v>
          </cell>
          <cell r="F588">
            <v>49625.87</v>
          </cell>
          <cell r="G588">
            <v>49625.95</v>
          </cell>
          <cell r="H588">
            <v>49620.11</v>
          </cell>
          <cell r="I588">
            <v>49620.2</v>
          </cell>
          <cell r="J588">
            <v>48737.05</v>
          </cell>
          <cell r="K588">
            <v>48736.639999999999</v>
          </cell>
          <cell r="L588">
            <v>47681.86</v>
          </cell>
          <cell r="M588">
            <v>47682.18</v>
          </cell>
          <cell r="N588">
            <v>47681.87</v>
          </cell>
          <cell r="O588">
            <v>47328.05</v>
          </cell>
          <cell r="P588">
            <v>47849.53</v>
          </cell>
          <cell r="Q588">
            <v>583679.91</v>
          </cell>
        </row>
        <row r="589">
          <cell r="A589">
            <v>54260</v>
          </cell>
          <cell r="B589" t="str">
            <v>Depreciation</v>
          </cell>
          <cell r="E589">
            <v>11933.53</v>
          </cell>
          <cell r="F589">
            <v>11933.51</v>
          </cell>
          <cell r="G589">
            <v>11933.4</v>
          </cell>
          <cell r="H589">
            <v>11933.26</v>
          </cell>
          <cell r="I589">
            <v>11933.49</v>
          </cell>
          <cell r="J589">
            <v>11933.83</v>
          </cell>
          <cell r="K589">
            <v>11932.86</v>
          </cell>
          <cell r="L589">
            <v>11933.32</v>
          </cell>
          <cell r="M589">
            <v>11933.62</v>
          </cell>
          <cell r="N589">
            <v>11933.41</v>
          </cell>
          <cell r="O589">
            <v>11933.19</v>
          </cell>
          <cell r="P589">
            <v>11933.37</v>
          </cell>
          <cell r="Q589">
            <v>143200.79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2414.64</v>
          </cell>
          <cell r="F591">
            <v>2414.6799999999998</v>
          </cell>
          <cell r="G591">
            <v>2414.64</v>
          </cell>
          <cell r="H591">
            <v>2441.84</v>
          </cell>
          <cell r="I591">
            <v>2441.87</v>
          </cell>
          <cell r="J591">
            <v>2441.86</v>
          </cell>
          <cell r="K591">
            <v>2441.83</v>
          </cell>
          <cell r="L591">
            <v>2503.59</v>
          </cell>
          <cell r="M591">
            <v>2503.59</v>
          </cell>
          <cell r="N591">
            <v>3307.76</v>
          </cell>
          <cell r="O591">
            <v>3318.13</v>
          </cell>
          <cell r="P591">
            <v>3312.93</v>
          </cell>
          <cell r="Q591">
            <v>31957.360000000004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1532.42</v>
          </cell>
          <cell r="F594">
            <v>1532.4</v>
          </cell>
          <cell r="G594">
            <v>1532.42</v>
          </cell>
          <cell r="H594">
            <v>1459.5</v>
          </cell>
          <cell r="I594">
            <v>1459.49</v>
          </cell>
          <cell r="J594">
            <v>1422.66</v>
          </cell>
          <cell r="K594">
            <v>1422.61</v>
          </cell>
          <cell r="L594">
            <v>1422.6</v>
          </cell>
          <cell r="M594">
            <v>1422.64</v>
          </cell>
          <cell r="N594">
            <v>1422.61</v>
          </cell>
          <cell r="O594">
            <v>1422.62</v>
          </cell>
          <cell r="P594">
            <v>1595.38</v>
          </cell>
          <cell r="Q594">
            <v>17647.350000000002</v>
          </cell>
        </row>
        <row r="595">
          <cell r="A595" t="str">
            <v>Total Depreciation</v>
          </cell>
          <cell r="E595">
            <v>65371.189999999995</v>
          </cell>
          <cell r="F595">
            <v>65506.460000000006</v>
          </cell>
          <cell r="G595">
            <v>65506.409999999996</v>
          </cell>
          <cell r="H595">
            <v>65454.710000000006</v>
          </cell>
          <cell r="I595">
            <v>65455.049999999996</v>
          </cell>
          <cell r="J595">
            <v>64535.400000000009</v>
          </cell>
          <cell r="K595">
            <v>64533.94</v>
          </cell>
          <cell r="L595">
            <v>63541.37</v>
          </cell>
          <cell r="M595">
            <v>63542.03</v>
          </cell>
          <cell r="N595">
            <v>64345.65</v>
          </cell>
          <cell r="O595">
            <v>64001.990000000005</v>
          </cell>
          <cell r="P595">
            <v>64691.21</v>
          </cell>
          <cell r="Q595">
            <v>776485.41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1">
          <cell r="A611" t="str">
            <v>Total DDA</v>
          </cell>
          <cell r="E611">
            <v>65371.189999999995</v>
          </cell>
          <cell r="F611">
            <v>65506.460000000006</v>
          </cell>
          <cell r="G611">
            <v>65506.409999999996</v>
          </cell>
          <cell r="H611">
            <v>65454.710000000006</v>
          </cell>
          <cell r="I611">
            <v>65455.049999999996</v>
          </cell>
          <cell r="J611">
            <v>64535.400000000009</v>
          </cell>
          <cell r="K611">
            <v>64533.94</v>
          </cell>
          <cell r="L611">
            <v>63541.37</v>
          </cell>
          <cell r="M611">
            <v>63542.03</v>
          </cell>
          <cell r="N611">
            <v>64345.65</v>
          </cell>
          <cell r="O611">
            <v>64001.990000000005</v>
          </cell>
          <cell r="P611">
            <v>64691.21</v>
          </cell>
          <cell r="Q611">
            <v>776485.41</v>
          </cell>
        </row>
        <row r="613">
          <cell r="A613" t="str">
            <v>EBIT</v>
          </cell>
          <cell r="E613">
            <v>-44982.409999999909</v>
          </cell>
          <cell r="F613">
            <v>210392.18999999994</v>
          </cell>
          <cell r="G613">
            <v>12199.139999999876</v>
          </cell>
          <cell r="H613">
            <v>87764.120000000068</v>
          </cell>
          <cell r="I613">
            <v>74408.229999999749</v>
          </cell>
          <cell r="J613">
            <v>139803.31000000006</v>
          </cell>
          <cell r="K613">
            <v>28808.420000000013</v>
          </cell>
          <cell r="L613">
            <v>178292.47</v>
          </cell>
          <cell r="M613">
            <v>70700.629999999976</v>
          </cell>
          <cell r="N613">
            <v>189706.05999999991</v>
          </cell>
          <cell r="O613">
            <v>-2263.1299999998737</v>
          </cell>
          <cell r="P613">
            <v>86637.149999999878</v>
          </cell>
          <cell r="Q613">
            <v>1031466.1799999956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-44982.409999999909</v>
          </cell>
          <cell r="F633">
            <v>210392.18999999994</v>
          </cell>
          <cell r="G633">
            <v>12199.139999999876</v>
          </cell>
          <cell r="H633">
            <v>87764.120000000068</v>
          </cell>
          <cell r="I633">
            <v>74408.229999999749</v>
          </cell>
          <cell r="J633">
            <v>139803.31000000006</v>
          </cell>
          <cell r="K633">
            <v>28808.420000000013</v>
          </cell>
          <cell r="L633">
            <v>178292.47</v>
          </cell>
          <cell r="M633">
            <v>70700.629999999976</v>
          </cell>
          <cell r="N633">
            <v>189706.05999999991</v>
          </cell>
          <cell r="O633">
            <v>-2263.1299999998737</v>
          </cell>
          <cell r="P633">
            <v>86637.149999999878</v>
          </cell>
          <cell r="Q633">
            <v>1031466.1799999956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-44982.409999999909</v>
          </cell>
          <cell r="F639">
            <v>210392.18999999994</v>
          </cell>
          <cell r="G639">
            <v>12199.139999999876</v>
          </cell>
          <cell r="H639">
            <v>87764.120000000068</v>
          </cell>
          <cell r="I639">
            <v>74408.229999999749</v>
          </cell>
          <cell r="J639">
            <v>139803.31000000006</v>
          </cell>
          <cell r="K639">
            <v>28808.420000000013</v>
          </cell>
          <cell r="L639">
            <v>178292.47</v>
          </cell>
          <cell r="M639">
            <v>70700.629999999976</v>
          </cell>
          <cell r="N639">
            <v>189706.05999999991</v>
          </cell>
          <cell r="O639">
            <v>-2263.1299999998737</v>
          </cell>
          <cell r="P639">
            <v>86637.149999999878</v>
          </cell>
          <cell r="Q639">
            <v>1031466.1799999956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-44982.409999999909</v>
          </cell>
          <cell r="F646">
            <v>210392.18999999994</v>
          </cell>
          <cell r="G646">
            <v>12199.139999999876</v>
          </cell>
          <cell r="H646">
            <v>87764.120000000068</v>
          </cell>
          <cell r="I646">
            <v>74408.229999999749</v>
          </cell>
          <cell r="J646">
            <v>139803.31000000006</v>
          </cell>
          <cell r="K646">
            <v>28808.420000000013</v>
          </cell>
          <cell r="L646">
            <v>178292.47</v>
          </cell>
          <cell r="M646">
            <v>70700.629999999976</v>
          </cell>
          <cell r="N646">
            <v>189706.05999999991</v>
          </cell>
          <cell r="O646">
            <v>-2263.1299999998737</v>
          </cell>
          <cell r="P646">
            <v>86637.149999999878</v>
          </cell>
          <cell r="Q646">
            <v>1031466.1799999956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-44982.409999999909</v>
          </cell>
          <cell r="F652">
            <v>210392.18999999994</v>
          </cell>
          <cell r="G652">
            <v>12199.139999999876</v>
          </cell>
          <cell r="H652">
            <v>87764.120000000068</v>
          </cell>
          <cell r="I652">
            <v>74408.229999999749</v>
          </cell>
          <cell r="J652">
            <v>139803.31000000006</v>
          </cell>
          <cell r="K652">
            <v>28808.420000000013</v>
          </cell>
          <cell r="L652">
            <v>178292.47</v>
          </cell>
          <cell r="M652">
            <v>70700.629999999976</v>
          </cell>
          <cell r="N652">
            <v>189706.05999999991</v>
          </cell>
          <cell r="O652">
            <v>-2263.1299999998737</v>
          </cell>
          <cell r="P652">
            <v>86637.149999999878</v>
          </cell>
          <cell r="Q652">
            <v>1031466.1799999956</v>
          </cell>
        </row>
        <row r="654">
          <cell r="A654" t="str">
            <v>Net Income Attributable to Waste Connections per categories</v>
          </cell>
          <cell r="E654">
            <v>-44982.41</v>
          </cell>
          <cell r="F654">
            <v>210392.19</v>
          </cell>
          <cell r="G654">
            <v>12199.14</v>
          </cell>
          <cell r="H654">
            <v>87764.12</v>
          </cell>
          <cell r="I654">
            <v>74408.23</v>
          </cell>
          <cell r="J654">
            <v>139803.31</v>
          </cell>
          <cell r="K654">
            <v>28808.42</v>
          </cell>
          <cell r="L654">
            <v>178292.47</v>
          </cell>
          <cell r="M654">
            <v>70700.63</v>
          </cell>
          <cell r="N654">
            <v>189706.06</v>
          </cell>
          <cell r="O654">
            <v>-2263.13</v>
          </cell>
          <cell r="P654">
            <v>86637.15</v>
          </cell>
        </row>
      </sheetData>
      <sheetData sheetId="5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102444.08</v>
          </cell>
          <cell r="F14">
            <v>106574.9</v>
          </cell>
          <cell r="G14">
            <v>117486.29</v>
          </cell>
          <cell r="H14">
            <v>113663.22</v>
          </cell>
          <cell r="I14">
            <v>107537.52</v>
          </cell>
          <cell r="J14">
            <v>118709.91</v>
          </cell>
          <cell r="K14">
            <v>120424.95</v>
          </cell>
          <cell r="L14">
            <v>126593.49</v>
          </cell>
          <cell r="M14">
            <v>117849.49</v>
          </cell>
          <cell r="N14">
            <v>117031.26</v>
          </cell>
          <cell r="O14">
            <v>112018.5</v>
          </cell>
          <cell r="P14">
            <v>117369.28</v>
          </cell>
          <cell r="Q14">
            <v>1377702.89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210983.37</v>
          </cell>
          <cell r="F19">
            <v>189715.35</v>
          </cell>
          <cell r="G19">
            <v>221645.6</v>
          </cell>
          <cell r="H19">
            <v>218362.54</v>
          </cell>
          <cell r="I19">
            <v>210236.77</v>
          </cell>
          <cell r="J19">
            <v>240624.92</v>
          </cell>
          <cell r="K19">
            <v>227991.29</v>
          </cell>
          <cell r="L19">
            <v>234898.35</v>
          </cell>
          <cell r="M19">
            <v>229778.1</v>
          </cell>
          <cell r="N19">
            <v>229912.49</v>
          </cell>
          <cell r="O19">
            <v>225521.76</v>
          </cell>
          <cell r="P19">
            <v>242379.21</v>
          </cell>
          <cell r="Q19">
            <v>2682049.75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2048.52</v>
          </cell>
          <cell r="F21">
            <v>2727.36</v>
          </cell>
          <cell r="G21">
            <v>2727.36</v>
          </cell>
          <cell r="H21">
            <v>3409.2</v>
          </cell>
          <cell r="I21">
            <v>2727.36</v>
          </cell>
          <cell r="J21">
            <v>2727.36</v>
          </cell>
          <cell r="K21">
            <v>5009.2</v>
          </cell>
          <cell r="L21">
            <v>3527.36</v>
          </cell>
          <cell r="M21">
            <v>3327.36</v>
          </cell>
          <cell r="N21">
            <v>3409.2</v>
          </cell>
          <cell r="O21">
            <v>2727.36</v>
          </cell>
          <cell r="P21">
            <v>3409.2</v>
          </cell>
          <cell r="Q21">
            <v>37776.839999999997</v>
          </cell>
        </row>
        <row r="22">
          <cell r="A22">
            <v>31010</v>
          </cell>
          <cell r="B22" t="str">
            <v>Hauling Revenue - Roll Off Extras</v>
          </cell>
          <cell r="E22">
            <v>27177.39</v>
          </cell>
          <cell r="F22">
            <v>26583.03</v>
          </cell>
          <cell r="G22">
            <v>26586.07</v>
          </cell>
          <cell r="H22">
            <v>27681.49</v>
          </cell>
          <cell r="I22">
            <v>28895.1</v>
          </cell>
          <cell r="J22">
            <v>30218.400000000001</v>
          </cell>
          <cell r="K22">
            <v>29088.41</v>
          </cell>
          <cell r="L22">
            <v>30882.48</v>
          </cell>
          <cell r="M22">
            <v>30023.54</v>
          </cell>
          <cell r="N22">
            <v>28675.83</v>
          </cell>
          <cell r="O22">
            <v>27741.67</v>
          </cell>
          <cell r="P22">
            <v>26907</v>
          </cell>
          <cell r="Q22">
            <v>340460.41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1215495.77</v>
          </cell>
          <cell r="F26">
            <v>1200770.8</v>
          </cell>
          <cell r="G26">
            <v>1215802.44</v>
          </cell>
          <cell r="H26">
            <v>1220176.8500000001</v>
          </cell>
          <cell r="I26">
            <v>1224050.48</v>
          </cell>
          <cell r="J26">
            <v>1230237.8799999999</v>
          </cell>
          <cell r="K26">
            <v>1235768.5</v>
          </cell>
          <cell r="L26">
            <v>1230565.3500000001</v>
          </cell>
          <cell r="M26">
            <v>1233092.93</v>
          </cell>
          <cell r="N26">
            <v>1227440.83</v>
          </cell>
          <cell r="O26">
            <v>1230545.96</v>
          </cell>
          <cell r="P26">
            <v>1228126.99</v>
          </cell>
          <cell r="Q26">
            <v>14692074.779999999</v>
          </cell>
        </row>
        <row r="27">
          <cell r="A27">
            <v>32001</v>
          </cell>
          <cell r="B27" t="str">
            <v>Hauling Revenue - Residential MSW Extras</v>
          </cell>
          <cell r="E27">
            <v>29897.43</v>
          </cell>
          <cell r="F27">
            <v>23606.09</v>
          </cell>
          <cell r="G27">
            <v>37252.050000000003</v>
          </cell>
          <cell r="H27">
            <v>36299.58</v>
          </cell>
          <cell r="I27">
            <v>42698.61</v>
          </cell>
          <cell r="J27">
            <v>50366.1</v>
          </cell>
          <cell r="K27">
            <v>50649.79</v>
          </cell>
          <cell r="L27">
            <v>43300.24</v>
          </cell>
          <cell r="M27">
            <v>44830.46</v>
          </cell>
          <cell r="N27">
            <v>36083.339999999997</v>
          </cell>
          <cell r="O27">
            <v>44102.97</v>
          </cell>
          <cell r="P27">
            <v>42927.11</v>
          </cell>
          <cell r="Q27">
            <v>482013.77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232014.97</v>
          </cell>
          <cell r="F36">
            <v>232365.45</v>
          </cell>
          <cell r="G36">
            <v>257766.36</v>
          </cell>
          <cell r="H36">
            <v>270150.08</v>
          </cell>
          <cell r="I36">
            <v>281923.53999999998</v>
          </cell>
          <cell r="J36">
            <v>287780.03999999998</v>
          </cell>
          <cell r="K36">
            <v>291816.17</v>
          </cell>
          <cell r="L36">
            <v>292493.43</v>
          </cell>
          <cell r="M36">
            <v>290035.87</v>
          </cell>
          <cell r="N36">
            <v>289167.18</v>
          </cell>
          <cell r="O36">
            <v>283845.96999999997</v>
          </cell>
          <cell r="P36">
            <v>275560.67</v>
          </cell>
          <cell r="Q36">
            <v>3284919.7300000004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785575.03</v>
          </cell>
          <cell r="F41">
            <v>787034.21</v>
          </cell>
          <cell r="G41">
            <v>790933.58</v>
          </cell>
          <cell r="H41">
            <v>778610.72</v>
          </cell>
          <cell r="I41">
            <v>780041.46</v>
          </cell>
          <cell r="J41">
            <v>778320.61</v>
          </cell>
          <cell r="K41">
            <v>768305.23</v>
          </cell>
          <cell r="L41">
            <v>774319.69</v>
          </cell>
          <cell r="M41">
            <v>801901.87</v>
          </cell>
          <cell r="N41">
            <v>774557.42</v>
          </cell>
          <cell r="O41">
            <v>791933.57</v>
          </cell>
          <cell r="P41">
            <v>766346.74</v>
          </cell>
          <cell r="Q41">
            <v>9377880.129999999</v>
          </cell>
        </row>
        <row r="42">
          <cell r="A42">
            <v>33001</v>
          </cell>
          <cell r="B42" t="str">
            <v>Hauling Revenue - Commercial FEL Extras</v>
          </cell>
          <cell r="E42">
            <v>39516.839999999997</v>
          </cell>
          <cell r="F42">
            <v>40932.36</v>
          </cell>
          <cell r="G42">
            <v>42606.080000000002</v>
          </cell>
          <cell r="H42">
            <v>42197.16</v>
          </cell>
          <cell r="I42">
            <v>43036.11</v>
          </cell>
          <cell r="J42">
            <v>44513.7</v>
          </cell>
          <cell r="K42">
            <v>47317.760000000002</v>
          </cell>
          <cell r="L42">
            <v>46590.51</v>
          </cell>
          <cell r="M42">
            <v>43401.91</v>
          </cell>
          <cell r="N42">
            <v>44637.59</v>
          </cell>
          <cell r="O42">
            <v>43797.96</v>
          </cell>
          <cell r="P42">
            <v>45382.02</v>
          </cell>
          <cell r="Q42">
            <v>523930.00000000006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119520.55</v>
          </cell>
          <cell r="F49">
            <v>122687.61</v>
          </cell>
          <cell r="G49">
            <v>123043.3</v>
          </cell>
          <cell r="H49">
            <v>123772.17</v>
          </cell>
          <cell r="I49">
            <v>125625.36</v>
          </cell>
          <cell r="J49">
            <v>127061.96</v>
          </cell>
          <cell r="K49">
            <v>116074.3</v>
          </cell>
          <cell r="L49">
            <v>111337.44</v>
          </cell>
          <cell r="M49">
            <v>128400.61</v>
          </cell>
          <cell r="N49">
            <v>133541.20000000001</v>
          </cell>
          <cell r="O49">
            <v>129324.87</v>
          </cell>
          <cell r="P49">
            <v>130696.08</v>
          </cell>
          <cell r="Q49">
            <v>1491085.4500000002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2764673.9499999997</v>
          </cell>
          <cell r="F61">
            <v>2732997.1599999997</v>
          </cell>
          <cell r="G61">
            <v>2835849.13</v>
          </cell>
          <cell r="H61">
            <v>2834323.0100000002</v>
          </cell>
          <cell r="I61">
            <v>2846772.3099999996</v>
          </cell>
          <cell r="J61">
            <v>2910560.8800000004</v>
          </cell>
          <cell r="K61">
            <v>2892445.5999999996</v>
          </cell>
          <cell r="L61">
            <v>2894508.3399999994</v>
          </cell>
          <cell r="M61">
            <v>2922642.14</v>
          </cell>
          <cell r="N61">
            <v>2884456.3400000003</v>
          </cell>
          <cell r="O61">
            <v>2891560.59</v>
          </cell>
          <cell r="P61">
            <v>2879104.3000000003</v>
          </cell>
          <cell r="Q61">
            <v>34289893.75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745.55</v>
          </cell>
          <cell r="F77">
            <v>533.20000000000005</v>
          </cell>
          <cell r="G77">
            <v>3342.9</v>
          </cell>
          <cell r="H77">
            <v>13178.15</v>
          </cell>
          <cell r="I77">
            <v>5247</v>
          </cell>
          <cell r="J77">
            <v>16966.05</v>
          </cell>
          <cell r="K77">
            <v>7984.5</v>
          </cell>
          <cell r="L77">
            <v>1463.55</v>
          </cell>
          <cell r="M77">
            <v>-1454.1</v>
          </cell>
          <cell r="N77">
            <v>1425.6</v>
          </cell>
          <cell r="O77">
            <v>1051.75</v>
          </cell>
          <cell r="P77">
            <v>1088</v>
          </cell>
          <cell r="Q77">
            <v>51572.15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387</v>
          </cell>
          <cell r="F79">
            <v>318.60000000000002</v>
          </cell>
          <cell r="G79">
            <v>0</v>
          </cell>
          <cell r="H79">
            <v>331.2</v>
          </cell>
          <cell r="I79">
            <v>0</v>
          </cell>
          <cell r="J79">
            <v>412.2</v>
          </cell>
          <cell r="K79">
            <v>644.4</v>
          </cell>
          <cell r="L79">
            <v>0</v>
          </cell>
          <cell r="M79">
            <v>0</v>
          </cell>
          <cell r="N79">
            <v>-644.4</v>
          </cell>
          <cell r="O79">
            <v>652</v>
          </cell>
          <cell r="P79">
            <v>0</v>
          </cell>
          <cell r="Q79">
            <v>2101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65030.879999999997</v>
          </cell>
          <cell r="F82">
            <v>76173.81</v>
          </cell>
          <cell r="G82">
            <v>70361.429999999993</v>
          </cell>
          <cell r="H82">
            <v>74831.539999999994</v>
          </cell>
          <cell r="I82">
            <v>73578.62</v>
          </cell>
          <cell r="J82">
            <v>75531.38</v>
          </cell>
          <cell r="K82">
            <v>73771.45</v>
          </cell>
          <cell r="L82">
            <v>57407.56</v>
          </cell>
          <cell r="M82">
            <v>68624.86</v>
          </cell>
          <cell r="N82">
            <v>71603.88</v>
          </cell>
          <cell r="O82">
            <v>84200.36</v>
          </cell>
          <cell r="P82">
            <v>95665.68</v>
          </cell>
          <cell r="Q82">
            <v>886781.45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66163.429999999993</v>
          </cell>
          <cell r="F95">
            <v>77025.61</v>
          </cell>
          <cell r="G95">
            <v>73704.329999999987</v>
          </cell>
          <cell r="H95">
            <v>88340.89</v>
          </cell>
          <cell r="I95">
            <v>78825.62</v>
          </cell>
          <cell r="J95">
            <v>92909.63</v>
          </cell>
          <cell r="K95">
            <v>82400.349999999991</v>
          </cell>
          <cell r="L95">
            <v>58871.11</v>
          </cell>
          <cell r="M95">
            <v>67170.759999999995</v>
          </cell>
          <cell r="N95">
            <v>72385.08</v>
          </cell>
          <cell r="O95">
            <v>85904.11</v>
          </cell>
          <cell r="P95">
            <v>96753.68</v>
          </cell>
          <cell r="Q95">
            <v>940454.6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8589.2099999999991</v>
          </cell>
          <cell r="F152">
            <v>1694.09</v>
          </cell>
          <cell r="G152">
            <v>4218.3599999999997</v>
          </cell>
          <cell r="H152">
            <v>1373.97</v>
          </cell>
          <cell r="I152">
            <v>5262.72</v>
          </cell>
          <cell r="J152">
            <v>1769.91</v>
          </cell>
          <cell r="K152">
            <v>5502.45</v>
          </cell>
          <cell r="L152">
            <v>1702.72</v>
          </cell>
          <cell r="M152">
            <v>5805.85</v>
          </cell>
          <cell r="N152">
            <v>2208.19</v>
          </cell>
          <cell r="O152">
            <v>5752.25</v>
          </cell>
          <cell r="P152">
            <v>3433.24</v>
          </cell>
          <cell r="Q152">
            <v>47312.959999999999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8589.2099999999991</v>
          </cell>
          <cell r="F154">
            <v>1694.09</v>
          </cell>
          <cell r="G154">
            <v>4218.3599999999997</v>
          </cell>
          <cell r="H154">
            <v>1373.97</v>
          </cell>
          <cell r="I154">
            <v>5262.72</v>
          </cell>
          <cell r="J154">
            <v>1769.91</v>
          </cell>
          <cell r="K154">
            <v>5502.45</v>
          </cell>
          <cell r="L154">
            <v>1702.72</v>
          </cell>
          <cell r="M154">
            <v>5805.85</v>
          </cell>
          <cell r="N154">
            <v>2208.19</v>
          </cell>
          <cell r="O154">
            <v>5752.25</v>
          </cell>
          <cell r="P154">
            <v>3433.24</v>
          </cell>
          <cell r="Q154">
            <v>47312.959999999999</v>
          </cell>
        </row>
        <row r="156">
          <cell r="A156" t="str">
            <v>Total Revenue</v>
          </cell>
          <cell r="E156">
            <v>2839426.59</v>
          </cell>
          <cell r="F156">
            <v>2811716.86</v>
          </cell>
          <cell r="G156">
            <v>2913771.82</v>
          </cell>
          <cell r="H156">
            <v>2924037.87</v>
          </cell>
          <cell r="I156">
            <v>2930860.6499999994</v>
          </cell>
          <cell r="J156">
            <v>3005240.4200000004</v>
          </cell>
          <cell r="K156">
            <v>2980348.3999999994</v>
          </cell>
          <cell r="L156">
            <v>2955082.1699999995</v>
          </cell>
          <cell r="M156">
            <v>2995618.75</v>
          </cell>
          <cell r="N156">
            <v>2959049.6100000003</v>
          </cell>
          <cell r="O156">
            <v>2983216.9499999997</v>
          </cell>
          <cell r="P156">
            <v>2979291.22</v>
          </cell>
          <cell r="Q156">
            <v>35277661.310000002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23350.03</v>
          </cell>
          <cell r="F160">
            <v>26834.720000000001</v>
          </cell>
          <cell r="G160">
            <v>42381.84</v>
          </cell>
          <cell r="H160">
            <v>36707.01</v>
          </cell>
          <cell r="I160">
            <v>39327.86</v>
          </cell>
          <cell r="J160">
            <v>44813.91</v>
          </cell>
          <cell r="K160">
            <v>45601.91</v>
          </cell>
          <cell r="L160">
            <v>42594.05</v>
          </cell>
          <cell r="M160">
            <v>39719.949999999997</v>
          </cell>
          <cell r="N160">
            <v>37160.81</v>
          </cell>
          <cell r="O160">
            <v>33518.03</v>
          </cell>
          <cell r="P160">
            <v>28405.79</v>
          </cell>
          <cell r="Q160">
            <v>440415.91</v>
          </cell>
        </row>
        <row r="161">
          <cell r="A161">
            <v>40109</v>
          </cell>
          <cell r="B161" t="str">
            <v>Disposal Landfill Intercompany</v>
          </cell>
          <cell r="E161">
            <v>194.6</v>
          </cell>
          <cell r="F161">
            <v>327.96</v>
          </cell>
          <cell r="G161">
            <v>99.4</v>
          </cell>
          <cell r="H161">
            <v>8930.7999999999993</v>
          </cell>
          <cell r="I161">
            <v>8418</v>
          </cell>
          <cell r="J161">
            <v>10225</v>
          </cell>
          <cell r="K161">
            <v>9550</v>
          </cell>
          <cell r="L161">
            <v>8953</v>
          </cell>
          <cell r="M161">
            <v>8660</v>
          </cell>
          <cell r="N161">
            <v>8485</v>
          </cell>
          <cell r="O161">
            <v>8205</v>
          </cell>
          <cell r="P161">
            <v>8111.2</v>
          </cell>
          <cell r="Q161">
            <v>80159.959999999992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4652.22</v>
          </cell>
          <cell r="F165">
            <v>5422.23</v>
          </cell>
          <cell r="G165">
            <v>6556.26</v>
          </cell>
          <cell r="H165">
            <v>5248.01</v>
          </cell>
          <cell r="I165">
            <v>6285.68</v>
          </cell>
          <cell r="J165">
            <v>5271.25</v>
          </cell>
          <cell r="K165">
            <v>2375.48</v>
          </cell>
          <cell r="L165">
            <v>2345.9499999999998</v>
          </cell>
          <cell r="M165">
            <v>4253.9399999999996</v>
          </cell>
          <cell r="N165">
            <v>5654.19</v>
          </cell>
          <cell r="O165">
            <v>5131.53</v>
          </cell>
          <cell r="P165">
            <v>5010.78</v>
          </cell>
          <cell r="Q165">
            <v>58207.520000000004</v>
          </cell>
        </row>
        <row r="166">
          <cell r="A166">
            <v>40139</v>
          </cell>
          <cell r="B166" t="str">
            <v>Disposal Transfer Intercompany</v>
          </cell>
          <cell r="E166">
            <v>593825.03</v>
          </cell>
          <cell r="F166">
            <v>547142.99</v>
          </cell>
          <cell r="G166">
            <v>630810.36</v>
          </cell>
          <cell r="H166">
            <v>605643.42000000004</v>
          </cell>
          <cell r="I166">
            <v>594549.89</v>
          </cell>
          <cell r="J166">
            <v>658860.29</v>
          </cell>
          <cell r="K166">
            <v>621190.5</v>
          </cell>
          <cell r="L166">
            <v>619548.27</v>
          </cell>
          <cell r="M166">
            <v>634021.85</v>
          </cell>
          <cell r="N166">
            <v>591478.38</v>
          </cell>
          <cell r="O166">
            <v>635582.61</v>
          </cell>
          <cell r="P166">
            <v>652795.86</v>
          </cell>
          <cell r="Q166">
            <v>7385449.4500000002</v>
          </cell>
        </row>
        <row r="167">
          <cell r="A167" t="str">
            <v>Total Disposal</v>
          </cell>
          <cell r="E167">
            <v>622021.88</v>
          </cell>
          <cell r="F167">
            <v>579727.9</v>
          </cell>
          <cell r="G167">
            <v>679847.86</v>
          </cell>
          <cell r="H167">
            <v>656529.24</v>
          </cell>
          <cell r="I167">
            <v>648581.43000000005</v>
          </cell>
          <cell r="J167">
            <v>719170.45000000007</v>
          </cell>
          <cell r="K167">
            <v>678717.89</v>
          </cell>
          <cell r="L167">
            <v>673441.27</v>
          </cell>
          <cell r="M167">
            <v>686655.74</v>
          </cell>
          <cell r="N167">
            <v>642778.38</v>
          </cell>
          <cell r="O167">
            <v>682437.16999999993</v>
          </cell>
          <cell r="P167">
            <v>694323.63</v>
          </cell>
          <cell r="Q167">
            <v>7964232.8399999999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178.39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178.39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521936.87</v>
          </cell>
          <cell r="F183">
            <v>516837.5</v>
          </cell>
          <cell r="G183">
            <v>526589.43999999994</v>
          </cell>
          <cell r="H183">
            <v>507133.7</v>
          </cell>
          <cell r="I183">
            <v>514778.73</v>
          </cell>
          <cell r="J183">
            <v>520529.95</v>
          </cell>
          <cell r="K183">
            <v>523325.23</v>
          </cell>
          <cell r="L183">
            <v>525169.91</v>
          </cell>
          <cell r="M183">
            <v>526242.24</v>
          </cell>
          <cell r="N183">
            <v>522492.7</v>
          </cell>
          <cell r="O183">
            <v>519798.37</v>
          </cell>
          <cell r="P183">
            <v>519523.19</v>
          </cell>
          <cell r="Q183">
            <v>6244357.830000001</v>
          </cell>
        </row>
        <row r="184">
          <cell r="A184">
            <v>43001</v>
          </cell>
          <cell r="B184" t="str">
            <v>Taxes and Pass Thru Fees</v>
          </cell>
          <cell r="E184">
            <v>41543.1</v>
          </cell>
          <cell r="F184">
            <v>40952.97</v>
          </cell>
          <cell r="G184">
            <v>42462.54</v>
          </cell>
          <cell r="H184">
            <v>45489.33</v>
          </cell>
          <cell r="I184">
            <v>48581.71</v>
          </cell>
          <cell r="J184">
            <v>53321.59</v>
          </cell>
          <cell r="K184">
            <v>51875.89</v>
          </cell>
          <cell r="L184">
            <v>52096.88</v>
          </cell>
          <cell r="M184">
            <v>52109.83</v>
          </cell>
          <cell r="N184">
            <v>51665.29</v>
          </cell>
          <cell r="O184">
            <v>51559.19</v>
          </cell>
          <cell r="P184">
            <v>51703.040000000001</v>
          </cell>
          <cell r="Q184">
            <v>583361.3600000001</v>
          </cell>
        </row>
        <row r="185">
          <cell r="A185">
            <v>43002</v>
          </cell>
          <cell r="B185" t="str">
            <v>WUTC Taxes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563479.97</v>
          </cell>
          <cell r="F188">
            <v>557790.47</v>
          </cell>
          <cell r="G188">
            <v>569051.98</v>
          </cell>
          <cell r="H188">
            <v>552801.42000000004</v>
          </cell>
          <cell r="I188">
            <v>563360.43999999994</v>
          </cell>
          <cell r="J188">
            <v>573851.54</v>
          </cell>
          <cell r="K188">
            <v>575201.12</v>
          </cell>
          <cell r="L188">
            <v>577266.79</v>
          </cell>
          <cell r="M188">
            <v>578352.06999999995</v>
          </cell>
          <cell r="N188">
            <v>574157.99</v>
          </cell>
          <cell r="O188">
            <v>571357.56000000006</v>
          </cell>
          <cell r="P188">
            <v>571226.23</v>
          </cell>
          <cell r="Q188">
            <v>6827897.580000001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2426.64</v>
          </cell>
          <cell r="F191">
            <v>2389.0700000000002</v>
          </cell>
          <cell r="G191">
            <v>2400.6</v>
          </cell>
          <cell r="H191">
            <v>2445.6799999999998</v>
          </cell>
          <cell r="I191">
            <v>2403.29</v>
          </cell>
          <cell r="J191">
            <v>2402.11</v>
          </cell>
          <cell r="K191">
            <v>437.67</v>
          </cell>
          <cell r="L191">
            <v>1356.93</v>
          </cell>
          <cell r="M191">
            <v>2409.56</v>
          </cell>
          <cell r="N191">
            <v>2530.52</v>
          </cell>
          <cell r="O191">
            <v>2633.11</v>
          </cell>
          <cell r="P191">
            <v>2651.26</v>
          </cell>
          <cell r="Q191">
            <v>26486.440000000002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8</v>
          </cell>
          <cell r="G198">
            <v>8</v>
          </cell>
          <cell r="H198">
            <v>0</v>
          </cell>
          <cell r="I198">
            <v>8</v>
          </cell>
          <cell r="J198">
            <v>0</v>
          </cell>
          <cell r="K198">
            <v>8</v>
          </cell>
          <cell r="L198">
            <v>7</v>
          </cell>
          <cell r="M198">
            <v>0</v>
          </cell>
          <cell r="N198">
            <v>7</v>
          </cell>
          <cell r="O198">
            <v>15</v>
          </cell>
          <cell r="P198">
            <v>8</v>
          </cell>
          <cell r="Q198">
            <v>69</v>
          </cell>
        </row>
        <row r="199">
          <cell r="A199">
            <v>44169</v>
          </cell>
          <cell r="B199" t="str">
            <v>Cost of Materials - Intercompany</v>
          </cell>
          <cell r="E199">
            <v>1793.25</v>
          </cell>
          <cell r="F199">
            <v>1711</v>
          </cell>
          <cell r="G199">
            <v>2209.37</v>
          </cell>
          <cell r="H199">
            <v>2644.25</v>
          </cell>
          <cell r="I199">
            <v>3170</v>
          </cell>
          <cell r="J199">
            <v>2275.25</v>
          </cell>
          <cell r="K199">
            <v>1660.5</v>
          </cell>
          <cell r="L199">
            <v>2033.7</v>
          </cell>
          <cell r="M199">
            <v>1648</v>
          </cell>
          <cell r="N199">
            <v>2091.5500000000002</v>
          </cell>
          <cell r="O199">
            <v>2223.8000000000002</v>
          </cell>
          <cell r="P199">
            <v>2182.25</v>
          </cell>
          <cell r="Q199">
            <v>25642.92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4219.8899999999994</v>
          </cell>
          <cell r="F203">
            <v>4108.07</v>
          </cell>
          <cell r="G203">
            <v>4617.9699999999993</v>
          </cell>
          <cell r="H203">
            <v>5089.93</v>
          </cell>
          <cell r="I203">
            <v>5581.29</v>
          </cell>
          <cell r="J203">
            <v>4677.3600000000006</v>
          </cell>
          <cell r="K203">
            <v>2106.17</v>
          </cell>
          <cell r="L203">
            <v>3397.63</v>
          </cell>
          <cell r="M203">
            <v>4057.56</v>
          </cell>
          <cell r="N203">
            <v>4629.07</v>
          </cell>
          <cell r="O203">
            <v>4871.91</v>
          </cell>
          <cell r="P203">
            <v>4841.51</v>
          </cell>
          <cell r="Q203">
            <v>52198.36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205.8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205.8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205.8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205.8</v>
          </cell>
        </row>
        <row r="212">
          <cell r="A212" t="str">
            <v>Total Revenue Reductions</v>
          </cell>
          <cell r="E212">
            <v>1189721.74</v>
          </cell>
          <cell r="F212">
            <v>1141626.44</v>
          </cell>
          <cell r="G212">
            <v>1253517.81</v>
          </cell>
          <cell r="H212">
            <v>1214626.3900000001</v>
          </cell>
          <cell r="I212">
            <v>1217523.1600000001</v>
          </cell>
          <cell r="J212">
            <v>1297699.3500000001</v>
          </cell>
          <cell r="K212">
            <v>1256025.1800000002</v>
          </cell>
          <cell r="L212">
            <v>1254105.69</v>
          </cell>
          <cell r="M212">
            <v>1269065.3700000001</v>
          </cell>
          <cell r="N212">
            <v>1221565.4399999999</v>
          </cell>
          <cell r="O212">
            <v>1258666.6400000001</v>
          </cell>
          <cell r="P212">
            <v>1270391.3700000001</v>
          </cell>
          <cell r="Q212">
            <v>14844534.580000002</v>
          </cell>
        </row>
        <row r="214">
          <cell r="A214" t="str">
            <v>Net Revenue</v>
          </cell>
          <cell r="E214">
            <v>1649704.8499999999</v>
          </cell>
          <cell r="F214">
            <v>1670090.42</v>
          </cell>
          <cell r="G214">
            <v>1660254.0099999998</v>
          </cell>
          <cell r="H214">
            <v>1709411.48</v>
          </cell>
          <cell r="I214">
            <v>1713337.4899999993</v>
          </cell>
          <cell r="J214">
            <v>1707541.0700000003</v>
          </cell>
          <cell r="K214">
            <v>1724323.2199999993</v>
          </cell>
          <cell r="L214">
            <v>1700976.4799999995</v>
          </cell>
          <cell r="M214">
            <v>1726553.38</v>
          </cell>
          <cell r="N214">
            <v>1737484.1700000004</v>
          </cell>
          <cell r="O214">
            <v>1724550.3099999996</v>
          </cell>
          <cell r="P214">
            <v>1708899.85</v>
          </cell>
          <cell r="Q214">
            <v>20433126.73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164883.42000000001</v>
          </cell>
          <cell r="F219">
            <v>163593.57</v>
          </cell>
          <cell r="G219">
            <v>188109.33</v>
          </cell>
          <cell r="H219">
            <v>179849.71</v>
          </cell>
          <cell r="I219">
            <v>172347.9</v>
          </cell>
          <cell r="J219">
            <v>187859.47</v>
          </cell>
          <cell r="K219">
            <v>178348.24</v>
          </cell>
          <cell r="L219">
            <v>182091.36</v>
          </cell>
          <cell r="M219">
            <v>176392.37000000002</v>
          </cell>
          <cell r="N219">
            <v>178231.65999999997</v>
          </cell>
          <cell r="O219">
            <v>171402.89</v>
          </cell>
          <cell r="P219">
            <v>200565.78999999998</v>
          </cell>
          <cell r="Q219">
            <v>2143675.71</v>
          </cell>
        </row>
        <row r="220">
          <cell r="A220">
            <v>50025</v>
          </cell>
          <cell r="B220" t="str">
            <v>Wages O.T.</v>
          </cell>
          <cell r="E220">
            <v>32984.839999999997</v>
          </cell>
          <cell r="F220">
            <v>9544.4</v>
          </cell>
          <cell r="G220">
            <v>22471.78</v>
          </cell>
          <cell r="H220">
            <v>31363.030000000002</v>
          </cell>
          <cell r="I220">
            <v>49805.09</v>
          </cell>
          <cell r="J220">
            <v>35207.21</v>
          </cell>
          <cell r="K220">
            <v>36825.21</v>
          </cell>
          <cell r="L220">
            <v>33200.26</v>
          </cell>
          <cell r="M220">
            <v>40758.67</v>
          </cell>
          <cell r="N220">
            <v>31022.81</v>
          </cell>
          <cell r="O220">
            <v>51285.26</v>
          </cell>
          <cell r="P220">
            <v>33854.409999999996</v>
          </cell>
          <cell r="Q220">
            <v>408322.97</v>
          </cell>
        </row>
        <row r="221">
          <cell r="A221">
            <v>50035</v>
          </cell>
          <cell r="B221" t="str">
            <v>Safety Bonuses</v>
          </cell>
          <cell r="E221">
            <v>4800</v>
          </cell>
          <cell r="F221">
            <v>4800</v>
          </cell>
          <cell r="G221">
            <v>4800</v>
          </cell>
          <cell r="H221">
            <v>4800</v>
          </cell>
          <cell r="I221">
            <v>5550</v>
          </cell>
          <cell r="J221">
            <v>5550</v>
          </cell>
          <cell r="K221">
            <v>5550</v>
          </cell>
          <cell r="L221">
            <v>5550</v>
          </cell>
          <cell r="M221">
            <v>3500</v>
          </cell>
          <cell r="N221">
            <v>3500</v>
          </cell>
          <cell r="O221">
            <v>4800</v>
          </cell>
          <cell r="P221">
            <v>-8000</v>
          </cell>
          <cell r="Q221">
            <v>45200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4788.33</v>
          </cell>
          <cell r="L223">
            <v>3663.38</v>
          </cell>
          <cell r="M223">
            <v>2786.12</v>
          </cell>
          <cell r="N223">
            <v>7835.02</v>
          </cell>
          <cell r="O223">
            <v>2360.66</v>
          </cell>
          <cell r="P223">
            <v>120.48</v>
          </cell>
          <cell r="Q223">
            <v>21553.989999999998</v>
          </cell>
        </row>
        <row r="224">
          <cell r="A224">
            <v>50050</v>
          </cell>
          <cell r="B224" t="str">
            <v>Payroll Taxes</v>
          </cell>
          <cell r="E224">
            <v>25189.960000000003</v>
          </cell>
          <cell r="F224">
            <v>18251.73</v>
          </cell>
          <cell r="G224">
            <v>20679.02</v>
          </cell>
          <cell r="H224">
            <v>21039.350000000002</v>
          </cell>
          <cell r="I224">
            <v>21060.63</v>
          </cell>
          <cell r="J224">
            <v>22770.019999999997</v>
          </cell>
          <cell r="K224">
            <v>23082.989999999998</v>
          </cell>
          <cell r="L224">
            <v>21413.860000000004</v>
          </cell>
          <cell r="M224">
            <v>22297.15</v>
          </cell>
          <cell r="N224">
            <v>19721.989999999998</v>
          </cell>
          <cell r="O224">
            <v>24041.16</v>
          </cell>
          <cell r="P224">
            <v>17044.59</v>
          </cell>
          <cell r="Q224">
            <v>256592.45</v>
          </cell>
        </row>
        <row r="225">
          <cell r="A225">
            <v>50060</v>
          </cell>
          <cell r="B225" t="str">
            <v>Group Insurance</v>
          </cell>
          <cell r="E225">
            <v>-52</v>
          </cell>
          <cell r="F225">
            <v>52</v>
          </cell>
          <cell r="G225">
            <v>400</v>
          </cell>
          <cell r="H225">
            <v>400</v>
          </cell>
          <cell r="I225">
            <v>400</v>
          </cell>
          <cell r="J225">
            <v>400</v>
          </cell>
          <cell r="K225">
            <v>400.77</v>
          </cell>
          <cell r="L225">
            <v>348</v>
          </cell>
          <cell r="M225">
            <v>400</v>
          </cell>
          <cell r="N225">
            <v>400</v>
          </cell>
          <cell r="O225">
            <v>1.54</v>
          </cell>
          <cell r="P225">
            <v>-913.13</v>
          </cell>
          <cell r="Q225">
            <v>2237.1799999999998</v>
          </cell>
        </row>
        <row r="226">
          <cell r="A226">
            <v>50065</v>
          </cell>
          <cell r="B226" t="str">
            <v>Vacation Pay</v>
          </cell>
          <cell r="E226">
            <v>19746.13</v>
          </cell>
          <cell r="F226">
            <v>10715.919999999998</v>
          </cell>
          <cell r="G226">
            <v>10164.220000000001</v>
          </cell>
          <cell r="H226">
            <v>13775.17</v>
          </cell>
          <cell r="I226">
            <v>12214.41</v>
          </cell>
          <cell r="J226">
            <v>9839.7799999999988</v>
          </cell>
          <cell r="K226">
            <v>16829.84</v>
          </cell>
          <cell r="L226">
            <v>10619.08</v>
          </cell>
          <cell r="M226">
            <v>20174.8</v>
          </cell>
          <cell r="N226">
            <v>7964.8900000000012</v>
          </cell>
          <cell r="O226">
            <v>28346.93</v>
          </cell>
          <cell r="P226">
            <v>21322.129999999997</v>
          </cell>
          <cell r="Q226">
            <v>181713.30000000002</v>
          </cell>
        </row>
        <row r="227">
          <cell r="A227">
            <v>50070</v>
          </cell>
          <cell r="B227" t="str">
            <v>Sick Pay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>
            <v>50086</v>
          </cell>
          <cell r="B228" t="str">
            <v>Safety and Training</v>
          </cell>
          <cell r="E228">
            <v>157.5</v>
          </cell>
          <cell r="F228">
            <v>172.5</v>
          </cell>
          <cell r="G228">
            <v>808.28</v>
          </cell>
          <cell r="H228">
            <v>-442.5</v>
          </cell>
          <cell r="I228">
            <v>965.32</v>
          </cell>
          <cell r="J228">
            <v>0</v>
          </cell>
          <cell r="K228">
            <v>0</v>
          </cell>
          <cell r="L228">
            <v>0</v>
          </cell>
          <cell r="M228">
            <v>25</v>
          </cell>
          <cell r="N228">
            <v>675</v>
          </cell>
          <cell r="O228">
            <v>0</v>
          </cell>
          <cell r="P228">
            <v>0</v>
          </cell>
          <cell r="Q228">
            <v>2361.1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294</v>
          </cell>
          <cell r="G229">
            <v>180</v>
          </cell>
          <cell r="H229">
            <v>60</v>
          </cell>
          <cell r="I229">
            <v>180</v>
          </cell>
          <cell r="J229">
            <v>0</v>
          </cell>
          <cell r="K229">
            <v>660</v>
          </cell>
          <cell r="L229">
            <v>180</v>
          </cell>
          <cell r="M229">
            <v>480</v>
          </cell>
          <cell r="N229">
            <v>360</v>
          </cell>
          <cell r="O229">
            <v>180</v>
          </cell>
          <cell r="P229">
            <v>120</v>
          </cell>
          <cell r="Q229">
            <v>2754</v>
          </cell>
        </row>
        <row r="230">
          <cell r="A230">
            <v>50090</v>
          </cell>
          <cell r="B230" t="str">
            <v>Uniforms</v>
          </cell>
          <cell r="E230">
            <v>4074.6600000000003</v>
          </cell>
          <cell r="F230">
            <v>3623.04</v>
          </cell>
          <cell r="G230">
            <v>5198.9500000000007</v>
          </cell>
          <cell r="H230">
            <v>3689.49</v>
          </cell>
          <cell r="I230">
            <v>10448.56</v>
          </cell>
          <cell r="J230">
            <v>4504.9699999999993</v>
          </cell>
          <cell r="K230">
            <v>4758.2000000000007</v>
          </cell>
          <cell r="L230">
            <v>10818.759999999998</v>
          </cell>
          <cell r="M230">
            <v>4750.04</v>
          </cell>
          <cell r="N230">
            <v>7936.8100000000013</v>
          </cell>
          <cell r="O230">
            <v>4016.29</v>
          </cell>
          <cell r="P230">
            <v>3616.1000000000004</v>
          </cell>
          <cell r="Q230">
            <v>67435.87</v>
          </cell>
        </row>
        <row r="231">
          <cell r="A231">
            <v>50115</v>
          </cell>
          <cell r="B231" t="str">
            <v>Pension and Profit Sharing</v>
          </cell>
          <cell r="E231">
            <v>28983.06</v>
          </cell>
          <cell r="F231">
            <v>25738.78</v>
          </cell>
          <cell r="G231">
            <v>27512.51</v>
          </cell>
          <cell r="H231">
            <v>29149.510000000002</v>
          </cell>
          <cell r="I231">
            <v>28747.71</v>
          </cell>
          <cell r="J231">
            <v>30320.410000000003</v>
          </cell>
          <cell r="K231">
            <v>30592.95</v>
          </cell>
          <cell r="L231">
            <v>30361.019999999997</v>
          </cell>
          <cell r="M231">
            <v>30798.07</v>
          </cell>
          <cell r="N231">
            <v>28965.410000000003</v>
          </cell>
          <cell r="O231">
            <v>29195.13</v>
          </cell>
          <cell r="P231">
            <v>27681.32</v>
          </cell>
          <cell r="Q231">
            <v>348045.87999999995</v>
          </cell>
        </row>
        <row r="232">
          <cell r="A232">
            <v>50116</v>
          </cell>
          <cell r="B232" t="str">
            <v>Union Benefit Expense</v>
          </cell>
          <cell r="E232">
            <v>75002.37000000001</v>
          </cell>
          <cell r="F232">
            <v>76004.59</v>
          </cell>
          <cell r="G232">
            <v>72736.17</v>
          </cell>
          <cell r="H232">
            <v>70560.600000000006</v>
          </cell>
          <cell r="I232">
            <v>73715.539999999994</v>
          </cell>
          <cell r="J232">
            <v>76036.11</v>
          </cell>
          <cell r="K232">
            <v>76033.8</v>
          </cell>
          <cell r="L232">
            <v>76047.17</v>
          </cell>
          <cell r="M232">
            <v>75995.589999999982</v>
          </cell>
          <cell r="N232">
            <v>77106.5</v>
          </cell>
          <cell r="O232">
            <v>74405.170000000013</v>
          </cell>
          <cell r="P232">
            <v>74519.92</v>
          </cell>
          <cell r="Q232">
            <v>898163.53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355829.94</v>
          </cell>
          <cell r="F240">
            <v>312790.53000000003</v>
          </cell>
          <cell r="G240">
            <v>353060.25999999995</v>
          </cell>
          <cell r="H240">
            <v>354244.36</v>
          </cell>
          <cell r="I240">
            <v>375435.16</v>
          </cell>
          <cell r="J240">
            <v>372487.97</v>
          </cell>
          <cell r="K240">
            <v>377870.32999999996</v>
          </cell>
          <cell r="L240">
            <v>374292.89</v>
          </cell>
          <cell r="M240">
            <v>378357.81</v>
          </cell>
          <cell r="N240">
            <v>363720.08999999997</v>
          </cell>
          <cell r="O240">
            <v>390035.03</v>
          </cell>
          <cell r="P240">
            <v>369931.60999999993</v>
          </cell>
          <cell r="Q240">
            <v>4378055.9800000004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7094.03</v>
          </cell>
          <cell r="F247">
            <v>5283.39</v>
          </cell>
          <cell r="G247">
            <v>6038.79</v>
          </cell>
          <cell r="H247">
            <v>6260.76</v>
          </cell>
          <cell r="I247">
            <v>7130.37</v>
          </cell>
          <cell r="J247">
            <v>6495.12</v>
          </cell>
          <cell r="K247">
            <v>7155.12</v>
          </cell>
          <cell r="L247">
            <v>8517.26</v>
          </cell>
          <cell r="M247">
            <v>6025.42</v>
          </cell>
          <cell r="N247">
            <v>6730.71</v>
          </cell>
          <cell r="O247">
            <v>6040.84</v>
          </cell>
          <cell r="P247">
            <v>7017.82</v>
          </cell>
          <cell r="Q247">
            <v>79789.63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7094.03</v>
          </cell>
          <cell r="F251">
            <v>5283.39</v>
          </cell>
          <cell r="G251">
            <v>6038.79</v>
          </cell>
          <cell r="H251">
            <v>6260.76</v>
          </cell>
          <cell r="I251">
            <v>7130.37</v>
          </cell>
          <cell r="J251">
            <v>6495.12</v>
          </cell>
          <cell r="K251">
            <v>7155.12</v>
          </cell>
          <cell r="L251">
            <v>8517.26</v>
          </cell>
          <cell r="M251">
            <v>6025.42</v>
          </cell>
          <cell r="N251">
            <v>6730.71</v>
          </cell>
          <cell r="O251">
            <v>6040.84</v>
          </cell>
          <cell r="P251">
            <v>7017.82</v>
          </cell>
          <cell r="Q251">
            <v>79789.63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>
            <v>52020</v>
          </cell>
          <cell r="B255" t="str">
            <v>Wages Regular</v>
          </cell>
          <cell r="E255">
            <v>41831.43</v>
          </cell>
          <cell r="F255">
            <v>31547.360000000001</v>
          </cell>
          <cell r="G255">
            <v>41785.230000000003</v>
          </cell>
          <cell r="H255">
            <v>41270.26</v>
          </cell>
          <cell r="I255">
            <v>32339.71</v>
          </cell>
          <cell r="J255">
            <v>31241.200000000001</v>
          </cell>
          <cell r="K255">
            <v>37276.75</v>
          </cell>
          <cell r="L255">
            <v>38079.120000000003</v>
          </cell>
          <cell r="M255">
            <v>35899.410000000003</v>
          </cell>
          <cell r="N255">
            <v>39332.589999999997</v>
          </cell>
          <cell r="O255">
            <v>37890.239999999998</v>
          </cell>
          <cell r="P255">
            <v>44055.94</v>
          </cell>
          <cell r="Q255">
            <v>452549.24000000005</v>
          </cell>
        </row>
        <row r="256">
          <cell r="A256">
            <v>52025</v>
          </cell>
          <cell r="B256" t="str">
            <v>Wages O.T.</v>
          </cell>
          <cell r="E256">
            <v>7524.35</v>
          </cell>
          <cell r="F256">
            <v>4047.27</v>
          </cell>
          <cell r="G256">
            <v>4760.2299999999996</v>
          </cell>
          <cell r="H256">
            <v>4152.5200000000004</v>
          </cell>
          <cell r="I256">
            <v>5808.01</v>
          </cell>
          <cell r="J256">
            <v>4035.92</v>
          </cell>
          <cell r="K256">
            <v>11119.38</v>
          </cell>
          <cell r="L256">
            <v>2971.58</v>
          </cell>
          <cell r="M256">
            <v>6964.42</v>
          </cell>
          <cell r="N256">
            <v>4824.8500000000004</v>
          </cell>
          <cell r="O256">
            <v>7793.34</v>
          </cell>
          <cell r="P256">
            <v>5555.18</v>
          </cell>
          <cell r="Q256">
            <v>69557.049999999988</v>
          </cell>
        </row>
        <row r="257">
          <cell r="A257">
            <v>52035</v>
          </cell>
          <cell r="B257" t="str">
            <v>Safety Bonuses</v>
          </cell>
          <cell r="E257">
            <v>1250</v>
          </cell>
          <cell r="F257">
            <v>1250</v>
          </cell>
          <cell r="G257">
            <v>1250</v>
          </cell>
          <cell r="H257">
            <v>1250</v>
          </cell>
          <cell r="I257">
            <v>2000</v>
          </cell>
          <cell r="J257">
            <v>2000</v>
          </cell>
          <cell r="K257">
            <v>2000</v>
          </cell>
          <cell r="L257">
            <v>2000</v>
          </cell>
          <cell r="M257">
            <v>1000</v>
          </cell>
          <cell r="N257">
            <v>1000</v>
          </cell>
          <cell r="O257">
            <v>1200</v>
          </cell>
          <cell r="P257">
            <v>-2000</v>
          </cell>
          <cell r="Q257">
            <v>14200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5936.87</v>
          </cell>
          <cell r="F260">
            <v>3515.19</v>
          </cell>
          <cell r="G260">
            <v>4535.6499999999996</v>
          </cell>
          <cell r="H260">
            <v>4653.75</v>
          </cell>
          <cell r="I260">
            <v>4561.24</v>
          </cell>
          <cell r="J260">
            <v>5119.2299999999996</v>
          </cell>
          <cell r="K260">
            <v>5503.32</v>
          </cell>
          <cell r="L260">
            <v>4465.1099999999997</v>
          </cell>
          <cell r="M260">
            <v>4260.3100000000004</v>
          </cell>
          <cell r="N260">
            <v>4002.25</v>
          </cell>
          <cell r="O260">
            <v>5640.4</v>
          </cell>
          <cell r="P260">
            <v>3070</v>
          </cell>
          <cell r="Q260">
            <v>55263.32</v>
          </cell>
        </row>
        <row r="261">
          <cell r="A261">
            <v>52060</v>
          </cell>
          <cell r="B261" t="str">
            <v>Group Insurance</v>
          </cell>
          <cell r="E261">
            <v>-159</v>
          </cell>
          <cell r="F261">
            <v>-159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511.58</v>
          </cell>
          <cell r="Q261">
            <v>5962.58</v>
          </cell>
        </row>
        <row r="262">
          <cell r="A262">
            <v>52065</v>
          </cell>
          <cell r="B262" t="str">
            <v>Vacation Pay</v>
          </cell>
          <cell r="E262">
            <v>5737.5</v>
          </cell>
          <cell r="F262">
            <v>2090.71</v>
          </cell>
          <cell r="G262">
            <v>1979.73</v>
          </cell>
          <cell r="H262">
            <v>3044.17</v>
          </cell>
          <cell r="I262">
            <v>1571.02</v>
          </cell>
          <cell r="J262">
            <v>4642.26</v>
          </cell>
          <cell r="K262">
            <v>3319.05</v>
          </cell>
          <cell r="L262">
            <v>1557.75</v>
          </cell>
          <cell r="M262">
            <v>5888.63</v>
          </cell>
          <cell r="N262">
            <v>2065.0500000000002</v>
          </cell>
          <cell r="O262">
            <v>3190.34</v>
          </cell>
          <cell r="P262">
            <v>2387</v>
          </cell>
          <cell r="Q262">
            <v>37473.21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111.2</v>
          </cell>
          <cell r="H263">
            <v>903.6</v>
          </cell>
          <cell r="I263">
            <v>-301.2</v>
          </cell>
          <cell r="J263">
            <v>114.8</v>
          </cell>
          <cell r="K263">
            <v>229.6</v>
          </cell>
          <cell r="L263">
            <v>-114.8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943.2</v>
          </cell>
        </row>
        <row r="264">
          <cell r="A264">
            <v>52086</v>
          </cell>
          <cell r="B264" t="str">
            <v>Safety and Training</v>
          </cell>
          <cell r="E264">
            <v>313.67</v>
          </cell>
          <cell r="F264">
            <v>337.9</v>
          </cell>
          <cell r="G264">
            <v>464.12</v>
          </cell>
          <cell r="H264">
            <v>898.81</v>
          </cell>
          <cell r="I264">
            <v>1000.19</v>
          </cell>
          <cell r="J264">
            <v>951.13</v>
          </cell>
          <cell r="K264">
            <v>348.03</v>
          </cell>
          <cell r="L264">
            <v>1085.5</v>
          </cell>
          <cell r="M264">
            <v>0</v>
          </cell>
          <cell r="N264">
            <v>252.45</v>
          </cell>
          <cell r="O264">
            <v>0</v>
          </cell>
          <cell r="P264">
            <v>1352.06</v>
          </cell>
          <cell r="Q264">
            <v>7003.8600000000006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300.83</v>
          </cell>
          <cell r="F266">
            <v>353.71</v>
          </cell>
          <cell r="G266">
            <v>389.7</v>
          </cell>
          <cell r="H266">
            <v>320.22000000000003</v>
          </cell>
          <cell r="I266">
            <v>296.99</v>
          </cell>
          <cell r="J266">
            <v>450.43</v>
          </cell>
          <cell r="K266">
            <v>428.66</v>
          </cell>
          <cell r="L266">
            <v>1034.03</v>
          </cell>
          <cell r="M266">
            <v>250.15</v>
          </cell>
          <cell r="N266">
            <v>3123.18</v>
          </cell>
          <cell r="O266">
            <v>276.32</v>
          </cell>
          <cell r="P266">
            <v>308.07</v>
          </cell>
          <cell r="Q266">
            <v>7532.2899999999991</v>
          </cell>
        </row>
        <row r="267">
          <cell r="A267">
            <v>52115</v>
          </cell>
          <cell r="B267" t="str">
            <v>Pension and Profit Sharing</v>
          </cell>
          <cell r="E267">
            <v>4010.46</v>
          </cell>
          <cell r="F267">
            <v>3565.56</v>
          </cell>
          <cell r="G267">
            <v>3834.74</v>
          </cell>
          <cell r="H267">
            <v>3873.02</v>
          </cell>
          <cell r="I267">
            <v>3977.37</v>
          </cell>
          <cell r="J267">
            <v>4220.3500000000004</v>
          </cell>
          <cell r="K267">
            <v>4228.8599999999997</v>
          </cell>
          <cell r="L267">
            <v>4197.5600000000004</v>
          </cell>
          <cell r="M267">
            <v>4257.6400000000003</v>
          </cell>
          <cell r="N267">
            <v>4035.58</v>
          </cell>
          <cell r="O267">
            <v>4052.24</v>
          </cell>
          <cell r="P267">
            <v>3832.52</v>
          </cell>
          <cell r="Q267">
            <v>48085.9</v>
          </cell>
        </row>
        <row r="268">
          <cell r="A268">
            <v>52116</v>
          </cell>
          <cell r="B268" t="str">
            <v>Union Benefit Expense</v>
          </cell>
          <cell r="E268">
            <v>11221.99</v>
          </cell>
          <cell r="F268">
            <v>11221.61</v>
          </cell>
          <cell r="G268">
            <v>8963.65</v>
          </cell>
          <cell r="H268">
            <v>10117.1</v>
          </cell>
          <cell r="I268">
            <v>10108.799999999999</v>
          </cell>
          <cell r="J268">
            <v>10108.799999999999</v>
          </cell>
          <cell r="K268">
            <v>10108.799999999999</v>
          </cell>
          <cell r="L268">
            <v>10108.799999999999</v>
          </cell>
          <cell r="M268">
            <v>10102.129999999999</v>
          </cell>
          <cell r="N268">
            <v>10118.73</v>
          </cell>
          <cell r="O268">
            <v>8978.93</v>
          </cell>
          <cell r="P268">
            <v>9916.0499999999993</v>
          </cell>
          <cell r="Q268">
            <v>121075.39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41193.56</v>
          </cell>
          <cell r="F270">
            <v>42024.94</v>
          </cell>
          <cell r="G270">
            <v>38734.660000000003</v>
          </cell>
          <cell r="H270">
            <v>21757.73</v>
          </cell>
          <cell r="I270">
            <v>38676.519999999997</v>
          </cell>
          <cell r="J270">
            <v>21919.95</v>
          </cell>
          <cell r="K270">
            <v>34237.410000000003</v>
          </cell>
          <cell r="L270">
            <v>36723.200000000004</v>
          </cell>
          <cell r="M270">
            <v>30874.03</v>
          </cell>
          <cell r="N270">
            <v>23554.1</v>
          </cell>
          <cell r="O270">
            <v>38660.959999999999</v>
          </cell>
          <cell r="P270">
            <v>71007.829999999987</v>
          </cell>
          <cell r="Q270">
            <v>439364.89</v>
          </cell>
        </row>
        <row r="271">
          <cell r="A271">
            <v>52125</v>
          </cell>
          <cell r="B271" t="str">
            <v>Operating Supplies</v>
          </cell>
          <cell r="E271">
            <v>450.54</v>
          </cell>
          <cell r="F271">
            <v>864.08</v>
          </cell>
          <cell r="G271">
            <v>1556.99</v>
          </cell>
          <cell r="H271">
            <v>537.54</v>
          </cell>
          <cell r="I271">
            <v>1099.93</v>
          </cell>
          <cell r="J271">
            <v>712.27</v>
          </cell>
          <cell r="K271">
            <v>5197.97</v>
          </cell>
          <cell r="L271">
            <v>-137.46</v>
          </cell>
          <cell r="M271">
            <v>1851.48</v>
          </cell>
          <cell r="N271">
            <v>2157.91</v>
          </cell>
          <cell r="O271">
            <v>2427.54</v>
          </cell>
          <cell r="P271">
            <v>1259.3</v>
          </cell>
          <cell r="Q271">
            <v>17978.09</v>
          </cell>
        </row>
        <row r="272">
          <cell r="A272">
            <v>52135</v>
          </cell>
          <cell r="B272" t="str">
            <v>Equipment and Maint Repair</v>
          </cell>
          <cell r="E272">
            <v>1311.54</v>
          </cell>
          <cell r="F272">
            <v>0</v>
          </cell>
          <cell r="G272">
            <v>1331.95</v>
          </cell>
          <cell r="H272">
            <v>2045.95</v>
          </cell>
          <cell r="I272">
            <v>0</v>
          </cell>
          <cell r="J272">
            <v>829.81</v>
          </cell>
          <cell r="K272">
            <v>0</v>
          </cell>
          <cell r="L272">
            <v>606.65</v>
          </cell>
          <cell r="M272">
            <v>0</v>
          </cell>
          <cell r="N272">
            <v>19.89</v>
          </cell>
          <cell r="O272">
            <v>0</v>
          </cell>
          <cell r="P272">
            <v>4997.33</v>
          </cell>
          <cell r="Q272">
            <v>11143.119999999999</v>
          </cell>
        </row>
        <row r="273">
          <cell r="A273">
            <v>52140</v>
          </cell>
          <cell r="B273" t="str">
            <v>Tires</v>
          </cell>
          <cell r="E273">
            <v>10747.01</v>
          </cell>
          <cell r="F273">
            <v>20260.900000000001</v>
          </cell>
          <cell r="G273">
            <v>12967.76</v>
          </cell>
          <cell r="H273">
            <v>15725.04</v>
          </cell>
          <cell r="I273">
            <v>18198.22</v>
          </cell>
          <cell r="J273">
            <v>22108.07</v>
          </cell>
          <cell r="K273">
            <v>15799.4</v>
          </cell>
          <cell r="L273">
            <v>23775.3</v>
          </cell>
          <cell r="M273">
            <v>38329.33</v>
          </cell>
          <cell r="N273">
            <v>6596.26</v>
          </cell>
          <cell r="O273">
            <v>14714.42</v>
          </cell>
          <cell r="P273">
            <v>23906.22</v>
          </cell>
          <cell r="Q273">
            <v>223127.93</v>
          </cell>
        </row>
        <row r="274">
          <cell r="A274">
            <v>52142</v>
          </cell>
          <cell r="B274" t="str">
            <v>Fuel Expense</v>
          </cell>
          <cell r="E274">
            <v>90672.87</v>
          </cell>
          <cell r="F274">
            <v>84188.88</v>
          </cell>
          <cell r="G274">
            <v>96017.58</v>
          </cell>
          <cell r="H274">
            <v>104369.3</v>
          </cell>
          <cell r="I274">
            <v>97844</v>
          </cell>
          <cell r="J274">
            <v>100692.82</v>
          </cell>
          <cell r="K274">
            <v>101529.68</v>
          </cell>
          <cell r="L274">
            <v>100169.49</v>
          </cell>
          <cell r="M274">
            <v>104198.62999999999</v>
          </cell>
          <cell r="N274">
            <v>102536.13</v>
          </cell>
          <cell r="O274">
            <v>101351.78</v>
          </cell>
          <cell r="P274">
            <v>108470.82</v>
          </cell>
          <cell r="Q274">
            <v>1192041.98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1875.42</v>
          </cell>
          <cell r="F277">
            <v>3140.6</v>
          </cell>
          <cell r="G277">
            <v>5599.47</v>
          </cell>
          <cell r="H277">
            <v>2698.4</v>
          </cell>
          <cell r="I277">
            <v>3948.29</v>
          </cell>
          <cell r="J277">
            <v>2749.6</v>
          </cell>
          <cell r="K277">
            <v>7146.81</v>
          </cell>
          <cell r="L277">
            <v>2889.82</v>
          </cell>
          <cell r="M277">
            <v>9639.18</v>
          </cell>
          <cell r="N277">
            <v>6672.23</v>
          </cell>
          <cell r="O277">
            <v>11463.27</v>
          </cell>
          <cell r="P277">
            <v>-1288.0899999999999</v>
          </cell>
          <cell r="Q277">
            <v>56535</v>
          </cell>
        </row>
        <row r="278">
          <cell r="A278">
            <v>52147</v>
          </cell>
          <cell r="B278" t="str">
            <v>Outside Repairs</v>
          </cell>
          <cell r="E278">
            <v>8076.3899999999994</v>
          </cell>
          <cell r="F278">
            <v>4057.67</v>
          </cell>
          <cell r="G278">
            <v>2887.37</v>
          </cell>
          <cell r="H278">
            <v>4718.95</v>
          </cell>
          <cell r="I278">
            <v>7256.5</v>
          </cell>
          <cell r="J278">
            <v>4191.84</v>
          </cell>
          <cell r="K278">
            <v>8112.14</v>
          </cell>
          <cell r="L278">
            <v>5106.9299999999994</v>
          </cell>
          <cell r="M278">
            <v>11697.4</v>
          </cell>
          <cell r="N278">
            <v>2871.95</v>
          </cell>
          <cell r="O278">
            <v>2463.9499999999998</v>
          </cell>
          <cell r="P278">
            <v>2818.3500000000004</v>
          </cell>
          <cell r="Q278">
            <v>64259.439999999995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3181.16</v>
          </cell>
          <cell r="F281">
            <v>2292.6799999999998</v>
          </cell>
          <cell r="G281">
            <v>2139.2399999999998</v>
          </cell>
          <cell r="H281">
            <v>1852.79</v>
          </cell>
          <cell r="I281">
            <v>1236.6600000000001</v>
          </cell>
          <cell r="J281">
            <v>1066.23</v>
          </cell>
          <cell r="K281">
            <v>890.6</v>
          </cell>
          <cell r="L281">
            <v>864.21</v>
          </cell>
          <cell r="M281">
            <v>875.77</v>
          </cell>
          <cell r="N281">
            <v>889.61</v>
          </cell>
          <cell r="O281">
            <v>1635.02</v>
          </cell>
          <cell r="P281">
            <v>2991.91</v>
          </cell>
          <cell r="Q281">
            <v>19915.88</v>
          </cell>
        </row>
        <row r="282">
          <cell r="A282">
            <v>52165</v>
          </cell>
          <cell r="B282" t="str">
            <v>Communications</v>
          </cell>
          <cell r="E282">
            <v>1324.81</v>
          </cell>
          <cell r="F282">
            <v>1312.75</v>
          </cell>
          <cell r="G282">
            <v>1300.6099999999999</v>
          </cell>
          <cell r="H282">
            <v>1324.91</v>
          </cell>
          <cell r="I282">
            <v>1652.06</v>
          </cell>
          <cell r="J282">
            <v>1336.3</v>
          </cell>
          <cell r="K282">
            <v>1291.19</v>
          </cell>
          <cell r="L282">
            <v>1252.44</v>
          </cell>
          <cell r="M282">
            <v>1871.82</v>
          </cell>
          <cell r="N282">
            <v>1105.6099999999999</v>
          </cell>
          <cell r="O282">
            <v>1351.41</v>
          </cell>
          <cell r="P282">
            <v>1424.14</v>
          </cell>
          <cell r="Q282">
            <v>16548.05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230.74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230.74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16.23</v>
          </cell>
          <cell r="I286">
            <v>369.59000000000003</v>
          </cell>
          <cell r="J286">
            <v>0</v>
          </cell>
          <cell r="K286">
            <v>0</v>
          </cell>
          <cell r="L286">
            <v>95.38</v>
          </cell>
          <cell r="M286">
            <v>0</v>
          </cell>
          <cell r="N286">
            <v>0</v>
          </cell>
          <cell r="O286">
            <v>0</v>
          </cell>
          <cell r="P286">
            <v>103.97</v>
          </cell>
          <cell r="Q286">
            <v>585.17000000000007</v>
          </cell>
        </row>
        <row r="287">
          <cell r="A287">
            <v>52182</v>
          </cell>
          <cell r="B287" t="str">
            <v>Towing Expense</v>
          </cell>
          <cell r="E287">
            <v>455.28</v>
          </cell>
          <cell r="F287">
            <v>428.18</v>
          </cell>
          <cell r="G287">
            <v>195.12</v>
          </cell>
          <cell r="H287">
            <v>627.72</v>
          </cell>
          <cell r="I287">
            <v>1626</v>
          </cell>
          <cell r="J287">
            <v>0</v>
          </cell>
          <cell r="K287">
            <v>569.1</v>
          </cell>
          <cell r="L287">
            <v>0</v>
          </cell>
          <cell r="M287">
            <v>238.48</v>
          </cell>
          <cell r="N287">
            <v>0</v>
          </cell>
          <cell r="O287">
            <v>661.24</v>
          </cell>
          <cell r="P287">
            <v>514.9</v>
          </cell>
          <cell r="Q287">
            <v>5316.0199999999995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302.27999999999997</v>
          </cell>
          <cell r="F289">
            <v>504.92</v>
          </cell>
          <cell r="G289">
            <v>245.31</v>
          </cell>
          <cell r="H289">
            <v>1615.6</v>
          </cell>
          <cell r="I289">
            <v>152.86000000000001</v>
          </cell>
          <cell r="J289">
            <v>155.44</v>
          </cell>
          <cell r="K289">
            <v>66.27</v>
          </cell>
          <cell r="L289">
            <v>678.01</v>
          </cell>
          <cell r="M289">
            <v>154.47999999999999</v>
          </cell>
          <cell r="N289">
            <v>1193.94</v>
          </cell>
          <cell r="O289">
            <v>147.13</v>
          </cell>
          <cell r="P289">
            <v>809.46</v>
          </cell>
          <cell r="Q289">
            <v>6025.7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27</v>
          </cell>
          <cell r="F291">
            <v>0</v>
          </cell>
          <cell r="G291">
            <v>13.5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40.5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-8839.42</v>
          </cell>
          <cell r="F295">
            <v>-11223.85</v>
          </cell>
          <cell r="G295">
            <v>-12345.57</v>
          </cell>
          <cell r="H295">
            <v>-17818.71</v>
          </cell>
          <cell r="I295">
            <v>-8260.7000000000007</v>
          </cell>
          <cell r="J295">
            <v>-18104.939999999999</v>
          </cell>
          <cell r="K295">
            <v>-8429.56</v>
          </cell>
          <cell r="L295">
            <v>-12829.3</v>
          </cell>
          <cell r="M295">
            <v>-6149.56</v>
          </cell>
          <cell r="N295">
            <v>-5808.26</v>
          </cell>
          <cell r="O295">
            <v>-5947.92</v>
          </cell>
          <cell r="P295">
            <v>-45343.87</v>
          </cell>
          <cell r="Q295">
            <v>-161101.66</v>
          </cell>
        </row>
        <row r="296">
          <cell r="A296" t="str">
            <v>Total Truck Variable</v>
          </cell>
          <cell r="E296">
            <v>228977.27999999997</v>
          </cell>
          <cell r="F296">
            <v>205622.06000000003</v>
          </cell>
          <cell r="G296">
            <v>219279.73999999996</v>
          </cell>
          <cell r="H296">
            <v>210675.40000000005</v>
          </cell>
          <cell r="I296">
            <v>225803.05999999997</v>
          </cell>
          <cell r="J296">
            <v>201182.51</v>
          </cell>
          <cell r="K296">
            <v>241614.46</v>
          </cell>
          <cell r="L296">
            <v>225220.32000000004</v>
          </cell>
          <cell r="M296">
            <v>262765.23</v>
          </cell>
          <cell r="N296">
            <v>211264.55</v>
          </cell>
          <cell r="O296">
            <v>238591.60999999996</v>
          </cell>
          <cell r="P296">
            <v>240660.66999999993</v>
          </cell>
          <cell r="Q296">
            <v>2711656.8899999997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4237.87</v>
          </cell>
          <cell r="F307">
            <v>3645.1</v>
          </cell>
          <cell r="G307">
            <v>5053.71</v>
          </cell>
          <cell r="H307">
            <v>3782.98</v>
          </cell>
          <cell r="I307">
            <v>4116.55</v>
          </cell>
          <cell r="J307">
            <v>4866.5600000000004</v>
          </cell>
          <cell r="K307">
            <v>3450.41</v>
          </cell>
          <cell r="L307">
            <v>-895.79</v>
          </cell>
          <cell r="M307">
            <v>2790.36</v>
          </cell>
          <cell r="N307">
            <v>2211.17</v>
          </cell>
          <cell r="O307">
            <v>1382.48</v>
          </cell>
          <cell r="P307">
            <v>2606.41</v>
          </cell>
          <cell r="Q307">
            <v>37247.81</v>
          </cell>
        </row>
        <row r="308">
          <cell r="A308">
            <v>55025</v>
          </cell>
          <cell r="B308" t="str">
            <v>Wages O.T.</v>
          </cell>
          <cell r="E308">
            <v>207.52</v>
          </cell>
          <cell r="F308">
            <v>12.82</v>
          </cell>
          <cell r="G308">
            <v>38.619999999999997</v>
          </cell>
          <cell r="H308">
            <v>37.99</v>
          </cell>
          <cell r="I308">
            <v>485</v>
          </cell>
          <cell r="J308">
            <v>319.70999999999998</v>
          </cell>
          <cell r="K308">
            <v>215.61</v>
          </cell>
          <cell r="L308">
            <v>-99.64</v>
          </cell>
          <cell r="M308">
            <v>16.27</v>
          </cell>
          <cell r="N308">
            <v>59.9</v>
          </cell>
          <cell r="O308">
            <v>192.29</v>
          </cell>
          <cell r="P308">
            <v>-41.94</v>
          </cell>
          <cell r="Q308">
            <v>1444.1499999999999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526.11</v>
          </cell>
          <cell r="F312">
            <v>376.89</v>
          </cell>
          <cell r="G312">
            <v>487.16</v>
          </cell>
          <cell r="H312">
            <v>433.36</v>
          </cell>
          <cell r="I312">
            <v>441.95</v>
          </cell>
          <cell r="J312">
            <v>479.57</v>
          </cell>
          <cell r="K312">
            <v>386.21</v>
          </cell>
          <cell r="L312">
            <v>296.14999999999998</v>
          </cell>
          <cell r="M312">
            <v>200.44</v>
          </cell>
          <cell r="N312">
            <v>209.02</v>
          </cell>
          <cell r="O312">
            <v>287.25</v>
          </cell>
          <cell r="P312">
            <v>160.52000000000001</v>
          </cell>
          <cell r="Q312">
            <v>4284.630000000001</v>
          </cell>
        </row>
        <row r="313">
          <cell r="A313">
            <v>55060</v>
          </cell>
          <cell r="B313" t="str">
            <v>Group Insurance</v>
          </cell>
          <cell r="E313">
            <v>592</v>
          </cell>
          <cell r="F313">
            <v>592</v>
          </cell>
          <cell r="G313">
            <v>488</v>
          </cell>
          <cell r="H313">
            <v>696</v>
          </cell>
          <cell r="I313">
            <v>592</v>
          </cell>
          <cell r="J313">
            <v>592</v>
          </cell>
          <cell r="K313">
            <v>592</v>
          </cell>
          <cell r="L313">
            <v>592</v>
          </cell>
          <cell r="M313">
            <v>589</v>
          </cell>
          <cell r="N313">
            <v>693</v>
          </cell>
          <cell r="O313">
            <v>641</v>
          </cell>
          <cell r="P313">
            <v>641</v>
          </cell>
          <cell r="Q313">
            <v>7300</v>
          </cell>
        </row>
        <row r="314">
          <cell r="A314">
            <v>55065</v>
          </cell>
          <cell r="B314" t="str">
            <v>Vacation Pay</v>
          </cell>
          <cell r="E314">
            <v>1530.51</v>
          </cell>
          <cell r="F314">
            <v>299.68</v>
          </cell>
          <cell r="G314">
            <v>-333.52</v>
          </cell>
          <cell r="H314">
            <v>791.16</v>
          </cell>
          <cell r="I314">
            <v>342.62</v>
          </cell>
          <cell r="J314">
            <v>95.96</v>
          </cell>
          <cell r="K314">
            <v>412.42</v>
          </cell>
          <cell r="L314">
            <v>663.21</v>
          </cell>
          <cell r="M314">
            <v>-476.38</v>
          </cell>
          <cell r="N314">
            <v>100.96</v>
          </cell>
          <cell r="O314">
            <v>-21.16</v>
          </cell>
          <cell r="P314">
            <v>202.89</v>
          </cell>
          <cell r="Q314">
            <v>3608.35</v>
          </cell>
        </row>
        <row r="315">
          <cell r="A315">
            <v>55070</v>
          </cell>
          <cell r="B315" t="str">
            <v>Sick Pay</v>
          </cell>
          <cell r="E315">
            <v>0</v>
          </cell>
          <cell r="F315">
            <v>106.8</v>
          </cell>
          <cell r="G315">
            <v>0</v>
          </cell>
          <cell r="H315">
            <v>207</v>
          </cell>
          <cell r="I315">
            <v>107.64</v>
          </cell>
          <cell r="J315">
            <v>-66.239999999999995</v>
          </cell>
          <cell r="K315">
            <v>386.4</v>
          </cell>
          <cell r="L315">
            <v>0</v>
          </cell>
          <cell r="M315">
            <v>0</v>
          </cell>
          <cell r="N315">
            <v>0</v>
          </cell>
          <cell r="O315">
            <v>1048.8</v>
          </cell>
          <cell r="P315">
            <v>-386.4</v>
          </cell>
          <cell r="Q315">
            <v>1404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102.92</v>
          </cell>
          <cell r="I316">
            <v>87.01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25</v>
          </cell>
          <cell r="O316">
            <v>0</v>
          </cell>
          <cell r="P316">
            <v>0</v>
          </cell>
          <cell r="Q316">
            <v>214.93</v>
          </cell>
        </row>
        <row r="317">
          <cell r="A317">
            <v>55090</v>
          </cell>
          <cell r="B317" t="str">
            <v>Uniforms</v>
          </cell>
          <cell r="E317">
            <v>150.38</v>
          </cell>
          <cell r="F317">
            <v>176.83</v>
          </cell>
          <cell r="G317">
            <v>194.81</v>
          </cell>
          <cell r="H317">
            <v>160.08000000000001</v>
          </cell>
          <cell r="I317">
            <v>148.47</v>
          </cell>
          <cell r="J317">
            <v>225.16</v>
          </cell>
          <cell r="K317">
            <v>214.31</v>
          </cell>
          <cell r="L317">
            <v>616.44000000000005</v>
          </cell>
          <cell r="M317">
            <v>125.04</v>
          </cell>
          <cell r="N317">
            <v>178.98</v>
          </cell>
          <cell r="O317">
            <v>138.13999999999999</v>
          </cell>
          <cell r="P317">
            <v>154.04</v>
          </cell>
          <cell r="Q317">
            <v>2482.6799999999998</v>
          </cell>
        </row>
        <row r="318">
          <cell r="A318">
            <v>55115</v>
          </cell>
          <cell r="B318" t="str">
            <v>Pension and Profit Sharing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8487.7999999999993</v>
          </cell>
          <cell r="F321">
            <v>7446.84</v>
          </cell>
          <cell r="G321">
            <v>15850.27</v>
          </cell>
          <cell r="H321">
            <v>18201.75</v>
          </cell>
          <cell r="I321">
            <v>9184.14</v>
          </cell>
          <cell r="J321">
            <v>13165.81</v>
          </cell>
          <cell r="K321">
            <v>11588.02</v>
          </cell>
          <cell r="L321">
            <v>15366.43</v>
          </cell>
          <cell r="M321">
            <v>-29929.23</v>
          </cell>
          <cell r="N321">
            <v>8572.4699999999993</v>
          </cell>
          <cell r="O321">
            <v>2939.21</v>
          </cell>
          <cell r="P321">
            <v>7744.74</v>
          </cell>
          <cell r="Q321">
            <v>88618.250000000015</v>
          </cell>
        </row>
        <row r="322">
          <cell r="A322">
            <v>55125</v>
          </cell>
          <cell r="B322" t="str">
            <v>Operating Supplies</v>
          </cell>
          <cell r="E322">
            <v>625.29999999999995</v>
          </cell>
          <cell r="F322">
            <v>287.99</v>
          </cell>
          <cell r="G322">
            <v>0</v>
          </cell>
          <cell r="H322">
            <v>809.74</v>
          </cell>
          <cell r="I322">
            <v>404.7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64.819999999999993</v>
          </cell>
          <cell r="P322">
            <v>0</v>
          </cell>
          <cell r="Q322">
            <v>2192.5500000000002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321.35000000000002</v>
          </cell>
          <cell r="G323">
            <v>309.18</v>
          </cell>
          <cell r="H323">
            <v>826.48</v>
          </cell>
          <cell r="I323">
            <v>87.89</v>
          </cell>
          <cell r="J323">
            <v>0</v>
          </cell>
          <cell r="K323">
            <v>0</v>
          </cell>
          <cell r="L323">
            <v>0</v>
          </cell>
          <cell r="M323">
            <v>531.54999999999995</v>
          </cell>
          <cell r="N323">
            <v>172.24</v>
          </cell>
          <cell r="O323">
            <v>0</v>
          </cell>
          <cell r="P323">
            <v>250.34</v>
          </cell>
          <cell r="Q323">
            <v>2499.0299999999997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292.57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292.57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116.52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116.52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437.73</v>
          </cell>
          <cell r="F331">
            <v>510</v>
          </cell>
          <cell r="G331">
            <v>480.44</v>
          </cell>
          <cell r="H331">
            <v>460.73</v>
          </cell>
          <cell r="I331">
            <v>398.31</v>
          </cell>
          <cell r="J331">
            <v>372.03</v>
          </cell>
          <cell r="K331">
            <v>329.33</v>
          </cell>
          <cell r="L331">
            <v>0</v>
          </cell>
          <cell r="M331">
            <v>370.51</v>
          </cell>
          <cell r="N331">
            <v>344.08</v>
          </cell>
          <cell r="O331">
            <v>368.05</v>
          </cell>
          <cell r="P331">
            <v>368.05</v>
          </cell>
          <cell r="Q331">
            <v>4439.26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-3211.72</v>
          </cell>
          <cell r="F336">
            <v>-1377.44</v>
          </cell>
          <cell r="G336">
            <v>-15514.36</v>
          </cell>
          <cell r="H336">
            <v>-20245.62</v>
          </cell>
          <cell r="I336">
            <v>-8044.68</v>
          </cell>
          <cell r="J336">
            <v>-1309.6400000000001</v>
          </cell>
          <cell r="K336">
            <v>-416.83</v>
          </cell>
          <cell r="L336">
            <v>-3864.87</v>
          </cell>
          <cell r="M336">
            <v>-3105</v>
          </cell>
          <cell r="N336">
            <v>-3070</v>
          </cell>
          <cell r="O336">
            <v>-7561.32</v>
          </cell>
          <cell r="P336">
            <v>-4472.33</v>
          </cell>
          <cell r="Q336">
            <v>-72193.810000000012</v>
          </cell>
        </row>
        <row r="337">
          <cell r="A337" t="str">
            <v>Total Container</v>
          </cell>
          <cell r="E337">
            <v>13583.499999999998</v>
          </cell>
          <cell r="F337">
            <v>12807.949999999999</v>
          </cell>
          <cell r="G337">
            <v>7054.3099999999977</v>
          </cell>
          <cell r="H337">
            <v>6264.57</v>
          </cell>
          <cell r="I337">
            <v>8351.6000000000022</v>
          </cell>
          <cell r="J337">
            <v>18740.919999999998</v>
          </cell>
          <cell r="K337">
            <v>17157.88</v>
          </cell>
          <cell r="L337">
            <v>12673.93</v>
          </cell>
          <cell r="M337">
            <v>-28887.440000000002</v>
          </cell>
          <cell r="N337">
            <v>9496.82</v>
          </cell>
          <cell r="O337">
            <v>-520.4399999999996</v>
          </cell>
          <cell r="P337">
            <v>7227.3199999999979</v>
          </cell>
          <cell r="Q337">
            <v>83950.92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8076.93</v>
          </cell>
          <cell r="F340">
            <v>7692.32</v>
          </cell>
          <cell r="G340">
            <v>8846.17</v>
          </cell>
          <cell r="H340">
            <v>8461.56</v>
          </cell>
          <cell r="I340">
            <v>8176.05</v>
          </cell>
          <cell r="J340">
            <v>8565.3799999999992</v>
          </cell>
          <cell r="K340">
            <v>8565.39</v>
          </cell>
          <cell r="L340">
            <v>8565.39</v>
          </cell>
          <cell r="M340">
            <v>8565.39</v>
          </cell>
          <cell r="N340">
            <v>8176.07</v>
          </cell>
          <cell r="O340">
            <v>8565.39</v>
          </cell>
          <cell r="P340">
            <v>8954.7199999999993</v>
          </cell>
          <cell r="Q340">
            <v>101210.76</v>
          </cell>
        </row>
        <row r="341">
          <cell r="A341">
            <v>56020</v>
          </cell>
          <cell r="B341" t="str">
            <v>Wages Regular</v>
          </cell>
          <cell r="E341">
            <v>2832.84</v>
          </cell>
          <cell r="F341">
            <v>5053.68</v>
          </cell>
          <cell r="G341">
            <v>4774.8999999999996</v>
          </cell>
          <cell r="H341">
            <v>4762.42</v>
          </cell>
          <cell r="I341">
            <v>2680.17</v>
          </cell>
          <cell r="J341">
            <v>3378.56</v>
          </cell>
          <cell r="K341">
            <v>5325.53</v>
          </cell>
          <cell r="L341">
            <v>3835.06</v>
          </cell>
          <cell r="M341">
            <v>4435.92</v>
          </cell>
          <cell r="N341">
            <v>4522.72</v>
          </cell>
          <cell r="O341">
            <v>4731.6499999999996</v>
          </cell>
          <cell r="P341">
            <v>4844.54</v>
          </cell>
          <cell r="Q341">
            <v>51177.990000000005</v>
          </cell>
        </row>
        <row r="342">
          <cell r="A342">
            <v>56025</v>
          </cell>
          <cell r="B342" t="str">
            <v>Wages O.T.</v>
          </cell>
          <cell r="E342">
            <v>274.88</v>
          </cell>
          <cell r="F342">
            <v>259.24</v>
          </cell>
          <cell r="G342">
            <v>649.44000000000005</v>
          </cell>
          <cell r="H342">
            <v>504.21</v>
          </cell>
          <cell r="I342">
            <v>341.07</v>
          </cell>
          <cell r="J342">
            <v>196.68</v>
          </cell>
          <cell r="K342">
            <v>716.35</v>
          </cell>
          <cell r="L342">
            <v>71.97</v>
          </cell>
          <cell r="M342">
            <v>716.15</v>
          </cell>
          <cell r="N342">
            <v>388.74</v>
          </cell>
          <cell r="O342">
            <v>560.69000000000005</v>
          </cell>
          <cell r="P342">
            <v>692.62</v>
          </cell>
          <cell r="Q342">
            <v>5372.04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2127.6</v>
          </cell>
          <cell r="J346">
            <v>283.68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2411.2799999999997</v>
          </cell>
        </row>
        <row r="347">
          <cell r="A347">
            <v>56050</v>
          </cell>
          <cell r="B347" t="str">
            <v>Payroll Taxes</v>
          </cell>
          <cell r="E347">
            <v>1457.13</v>
          </cell>
          <cell r="F347">
            <v>1086.04</v>
          </cell>
          <cell r="G347">
            <v>1432.76</v>
          </cell>
          <cell r="H347">
            <v>1237.58</v>
          </cell>
          <cell r="I347">
            <v>1015.69</v>
          </cell>
          <cell r="J347">
            <v>1252.47</v>
          </cell>
          <cell r="K347">
            <v>1534.22</v>
          </cell>
          <cell r="L347">
            <v>1138.26</v>
          </cell>
          <cell r="M347">
            <v>1122.4100000000001</v>
          </cell>
          <cell r="N347">
            <v>1083.83</v>
          </cell>
          <cell r="O347">
            <v>1262.81</v>
          </cell>
          <cell r="P347">
            <v>1237.03</v>
          </cell>
          <cell r="Q347">
            <v>14860.230000000001</v>
          </cell>
        </row>
        <row r="348">
          <cell r="A348">
            <v>56060</v>
          </cell>
          <cell r="B348" t="str">
            <v>Group Insurance</v>
          </cell>
          <cell r="E348">
            <v>2260</v>
          </cell>
          <cell r="F348">
            <v>2260</v>
          </cell>
          <cell r="G348">
            <v>2015</v>
          </cell>
          <cell r="H348">
            <v>2505</v>
          </cell>
          <cell r="I348">
            <v>2286.75</v>
          </cell>
          <cell r="J348">
            <v>2260</v>
          </cell>
          <cell r="K348">
            <v>2233.2399999999998</v>
          </cell>
          <cell r="L348">
            <v>2260</v>
          </cell>
          <cell r="M348">
            <v>2015</v>
          </cell>
          <cell r="N348">
            <v>2505</v>
          </cell>
          <cell r="O348">
            <v>2260</v>
          </cell>
          <cell r="P348">
            <v>2260</v>
          </cell>
          <cell r="Q348">
            <v>27119.989999999998</v>
          </cell>
        </row>
        <row r="349">
          <cell r="A349">
            <v>56065</v>
          </cell>
          <cell r="B349" t="str">
            <v>Vacation Pay</v>
          </cell>
          <cell r="E349">
            <v>1525.21</v>
          </cell>
          <cell r="F349">
            <v>-107.25</v>
          </cell>
          <cell r="G349">
            <v>686</v>
          </cell>
          <cell r="H349">
            <v>651.78</v>
          </cell>
          <cell r="I349">
            <v>5006.99</v>
          </cell>
          <cell r="J349">
            <v>-77.53</v>
          </cell>
          <cell r="K349">
            <v>1031.8800000000001</v>
          </cell>
          <cell r="L349">
            <v>1229.18</v>
          </cell>
          <cell r="M349">
            <v>-193.57</v>
          </cell>
          <cell r="N349">
            <v>1097.0899999999999</v>
          </cell>
          <cell r="O349">
            <v>647.59</v>
          </cell>
          <cell r="P349">
            <v>92.16</v>
          </cell>
          <cell r="Q349">
            <v>11589.53</v>
          </cell>
        </row>
        <row r="350">
          <cell r="A350">
            <v>56070</v>
          </cell>
          <cell r="B350" t="str">
            <v>Sick Pay</v>
          </cell>
          <cell r="E350">
            <v>197.6</v>
          </cell>
          <cell r="F350">
            <v>-54.84</v>
          </cell>
          <cell r="G350">
            <v>58.3</v>
          </cell>
          <cell r="H350">
            <v>30.87</v>
          </cell>
          <cell r="I350">
            <v>0</v>
          </cell>
          <cell r="J350">
            <v>421.35</v>
          </cell>
          <cell r="K350">
            <v>0</v>
          </cell>
          <cell r="L350">
            <v>0</v>
          </cell>
          <cell r="M350">
            <v>371.67</v>
          </cell>
          <cell r="N350">
            <v>-106.19</v>
          </cell>
          <cell r="O350">
            <v>333.34</v>
          </cell>
          <cell r="P350">
            <v>-137.26</v>
          </cell>
          <cell r="Q350">
            <v>1114.8399999999999</v>
          </cell>
        </row>
        <row r="351">
          <cell r="A351">
            <v>56086</v>
          </cell>
          <cell r="B351" t="str">
            <v>Safety and Training</v>
          </cell>
          <cell r="E351">
            <v>259.02</v>
          </cell>
          <cell r="F351">
            <v>48.7</v>
          </cell>
          <cell r="G351">
            <v>93.68</v>
          </cell>
          <cell r="H351">
            <v>64.45</v>
          </cell>
          <cell r="I351">
            <v>0</v>
          </cell>
          <cell r="J351">
            <v>194.76</v>
          </cell>
          <cell r="K351">
            <v>1077.77</v>
          </cell>
          <cell r="L351">
            <v>241.93</v>
          </cell>
          <cell r="M351">
            <v>798.35</v>
          </cell>
          <cell r="N351">
            <v>821.91</v>
          </cell>
          <cell r="O351">
            <v>200.16</v>
          </cell>
          <cell r="P351">
            <v>135.97999999999999</v>
          </cell>
          <cell r="Q351">
            <v>3936.7099999999996</v>
          </cell>
        </row>
        <row r="352">
          <cell r="A352">
            <v>56090</v>
          </cell>
          <cell r="B352" t="str">
            <v>Uniforms</v>
          </cell>
          <cell r="E352">
            <v>1795.66</v>
          </cell>
          <cell r="F352">
            <v>143.75</v>
          </cell>
          <cell r="G352">
            <v>1117.68</v>
          </cell>
          <cell r="H352">
            <v>663</v>
          </cell>
          <cell r="I352">
            <v>503.29</v>
          </cell>
          <cell r="J352">
            <v>889.18</v>
          </cell>
          <cell r="K352">
            <v>1081.28</v>
          </cell>
          <cell r="L352">
            <v>680.36</v>
          </cell>
          <cell r="M352">
            <v>906.86</v>
          </cell>
          <cell r="N352">
            <v>144.98000000000002</v>
          </cell>
          <cell r="O352">
            <v>1093.78</v>
          </cell>
          <cell r="P352">
            <v>477.8</v>
          </cell>
          <cell r="Q352">
            <v>9497.619999999999</v>
          </cell>
        </row>
        <row r="353">
          <cell r="A353">
            <v>56095</v>
          </cell>
          <cell r="B353" t="str">
            <v>Empl &amp; Commun Activ</v>
          </cell>
          <cell r="E353">
            <v>727.54</v>
          </cell>
          <cell r="F353">
            <v>-266.95</v>
          </cell>
          <cell r="G353">
            <v>0</v>
          </cell>
          <cell r="H353">
            <v>92.48</v>
          </cell>
          <cell r="I353">
            <v>485.76</v>
          </cell>
          <cell r="J353">
            <v>463.36</v>
          </cell>
          <cell r="K353">
            <v>0</v>
          </cell>
          <cell r="L353">
            <v>0</v>
          </cell>
          <cell r="M353">
            <v>293.06</v>
          </cell>
          <cell r="N353">
            <v>28.73</v>
          </cell>
          <cell r="O353">
            <v>-181.04</v>
          </cell>
          <cell r="P353">
            <v>0</v>
          </cell>
          <cell r="Q353">
            <v>1642.94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226.28</v>
          </cell>
          <cell r="F356">
            <v>217.62</v>
          </cell>
          <cell r="G356">
            <v>333.09</v>
          </cell>
          <cell r="H356">
            <v>220.44</v>
          </cell>
          <cell r="I356">
            <v>189.47</v>
          </cell>
          <cell r="J356">
            <v>211.84</v>
          </cell>
          <cell r="K356">
            <v>270.73</v>
          </cell>
          <cell r="L356">
            <v>224.38</v>
          </cell>
          <cell r="M356">
            <v>228.09</v>
          </cell>
          <cell r="N356">
            <v>329.68</v>
          </cell>
          <cell r="O356">
            <v>224.86</v>
          </cell>
          <cell r="P356">
            <v>246.21</v>
          </cell>
          <cell r="Q356">
            <v>2922.69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1415.21</v>
          </cell>
          <cell r="F359">
            <v>1483.02</v>
          </cell>
          <cell r="G359">
            <v>1740.94</v>
          </cell>
          <cell r="H359">
            <v>445.37</v>
          </cell>
          <cell r="I359">
            <v>804.72</v>
          </cell>
          <cell r="J359">
            <v>164.82</v>
          </cell>
          <cell r="K359">
            <v>658.52</v>
          </cell>
          <cell r="L359">
            <v>1100.71</v>
          </cell>
          <cell r="M359">
            <v>1250.03</v>
          </cell>
          <cell r="N359">
            <v>1674.36</v>
          </cell>
          <cell r="O359">
            <v>765.8</v>
          </cell>
          <cell r="P359">
            <v>382.82</v>
          </cell>
          <cell r="Q359">
            <v>11886.32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20</v>
          </cell>
          <cell r="Q361">
            <v>20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4606.6000000000004</v>
          </cell>
          <cell r="F364">
            <v>4350.2299999999996</v>
          </cell>
          <cell r="G364">
            <v>4615.41</v>
          </cell>
          <cell r="H364">
            <v>1003.34</v>
          </cell>
          <cell r="I364">
            <v>7555.03</v>
          </cell>
          <cell r="J364">
            <v>4491</v>
          </cell>
          <cell r="K364">
            <v>4590.99</v>
          </cell>
          <cell r="L364">
            <v>470.11</v>
          </cell>
          <cell r="M364">
            <v>4254.96</v>
          </cell>
          <cell r="N364">
            <v>4208.18</v>
          </cell>
          <cell r="O364">
            <v>512.84</v>
          </cell>
          <cell r="P364">
            <v>4070.45</v>
          </cell>
          <cell r="Q364">
            <v>44729.139999999992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69</v>
          </cell>
          <cell r="G365">
            <v>98.25</v>
          </cell>
          <cell r="H365">
            <v>52.88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5.62</v>
          </cell>
          <cell r="O365">
            <v>0</v>
          </cell>
          <cell r="P365">
            <v>0</v>
          </cell>
          <cell r="Q365">
            <v>225.75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103.1</v>
          </cell>
          <cell r="K366">
            <v>0</v>
          </cell>
          <cell r="L366">
            <v>0</v>
          </cell>
          <cell r="M366">
            <v>0</v>
          </cell>
          <cell r="N366">
            <v>44.52</v>
          </cell>
          <cell r="O366">
            <v>90.55</v>
          </cell>
          <cell r="P366">
            <v>110.62</v>
          </cell>
          <cell r="Q366">
            <v>348.79</v>
          </cell>
        </row>
        <row r="367">
          <cell r="A367">
            <v>56210</v>
          </cell>
          <cell r="B367" t="str">
            <v>Office Supply and Equip</v>
          </cell>
          <cell r="E367">
            <v>907.9</v>
          </cell>
          <cell r="F367">
            <v>1266.8599999999999</v>
          </cell>
          <cell r="G367">
            <v>1175.05</v>
          </cell>
          <cell r="H367">
            <v>2018.74</v>
          </cell>
          <cell r="I367">
            <v>1340.75</v>
          </cell>
          <cell r="J367">
            <v>1056.72</v>
          </cell>
          <cell r="K367">
            <v>1348.09</v>
          </cell>
          <cell r="L367">
            <v>2224.39</v>
          </cell>
          <cell r="M367">
            <v>1094.46</v>
          </cell>
          <cell r="N367">
            <v>1045.8699999999999</v>
          </cell>
          <cell r="O367">
            <v>1613.32</v>
          </cell>
          <cell r="P367">
            <v>1365.17</v>
          </cell>
          <cell r="Q367">
            <v>16457.32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26562.799999999996</v>
          </cell>
          <cell r="F371">
            <v>23501.42</v>
          </cell>
          <cell r="G371">
            <v>27636.67</v>
          </cell>
          <cell r="H371">
            <v>22714.119999999995</v>
          </cell>
          <cell r="I371">
            <v>32513.34</v>
          </cell>
          <cell r="J371">
            <v>23855.37</v>
          </cell>
          <cell r="K371">
            <v>28433.989999999994</v>
          </cell>
          <cell r="L371">
            <v>22041.739999999998</v>
          </cell>
          <cell r="M371">
            <v>25858.779999999995</v>
          </cell>
          <cell r="N371">
            <v>25971.11</v>
          </cell>
          <cell r="O371">
            <v>22681.739999999998</v>
          </cell>
          <cell r="P371">
            <v>24752.86</v>
          </cell>
          <cell r="Q371">
            <v>306523.94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427.66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224.45</v>
          </cell>
          <cell r="O376">
            <v>3002.92</v>
          </cell>
          <cell r="P376">
            <v>0</v>
          </cell>
          <cell r="Q376">
            <v>3655.03</v>
          </cell>
        </row>
        <row r="377">
          <cell r="A377">
            <v>57147</v>
          </cell>
          <cell r="B377" t="str">
            <v>Bldg &amp; Property</v>
          </cell>
          <cell r="E377">
            <v>8063.84</v>
          </cell>
          <cell r="F377">
            <v>8169.88</v>
          </cell>
          <cell r="G377">
            <v>6041.82</v>
          </cell>
          <cell r="H377">
            <v>6588.54</v>
          </cell>
          <cell r="I377">
            <v>4365.71</v>
          </cell>
          <cell r="J377">
            <v>4713.99</v>
          </cell>
          <cell r="K377">
            <v>10806.84</v>
          </cell>
          <cell r="L377">
            <v>9251.0400000000009</v>
          </cell>
          <cell r="M377">
            <v>6193.48</v>
          </cell>
          <cell r="N377">
            <v>8759.64</v>
          </cell>
          <cell r="O377">
            <v>5195.24</v>
          </cell>
          <cell r="P377">
            <v>16632.82</v>
          </cell>
          <cell r="Q377">
            <v>94782.84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1384.3</v>
          </cell>
          <cell r="F380">
            <v>289.72000000000003</v>
          </cell>
          <cell r="G380">
            <v>352.8</v>
          </cell>
          <cell r="H380">
            <v>250.3</v>
          </cell>
          <cell r="I380">
            <v>272.69</v>
          </cell>
          <cell r="J380">
            <v>171.46</v>
          </cell>
          <cell r="K380">
            <v>268.27</v>
          </cell>
          <cell r="L380">
            <v>157.77000000000001</v>
          </cell>
          <cell r="M380">
            <v>921.26</v>
          </cell>
          <cell r="N380">
            <v>178.68</v>
          </cell>
          <cell r="O380">
            <v>1625.08</v>
          </cell>
          <cell r="P380">
            <v>312.62</v>
          </cell>
          <cell r="Q380">
            <v>6184.95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17643.07</v>
          </cell>
          <cell r="F383">
            <v>17035.48</v>
          </cell>
          <cell r="G383">
            <v>17673.07</v>
          </cell>
          <cell r="H383">
            <v>17402.849999999999</v>
          </cell>
          <cell r="I383">
            <v>17402.849999999999</v>
          </cell>
          <cell r="J383">
            <v>17402.849999999999</v>
          </cell>
          <cell r="K383">
            <v>17402.849999999999</v>
          </cell>
          <cell r="L383">
            <v>17402.849999999999</v>
          </cell>
          <cell r="M383">
            <v>18791.8</v>
          </cell>
          <cell r="N383">
            <v>17402.849999999999</v>
          </cell>
          <cell r="O383">
            <v>18791.8</v>
          </cell>
          <cell r="P383">
            <v>2852.62</v>
          </cell>
          <cell r="Q383">
            <v>197204.94</v>
          </cell>
        </row>
        <row r="384">
          <cell r="A384">
            <v>57175</v>
          </cell>
          <cell r="B384" t="str">
            <v>Equipment Vehicle Rental</v>
          </cell>
          <cell r="E384">
            <v>328.66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2091.2399999999998</v>
          </cell>
          <cell r="P384">
            <v>397.36</v>
          </cell>
          <cell r="Q384">
            <v>2817.2599999999998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5737.5</v>
          </cell>
          <cell r="F387">
            <v>5737.5</v>
          </cell>
          <cell r="G387">
            <v>5737.5</v>
          </cell>
          <cell r="H387">
            <v>5737.5</v>
          </cell>
          <cell r="I387">
            <v>3780</v>
          </cell>
          <cell r="J387">
            <v>3780</v>
          </cell>
          <cell r="K387">
            <v>3780</v>
          </cell>
          <cell r="L387">
            <v>3780</v>
          </cell>
          <cell r="M387">
            <v>3780</v>
          </cell>
          <cell r="N387">
            <v>3780</v>
          </cell>
          <cell r="O387">
            <v>3780</v>
          </cell>
          <cell r="P387">
            <v>3780</v>
          </cell>
          <cell r="Q387">
            <v>53190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13.5</v>
          </cell>
          <cell r="H388">
            <v>13.5</v>
          </cell>
          <cell r="I388">
            <v>13.5</v>
          </cell>
          <cell r="J388">
            <v>13.5</v>
          </cell>
          <cell r="K388">
            <v>0</v>
          </cell>
          <cell r="L388">
            <v>13.5</v>
          </cell>
          <cell r="M388">
            <v>13.5</v>
          </cell>
          <cell r="N388">
            <v>13.5</v>
          </cell>
          <cell r="O388">
            <v>13.5</v>
          </cell>
          <cell r="P388">
            <v>0</v>
          </cell>
          <cell r="Q388">
            <v>108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54300.08</v>
          </cell>
          <cell r="K390">
            <v>3763.13</v>
          </cell>
          <cell r="L390">
            <v>4344.38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62407.59</v>
          </cell>
        </row>
        <row r="391">
          <cell r="A391">
            <v>57275</v>
          </cell>
          <cell r="B391" t="str">
            <v>Property Taxes</v>
          </cell>
          <cell r="E391">
            <v>648.66999999999996</v>
          </cell>
          <cell r="F391">
            <v>748.26</v>
          </cell>
          <cell r="G391">
            <v>748.26</v>
          </cell>
          <cell r="H391">
            <v>931.59</v>
          </cell>
          <cell r="I391">
            <v>931.59</v>
          </cell>
          <cell r="J391">
            <v>931.61</v>
          </cell>
          <cell r="K391">
            <v>676.33</v>
          </cell>
          <cell r="L391">
            <v>676.33</v>
          </cell>
          <cell r="M391">
            <v>676.33</v>
          </cell>
          <cell r="N391">
            <v>676.33</v>
          </cell>
          <cell r="O391">
            <v>676.33</v>
          </cell>
          <cell r="P391">
            <v>676.33</v>
          </cell>
          <cell r="Q391">
            <v>8997.9599999999991</v>
          </cell>
        </row>
        <row r="392">
          <cell r="A392">
            <v>57280</v>
          </cell>
          <cell r="B392" t="str">
            <v>Other Taxes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266.95</v>
          </cell>
          <cell r="P393">
            <v>0</v>
          </cell>
          <cell r="Q393">
            <v>533.9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-33322.47</v>
          </cell>
          <cell r="K394">
            <v>33322.47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187.5</v>
          </cell>
          <cell r="F395">
            <v>187.5</v>
          </cell>
          <cell r="G395">
            <v>187.5</v>
          </cell>
          <cell r="H395">
            <v>187.5</v>
          </cell>
          <cell r="I395">
            <v>187.5</v>
          </cell>
          <cell r="J395">
            <v>187.5</v>
          </cell>
          <cell r="K395">
            <v>187.5</v>
          </cell>
          <cell r="L395">
            <v>187.5</v>
          </cell>
          <cell r="M395">
            <v>187.5</v>
          </cell>
          <cell r="N395">
            <v>187.5</v>
          </cell>
          <cell r="O395">
            <v>187.5</v>
          </cell>
          <cell r="P395">
            <v>250</v>
          </cell>
          <cell r="Q395">
            <v>2312.5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65</v>
          </cell>
          <cell r="F398">
            <v>0</v>
          </cell>
          <cell r="G398">
            <v>132.5</v>
          </cell>
          <cell r="H398">
            <v>0</v>
          </cell>
          <cell r="I398">
            <v>0</v>
          </cell>
          <cell r="J398">
            <v>132.5</v>
          </cell>
          <cell r="K398">
            <v>0</v>
          </cell>
          <cell r="L398">
            <v>0</v>
          </cell>
          <cell r="M398">
            <v>132.5</v>
          </cell>
          <cell r="N398">
            <v>1975</v>
          </cell>
          <cell r="O398">
            <v>0</v>
          </cell>
          <cell r="P398">
            <v>132.5</v>
          </cell>
          <cell r="Q398">
            <v>2570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4619.28</v>
          </cell>
          <cell r="F400">
            <v>6292.28</v>
          </cell>
          <cell r="G400">
            <v>6547.28</v>
          </cell>
          <cell r="H400">
            <v>5761.53</v>
          </cell>
          <cell r="I400">
            <v>5761.53</v>
          </cell>
          <cell r="J400">
            <v>5761.53</v>
          </cell>
          <cell r="K400">
            <v>5761.49</v>
          </cell>
          <cell r="L400">
            <v>5761.53</v>
          </cell>
          <cell r="M400">
            <v>5761.53</v>
          </cell>
          <cell r="N400">
            <v>5761.53</v>
          </cell>
          <cell r="O400">
            <v>6186.53</v>
          </cell>
          <cell r="P400">
            <v>4741.53</v>
          </cell>
          <cell r="Q400">
            <v>68717.569999999992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38677.819999999992</v>
          </cell>
          <cell r="F406">
            <v>38460.620000000003</v>
          </cell>
          <cell r="G406">
            <v>37434.229999999996</v>
          </cell>
          <cell r="H406">
            <v>37300.97</v>
          </cell>
          <cell r="I406">
            <v>32715.37</v>
          </cell>
          <cell r="J406">
            <v>54072.55</v>
          </cell>
          <cell r="K406">
            <v>75968.88</v>
          </cell>
          <cell r="L406">
            <v>41574.9</v>
          </cell>
          <cell r="M406">
            <v>36457.9</v>
          </cell>
          <cell r="N406">
            <v>39226.43</v>
          </cell>
          <cell r="O406">
            <v>41817.089999999997</v>
          </cell>
          <cell r="P406">
            <v>29775.78</v>
          </cell>
          <cell r="Q406">
            <v>503482.54000000004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10091.379999999999</v>
          </cell>
          <cell r="F417">
            <v>10091.379999999999</v>
          </cell>
          <cell r="G417">
            <v>10091.379999999999</v>
          </cell>
          <cell r="H417">
            <v>10091.379999999999</v>
          </cell>
          <cell r="I417">
            <v>10091.379999999999</v>
          </cell>
          <cell r="J417">
            <v>10091.379999999999</v>
          </cell>
          <cell r="K417">
            <v>10091.379999999999</v>
          </cell>
          <cell r="L417">
            <v>10091.379999999999</v>
          </cell>
          <cell r="M417">
            <v>10091.379999999999</v>
          </cell>
          <cell r="N417">
            <v>10091.379999999999</v>
          </cell>
          <cell r="O417">
            <v>10091.379999999999</v>
          </cell>
          <cell r="P417">
            <v>10091.379999999999</v>
          </cell>
          <cell r="Q417">
            <v>121096.56000000001</v>
          </cell>
        </row>
        <row r="418">
          <cell r="A418">
            <v>59341</v>
          </cell>
          <cell r="B418" t="str">
            <v>A&amp;L - Current Year Claims</v>
          </cell>
          <cell r="E418">
            <v>-6142.07</v>
          </cell>
          <cell r="F418">
            <v>-2400</v>
          </cell>
          <cell r="G418">
            <v>400</v>
          </cell>
          <cell r="H418">
            <v>9853.9</v>
          </cell>
          <cell r="I418">
            <v>0</v>
          </cell>
          <cell r="J418">
            <v>0</v>
          </cell>
          <cell r="K418">
            <v>0</v>
          </cell>
          <cell r="L418">
            <v>4250</v>
          </cell>
          <cell r="M418">
            <v>8924.2000000000007</v>
          </cell>
          <cell r="N418">
            <v>751</v>
          </cell>
          <cell r="O418">
            <v>2071.27</v>
          </cell>
          <cell r="P418">
            <v>24430</v>
          </cell>
          <cell r="Q418">
            <v>42138.3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-10802.07</v>
          </cell>
          <cell r="I419">
            <v>-2004.25</v>
          </cell>
          <cell r="J419">
            <v>1249.05</v>
          </cell>
          <cell r="K419">
            <v>6999.75</v>
          </cell>
          <cell r="L419">
            <v>0</v>
          </cell>
          <cell r="M419">
            <v>0</v>
          </cell>
          <cell r="N419">
            <v>2499.5</v>
          </cell>
          <cell r="O419">
            <v>0</v>
          </cell>
          <cell r="P419">
            <v>0</v>
          </cell>
          <cell r="Q419">
            <v>-2058.0200000000004</v>
          </cell>
        </row>
        <row r="420">
          <cell r="A420">
            <v>59343</v>
          </cell>
          <cell r="B420" t="str">
            <v>WC - Current Year Claims</v>
          </cell>
          <cell r="E420">
            <v>7290.88</v>
          </cell>
          <cell r="F420">
            <v>-17465.98</v>
          </cell>
          <cell r="G420">
            <v>13819.28</v>
          </cell>
          <cell r="H420">
            <v>8553.6</v>
          </cell>
          <cell r="I420">
            <v>5696</v>
          </cell>
          <cell r="J420">
            <v>3275.7</v>
          </cell>
          <cell r="K420">
            <v>6448.16</v>
          </cell>
          <cell r="L420">
            <v>2722</v>
          </cell>
          <cell r="M420">
            <v>820</v>
          </cell>
          <cell r="N420">
            <v>-18388.02</v>
          </cell>
          <cell r="O420">
            <v>-1818.92</v>
          </cell>
          <cell r="P420">
            <v>2266.29</v>
          </cell>
          <cell r="Q420">
            <v>13218.990000000002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-9078.02</v>
          </cell>
          <cell r="I421">
            <v>16579.04</v>
          </cell>
          <cell r="J421">
            <v>98644.06</v>
          </cell>
          <cell r="K421">
            <v>-15344.09</v>
          </cell>
          <cell r="L421">
            <v>-28729.19</v>
          </cell>
          <cell r="M421">
            <v>17918.650000000001</v>
          </cell>
          <cell r="N421">
            <v>-103.64</v>
          </cell>
          <cell r="O421">
            <v>1197.08</v>
          </cell>
          <cell r="P421">
            <v>-19684.740000000002</v>
          </cell>
          <cell r="Q421">
            <v>61399.150000000009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5142.99</v>
          </cell>
          <cell r="F423">
            <v>1000</v>
          </cell>
          <cell r="G423">
            <v>2757.56</v>
          </cell>
          <cell r="H423">
            <v>0</v>
          </cell>
          <cell r="I423">
            <v>1701.74</v>
          </cell>
          <cell r="J423">
            <v>6490.95</v>
          </cell>
          <cell r="K423">
            <v>104.97</v>
          </cell>
          <cell r="L423">
            <v>48.7</v>
          </cell>
          <cell r="M423">
            <v>0</v>
          </cell>
          <cell r="N423">
            <v>11054.22</v>
          </cell>
          <cell r="O423">
            <v>655.83</v>
          </cell>
          <cell r="P423">
            <v>11383.6</v>
          </cell>
          <cell r="Q423">
            <v>40340.559999999998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10000</v>
          </cell>
          <cell r="O424">
            <v>31.43</v>
          </cell>
          <cell r="P424">
            <v>-10904.79</v>
          </cell>
          <cell r="Q424">
            <v>-873.36000000000058</v>
          </cell>
        </row>
        <row r="425">
          <cell r="A425">
            <v>59500</v>
          </cell>
          <cell r="B425" t="str">
            <v>Workers Comp Prem</v>
          </cell>
          <cell r="E425">
            <v>4000</v>
          </cell>
          <cell r="F425">
            <v>2000</v>
          </cell>
          <cell r="G425">
            <v>2000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26000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20383.18</v>
          </cell>
          <cell r="F428">
            <v>-6774.6</v>
          </cell>
          <cell r="G428">
            <v>29068.22</v>
          </cell>
          <cell r="H428">
            <v>10618.789999999997</v>
          </cell>
          <cell r="I428">
            <v>33063.910000000003</v>
          </cell>
          <cell r="J428">
            <v>121751.14</v>
          </cell>
          <cell r="K428">
            <v>10300.169999999996</v>
          </cell>
          <cell r="L428">
            <v>-9617.11</v>
          </cell>
          <cell r="M428">
            <v>40754.230000000003</v>
          </cell>
          <cell r="N428">
            <v>18904.439999999999</v>
          </cell>
          <cell r="O428">
            <v>15228.07</v>
          </cell>
          <cell r="P428">
            <v>17581.739999999998</v>
          </cell>
          <cell r="Q428">
            <v>301262.18000000005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1319.45</v>
          </cell>
          <cell r="I432">
            <v>0</v>
          </cell>
          <cell r="J432">
            <v>24949.35</v>
          </cell>
          <cell r="K432">
            <v>-33354.22</v>
          </cell>
          <cell r="L432">
            <v>-3080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-10165.420000000002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1319.45</v>
          </cell>
          <cell r="I433">
            <v>0</v>
          </cell>
          <cell r="J433">
            <v>24949.35</v>
          </cell>
          <cell r="K433">
            <v>-33354.22</v>
          </cell>
          <cell r="L433">
            <v>-3080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-10165.420000000002</v>
          </cell>
        </row>
        <row r="435">
          <cell r="A435" t="str">
            <v>Total Operating Costs</v>
          </cell>
          <cell r="E435">
            <v>691108.55</v>
          </cell>
          <cell r="F435">
            <v>591691.37000000011</v>
          </cell>
          <cell r="G435">
            <v>679572.21999999986</v>
          </cell>
          <cell r="H435">
            <v>649398.42000000004</v>
          </cell>
          <cell r="I435">
            <v>715012.80999999994</v>
          </cell>
          <cell r="J435">
            <v>823534.92999999993</v>
          </cell>
          <cell r="K435">
            <v>725146.60999999987</v>
          </cell>
          <cell r="L435">
            <v>671623.93</v>
          </cell>
          <cell r="M435">
            <v>721331.92999999993</v>
          </cell>
          <cell r="N435">
            <v>675314.14999999991</v>
          </cell>
          <cell r="O435">
            <v>713873.94</v>
          </cell>
          <cell r="P435">
            <v>696947.79999999981</v>
          </cell>
          <cell r="Q435">
            <v>8354556.6600000001</v>
          </cell>
        </row>
        <row r="437">
          <cell r="A437" t="str">
            <v>Gross Profit</v>
          </cell>
          <cell r="E437">
            <v>958596.29999999981</v>
          </cell>
          <cell r="F437">
            <v>1078399.0499999998</v>
          </cell>
          <cell r="G437">
            <v>980681.78999999992</v>
          </cell>
          <cell r="H437">
            <v>1060013.06</v>
          </cell>
          <cell r="I437">
            <v>998324.67999999935</v>
          </cell>
          <cell r="J437">
            <v>884006.14000000036</v>
          </cell>
          <cell r="K437">
            <v>999176.6099999994</v>
          </cell>
          <cell r="L437">
            <v>1029352.5499999995</v>
          </cell>
          <cell r="M437">
            <v>1005221.45</v>
          </cell>
          <cell r="N437">
            <v>1062170.0200000005</v>
          </cell>
          <cell r="O437">
            <v>1010676.3699999996</v>
          </cell>
          <cell r="P437">
            <v>1011952.0500000003</v>
          </cell>
          <cell r="Q437">
            <v>12078570.07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8.23</v>
          </cell>
          <cell r="M450">
            <v>-8.23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2300</v>
          </cell>
          <cell r="F458">
            <v>2448</v>
          </cell>
          <cell r="G458">
            <v>2391</v>
          </cell>
          <cell r="H458">
            <v>2584.5</v>
          </cell>
          <cell r="I458">
            <v>2565</v>
          </cell>
          <cell r="J458">
            <v>3535</v>
          </cell>
          <cell r="K458">
            <v>2899</v>
          </cell>
          <cell r="L458">
            <v>2443</v>
          </cell>
          <cell r="M458">
            <v>1800</v>
          </cell>
          <cell r="N458">
            <v>2326</v>
          </cell>
          <cell r="O458">
            <v>2339</v>
          </cell>
          <cell r="P458">
            <v>0</v>
          </cell>
          <cell r="Q458">
            <v>27630.5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198.54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198.54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58.5</v>
          </cell>
          <cell r="L468">
            <v>177.74</v>
          </cell>
          <cell r="M468">
            <v>-77.739999999999995</v>
          </cell>
          <cell r="N468">
            <v>0</v>
          </cell>
          <cell r="O468">
            <v>75.52</v>
          </cell>
          <cell r="P468">
            <v>23.74</v>
          </cell>
          <cell r="Q468">
            <v>257.76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12977.33</v>
          </cell>
          <cell r="F470">
            <v>949.64</v>
          </cell>
          <cell r="G470">
            <v>5900.84</v>
          </cell>
          <cell r="H470">
            <v>4161.1099999999997</v>
          </cell>
          <cell r="I470">
            <v>3165.78</v>
          </cell>
          <cell r="J470">
            <v>4520.0600000000004</v>
          </cell>
          <cell r="K470">
            <v>1806.35</v>
          </cell>
          <cell r="L470">
            <v>955.59</v>
          </cell>
          <cell r="M470">
            <v>28827.18</v>
          </cell>
          <cell r="N470">
            <v>25999.119999999999</v>
          </cell>
          <cell r="O470">
            <v>1245.2</v>
          </cell>
          <cell r="P470">
            <v>38523.21</v>
          </cell>
          <cell r="Q470">
            <v>129031.41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15475.869999999999</v>
          </cell>
          <cell r="F480">
            <v>3397.64</v>
          </cell>
          <cell r="G480">
            <v>8291.84</v>
          </cell>
          <cell r="H480">
            <v>6745.61</v>
          </cell>
          <cell r="I480">
            <v>5730.7800000000007</v>
          </cell>
          <cell r="J480">
            <v>8055.06</v>
          </cell>
          <cell r="K480">
            <v>4763.8500000000004</v>
          </cell>
          <cell r="L480">
            <v>3584.5600000000004</v>
          </cell>
          <cell r="M480">
            <v>30541.21</v>
          </cell>
          <cell r="N480">
            <v>28325.119999999999</v>
          </cell>
          <cell r="O480">
            <v>3659.7200000000003</v>
          </cell>
          <cell r="P480">
            <v>38546.949999999997</v>
          </cell>
          <cell r="Q480">
            <v>157118.21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31950.25</v>
          </cell>
          <cell r="F483">
            <v>29217.37</v>
          </cell>
          <cell r="G483">
            <v>34993.21</v>
          </cell>
          <cell r="H483">
            <v>32805.65</v>
          </cell>
          <cell r="I483">
            <v>33117.839999999997</v>
          </cell>
          <cell r="J483">
            <v>36102.11</v>
          </cell>
          <cell r="K483">
            <v>36862.230000000003</v>
          </cell>
          <cell r="L483">
            <v>32246.880000000001</v>
          </cell>
          <cell r="M483">
            <v>35474.660000000003</v>
          </cell>
          <cell r="N483">
            <v>34757.17</v>
          </cell>
          <cell r="O483">
            <v>34601.15</v>
          </cell>
          <cell r="P483">
            <v>36751.879999999997</v>
          </cell>
          <cell r="Q483">
            <v>408880.39999999997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39238.25</v>
          </cell>
          <cell r="F485">
            <v>41055.800000000003</v>
          </cell>
          <cell r="G485">
            <v>43441.67</v>
          </cell>
          <cell r="H485">
            <v>43159.68</v>
          </cell>
          <cell r="I485">
            <v>40707.99</v>
          </cell>
          <cell r="J485">
            <v>44340.75</v>
          </cell>
          <cell r="K485">
            <v>44034.15</v>
          </cell>
          <cell r="L485">
            <v>37123.65</v>
          </cell>
          <cell r="M485">
            <v>40606.129999999997</v>
          </cell>
          <cell r="N485">
            <v>42194.06</v>
          </cell>
          <cell r="O485">
            <v>45471.69</v>
          </cell>
          <cell r="P485">
            <v>48949.11</v>
          </cell>
          <cell r="Q485">
            <v>510322.93</v>
          </cell>
        </row>
        <row r="486">
          <cell r="A486">
            <v>70025</v>
          </cell>
          <cell r="B486" t="str">
            <v>Wages O.T.</v>
          </cell>
          <cell r="E486">
            <v>2096.58</v>
          </cell>
          <cell r="F486">
            <v>2256.92</v>
          </cell>
          <cell r="G486">
            <v>520.88</v>
          </cell>
          <cell r="H486">
            <v>1862.34</v>
          </cell>
          <cell r="I486">
            <v>3126.98</v>
          </cell>
          <cell r="J486">
            <v>1540.45</v>
          </cell>
          <cell r="K486">
            <v>2442.46</v>
          </cell>
          <cell r="L486">
            <v>2985.84</v>
          </cell>
          <cell r="M486">
            <v>1455.97</v>
          </cell>
          <cell r="N486">
            <v>1845.98</v>
          </cell>
          <cell r="O486">
            <v>2373.81</v>
          </cell>
          <cell r="P486">
            <v>1626.79</v>
          </cell>
          <cell r="Q486">
            <v>24135.000000000004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4809.7700000000004</v>
          </cell>
          <cell r="F489">
            <v>2140.23</v>
          </cell>
          <cell r="G489">
            <v>5107.6499999999996</v>
          </cell>
          <cell r="H489">
            <v>4226.5600000000004</v>
          </cell>
          <cell r="I489">
            <v>1425.85</v>
          </cell>
          <cell r="J489">
            <v>387.84</v>
          </cell>
          <cell r="K489">
            <v>100</v>
          </cell>
          <cell r="L489">
            <v>3426.61</v>
          </cell>
          <cell r="M489">
            <v>665.4</v>
          </cell>
          <cell r="N489">
            <v>-1015.84</v>
          </cell>
          <cell r="O489">
            <v>581.19000000000005</v>
          </cell>
          <cell r="P489">
            <v>5025.8500000000004</v>
          </cell>
          <cell r="Q489">
            <v>26881.11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6680.67</v>
          </cell>
          <cell r="F491">
            <v>232.03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10440.92</v>
          </cell>
          <cell r="M491">
            <v>7401.37</v>
          </cell>
          <cell r="N491">
            <v>14152.75</v>
          </cell>
          <cell r="O491">
            <v>1820.49</v>
          </cell>
          <cell r="P491">
            <v>6453.68</v>
          </cell>
          <cell r="Q491">
            <v>47181.909999999996</v>
          </cell>
        </row>
        <row r="492">
          <cell r="A492">
            <v>70050</v>
          </cell>
          <cell r="B492" t="str">
            <v>Payroll Taxes</v>
          </cell>
          <cell r="E492">
            <v>9179.65</v>
          </cell>
          <cell r="F492">
            <v>6291.4</v>
          </cell>
          <cell r="G492">
            <v>7661.43</v>
          </cell>
          <cell r="H492">
            <v>6697.51</v>
          </cell>
          <cell r="I492">
            <v>6629.71</v>
          </cell>
          <cell r="J492">
            <v>7324.51</v>
          </cell>
          <cell r="K492">
            <v>5887.85</v>
          </cell>
          <cell r="L492">
            <v>5608.72</v>
          </cell>
          <cell r="M492">
            <v>5768.98</v>
          </cell>
          <cell r="N492">
            <v>5999.27</v>
          </cell>
          <cell r="O492">
            <v>6190.7</v>
          </cell>
          <cell r="P492">
            <v>6776.28</v>
          </cell>
          <cell r="Q492">
            <v>80016.009999999995</v>
          </cell>
        </row>
        <row r="493">
          <cell r="A493">
            <v>70060</v>
          </cell>
          <cell r="B493" t="str">
            <v>Group Insurance</v>
          </cell>
          <cell r="E493">
            <v>10365.61</v>
          </cell>
          <cell r="F493">
            <v>10230.65</v>
          </cell>
          <cell r="G493">
            <v>8851.43</v>
          </cell>
          <cell r="H493">
            <v>12049.32</v>
          </cell>
          <cell r="I493">
            <v>9943.51</v>
          </cell>
          <cell r="J493">
            <v>9742.43</v>
          </cell>
          <cell r="K493">
            <v>9734.74</v>
          </cell>
          <cell r="L493">
            <v>9561.06</v>
          </cell>
          <cell r="M493">
            <v>8494.4699999999993</v>
          </cell>
          <cell r="N493">
            <v>11177.83</v>
          </cell>
          <cell r="O493">
            <v>11411.65</v>
          </cell>
          <cell r="P493">
            <v>11731.69</v>
          </cell>
          <cell r="Q493">
            <v>123294.39</v>
          </cell>
        </row>
        <row r="494">
          <cell r="A494">
            <v>70065</v>
          </cell>
          <cell r="B494" t="str">
            <v>Vacation Pay</v>
          </cell>
          <cell r="E494">
            <v>5445.15</v>
          </cell>
          <cell r="F494">
            <v>2867.53</v>
          </cell>
          <cell r="G494">
            <v>2000.31</v>
          </cell>
          <cell r="H494">
            <v>3981.39</v>
          </cell>
          <cell r="I494">
            <v>4870.18</v>
          </cell>
          <cell r="J494">
            <v>3114.5</v>
          </cell>
          <cell r="K494">
            <v>4765.6099999999997</v>
          </cell>
          <cell r="L494">
            <v>2058.0100000000002</v>
          </cell>
          <cell r="M494">
            <v>3147.12</v>
          </cell>
          <cell r="N494">
            <v>4048.56</v>
          </cell>
          <cell r="O494">
            <v>2256.75</v>
          </cell>
          <cell r="P494">
            <v>3468.68</v>
          </cell>
          <cell r="Q494">
            <v>42023.79</v>
          </cell>
        </row>
        <row r="495">
          <cell r="A495">
            <v>70070</v>
          </cell>
          <cell r="B495" t="str">
            <v>Sick Pay</v>
          </cell>
          <cell r="E495">
            <v>334.55</v>
          </cell>
          <cell r="F495">
            <v>550.89</v>
          </cell>
          <cell r="G495">
            <v>1270.23</v>
          </cell>
          <cell r="H495">
            <v>745.77</v>
          </cell>
          <cell r="I495">
            <v>1246.57</v>
          </cell>
          <cell r="J495">
            <v>334.08</v>
          </cell>
          <cell r="K495">
            <v>365.29</v>
          </cell>
          <cell r="L495">
            <v>1258.6099999999999</v>
          </cell>
          <cell r="M495">
            <v>594.48</v>
          </cell>
          <cell r="N495">
            <v>799.28</v>
          </cell>
          <cell r="O495">
            <v>359.64</v>
          </cell>
          <cell r="P495">
            <v>428.72</v>
          </cell>
          <cell r="Q495">
            <v>8288.1099999999988</v>
          </cell>
        </row>
        <row r="496">
          <cell r="A496">
            <v>70086</v>
          </cell>
          <cell r="B496" t="str">
            <v>Safety and Training</v>
          </cell>
          <cell r="E496">
            <v>307.08999999999997</v>
          </cell>
          <cell r="F496">
            <v>-262.68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146.11000000000001</v>
          </cell>
          <cell r="N496">
            <v>550</v>
          </cell>
          <cell r="O496">
            <v>70</v>
          </cell>
          <cell r="P496">
            <v>2091.2399999999998</v>
          </cell>
          <cell r="Q496">
            <v>2901.7599999999998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912.78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912.78</v>
          </cell>
        </row>
        <row r="498">
          <cell r="A498">
            <v>70095</v>
          </cell>
          <cell r="B498" t="str">
            <v>Empl &amp; Commun Activ</v>
          </cell>
          <cell r="E498">
            <v>14055.36</v>
          </cell>
          <cell r="F498">
            <v>3129.49</v>
          </cell>
          <cell r="G498">
            <v>-8366.42</v>
          </cell>
          <cell r="H498">
            <v>1482.03</v>
          </cell>
          <cell r="I498">
            <v>4740.3999999999996</v>
          </cell>
          <cell r="J498">
            <v>5688.11</v>
          </cell>
          <cell r="K498">
            <v>11283.12</v>
          </cell>
          <cell r="L498">
            <v>21266.09</v>
          </cell>
          <cell r="M498">
            <v>1553.42</v>
          </cell>
          <cell r="N498">
            <v>3453.38</v>
          </cell>
          <cell r="O498">
            <v>4558.05</v>
          </cell>
          <cell r="P498">
            <v>3947.63</v>
          </cell>
          <cell r="Q498">
            <v>66790.659999999989</v>
          </cell>
        </row>
        <row r="499">
          <cell r="A499">
            <v>70105</v>
          </cell>
          <cell r="B499" t="str">
            <v>Employee Relocation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937.5</v>
          </cell>
          <cell r="F502">
            <v>-1250</v>
          </cell>
          <cell r="G502">
            <v>500</v>
          </cell>
          <cell r="H502">
            <v>2250</v>
          </cell>
          <cell r="I502">
            <v>250</v>
          </cell>
          <cell r="J502">
            <v>500</v>
          </cell>
          <cell r="K502">
            <v>1191.54</v>
          </cell>
          <cell r="L502">
            <v>500</v>
          </cell>
          <cell r="M502">
            <v>0</v>
          </cell>
          <cell r="N502">
            <v>0</v>
          </cell>
          <cell r="O502">
            <v>500</v>
          </cell>
          <cell r="P502">
            <v>0</v>
          </cell>
          <cell r="Q502">
            <v>5379.04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1250</v>
          </cell>
          <cell r="I504">
            <v>0</v>
          </cell>
          <cell r="J504">
            <v>0</v>
          </cell>
          <cell r="K504">
            <v>1250</v>
          </cell>
          <cell r="L504">
            <v>0</v>
          </cell>
          <cell r="M504">
            <v>500</v>
          </cell>
          <cell r="N504">
            <v>250</v>
          </cell>
          <cell r="O504">
            <v>0</v>
          </cell>
          <cell r="P504">
            <v>0</v>
          </cell>
          <cell r="Q504">
            <v>3250</v>
          </cell>
        </row>
        <row r="505">
          <cell r="A505">
            <v>70116</v>
          </cell>
          <cell r="B505" t="str">
            <v>Pension and Profit Sharing</v>
          </cell>
          <cell r="E505">
            <v>991.8</v>
          </cell>
          <cell r="F505">
            <v>1061.8</v>
          </cell>
          <cell r="G505">
            <v>1561.6</v>
          </cell>
          <cell r="H505">
            <v>1001.55</v>
          </cell>
          <cell r="I505">
            <v>1064.48</v>
          </cell>
          <cell r="J505">
            <v>880.04</v>
          </cell>
          <cell r="K505">
            <v>837.46</v>
          </cell>
          <cell r="L505">
            <v>818.44</v>
          </cell>
          <cell r="M505">
            <v>814.08</v>
          </cell>
          <cell r="N505">
            <v>1291.5999999999999</v>
          </cell>
          <cell r="O505">
            <v>832.75</v>
          </cell>
          <cell r="P505">
            <v>978.78</v>
          </cell>
          <cell r="Q505">
            <v>12134.380000000001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9455.33</v>
          </cell>
          <cell r="F510">
            <v>10366.76</v>
          </cell>
          <cell r="G510">
            <v>12777.28</v>
          </cell>
          <cell r="H510">
            <v>9429.9599999999991</v>
          </cell>
          <cell r="I510">
            <v>4111.67</v>
          </cell>
          <cell r="J510">
            <v>13752.97</v>
          </cell>
          <cell r="K510">
            <v>28825.42</v>
          </cell>
          <cell r="L510">
            <v>23366.78</v>
          </cell>
          <cell r="M510">
            <v>-1234.82</v>
          </cell>
          <cell r="N510">
            <v>8735.3799999999992</v>
          </cell>
          <cell r="O510">
            <v>11153.09</v>
          </cell>
          <cell r="P510">
            <v>9005.61</v>
          </cell>
          <cell r="Q510">
            <v>139745.43</v>
          </cell>
        </row>
        <row r="511">
          <cell r="A511">
            <v>70150</v>
          </cell>
          <cell r="B511" t="str">
            <v>Utilities</v>
          </cell>
          <cell r="E511">
            <v>1142.2</v>
          </cell>
          <cell r="F511">
            <v>1092.4000000000001</v>
          </cell>
          <cell r="G511">
            <v>1092.57</v>
          </cell>
          <cell r="H511">
            <v>1056.2</v>
          </cell>
          <cell r="I511">
            <v>971.23</v>
          </cell>
          <cell r="J511">
            <v>927.16</v>
          </cell>
          <cell r="K511">
            <v>0</v>
          </cell>
          <cell r="L511">
            <v>869.77</v>
          </cell>
          <cell r="M511">
            <v>868.91</v>
          </cell>
          <cell r="N511">
            <v>878.75</v>
          </cell>
          <cell r="O511">
            <v>973.97</v>
          </cell>
          <cell r="P511">
            <v>1678.97</v>
          </cell>
          <cell r="Q511">
            <v>11552.13</v>
          </cell>
        </row>
        <row r="512">
          <cell r="A512">
            <v>70165</v>
          </cell>
          <cell r="B512" t="str">
            <v>Communications</v>
          </cell>
          <cell r="E512">
            <v>1837.34</v>
          </cell>
          <cell r="F512">
            <v>1811.33</v>
          </cell>
          <cell r="G512">
            <v>2247.1</v>
          </cell>
          <cell r="H512">
            <v>1908.93</v>
          </cell>
          <cell r="I512">
            <v>2066.65</v>
          </cell>
          <cell r="J512">
            <v>2198.11</v>
          </cell>
          <cell r="K512">
            <v>2042.44</v>
          </cell>
          <cell r="L512">
            <v>2129.4</v>
          </cell>
          <cell r="M512">
            <v>2270.06</v>
          </cell>
          <cell r="N512">
            <v>2682.39</v>
          </cell>
          <cell r="O512">
            <v>1762.11</v>
          </cell>
          <cell r="P512">
            <v>2834.19</v>
          </cell>
          <cell r="Q512">
            <v>25790.05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156.94999999999999</v>
          </cell>
          <cell r="F514">
            <v>186.7</v>
          </cell>
          <cell r="G514">
            <v>355.41</v>
          </cell>
          <cell r="H514">
            <v>205.54</v>
          </cell>
          <cell r="I514">
            <v>168.04</v>
          </cell>
          <cell r="J514">
            <v>205.54</v>
          </cell>
          <cell r="K514">
            <v>356.92</v>
          </cell>
          <cell r="L514">
            <v>187.5</v>
          </cell>
          <cell r="M514">
            <v>75</v>
          </cell>
          <cell r="N514">
            <v>223.5</v>
          </cell>
          <cell r="O514">
            <v>226.5</v>
          </cell>
          <cell r="P514">
            <v>150</v>
          </cell>
          <cell r="Q514">
            <v>2497.6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1663.37</v>
          </cell>
          <cell r="F517">
            <v>1464.26</v>
          </cell>
          <cell r="G517">
            <v>492.87</v>
          </cell>
          <cell r="H517">
            <v>1792.31</v>
          </cell>
          <cell r="I517">
            <v>1736.3</v>
          </cell>
          <cell r="J517">
            <v>1600.37</v>
          </cell>
          <cell r="K517">
            <v>417.65</v>
          </cell>
          <cell r="L517">
            <v>1589.73</v>
          </cell>
          <cell r="M517">
            <v>1686.05</v>
          </cell>
          <cell r="N517">
            <v>1653.87</v>
          </cell>
          <cell r="O517">
            <v>1642.82</v>
          </cell>
          <cell r="P517">
            <v>1641.55</v>
          </cell>
          <cell r="Q517">
            <v>17381.149999999998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244</v>
          </cell>
          <cell r="K518">
            <v>-244</v>
          </cell>
          <cell r="L518">
            <v>0</v>
          </cell>
          <cell r="M518">
            <v>0</v>
          </cell>
          <cell r="N518">
            <v>450</v>
          </cell>
          <cell r="O518">
            <v>80</v>
          </cell>
          <cell r="P518">
            <v>5</v>
          </cell>
          <cell r="Q518">
            <v>535</v>
          </cell>
        </row>
        <row r="519">
          <cell r="A519">
            <v>70195</v>
          </cell>
          <cell r="B519" t="str">
            <v>Dues and Subscriptions</v>
          </cell>
          <cell r="E519">
            <v>734.67</v>
          </cell>
          <cell r="F519">
            <v>3500</v>
          </cell>
          <cell r="G519">
            <v>654.66999999999996</v>
          </cell>
          <cell r="H519">
            <v>3788.33</v>
          </cell>
          <cell r="I519">
            <v>831.17</v>
          </cell>
          <cell r="J519">
            <v>2522.33</v>
          </cell>
          <cell r="K519">
            <v>3255.67</v>
          </cell>
          <cell r="L519">
            <v>3419.03</v>
          </cell>
          <cell r="M519">
            <v>1208.23</v>
          </cell>
          <cell r="N519">
            <v>2099.1799999999998</v>
          </cell>
          <cell r="O519">
            <v>3420.89</v>
          </cell>
          <cell r="P519">
            <v>1716.89</v>
          </cell>
          <cell r="Q519">
            <v>27151.059999999998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225.54</v>
          </cell>
          <cell r="F521">
            <v>769.5</v>
          </cell>
          <cell r="G521">
            <v>907.05</v>
          </cell>
          <cell r="H521">
            <v>0</v>
          </cell>
          <cell r="I521">
            <v>627.9</v>
          </cell>
          <cell r="J521">
            <v>18.75</v>
          </cell>
          <cell r="K521">
            <v>51</v>
          </cell>
          <cell r="L521">
            <v>-46.5</v>
          </cell>
          <cell r="M521">
            <v>1021.88</v>
          </cell>
          <cell r="N521">
            <v>876</v>
          </cell>
          <cell r="O521">
            <v>92.25</v>
          </cell>
          <cell r="P521">
            <v>339.6</v>
          </cell>
          <cell r="Q521">
            <v>4882.97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23.53</v>
          </cell>
          <cell r="G522">
            <v>0</v>
          </cell>
          <cell r="H522">
            <v>321.41000000000003</v>
          </cell>
          <cell r="I522">
            <v>0</v>
          </cell>
          <cell r="J522">
            <v>341.1</v>
          </cell>
          <cell r="K522">
            <v>728.42</v>
          </cell>
          <cell r="L522">
            <v>-72.099999999999994</v>
          </cell>
          <cell r="M522">
            <v>0</v>
          </cell>
          <cell r="N522">
            <v>41.89</v>
          </cell>
          <cell r="O522">
            <v>0</v>
          </cell>
          <cell r="P522">
            <v>0</v>
          </cell>
          <cell r="Q522">
            <v>1384.2500000000002</v>
          </cell>
        </row>
        <row r="523">
          <cell r="A523">
            <v>70202</v>
          </cell>
          <cell r="B523" t="str">
            <v>Excursions Meetings</v>
          </cell>
          <cell r="E523">
            <v>300</v>
          </cell>
          <cell r="F523">
            <v>345.51</v>
          </cell>
          <cell r="G523">
            <v>0</v>
          </cell>
          <cell r="H523">
            <v>0</v>
          </cell>
          <cell r="I523">
            <v>485</v>
          </cell>
          <cell r="J523">
            <v>1248.75</v>
          </cell>
          <cell r="K523">
            <v>0</v>
          </cell>
          <cell r="L523">
            <v>288.39999999999998</v>
          </cell>
          <cell r="M523">
            <v>0</v>
          </cell>
          <cell r="N523">
            <v>0</v>
          </cell>
          <cell r="O523">
            <v>279</v>
          </cell>
          <cell r="P523">
            <v>0</v>
          </cell>
          <cell r="Q523">
            <v>2946.6600000000003</v>
          </cell>
        </row>
        <row r="524">
          <cell r="A524">
            <v>70203</v>
          </cell>
          <cell r="B524" t="str">
            <v>Lodging</v>
          </cell>
          <cell r="E524">
            <v>462.54</v>
          </cell>
          <cell r="F524">
            <v>0</v>
          </cell>
          <cell r="G524">
            <v>0</v>
          </cell>
          <cell r="H524">
            <v>653.4</v>
          </cell>
          <cell r="I524">
            <v>579</v>
          </cell>
          <cell r="J524">
            <v>0</v>
          </cell>
          <cell r="K524">
            <v>797.67</v>
          </cell>
          <cell r="L524">
            <v>618.57000000000005</v>
          </cell>
          <cell r="M524">
            <v>382.5</v>
          </cell>
          <cell r="N524">
            <v>140.19999999999999</v>
          </cell>
          <cell r="O524">
            <v>457.4</v>
          </cell>
          <cell r="P524">
            <v>1133.44</v>
          </cell>
          <cell r="Q524">
            <v>5224.72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592.16</v>
          </cell>
          <cell r="F526">
            <v>812.81</v>
          </cell>
          <cell r="G526">
            <v>372.79</v>
          </cell>
          <cell r="H526">
            <v>924.67</v>
          </cell>
          <cell r="I526">
            <v>591.26</v>
          </cell>
          <cell r="J526">
            <v>614.52</v>
          </cell>
          <cell r="K526">
            <v>370.59</v>
          </cell>
          <cell r="L526">
            <v>811.62</v>
          </cell>
          <cell r="M526">
            <v>291.60000000000002</v>
          </cell>
          <cell r="N526">
            <v>789.52</v>
          </cell>
          <cell r="O526">
            <v>730.2</v>
          </cell>
          <cell r="P526">
            <v>523.23</v>
          </cell>
          <cell r="Q526">
            <v>7424.9699999999993</v>
          </cell>
        </row>
        <row r="527">
          <cell r="A527">
            <v>70206</v>
          </cell>
          <cell r="B527" t="str">
            <v>Meals</v>
          </cell>
          <cell r="E527">
            <v>155.22</v>
          </cell>
          <cell r="F527">
            <v>199.8</v>
          </cell>
          <cell r="G527">
            <v>112.98</v>
          </cell>
          <cell r="H527">
            <v>115.92</v>
          </cell>
          <cell r="I527">
            <v>277.83</v>
          </cell>
          <cell r="J527">
            <v>270.38</v>
          </cell>
          <cell r="K527">
            <v>579.17999999999995</v>
          </cell>
          <cell r="L527">
            <v>-136.55000000000001</v>
          </cell>
          <cell r="M527">
            <v>50</v>
          </cell>
          <cell r="N527">
            <v>287</v>
          </cell>
          <cell r="O527">
            <v>150.02000000000001</v>
          </cell>
          <cell r="P527">
            <v>59.7</v>
          </cell>
          <cell r="Q527">
            <v>2121.48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3.75</v>
          </cell>
          <cell r="O528">
            <v>0</v>
          </cell>
          <cell r="P528">
            <v>0</v>
          </cell>
          <cell r="Q528">
            <v>3.75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7068.1</v>
          </cell>
          <cell r="F530">
            <v>6155.01</v>
          </cell>
          <cell r="G530">
            <v>3868.92</v>
          </cell>
          <cell r="H530">
            <v>3782.02</v>
          </cell>
          <cell r="I530">
            <v>2862.22</v>
          </cell>
          <cell r="J530">
            <v>4721.92</v>
          </cell>
          <cell r="K530">
            <v>5210.1099999999997</v>
          </cell>
          <cell r="L530">
            <v>4854.1400000000003</v>
          </cell>
          <cell r="M530">
            <v>4059.64</v>
          </cell>
          <cell r="N530">
            <v>7017.47</v>
          </cell>
          <cell r="O530">
            <v>1056.94</v>
          </cell>
          <cell r="P530">
            <v>7841.63</v>
          </cell>
          <cell r="Q530">
            <v>58498.12</v>
          </cell>
        </row>
        <row r="531">
          <cell r="A531">
            <v>70213</v>
          </cell>
          <cell r="B531" t="str">
            <v>P-Card Rebate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7453.96</v>
          </cell>
          <cell r="F532">
            <v>8072.47</v>
          </cell>
          <cell r="G532">
            <v>8471.26</v>
          </cell>
          <cell r="H532">
            <v>7487.53</v>
          </cell>
          <cell r="I532">
            <v>7402.35</v>
          </cell>
          <cell r="J532">
            <v>8604.07</v>
          </cell>
          <cell r="K532">
            <v>8742.07</v>
          </cell>
          <cell r="L532">
            <v>9298.84</v>
          </cell>
          <cell r="M532">
            <v>9731.43</v>
          </cell>
          <cell r="N532">
            <v>9257.65</v>
          </cell>
          <cell r="O532">
            <v>10120.43</v>
          </cell>
          <cell r="P532">
            <v>9008.27</v>
          </cell>
          <cell r="Q532">
            <v>103650.33</v>
          </cell>
        </row>
        <row r="533">
          <cell r="A533">
            <v>70215</v>
          </cell>
          <cell r="B533" t="str">
            <v>Bank Charges</v>
          </cell>
          <cell r="E533">
            <v>520.58000000000004</v>
          </cell>
          <cell r="F533">
            <v>527.17999999999995</v>
          </cell>
          <cell r="G533">
            <v>539.19000000000005</v>
          </cell>
          <cell r="H533">
            <v>530.33000000000004</v>
          </cell>
          <cell r="I533">
            <v>471.57</v>
          </cell>
          <cell r="J533">
            <v>491.42</v>
          </cell>
          <cell r="K533">
            <v>465.31</v>
          </cell>
          <cell r="L533">
            <v>559.30999999999995</v>
          </cell>
          <cell r="M533">
            <v>476.99</v>
          </cell>
          <cell r="N533">
            <v>385.37</v>
          </cell>
          <cell r="O533">
            <v>367.56</v>
          </cell>
          <cell r="P533">
            <v>638.20000000000005</v>
          </cell>
          <cell r="Q533">
            <v>5973.01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2100</v>
          </cell>
          <cell r="F536">
            <v>-679.79</v>
          </cell>
          <cell r="G536">
            <v>0</v>
          </cell>
          <cell r="H536">
            <v>31.64</v>
          </cell>
          <cell r="I536">
            <v>0</v>
          </cell>
          <cell r="J536">
            <v>0</v>
          </cell>
          <cell r="K536">
            <v>500</v>
          </cell>
          <cell r="L536">
            <v>710.94</v>
          </cell>
          <cell r="M536">
            <v>0</v>
          </cell>
          <cell r="N536">
            <v>3049.29</v>
          </cell>
          <cell r="O536">
            <v>5336.83</v>
          </cell>
          <cell r="P536">
            <v>0</v>
          </cell>
          <cell r="Q536">
            <v>11048.91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25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25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134.16</v>
          </cell>
          <cell r="F540">
            <v>0</v>
          </cell>
          <cell r="G540">
            <v>198.36</v>
          </cell>
          <cell r="H540">
            <v>3699.71</v>
          </cell>
          <cell r="I540">
            <v>1056.02</v>
          </cell>
          <cell r="J540">
            <v>682.19</v>
          </cell>
          <cell r="K540">
            <v>3008.78</v>
          </cell>
          <cell r="L540">
            <v>-2300.2800000000002</v>
          </cell>
          <cell r="M540">
            <v>3301.28</v>
          </cell>
          <cell r="N540">
            <v>0.2</v>
          </cell>
          <cell r="O540">
            <v>-0.2</v>
          </cell>
          <cell r="P540">
            <v>1207.32</v>
          </cell>
          <cell r="Q540">
            <v>10987.54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324.20999999999998</v>
          </cell>
          <cell r="F542">
            <v>333.23</v>
          </cell>
          <cell r="G542">
            <v>333.23</v>
          </cell>
          <cell r="H542">
            <v>333.23</v>
          </cell>
          <cell r="I542">
            <v>333.23</v>
          </cell>
          <cell r="J542">
            <v>333.23</v>
          </cell>
          <cell r="K542">
            <v>333.23</v>
          </cell>
          <cell r="L542">
            <v>300.73</v>
          </cell>
          <cell r="M542">
            <v>300.73</v>
          </cell>
          <cell r="N542">
            <v>300.73</v>
          </cell>
          <cell r="O542">
            <v>300.86</v>
          </cell>
          <cell r="P542">
            <v>300.86</v>
          </cell>
          <cell r="Q542">
            <v>3827.5000000000005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659.25</v>
          </cell>
          <cell r="G545">
            <v>168.64</v>
          </cell>
          <cell r="H545">
            <v>0</v>
          </cell>
          <cell r="I545">
            <v>900</v>
          </cell>
          <cell r="J545">
            <v>168.64</v>
          </cell>
          <cell r="K545">
            <v>-900</v>
          </cell>
          <cell r="L545">
            <v>0</v>
          </cell>
          <cell r="M545">
            <v>168.64</v>
          </cell>
          <cell r="N545">
            <v>0</v>
          </cell>
          <cell r="O545">
            <v>548.44000000000005</v>
          </cell>
          <cell r="P545">
            <v>243.29</v>
          </cell>
          <cell r="Q545">
            <v>1956.8999999999996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3633</v>
          </cell>
          <cell r="F549">
            <v>3633</v>
          </cell>
          <cell r="G549">
            <v>4280.66</v>
          </cell>
          <cell r="H549">
            <v>5100.2</v>
          </cell>
          <cell r="I549">
            <v>5100.2</v>
          </cell>
          <cell r="J549">
            <v>5100.2</v>
          </cell>
          <cell r="K549">
            <v>6353.54</v>
          </cell>
          <cell r="L549">
            <v>4787.74</v>
          </cell>
          <cell r="M549">
            <v>4507.07</v>
          </cell>
          <cell r="N549">
            <v>4985.55</v>
          </cell>
          <cell r="O549">
            <v>5021.75</v>
          </cell>
          <cell r="P549">
            <v>4949.34</v>
          </cell>
          <cell r="Q549">
            <v>57452.25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3053.24</v>
          </cell>
          <cell r="F551">
            <v>27123.4</v>
          </cell>
          <cell r="G551">
            <v>1994.05</v>
          </cell>
          <cell r="H551">
            <v>25497.25</v>
          </cell>
          <cell r="I551">
            <v>4148.7299999999996</v>
          </cell>
          <cell r="J551">
            <v>12634.95</v>
          </cell>
          <cell r="K551">
            <v>2733.27</v>
          </cell>
          <cell r="L551">
            <v>28900.27</v>
          </cell>
          <cell r="M551">
            <v>2744.08</v>
          </cell>
          <cell r="N551">
            <v>23341.62</v>
          </cell>
          <cell r="O551">
            <v>2653.19</v>
          </cell>
          <cell r="P551">
            <v>25630.6</v>
          </cell>
          <cell r="Q551">
            <v>160454.65000000002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435.77</v>
          </cell>
          <cell r="G553">
            <v>693.82</v>
          </cell>
          <cell r="H553">
            <v>0</v>
          </cell>
          <cell r="I553">
            <v>0</v>
          </cell>
          <cell r="J553">
            <v>0</v>
          </cell>
          <cell r="K553">
            <v>71.819999999999993</v>
          </cell>
          <cell r="L553">
            <v>73.77</v>
          </cell>
          <cell r="M553">
            <v>0</v>
          </cell>
          <cell r="N553">
            <v>0</v>
          </cell>
          <cell r="O553">
            <v>0</v>
          </cell>
          <cell r="P553">
            <v>561.86</v>
          </cell>
          <cell r="Q553">
            <v>1837.04</v>
          </cell>
        </row>
        <row r="554">
          <cell r="A554">
            <v>70310</v>
          </cell>
          <cell r="B554" t="str">
            <v>Bad Debt Provision</v>
          </cell>
          <cell r="E554">
            <v>-38144.620000000003</v>
          </cell>
          <cell r="F554">
            <v>34133.97</v>
          </cell>
          <cell r="G554">
            <v>-43595.040000000001</v>
          </cell>
          <cell r="H554">
            <v>39178.03</v>
          </cell>
          <cell r="I554">
            <v>-23435.439999999999</v>
          </cell>
          <cell r="J554">
            <v>54303.69</v>
          </cell>
          <cell r="K554">
            <v>-33171.480000000003</v>
          </cell>
          <cell r="L554">
            <v>54213.2</v>
          </cell>
          <cell r="M554">
            <v>-34096.239999999998</v>
          </cell>
          <cell r="N554">
            <v>57772.45</v>
          </cell>
          <cell r="O554">
            <v>-39518.949999999997</v>
          </cell>
          <cell r="P554">
            <v>53267.67</v>
          </cell>
          <cell r="Q554">
            <v>80907.239999999991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6198.28</v>
          </cell>
          <cell r="F556">
            <v>9319.4599999999991</v>
          </cell>
          <cell r="G556">
            <v>5273.3</v>
          </cell>
          <cell r="H556">
            <v>8215.32</v>
          </cell>
          <cell r="I556">
            <v>5615.84</v>
          </cell>
          <cell r="J556">
            <v>3201.73</v>
          </cell>
          <cell r="K556">
            <v>4767.67</v>
          </cell>
          <cell r="L556">
            <v>2810.14</v>
          </cell>
          <cell r="M556">
            <v>5490.95</v>
          </cell>
          <cell r="N556">
            <v>4968.87</v>
          </cell>
          <cell r="O556">
            <v>5918.1</v>
          </cell>
          <cell r="P556">
            <v>0</v>
          </cell>
          <cell r="Q556">
            <v>61779.659999999996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-78.28</v>
          </cell>
          <cell r="G563">
            <v>0</v>
          </cell>
          <cell r="H563">
            <v>-123.75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-202.03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38.020000000000003</v>
          </cell>
          <cell r="M564">
            <v>0</v>
          </cell>
          <cell r="N564">
            <v>-38.020000000000003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135458.46000000002</v>
          </cell>
          <cell r="F575">
            <v>208641.47999999992</v>
          </cell>
          <cell r="G575">
            <v>98781.099999999962</v>
          </cell>
          <cell r="H575">
            <v>225439.98</v>
          </cell>
          <cell r="I575">
            <v>124024.28</v>
          </cell>
          <cell r="J575">
            <v>224140.84000000008</v>
          </cell>
          <cell r="K575">
            <v>154049.73000000004</v>
          </cell>
          <cell r="L575">
            <v>264592.3</v>
          </cell>
          <cell r="M575">
            <v>109926.17</v>
          </cell>
          <cell r="N575">
            <v>249406.65000000005</v>
          </cell>
          <cell r="O575">
            <v>123801.06999999996</v>
          </cell>
          <cell r="P575">
            <v>250967.55000000005</v>
          </cell>
          <cell r="Q575">
            <v>2169229.61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95576.95</v>
          </cell>
          <cell r="F578">
            <v>93754.57</v>
          </cell>
          <cell r="G578">
            <v>96892.32</v>
          </cell>
          <cell r="H578">
            <v>96287.7</v>
          </cell>
          <cell r="I578">
            <v>98950.95</v>
          </cell>
          <cell r="J578">
            <v>99254.64</v>
          </cell>
          <cell r="K578">
            <v>97352.26</v>
          </cell>
          <cell r="L578">
            <v>97777.96</v>
          </cell>
          <cell r="M578">
            <v>98592.93</v>
          </cell>
          <cell r="N578">
            <v>101400.48</v>
          </cell>
          <cell r="O578">
            <v>100544.01</v>
          </cell>
          <cell r="P578">
            <v>100617.72</v>
          </cell>
          <cell r="Q578">
            <v>1177002.49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95576.95</v>
          </cell>
          <cell r="F580">
            <v>93754.57</v>
          </cell>
          <cell r="G580">
            <v>96892.32</v>
          </cell>
          <cell r="H580">
            <v>96287.7</v>
          </cell>
          <cell r="I580">
            <v>98950.95</v>
          </cell>
          <cell r="J580">
            <v>99254.64</v>
          </cell>
          <cell r="K580">
            <v>97352.26</v>
          </cell>
          <cell r="L580">
            <v>97777.96</v>
          </cell>
          <cell r="M580">
            <v>98592.93</v>
          </cell>
          <cell r="N580">
            <v>101400.48</v>
          </cell>
          <cell r="O580">
            <v>100544.01</v>
          </cell>
          <cell r="P580">
            <v>100617.72</v>
          </cell>
          <cell r="Q580">
            <v>1177002.49</v>
          </cell>
        </row>
        <row r="582">
          <cell r="A582" t="str">
            <v>Total SG&amp;A</v>
          </cell>
          <cell r="E582">
            <v>246511.28000000003</v>
          </cell>
          <cell r="F582">
            <v>305793.68999999994</v>
          </cell>
          <cell r="G582">
            <v>203965.25999999998</v>
          </cell>
          <cell r="H582">
            <v>328473.28999999998</v>
          </cell>
          <cell r="I582">
            <v>228706.00999999998</v>
          </cell>
          <cell r="J582">
            <v>331450.5400000001</v>
          </cell>
          <cell r="K582">
            <v>256165.84000000005</v>
          </cell>
          <cell r="L582">
            <v>365954.82</v>
          </cell>
          <cell r="M582">
            <v>239060.30999999997</v>
          </cell>
          <cell r="N582">
            <v>379132.25000000006</v>
          </cell>
          <cell r="O582">
            <v>228004.79999999996</v>
          </cell>
          <cell r="P582">
            <v>390132.22000000003</v>
          </cell>
          <cell r="Q582">
            <v>3503350.3099999996</v>
          </cell>
        </row>
        <row r="584">
          <cell r="A584" t="str">
            <v>EBITDA</v>
          </cell>
          <cell r="E584">
            <v>712085.01999999979</v>
          </cell>
          <cell r="F584">
            <v>772605.35999999987</v>
          </cell>
          <cell r="G584">
            <v>776716.52999999991</v>
          </cell>
          <cell r="H584">
            <v>731539.77</v>
          </cell>
          <cell r="I584">
            <v>769618.66999999934</v>
          </cell>
          <cell r="J584">
            <v>552555.60000000033</v>
          </cell>
          <cell r="K584">
            <v>743010.76999999932</v>
          </cell>
          <cell r="L584">
            <v>663397.72999999952</v>
          </cell>
          <cell r="M584">
            <v>766161.14</v>
          </cell>
          <cell r="N584">
            <v>683037.77000000048</v>
          </cell>
          <cell r="O584">
            <v>782671.56999999972</v>
          </cell>
          <cell r="P584">
            <v>621819.83000000031</v>
          </cell>
          <cell r="Q584">
            <v>8575219.7600000016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128653.02</v>
          </cell>
          <cell r="F588">
            <v>131370.81</v>
          </cell>
          <cell r="G588">
            <v>131344.75</v>
          </cell>
          <cell r="H588">
            <v>130833.62</v>
          </cell>
          <cell r="I588">
            <v>128898.54</v>
          </cell>
          <cell r="J588">
            <v>124756.98</v>
          </cell>
          <cell r="K588">
            <v>129780.01</v>
          </cell>
          <cell r="L588">
            <v>124499.33</v>
          </cell>
          <cell r="M588">
            <v>116250.86</v>
          </cell>
          <cell r="N588">
            <v>116469.34</v>
          </cell>
          <cell r="O588">
            <v>115552.67</v>
          </cell>
          <cell r="P588">
            <v>115400.84</v>
          </cell>
          <cell r="Q588">
            <v>1493810.77</v>
          </cell>
        </row>
        <row r="589">
          <cell r="A589">
            <v>54260</v>
          </cell>
          <cell r="B589" t="str">
            <v>Depreciation</v>
          </cell>
          <cell r="E589">
            <v>44644.21</v>
          </cell>
          <cell r="F589">
            <v>45130.14</v>
          </cell>
          <cell r="G589">
            <v>45176.2</v>
          </cell>
          <cell r="H589">
            <v>45736.24</v>
          </cell>
          <cell r="I589">
            <v>45872.49</v>
          </cell>
          <cell r="J589">
            <v>46097.22</v>
          </cell>
          <cell r="K589">
            <v>46974.19</v>
          </cell>
          <cell r="L589">
            <v>47668</v>
          </cell>
          <cell r="M589">
            <v>47777.17</v>
          </cell>
          <cell r="N589">
            <v>47529.919999999998</v>
          </cell>
          <cell r="O589">
            <v>47583.6</v>
          </cell>
          <cell r="P589">
            <v>47682.03</v>
          </cell>
          <cell r="Q589">
            <v>557871.40999999992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5579.13</v>
          </cell>
          <cell r="F591">
            <v>5579.15</v>
          </cell>
          <cell r="G591">
            <v>5579.14</v>
          </cell>
          <cell r="H591">
            <v>5579.12</v>
          </cell>
          <cell r="I591">
            <v>5579.14</v>
          </cell>
          <cell r="J591">
            <v>5579.19</v>
          </cell>
          <cell r="K591">
            <v>5579.09</v>
          </cell>
          <cell r="L591">
            <v>5579.1</v>
          </cell>
          <cell r="M591">
            <v>5521.44</v>
          </cell>
          <cell r="N591">
            <v>5521.33</v>
          </cell>
          <cell r="O591">
            <v>5521.37</v>
          </cell>
          <cell r="P591">
            <v>5521.3</v>
          </cell>
          <cell r="Q591">
            <v>66718.5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819.53</v>
          </cell>
          <cell r="F594">
            <v>819.52</v>
          </cell>
          <cell r="G594">
            <v>819.52</v>
          </cell>
          <cell r="H594">
            <v>819.45</v>
          </cell>
          <cell r="I594">
            <v>622.97</v>
          </cell>
          <cell r="J594">
            <v>622.99</v>
          </cell>
          <cell r="K594">
            <v>622.98</v>
          </cell>
          <cell r="L594">
            <v>622.91</v>
          </cell>
          <cell r="M594">
            <v>451.09</v>
          </cell>
          <cell r="N594">
            <v>451.1</v>
          </cell>
          <cell r="O594">
            <v>430.18</v>
          </cell>
          <cell r="P594">
            <v>386.57</v>
          </cell>
          <cell r="Q594">
            <v>7488.8099999999995</v>
          </cell>
        </row>
        <row r="595">
          <cell r="A595" t="str">
            <v>Total Depreciation</v>
          </cell>
          <cell r="E595">
            <v>179695.89</v>
          </cell>
          <cell r="F595">
            <v>182899.62</v>
          </cell>
          <cell r="G595">
            <v>182919.61000000002</v>
          </cell>
          <cell r="H595">
            <v>182968.43</v>
          </cell>
          <cell r="I595">
            <v>180973.14</v>
          </cell>
          <cell r="J595">
            <v>177056.38</v>
          </cell>
          <cell r="K595">
            <v>182956.27000000002</v>
          </cell>
          <cell r="L595">
            <v>178369.34000000003</v>
          </cell>
          <cell r="M595">
            <v>170000.56</v>
          </cell>
          <cell r="N595">
            <v>169971.69</v>
          </cell>
          <cell r="O595">
            <v>169087.81999999998</v>
          </cell>
          <cell r="P595">
            <v>168990.74</v>
          </cell>
          <cell r="Q595">
            <v>2125889.4899999998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1987.84</v>
          </cell>
          <cell r="F605">
            <v>1987.84</v>
          </cell>
          <cell r="G605">
            <v>1987.83</v>
          </cell>
          <cell r="H605">
            <v>1987.84</v>
          </cell>
          <cell r="I605">
            <v>1987.83</v>
          </cell>
          <cell r="J605">
            <v>1987.83</v>
          </cell>
          <cell r="K605">
            <v>1987.84</v>
          </cell>
          <cell r="L605">
            <v>1987.8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15902.65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1987.84</v>
          </cell>
          <cell r="F609">
            <v>1987.84</v>
          </cell>
          <cell r="G609">
            <v>1987.83</v>
          </cell>
          <cell r="H609">
            <v>1987.84</v>
          </cell>
          <cell r="I609">
            <v>1987.83</v>
          </cell>
          <cell r="J609">
            <v>1987.83</v>
          </cell>
          <cell r="K609">
            <v>1987.84</v>
          </cell>
          <cell r="L609">
            <v>1987.8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15902.65</v>
          </cell>
        </row>
        <row r="611">
          <cell r="A611" t="str">
            <v>Total DDA</v>
          </cell>
          <cell r="E611">
            <v>181683.73</v>
          </cell>
          <cell r="F611">
            <v>184887.46</v>
          </cell>
          <cell r="G611">
            <v>184907.44</v>
          </cell>
          <cell r="H611">
            <v>184956.27</v>
          </cell>
          <cell r="I611">
            <v>182960.97</v>
          </cell>
          <cell r="J611">
            <v>179044.21</v>
          </cell>
          <cell r="K611">
            <v>184944.11000000002</v>
          </cell>
          <cell r="L611">
            <v>180357.14</v>
          </cell>
          <cell r="M611">
            <v>170000.56</v>
          </cell>
          <cell r="N611">
            <v>169971.69</v>
          </cell>
          <cell r="O611">
            <v>169087.81999999998</v>
          </cell>
          <cell r="P611">
            <v>168990.74</v>
          </cell>
          <cell r="Q611">
            <v>2141792.1399999997</v>
          </cell>
        </row>
        <row r="613">
          <cell r="A613" t="str">
            <v>EBIT</v>
          </cell>
          <cell r="E613">
            <v>530401.2899999998</v>
          </cell>
          <cell r="F613">
            <v>587717.89999999991</v>
          </cell>
          <cell r="G613">
            <v>591809.08999999985</v>
          </cell>
          <cell r="H613">
            <v>546583.5</v>
          </cell>
          <cell r="I613">
            <v>586657.69999999937</v>
          </cell>
          <cell r="J613">
            <v>373511.39000000036</v>
          </cell>
          <cell r="K613">
            <v>558066.65999999933</v>
          </cell>
          <cell r="L613">
            <v>483040.5899999995</v>
          </cell>
          <cell r="M613">
            <v>596160.58000000007</v>
          </cell>
          <cell r="N613">
            <v>513066.08000000048</v>
          </cell>
          <cell r="O613">
            <v>613583.74999999977</v>
          </cell>
          <cell r="P613">
            <v>452829.09000000032</v>
          </cell>
          <cell r="Q613">
            <v>6433427.620000002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530401.2899999998</v>
          </cell>
          <cell r="F633">
            <v>587717.89999999991</v>
          </cell>
          <cell r="G633">
            <v>591809.08999999985</v>
          </cell>
          <cell r="H633">
            <v>546583.5</v>
          </cell>
          <cell r="I633">
            <v>586657.69999999937</v>
          </cell>
          <cell r="J633">
            <v>373511.39000000036</v>
          </cell>
          <cell r="K633">
            <v>558066.65999999933</v>
          </cell>
          <cell r="L633">
            <v>483040.5899999995</v>
          </cell>
          <cell r="M633">
            <v>596160.58000000007</v>
          </cell>
          <cell r="N633">
            <v>513066.08000000048</v>
          </cell>
          <cell r="O633">
            <v>613583.74999999977</v>
          </cell>
          <cell r="P633">
            <v>452829.09000000032</v>
          </cell>
          <cell r="Q633">
            <v>6433427.620000002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530401.2899999998</v>
          </cell>
          <cell r="F639">
            <v>587717.89999999991</v>
          </cell>
          <cell r="G639">
            <v>591809.08999999985</v>
          </cell>
          <cell r="H639">
            <v>546583.5</v>
          </cell>
          <cell r="I639">
            <v>586657.69999999937</v>
          </cell>
          <cell r="J639">
            <v>373511.39000000036</v>
          </cell>
          <cell r="K639">
            <v>558066.65999999933</v>
          </cell>
          <cell r="L639">
            <v>483040.5899999995</v>
          </cell>
          <cell r="M639">
            <v>596160.58000000007</v>
          </cell>
          <cell r="N639">
            <v>513066.08000000048</v>
          </cell>
          <cell r="O639">
            <v>613583.74999999977</v>
          </cell>
          <cell r="P639">
            <v>452829.09000000032</v>
          </cell>
          <cell r="Q639">
            <v>6433427.620000002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530401.2899999998</v>
          </cell>
          <cell r="F646">
            <v>587717.89999999991</v>
          </cell>
          <cell r="G646">
            <v>591809.08999999985</v>
          </cell>
          <cell r="H646">
            <v>546583.5</v>
          </cell>
          <cell r="I646">
            <v>586657.69999999937</v>
          </cell>
          <cell r="J646">
            <v>373511.39000000036</v>
          </cell>
          <cell r="K646">
            <v>558066.65999999933</v>
          </cell>
          <cell r="L646">
            <v>483040.5899999995</v>
          </cell>
          <cell r="M646">
            <v>596160.58000000007</v>
          </cell>
          <cell r="N646">
            <v>513066.08000000048</v>
          </cell>
          <cell r="O646">
            <v>613583.74999999977</v>
          </cell>
          <cell r="P646">
            <v>452829.09000000032</v>
          </cell>
          <cell r="Q646">
            <v>6433427.620000002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530401.2899999998</v>
          </cell>
          <cell r="F652">
            <v>587717.89999999991</v>
          </cell>
          <cell r="G652">
            <v>591809.08999999985</v>
          </cell>
          <cell r="H652">
            <v>546583.5</v>
          </cell>
          <cell r="I652">
            <v>586657.69999999937</v>
          </cell>
          <cell r="J652">
            <v>373511.39000000036</v>
          </cell>
          <cell r="K652">
            <v>558066.65999999933</v>
          </cell>
          <cell r="L652">
            <v>483040.5899999995</v>
          </cell>
          <cell r="M652">
            <v>596160.58000000007</v>
          </cell>
          <cell r="N652">
            <v>513066.08000000048</v>
          </cell>
          <cell r="O652">
            <v>613583.74999999977</v>
          </cell>
          <cell r="P652">
            <v>452829.09000000032</v>
          </cell>
          <cell r="Q652">
            <v>6433427.620000002</v>
          </cell>
        </row>
        <row r="654">
          <cell r="A654" t="str">
            <v>Net Income Attributable to Waste Connections per categories</v>
          </cell>
          <cell r="E654">
            <v>530401.29</v>
          </cell>
          <cell r="F654">
            <v>587717.9</v>
          </cell>
          <cell r="G654">
            <v>591809.09</v>
          </cell>
          <cell r="H654">
            <v>546583.5</v>
          </cell>
          <cell r="I654">
            <v>586657.69999999995</v>
          </cell>
          <cell r="J654">
            <v>373511.39</v>
          </cell>
          <cell r="K654">
            <v>558066.66</v>
          </cell>
          <cell r="L654">
            <v>483040.59</v>
          </cell>
          <cell r="M654">
            <v>596160.57999999996</v>
          </cell>
          <cell r="N654">
            <v>513066.08</v>
          </cell>
          <cell r="O654">
            <v>613583.75</v>
          </cell>
          <cell r="P654">
            <v>452829.09</v>
          </cell>
        </row>
      </sheetData>
      <sheetData sheetId="6" refreshError="1"/>
      <sheetData sheetId="7" refreshError="1">
        <row r="18">
          <cell r="Z18">
            <v>0.33073677436726834</v>
          </cell>
        </row>
        <row r="20">
          <cell r="AC20">
            <v>0.2095860832011289</v>
          </cell>
          <cell r="AK20">
            <v>0.43549015768657823</v>
          </cell>
        </row>
        <row r="39">
          <cell r="AC39">
            <v>0.37964780853584096</v>
          </cell>
        </row>
        <row r="40">
          <cell r="AC40">
            <v>0.36547527560558957</v>
          </cell>
        </row>
        <row r="120">
          <cell r="AE120">
            <v>0.43886061148837213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PL_ActReview"/>
      <sheetName val="PL_ActReview2"/>
      <sheetName val="BS_Close"/>
      <sheetName val="PL_ActTranx"/>
      <sheetName val="IS200PL"/>
      <sheetName val="IS210PL"/>
      <sheetName val="ProjRevCheck"/>
      <sheetName val="BDebtCheck"/>
      <sheetName val="52901Check"/>
      <sheetName val="ICCheck"/>
      <sheetName val="BSCheck"/>
      <sheetName val="BadJECheck"/>
      <sheetName val="JE_Review"/>
      <sheetName val="Proj1"/>
      <sheetName val="Proj2"/>
    </sheetNames>
    <sheetDataSet>
      <sheetData sheetId="0"/>
      <sheetData sheetId="1">
        <row r="2">
          <cell r="S2" t="str">
            <v>P&amp;L Close Report</v>
          </cell>
        </row>
        <row r="3">
          <cell r="S3" t="str">
            <v>P&amp;L Close Report 2</v>
          </cell>
        </row>
        <row r="4">
          <cell r="S4" t="str">
            <v>BS Close Report</v>
          </cell>
        </row>
        <row r="5">
          <cell r="S5" t="str">
            <v>IS 200 - PL Review</v>
          </cell>
        </row>
        <row r="6">
          <cell r="S6" t="str">
            <v>IS 210 - PL Review</v>
          </cell>
        </row>
        <row r="7">
          <cell r="S7" t="str">
            <v>P&amp;L Tranx Report</v>
          </cell>
        </row>
        <row r="8">
          <cell r="S8" t="str">
            <v>JE Review Report</v>
          </cell>
        </row>
        <row r="9">
          <cell r="S9" t="str">
            <v>Corp: Rev/Proj Check</v>
          </cell>
        </row>
        <row r="10">
          <cell r="S10" t="str">
            <v>Corp: 52901 Check</v>
          </cell>
        </row>
        <row r="11">
          <cell r="S11" t="str">
            <v>Corp: BS Check</v>
          </cell>
        </row>
        <row r="12">
          <cell r="S12" t="str">
            <v>Corp: Bad Debt Check</v>
          </cell>
        </row>
        <row r="13">
          <cell r="S13" t="str">
            <v>Corp: IC Check</v>
          </cell>
        </row>
        <row r="14">
          <cell r="S14" t="str">
            <v>Corp: JE Neg Check</v>
          </cell>
        </row>
        <row r="15">
          <cell r="S15" t="str">
            <v>Proj Review Report</v>
          </cell>
        </row>
        <row r="16">
          <cell r="S16" t="str">
            <v>Proj Review Report 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A, Certification"/>
      <sheetName val="OrgControl"/>
      <sheetName val="InsuranceAccident"/>
      <sheetName val="bsasset"/>
      <sheetName val="bsliab"/>
      <sheetName val="FixedAssets"/>
      <sheetName val="RetainedEarnings"/>
      <sheetName val="Income Statement"/>
      <sheetName val="RevenuesCust"/>
      <sheetName val="Recycle"/>
      <sheetName val="contracts"/>
      <sheetName val="GarbageDisp"/>
      <sheetName val="RecycleProcessing"/>
      <sheetName val="Payroll"/>
      <sheetName val="Fee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A, Certification"/>
      <sheetName val="OrgControl"/>
      <sheetName val="InsuranceAccident"/>
      <sheetName val="bsasset"/>
      <sheetName val="bsliab"/>
      <sheetName val="FixedAssets"/>
      <sheetName val="RetainedEarnings"/>
      <sheetName val="Income Statement"/>
      <sheetName val="RevenuesCust"/>
      <sheetName val="Recycle"/>
      <sheetName val="contracts"/>
      <sheetName val="GarbageDisp"/>
      <sheetName val="RecycleProcessing"/>
      <sheetName val="Payroll"/>
      <sheetName val="Fee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/>
      <sheetData sheetId="1"/>
      <sheetData sheetId="2" refreshError="1"/>
      <sheetData sheetId="3">
        <row r="5">
          <cell r="D5">
            <v>10.71</v>
          </cell>
        </row>
      </sheetData>
      <sheetData sheetId="4">
        <row r="6">
          <cell r="F6" t="str">
            <v>Time Series</v>
          </cell>
        </row>
      </sheetData>
      <sheetData sheetId="5">
        <row r="4">
          <cell r="B4" t="str">
            <v>P&amp;L Trend</v>
          </cell>
          <cell r="D4" t="str">
            <v>(no extension)</v>
          </cell>
          <cell r="AA4" t="str">
            <v>XLS</v>
          </cell>
        </row>
        <row r="5">
          <cell r="B5" t="str">
            <v>Ereports</v>
          </cell>
          <cell r="AA5" t="str">
            <v>XLS5</v>
          </cell>
        </row>
        <row r="6">
          <cell r="B6" t="str">
            <v>Ereports</v>
          </cell>
          <cell r="D6" t="str">
            <v>(XLS file format only)</v>
          </cell>
          <cell r="AA6" t="str">
            <v>CSV</v>
          </cell>
        </row>
        <row r="7">
          <cell r="AA7" t="str">
            <v>PRN</v>
          </cell>
        </row>
        <row r="8">
          <cell r="D8" t="str">
            <v>Source Tab Name:</v>
          </cell>
          <cell r="AA8" t="str">
            <v>WK1</v>
          </cell>
        </row>
        <row r="9">
          <cell r="B9" t="b">
            <v>1</v>
          </cell>
          <cell r="D9" t="str">
            <v>Target Tab Name:</v>
          </cell>
          <cell r="AA9" t="str">
            <v>WK4</v>
          </cell>
        </row>
        <row r="10">
          <cell r="B10" t="b">
            <v>0</v>
          </cell>
          <cell r="D10" t="str">
            <v>Retain Excel Formulas:</v>
          </cell>
          <cell r="AA10" t="str">
            <v>HTML</v>
          </cell>
        </row>
        <row r="11">
          <cell r="B11" t="b">
            <v>0</v>
          </cell>
          <cell r="D11" t="str">
            <v>Protect with Password:</v>
          </cell>
        </row>
        <row r="12">
          <cell r="D12" t="str">
            <v>Password:</v>
          </cell>
        </row>
        <row r="13">
          <cell r="D13" t="str">
            <v>Top Left Cell to Lock:</v>
          </cell>
        </row>
        <row r="14">
          <cell r="D14" t="str">
            <v>Bottom Right Cell to Lock:</v>
          </cell>
        </row>
        <row r="17">
          <cell r="D17" t="str">
            <v>Column with Delete Chars:</v>
          </cell>
        </row>
        <row r="18">
          <cell r="B18" t="str">
            <v>brentd@wcnx.org</v>
          </cell>
        </row>
        <row r="19">
          <cell r="B19" t="b">
            <v>1</v>
          </cell>
        </row>
        <row r="20">
          <cell r="B20" t="b">
            <v>0</v>
          </cell>
          <cell r="D20" t="str">
            <v>Columns to Delete:</v>
          </cell>
        </row>
        <row r="26">
          <cell r="B26" t="str">
            <v>C</v>
          </cell>
        </row>
        <row r="31">
          <cell r="D31" t="str">
            <v>Rows to Delete:</v>
          </cell>
        </row>
      </sheetData>
      <sheetData sheetId="6" refreshError="1"/>
      <sheetData sheetId="7">
        <row r="11">
          <cell r="D11">
            <v>47001</v>
          </cell>
          <cell r="F11">
            <v>1843.92</v>
          </cell>
          <cell r="G11">
            <v>5768.4</v>
          </cell>
          <cell r="H11">
            <v>6357.6</v>
          </cell>
          <cell r="I11">
            <v>4940.2700000000004</v>
          </cell>
          <cell r="J11">
            <v>4133.1400000000003</v>
          </cell>
          <cell r="K11">
            <v>434.11</v>
          </cell>
          <cell r="L11">
            <v>2232.0700000000002</v>
          </cell>
          <cell r="M11">
            <v>3534.05</v>
          </cell>
          <cell r="N11">
            <v>14494.59</v>
          </cell>
          <cell r="O11">
            <v>13165.37</v>
          </cell>
          <cell r="P11">
            <v>8843.58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A, Certification, pg 1-2"/>
      <sheetName val="OrgControl, pg 3"/>
      <sheetName val="BS-Assets, pg 4"/>
      <sheetName val="BS-Liab, pg 5"/>
      <sheetName val="FixedAssets, pg 6"/>
      <sheetName val="Income Statement, pg 7"/>
      <sheetName val="RevenuesCust, pg 8"/>
      <sheetName val="Recyc-YW, pg 9"/>
      <sheetName val="contracts, pg 10"/>
      <sheetName val="GarbageDisp, pg 11"/>
      <sheetName val="RecycleProcessing, pg 12"/>
      <sheetName val="RetainEarn, pg 13"/>
      <sheetName val="Payroll, pg 14"/>
      <sheetName val="Fuel, pg 15"/>
      <sheetName val="FeeCalc, pg 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G Nonpublic 2018 V5.0"/>
    </sheetNames>
    <sheetDataSet>
      <sheetData sheetId="0">
        <row r="55">
          <cell r="W55">
            <v>5.7225999999999999</v>
          </cell>
          <cell r="Y55">
            <v>5.6985000000000001</v>
          </cell>
        </row>
        <row r="56">
          <cell r="W56">
            <v>5.7082699999999997</v>
          </cell>
          <cell r="Y56">
            <v>5.6921999999999997</v>
          </cell>
        </row>
        <row r="58">
          <cell r="X58">
            <v>0.68367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Truck Schedule"/>
      <sheetName val="Jun 2011 FAR"/>
      <sheetName val="Scrap List"/>
      <sheetName val="Sheet1"/>
      <sheetName val="Sheet2"/>
      <sheetName val="Sheet3"/>
      <sheetName val="Sheet4"/>
      <sheetName val="Feb'12 FAR Data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Truck Schedule"/>
      <sheetName val="Jun 2011 FAR"/>
      <sheetName val="Scrap List"/>
      <sheetName val="Sheet1"/>
      <sheetName val="Sheet2"/>
      <sheetName val="Sheet3"/>
      <sheetName val="Sheet4"/>
      <sheetName val="Feb'12 FAR Data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8"/>
      <sheetName val="2009"/>
      <sheetName val="Sheet3"/>
    </sheetNames>
    <sheetDataSet>
      <sheetData sheetId="0" refreshError="1">
        <row r="3">
          <cell r="C3">
            <v>39783</v>
          </cell>
        </row>
      </sheetData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4MthProj1"/>
      <sheetName val="4MthProj2"/>
      <sheetName val="PL_ActReview"/>
      <sheetName val="PL_ActReview2"/>
      <sheetName val="BS_Close"/>
      <sheetName val="IS200PL"/>
      <sheetName val="PL_ActTranx"/>
      <sheetName val="IS210PL"/>
      <sheetName val="ProjRevCheck"/>
      <sheetName val="BDebtCheck"/>
      <sheetName val="52901Check"/>
      <sheetName val="ICCheck"/>
      <sheetName val="BSCheck"/>
      <sheetName val="BadJECheck"/>
      <sheetName val="JE_Review"/>
      <sheetName val="Proj1"/>
      <sheetName val="Proj2"/>
    </sheetNames>
    <sheetDataSet>
      <sheetData sheetId="0"/>
      <sheetData sheetId="1">
        <row r="2">
          <cell r="S2" t="str">
            <v>P&amp;L Close Report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44 IS"/>
      <sheetName val="Master IS (C)"/>
      <sheetName val="2114-Comp-'12-'19"/>
      <sheetName val="Allocators (C)"/>
      <sheetName val="Restating Adj (C)"/>
      <sheetName val="Pro forma Adj"/>
      <sheetName val="Regulated Price Out"/>
      <sheetName val="LG Total Reg"/>
      <sheetName val="Rate Sheet"/>
      <sheetName val="Deprec. Summary"/>
      <sheetName val="Payroll Summary (C)"/>
      <sheetName val="UTC Disposal Breakout"/>
      <sheetName val="DVP-DivCon Allocs  (C)"/>
      <sheetName val="Corp-OH (C)"/>
      <sheetName val="CO registration fees adj"/>
      <sheetName val="Region OH (C)"/>
      <sheetName val="Interject_LastPulledValues"/>
      <sheetName val="43001 JE Query"/>
      <sheetName val="70225 JE Query"/>
      <sheetName val="70195 JE Query"/>
      <sheetName val="2144_BS 12-2018"/>
      <sheetName val="2144_BS 12-2019"/>
      <sheetName val="Corp IS-BS"/>
      <sheetName val="Staff adjustment 70095"/>
      <sheetName val="Staff adjustment 52036,56036,5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6">
          <cell r="M16">
            <v>0.91540124579568638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44 IS"/>
      <sheetName val="Master IS (C)"/>
      <sheetName val="2114-Comp-'12-'19"/>
      <sheetName val="Allocators (C)"/>
      <sheetName val="Restating Adj (C)"/>
      <sheetName val="Pro forma Adj"/>
      <sheetName val="Regulated Price Out"/>
      <sheetName val="LG Total Reg"/>
      <sheetName val="Rate Sheet"/>
      <sheetName val="Deprec. Summary"/>
      <sheetName val="Payroll Summary (C)"/>
      <sheetName val="UTC Disposal Breakout"/>
      <sheetName val="DVP-DivCon Allocs  (C)"/>
      <sheetName val="Corp-OH (C)"/>
      <sheetName val="CO registration fees adj"/>
      <sheetName val="Region OH (C)"/>
      <sheetName val="Interject_LastPulledValues"/>
      <sheetName val="43001 JE Query"/>
      <sheetName val="70225 JE Query"/>
      <sheetName val="70195 JE Query"/>
      <sheetName val="2144_BS 12-2018"/>
      <sheetName val="2144_BS 12-2019"/>
      <sheetName val="Corp IS-BS"/>
      <sheetName val="Staff adjustment 70095"/>
      <sheetName val="Staff adjustment 52036,56036,5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0">
          <cell r="J20">
            <v>193730.9663339518</v>
          </cell>
        </row>
        <row r="22">
          <cell r="K22">
            <v>3.9329295825218713E-2</v>
          </cell>
        </row>
      </sheetData>
      <sheetData sheetId="8">
        <row r="260">
          <cell r="B260">
            <v>19.59</v>
          </cell>
        </row>
        <row r="261">
          <cell r="B261">
            <v>29.09</v>
          </cell>
        </row>
        <row r="262">
          <cell r="B262">
            <v>38.14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ulated Price Out"/>
      <sheetName val="Rate Sheet"/>
    </sheetNames>
    <sheetDataSet>
      <sheetData sheetId="0">
        <row r="4">
          <cell r="AJ4">
            <v>3.552512060848504E-2</v>
          </cell>
        </row>
      </sheetData>
      <sheetData sheetId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Summary"/>
      <sheetName val="Customer Count "/>
      <sheetName val="Container Audit"/>
      <sheetName val="Non-Reg in Reg Bill Areas"/>
      <sheetName val="Navy Price Out"/>
      <sheetName val="Coupeville"/>
      <sheetName val="Regulated Price Out"/>
      <sheetName val="2144_IS210"/>
      <sheetName val="Sales Summary Regulated"/>
      <sheetName val="Sales Summary Coupeville"/>
      <sheetName val="Sales Summary Navy"/>
      <sheetName val="All Other Rates"/>
      <sheetName val="Navy Rates"/>
      <sheetName val="Coupeville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(Multiple Items)</v>
          </cell>
        </row>
        <row r="3">
          <cell r="D3" t="str">
            <v>Data</v>
          </cell>
        </row>
        <row r="4">
          <cell r="B4" t="str">
            <v>Service Code</v>
          </cell>
          <cell r="C4" t="str">
            <v>Description</v>
          </cell>
          <cell r="D4" t="str">
            <v>Sum of 1</v>
          </cell>
          <cell r="E4" t="str">
            <v>Sum of 2</v>
          </cell>
          <cell r="F4" t="str">
            <v>Sum of 3</v>
          </cell>
          <cell r="G4" t="str">
            <v>Sum of 4</v>
          </cell>
          <cell r="H4" t="str">
            <v>Sum of 5</v>
          </cell>
          <cell r="I4" t="str">
            <v>Sum of 6</v>
          </cell>
          <cell r="J4" t="str">
            <v>Sum of 7</v>
          </cell>
          <cell r="K4" t="str">
            <v>Sum of 8</v>
          </cell>
          <cell r="L4" t="str">
            <v>Sum of 9</v>
          </cell>
          <cell r="M4" t="str">
            <v>Sum of 10</v>
          </cell>
          <cell r="N4" t="str">
            <v>Sum of 11</v>
          </cell>
          <cell r="O4" t="str">
            <v>Sum of 12</v>
          </cell>
        </row>
        <row r="5">
          <cell r="B5" t="str">
            <v>BDR</v>
          </cell>
          <cell r="C5" t="str">
            <v>BAD DEBT RECOVERY</v>
          </cell>
          <cell r="D5">
            <v>698.16</v>
          </cell>
          <cell r="E5">
            <v>0</v>
          </cell>
          <cell r="F5">
            <v>1037.78</v>
          </cell>
          <cell r="G5">
            <v>0</v>
          </cell>
          <cell r="H5">
            <v>138.19</v>
          </cell>
          <cell r="I5">
            <v>0</v>
          </cell>
          <cell r="J5">
            <v>138.69999999999999</v>
          </cell>
          <cell r="K5">
            <v>0</v>
          </cell>
          <cell r="L5">
            <v>48.4</v>
          </cell>
          <cell r="M5">
            <v>0</v>
          </cell>
          <cell r="N5">
            <v>0</v>
          </cell>
          <cell r="O5">
            <v>0</v>
          </cell>
        </row>
        <row r="6">
          <cell r="B6" t="str">
            <v>FINCHG</v>
          </cell>
          <cell r="C6" t="str">
            <v>LATE FEE</v>
          </cell>
          <cell r="D6">
            <v>554.2399999999999</v>
          </cell>
          <cell r="E6">
            <v>443.24</v>
          </cell>
          <cell r="F6">
            <v>449.65</v>
          </cell>
          <cell r="G6">
            <v>416.59000000000003</v>
          </cell>
          <cell r="H6">
            <v>413.05</v>
          </cell>
          <cell r="I6">
            <v>423.29</v>
          </cell>
          <cell r="J6">
            <v>480.74</v>
          </cell>
          <cell r="K6">
            <v>413.57</v>
          </cell>
          <cell r="L6">
            <v>785.52</v>
          </cell>
          <cell r="M6">
            <v>448.59</v>
          </cell>
          <cell r="N6">
            <v>635.8900000000001</v>
          </cell>
          <cell r="O6">
            <v>620.42999999999995</v>
          </cell>
        </row>
        <row r="7">
          <cell r="B7" t="str">
            <v>MM</v>
          </cell>
          <cell r="C7" t="str">
            <v>MOVE MONEY</v>
          </cell>
          <cell r="D7">
            <v>-18.04</v>
          </cell>
          <cell r="E7">
            <v>0</v>
          </cell>
          <cell r="F7">
            <v>479.71000000000009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2.1316282072803006E-14</v>
          </cell>
          <cell r="M7">
            <v>-241.06999999999994</v>
          </cell>
          <cell r="N7">
            <v>29.84</v>
          </cell>
          <cell r="O7">
            <v>0</v>
          </cell>
        </row>
        <row r="8">
          <cell r="B8" t="str">
            <v>NSF FEES</v>
          </cell>
          <cell r="C8" t="str">
            <v>RETURNED CHECK FEE</v>
          </cell>
          <cell r="D8">
            <v>42</v>
          </cell>
          <cell r="E8">
            <v>31.5</v>
          </cell>
          <cell r="F8">
            <v>42</v>
          </cell>
          <cell r="G8">
            <v>105</v>
          </cell>
          <cell r="H8">
            <v>21</v>
          </cell>
          <cell r="I8">
            <v>52.5</v>
          </cell>
          <cell r="J8">
            <v>10.5</v>
          </cell>
          <cell r="K8">
            <v>105</v>
          </cell>
          <cell r="L8">
            <v>0</v>
          </cell>
          <cell r="M8">
            <v>31.5</v>
          </cell>
          <cell r="N8">
            <v>0</v>
          </cell>
          <cell r="O8">
            <v>0</v>
          </cell>
        </row>
        <row r="9">
          <cell r="B9" t="str">
            <v>REFUND</v>
          </cell>
          <cell r="C9" t="str">
            <v>REFUND</v>
          </cell>
          <cell r="D9">
            <v>3757.28</v>
          </cell>
          <cell r="E9">
            <v>2477.5500000000002</v>
          </cell>
          <cell r="F9">
            <v>666.5</v>
          </cell>
          <cell r="G9">
            <v>1332.99</v>
          </cell>
          <cell r="H9">
            <v>7192.02</v>
          </cell>
          <cell r="I9">
            <v>0</v>
          </cell>
          <cell r="J9">
            <v>1603.5</v>
          </cell>
          <cell r="K9">
            <v>1872.45</v>
          </cell>
          <cell r="L9">
            <v>0</v>
          </cell>
          <cell r="M9">
            <v>3181.0499999999993</v>
          </cell>
          <cell r="N9">
            <v>633.74</v>
          </cell>
          <cell r="O9">
            <v>0</v>
          </cell>
        </row>
        <row r="10">
          <cell r="B10" t="str">
            <v>RETCK</v>
          </cell>
          <cell r="C10" t="str">
            <v>RETURNED CHECK</v>
          </cell>
          <cell r="D10">
            <v>110</v>
          </cell>
          <cell r="E10">
            <v>45.4</v>
          </cell>
          <cell r="F10">
            <v>39.86</v>
          </cell>
          <cell r="G10">
            <v>0</v>
          </cell>
          <cell r="H10">
            <v>0</v>
          </cell>
          <cell r="I10">
            <v>35.950000000000003</v>
          </cell>
          <cell r="J10">
            <v>-35.950000000000003</v>
          </cell>
          <cell r="K10">
            <v>0</v>
          </cell>
          <cell r="L10">
            <v>0</v>
          </cell>
          <cell r="M10">
            <v>274.8</v>
          </cell>
          <cell r="N10">
            <v>0</v>
          </cell>
          <cell r="O10">
            <v>0</v>
          </cell>
        </row>
        <row r="11">
          <cell r="B11" t="str">
            <v>ADJTAX</v>
          </cell>
          <cell r="C11" t="str">
            <v>TAX ADJUSTMENT</v>
          </cell>
          <cell r="D11">
            <v>5.93</v>
          </cell>
          <cell r="E11">
            <v>5.93</v>
          </cell>
          <cell r="F11">
            <v>5.93</v>
          </cell>
          <cell r="G11">
            <v>5.93</v>
          </cell>
          <cell r="H11">
            <v>5.93</v>
          </cell>
          <cell r="I11">
            <v>30.54</v>
          </cell>
          <cell r="J11">
            <v>-65.52000000000001</v>
          </cell>
          <cell r="K11">
            <v>5.93</v>
          </cell>
          <cell r="L11">
            <v>5.93</v>
          </cell>
          <cell r="M11">
            <v>5.93</v>
          </cell>
          <cell r="N11">
            <v>5.93</v>
          </cell>
          <cell r="O11">
            <v>-19.2</v>
          </cell>
        </row>
        <row r="12">
          <cell r="B12" t="str">
            <v>WO</v>
          </cell>
          <cell r="C12" t="str">
            <v>SMALL BALANCE WRITE OFF</v>
          </cell>
          <cell r="D12">
            <v>-27.560000000000002</v>
          </cell>
          <cell r="E12">
            <v>-24.34</v>
          </cell>
          <cell r="F12">
            <v>0</v>
          </cell>
          <cell r="G12">
            <v>-30.49</v>
          </cell>
          <cell r="H12">
            <v>-2.08</v>
          </cell>
          <cell r="I12">
            <v>-5.72</v>
          </cell>
          <cell r="J12">
            <v>-81.740000000000009</v>
          </cell>
          <cell r="K12">
            <v>0</v>
          </cell>
          <cell r="L12">
            <v>-24.690000000000005</v>
          </cell>
          <cell r="M12">
            <v>37.950000000000003</v>
          </cell>
          <cell r="N12">
            <v>-42.92</v>
          </cell>
          <cell r="O12">
            <v>22.38</v>
          </cell>
        </row>
        <row r="13">
          <cell r="B13" t="str">
            <v xml:space="preserve">BD </v>
          </cell>
          <cell r="C13" t="str">
            <v>W\O BAD DEBT</v>
          </cell>
          <cell r="D13">
            <v>-2047.98</v>
          </cell>
          <cell r="E13">
            <v>0</v>
          </cell>
          <cell r="F13">
            <v>-1577.04</v>
          </cell>
          <cell r="G13">
            <v>-2837.12</v>
          </cell>
          <cell r="H13">
            <v>-403.18</v>
          </cell>
          <cell r="I13">
            <v>0</v>
          </cell>
          <cell r="J13">
            <v>-1679.7400000000002</v>
          </cell>
          <cell r="K13">
            <v>-1414.3</v>
          </cell>
          <cell r="L13">
            <v>-224.54</v>
          </cell>
          <cell r="M13">
            <v>-5987.68</v>
          </cell>
          <cell r="N13">
            <v>-1378.72</v>
          </cell>
          <cell r="O13">
            <v>-378.07</v>
          </cell>
        </row>
        <row r="14">
          <cell r="B14" t="str">
            <v>UNCLAIMED</v>
          </cell>
          <cell r="C14" t="str">
            <v>UNCLAIMED PROPERTY</v>
          </cell>
          <cell r="D14">
            <v>16.28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D15">
            <v>3090.3100000000004</v>
          </cell>
          <cell r="E15">
            <v>2979.2799999999997</v>
          </cell>
          <cell r="F15">
            <v>1144.3899999999999</v>
          </cell>
          <cell r="G15">
            <v>-1007.0999999999999</v>
          </cell>
          <cell r="H15">
            <v>7364.93</v>
          </cell>
          <cell r="I15">
            <v>536.55999999999995</v>
          </cell>
          <cell r="J15">
            <v>370.49000000000024</v>
          </cell>
          <cell r="K15">
            <v>982.64999999999986</v>
          </cell>
          <cell r="L15">
            <v>590.61999999999989</v>
          </cell>
          <cell r="M15">
            <v>-2248.9300000000012</v>
          </cell>
          <cell r="N15">
            <v>-116.23999999999978</v>
          </cell>
          <cell r="O15">
            <v>245.53999999999991</v>
          </cell>
        </row>
        <row r="16">
          <cell r="B16" t="str">
            <v>20RW1</v>
          </cell>
          <cell r="C16" t="str">
            <v>1-20 GAL CAN WEEKLY SVC</v>
          </cell>
          <cell r="D16">
            <v>1199.68</v>
          </cell>
          <cell r="E16">
            <v>1185.02</v>
          </cell>
          <cell r="F16">
            <v>1175.6199999999999</v>
          </cell>
          <cell r="G16">
            <v>1173.9100000000001</v>
          </cell>
          <cell r="H16">
            <v>1201.4099999999999</v>
          </cell>
          <cell r="I16">
            <v>1244.3699999999999</v>
          </cell>
          <cell r="J16">
            <v>1249.53</v>
          </cell>
          <cell r="K16">
            <v>1228.9099999999999</v>
          </cell>
          <cell r="L16">
            <v>1155.9799999999998</v>
          </cell>
          <cell r="M16">
            <v>1082.82</v>
          </cell>
          <cell r="N16">
            <v>1077.6600000000001</v>
          </cell>
          <cell r="O16">
            <v>415.94</v>
          </cell>
        </row>
        <row r="17">
          <cell r="C17" t="str">
            <v>1-20 GAL CART WEEKLY SVC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666.88</v>
          </cell>
        </row>
        <row r="18">
          <cell r="B18" t="str">
            <v>32RM1</v>
          </cell>
          <cell r="C18" t="str">
            <v>1-32 GAL CAN-MONTHLY SVC</v>
          </cell>
          <cell r="D18">
            <v>1785.6000000000001</v>
          </cell>
          <cell r="E18">
            <v>1803.6</v>
          </cell>
          <cell r="F18">
            <v>1774.8</v>
          </cell>
          <cell r="G18">
            <v>1778.3999999999999</v>
          </cell>
          <cell r="H18">
            <v>1799.9999999999998</v>
          </cell>
          <cell r="I18">
            <v>1796.3999999999996</v>
          </cell>
          <cell r="J18">
            <v>1752.29</v>
          </cell>
          <cell r="K18">
            <v>1764</v>
          </cell>
          <cell r="L18">
            <v>1605.5999999999997</v>
          </cell>
          <cell r="M18">
            <v>1562.3999999999999</v>
          </cell>
          <cell r="N18">
            <v>1540.8000000000002</v>
          </cell>
          <cell r="O18">
            <v>1544.3999999999999</v>
          </cell>
        </row>
        <row r="19">
          <cell r="B19" t="str">
            <v>32ROCPU</v>
          </cell>
          <cell r="C19" t="str">
            <v>1-32 GAL CAN-ON CALL SVC</v>
          </cell>
          <cell r="D19">
            <v>354.05</v>
          </cell>
          <cell r="E19">
            <v>471.77000000000004</v>
          </cell>
          <cell r="F19">
            <v>859.67</v>
          </cell>
          <cell r="G19">
            <v>606.63999999999987</v>
          </cell>
          <cell r="H19">
            <v>615.18000000000006</v>
          </cell>
          <cell r="I19">
            <v>595.53</v>
          </cell>
          <cell r="J19">
            <v>961.64</v>
          </cell>
          <cell r="K19">
            <v>1308.3699999999999</v>
          </cell>
          <cell r="L19">
            <v>863.4799999999999</v>
          </cell>
          <cell r="M19">
            <v>588.74</v>
          </cell>
          <cell r="N19">
            <v>817.8</v>
          </cell>
          <cell r="O19">
            <v>656.31999999999994</v>
          </cell>
        </row>
        <row r="20">
          <cell r="B20" t="str">
            <v>32RW1</v>
          </cell>
          <cell r="C20" t="str">
            <v>1-32 GAL CAN-WEEKLY SVC</v>
          </cell>
          <cell r="D20">
            <v>118150.59</v>
          </cell>
          <cell r="E20">
            <v>117245.59</v>
          </cell>
          <cell r="F20">
            <v>117839.46999999999</v>
          </cell>
          <cell r="G20">
            <v>119399.23000000001</v>
          </cell>
          <cell r="H20">
            <v>121066.17</v>
          </cell>
          <cell r="I20">
            <v>122934.81</v>
          </cell>
          <cell r="J20">
            <v>122705.12000000002</v>
          </cell>
          <cell r="K20">
            <v>123724.12000000001</v>
          </cell>
          <cell r="L20">
            <v>107516.50000000001</v>
          </cell>
          <cell r="M20">
            <v>106095.96999999999</v>
          </cell>
          <cell r="N20">
            <v>105106.05</v>
          </cell>
          <cell r="O20">
            <v>103369.09000000003</v>
          </cell>
        </row>
        <row r="21">
          <cell r="B21" t="str">
            <v>32RW2</v>
          </cell>
          <cell r="C21" t="str">
            <v>2-32 GAL CANS-WEEKLY SVC</v>
          </cell>
          <cell r="D21">
            <v>65589.600000000006</v>
          </cell>
          <cell r="E21">
            <v>65156.159999999996</v>
          </cell>
          <cell r="F21">
            <v>65325.100000000006</v>
          </cell>
          <cell r="G21">
            <v>65289.64</v>
          </cell>
          <cell r="H21">
            <v>66269.41</v>
          </cell>
          <cell r="I21">
            <v>67998.45</v>
          </cell>
          <cell r="J21">
            <v>69824.870000000024</v>
          </cell>
          <cell r="K21">
            <v>71224.359999999986</v>
          </cell>
          <cell r="L21">
            <v>56241.229999999996</v>
          </cell>
          <cell r="M21">
            <v>55571.51</v>
          </cell>
          <cell r="N21">
            <v>55180.600000000013</v>
          </cell>
          <cell r="O21">
            <v>54898.469999999994</v>
          </cell>
        </row>
        <row r="22">
          <cell r="B22" t="str">
            <v>32RW3</v>
          </cell>
          <cell r="C22" t="str">
            <v>3-32 GAL CANS-WEEKLY SVC</v>
          </cell>
          <cell r="D22">
            <v>7373.2</v>
          </cell>
          <cell r="E22">
            <v>7578.79</v>
          </cell>
          <cell r="F22">
            <v>7572.76</v>
          </cell>
          <cell r="G22">
            <v>7720.71</v>
          </cell>
          <cell r="H22">
            <v>7934.7</v>
          </cell>
          <cell r="I22">
            <v>8233.340000000002</v>
          </cell>
          <cell r="J22">
            <v>9169.9</v>
          </cell>
          <cell r="K22">
            <v>9359.1200000000008</v>
          </cell>
          <cell r="L22">
            <v>7694.83</v>
          </cell>
          <cell r="M22">
            <v>7551.29</v>
          </cell>
          <cell r="N22">
            <v>7406.71</v>
          </cell>
          <cell r="O22">
            <v>7415.2000000000007</v>
          </cell>
        </row>
        <row r="23">
          <cell r="B23" t="str">
            <v>32RW4</v>
          </cell>
          <cell r="C23" t="str">
            <v>4-32 GAL CANS-WEEKLY SVC</v>
          </cell>
          <cell r="D23">
            <v>1686.71</v>
          </cell>
          <cell r="E23">
            <v>1782.3300000000002</v>
          </cell>
          <cell r="F23">
            <v>1698</v>
          </cell>
          <cell r="G23">
            <v>1731.73</v>
          </cell>
          <cell r="H23">
            <v>1759.86</v>
          </cell>
          <cell r="I23">
            <v>1866.6799999999998</v>
          </cell>
          <cell r="J23">
            <v>2012.85</v>
          </cell>
          <cell r="K23">
            <v>1973.4899999999998</v>
          </cell>
          <cell r="L23">
            <v>1781.8500000000001</v>
          </cell>
          <cell r="M23">
            <v>1585.55</v>
          </cell>
          <cell r="N23">
            <v>1664.26</v>
          </cell>
          <cell r="O23">
            <v>1574.3</v>
          </cell>
        </row>
        <row r="24">
          <cell r="B24" t="str">
            <v>32RW5</v>
          </cell>
          <cell r="C24" t="str">
            <v>5-32 GAL CANS-WEEKLY SVC</v>
          </cell>
          <cell r="D24">
            <v>114.36</v>
          </cell>
          <cell r="E24">
            <v>114.36</v>
          </cell>
          <cell r="F24">
            <v>71.48</v>
          </cell>
          <cell r="G24">
            <v>57.18</v>
          </cell>
          <cell r="H24">
            <v>57.18</v>
          </cell>
          <cell r="I24">
            <v>57.18</v>
          </cell>
          <cell r="J24">
            <v>57.18</v>
          </cell>
          <cell r="K24">
            <v>127.55</v>
          </cell>
          <cell r="L24">
            <v>142.94999999999999</v>
          </cell>
          <cell r="M24">
            <v>171.54</v>
          </cell>
          <cell r="N24">
            <v>171.54</v>
          </cell>
          <cell r="O24">
            <v>171.54</v>
          </cell>
        </row>
        <row r="25">
          <cell r="B25" t="str">
            <v>TRIPRCANS</v>
          </cell>
          <cell r="C25" t="str">
            <v>RETURN TRIP CHARGE - CANS</v>
          </cell>
          <cell r="D25">
            <v>21</v>
          </cell>
          <cell r="E25">
            <v>10.77</v>
          </cell>
          <cell r="F25">
            <v>0</v>
          </cell>
          <cell r="G25">
            <v>5.25</v>
          </cell>
          <cell r="H25">
            <v>5.25</v>
          </cell>
          <cell r="I25">
            <v>0</v>
          </cell>
          <cell r="J25">
            <v>0</v>
          </cell>
          <cell r="K25">
            <v>15.75</v>
          </cell>
          <cell r="L25">
            <v>0</v>
          </cell>
          <cell r="M25">
            <v>0</v>
          </cell>
          <cell r="N25">
            <v>0</v>
          </cell>
          <cell r="O25">
            <v>5.25</v>
          </cell>
        </row>
        <row r="26">
          <cell r="B26" t="str">
            <v>32RW6</v>
          </cell>
          <cell r="C26" t="str">
            <v>6-32 GAL CANS-WEEKLY SVC</v>
          </cell>
          <cell r="D26">
            <v>137.66</v>
          </cell>
          <cell r="E26">
            <v>137.66</v>
          </cell>
          <cell r="F26">
            <v>137.66</v>
          </cell>
          <cell r="G26">
            <v>137.66</v>
          </cell>
          <cell r="H26">
            <v>197.89</v>
          </cell>
          <cell r="I26">
            <v>240.9</v>
          </cell>
          <cell r="J26">
            <v>335.55</v>
          </cell>
          <cell r="K26">
            <v>344.15</v>
          </cell>
          <cell r="L26">
            <v>344.15</v>
          </cell>
          <cell r="M26">
            <v>275.32</v>
          </cell>
          <cell r="N26">
            <v>240.89999999999998</v>
          </cell>
          <cell r="O26">
            <v>206.49</v>
          </cell>
        </row>
        <row r="27">
          <cell r="B27" t="str">
            <v>32RE1</v>
          </cell>
          <cell r="C27" t="str">
            <v>1-32 GAL CAN-EOW SVC</v>
          </cell>
          <cell r="D27">
            <v>9081.8399999999983</v>
          </cell>
          <cell r="E27">
            <v>9004.23</v>
          </cell>
          <cell r="F27">
            <v>9118.4699999999993</v>
          </cell>
          <cell r="G27">
            <v>9194.59</v>
          </cell>
          <cell r="H27">
            <v>9250</v>
          </cell>
          <cell r="I27">
            <v>9286.7999999999993</v>
          </cell>
          <cell r="J27">
            <v>9215.31</v>
          </cell>
          <cell r="K27">
            <v>9070.68</v>
          </cell>
          <cell r="L27">
            <v>8168.49</v>
          </cell>
          <cell r="M27">
            <v>8220.5399999999991</v>
          </cell>
          <cell r="N27">
            <v>8131.2</v>
          </cell>
          <cell r="O27">
            <v>8054.62</v>
          </cell>
        </row>
        <row r="28">
          <cell r="B28" t="str">
            <v>OFOWR</v>
          </cell>
          <cell r="C28" t="str">
            <v>OVERFILL/OVERWEIGHT CHG</v>
          </cell>
          <cell r="D28">
            <v>0</v>
          </cell>
          <cell r="E28">
            <v>26.3</v>
          </cell>
          <cell r="F28">
            <v>52.6</v>
          </cell>
          <cell r="G28">
            <v>0</v>
          </cell>
          <cell r="H28">
            <v>52.6</v>
          </cell>
          <cell r="I28">
            <v>0</v>
          </cell>
          <cell r="J28">
            <v>52.6</v>
          </cell>
          <cell r="K28">
            <v>78.900000000000006</v>
          </cell>
          <cell r="L28">
            <v>52.6</v>
          </cell>
          <cell r="M28">
            <v>131.5</v>
          </cell>
          <cell r="N28">
            <v>131.5</v>
          </cell>
          <cell r="O28">
            <v>184.1</v>
          </cell>
        </row>
        <row r="29">
          <cell r="B29" t="str">
            <v>RESTART</v>
          </cell>
          <cell r="C29" t="str">
            <v>SERVICE RESTART FEE</v>
          </cell>
          <cell r="D29">
            <v>199.5</v>
          </cell>
          <cell r="E29">
            <v>115.5</v>
          </cell>
          <cell r="F29">
            <v>178.5</v>
          </cell>
          <cell r="G29">
            <v>84</v>
          </cell>
          <cell r="H29">
            <v>115.5</v>
          </cell>
          <cell r="I29">
            <v>21</v>
          </cell>
          <cell r="J29">
            <v>21</v>
          </cell>
          <cell r="K29">
            <v>84</v>
          </cell>
          <cell r="L29">
            <v>231</v>
          </cell>
          <cell r="M29">
            <v>21</v>
          </cell>
          <cell r="N29">
            <v>0</v>
          </cell>
          <cell r="O29">
            <v>0</v>
          </cell>
        </row>
        <row r="30">
          <cell r="B30" t="str">
            <v>CEXR</v>
          </cell>
          <cell r="C30" t="str">
            <v>EXTRA CAN</v>
          </cell>
          <cell r="D30">
            <v>8584.2900000000009</v>
          </cell>
          <cell r="E30">
            <v>4580.5500000000011</v>
          </cell>
          <cell r="F30">
            <v>9183.720000000003</v>
          </cell>
          <cell r="G30">
            <v>10209.450000000003</v>
          </cell>
          <cell r="H30">
            <v>9402.380000000001</v>
          </cell>
          <cell r="I30">
            <v>8965.43</v>
          </cell>
          <cell r="J30">
            <v>11340.16</v>
          </cell>
          <cell r="K30">
            <v>11166.739999999998</v>
          </cell>
          <cell r="L30">
            <v>7204.4700000000012</v>
          </cell>
          <cell r="M30">
            <v>8377.48</v>
          </cell>
          <cell r="N30">
            <v>7046.71</v>
          </cell>
          <cell r="O30">
            <v>5293.6599999999989</v>
          </cell>
        </row>
        <row r="31">
          <cell r="B31" t="str">
            <v>OFOWRCAN</v>
          </cell>
          <cell r="C31" t="str">
            <v>OVERFILL/WEIGHT CHG CAN</v>
          </cell>
          <cell r="D31">
            <v>2674.44</v>
          </cell>
          <cell r="E31">
            <v>749.34</v>
          </cell>
          <cell r="F31">
            <v>2318.3999999999996</v>
          </cell>
          <cell r="G31">
            <v>3022.2</v>
          </cell>
          <cell r="H31">
            <v>2115.17</v>
          </cell>
          <cell r="I31">
            <v>1867.1399999999999</v>
          </cell>
          <cell r="J31">
            <v>3125.7000000000007</v>
          </cell>
          <cell r="K31">
            <v>2260.44</v>
          </cell>
          <cell r="L31">
            <v>612.72</v>
          </cell>
          <cell r="M31">
            <v>844.56000000000006</v>
          </cell>
          <cell r="N31">
            <v>778.31999999999994</v>
          </cell>
          <cell r="O31">
            <v>451.26</v>
          </cell>
        </row>
        <row r="32">
          <cell r="B32" t="str">
            <v>RDRIVEIN</v>
          </cell>
          <cell r="C32" t="str">
            <v>DRIVE IN SERVICE</v>
          </cell>
          <cell r="D32">
            <v>1348.8099999999997</v>
          </cell>
          <cell r="E32">
            <v>1324.4999999999998</v>
          </cell>
          <cell r="F32">
            <v>1336.47</v>
          </cell>
          <cell r="G32">
            <v>1347.87</v>
          </cell>
          <cell r="H32">
            <v>1376.3700000000001</v>
          </cell>
          <cell r="I32">
            <v>1364.3999999999999</v>
          </cell>
          <cell r="J32">
            <v>1360.4099999999999</v>
          </cell>
          <cell r="K32">
            <v>1313.57</v>
          </cell>
          <cell r="L32">
            <v>1304.27</v>
          </cell>
          <cell r="M32">
            <v>1276.9000000000001</v>
          </cell>
          <cell r="N32">
            <v>1271.49</v>
          </cell>
          <cell r="O32">
            <v>1223.04</v>
          </cell>
        </row>
        <row r="33">
          <cell r="B33" t="str">
            <v>RWALKIN</v>
          </cell>
          <cell r="C33" t="str">
            <v>WALK IN SERVICE</v>
          </cell>
          <cell r="D33">
            <v>470.44</v>
          </cell>
          <cell r="E33">
            <v>463.71999999999997</v>
          </cell>
          <cell r="F33">
            <v>465.82</v>
          </cell>
          <cell r="G33">
            <v>488.89000000000004</v>
          </cell>
          <cell r="H33">
            <v>504.2</v>
          </cell>
          <cell r="I33">
            <v>532.51</v>
          </cell>
          <cell r="J33">
            <v>555.32000000000016</v>
          </cell>
          <cell r="K33">
            <v>544.63</v>
          </cell>
          <cell r="L33">
            <v>548.09</v>
          </cell>
          <cell r="M33">
            <v>524.4</v>
          </cell>
          <cell r="N33">
            <v>512.28</v>
          </cell>
          <cell r="O33">
            <v>511.07</v>
          </cell>
        </row>
        <row r="34">
          <cell r="B34" t="str">
            <v>EXTRAPACKR</v>
          </cell>
          <cell r="C34" t="str">
            <v>EXTRAPACK RESIDENTIAL</v>
          </cell>
          <cell r="D34">
            <v>535.92000000000007</v>
          </cell>
          <cell r="E34">
            <v>332.64</v>
          </cell>
          <cell r="F34">
            <v>692.7</v>
          </cell>
          <cell r="G34">
            <v>702.24</v>
          </cell>
          <cell r="H34">
            <v>665.28</v>
          </cell>
          <cell r="I34">
            <v>1034.8800000000001</v>
          </cell>
          <cell r="J34">
            <v>1156.95</v>
          </cell>
          <cell r="K34">
            <v>776.16000000000008</v>
          </cell>
          <cell r="L34">
            <v>798.41000000000008</v>
          </cell>
          <cell r="M34">
            <v>447.28999999999996</v>
          </cell>
          <cell r="N34">
            <v>295.68</v>
          </cell>
          <cell r="O34">
            <v>498.96000000000004</v>
          </cell>
        </row>
        <row r="35">
          <cell r="B35" t="str">
            <v>COUPE96RECY</v>
          </cell>
          <cell r="C35" t="str">
            <v>1-96 GL RECYCLE EOW</v>
          </cell>
          <cell r="D35">
            <v>0</v>
          </cell>
          <cell r="E35">
            <v>-7.87</v>
          </cell>
          <cell r="F35">
            <v>0</v>
          </cell>
          <cell r="G35">
            <v>-3.93</v>
          </cell>
          <cell r="H35">
            <v>1.97</v>
          </cell>
          <cell r="I35">
            <v>1.96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APPLIANCER</v>
          </cell>
          <cell r="C36" t="str">
            <v>APPLIANCE REMOVAL - RES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22.5</v>
          </cell>
          <cell r="I36">
            <v>0</v>
          </cell>
          <cell r="J36">
            <v>45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EMPLOYEER</v>
          </cell>
          <cell r="C37" t="str">
            <v>EMPLOYEE SERVICE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 t="str">
            <v>32RE2</v>
          </cell>
          <cell r="C38" t="str">
            <v>2-32 GAL CAN-EOW SVC</v>
          </cell>
          <cell r="D38">
            <v>6.13</v>
          </cell>
          <cell r="E38">
            <v>18.37</v>
          </cell>
          <cell r="F38">
            <v>24.5</v>
          </cell>
          <cell r="G38">
            <v>24.5</v>
          </cell>
          <cell r="H38">
            <v>24.5</v>
          </cell>
          <cell r="I38">
            <v>24.5</v>
          </cell>
          <cell r="J38">
            <v>12.25</v>
          </cell>
          <cell r="K38">
            <v>6.13</v>
          </cell>
          <cell r="L38">
            <v>6.12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32RE1LI</v>
          </cell>
          <cell r="C39" t="str">
            <v>1-32 GAL CAN EOW SVC</v>
          </cell>
          <cell r="D39">
            <v>0</v>
          </cell>
          <cell r="E39">
            <v>5.0199999999999996</v>
          </cell>
          <cell r="F39">
            <v>5.0199999999999996</v>
          </cell>
          <cell r="G39">
            <v>5.0199999999999996</v>
          </cell>
          <cell r="H39">
            <v>5.0199999999999996</v>
          </cell>
          <cell r="I39">
            <v>5.0199999999999996</v>
          </cell>
          <cell r="J39">
            <v>5.0199999999999996</v>
          </cell>
          <cell r="K39">
            <v>2.5099999999999998</v>
          </cell>
          <cell r="L39">
            <v>2.5099999999999998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ADJRES</v>
          </cell>
          <cell r="C40" t="str">
            <v>SERVICE ADJ-RESIDENTIAL</v>
          </cell>
          <cell r="D40">
            <v>0</v>
          </cell>
          <cell r="E40">
            <v>0</v>
          </cell>
          <cell r="F40">
            <v>0</v>
          </cell>
          <cell r="G40">
            <v>-10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32RW1LI</v>
          </cell>
          <cell r="C41" t="str">
            <v>1-32 GAL CAN WEEKLY SVC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19.27</v>
          </cell>
          <cell r="L41">
            <v>0</v>
          </cell>
          <cell r="M41">
            <v>9.64</v>
          </cell>
          <cell r="N41">
            <v>19.270000000000003</v>
          </cell>
          <cell r="O41">
            <v>19.270000000000003</v>
          </cell>
        </row>
        <row r="42">
          <cell r="B42" t="str">
            <v>64RM1</v>
          </cell>
          <cell r="C42" t="str">
            <v>1-64 GAL MONTHLY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11.53</v>
          </cell>
          <cell r="L42">
            <v>5.77</v>
          </cell>
          <cell r="M42">
            <v>5.76</v>
          </cell>
          <cell r="N42">
            <v>5.77</v>
          </cell>
          <cell r="O42">
            <v>5.76</v>
          </cell>
        </row>
        <row r="43">
          <cell r="B43" t="str">
            <v>35RE1</v>
          </cell>
          <cell r="C43" t="str">
            <v>1-35 GAL CART EOW SVC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1129.5899999999999</v>
          </cell>
          <cell r="M43">
            <v>1129.5899999999999</v>
          </cell>
          <cell r="N43">
            <v>1108.8</v>
          </cell>
          <cell r="O43">
            <v>1143.45</v>
          </cell>
        </row>
        <row r="44">
          <cell r="B44" t="str">
            <v>35RM1</v>
          </cell>
          <cell r="C44" t="str">
            <v>1-35 GAL MONTHLY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134.4</v>
          </cell>
          <cell r="M44">
            <v>134.4</v>
          </cell>
          <cell r="N44">
            <v>134.4</v>
          </cell>
          <cell r="O44">
            <v>134.4</v>
          </cell>
        </row>
        <row r="45">
          <cell r="B45" t="str">
            <v>35RW1</v>
          </cell>
          <cell r="C45" t="str">
            <v>1-35 GAL CART WEEKLY SVC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16021.43</v>
          </cell>
          <cell r="M45">
            <v>16046.98</v>
          </cell>
          <cell r="N45">
            <v>15422.98</v>
          </cell>
          <cell r="O45">
            <v>15668.05</v>
          </cell>
        </row>
        <row r="46">
          <cell r="B46" t="str">
            <v>64RW1</v>
          </cell>
          <cell r="C46" t="str">
            <v>1-64 GAL CART WEEKLY SVC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15913.13</v>
          </cell>
          <cell r="M46">
            <v>15977.609999999997</v>
          </cell>
          <cell r="N46">
            <v>16515.45</v>
          </cell>
          <cell r="O46">
            <v>16855.509999999998</v>
          </cell>
        </row>
        <row r="47">
          <cell r="B47" t="str">
            <v>64RW2</v>
          </cell>
          <cell r="C47" t="str">
            <v>2-64 GAL CART WEEKLY SVC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792.11</v>
          </cell>
          <cell r="M47">
            <v>599.76</v>
          </cell>
          <cell r="N47">
            <v>724.9</v>
          </cell>
          <cell r="O47">
            <v>853.19</v>
          </cell>
        </row>
        <row r="48">
          <cell r="B48" t="str">
            <v>96RW1</v>
          </cell>
          <cell r="C48" t="str">
            <v>1-96 GAL CART WEEKLY SVC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3329.44</v>
          </cell>
          <cell r="M48">
            <v>3166.3</v>
          </cell>
          <cell r="N48">
            <v>3462.11</v>
          </cell>
          <cell r="O48">
            <v>3646.5099999999998</v>
          </cell>
        </row>
        <row r="49">
          <cell r="B49" t="str">
            <v>35ROCC1</v>
          </cell>
          <cell r="C49" t="str">
            <v>1-35 GAL ON CALL PICKUP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 t="str">
            <v>96RE1</v>
          </cell>
          <cell r="C50" t="str">
            <v>1-96 GAL EOW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31.33</v>
          </cell>
          <cell r="N50">
            <v>31.33</v>
          </cell>
          <cell r="O50">
            <v>31.33</v>
          </cell>
        </row>
        <row r="51">
          <cell r="B51" t="str">
            <v>64RE1</v>
          </cell>
          <cell r="C51" t="str">
            <v>1-64 GAL EOW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10.4</v>
          </cell>
          <cell r="O51">
            <v>10.4</v>
          </cell>
        </row>
        <row r="52">
          <cell r="D52">
            <v>219313.82000000004</v>
          </cell>
          <cell r="E52">
            <v>212098.34999999995</v>
          </cell>
          <cell r="F52">
            <v>219830.76</v>
          </cell>
          <cell r="G52">
            <v>222965.18000000002</v>
          </cell>
          <cell r="H52">
            <v>224442.54</v>
          </cell>
          <cell r="I52">
            <v>228071.29999999996</v>
          </cell>
          <cell r="J52">
            <v>234958.65000000008</v>
          </cell>
          <cell r="K52">
            <v>236404.37999999998</v>
          </cell>
          <cell r="L52">
            <v>233601.11999999997</v>
          </cell>
          <cell r="M52">
            <v>231430.18000000002</v>
          </cell>
          <cell r="N52">
            <v>228808.90999999995</v>
          </cell>
          <cell r="O52">
            <v>225508.46000000002</v>
          </cell>
        </row>
        <row r="53">
          <cell r="B53" t="str">
            <v>CPHAUL35</v>
          </cell>
          <cell r="C53" t="str">
            <v>35YD COMPACTOR-HAUL</v>
          </cell>
          <cell r="D53">
            <v>4245.6000000000004</v>
          </cell>
          <cell r="E53">
            <v>3538</v>
          </cell>
          <cell r="F53">
            <v>4245.6000000000004</v>
          </cell>
          <cell r="G53">
            <v>4068.7</v>
          </cell>
          <cell r="H53">
            <v>4068.7000000000003</v>
          </cell>
          <cell r="I53">
            <v>3891.7999999999997</v>
          </cell>
          <cell r="J53">
            <v>3891.7999999999997</v>
          </cell>
          <cell r="K53">
            <v>4776.3</v>
          </cell>
          <cell r="L53">
            <v>4068.7</v>
          </cell>
          <cell r="M53">
            <v>3891.8</v>
          </cell>
          <cell r="N53">
            <v>4068.7</v>
          </cell>
          <cell r="O53">
            <v>4422.5</v>
          </cell>
        </row>
        <row r="54">
          <cell r="B54" t="str">
            <v>DISP</v>
          </cell>
          <cell r="C54" t="str">
            <v>Disposal Fee Per Ton</v>
          </cell>
          <cell r="D54">
            <v>23454.059999999998</v>
          </cell>
          <cell r="E54">
            <v>22469.759999999998</v>
          </cell>
          <cell r="F54">
            <v>29898.779999999995</v>
          </cell>
          <cell r="G54">
            <v>33657.31</v>
          </cell>
          <cell r="H54">
            <v>33505.979999999996</v>
          </cell>
          <cell r="I54">
            <v>22201.63</v>
          </cell>
          <cell r="J54">
            <v>29718.55</v>
          </cell>
          <cell r="K54">
            <v>26474.34</v>
          </cell>
          <cell r="L54">
            <v>25574.260000000002</v>
          </cell>
          <cell r="M54">
            <v>31082.059999999998</v>
          </cell>
          <cell r="N54">
            <v>33549.67</v>
          </cell>
          <cell r="O54">
            <v>27339.5</v>
          </cell>
        </row>
        <row r="55">
          <cell r="B55" t="str">
            <v>ROHAUL30</v>
          </cell>
          <cell r="C55" t="str">
            <v>30YD ROLL OFF-HAUL</v>
          </cell>
          <cell r="D55">
            <v>1184.03</v>
          </cell>
          <cell r="E55">
            <v>1034.01</v>
          </cell>
          <cell r="F55">
            <v>194.65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 t="str">
            <v>ROHAUL40</v>
          </cell>
          <cell r="C56" t="str">
            <v>40YD ROLL OFF-HAUL</v>
          </cell>
          <cell r="D56">
            <v>3929.0200000000004</v>
          </cell>
          <cell r="E56">
            <v>1050.1400000000001</v>
          </cell>
          <cell r="F56">
            <v>150.02000000000001</v>
          </cell>
          <cell r="G56">
            <v>0</v>
          </cell>
          <cell r="H56">
            <v>150.02000000000001</v>
          </cell>
          <cell r="I56">
            <v>150.02000000000001</v>
          </cell>
          <cell r="J56">
            <v>0</v>
          </cell>
          <cell r="K56">
            <v>0</v>
          </cell>
          <cell r="L56">
            <v>150.02000000000001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RORENT20D</v>
          </cell>
          <cell r="C57" t="str">
            <v>20YD ROLL OFF-DAILY RENT</v>
          </cell>
          <cell r="D57">
            <v>2789.35</v>
          </cell>
          <cell r="E57">
            <v>3226.02</v>
          </cell>
          <cell r="F57">
            <v>3270.5399999999995</v>
          </cell>
          <cell r="G57">
            <v>3941.4199999999996</v>
          </cell>
          <cell r="H57">
            <v>4774.0300000000007</v>
          </cell>
          <cell r="I57">
            <v>6223.61</v>
          </cell>
          <cell r="J57">
            <v>5145.41</v>
          </cell>
          <cell r="K57">
            <v>4768.04</v>
          </cell>
          <cell r="L57">
            <v>4905.8099999999995</v>
          </cell>
          <cell r="M57">
            <v>2827.2799999999997</v>
          </cell>
          <cell r="N57">
            <v>2012.64</v>
          </cell>
          <cell r="O57">
            <v>3893.4999999999995</v>
          </cell>
        </row>
        <row r="58">
          <cell r="B58" t="str">
            <v>RORENT30D</v>
          </cell>
          <cell r="C58" t="str">
            <v>30YD ROLL OFF-DAILY RENT</v>
          </cell>
          <cell r="D58">
            <v>699.69999999999993</v>
          </cell>
          <cell r="E58">
            <v>772.71</v>
          </cell>
          <cell r="F58">
            <v>485.19</v>
          </cell>
          <cell r="G58">
            <v>503.16</v>
          </cell>
          <cell r="H58">
            <v>646.92000000000007</v>
          </cell>
          <cell r="I58">
            <v>1030.28</v>
          </cell>
          <cell r="J58">
            <v>814.64</v>
          </cell>
          <cell r="K58">
            <v>766.71999999999991</v>
          </cell>
          <cell r="L58">
            <v>814.63999999999987</v>
          </cell>
          <cell r="M58">
            <v>1233.94</v>
          </cell>
          <cell r="N58">
            <v>515.14</v>
          </cell>
          <cell r="O58">
            <v>221.63</v>
          </cell>
        </row>
        <row r="59">
          <cell r="B59" t="str">
            <v>CONTRENTMO</v>
          </cell>
          <cell r="C59" t="str">
            <v>MONTHLY STORAGE CONT RENT</v>
          </cell>
          <cell r="D59">
            <v>1473.33</v>
          </cell>
          <cell r="E59">
            <v>1447.84</v>
          </cell>
          <cell r="F59">
            <v>1615</v>
          </cell>
          <cell r="G59">
            <v>1615</v>
          </cell>
          <cell r="H59">
            <v>1586.6</v>
          </cell>
          <cell r="I59">
            <v>1530</v>
          </cell>
          <cell r="J59">
            <v>1515.8</v>
          </cell>
          <cell r="K59">
            <v>1442.17</v>
          </cell>
          <cell r="L59">
            <v>1360</v>
          </cell>
          <cell r="M59">
            <v>1297.3</v>
          </cell>
          <cell r="N59">
            <v>1275</v>
          </cell>
          <cell r="O59">
            <v>1275</v>
          </cell>
        </row>
        <row r="60">
          <cell r="B60" t="str">
            <v>CDEL</v>
          </cell>
          <cell r="C60" t="str">
            <v>CONTAINER DELIVERY CHARGE</v>
          </cell>
          <cell r="D60">
            <v>3958.58</v>
          </cell>
          <cell r="E60">
            <v>1965.6000000000001</v>
          </cell>
          <cell r="F60">
            <v>2402.4</v>
          </cell>
          <cell r="G60">
            <v>4040.4000000000005</v>
          </cell>
          <cell r="H60">
            <v>5187.16</v>
          </cell>
          <cell r="I60">
            <v>5132.4000000000005</v>
          </cell>
          <cell r="J60">
            <v>3658.68</v>
          </cell>
          <cell r="K60">
            <v>3630.98</v>
          </cell>
          <cell r="L60">
            <v>2620.8000000000002</v>
          </cell>
          <cell r="M60">
            <v>2730</v>
          </cell>
          <cell r="N60">
            <v>2293.1999999999998</v>
          </cell>
          <cell r="O60">
            <v>1876.4</v>
          </cell>
        </row>
        <row r="61">
          <cell r="B61" t="str">
            <v>DISPCOMPACTEDMSW</v>
          </cell>
          <cell r="C61" t="str">
            <v>DUMP FEE - COMPR/GROCERY</v>
          </cell>
          <cell r="D61">
            <v>11786.21</v>
          </cell>
          <cell r="E61">
            <v>8860.2000000000007</v>
          </cell>
          <cell r="F61">
            <v>10287.740000000002</v>
          </cell>
          <cell r="G61">
            <v>10637.98</v>
          </cell>
          <cell r="H61">
            <v>11887.98</v>
          </cell>
          <cell r="I61">
            <v>10559.98</v>
          </cell>
          <cell r="J61">
            <v>10854.98</v>
          </cell>
          <cell r="K61">
            <v>14271.279999999999</v>
          </cell>
          <cell r="L61">
            <v>12685.75</v>
          </cell>
          <cell r="M61">
            <v>12495.24</v>
          </cell>
          <cell r="N61">
            <v>11292.72</v>
          </cell>
          <cell r="O61">
            <v>12184.25</v>
          </cell>
        </row>
        <row r="62">
          <cell r="B62" t="str">
            <v>DISPDEMO</v>
          </cell>
          <cell r="C62" t="str">
            <v>DUMP FEE - REG TON</v>
          </cell>
          <cell r="D62">
            <v>6426.6399999999994</v>
          </cell>
          <cell r="E62">
            <v>2882.8199999999997</v>
          </cell>
          <cell r="F62">
            <v>7443.16</v>
          </cell>
          <cell r="G62">
            <v>9511.9599999999991</v>
          </cell>
          <cell r="H62">
            <v>6111.43</v>
          </cell>
          <cell r="I62">
            <v>16667.849999999999</v>
          </cell>
          <cell r="J62">
            <v>8644.9500000000007</v>
          </cell>
          <cell r="K62">
            <v>5744.65</v>
          </cell>
          <cell r="L62">
            <v>8857.65</v>
          </cell>
          <cell r="M62">
            <v>5549.62</v>
          </cell>
          <cell r="N62">
            <v>14716.480000000001</v>
          </cell>
          <cell r="O62">
            <v>5162.57</v>
          </cell>
        </row>
        <row r="63">
          <cell r="B63" t="str">
            <v>RECYHAUL20</v>
          </cell>
          <cell r="C63" t="str">
            <v>20YD RECYCLE BOX HAUL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162.19999999999999</v>
          </cell>
          <cell r="I63">
            <v>118.2</v>
          </cell>
          <cell r="J63">
            <v>0</v>
          </cell>
          <cell r="K63">
            <v>-39.1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ROHAUL20DSH</v>
          </cell>
          <cell r="C64" t="str">
            <v xml:space="preserve">20YD RO DAILY SHORT HAUL </v>
          </cell>
          <cell r="D64">
            <v>2127.6</v>
          </cell>
          <cell r="E64">
            <v>3073.2</v>
          </cell>
          <cell r="F64">
            <v>3427.8</v>
          </cell>
          <cell r="G64">
            <v>3427.8</v>
          </cell>
          <cell r="H64">
            <v>4609.8</v>
          </cell>
          <cell r="I64">
            <v>6382.8</v>
          </cell>
          <cell r="J64">
            <v>4846.2</v>
          </cell>
          <cell r="K64">
            <v>4018.8</v>
          </cell>
          <cell r="L64">
            <v>4287.0200000000004</v>
          </cell>
          <cell r="M64">
            <v>3309.6</v>
          </cell>
          <cell r="N64">
            <v>4728</v>
          </cell>
          <cell r="O64">
            <v>3427.7999999999997</v>
          </cell>
        </row>
        <row r="65">
          <cell r="B65" t="str">
            <v>SCALEFEE</v>
          </cell>
          <cell r="C65" t="str">
            <v>SCALE FEE</v>
          </cell>
          <cell r="D65">
            <v>905.14</v>
          </cell>
          <cell r="E65">
            <v>781.92</v>
          </cell>
          <cell r="F65">
            <v>988.26</v>
          </cell>
          <cell r="G65">
            <v>1122.2</v>
          </cell>
          <cell r="H65">
            <v>1267</v>
          </cell>
          <cell r="I65">
            <v>1147.54</v>
          </cell>
          <cell r="J65">
            <v>1205.46</v>
          </cell>
          <cell r="K65">
            <v>1071.52</v>
          </cell>
          <cell r="L65">
            <v>1009.98</v>
          </cell>
          <cell r="M65">
            <v>908.61999999999989</v>
          </cell>
          <cell r="N65">
            <v>1013.6</v>
          </cell>
          <cell r="O65">
            <v>789.16000000000008</v>
          </cell>
        </row>
        <row r="66">
          <cell r="B66" t="str">
            <v>SP</v>
          </cell>
          <cell r="D66">
            <v>154.38</v>
          </cell>
          <cell r="E66">
            <v>0</v>
          </cell>
          <cell r="F66">
            <v>0</v>
          </cell>
          <cell r="G66">
            <v>125.44</v>
          </cell>
          <cell r="H66">
            <v>313.5</v>
          </cell>
          <cell r="I66">
            <v>534.75</v>
          </cell>
          <cell r="J66">
            <v>186</v>
          </cell>
          <cell r="K66">
            <v>0</v>
          </cell>
          <cell r="L66">
            <v>147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CPHAUL5</v>
          </cell>
          <cell r="C67" t="str">
            <v>5-BAYVIEW</v>
          </cell>
          <cell r="D67">
            <v>143.5</v>
          </cell>
          <cell r="E67">
            <v>287</v>
          </cell>
          <cell r="F67">
            <v>143.5</v>
          </cell>
          <cell r="G67">
            <v>287</v>
          </cell>
          <cell r="H67">
            <v>287</v>
          </cell>
          <cell r="I67">
            <v>287</v>
          </cell>
          <cell r="J67">
            <v>287</v>
          </cell>
          <cell r="K67">
            <v>287</v>
          </cell>
          <cell r="L67">
            <v>287</v>
          </cell>
          <cell r="M67">
            <v>143.5</v>
          </cell>
          <cell r="N67">
            <v>272.10000000000002</v>
          </cell>
          <cell r="O67">
            <v>143.5</v>
          </cell>
        </row>
        <row r="68">
          <cell r="B68" t="str">
            <v>CPHAUL7</v>
          </cell>
          <cell r="C68" t="str">
            <v>7-BAYVIEW</v>
          </cell>
          <cell r="D68">
            <v>430.5</v>
          </cell>
          <cell r="E68">
            <v>287</v>
          </cell>
          <cell r="F68">
            <v>287</v>
          </cell>
          <cell r="G68">
            <v>430.5</v>
          </cell>
          <cell r="H68">
            <v>287</v>
          </cell>
          <cell r="I68">
            <v>430.5</v>
          </cell>
          <cell r="J68">
            <v>574</v>
          </cell>
          <cell r="K68">
            <v>430.5</v>
          </cell>
          <cell r="L68">
            <v>430.5</v>
          </cell>
          <cell r="M68">
            <v>287</v>
          </cell>
          <cell r="N68">
            <v>287</v>
          </cell>
          <cell r="O68">
            <v>430.5</v>
          </cell>
        </row>
        <row r="69">
          <cell r="B69" t="str">
            <v>CPHAUL8</v>
          </cell>
          <cell r="C69" t="str">
            <v>8-BAYVIEW</v>
          </cell>
          <cell r="D69">
            <v>574</v>
          </cell>
          <cell r="E69">
            <v>287</v>
          </cell>
          <cell r="F69">
            <v>430.5</v>
          </cell>
          <cell r="G69">
            <v>430.5</v>
          </cell>
          <cell r="H69">
            <v>574</v>
          </cell>
          <cell r="I69">
            <v>287</v>
          </cell>
          <cell r="J69">
            <v>717.5</v>
          </cell>
          <cell r="K69">
            <v>430.5</v>
          </cell>
          <cell r="L69">
            <v>430.5</v>
          </cell>
          <cell r="M69">
            <v>287</v>
          </cell>
          <cell r="N69">
            <v>430.5</v>
          </cell>
          <cell r="O69">
            <v>574</v>
          </cell>
        </row>
        <row r="70">
          <cell r="B70" t="str">
            <v>DISPYARD/GARDEN DEBRIS</v>
          </cell>
          <cell r="C70" t="str">
            <v>DUMP FEE - WOOD</v>
          </cell>
          <cell r="D70">
            <v>0</v>
          </cell>
          <cell r="E70">
            <v>584.78</v>
          </cell>
          <cell r="F70">
            <v>0</v>
          </cell>
          <cell r="G70">
            <v>0</v>
          </cell>
          <cell r="H70">
            <v>1769.08</v>
          </cell>
          <cell r="I70">
            <v>319.02</v>
          </cell>
          <cell r="J70">
            <v>148.01</v>
          </cell>
          <cell r="K70">
            <v>200.75</v>
          </cell>
          <cell r="L70">
            <v>121.51</v>
          </cell>
          <cell r="M70">
            <v>252.77</v>
          </cell>
          <cell r="N70">
            <v>0</v>
          </cell>
          <cell r="O70">
            <v>0</v>
          </cell>
        </row>
        <row r="71">
          <cell r="B71" t="str">
            <v>ROHAUL20LH</v>
          </cell>
          <cell r="C71" t="str">
            <v>20YD RO DAILY LONG HAUL</v>
          </cell>
          <cell r="D71">
            <v>8434.4</v>
          </cell>
          <cell r="E71">
            <v>6812.4</v>
          </cell>
          <cell r="F71">
            <v>7785.5999999999995</v>
          </cell>
          <cell r="G71">
            <v>9407.6</v>
          </cell>
          <cell r="H71">
            <v>12327.199999999999</v>
          </cell>
          <cell r="I71">
            <v>8758.7999999999993</v>
          </cell>
          <cell r="J71">
            <v>9732</v>
          </cell>
          <cell r="K71">
            <v>8110</v>
          </cell>
          <cell r="L71">
            <v>8758.8000000000011</v>
          </cell>
          <cell r="M71">
            <v>7785.6</v>
          </cell>
          <cell r="N71">
            <v>8272.2000000000007</v>
          </cell>
          <cell r="O71">
            <v>5677</v>
          </cell>
        </row>
        <row r="72">
          <cell r="B72" t="str">
            <v>RORENT40D</v>
          </cell>
          <cell r="C72" t="str">
            <v>40YD ROLL OFF-DAILY RENT</v>
          </cell>
          <cell r="D72">
            <v>910.49</v>
          </cell>
          <cell r="E72">
            <v>850.57999999999993</v>
          </cell>
          <cell r="F72">
            <v>808.65</v>
          </cell>
          <cell r="G72">
            <v>718.8</v>
          </cell>
          <cell r="H72">
            <v>503.16</v>
          </cell>
          <cell r="I72">
            <v>952.41</v>
          </cell>
          <cell r="J72">
            <v>5722.71</v>
          </cell>
          <cell r="K72">
            <v>-3218.89</v>
          </cell>
          <cell r="L72">
            <v>706.81999999999994</v>
          </cell>
          <cell r="M72">
            <v>1126.1199999999999</v>
          </cell>
          <cell r="N72">
            <v>994.34000000000015</v>
          </cell>
          <cell r="O72">
            <v>994.34000000000015</v>
          </cell>
        </row>
        <row r="73">
          <cell r="B73" t="str">
            <v>CPHAUL1</v>
          </cell>
          <cell r="C73" t="str">
            <v>1-OAK HARBOR</v>
          </cell>
          <cell r="D73">
            <v>257.2</v>
          </cell>
          <cell r="E73">
            <v>128.6</v>
          </cell>
          <cell r="F73">
            <v>128.6</v>
          </cell>
          <cell r="G73">
            <v>128.6</v>
          </cell>
          <cell r="H73">
            <v>0</v>
          </cell>
          <cell r="I73">
            <v>128.6</v>
          </cell>
          <cell r="J73">
            <v>257.2</v>
          </cell>
          <cell r="K73">
            <v>128.6</v>
          </cell>
          <cell r="L73">
            <v>128.6</v>
          </cell>
          <cell r="M73">
            <v>128.6</v>
          </cell>
          <cell r="N73">
            <v>128.6</v>
          </cell>
          <cell r="O73">
            <v>257.2</v>
          </cell>
        </row>
        <row r="74">
          <cell r="B74" t="str">
            <v>CPHAUL2</v>
          </cell>
          <cell r="C74" t="str">
            <v>2-OAK HARBOR</v>
          </cell>
          <cell r="D74">
            <v>143.5</v>
          </cell>
          <cell r="E74">
            <v>143.5</v>
          </cell>
          <cell r="F74">
            <v>143.5</v>
          </cell>
          <cell r="G74">
            <v>0</v>
          </cell>
          <cell r="H74">
            <v>143.5</v>
          </cell>
          <cell r="I74">
            <v>143.5</v>
          </cell>
          <cell r="J74">
            <v>143.5</v>
          </cell>
          <cell r="K74">
            <v>143.5</v>
          </cell>
          <cell r="L74">
            <v>143.5</v>
          </cell>
          <cell r="M74">
            <v>0</v>
          </cell>
          <cell r="N74">
            <v>143.5</v>
          </cell>
          <cell r="O74">
            <v>143.5</v>
          </cell>
        </row>
        <row r="75">
          <cell r="B75" t="str">
            <v>CPHAUL3</v>
          </cell>
          <cell r="C75" t="str">
            <v>3-OAK HARBOR</v>
          </cell>
          <cell r="D75">
            <v>0</v>
          </cell>
          <cell r="E75">
            <v>143.5</v>
          </cell>
          <cell r="F75">
            <v>0</v>
          </cell>
          <cell r="G75">
            <v>143.5</v>
          </cell>
          <cell r="H75">
            <v>143.5</v>
          </cell>
          <cell r="I75">
            <v>0</v>
          </cell>
          <cell r="J75">
            <v>143.5</v>
          </cell>
          <cell r="K75">
            <v>0</v>
          </cell>
          <cell r="L75">
            <v>143.5</v>
          </cell>
          <cell r="M75">
            <v>272.10000000000002</v>
          </cell>
          <cell r="N75">
            <v>0</v>
          </cell>
          <cell r="O75">
            <v>0</v>
          </cell>
        </row>
        <row r="76">
          <cell r="B76" t="str">
            <v>CPHAUL4</v>
          </cell>
          <cell r="C76" t="str">
            <v>4-OAK HARBOR</v>
          </cell>
          <cell r="D76">
            <v>0</v>
          </cell>
          <cell r="E76">
            <v>0</v>
          </cell>
          <cell r="F76">
            <v>128.6</v>
          </cell>
          <cell r="G76">
            <v>0</v>
          </cell>
          <cell r="H76">
            <v>0</v>
          </cell>
          <cell r="I76">
            <v>128.6</v>
          </cell>
          <cell r="J76">
            <v>0</v>
          </cell>
          <cell r="K76">
            <v>128.6</v>
          </cell>
          <cell r="L76">
            <v>0</v>
          </cell>
          <cell r="M76">
            <v>0</v>
          </cell>
          <cell r="N76">
            <v>0</v>
          </cell>
          <cell r="O76">
            <v>128.6</v>
          </cell>
        </row>
        <row r="77">
          <cell r="B77" t="str">
            <v>TIRE-RO</v>
          </cell>
          <cell r="C77" t="str">
            <v>TIRE FEE - RO</v>
          </cell>
          <cell r="D77">
            <v>73.16</v>
          </cell>
          <cell r="E77">
            <v>0</v>
          </cell>
          <cell r="F77">
            <v>0</v>
          </cell>
          <cell r="G77">
            <v>172.5</v>
          </cell>
          <cell r="H77">
            <v>0</v>
          </cell>
          <cell r="I77">
            <v>367.5</v>
          </cell>
          <cell r="J77">
            <v>7.5</v>
          </cell>
          <cell r="K77">
            <v>37.5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ROHAUL10LH</v>
          </cell>
          <cell r="C78" t="str">
            <v>10 YD RO DAILY LONG HAUL</v>
          </cell>
          <cell r="D78">
            <v>162.19999999999999</v>
          </cell>
          <cell r="E78">
            <v>324.39999999999998</v>
          </cell>
          <cell r="F78">
            <v>162.19999999999999</v>
          </cell>
          <cell r="G78">
            <v>324.39999999999998</v>
          </cell>
          <cell r="H78">
            <v>486.6</v>
          </cell>
          <cell r="I78">
            <v>648.79999999999995</v>
          </cell>
          <cell r="J78">
            <v>324.39999999999998</v>
          </cell>
          <cell r="K78">
            <v>486.6</v>
          </cell>
          <cell r="L78">
            <v>973.2</v>
          </cell>
          <cell r="M78">
            <v>648.79999999999995</v>
          </cell>
          <cell r="N78">
            <v>486.6</v>
          </cell>
          <cell r="O78">
            <v>162.19999999999999</v>
          </cell>
        </row>
        <row r="79">
          <cell r="B79" t="str">
            <v>RORENT40M</v>
          </cell>
          <cell r="C79" t="str">
            <v>40YD ROLL OFF-MNTHLY RENT</v>
          </cell>
          <cell r="D79">
            <v>877.32</v>
          </cell>
          <cell r="E79">
            <v>877.32</v>
          </cell>
          <cell r="F79">
            <v>1023.54</v>
          </cell>
          <cell r="G79">
            <v>877.32</v>
          </cell>
          <cell r="H79">
            <v>1023.54</v>
          </cell>
          <cell r="I79">
            <v>877.32</v>
          </cell>
          <cell r="J79">
            <v>877.32</v>
          </cell>
          <cell r="K79">
            <v>731.1</v>
          </cell>
          <cell r="L79">
            <v>877.32</v>
          </cell>
          <cell r="M79">
            <v>731.1</v>
          </cell>
          <cell r="N79">
            <v>292.44000000000005</v>
          </cell>
          <cell r="O79">
            <v>877.32</v>
          </cell>
        </row>
        <row r="80">
          <cell r="B80" t="str">
            <v>RORENT10D</v>
          </cell>
          <cell r="C80" t="str">
            <v>10YD ROLL OFF DAILY RENT</v>
          </cell>
          <cell r="D80">
            <v>282.39</v>
          </cell>
          <cell r="E80">
            <v>449.25</v>
          </cell>
          <cell r="F80">
            <v>359.4</v>
          </cell>
          <cell r="G80">
            <v>245.58999999999997</v>
          </cell>
          <cell r="H80">
            <v>209.65</v>
          </cell>
          <cell r="I80">
            <v>563.05999999999995</v>
          </cell>
          <cell r="J80">
            <v>167.72</v>
          </cell>
          <cell r="K80">
            <v>437.27</v>
          </cell>
          <cell r="L80">
            <v>341.43</v>
          </cell>
          <cell r="M80">
            <v>185.69</v>
          </cell>
          <cell r="N80">
            <v>317.95</v>
          </cell>
          <cell r="O80">
            <v>395.82</v>
          </cell>
        </row>
        <row r="81">
          <cell r="B81" t="str">
            <v>ROHAUL10DSH</v>
          </cell>
          <cell r="C81" t="str">
            <v>10 YD RO DAILY SHORT HAUL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118.2</v>
          </cell>
          <cell r="I81">
            <v>0</v>
          </cell>
          <cell r="J81">
            <v>354.6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 t="str">
            <v>RORENT10M</v>
          </cell>
          <cell r="C82" t="str">
            <v>10YD ROLL OFF MTHLY RENT</v>
          </cell>
          <cell r="D82">
            <v>276.5</v>
          </cell>
          <cell r="E82">
            <v>276.5</v>
          </cell>
          <cell r="F82">
            <v>276.5</v>
          </cell>
          <cell r="G82">
            <v>276.5</v>
          </cell>
          <cell r="H82">
            <v>414.75</v>
          </cell>
          <cell r="I82">
            <v>414.75</v>
          </cell>
          <cell r="J82">
            <v>276.5</v>
          </cell>
          <cell r="K82">
            <v>276.5</v>
          </cell>
          <cell r="L82">
            <v>276.5</v>
          </cell>
          <cell r="M82">
            <v>276.5</v>
          </cell>
          <cell r="N82">
            <v>276.5</v>
          </cell>
          <cell r="O82">
            <v>414.75</v>
          </cell>
        </row>
        <row r="83">
          <cell r="B83" t="str">
            <v>RORENT30M</v>
          </cell>
          <cell r="C83" t="str">
            <v>30YD ROLL OFF-MNTHLY RENT</v>
          </cell>
          <cell r="D83">
            <v>-711.5</v>
          </cell>
          <cell r="E83">
            <v>146.22</v>
          </cell>
          <cell r="F83">
            <v>292.44</v>
          </cell>
          <cell r="G83">
            <v>292.44</v>
          </cell>
          <cell r="H83">
            <v>146.22</v>
          </cell>
          <cell r="I83">
            <v>146.22</v>
          </cell>
          <cell r="J83">
            <v>146.22</v>
          </cell>
          <cell r="K83">
            <v>146.22</v>
          </cell>
          <cell r="L83">
            <v>292.44</v>
          </cell>
          <cell r="M83">
            <v>438.65999999999997</v>
          </cell>
          <cell r="N83">
            <v>292.44</v>
          </cell>
          <cell r="O83">
            <v>438.65999999999997</v>
          </cell>
        </row>
        <row r="84">
          <cell r="B84" t="str">
            <v>RORRENTM</v>
          </cell>
          <cell r="C84" t="str">
            <v>Rolloff Recy Monthly Rent</v>
          </cell>
          <cell r="D84">
            <v>138.25</v>
          </cell>
          <cell r="E84">
            <v>138.25</v>
          </cell>
          <cell r="F84">
            <v>138.25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138.25</v>
          </cell>
          <cell r="N84">
            <v>138.25</v>
          </cell>
          <cell r="O84">
            <v>138.25</v>
          </cell>
        </row>
        <row r="85">
          <cell r="B85" t="str">
            <v>RORENT20M</v>
          </cell>
          <cell r="C85" t="str">
            <v>20YD ROLL OFF-MNTHLY RENT</v>
          </cell>
          <cell r="D85">
            <v>4562.25</v>
          </cell>
          <cell r="E85">
            <v>4838.75</v>
          </cell>
          <cell r="F85">
            <v>4562.25</v>
          </cell>
          <cell r="G85">
            <v>4424</v>
          </cell>
          <cell r="H85">
            <v>4424</v>
          </cell>
          <cell r="I85">
            <v>4285.75</v>
          </cell>
          <cell r="J85">
            <v>4592.2</v>
          </cell>
          <cell r="K85">
            <v>4977</v>
          </cell>
          <cell r="L85">
            <v>4700.5</v>
          </cell>
          <cell r="M85">
            <v>5530</v>
          </cell>
          <cell r="N85">
            <v>4977</v>
          </cell>
          <cell r="O85">
            <v>5115.25</v>
          </cell>
        </row>
        <row r="86">
          <cell r="B86" t="str">
            <v>PONUMBER</v>
          </cell>
          <cell r="C86" t="str">
            <v>PO NUMBER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 t="str">
            <v>OW-RO</v>
          </cell>
          <cell r="C87" t="str">
            <v>OVERFILL/OVERWEIGHT BOX</v>
          </cell>
          <cell r="D87">
            <v>0</v>
          </cell>
          <cell r="E87">
            <v>0</v>
          </cell>
          <cell r="F87">
            <v>0</v>
          </cell>
          <cell r="G87">
            <v>52.6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 t="str">
            <v>ADJOTHRO</v>
          </cell>
          <cell r="C88" t="str">
            <v>ADJUSTMENT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 t="str">
            <v>RODEL</v>
          </cell>
          <cell r="C89" t="str">
            <v>ROLL OFF-DELIVERY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ROHAUL10</v>
          </cell>
          <cell r="C90" t="str">
            <v>10YD ROLL OFF HAUL</v>
          </cell>
          <cell r="D90">
            <v>118.2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 t="str">
            <v>RORELOCATE</v>
          </cell>
          <cell r="C91" t="str">
            <v>ROLL OFF RELOCATE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DISPHTH</v>
          </cell>
          <cell r="C92" t="str">
            <v>DUMP FEE - HARD TO HANDLE</v>
          </cell>
          <cell r="D92">
            <v>3101.8</v>
          </cell>
          <cell r="E92">
            <v>1456.54</v>
          </cell>
          <cell r="F92">
            <v>3999.56</v>
          </cell>
          <cell r="G92">
            <v>4067.08</v>
          </cell>
          <cell r="H92">
            <v>5872.6</v>
          </cell>
          <cell r="I92">
            <v>1790.06</v>
          </cell>
          <cell r="J92">
            <v>3255.06</v>
          </cell>
          <cell r="K92">
            <v>615.52</v>
          </cell>
          <cell r="L92">
            <v>0</v>
          </cell>
          <cell r="M92">
            <v>0</v>
          </cell>
          <cell r="N92">
            <v>0</v>
          </cell>
          <cell r="O92">
            <v>4850.03</v>
          </cell>
        </row>
        <row r="93">
          <cell r="B93" t="str">
            <v>ROHAUL30LH</v>
          </cell>
          <cell r="C93" t="str">
            <v>30YD RO DAILY LONG HAUL</v>
          </cell>
          <cell r="D93">
            <v>0</v>
          </cell>
          <cell r="E93">
            <v>389.3</v>
          </cell>
          <cell r="F93">
            <v>1362.55</v>
          </cell>
          <cell r="G93">
            <v>1512.5700000000002</v>
          </cell>
          <cell r="H93">
            <v>1707.22</v>
          </cell>
          <cell r="I93">
            <v>344.67</v>
          </cell>
          <cell r="J93">
            <v>778.6</v>
          </cell>
          <cell r="K93">
            <v>583.95000000000005</v>
          </cell>
          <cell r="L93">
            <v>584.95000000000005</v>
          </cell>
          <cell r="M93">
            <v>194.65</v>
          </cell>
          <cell r="N93">
            <v>583.95000000000005</v>
          </cell>
          <cell r="O93">
            <v>1363.55</v>
          </cell>
        </row>
        <row r="94">
          <cell r="B94" t="str">
            <v>ROHAUL40DSH</v>
          </cell>
          <cell r="C94" t="str">
            <v>40YD RO DAILY SHORT HAUL</v>
          </cell>
          <cell r="D94">
            <v>0</v>
          </cell>
          <cell r="E94">
            <v>900.12000000000012</v>
          </cell>
          <cell r="F94">
            <v>2850.38</v>
          </cell>
          <cell r="G94">
            <v>3600.51</v>
          </cell>
          <cell r="H94">
            <v>3600.4800000000005</v>
          </cell>
          <cell r="I94">
            <v>2850.38</v>
          </cell>
          <cell r="J94">
            <v>3450.46</v>
          </cell>
          <cell r="K94">
            <v>3195.05</v>
          </cell>
          <cell r="L94">
            <v>1800.2400000000002</v>
          </cell>
          <cell r="M94">
            <v>1650.2200000000003</v>
          </cell>
          <cell r="N94">
            <v>1950.2600000000002</v>
          </cell>
          <cell r="O94">
            <v>1050.1400000000001</v>
          </cell>
        </row>
        <row r="95">
          <cell r="B95" t="str">
            <v>RORENT</v>
          </cell>
          <cell r="C95" t="str">
            <v>ROLL OFF RENT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ROHAUL40LH</v>
          </cell>
          <cell r="C96" t="str">
            <v>40YD RO DAILY LONG HAUL</v>
          </cell>
          <cell r="D96">
            <v>0</v>
          </cell>
          <cell r="E96">
            <v>150.02000000000001</v>
          </cell>
          <cell r="F96">
            <v>628.58000000000004</v>
          </cell>
          <cell r="G96">
            <v>1751.85</v>
          </cell>
          <cell r="H96">
            <v>0</v>
          </cell>
          <cell r="I96">
            <v>0</v>
          </cell>
          <cell r="J96">
            <v>973.25</v>
          </cell>
          <cell r="K96">
            <v>778.6</v>
          </cell>
          <cell r="L96">
            <v>0</v>
          </cell>
          <cell r="M96">
            <v>583.95000000000005</v>
          </cell>
          <cell r="N96">
            <v>1946.5</v>
          </cell>
          <cell r="O96">
            <v>1752.8500000000001</v>
          </cell>
        </row>
        <row r="97">
          <cell r="B97" t="str">
            <v>ROHAUL30DSH</v>
          </cell>
          <cell r="C97" t="str">
            <v>30YD RO DAILY SHORT HAUL</v>
          </cell>
          <cell r="D97">
            <v>0</v>
          </cell>
          <cell r="E97">
            <v>0</v>
          </cell>
          <cell r="F97">
            <v>1050.1400000000001</v>
          </cell>
          <cell r="G97">
            <v>900.12</v>
          </cell>
          <cell r="H97">
            <v>300.04000000000002</v>
          </cell>
          <cell r="I97">
            <v>1200.1600000000001</v>
          </cell>
          <cell r="J97">
            <v>1050.1400000000001</v>
          </cell>
          <cell r="K97">
            <v>1500.2</v>
          </cell>
          <cell r="L97">
            <v>900.12000000000012</v>
          </cell>
          <cell r="M97">
            <v>1800.24</v>
          </cell>
          <cell r="N97">
            <v>900.12</v>
          </cell>
          <cell r="O97">
            <v>150.02000000000001</v>
          </cell>
        </row>
        <row r="98">
          <cell r="B98" t="str">
            <v>ROLID</v>
          </cell>
          <cell r="C98" t="str">
            <v>ROLL OFF-LID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D99">
            <v>82907.799999999988</v>
          </cell>
          <cell r="E99">
            <v>70573.249999999985</v>
          </cell>
          <cell r="F99">
            <v>90970.880000000005</v>
          </cell>
          <cell r="G99">
            <v>102695.35000000002</v>
          </cell>
          <cell r="H99">
            <v>108609.05999999997</v>
          </cell>
          <cell r="I99">
            <v>100494.96000000004</v>
          </cell>
          <cell r="J99">
            <v>104461.86000000002</v>
          </cell>
          <cell r="K99">
            <v>87331.770000000048</v>
          </cell>
          <cell r="L99">
            <v>88379.060000000012</v>
          </cell>
          <cell r="M99">
            <v>87786.210000000036</v>
          </cell>
          <cell r="N99">
            <v>98155.4</v>
          </cell>
          <cell r="O99">
            <v>85649.790000000023</v>
          </cell>
        </row>
        <row r="100">
          <cell r="B100" t="str">
            <v>CEX</v>
          </cell>
          <cell r="C100" t="str">
            <v>EXTRA CANS</v>
          </cell>
          <cell r="D100">
            <v>196.04</v>
          </cell>
          <cell r="E100">
            <v>101.78999999999999</v>
          </cell>
          <cell r="F100">
            <v>256.36</v>
          </cell>
          <cell r="G100">
            <v>260.13</v>
          </cell>
          <cell r="H100">
            <v>162.10999999999999</v>
          </cell>
          <cell r="I100">
            <v>214.89</v>
          </cell>
          <cell r="J100">
            <v>312.91000000000003</v>
          </cell>
          <cell r="K100">
            <v>222.43000000000004</v>
          </cell>
          <cell r="L100">
            <v>237.51000000000002</v>
          </cell>
          <cell r="M100">
            <v>229.96999999999997</v>
          </cell>
          <cell r="N100">
            <v>169.65</v>
          </cell>
          <cell r="O100">
            <v>131.94999999999999</v>
          </cell>
        </row>
        <row r="101">
          <cell r="B101" t="str">
            <v>R1.5YD1W</v>
          </cell>
          <cell r="C101" t="str">
            <v>1.5YD CONT 1xWEEKLY SVC</v>
          </cell>
          <cell r="D101">
            <v>10269.650000000001</v>
          </cell>
          <cell r="E101">
            <v>10170.450000000001</v>
          </cell>
          <cell r="F101">
            <v>10455.380000000001</v>
          </cell>
          <cell r="G101">
            <v>10635.890000000001</v>
          </cell>
          <cell r="H101">
            <v>11236.33</v>
          </cell>
          <cell r="I101">
            <v>10463.550000000001</v>
          </cell>
          <cell r="J101">
            <v>11668.19</v>
          </cell>
          <cell r="K101">
            <v>11006.54</v>
          </cell>
          <cell r="L101">
            <v>11797.93</v>
          </cell>
          <cell r="M101">
            <v>10951.390000000001</v>
          </cell>
          <cell r="N101">
            <v>10193.570000000002</v>
          </cell>
          <cell r="O101">
            <v>10007.11</v>
          </cell>
        </row>
        <row r="102">
          <cell r="B102" t="str">
            <v>R1.5YD2W</v>
          </cell>
          <cell r="C102" t="str">
            <v>1.5YD CONT 2xWEEKLY SVC</v>
          </cell>
          <cell r="D102">
            <v>5057.42</v>
          </cell>
          <cell r="E102">
            <v>5190.51</v>
          </cell>
          <cell r="F102">
            <v>5190.51</v>
          </cell>
          <cell r="G102">
            <v>5057.42</v>
          </cell>
          <cell r="H102">
            <v>5057.42</v>
          </cell>
          <cell r="I102">
            <v>5834.49</v>
          </cell>
          <cell r="J102">
            <v>4525.0599999999995</v>
          </cell>
          <cell r="K102">
            <v>4986.13</v>
          </cell>
          <cell r="L102">
            <v>4791.24</v>
          </cell>
          <cell r="M102">
            <v>4258.88</v>
          </cell>
          <cell r="N102">
            <v>4491.79</v>
          </cell>
          <cell r="O102">
            <v>4525.0599999999995</v>
          </cell>
        </row>
        <row r="103">
          <cell r="B103" t="str">
            <v>R1YD1W</v>
          </cell>
          <cell r="C103" t="str">
            <v>1YD CONT 1xWEEKLY SVC</v>
          </cell>
          <cell r="D103">
            <v>18790.110000000004</v>
          </cell>
          <cell r="E103">
            <v>18928.140000000003</v>
          </cell>
          <cell r="F103">
            <v>19846.670000000002</v>
          </cell>
          <cell r="G103">
            <v>20296.850000000002</v>
          </cell>
          <cell r="H103">
            <v>21444.7</v>
          </cell>
          <cell r="I103">
            <v>19484.8</v>
          </cell>
          <cell r="J103">
            <v>21977.870000000003</v>
          </cell>
          <cell r="K103">
            <v>19535.96</v>
          </cell>
          <cell r="L103">
            <v>20887.73</v>
          </cell>
          <cell r="M103">
            <v>19495.719999999998</v>
          </cell>
          <cell r="N103">
            <v>19446.39</v>
          </cell>
          <cell r="O103">
            <v>19314.38</v>
          </cell>
        </row>
        <row r="104">
          <cell r="B104" t="str">
            <v>R2YD1W</v>
          </cell>
          <cell r="C104" t="str">
            <v>2YD CONT 1xWEEKLY SVC</v>
          </cell>
          <cell r="D104">
            <v>14366.430000000002</v>
          </cell>
          <cell r="E104">
            <v>15448.72</v>
          </cell>
          <cell r="F104">
            <v>16943.55</v>
          </cell>
          <cell r="G104">
            <v>18446.600000000002</v>
          </cell>
          <cell r="H104">
            <v>20582.439999999999</v>
          </cell>
          <cell r="I104">
            <v>15135.8</v>
          </cell>
          <cell r="J104">
            <v>22314.329999999998</v>
          </cell>
          <cell r="K104">
            <v>14891.990000000002</v>
          </cell>
          <cell r="L104">
            <v>19468.829999999998</v>
          </cell>
          <cell r="M104">
            <v>18240.12</v>
          </cell>
          <cell r="N104">
            <v>15799.86</v>
          </cell>
          <cell r="O104">
            <v>14724.46</v>
          </cell>
        </row>
        <row r="105">
          <cell r="B105" t="str">
            <v>R2YD2W</v>
          </cell>
          <cell r="C105" t="str">
            <v>2YD CONT 2xWEEKLY SVC</v>
          </cell>
          <cell r="D105">
            <v>14705.11</v>
          </cell>
          <cell r="E105">
            <v>13573.949999999999</v>
          </cell>
          <cell r="F105">
            <v>13834.98</v>
          </cell>
          <cell r="G105">
            <v>15096.68</v>
          </cell>
          <cell r="H105">
            <v>15096.680000000002</v>
          </cell>
          <cell r="I105">
            <v>21534.639999999999</v>
          </cell>
          <cell r="J105">
            <v>16967.440000000002</v>
          </cell>
          <cell r="K105">
            <v>20281.98</v>
          </cell>
          <cell r="L105">
            <v>15836.27</v>
          </cell>
          <cell r="M105">
            <v>15705.76</v>
          </cell>
          <cell r="N105">
            <v>15662.25</v>
          </cell>
          <cell r="O105">
            <v>15140.17</v>
          </cell>
        </row>
        <row r="106">
          <cell r="B106" t="str">
            <v>R2YD3W</v>
          </cell>
          <cell r="C106" t="str">
            <v>2YD CONT 3xWEEKLY SVC</v>
          </cell>
          <cell r="D106">
            <v>5645.2</v>
          </cell>
          <cell r="E106">
            <v>6671.5999999999995</v>
          </cell>
          <cell r="F106">
            <v>6671.5999999999995</v>
          </cell>
          <cell r="G106">
            <v>7184.8</v>
          </cell>
          <cell r="H106">
            <v>7698</v>
          </cell>
          <cell r="I106">
            <v>7698</v>
          </cell>
          <cell r="J106">
            <v>7698</v>
          </cell>
          <cell r="K106">
            <v>10264</v>
          </cell>
          <cell r="L106">
            <v>10135.699999999999</v>
          </cell>
          <cell r="M106">
            <v>6885.43</v>
          </cell>
          <cell r="N106">
            <v>6671.6</v>
          </cell>
          <cell r="O106">
            <v>6671.6</v>
          </cell>
        </row>
        <row r="107">
          <cell r="B107" t="str">
            <v>R1YD2W</v>
          </cell>
          <cell r="C107" t="str">
            <v>1YD CONT 2xWEEKLY SVC</v>
          </cell>
          <cell r="D107">
            <v>551.04</v>
          </cell>
          <cell r="E107">
            <v>459.20000000000005</v>
          </cell>
          <cell r="F107">
            <v>459.20000000000005</v>
          </cell>
          <cell r="G107">
            <v>642.88</v>
          </cell>
          <cell r="H107">
            <v>734.72</v>
          </cell>
          <cell r="I107">
            <v>2223.56</v>
          </cell>
          <cell r="J107">
            <v>734.72</v>
          </cell>
          <cell r="K107">
            <v>1503.58</v>
          </cell>
          <cell r="L107">
            <v>528.07999999999993</v>
          </cell>
          <cell r="M107">
            <v>1215.6100000000001</v>
          </cell>
          <cell r="N107">
            <v>1215.6100000000001</v>
          </cell>
          <cell r="O107">
            <v>1215.6100000000001</v>
          </cell>
        </row>
        <row r="108">
          <cell r="B108" t="str">
            <v>R1YD3W</v>
          </cell>
          <cell r="C108" t="str">
            <v>1YD CONT 3xWEEKLY SVC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268.5</v>
          </cell>
          <cell r="L108">
            <v>268.5</v>
          </cell>
          <cell r="M108">
            <v>0</v>
          </cell>
          <cell r="N108">
            <v>0</v>
          </cell>
          <cell r="O108">
            <v>0</v>
          </cell>
        </row>
        <row r="109">
          <cell r="B109" t="str">
            <v>CDRIVEIN</v>
          </cell>
          <cell r="C109" t="str">
            <v>DRIVE IN SERVICE</v>
          </cell>
          <cell r="D109">
            <v>110.58000000000001</v>
          </cell>
          <cell r="E109">
            <v>109.44</v>
          </cell>
          <cell r="F109">
            <v>104.88</v>
          </cell>
          <cell r="G109">
            <v>101.46000000000001</v>
          </cell>
          <cell r="H109">
            <v>104.88</v>
          </cell>
          <cell r="I109">
            <v>101.46000000000001</v>
          </cell>
          <cell r="J109">
            <v>100.32</v>
          </cell>
          <cell r="K109">
            <v>102.6</v>
          </cell>
          <cell r="L109">
            <v>94.62</v>
          </cell>
          <cell r="M109">
            <v>85.5</v>
          </cell>
          <cell r="N109">
            <v>87.78</v>
          </cell>
          <cell r="O109">
            <v>88.919999999999987</v>
          </cell>
        </row>
        <row r="110">
          <cell r="B110" t="str">
            <v>CWALKIN</v>
          </cell>
          <cell r="C110" t="str">
            <v>WALK IN SERVICE</v>
          </cell>
          <cell r="D110">
            <v>39.270000000000003</v>
          </cell>
          <cell r="E110">
            <v>36.97</v>
          </cell>
          <cell r="F110">
            <v>32.340000000000003</v>
          </cell>
          <cell r="G110">
            <v>34.07</v>
          </cell>
          <cell r="H110">
            <v>34.650000000000006</v>
          </cell>
          <cell r="I110">
            <v>38.129999999999995</v>
          </cell>
          <cell r="J110">
            <v>43.89</v>
          </cell>
          <cell r="K110">
            <v>43.89</v>
          </cell>
          <cell r="L110">
            <v>42.16</v>
          </cell>
          <cell r="M110">
            <v>30.03</v>
          </cell>
          <cell r="N110">
            <v>28.880000000000003</v>
          </cell>
          <cell r="O110">
            <v>30.03</v>
          </cell>
        </row>
        <row r="111">
          <cell r="B111" t="str">
            <v>32CMCNTRD</v>
          </cell>
          <cell r="C111" t="str">
            <v>32 GL BY COUNT ROAD</v>
          </cell>
          <cell r="D111">
            <v>1770.6</v>
          </cell>
          <cell r="E111">
            <v>1763.3600000000001</v>
          </cell>
          <cell r="F111">
            <v>2091.3199999999997</v>
          </cell>
          <cell r="G111">
            <v>1926.68</v>
          </cell>
          <cell r="H111">
            <v>2187.25</v>
          </cell>
          <cell r="I111">
            <v>1872.92</v>
          </cell>
          <cell r="J111">
            <v>2037.21</v>
          </cell>
          <cell r="K111">
            <v>2161.5300000000002</v>
          </cell>
          <cell r="L111">
            <v>1720.67</v>
          </cell>
          <cell r="M111">
            <v>2074.87</v>
          </cell>
          <cell r="N111">
            <v>2245.88</v>
          </cell>
          <cell r="O111">
            <v>1855.77</v>
          </cell>
        </row>
        <row r="112">
          <cell r="B112" t="str">
            <v>EXTRAPACK</v>
          </cell>
          <cell r="C112" t="str">
            <v>EXTRA PACK</v>
          </cell>
          <cell r="D112">
            <v>295.68</v>
          </cell>
          <cell r="E112">
            <v>203.28</v>
          </cell>
          <cell r="F112">
            <v>443.52</v>
          </cell>
          <cell r="G112">
            <v>609.84</v>
          </cell>
          <cell r="H112">
            <v>794.64</v>
          </cell>
          <cell r="I112">
            <v>813.12</v>
          </cell>
          <cell r="J112">
            <v>1256.6400000000001</v>
          </cell>
          <cell r="K112">
            <v>1515.3600000000001</v>
          </cell>
          <cell r="L112">
            <v>868.56</v>
          </cell>
          <cell r="M112">
            <v>831.6</v>
          </cell>
          <cell r="N112">
            <v>609.84</v>
          </cell>
          <cell r="O112">
            <v>388.08000000000004</v>
          </cell>
        </row>
        <row r="113">
          <cell r="B113" t="str">
            <v>32CW1RD</v>
          </cell>
          <cell r="C113" t="str">
            <v>1-32 GL WKLY SVC ROAD</v>
          </cell>
          <cell r="D113">
            <v>867.5</v>
          </cell>
          <cell r="E113">
            <v>850.15</v>
          </cell>
          <cell r="F113">
            <v>854.49</v>
          </cell>
          <cell r="G113">
            <v>876.18</v>
          </cell>
          <cell r="H113">
            <v>993.29</v>
          </cell>
          <cell r="I113">
            <v>997.63</v>
          </cell>
          <cell r="J113">
            <v>945.58</v>
          </cell>
          <cell r="K113">
            <v>932.56</v>
          </cell>
          <cell r="L113">
            <v>867.5</v>
          </cell>
          <cell r="M113">
            <v>858.82999999999993</v>
          </cell>
          <cell r="N113">
            <v>876.18999999999994</v>
          </cell>
          <cell r="O113">
            <v>867.5</v>
          </cell>
        </row>
        <row r="114">
          <cell r="B114" t="str">
            <v>32CW2RD</v>
          </cell>
          <cell r="C114" t="str">
            <v>2-32 GL WKLY SVC ROAD</v>
          </cell>
          <cell r="D114">
            <v>728.48</v>
          </cell>
          <cell r="E114">
            <v>722.2</v>
          </cell>
          <cell r="F114">
            <v>73.680000000000035</v>
          </cell>
          <cell r="G114">
            <v>690.80000000000007</v>
          </cell>
          <cell r="H114">
            <v>609.16</v>
          </cell>
          <cell r="I114">
            <v>621.72</v>
          </cell>
          <cell r="J114">
            <v>709.64</v>
          </cell>
          <cell r="K114">
            <v>828.96</v>
          </cell>
          <cell r="L114">
            <v>697.08</v>
          </cell>
          <cell r="M114">
            <v>665.68</v>
          </cell>
          <cell r="N114">
            <v>678.24</v>
          </cell>
          <cell r="O114">
            <v>684.52</v>
          </cell>
        </row>
        <row r="115">
          <cell r="B115" t="str">
            <v>32CW3RD</v>
          </cell>
          <cell r="C115" t="str">
            <v>3-32 GL WKLY SVC RD</v>
          </cell>
          <cell r="D115">
            <v>108.87</v>
          </cell>
          <cell r="E115">
            <v>108.87</v>
          </cell>
          <cell r="F115">
            <v>108.87</v>
          </cell>
          <cell r="G115">
            <v>72.58</v>
          </cell>
          <cell r="H115">
            <v>72.58</v>
          </cell>
          <cell r="I115">
            <v>72.58</v>
          </cell>
          <cell r="J115">
            <v>72.58</v>
          </cell>
          <cell r="K115">
            <v>72.58</v>
          </cell>
          <cell r="L115">
            <v>72.58</v>
          </cell>
          <cell r="M115">
            <v>72.58</v>
          </cell>
          <cell r="N115">
            <v>90.72999999999999</v>
          </cell>
          <cell r="O115">
            <v>108.87</v>
          </cell>
        </row>
        <row r="116">
          <cell r="B116" t="str">
            <v>32RE1LIRD</v>
          </cell>
          <cell r="C116" t="str">
            <v>1-32 GL EOWVC ROAD</v>
          </cell>
          <cell r="D116">
            <v>66.900000000000006</v>
          </cell>
          <cell r="E116">
            <v>66.900000000000006</v>
          </cell>
          <cell r="F116">
            <v>66.900000000000006</v>
          </cell>
          <cell r="G116">
            <v>66.900000000000006</v>
          </cell>
          <cell r="H116">
            <v>73.28</v>
          </cell>
          <cell r="I116">
            <v>79.650000000000006</v>
          </cell>
          <cell r="J116">
            <v>79.650000000000006</v>
          </cell>
          <cell r="K116">
            <v>79.650000000000006</v>
          </cell>
          <cell r="L116">
            <v>72.14</v>
          </cell>
          <cell r="M116">
            <v>66.900000000000006</v>
          </cell>
          <cell r="N116">
            <v>66.900000000000006</v>
          </cell>
          <cell r="O116">
            <v>66.900000000000006</v>
          </cell>
        </row>
        <row r="117">
          <cell r="B117" t="str">
            <v>APPLIANCEC</v>
          </cell>
          <cell r="C117" t="str">
            <v>APPLIANCE REMOVAL - COMM</v>
          </cell>
          <cell r="D117">
            <v>67.5</v>
          </cell>
          <cell r="E117">
            <v>67.5</v>
          </cell>
          <cell r="F117">
            <v>67.5</v>
          </cell>
          <cell r="G117">
            <v>112.5</v>
          </cell>
          <cell r="H117">
            <v>337.5</v>
          </cell>
          <cell r="I117">
            <v>67.5</v>
          </cell>
          <cell r="J117">
            <v>247.5</v>
          </cell>
          <cell r="K117">
            <v>22.5</v>
          </cell>
          <cell r="L117">
            <v>67.5</v>
          </cell>
          <cell r="M117">
            <v>0</v>
          </cell>
          <cell r="N117">
            <v>135</v>
          </cell>
          <cell r="O117">
            <v>112.5</v>
          </cell>
        </row>
        <row r="118">
          <cell r="B118" t="str">
            <v>CPHAUL6</v>
          </cell>
          <cell r="C118" t="str">
            <v>6-BAYVIEW</v>
          </cell>
          <cell r="D118">
            <v>430.5</v>
          </cell>
          <cell r="E118">
            <v>143.5</v>
          </cell>
          <cell r="F118">
            <v>287</v>
          </cell>
          <cell r="G118">
            <v>287</v>
          </cell>
          <cell r="H118">
            <v>430.5</v>
          </cell>
          <cell r="I118">
            <v>287</v>
          </cell>
          <cell r="J118">
            <v>430.5</v>
          </cell>
          <cell r="K118">
            <v>287</v>
          </cell>
          <cell r="L118">
            <v>287</v>
          </cell>
          <cell r="M118">
            <v>430.5</v>
          </cell>
          <cell r="N118">
            <v>287</v>
          </cell>
          <cell r="O118">
            <v>287</v>
          </cell>
        </row>
        <row r="119">
          <cell r="B119" t="str">
            <v>32CW4RD</v>
          </cell>
          <cell r="C119" t="str">
            <v>4-32 GL WKLY SVC ROAD</v>
          </cell>
          <cell r="D119">
            <v>314.86</v>
          </cell>
          <cell r="E119">
            <v>314.86</v>
          </cell>
          <cell r="F119">
            <v>314.86</v>
          </cell>
          <cell r="G119">
            <v>314.86</v>
          </cell>
          <cell r="H119">
            <v>314.86</v>
          </cell>
          <cell r="I119">
            <v>314.86</v>
          </cell>
          <cell r="J119">
            <v>314.86</v>
          </cell>
          <cell r="K119">
            <v>314.86</v>
          </cell>
          <cell r="L119">
            <v>314.86</v>
          </cell>
          <cell r="M119">
            <v>314.86</v>
          </cell>
          <cell r="N119">
            <v>281.13</v>
          </cell>
          <cell r="O119">
            <v>264.26</v>
          </cell>
        </row>
        <row r="120">
          <cell r="B120" t="str">
            <v>MXWSTPAPER</v>
          </cell>
          <cell r="C120" t="str">
            <v>MIXED WASTE PAPER PER BAG</v>
          </cell>
          <cell r="D120">
            <v>34.08</v>
          </cell>
          <cell r="E120">
            <v>28.4</v>
          </cell>
          <cell r="F120">
            <v>45.44</v>
          </cell>
          <cell r="G120">
            <v>11.36</v>
          </cell>
          <cell r="H120">
            <v>39.76</v>
          </cell>
          <cell r="I120">
            <v>17.04</v>
          </cell>
          <cell r="J120">
            <v>5.68</v>
          </cell>
          <cell r="K120">
            <v>22.72</v>
          </cell>
          <cell r="L120">
            <v>16.61</v>
          </cell>
          <cell r="M120">
            <v>22.72</v>
          </cell>
          <cell r="N120">
            <v>17.04</v>
          </cell>
          <cell r="O120">
            <v>5.68</v>
          </cell>
        </row>
        <row r="121">
          <cell r="B121" t="str">
            <v>CEXNAVY</v>
          </cell>
          <cell r="C121" t="str">
            <v>NAVY EXTRA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 t="str">
            <v>R1.5YD3W</v>
          </cell>
          <cell r="C122" t="str">
            <v>1.5YD CONT 3xWEEKLY SVC</v>
          </cell>
          <cell r="D122">
            <v>392.14</v>
          </cell>
          <cell r="E122">
            <v>392.14</v>
          </cell>
          <cell r="F122">
            <v>392.14</v>
          </cell>
          <cell r="G122">
            <v>392.14</v>
          </cell>
          <cell r="H122">
            <v>392.14</v>
          </cell>
          <cell r="I122">
            <v>392.14</v>
          </cell>
          <cell r="J122">
            <v>392.14</v>
          </cell>
          <cell r="K122">
            <v>392.14</v>
          </cell>
          <cell r="L122">
            <v>392.14</v>
          </cell>
          <cell r="M122">
            <v>1680.2599999999998</v>
          </cell>
          <cell r="N122">
            <v>1176.42</v>
          </cell>
          <cell r="O122">
            <v>1176.42</v>
          </cell>
        </row>
        <row r="123">
          <cell r="B123" t="str">
            <v>TRIPCCAN</v>
          </cell>
          <cell r="C123" t="str">
            <v>COMM RETURN TRIP</v>
          </cell>
          <cell r="D123">
            <v>31.5</v>
          </cell>
          <cell r="E123">
            <v>0</v>
          </cell>
          <cell r="F123">
            <v>0</v>
          </cell>
          <cell r="G123">
            <v>15.75</v>
          </cell>
          <cell r="H123">
            <v>0</v>
          </cell>
          <cell r="I123">
            <v>0</v>
          </cell>
          <cell r="J123">
            <v>0</v>
          </cell>
          <cell r="K123">
            <v>15.75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OFOWR2YD</v>
          </cell>
          <cell r="C124" t="str">
            <v>OVERFILL/WEIGHT CHG 2YD</v>
          </cell>
          <cell r="D124">
            <v>218.22</v>
          </cell>
          <cell r="E124">
            <v>218.22</v>
          </cell>
          <cell r="F124">
            <v>436.44</v>
          </cell>
          <cell r="G124">
            <v>581.91999999999996</v>
          </cell>
          <cell r="H124">
            <v>509.18</v>
          </cell>
          <cell r="I124">
            <v>654.66</v>
          </cell>
          <cell r="J124">
            <v>1236.58</v>
          </cell>
          <cell r="K124">
            <v>581.91999999999996</v>
          </cell>
          <cell r="L124">
            <v>509.18</v>
          </cell>
          <cell r="M124">
            <v>145.47999999999999</v>
          </cell>
          <cell r="N124">
            <v>302.38</v>
          </cell>
          <cell r="O124">
            <v>0</v>
          </cell>
        </row>
        <row r="125">
          <cell r="B125" t="str">
            <v>OFOWR1.5YD</v>
          </cell>
          <cell r="C125" t="str">
            <v>OVERFILL/WEIGHT CHG 1.5YD</v>
          </cell>
          <cell r="D125">
            <v>54.42</v>
          </cell>
          <cell r="E125">
            <v>54.42</v>
          </cell>
          <cell r="F125">
            <v>0</v>
          </cell>
          <cell r="G125">
            <v>54.42</v>
          </cell>
          <cell r="H125">
            <v>0</v>
          </cell>
          <cell r="I125">
            <v>54.42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B126" t="str">
            <v>OFOWCCAN</v>
          </cell>
          <cell r="C126" t="str">
            <v>OVERFILL/OVERWEIGHT CAN C</v>
          </cell>
          <cell r="D126">
            <v>53.82</v>
          </cell>
          <cell r="E126">
            <v>4.1399999999999997</v>
          </cell>
          <cell r="F126">
            <v>12.419999999999998</v>
          </cell>
          <cell r="G126">
            <v>8.2799999999999994</v>
          </cell>
          <cell r="H126">
            <v>8.2799999999999994</v>
          </cell>
          <cell r="I126">
            <v>12.42</v>
          </cell>
          <cell r="J126">
            <v>24.84</v>
          </cell>
          <cell r="K126">
            <v>33.119999999999997</v>
          </cell>
          <cell r="L126">
            <v>16.559999999999999</v>
          </cell>
          <cell r="M126">
            <v>12.42</v>
          </cell>
          <cell r="N126">
            <v>0</v>
          </cell>
          <cell r="O126">
            <v>16.559999999999999</v>
          </cell>
        </row>
        <row r="127">
          <cell r="B127" t="str">
            <v>32C2W2</v>
          </cell>
          <cell r="C127" t="str">
            <v>2-32 GAL CAN 2xWKLY SVC</v>
          </cell>
          <cell r="D127">
            <v>108.78</v>
          </cell>
          <cell r="E127">
            <v>108.78</v>
          </cell>
          <cell r="F127">
            <v>27.19</v>
          </cell>
          <cell r="G127">
            <v>27.200000000000003</v>
          </cell>
          <cell r="H127">
            <v>27.19</v>
          </cell>
          <cell r="I127">
            <v>27.200000000000003</v>
          </cell>
          <cell r="J127">
            <v>27.19</v>
          </cell>
          <cell r="K127">
            <v>27.200000000000003</v>
          </cell>
          <cell r="L127">
            <v>27.19</v>
          </cell>
          <cell r="M127">
            <v>27.200000000000003</v>
          </cell>
          <cell r="N127">
            <v>27.19</v>
          </cell>
          <cell r="O127">
            <v>27.200000000000003</v>
          </cell>
        </row>
        <row r="128">
          <cell r="B128" t="str">
            <v>R2YDEX</v>
          </cell>
          <cell r="C128" t="str">
            <v>2YD CONTAINER EXTRA PU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38.14</v>
          </cell>
          <cell r="O128">
            <v>0</v>
          </cell>
        </row>
        <row r="129">
          <cell r="B129" t="str">
            <v>OFOWR1YD</v>
          </cell>
          <cell r="C129" t="str">
            <v>OVERFILL/WEIGHT CHG 1YD</v>
          </cell>
          <cell r="D129">
            <v>36.49</v>
          </cell>
          <cell r="E129">
            <v>0</v>
          </cell>
          <cell r="F129">
            <v>36.49</v>
          </cell>
          <cell r="G129">
            <v>36.49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36.49</v>
          </cell>
          <cell r="M129">
            <v>0</v>
          </cell>
          <cell r="N129">
            <v>36.49</v>
          </cell>
          <cell r="O129">
            <v>0</v>
          </cell>
        </row>
        <row r="130">
          <cell r="B130" t="str">
            <v>32CW1</v>
          </cell>
          <cell r="C130" t="str">
            <v>1-32 GAL CAN WEEKLY SVC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3.46</v>
          </cell>
          <cell r="I130">
            <v>17.350000000000001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32CW2</v>
          </cell>
          <cell r="C131" t="str">
            <v>2-32 GAL CANS WKLY SVC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6.8</v>
          </cell>
          <cell r="J131">
            <v>54.38</v>
          </cell>
          <cell r="K131">
            <v>27.19</v>
          </cell>
          <cell r="L131">
            <v>54.38</v>
          </cell>
          <cell r="M131">
            <v>54.38</v>
          </cell>
          <cell r="N131">
            <v>54.38</v>
          </cell>
          <cell r="O131">
            <v>47.58</v>
          </cell>
        </row>
        <row r="132">
          <cell r="B132" t="str">
            <v>32COCPU</v>
          </cell>
          <cell r="C132" t="str">
            <v>1-32 GL CAN ON CALL</v>
          </cell>
          <cell r="D132">
            <v>26.42</v>
          </cell>
          <cell r="E132">
            <v>30.19</v>
          </cell>
          <cell r="F132">
            <v>15.1</v>
          </cell>
          <cell r="G132">
            <v>7.55</v>
          </cell>
          <cell r="H132">
            <v>22.65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B133" t="str">
            <v>DAMAGE</v>
          </cell>
          <cell r="C133" t="str">
            <v>CHARGE FOR DAMAGE</v>
          </cell>
          <cell r="D133">
            <v>0</v>
          </cell>
          <cell r="E133">
            <v>0</v>
          </cell>
          <cell r="F133">
            <v>0</v>
          </cell>
          <cell r="G133">
            <v>170.43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C35RW1</v>
          </cell>
          <cell r="C134" t="str">
            <v>1-35 GAL CART WEEKLY SVC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127.21000000000001</v>
          </cell>
          <cell r="M134">
            <v>124.81</v>
          </cell>
          <cell r="N134">
            <v>124.81</v>
          </cell>
          <cell r="O134">
            <v>106.98</v>
          </cell>
        </row>
        <row r="135">
          <cell r="B135" t="str">
            <v>R1.5YDPU</v>
          </cell>
          <cell r="C135" t="str">
            <v>1.5YD CONTAINER PICKUP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29.09</v>
          </cell>
          <cell r="O135">
            <v>0</v>
          </cell>
        </row>
        <row r="136">
          <cell r="D136">
            <v>75337.61</v>
          </cell>
          <cell r="E136">
            <v>75767.679999999978</v>
          </cell>
          <cell r="F136">
            <v>79068.830000000016</v>
          </cell>
          <cell r="G136">
            <v>84019.66</v>
          </cell>
          <cell r="H136">
            <v>88967.65</v>
          </cell>
          <cell r="I136">
            <v>89038.33</v>
          </cell>
          <cell r="J136">
            <v>94177.700000000012</v>
          </cell>
          <cell r="K136">
            <v>90422.64</v>
          </cell>
          <cell r="L136">
            <v>90236.220000000016</v>
          </cell>
          <cell r="M136">
            <v>84481.499999999971</v>
          </cell>
          <cell r="N136">
            <v>80844.230000000025</v>
          </cell>
          <cell r="O136">
            <v>77865.109999999971</v>
          </cell>
        </row>
        <row r="137">
          <cell r="B137" t="str">
            <v>REMOVESTOR</v>
          </cell>
          <cell r="C137" t="str">
            <v>STORAGE CONT REMOVAL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109.2</v>
          </cell>
          <cell r="I137">
            <v>0</v>
          </cell>
          <cell r="J137">
            <v>218.4</v>
          </cell>
          <cell r="K137">
            <v>109.2</v>
          </cell>
          <cell r="L137">
            <v>0</v>
          </cell>
          <cell r="M137">
            <v>109.2</v>
          </cell>
          <cell r="N137">
            <v>0</v>
          </cell>
          <cell r="O137">
            <v>0</v>
          </cell>
        </row>
        <row r="138">
          <cell r="B138" t="str">
            <v>STODEL</v>
          </cell>
          <cell r="C138" t="str">
            <v>STORAGE CONT DELIVERY</v>
          </cell>
          <cell r="D138">
            <v>0</v>
          </cell>
          <cell r="E138">
            <v>218.3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109.2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D139">
            <v>0</v>
          </cell>
          <cell r="E139">
            <v>218.3</v>
          </cell>
          <cell r="F139">
            <v>0</v>
          </cell>
          <cell r="G139">
            <v>0</v>
          </cell>
          <cell r="H139">
            <v>109.2</v>
          </cell>
          <cell r="I139">
            <v>0</v>
          </cell>
          <cell r="J139">
            <v>327.60000000000002</v>
          </cell>
          <cell r="K139">
            <v>109.2</v>
          </cell>
          <cell r="L139">
            <v>0</v>
          </cell>
          <cell r="M139">
            <v>109.2</v>
          </cell>
          <cell r="N139">
            <v>0</v>
          </cell>
          <cell r="O139">
            <v>0</v>
          </cell>
        </row>
        <row r="140">
          <cell r="B140" t="str">
            <v>CBRECYCL1.5YD</v>
          </cell>
          <cell r="C140" t="str">
            <v>CARD BOARD 1.5YD</v>
          </cell>
          <cell r="D140">
            <v>1314.25</v>
          </cell>
          <cell r="E140">
            <v>1314.25</v>
          </cell>
          <cell r="F140">
            <v>1314.25</v>
          </cell>
          <cell r="G140">
            <v>1314.25</v>
          </cell>
          <cell r="H140">
            <v>1314.25</v>
          </cell>
          <cell r="I140">
            <v>1314.25</v>
          </cell>
          <cell r="J140">
            <v>1364.8200000000002</v>
          </cell>
          <cell r="K140">
            <v>1314.25</v>
          </cell>
          <cell r="L140">
            <v>1314.25</v>
          </cell>
          <cell r="M140">
            <v>1314.25</v>
          </cell>
          <cell r="N140">
            <v>1366.8200000000002</v>
          </cell>
          <cell r="O140">
            <v>1366.8200000000002</v>
          </cell>
        </row>
        <row r="141">
          <cell r="B141" t="str">
            <v>CBRECYCL1YD</v>
          </cell>
          <cell r="C141" t="str">
            <v>CARD BOARD 1YD</v>
          </cell>
          <cell r="D141">
            <v>2269.5299999999997</v>
          </cell>
          <cell r="E141">
            <v>2282.42</v>
          </cell>
          <cell r="F141">
            <v>2346.89</v>
          </cell>
          <cell r="G141">
            <v>2372.6799999999998</v>
          </cell>
          <cell r="H141">
            <v>2334</v>
          </cell>
          <cell r="I141">
            <v>2372.6799999999998</v>
          </cell>
          <cell r="J141">
            <v>2372.6799999999998</v>
          </cell>
          <cell r="K141">
            <v>2385.58</v>
          </cell>
          <cell r="L141">
            <v>2372.6799999999998</v>
          </cell>
          <cell r="M141">
            <v>2282.42</v>
          </cell>
          <cell r="N141">
            <v>2217.94</v>
          </cell>
          <cell r="O141">
            <v>2217.94</v>
          </cell>
        </row>
        <row r="142">
          <cell r="B142" t="str">
            <v>CBRECYCL2YD</v>
          </cell>
          <cell r="C142" t="str">
            <v>CARD BOARD 2YD</v>
          </cell>
          <cell r="D142">
            <v>2539.59</v>
          </cell>
          <cell r="E142">
            <v>2580.9</v>
          </cell>
          <cell r="F142">
            <v>2586.1400000000003</v>
          </cell>
          <cell r="G142">
            <v>2531.06</v>
          </cell>
          <cell r="H142">
            <v>2586.14</v>
          </cell>
          <cell r="I142">
            <v>2586.14</v>
          </cell>
          <cell r="J142">
            <v>2586.14</v>
          </cell>
          <cell r="K142">
            <v>2586.14</v>
          </cell>
          <cell r="L142">
            <v>2586.14</v>
          </cell>
          <cell r="M142">
            <v>2586.14</v>
          </cell>
          <cell r="N142">
            <v>2586.14</v>
          </cell>
          <cell r="O142">
            <v>2586.14</v>
          </cell>
        </row>
        <row r="143">
          <cell r="B143" t="str">
            <v>RECYHAUL1</v>
          </cell>
          <cell r="C143" t="str">
            <v>1YD RECYCLE CONT</v>
          </cell>
          <cell r="D143">
            <v>587.45999999999992</v>
          </cell>
          <cell r="E143">
            <v>587.45999999999992</v>
          </cell>
          <cell r="F143">
            <v>587.45999999999992</v>
          </cell>
          <cell r="G143">
            <v>587.45999999999992</v>
          </cell>
          <cell r="H143">
            <v>587.45999999999992</v>
          </cell>
          <cell r="I143">
            <v>587.45999999999992</v>
          </cell>
          <cell r="J143">
            <v>587.45999999999992</v>
          </cell>
          <cell r="K143">
            <v>587.45999999999992</v>
          </cell>
          <cell r="L143">
            <v>587.45999999999992</v>
          </cell>
          <cell r="M143">
            <v>685.37</v>
          </cell>
          <cell r="N143">
            <v>685.37</v>
          </cell>
          <cell r="O143">
            <v>685.37</v>
          </cell>
        </row>
        <row r="144">
          <cell r="B144" t="str">
            <v>RECYHAUL1.5</v>
          </cell>
          <cell r="C144" t="str">
            <v>1.5YD RECYCLE CONT</v>
          </cell>
          <cell r="D144">
            <v>137.97999999999999</v>
          </cell>
          <cell r="E144">
            <v>137.97999999999999</v>
          </cell>
          <cell r="F144">
            <v>137.97999999999999</v>
          </cell>
          <cell r="G144">
            <v>137.97999999999999</v>
          </cell>
          <cell r="H144">
            <v>137.97999999999999</v>
          </cell>
          <cell r="I144">
            <v>137.97999999999999</v>
          </cell>
          <cell r="J144">
            <v>137.97999999999999</v>
          </cell>
          <cell r="K144">
            <v>137.97999999999999</v>
          </cell>
          <cell r="L144">
            <v>137.97999999999999</v>
          </cell>
          <cell r="M144">
            <v>137.97999999999999</v>
          </cell>
          <cell r="N144">
            <v>137.97999999999999</v>
          </cell>
          <cell r="O144">
            <v>137.97999999999999</v>
          </cell>
        </row>
        <row r="145">
          <cell r="B145" t="str">
            <v>RDELBINS</v>
          </cell>
          <cell r="C145" t="str">
            <v>RE-DELIVERY FEE-RECY BINS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20</v>
          </cell>
          <cell r="N145">
            <v>0</v>
          </cell>
          <cell r="O145">
            <v>0</v>
          </cell>
        </row>
        <row r="146">
          <cell r="D146">
            <v>6848.8099999999995</v>
          </cell>
          <cell r="E146">
            <v>6903.0099999999993</v>
          </cell>
          <cell r="F146">
            <v>6972.72</v>
          </cell>
          <cell r="G146">
            <v>6943.4299999999994</v>
          </cell>
          <cell r="H146">
            <v>6959.829999999999</v>
          </cell>
          <cell r="I146">
            <v>6998.5099999999993</v>
          </cell>
          <cell r="J146">
            <v>7049.079999999999</v>
          </cell>
          <cell r="K146">
            <v>7011.4099999999989</v>
          </cell>
          <cell r="L146">
            <v>6998.5099999999993</v>
          </cell>
          <cell r="M146">
            <v>7026.1599999999989</v>
          </cell>
          <cell r="N146">
            <v>6994.2499999999991</v>
          </cell>
          <cell r="O146">
            <v>6994.2499999999991</v>
          </cell>
        </row>
        <row r="147">
          <cell r="B147" t="str">
            <v>(blank)</v>
          </cell>
          <cell r="C147" t="str">
            <v>(blank)</v>
          </cell>
        </row>
        <row r="149">
          <cell r="D149">
            <v>387498.35000000009</v>
          </cell>
          <cell r="E149">
            <v>368539.87000000005</v>
          </cell>
          <cell r="F149">
            <v>397987.57999999996</v>
          </cell>
          <cell r="G149">
            <v>415616.52</v>
          </cell>
          <cell r="H149">
            <v>436453.20999999996</v>
          </cell>
          <cell r="I149">
            <v>425139.65999999968</v>
          </cell>
          <cell r="J149">
            <v>441345.38000000024</v>
          </cell>
          <cell r="K149">
            <v>422262.04999999987</v>
          </cell>
          <cell r="L149">
            <v>419805.53</v>
          </cell>
          <cell r="M149">
            <v>408584.31999999977</v>
          </cell>
          <cell r="N149">
            <v>414686.55</v>
          </cell>
          <cell r="O149">
            <v>396263.15000000008</v>
          </cell>
        </row>
        <row r="171">
          <cell r="I171" t="str">
            <v>DROP BOX SERVICES</v>
          </cell>
        </row>
        <row r="173">
          <cell r="I173" t="str">
            <v>DROP BOX HAULS/RENTAL</v>
          </cell>
        </row>
        <row r="174">
          <cell r="I174" t="str">
            <v>ROWAIT</v>
          </cell>
        </row>
        <row r="175">
          <cell r="I175" t="str">
            <v>ROHAUL20MLH</v>
          </cell>
        </row>
        <row r="176">
          <cell r="I176" t="str">
            <v>ROHAUL20MSH</v>
          </cell>
        </row>
      </sheetData>
      <sheetData sheetId="9" refreshError="1">
        <row r="2">
          <cell r="B2" t="str">
            <v>(Multiple Items)</v>
          </cell>
        </row>
        <row r="4">
          <cell r="D4" t="str">
            <v>Data</v>
          </cell>
        </row>
        <row r="5">
          <cell r="B5" t="str">
            <v>Service Code</v>
          </cell>
          <cell r="C5" t="str">
            <v>Description</v>
          </cell>
          <cell r="D5" t="str">
            <v>Sum of 1</v>
          </cell>
          <cell r="E5" t="str">
            <v>Sum of 2</v>
          </cell>
          <cell r="F5" t="str">
            <v>Sum of 3</v>
          </cell>
          <cell r="G5" t="str">
            <v>Sum of 4</v>
          </cell>
          <cell r="H5" t="str">
            <v>Sum of 5</v>
          </cell>
          <cell r="I5" t="str">
            <v>Sum of 6</v>
          </cell>
          <cell r="J5" t="str">
            <v>Sum of 7</v>
          </cell>
          <cell r="K5" t="str">
            <v>Sum of 8</v>
          </cell>
          <cell r="L5" t="str">
            <v>Sum of 9</v>
          </cell>
          <cell r="M5" t="str">
            <v>Sum of 10</v>
          </cell>
          <cell r="N5" t="str">
            <v>Sum of 11</v>
          </cell>
          <cell r="O5" t="str">
            <v>Sum of 12</v>
          </cell>
        </row>
        <row r="6">
          <cell r="B6" t="str">
            <v>BDR</v>
          </cell>
          <cell r="C6" t="str">
            <v>BAD DEBT RECOVERY</v>
          </cell>
          <cell r="D6">
            <v>0</v>
          </cell>
          <cell r="E6">
            <v>0</v>
          </cell>
          <cell r="F6">
            <v>66.290000000000006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FINCHG</v>
          </cell>
          <cell r="C7" t="str">
            <v>LATE FEE</v>
          </cell>
          <cell r="D7">
            <v>55.410000000000004</v>
          </cell>
          <cell r="E7">
            <v>58.78</v>
          </cell>
          <cell r="F7">
            <v>48.550000000000004</v>
          </cell>
          <cell r="G7">
            <v>32.53</v>
          </cell>
          <cell r="H7">
            <v>35.96</v>
          </cell>
          <cell r="I7">
            <v>37.58</v>
          </cell>
          <cell r="J7">
            <v>53.239999999999995</v>
          </cell>
          <cell r="K7">
            <v>16.149999999999999</v>
          </cell>
          <cell r="L7">
            <v>69.25</v>
          </cell>
          <cell r="M7">
            <v>13.55</v>
          </cell>
          <cell r="N7">
            <v>65.349999999999994</v>
          </cell>
          <cell r="O7">
            <v>30.76</v>
          </cell>
        </row>
        <row r="8">
          <cell r="B8" t="str">
            <v>MM</v>
          </cell>
          <cell r="C8" t="str">
            <v>MOVE MONEY</v>
          </cell>
          <cell r="D8">
            <v>18.04</v>
          </cell>
          <cell r="E8">
            <v>0</v>
          </cell>
          <cell r="F8">
            <v>-479.71000000000004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241.07</v>
          </cell>
          <cell r="N8">
            <v>0</v>
          </cell>
          <cell r="O8">
            <v>0</v>
          </cell>
        </row>
        <row r="9">
          <cell r="B9" t="str">
            <v>NSF FEES</v>
          </cell>
          <cell r="C9" t="str">
            <v>RETURNED CHECK FEE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REFUND</v>
          </cell>
          <cell r="C10" t="str">
            <v>REFUND</v>
          </cell>
          <cell r="D10">
            <v>-499.52000000000004</v>
          </cell>
          <cell r="E10">
            <v>36.36</v>
          </cell>
          <cell r="F10">
            <v>0</v>
          </cell>
          <cell r="G10">
            <v>1349.44</v>
          </cell>
          <cell r="H10">
            <v>1361.51</v>
          </cell>
          <cell r="I10">
            <v>0</v>
          </cell>
          <cell r="J10">
            <v>28.63</v>
          </cell>
          <cell r="K10">
            <v>111.15</v>
          </cell>
          <cell r="L10">
            <v>0</v>
          </cell>
          <cell r="M10">
            <v>493.56</v>
          </cell>
          <cell r="N10">
            <v>0</v>
          </cell>
          <cell r="O10">
            <v>0</v>
          </cell>
        </row>
        <row r="11">
          <cell r="B11" t="str">
            <v xml:space="preserve">BD </v>
          </cell>
          <cell r="C11" t="str">
            <v>W\O BAD DEBT</v>
          </cell>
          <cell r="D11">
            <v>-66.290000000000006</v>
          </cell>
          <cell r="E11">
            <v>0</v>
          </cell>
          <cell r="F11">
            <v>0</v>
          </cell>
          <cell r="G11">
            <v>-205.14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-315.89999999999998</v>
          </cell>
          <cell r="N11">
            <v>0</v>
          </cell>
          <cell r="O11">
            <v>0</v>
          </cell>
        </row>
        <row r="12">
          <cell r="D12">
            <v>-492.36000000000007</v>
          </cell>
          <cell r="E12">
            <v>95.14</v>
          </cell>
          <cell r="F12">
            <v>-364.87</v>
          </cell>
          <cell r="G12">
            <v>1176.83</v>
          </cell>
          <cell r="H12">
            <v>1397.47</v>
          </cell>
          <cell r="I12">
            <v>37.58</v>
          </cell>
          <cell r="J12">
            <v>81.86999999999999</v>
          </cell>
          <cell r="K12">
            <v>127.30000000000001</v>
          </cell>
          <cell r="L12">
            <v>69.25</v>
          </cell>
          <cell r="M12">
            <v>432.28000000000009</v>
          </cell>
          <cell r="N12">
            <v>65.349999999999994</v>
          </cell>
          <cell r="O12">
            <v>30.76</v>
          </cell>
        </row>
        <row r="13">
          <cell r="B13" t="str">
            <v>20RW1</v>
          </cell>
          <cell r="C13" t="str">
            <v>1-20 GAL CAN WEEKLY SVC</v>
          </cell>
          <cell r="D13">
            <v>103.85000000000001</v>
          </cell>
          <cell r="E13">
            <v>92.710000000000008</v>
          </cell>
          <cell r="F13">
            <v>76.03</v>
          </cell>
          <cell r="G13">
            <v>76.03</v>
          </cell>
          <cell r="H13">
            <v>74.180000000000007</v>
          </cell>
          <cell r="I13">
            <v>74.17</v>
          </cell>
          <cell r="J13">
            <v>66.760000000000005</v>
          </cell>
          <cell r="K13">
            <v>66.760000000000005</v>
          </cell>
          <cell r="L13">
            <v>59.34</v>
          </cell>
          <cell r="M13">
            <v>59.34</v>
          </cell>
          <cell r="N13">
            <v>59.34</v>
          </cell>
          <cell r="O13">
            <v>59.34</v>
          </cell>
        </row>
        <row r="14">
          <cell r="B14" t="str">
            <v>32RM1</v>
          </cell>
          <cell r="C14" t="str">
            <v>1-32 GAL CAN-MONTHLY SVC</v>
          </cell>
          <cell r="D14">
            <v>291.19</v>
          </cell>
          <cell r="E14">
            <v>291.19</v>
          </cell>
          <cell r="F14">
            <v>287.31</v>
          </cell>
          <cell r="G14">
            <v>279.53000000000003</v>
          </cell>
          <cell r="H14">
            <v>264.01</v>
          </cell>
          <cell r="I14">
            <v>248.48</v>
          </cell>
          <cell r="J14">
            <v>244.60999999999999</v>
          </cell>
          <cell r="K14">
            <v>252.37</v>
          </cell>
          <cell r="L14">
            <v>248.48</v>
          </cell>
          <cell r="M14">
            <v>256.25</v>
          </cell>
          <cell r="N14">
            <v>267.89999999999998</v>
          </cell>
          <cell r="O14">
            <v>267.89</v>
          </cell>
        </row>
        <row r="15">
          <cell r="B15" t="str">
            <v>32ROCPU</v>
          </cell>
          <cell r="C15" t="str">
            <v>1-32 GAL CAN-ON CALL SVC</v>
          </cell>
          <cell r="D15">
            <v>26.03</v>
          </cell>
          <cell r="E15">
            <v>0</v>
          </cell>
          <cell r="F15">
            <v>16.29</v>
          </cell>
          <cell r="G15">
            <v>27.03</v>
          </cell>
          <cell r="H15">
            <v>18.86</v>
          </cell>
          <cell r="I15">
            <v>26.03</v>
          </cell>
          <cell r="J15">
            <v>16.34</v>
          </cell>
          <cell r="K15">
            <v>30.8</v>
          </cell>
          <cell r="L15">
            <v>15.09</v>
          </cell>
          <cell r="M15">
            <v>15.09</v>
          </cell>
          <cell r="N15">
            <v>15.09</v>
          </cell>
          <cell r="O15">
            <v>23.26</v>
          </cell>
        </row>
        <row r="16">
          <cell r="B16" t="str">
            <v>32RW1</v>
          </cell>
          <cell r="C16" t="str">
            <v>1-32 GAL CAN-WEEKLY SVC</v>
          </cell>
          <cell r="D16">
            <v>6302.57</v>
          </cell>
          <cell r="E16">
            <v>6349.82</v>
          </cell>
          <cell r="F16">
            <v>6267.9199999999992</v>
          </cell>
          <cell r="G16">
            <v>6343.74</v>
          </cell>
          <cell r="H16">
            <v>6402.7500000000009</v>
          </cell>
          <cell r="I16">
            <v>6504.670000000001</v>
          </cell>
          <cell r="J16">
            <v>6611.47</v>
          </cell>
          <cell r="K16">
            <v>6691.0300000000007</v>
          </cell>
          <cell r="L16">
            <v>6645.49</v>
          </cell>
          <cell r="M16">
            <v>6701.96</v>
          </cell>
          <cell r="N16">
            <v>6491.16</v>
          </cell>
          <cell r="O16">
            <v>6388.32</v>
          </cell>
        </row>
        <row r="17">
          <cell r="B17" t="str">
            <v>32RW2</v>
          </cell>
          <cell r="C17" t="str">
            <v>2-32 GAL CANS-WEEKLY SVC</v>
          </cell>
          <cell r="D17">
            <v>1703.29</v>
          </cell>
          <cell r="E17">
            <v>1763.4099999999999</v>
          </cell>
          <cell r="F17">
            <v>1722.68</v>
          </cell>
          <cell r="G17">
            <v>1770.09</v>
          </cell>
          <cell r="H17">
            <v>1641.35</v>
          </cell>
          <cell r="I17">
            <v>1610.4199999999998</v>
          </cell>
          <cell r="J17">
            <v>1625.4</v>
          </cell>
          <cell r="K17">
            <v>1611.8500000000001</v>
          </cell>
          <cell r="L17">
            <v>1686.36</v>
          </cell>
          <cell r="M17">
            <v>1686.35</v>
          </cell>
          <cell r="N17">
            <v>1720.22</v>
          </cell>
          <cell r="O17">
            <v>1672.8</v>
          </cell>
        </row>
        <row r="18">
          <cell r="B18" t="str">
            <v>32RW3</v>
          </cell>
          <cell r="C18" t="str">
            <v>3-32 GAL CANS-WEEKLY SVC</v>
          </cell>
          <cell r="D18">
            <v>117.44000000000001</v>
          </cell>
          <cell r="E18">
            <v>117.43</v>
          </cell>
          <cell r="F18">
            <v>151.69</v>
          </cell>
          <cell r="G18">
            <v>122.32000000000001</v>
          </cell>
          <cell r="H18">
            <v>117.44000000000001</v>
          </cell>
          <cell r="I18">
            <v>117.43</v>
          </cell>
          <cell r="J18">
            <v>117.44000000000001</v>
          </cell>
          <cell r="K18">
            <v>117.43</v>
          </cell>
          <cell r="L18">
            <v>117.44000000000001</v>
          </cell>
          <cell r="M18">
            <v>117.43</v>
          </cell>
          <cell r="N18">
            <v>117.44000000000001</v>
          </cell>
          <cell r="O18">
            <v>117.43</v>
          </cell>
        </row>
        <row r="19">
          <cell r="B19" t="str">
            <v>32RW4</v>
          </cell>
          <cell r="C19" t="str">
            <v>4-32 GAL CANS-WEEKLY SVC</v>
          </cell>
          <cell r="D19">
            <v>48.519999999999996</v>
          </cell>
          <cell r="E19">
            <v>48.51</v>
          </cell>
          <cell r="F19">
            <v>48.519999999999996</v>
          </cell>
          <cell r="G19">
            <v>48.51</v>
          </cell>
          <cell r="H19">
            <v>48.519999999999996</v>
          </cell>
          <cell r="I19">
            <v>48.51</v>
          </cell>
          <cell r="J19">
            <v>48.519999999999996</v>
          </cell>
          <cell r="K19">
            <v>48.51</v>
          </cell>
          <cell r="L19">
            <v>48.519999999999996</v>
          </cell>
          <cell r="M19">
            <v>48.51</v>
          </cell>
          <cell r="N19">
            <v>48.519999999999996</v>
          </cell>
          <cell r="O19">
            <v>48.51</v>
          </cell>
        </row>
        <row r="20">
          <cell r="B20" t="str">
            <v>TRIPRCANS</v>
          </cell>
          <cell r="C20" t="str">
            <v>RETURN TRIP CHARGE - CANS</v>
          </cell>
          <cell r="D20">
            <v>5.66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32RE1</v>
          </cell>
          <cell r="C21" t="str">
            <v>1-32 GAL CAN-EOW SVC</v>
          </cell>
          <cell r="D21">
            <v>1002.89</v>
          </cell>
          <cell r="E21">
            <v>967.8599999999999</v>
          </cell>
          <cell r="F21">
            <v>966.81</v>
          </cell>
          <cell r="G21">
            <v>966.81</v>
          </cell>
          <cell r="H21">
            <v>948.78</v>
          </cell>
          <cell r="I21">
            <v>955.99</v>
          </cell>
          <cell r="J21">
            <v>963.21</v>
          </cell>
          <cell r="K21">
            <v>948.78000000000009</v>
          </cell>
          <cell r="L21">
            <v>977.64</v>
          </cell>
          <cell r="M21">
            <v>955.98</v>
          </cell>
          <cell r="N21">
            <v>935.99</v>
          </cell>
          <cell r="O21">
            <v>930.74</v>
          </cell>
        </row>
        <row r="22">
          <cell r="B22" t="str">
            <v>RESTART</v>
          </cell>
          <cell r="C22" t="str">
            <v>SERVICE RESTART FEE</v>
          </cell>
          <cell r="D22">
            <v>39.33</v>
          </cell>
          <cell r="E22">
            <v>27.7</v>
          </cell>
          <cell r="F22">
            <v>0</v>
          </cell>
          <cell r="G22">
            <v>0</v>
          </cell>
          <cell r="H22">
            <v>0</v>
          </cell>
          <cell r="I22">
            <v>55.4</v>
          </cell>
          <cell r="J22">
            <v>0</v>
          </cell>
          <cell r="K22">
            <v>0</v>
          </cell>
          <cell r="L22">
            <v>55.4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CEXR</v>
          </cell>
          <cell r="C23" t="str">
            <v>EXTRA CAN</v>
          </cell>
          <cell r="D23">
            <v>357.28000000000003</v>
          </cell>
          <cell r="E23">
            <v>101.5</v>
          </cell>
          <cell r="F23">
            <v>349.16</v>
          </cell>
          <cell r="G23">
            <v>483.14</v>
          </cell>
          <cell r="H23">
            <v>320.74</v>
          </cell>
          <cell r="I23">
            <v>389.18</v>
          </cell>
          <cell r="J23">
            <v>791.41</v>
          </cell>
          <cell r="K23">
            <v>384.83</v>
          </cell>
          <cell r="L23">
            <v>318.70999999999998</v>
          </cell>
          <cell r="M23">
            <v>349.16</v>
          </cell>
          <cell r="N23">
            <v>344.42</v>
          </cell>
          <cell r="O23">
            <v>544.04</v>
          </cell>
        </row>
        <row r="24">
          <cell r="B24" t="str">
            <v>OFOWRCAN</v>
          </cell>
          <cell r="C24" t="str">
            <v>OVERFILL/WEIGHT CHG CAN</v>
          </cell>
          <cell r="D24">
            <v>309.12</v>
          </cell>
          <cell r="E24">
            <v>17.920000000000002</v>
          </cell>
          <cell r="F24">
            <v>255.36</v>
          </cell>
          <cell r="G24">
            <v>394.24</v>
          </cell>
          <cell r="H24">
            <v>246.39999999999998</v>
          </cell>
          <cell r="I24">
            <v>80.64</v>
          </cell>
          <cell r="J24">
            <v>595.83999999999992</v>
          </cell>
          <cell r="K24">
            <v>366.34000000000003</v>
          </cell>
          <cell r="L24">
            <v>112</v>
          </cell>
          <cell r="M24">
            <v>62.72</v>
          </cell>
          <cell r="N24">
            <v>161.28</v>
          </cell>
          <cell r="O24">
            <v>89.6</v>
          </cell>
        </row>
        <row r="25">
          <cell r="B25" t="str">
            <v>RDRIVEIN</v>
          </cell>
          <cell r="C25" t="str">
            <v>DRIVE IN SERVICE</v>
          </cell>
          <cell r="D25">
            <v>3.69</v>
          </cell>
          <cell r="E25">
            <v>3.69</v>
          </cell>
          <cell r="F25">
            <v>3.69</v>
          </cell>
          <cell r="G25">
            <v>3.69</v>
          </cell>
          <cell r="H25">
            <v>3.69</v>
          </cell>
          <cell r="I25">
            <v>3.69</v>
          </cell>
          <cell r="J25">
            <v>3.69</v>
          </cell>
          <cell r="K25">
            <v>3.69</v>
          </cell>
          <cell r="L25">
            <v>3.69</v>
          </cell>
          <cell r="M25">
            <v>3.69</v>
          </cell>
          <cell r="N25">
            <v>3.69</v>
          </cell>
          <cell r="O25">
            <v>3.69</v>
          </cell>
        </row>
        <row r="26">
          <cell r="B26" t="str">
            <v>RWALKIN</v>
          </cell>
          <cell r="C26" t="str">
            <v>WALK IN SERVICE</v>
          </cell>
          <cell r="D26">
            <v>31.130000000000003</v>
          </cell>
          <cell r="E26">
            <v>31.12</v>
          </cell>
          <cell r="F26">
            <v>31.130000000000003</v>
          </cell>
          <cell r="G26">
            <v>31.12</v>
          </cell>
          <cell r="H26">
            <v>31.130000000000003</v>
          </cell>
          <cell r="I26">
            <v>31.12</v>
          </cell>
          <cell r="J26">
            <v>31.130000000000003</v>
          </cell>
          <cell r="K26">
            <v>31.12</v>
          </cell>
          <cell r="L26">
            <v>28.95</v>
          </cell>
          <cell r="M26">
            <v>28.95</v>
          </cell>
          <cell r="N26">
            <v>27.39</v>
          </cell>
          <cell r="O26">
            <v>27.39</v>
          </cell>
        </row>
        <row r="27">
          <cell r="B27" t="str">
            <v>EXTRAPACKR</v>
          </cell>
          <cell r="C27" t="str">
            <v>EXTRAPACK RESIDENTIAL</v>
          </cell>
          <cell r="D27">
            <v>59.79</v>
          </cell>
          <cell r="E27">
            <v>19.93</v>
          </cell>
          <cell r="F27">
            <v>19.93</v>
          </cell>
          <cell r="G27">
            <v>0</v>
          </cell>
          <cell r="H27">
            <v>0</v>
          </cell>
          <cell r="I27">
            <v>0</v>
          </cell>
          <cell r="J27">
            <v>119.58</v>
          </cell>
          <cell r="K27">
            <v>39.86</v>
          </cell>
          <cell r="L27">
            <v>39.86</v>
          </cell>
          <cell r="M27">
            <v>59.79</v>
          </cell>
          <cell r="N27">
            <v>79.72</v>
          </cell>
          <cell r="O27">
            <v>19.93</v>
          </cell>
        </row>
        <row r="28">
          <cell r="B28" t="str">
            <v>COUPE96RECY</v>
          </cell>
          <cell r="C28" t="str">
            <v>1-96 GL RECYCLE EOW</v>
          </cell>
          <cell r="D28">
            <v>4034.76</v>
          </cell>
          <cell r="E28">
            <v>4053.77</v>
          </cell>
          <cell r="F28">
            <v>3983.7400000000002</v>
          </cell>
          <cell r="G28">
            <v>4029.2000000000003</v>
          </cell>
          <cell r="H28">
            <v>3975.8</v>
          </cell>
          <cell r="I28">
            <v>4026.92</v>
          </cell>
          <cell r="J28">
            <v>4036.74</v>
          </cell>
          <cell r="K28">
            <v>4083.92</v>
          </cell>
          <cell r="L28">
            <v>4095.7300000000005</v>
          </cell>
          <cell r="M28">
            <v>4097.6900000000005</v>
          </cell>
          <cell r="N28">
            <v>4032.8</v>
          </cell>
          <cell r="O28">
            <v>4021.2</v>
          </cell>
        </row>
        <row r="29">
          <cell r="B29" t="str">
            <v>32CM1RD</v>
          </cell>
          <cell r="C29" t="str">
            <v>1-32 GL/MONTH SVC ROAD</v>
          </cell>
          <cell r="D29">
            <v>7.4</v>
          </cell>
          <cell r="E29">
            <v>7.4</v>
          </cell>
          <cell r="F29">
            <v>7.4</v>
          </cell>
          <cell r="G29">
            <v>7.4</v>
          </cell>
          <cell r="H29">
            <v>7.4</v>
          </cell>
          <cell r="I29">
            <v>7.4</v>
          </cell>
          <cell r="J29">
            <v>7.4</v>
          </cell>
          <cell r="K29">
            <v>7.4</v>
          </cell>
          <cell r="L29">
            <v>7.4</v>
          </cell>
          <cell r="M29">
            <v>7.4</v>
          </cell>
          <cell r="N29">
            <v>7.4</v>
          </cell>
          <cell r="O29">
            <v>7.4</v>
          </cell>
        </row>
        <row r="30">
          <cell r="B30" t="str">
            <v>EMPLOYEER</v>
          </cell>
          <cell r="C30" t="str">
            <v>EMPLOYEE SERVICE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20RW1DIN</v>
          </cell>
          <cell r="C31" t="str">
            <v>1-20 GL WKLY SVC DRIVE IN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D32">
            <v>14443.940000000002</v>
          </cell>
          <cell r="E32">
            <v>13893.960000000003</v>
          </cell>
          <cell r="F32">
            <v>14187.66</v>
          </cell>
          <cell r="G32">
            <v>14582.85</v>
          </cell>
          <cell r="H32">
            <v>14101.050000000001</v>
          </cell>
          <cell r="I32">
            <v>14180.050000000001</v>
          </cell>
          <cell r="J32">
            <v>15279.539999999999</v>
          </cell>
          <cell r="K32">
            <v>14684.690000000004</v>
          </cell>
          <cell r="L32">
            <v>14460.1</v>
          </cell>
          <cell r="M32">
            <v>14450.310000000001</v>
          </cell>
          <cell r="N32">
            <v>14312.359999999999</v>
          </cell>
          <cell r="O32">
            <v>14221.539999999999</v>
          </cell>
        </row>
        <row r="33">
          <cell r="B33" t="str">
            <v>CPHAUL35</v>
          </cell>
          <cell r="C33" t="str">
            <v>35YD COMPACTOR-HAUL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238.34</v>
          </cell>
          <cell r="N33">
            <v>238.34</v>
          </cell>
          <cell r="O33">
            <v>238.34</v>
          </cell>
        </row>
        <row r="34">
          <cell r="B34" t="str">
            <v>DISP</v>
          </cell>
          <cell r="C34" t="str">
            <v>Disposal Fee Per Ton</v>
          </cell>
          <cell r="D34">
            <v>5732.84</v>
          </cell>
          <cell r="E34">
            <v>4985.08</v>
          </cell>
          <cell r="F34">
            <v>5426.84</v>
          </cell>
          <cell r="G34">
            <v>4908.08</v>
          </cell>
          <cell r="H34">
            <v>5185.6000000000004</v>
          </cell>
          <cell r="I34">
            <v>4165.76</v>
          </cell>
          <cell r="J34">
            <v>3743.25</v>
          </cell>
          <cell r="K34">
            <v>5538.07</v>
          </cell>
          <cell r="L34">
            <v>5002.26</v>
          </cell>
          <cell r="M34">
            <v>3926.44</v>
          </cell>
          <cell r="N34">
            <v>3372.65</v>
          </cell>
          <cell r="O34">
            <v>3121.78</v>
          </cell>
        </row>
        <row r="35">
          <cell r="B35" t="str">
            <v>RORENT20D</v>
          </cell>
          <cell r="C35" t="str">
            <v>20YD ROLL OFF-DAILY RENT</v>
          </cell>
          <cell r="D35">
            <v>213.01</v>
          </cell>
          <cell r="E35">
            <v>172.95</v>
          </cell>
          <cell r="F35">
            <v>146.16</v>
          </cell>
          <cell r="G35">
            <v>207.06</v>
          </cell>
          <cell r="H35">
            <v>20.3</v>
          </cell>
          <cell r="I35">
            <v>129.91999999999999</v>
          </cell>
          <cell r="J35">
            <v>48.72</v>
          </cell>
          <cell r="K35">
            <v>32.479999999999997</v>
          </cell>
          <cell r="L35">
            <v>194.88</v>
          </cell>
          <cell r="M35">
            <v>64.959999999999994</v>
          </cell>
          <cell r="N35">
            <v>121.8</v>
          </cell>
          <cell r="O35">
            <v>267.95999999999998</v>
          </cell>
        </row>
        <row r="36">
          <cell r="B36" t="str">
            <v>RORENT30D</v>
          </cell>
          <cell r="C36" t="str">
            <v>30YD ROLL OFF-DAILY RENT</v>
          </cell>
          <cell r="D36">
            <v>0</v>
          </cell>
          <cell r="E36">
            <v>-11.58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CDEL</v>
          </cell>
          <cell r="C37" t="str">
            <v>CONTAINER DELIVERY CHARGE</v>
          </cell>
          <cell r="D37">
            <v>150.24</v>
          </cell>
          <cell r="E37">
            <v>75.12</v>
          </cell>
          <cell r="F37">
            <v>150.24</v>
          </cell>
          <cell r="G37">
            <v>75.12</v>
          </cell>
          <cell r="H37">
            <v>247.56</v>
          </cell>
          <cell r="I37">
            <v>75.12</v>
          </cell>
          <cell r="J37">
            <v>28.74</v>
          </cell>
          <cell r="K37">
            <v>150.24</v>
          </cell>
          <cell r="L37">
            <v>0</v>
          </cell>
          <cell r="M37">
            <v>75.12</v>
          </cell>
          <cell r="N37">
            <v>75.12</v>
          </cell>
          <cell r="O37">
            <v>0</v>
          </cell>
        </row>
        <row r="38">
          <cell r="B38" t="str">
            <v>DISPCOMPACTEDMSW</v>
          </cell>
          <cell r="C38" t="str">
            <v>DUMP FEE - COMPR/GROCERY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1292.78</v>
          </cell>
          <cell r="N38">
            <v>1406.27</v>
          </cell>
          <cell r="O38">
            <v>1387.52</v>
          </cell>
        </row>
        <row r="39">
          <cell r="B39" t="str">
            <v>DISPDEMO</v>
          </cell>
          <cell r="C39" t="str">
            <v>DUMP FEE - REG TON</v>
          </cell>
          <cell r="D39">
            <v>0</v>
          </cell>
          <cell r="E39">
            <v>0</v>
          </cell>
          <cell r="F39">
            <v>0</v>
          </cell>
          <cell r="G39">
            <v>1141.78</v>
          </cell>
          <cell r="H39">
            <v>0</v>
          </cell>
          <cell r="I39">
            <v>259.76</v>
          </cell>
          <cell r="J39">
            <v>0</v>
          </cell>
          <cell r="K39">
            <v>0</v>
          </cell>
          <cell r="L39">
            <v>0</v>
          </cell>
          <cell r="M39">
            <v>531.76</v>
          </cell>
          <cell r="N39">
            <v>525.01</v>
          </cell>
          <cell r="O39">
            <v>635.27</v>
          </cell>
        </row>
        <row r="40">
          <cell r="B40" t="str">
            <v>RECYHAUL20</v>
          </cell>
          <cell r="C40" t="str">
            <v>20YD RECYCLE BOX HAUL</v>
          </cell>
          <cell r="D40">
            <v>162.72</v>
          </cell>
          <cell r="E40">
            <v>81.36</v>
          </cell>
          <cell r="F40">
            <v>162.72</v>
          </cell>
          <cell r="G40">
            <v>162.72</v>
          </cell>
          <cell r="H40">
            <v>81.36</v>
          </cell>
          <cell r="I40">
            <v>162.72</v>
          </cell>
          <cell r="J40">
            <v>81.36</v>
          </cell>
          <cell r="K40">
            <v>162.72</v>
          </cell>
          <cell r="L40">
            <v>81.36</v>
          </cell>
          <cell r="M40">
            <v>162.72</v>
          </cell>
          <cell r="N40">
            <v>162.72</v>
          </cell>
          <cell r="O40">
            <v>81.36</v>
          </cell>
        </row>
        <row r="41">
          <cell r="B41" t="str">
            <v>ROHAUL20DSH</v>
          </cell>
          <cell r="C41" t="str">
            <v xml:space="preserve">20YD RO DAILY SHORT HAUL </v>
          </cell>
          <cell r="D41">
            <v>2766.24</v>
          </cell>
          <cell r="E41">
            <v>2684.88</v>
          </cell>
          <cell r="F41">
            <v>2766.24</v>
          </cell>
          <cell r="G41">
            <v>2603.52</v>
          </cell>
          <cell r="H41">
            <v>2847.6</v>
          </cell>
          <cell r="I41">
            <v>2196.7199999999998</v>
          </cell>
          <cell r="J41">
            <v>2034</v>
          </cell>
          <cell r="K41">
            <v>2640.36</v>
          </cell>
          <cell r="L41">
            <v>2115.36</v>
          </cell>
          <cell r="M41">
            <v>1664.04</v>
          </cell>
          <cell r="N41">
            <v>1264.92</v>
          </cell>
          <cell r="O41">
            <v>1220.4000000000001</v>
          </cell>
        </row>
        <row r="42">
          <cell r="B42" t="str">
            <v>SCALEFEE</v>
          </cell>
          <cell r="C42" t="str">
            <v>SCALE FEE</v>
          </cell>
          <cell r="D42">
            <v>246.7</v>
          </cell>
          <cell r="E42">
            <v>238.92</v>
          </cell>
          <cell r="F42">
            <v>246.16</v>
          </cell>
          <cell r="G42">
            <v>260.64</v>
          </cell>
          <cell r="H42">
            <v>253.4</v>
          </cell>
          <cell r="I42">
            <v>195.48</v>
          </cell>
          <cell r="J42">
            <v>181</v>
          </cell>
          <cell r="K42">
            <v>231.68</v>
          </cell>
          <cell r="L42">
            <v>188.24</v>
          </cell>
          <cell r="M42">
            <v>166.52</v>
          </cell>
          <cell r="N42">
            <v>130.32</v>
          </cell>
          <cell r="O42">
            <v>130.32</v>
          </cell>
        </row>
        <row r="43">
          <cell r="B43" t="str">
            <v>SP</v>
          </cell>
          <cell r="C43" t="str">
            <v>SPECIAL PICKUP</v>
          </cell>
          <cell r="D43">
            <v>0</v>
          </cell>
          <cell r="E43">
            <v>0</v>
          </cell>
          <cell r="F43">
            <v>0</v>
          </cell>
          <cell r="G43">
            <v>64.12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64.12</v>
          </cell>
          <cell r="N43">
            <v>0</v>
          </cell>
          <cell r="O43">
            <v>0</v>
          </cell>
        </row>
        <row r="44">
          <cell r="B44" t="str">
            <v>ROHAUL20LH</v>
          </cell>
          <cell r="C44" t="str">
            <v>20YD RO DAILY LONG HAUL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>RORRENTM</v>
          </cell>
          <cell r="C45" t="str">
            <v>Rolloff Recy Monthly Rent</v>
          </cell>
          <cell r="D45">
            <v>94.15</v>
          </cell>
          <cell r="E45">
            <v>94.15</v>
          </cell>
          <cell r="F45">
            <v>94.15</v>
          </cell>
          <cell r="G45">
            <v>94.15</v>
          </cell>
          <cell r="H45">
            <v>94.15</v>
          </cell>
          <cell r="I45">
            <v>94.15</v>
          </cell>
          <cell r="J45">
            <v>94.15</v>
          </cell>
          <cell r="K45">
            <v>94.15</v>
          </cell>
          <cell r="L45">
            <v>94.15</v>
          </cell>
          <cell r="M45">
            <v>94.15</v>
          </cell>
          <cell r="N45">
            <v>94.15</v>
          </cell>
          <cell r="O45">
            <v>94.15</v>
          </cell>
        </row>
        <row r="46">
          <cell r="B46" t="str">
            <v>RORENT20M</v>
          </cell>
          <cell r="C46" t="str">
            <v>20YD ROLL OFF-MNTHLY RENT</v>
          </cell>
          <cell r="D46">
            <v>847.35</v>
          </cell>
          <cell r="E46">
            <v>847.35</v>
          </cell>
          <cell r="F46">
            <v>847.35</v>
          </cell>
          <cell r="G46">
            <v>847.35</v>
          </cell>
          <cell r="H46">
            <v>941.5</v>
          </cell>
          <cell r="I46">
            <v>847.35</v>
          </cell>
          <cell r="J46">
            <v>847.35</v>
          </cell>
          <cell r="K46">
            <v>847.35</v>
          </cell>
          <cell r="L46">
            <v>659.05</v>
          </cell>
          <cell r="M46">
            <v>659.05</v>
          </cell>
          <cell r="N46">
            <v>659.05</v>
          </cell>
          <cell r="O46">
            <v>659.05</v>
          </cell>
        </row>
        <row r="47">
          <cell r="D47">
            <v>10213.25</v>
          </cell>
          <cell r="E47">
            <v>9168.23</v>
          </cell>
          <cell r="F47">
            <v>9839.86</v>
          </cell>
          <cell r="G47">
            <v>10364.540000000001</v>
          </cell>
          <cell r="H47">
            <v>9671.4699999999993</v>
          </cell>
          <cell r="I47">
            <v>8126.98</v>
          </cell>
          <cell r="J47">
            <v>7058.57</v>
          </cell>
          <cell r="K47">
            <v>9697.0499999999993</v>
          </cell>
          <cell r="L47">
            <v>8335.2999999999993</v>
          </cell>
          <cell r="M47">
            <v>8940</v>
          </cell>
          <cell r="N47">
            <v>8050.35</v>
          </cell>
          <cell r="O47">
            <v>7836.1500000000005</v>
          </cell>
        </row>
        <row r="48">
          <cell r="D48">
            <v>4507.63</v>
          </cell>
          <cell r="E48">
            <v>2049.58</v>
          </cell>
          <cell r="F48">
            <v>4472.8899999999994</v>
          </cell>
          <cell r="G48">
            <v>2301.5500000000002</v>
          </cell>
          <cell r="H48">
            <v>4531.17</v>
          </cell>
          <cell r="I48">
            <v>2027.98</v>
          </cell>
          <cell r="J48">
            <v>4382.08</v>
          </cell>
          <cell r="K48">
            <v>2221.5699999999997</v>
          </cell>
          <cell r="L48">
            <v>4406.3399999999992</v>
          </cell>
          <cell r="M48">
            <v>2100.17</v>
          </cell>
          <cell r="N48">
            <v>4332.0199999999995</v>
          </cell>
          <cell r="O48">
            <v>1981.81</v>
          </cell>
        </row>
        <row r="49">
          <cell r="B49" t="str">
            <v>CEX</v>
          </cell>
          <cell r="C49" t="str">
            <v>EXTRA CANS</v>
          </cell>
          <cell r="D49">
            <v>56.7</v>
          </cell>
          <cell r="E49">
            <v>12.149999999999999</v>
          </cell>
          <cell r="F49">
            <v>60.75</v>
          </cell>
          <cell r="G49">
            <v>76.95</v>
          </cell>
          <cell r="H49">
            <v>60.75</v>
          </cell>
          <cell r="I49">
            <v>48.6</v>
          </cell>
          <cell r="J49">
            <v>40.51</v>
          </cell>
          <cell r="K49">
            <v>72.92</v>
          </cell>
          <cell r="L49">
            <v>16.2</v>
          </cell>
          <cell r="M49">
            <v>28.37</v>
          </cell>
          <cell r="N49">
            <v>36.21</v>
          </cell>
          <cell r="O49">
            <v>24.32</v>
          </cell>
        </row>
        <row r="50">
          <cell r="B50" t="str">
            <v>R1.5YD1W</v>
          </cell>
          <cell r="C50" t="str">
            <v>1.5YD CONT 1xWEEKLY SVC</v>
          </cell>
          <cell r="D50">
            <v>1209.92</v>
          </cell>
          <cell r="E50">
            <v>1134.3</v>
          </cell>
          <cell r="F50">
            <v>1058.68</v>
          </cell>
          <cell r="G50">
            <v>1058.68</v>
          </cell>
          <cell r="H50">
            <v>1058.68</v>
          </cell>
          <cell r="I50">
            <v>1058.68</v>
          </cell>
          <cell r="J50">
            <v>1096.49</v>
          </cell>
          <cell r="K50">
            <v>1058.68</v>
          </cell>
          <cell r="L50">
            <v>1058.68</v>
          </cell>
          <cell r="M50">
            <v>1058.68</v>
          </cell>
          <cell r="N50">
            <v>1058.68</v>
          </cell>
          <cell r="O50">
            <v>1134.3</v>
          </cell>
        </row>
        <row r="51">
          <cell r="B51" t="str">
            <v>R1.5YD2W</v>
          </cell>
          <cell r="C51" t="str">
            <v>1.5YD CONT 2xWEEKLY SVC</v>
          </cell>
          <cell r="D51">
            <v>861.24</v>
          </cell>
          <cell r="E51">
            <v>861.24</v>
          </cell>
          <cell r="F51">
            <v>861.24</v>
          </cell>
          <cell r="G51">
            <v>861.24</v>
          </cell>
          <cell r="H51">
            <v>861.24</v>
          </cell>
          <cell r="I51">
            <v>861.24</v>
          </cell>
          <cell r="J51">
            <v>717.7</v>
          </cell>
          <cell r="K51">
            <v>861.24</v>
          </cell>
          <cell r="L51">
            <v>861.24</v>
          </cell>
          <cell r="M51">
            <v>861.24</v>
          </cell>
          <cell r="N51">
            <v>610.04999999999995</v>
          </cell>
          <cell r="O51">
            <v>574.16</v>
          </cell>
        </row>
        <row r="52">
          <cell r="B52" t="str">
            <v>R1YD1W</v>
          </cell>
          <cell r="C52" t="str">
            <v>1YD CONT 1xWEEKLY SVC</v>
          </cell>
          <cell r="D52">
            <v>532.95000000000005</v>
          </cell>
          <cell r="E52">
            <v>586.25</v>
          </cell>
          <cell r="F52">
            <v>639.54</v>
          </cell>
          <cell r="G52">
            <v>639.54</v>
          </cell>
          <cell r="H52">
            <v>660.79</v>
          </cell>
          <cell r="I52">
            <v>586.25</v>
          </cell>
          <cell r="J52">
            <v>532.95000000000005</v>
          </cell>
          <cell r="K52">
            <v>586.25</v>
          </cell>
          <cell r="L52">
            <v>639.54</v>
          </cell>
          <cell r="M52">
            <v>639.54</v>
          </cell>
          <cell r="N52">
            <v>639.54</v>
          </cell>
          <cell r="O52">
            <v>586.25</v>
          </cell>
        </row>
        <row r="53">
          <cell r="B53" t="str">
            <v>R2YD1W</v>
          </cell>
          <cell r="C53" t="str">
            <v>2YD CONT 1xWEEKLY SVC</v>
          </cell>
          <cell r="D53">
            <v>2367</v>
          </cell>
          <cell r="E53">
            <v>2367</v>
          </cell>
          <cell r="F53">
            <v>2367</v>
          </cell>
          <cell r="G53">
            <v>2367</v>
          </cell>
          <cell r="H53">
            <v>2367</v>
          </cell>
          <cell r="I53">
            <v>2169.7600000000002</v>
          </cell>
          <cell r="J53">
            <v>1923.19</v>
          </cell>
          <cell r="K53">
            <v>1775.25</v>
          </cell>
          <cell r="L53">
            <v>1775.25</v>
          </cell>
          <cell r="M53">
            <v>1923.19</v>
          </cell>
          <cell r="N53">
            <v>1972.5</v>
          </cell>
          <cell r="O53">
            <v>1972.5</v>
          </cell>
        </row>
        <row r="54">
          <cell r="B54" t="str">
            <v>R2YD2W</v>
          </cell>
          <cell r="C54" t="str">
            <v>2YD CONT 2xWEEKLY SVC</v>
          </cell>
          <cell r="D54">
            <v>2252.1</v>
          </cell>
          <cell r="E54">
            <v>2252.1</v>
          </cell>
          <cell r="F54">
            <v>2252.1</v>
          </cell>
          <cell r="G54">
            <v>2252.1</v>
          </cell>
          <cell r="H54">
            <v>2252.1</v>
          </cell>
          <cell r="I54">
            <v>2252.1</v>
          </cell>
          <cell r="J54">
            <v>2252.1</v>
          </cell>
          <cell r="K54">
            <v>2252.1</v>
          </cell>
          <cell r="L54">
            <v>2252.1</v>
          </cell>
          <cell r="M54">
            <v>2216.9100000000003</v>
          </cell>
          <cell r="N54">
            <v>2252.1</v>
          </cell>
          <cell r="O54">
            <v>2252.1</v>
          </cell>
        </row>
        <row r="55">
          <cell r="B55" t="str">
            <v>R2YD3W</v>
          </cell>
          <cell r="C55" t="str">
            <v>2YD CONT 3xWEEKLY SVC</v>
          </cell>
          <cell r="D55">
            <v>553.42999999999995</v>
          </cell>
          <cell r="E55">
            <v>553.42999999999995</v>
          </cell>
          <cell r="F55">
            <v>553.42999999999995</v>
          </cell>
          <cell r="G55">
            <v>553.42999999999995</v>
          </cell>
          <cell r="H55">
            <v>553.42999999999995</v>
          </cell>
          <cell r="I55">
            <v>553.42999999999995</v>
          </cell>
          <cell r="J55">
            <v>553.42999999999995</v>
          </cell>
          <cell r="K55">
            <v>553.42999999999995</v>
          </cell>
          <cell r="L55">
            <v>553.42999999999995</v>
          </cell>
          <cell r="M55">
            <v>553.42999999999995</v>
          </cell>
          <cell r="N55">
            <v>553.42999999999995</v>
          </cell>
          <cell r="O55">
            <v>553.42999999999995</v>
          </cell>
        </row>
        <row r="56">
          <cell r="B56" t="str">
            <v>R1YD2W</v>
          </cell>
          <cell r="C56" t="str">
            <v>1YD CONT 2xWEEKLY SVC</v>
          </cell>
          <cell r="D56">
            <v>198.07</v>
          </cell>
          <cell r="E56">
            <v>198.07</v>
          </cell>
          <cell r="F56">
            <v>198.07</v>
          </cell>
          <cell r="G56">
            <v>198.07</v>
          </cell>
          <cell r="H56">
            <v>198.07</v>
          </cell>
          <cell r="I56">
            <v>198.07</v>
          </cell>
          <cell r="J56">
            <v>198.07</v>
          </cell>
          <cell r="K56">
            <v>198.07</v>
          </cell>
          <cell r="L56">
            <v>198.07</v>
          </cell>
          <cell r="M56">
            <v>198.07</v>
          </cell>
          <cell r="N56">
            <v>198.07</v>
          </cell>
          <cell r="O56">
            <v>198.07</v>
          </cell>
        </row>
        <row r="57">
          <cell r="B57" t="str">
            <v>R1YD3W</v>
          </cell>
          <cell r="C57" t="str">
            <v>1YD CONT 3xWEEKLY SVC</v>
          </cell>
          <cell r="D57">
            <v>289.52999999999997</v>
          </cell>
          <cell r="E57">
            <v>861.63</v>
          </cell>
          <cell r="F57">
            <v>289.52999999999997</v>
          </cell>
          <cell r="G57">
            <v>289.52999999999997</v>
          </cell>
          <cell r="H57">
            <v>1447.65</v>
          </cell>
          <cell r="I57">
            <v>579.05999999999995</v>
          </cell>
          <cell r="J57">
            <v>579.05999999999995</v>
          </cell>
          <cell r="K57">
            <v>579.05999999999995</v>
          </cell>
          <cell r="L57">
            <v>579.05999999999995</v>
          </cell>
          <cell r="M57">
            <v>579.05999999999995</v>
          </cell>
          <cell r="N57">
            <v>579.05999999999995</v>
          </cell>
          <cell r="O57">
            <v>579.05999999999995</v>
          </cell>
        </row>
        <row r="58">
          <cell r="B58" t="str">
            <v>CDRIVEIN</v>
          </cell>
          <cell r="D58">
            <v>26.9</v>
          </cell>
          <cell r="E58">
            <v>26.9</v>
          </cell>
          <cell r="F58">
            <v>30.58</v>
          </cell>
          <cell r="G58">
            <v>34.270000000000003</v>
          </cell>
          <cell r="H58">
            <v>36.72</v>
          </cell>
          <cell r="I58">
            <v>33.04</v>
          </cell>
          <cell r="J58">
            <v>29.35</v>
          </cell>
          <cell r="K58">
            <v>29.35</v>
          </cell>
          <cell r="L58">
            <v>29.35</v>
          </cell>
          <cell r="M58">
            <v>29.35</v>
          </cell>
          <cell r="N58">
            <v>29.35</v>
          </cell>
          <cell r="O58">
            <v>29.35</v>
          </cell>
        </row>
        <row r="59">
          <cell r="B59" t="str">
            <v>CWALKIN</v>
          </cell>
          <cell r="C59" t="str">
            <v>WALK IN SERVICE</v>
          </cell>
          <cell r="D59">
            <v>33.64</v>
          </cell>
          <cell r="E59">
            <v>33.64</v>
          </cell>
          <cell r="F59">
            <v>33.64</v>
          </cell>
          <cell r="G59">
            <v>33.64</v>
          </cell>
          <cell r="H59">
            <v>33.64</v>
          </cell>
          <cell r="I59">
            <v>30.54</v>
          </cell>
          <cell r="J59">
            <v>27.4</v>
          </cell>
          <cell r="K59">
            <v>27.4</v>
          </cell>
          <cell r="L59">
            <v>27.4</v>
          </cell>
          <cell r="M59">
            <v>27.4</v>
          </cell>
          <cell r="N59">
            <v>27.4</v>
          </cell>
          <cell r="O59">
            <v>27.4</v>
          </cell>
        </row>
        <row r="60">
          <cell r="B60" t="str">
            <v>32CMCNTRD</v>
          </cell>
          <cell r="C60" t="str">
            <v>32 GL BY COUNT ROAD</v>
          </cell>
          <cell r="D60">
            <v>1843.85</v>
          </cell>
          <cell r="E60">
            <v>1443.57</v>
          </cell>
          <cell r="F60">
            <v>1847.89</v>
          </cell>
          <cell r="G60">
            <v>2277.91</v>
          </cell>
          <cell r="H60">
            <v>1884.42</v>
          </cell>
          <cell r="I60">
            <v>1892.45</v>
          </cell>
          <cell r="J60">
            <v>2349.6799999999998</v>
          </cell>
          <cell r="K60">
            <v>1869.55</v>
          </cell>
          <cell r="L60">
            <v>1866.37</v>
          </cell>
          <cell r="M60">
            <v>2193.0500000000002</v>
          </cell>
          <cell r="N60">
            <v>1810.82</v>
          </cell>
          <cell r="O60">
            <v>2198.06</v>
          </cell>
        </row>
        <row r="61">
          <cell r="B61" t="str">
            <v>EXTRAPACK</v>
          </cell>
          <cell r="C61" t="str">
            <v>EXTRA PACK</v>
          </cell>
          <cell r="D61">
            <v>0</v>
          </cell>
          <cell r="E61">
            <v>0</v>
          </cell>
          <cell r="F61">
            <v>0</v>
          </cell>
          <cell r="G61">
            <v>19.920000000000002</v>
          </cell>
          <cell r="H61">
            <v>99.6</v>
          </cell>
          <cell r="I61">
            <v>19.920000000000002</v>
          </cell>
          <cell r="J61">
            <v>59.76</v>
          </cell>
          <cell r="K61">
            <v>79.680000000000007</v>
          </cell>
          <cell r="L61">
            <v>39.840000000000003</v>
          </cell>
          <cell r="M61">
            <v>59.76</v>
          </cell>
          <cell r="N61">
            <v>58.33</v>
          </cell>
          <cell r="O61">
            <v>59.76</v>
          </cell>
        </row>
        <row r="62">
          <cell r="B62" t="str">
            <v>32CW1RD</v>
          </cell>
          <cell r="C62" t="str">
            <v>1-32 GL WKLY SVC ROAD</v>
          </cell>
          <cell r="D62">
            <v>186.65</v>
          </cell>
          <cell r="E62">
            <v>187.1</v>
          </cell>
          <cell r="F62">
            <v>187.1</v>
          </cell>
          <cell r="G62">
            <v>205.81</v>
          </cell>
          <cell r="H62">
            <v>187.1</v>
          </cell>
          <cell r="I62">
            <v>187.1</v>
          </cell>
          <cell r="J62">
            <v>187.1</v>
          </cell>
          <cell r="K62">
            <v>187.1</v>
          </cell>
          <cell r="L62">
            <v>215.17</v>
          </cell>
          <cell r="M62">
            <v>243.23</v>
          </cell>
          <cell r="N62">
            <v>243.23</v>
          </cell>
          <cell r="O62">
            <v>261.94</v>
          </cell>
        </row>
        <row r="63">
          <cell r="B63" t="str">
            <v>32CW2RD</v>
          </cell>
          <cell r="C63" t="str">
            <v>2-32 GL WKLY SVC ROAD</v>
          </cell>
          <cell r="D63">
            <v>108.36</v>
          </cell>
          <cell r="E63">
            <v>115.13</v>
          </cell>
          <cell r="F63">
            <v>155.77000000000001</v>
          </cell>
          <cell r="G63">
            <v>176.09</v>
          </cell>
          <cell r="H63">
            <v>189.63</v>
          </cell>
          <cell r="I63">
            <v>189.63</v>
          </cell>
          <cell r="J63">
            <v>189.63</v>
          </cell>
          <cell r="K63">
            <v>189.63</v>
          </cell>
          <cell r="L63">
            <v>189.63</v>
          </cell>
          <cell r="M63">
            <v>189.63</v>
          </cell>
          <cell r="N63">
            <v>182.86</v>
          </cell>
          <cell r="O63">
            <v>162.54</v>
          </cell>
        </row>
        <row r="64">
          <cell r="B64" t="str">
            <v>32CW3RD</v>
          </cell>
          <cell r="C64" t="str">
            <v>3-32 GL WKLY SVC RD</v>
          </cell>
          <cell r="D64">
            <v>156.47999999999999</v>
          </cell>
          <cell r="E64">
            <v>156.47999999999999</v>
          </cell>
          <cell r="F64">
            <v>156.47999999999999</v>
          </cell>
          <cell r="G64">
            <v>156.47999999999999</v>
          </cell>
          <cell r="H64">
            <v>156.47999999999999</v>
          </cell>
          <cell r="I64">
            <v>156.47999999999999</v>
          </cell>
          <cell r="J64">
            <v>195.6</v>
          </cell>
          <cell r="K64">
            <v>195.6</v>
          </cell>
          <cell r="L64">
            <v>195.6</v>
          </cell>
          <cell r="M64">
            <v>195.6</v>
          </cell>
          <cell r="N64">
            <v>244.5</v>
          </cell>
          <cell r="O64">
            <v>273.83999999999997</v>
          </cell>
        </row>
        <row r="65">
          <cell r="B65" t="str">
            <v>32RE1LIRD</v>
          </cell>
          <cell r="C65" t="str">
            <v>1-32 GL EOWVC ROAD</v>
          </cell>
          <cell r="D65">
            <v>101.01</v>
          </cell>
          <cell r="E65">
            <v>101.01</v>
          </cell>
          <cell r="F65">
            <v>101.01</v>
          </cell>
          <cell r="G65">
            <v>101.01</v>
          </cell>
          <cell r="H65">
            <v>101.01</v>
          </cell>
          <cell r="I65">
            <v>101.01</v>
          </cell>
          <cell r="J65">
            <v>101.01</v>
          </cell>
          <cell r="K65">
            <v>101.01</v>
          </cell>
          <cell r="L65">
            <v>93.8</v>
          </cell>
          <cell r="M65">
            <v>72.150000000000006</v>
          </cell>
          <cell r="N65">
            <v>72.150000000000006</v>
          </cell>
          <cell r="O65">
            <v>57.72</v>
          </cell>
        </row>
        <row r="66">
          <cell r="B66" t="str">
            <v>APPLIANCEC</v>
          </cell>
          <cell r="C66" t="str">
            <v>APPLIANCE REMOVAL - COMM</v>
          </cell>
          <cell r="D66">
            <v>0</v>
          </cell>
          <cell r="E66">
            <v>22.5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R1.5YD3W</v>
          </cell>
          <cell r="C67" t="str">
            <v>1.5YD CONT 3xWEEKLY SVC</v>
          </cell>
          <cell r="D67">
            <v>422.93</v>
          </cell>
          <cell r="E67">
            <v>422.93</v>
          </cell>
          <cell r="F67">
            <v>422.93</v>
          </cell>
          <cell r="G67">
            <v>422.93</v>
          </cell>
          <cell r="H67">
            <v>422.93</v>
          </cell>
          <cell r="I67">
            <v>422.93</v>
          </cell>
          <cell r="J67">
            <v>634.4</v>
          </cell>
          <cell r="K67">
            <v>845.86</v>
          </cell>
          <cell r="L67">
            <v>845.86</v>
          </cell>
          <cell r="M67">
            <v>422.93</v>
          </cell>
          <cell r="N67">
            <v>422.93</v>
          </cell>
          <cell r="O67">
            <v>422.93</v>
          </cell>
        </row>
        <row r="68">
          <cell r="B68" t="str">
            <v>OFOWR2YD</v>
          </cell>
          <cell r="C68" t="str">
            <v>OVERFILL/WEIGHT CHG 2YD</v>
          </cell>
          <cell r="D68">
            <v>0</v>
          </cell>
          <cell r="E68">
            <v>156.88</v>
          </cell>
          <cell r="F68">
            <v>235.32</v>
          </cell>
          <cell r="G68">
            <v>235.32</v>
          </cell>
          <cell r="H68">
            <v>235.32</v>
          </cell>
          <cell r="I68">
            <v>156.88</v>
          </cell>
          <cell r="J68">
            <v>78.44</v>
          </cell>
          <cell r="K68">
            <v>235.32</v>
          </cell>
          <cell r="L68">
            <v>0</v>
          </cell>
          <cell r="M68">
            <v>0</v>
          </cell>
          <cell r="N68">
            <v>78.44</v>
          </cell>
          <cell r="O68">
            <v>0</v>
          </cell>
        </row>
        <row r="69">
          <cell r="B69" t="str">
            <v>OFOWR1.5YD</v>
          </cell>
          <cell r="C69" t="str">
            <v>OVERFILL/WEIGHT CHG 1.5YD</v>
          </cell>
          <cell r="D69">
            <v>58.67</v>
          </cell>
          <cell r="E69">
            <v>117.34</v>
          </cell>
          <cell r="F69">
            <v>176.01</v>
          </cell>
          <cell r="G69">
            <v>469.36</v>
          </cell>
          <cell r="H69">
            <v>352.02</v>
          </cell>
          <cell r="I69">
            <v>410.69</v>
          </cell>
          <cell r="J69">
            <v>528.03</v>
          </cell>
          <cell r="K69">
            <v>293.35000000000002</v>
          </cell>
          <cell r="L69">
            <v>58.67</v>
          </cell>
          <cell r="M69">
            <v>58.67</v>
          </cell>
          <cell r="N69">
            <v>176.02</v>
          </cell>
          <cell r="O69">
            <v>0</v>
          </cell>
        </row>
        <row r="70">
          <cell r="B70" t="str">
            <v>OFOWCCAN</v>
          </cell>
          <cell r="C70" t="str">
            <v>OVERFILL/OVERWEIGHT CAN C</v>
          </cell>
          <cell r="D70">
            <v>26.88</v>
          </cell>
          <cell r="E70">
            <v>0</v>
          </cell>
          <cell r="F70">
            <v>13.44</v>
          </cell>
          <cell r="G70">
            <v>22.4</v>
          </cell>
          <cell r="H70">
            <v>26.88</v>
          </cell>
          <cell r="I70">
            <v>53.76</v>
          </cell>
          <cell r="J70">
            <v>80.64</v>
          </cell>
          <cell r="K70">
            <v>94.08</v>
          </cell>
          <cell r="L70">
            <v>13.44</v>
          </cell>
          <cell r="M70">
            <v>17.920000000000002</v>
          </cell>
          <cell r="N70">
            <v>22.4</v>
          </cell>
          <cell r="O70">
            <v>17.920000000000002</v>
          </cell>
        </row>
        <row r="71">
          <cell r="B71" t="str">
            <v>R2YDTPU</v>
          </cell>
          <cell r="C71" t="str">
            <v>2YD TEMP CONTAINER PU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165.2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OFOWR1YD</v>
          </cell>
          <cell r="C72" t="str">
            <v>OVERFILL/WEIGHT CHG 1YD</v>
          </cell>
          <cell r="D72">
            <v>0</v>
          </cell>
          <cell r="E72">
            <v>0</v>
          </cell>
          <cell r="F72">
            <v>0</v>
          </cell>
          <cell r="G72">
            <v>39.35</v>
          </cell>
          <cell r="H72">
            <v>0</v>
          </cell>
          <cell r="I72">
            <v>0</v>
          </cell>
          <cell r="J72">
            <v>78.7</v>
          </cell>
          <cell r="K72">
            <v>78.7</v>
          </cell>
          <cell r="L72">
            <v>0</v>
          </cell>
          <cell r="M72">
            <v>0</v>
          </cell>
          <cell r="N72">
            <v>0</v>
          </cell>
          <cell r="O72">
            <v>39.35</v>
          </cell>
        </row>
        <row r="73">
          <cell r="B73" t="str">
            <v>32CW1</v>
          </cell>
          <cell r="C73" t="str">
            <v>1-32 GAL CAN WEEKLY SVC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13.83</v>
          </cell>
          <cell r="M73">
            <v>13.83</v>
          </cell>
          <cell r="N73">
            <v>13.83</v>
          </cell>
          <cell r="O73">
            <v>13.83</v>
          </cell>
        </row>
        <row r="74">
          <cell r="B74" t="str">
            <v>32CW2</v>
          </cell>
          <cell r="C74" t="str">
            <v>2-32 GAL CANS WKLY SVC</v>
          </cell>
          <cell r="D74">
            <v>27.19</v>
          </cell>
          <cell r="E74">
            <v>27.19</v>
          </cell>
          <cell r="F74">
            <v>27.19</v>
          </cell>
          <cell r="G74">
            <v>27.19</v>
          </cell>
          <cell r="H74">
            <v>27.19</v>
          </cell>
          <cell r="I74">
            <v>27.19</v>
          </cell>
          <cell r="J74">
            <v>27.19</v>
          </cell>
          <cell r="K74">
            <v>27.19</v>
          </cell>
          <cell r="L74">
            <v>27.19</v>
          </cell>
          <cell r="M74">
            <v>27.19</v>
          </cell>
          <cell r="N74">
            <v>27.19</v>
          </cell>
          <cell r="O74">
            <v>27.19</v>
          </cell>
        </row>
        <row r="75">
          <cell r="B75" t="str">
            <v>CCLEAN</v>
          </cell>
          <cell r="C75" t="str">
            <v>CONTAINER CLEANING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29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D76">
            <v>11313.5</v>
          </cell>
          <cell r="E76">
            <v>11636.839999999998</v>
          </cell>
          <cell r="F76">
            <v>11667.7</v>
          </cell>
          <cell r="G76">
            <v>12518.220000000001</v>
          </cell>
          <cell r="H76">
            <v>13377.849999999999</v>
          </cell>
          <cell r="I76">
            <v>11988.810000000003</v>
          </cell>
          <cell r="J76">
            <v>12489.430000000002</v>
          </cell>
          <cell r="K76">
            <v>12190.820000000002</v>
          </cell>
          <cell r="L76">
            <v>11549.72</v>
          </cell>
          <cell r="M76">
            <v>11609.2</v>
          </cell>
          <cell r="N76">
            <v>11309.09</v>
          </cell>
          <cell r="O76">
            <v>11466.02</v>
          </cell>
        </row>
        <row r="77">
          <cell r="B77" t="str">
            <v>CBRECYCL1.5YD</v>
          </cell>
          <cell r="C77" t="str">
            <v>CARD BOARD 1.5YD</v>
          </cell>
          <cell r="D77">
            <v>315.42</v>
          </cell>
          <cell r="E77">
            <v>315.42</v>
          </cell>
          <cell r="F77">
            <v>315.42</v>
          </cell>
          <cell r="G77">
            <v>315.42</v>
          </cell>
          <cell r="H77">
            <v>315.42</v>
          </cell>
          <cell r="I77">
            <v>315.42</v>
          </cell>
          <cell r="J77">
            <v>315.42</v>
          </cell>
          <cell r="K77">
            <v>275.99</v>
          </cell>
          <cell r="L77">
            <v>262.85000000000002</v>
          </cell>
          <cell r="M77">
            <v>262.85000000000002</v>
          </cell>
          <cell r="N77">
            <v>262.85000000000002</v>
          </cell>
          <cell r="O77">
            <v>262.85000000000002</v>
          </cell>
        </row>
        <row r="78">
          <cell r="B78" t="str">
            <v>CBRECYCL1YD</v>
          </cell>
          <cell r="C78" t="str">
            <v>CARD BOARD 1YD</v>
          </cell>
          <cell r="D78">
            <v>103.16</v>
          </cell>
          <cell r="E78">
            <v>103.16</v>
          </cell>
          <cell r="F78">
            <v>103.16</v>
          </cell>
          <cell r="G78">
            <v>103.16</v>
          </cell>
          <cell r="H78">
            <v>103.16</v>
          </cell>
          <cell r="I78">
            <v>103.16</v>
          </cell>
          <cell r="J78">
            <v>103.16</v>
          </cell>
          <cell r="K78">
            <v>103.16</v>
          </cell>
          <cell r="L78">
            <v>103.16</v>
          </cell>
          <cell r="M78">
            <v>103.16</v>
          </cell>
          <cell r="N78">
            <v>103.16</v>
          </cell>
          <cell r="O78">
            <v>103.16</v>
          </cell>
        </row>
        <row r="79">
          <cell r="B79" t="str">
            <v>CBRECYCL2YD</v>
          </cell>
          <cell r="C79" t="str">
            <v>CARD BOARD 2YD</v>
          </cell>
          <cell r="D79">
            <v>220.32</v>
          </cell>
          <cell r="E79">
            <v>220.32</v>
          </cell>
          <cell r="F79">
            <v>220.32</v>
          </cell>
          <cell r="G79">
            <v>220.32</v>
          </cell>
          <cell r="H79">
            <v>220.32</v>
          </cell>
          <cell r="I79">
            <v>220.32</v>
          </cell>
          <cell r="J79">
            <v>220.32</v>
          </cell>
          <cell r="K79">
            <v>220.32</v>
          </cell>
          <cell r="L79">
            <v>220.32</v>
          </cell>
          <cell r="M79">
            <v>220.32</v>
          </cell>
          <cell r="N79">
            <v>220.32</v>
          </cell>
          <cell r="O79">
            <v>220.32</v>
          </cell>
        </row>
        <row r="80">
          <cell r="B80" t="str">
            <v>RECYHAUL2</v>
          </cell>
          <cell r="C80" t="str">
            <v>2YD RECYCLE CONT</v>
          </cell>
          <cell r="D80">
            <v>47.22</v>
          </cell>
          <cell r="E80">
            <v>47.22</v>
          </cell>
          <cell r="F80">
            <v>47.22</v>
          </cell>
          <cell r="G80">
            <v>47.22</v>
          </cell>
          <cell r="H80">
            <v>47.22</v>
          </cell>
          <cell r="I80">
            <v>47.22</v>
          </cell>
          <cell r="J80">
            <v>47.22</v>
          </cell>
          <cell r="K80">
            <v>47.22</v>
          </cell>
          <cell r="L80">
            <v>47.22</v>
          </cell>
          <cell r="M80">
            <v>47.22</v>
          </cell>
          <cell r="N80">
            <v>47.22</v>
          </cell>
          <cell r="O80">
            <v>70.83</v>
          </cell>
        </row>
        <row r="81">
          <cell r="B81" t="str">
            <v>COUPE96RECYC</v>
          </cell>
          <cell r="C81" t="str">
            <v>1-96 GAL RECYCLE EOW</v>
          </cell>
          <cell r="D81">
            <v>1302.1199999999999</v>
          </cell>
          <cell r="E81">
            <v>1306.05</v>
          </cell>
          <cell r="F81">
            <v>1317.86</v>
          </cell>
          <cell r="G81">
            <v>1321.8</v>
          </cell>
          <cell r="H81">
            <v>1329.67</v>
          </cell>
          <cell r="I81">
            <v>1313.94</v>
          </cell>
          <cell r="J81">
            <v>1298.18</v>
          </cell>
          <cell r="K81">
            <v>1298.18</v>
          </cell>
          <cell r="L81">
            <v>1306.05</v>
          </cell>
          <cell r="M81">
            <v>1298.18</v>
          </cell>
          <cell r="N81">
            <v>1262.77</v>
          </cell>
          <cell r="O81">
            <v>1270.6400000000001</v>
          </cell>
        </row>
        <row r="82">
          <cell r="B82" t="str">
            <v>RDELBINS</v>
          </cell>
          <cell r="C82" t="str">
            <v>RE-DELIVERY FEE-RECY BINS</v>
          </cell>
          <cell r="D82">
            <v>0</v>
          </cell>
          <cell r="E82">
            <v>27.69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 t="str">
            <v>DEL-REC</v>
          </cell>
          <cell r="C83" t="str">
            <v>DELIVER RECYCLE BIN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D84">
            <v>1988.24</v>
          </cell>
          <cell r="E84">
            <v>2019.8600000000001</v>
          </cell>
          <cell r="F84">
            <v>2003.98</v>
          </cell>
          <cell r="G84">
            <v>2007.92</v>
          </cell>
          <cell r="H84">
            <v>2015.7900000000002</v>
          </cell>
          <cell r="I84">
            <v>2000.0600000000002</v>
          </cell>
          <cell r="J84">
            <v>1984.3000000000002</v>
          </cell>
          <cell r="K84">
            <v>1944.8700000000001</v>
          </cell>
          <cell r="L84">
            <v>1939.6</v>
          </cell>
          <cell r="M84">
            <v>1931.73</v>
          </cell>
          <cell r="N84">
            <v>1896.32</v>
          </cell>
          <cell r="O84">
            <v>1927.8000000000002</v>
          </cell>
        </row>
        <row r="85">
          <cell r="B85" t="str">
            <v>(blank)</v>
          </cell>
          <cell r="C85" t="str">
            <v>(blank)</v>
          </cell>
        </row>
        <row r="87">
          <cell r="D87">
            <v>41974.200000000019</v>
          </cell>
          <cell r="E87">
            <v>38863.610000000008</v>
          </cell>
          <cell r="F87">
            <v>41807.220000000008</v>
          </cell>
          <cell r="G87">
            <v>42951.910000000011</v>
          </cell>
          <cell r="H87">
            <v>45094.8</v>
          </cell>
          <cell r="I87">
            <v>38361.460000000006</v>
          </cell>
          <cell r="J87">
            <v>41275.790000000008</v>
          </cell>
          <cell r="K87">
            <v>40866.30000000001</v>
          </cell>
          <cell r="L87">
            <v>40760.310000000012</v>
          </cell>
          <cell r="M87">
            <v>39463.69000000001</v>
          </cell>
          <cell r="N87">
            <v>39965.490000000013</v>
          </cell>
          <cell r="O87">
            <v>37464.080000000009</v>
          </cell>
        </row>
        <row r="89">
          <cell r="M89" t="str">
            <v>BDR</v>
          </cell>
        </row>
        <row r="90">
          <cell r="M90" t="str">
            <v>MM</v>
          </cell>
        </row>
        <row r="91">
          <cell r="M91" t="str">
            <v>REFUND</v>
          </cell>
        </row>
        <row r="92">
          <cell r="M92" t="str">
            <v xml:space="preserve">BD </v>
          </cell>
        </row>
        <row r="94">
          <cell r="M94" t="str">
            <v>TRIPRCANS</v>
          </cell>
        </row>
        <row r="95">
          <cell r="M95" t="str">
            <v>EMPLOYEER</v>
          </cell>
        </row>
        <row r="97">
          <cell r="M97" t="str">
            <v>SP</v>
          </cell>
        </row>
        <row r="100">
          <cell r="M100" t="str">
            <v>OFOWR2YD</v>
          </cell>
        </row>
        <row r="101">
          <cell r="M101" t="str">
            <v>OFOWR1YD</v>
          </cell>
        </row>
        <row r="102">
          <cell r="M102" t="str">
            <v>32CW2</v>
          </cell>
        </row>
        <row r="104">
          <cell r="M104" t="str">
            <v>DEL-REC</v>
          </cell>
        </row>
      </sheetData>
      <sheetData sheetId="10" refreshError="1">
        <row r="1">
          <cell r="B1" t="str">
            <v>(Multiple Items)</v>
          </cell>
        </row>
        <row r="3">
          <cell r="D3" t="str">
            <v>Data</v>
          </cell>
        </row>
        <row r="4">
          <cell r="B4" t="str">
            <v>Service Code</v>
          </cell>
          <cell r="C4" t="str">
            <v>Description</v>
          </cell>
          <cell r="D4" t="str">
            <v>Sum of 1</v>
          </cell>
          <cell r="E4" t="str">
            <v>Sum of 2</v>
          </cell>
          <cell r="F4" t="str">
            <v>Sum of 3</v>
          </cell>
          <cell r="G4" t="str">
            <v>Sum of 4</v>
          </cell>
          <cell r="H4" t="str">
            <v>Sum of 5</v>
          </cell>
          <cell r="I4" t="str">
            <v>Sum of 6</v>
          </cell>
          <cell r="J4" t="str">
            <v>Sum of 7</v>
          </cell>
          <cell r="K4" t="str">
            <v>Sum of 8</v>
          </cell>
          <cell r="L4" t="str">
            <v>Sum of 9</v>
          </cell>
          <cell r="M4" t="str">
            <v>Sum of 10</v>
          </cell>
          <cell r="N4" t="str">
            <v>Sum of 11</v>
          </cell>
          <cell r="O4" t="str">
            <v>Sum of 12</v>
          </cell>
        </row>
        <row r="5">
          <cell r="B5" t="str">
            <v>FINCHG</v>
          </cell>
          <cell r="C5" t="str">
            <v>LATE FEE</v>
          </cell>
          <cell r="D5">
            <v>13.1</v>
          </cell>
          <cell r="E5">
            <v>19.32</v>
          </cell>
          <cell r="F5">
            <v>32.18</v>
          </cell>
          <cell r="G5">
            <v>5.91</v>
          </cell>
          <cell r="H5">
            <v>0</v>
          </cell>
          <cell r="I5">
            <v>3.7</v>
          </cell>
          <cell r="J5">
            <v>1.95</v>
          </cell>
          <cell r="K5">
            <v>14.04</v>
          </cell>
          <cell r="L5">
            <v>19.329999999999998</v>
          </cell>
          <cell r="M5">
            <v>1.08</v>
          </cell>
          <cell r="N5">
            <v>8.89</v>
          </cell>
          <cell r="O5">
            <v>6.19</v>
          </cell>
        </row>
        <row r="6">
          <cell r="B6" t="str">
            <v>REFUND</v>
          </cell>
          <cell r="C6" t="str">
            <v>REFUND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457.24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ADJTAX</v>
          </cell>
          <cell r="C7" t="str">
            <v>TAX ADJUSTMENT</v>
          </cell>
          <cell r="D7">
            <v>1674.05</v>
          </cell>
          <cell r="E7">
            <v>1788.41</v>
          </cell>
          <cell r="F7">
            <v>1692.58</v>
          </cell>
          <cell r="G7">
            <v>1691.31</v>
          </cell>
          <cell r="H7">
            <v>1691.31</v>
          </cell>
          <cell r="I7">
            <v>1691.31</v>
          </cell>
          <cell r="J7">
            <v>1691.31</v>
          </cell>
          <cell r="K7">
            <v>1691.31</v>
          </cell>
          <cell r="L7">
            <v>1691.31</v>
          </cell>
          <cell r="M7">
            <v>1691.31</v>
          </cell>
          <cell r="N7">
            <v>0</v>
          </cell>
          <cell r="O7">
            <v>0</v>
          </cell>
        </row>
        <row r="8">
          <cell r="D8">
            <v>1687.1499999999999</v>
          </cell>
          <cell r="E8">
            <v>1807.73</v>
          </cell>
          <cell r="F8">
            <v>1724.76</v>
          </cell>
          <cell r="G8">
            <v>1697.22</v>
          </cell>
          <cell r="H8">
            <v>2148.5500000000002</v>
          </cell>
          <cell r="I8">
            <v>1695.01</v>
          </cell>
          <cell r="J8">
            <v>1693.26</v>
          </cell>
          <cell r="K8">
            <v>1705.35</v>
          </cell>
          <cell r="L8">
            <v>1710.6399999999999</v>
          </cell>
          <cell r="M8">
            <v>1692.3899999999999</v>
          </cell>
          <cell r="N8">
            <v>8.89</v>
          </cell>
          <cell r="O8">
            <v>6.19</v>
          </cell>
        </row>
        <row r="9">
          <cell r="B9" t="str">
            <v>32RW1</v>
          </cell>
          <cell r="C9" t="str">
            <v>1-32 GAL CAN-WEEKLY SVC</v>
          </cell>
          <cell r="D9">
            <v>13.1</v>
          </cell>
          <cell r="E9">
            <v>13.1</v>
          </cell>
          <cell r="F9">
            <v>13.1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32RW2</v>
          </cell>
          <cell r="C10" t="str">
            <v>2-32 GAL CANS-WEEKLY SVC</v>
          </cell>
          <cell r="D10">
            <v>0</v>
          </cell>
          <cell r="E10">
            <v>0</v>
          </cell>
          <cell r="F10">
            <v>19.399999999999999</v>
          </cell>
          <cell r="G10">
            <v>19.399999999999999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OFOWR</v>
          </cell>
          <cell r="C11" t="str">
            <v>OVERFILL/OVERWEIGHT CHG</v>
          </cell>
          <cell r="D11">
            <v>0</v>
          </cell>
          <cell r="E11">
            <v>26.3</v>
          </cell>
          <cell r="F11">
            <v>26.3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CEXR</v>
          </cell>
          <cell r="C12" t="str">
            <v>EXTRA CAN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8.02</v>
          </cell>
          <cell r="L12">
            <v>0</v>
          </cell>
          <cell r="M12">
            <v>0</v>
          </cell>
          <cell r="N12">
            <v>0</v>
          </cell>
          <cell r="O12">
            <v>8.02</v>
          </cell>
        </row>
        <row r="13">
          <cell r="B13" t="str">
            <v>C641WNAVY</v>
          </cell>
          <cell r="C13" t="str">
            <v>1-64 GAL CART 1XWEEK NAVY</v>
          </cell>
          <cell r="D13">
            <v>1582.7</v>
          </cell>
          <cell r="E13">
            <v>2293.9499999999998</v>
          </cell>
          <cell r="F13">
            <v>2544.0300000000002</v>
          </cell>
          <cell r="G13">
            <v>2040.1399999999999</v>
          </cell>
          <cell r="H13">
            <v>2064.7200000000003</v>
          </cell>
          <cell r="I13">
            <v>2285.94</v>
          </cell>
          <cell r="J13">
            <v>2359.6799999999998</v>
          </cell>
          <cell r="K13">
            <v>2359.6799999999998</v>
          </cell>
          <cell r="L13">
            <v>2273.65</v>
          </cell>
          <cell r="M13">
            <v>2236.7800000000002</v>
          </cell>
          <cell r="N13">
            <v>909.46</v>
          </cell>
          <cell r="O13">
            <v>848.01</v>
          </cell>
        </row>
        <row r="14">
          <cell r="B14" t="str">
            <v>C641WNAVY-TAXED</v>
          </cell>
          <cell r="C14" t="str">
            <v>1-64 GL CART 1XW NAVY TAX</v>
          </cell>
          <cell r="D14">
            <v>16112.6</v>
          </cell>
          <cell r="E14">
            <v>15862.7</v>
          </cell>
          <cell r="F14">
            <v>16370.28</v>
          </cell>
          <cell r="G14">
            <v>16321.12</v>
          </cell>
          <cell r="H14">
            <v>16185.93</v>
          </cell>
          <cell r="I14">
            <v>16038.45</v>
          </cell>
          <cell r="J14">
            <v>16013.87</v>
          </cell>
          <cell r="K14">
            <v>16173.64</v>
          </cell>
          <cell r="L14">
            <v>16161.35</v>
          </cell>
          <cell r="M14">
            <v>16259.67</v>
          </cell>
          <cell r="N14">
            <v>16173.64</v>
          </cell>
          <cell r="O14">
            <v>15927.84</v>
          </cell>
        </row>
        <row r="15">
          <cell r="B15" t="str">
            <v>C96RCYEOWNAVY</v>
          </cell>
          <cell r="C15" t="str">
            <v>96 GAL CART RCY EOW NAVY</v>
          </cell>
          <cell r="D15">
            <v>1032.08</v>
          </cell>
          <cell r="E15">
            <v>1478.19</v>
          </cell>
          <cell r="F15">
            <v>1660.7399999999998</v>
          </cell>
          <cell r="G15">
            <v>1331.32</v>
          </cell>
          <cell r="H15">
            <v>1365.46</v>
          </cell>
          <cell r="I15">
            <v>1469.2</v>
          </cell>
          <cell r="J15">
            <v>1547.8600000000001</v>
          </cell>
          <cell r="K15">
            <v>1551.12</v>
          </cell>
          <cell r="L15">
            <v>1471.41</v>
          </cell>
          <cell r="M15">
            <v>1447.1999999999998</v>
          </cell>
          <cell r="N15">
            <v>585.46</v>
          </cell>
          <cell r="O15">
            <v>545.36</v>
          </cell>
        </row>
        <row r="16">
          <cell r="B16" t="str">
            <v>C96RCYEOWNAVY-TAXED</v>
          </cell>
          <cell r="C16" t="str">
            <v>96G CART RCY EOW NAVY TAX</v>
          </cell>
          <cell r="D16">
            <v>10514.8</v>
          </cell>
          <cell r="E16">
            <v>10351.84</v>
          </cell>
          <cell r="F16">
            <v>10690.66</v>
          </cell>
          <cell r="G16">
            <v>10650.56</v>
          </cell>
          <cell r="H16">
            <v>10562.34</v>
          </cell>
          <cell r="I16">
            <v>10466.1</v>
          </cell>
          <cell r="J16">
            <v>10450.06</v>
          </cell>
          <cell r="K16">
            <v>10554.32</v>
          </cell>
          <cell r="L16">
            <v>10546.3</v>
          </cell>
          <cell r="M16">
            <v>10610.46</v>
          </cell>
          <cell r="N16">
            <v>10554.32</v>
          </cell>
          <cell r="O16">
            <v>10393.92</v>
          </cell>
        </row>
        <row r="17">
          <cell r="D17">
            <v>29255.280000000002</v>
          </cell>
          <cell r="E17">
            <v>30026.079999999998</v>
          </cell>
          <cell r="F17">
            <v>31324.51</v>
          </cell>
          <cell r="G17">
            <v>30362.54</v>
          </cell>
          <cell r="H17">
            <v>30178.45</v>
          </cell>
          <cell r="I17">
            <v>30259.690000000002</v>
          </cell>
          <cell r="J17">
            <v>30371.47</v>
          </cell>
          <cell r="K17">
            <v>30646.78</v>
          </cell>
          <cell r="L17">
            <v>30452.71</v>
          </cell>
          <cell r="M17">
            <v>30554.11</v>
          </cell>
          <cell r="N17">
            <v>28222.879999999997</v>
          </cell>
          <cell r="O17">
            <v>27723.15</v>
          </cell>
        </row>
        <row r="18">
          <cell r="B18" t="str">
            <v>DISP</v>
          </cell>
          <cell r="C18" t="str">
            <v>Disposal Fee Per Ton</v>
          </cell>
          <cell r="D18">
            <v>3160.64</v>
          </cell>
          <cell r="E18">
            <v>3263.34</v>
          </cell>
          <cell r="F18">
            <v>2372.79</v>
          </cell>
          <cell r="G18">
            <v>2492.87</v>
          </cell>
          <cell r="H18">
            <v>10129.36</v>
          </cell>
          <cell r="I18">
            <v>3677.6</v>
          </cell>
          <cell r="J18">
            <v>3706.91</v>
          </cell>
          <cell r="K18">
            <v>3085.88</v>
          </cell>
          <cell r="L18">
            <v>2297.84</v>
          </cell>
          <cell r="M18">
            <v>1499.07</v>
          </cell>
          <cell r="N18">
            <v>1942.83</v>
          </cell>
          <cell r="O18">
            <v>1326.07</v>
          </cell>
        </row>
        <row r="19">
          <cell r="B19" t="str">
            <v>ROHAUL30</v>
          </cell>
          <cell r="C19" t="str">
            <v>30YD ROLL OFF-HAUL</v>
          </cell>
          <cell r="D19">
            <v>194.65</v>
          </cell>
          <cell r="E19">
            <v>194.65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ROHAUL40</v>
          </cell>
          <cell r="C20" t="str">
            <v>40YD ROLL OFF-HAUL</v>
          </cell>
          <cell r="D20">
            <v>928.62</v>
          </cell>
          <cell r="E20">
            <v>194.65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RORENT20D</v>
          </cell>
          <cell r="C21" t="str">
            <v>20YD ROLL OFF-DAILY RENT</v>
          </cell>
          <cell r="D21">
            <v>413.03</v>
          </cell>
          <cell r="E21">
            <v>41.93</v>
          </cell>
          <cell r="F21">
            <v>41.93</v>
          </cell>
          <cell r="G21">
            <v>107.82</v>
          </cell>
          <cell r="H21">
            <v>131.78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RORENT30D</v>
          </cell>
          <cell r="C22" t="str">
            <v>30YD ROLL OFF-DAILY RENT</v>
          </cell>
          <cell r="D22">
            <v>179.7</v>
          </cell>
          <cell r="E22">
            <v>48.19</v>
          </cell>
          <cell r="F22">
            <v>155.74</v>
          </cell>
          <cell r="G22">
            <v>179.7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CDEL</v>
          </cell>
          <cell r="C23" t="str">
            <v>CONTAINER DELIVERY CHARGE</v>
          </cell>
          <cell r="D23">
            <v>109.2</v>
          </cell>
          <cell r="E23">
            <v>436.8</v>
          </cell>
          <cell r="F23">
            <v>218.4</v>
          </cell>
          <cell r="G23">
            <v>218.4</v>
          </cell>
          <cell r="H23">
            <v>327.60000000000002</v>
          </cell>
          <cell r="I23">
            <v>218.4</v>
          </cell>
          <cell r="J23">
            <v>109.2</v>
          </cell>
          <cell r="K23">
            <v>327.60000000000002</v>
          </cell>
          <cell r="L23">
            <v>218.4</v>
          </cell>
          <cell r="M23">
            <v>0</v>
          </cell>
          <cell r="N23">
            <v>0</v>
          </cell>
          <cell r="O23">
            <v>109.2</v>
          </cell>
        </row>
        <row r="24">
          <cell r="B24" t="str">
            <v>DISPDEMO</v>
          </cell>
          <cell r="C24" t="str">
            <v>DUMP FEE - REG TON</v>
          </cell>
          <cell r="D24">
            <v>1982.04</v>
          </cell>
          <cell r="E24">
            <v>644.02</v>
          </cell>
          <cell r="F24">
            <v>1528.76</v>
          </cell>
          <cell r="G24">
            <v>985.52</v>
          </cell>
          <cell r="H24">
            <v>0</v>
          </cell>
          <cell r="I24">
            <v>1857.54</v>
          </cell>
          <cell r="J24">
            <v>1495.28</v>
          </cell>
          <cell r="K24">
            <v>3081.8</v>
          </cell>
          <cell r="L24">
            <v>561.76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RECYHAUL20</v>
          </cell>
          <cell r="C25" t="str">
            <v>20YD RECYCLE BOX HAUL</v>
          </cell>
          <cell r="D25">
            <v>811</v>
          </cell>
          <cell r="E25">
            <v>669.84</v>
          </cell>
          <cell r="F25">
            <v>627.76</v>
          </cell>
          <cell r="G25">
            <v>486.6</v>
          </cell>
          <cell r="H25">
            <v>324.39999999999998</v>
          </cell>
          <cell r="I25">
            <v>648.79999999999995</v>
          </cell>
          <cell r="J25">
            <v>324.39999999999998</v>
          </cell>
          <cell r="K25">
            <v>648.79999999999995</v>
          </cell>
          <cell r="L25">
            <v>324.39999999999998</v>
          </cell>
          <cell r="M25">
            <v>324.39999999999998</v>
          </cell>
          <cell r="N25">
            <v>162.19999999999999</v>
          </cell>
          <cell r="O25">
            <v>324.39999999999998</v>
          </cell>
        </row>
        <row r="26">
          <cell r="B26" t="str">
            <v>ROHAUL20DSH</v>
          </cell>
          <cell r="C26" t="str">
            <v xml:space="preserve">20YD RO DAILY SHORT HAUL 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SCALEFEE</v>
          </cell>
          <cell r="C27" t="str">
            <v>SCALE FEE</v>
          </cell>
          <cell r="D27">
            <v>130.91999999999999</v>
          </cell>
          <cell r="E27">
            <v>79.64</v>
          </cell>
          <cell r="F27">
            <v>108.6</v>
          </cell>
          <cell r="G27">
            <v>94.12</v>
          </cell>
          <cell r="H27">
            <v>260.64</v>
          </cell>
          <cell r="I27">
            <v>101.36</v>
          </cell>
          <cell r="J27">
            <v>137.56</v>
          </cell>
          <cell r="K27">
            <v>130.32</v>
          </cell>
          <cell r="L27">
            <v>72.400000000000006</v>
          </cell>
          <cell r="M27">
            <v>50.68</v>
          </cell>
          <cell r="N27">
            <v>57.92</v>
          </cell>
          <cell r="O27">
            <v>50.68</v>
          </cell>
        </row>
        <row r="28">
          <cell r="B28" t="str">
            <v>ROHAUL20LH</v>
          </cell>
          <cell r="C28" t="str">
            <v>20YD RO DAILY LONG HAUL</v>
          </cell>
          <cell r="D28">
            <v>1977.96</v>
          </cell>
          <cell r="E28">
            <v>941.64</v>
          </cell>
          <cell r="F28">
            <v>1297.5999999999999</v>
          </cell>
          <cell r="G28">
            <v>1297.5999999999999</v>
          </cell>
          <cell r="H28">
            <v>1459.8</v>
          </cell>
          <cell r="I28">
            <v>1135.4000000000001</v>
          </cell>
          <cell r="J28">
            <v>973.2</v>
          </cell>
          <cell r="K28">
            <v>1135.4000000000001</v>
          </cell>
          <cell r="L28">
            <v>1459.8</v>
          </cell>
          <cell r="M28">
            <v>1297.5999999999999</v>
          </cell>
          <cell r="N28">
            <v>1459.8</v>
          </cell>
          <cell r="O28">
            <v>1459.8</v>
          </cell>
        </row>
        <row r="29">
          <cell r="B29" t="str">
            <v>RORENT40D</v>
          </cell>
          <cell r="C29" t="str">
            <v>40YD ROLL OFF-DAILY RENT</v>
          </cell>
          <cell r="D29">
            <v>137.77000000000001</v>
          </cell>
          <cell r="E29">
            <v>101.83</v>
          </cell>
          <cell r="F29">
            <v>287.52</v>
          </cell>
          <cell r="G29">
            <v>443.26</v>
          </cell>
          <cell r="H29">
            <v>736.77</v>
          </cell>
          <cell r="I29">
            <v>808.65000000000009</v>
          </cell>
          <cell r="J29">
            <v>772.71</v>
          </cell>
          <cell r="K29">
            <v>539.09999999999991</v>
          </cell>
          <cell r="L29">
            <v>317.47000000000003</v>
          </cell>
          <cell r="M29">
            <v>359.4</v>
          </cell>
          <cell r="N29">
            <v>257.57</v>
          </cell>
          <cell r="O29">
            <v>305.49</v>
          </cell>
        </row>
        <row r="30">
          <cell r="B30" t="str">
            <v>ROHAUL10LH</v>
          </cell>
          <cell r="C30" t="str">
            <v>10 YD RO DAILY LONG HAUL</v>
          </cell>
          <cell r="D30">
            <v>162.19999999999999</v>
          </cell>
          <cell r="E30">
            <v>0</v>
          </cell>
          <cell r="F30">
            <v>162.19999999999999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RORENT40M</v>
          </cell>
          <cell r="C31" t="str">
            <v>40YD ROLL OFF-MNTHLY RENT</v>
          </cell>
          <cell r="D31">
            <v>311.44</v>
          </cell>
          <cell r="E31">
            <v>358.04</v>
          </cell>
          <cell r="F31">
            <v>358.04</v>
          </cell>
          <cell r="G31">
            <v>358.04</v>
          </cell>
          <cell r="H31">
            <v>358.04</v>
          </cell>
          <cell r="I31">
            <v>504.26</v>
          </cell>
          <cell r="J31">
            <v>457.02</v>
          </cell>
          <cell r="K31">
            <v>325.24</v>
          </cell>
          <cell r="L31">
            <v>471.46</v>
          </cell>
          <cell r="M31">
            <v>471.46</v>
          </cell>
          <cell r="N31">
            <v>471.46</v>
          </cell>
          <cell r="O31">
            <v>471.46</v>
          </cell>
        </row>
        <row r="32">
          <cell r="B32" t="str">
            <v>RORENT10D</v>
          </cell>
          <cell r="C32" t="str">
            <v>10YD ROLL OFF DAILY RENT</v>
          </cell>
          <cell r="D32">
            <v>5.99</v>
          </cell>
          <cell r="E32">
            <v>-3.26</v>
          </cell>
          <cell r="F32">
            <v>41.93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RORENT10M</v>
          </cell>
          <cell r="C33" t="str">
            <v>10YD ROLL OFF MTHLY RENT</v>
          </cell>
          <cell r="D33">
            <v>40.14</v>
          </cell>
          <cell r="E33">
            <v>138.25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RORENT30M</v>
          </cell>
          <cell r="C34" t="str">
            <v>30YD ROLL OFF-MNTHLY RENT</v>
          </cell>
          <cell r="D34">
            <v>107.14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RORENT20M</v>
          </cell>
          <cell r="C35" t="str">
            <v>20YD ROLL OFF-MNTHLY RENT</v>
          </cell>
          <cell r="D35">
            <v>431.34</v>
          </cell>
          <cell r="E35">
            <v>610.36</v>
          </cell>
          <cell r="F35">
            <v>610.36</v>
          </cell>
          <cell r="G35">
            <v>610.36</v>
          </cell>
          <cell r="H35">
            <v>431.34</v>
          </cell>
          <cell r="I35">
            <v>431.34</v>
          </cell>
          <cell r="J35">
            <v>431.34</v>
          </cell>
          <cell r="K35">
            <v>431.34</v>
          </cell>
          <cell r="L35">
            <v>431.34</v>
          </cell>
          <cell r="M35">
            <v>431.34</v>
          </cell>
          <cell r="N35">
            <v>431.34</v>
          </cell>
          <cell r="O35">
            <v>414.75</v>
          </cell>
        </row>
        <row r="36">
          <cell r="B36" t="str">
            <v>PONUMBER</v>
          </cell>
          <cell r="C36" t="str">
            <v>PO NUMBER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OW-RO</v>
          </cell>
          <cell r="C37" t="str">
            <v>OVERFILL/OVERWEIGHT BOX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26.3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 t="str">
            <v>RODEL</v>
          </cell>
          <cell r="C38" t="str">
            <v>ROLL OFF-DELIVERY</v>
          </cell>
          <cell r="D38">
            <v>109.2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ROHAUL30LH</v>
          </cell>
          <cell r="C39" t="str">
            <v>30YD RO DAILY LONG HAUL</v>
          </cell>
          <cell r="D39">
            <v>0</v>
          </cell>
          <cell r="E39">
            <v>194.65</v>
          </cell>
          <cell r="F39">
            <v>194.65</v>
          </cell>
          <cell r="G39">
            <v>0</v>
          </cell>
          <cell r="H39">
            <v>583.95000000000005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ROHAUL40DSH</v>
          </cell>
          <cell r="C40" t="str">
            <v>40YD RO DAILY SHORT HAUL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 t="str">
            <v>ROHAUL40LH</v>
          </cell>
          <cell r="C41" t="str">
            <v>40YD RO DAILY LONG HAUL</v>
          </cell>
          <cell r="D41">
            <v>0</v>
          </cell>
          <cell r="E41">
            <v>194.65</v>
          </cell>
          <cell r="F41">
            <v>973.25</v>
          </cell>
          <cell r="G41">
            <v>1167.9000000000001</v>
          </cell>
          <cell r="H41">
            <v>5060.8999999999996</v>
          </cell>
          <cell r="I41">
            <v>1751.85</v>
          </cell>
          <cell r="J41">
            <v>2530.4499999999998</v>
          </cell>
          <cell r="K41">
            <v>1946.5</v>
          </cell>
          <cell r="L41">
            <v>973.25</v>
          </cell>
          <cell r="M41">
            <v>389.3</v>
          </cell>
          <cell r="N41">
            <v>389.3</v>
          </cell>
          <cell r="O41">
            <v>389.3</v>
          </cell>
        </row>
        <row r="42">
          <cell r="B42" t="str">
            <v>ROWAIT</v>
          </cell>
          <cell r="C42" t="str">
            <v>TIME/STANDBY CHARGE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474.4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D43">
            <v>11192.98</v>
          </cell>
          <cell r="E43">
            <v>8109.2199999999993</v>
          </cell>
          <cell r="F43">
            <v>8979.5299999999988</v>
          </cell>
          <cell r="G43">
            <v>8442.1899999999987</v>
          </cell>
          <cell r="H43">
            <v>19804.580000000002</v>
          </cell>
          <cell r="I43">
            <v>11161.5</v>
          </cell>
          <cell r="J43">
            <v>11412.47</v>
          </cell>
          <cell r="K43">
            <v>11651.980000000001</v>
          </cell>
          <cell r="L43">
            <v>7128.1200000000008</v>
          </cell>
          <cell r="M43">
            <v>4823.25</v>
          </cell>
          <cell r="N43">
            <v>5322.42</v>
          </cell>
          <cell r="O43">
            <v>4851.1500000000005</v>
          </cell>
        </row>
        <row r="44">
          <cell r="B44" t="str">
            <v>R1YD1W</v>
          </cell>
          <cell r="C44" t="str">
            <v>1YD CONT 1xWEEKLY SVC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105.28</v>
          </cell>
          <cell r="K44">
            <v>210.54</v>
          </cell>
          <cell r="L44">
            <v>210.54</v>
          </cell>
          <cell r="M44">
            <v>210.54</v>
          </cell>
          <cell r="N44">
            <v>210.54</v>
          </cell>
          <cell r="O44">
            <v>210.54</v>
          </cell>
        </row>
        <row r="45">
          <cell r="B45" t="str">
            <v>R2YD1W</v>
          </cell>
          <cell r="C45" t="str">
            <v>2YD CONT 1xWEEKLY SVC</v>
          </cell>
          <cell r="D45">
            <v>194.76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 t="str">
            <v>R2YD3W</v>
          </cell>
          <cell r="C46" t="str">
            <v>2YD CONT 3xWEEKLY SVC</v>
          </cell>
          <cell r="D46">
            <v>1092.92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APPLIANCEC</v>
          </cell>
          <cell r="C47" t="str">
            <v>APPLIANCE REMOVAL - COMM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157.5</v>
          </cell>
          <cell r="L47">
            <v>0</v>
          </cell>
          <cell r="M47">
            <v>0</v>
          </cell>
          <cell r="N47">
            <v>0</v>
          </cell>
          <cell r="O47">
            <v>157.5</v>
          </cell>
        </row>
        <row r="48">
          <cell r="B48" t="str">
            <v>CEXNAVY</v>
          </cell>
          <cell r="C48" t="str">
            <v>NAVY EXTRA</v>
          </cell>
          <cell r="D48">
            <v>0</v>
          </cell>
          <cell r="E48">
            <v>0</v>
          </cell>
          <cell r="F48">
            <v>17.05</v>
          </cell>
          <cell r="G48">
            <v>61.38</v>
          </cell>
          <cell r="H48">
            <v>10.23</v>
          </cell>
          <cell r="I48">
            <v>23.87</v>
          </cell>
          <cell r="J48">
            <v>61.38</v>
          </cell>
          <cell r="K48">
            <v>17.05</v>
          </cell>
          <cell r="L48">
            <v>61.38</v>
          </cell>
          <cell r="M48">
            <v>13.64</v>
          </cell>
          <cell r="N48">
            <v>20.46</v>
          </cell>
          <cell r="O48">
            <v>51.94</v>
          </cell>
        </row>
        <row r="49">
          <cell r="B49" t="str">
            <v>NAVYREPLCAN</v>
          </cell>
          <cell r="C49" t="str">
            <v>NAVY CAN REPLACEMENT</v>
          </cell>
          <cell r="D49">
            <v>0</v>
          </cell>
          <cell r="E49">
            <v>0</v>
          </cell>
          <cell r="F49">
            <v>59.86</v>
          </cell>
          <cell r="G49">
            <v>0</v>
          </cell>
          <cell r="H49">
            <v>0</v>
          </cell>
          <cell r="I49">
            <v>59.86</v>
          </cell>
          <cell r="J49">
            <v>0</v>
          </cell>
          <cell r="K49">
            <v>0</v>
          </cell>
          <cell r="L49">
            <v>0</v>
          </cell>
          <cell r="M49">
            <v>59.86</v>
          </cell>
          <cell r="N49">
            <v>0</v>
          </cell>
          <cell r="O49">
            <v>0</v>
          </cell>
        </row>
        <row r="50">
          <cell r="D50">
            <v>1287.68</v>
          </cell>
          <cell r="E50">
            <v>0</v>
          </cell>
          <cell r="F50">
            <v>76.91</v>
          </cell>
          <cell r="G50">
            <v>61.38</v>
          </cell>
          <cell r="H50">
            <v>10.23</v>
          </cell>
          <cell r="I50">
            <v>83.73</v>
          </cell>
          <cell r="J50">
            <v>166.66</v>
          </cell>
          <cell r="K50">
            <v>385.09</v>
          </cell>
          <cell r="L50">
            <v>271.92</v>
          </cell>
          <cell r="M50">
            <v>284.04000000000002</v>
          </cell>
          <cell r="N50">
            <v>231</v>
          </cell>
          <cell r="O50">
            <v>419.97999999999996</v>
          </cell>
        </row>
        <row r="51">
          <cell r="B51" t="str">
            <v>RECYHAUL1</v>
          </cell>
          <cell r="C51" t="str">
            <v>1YD RECYCLE CONT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97.91</v>
          </cell>
          <cell r="N51">
            <v>97.91</v>
          </cell>
          <cell r="O51">
            <v>97.91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97.91</v>
          </cell>
          <cell r="N52">
            <v>97.91</v>
          </cell>
          <cell r="O52">
            <v>97.91</v>
          </cell>
        </row>
        <row r="53">
          <cell r="B53" t="str">
            <v>(blank)</v>
          </cell>
          <cell r="C53" t="str">
            <v>(blank)</v>
          </cell>
        </row>
        <row r="55">
          <cell r="D55">
            <v>43423.089999999982</v>
          </cell>
          <cell r="E55">
            <v>39943.03</v>
          </cell>
          <cell r="F55">
            <v>42105.710000000006</v>
          </cell>
          <cell r="G55">
            <v>40563.33</v>
          </cell>
          <cell r="H55">
            <v>52141.81</v>
          </cell>
          <cell r="I55">
            <v>43199.930000000015</v>
          </cell>
          <cell r="J55">
            <v>43643.859999999979</v>
          </cell>
          <cell r="K55">
            <v>44389.2</v>
          </cell>
          <cell r="L55">
            <v>39563.390000000007</v>
          </cell>
          <cell r="M55">
            <v>37451.700000000004</v>
          </cell>
          <cell r="N55">
            <v>33883.1</v>
          </cell>
          <cell r="O55">
            <v>33098.380000000012</v>
          </cell>
        </row>
      </sheetData>
      <sheetData sheetId="11" refreshError="1">
        <row r="2">
          <cell r="F2" t="str">
            <v>20RW1</v>
          </cell>
          <cell r="G2" t="str">
            <v>1-20 GAL CART WEEKLY SVC</v>
          </cell>
          <cell r="H2">
            <v>27.5</v>
          </cell>
        </row>
        <row r="3">
          <cell r="F3" t="str">
            <v>20RW1DIN</v>
          </cell>
          <cell r="G3" t="str">
            <v>1-20 GL WKLY SVC DRIVE IN</v>
          </cell>
          <cell r="H3">
            <v>16.43</v>
          </cell>
        </row>
        <row r="4">
          <cell r="F4" t="str">
            <v>20RW1RD</v>
          </cell>
          <cell r="G4" t="str">
            <v>1-20 GL WKLY SVC ROAD</v>
          </cell>
          <cell r="H4">
            <v>13.11</v>
          </cell>
        </row>
        <row r="5">
          <cell r="F5" t="str">
            <v>20RW1WIN</v>
          </cell>
          <cell r="G5" t="str">
            <v>1-20 GL WKLY SVC WALK IN</v>
          </cell>
          <cell r="H5">
            <v>14.39</v>
          </cell>
        </row>
        <row r="6">
          <cell r="F6" t="str">
            <v>32CM1DIN</v>
          </cell>
          <cell r="G6" t="str">
            <v>1-32 GL/MNTH SVC DRIVE IN</v>
          </cell>
          <cell r="H6">
            <v>7.51</v>
          </cell>
        </row>
        <row r="7">
          <cell r="F7" t="str">
            <v>32CM1RD</v>
          </cell>
          <cell r="G7" t="str">
            <v>1-32 GL/MONTH SVC ROAD</v>
          </cell>
          <cell r="H7">
            <v>6.86</v>
          </cell>
        </row>
        <row r="8">
          <cell r="F8" t="str">
            <v>32CM1WIN</v>
          </cell>
          <cell r="G8" t="str">
            <v>1-32 GL/MONTH SVC WALK IN</v>
          </cell>
          <cell r="H8">
            <v>7</v>
          </cell>
        </row>
        <row r="9">
          <cell r="F9" t="str">
            <v>32CMCNTDIN</v>
          </cell>
          <cell r="G9" t="str">
            <v>32 GL BY COUNT DRIVE IN</v>
          </cell>
          <cell r="H9">
            <v>4.01</v>
          </cell>
        </row>
        <row r="10">
          <cell r="F10" t="str">
            <v>32CMCNTRD</v>
          </cell>
          <cell r="G10" t="str">
            <v>32 GL BY COUNT ROAD</v>
          </cell>
          <cell r="H10">
            <v>3.36</v>
          </cell>
        </row>
        <row r="11">
          <cell r="F11" t="str">
            <v>32CMCNTWIN</v>
          </cell>
          <cell r="G11" t="str">
            <v>32 GL BY COUNT WALK IN</v>
          </cell>
          <cell r="H11">
            <v>3.5</v>
          </cell>
        </row>
        <row r="12">
          <cell r="F12" t="str">
            <v>32COCDIN</v>
          </cell>
          <cell r="G12" t="str">
            <v>32 GL/OC SVC DRIVE IN</v>
          </cell>
          <cell r="H12">
            <v>7.55</v>
          </cell>
        </row>
        <row r="13">
          <cell r="F13" t="str">
            <v>32COCPU</v>
          </cell>
          <cell r="G13" t="str">
            <v>1-32 GL CAN ON CALL</v>
          </cell>
          <cell r="H13">
            <v>7.55</v>
          </cell>
        </row>
        <row r="14">
          <cell r="F14" t="str">
            <v>32COCRD</v>
          </cell>
          <cell r="G14" t="str">
            <v>32 GL/OC SVC AT ROAD</v>
          </cell>
          <cell r="H14">
            <v>7.55</v>
          </cell>
        </row>
        <row r="15">
          <cell r="F15" t="str">
            <v>32COCWIN</v>
          </cell>
          <cell r="G15" t="str">
            <v>32 GL/OC WALK IN</v>
          </cell>
          <cell r="H15">
            <v>7.55</v>
          </cell>
        </row>
        <row r="16">
          <cell r="F16" t="str">
            <v>32CW1DIN</v>
          </cell>
          <cell r="G16" t="str">
            <v>1-32 GL WKLY SVC DRIVE IN</v>
          </cell>
          <cell r="H16">
            <v>19.61</v>
          </cell>
        </row>
        <row r="17">
          <cell r="F17" t="str">
            <v>32CW1RD</v>
          </cell>
          <cell r="G17" t="str">
            <v>1-32 GL WKLY SVC ROAD</v>
          </cell>
          <cell r="H17">
            <v>17.350000000000001</v>
          </cell>
        </row>
        <row r="18">
          <cell r="F18" t="str">
            <v>32CW1WIN</v>
          </cell>
          <cell r="G18" t="str">
            <v>1-32 GL WKLY SVC WALK IN</v>
          </cell>
          <cell r="H18">
            <v>17.57</v>
          </cell>
        </row>
        <row r="19">
          <cell r="F19" t="str">
            <v>32CW2DIN</v>
          </cell>
          <cell r="G19" t="str">
            <v>2-32 GL WKLY SVC DRIVE IN</v>
          </cell>
          <cell r="H19">
            <v>26.48</v>
          </cell>
        </row>
        <row r="20">
          <cell r="F20" t="str">
            <v>32CW2RD</v>
          </cell>
          <cell r="G20" t="str">
            <v>2-32 GL WKLY SVC ROAD</v>
          </cell>
          <cell r="H20">
            <v>25.12</v>
          </cell>
        </row>
        <row r="21">
          <cell r="F21" t="str">
            <v>32CW2WIN</v>
          </cell>
          <cell r="G21" t="str">
            <v>2-32 GL WKLY SVC WALK IN</v>
          </cell>
          <cell r="H21">
            <v>24.44</v>
          </cell>
        </row>
        <row r="22">
          <cell r="F22" t="str">
            <v>32CW3DIN</v>
          </cell>
          <cell r="G22" t="str">
            <v>3-32 GL WKLY SVC DRIVE IN</v>
          </cell>
          <cell r="H22">
            <v>36.36</v>
          </cell>
        </row>
        <row r="23">
          <cell r="F23" t="str">
            <v>32CW3RD</v>
          </cell>
          <cell r="G23" t="str">
            <v>3-32 GL WKLY SVC RD</v>
          </cell>
          <cell r="H23">
            <v>36.29</v>
          </cell>
        </row>
        <row r="24">
          <cell r="F24" t="str">
            <v>32CW3WIN</v>
          </cell>
          <cell r="G24" t="str">
            <v>3-32 GL WKLY SVC WALK IN</v>
          </cell>
          <cell r="H24">
            <v>34.32</v>
          </cell>
        </row>
        <row r="25">
          <cell r="F25" t="str">
            <v>32CW4DIN</v>
          </cell>
          <cell r="G25" t="str">
            <v>4-32 GL WKLY SVC DRIVE IN</v>
          </cell>
          <cell r="H25">
            <v>44</v>
          </cell>
        </row>
        <row r="26">
          <cell r="F26" t="str">
            <v>32CW4RD</v>
          </cell>
          <cell r="G26" t="str">
            <v>4-32 GL WKLY SVC ROAD</v>
          </cell>
          <cell r="H26">
            <v>44.98</v>
          </cell>
        </row>
        <row r="27">
          <cell r="F27" t="str">
            <v>32CW4WIN</v>
          </cell>
          <cell r="G27" t="str">
            <v>4-32 GL WKLY SVC WALK IN</v>
          </cell>
          <cell r="H27">
            <v>41.96</v>
          </cell>
        </row>
        <row r="28">
          <cell r="F28" t="str">
            <v>32CW5DIN</v>
          </cell>
          <cell r="G28" t="str">
            <v>5-32 GL WKLY SVC DRIVE IN</v>
          </cell>
          <cell r="H28">
            <v>54.82</v>
          </cell>
        </row>
        <row r="29">
          <cell r="F29" t="str">
            <v>32CW5RD</v>
          </cell>
          <cell r="G29" t="str">
            <v>5-32 GL WKLY SVC ROAD</v>
          </cell>
          <cell r="H29">
            <v>57.18</v>
          </cell>
        </row>
        <row r="30">
          <cell r="F30" t="str">
            <v>32CW5WIN</v>
          </cell>
          <cell r="G30" t="str">
            <v>5-32 GL WKLY SVC WALK IN</v>
          </cell>
          <cell r="H30">
            <v>52.78</v>
          </cell>
        </row>
        <row r="31">
          <cell r="F31" t="str">
            <v>32CW6RD</v>
          </cell>
          <cell r="G31" t="str">
            <v>6-32 GL WEEKLY SVC RD</v>
          </cell>
          <cell r="H31">
            <v>68.83</v>
          </cell>
        </row>
        <row r="32">
          <cell r="F32" t="str">
            <v>32RE1</v>
          </cell>
          <cell r="G32" t="str">
            <v>1-32 GAL CAN-EOW SVC</v>
          </cell>
          <cell r="H32">
            <v>26.76</v>
          </cell>
        </row>
        <row r="33">
          <cell r="F33" t="str">
            <v>32RE1LIDIN</v>
          </cell>
          <cell r="G33" t="str">
            <v>1-32 GL EOW SVC DRIVE IN</v>
          </cell>
          <cell r="H33">
            <v>14.1</v>
          </cell>
        </row>
        <row r="34">
          <cell r="F34" t="str">
            <v>32RE1LIRD</v>
          </cell>
          <cell r="G34" t="str">
            <v>1-32 GL EOWVC ROAD</v>
          </cell>
          <cell r="H34">
            <v>12.75</v>
          </cell>
        </row>
        <row r="35">
          <cell r="F35" t="str">
            <v>32RE1LIWIN</v>
          </cell>
          <cell r="G35" t="str">
            <v>1-32 GL EOW SVC WALK IN</v>
          </cell>
          <cell r="H35">
            <v>13.07</v>
          </cell>
        </row>
        <row r="36">
          <cell r="F36" t="str">
            <v>32RM1</v>
          </cell>
          <cell r="G36" t="str">
            <v>1-32 GAL CAN-MONTHLY SVC</v>
          </cell>
          <cell r="H36">
            <v>14.4</v>
          </cell>
        </row>
        <row r="37">
          <cell r="F37" t="str">
            <v>32ROCPU</v>
          </cell>
          <cell r="G37" t="str">
            <v>1-32 GAL CAN-ON CALL SVC</v>
          </cell>
          <cell r="H37">
            <v>7.55</v>
          </cell>
        </row>
        <row r="38">
          <cell r="F38" t="str">
            <v>32RW1</v>
          </cell>
          <cell r="G38" t="str">
            <v>1-32 GAL CAN-WEEKLY SVC</v>
          </cell>
          <cell r="H38">
            <v>34.700000000000003</v>
          </cell>
        </row>
        <row r="39">
          <cell r="F39" t="str">
            <v>32RW2</v>
          </cell>
          <cell r="G39" t="str">
            <v>2-32 GAL CANS-WEEKLY SVC</v>
          </cell>
          <cell r="H39">
            <v>50.24</v>
          </cell>
        </row>
        <row r="40">
          <cell r="F40" t="str">
            <v>32RW3</v>
          </cell>
          <cell r="G40" t="str">
            <v>3-32 GAL CANS-WEEKLY SVC</v>
          </cell>
          <cell r="H40">
            <v>72.58</v>
          </cell>
        </row>
        <row r="41">
          <cell r="F41" t="str">
            <v>32RW4</v>
          </cell>
          <cell r="G41" t="str">
            <v>4-32 GAL CANS-WEEKLY SVC</v>
          </cell>
          <cell r="H41">
            <v>89.96</v>
          </cell>
        </row>
        <row r="42">
          <cell r="F42" t="str">
            <v>32RW5</v>
          </cell>
          <cell r="G42" t="str">
            <v>5-32 GAL CANS-WEEKLY SVC</v>
          </cell>
          <cell r="H42">
            <v>114.36</v>
          </cell>
        </row>
        <row r="43">
          <cell r="F43" t="str">
            <v>32RW6</v>
          </cell>
          <cell r="G43" t="str">
            <v>6-32 GAL CANS-WEEKLY SVC</v>
          </cell>
          <cell r="H43">
            <v>137.66</v>
          </cell>
        </row>
        <row r="44">
          <cell r="F44" t="str">
            <v>35CMCNT</v>
          </cell>
          <cell r="G44" t="str">
            <v>35  GAL CART COUNT</v>
          </cell>
          <cell r="H44">
            <v>3.47</v>
          </cell>
        </row>
        <row r="45">
          <cell r="F45" t="str">
            <v>35RE1</v>
          </cell>
          <cell r="G45" t="str">
            <v>1-35 GAL CART EOW SVC</v>
          </cell>
          <cell r="H45">
            <v>27.72</v>
          </cell>
        </row>
        <row r="46">
          <cell r="F46" t="str">
            <v>35RM1</v>
          </cell>
          <cell r="G46" t="str">
            <v>1-35 GAL MONTHLY</v>
          </cell>
          <cell r="H46">
            <v>15.36</v>
          </cell>
        </row>
        <row r="47">
          <cell r="F47" t="str">
            <v>35RW1</v>
          </cell>
          <cell r="G47" t="str">
            <v>1-35 GAL CART WEEKLY SVC</v>
          </cell>
          <cell r="H47">
            <v>35.659999999999997</v>
          </cell>
        </row>
        <row r="48">
          <cell r="F48" t="str">
            <v>45COVERSIZE</v>
          </cell>
          <cell r="G48" t="str">
            <v>45GL CAN - OVER SIZED</v>
          </cell>
          <cell r="H48">
            <v>4.1399999999999997</v>
          </cell>
        </row>
        <row r="49">
          <cell r="F49" t="str">
            <v>64CMCNT</v>
          </cell>
          <cell r="G49" t="str">
            <v>64 GAL CART COUNT</v>
          </cell>
          <cell r="H49">
            <v>5.21</v>
          </cell>
        </row>
        <row r="50">
          <cell r="F50" t="str">
            <v>64RE1</v>
          </cell>
          <cell r="G50" t="str">
            <v>1-64 GAL EOW</v>
          </cell>
          <cell r="H50">
            <v>41.6</v>
          </cell>
        </row>
        <row r="51">
          <cell r="F51" t="str">
            <v>64RM1</v>
          </cell>
          <cell r="G51" t="str">
            <v>1-64 GAL MONTHLY</v>
          </cell>
          <cell r="H51">
            <v>23.06</v>
          </cell>
        </row>
        <row r="52">
          <cell r="F52" t="str">
            <v>64RW1</v>
          </cell>
          <cell r="G52" t="str">
            <v>1-64 GAL CART WEEKLY SVC</v>
          </cell>
          <cell r="H52">
            <v>51.32</v>
          </cell>
        </row>
        <row r="53">
          <cell r="F53" t="str">
            <v>64RW2</v>
          </cell>
          <cell r="G53" t="str">
            <v>2-64 GAL CART WEEKLY SVC</v>
          </cell>
          <cell r="H53">
            <v>102.64</v>
          </cell>
        </row>
        <row r="54">
          <cell r="F54" t="str">
            <v>65ROCPU</v>
          </cell>
          <cell r="G54" t="str">
            <v>1-65 GAL CART-ONCALL SVC</v>
          </cell>
          <cell r="H54">
            <v>11.33</v>
          </cell>
        </row>
        <row r="55">
          <cell r="F55" t="str">
            <v>96CMCNT</v>
          </cell>
          <cell r="G55" t="str">
            <v>96 GAL CART COUNT</v>
          </cell>
          <cell r="H55">
            <v>7.85</v>
          </cell>
        </row>
        <row r="56">
          <cell r="F56" t="str">
            <v>96RE1</v>
          </cell>
          <cell r="G56" t="str">
            <v>1-96 GAL EOW</v>
          </cell>
          <cell r="H56">
            <v>62.66</v>
          </cell>
        </row>
        <row r="57">
          <cell r="F57" t="str">
            <v>96RM1</v>
          </cell>
          <cell r="G57" t="str">
            <v>1-96 GAL MONTHLY</v>
          </cell>
          <cell r="H57">
            <v>34.74</v>
          </cell>
        </row>
        <row r="58">
          <cell r="F58" t="str">
            <v>96ROCPU</v>
          </cell>
          <cell r="G58" t="str">
            <v>1-96 GAL CART-ONCALL SVC</v>
          </cell>
          <cell r="H58">
            <v>17.059999999999999</v>
          </cell>
        </row>
        <row r="59">
          <cell r="F59" t="str">
            <v>96RW1</v>
          </cell>
          <cell r="G59" t="str">
            <v>1-96 GAL CART WEEKLY SVC</v>
          </cell>
          <cell r="H59">
            <v>73.760000000000005</v>
          </cell>
        </row>
        <row r="60">
          <cell r="F60" t="str">
            <v>96RW2</v>
          </cell>
          <cell r="G60" t="str">
            <v>2-96 GAL CART WEEKLY SVC</v>
          </cell>
          <cell r="H60">
            <v>147.52000000000001</v>
          </cell>
        </row>
        <row r="61">
          <cell r="F61" t="str">
            <v>BULKYCWALKIN</v>
          </cell>
          <cell r="G61" t="str">
            <v>BULK ITEM WALK IN</v>
          </cell>
          <cell r="H61">
            <v>3.05</v>
          </cell>
        </row>
        <row r="62">
          <cell r="F62" t="str">
            <v>CBRECYCL1.5YD</v>
          </cell>
          <cell r="G62" t="str">
            <v>CARD BOARD 1.5YD</v>
          </cell>
          <cell r="H62">
            <v>52.57</v>
          </cell>
        </row>
        <row r="63">
          <cell r="F63" t="str">
            <v>CBRECYCL1YD</v>
          </cell>
          <cell r="G63" t="str">
            <v>CARD BOARD 1YD</v>
          </cell>
          <cell r="H63">
            <v>51.58</v>
          </cell>
        </row>
        <row r="64">
          <cell r="F64" t="str">
            <v>CBRECYCL2YD</v>
          </cell>
          <cell r="G64" t="str">
            <v>CARD BOARD 2YD</v>
          </cell>
          <cell r="H64">
            <v>55.08</v>
          </cell>
        </row>
        <row r="65">
          <cell r="F65" t="str">
            <v>CDEL</v>
          </cell>
          <cell r="G65" t="str">
            <v>CONTAINER DELIVERY CHARGE</v>
          </cell>
          <cell r="H65">
            <v>109.2</v>
          </cell>
        </row>
        <row r="66">
          <cell r="F66" t="str">
            <v>CDRIVEIN</v>
          </cell>
          <cell r="G66" t="str">
            <v>DRIVE IN SERVICE</v>
          </cell>
          <cell r="H66">
            <v>4.5599999999999996</v>
          </cell>
        </row>
        <row r="67">
          <cell r="F67" t="str">
            <v>CEX</v>
          </cell>
          <cell r="G67" t="str">
            <v>EXTRA CANS</v>
          </cell>
          <cell r="H67">
            <v>3.77</v>
          </cell>
        </row>
        <row r="68">
          <cell r="F68" t="str">
            <v>CEXR</v>
          </cell>
          <cell r="G68" t="str">
            <v>EXTRA CAN</v>
          </cell>
          <cell r="H68">
            <v>3.77</v>
          </cell>
        </row>
        <row r="69">
          <cell r="F69" t="str">
            <v>CONTRENTMO</v>
          </cell>
          <cell r="G69" t="str">
            <v>MONTHLY STORAGE CONT RENT</v>
          </cell>
          <cell r="H69">
            <v>85</v>
          </cell>
        </row>
        <row r="70">
          <cell r="F70" t="str">
            <v>CPCONNECT</v>
          </cell>
          <cell r="G70" t="str">
            <v>COMPACTOR CONNECT</v>
          </cell>
          <cell r="H70">
            <v>7.5</v>
          </cell>
        </row>
        <row r="71">
          <cell r="F71" t="str">
            <v>CPHAUL1</v>
          </cell>
          <cell r="G71" t="str">
            <v>1-OAK HARBOR</v>
          </cell>
          <cell r="H71">
            <v>128.6</v>
          </cell>
        </row>
        <row r="72">
          <cell r="F72" t="str">
            <v>CPHAUL2</v>
          </cell>
          <cell r="G72" t="str">
            <v>2-OAK HARBOR</v>
          </cell>
          <cell r="H72">
            <v>128.6</v>
          </cell>
        </row>
        <row r="73">
          <cell r="F73" t="str">
            <v>CPHAUL25</v>
          </cell>
          <cell r="G73" t="str">
            <v>25YD COMPACTOR-HAUL</v>
          </cell>
          <cell r="H73">
            <v>128.6</v>
          </cell>
        </row>
        <row r="74">
          <cell r="F74" t="str">
            <v>CPHAUL3</v>
          </cell>
          <cell r="G74" t="str">
            <v>3-OAK HARBOR</v>
          </cell>
          <cell r="H74">
            <v>128.6</v>
          </cell>
        </row>
        <row r="75">
          <cell r="F75" t="str">
            <v>CPHAUL30</v>
          </cell>
          <cell r="G75" t="str">
            <v>30YD COMPACTOR-HAUL</v>
          </cell>
          <cell r="H75">
            <v>143.5</v>
          </cell>
        </row>
        <row r="76">
          <cell r="F76" t="str">
            <v>CPHAUL35</v>
          </cell>
          <cell r="G76" t="str">
            <v>35YD COMPACTOR-HAUL</v>
          </cell>
          <cell r="H76">
            <v>176.9</v>
          </cell>
        </row>
        <row r="77">
          <cell r="F77" t="str">
            <v>CPHAUL4</v>
          </cell>
          <cell r="G77" t="str">
            <v>4-OAK HARBOR</v>
          </cell>
          <cell r="H77">
            <v>128.6</v>
          </cell>
        </row>
        <row r="78">
          <cell r="F78" t="str">
            <v>CPHAUL5</v>
          </cell>
          <cell r="G78" t="str">
            <v>5-BAYVIEW</v>
          </cell>
          <cell r="H78">
            <v>143.5</v>
          </cell>
        </row>
        <row r="79">
          <cell r="F79" t="str">
            <v>CPHAUL6</v>
          </cell>
          <cell r="G79" t="str">
            <v>6-BAYVIEW</v>
          </cell>
          <cell r="H79">
            <v>143.5</v>
          </cell>
        </row>
        <row r="80">
          <cell r="F80" t="str">
            <v>CPHAUL7</v>
          </cell>
          <cell r="G80" t="str">
            <v>7-BAYVIEW</v>
          </cell>
          <cell r="H80">
            <v>143.5</v>
          </cell>
        </row>
        <row r="81">
          <cell r="F81" t="str">
            <v>CPHAUL8</v>
          </cell>
          <cell r="G81" t="str">
            <v>8-BAYVIEW</v>
          </cell>
          <cell r="H81">
            <v>87.3</v>
          </cell>
        </row>
        <row r="82">
          <cell r="F82" t="str">
            <v>CWALKIN</v>
          </cell>
          <cell r="G82" t="str">
            <v>WALK IN SERVICE</v>
          </cell>
          <cell r="H82">
            <v>2.31</v>
          </cell>
        </row>
        <row r="83">
          <cell r="F83" t="str">
            <v>DISPAPPL</v>
          </cell>
          <cell r="G83" t="str">
            <v>DUMP FEE - APPLIANCE</v>
          </cell>
          <cell r="H83">
            <v>22.5</v>
          </cell>
        </row>
        <row r="84">
          <cell r="F84" t="str">
            <v>DISPCOMPACTEDMSW</v>
          </cell>
          <cell r="G84" t="str">
            <v>DUMP FEE - COMPR/GROCERY</v>
          </cell>
          <cell r="H84">
            <v>109</v>
          </cell>
        </row>
        <row r="85">
          <cell r="F85" t="str">
            <v>DISPDEMO</v>
          </cell>
          <cell r="G85" t="str">
            <v>DUMP FEE - REG TON</v>
          </cell>
          <cell r="H85">
            <v>136</v>
          </cell>
        </row>
        <row r="86">
          <cell r="F86" t="str">
            <v>DISPHTH</v>
          </cell>
          <cell r="G86" t="str">
            <v>DUMP FEE - HARD TO HANDLE</v>
          </cell>
          <cell r="H86">
            <v>170</v>
          </cell>
        </row>
        <row r="87">
          <cell r="F87" t="str">
            <v>DISPRO</v>
          </cell>
          <cell r="G87" t="str">
            <v>DUMP FEE - MSW</v>
          </cell>
          <cell r="H87">
            <v>115</v>
          </cell>
        </row>
        <row r="88">
          <cell r="F88" t="str">
            <v>DISPYARD/GARDEN DEBRIS</v>
          </cell>
          <cell r="G88" t="str">
            <v>DUMP FEE - WOOD</v>
          </cell>
          <cell r="H88">
            <v>80</v>
          </cell>
        </row>
        <row r="89">
          <cell r="F89" t="str">
            <v>EXTRAPACK</v>
          </cell>
          <cell r="G89" t="str">
            <v>EXTRA PACK</v>
          </cell>
          <cell r="H89">
            <v>18.48</v>
          </cell>
        </row>
        <row r="90">
          <cell r="F90" t="str">
            <v>EXTRAPACKR</v>
          </cell>
          <cell r="G90" t="str">
            <v>EXTRAPACK RESIDENTIAL</v>
          </cell>
          <cell r="H90">
            <v>18.48</v>
          </cell>
        </row>
        <row r="91">
          <cell r="F91" t="str">
            <v>MXWSTPAPER</v>
          </cell>
          <cell r="G91" t="str">
            <v>MIXED WASTE PAPER PER BAG</v>
          </cell>
          <cell r="H91">
            <v>5.68</v>
          </cell>
        </row>
        <row r="92">
          <cell r="F92" t="str">
            <v>NSF FEES</v>
          </cell>
          <cell r="G92" t="str">
            <v>RETURNED CHECK FEE</v>
          </cell>
          <cell r="H92">
            <v>10.5</v>
          </cell>
        </row>
        <row r="93">
          <cell r="F93" t="str">
            <v>OFOWCCAN</v>
          </cell>
          <cell r="G93" t="str">
            <v>OVERFILL/OVERWEIGHT CAN C</v>
          </cell>
          <cell r="H93">
            <v>4.1399999999999997</v>
          </cell>
        </row>
        <row r="94">
          <cell r="F94" t="str">
            <v>OFOWR1.5YD</v>
          </cell>
          <cell r="G94" t="str">
            <v>OVERFILL/WEIGHT CHG 1.5YD</v>
          </cell>
          <cell r="H94">
            <v>54.42</v>
          </cell>
        </row>
        <row r="95">
          <cell r="F95" t="str">
            <v>OFOWR1YD</v>
          </cell>
          <cell r="G95" t="str">
            <v>OVERFILL/WEIGHT CHG 1YD</v>
          </cell>
          <cell r="H95">
            <v>36.49</v>
          </cell>
        </row>
        <row r="96">
          <cell r="F96" t="str">
            <v>OFOWR2YD</v>
          </cell>
          <cell r="G96" t="str">
            <v>OVERFILL/WEIGHT CHG 2YD</v>
          </cell>
          <cell r="H96">
            <v>72.739999999999995</v>
          </cell>
        </row>
        <row r="97">
          <cell r="F97" t="str">
            <v>OFOWRCAN</v>
          </cell>
          <cell r="G97" t="str">
            <v>OVERFILL/WEIGHT CHG CAN</v>
          </cell>
          <cell r="H97">
            <v>4.1399999999999997</v>
          </cell>
        </row>
        <row r="98">
          <cell r="F98" t="str">
            <v>R1.5YD1W</v>
          </cell>
          <cell r="G98" t="str">
            <v>1.5YD CONT 1xWEEKLY SVC</v>
          </cell>
          <cell r="H98">
            <v>140.22</v>
          </cell>
        </row>
        <row r="99">
          <cell r="F99" t="str">
            <v>R1.5YD2W</v>
          </cell>
          <cell r="G99" t="str">
            <v>1.5YD CONT 2xWEEKLY SVC</v>
          </cell>
          <cell r="H99">
            <v>266.18</v>
          </cell>
        </row>
        <row r="100">
          <cell r="F100" t="str">
            <v>R1.5YD3W</v>
          </cell>
          <cell r="G100" t="str">
            <v>1.5YD CONT 3xWEEKLY SVC</v>
          </cell>
          <cell r="H100">
            <v>392.14</v>
          </cell>
        </row>
        <row r="101">
          <cell r="F101" t="str">
            <v>R1.5YD5W</v>
          </cell>
          <cell r="G101" t="str">
            <v>1.5YD CONT 5xWEEKLY SVC</v>
          </cell>
          <cell r="H101">
            <v>644.05999999999995</v>
          </cell>
        </row>
        <row r="102">
          <cell r="F102" t="str">
            <v>R1.5YDTPU</v>
          </cell>
          <cell r="G102" t="str">
            <v>1.5YD TEMP CONTAINER PU</v>
          </cell>
          <cell r="H102">
            <v>32.090000000000003</v>
          </cell>
        </row>
        <row r="103">
          <cell r="F103" t="str">
            <v>R1YD1W</v>
          </cell>
          <cell r="G103" t="str">
            <v>1YD CONT 1xWEEKLY SVC</v>
          </cell>
          <cell r="H103">
            <v>98.85</v>
          </cell>
        </row>
        <row r="104">
          <cell r="F104" t="str">
            <v>R1YD2W</v>
          </cell>
          <cell r="G104" t="str">
            <v>1YD CONT 2xWEEKLY SVC</v>
          </cell>
          <cell r="H104">
            <v>183.68</v>
          </cell>
        </row>
        <row r="105">
          <cell r="F105" t="str">
            <v>R1YD3W</v>
          </cell>
          <cell r="G105" t="str">
            <v>1YD CONT 3xWEEKLY SVC</v>
          </cell>
          <cell r="H105">
            <v>268.5</v>
          </cell>
        </row>
        <row r="106">
          <cell r="F106" t="str">
            <v>R1YD4W</v>
          </cell>
          <cell r="G106" t="str">
            <v>1YD CONT 4xWEEKLY SVC</v>
          </cell>
          <cell r="H106">
            <v>353.33</v>
          </cell>
        </row>
        <row r="107">
          <cell r="F107" t="str">
            <v>R1YD5W</v>
          </cell>
          <cell r="G107" t="str">
            <v>1YD CONT 5xWEEKLY SVC</v>
          </cell>
          <cell r="H107">
            <v>438.15</v>
          </cell>
        </row>
        <row r="108">
          <cell r="F108" t="str">
            <v>R1YDTPU</v>
          </cell>
          <cell r="G108" t="str">
            <v>1YD TEMP CONT PU</v>
          </cell>
          <cell r="H108">
            <v>22.59</v>
          </cell>
        </row>
        <row r="109">
          <cell r="F109" t="str">
            <v>R2YD1W</v>
          </cell>
          <cell r="G109" t="str">
            <v>2YD CONT 1xWEEKLY SVC</v>
          </cell>
          <cell r="H109">
            <v>182.91</v>
          </cell>
        </row>
        <row r="110">
          <cell r="F110" t="str">
            <v>R2YD2W</v>
          </cell>
          <cell r="G110" t="str">
            <v>2YD CONT 2xWEEKLY SVC</v>
          </cell>
          <cell r="H110">
            <v>348.05</v>
          </cell>
        </row>
        <row r="111">
          <cell r="F111" t="str">
            <v>R2YD3W</v>
          </cell>
          <cell r="G111" t="str">
            <v>2YD CONT 3xWEEKLY SVC</v>
          </cell>
          <cell r="H111">
            <v>513.20000000000005</v>
          </cell>
        </row>
        <row r="112">
          <cell r="F112" t="str">
            <v>R2YD4W</v>
          </cell>
          <cell r="G112" t="str">
            <v>2YD CONT 4xWEEKLY SVC</v>
          </cell>
          <cell r="H112">
            <v>678.34</v>
          </cell>
        </row>
        <row r="113">
          <cell r="F113" t="str">
            <v>R2YD5W</v>
          </cell>
          <cell r="G113" t="str">
            <v>2YD CONT 5xWEEKLY SVC</v>
          </cell>
          <cell r="H113">
            <v>843.49</v>
          </cell>
        </row>
        <row r="114">
          <cell r="F114" t="str">
            <v>R2YDTPU</v>
          </cell>
          <cell r="G114" t="str">
            <v>2YD TEMP CONTAINER PU</v>
          </cell>
          <cell r="H114">
            <v>42.14</v>
          </cell>
        </row>
        <row r="115">
          <cell r="F115" t="str">
            <v>RDRIVEIN</v>
          </cell>
          <cell r="G115" t="str">
            <v>DRIVE IN SERVICE</v>
          </cell>
          <cell r="H115">
            <v>9.1199999999999992</v>
          </cell>
        </row>
        <row r="116">
          <cell r="F116" t="str">
            <v>RECYHAUL1</v>
          </cell>
          <cell r="G116" t="str">
            <v>1YD RECYCLE CONT</v>
          </cell>
          <cell r="H116">
            <v>97.91</v>
          </cell>
        </row>
        <row r="117">
          <cell r="F117" t="str">
            <v>RECYHAUL1.5</v>
          </cell>
          <cell r="G117" t="str">
            <v>1.5YD RECYCLE CONT</v>
          </cell>
          <cell r="H117">
            <v>137.97999999999999</v>
          </cell>
        </row>
        <row r="118">
          <cell r="F118" t="str">
            <v>RECYHAUL2</v>
          </cell>
          <cell r="G118" t="str">
            <v>2YD RECYCLE CONT</v>
          </cell>
          <cell r="H118">
            <v>180.79</v>
          </cell>
        </row>
        <row r="119">
          <cell r="F119" t="str">
            <v>recyonlypre</v>
          </cell>
          <cell r="G119" t="str">
            <v>RECYCLE SERVICE ONLY</v>
          </cell>
          <cell r="H119">
            <v>35.1</v>
          </cell>
        </row>
        <row r="120">
          <cell r="F120" t="str">
            <v>RECYPERUNIT</v>
          </cell>
          <cell r="G120" t="str">
            <v>RECYCLE SERVICE</v>
          </cell>
          <cell r="H120">
            <v>1.2</v>
          </cell>
        </row>
        <row r="121">
          <cell r="F121" t="str">
            <v>REMOVECONT</v>
          </cell>
          <cell r="G121" t="str">
            <v>COMM CONTAINER REMOVAL</v>
          </cell>
          <cell r="H121">
            <v>27.38</v>
          </cell>
        </row>
        <row r="122">
          <cell r="F122" t="str">
            <v>REMOVESTOR</v>
          </cell>
          <cell r="G122" t="str">
            <v>STORAGE CONT REMOVAL</v>
          </cell>
          <cell r="H122">
            <v>66.400000000000006</v>
          </cell>
        </row>
        <row r="123">
          <cell r="F123" t="str">
            <v>RESTART</v>
          </cell>
          <cell r="G123" t="str">
            <v>SERVICE RESTART FEE</v>
          </cell>
          <cell r="H123">
            <v>10.5</v>
          </cell>
        </row>
        <row r="124">
          <cell r="F124" t="str">
            <v>RESTARTC</v>
          </cell>
          <cell r="G124" t="str">
            <v>COMM RESTART FEE</v>
          </cell>
          <cell r="H124">
            <v>10.5</v>
          </cell>
        </row>
        <row r="125">
          <cell r="F125" t="str">
            <v>ROHAUL10DSH</v>
          </cell>
          <cell r="G125" t="str">
            <v>10 YD RO DAILY SHORT HAUL</v>
          </cell>
          <cell r="H125">
            <v>118.2</v>
          </cell>
        </row>
        <row r="126">
          <cell r="F126" t="str">
            <v>ROHAUL10LH</v>
          </cell>
          <cell r="G126" t="str">
            <v>10 YD RO DAILY LONG HAUL</v>
          </cell>
          <cell r="H126">
            <v>162.19999999999999</v>
          </cell>
        </row>
        <row r="127">
          <cell r="F127" t="str">
            <v>ROHAUL20DSH</v>
          </cell>
          <cell r="G127" t="str">
            <v xml:space="preserve">20YD RO DAILY SHORT HAUL </v>
          </cell>
          <cell r="H127">
            <v>118.2</v>
          </cell>
        </row>
        <row r="128">
          <cell r="F128" t="str">
            <v>ROHAUL20LH</v>
          </cell>
          <cell r="G128" t="str">
            <v>20YD RO DAILY LONG HAUL</v>
          </cell>
          <cell r="H128">
            <v>162.19999999999999</v>
          </cell>
        </row>
        <row r="129">
          <cell r="F129" t="str">
            <v>ROHAUL20MLH</v>
          </cell>
          <cell r="G129" t="str">
            <v>20YD RO MNTHLY LONG HAUL</v>
          </cell>
          <cell r="H129">
            <v>300.5</v>
          </cell>
        </row>
        <row r="130">
          <cell r="F130" t="str">
            <v>ROHAUL20MSH</v>
          </cell>
          <cell r="G130" t="str">
            <v>20YD RO MNTHLY SHORT HAUL</v>
          </cell>
          <cell r="H130">
            <v>256.39999999999998</v>
          </cell>
        </row>
        <row r="131">
          <cell r="F131" t="str">
            <v>ROMILE</v>
          </cell>
          <cell r="G131" t="str">
            <v>ROLL OFF-MILEAGE</v>
          </cell>
          <cell r="H131">
            <v>5.35</v>
          </cell>
        </row>
        <row r="132">
          <cell r="F132" t="str">
            <v>RORENT10D</v>
          </cell>
          <cell r="G132" t="str">
            <v>10YD ROLL OFF DAILY RENT</v>
          </cell>
          <cell r="H132">
            <v>5.99</v>
          </cell>
        </row>
        <row r="133">
          <cell r="F133" t="str">
            <v>RORENT10MLH</v>
          </cell>
          <cell r="G133" t="str">
            <v>10 YD RO MO RENT LONG HAU</v>
          </cell>
          <cell r="H133">
            <v>300.45</v>
          </cell>
        </row>
        <row r="134">
          <cell r="F134" t="str">
            <v>RORENT10MSH</v>
          </cell>
          <cell r="G134" t="str">
            <v>10 YD RO MO RENT SHORT HA</v>
          </cell>
          <cell r="H134">
            <v>256.45</v>
          </cell>
        </row>
        <row r="135">
          <cell r="F135" t="str">
            <v>RORENT20D</v>
          </cell>
          <cell r="G135" t="str">
            <v>20YD ROLL OFF-DAILY RENT</v>
          </cell>
          <cell r="H135">
            <v>5.99</v>
          </cell>
        </row>
        <row r="136">
          <cell r="F136" t="str">
            <v>RORENT20M</v>
          </cell>
          <cell r="G136" t="str">
            <v>20YD ROLL OFF-MNTHLY RENT</v>
          </cell>
          <cell r="H136">
            <v>138.25</v>
          </cell>
        </row>
        <row r="137">
          <cell r="F137" t="str">
            <v>RORENT20MSTG</v>
          </cell>
          <cell r="G137" t="str">
            <v>STORAGE MONTHLY RATE</v>
          </cell>
          <cell r="H137">
            <v>85</v>
          </cell>
        </row>
        <row r="138">
          <cell r="F138" t="str">
            <v>RORENT30D</v>
          </cell>
          <cell r="G138" t="str">
            <v>30YD ROLL OFF-DAILY RENT</v>
          </cell>
          <cell r="H138">
            <v>5.99</v>
          </cell>
        </row>
        <row r="139">
          <cell r="F139" t="str">
            <v>RORENT30M</v>
          </cell>
          <cell r="G139" t="str">
            <v>30YD ROLL OFF-MNTHLY RENT</v>
          </cell>
          <cell r="H139">
            <v>146.22</v>
          </cell>
        </row>
        <row r="140">
          <cell r="F140" t="str">
            <v>RORENT40D</v>
          </cell>
          <cell r="G140" t="str">
            <v>40YD ROLL OFF-DAILY RENT</v>
          </cell>
          <cell r="H140">
            <v>5.99</v>
          </cell>
        </row>
        <row r="141">
          <cell r="F141" t="str">
            <v>RORENT40M</v>
          </cell>
          <cell r="G141" t="str">
            <v>40YD ROLL OFF-MNTHLY RENT</v>
          </cell>
          <cell r="H141">
            <v>146.22</v>
          </cell>
        </row>
        <row r="142">
          <cell r="F142" t="str">
            <v>ROTRIP</v>
          </cell>
          <cell r="G142" t="str">
            <v>RETURN TRP - ROLL OFF</v>
          </cell>
          <cell r="H142">
            <v>80</v>
          </cell>
        </row>
        <row r="143">
          <cell r="F143" t="str">
            <v>RWALKIN</v>
          </cell>
          <cell r="G143" t="str">
            <v>WALK IN SERVICE</v>
          </cell>
          <cell r="H143">
            <v>4.62</v>
          </cell>
        </row>
        <row r="144">
          <cell r="F144" t="str">
            <v>SCALEFEE</v>
          </cell>
          <cell r="G144" t="str">
            <v>SCALE FEE</v>
          </cell>
          <cell r="H144">
            <v>7.24</v>
          </cell>
        </row>
        <row r="145">
          <cell r="F145" t="str">
            <v>SP</v>
          </cell>
          <cell r="G145" t="str">
            <v>SPECIAL PICKUP</v>
          </cell>
          <cell r="H145">
            <v>6.8</v>
          </cell>
        </row>
        <row r="146">
          <cell r="F146" t="str">
            <v>SPDIN</v>
          </cell>
          <cell r="G146" t="str">
            <v>SPECIAL P/U DRIVE IN</v>
          </cell>
          <cell r="H146">
            <v>7.55</v>
          </cell>
        </row>
        <row r="147">
          <cell r="F147" t="str">
            <v>SPRD</v>
          </cell>
          <cell r="G147" t="str">
            <v>SPECIAL P/U AT THE ROAD</v>
          </cell>
          <cell r="H147">
            <v>7.55</v>
          </cell>
        </row>
        <row r="148">
          <cell r="F148" t="str">
            <v>SPWIN</v>
          </cell>
          <cell r="G148" t="str">
            <v>SPECIAL P/U WALK IN</v>
          </cell>
          <cell r="H148">
            <v>7.55</v>
          </cell>
        </row>
        <row r="149">
          <cell r="F149" t="str">
            <v>TRIPCCAN</v>
          </cell>
          <cell r="G149" t="str">
            <v>COMM RETURN TRIP</v>
          </cell>
          <cell r="H149">
            <v>15.75</v>
          </cell>
        </row>
        <row r="150">
          <cell r="F150" t="str">
            <v>20RW1</v>
          </cell>
          <cell r="G150" t="str">
            <v>1-20 GAL CART WEEKLY SVC</v>
          </cell>
          <cell r="H150">
            <v>27.5</v>
          </cell>
        </row>
        <row r="151">
          <cell r="F151" t="str">
            <v>20RW1DIN</v>
          </cell>
          <cell r="G151" t="str">
            <v>1-20 GL WKLY SVC DRIVE IN</v>
          </cell>
          <cell r="H151">
            <v>16.43</v>
          </cell>
        </row>
        <row r="152">
          <cell r="F152" t="str">
            <v>20RW1RD</v>
          </cell>
          <cell r="G152" t="str">
            <v>1-20 GL WKLY SVC ROAD</v>
          </cell>
          <cell r="H152">
            <v>13.11</v>
          </cell>
        </row>
        <row r="153">
          <cell r="F153" t="str">
            <v>20RW1WIN</v>
          </cell>
          <cell r="G153" t="str">
            <v>1-20 GL WKLY SVC WALK IN</v>
          </cell>
          <cell r="H153">
            <v>14.39</v>
          </cell>
        </row>
        <row r="154">
          <cell r="F154" t="str">
            <v>32CM1DIN</v>
          </cell>
          <cell r="G154" t="str">
            <v>1-32 GL/MNTH SVC DRIVE IN</v>
          </cell>
          <cell r="H154">
            <v>7.51</v>
          </cell>
        </row>
        <row r="155">
          <cell r="F155" t="str">
            <v>32CM1RD</v>
          </cell>
          <cell r="G155" t="str">
            <v>1-32 GL/MONTH SVC ROAD</v>
          </cell>
          <cell r="H155">
            <v>6.86</v>
          </cell>
        </row>
        <row r="156">
          <cell r="F156" t="str">
            <v>32CM1WIN</v>
          </cell>
          <cell r="G156" t="str">
            <v>1-32 GL/MONTH SVC WALK IN</v>
          </cell>
          <cell r="H156">
            <v>7</v>
          </cell>
        </row>
        <row r="157">
          <cell r="F157" t="str">
            <v>32CMCNTDIN</v>
          </cell>
          <cell r="G157" t="str">
            <v>32 GL BY COUNT DRIVE IN</v>
          </cell>
          <cell r="H157">
            <v>4.01</v>
          </cell>
        </row>
        <row r="158">
          <cell r="F158" t="str">
            <v>32CMCNTRD</v>
          </cell>
          <cell r="G158" t="str">
            <v>32 GL BY COUNT ROAD</v>
          </cell>
          <cell r="H158">
            <v>3.36</v>
          </cell>
        </row>
        <row r="159">
          <cell r="F159" t="str">
            <v>32CMCNTWIN</v>
          </cell>
          <cell r="G159" t="str">
            <v>32 GL BY COUNT WALK IN</v>
          </cell>
          <cell r="H159">
            <v>3.5</v>
          </cell>
        </row>
        <row r="160">
          <cell r="F160" t="str">
            <v>32COCDIN</v>
          </cell>
          <cell r="G160" t="str">
            <v>32 GL/OC SVC DRIVE IN</v>
          </cell>
          <cell r="H160">
            <v>7.55</v>
          </cell>
        </row>
        <row r="161">
          <cell r="F161" t="str">
            <v>32COCPU</v>
          </cell>
          <cell r="G161" t="str">
            <v>1-32 GL CAN ON CALL</v>
          </cell>
          <cell r="H161">
            <v>7.55</v>
          </cell>
        </row>
        <row r="162">
          <cell r="F162" t="str">
            <v>32COCRD</v>
          </cell>
          <cell r="G162" t="str">
            <v>32 GL/OC SVC AT ROAD</v>
          </cell>
          <cell r="H162">
            <v>7.55</v>
          </cell>
        </row>
        <row r="163">
          <cell r="F163" t="str">
            <v>32COCWIN</v>
          </cell>
          <cell r="G163" t="str">
            <v>32 GL/OC WALK IN</v>
          </cell>
          <cell r="H163">
            <v>7.55</v>
          </cell>
        </row>
        <row r="164">
          <cell r="F164" t="str">
            <v>32CW1DIN</v>
          </cell>
          <cell r="G164" t="str">
            <v>1-32 GL WKLY SVC DRIVE IN</v>
          </cell>
          <cell r="H164">
            <v>19.61</v>
          </cell>
        </row>
        <row r="165">
          <cell r="F165" t="str">
            <v>32CW1RD</v>
          </cell>
          <cell r="G165" t="str">
            <v>1-32 GL WKLY SVC ROAD</v>
          </cell>
          <cell r="H165">
            <v>17.350000000000001</v>
          </cell>
        </row>
        <row r="166">
          <cell r="F166" t="str">
            <v>32CW1WIN</v>
          </cell>
          <cell r="G166" t="str">
            <v>1-32 GL WKLY SVC WALK IN</v>
          </cell>
          <cell r="H166">
            <v>17.57</v>
          </cell>
        </row>
        <row r="167">
          <cell r="F167" t="str">
            <v>32CW2DIN</v>
          </cell>
          <cell r="G167" t="str">
            <v>2-32 GL WKLY SVC DRIVE IN</v>
          </cell>
          <cell r="H167">
            <v>26.48</v>
          </cell>
        </row>
        <row r="168">
          <cell r="F168" t="str">
            <v>32CW2RD</v>
          </cell>
          <cell r="G168" t="str">
            <v>2-32 GL WKLY SVC ROAD</v>
          </cell>
          <cell r="H168">
            <v>25.12</v>
          </cell>
        </row>
        <row r="169">
          <cell r="F169" t="str">
            <v>32CW2WIN</v>
          </cell>
          <cell r="G169" t="str">
            <v>2-32 GL WKLY SVC WALK IN</v>
          </cell>
          <cell r="H169">
            <v>24.44</v>
          </cell>
        </row>
        <row r="170">
          <cell r="F170" t="str">
            <v>32CW3DIN</v>
          </cell>
          <cell r="G170" t="str">
            <v>3-32 GL WKLY SVC DRIVE IN</v>
          </cell>
          <cell r="H170">
            <v>36.36</v>
          </cell>
        </row>
        <row r="171">
          <cell r="F171" t="str">
            <v>32CW3RD</v>
          </cell>
          <cell r="G171" t="str">
            <v>3-32 GL WKLY SVC RD</v>
          </cell>
          <cell r="H171">
            <v>36.29</v>
          </cell>
        </row>
        <row r="172">
          <cell r="F172" t="str">
            <v>32CW3WIN</v>
          </cell>
          <cell r="G172" t="str">
            <v>3-32 GL WKLY SVC WALK IN</v>
          </cell>
          <cell r="H172">
            <v>34.32</v>
          </cell>
        </row>
        <row r="173">
          <cell r="F173" t="str">
            <v>32CW4DIN</v>
          </cell>
          <cell r="G173" t="str">
            <v>4-32 GL WKLY SVC DRIVE IN</v>
          </cell>
          <cell r="H173">
            <v>44</v>
          </cell>
        </row>
        <row r="174">
          <cell r="F174" t="str">
            <v>32CW4RD</v>
          </cell>
          <cell r="G174" t="str">
            <v>4-32 GL WKLY SVC ROAD</v>
          </cell>
          <cell r="H174">
            <v>44.98</v>
          </cell>
        </row>
        <row r="175">
          <cell r="F175" t="str">
            <v>32CW4WIN</v>
          </cell>
          <cell r="G175" t="str">
            <v>4-32 GL WKLY SVC WALK IN</v>
          </cell>
          <cell r="H175">
            <v>41.96</v>
          </cell>
        </row>
        <row r="176">
          <cell r="F176" t="str">
            <v>32CW5DIN</v>
          </cell>
          <cell r="G176" t="str">
            <v>5-32 GL WKLY SVC DRIVE IN</v>
          </cell>
          <cell r="H176">
            <v>54.82</v>
          </cell>
        </row>
        <row r="177">
          <cell r="F177" t="str">
            <v>32CW5RD</v>
          </cell>
          <cell r="G177" t="str">
            <v>5-32 GL WKLY SVC ROAD</v>
          </cell>
          <cell r="H177">
            <v>57.18</v>
          </cell>
        </row>
        <row r="178">
          <cell r="F178" t="str">
            <v>32CW5WIN</v>
          </cell>
          <cell r="G178" t="str">
            <v>5-32 GL WKLY SVC WALK IN</v>
          </cell>
          <cell r="H178">
            <v>52.78</v>
          </cell>
        </row>
        <row r="179">
          <cell r="F179" t="str">
            <v>32CW6RD</v>
          </cell>
          <cell r="G179" t="str">
            <v>6-32 GL WEEKLY SVC RD</v>
          </cell>
          <cell r="H179">
            <v>68.83</v>
          </cell>
        </row>
        <row r="180">
          <cell r="F180" t="str">
            <v>32RE1</v>
          </cell>
          <cell r="G180" t="str">
            <v>1-32 GAL CAN-EOW SVC</v>
          </cell>
          <cell r="H180">
            <v>26.76</v>
          </cell>
        </row>
        <row r="181">
          <cell r="F181" t="str">
            <v>32RE1LIDIN</v>
          </cell>
          <cell r="G181" t="str">
            <v>1-32 GL EOW SVC DRIVE IN</v>
          </cell>
          <cell r="H181">
            <v>14.1</v>
          </cell>
        </row>
        <row r="182">
          <cell r="F182" t="str">
            <v>32RE1LIRD</v>
          </cell>
          <cell r="G182" t="str">
            <v>1-32 GL EOWVC ROAD</v>
          </cell>
          <cell r="H182">
            <v>12.75</v>
          </cell>
        </row>
        <row r="183">
          <cell r="F183" t="str">
            <v>32RE1LIWIN</v>
          </cell>
          <cell r="G183" t="str">
            <v>1-32 GL EOW SVC WALK IN</v>
          </cell>
          <cell r="H183">
            <v>13.07</v>
          </cell>
        </row>
        <row r="184">
          <cell r="F184" t="str">
            <v>32RM1</v>
          </cell>
          <cell r="G184" t="str">
            <v>1-32 GAL CAN-MONTHLY SVC</v>
          </cell>
          <cell r="H184">
            <v>14.4</v>
          </cell>
        </row>
        <row r="185">
          <cell r="F185" t="str">
            <v>32ROCPU</v>
          </cell>
          <cell r="G185" t="str">
            <v>1-32 GAL CAN-ON CALL SVC</v>
          </cell>
          <cell r="H185">
            <v>7.55</v>
          </cell>
        </row>
        <row r="186">
          <cell r="F186" t="str">
            <v>32RW1</v>
          </cell>
          <cell r="G186" t="str">
            <v>1-32 GAL CAN-WEEKLY SVC</v>
          </cell>
          <cell r="H186">
            <v>34.700000000000003</v>
          </cell>
        </row>
        <row r="187">
          <cell r="F187" t="str">
            <v>32RW2</v>
          </cell>
          <cell r="G187" t="str">
            <v>2-32 GAL CANS-WEEKLY SVC</v>
          </cell>
          <cell r="H187">
            <v>50.24</v>
          </cell>
        </row>
        <row r="188">
          <cell r="F188" t="str">
            <v>32RW3</v>
          </cell>
          <cell r="G188" t="str">
            <v>3-32 GAL CANS-WEEKLY SVC</v>
          </cell>
          <cell r="H188">
            <v>72.58</v>
          </cell>
        </row>
        <row r="189">
          <cell r="F189" t="str">
            <v>32RW4</v>
          </cell>
          <cell r="G189" t="str">
            <v>4-32 GAL CANS-WEEKLY SVC</v>
          </cell>
          <cell r="H189">
            <v>89.96</v>
          </cell>
        </row>
        <row r="190">
          <cell r="F190" t="str">
            <v>32RW5</v>
          </cell>
          <cell r="G190" t="str">
            <v>5-32 GAL CANS-WEEKLY SVC</v>
          </cell>
          <cell r="H190">
            <v>114.36</v>
          </cell>
        </row>
        <row r="191">
          <cell r="F191" t="str">
            <v>32RW6</v>
          </cell>
          <cell r="G191" t="str">
            <v>6-32 GAL CANS-WEEKLY SVC</v>
          </cell>
          <cell r="H191">
            <v>137.66</v>
          </cell>
        </row>
        <row r="192">
          <cell r="F192" t="str">
            <v>35RM1</v>
          </cell>
          <cell r="G192" t="str">
            <v>1-35 GAL MONTHLY</v>
          </cell>
          <cell r="H192">
            <v>7</v>
          </cell>
        </row>
        <row r="193">
          <cell r="F193" t="str">
            <v>45COVERSIZE</v>
          </cell>
          <cell r="G193" t="str">
            <v>45GL CAN - OVER SIZED</v>
          </cell>
          <cell r="H193">
            <v>4.1399999999999997</v>
          </cell>
        </row>
        <row r="194">
          <cell r="F194" t="str">
            <v>CDEL</v>
          </cell>
          <cell r="G194" t="str">
            <v>CONTAINER DELIVERY CHARGE</v>
          </cell>
          <cell r="H194">
            <v>109.2</v>
          </cell>
        </row>
        <row r="195">
          <cell r="F195" t="str">
            <v>CDRIVEIN</v>
          </cell>
          <cell r="G195" t="str">
            <v>DRIVE IN SERVICE</v>
          </cell>
          <cell r="H195">
            <v>4.5599999999999996</v>
          </cell>
        </row>
        <row r="196">
          <cell r="F196" t="str">
            <v>CEX</v>
          </cell>
          <cell r="G196" t="str">
            <v>EXTRA CANS</v>
          </cell>
          <cell r="H196">
            <v>3.77</v>
          </cell>
        </row>
        <row r="197">
          <cell r="F197" t="str">
            <v>CEXR</v>
          </cell>
          <cell r="G197" t="str">
            <v>EXTRA CAN</v>
          </cell>
          <cell r="H197">
            <v>3.77</v>
          </cell>
        </row>
        <row r="198">
          <cell r="F198" t="str">
            <v>CONTRENTMO</v>
          </cell>
          <cell r="G198" t="str">
            <v>MONTHLY STORAGE CONT RENT</v>
          </cell>
          <cell r="H198">
            <v>85</v>
          </cell>
        </row>
        <row r="199">
          <cell r="F199" t="str">
            <v>CPHAUL1</v>
          </cell>
          <cell r="G199" t="str">
            <v>1-OAK HARBOR</v>
          </cell>
          <cell r="H199">
            <v>128.6</v>
          </cell>
        </row>
        <row r="200">
          <cell r="F200" t="str">
            <v>CPHAUL2</v>
          </cell>
          <cell r="G200" t="str">
            <v>2-OAK HARBOR</v>
          </cell>
          <cell r="H200">
            <v>128.6</v>
          </cell>
        </row>
        <row r="201">
          <cell r="F201" t="str">
            <v>CPHAUL3</v>
          </cell>
          <cell r="G201" t="str">
            <v>3-OAK HARBOR</v>
          </cell>
          <cell r="H201">
            <v>128.6</v>
          </cell>
        </row>
        <row r="202">
          <cell r="F202" t="str">
            <v>CPHAUL35</v>
          </cell>
          <cell r="G202" t="str">
            <v>35YD COMPACTOR-HAUL</v>
          </cell>
          <cell r="H202">
            <v>176.9</v>
          </cell>
        </row>
        <row r="203">
          <cell r="F203" t="str">
            <v>CPHAUL4</v>
          </cell>
          <cell r="G203" t="str">
            <v>4-OAK HARBOR</v>
          </cell>
          <cell r="H203">
            <v>128.6</v>
          </cell>
        </row>
        <row r="204">
          <cell r="F204" t="str">
            <v>CPHAUL5</v>
          </cell>
          <cell r="G204" t="str">
            <v>5-BAYVIEW</v>
          </cell>
          <cell r="H204">
            <v>143.5</v>
          </cell>
        </row>
        <row r="205">
          <cell r="F205" t="str">
            <v>CPHAUL6</v>
          </cell>
          <cell r="G205" t="str">
            <v>6-BAYVIEW</v>
          </cell>
          <cell r="H205">
            <v>143.5</v>
          </cell>
        </row>
        <row r="206">
          <cell r="F206" t="str">
            <v>CPHAUL7</v>
          </cell>
          <cell r="G206" t="str">
            <v>7-BAYVIEW</v>
          </cell>
          <cell r="H206">
            <v>143.5</v>
          </cell>
        </row>
        <row r="207">
          <cell r="F207" t="str">
            <v>CPHAUL8</v>
          </cell>
          <cell r="G207" t="str">
            <v>8-BAYVIEW</v>
          </cell>
          <cell r="H207">
            <v>87.3</v>
          </cell>
        </row>
        <row r="208">
          <cell r="F208" t="str">
            <v>CWALKIN</v>
          </cell>
          <cell r="G208" t="str">
            <v>WALK IN SERVICE</v>
          </cell>
          <cell r="H208">
            <v>2.31</v>
          </cell>
        </row>
        <row r="209">
          <cell r="F209" t="str">
            <v>DISPCOMPACTEDMSW</v>
          </cell>
          <cell r="G209" t="str">
            <v>DUMP FEE - COMPR/GROCERY</v>
          </cell>
          <cell r="H209">
            <v>109</v>
          </cell>
        </row>
        <row r="210">
          <cell r="F210" t="str">
            <v>DISPDEMO</v>
          </cell>
          <cell r="G210" t="str">
            <v>DUMP FEE - REG TON</v>
          </cell>
          <cell r="H210">
            <v>136</v>
          </cell>
        </row>
        <row r="211">
          <cell r="F211" t="str">
            <v>DISPHTH</v>
          </cell>
          <cell r="G211" t="str">
            <v>DUMP FEE - HARD TO HANDLE</v>
          </cell>
          <cell r="H211">
            <v>170</v>
          </cell>
        </row>
        <row r="212">
          <cell r="F212" t="str">
            <v>DISPYARD/GARDEN DEBRIS</v>
          </cell>
          <cell r="G212" t="str">
            <v>DUMP FEE - WOOD</v>
          </cell>
          <cell r="H212">
            <v>80</v>
          </cell>
        </row>
        <row r="213">
          <cell r="F213" t="str">
            <v>EXTRAPACK</v>
          </cell>
          <cell r="G213" t="str">
            <v>EXTRA PACK</v>
          </cell>
          <cell r="H213">
            <v>18.48</v>
          </cell>
        </row>
        <row r="214">
          <cell r="F214" t="str">
            <v>EXTRAPACKR</v>
          </cell>
          <cell r="G214" t="str">
            <v>EXTRAPACK RESIDENTIAL</v>
          </cell>
          <cell r="H214">
            <v>18.48</v>
          </cell>
        </row>
        <row r="215">
          <cell r="F215" t="str">
            <v>MXWSTPAPER</v>
          </cell>
          <cell r="G215" t="str">
            <v>MIXED WASTE PAPER PER BAG</v>
          </cell>
          <cell r="H215">
            <v>5.68</v>
          </cell>
        </row>
        <row r="216">
          <cell r="F216" t="str">
            <v>NSF FEES</v>
          </cell>
          <cell r="G216" t="str">
            <v>RETURNED CHECK FEE</v>
          </cell>
          <cell r="H216">
            <v>10.5</v>
          </cell>
        </row>
        <row r="217">
          <cell r="F217" t="str">
            <v>OFOWCCAN</v>
          </cell>
          <cell r="G217" t="str">
            <v>OVERFILL/OVERWEIGHT CAN C</v>
          </cell>
          <cell r="H217">
            <v>4.1399999999999997</v>
          </cell>
        </row>
        <row r="218">
          <cell r="F218" t="str">
            <v>OFOWR1.5YD</v>
          </cell>
          <cell r="G218" t="str">
            <v>OVERFILL/WEIGHT CHG 1.5YD</v>
          </cell>
          <cell r="H218">
            <v>54.42</v>
          </cell>
        </row>
        <row r="219">
          <cell r="F219" t="str">
            <v>OFOWR1YD</v>
          </cell>
          <cell r="G219" t="str">
            <v>OVERFILL/WEIGHT CHG 1YD</v>
          </cell>
          <cell r="H219">
            <v>36.49</v>
          </cell>
        </row>
        <row r="220">
          <cell r="F220" t="str">
            <v>OFOWR2YD</v>
          </cell>
          <cell r="G220" t="str">
            <v>OVERFILL/WEIGHT CHG 2YD</v>
          </cell>
          <cell r="H220">
            <v>72.739999999999995</v>
          </cell>
        </row>
        <row r="221">
          <cell r="F221" t="str">
            <v>OFOWRCAN</v>
          </cell>
          <cell r="G221" t="str">
            <v>OVERFILL/WEIGHT CHG CAN</v>
          </cell>
          <cell r="H221">
            <v>4.1399999999999997</v>
          </cell>
        </row>
        <row r="222">
          <cell r="F222" t="str">
            <v>R1.5YD1W</v>
          </cell>
          <cell r="G222" t="str">
            <v>1.5YD CONT 1xWEEKLY SVC</v>
          </cell>
          <cell r="H222">
            <v>140.22</v>
          </cell>
        </row>
        <row r="223">
          <cell r="F223" t="str">
            <v>R1.5YD2W</v>
          </cell>
          <cell r="G223" t="str">
            <v>1.5YD CONT 2xWEEKLY SVC</v>
          </cell>
          <cell r="H223">
            <v>266.18</v>
          </cell>
        </row>
        <row r="224">
          <cell r="F224" t="str">
            <v>R1.5YD3W</v>
          </cell>
          <cell r="G224" t="str">
            <v>1.5YD CONT 3xWEEKLY SVC</v>
          </cell>
          <cell r="H224">
            <v>392.14</v>
          </cell>
        </row>
        <row r="225">
          <cell r="F225" t="str">
            <v>R1.5YD5W</v>
          </cell>
          <cell r="G225" t="str">
            <v>1.5YD CONT 5xWEEKLY SVC</v>
          </cell>
          <cell r="H225">
            <v>644.05999999999995</v>
          </cell>
        </row>
        <row r="226">
          <cell r="F226" t="str">
            <v>R1YD1W</v>
          </cell>
          <cell r="G226" t="str">
            <v>1YD CONT 1xWEEKLY SVC</v>
          </cell>
          <cell r="H226">
            <v>98.85</v>
          </cell>
        </row>
        <row r="227">
          <cell r="F227" t="str">
            <v>R1YD2W</v>
          </cell>
          <cell r="G227" t="str">
            <v>1YD CONT 2xWEEKLY SVC</v>
          </cell>
          <cell r="H227">
            <v>183.68</v>
          </cell>
        </row>
        <row r="228">
          <cell r="F228" t="str">
            <v>R1YD3W</v>
          </cell>
          <cell r="G228" t="str">
            <v>1YD CONT 3xWEEKLY SVC</v>
          </cell>
          <cell r="H228">
            <v>268.5</v>
          </cell>
        </row>
        <row r="229">
          <cell r="F229" t="str">
            <v>R1YD4W</v>
          </cell>
          <cell r="G229" t="str">
            <v>1YD CONT 4xWEEKLY SVC</v>
          </cell>
          <cell r="H229">
            <v>353.33</v>
          </cell>
        </row>
        <row r="230">
          <cell r="F230" t="str">
            <v>R1YD5W</v>
          </cell>
          <cell r="G230" t="str">
            <v>1YD CONT 5xWEEKLY SVC</v>
          </cell>
          <cell r="H230">
            <v>438.15</v>
          </cell>
        </row>
        <row r="231">
          <cell r="F231" t="str">
            <v>R2YD1W</v>
          </cell>
          <cell r="G231" t="str">
            <v>2YD CONT 1xWEEKLY SVC</v>
          </cell>
          <cell r="H231">
            <v>182.91</v>
          </cell>
        </row>
        <row r="232">
          <cell r="F232" t="str">
            <v>R2YD2W</v>
          </cell>
          <cell r="G232" t="str">
            <v>2YD CONT 2xWEEKLY SVC</v>
          </cell>
          <cell r="H232">
            <v>348.05</v>
          </cell>
        </row>
        <row r="233">
          <cell r="F233" t="str">
            <v>R2YD3W</v>
          </cell>
          <cell r="G233" t="str">
            <v>2YD CONT 3xWEEKLY SVC</v>
          </cell>
          <cell r="H233">
            <v>513.20000000000005</v>
          </cell>
        </row>
        <row r="234">
          <cell r="F234" t="str">
            <v>R2YD4W</v>
          </cell>
          <cell r="G234" t="str">
            <v>2YD CONT 4xWEEKLY SVC</v>
          </cell>
          <cell r="H234">
            <v>678.34</v>
          </cell>
        </row>
        <row r="235">
          <cell r="F235" t="str">
            <v>R2YD5W</v>
          </cell>
          <cell r="G235" t="str">
            <v>2YD CONT 5xWEEKLY SVC</v>
          </cell>
          <cell r="H235">
            <v>843.49</v>
          </cell>
        </row>
        <row r="236">
          <cell r="F236" t="str">
            <v>RDRIVEIN</v>
          </cell>
          <cell r="G236" t="str">
            <v>DRIVE IN SERVICE</v>
          </cell>
          <cell r="H236">
            <v>9.1199999999999992</v>
          </cell>
        </row>
        <row r="237">
          <cell r="F237" t="str">
            <v>RECYHAUL1</v>
          </cell>
          <cell r="G237" t="str">
            <v>1YD RECYCLE CONT</v>
          </cell>
          <cell r="H237">
            <v>97.91</v>
          </cell>
        </row>
        <row r="238">
          <cell r="F238" t="str">
            <v>RECYHAUL1.5</v>
          </cell>
          <cell r="G238" t="str">
            <v>1.5YD RECYCLE CONT</v>
          </cell>
          <cell r="H238">
            <v>137.97999999999999</v>
          </cell>
        </row>
        <row r="239">
          <cell r="F239" t="str">
            <v>RECYHAUL2</v>
          </cell>
          <cell r="G239" t="str">
            <v>2YD RECYCLE CONT</v>
          </cell>
          <cell r="H239">
            <v>180.79</v>
          </cell>
        </row>
        <row r="240">
          <cell r="F240" t="str">
            <v>recyonlypre</v>
          </cell>
          <cell r="G240" t="str">
            <v>RECYCLE SERVICE ONLY</v>
          </cell>
          <cell r="H240">
            <v>35.1</v>
          </cell>
        </row>
        <row r="241">
          <cell r="F241" t="str">
            <v>RECYPERUNIT</v>
          </cell>
          <cell r="G241" t="str">
            <v>RECYCLE SERVICE</v>
          </cell>
          <cell r="H241">
            <v>1.2</v>
          </cell>
        </row>
        <row r="242">
          <cell r="F242" t="str">
            <v>REMOVECONT</v>
          </cell>
          <cell r="G242" t="str">
            <v>COMM CONTAINER REMOVAL</v>
          </cell>
          <cell r="H242">
            <v>27.38</v>
          </cell>
        </row>
        <row r="243">
          <cell r="F243" t="str">
            <v>REMOVESTOR</v>
          </cell>
          <cell r="G243" t="str">
            <v>STORAGE CONT REMOVAL</v>
          </cell>
          <cell r="H243">
            <v>66.400000000000006</v>
          </cell>
        </row>
        <row r="244">
          <cell r="F244" t="str">
            <v>RESTART</v>
          </cell>
          <cell r="G244" t="str">
            <v>SERVICE RESTART FEE</v>
          </cell>
          <cell r="H244">
            <v>10.5</v>
          </cell>
        </row>
        <row r="245">
          <cell r="F245" t="str">
            <v>RESTARTC</v>
          </cell>
          <cell r="G245" t="str">
            <v>COMM RESTART FEE</v>
          </cell>
          <cell r="H245">
            <v>10.5</v>
          </cell>
        </row>
        <row r="246">
          <cell r="F246" t="str">
            <v>ROHAUL10DSH</v>
          </cell>
          <cell r="G246" t="str">
            <v>10 YD RO DAILY SHORT HAUL</v>
          </cell>
          <cell r="H246">
            <v>118.2</v>
          </cell>
        </row>
        <row r="247">
          <cell r="F247" t="str">
            <v>ROHAUL10LH</v>
          </cell>
          <cell r="G247" t="str">
            <v>10 YD RO DAILY LONG HAUL</v>
          </cell>
          <cell r="H247">
            <v>162.19999999999999</v>
          </cell>
        </row>
        <row r="248">
          <cell r="F248" t="str">
            <v>ROHAUL20DSH</v>
          </cell>
          <cell r="G248" t="str">
            <v xml:space="preserve">20YD RO DAILY SHORT HAUL </v>
          </cell>
          <cell r="H248">
            <v>118.2</v>
          </cell>
        </row>
        <row r="249">
          <cell r="F249" t="str">
            <v>ROHAUL20LH</v>
          </cell>
          <cell r="G249" t="str">
            <v>20YD RO DAILY LONG HAUL</v>
          </cell>
          <cell r="H249">
            <v>162.19999999999999</v>
          </cell>
        </row>
        <row r="250">
          <cell r="F250" t="str">
            <v>ROHAUL20MLH</v>
          </cell>
          <cell r="G250" t="str">
            <v>20YD RO MNTHLY LONG HAUL</v>
          </cell>
          <cell r="H250">
            <v>300.5</v>
          </cell>
        </row>
        <row r="251">
          <cell r="F251" t="str">
            <v>ROHAUL20MSH</v>
          </cell>
          <cell r="G251" t="str">
            <v>20YD RO MNTHLY SHORT HAUL</v>
          </cell>
          <cell r="H251">
            <v>256.39999999999998</v>
          </cell>
        </row>
        <row r="252">
          <cell r="F252" t="str">
            <v>RORENT10D</v>
          </cell>
          <cell r="G252" t="str">
            <v>10YD ROLL OFF DAILY RENT</v>
          </cell>
          <cell r="H252">
            <v>5.99</v>
          </cell>
        </row>
        <row r="253">
          <cell r="F253" t="str">
            <v>RORENT10MLH</v>
          </cell>
          <cell r="G253" t="str">
            <v>10 YD RO MO RENT LONG HAU</v>
          </cell>
          <cell r="H253">
            <v>300.45</v>
          </cell>
        </row>
        <row r="254">
          <cell r="F254" t="str">
            <v>RORENT10MSH</v>
          </cell>
          <cell r="G254" t="str">
            <v>10 YD RO MO RENT SHORT HA</v>
          </cell>
          <cell r="H254">
            <v>256.45</v>
          </cell>
        </row>
        <row r="255">
          <cell r="F255" t="str">
            <v>RORENT20D</v>
          </cell>
          <cell r="G255" t="str">
            <v>20YD ROLL OFF-DAILY RENT</v>
          </cell>
          <cell r="H255">
            <v>5.99</v>
          </cell>
        </row>
        <row r="256">
          <cell r="F256" t="str">
            <v>RORENT20M</v>
          </cell>
          <cell r="G256" t="str">
            <v>20YD ROLL OFF-MNTHLY RENT</v>
          </cell>
          <cell r="H256">
            <v>138.25</v>
          </cell>
        </row>
        <row r="257">
          <cell r="F257" t="str">
            <v>RORENT20MSTG</v>
          </cell>
          <cell r="G257" t="str">
            <v>STORAGE MONTHLY RATE</v>
          </cell>
          <cell r="H257">
            <v>85</v>
          </cell>
        </row>
        <row r="258">
          <cell r="F258" t="str">
            <v>RWALKIN</v>
          </cell>
          <cell r="G258" t="str">
            <v>WALK IN SERVICE</v>
          </cell>
          <cell r="H258">
            <v>4.62</v>
          </cell>
        </row>
        <row r="259">
          <cell r="F259" t="str">
            <v>SCALEFEE</v>
          </cell>
          <cell r="G259" t="str">
            <v>SCALE FEE</v>
          </cell>
          <cell r="H259">
            <v>7.24</v>
          </cell>
        </row>
        <row r="260">
          <cell r="F260" t="str">
            <v>SP</v>
          </cell>
          <cell r="G260" t="str">
            <v>SPECIAL PICKUP</v>
          </cell>
          <cell r="H260">
            <v>6.8</v>
          </cell>
        </row>
        <row r="261">
          <cell r="F261" t="str">
            <v>SPDIN</v>
          </cell>
          <cell r="G261" t="str">
            <v>SPECIAL P/U DRIVE IN</v>
          </cell>
          <cell r="H261">
            <v>7.55</v>
          </cell>
        </row>
        <row r="262">
          <cell r="F262" t="str">
            <v>SPRD</v>
          </cell>
          <cell r="G262" t="str">
            <v>SPECIAL P/U AT THE ROAD</v>
          </cell>
          <cell r="H262">
            <v>7.55</v>
          </cell>
        </row>
        <row r="263">
          <cell r="F263" t="str">
            <v>SPWIN</v>
          </cell>
          <cell r="G263" t="str">
            <v>SPECIAL P/U WALK IN</v>
          </cell>
          <cell r="H263">
            <v>7.55</v>
          </cell>
        </row>
        <row r="264">
          <cell r="F264" t="str">
            <v>TRIPCCAN</v>
          </cell>
          <cell r="G264" t="str">
            <v>COMM RETURN TRIP</v>
          </cell>
          <cell r="H264">
            <v>15.75</v>
          </cell>
        </row>
        <row r="265">
          <cell r="F265" t="str">
            <v>20RW1</v>
          </cell>
          <cell r="G265" t="str">
            <v>1-20 GAL CART WEEKLY SVC</v>
          </cell>
          <cell r="H265">
            <v>27.5</v>
          </cell>
        </row>
        <row r="266">
          <cell r="F266" t="str">
            <v>20RW1DIN</v>
          </cell>
          <cell r="G266" t="str">
            <v>1-20 GL WKLY SVC DRIVE IN</v>
          </cell>
          <cell r="H266">
            <v>16.43</v>
          </cell>
        </row>
        <row r="267">
          <cell r="F267" t="str">
            <v>20RW1RD</v>
          </cell>
          <cell r="G267" t="str">
            <v>1-20 GL WKLY SVC ROAD</v>
          </cell>
          <cell r="H267">
            <v>13.11</v>
          </cell>
        </row>
        <row r="268">
          <cell r="F268" t="str">
            <v>20RW1WIN</v>
          </cell>
          <cell r="G268" t="str">
            <v>1-20 GL WKLY SVC WALK IN</v>
          </cell>
          <cell r="H268">
            <v>14.39</v>
          </cell>
        </row>
        <row r="269">
          <cell r="F269" t="str">
            <v>32CM1DIN</v>
          </cell>
          <cell r="G269" t="str">
            <v>1-32 GL/MNTH SVC DRIVE IN</v>
          </cell>
          <cell r="H269">
            <v>7.51</v>
          </cell>
        </row>
        <row r="270">
          <cell r="F270" t="str">
            <v>32CM1RD</v>
          </cell>
          <cell r="G270" t="str">
            <v>1-32 GL/MONTH SVC ROAD</v>
          </cell>
          <cell r="H270">
            <v>6.86</v>
          </cell>
        </row>
        <row r="271">
          <cell r="F271" t="str">
            <v>32CM1WIN</v>
          </cell>
          <cell r="G271" t="str">
            <v>1-32 GL/MONTH SVC WALK IN</v>
          </cell>
          <cell r="H271">
            <v>7</v>
          </cell>
        </row>
        <row r="272">
          <cell r="F272" t="str">
            <v>32CMCNTDIN</v>
          </cell>
          <cell r="G272" t="str">
            <v>32 GL BY COUNT DRIVE IN</v>
          </cell>
          <cell r="H272">
            <v>4.01</v>
          </cell>
        </row>
        <row r="273">
          <cell r="F273" t="str">
            <v>32CMCNTRD</v>
          </cell>
          <cell r="G273" t="str">
            <v>32 GL BY COUNT ROAD</v>
          </cell>
          <cell r="H273">
            <v>3.36</v>
          </cell>
        </row>
        <row r="274">
          <cell r="F274" t="str">
            <v>32CMCNTWIN</v>
          </cell>
          <cell r="G274" t="str">
            <v>32 GL BY COUNT WALK IN</v>
          </cell>
          <cell r="H274">
            <v>3.5</v>
          </cell>
        </row>
        <row r="275">
          <cell r="F275" t="str">
            <v>32COCDIN</v>
          </cell>
          <cell r="G275" t="str">
            <v>32 GL/OC SVC DRIVE IN</v>
          </cell>
          <cell r="H275">
            <v>7.55</v>
          </cell>
        </row>
        <row r="276">
          <cell r="F276" t="str">
            <v>32COCPU</v>
          </cell>
          <cell r="G276" t="str">
            <v>1-32 GL CAN ON CALL</v>
          </cell>
          <cell r="H276">
            <v>7.55</v>
          </cell>
        </row>
        <row r="277">
          <cell r="F277" t="str">
            <v>32COCRD</v>
          </cell>
          <cell r="G277" t="str">
            <v>32 GL/OC SVC AT ROAD</v>
          </cell>
          <cell r="H277">
            <v>7.55</v>
          </cell>
        </row>
        <row r="278">
          <cell r="F278" t="str">
            <v>32COCWIN</v>
          </cell>
          <cell r="G278" t="str">
            <v>32 GL/OC WALK IN</v>
          </cell>
          <cell r="H278">
            <v>7.55</v>
          </cell>
        </row>
        <row r="279">
          <cell r="F279" t="str">
            <v>32CW1DIN</v>
          </cell>
          <cell r="G279" t="str">
            <v>1-32 GL WKLY SVC DRIVE IN</v>
          </cell>
          <cell r="H279">
            <v>19.61</v>
          </cell>
        </row>
        <row r="280">
          <cell r="F280" t="str">
            <v>32CW1RD</v>
          </cell>
          <cell r="G280" t="str">
            <v>1-32 GL WKLY SVC ROAD</v>
          </cell>
          <cell r="H280">
            <v>17.350000000000001</v>
          </cell>
        </row>
        <row r="281">
          <cell r="F281" t="str">
            <v>32CW1WIN</v>
          </cell>
          <cell r="G281" t="str">
            <v>1-32 GL WKLY SVC WALK IN</v>
          </cell>
          <cell r="H281">
            <v>17.57</v>
          </cell>
        </row>
        <row r="282">
          <cell r="F282" t="str">
            <v>32CW2DIN</v>
          </cell>
          <cell r="G282" t="str">
            <v>2-32 GL WKLY SVC DRIVE IN</v>
          </cell>
          <cell r="H282">
            <v>26.48</v>
          </cell>
        </row>
        <row r="283">
          <cell r="F283" t="str">
            <v>32CW2RD</v>
          </cell>
          <cell r="G283" t="str">
            <v>2-32 GL WKLY SVC ROAD</v>
          </cell>
          <cell r="H283">
            <v>25.12</v>
          </cell>
        </row>
        <row r="284">
          <cell r="F284" t="str">
            <v>32CW2WIN</v>
          </cell>
          <cell r="G284" t="str">
            <v>2-32 GL WKLY SVC WALK IN</v>
          </cell>
          <cell r="H284">
            <v>24.44</v>
          </cell>
        </row>
        <row r="285">
          <cell r="F285" t="str">
            <v>32CW3DIN</v>
          </cell>
          <cell r="G285" t="str">
            <v>3-32 GL WKLY SVC DRIVE IN</v>
          </cell>
          <cell r="H285">
            <v>36.36</v>
          </cell>
        </row>
        <row r="286">
          <cell r="F286" t="str">
            <v>32CW3RD</v>
          </cell>
          <cell r="G286" t="str">
            <v>3-32 GL WKLY SVC RD</v>
          </cell>
          <cell r="H286">
            <v>36.29</v>
          </cell>
        </row>
        <row r="287">
          <cell r="F287" t="str">
            <v>32CW3WIN</v>
          </cell>
          <cell r="G287" t="str">
            <v>3-32 GL WKLY SVC WALK IN</v>
          </cell>
          <cell r="H287">
            <v>34.32</v>
          </cell>
        </row>
        <row r="288">
          <cell r="F288" t="str">
            <v>32CW4DIN</v>
          </cell>
          <cell r="G288" t="str">
            <v>4-32 GL WKLY SVC DRIVE IN</v>
          </cell>
          <cell r="H288">
            <v>44</v>
          </cell>
        </row>
        <row r="289">
          <cell r="F289" t="str">
            <v>32CW4RD</v>
          </cell>
          <cell r="G289" t="str">
            <v>4-32 GL WKLY SVC ROAD</v>
          </cell>
          <cell r="H289">
            <v>44.98</v>
          </cell>
        </row>
        <row r="290">
          <cell r="F290" t="str">
            <v>32CW4WIN</v>
          </cell>
          <cell r="G290" t="str">
            <v>4-32 GL WKLY SVC WALK IN</v>
          </cell>
          <cell r="H290">
            <v>41.96</v>
          </cell>
        </row>
        <row r="291">
          <cell r="F291" t="str">
            <v>32CW5DIN</v>
          </cell>
          <cell r="G291" t="str">
            <v>5-32 GL WKLY SVC DRIVE IN</v>
          </cell>
          <cell r="H291">
            <v>54.82</v>
          </cell>
        </row>
        <row r="292">
          <cell r="F292" t="str">
            <v>32CW5RD</v>
          </cell>
          <cell r="G292" t="str">
            <v>5-32 GL WKLY SVC ROAD</v>
          </cell>
          <cell r="H292">
            <v>57.18</v>
          </cell>
        </row>
        <row r="293">
          <cell r="F293" t="str">
            <v>32CW5WIN</v>
          </cell>
          <cell r="G293" t="str">
            <v>5-32 GL WKLY SVC WALK IN</v>
          </cell>
          <cell r="H293">
            <v>52.78</v>
          </cell>
        </row>
        <row r="294">
          <cell r="F294" t="str">
            <v>32CW6RD</v>
          </cell>
          <cell r="G294" t="str">
            <v>6-32 GL WEEKLY SVC RD</v>
          </cell>
          <cell r="H294">
            <v>68.83</v>
          </cell>
        </row>
        <row r="295">
          <cell r="F295" t="str">
            <v>32RE1</v>
          </cell>
          <cell r="G295" t="str">
            <v>1-32 GAL CAN-EOW SVC</v>
          </cell>
          <cell r="H295">
            <v>26.76</v>
          </cell>
        </row>
        <row r="296">
          <cell r="F296" t="str">
            <v>32RE1LIDIN</v>
          </cell>
          <cell r="G296" t="str">
            <v>1-32 GL EOW SVC DRIVE IN</v>
          </cell>
          <cell r="H296">
            <v>14.1</v>
          </cell>
        </row>
        <row r="297">
          <cell r="F297" t="str">
            <v>32RE1LIRD</v>
          </cell>
          <cell r="G297" t="str">
            <v>1-32 GL EOWVC ROAD</v>
          </cell>
          <cell r="H297">
            <v>12.75</v>
          </cell>
        </row>
        <row r="298">
          <cell r="F298" t="str">
            <v>32RE1LIWIN</v>
          </cell>
          <cell r="G298" t="str">
            <v>1-32 GL EOW SVC WALK IN</v>
          </cell>
          <cell r="H298">
            <v>13.07</v>
          </cell>
        </row>
        <row r="299">
          <cell r="F299" t="str">
            <v>32RM1</v>
          </cell>
          <cell r="G299" t="str">
            <v>1-32 GAL CAN-MONTHLY SVC</v>
          </cell>
          <cell r="H299">
            <v>14.4</v>
          </cell>
        </row>
        <row r="300">
          <cell r="F300" t="str">
            <v>32ROCPU</v>
          </cell>
          <cell r="G300" t="str">
            <v>1-32 GAL CAN-ON CALL SVC</v>
          </cell>
          <cell r="H300">
            <v>7.55</v>
          </cell>
        </row>
        <row r="301">
          <cell r="F301" t="str">
            <v>32RW1</v>
          </cell>
          <cell r="G301" t="str">
            <v>1-32 GAL CAN-WEEKLY SVC</v>
          </cell>
          <cell r="H301">
            <v>34.700000000000003</v>
          </cell>
        </row>
        <row r="302">
          <cell r="F302" t="str">
            <v>32RW2</v>
          </cell>
          <cell r="G302" t="str">
            <v>2-32 GAL CANS-WEEKLY SVC</v>
          </cell>
          <cell r="H302">
            <v>50.24</v>
          </cell>
        </row>
        <row r="303">
          <cell r="F303" t="str">
            <v>32RW3</v>
          </cell>
          <cell r="G303" t="str">
            <v>3-32 GAL CANS-WEEKLY SVC</v>
          </cell>
          <cell r="H303">
            <v>72.58</v>
          </cell>
        </row>
        <row r="304">
          <cell r="F304" t="str">
            <v>32RW4</v>
          </cell>
          <cell r="G304" t="str">
            <v>4-32 GAL CANS-WEEKLY SVC</v>
          </cell>
          <cell r="H304">
            <v>89.96</v>
          </cell>
        </row>
        <row r="305">
          <cell r="F305" t="str">
            <v>32RW5</v>
          </cell>
          <cell r="G305" t="str">
            <v>5-32 GAL CANS-WEEKLY SVC</v>
          </cell>
          <cell r="H305">
            <v>114.36</v>
          </cell>
        </row>
        <row r="306">
          <cell r="F306" t="str">
            <v>32RW6</v>
          </cell>
          <cell r="G306" t="str">
            <v>6-32 GAL CANS-WEEKLY SVC</v>
          </cell>
          <cell r="H306">
            <v>137.66</v>
          </cell>
        </row>
        <row r="307">
          <cell r="F307" t="str">
            <v>35CMCNT</v>
          </cell>
          <cell r="G307" t="str">
            <v>35  GAL CART COUNT</v>
          </cell>
          <cell r="H307">
            <v>3.47</v>
          </cell>
        </row>
        <row r="308">
          <cell r="F308" t="str">
            <v>35RM1</v>
          </cell>
          <cell r="G308" t="str">
            <v>1-35 GAL MONTHLY</v>
          </cell>
          <cell r="H308">
            <v>7</v>
          </cell>
        </row>
        <row r="309">
          <cell r="F309" t="str">
            <v>45COVERSIZE</v>
          </cell>
          <cell r="G309" t="str">
            <v>45GL CAN - OVER SIZED</v>
          </cell>
          <cell r="H309">
            <v>4.1399999999999997</v>
          </cell>
        </row>
        <row r="310">
          <cell r="F310" t="str">
            <v>64CMCNT</v>
          </cell>
          <cell r="G310" t="str">
            <v>64 GAL CART COUNT</v>
          </cell>
          <cell r="H310">
            <v>5.21</v>
          </cell>
        </row>
        <row r="311">
          <cell r="F311" t="str">
            <v>64RE1</v>
          </cell>
          <cell r="G311" t="str">
            <v>1-64 GAL EOW</v>
          </cell>
          <cell r="H311">
            <v>41.6</v>
          </cell>
        </row>
        <row r="312">
          <cell r="F312" t="str">
            <v>64RM1</v>
          </cell>
          <cell r="G312" t="str">
            <v>1-64 GAL MONTHLY</v>
          </cell>
          <cell r="H312">
            <v>23.06</v>
          </cell>
        </row>
        <row r="313">
          <cell r="F313" t="str">
            <v>65ROCPU</v>
          </cell>
          <cell r="G313" t="str">
            <v>1-65 GAL CART-ONCALL SVC</v>
          </cell>
          <cell r="H313">
            <v>11.33</v>
          </cell>
        </row>
        <row r="314">
          <cell r="F314" t="str">
            <v>96CMCNT</v>
          </cell>
          <cell r="G314" t="str">
            <v>96 GAL CART COUNT</v>
          </cell>
          <cell r="H314">
            <v>7.85</v>
          </cell>
        </row>
        <row r="315">
          <cell r="F315" t="str">
            <v>96RE1</v>
          </cell>
          <cell r="G315" t="str">
            <v>1-96 GAL EOW</v>
          </cell>
          <cell r="H315">
            <v>62.66</v>
          </cell>
        </row>
        <row r="316">
          <cell r="F316" t="str">
            <v>96RM1</v>
          </cell>
          <cell r="G316" t="str">
            <v>1-96 GAL MONTHLY</v>
          </cell>
          <cell r="H316">
            <v>34.74</v>
          </cell>
        </row>
        <row r="317">
          <cell r="F317" t="str">
            <v>96ROCPU</v>
          </cell>
          <cell r="G317" t="str">
            <v>1-96 GAL CART-ONCALL SVC</v>
          </cell>
          <cell r="H317">
            <v>17.059999999999999</v>
          </cell>
        </row>
        <row r="318">
          <cell r="F318" t="str">
            <v>BULKYCWALKIN</v>
          </cell>
          <cell r="G318" t="str">
            <v>BULK ITEM WALK IN</v>
          </cell>
          <cell r="H318">
            <v>3.05</v>
          </cell>
        </row>
        <row r="319">
          <cell r="F319" t="str">
            <v>CBRECYCL1.5YD</v>
          </cell>
          <cell r="G319" t="str">
            <v>CARD BOARD 1.5YD</v>
          </cell>
          <cell r="H319">
            <v>52.57</v>
          </cell>
        </row>
        <row r="320">
          <cell r="F320" t="str">
            <v>CBRECYCL1YD</v>
          </cell>
          <cell r="G320" t="str">
            <v>CARD BOARD 1YD</v>
          </cell>
          <cell r="H320">
            <v>51.58</v>
          </cell>
        </row>
        <row r="321">
          <cell r="F321" t="str">
            <v>CDEL</v>
          </cell>
          <cell r="G321" t="str">
            <v>CONTAINER DELIVERY CHARGE</v>
          </cell>
          <cell r="H321">
            <v>109.2</v>
          </cell>
        </row>
        <row r="322">
          <cell r="F322" t="str">
            <v>CDRIVEIN</v>
          </cell>
          <cell r="G322" t="str">
            <v>DRIVE IN SERVICE</v>
          </cell>
          <cell r="H322">
            <v>4.5599999999999996</v>
          </cell>
        </row>
        <row r="323">
          <cell r="F323" t="str">
            <v>CEX</v>
          </cell>
          <cell r="G323" t="str">
            <v>EXTRA CANS</v>
          </cell>
          <cell r="H323">
            <v>3.77</v>
          </cell>
        </row>
        <row r="324">
          <cell r="F324" t="str">
            <v>CEXR</v>
          </cell>
          <cell r="G324" t="str">
            <v>EXTRA CAN</v>
          </cell>
          <cell r="H324">
            <v>3.77</v>
          </cell>
        </row>
        <row r="325">
          <cell r="F325" t="str">
            <v>CONTRENTMO</v>
          </cell>
          <cell r="G325" t="str">
            <v>MONTHLY STORAGE CONT RENT</v>
          </cell>
          <cell r="H325">
            <v>85</v>
          </cell>
        </row>
        <row r="326">
          <cell r="F326" t="str">
            <v>CPCONNECT</v>
          </cell>
          <cell r="G326" t="str">
            <v>COMPACTOR CONNECT</v>
          </cell>
          <cell r="H326">
            <v>7.5</v>
          </cell>
        </row>
        <row r="327">
          <cell r="F327" t="str">
            <v>CPHAUL1</v>
          </cell>
          <cell r="G327" t="str">
            <v>1-OAK HARBOR</v>
          </cell>
          <cell r="H327">
            <v>128.6</v>
          </cell>
        </row>
        <row r="328">
          <cell r="F328" t="str">
            <v>CPHAUL2</v>
          </cell>
          <cell r="G328" t="str">
            <v>2-OAK HARBOR</v>
          </cell>
          <cell r="H328">
            <v>128.6</v>
          </cell>
        </row>
        <row r="329">
          <cell r="F329" t="str">
            <v>CPHAUL25</v>
          </cell>
          <cell r="G329" t="str">
            <v>25YD COMPACTOR-HAUL</v>
          </cell>
          <cell r="H329">
            <v>128.6</v>
          </cell>
        </row>
        <row r="330">
          <cell r="F330" t="str">
            <v>CPHAUL3</v>
          </cell>
          <cell r="G330" t="str">
            <v>3-OAK HARBOR</v>
          </cell>
          <cell r="H330">
            <v>128.6</v>
          </cell>
        </row>
        <row r="331">
          <cell r="F331" t="str">
            <v>CPHAUL30</v>
          </cell>
          <cell r="G331" t="str">
            <v>30YD COMPACTOR-HAUL</v>
          </cell>
          <cell r="H331">
            <v>143.5</v>
          </cell>
        </row>
        <row r="332">
          <cell r="F332" t="str">
            <v>CPHAUL35</v>
          </cell>
          <cell r="G332" t="str">
            <v>35YD COMPACTOR-HAUL</v>
          </cell>
          <cell r="H332">
            <v>176.9</v>
          </cell>
        </row>
        <row r="333">
          <cell r="F333" t="str">
            <v>CPHAUL4</v>
          </cell>
          <cell r="G333" t="str">
            <v>4-OAK HARBOR</v>
          </cell>
          <cell r="H333">
            <v>128.6</v>
          </cell>
        </row>
        <row r="334">
          <cell r="F334" t="str">
            <v>CPHAUL5</v>
          </cell>
          <cell r="G334" t="str">
            <v>5-BAYVIEW</v>
          </cell>
          <cell r="H334">
            <v>143.5</v>
          </cell>
        </row>
        <row r="335">
          <cell r="F335" t="str">
            <v>CPHAUL6</v>
          </cell>
          <cell r="G335" t="str">
            <v>6-BAYVIEW</v>
          </cell>
          <cell r="H335">
            <v>143.5</v>
          </cell>
        </row>
        <row r="336">
          <cell r="F336" t="str">
            <v>CPHAUL7</v>
          </cell>
          <cell r="G336" t="str">
            <v>7-BAYVIEW</v>
          </cell>
          <cell r="H336">
            <v>143.5</v>
          </cell>
        </row>
        <row r="337">
          <cell r="F337" t="str">
            <v>CPHAUL8</v>
          </cell>
          <cell r="G337" t="str">
            <v>8-BAYVIEW</v>
          </cell>
          <cell r="H337">
            <v>87.3</v>
          </cell>
        </row>
        <row r="338">
          <cell r="F338" t="str">
            <v>CWALKIN</v>
          </cell>
          <cell r="G338" t="str">
            <v>WALK IN SERVICE</v>
          </cell>
          <cell r="H338">
            <v>2.31</v>
          </cell>
        </row>
        <row r="339">
          <cell r="F339" t="str">
            <v>DISPAPPL</v>
          </cell>
          <cell r="G339" t="str">
            <v>DUMP FEE - APPLIANCE</v>
          </cell>
          <cell r="H339">
            <v>22.5</v>
          </cell>
        </row>
        <row r="340">
          <cell r="F340" t="str">
            <v>DISPCOMPACTEDMSW</v>
          </cell>
          <cell r="G340" t="str">
            <v>DUMP FEE - COMPR/GROCERY</v>
          </cell>
          <cell r="H340">
            <v>109</v>
          </cell>
        </row>
        <row r="341">
          <cell r="F341" t="str">
            <v>DISPDEMO</v>
          </cell>
          <cell r="G341" t="str">
            <v>DUMP FEE - REG TON</v>
          </cell>
          <cell r="H341">
            <v>136</v>
          </cell>
        </row>
        <row r="342">
          <cell r="F342" t="str">
            <v>DISPHTH</v>
          </cell>
          <cell r="G342" t="str">
            <v>DUMP FEE - HARD TO HANDLE</v>
          </cell>
          <cell r="H342">
            <v>170</v>
          </cell>
        </row>
        <row r="343">
          <cell r="F343" t="str">
            <v>DISPRO</v>
          </cell>
          <cell r="G343" t="str">
            <v>DUMP FEE - MSW</v>
          </cell>
          <cell r="H343">
            <v>115</v>
          </cell>
        </row>
        <row r="344">
          <cell r="F344" t="str">
            <v>DISPYARD/GARDEN DEBRIS</v>
          </cell>
          <cell r="G344" t="str">
            <v>DUMP FEE - WOOD</v>
          </cell>
          <cell r="H344">
            <v>80</v>
          </cell>
        </row>
        <row r="345">
          <cell r="F345" t="str">
            <v>EXTRAPACK</v>
          </cell>
          <cell r="G345" t="str">
            <v>EXTRA PACK</v>
          </cell>
          <cell r="H345">
            <v>18.48</v>
          </cell>
        </row>
        <row r="346">
          <cell r="F346" t="str">
            <v>EXTRAPACKR</v>
          </cell>
          <cell r="G346" t="str">
            <v>EXTRAPACK RESIDENTIAL</v>
          </cell>
          <cell r="H346">
            <v>18.48</v>
          </cell>
        </row>
        <row r="347">
          <cell r="F347" t="str">
            <v>MXWSTPAPER</v>
          </cell>
          <cell r="G347" t="str">
            <v>MIXED WASTE PAPER PER BAG</v>
          </cell>
          <cell r="H347">
            <v>5.68</v>
          </cell>
        </row>
        <row r="348">
          <cell r="F348" t="str">
            <v>NSF FEES</v>
          </cell>
          <cell r="G348" t="str">
            <v>RETURNED CHECK FEE</v>
          </cell>
          <cell r="H348">
            <v>10.5</v>
          </cell>
        </row>
        <row r="349">
          <cell r="F349" t="str">
            <v>OFOWCCAN</v>
          </cell>
          <cell r="G349" t="str">
            <v>OVERFILL/OVERWEIGHT CAN C</v>
          </cell>
          <cell r="H349">
            <v>4.1399999999999997</v>
          </cell>
        </row>
        <row r="350">
          <cell r="F350" t="str">
            <v>OFOWR1.5YD</v>
          </cell>
          <cell r="G350" t="str">
            <v>OVERFILL/WEIGHT CHG 1.5YD</v>
          </cell>
          <cell r="H350">
            <v>54.42</v>
          </cell>
        </row>
        <row r="351">
          <cell r="F351" t="str">
            <v>OFOWR1YD</v>
          </cell>
          <cell r="G351" t="str">
            <v>OVERFILL/WEIGHT CHG 1YD</v>
          </cell>
          <cell r="H351">
            <v>36.49</v>
          </cell>
        </row>
        <row r="352">
          <cell r="F352" t="str">
            <v>OFOWR2YD</v>
          </cell>
          <cell r="G352" t="str">
            <v>OVERFILL/WEIGHT CHG 2YD</v>
          </cell>
          <cell r="H352">
            <v>72.739999999999995</v>
          </cell>
        </row>
        <row r="353">
          <cell r="F353" t="str">
            <v>OFOWRCAN</v>
          </cell>
          <cell r="G353" t="str">
            <v>OVERFILL/WEIGHT CHG CAN</v>
          </cell>
          <cell r="H353">
            <v>4.1399999999999997</v>
          </cell>
        </row>
        <row r="354">
          <cell r="F354" t="str">
            <v>R1.5YD1W</v>
          </cell>
          <cell r="G354" t="str">
            <v>1.5YD CONT 1xWEEKLY SVC</v>
          </cell>
          <cell r="H354">
            <v>140.22</v>
          </cell>
        </row>
        <row r="355">
          <cell r="F355" t="str">
            <v>R1.5YD2W</v>
          </cell>
          <cell r="G355" t="str">
            <v>1.5YD CONT 2xWEEKLY SVC</v>
          </cell>
          <cell r="H355">
            <v>266.18</v>
          </cell>
        </row>
        <row r="356">
          <cell r="F356" t="str">
            <v>R1.5YD3W</v>
          </cell>
          <cell r="G356" t="str">
            <v>1.5YD CONT 3xWEEKLY SVC</v>
          </cell>
          <cell r="H356">
            <v>392.14</v>
          </cell>
        </row>
        <row r="357">
          <cell r="F357" t="str">
            <v>R1.5YD5W</v>
          </cell>
          <cell r="G357" t="str">
            <v>1.5YD CONT 5xWEEKLY SVC</v>
          </cell>
          <cell r="H357">
            <v>644.05999999999995</v>
          </cell>
        </row>
        <row r="358">
          <cell r="F358" t="str">
            <v>R1YD1W</v>
          </cell>
          <cell r="G358" t="str">
            <v>1YD CONT 1xWEEKLY SVC</v>
          </cell>
          <cell r="H358">
            <v>98.85</v>
          </cell>
        </row>
        <row r="359">
          <cell r="F359" t="str">
            <v>R1YD2W</v>
          </cell>
          <cell r="G359" t="str">
            <v>1YD CONT 2xWEEKLY SVC</v>
          </cell>
          <cell r="H359">
            <v>183.68</v>
          </cell>
        </row>
        <row r="360">
          <cell r="F360" t="str">
            <v>R1YD3W</v>
          </cell>
          <cell r="G360" t="str">
            <v>1YD CONT 3xWEEKLY SVC</v>
          </cell>
          <cell r="H360">
            <v>268.5</v>
          </cell>
        </row>
        <row r="361">
          <cell r="F361" t="str">
            <v>R1YD4W</v>
          </cell>
          <cell r="G361" t="str">
            <v>1YD CONT 4xWEEKLY SVC</v>
          </cell>
          <cell r="H361">
            <v>353.33</v>
          </cell>
        </row>
        <row r="362">
          <cell r="F362" t="str">
            <v>R1YD5W</v>
          </cell>
          <cell r="G362" t="str">
            <v>1YD CONT 5xWEEKLY SVC</v>
          </cell>
          <cell r="H362">
            <v>438.15</v>
          </cell>
        </row>
        <row r="363">
          <cell r="F363" t="str">
            <v>R2YD1W</v>
          </cell>
          <cell r="G363" t="str">
            <v>2YD CONT 1xWEEKLY SVC</v>
          </cell>
          <cell r="H363">
            <v>182.91</v>
          </cell>
        </row>
        <row r="364">
          <cell r="F364" t="str">
            <v>R2YD2W</v>
          </cell>
          <cell r="G364" t="str">
            <v>2YD CONT 2xWEEKLY SVC</v>
          </cell>
          <cell r="H364">
            <v>348.05</v>
          </cell>
        </row>
        <row r="365">
          <cell r="F365" t="str">
            <v>R2YD3W</v>
          </cell>
          <cell r="G365" t="str">
            <v>2YD CONT 3xWEEKLY SVC</v>
          </cell>
          <cell r="H365">
            <v>513.20000000000005</v>
          </cell>
        </row>
        <row r="366">
          <cell r="F366" t="str">
            <v>R2YD4W</v>
          </cell>
          <cell r="G366" t="str">
            <v>2YD CONT 4xWEEKLY SVC</v>
          </cell>
          <cell r="H366">
            <v>678.34</v>
          </cell>
        </row>
        <row r="367">
          <cell r="F367" t="str">
            <v>R2YD5W</v>
          </cell>
          <cell r="G367" t="str">
            <v>2YD CONT 5xWEEKLY SVC</v>
          </cell>
          <cell r="H367">
            <v>843.49</v>
          </cell>
        </row>
        <row r="368">
          <cell r="F368" t="str">
            <v>RDRIVEIN</v>
          </cell>
          <cell r="G368" t="str">
            <v>DRIVE IN SERVICE</v>
          </cell>
          <cell r="H368">
            <v>9.1199999999999992</v>
          </cell>
        </row>
        <row r="369">
          <cell r="F369" t="str">
            <v>RECYHAUL1</v>
          </cell>
          <cell r="G369" t="str">
            <v>1YD RECYCLE CONT</v>
          </cell>
          <cell r="H369">
            <v>97.91</v>
          </cell>
        </row>
        <row r="370">
          <cell r="F370" t="str">
            <v>RECYHAUL1.5</v>
          </cell>
          <cell r="G370" t="str">
            <v>1.5YD RECYCLE CONT</v>
          </cell>
          <cell r="H370">
            <v>137.97999999999999</v>
          </cell>
        </row>
        <row r="371">
          <cell r="F371" t="str">
            <v>RECYHAUL2</v>
          </cell>
          <cell r="G371" t="str">
            <v>2YD RECYCLE CONT</v>
          </cell>
          <cell r="H371">
            <v>180.79</v>
          </cell>
        </row>
        <row r="372">
          <cell r="F372" t="str">
            <v>RECYHAUL20</v>
          </cell>
          <cell r="G372" t="str">
            <v>20YD RECYCLE BOX HAUL</v>
          </cell>
          <cell r="H372">
            <v>71.900000000000006</v>
          </cell>
        </row>
        <row r="373">
          <cell r="F373" t="str">
            <v>recyonlypre</v>
          </cell>
          <cell r="G373" t="str">
            <v>RECYCLE SERVICE ONLY</v>
          </cell>
          <cell r="H373">
            <v>35.1</v>
          </cell>
        </row>
        <row r="374">
          <cell r="F374" t="str">
            <v>RECYPERUNIT</v>
          </cell>
          <cell r="G374" t="str">
            <v>RECYCLE SERVICE</v>
          </cell>
          <cell r="H374">
            <v>1.2</v>
          </cell>
        </row>
        <row r="375">
          <cell r="F375" t="str">
            <v>REMOVECONT</v>
          </cell>
          <cell r="G375" t="str">
            <v>COMM CONTAINER REMOVAL</v>
          </cell>
          <cell r="H375">
            <v>27.38</v>
          </cell>
        </row>
        <row r="376">
          <cell r="F376" t="str">
            <v>REMOVESTOR</v>
          </cell>
          <cell r="G376" t="str">
            <v>STORAGE CONT REMOVAL</v>
          </cell>
          <cell r="H376">
            <v>66.400000000000006</v>
          </cell>
        </row>
        <row r="377">
          <cell r="F377" t="str">
            <v>RESTART</v>
          </cell>
          <cell r="G377" t="str">
            <v>SERVICE RESTART FEE</v>
          </cell>
          <cell r="H377">
            <v>10.5</v>
          </cell>
        </row>
        <row r="378">
          <cell r="F378" t="str">
            <v>RESTARTC</v>
          </cell>
          <cell r="G378" t="str">
            <v>COMM RESTART FEE</v>
          </cell>
          <cell r="H378">
            <v>10.5</v>
          </cell>
        </row>
        <row r="379">
          <cell r="F379" t="str">
            <v>ROHAUL10DSH</v>
          </cell>
          <cell r="G379" t="str">
            <v>10 YD RO DAILY SHORT HAUL</v>
          </cell>
          <cell r="H379">
            <v>118.2</v>
          </cell>
        </row>
        <row r="380">
          <cell r="F380" t="str">
            <v>ROHAUL10LH</v>
          </cell>
          <cell r="G380" t="str">
            <v>10 YD RO DAILY LONG HAUL</v>
          </cell>
          <cell r="H380">
            <v>162.19999999999999</v>
          </cell>
        </row>
        <row r="381">
          <cell r="F381" t="str">
            <v>ROHAUL20DSH</v>
          </cell>
          <cell r="G381" t="str">
            <v xml:space="preserve">20YD RO DAILY SHORT HAUL </v>
          </cell>
          <cell r="H381">
            <v>118.2</v>
          </cell>
        </row>
        <row r="382">
          <cell r="F382" t="str">
            <v>ROHAUL20LH</v>
          </cell>
          <cell r="G382" t="str">
            <v>20YD RO DAILY LONG HAUL</v>
          </cell>
          <cell r="H382">
            <v>162.19999999999999</v>
          </cell>
        </row>
        <row r="383">
          <cell r="F383" t="str">
            <v>ROHAUL20MLH</v>
          </cell>
          <cell r="G383" t="str">
            <v>20YD RO MNTHLY LONG HAUL</v>
          </cell>
          <cell r="H383">
            <v>300.5</v>
          </cell>
        </row>
        <row r="384">
          <cell r="F384" t="str">
            <v>ROHAUL20MSH</v>
          </cell>
          <cell r="G384" t="str">
            <v>20YD RO MNTHLY SHORT HAUL</v>
          </cell>
          <cell r="H384">
            <v>256.39999999999998</v>
          </cell>
        </row>
        <row r="385">
          <cell r="F385" t="str">
            <v>ROMILE</v>
          </cell>
          <cell r="G385" t="str">
            <v>ROLL OFF-MILEAGE</v>
          </cell>
          <cell r="H385">
            <v>5.35</v>
          </cell>
        </row>
        <row r="386">
          <cell r="F386" t="str">
            <v>RORENT10D</v>
          </cell>
          <cell r="G386" t="str">
            <v>10YD ROLL OFF DAILY RENT</v>
          </cell>
          <cell r="H386">
            <v>5.99</v>
          </cell>
        </row>
        <row r="387">
          <cell r="F387" t="str">
            <v>RORENT10MLH</v>
          </cell>
          <cell r="G387" t="str">
            <v>10 YD RO MO RENT LONG HAU</v>
          </cell>
          <cell r="H387">
            <v>300.45</v>
          </cell>
        </row>
        <row r="388">
          <cell r="F388" t="str">
            <v>RORENT10MSH</v>
          </cell>
          <cell r="G388" t="str">
            <v>10 YD RO MO RENT SHORT HA</v>
          </cell>
          <cell r="H388">
            <v>256.45</v>
          </cell>
        </row>
        <row r="389">
          <cell r="F389" t="str">
            <v>RORENT20D</v>
          </cell>
          <cell r="G389" t="str">
            <v>20YD ROLL OFF-DAILY RENT</v>
          </cell>
          <cell r="H389">
            <v>5.99</v>
          </cell>
        </row>
        <row r="390">
          <cell r="F390" t="str">
            <v>RORENT20M</v>
          </cell>
          <cell r="G390" t="str">
            <v>20YD ROLL OFF-MNTHLY RENT</v>
          </cell>
          <cell r="H390">
            <v>138.25</v>
          </cell>
        </row>
        <row r="391">
          <cell r="F391" t="str">
            <v>RORENT20MSTG</v>
          </cell>
          <cell r="G391" t="str">
            <v>STORAGE MONTHLY RATE</v>
          </cell>
          <cell r="H391">
            <v>85</v>
          </cell>
        </row>
        <row r="392">
          <cell r="F392" t="str">
            <v>RORENT30D</v>
          </cell>
          <cell r="G392" t="str">
            <v>30YD ROLL OFF-DAILY RENT</v>
          </cell>
          <cell r="H392">
            <v>5.99</v>
          </cell>
        </row>
        <row r="393">
          <cell r="F393" t="str">
            <v>RORENT30M</v>
          </cell>
          <cell r="G393" t="str">
            <v>30YD ROLL OFF-MNTHLY RENT</v>
          </cell>
          <cell r="H393">
            <v>146.22</v>
          </cell>
        </row>
        <row r="394">
          <cell r="F394" t="str">
            <v>RORENT40D</v>
          </cell>
          <cell r="G394" t="str">
            <v>40YD ROLL OFF-DAILY RENT</v>
          </cell>
          <cell r="H394">
            <v>5.99</v>
          </cell>
        </row>
        <row r="395">
          <cell r="F395" t="str">
            <v>RORENT40M</v>
          </cell>
          <cell r="G395" t="str">
            <v>40YD ROLL OFF-MNTHLY RENT</v>
          </cell>
          <cell r="H395">
            <v>146.22</v>
          </cell>
        </row>
        <row r="396">
          <cell r="F396" t="str">
            <v>ROTRIP</v>
          </cell>
          <cell r="G396" t="str">
            <v>RETURN TRP - ROLL OFF</v>
          </cell>
          <cell r="H396">
            <v>80</v>
          </cell>
        </row>
        <row r="397">
          <cell r="F397" t="str">
            <v>RWALKIN</v>
          </cell>
          <cell r="G397" t="str">
            <v>WALK IN SERVICE</v>
          </cell>
          <cell r="H397">
            <v>4.62</v>
          </cell>
        </row>
        <row r="398">
          <cell r="F398" t="str">
            <v>SCALEFEE</v>
          </cell>
          <cell r="G398" t="str">
            <v>SCALE FEE</v>
          </cell>
          <cell r="H398">
            <v>7.24</v>
          </cell>
        </row>
        <row r="399">
          <cell r="F399" t="str">
            <v>SP</v>
          </cell>
          <cell r="G399" t="str">
            <v>SPECIAL PICKUP</v>
          </cell>
          <cell r="H399">
            <v>6.8</v>
          </cell>
        </row>
        <row r="400">
          <cell r="F400" t="str">
            <v>SPDIN</v>
          </cell>
          <cell r="G400" t="str">
            <v>SPECIAL P/U DRIVE IN</v>
          </cell>
          <cell r="H400">
            <v>7.55</v>
          </cell>
        </row>
        <row r="401">
          <cell r="F401" t="str">
            <v>SPRD</v>
          </cell>
          <cell r="G401" t="str">
            <v>SPECIAL P/U AT THE ROAD</v>
          </cell>
          <cell r="H401">
            <v>7.55</v>
          </cell>
        </row>
        <row r="402">
          <cell r="F402" t="str">
            <v>SPWIN</v>
          </cell>
          <cell r="G402" t="str">
            <v>SPECIAL P/U WALK IN</v>
          </cell>
          <cell r="H402">
            <v>7.55</v>
          </cell>
        </row>
        <row r="403">
          <cell r="F403" t="str">
            <v>TRIPCCAN</v>
          </cell>
          <cell r="G403" t="str">
            <v>COMM RETURN TRIP</v>
          </cell>
          <cell r="H403">
            <v>15.75</v>
          </cell>
        </row>
        <row r="404">
          <cell r="F404" t="str">
            <v>20RW1RD</v>
          </cell>
          <cell r="G404" t="str">
            <v>1-20 GL WKLY SVC ROAD</v>
          </cell>
          <cell r="H404">
            <v>13.97</v>
          </cell>
        </row>
        <row r="405">
          <cell r="F405" t="str">
            <v>32CMCNTRD</v>
          </cell>
          <cell r="G405" t="str">
            <v>32 GL BY COUNT ROAD</v>
          </cell>
          <cell r="H405">
            <v>3.57</v>
          </cell>
        </row>
        <row r="406">
          <cell r="F406" t="str">
            <v>32COCPU</v>
          </cell>
          <cell r="G406" t="str">
            <v>1-32 GL CAN ON CALL</v>
          </cell>
          <cell r="H406">
            <v>8.0399999999999991</v>
          </cell>
        </row>
        <row r="407">
          <cell r="F407" t="str">
            <v>32COCRD</v>
          </cell>
          <cell r="G407" t="str">
            <v>32 GL/OC SVC AT ROAD</v>
          </cell>
          <cell r="H407">
            <v>8.0399999999999991</v>
          </cell>
        </row>
        <row r="408">
          <cell r="F408" t="str">
            <v>32CW1RD</v>
          </cell>
          <cell r="G408" t="str">
            <v>1-32 GL WKLY SVC ROAD</v>
          </cell>
          <cell r="H408">
            <v>18.47</v>
          </cell>
        </row>
        <row r="409">
          <cell r="F409" t="str">
            <v>32CW2RD</v>
          </cell>
          <cell r="G409" t="str">
            <v>2-32 GL WKLY SVC ROAD</v>
          </cell>
          <cell r="H409">
            <v>26.75</v>
          </cell>
        </row>
        <row r="410">
          <cell r="F410" t="str">
            <v>32CW3RD</v>
          </cell>
          <cell r="G410" t="str">
            <v>3-32 GL WKLY SVC RD</v>
          </cell>
          <cell r="H410">
            <v>38.65</v>
          </cell>
        </row>
        <row r="411">
          <cell r="F411" t="str">
            <v>32CW4RD</v>
          </cell>
          <cell r="G411" t="str">
            <v>4-32 GL WKLY SVC ROAD</v>
          </cell>
          <cell r="H411">
            <v>47.9</v>
          </cell>
        </row>
        <row r="412">
          <cell r="F412" t="str">
            <v>32CW5RD</v>
          </cell>
          <cell r="G412" t="str">
            <v>5-32 GL WKLY SVC ROAD</v>
          </cell>
          <cell r="H412">
            <v>60.89</v>
          </cell>
        </row>
        <row r="413">
          <cell r="F413" t="str">
            <v>32CW6RD</v>
          </cell>
          <cell r="G413" t="str">
            <v>6-32 GL WEEKLY SVC RD</v>
          </cell>
          <cell r="H413">
            <v>73.290000000000006</v>
          </cell>
        </row>
        <row r="414">
          <cell r="F414" t="str">
            <v>32RE1LIRD</v>
          </cell>
          <cell r="G414" t="str">
            <v>1-32 GL EOWVC ROAD</v>
          </cell>
          <cell r="H414">
            <v>13.57</v>
          </cell>
        </row>
        <row r="415">
          <cell r="F415" t="str">
            <v>CDEL</v>
          </cell>
          <cell r="G415" t="str">
            <v>CONTAINER DELIVERY CHARGE</v>
          </cell>
          <cell r="H415">
            <v>109.2</v>
          </cell>
        </row>
        <row r="416">
          <cell r="F416" t="str">
            <v>CDRIVEIN</v>
          </cell>
          <cell r="G416" t="str">
            <v>DRIVE IN SERVICE</v>
          </cell>
          <cell r="H416">
            <v>4.8499999999999996</v>
          </cell>
        </row>
        <row r="417">
          <cell r="F417" t="str">
            <v>CEX</v>
          </cell>
          <cell r="G417" t="str">
            <v>EXTRA CANS</v>
          </cell>
          <cell r="H417">
            <v>4.01</v>
          </cell>
        </row>
        <row r="418">
          <cell r="F418" t="str">
            <v>CEXNAVY</v>
          </cell>
          <cell r="G418" t="str">
            <v>NAVY EXTRA</v>
          </cell>
          <cell r="H418">
            <v>3.41</v>
          </cell>
        </row>
        <row r="419">
          <cell r="F419" t="str">
            <v>CONTRENTMO</v>
          </cell>
          <cell r="G419" t="str">
            <v>MONTHLY STORAGE CONT RENT</v>
          </cell>
          <cell r="H419">
            <v>85</v>
          </cell>
        </row>
        <row r="420">
          <cell r="F420" t="str">
            <v>CPHAUL35</v>
          </cell>
          <cell r="G420" t="str">
            <v>35YD COMPACTOR-HAUL</v>
          </cell>
          <cell r="H420">
            <v>176.9</v>
          </cell>
        </row>
        <row r="421">
          <cell r="F421" t="str">
            <v>CPHAUL6</v>
          </cell>
          <cell r="G421" t="str">
            <v>6-BAYVIEW</v>
          </cell>
          <cell r="H421">
            <v>152.80000000000001</v>
          </cell>
        </row>
        <row r="422">
          <cell r="F422" t="str">
            <v>CWALKIN</v>
          </cell>
          <cell r="G422" t="str">
            <v>WALK IN SERVICE</v>
          </cell>
          <cell r="H422">
            <v>2.4700000000000002</v>
          </cell>
        </row>
        <row r="423">
          <cell r="F423" t="str">
            <v>DISPCOMPACTEDMSW</v>
          </cell>
          <cell r="G423" t="str">
            <v>DUMP FEE - COMPR/GROCERY</v>
          </cell>
          <cell r="H423">
            <v>109</v>
          </cell>
        </row>
        <row r="424">
          <cell r="F424" t="str">
            <v>DISPDEMO</v>
          </cell>
          <cell r="G424" t="str">
            <v>DUMP FEE - REG TON</v>
          </cell>
          <cell r="H424">
            <v>136</v>
          </cell>
        </row>
        <row r="425">
          <cell r="F425" t="str">
            <v>DISPHTH</v>
          </cell>
          <cell r="G425" t="str">
            <v>DUMP FEE - HARD TO HANDLE</v>
          </cell>
          <cell r="H425">
            <v>170</v>
          </cell>
        </row>
        <row r="426">
          <cell r="F426" t="str">
            <v>DISPYARD/GARDEN DEBRIS</v>
          </cell>
          <cell r="G426" t="str">
            <v>DUMP FEE - WOOD</v>
          </cell>
          <cell r="H426">
            <v>80</v>
          </cell>
        </row>
        <row r="427">
          <cell r="F427" t="str">
            <v>EXTRAPACK</v>
          </cell>
          <cell r="G427" t="str">
            <v>EXTRA PACK</v>
          </cell>
          <cell r="H427">
            <v>19.670000000000002</v>
          </cell>
        </row>
        <row r="428">
          <cell r="F428" t="str">
            <v>MXWSTPAPER</v>
          </cell>
          <cell r="G428" t="str">
            <v>MIXED WASTE PAPER PER BAG</v>
          </cell>
          <cell r="H428">
            <v>5.59</v>
          </cell>
        </row>
        <row r="429">
          <cell r="F429" t="str">
            <v>NAVYREPLCAN</v>
          </cell>
          <cell r="G429" t="str">
            <v>NAVY CAN REPLACEMENT</v>
          </cell>
          <cell r="H429">
            <v>59.86</v>
          </cell>
        </row>
        <row r="430">
          <cell r="F430" t="str">
            <v>NSF FEES</v>
          </cell>
          <cell r="G430" t="str">
            <v>RETURNED CHECK FEE</v>
          </cell>
          <cell r="H430">
            <v>10.93</v>
          </cell>
        </row>
        <row r="431">
          <cell r="F431" t="str">
            <v>OFOWCCAN</v>
          </cell>
          <cell r="G431" t="str">
            <v>OVERFILL/OVERWEIGHT CAN C</v>
          </cell>
          <cell r="H431">
            <v>4.4000000000000004</v>
          </cell>
        </row>
        <row r="432">
          <cell r="F432" t="str">
            <v>OFOWR1.5YD</v>
          </cell>
          <cell r="G432" t="str">
            <v>OVERFILL/WEIGHT CHG 1.5YD</v>
          </cell>
          <cell r="H432">
            <v>57.95</v>
          </cell>
        </row>
        <row r="433">
          <cell r="F433" t="str">
            <v>OFOWR1YD</v>
          </cell>
          <cell r="G433" t="str">
            <v>OVERFILL/WEIGHT CHG 1YD</v>
          </cell>
          <cell r="H433">
            <v>38.85</v>
          </cell>
        </row>
        <row r="434">
          <cell r="F434" t="str">
            <v>OFOWR2YD</v>
          </cell>
          <cell r="G434" t="str">
            <v>OVERFILL/WEIGHT CHG 2YD</v>
          </cell>
          <cell r="H434">
            <v>77.459999999999994</v>
          </cell>
        </row>
        <row r="435">
          <cell r="F435" t="str">
            <v>R1.5YD1W</v>
          </cell>
          <cell r="G435" t="str">
            <v>1.5YD CONT 1xWEEKLY SVC</v>
          </cell>
          <cell r="H435">
            <v>149.31</v>
          </cell>
        </row>
        <row r="436">
          <cell r="F436" t="str">
            <v>R1.5YD2W</v>
          </cell>
          <cell r="G436" t="str">
            <v>1.5YD CONT 2xWEEKLY SVC</v>
          </cell>
          <cell r="H436">
            <v>283.43</v>
          </cell>
        </row>
        <row r="437">
          <cell r="F437" t="str">
            <v>R1.5YD3W</v>
          </cell>
          <cell r="G437" t="str">
            <v>1.5YD CONT 3xWEEKLY SVC</v>
          </cell>
          <cell r="H437">
            <v>417.57</v>
          </cell>
        </row>
        <row r="438">
          <cell r="F438" t="str">
            <v>R1.5YD5W</v>
          </cell>
          <cell r="G438" t="str">
            <v>1.5YD CONT 5xWEEKLY SVC</v>
          </cell>
          <cell r="H438">
            <v>685.8</v>
          </cell>
        </row>
        <row r="439">
          <cell r="F439" t="str">
            <v>R1YD1W</v>
          </cell>
          <cell r="G439" t="str">
            <v>1YD CONT 1xWEEKLY SVC</v>
          </cell>
          <cell r="H439">
            <v>105.27</v>
          </cell>
        </row>
        <row r="440">
          <cell r="F440" t="str">
            <v>R1YD2W</v>
          </cell>
          <cell r="G440" t="str">
            <v>1YD CONT 2xWEEKLY SVC</v>
          </cell>
          <cell r="H440">
            <v>195.58</v>
          </cell>
        </row>
        <row r="441">
          <cell r="F441" t="str">
            <v>R1YD3W</v>
          </cell>
          <cell r="G441" t="str">
            <v>1YD CONT 3xWEEKLY SVC</v>
          </cell>
          <cell r="H441">
            <v>285.89999999999998</v>
          </cell>
        </row>
        <row r="442">
          <cell r="F442" t="str">
            <v>R1YD4W</v>
          </cell>
          <cell r="G442" t="str">
            <v>1YD CONT 4xWEEKLY SVC</v>
          </cell>
          <cell r="H442">
            <v>376.23</v>
          </cell>
        </row>
        <row r="443">
          <cell r="F443" t="str">
            <v>R1YD5W</v>
          </cell>
          <cell r="G443" t="str">
            <v>1YD CONT 5xWEEKLY SVC</v>
          </cell>
          <cell r="H443">
            <v>466.54</v>
          </cell>
        </row>
        <row r="444">
          <cell r="F444" t="str">
            <v>R2YD1W</v>
          </cell>
          <cell r="G444" t="str">
            <v>2YD CONT 1xWEEKLY SVC</v>
          </cell>
          <cell r="H444">
            <v>194.76</v>
          </cell>
        </row>
        <row r="445">
          <cell r="F445" t="str">
            <v>R2YD2W</v>
          </cell>
          <cell r="G445" t="str">
            <v>2YD CONT 2xWEEKLY SVC</v>
          </cell>
          <cell r="H445">
            <v>370.61</v>
          </cell>
        </row>
        <row r="446">
          <cell r="F446" t="str">
            <v>R2YD3W</v>
          </cell>
          <cell r="G446" t="str">
            <v>2YD CONT 3xWEEKLY SVC</v>
          </cell>
          <cell r="H446">
            <v>546.46</v>
          </cell>
        </row>
        <row r="447">
          <cell r="F447" t="str">
            <v>R2YD4W</v>
          </cell>
          <cell r="G447" t="str">
            <v>2YD CONT 4xWEEKLY SVC</v>
          </cell>
          <cell r="H447">
            <v>722.31</v>
          </cell>
        </row>
        <row r="448">
          <cell r="F448" t="str">
            <v>R2YD5W</v>
          </cell>
          <cell r="G448" t="str">
            <v>2YD CONT 5xWEEKLY SVC</v>
          </cell>
          <cell r="H448">
            <v>898.16</v>
          </cell>
        </row>
        <row r="449">
          <cell r="F449" t="str">
            <v>RECYHAUL1</v>
          </cell>
          <cell r="G449" t="str">
            <v>1YD RECYCLE CONT</v>
          </cell>
          <cell r="H449">
            <v>97.91</v>
          </cell>
        </row>
        <row r="450">
          <cell r="F450" t="str">
            <v>RECYHAUL1.5</v>
          </cell>
          <cell r="G450" t="str">
            <v>1.5YD RECYCLE CONT</v>
          </cell>
          <cell r="H450">
            <v>135.85</v>
          </cell>
        </row>
        <row r="451">
          <cell r="F451" t="str">
            <v>RECYHAUL2</v>
          </cell>
          <cell r="G451" t="str">
            <v>2YD RECYCLE CONT</v>
          </cell>
          <cell r="H451">
            <v>180.79</v>
          </cell>
        </row>
        <row r="452">
          <cell r="F452" t="str">
            <v>RECYHAUL20</v>
          </cell>
          <cell r="G452" t="str">
            <v>20YD RECYCLE BOX HAUL</v>
          </cell>
          <cell r="H452">
            <v>162.19999999999999</v>
          </cell>
        </row>
        <row r="453">
          <cell r="F453" t="str">
            <v>REMOVECONT</v>
          </cell>
          <cell r="G453" t="str">
            <v>COMM CONTAINER REMOVAL</v>
          </cell>
          <cell r="H453">
            <v>27.38</v>
          </cell>
        </row>
        <row r="454">
          <cell r="F454" t="str">
            <v>REMOVESTOR</v>
          </cell>
          <cell r="G454" t="str">
            <v>STORAGE CONT REMOVAL</v>
          </cell>
          <cell r="H454">
            <v>67.69</v>
          </cell>
        </row>
        <row r="455">
          <cell r="F455" t="str">
            <v>RESTARTC</v>
          </cell>
          <cell r="G455" t="str">
            <v>COMM RESTART FEE</v>
          </cell>
          <cell r="H455">
            <v>11.18</v>
          </cell>
        </row>
        <row r="456">
          <cell r="F456" t="str">
            <v>ROHAUL10DSH</v>
          </cell>
          <cell r="G456" t="str">
            <v>10 YD RO DAILY SHORT HAUL</v>
          </cell>
          <cell r="H456">
            <v>118.2</v>
          </cell>
        </row>
        <row r="457">
          <cell r="F457" t="str">
            <v>ROHAUL10LH</v>
          </cell>
          <cell r="G457" t="str">
            <v>10 YD RO DAILY LONG HAUL</v>
          </cell>
          <cell r="H457">
            <v>162.19999999999999</v>
          </cell>
        </row>
        <row r="458">
          <cell r="F458" t="str">
            <v>ROHAUL20DSH</v>
          </cell>
          <cell r="G458" t="str">
            <v xml:space="preserve">20YD RO DAILY SHORT HAUL </v>
          </cell>
          <cell r="H458">
            <v>118.2</v>
          </cell>
        </row>
        <row r="459">
          <cell r="F459" t="str">
            <v>ROHAUL20LH</v>
          </cell>
          <cell r="G459" t="str">
            <v>20YD RO DAILY LONG HAUL</v>
          </cell>
          <cell r="H459">
            <v>162.19999999999999</v>
          </cell>
        </row>
        <row r="460">
          <cell r="F460" t="str">
            <v>ROHAUL30DSH</v>
          </cell>
          <cell r="G460" t="str">
            <v>30YD RO DAILY SHORT HAUL</v>
          </cell>
          <cell r="H460">
            <v>150</v>
          </cell>
        </row>
        <row r="461">
          <cell r="F461" t="str">
            <v>ROHAUL30LH</v>
          </cell>
          <cell r="G461" t="str">
            <v>30YD RO DAILY LONG HAUL</v>
          </cell>
          <cell r="H461">
            <v>194.65</v>
          </cell>
        </row>
        <row r="462">
          <cell r="F462" t="str">
            <v>ROHAUL40DSH</v>
          </cell>
          <cell r="G462" t="str">
            <v>40YD RO DAILY SHORT HAUL</v>
          </cell>
          <cell r="H462">
            <v>150</v>
          </cell>
        </row>
        <row r="463">
          <cell r="F463" t="str">
            <v>ROHAUL40LH</v>
          </cell>
          <cell r="G463" t="str">
            <v>40YD RO DAILY LONG HAUL</v>
          </cell>
          <cell r="H463">
            <v>194.65</v>
          </cell>
        </row>
        <row r="464">
          <cell r="F464" t="str">
            <v>RORENT10D</v>
          </cell>
          <cell r="G464" t="str">
            <v>10YD ROLL OFF DAILY RENT</v>
          </cell>
          <cell r="H464">
            <v>5.99</v>
          </cell>
        </row>
        <row r="465">
          <cell r="F465" t="str">
            <v>RORENT10M</v>
          </cell>
          <cell r="G465" t="str">
            <v>10YD ROLL OFF MTHLY RENT</v>
          </cell>
          <cell r="H465">
            <v>138.25</v>
          </cell>
        </row>
        <row r="466">
          <cell r="F466" t="str">
            <v>RORENT20D</v>
          </cell>
          <cell r="G466" t="str">
            <v>20YD ROLL OFF-DAILY RENT</v>
          </cell>
          <cell r="H466">
            <v>5.99</v>
          </cell>
        </row>
        <row r="467">
          <cell r="F467" t="str">
            <v>RORENT20M</v>
          </cell>
          <cell r="G467" t="str">
            <v>20YD ROLL OFF-MNTHLY RENT</v>
          </cell>
          <cell r="H467">
            <v>179.02</v>
          </cell>
        </row>
        <row r="468">
          <cell r="F468" t="str">
            <v>RORENT30D</v>
          </cell>
          <cell r="G468" t="str">
            <v>30YD ROLL OFF-DAILY RENT</v>
          </cell>
          <cell r="H468">
            <v>5.99</v>
          </cell>
        </row>
        <row r="469">
          <cell r="F469" t="str">
            <v>RORENT30M</v>
          </cell>
          <cell r="G469" t="str">
            <v>30YD ROLL OFF-MNTHLY RENT</v>
          </cell>
          <cell r="H469">
            <v>179.02</v>
          </cell>
        </row>
        <row r="470">
          <cell r="F470" t="str">
            <v>RORENT40D</v>
          </cell>
          <cell r="G470" t="str">
            <v>40YD ROLL OFF-DAILY RENT</v>
          </cell>
          <cell r="H470">
            <v>5.99</v>
          </cell>
        </row>
        <row r="471">
          <cell r="F471" t="str">
            <v>RORENT40M</v>
          </cell>
          <cell r="G471" t="str">
            <v>40YD ROLL OFF-MNTHLY RENT</v>
          </cell>
          <cell r="H471">
            <v>179.02</v>
          </cell>
        </row>
        <row r="472">
          <cell r="F472" t="str">
            <v>SCALEFEE</v>
          </cell>
          <cell r="G472" t="str">
            <v>SCALE FEE</v>
          </cell>
          <cell r="H472">
            <v>7.24</v>
          </cell>
        </row>
        <row r="473">
          <cell r="F473" t="str">
            <v>TRIPCCAN</v>
          </cell>
          <cell r="G473" t="str">
            <v>COMM RETURN TRIP</v>
          </cell>
          <cell r="H473">
            <v>16.77</v>
          </cell>
        </row>
        <row r="474">
          <cell r="F474" t="str">
            <v>20RW1</v>
          </cell>
          <cell r="G474" t="str">
            <v>1-20 GAL CART WEEKLY SVC</v>
          </cell>
          <cell r="H474">
            <v>27.5</v>
          </cell>
        </row>
        <row r="475">
          <cell r="F475" t="str">
            <v>20RW1DIN</v>
          </cell>
          <cell r="G475" t="str">
            <v>1-20 GL WKLY SVC DRIVE IN</v>
          </cell>
          <cell r="H475">
            <v>16.43</v>
          </cell>
        </row>
        <row r="476">
          <cell r="F476" t="str">
            <v>20RW1RD</v>
          </cell>
          <cell r="G476" t="str">
            <v>1-20 GL WKLY SVC ROAD</v>
          </cell>
          <cell r="H476">
            <v>13.11</v>
          </cell>
        </row>
        <row r="477">
          <cell r="F477" t="str">
            <v>20RW1WIN</v>
          </cell>
          <cell r="G477" t="str">
            <v>1-20 GL WKLY SVC WALK IN</v>
          </cell>
          <cell r="H477">
            <v>14.39</v>
          </cell>
        </row>
        <row r="478">
          <cell r="F478" t="str">
            <v>32CM1DIN</v>
          </cell>
          <cell r="G478" t="str">
            <v>1-32 GL/MNTH SVC DRIVE IN</v>
          </cell>
          <cell r="H478">
            <v>7.51</v>
          </cell>
        </row>
        <row r="479">
          <cell r="F479" t="str">
            <v>32CM1RD</v>
          </cell>
          <cell r="G479" t="str">
            <v>1-32 GL/MONTH SVC ROAD</v>
          </cell>
          <cell r="H479">
            <v>6.86</v>
          </cell>
        </row>
        <row r="480">
          <cell r="F480" t="str">
            <v>32CM1WIN</v>
          </cell>
          <cell r="G480" t="str">
            <v>1-32 GL/MONTH SVC WALK IN</v>
          </cell>
          <cell r="H480">
            <v>7</v>
          </cell>
        </row>
        <row r="481">
          <cell r="F481" t="str">
            <v>32CMCNTDIN</v>
          </cell>
          <cell r="G481" t="str">
            <v>32 GL BY COUNT DRIVE IN</v>
          </cell>
          <cell r="H481">
            <v>4.01</v>
          </cell>
        </row>
        <row r="482">
          <cell r="F482" t="str">
            <v>32CMCNTRD</v>
          </cell>
          <cell r="G482" t="str">
            <v>32 GL BY COUNT ROAD</v>
          </cell>
          <cell r="H482">
            <v>3.36</v>
          </cell>
        </row>
        <row r="483">
          <cell r="F483" t="str">
            <v>32CMCNTWIN</v>
          </cell>
          <cell r="G483" t="str">
            <v>32 GL BY COUNT WALK IN</v>
          </cell>
          <cell r="H483">
            <v>3.5</v>
          </cell>
        </row>
        <row r="484">
          <cell r="F484" t="str">
            <v>32COCDIN</v>
          </cell>
          <cell r="G484" t="str">
            <v>32 GL/OC SVC DRIVE IN</v>
          </cell>
          <cell r="H484">
            <v>7.55</v>
          </cell>
        </row>
        <row r="485">
          <cell r="F485" t="str">
            <v>32COCPU</v>
          </cell>
          <cell r="G485" t="str">
            <v>1-32 GL CAN ON CALL</v>
          </cell>
          <cell r="H485">
            <v>7.55</v>
          </cell>
        </row>
        <row r="486">
          <cell r="F486" t="str">
            <v>32COCRD</v>
          </cell>
          <cell r="G486" t="str">
            <v>32 GL/OC SVC AT ROAD</v>
          </cell>
          <cell r="H486">
            <v>7.55</v>
          </cell>
        </row>
        <row r="487">
          <cell r="F487" t="str">
            <v>32COCWIN</v>
          </cell>
          <cell r="G487" t="str">
            <v>32 GL/OC WALK IN</v>
          </cell>
          <cell r="H487">
            <v>7.55</v>
          </cell>
        </row>
        <row r="488">
          <cell r="F488" t="str">
            <v>32CW1DIN</v>
          </cell>
          <cell r="G488" t="str">
            <v>1-32 GL WKLY SVC DRIVE IN</v>
          </cell>
          <cell r="H488">
            <v>19.61</v>
          </cell>
        </row>
        <row r="489">
          <cell r="F489" t="str">
            <v>32CW1RD</v>
          </cell>
          <cell r="G489" t="str">
            <v>1-32 GL WKLY SVC ROAD</v>
          </cell>
          <cell r="H489">
            <v>17.350000000000001</v>
          </cell>
        </row>
        <row r="490">
          <cell r="F490" t="str">
            <v>32CW1WIN</v>
          </cell>
          <cell r="G490" t="str">
            <v>1-32 GL WKLY SVC WALK IN</v>
          </cell>
          <cell r="H490">
            <v>17.57</v>
          </cell>
        </row>
        <row r="491">
          <cell r="F491" t="str">
            <v>32CW2DIN</v>
          </cell>
          <cell r="G491" t="str">
            <v>2-32 GL WKLY SVC DRIVE IN</v>
          </cell>
          <cell r="H491">
            <v>26.48</v>
          </cell>
        </row>
        <row r="492">
          <cell r="F492" t="str">
            <v>32CW2RD</v>
          </cell>
          <cell r="G492" t="str">
            <v>2-32 GL WKLY SVC ROAD</v>
          </cell>
          <cell r="H492">
            <v>25.12</v>
          </cell>
        </row>
        <row r="493">
          <cell r="F493" t="str">
            <v>32CW2WIN</v>
          </cell>
          <cell r="G493" t="str">
            <v>2-32 GL WKLY SVC WALK IN</v>
          </cell>
          <cell r="H493">
            <v>24.44</v>
          </cell>
        </row>
        <row r="494">
          <cell r="F494" t="str">
            <v>32CW3DIN</v>
          </cell>
          <cell r="G494" t="str">
            <v>3-32 GL WKLY SVC DRIVE IN</v>
          </cell>
          <cell r="H494">
            <v>36.36</v>
          </cell>
        </row>
        <row r="495">
          <cell r="F495" t="str">
            <v>32CW3RD</v>
          </cell>
          <cell r="G495" t="str">
            <v>3-32 GL WKLY SVC RD</v>
          </cell>
          <cell r="H495">
            <v>36.29</v>
          </cell>
        </row>
        <row r="496">
          <cell r="F496" t="str">
            <v>32CW3WIN</v>
          </cell>
          <cell r="G496" t="str">
            <v>3-32 GL WKLY SVC WALK IN</v>
          </cell>
          <cell r="H496">
            <v>34.32</v>
          </cell>
        </row>
        <row r="497">
          <cell r="F497" t="str">
            <v>32CW4DIN</v>
          </cell>
          <cell r="G497" t="str">
            <v>4-32 GL WKLY SVC DRIVE IN</v>
          </cell>
          <cell r="H497">
            <v>44</v>
          </cell>
        </row>
        <row r="498">
          <cell r="F498" t="str">
            <v>32CW4RD</v>
          </cell>
          <cell r="G498" t="str">
            <v>4-32 GL WKLY SVC ROAD</v>
          </cell>
          <cell r="H498">
            <v>44.98</v>
          </cell>
        </row>
        <row r="499">
          <cell r="F499" t="str">
            <v>32CW4WIN</v>
          </cell>
          <cell r="G499" t="str">
            <v>4-32 GL WKLY SVC WALK IN</v>
          </cell>
          <cell r="H499">
            <v>41.96</v>
          </cell>
        </row>
        <row r="500">
          <cell r="F500" t="str">
            <v>32CW5DIN</v>
          </cell>
          <cell r="G500" t="str">
            <v>5-32 GL WKLY SVC DRIVE IN</v>
          </cell>
          <cell r="H500">
            <v>54.82</v>
          </cell>
        </row>
        <row r="501">
          <cell r="F501" t="str">
            <v>32CW5RD</v>
          </cell>
          <cell r="G501" t="str">
            <v>5-32 GL WKLY SVC ROAD</v>
          </cell>
          <cell r="H501">
            <v>57.18</v>
          </cell>
        </row>
        <row r="502">
          <cell r="F502" t="str">
            <v>32CW5WIN</v>
          </cell>
          <cell r="G502" t="str">
            <v>5-32 GL WKLY SVC WALK IN</v>
          </cell>
          <cell r="H502">
            <v>52.78</v>
          </cell>
        </row>
        <row r="503">
          <cell r="F503" t="str">
            <v>32CW6RD</v>
          </cell>
          <cell r="G503" t="str">
            <v>6-32 GL WEEKLY SVC RD</v>
          </cell>
          <cell r="H503">
            <v>68.83</v>
          </cell>
        </row>
        <row r="504">
          <cell r="F504" t="str">
            <v>32RE1</v>
          </cell>
          <cell r="G504" t="str">
            <v>1-32 GAL CAN-EOW SVC</v>
          </cell>
          <cell r="H504">
            <v>26.76</v>
          </cell>
        </row>
        <row r="505">
          <cell r="F505" t="str">
            <v>32RE1LIDIN</v>
          </cell>
          <cell r="G505" t="str">
            <v>1-32 GL EOW SVC DRIVE IN</v>
          </cell>
          <cell r="H505">
            <v>14.1</v>
          </cell>
        </row>
        <row r="506">
          <cell r="F506" t="str">
            <v>32RE1LIRD</v>
          </cell>
          <cell r="G506" t="str">
            <v>1-32 GL EOWVC ROAD</v>
          </cell>
          <cell r="H506">
            <v>12.75</v>
          </cell>
        </row>
        <row r="507">
          <cell r="F507" t="str">
            <v>32RE1LIWIN</v>
          </cell>
          <cell r="G507" t="str">
            <v>1-32 GL EOW SVC WALK IN</v>
          </cell>
          <cell r="H507">
            <v>13.07</v>
          </cell>
        </row>
        <row r="508">
          <cell r="F508" t="str">
            <v>32RM1</v>
          </cell>
          <cell r="G508" t="str">
            <v>1-32 GAL CAN-MONTHLY SVC</v>
          </cell>
          <cell r="H508">
            <v>14.4</v>
          </cell>
        </row>
        <row r="509">
          <cell r="F509" t="str">
            <v>32ROCPU</v>
          </cell>
          <cell r="G509" t="str">
            <v>1-32 GAL CAN-ON CALL SVC</v>
          </cell>
          <cell r="H509">
            <v>7.55</v>
          </cell>
        </row>
        <row r="510">
          <cell r="F510" t="str">
            <v>32RW1</v>
          </cell>
          <cell r="G510" t="str">
            <v>1-32 GAL CAN-WEEKLY SVC</v>
          </cell>
          <cell r="H510">
            <v>34.700000000000003</v>
          </cell>
        </row>
        <row r="511">
          <cell r="F511" t="str">
            <v>32RW2</v>
          </cell>
          <cell r="G511" t="str">
            <v>2-32 GAL CANS-WEEKLY SVC</v>
          </cell>
          <cell r="H511">
            <v>50.24</v>
          </cell>
        </row>
        <row r="512">
          <cell r="F512" t="str">
            <v>32RW3</v>
          </cell>
          <cell r="G512" t="str">
            <v>3-32 GAL CANS-WEEKLY SVC</v>
          </cell>
          <cell r="H512">
            <v>72.58</v>
          </cell>
        </row>
        <row r="513">
          <cell r="F513" t="str">
            <v>32RW4</v>
          </cell>
          <cell r="G513" t="str">
            <v>4-32 GAL CANS-WEEKLY SVC</v>
          </cell>
          <cell r="H513">
            <v>89.96</v>
          </cell>
        </row>
        <row r="514">
          <cell r="F514" t="str">
            <v>32RW5</v>
          </cell>
          <cell r="G514" t="str">
            <v>5-32 GAL CANS-WEEKLY SVC</v>
          </cell>
          <cell r="H514">
            <v>114.36</v>
          </cell>
        </row>
        <row r="515">
          <cell r="F515" t="str">
            <v>32RW6</v>
          </cell>
          <cell r="G515" t="str">
            <v>6-32 GAL CANS-WEEKLY SVC</v>
          </cell>
          <cell r="H515">
            <v>137.66</v>
          </cell>
        </row>
        <row r="516">
          <cell r="F516" t="str">
            <v>35RM1</v>
          </cell>
          <cell r="G516" t="str">
            <v>1-35 GAL MONTHLY</v>
          </cell>
          <cell r="H516">
            <v>7</v>
          </cell>
        </row>
        <row r="517">
          <cell r="F517" t="str">
            <v>45COVERSIZE</v>
          </cell>
          <cell r="G517" t="str">
            <v>45GL CAN - OVER SIZED</v>
          </cell>
          <cell r="H517">
            <v>4.1399999999999997</v>
          </cell>
        </row>
        <row r="518">
          <cell r="F518" t="str">
            <v>BULKYRWALKIN</v>
          </cell>
          <cell r="G518" t="str">
            <v>BULKY ITEM WALK IN</v>
          </cell>
          <cell r="H518">
            <v>3.05</v>
          </cell>
        </row>
        <row r="519">
          <cell r="F519" t="str">
            <v>CBRECYCL1.5YD</v>
          </cell>
          <cell r="G519" t="str">
            <v>CARD BOARD 1.5YD</v>
          </cell>
          <cell r="H519">
            <v>52.57</v>
          </cell>
        </row>
        <row r="520">
          <cell r="F520" t="str">
            <v>CBRECYCL1YD</v>
          </cell>
          <cell r="G520" t="str">
            <v>CARD BOARD 1YD</v>
          </cell>
          <cell r="H520">
            <v>51.58</v>
          </cell>
        </row>
        <row r="521">
          <cell r="F521" t="str">
            <v>CBRECYCL2YD</v>
          </cell>
          <cell r="G521" t="str">
            <v>CARD BOARD 2YD</v>
          </cell>
          <cell r="H521">
            <v>55.08</v>
          </cell>
        </row>
        <row r="522">
          <cell r="F522" t="str">
            <v>CDEL</v>
          </cell>
          <cell r="G522" t="str">
            <v>CONTAINER DELIVERY CHARGE</v>
          </cell>
          <cell r="H522">
            <v>109.2</v>
          </cell>
        </row>
        <row r="523">
          <cell r="F523" t="str">
            <v>CDRIVEIN</v>
          </cell>
          <cell r="G523" t="str">
            <v>DRIVE IN SERVICE</v>
          </cell>
          <cell r="H523">
            <v>4.5599999999999996</v>
          </cell>
        </row>
        <row r="524">
          <cell r="F524" t="str">
            <v>CEX</v>
          </cell>
          <cell r="G524" t="str">
            <v>EXTRA CANS</v>
          </cell>
          <cell r="H524">
            <v>3.77</v>
          </cell>
        </row>
        <row r="525">
          <cell r="F525" t="str">
            <v>CEXR</v>
          </cell>
          <cell r="G525" t="str">
            <v>EXTRA CAN</v>
          </cell>
          <cell r="H525">
            <v>3.77</v>
          </cell>
        </row>
        <row r="526">
          <cell r="F526" t="str">
            <v>CONTRENTMO</v>
          </cell>
          <cell r="G526" t="str">
            <v>MONTHLY STORAGE CONT RENT</v>
          </cell>
          <cell r="H526">
            <v>85</v>
          </cell>
        </row>
        <row r="527">
          <cell r="F527" t="str">
            <v>CPHAUL1</v>
          </cell>
          <cell r="G527" t="str">
            <v>1-OAK HARBOR</v>
          </cell>
          <cell r="H527">
            <v>128.6</v>
          </cell>
        </row>
        <row r="528">
          <cell r="F528" t="str">
            <v>CPHAUL2</v>
          </cell>
          <cell r="G528" t="str">
            <v>2-OAK HARBOR</v>
          </cell>
          <cell r="H528">
            <v>128.6</v>
          </cell>
        </row>
        <row r="529">
          <cell r="F529" t="str">
            <v>CPHAUL3</v>
          </cell>
          <cell r="G529" t="str">
            <v>3-OAK HARBOR</v>
          </cell>
          <cell r="H529">
            <v>128.6</v>
          </cell>
        </row>
        <row r="530">
          <cell r="F530" t="str">
            <v>CPHAUL35</v>
          </cell>
          <cell r="G530" t="str">
            <v>35YD COMPACTOR-HAUL</v>
          </cell>
          <cell r="H530">
            <v>176.9</v>
          </cell>
        </row>
        <row r="531">
          <cell r="F531" t="str">
            <v>CPHAUL4</v>
          </cell>
          <cell r="G531" t="str">
            <v>4-OAK HARBOR</v>
          </cell>
          <cell r="H531">
            <v>128.6</v>
          </cell>
        </row>
        <row r="532">
          <cell r="F532" t="str">
            <v>CPHAUL5</v>
          </cell>
          <cell r="G532" t="str">
            <v>5-BAYVIEW</v>
          </cell>
          <cell r="H532">
            <v>143.5</v>
          </cell>
        </row>
        <row r="533">
          <cell r="F533" t="str">
            <v>CPHAUL6</v>
          </cell>
          <cell r="G533" t="str">
            <v>6-BAYVIEW</v>
          </cell>
          <cell r="H533">
            <v>143.5</v>
          </cell>
        </row>
        <row r="534">
          <cell r="F534" t="str">
            <v>CPHAUL7</v>
          </cell>
          <cell r="G534" t="str">
            <v>7-BAYVIEW</v>
          </cell>
          <cell r="H534">
            <v>143.5</v>
          </cell>
        </row>
        <row r="535">
          <cell r="F535" t="str">
            <v>CPHAUL8</v>
          </cell>
          <cell r="G535" t="str">
            <v>8-BAYVIEW</v>
          </cell>
          <cell r="H535">
            <v>87.3</v>
          </cell>
        </row>
        <row r="536">
          <cell r="F536" t="str">
            <v>CWALKIN</v>
          </cell>
          <cell r="G536" t="str">
            <v>WALK IN SERVICE</v>
          </cell>
          <cell r="H536">
            <v>2.31</v>
          </cell>
        </row>
        <row r="537">
          <cell r="F537" t="str">
            <v>DISPAPPL</v>
          </cell>
          <cell r="G537" t="str">
            <v>DUMP FEE - APPLIANCE</v>
          </cell>
          <cell r="H537">
            <v>22.5</v>
          </cell>
        </row>
        <row r="538">
          <cell r="F538" t="str">
            <v>DISPCOMPACTEDMSW</v>
          </cell>
          <cell r="G538" t="str">
            <v>DUMP FEE - COMPR/GROCERY</v>
          </cell>
          <cell r="H538">
            <v>109</v>
          </cell>
        </row>
        <row r="539">
          <cell r="F539" t="str">
            <v>DISPDEMO</v>
          </cell>
          <cell r="G539" t="str">
            <v>DUMP FEE - REG TON</v>
          </cell>
          <cell r="H539">
            <v>136</v>
          </cell>
        </row>
        <row r="540">
          <cell r="F540" t="str">
            <v>DISPHTH</v>
          </cell>
          <cell r="G540" t="str">
            <v>DUMP FEE - HARD TO HANDLE</v>
          </cell>
          <cell r="H540">
            <v>170</v>
          </cell>
        </row>
        <row r="541">
          <cell r="F541" t="str">
            <v>DISPRO</v>
          </cell>
          <cell r="G541" t="str">
            <v>DUMP FEE - MSW</v>
          </cell>
          <cell r="H541">
            <v>115</v>
          </cell>
        </row>
        <row r="542">
          <cell r="F542" t="str">
            <v>DISPYARD/GARDEN DEBRIS</v>
          </cell>
          <cell r="G542" t="str">
            <v>DUMP FEE - WOOD</v>
          </cell>
          <cell r="H542">
            <v>80</v>
          </cell>
        </row>
        <row r="543">
          <cell r="F543" t="str">
            <v>EXTRAPACK</v>
          </cell>
          <cell r="G543" t="str">
            <v>EXTRA PACK</v>
          </cell>
          <cell r="H543">
            <v>18.48</v>
          </cell>
        </row>
        <row r="544">
          <cell r="F544" t="str">
            <v>EXTRAPACKR</v>
          </cell>
          <cell r="G544" t="str">
            <v>EXTRAPACK RESIDENTIAL</v>
          </cell>
          <cell r="H544">
            <v>18.48</v>
          </cell>
        </row>
        <row r="545">
          <cell r="F545" t="str">
            <v>MXWSTPAPER</v>
          </cell>
          <cell r="G545" t="str">
            <v>MIXED WASTE PAPER PER BAG</v>
          </cell>
          <cell r="H545">
            <v>5.68</v>
          </cell>
        </row>
        <row r="546">
          <cell r="F546" t="str">
            <v>NAVYREPLCAN</v>
          </cell>
          <cell r="G546" t="str">
            <v>NAVY CAN REPLACEMENT</v>
          </cell>
          <cell r="H546">
            <v>56.21</v>
          </cell>
        </row>
        <row r="547">
          <cell r="F547" t="str">
            <v>NSF FEES</v>
          </cell>
          <cell r="G547" t="str">
            <v>RETURNED CHECK FEE</v>
          </cell>
          <cell r="H547">
            <v>10.5</v>
          </cell>
        </row>
        <row r="548">
          <cell r="F548" t="str">
            <v>OFOWCCAN</v>
          </cell>
          <cell r="G548" t="str">
            <v>OVERFILL/OVERWEIGHT CAN C</v>
          </cell>
          <cell r="H548">
            <v>4.1399999999999997</v>
          </cell>
        </row>
        <row r="549">
          <cell r="F549" t="str">
            <v>OFOWR1.5YD</v>
          </cell>
          <cell r="G549" t="str">
            <v>OVERFILL/WEIGHT CHG 1.5YD</v>
          </cell>
          <cell r="H549">
            <v>54.42</v>
          </cell>
        </row>
        <row r="550">
          <cell r="F550" t="str">
            <v>OFOWR1YD</v>
          </cell>
          <cell r="G550" t="str">
            <v>OVERFILL/WEIGHT CHG 1YD</v>
          </cell>
          <cell r="H550">
            <v>36.49</v>
          </cell>
        </row>
        <row r="551">
          <cell r="F551" t="str">
            <v>OFOWR2YD</v>
          </cell>
          <cell r="G551" t="str">
            <v>OVERFILL/WEIGHT CHG 2YD</v>
          </cell>
          <cell r="H551">
            <v>72.739999999999995</v>
          </cell>
        </row>
        <row r="552">
          <cell r="F552" t="str">
            <v>OFOWRCAN</v>
          </cell>
          <cell r="G552" t="str">
            <v>OVERFILL/WEIGHT CHG CAN</v>
          </cell>
          <cell r="H552">
            <v>4.1399999999999997</v>
          </cell>
        </row>
        <row r="553">
          <cell r="F553" t="str">
            <v>R1.5YD1W</v>
          </cell>
          <cell r="G553" t="str">
            <v>1.5YD CONT 1xWEEKLY SVC</v>
          </cell>
          <cell r="H553">
            <v>140.22</v>
          </cell>
        </row>
        <row r="554">
          <cell r="F554" t="str">
            <v>R1.5YD2W</v>
          </cell>
          <cell r="G554" t="str">
            <v>1.5YD CONT 2xWEEKLY SVC</v>
          </cell>
          <cell r="H554">
            <v>266.18</v>
          </cell>
        </row>
        <row r="555">
          <cell r="F555" t="str">
            <v>R1.5YD3W</v>
          </cell>
          <cell r="G555" t="str">
            <v>1.5YD CONT 3xWEEKLY SVC</v>
          </cell>
          <cell r="H555">
            <v>392.14</v>
          </cell>
        </row>
        <row r="556">
          <cell r="F556" t="str">
            <v>R1.5YD5W</v>
          </cell>
          <cell r="G556" t="str">
            <v>1.5YD CONT 5xWEEKLY SVC</v>
          </cell>
          <cell r="H556">
            <v>644.05999999999995</v>
          </cell>
        </row>
        <row r="557">
          <cell r="F557" t="str">
            <v>R1YD1W</v>
          </cell>
          <cell r="G557" t="str">
            <v>1YD CONT 1xWEEKLY SVC</v>
          </cell>
          <cell r="H557">
            <v>98.85</v>
          </cell>
        </row>
        <row r="558">
          <cell r="F558" t="str">
            <v>R1YD2W</v>
          </cell>
          <cell r="G558" t="str">
            <v>1YD CONT 2xWEEKLY SVC</v>
          </cell>
          <cell r="H558">
            <v>183.68</v>
          </cell>
        </row>
        <row r="559">
          <cell r="F559" t="str">
            <v>R1YD3W</v>
          </cell>
          <cell r="G559" t="str">
            <v>1YD CONT 3xWEEKLY SVC</v>
          </cell>
          <cell r="H559">
            <v>268.5</v>
          </cell>
        </row>
        <row r="560">
          <cell r="F560" t="str">
            <v>R1YD4W</v>
          </cell>
          <cell r="G560" t="str">
            <v>1YD CONT 4xWEEKLY SVC</v>
          </cell>
          <cell r="H560">
            <v>353.33</v>
          </cell>
        </row>
        <row r="561">
          <cell r="F561" t="str">
            <v>R1YD5W</v>
          </cell>
          <cell r="G561" t="str">
            <v>1YD CONT 5xWEEKLY SVC</v>
          </cell>
          <cell r="H561">
            <v>438.15</v>
          </cell>
        </row>
        <row r="562">
          <cell r="F562" t="str">
            <v>R2YD1W</v>
          </cell>
          <cell r="G562" t="str">
            <v>2YD CONT 1xWEEKLY SVC</v>
          </cell>
          <cell r="H562">
            <v>182.91</v>
          </cell>
        </row>
        <row r="563">
          <cell r="F563" t="str">
            <v>R2YD2W</v>
          </cell>
          <cell r="G563" t="str">
            <v>2YD CONT 2xWEEKLY SVC</v>
          </cell>
          <cell r="H563">
            <v>348.05</v>
          </cell>
        </row>
        <row r="564">
          <cell r="F564" t="str">
            <v>R2YD3W</v>
          </cell>
          <cell r="G564" t="str">
            <v>2YD CONT 3xWEEKLY SVC</v>
          </cell>
          <cell r="H564">
            <v>513.20000000000005</v>
          </cell>
        </row>
        <row r="565">
          <cell r="F565" t="str">
            <v>R2YD4W</v>
          </cell>
          <cell r="G565" t="str">
            <v>2YD CONT 4xWEEKLY SVC</v>
          </cell>
          <cell r="H565">
            <v>678.34</v>
          </cell>
        </row>
        <row r="566">
          <cell r="F566" t="str">
            <v>R2YD5W</v>
          </cell>
          <cell r="G566" t="str">
            <v>2YD CONT 5xWEEKLY SVC</v>
          </cell>
          <cell r="H566">
            <v>843.49</v>
          </cell>
        </row>
        <row r="567">
          <cell r="F567" t="str">
            <v>RDRIVEIN</v>
          </cell>
          <cell r="G567" t="str">
            <v>DRIVE IN SERVICE</v>
          </cell>
          <cell r="H567">
            <v>9.1199999999999992</v>
          </cell>
        </row>
        <row r="568">
          <cell r="F568" t="str">
            <v>RECYHAUL1</v>
          </cell>
          <cell r="G568" t="str">
            <v>1YD RECYCLE CONT</v>
          </cell>
          <cell r="H568">
            <v>97.91</v>
          </cell>
        </row>
        <row r="569">
          <cell r="F569" t="str">
            <v>RECYHAUL1.5</v>
          </cell>
          <cell r="G569" t="str">
            <v>1.5YD RECYCLE CONT</v>
          </cell>
          <cell r="H569">
            <v>137.97999999999999</v>
          </cell>
        </row>
        <row r="570">
          <cell r="F570" t="str">
            <v>RECYHAUL2</v>
          </cell>
          <cell r="G570" t="str">
            <v>2YD RECYCLE CONT</v>
          </cell>
          <cell r="H570">
            <v>180.79</v>
          </cell>
        </row>
        <row r="571">
          <cell r="F571" t="str">
            <v>RECYHAUL20</v>
          </cell>
          <cell r="G571" t="str">
            <v>20YD RECYCLE BOX HAUL</v>
          </cell>
          <cell r="H571">
            <v>71.900000000000006</v>
          </cell>
        </row>
        <row r="572">
          <cell r="F572" t="str">
            <v>recyonlypre</v>
          </cell>
          <cell r="G572" t="str">
            <v>RECYCLE SERVICE ONLY</v>
          </cell>
          <cell r="H572">
            <v>35.1</v>
          </cell>
        </row>
        <row r="573">
          <cell r="F573" t="str">
            <v>RECYPERUNIT</v>
          </cell>
          <cell r="G573" t="str">
            <v>RECYCLE SERVICE</v>
          </cell>
          <cell r="H573">
            <v>1.2</v>
          </cell>
        </row>
        <row r="574">
          <cell r="F574" t="str">
            <v>REMOVECONT</v>
          </cell>
          <cell r="G574" t="str">
            <v>COMM CONTAINER REMOVAL</v>
          </cell>
          <cell r="H574">
            <v>27.38</v>
          </cell>
        </row>
        <row r="575">
          <cell r="F575" t="str">
            <v>REMOVESTOR</v>
          </cell>
          <cell r="G575" t="str">
            <v>STORAGE CONT REMOVAL</v>
          </cell>
          <cell r="H575">
            <v>66.400000000000006</v>
          </cell>
        </row>
        <row r="576">
          <cell r="F576" t="str">
            <v>RESTART</v>
          </cell>
          <cell r="G576" t="str">
            <v>SERVICE RESTART FEE</v>
          </cell>
          <cell r="H576">
            <v>10.5</v>
          </cell>
        </row>
        <row r="577">
          <cell r="F577" t="str">
            <v>RESTARTC</v>
          </cell>
          <cell r="G577" t="str">
            <v>COMM RESTART FEE</v>
          </cell>
          <cell r="H577">
            <v>10.5</v>
          </cell>
        </row>
        <row r="578">
          <cell r="F578" t="str">
            <v>ROHAUL10DSH</v>
          </cell>
          <cell r="G578" t="str">
            <v>10 YD RO DAILY SHORT HAUL</v>
          </cell>
          <cell r="H578">
            <v>118.2</v>
          </cell>
        </row>
        <row r="579">
          <cell r="F579" t="str">
            <v>ROHAUL10LH</v>
          </cell>
          <cell r="G579" t="str">
            <v>10 YD RO DAILY LONG HAUL</v>
          </cell>
          <cell r="H579">
            <v>162.19999999999999</v>
          </cell>
        </row>
        <row r="580">
          <cell r="F580" t="str">
            <v>ROHAUL20DSH</v>
          </cell>
          <cell r="G580" t="str">
            <v xml:space="preserve">20YD RO DAILY SHORT HAUL </v>
          </cell>
          <cell r="H580">
            <v>118.2</v>
          </cell>
        </row>
        <row r="581">
          <cell r="F581" t="str">
            <v>ROHAUL20LH</v>
          </cell>
          <cell r="G581" t="str">
            <v>20YD RO DAILY LONG HAUL</v>
          </cell>
          <cell r="H581">
            <v>162.19999999999999</v>
          </cell>
        </row>
        <row r="582">
          <cell r="F582" t="str">
            <v>ROHAUL20MLH</v>
          </cell>
          <cell r="G582" t="str">
            <v>20YD RO MNTHLY LONG HAUL</v>
          </cell>
          <cell r="H582">
            <v>300.5</v>
          </cell>
        </row>
        <row r="583">
          <cell r="F583" t="str">
            <v>ROHAUL20MSH</v>
          </cell>
          <cell r="G583" t="str">
            <v>20YD RO MNTHLY SHORT HAUL</v>
          </cell>
          <cell r="H583">
            <v>256.39999999999998</v>
          </cell>
        </row>
        <row r="584">
          <cell r="F584" t="str">
            <v>ROMILE</v>
          </cell>
          <cell r="G584" t="str">
            <v>ROLL OFF-MILEAGE</v>
          </cell>
          <cell r="H584">
            <v>5.35</v>
          </cell>
        </row>
        <row r="585">
          <cell r="F585" t="str">
            <v>RORENT10D</v>
          </cell>
          <cell r="G585" t="str">
            <v>10YD ROLL OFF DAILY RENT</v>
          </cell>
          <cell r="H585">
            <v>5.99</v>
          </cell>
        </row>
        <row r="586">
          <cell r="F586" t="str">
            <v>RORENT10MLH</v>
          </cell>
          <cell r="G586" t="str">
            <v>10 YD RO MO RENT LONG HAU</v>
          </cell>
          <cell r="H586">
            <v>300.45</v>
          </cell>
        </row>
        <row r="587">
          <cell r="F587" t="str">
            <v>RORENT10MSH</v>
          </cell>
          <cell r="G587" t="str">
            <v>10 YD RO MO RENT SHORT HA</v>
          </cell>
          <cell r="H587">
            <v>256.45</v>
          </cell>
        </row>
        <row r="588">
          <cell r="F588" t="str">
            <v>RORENT20D</v>
          </cell>
          <cell r="G588" t="str">
            <v>20YD ROLL OFF-DAILY RENT</v>
          </cell>
          <cell r="H588">
            <v>5.99</v>
          </cell>
        </row>
        <row r="589">
          <cell r="F589" t="str">
            <v>RORENT20M</v>
          </cell>
          <cell r="G589" t="str">
            <v>20YD ROLL OFF-MNTHLY RENT</v>
          </cell>
          <cell r="H589">
            <v>138.25</v>
          </cell>
        </row>
        <row r="590">
          <cell r="F590" t="str">
            <v>RORENT20MSTG</v>
          </cell>
          <cell r="G590" t="str">
            <v>STORAGE MONTHLY RATE</v>
          </cell>
          <cell r="H590">
            <v>85</v>
          </cell>
        </row>
        <row r="591">
          <cell r="F591" t="str">
            <v>RORENT30D</v>
          </cell>
          <cell r="G591" t="str">
            <v>30YD ROLL OFF-DAILY RENT</v>
          </cell>
          <cell r="H591">
            <v>5.99</v>
          </cell>
        </row>
        <row r="592">
          <cell r="F592" t="str">
            <v>RORENT30M</v>
          </cell>
          <cell r="G592" t="str">
            <v>30YD ROLL OFF-MNTHLY RENT</v>
          </cell>
          <cell r="H592">
            <v>146.22</v>
          </cell>
        </row>
        <row r="593">
          <cell r="F593" t="str">
            <v>RORENT40D</v>
          </cell>
          <cell r="G593" t="str">
            <v>40YD ROLL OFF-DAILY RENT</v>
          </cell>
          <cell r="H593">
            <v>5.99</v>
          </cell>
        </row>
        <row r="594">
          <cell r="F594" t="str">
            <v>RORENT40M</v>
          </cell>
          <cell r="G594" t="str">
            <v>40YD ROLL OFF-MNTHLY RENT</v>
          </cell>
          <cell r="H594">
            <v>146.22</v>
          </cell>
        </row>
        <row r="595">
          <cell r="F595" t="str">
            <v>RWALKIN</v>
          </cell>
          <cell r="G595" t="str">
            <v>WALK IN SERVICE</v>
          </cell>
          <cell r="H595">
            <v>4.62</v>
          </cell>
        </row>
        <row r="596">
          <cell r="F596" t="str">
            <v>SCALEFEE</v>
          </cell>
          <cell r="G596" t="str">
            <v>SCALE FEE</v>
          </cell>
          <cell r="H596">
            <v>7.24</v>
          </cell>
        </row>
        <row r="597">
          <cell r="F597" t="str">
            <v>SP</v>
          </cell>
          <cell r="G597" t="str">
            <v>SPECIAL PICKUP</v>
          </cell>
          <cell r="H597">
            <v>6.8</v>
          </cell>
        </row>
        <row r="598">
          <cell r="F598" t="str">
            <v>SPDIN</v>
          </cell>
          <cell r="G598" t="str">
            <v>SPECIAL P/U DRIVE IN</v>
          </cell>
          <cell r="H598">
            <v>7.55</v>
          </cell>
        </row>
        <row r="599">
          <cell r="F599" t="str">
            <v>SPRD</v>
          </cell>
          <cell r="G599" t="str">
            <v>SPECIAL P/U AT THE ROAD</v>
          </cell>
          <cell r="H599">
            <v>7.55</v>
          </cell>
        </row>
        <row r="600">
          <cell r="F600" t="str">
            <v>SPWIN</v>
          </cell>
          <cell r="G600" t="str">
            <v>SPECIAL P/U WALK IN</v>
          </cell>
          <cell r="H600">
            <v>7.55</v>
          </cell>
        </row>
        <row r="601">
          <cell r="F601" t="str">
            <v>TRIPCCAN</v>
          </cell>
          <cell r="G601" t="str">
            <v>COMM RETURN TRIP</v>
          </cell>
          <cell r="H601">
            <v>15.75</v>
          </cell>
        </row>
        <row r="602">
          <cell r="F602" t="str">
            <v>CDRIVEIN-2</v>
          </cell>
          <cell r="G602" t="str">
            <v>DRIVE IN SRVE OVER 125FT</v>
          </cell>
          <cell r="H602">
            <v>1.47</v>
          </cell>
        </row>
        <row r="603">
          <cell r="F603" t="str">
            <v>CDRIVEIN-PER MILE</v>
          </cell>
          <cell r="G603" t="str">
            <v>DRIVE IN SRVE OVER 1/10 MI</v>
          </cell>
          <cell r="H603">
            <v>0.31</v>
          </cell>
        </row>
        <row r="604">
          <cell r="F604" t="str">
            <v>OFOWR</v>
          </cell>
          <cell r="G604" t="str">
            <v xml:space="preserve">OVERFILL/OVERWEIGHT </v>
          </cell>
          <cell r="H604">
            <v>26.3</v>
          </cell>
        </row>
        <row r="605">
          <cell r="F605" t="str">
            <v>TRIPRCANS</v>
          </cell>
          <cell r="G605" t="str">
            <v>RETURN TRIP CAN OR UNIT</v>
          </cell>
          <cell r="H605">
            <v>5.25</v>
          </cell>
        </row>
        <row r="606">
          <cell r="F606" t="str">
            <v>TRIPR-RO</v>
          </cell>
          <cell r="G606" t="str">
            <v>RETURN TRIP ROLL OFF</v>
          </cell>
          <cell r="H606">
            <v>80</v>
          </cell>
        </row>
        <row r="607">
          <cell r="F607" t="str">
            <v>RDRIVEIN-2</v>
          </cell>
          <cell r="G607" t="str">
            <v>DRIVE IN SERVICE OVER 250FT</v>
          </cell>
          <cell r="H607">
            <v>9.86</v>
          </cell>
        </row>
        <row r="608">
          <cell r="F608" t="str">
            <v>RDRIVEIN-3</v>
          </cell>
          <cell r="G608" t="str">
            <v>DRIVE IN SERVICE OVER 1/10MI</v>
          </cell>
          <cell r="H608">
            <v>1.05</v>
          </cell>
        </row>
        <row r="609">
          <cell r="F609" t="str">
            <v>ROLLOUT CONTAINER</v>
          </cell>
          <cell r="G609" t="str">
            <v>CONTAINER ROLL OUT LESS THAN 125FT</v>
          </cell>
          <cell r="H609">
            <v>5.78</v>
          </cell>
        </row>
        <row r="610">
          <cell r="F610" t="str">
            <v>ROLLOUT CART</v>
          </cell>
          <cell r="G610" t="str">
            <v>CART ROLL OUT LESS THAN 25FT</v>
          </cell>
          <cell r="H610">
            <v>0.54</v>
          </cell>
        </row>
        <row r="611">
          <cell r="F611" t="str">
            <v>CCLEAN</v>
          </cell>
          <cell r="G611" t="str">
            <v>CLEAN CONTAINER</v>
          </cell>
          <cell r="H611">
            <v>29</v>
          </cell>
        </row>
      </sheetData>
      <sheetData sheetId="12" refreshError="1">
        <row r="2">
          <cell r="F2" t="str">
            <v>20RW1</v>
          </cell>
          <cell r="G2" t="str">
            <v>1-20 GAL CAN WEEKLY SVC</v>
          </cell>
          <cell r="H2">
            <v>29.29</v>
          </cell>
        </row>
        <row r="3">
          <cell r="F3" t="str">
            <v>20RW1DIN</v>
          </cell>
          <cell r="G3" t="str">
            <v>1-20 GL WKLY SVC DRIVE IN</v>
          </cell>
          <cell r="H3">
            <v>17.5</v>
          </cell>
        </row>
        <row r="4">
          <cell r="F4" t="str">
            <v>20RW1RD</v>
          </cell>
          <cell r="G4" t="str">
            <v>1-20 GL WKLY SVC ROAD</v>
          </cell>
          <cell r="H4">
            <v>13.97</v>
          </cell>
        </row>
        <row r="5">
          <cell r="F5" t="str">
            <v>20RW1WIN</v>
          </cell>
          <cell r="G5" t="str">
            <v>1-20 GL WKLY SVC WALK IN</v>
          </cell>
          <cell r="H5">
            <v>15.32</v>
          </cell>
        </row>
        <row r="6">
          <cell r="F6" t="str">
            <v>32CM1DIN</v>
          </cell>
          <cell r="G6" t="str">
            <v>1-32 GL/MNTH SVC DRIVE IN</v>
          </cell>
          <cell r="H6">
            <v>8</v>
          </cell>
        </row>
        <row r="7">
          <cell r="F7" t="str">
            <v>32CM1RD</v>
          </cell>
          <cell r="G7" t="str">
            <v>1-32 GL/MONTH SVC ROAD</v>
          </cell>
          <cell r="H7">
            <v>7.3</v>
          </cell>
        </row>
        <row r="8">
          <cell r="F8" t="str">
            <v>32CM1WIN</v>
          </cell>
          <cell r="G8" t="str">
            <v>1-32 GL/MONTH SVC WALK IN</v>
          </cell>
          <cell r="H8">
            <v>7.44</v>
          </cell>
        </row>
        <row r="9">
          <cell r="F9" t="str">
            <v>32CMCNTDIN</v>
          </cell>
          <cell r="G9" t="str">
            <v>32 GL BY COUNT DRIVE IN</v>
          </cell>
          <cell r="H9">
            <v>4.26</v>
          </cell>
        </row>
        <row r="10">
          <cell r="F10" t="str">
            <v>32CMCNTRD</v>
          </cell>
          <cell r="G10" t="str">
            <v>32 GL BY COUNT ROAD</v>
          </cell>
          <cell r="H10">
            <v>3.57</v>
          </cell>
        </row>
        <row r="11">
          <cell r="F11" t="str">
            <v>32CMCNTWIN</v>
          </cell>
          <cell r="G11" t="str">
            <v>32 GL BY COUNT WALK IN</v>
          </cell>
          <cell r="H11">
            <v>3.73</v>
          </cell>
        </row>
        <row r="12">
          <cell r="F12" t="str">
            <v>32COCDIN</v>
          </cell>
          <cell r="G12" t="str">
            <v>32 GL/OC SVC DRIVE IN</v>
          </cell>
          <cell r="H12">
            <v>8.0399999999999991</v>
          </cell>
        </row>
        <row r="13">
          <cell r="F13" t="str">
            <v>32COCPU</v>
          </cell>
          <cell r="G13" t="str">
            <v>1-32 GL CAN ON CALL</v>
          </cell>
          <cell r="H13">
            <v>8.0399999999999991</v>
          </cell>
        </row>
        <row r="14">
          <cell r="F14" t="str">
            <v>32COCRD</v>
          </cell>
          <cell r="G14" t="str">
            <v>32 GL/OC SVC AT ROAD</v>
          </cell>
          <cell r="H14">
            <v>8.0399999999999991</v>
          </cell>
        </row>
        <row r="15">
          <cell r="F15" t="str">
            <v>32COCWIN</v>
          </cell>
          <cell r="G15" t="str">
            <v>32 GL/OC WALK IN</v>
          </cell>
          <cell r="H15">
            <v>8.0399999999999991</v>
          </cell>
        </row>
        <row r="16">
          <cell r="F16" t="str">
            <v>32CW1DIN</v>
          </cell>
          <cell r="G16" t="str">
            <v>1-32 GL WKLY SVC DRIVE IN</v>
          </cell>
          <cell r="H16">
            <v>20.88</v>
          </cell>
        </row>
        <row r="17">
          <cell r="F17" t="str">
            <v>32CW1RD</v>
          </cell>
          <cell r="G17" t="str">
            <v>1-32 GL WKLY SVC ROAD</v>
          </cell>
          <cell r="H17">
            <v>18.47</v>
          </cell>
        </row>
        <row r="18">
          <cell r="F18" t="str">
            <v>32CW1WIN</v>
          </cell>
          <cell r="G18" t="str">
            <v>1-32 GL WKLY SVC WALK IN</v>
          </cell>
          <cell r="H18">
            <v>18.71</v>
          </cell>
        </row>
        <row r="19">
          <cell r="F19" t="str">
            <v>32CW2DIN</v>
          </cell>
          <cell r="G19" t="str">
            <v>2-32 GL WKLY SVC DRIVE IN</v>
          </cell>
          <cell r="H19">
            <v>28.19</v>
          </cell>
        </row>
        <row r="20">
          <cell r="F20" t="str">
            <v>32CW2RD</v>
          </cell>
          <cell r="G20" t="str">
            <v>2-32 GL WKLY SVC ROAD</v>
          </cell>
          <cell r="H20">
            <v>26.75</v>
          </cell>
        </row>
        <row r="21">
          <cell r="F21" t="str">
            <v>32CW2WIN</v>
          </cell>
          <cell r="G21" t="str">
            <v>2-32 GL WKLY SVC WALK IN</v>
          </cell>
          <cell r="H21">
            <v>26.03</v>
          </cell>
        </row>
        <row r="22">
          <cell r="F22" t="str">
            <v>32CW3DIN</v>
          </cell>
          <cell r="G22" t="str">
            <v>3-32 GL WKLY SVC DRIVE IN</v>
          </cell>
          <cell r="H22">
            <v>38.72</v>
          </cell>
        </row>
        <row r="23">
          <cell r="F23" t="str">
            <v>32CW3RD</v>
          </cell>
          <cell r="G23" t="str">
            <v>3-32 GL WKLY SVC RD</v>
          </cell>
          <cell r="H23">
            <v>38.65</v>
          </cell>
        </row>
        <row r="24">
          <cell r="F24" t="str">
            <v>32CW3WIN</v>
          </cell>
          <cell r="G24" t="str">
            <v>3-32 GL WKLY SVC WALK IN</v>
          </cell>
          <cell r="H24">
            <v>36.549999999999997</v>
          </cell>
        </row>
        <row r="25">
          <cell r="F25" t="str">
            <v>32CW4DIN</v>
          </cell>
          <cell r="G25" t="str">
            <v>4-32 GL WKLY SVC DRIVE IN</v>
          </cell>
          <cell r="H25">
            <v>46.85</v>
          </cell>
        </row>
        <row r="26">
          <cell r="F26" t="str">
            <v>32CW4RD</v>
          </cell>
          <cell r="G26" t="str">
            <v>4-32 GL WKLY SVC ROAD</v>
          </cell>
          <cell r="H26">
            <v>47.9</v>
          </cell>
        </row>
        <row r="27">
          <cell r="F27" t="str">
            <v>32CW4WIN</v>
          </cell>
          <cell r="G27" t="str">
            <v>4-32 GL WKLY SVC WALK IN</v>
          </cell>
          <cell r="H27">
            <v>44.69</v>
          </cell>
        </row>
        <row r="28">
          <cell r="F28" t="str">
            <v>32CW5DIN</v>
          </cell>
          <cell r="G28" t="str">
            <v>5-32 GL WKLY SVC DRIVE IN</v>
          </cell>
          <cell r="H28">
            <v>58.37</v>
          </cell>
        </row>
        <row r="29">
          <cell r="F29" t="str">
            <v>32CW5RD</v>
          </cell>
          <cell r="G29" t="str">
            <v>5-32 GL WKLY SVC ROAD</v>
          </cell>
          <cell r="H29">
            <v>60.89</v>
          </cell>
        </row>
        <row r="30">
          <cell r="F30" t="str">
            <v>32CW5WIN</v>
          </cell>
          <cell r="G30" t="str">
            <v>5-32 GL WKLY SVC WALK IN</v>
          </cell>
          <cell r="H30">
            <v>56.21</v>
          </cell>
        </row>
        <row r="31">
          <cell r="F31" t="str">
            <v>32CW6RD</v>
          </cell>
          <cell r="G31" t="str">
            <v>6-32 GL WEEKLY SVC RD</v>
          </cell>
          <cell r="H31">
            <v>73.290000000000006</v>
          </cell>
        </row>
        <row r="32">
          <cell r="F32" t="str">
            <v>32RE1</v>
          </cell>
          <cell r="G32" t="str">
            <v>1-32 GAL CAN-EOW SVC</v>
          </cell>
          <cell r="H32">
            <v>28.5</v>
          </cell>
        </row>
        <row r="33">
          <cell r="F33" t="str">
            <v>32RE1LIDIN</v>
          </cell>
          <cell r="G33" t="str">
            <v>1-32 GL EOW SVC DRIVE IN</v>
          </cell>
          <cell r="H33">
            <v>15.02</v>
          </cell>
        </row>
        <row r="34">
          <cell r="F34" t="str">
            <v>32RE1LIRD</v>
          </cell>
          <cell r="G34" t="str">
            <v>1-32 GL EOWVC ROAD</v>
          </cell>
          <cell r="H34">
            <v>13.57</v>
          </cell>
        </row>
        <row r="35">
          <cell r="F35" t="str">
            <v>32RE1LIWIN</v>
          </cell>
          <cell r="G35" t="str">
            <v>1-32 GL EOW SVC WALK IN</v>
          </cell>
          <cell r="H35">
            <v>13.93</v>
          </cell>
        </row>
        <row r="36">
          <cell r="F36" t="str">
            <v>32RM1</v>
          </cell>
          <cell r="G36" t="str">
            <v>1-32 GAL CAN-MONTHLY SVC</v>
          </cell>
          <cell r="H36">
            <v>15.33</v>
          </cell>
        </row>
        <row r="37">
          <cell r="F37" t="str">
            <v>32ROCPU</v>
          </cell>
          <cell r="G37" t="str">
            <v>1-32 GAL CAN-ON CALL SVC</v>
          </cell>
          <cell r="H37">
            <v>8.0399999999999991</v>
          </cell>
        </row>
        <row r="38">
          <cell r="F38" t="str">
            <v>32RW1</v>
          </cell>
          <cell r="G38" t="str">
            <v>1-32 GAL CAN-WEEKLY SVC</v>
          </cell>
          <cell r="H38">
            <v>36.950000000000003</v>
          </cell>
        </row>
        <row r="39">
          <cell r="F39" t="str">
            <v>32RW2</v>
          </cell>
          <cell r="G39" t="str">
            <v>2-32 GAL CANS-WEEKLY SVC</v>
          </cell>
          <cell r="H39">
            <v>53.49</v>
          </cell>
        </row>
        <row r="40">
          <cell r="F40" t="str">
            <v>32RW3</v>
          </cell>
          <cell r="G40" t="str">
            <v>3-32 GAL CANS-WEEKLY SVC</v>
          </cell>
          <cell r="H40">
            <v>77.28</v>
          </cell>
        </row>
        <row r="41">
          <cell r="F41" t="str">
            <v>32RW4</v>
          </cell>
          <cell r="G41" t="str">
            <v>4-32 GAL CANS-WEEKLY SVC</v>
          </cell>
          <cell r="H41">
            <v>95.8</v>
          </cell>
        </row>
        <row r="42">
          <cell r="F42" t="str">
            <v>32RW5</v>
          </cell>
          <cell r="G42" t="str">
            <v>5-32 GAL CANS-WEEKLY SVC</v>
          </cell>
          <cell r="H42">
            <v>121.77</v>
          </cell>
        </row>
        <row r="43">
          <cell r="F43" t="str">
            <v>32RW6</v>
          </cell>
          <cell r="G43" t="str">
            <v>6-32 GAL CANS-WEEKLY SVC</v>
          </cell>
          <cell r="H43">
            <v>146.59</v>
          </cell>
        </row>
        <row r="44">
          <cell r="F44" t="str">
            <v>35RM1</v>
          </cell>
          <cell r="G44" t="str">
            <v>1-35 GAL MONTHLY</v>
          </cell>
          <cell r="H44">
            <v>7.44</v>
          </cell>
        </row>
        <row r="45">
          <cell r="F45" t="str">
            <v>45COVERSIZE</v>
          </cell>
          <cell r="G45" t="str">
            <v>45GL CAN - OVER SIZED</v>
          </cell>
          <cell r="H45">
            <v>4.4000000000000004</v>
          </cell>
        </row>
        <row r="46">
          <cell r="F46" t="str">
            <v>C641WNAVY</v>
          </cell>
          <cell r="G46" t="str">
            <v>1-64 GAL CART 1XWEEK NAVY</v>
          </cell>
          <cell r="H46">
            <v>12.29</v>
          </cell>
        </row>
        <row r="47">
          <cell r="F47" t="str">
            <v>C641WNAVY-TAXED</v>
          </cell>
          <cell r="G47" t="str">
            <v>1-64 GL CART 1XW NAVY TAX</v>
          </cell>
          <cell r="H47">
            <v>12.29</v>
          </cell>
        </row>
        <row r="48">
          <cell r="F48" t="str">
            <v>C96RCYEOWNAVY</v>
          </cell>
          <cell r="G48" t="str">
            <v>96 GAL CART RCY EOW NAVY</v>
          </cell>
          <cell r="H48">
            <v>8.02</v>
          </cell>
        </row>
        <row r="49">
          <cell r="F49" t="str">
            <v>C96RCYEOWNAVY-TAXED</v>
          </cell>
          <cell r="G49" t="str">
            <v>96G CART RCY EOW NAVY TAX</v>
          </cell>
          <cell r="H49">
            <v>8.02</v>
          </cell>
        </row>
        <row r="50">
          <cell r="F50" t="str">
            <v>CDEL</v>
          </cell>
          <cell r="G50" t="str">
            <v>CONTAINER DELIVERY CHARGE</v>
          </cell>
          <cell r="H50">
            <v>109.2</v>
          </cell>
        </row>
        <row r="51">
          <cell r="F51" t="str">
            <v>CDRIVEIN</v>
          </cell>
          <cell r="G51" t="str">
            <v>DRIVE IN SERVICE</v>
          </cell>
          <cell r="H51">
            <v>4.8499999999999996</v>
          </cell>
        </row>
        <row r="52">
          <cell r="F52" t="str">
            <v>CEX</v>
          </cell>
          <cell r="G52" t="str">
            <v>EXTRA CANS</v>
          </cell>
          <cell r="H52">
            <v>4.01</v>
          </cell>
        </row>
        <row r="53">
          <cell r="F53" t="str">
            <v>CEXNAVY</v>
          </cell>
          <cell r="G53" t="str">
            <v>NAVY EXTRA</v>
          </cell>
          <cell r="H53">
            <v>3.41</v>
          </cell>
        </row>
        <row r="54">
          <cell r="F54" t="str">
            <v>CEXR</v>
          </cell>
          <cell r="G54" t="str">
            <v>EXTRA CAN</v>
          </cell>
          <cell r="H54">
            <v>4.01</v>
          </cell>
        </row>
        <row r="55">
          <cell r="F55" t="str">
            <v>CONTRENTMO</v>
          </cell>
          <cell r="G55" t="str">
            <v>MONTHLY STORAGE CONT RENT</v>
          </cell>
          <cell r="H55">
            <v>85</v>
          </cell>
        </row>
        <row r="56">
          <cell r="F56" t="str">
            <v>CPHAUL35</v>
          </cell>
          <cell r="G56" t="str">
            <v>35YD COMPACTOR-HAUL</v>
          </cell>
          <cell r="H56">
            <v>176.9</v>
          </cell>
        </row>
        <row r="57">
          <cell r="F57" t="str">
            <v>CPHAUL6</v>
          </cell>
          <cell r="G57" t="str">
            <v>6-BAYVIEW</v>
          </cell>
          <cell r="H57">
            <v>152.80000000000001</v>
          </cell>
        </row>
        <row r="58">
          <cell r="F58" t="str">
            <v>CWALKIN</v>
          </cell>
          <cell r="G58" t="str">
            <v>WALK IN SERVICE</v>
          </cell>
          <cell r="H58">
            <v>2.4700000000000002</v>
          </cell>
        </row>
        <row r="59">
          <cell r="F59" t="str">
            <v>DISPCOMPACTEDMSW</v>
          </cell>
          <cell r="G59" t="str">
            <v>DUMP FEE - COMPR/GROCERY</v>
          </cell>
          <cell r="H59">
            <v>109</v>
          </cell>
        </row>
        <row r="60">
          <cell r="F60" t="str">
            <v>DISPDEMO</v>
          </cell>
          <cell r="G60" t="str">
            <v>DUMP FEE - REG TON</v>
          </cell>
          <cell r="H60">
            <v>136</v>
          </cell>
        </row>
        <row r="61">
          <cell r="F61" t="str">
            <v>DISPHTH</v>
          </cell>
          <cell r="G61" t="str">
            <v>DUMP FEE - HARD TO HANDLE</v>
          </cell>
          <cell r="H61">
            <v>170</v>
          </cell>
        </row>
        <row r="62">
          <cell r="F62" t="str">
            <v>DISPYARD/GARDEN DEBRIS</v>
          </cell>
          <cell r="G62" t="str">
            <v>DUMP FEE - WOOD</v>
          </cell>
          <cell r="H62">
            <v>80</v>
          </cell>
        </row>
        <row r="63">
          <cell r="F63" t="str">
            <v>EXTRAPACK</v>
          </cell>
          <cell r="G63" t="str">
            <v>EXTRA PACK</v>
          </cell>
          <cell r="H63">
            <v>19.670000000000002</v>
          </cell>
        </row>
        <row r="64">
          <cell r="F64" t="str">
            <v>EXTRAPACKR</v>
          </cell>
          <cell r="G64" t="str">
            <v>EXTRAPACK RESIDENTIAL</v>
          </cell>
          <cell r="H64">
            <v>19.670000000000002</v>
          </cell>
        </row>
        <row r="65">
          <cell r="F65" t="str">
            <v>MXWSTPAPER</v>
          </cell>
          <cell r="G65" t="str">
            <v>MIXED WASTE PAPER PER BAG</v>
          </cell>
          <cell r="H65">
            <v>5.59</v>
          </cell>
        </row>
        <row r="66">
          <cell r="F66" t="str">
            <v>NAVYREPLCAN</v>
          </cell>
          <cell r="G66" t="str">
            <v>NAVY CAN REPLACEMENT</v>
          </cell>
          <cell r="H66">
            <v>59.86</v>
          </cell>
        </row>
        <row r="67">
          <cell r="F67" t="str">
            <v>NSF FEES</v>
          </cell>
          <cell r="G67" t="str">
            <v>RETURNED CHECK FEE</v>
          </cell>
          <cell r="H67">
            <v>10.93</v>
          </cell>
        </row>
        <row r="68">
          <cell r="F68" t="str">
            <v>OFOWCCAN</v>
          </cell>
          <cell r="G68" t="str">
            <v>OVERFILL/OVERWEIGHT CAN C</v>
          </cell>
          <cell r="H68">
            <v>4.4000000000000004</v>
          </cell>
        </row>
        <row r="69">
          <cell r="F69" t="str">
            <v>OFOWR1.5YD</v>
          </cell>
          <cell r="G69" t="str">
            <v>OVERFILL/WEIGHT CHG 1.5YD</v>
          </cell>
          <cell r="H69">
            <v>57.95</v>
          </cell>
        </row>
        <row r="70">
          <cell r="F70" t="str">
            <v>OFOWR1YD</v>
          </cell>
          <cell r="G70" t="str">
            <v>OVERFILL/WEIGHT CHG 1YD</v>
          </cell>
          <cell r="H70">
            <v>38.85</v>
          </cell>
        </row>
        <row r="71">
          <cell r="F71" t="str">
            <v>OFOWR2YD</v>
          </cell>
          <cell r="G71" t="str">
            <v>OVERFILL/WEIGHT CHG 2YD</v>
          </cell>
          <cell r="H71">
            <v>77.459999999999994</v>
          </cell>
        </row>
        <row r="72">
          <cell r="F72" t="str">
            <v>OFOWRCAN</v>
          </cell>
          <cell r="G72" t="str">
            <v>OVERFILL/WEIGHT CHG CAN</v>
          </cell>
          <cell r="H72">
            <v>4.4000000000000004</v>
          </cell>
        </row>
        <row r="73">
          <cell r="F73" t="str">
            <v>R1.5YD1W</v>
          </cell>
          <cell r="G73" t="str">
            <v>1.5YD CONT 1xWEEKLY SVC</v>
          </cell>
          <cell r="H73">
            <v>149.31</v>
          </cell>
        </row>
        <row r="74">
          <cell r="F74" t="str">
            <v>R1.5YD2W</v>
          </cell>
          <cell r="G74" t="str">
            <v>1.5YD CONT 2xWEEKLY SVC</v>
          </cell>
          <cell r="H74">
            <v>283.43</v>
          </cell>
        </row>
        <row r="75">
          <cell r="F75" t="str">
            <v>R1.5YD3W</v>
          </cell>
          <cell r="G75" t="str">
            <v>1.5YD CONT 3xWEEKLY SVC</v>
          </cell>
          <cell r="H75">
            <v>417.57</v>
          </cell>
        </row>
        <row r="76">
          <cell r="F76" t="str">
            <v>R1.5YD5W</v>
          </cell>
          <cell r="G76" t="str">
            <v>1.5YD CONT 5xWEEKLY SVC</v>
          </cell>
          <cell r="H76">
            <v>685.8</v>
          </cell>
        </row>
        <row r="77">
          <cell r="F77" t="str">
            <v>R1YD1W</v>
          </cell>
          <cell r="G77" t="str">
            <v>1YD CONT 1xWEEKLY SVC</v>
          </cell>
          <cell r="H77">
            <v>105.27</v>
          </cell>
        </row>
        <row r="78">
          <cell r="F78" t="str">
            <v>R1YD2W</v>
          </cell>
          <cell r="G78" t="str">
            <v>1YD CONT 2xWEEKLY SVC</v>
          </cell>
          <cell r="H78">
            <v>195.58</v>
          </cell>
        </row>
        <row r="79">
          <cell r="F79" t="str">
            <v>R1YD3W</v>
          </cell>
          <cell r="G79" t="str">
            <v>1YD CONT 3xWEEKLY SVC</v>
          </cell>
          <cell r="H79">
            <v>285.89999999999998</v>
          </cell>
        </row>
        <row r="80">
          <cell r="F80" t="str">
            <v>R1YD4W</v>
          </cell>
          <cell r="G80" t="str">
            <v>1YD CONT 4xWEEKLY SVC</v>
          </cell>
          <cell r="H80">
            <v>376.23</v>
          </cell>
        </row>
        <row r="81">
          <cell r="F81" t="str">
            <v>R1YD5W</v>
          </cell>
          <cell r="G81" t="str">
            <v>1YD CONT 5xWEEKLY SVC</v>
          </cell>
          <cell r="H81">
            <v>466.54</v>
          </cell>
        </row>
        <row r="82">
          <cell r="F82" t="str">
            <v>R2YD1W</v>
          </cell>
          <cell r="G82" t="str">
            <v>2YD CONT 1xWEEKLY SVC</v>
          </cell>
          <cell r="H82">
            <v>194.76</v>
          </cell>
        </row>
        <row r="83">
          <cell r="F83" t="str">
            <v>R2YD2W</v>
          </cell>
          <cell r="G83" t="str">
            <v>2YD CONT 2xWEEKLY SVC</v>
          </cell>
          <cell r="H83">
            <v>370.61</v>
          </cell>
        </row>
        <row r="84">
          <cell r="F84" t="str">
            <v>R2YD3W</v>
          </cell>
          <cell r="G84" t="str">
            <v>2YD CONT 3xWEEKLY SVC</v>
          </cell>
          <cell r="H84">
            <v>546.46</v>
          </cell>
        </row>
        <row r="85">
          <cell r="F85" t="str">
            <v>R2YD4W</v>
          </cell>
          <cell r="G85" t="str">
            <v>2YD CONT 4xWEEKLY SVC</v>
          </cell>
          <cell r="H85">
            <v>722.31</v>
          </cell>
        </row>
        <row r="86">
          <cell r="F86" t="str">
            <v>R2YD5W</v>
          </cell>
          <cell r="G86" t="str">
            <v>2YD CONT 5xWEEKLY SVC</v>
          </cell>
          <cell r="H86">
            <v>898.16</v>
          </cell>
        </row>
        <row r="87">
          <cell r="F87" t="str">
            <v>RDRIVEIN</v>
          </cell>
          <cell r="G87" t="str">
            <v>DRIVE IN SERVICE</v>
          </cell>
          <cell r="H87">
            <v>9.7200000000000006</v>
          </cell>
        </row>
        <row r="88">
          <cell r="F88" t="str">
            <v>RECYHAUL1</v>
          </cell>
          <cell r="G88" t="str">
            <v>1YD RECYCLE CONT</v>
          </cell>
          <cell r="H88">
            <v>97.91</v>
          </cell>
        </row>
        <row r="89">
          <cell r="F89" t="str">
            <v>RECYHAUL1.5</v>
          </cell>
          <cell r="G89" t="str">
            <v>1.5YD RECYCLE CONT</v>
          </cell>
          <cell r="H89">
            <v>135.85</v>
          </cell>
        </row>
        <row r="90">
          <cell r="F90" t="str">
            <v>RECYHAUL2</v>
          </cell>
          <cell r="G90" t="str">
            <v>2YD RECYCLE CONT</v>
          </cell>
          <cell r="H90">
            <v>180.79</v>
          </cell>
        </row>
        <row r="91">
          <cell r="F91" t="str">
            <v>RECYHAUL20</v>
          </cell>
          <cell r="G91" t="str">
            <v>20YD RECYCLE BOX HAUL</v>
          </cell>
          <cell r="H91">
            <v>162.19999999999999</v>
          </cell>
        </row>
        <row r="92">
          <cell r="F92" t="str">
            <v>recyonlypre</v>
          </cell>
          <cell r="G92" t="str">
            <v>RECYCLE SERVICE ONLY</v>
          </cell>
          <cell r="H92">
            <v>37.380000000000003</v>
          </cell>
        </row>
        <row r="93">
          <cell r="F93" t="str">
            <v>RECYPERUNIT</v>
          </cell>
          <cell r="G93" t="str">
            <v>RECYCLE SERVICE</v>
          </cell>
          <cell r="H93">
            <v>1.27</v>
          </cell>
        </row>
        <row r="94">
          <cell r="F94" t="str">
            <v>REMOVECONT</v>
          </cell>
          <cell r="G94" t="str">
            <v>COMM CONTAINER REMOVAL</v>
          </cell>
          <cell r="H94">
            <v>27.38</v>
          </cell>
        </row>
        <row r="95">
          <cell r="F95" t="str">
            <v>REMOVESTOR</v>
          </cell>
          <cell r="G95" t="str">
            <v>STORAGE CONT REMOVAL</v>
          </cell>
          <cell r="H95">
            <v>67.69</v>
          </cell>
        </row>
        <row r="96">
          <cell r="F96" t="str">
            <v>RESTART</v>
          </cell>
          <cell r="G96" t="str">
            <v>SERVICE RESTART FEE</v>
          </cell>
          <cell r="H96">
            <v>11.18</v>
          </cell>
        </row>
        <row r="97">
          <cell r="F97" t="str">
            <v>RESTARTC</v>
          </cell>
          <cell r="G97" t="str">
            <v>COMM RESTART FEE</v>
          </cell>
          <cell r="H97">
            <v>11.18</v>
          </cell>
        </row>
        <row r="98">
          <cell r="F98" t="str">
            <v>ROHAUL10DSH</v>
          </cell>
          <cell r="G98" t="str">
            <v>10 YD RO DAILY SHORT HAUL</v>
          </cell>
          <cell r="H98">
            <v>118.2</v>
          </cell>
        </row>
        <row r="99">
          <cell r="F99" t="str">
            <v>ROHAUL10LH</v>
          </cell>
          <cell r="G99" t="str">
            <v>10 YD RO DAILY LONG HAUL</v>
          </cell>
          <cell r="H99">
            <v>162.19999999999999</v>
          </cell>
        </row>
        <row r="100">
          <cell r="F100" t="str">
            <v>ROHAUL20DSH</v>
          </cell>
          <cell r="G100" t="str">
            <v xml:space="preserve">20YD RO DAILY SHORT HAUL </v>
          </cell>
          <cell r="H100">
            <v>118.2</v>
          </cell>
        </row>
        <row r="101">
          <cell r="F101" t="str">
            <v>ROHAUL20LH</v>
          </cell>
          <cell r="G101" t="str">
            <v>20YD RO DAILY LONG HAUL</v>
          </cell>
          <cell r="H101">
            <v>162.19999999999999</v>
          </cell>
        </row>
        <row r="102">
          <cell r="F102" t="str">
            <v>ROHAUL30DSH</v>
          </cell>
          <cell r="G102" t="str">
            <v>30YD RO DAILY SHORT HAUL</v>
          </cell>
          <cell r="H102">
            <v>150</v>
          </cell>
        </row>
        <row r="103">
          <cell r="F103" t="str">
            <v>ROHAUL30LH</v>
          </cell>
          <cell r="G103" t="str">
            <v>30YD RO DAILY LONG HAUL</v>
          </cell>
          <cell r="H103">
            <v>194.65</v>
          </cell>
        </row>
        <row r="104">
          <cell r="F104" t="str">
            <v>ROHAUL40DSH</v>
          </cell>
          <cell r="G104" t="str">
            <v>40YD RO DAILY SHORT HAUL</v>
          </cell>
          <cell r="H104">
            <v>150</v>
          </cell>
        </row>
        <row r="105">
          <cell r="F105" t="str">
            <v>ROHAUL40LH</v>
          </cell>
          <cell r="G105" t="str">
            <v>40YD RO DAILY LONG HAUL</v>
          </cell>
          <cell r="H105">
            <v>194.65</v>
          </cell>
        </row>
        <row r="106">
          <cell r="F106" t="str">
            <v>RORENT10D</v>
          </cell>
          <cell r="G106" t="str">
            <v>10YD ROLL OFF DAILY RENT</v>
          </cell>
          <cell r="H106">
            <v>5.99</v>
          </cell>
        </row>
        <row r="107">
          <cell r="F107" t="str">
            <v>RORENT10M</v>
          </cell>
          <cell r="G107" t="str">
            <v>10YD ROLL OFF MTHLY RENT</v>
          </cell>
          <cell r="H107">
            <v>179.02</v>
          </cell>
        </row>
        <row r="108">
          <cell r="F108" t="str">
            <v>RORENT20D</v>
          </cell>
          <cell r="G108" t="str">
            <v>20YD ROLL OFF-DAILY RENT</v>
          </cell>
          <cell r="H108">
            <v>5.99</v>
          </cell>
        </row>
        <row r="109">
          <cell r="F109" t="str">
            <v>RORENT20M</v>
          </cell>
          <cell r="G109" t="str">
            <v>20YD ROLL OFF-MNTHLY RENT</v>
          </cell>
          <cell r="H109">
            <v>179.02</v>
          </cell>
        </row>
        <row r="110">
          <cell r="F110" t="str">
            <v>RORENT30D</v>
          </cell>
          <cell r="G110" t="str">
            <v>30YD ROLL OFF-DAILY RENT</v>
          </cell>
          <cell r="H110">
            <v>5.99</v>
          </cell>
        </row>
        <row r="111">
          <cell r="F111" t="str">
            <v>RORENT30M</v>
          </cell>
          <cell r="G111" t="str">
            <v>30YD ROLL OFF-MNTHLY RENT</v>
          </cell>
          <cell r="H111">
            <v>179.02</v>
          </cell>
        </row>
        <row r="112">
          <cell r="F112" t="str">
            <v>RORENT40D</v>
          </cell>
          <cell r="G112" t="str">
            <v>40YD ROLL OFF-DAILY RENT</v>
          </cell>
          <cell r="H112">
            <v>5.99</v>
          </cell>
        </row>
        <row r="113">
          <cell r="F113" t="str">
            <v>RORENT40M</v>
          </cell>
          <cell r="G113" t="str">
            <v>40YD ROLL OFF-MNTHLY RENT</v>
          </cell>
          <cell r="H113">
            <v>179.02</v>
          </cell>
        </row>
        <row r="114">
          <cell r="F114" t="str">
            <v>RWALKIN</v>
          </cell>
          <cell r="G114" t="str">
            <v>WALK IN SERVICE</v>
          </cell>
          <cell r="H114">
            <v>4.92</v>
          </cell>
        </row>
        <row r="115">
          <cell r="F115" t="str">
            <v>SCALEFEE</v>
          </cell>
          <cell r="G115" t="str">
            <v>SCALE FEE</v>
          </cell>
          <cell r="H115">
            <v>7.24</v>
          </cell>
        </row>
        <row r="116">
          <cell r="F116" t="str">
            <v>SPDIN</v>
          </cell>
          <cell r="G116" t="str">
            <v>SPECIAL P/U DRIVE IN</v>
          </cell>
          <cell r="H116">
            <v>8.0399999999999991</v>
          </cell>
        </row>
        <row r="117">
          <cell r="F117" t="str">
            <v>SPRD</v>
          </cell>
          <cell r="G117" t="str">
            <v>SPECIAL P/U AT THE ROAD</v>
          </cell>
          <cell r="H117">
            <v>8.0399999999999991</v>
          </cell>
        </row>
        <row r="118">
          <cell r="F118" t="str">
            <v>SPWIN</v>
          </cell>
          <cell r="G118" t="str">
            <v>SPECIAL P/U WALK IN</v>
          </cell>
          <cell r="H118">
            <v>8.0399999999999991</v>
          </cell>
        </row>
        <row r="119">
          <cell r="F119" t="str">
            <v>TRIPCCAN</v>
          </cell>
          <cell r="G119" t="str">
            <v>COMM RETURN TRIP</v>
          </cell>
          <cell r="H119">
            <v>16.77</v>
          </cell>
        </row>
      </sheetData>
      <sheetData sheetId="13" refreshError="1">
        <row r="1">
          <cell r="F1" t="str">
            <v>svc_code_alpha</v>
          </cell>
          <cell r="G1" t="str">
            <v>descript</v>
          </cell>
          <cell r="H1" t="str">
            <v>def_amount</v>
          </cell>
        </row>
        <row r="2">
          <cell r="F2" t="str">
            <v>20RW1</v>
          </cell>
          <cell r="G2" t="str">
            <v>1-20 GAL CAN WEEKLY SVC</v>
          </cell>
          <cell r="H2">
            <v>29.67</v>
          </cell>
        </row>
        <row r="3">
          <cell r="F3" t="str">
            <v>20RW1RD</v>
          </cell>
          <cell r="G3" t="str">
            <v>1-20 GL WKLY SVC ROAD</v>
          </cell>
          <cell r="H3">
            <v>14.84</v>
          </cell>
        </row>
        <row r="4">
          <cell r="F4" t="str">
            <v>32CM1RD</v>
          </cell>
          <cell r="G4" t="str">
            <v>1-32 GL/MONTH SVC ROAD</v>
          </cell>
          <cell r="H4">
            <v>15.53</v>
          </cell>
        </row>
        <row r="5">
          <cell r="F5" t="str">
            <v>32CMCNTRD</v>
          </cell>
          <cell r="G5" t="str">
            <v>32 GL BY COUNT ROAD</v>
          </cell>
          <cell r="H5">
            <v>3.61</v>
          </cell>
        </row>
        <row r="6">
          <cell r="F6" t="str">
            <v>32COCPU</v>
          </cell>
          <cell r="G6" t="str">
            <v>1-32 GL CAN ON CALL</v>
          </cell>
          <cell r="H6">
            <v>8.35</v>
          </cell>
        </row>
        <row r="7">
          <cell r="F7" t="str">
            <v>32COCRD</v>
          </cell>
          <cell r="G7" t="str">
            <v>32 GL/OC SVC AT ROAD</v>
          </cell>
          <cell r="H7">
            <v>8.16</v>
          </cell>
        </row>
        <row r="8">
          <cell r="F8" t="str">
            <v>32CW1RD</v>
          </cell>
          <cell r="G8" t="str">
            <v>1-32 GL WKLY SVC ROAD</v>
          </cell>
          <cell r="H8">
            <v>18.71</v>
          </cell>
        </row>
        <row r="9">
          <cell r="F9" t="str">
            <v>32CW2RD</v>
          </cell>
          <cell r="G9" t="str">
            <v>2-32 GL WKLY SVC ROAD</v>
          </cell>
          <cell r="H9">
            <v>27.09</v>
          </cell>
        </row>
        <row r="10">
          <cell r="F10" t="str">
            <v>32CW3RD</v>
          </cell>
          <cell r="G10" t="str">
            <v>3-32 GL WKLY SVC RD</v>
          </cell>
          <cell r="H10">
            <v>39.119999999999997</v>
          </cell>
        </row>
        <row r="11">
          <cell r="F11" t="str">
            <v>32CW4RD</v>
          </cell>
          <cell r="G11" t="str">
            <v>4-32 GL WKLY SVC ROAD</v>
          </cell>
          <cell r="H11">
            <v>48.51</v>
          </cell>
        </row>
        <row r="12">
          <cell r="F12" t="str">
            <v>32CW5RD</v>
          </cell>
          <cell r="G12" t="str">
            <v>5-32 GL WKLY SVC ROAD</v>
          </cell>
          <cell r="H12">
            <v>61.67</v>
          </cell>
        </row>
        <row r="13">
          <cell r="F13" t="str">
            <v>32CW6RD</v>
          </cell>
          <cell r="G13" t="str">
            <v>6-32 GL WEEKLY SVC RD</v>
          </cell>
          <cell r="H13">
            <v>74.23</v>
          </cell>
        </row>
        <row r="14">
          <cell r="F14" t="str">
            <v>32RE1</v>
          </cell>
          <cell r="G14" t="str">
            <v>1-32 GAL CAN-EOW SVC</v>
          </cell>
          <cell r="H14">
            <v>28.86</v>
          </cell>
        </row>
        <row r="15">
          <cell r="F15" t="str">
            <v>32RE1LIRD</v>
          </cell>
          <cell r="G15" t="str">
            <v>1-32 GL EOWVC ROAD</v>
          </cell>
          <cell r="H15">
            <v>14.43</v>
          </cell>
        </row>
        <row r="16">
          <cell r="F16" t="str">
            <v>32RM1</v>
          </cell>
          <cell r="G16" t="str">
            <v>1-32 GAL CAN-MONTHLY SVC</v>
          </cell>
          <cell r="H16">
            <v>15.53</v>
          </cell>
        </row>
        <row r="17">
          <cell r="F17" t="str">
            <v>32ROCPU</v>
          </cell>
          <cell r="G17" t="str">
            <v>1-32 GAL CAN-ON CALL SVC</v>
          </cell>
          <cell r="H17">
            <v>8.17</v>
          </cell>
        </row>
        <row r="18">
          <cell r="F18" t="str">
            <v>32RW1</v>
          </cell>
          <cell r="G18" t="str">
            <v>1-32 GAL CAN-WEEKLY SVC</v>
          </cell>
          <cell r="H18">
            <v>37.44</v>
          </cell>
        </row>
        <row r="19">
          <cell r="F19" t="str">
            <v>32RW2</v>
          </cell>
          <cell r="G19" t="str">
            <v>2-32 GAL CANS-WEEKLY SVC</v>
          </cell>
          <cell r="H19">
            <v>54.18</v>
          </cell>
        </row>
        <row r="20">
          <cell r="F20" t="str">
            <v>32RW3</v>
          </cell>
          <cell r="G20" t="str">
            <v>3-32 GAL CANS-WEEKLY SVC</v>
          </cell>
          <cell r="H20">
            <v>78.290000000000006</v>
          </cell>
        </row>
        <row r="21">
          <cell r="F21" t="str">
            <v>32RW4</v>
          </cell>
          <cell r="G21" t="str">
            <v>4-32 GAL CANS-WEEKLY SVC</v>
          </cell>
          <cell r="H21">
            <v>97.03</v>
          </cell>
        </row>
        <row r="22">
          <cell r="F22" t="str">
            <v>32RW5</v>
          </cell>
          <cell r="G22" t="str">
            <v>5-32 GAL CANS-WEEKLY SVC</v>
          </cell>
          <cell r="H22">
            <v>123.35</v>
          </cell>
        </row>
        <row r="23">
          <cell r="F23" t="str">
            <v>32RW6</v>
          </cell>
          <cell r="G23" t="str">
            <v>6-32 GAL CANS-WEEKLY SVC</v>
          </cell>
          <cell r="H23">
            <v>148.47999999999999</v>
          </cell>
        </row>
        <row r="24">
          <cell r="F24" t="str">
            <v>45COVERSIZE</v>
          </cell>
          <cell r="G24" t="str">
            <v>45GL CAN - OVER SIZED</v>
          </cell>
          <cell r="H24">
            <v>4.4800000000000004</v>
          </cell>
        </row>
        <row r="25">
          <cell r="F25" t="str">
            <v>CBRECYCL1.5YD</v>
          </cell>
          <cell r="G25" t="str">
            <v>CARD BOARD 1.5YD</v>
          </cell>
          <cell r="H25">
            <v>52.57</v>
          </cell>
        </row>
        <row r="26">
          <cell r="F26" t="str">
            <v>CBRECYCL1YD</v>
          </cell>
          <cell r="G26" t="str">
            <v>CARD BOARD 1YD</v>
          </cell>
          <cell r="H26">
            <v>51.58</v>
          </cell>
        </row>
        <row r="27">
          <cell r="F27" t="str">
            <v>CBRECYCL2YD</v>
          </cell>
          <cell r="G27" t="str">
            <v>CARD BOARD 2YD</v>
          </cell>
          <cell r="H27">
            <v>55.08</v>
          </cell>
        </row>
        <row r="28">
          <cell r="F28" t="str">
            <v>CDEL</v>
          </cell>
          <cell r="G28" t="str">
            <v>CONTAINER DELIVERY CHARGE</v>
          </cell>
          <cell r="H28">
            <v>75.12</v>
          </cell>
        </row>
        <row r="29">
          <cell r="F29" t="str">
            <v>CDRIVEIN</v>
          </cell>
          <cell r="G29" t="str">
            <v>DRIVE IN SERVICE</v>
          </cell>
          <cell r="H29">
            <v>4.91</v>
          </cell>
        </row>
        <row r="30">
          <cell r="F30" t="str">
            <v>CEX</v>
          </cell>
          <cell r="G30" t="str">
            <v>EXTRA CANS</v>
          </cell>
          <cell r="H30">
            <v>4.05</v>
          </cell>
        </row>
        <row r="31">
          <cell r="F31" t="str">
            <v>CEXR</v>
          </cell>
          <cell r="G31" t="str">
            <v>EXTRA CAN</v>
          </cell>
          <cell r="H31">
            <v>4.0599999999999996</v>
          </cell>
        </row>
        <row r="32">
          <cell r="F32" t="str">
            <v>CONTRENTMO</v>
          </cell>
          <cell r="G32" t="str">
            <v>MONTHLY STORAGE CONT RENT</v>
          </cell>
          <cell r="H32">
            <v>94.13</v>
          </cell>
        </row>
        <row r="33">
          <cell r="F33" t="str">
            <v>COUPE96RECY</v>
          </cell>
          <cell r="G33" t="str">
            <v>1-96 GL RECYCLE EOW</v>
          </cell>
          <cell r="H33">
            <v>15.73</v>
          </cell>
        </row>
        <row r="34">
          <cell r="F34" t="str">
            <v>COUPE96RECYC</v>
          </cell>
          <cell r="G34" t="str">
            <v>1-96 GAL RECYCLE EOW</v>
          </cell>
          <cell r="H34">
            <v>7.87</v>
          </cell>
        </row>
        <row r="35">
          <cell r="F35" t="str">
            <v>CPHAUL1</v>
          </cell>
          <cell r="G35" t="str">
            <v>1-OAK HARBOR</v>
          </cell>
          <cell r="H35">
            <v>84.64</v>
          </cell>
        </row>
        <row r="36">
          <cell r="F36" t="str">
            <v>CPHAUL2</v>
          </cell>
          <cell r="G36" t="str">
            <v>2-OAK HARBOR</v>
          </cell>
          <cell r="H36">
            <v>84.64</v>
          </cell>
        </row>
        <row r="37">
          <cell r="F37" t="str">
            <v>CPHAUL3</v>
          </cell>
          <cell r="G37" t="str">
            <v>3-OAK HARBOR</v>
          </cell>
          <cell r="H37">
            <v>84.64</v>
          </cell>
        </row>
        <row r="38">
          <cell r="F38" t="str">
            <v>CPHAUL35</v>
          </cell>
          <cell r="G38" t="str">
            <v>35YD COMPACTOR-HAUL</v>
          </cell>
          <cell r="H38">
            <v>119.17</v>
          </cell>
        </row>
        <row r="39">
          <cell r="F39" t="str">
            <v>CPHAUL4</v>
          </cell>
          <cell r="G39" t="str">
            <v>4-OAK HARBOR</v>
          </cell>
          <cell r="H39">
            <v>84.64</v>
          </cell>
        </row>
        <row r="40">
          <cell r="F40" t="str">
            <v>CPHAUL5</v>
          </cell>
          <cell r="G40" t="str">
            <v>5-BAYVIEW</v>
          </cell>
          <cell r="H40">
            <v>94.42</v>
          </cell>
        </row>
        <row r="41">
          <cell r="F41" t="str">
            <v>CPHAUL6</v>
          </cell>
          <cell r="G41" t="str">
            <v>6-BAYVIEW</v>
          </cell>
          <cell r="H41">
            <v>96.69</v>
          </cell>
        </row>
        <row r="42">
          <cell r="F42" t="str">
            <v>CPHAUL7</v>
          </cell>
          <cell r="G42" t="str">
            <v>7-BAYVIEW</v>
          </cell>
          <cell r="H42">
            <v>94.42</v>
          </cell>
        </row>
        <row r="43">
          <cell r="F43" t="str">
            <v>CPHAUL8</v>
          </cell>
          <cell r="G43" t="str">
            <v>8-BAYVIEW</v>
          </cell>
          <cell r="H43">
            <v>94.42</v>
          </cell>
        </row>
        <row r="44">
          <cell r="F44" t="str">
            <v>CWALKIN</v>
          </cell>
          <cell r="G44" t="str">
            <v>WALK IN SERVICE</v>
          </cell>
          <cell r="H44">
            <v>2.4900000000000002</v>
          </cell>
        </row>
        <row r="45">
          <cell r="F45" t="str">
            <v>DISPCOMPACTEDMSW</v>
          </cell>
          <cell r="G45" t="str">
            <v>DUMP FEE - COMPR/GROCERY</v>
          </cell>
          <cell r="H45">
            <v>109</v>
          </cell>
        </row>
        <row r="46">
          <cell r="F46" t="str">
            <v>DISPDEMO</v>
          </cell>
          <cell r="G46" t="str">
            <v>DUMP FEE - REG TON</v>
          </cell>
          <cell r="H46">
            <v>136</v>
          </cell>
        </row>
        <row r="47">
          <cell r="F47" t="str">
            <v>DISPHTH</v>
          </cell>
          <cell r="G47" t="str">
            <v>DUMP FEE - HARD TO HANDLE</v>
          </cell>
          <cell r="H47">
            <v>170</v>
          </cell>
        </row>
        <row r="48">
          <cell r="F48" t="str">
            <v>DISPYARD/GARDEN DEBRIS</v>
          </cell>
          <cell r="G48" t="str">
            <v>DUMP FEE - WOOD</v>
          </cell>
          <cell r="H48">
            <v>80</v>
          </cell>
        </row>
        <row r="49">
          <cell r="F49" t="str">
            <v>EXTRAPACK</v>
          </cell>
          <cell r="G49" t="str">
            <v>EXTRA PACK</v>
          </cell>
          <cell r="H49">
            <v>19.920000000000002</v>
          </cell>
        </row>
        <row r="50">
          <cell r="F50" t="str">
            <v>EXTRAPACKR</v>
          </cell>
          <cell r="G50" t="str">
            <v>EXTRAPACK RESIDENTIAL</v>
          </cell>
          <cell r="H50">
            <v>19.93</v>
          </cell>
        </row>
        <row r="51">
          <cell r="F51" t="str">
            <v>MXWSTPAPER</v>
          </cell>
          <cell r="G51" t="str">
            <v>MIXED WASTE PAPER PER BAG</v>
          </cell>
          <cell r="H51">
            <v>5.75</v>
          </cell>
        </row>
        <row r="52">
          <cell r="F52" t="str">
            <v>OFOWCCAN</v>
          </cell>
          <cell r="G52" t="str">
            <v>OVERFILL/OVERWEIGHT CAN C</v>
          </cell>
          <cell r="H52">
            <v>4.4800000000000004</v>
          </cell>
        </row>
        <row r="53">
          <cell r="F53" t="str">
            <v>OFOWR1.5YD</v>
          </cell>
          <cell r="G53" t="str">
            <v>OVERFILL/WEIGHT CHG 1.5YD</v>
          </cell>
          <cell r="H53">
            <v>58.67</v>
          </cell>
        </row>
        <row r="54">
          <cell r="F54" t="str">
            <v>OFOWR1YD</v>
          </cell>
          <cell r="G54" t="str">
            <v>OVERFILL/WEIGHT CHG 1YD</v>
          </cell>
          <cell r="H54">
            <v>39.35</v>
          </cell>
        </row>
        <row r="55">
          <cell r="F55" t="str">
            <v>OFOWR2YD</v>
          </cell>
          <cell r="G55" t="str">
            <v>OVERFILL/WEIGHT CHG 2YD</v>
          </cell>
          <cell r="H55">
            <v>78.44</v>
          </cell>
        </row>
        <row r="56">
          <cell r="F56" t="str">
            <v>OFOWRCAN</v>
          </cell>
          <cell r="G56" t="str">
            <v>OVERFILL/WEIGHT CHG CAN</v>
          </cell>
          <cell r="H56">
            <v>4.4800000000000004</v>
          </cell>
        </row>
        <row r="57">
          <cell r="F57" t="str">
            <v>OW-RO</v>
          </cell>
          <cell r="G57" t="str">
            <v>OVERFILL/OVERWEIGHT BOX</v>
          </cell>
          <cell r="H57">
            <v>29</v>
          </cell>
        </row>
        <row r="58">
          <cell r="F58" t="str">
            <v>R1.5YD1W</v>
          </cell>
          <cell r="G58" t="str">
            <v>1.5YD CONT 1xWEEKLY SVC</v>
          </cell>
          <cell r="H58">
            <v>151.24</v>
          </cell>
        </row>
        <row r="59">
          <cell r="F59" t="str">
            <v>R1.5YD2W</v>
          </cell>
          <cell r="G59" t="str">
            <v>1.5YD CONT 2xWEEKLY SVC</v>
          </cell>
          <cell r="H59">
            <v>287.08</v>
          </cell>
        </row>
        <row r="60">
          <cell r="F60" t="str">
            <v>R1.5YD3W</v>
          </cell>
          <cell r="G60" t="str">
            <v>1.5YD CONT 3xWEEKLY SVC</v>
          </cell>
          <cell r="H60">
            <v>422.93</v>
          </cell>
        </row>
        <row r="61">
          <cell r="F61" t="str">
            <v>R1.5YD5W</v>
          </cell>
          <cell r="G61" t="str">
            <v>1.5YD CONT 5xWEEKLY SVC</v>
          </cell>
          <cell r="H61">
            <v>694.67</v>
          </cell>
        </row>
        <row r="62">
          <cell r="F62" t="str">
            <v>R1YD1W</v>
          </cell>
          <cell r="G62" t="str">
            <v>1YD CONT 1xWEEKLY SVC</v>
          </cell>
          <cell r="H62">
            <v>106.59</v>
          </cell>
        </row>
        <row r="63">
          <cell r="F63" t="str">
            <v>R1YD2W</v>
          </cell>
          <cell r="G63" t="str">
            <v>1YD CONT 2xWEEKLY SVC</v>
          </cell>
          <cell r="H63">
            <v>198.07</v>
          </cell>
        </row>
        <row r="64">
          <cell r="F64" t="str">
            <v>R1YD3W</v>
          </cell>
          <cell r="G64" t="str">
            <v>1YD CONT 3xWEEKLY SVC</v>
          </cell>
          <cell r="H64">
            <v>289.52999999999997</v>
          </cell>
        </row>
        <row r="65">
          <cell r="F65" t="str">
            <v>R1YD4W</v>
          </cell>
          <cell r="G65" t="str">
            <v>1YD CONT 4xWEEKLY SVC</v>
          </cell>
          <cell r="H65">
            <v>381.01</v>
          </cell>
        </row>
        <row r="66">
          <cell r="F66" t="str">
            <v>R1YD5W</v>
          </cell>
          <cell r="G66" t="str">
            <v>1YD CONT 5xWEEKLY SVC</v>
          </cell>
          <cell r="H66">
            <v>472.48</v>
          </cell>
        </row>
        <row r="67">
          <cell r="F67" t="str">
            <v>R2YD1W</v>
          </cell>
          <cell r="G67" t="str">
            <v>2YD CONT 1xWEEKLY SVC</v>
          </cell>
          <cell r="H67">
            <v>197.25</v>
          </cell>
        </row>
        <row r="68">
          <cell r="F68" t="str">
            <v>R2YD2W</v>
          </cell>
          <cell r="G68" t="str">
            <v>2YD CONT 2xWEEKLY SVC</v>
          </cell>
          <cell r="H68">
            <v>375.35</v>
          </cell>
        </row>
        <row r="69">
          <cell r="F69" t="str">
            <v>R2YD3W</v>
          </cell>
          <cell r="G69" t="str">
            <v>2YD CONT 3xWEEKLY SVC</v>
          </cell>
          <cell r="H69">
            <v>553.42999999999995</v>
          </cell>
        </row>
        <row r="70">
          <cell r="F70" t="str">
            <v>R2YD4W</v>
          </cell>
          <cell r="G70" t="str">
            <v>2YD CONT 4xWEEKLY SVC</v>
          </cell>
          <cell r="H70">
            <v>731.51</v>
          </cell>
        </row>
        <row r="71">
          <cell r="F71" t="str">
            <v>R2YD5W</v>
          </cell>
          <cell r="G71" t="str">
            <v>2YD CONT 5xWEEKLY SVC</v>
          </cell>
          <cell r="H71">
            <v>909.61</v>
          </cell>
        </row>
        <row r="72">
          <cell r="F72" t="str">
            <v>RDELBINS</v>
          </cell>
          <cell r="G72" t="str">
            <v>RE-DELIVERY FEE-RECY BINS</v>
          </cell>
          <cell r="H72">
            <v>27.02</v>
          </cell>
        </row>
        <row r="73">
          <cell r="F73" t="str">
            <v>RDRIVEIN</v>
          </cell>
          <cell r="G73" t="str">
            <v>DRIVE IN SERVICE</v>
          </cell>
          <cell r="H73">
            <v>4.92</v>
          </cell>
        </row>
        <row r="74">
          <cell r="F74" t="str">
            <v>RECYHAUL1</v>
          </cell>
          <cell r="G74" t="str">
            <v>1YD RECYCLE CONT</v>
          </cell>
          <cell r="H74">
            <v>95.04</v>
          </cell>
        </row>
        <row r="75">
          <cell r="F75" t="str">
            <v>RECYHAUL1.5</v>
          </cell>
          <cell r="G75" t="str">
            <v>1.5YD RECYCLE CONT</v>
          </cell>
          <cell r="H75">
            <v>137.97999999999999</v>
          </cell>
        </row>
        <row r="76">
          <cell r="F76" t="str">
            <v>RECYHAUL2</v>
          </cell>
          <cell r="G76" t="str">
            <v>2YD RECYCLE CONT</v>
          </cell>
          <cell r="H76">
            <v>180.79</v>
          </cell>
        </row>
        <row r="77">
          <cell r="F77" t="str">
            <v>RECYHAUL20</v>
          </cell>
          <cell r="G77" t="str">
            <v>20YD RECYCLE BOX HAUL</v>
          </cell>
          <cell r="H77">
            <v>78.14</v>
          </cell>
        </row>
        <row r="78">
          <cell r="F78" t="str">
            <v>recyonlypre</v>
          </cell>
          <cell r="G78" t="str">
            <v>RECYCLE SERVICE ONLY</v>
          </cell>
          <cell r="H78">
            <v>37.96</v>
          </cell>
        </row>
        <row r="79">
          <cell r="F79" t="str">
            <v>REMOVECONT</v>
          </cell>
          <cell r="G79" t="str">
            <v>COMM CONTAINER REMOVAL</v>
          </cell>
          <cell r="H79">
            <v>28.82</v>
          </cell>
        </row>
        <row r="80">
          <cell r="F80" t="str">
            <v>REMOVESTOR</v>
          </cell>
          <cell r="G80" t="str">
            <v>STORAGE CONT REMOVAL</v>
          </cell>
          <cell r="H80">
            <v>72.53</v>
          </cell>
        </row>
        <row r="81">
          <cell r="F81" t="str">
            <v>RESTART</v>
          </cell>
          <cell r="G81" t="str">
            <v>SERVICE RESTART FEE</v>
          </cell>
          <cell r="H81">
            <v>27.7</v>
          </cell>
        </row>
        <row r="82">
          <cell r="F82" t="str">
            <v>RESTARTC</v>
          </cell>
          <cell r="G82" t="str">
            <v>COMM RESTART FEE</v>
          </cell>
          <cell r="H82">
            <v>11.63</v>
          </cell>
        </row>
        <row r="83">
          <cell r="F83" t="str">
            <v>ROHAUL10DSH</v>
          </cell>
          <cell r="G83" t="str">
            <v>10 YD RO DAILY SHORT HAUL</v>
          </cell>
          <cell r="H83">
            <v>81.36</v>
          </cell>
        </row>
        <row r="84">
          <cell r="F84" t="str">
            <v>ROHAUL20DSH</v>
          </cell>
          <cell r="G84" t="str">
            <v xml:space="preserve">20YD RO DAILY SHORT HAUL </v>
          </cell>
          <cell r="H84">
            <v>81.36</v>
          </cell>
        </row>
        <row r="85">
          <cell r="F85" t="str">
            <v>ROHAUL20MSH</v>
          </cell>
          <cell r="G85" t="str">
            <v>20YD RO MNTHLY SHORT HAUL</v>
          </cell>
          <cell r="H85">
            <v>175.51</v>
          </cell>
        </row>
        <row r="86">
          <cell r="F86" t="str">
            <v>ROHAUL30</v>
          </cell>
          <cell r="G86" t="str">
            <v>30YD ROLL OFF-HAUL</v>
          </cell>
          <cell r="H86">
            <v>103.24</v>
          </cell>
        </row>
        <row r="87">
          <cell r="F87" t="str">
            <v>ROHAUL40</v>
          </cell>
          <cell r="G87" t="str">
            <v>40YD ROLL OFF-HAUL</v>
          </cell>
          <cell r="H87">
            <v>103.24</v>
          </cell>
        </row>
        <row r="88">
          <cell r="F88" t="str">
            <v>RORENT10D</v>
          </cell>
          <cell r="G88" t="str">
            <v>10YD ROLL OFF DAILY RENT</v>
          </cell>
          <cell r="H88">
            <v>4.1399999999999997</v>
          </cell>
        </row>
        <row r="89">
          <cell r="F89" t="str">
            <v>RORENT10MSH</v>
          </cell>
          <cell r="G89" t="str">
            <v>10 YD RO MO RENT SHORT HA</v>
          </cell>
          <cell r="H89">
            <v>94.15</v>
          </cell>
        </row>
        <row r="90">
          <cell r="F90" t="str">
            <v>RORENT20D</v>
          </cell>
          <cell r="G90" t="str">
            <v>20YD ROLL OFF-DAILY RENT</v>
          </cell>
          <cell r="H90">
            <v>4.0599999999999996</v>
          </cell>
        </row>
        <row r="91">
          <cell r="F91" t="str">
            <v>RORENT20M</v>
          </cell>
          <cell r="G91" t="str">
            <v>20YD ROLL OFF-MNTHLY RENT</v>
          </cell>
          <cell r="H91">
            <v>94.15</v>
          </cell>
        </row>
        <row r="92">
          <cell r="F92" t="str">
            <v>RORENT20MSTG</v>
          </cell>
          <cell r="G92" t="str">
            <v>STORAGE MONTHLY RATE</v>
          </cell>
          <cell r="H92">
            <v>94.14</v>
          </cell>
        </row>
        <row r="93">
          <cell r="F93" t="str">
            <v>RORENT30D</v>
          </cell>
          <cell r="G93" t="str">
            <v>30YD ROLL OFF-DAILY RENT</v>
          </cell>
          <cell r="H93">
            <v>4.1399999999999997</v>
          </cell>
        </row>
        <row r="94">
          <cell r="F94" t="str">
            <v>RORENT40D</v>
          </cell>
          <cell r="G94" t="str">
            <v>40YD ROLL OFF-DAILY RENT</v>
          </cell>
          <cell r="H94">
            <v>4.1399999999999997</v>
          </cell>
        </row>
        <row r="95">
          <cell r="F95" t="str">
            <v>RWALKIN</v>
          </cell>
          <cell r="G95" t="str">
            <v>WALK IN SERVICE</v>
          </cell>
          <cell r="H95">
            <v>4.9800000000000004</v>
          </cell>
        </row>
        <row r="96">
          <cell r="F96" t="str">
            <v>SCALEFEE</v>
          </cell>
          <cell r="G96" t="str">
            <v>SCALE FEE</v>
          </cell>
          <cell r="H96">
            <v>7.24</v>
          </cell>
        </row>
        <row r="97">
          <cell r="F97" t="str">
            <v>SP</v>
          </cell>
          <cell r="G97" t="str">
            <v>SPECIAL PICKUP</v>
          </cell>
          <cell r="H97">
            <v>7.45</v>
          </cell>
        </row>
        <row r="98">
          <cell r="F98" t="str">
            <v>SPDIN</v>
          </cell>
          <cell r="G98" t="str">
            <v>SPECIAL P/U DRIVE IN</v>
          </cell>
          <cell r="H98">
            <v>9.07</v>
          </cell>
        </row>
        <row r="99">
          <cell r="F99" t="str">
            <v>SPRD</v>
          </cell>
          <cell r="G99" t="str">
            <v>SPECIAL P/U AT THE ROAD</v>
          </cell>
          <cell r="H99">
            <v>7.9</v>
          </cell>
        </row>
        <row r="100">
          <cell r="F100" t="str">
            <v>SPWIN</v>
          </cell>
          <cell r="G100" t="str">
            <v>SPECIAL P/U WALK IN</v>
          </cell>
          <cell r="H100">
            <v>8.51</v>
          </cell>
        </row>
        <row r="101">
          <cell r="F101" t="str">
            <v>STODEL</v>
          </cell>
          <cell r="G101" t="str">
            <v>STORAGE CONT DELIVERY</v>
          </cell>
          <cell r="H101">
            <v>70.290000000000006</v>
          </cell>
        </row>
        <row r="102">
          <cell r="F102" t="str">
            <v>TRIPCCAN</v>
          </cell>
          <cell r="G102" t="str">
            <v>COMM RETURN TRIP</v>
          </cell>
          <cell r="H102">
            <v>17.440000000000001</v>
          </cell>
        </row>
        <row r="103">
          <cell r="F103" t="str">
            <v>TRIPRCANS</v>
          </cell>
          <cell r="G103" t="str">
            <v>RETURN TRIP CHARGE - CANS</v>
          </cell>
          <cell r="H103">
            <v>5.66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320"/>
      <sheetName val="#REF"/>
    </sheetNames>
    <sheetDataSet>
      <sheetData sheetId="0" refreshError="1"/>
      <sheetData sheetId="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P Pivot"/>
      <sheetName val="DP2 Pivot"/>
      <sheetName val="SW Pivot"/>
      <sheetName val="Deception Pass Data"/>
      <sheetName val="JEexport"/>
      <sheetName val="Intro Memo"/>
      <sheetName val="JE_Summary"/>
      <sheetName val="Mth00"/>
      <sheetName val="Mth01"/>
      <sheetName val="Mth02"/>
      <sheetName val="Mth03"/>
      <sheetName val="Mth04"/>
      <sheetName val="Mth05"/>
      <sheetName val="Mth06"/>
      <sheetName val="Mth07"/>
      <sheetName val="Mth08"/>
      <sheetName val="Mth09"/>
      <sheetName val="Mth10"/>
      <sheetName val="Mth11"/>
      <sheetName val="Mth12"/>
      <sheetName val="TEST"/>
      <sheetName val="To Do"/>
      <sheetName val="GLMapping"/>
      <sheetName val="BatchLog"/>
      <sheetName val="Reference"/>
      <sheetName val="South Widbey"/>
      <sheetName val="Deception Pass 2 Data"/>
    </sheetNames>
    <sheetDataSet>
      <sheetData sheetId="0" refreshError="1">
        <row r="3">
          <cell r="C3">
            <v>4828.9399999999987</v>
          </cell>
        </row>
        <row r="4">
          <cell r="C4">
            <v>1279.9599999999998</v>
          </cell>
        </row>
        <row r="5">
          <cell r="C5">
            <v>7051.6</v>
          </cell>
        </row>
        <row r="6">
          <cell r="C6">
            <v>1567.1999999999998</v>
          </cell>
        </row>
        <row r="7">
          <cell r="C7">
            <v>25706.359999999986</v>
          </cell>
        </row>
        <row r="8">
          <cell r="C8">
            <v>8810.34</v>
          </cell>
        </row>
      </sheetData>
      <sheetData sheetId="1" refreshError="1">
        <row r="3">
          <cell r="C3">
            <v>1483.589999999999</v>
          </cell>
        </row>
        <row r="4">
          <cell r="C4">
            <v>290.89999999999998</v>
          </cell>
        </row>
        <row r="5">
          <cell r="C5">
            <v>5034.4299999999967</v>
          </cell>
        </row>
        <row r="6">
          <cell r="C6">
            <v>1057.8600000000001</v>
          </cell>
        </row>
      </sheetData>
      <sheetData sheetId="2" refreshError="1">
        <row r="3">
          <cell r="C3">
            <v>881.5500000000003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ttyCash-10110"/>
      <sheetName val="10200"/>
      <sheetName val="10210"/>
      <sheetName val="10250_RECON"/>
      <sheetName val="10250_MVPSS"/>
      <sheetName val="10250_Recy Chkg"/>
      <sheetName val="10250_Reimb Accts"/>
      <sheetName val="10250_Rollfwd"/>
      <sheetName val="10410_Rollfwd"/>
      <sheetName val="10410_Recon"/>
      <sheetName val="10410_Trade"/>
      <sheetName val="10410_Lodi"/>
      <sheetName val="10410_Sac Co"/>
      <sheetName val="10410_Brokered"/>
      <sheetName val="10420_Rollfwd"/>
      <sheetName val="10420 RECON"/>
      <sheetName val="Rollfwd_10550"/>
      <sheetName val="Recon_10550"/>
      <sheetName val="Recon_10555"/>
      <sheetName val="Recon_10610"/>
      <sheetName val="A170XX-October"/>
      <sheetName val="Recon_10760"/>
      <sheetName val="Rollfwd_10820"/>
      <sheetName val="PPXXC_10830"/>
      <sheetName val="Schedule_10830"/>
      <sheetName val="Recon_10830"/>
      <sheetName val="Rollfwd_10850"/>
      <sheetName val="Recon_10850"/>
      <sheetName val="ReconSumm_10890"/>
      <sheetName val="ASSETS 11XXX"/>
      <sheetName val="ACC DEP 12XXX"/>
      <sheetName val="GOODWILL_15120"/>
      <sheetName val="Rollfwd_15450"/>
      <sheetName val="15450_92 bond"/>
      <sheetName val="15450_94 Bond "/>
      <sheetName val="Recon_15450"/>
      <sheetName val="Rollfwd_15320_15500"/>
      <sheetName val="16100_Rollfwd"/>
      <sheetName val="A180543"/>
      <sheetName val="A20110"/>
      <sheetName val="Rollfwd_20120"/>
      <sheetName val="Recon_20120"/>
      <sheetName val="Recon_20130"/>
      <sheetName val="Recon_20133"/>
      <sheetName val="Recon_20135"/>
      <sheetName val="Recon_20137"/>
      <sheetName val="A20140"/>
      <sheetName val="SALES TAX RETURN_20140"/>
      <sheetName val="Rollfwd_20170"/>
      <sheetName val="Recon_20170"/>
      <sheetName val="Recon_20175"/>
      <sheetName val="Recon_20177"/>
      <sheetName val="Detail_20320"/>
      <sheetName val="Rollfwd_20325"/>
      <sheetName val="Recon_20325"/>
      <sheetName val="A20330"/>
      <sheetName val="RECON 20335"/>
      <sheetName val="RECON_20340"/>
      <sheetName val="DETAILED 20360"/>
      <sheetName val="recon 20365"/>
      <sheetName val="recon 20375"/>
      <sheetName val="A21100 &amp; A21250"/>
      <sheetName val="21250_92 Bond"/>
      <sheetName val="21250_94 Bond"/>
      <sheetName val="21250_R. Vaccarezza"/>
      <sheetName val="21250_BOND DIS AMORT"/>
      <sheetName val="A21390"/>
      <sheetName val="Recon 22104"/>
      <sheetName val="Recon 22105"/>
      <sheetName val="Recon 22109"/>
      <sheetName val="Recon 22205 "/>
      <sheetName val="Recon 22206"/>
      <sheetName val="Recon_30XXXX"/>
      <sheetName val="Recon 150543 Revised"/>
      <sheetName val="170001 DL 121999"/>
      <sheetName val="Rollfwd_170001"/>
      <sheetName val="A170001"/>
      <sheetName val="Rollfwd_170050"/>
      <sheetName val="A170050"/>
      <sheetName val="Rollfwd_171170"/>
      <sheetName val="A171170"/>
      <sheetName val="Rollfwd_171500"/>
      <sheetName val="A171500"/>
      <sheetName val="A171504"/>
      <sheetName val="A171531"/>
      <sheetName val="A172216"/>
      <sheetName val="A172220"/>
      <sheetName val="A172355"/>
      <sheetName val="Dec_99 DL_RAW"/>
      <sheetName val="Dec_99 DL_"/>
      <sheetName val="DEC_98 DL RAW"/>
      <sheetName val="DEC_98 DL "/>
      <sheetName val="Sheet4"/>
      <sheetName val="Sheet4 (2)"/>
      <sheetName val="XXXXXX"/>
      <sheetName val="BU NAMES"/>
      <sheetName val="PS BS ACCOU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183 IS"/>
      <sheetName val="2184 IS"/>
      <sheetName val="2185 IS"/>
      <sheetName val="Consolidated IS"/>
      <sheetName val="Ratios Thurston"/>
      <sheetName val="2183 Pro forma"/>
      <sheetName val="2183 Ratios"/>
      <sheetName val="Restating Expl"/>
      <sheetName val="Pro forma Expl"/>
      <sheetName val="Pacific Regulated - Price Out"/>
      <sheetName val="Total Matrix"/>
      <sheetName val="Packer_RO Matrix"/>
      <sheetName val="COS Packer_RO"/>
      <sheetName val="Res YW Matix"/>
      <sheetName val="Res Recy Matrix"/>
      <sheetName val="MF Recy Matrix"/>
      <sheetName val="COS RR YW MFR"/>
      <sheetName val="Total Pac,Rural"/>
      <sheetName val="Rural"/>
      <sheetName val="LG-Pacific Pckr Rts"/>
      <sheetName val="LG-RO"/>
      <sheetName val="Res Recycl"/>
      <sheetName val="MF Recycl"/>
      <sheetName val="YW"/>
      <sheetName val="Depr Summary 2183"/>
      <sheetName val="Trucks 2183"/>
      <sheetName val="Containers 2183"/>
      <sheetName val="OTHER EQUIP 2183"/>
      <sheetName val="LeMay Global"/>
      <sheetName val="Fuel"/>
      <sheetName val="DF Schedule"/>
      <sheetName val="2183 Payroll"/>
      <sheetName val="2184 Payroll"/>
      <sheetName val="2185 Payroll"/>
      <sheetName val="Cust Cnt"/>
      <sheetName val="Unit Cnt"/>
      <sheetName val="70148 Summary"/>
      <sheetName val="Time Study"/>
      <sheetName val="Corp O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9">
          <cell r="M49">
            <v>8000432.4617248299</v>
          </cell>
        </row>
        <row r="50">
          <cell r="F50">
            <v>8158680.0299999993</v>
          </cell>
        </row>
        <row r="58">
          <cell r="M58">
            <v>2625393.5068796892</v>
          </cell>
        </row>
        <row r="59">
          <cell r="F59">
            <v>2119461.4499999997</v>
          </cell>
        </row>
        <row r="69">
          <cell r="M69">
            <v>1361744.4391882615</v>
          </cell>
        </row>
        <row r="70">
          <cell r="F70">
            <v>1347163.92</v>
          </cell>
        </row>
        <row r="213">
          <cell r="M213">
            <v>4757117.5866496488</v>
          </cell>
        </row>
        <row r="214">
          <cell r="F214">
            <v>4859462.2200000007</v>
          </cell>
        </row>
        <row r="221">
          <cell r="M221">
            <v>395543.82663328515</v>
          </cell>
        </row>
        <row r="222">
          <cell r="F222">
            <v>332798.89999999997</v>
          </cell>
        </row>
        <row r="281">
          <cell r="M281">
            <v>1187221.5155152699</v>
          </cell>
        </row>
        <row r="282">
          <cell r="F282">
            <v>744277.47999999975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143"/>
  <sheetViews>
    <sheetView showGridLines="0" tabSelected="1" view="pageBreakPreview" zoomScale="90" zoomScaleNormal="85" zoomScaleSheetLayoutView="90" workbookViewId="0">
      <pane ySplit="6" topLeftCell="A97" activePane="bottomLeft" state="frozen"/>
      <selection pane="bottomLeft" activeCell="N112" sqref="N112"/>
    </sheetView>
  </sheetViews>
  <sheetFormatPr defaultColWidth="9.140625" defaultRowHeight="13.5" customHeight="1" outlineLevelCol="1"/>
  <cols>
    <col min="1" max="1" width="9.5703125" style="227" customWidth="1"/>
    <col min="2" max="2" width="20" style="227" customWidth="1"/>
    <col min="3" max="3" width="6.7109375" style="157" customWidth="1"/>
    <col min="4" max="4" width="12.7109375" style="157" customWidth="1"/>
    <col min="5" max="5" width="12.7109375" style="175" customWidth="1" outlineLevel="1"/>
    <col min="6" max="6" width="1" style="157" customWidth="1" outlineLevel="1"/>
    <col min="7" max="7" width="11.7109375" style="157" customWidth="1" outlineLevel="1"/>
    <col min="8" max="8" width="1" style="157" customWidth="1" outlineLevel="1"/>
    <col min="9" max="9" width="13" style="157" customWidth="1"/>
    <col min="10" max="11" width="11" style="157" customWidth="1" outlineLevel="1"/>
    <col min="12" max="12" width="13" style="157" customWidth="1" outlineLevel="1"/>
    <col min="13" max="13" width="11.42578125" style="157" customWidth="1" outlineLevel="1"/>
    <col min="14" max="14" width="12.140625" style="157" customWidth="1" outlineLevel="1"/>
    <col min="15" max="15" width="13" style="157" customWidth="1" outlineLevel="1"/>
    <col min="16" max="16" width="11.140625" style="157" customWidth="1"/>
    <col min="17" max="22" width="13" style="157" customWidth="1"/>
    <col min="23" max="23" width="10" style="157" bestFit="1" customWidth="1"/>
    <col min="24" max="24" width="12" style="157" bestFit="1" customWidth="1"/>
    <col min="25" max="16384" width="9.140625" style="157"/>
  </cols>
  <sheetData>
    <row r="1" spans="1:33" ht="15" customHeight="1">
      <c r="A1" s="364" t="s">
        <v>577</v>
      </c>
      <c r="B1" s="365"/>
      <c r="C1" s="156"/>
      <c r="D1" s="156"/>
      <c r="N1" s="156"/>
      <c r="O1" s="156"/>
      <c r="Q1" s="381" t="s">
        <v>601</v>
      </c>
      <c r="R1" s="382"/>
      <c r="S1" s="382"/>
      <c r="T1" s="382"/>
      <c r="U1" s="383"/>
    </row>
    <row r="2" spans="1:33" ht="15.75" thickBot="1">
      <c r="A2" s="364" t="s">
        <v>544</v>
      </c>
      <c r="B2" s="365"/>
      <c r="C2" s="156"/>
      <c r="D2" s="156"/>
      <c r="N2" s="156"/>
      <c r="O2" s="156"/>
      <c r="Q2" s="384"/>
      <c r="R2" s="385"/>
      <c r="S2" s="385"/>
      <c r="T2" s="385"/>
      <c r="U2" s="386"/>
    </row>
    <row r="3" spans="1:33" ht="15">
      <c r="A3" s="316" t="s">
        <v>604</v>
      </c>
      <c r="B3" s="316"/>
      <c r="C3" s="156"/>
      <c r="D3" s="156"/>
      <c r="E3" s="158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</row>
    <row r="4" spans="1:33" ht="13.5" customHeight="1">
      <c r="A4" s="316"/>
      <c r="B4" s="316"/>
      <c r="C4" s="156"/>
      <c r="D4" s="156"/>
      <c r="E4" s="158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</row>
    <row r="5" spans="1:33" s="165" customFormat="1" ht="39.75" customHeight="1">
      <c r="A5" s="159"/>
      <c r="B5" s="160"/>
      <c r="C5" s="161"/>
      <c r="D5" s="162" t="s">
        <v>187</v>
      </c>
      <c r="E5" s="163" t="s">
        <v>13</v>
      </c>
      <c r="F5" s="164"/>
      <c r="G5" s="162" t="s">
        <v>188</v>
      </c>
      <c r="H5" s="164"/>
      <c r="I5" s="162" t="s">
        <v>189</v>
      </c>
      <c r="J5" s="162" t="s">
        <v>190</v>
      </c>
      <c r="K5" s="162" t="s">
        <v>191</v>
      </c>
      <c r="L5" s="162" t="s">
        <v>192</v>
      </c>
      <c r="M5" s="162" t="s">
        <v>193</v>
      </c>
      <c r="N5" s="162" t="s">
        <v>26</v>
      </c>
      <c r="O5" s="162" t="s">
        <v>194</v>
      </c>
      <c r="P5" s="162" t="s">
        <v>195</v>
      </c>
      <c r="Q5" s="162" t="s">
        <v>196</v>
      </c>
      <c r="R5" s="162" t="s">
        <v>197</v>
      </c>
      <c r="S5" s="162" t="s">
        <v>198</v>
      </c>
      <c r="T5" s="162" t="s">
        <v>199</v>
      </c>
      <c r="U5" s="162" t="s">
        <v>200</v>
      </c>
      <c r="V5" s="162" t="s">
        <v>201</v>
      </c>
    </row>
    <row r="6" spans="1:33" ht="9" customHeight="1">
      <c r="A6" s="166"/>
      <c r="B6" s="167"/>
      <c r="D6" s="168"/>
      <c r="E6" s="169"/>
      <c r="G6" s="170"/>
      <c r="I6" s="171"/>
      <c r="J6" s="171"/>
      <c r="K6" s="171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</row>
    <row r="7" spans="1:33" ht="14.45" customHeight="1">
      <c r="A7" s="172" t="s">
        <v>37</v>
      </c>
      <c r="B7" s="173"/>
      <c r="C7" s="173"/>
      <c r="D7" s="173"/>
      <c r="E7" s="174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</row>
    <row r="8" spans="1:33" ht="13.5" customHeight="1">
      <c r="A8" s="166"/>
      <c r="B8" s="167"/>
    </row>
    <row r="9" spans="1:33" ht="13.5" customHeight="1">
      <c r="A9" s="176" t="s">
        <v>202</v>
      </c>
      <c r="B9" s="176"/>
      <c r="C9" s="176"/>
      <c r="D9" s="176"/>
      <c r="E9" s="177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</row>
    <row r="10" spans="1:33" ht="13.5" customHeight="1">
      <c r="A10" s="178" t="s">
        <v>41</v>
      </c>
      <c r="B10" s="178" t="s">
        <v>502</v>
      </c>
      <c r="C10" s="156"/>
      <c r="D10" s="179">
        <v>13.75</v>
      </c>
      <c r="E10" s="180">
        <v>13390.849999999999</v>
      </c>
      <c r="F10" s="156"/>
      <c r="G10" s="309">
        <f>+'Regulated Price Out'!AE13*12</f>
        <v>814.3418181818181</v>
      </c>
      <c r="H10" s="156"/>
      <c r="I10" s="181">
        <f>+References!C$12</f>
        <v>4.33</v>
      </c>
      <c r="J10" s="182">
        <f>+G10*I10</f>
        <v>3526.1000727272726</v>
      </c>
      <c r="K10" s="156">
        <f>+References!C19</f>
        <v>20</v>
      </c>
      <c r="L10" s="158">
        <f>+J10*K10</f>
        <v>70522.001454545447</v>
      </c>
      <c r="M10" s="158">
        <f t="shared" ref="M10:M35" si="0">+L10*$D$126</f>
        <v>56759.529146858746</v>
      </c>
      <c r="N10" s="355">
        <f>+M10*References!$D$69</f>
        <v>1078.4310537903159</v>
      </c>
      <c r="O10" s="355">
        <f>+N10/References!$F$78</f>
        <v>1103.3671514122323</v>
      </c>
      <c r="P10" s="179">
        <f>+O10/G10</f>
        <v>1.354918937941467</v>
      </c>
      <c r="Q10" s="355">
        <f>+'Rate Sheet'!E62</f>
        <v>14.278987518557091</v>
      </c>
      <c r="R10" s="179">
        <f>+Q10+P10</f>
        <v>15.633906456498558</v>
      </c>
      <c r="S10" s="355">
        <f>+'Rate Sheet'!G62</f>
        <v>15.63</v>
      </c>
      <c r="T10" s="179">
        <f t="shared" ref="T10:T35" si="1">+G10*Q10</f>
        <v>11627.976657657269</v>
      </c>
      <c r="U10" s="179">
        <f t="shared" ref="U10:U35" si="2">(G10*R10)</f>
        <v>12731.3438090695</v>
      </c>
      <c r="V10" s="179">
        <f>+U10-T10</f>
        <v>1103.3671514122307</v>
      </c>
      <c r="W10" s="181">
        <f>+(K10*$D$126)*((References!$D$69/References!$F$78)*I10)-P10</f>
        <v>0</v>
      </c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</row>
    <row r="11" spans="1:33" s="156" customFormat="1" ht="13.5" customHeight="1">
      <c r="A11" s="178" t="s">
        <v>42</v>
      </c>
      <c r="B11" s="178" t="s">
        <v>503</v>
      </c>
      <c r="D11" s="179">
        <v>17.350000000000001</v>
      </c>
      <c r="E11" s="180">
        <v>1385152.7100000002</v>
      </c>
      <c r="G11" s="309">
        <f>+'Regulated Price Out'!AE14*12</f>
        <v>72983.448414985585</v>
      </c>
      <c r="I11" s="181">
        <f>+References!C$12</f>
        <v>4.33</v>
      </c>
      <c r="J11" s="182">
        <f t="shared" ref="J11:J35" si="3">+G11*I11</f>
        <v>316018.33163688757</v>
      </c>
      <c r="K11" s="156">
        <f>+References!C20</f>
        <v>34</v>
      </c>
      <c r="L11" s="158">
        <f t="shared" ref="L11:L35" si="4">+J11*K11</f>
        <v>10744623.275654178</v>
      </c>
      <c r="M11" s="158">
        <f t="shared" si="0"/>
        <v>8647794.2402073182</v>
      </c>
      <c r="N11" s="355">
        <f>+M11*References!$D$69</f>
        <v>164308.09056393901</v>
      </c>
      <c r="O11" s="355">
        <f>+N11/References!$F$78</f>
        <v>168107.31590335481</v>
      </c>
      <c r="P11" s="179">
        <f t="shared" ref="P11:P24" si="5">+O11/G11</f>
        <v>2.3033621945004943</v>
      </c>
      <c r="Q11" s="355">
        <f>+'Rate Sheet'!E63</f>
        <v>18.019199839078016</v>
      </c>
      <c r="R11" s="179">
        <f t="shared" ref="R11:R35" si="6">+Q11+P11</f>
        <v>20.32256203357851</v>
      </c>
      <c r="S11" s="355">
        <f>+'Rate Sheet'!G63</f>
        <v>20.32</v>
      </c>
      <c r="T11" s="179">
        <f t="shared" si="1"/>
        <v>1315103.341934667</v>
      </c>
      <c r="U11" s="179">
        <f t="shared" si="2"/>
        <v>1483210.6578380216</v>
      </c>
      <c r="V11" s="179">
        <f t="shared" ref="V11:V34" si="7">+U11-T11</f>
        <v>168107.31590335467</v>
      </c>
      <c r="W11" s="181">
        <f>+(K11*$D$126)*((References!$D$69/References!$F$78)*I11)-P11</f>
        <v>0</v>
      </c>
    </row>
    <row r="12" spans="1:33" s="156" customFormat="1" ht="13.5" customHeight="1">
      <c r="A12" s="178" t="s">
        <v>43</v>
      </c>
      <c r="B12" s="178" t="s">
        <v>504</v>
      </c>
      <c r="D12" s="179">
        <v>25.12</v>
      </c>
      <c r="E12" s="180">
        <v>758569.4</v>
      </c>
      <c r="G12" s="309">
        <f>+'Regulated Price Out'!AE15*12</f>
        <v>26499.818073248407</v>
      </c>
      <c r="I12" s="181">
        <f>+References!C$12</f>
        <v>4.33</v>
      </c>
      <c r="J12" s="182">
        <f t="shared" si="3"/>
        <v>114744.21225716561</v>
      </c>
      <c r="K12" s="156">
        <f>+References!C21</f>
        <v>51</v>
      </c>
      <c r="L12" s="158">
        <f t="shared" si="4"/>
        <v>5851954.825115446</v>
      </c>
      <c r="M12" s="158">
        <f t="shared" si="0"/>
        <v>4709937.2339330008</v>
      </c>
      <c r="N12" s="355">
        <f>+M12*References!$D$69</f>
        <v>89488.80744472699</v>
      </c>
      <c r="O12" s="355">
        <f>+N12/References!$F$78</f>
        <v>91558.018666591961</v>
      </c>
      <c r="P12" s="179">
        <f t="shared" si="5"/>
        <v>3.4550432917507412</v>
      </c>
      <c r="Q12" s="355">
        <f>+'Rate Sheet'!E64</f>
        <v>26.081212454892551</v>
      </c>
      <c r="R12" s="179">
        <f t="shared" si="6"/>
        <v>29.536255746643292</v>
      </c>
      <c r="S12" s="355">
        <f>+'Rate Sheet'!G64</f>
        <v>29.54</v>
      </c>
      <c r="T12" s="179">
        <f t="shared" si="1"/>
        <v>691147.38518439303</v>
      </c>
      <c r="U12" s="179">
        <f t="shared" si="2"/>
        <v>782705.40385098499</v>
      </c>
      <c r="V12" s="179">
        <f t="shared" si="7"/>
        <v>91558.018666591961</v>
      </c>
      <c r="W12" s="181">
        <f>+(K12*$D$126)*((References!$D$69/References!$F$78)*I12)-P12</f>
        <v>0</v>
      </c>
    </row>
    <row r="13" spans="1:33" s="156" customFormat="1" ht="13.5" customHeight="1">
      <c r="A13" s="178" t="s">
        <v>44</v>
      </c>
      <c r="B13" s="178" t="s">
        <v>505</v>
      </c>
      <c r="D13" s="179">
        <v>36.29</v>
      </c>
      <c r="E13" s="180">
        <v>95010.55</v>
      </c>
      <c r="G13" s="309">
        <f>+'Regulated Price Out'!AE16*12</f>
        <v>2485.6459079636265</v>
      </c>
      <c r="I13" s="181">
        <f>+References!C$12</f>
        <v>4.33</v>
      </c>
      <c r="J13" s="182">
        <f t="shared" si="3"/>
        <v>10762.846781482504</v>
      </c>
      <c r="K13" s="156">
        <f>+References!C22</f>
        <v>77</v>
      </c>
      <c r="L13" s="158">
        <f t="shared" si="4"/>
        <v>828739.20217415271</v>
      </c>
      <c r="M13" s="158">
        <f t="shared" si="0"/>
        <v>667009.52795939718</v>
      </c>
      <c r="N13" s="355">
        <f>+M13*References!$D$69</f>
        <v>12673.181031228543</v>
      </c>
      <c r="O13" s="355">
        <f>+N13/References!$F$78</f>
        <v>12966.217547809027</v>
      </c>
      <c r="P13" s="179">
        <f>+O13/G13</f>
        <v>5.2164379110746477</v>
      </c>
      <c r="Q13" s="355">
        <f>+'Rate Sheet'!E65</f>
        <v>37.682889813720188</v>
      </c>
      <c r="R13" s="179">
        <f t="shared" si="6"/>
        <v>42.899327724794837</v>
      </c>
      <c r="S13" s="355">
        <f>+'Rate Sheet'!G65</f>
        <v>42.9</v>
      </c>
      <c r="T13" s="179">
        <f t="shared" si="1"/>
        <v>93666.320865717804</v>
      </c>
      <c r="U13" s="179">
        <f t="shared" si="2"/>
        <v>106632.53841352684</v>
      </c>
      <c r="V13" s="179">
        <f t="shared" si="7"/>
        <v>12966.217547809036</v>
      </c>
      <c r="W13" s="181">
        <f>+(K13*$D$126)*((References!$D$69/References!$F$78)*I13)-P13</f>
        <v>0</v>
      </c>
    </row>
    <row r="14" spans="1:33" s="156" customFormat="1" ht="13.5" customHeight="1">
      <c r="A14" s="178" t="s">
        <v>45</v>
      </c>
      <c r="B14" s="178" t="s">
        <v>506</v>
      </c>
      <c r="D14" s="179">
        <v>44.98</v>
      </c>
      <c r="E14" s="180">
        <v>21117.61</v>
      </c>
      <c r="G14" s="309">
        <f>+'Regulated Price Out'!AE17*12</f>
        <v>440.59315251222768</v>
      </c>
      <c r="I14" s="181">
        <f>+References!C$12</f>
        <v>4.33</v>
      </c>
      <c r="J14" s="182">
        <f t="shared" si="3"/>
        <v>1907.7683503779458</v>
      </c>
      <c r="K14" s="156">
        <f>+References!C23</f>
        <v>97</v>
      </c>
      <c r="L14" s="158">
        <f t="shared" si="4"/>
        <v>185053.52998666075</v>
      </c>
      <c r="M14" s="158">
        <f t="shared" si="0"/>
        <v>148940.06143284196</v>
      </c>
      <c r="N14" s="355">
        <f>+M14*References!$D$69</f>
        <v>2829.8611672239967</v>
      </c>
      <c r="O14" s="355">
        <f>+N14/References!$F$78</f>
        <v>2895.2948303908292</v>
      </c>
      <c r="P14" s="179">
        <f t="shared" si="5"/>
        <v>6.5713568490161158</v>
      </c>
      <c r="Q14" s="355">
        <f>+'Rate Sheet'!E66</f>
        <v>46.707530801572275</v>
      </c>
      <c r="R14" s="179">
        <f t="shared" si="6"/>
        <v>53.278887650588388</v>
      </c>
      <c r="S14" s="355">
        <f>+'Rate Sheet'!G66</f>
        <v>53.28</v>
      </c>
      <c r="T14" s="179">
        <f t="shared" si="1"/>
        <v>20579.018241926704</v>
      </c>
      <c r="U14" s="179">
        <f t="shared" si="2"/>
        <v>23474.313072317535</v>
      </c>
      <c r="V14" s="179">
        <f t="shared" si="7"/>
        <v>2895.2948303908306</v>
      </c>
      <c r="W14" s="181">
        <f>+(K14*$D$126)*((References!$D$69/References!$F$78)*I14)-P14</f>
        <v>0</v>
      </c>
    </row>
    <row r="15" spans="1:33" s="156" customFormat="1" ht="13.5" customHeight="1">
      <c r="A15" s="178" t="s">
        <v>46</v>
      </c>
      <c r="B15" s="178" t="s">
        <v>507</v>
      </c>
      <c r="D15" s="179">
        <v>57.18</v>
      </c>
      <c r="E15" s="180">
        <v>1314.0399999999997</v>
      </c>
      <c r="G15" s="309">
        <f>+'Regulated Price Out'!AE18*12</f>
        <v>34.5</v>
      </c>
      <c r="I15" s="181">
        <f>+References!C$12</f>
        <v>4.33</v>
      </c>
      <c r="J15" s="182">
        <f t="shared" si="3"/>
        <v>149.38499999999999</v>
      </c>
      <c r="K15" s="156">
        <f>+References!C24</f>
        <v>117</v>
      </c>
      <c r="L15" s="158">
        <f t="shared" si="4"/>
        <v>17478.044999999998</v>
      </c>
      <c r="M15" s="158">
        <f t="shared" si="0"/>
        <v>14067.178811523465</v>
      </c>
      <c r="N15" s="355">
        <f>+M15*References!$D$69</f>
        <v>267.27639741894581</v>
      </c>
      <c r="O15" s="355">
        <f>+N15/References!$F$78</f>
        <v>273.45651465003664</v>
      </c>
      <c r="P15" s="179">
        <f t="shared" si="5"/>
        <v>7.9262757869575839</v>
      </c>
      <c r="Q15" s="355">
        <f>+'Rate Sheet'!E67</f>
        <v>59.372110321191386</v>
      </c>
      <c r="R15" s="179">
        <f t="shared" si="6"/>
        <v>67.298386108148975</v>
      </c>
      <c r="S15" s="355">
        <f>+'Rate Sheet'!G67</f>
        <v>67.3</v>
      </c>
      <c r="T15" s="179">
        <f t="shared" si="1"/>
        <v>2048.3378060811028</v>
      </c>
      <c r="U15" s="179">
        <f t="shared" si="2"/>
        <v>2321.7943207311396</v>
      </c>
      <c r="V15" s="179">
        <f t="shared" si="7"/>
        <v>273.45651465003675</v>
      </c>
      <c r="W15" s="181">
        <f>+(K15*$D$126)*((References!$D$69/References!$F$78)*I15)-P15</f>
        <v>0</v>
      </c>
    </row>
    <row r="16" spans="1:33" s="156" customFormat="1" ht="13.5" customHeight="1">
      <c r="A16" s="178" t="s">
        <v>47</v>
      </c>
      <c r="B16" s="178" t="s">
        <v>508</v>
      </c>
      <c r="D16" s="179">
        <v>68.83</v>
      </c>
      <c r="E16" s="180">
        <v>2735.9900000000007</v>
      </c>
      <c r="G16" s="309">
        <f>+'Regulated Price Out'!AE19*12</f>
        <v>46.49978207177103</v>
      </c>
      <c r="I16" s="181">
        <f>+References!C$12</f>
        <v>4.33</v>
      </c>
      <c r="J16" s="182">
        <f t="shared" si="3"/>
        <v>201.34405637076856</v>
      </c>
      <c r="K16" s="156">
        <f>+References!C25</f>
        <v>137</v>
      </c>
      <c r="L16" s="158">
        <f t="shared" si="4"/>
        <v>27584.13572279529</v>
      </c>
      <c r="M16" s="158">
        <f t="shared" si="0"/>
        <v>22201.051065716641</v>
      </c>
      <c r="N16" s="355">
        <f>+M16*References!$D$69</f>
        <v>421.81997024861607</v>
      </c>
      <c r="O16" s="355">
        <f>+N16/References!$F$78</f>
        <v>431.5735320734766</v>
      </c>
      <c r="P16" s="179">
        <f t="shared" si="5"/>
        <v>9.2811947248990485</v>
      </c>
      <c r="Q16" s="355">
        <f>+'Rate Sheet'!E68</f>
        <v>71.475156623788578</v>
      </c>
      <c r="R16" s="179">
        <f t="shared" si="6"/>
        <v>80.75635134868763</v>
      </c>
      <c r="S16" s="355">
        <f>+'Rate Sheet'!G68</f>
        <v>80.760000000000005</v>
      </c>
      <c r="T16" s="179">
        <f t="shared" si="1"/>
        <v>3323.5792065518704</v>
      </c>
      <c r="U16" s="179">
        <f t="shared" si="2"/>
        <v>3755.1527386253474</v>
      </c>
      <c r="V16" s="179">
        <f t="shared" si="7"/>
        <v>431.57353207347705</v>
      </c>
      <c r="W16" s="181">
        <f>+(K16*$D$126)*((References!$D$69/References!$F$78)*I16)-P16</f>
        <v>0</v>
      </c>
    </row>
    <row r="17" spans="1:23" s="156" customFormat="1" ht="13.5" customHeight="1">
      <c r="A17" s="178" t="s">
        <v>48</v>
      </c>
      <c r="B17" s="178" t="s">
        <v>509</v>
      </c>
      <c r="D17" s="179">
        <v>13.38</v>
      </c>
      <c r="E17" s="180">
        <v>105796.77</v>
      </c>
      <c r="G17" s="309">
        <f>+'Regulated Price Out'!AE20*12</f>
        <v>7303.7780269058294</v>
      </c>
      <c r="I17" s="181">
        <f>+References!C$13</f>
        <v>2.17</v>
      </c>
      <c r="J17" s="182">
        <f t="shared" si="3"/>
        <v>15849.19831838565</v>
      </c>
      <c r="K17" s="156">
        <f>+References!C$20</f>
        <v>34</v>
      </c>
      <c r="L17" s="158">
        <f t="shared" si="4"/>
        <v>538872.74282511207</v>
      </c>
      <c r="M17" s="158">
        <f t="shared" si="0"/>
        <v>433710.93448820792</v>
      </c>
      <c r="N17" s="355">
        <f>+M17*References!$D$69</f>
        <v>8240.5077552759485</v>
      </c>
      <c r="O17" s="355">
        <f>+N17/References!$F$78</f>
        <v>8431.0494733742053</v>
      </c>
      <c r="P17" s="179">
        <f t="shared" si="5"/>
        <v>1.1543408688374299</v>
      </c>
      <c r="Q17" s="355">
        <f>+'Rate Sheet'!E$74</f>
        <v>13.897947121292226</v>
      </c>
      <c r="R17" s="179">
        <f t="shared" si="6"/>
        <v>15.052287990129656</v>
      </c>
      <c r="S17" s="355">
        <f>'Rate Sheet'!G74</f>
        <v>15.05</v>
      </c>
      <c r="T17" s="179">
        <f t="shared" si="1"/>
        <v>101507.52080359329</v>
      </c>
      <c r="U17" s="179">
        <f t="shared" si="2"/>
        <v>109938.5702769675</v>
      </c>
      <c r="V17" s="179">
        <f t="shared" si="7"/>
        <v>8431.0494733742089</v>
      </c>
      <c r="W17" s="181">
        <f>+(K17*$D$126)*((References!$D$69/References!$F$78)*I17)-P17</f>
        <v>0</v>
      </c>
    </row>
    <row r="18" spans="1:23" s="156" customFormat="1" ht="13.5" customHeight="1">
      <c r="A18" s="178" t="s">
        <v>49</v>
      </c>
      <c r="B18" s="178" t="s">
        <v>510</v>
      </c>
      <c r="D18" s="179">
        <v>13.38</v>
      </c>
      <c r="E18" s="180">
        <v>35.139999999999993</v>
      </c>
      <c r="G18" s="309">
        <f>+'Regulated Price Out'!AE21*12</f>
        <v>0.56278026905829592</v>
      </c>
      <c r="I18" s="181">
        <f>+References!C$13</f>
        <v>2.17</v>
      </c>
      <c r="J18" s="182">
        <f t="shared" si="3"/>
        <v>1.221233183856502</v>
      </c>
      <c r="K18" s="156">
        <f>+References!C$20</f>
        <v>34</v>
      </c>
      <c r="L18" s="158">
        <f t="shared" si="4"/>
        <v>41.521928251121068</v>
      </c>
      <c r="M18" s="158">
        <f t="shared" si="0"/>
        <v>33.418862882420079</v>
      </c>
      <c r="N18" s="355">
        <f>+M18*References!$D$69</f>
        <v>0.63495839476598137</v>
      </c>
      <c r="O18" s="355">
        <f>+N18/References!$F$78</f>
        <v>0.64964026474931591</v>
      </c>
      <c r="P18" s="179">
        <f t="shared" si="5"/>
        <v>1.1543408688374299</v>
      </c>
      <c r="Q18" s="355">
        <f>+'Rate Sheet'!E$74</f>
        <v>13.897947121292226</v>
      </c>
      <c r="R18" s="179">
        <f t="shared" si="6"/>
        <v>15.052287990129656</v>
      </c>
      <c r="S18" s="355">
        <f>'Rate Sheet'!G74</f>
        <v>15.05</v>
      </c>
      <c r="T18" s="179">
        <f t="shared" si="1"/>
        <v>7.821490420278808</v>
      </c>
      <c r="U18" s="179">
        <f t="shared" si="2"/>
        <v>8.4711306850281236</v>
      </c>
      <c r="V18" s="179">
        <f t="shared" si="7"/>
        <v>0.64964026474931558</v>
      </c>
      <c r="W18" s="181">
        <f>+(K18*$D$126)*((References!$D$69/References!$F$78)*I18)-P18</f>
        <v>0</v>
      </c>
    </row>
    <row r="19" spans="1:23" s="156" customFormat="1" ht="13.5" customHeight="1">
      <c r="A19" s="178" t="s">
        <v>50</v>
      </c>
      <c r="B19" s="178" t="s">
        <v>511</v>
      </c>
      <c r="D19" s="179">
        <v>13.38</v>
      </c>
      <c r="E19" s="180">
        <v>852.66999999999985</v>
      </c>
      <c r="G19" s="309">
        <f>+'Regulated Price Out'!AE22*12</f>
        <v>61.174887892376688</v>
      </c>
      <c r="I19" s="181">
        <f>+References!C$13</f>
        <v>2.17</v>
      </c>
      <c r="J19" s="182">
        <f t="shared" si="3"/>
        <v>132.74950672645741</v>
      </c>
      <c r="K19" s="156">
        <f>+References!C$20</f>
        <v>34</v>
      </c>
      <c r="L19" s="158">
        <f t="shared" si="4"/>
        <v>4513.4832286995515</v>
      </c>
      <c r="M19" s="158">
        <f t="shared" si="0"/>
        <v>3632.6703381830662</v>
      </c>
      <c r="N19" s="355">
        <f>+M19*References!$D$69</f>
        <v>69.020736425478248</v>
      </c>
      <c r="O19" s="355">
        <f>+N19/References!$F$78</f>
        <v>70.616673240718484</v>
      </c>
      <c r="P19" s="179">
        <f t="shared" si="5"/>
        <v>1.1543408688374299</v>
      </c>
      <c r="Q19" s="355">
        <f>+'Rate Sheet'!E$74</f>
        <v>13.897947121292226</v>
      </c>
      <c r="R19" s="179">
        <f t="shared" si="6"/>
        <v>15.052287990129656</v>
      </c>
      <c r="S19" s="355">
        <f>'Rate Sheet'!G74</f>
        <v>15.05</v>
      </c>
      <c r="T19" s="179">
        <f t="shared" si="1"/>
        <v>850.20535707923125</v>
      </c>
      <c r="U19" s="179">
        <f t="shared" si="2"/>
        <v>920.8220303199497</v>
      </c>
      <c r="V19" s="179">
        <f t="shared" si="7"/>
        <v>70.616673240718455</v>
      </c>
      <c r="W19" s="181">
        <f>+(K19*$D$126)*((References!$D$69/References!$F$78)*I19)-P19</f>
        <v>0</v>
      </c>
    </row>
    <row r="20" spans="1:23" s="156" customFormat="1" ht="13.5" customHeight="1">
      <c r="A20" s="178" t="s">
        <v>51</v>
      </c>
      <c r="B20" s="178" t="s">
        <v>512</v>
      </c>
      <c r="D20" s="179">
        <v>26.76</v>
      </c>
      <c r="E20" s="180">
        <v>147</v>
      </c>
      <c r="G20" s="309">
        <f>+'Regulated Price Out'!AE23*12</f>
        <v>0.68609865470852016</v>
      </c>
      <c r="I20" s="181">
        <f>+References!C$13</f>
        <v>2.17</v>
      </c>
      <c r="J20" s="182">
        <f>+G20*I20</f>
        <v>1.4888340807174887</v>
      </c>
      <c r="K20" s="368">
        <f>+K19*2</f>
        <v>68</v>
      </c>
      <c r="L20" s="158">
        <f t="shared" si="4"/>
        <v>101.24071748878923</v>
      </c>
      <c r="M20" s="158">
        <f t="shared" si="0"/>
        <v>81.483442565900759</v>
      </c>
      <c r="N20" s="355">
        <f>+M20*References!$D$69</f>
        <v>1.5481854087521141</v>
      </c>
      <c r="O20" s="355">
        <f>+N20/References!$F$78</f>
        <v>1.5839834343688499</v>
      </c>
      <c r="P20" s="179">
        <f t="shared" si="5"/>
        <v>2.3086817376748598</v>
      </c>
      <c r="Q20" s="355">
        <f>+'Rate Sheet'!E74*2</f>
        <v>27.795894242584453</v>
      </c>
      <c r="R20" s="193">
        <f t="shared" si="6"/>
        <v>30.104575980259312</v>
      </c>
      <c r="S20" s="355">
        <f>+'Rate Sheet'!G74*2</f>
        <v>30.1</v>
      </c>
      <c r="T20" s="179">
        <f t="shared" si="1"/>
        <v>19.070725646257493</v>
      </c>
      <c r="U20" s="179">
        <f t="shared" si="2"/>
        <v>20.654709080626343</v>
      </c>
      <c r="V20" s="179">
        <f t="shared" si="7"/>
        <v>1.5839834343688501</v>
      </c>
      <c r="W20" s="181">
        <f>+(K20*$D$126)*((References!$D$69/References!$F$78)*I20)-P20</f>
        <v>0</v>
      </c>
    </row>
    <row r="21" spans="1:23" s="156" customFormat="1" ht="13.5" customHeight="1">
      <c r="A21" s="178" t="s">
        <v>52</v>
      </c>
      <c r="B21" s="178" t="s">
        <v>513</v>
      </c>
      <c r="D21" s="179">
        <v>7.2</v>
      </c>
      <c r="E21" s="180">
        <v>20508.29</v>
      </c>
      <c r="G21" s="309">
        <f>+'Regulated Price Out'!AE24*12</f>
        <v>2605.4999999999995</v>
      </c>
      <c r="I21" s="181">
        <f>+References!C$14</f>
        <v>1</v>
      </c>
      <c r="J21" s="182">
        <f t="shared" si="3"/>
        <v>2605.4999999999995</v>
      </c>
      <c r="K21" s="156">
        <f>+References!C$20</f>
        <v>34</v>
      </c>
      <c r="L21" s="158">
        <f t="shared" si="4"/>
        <v>88586.999999999985</v>
      </c>
      <c r="M21" s="158">
        <f t="shared" si="0"/>
        <v>71299.116656149417</v>
      </c>
      <c r="N21" s="355">
        <f>+M21*References!$D$69</f>
        <v>1354.6832164668388</v>
      </c>
      <c r="O21" s="355">
        <f>+N21/References!$F$78</f>
        <v>1386.0069740810709</v>
      </c>
      <c r="P21" s="179">
        <f t="shared" si="5"/>
        <v>0.53195431743660382</v>
      </c>
      <c r="Q21" s="355">
        <f>'Rate Sheet'!E80</f>
        <v>7.4804246410418465</v>
      </c>
      <c r="R21" s="179">
        <f t="shared" si="6"/>
        <v>8.0123789584784504</v>
      </c>
      <c r="S21" s="355">
        <f>'Rate Sheet'!$G$80</f>
        <v>8.01</v>
      </c>
      <c r="T21" s="179">
        <f t="shared" si="1"/>
        <v>19490.246402234527</v>
      </c>
      <c r="U21" s="179">
        <f t="shared" si="2"/>
        <v>20876.253376315599</v>
      </c>
      <c r="V21" s="179">
        <f t="shared" si="7"/>
        <v>1386.0069740810723</v>
      </c>
      <c r="W21" s="181">
        <f>+(K21*$D$126)*((References!$D$69/References!$F$78)*I21)-P21</f>
        <v>0</v>
      </c>
    </row>
    <row r="22" spans="1:23" s="156" customFormat="1" ht="13.5" customHeight="1">
      <c r="A22" s="178" t="s">
        <v>53</v>
      </c>
      <c r="B22" s="178" t="s">
        <v>514</v>
      </c>
      <c r="D22" s="179">
        <v>3.7650000000000001</v>
      </c>
      <c r="E22" s="180">
        <v>8699.19</v>
      </c>
      <c r="G22" s="309">
        <f>+'Regulated Price Out'!AE25*12</f>
        <v>2331.7450199203186</v>
      </c>
      <c r="I22" s="181">
        <f>+References!C$14</f>
        <v>1</v>
      </c>
      <c r="J22" s="182">
        <f t="shared" si="3"/>
        <v>2331.7450199203186</v>
      </c>
      <c r="K22" s="156">
        <f>+References!C$20</f>
        <v>34</v>
      </c>
      <c r="L22" s="158">
        <f t="shared" si="4"/>
        <v>79279.330677290825</v>
      </c>
      <c r="M22" s="158">
        <f t="shared" si="0"/>
        <v>63807.852691496548</v>
      </c>
      <c r="N22" s="355">
        <f>+M22*References!$D$69</f>
        <v>1212.3492011384342</v>
      </c>
      <c r="O22" s="355">
        <f>+N22/References!$F$78</f>
        <v>1240.381830507913</v>
      </c>
      <c r="P22" s="179">
        <f t="shared" si="5"/>
        <v>0.53195431743660371</v>
      </c>
      <c r="Q22" s="355">
        <f>+'Rate Sheet'!E91</f>
        <v>7.8414102805559303</v>
      </c>
      <c r="R22" s="179">
        <f t="shared" si="6"/>
        <v>8.3733645979925342</v>
      </c>
      <c r="S22" s="355">
        <f>'Rate Sheet'!$G$91</f>
        <v>8.3733645979925342</v>
      </c>
      <c r="T22" s="179">
        <f t="shared" si="1"/>
        <v>18284.169370838277</v>
      </c>
      <c r="U22" s="179">
        <f t="shared" si="2"/>
        <v>19524.551201346192</v>
      </c>
      <c r="V22" s="179">
        <f t="shared" si="7"/>
        <v>1240.3818305079149</v>
      </c>
      <c r="W22" s="181">
        <f>+(K22*$D$126)*((References!$D$69/References!$F$78)*I22)-P22</f>
        <v>0</v>
      </c>
    </row>
    <row r="23" spans="1:23" s="156" customFormat="1" ht="13.5" customHeight="1">
      <c r="A23" s="178" t="s">
        <v>54</v>
      </c>
      <c r="B23" s="178" t="s">
        <v>515</v>
      </c>
      <c r="D23" s="179">
        <v>17.350000000000001</v>
      </c>
      <c r="E23" s="180">
        <v>67.450000000000017</v>
      </c>
      <c r="G23" s="309">
        <f>+'Regulated Price Out'!AE26*12</f>
        <v>8.3308357348703179</v>
      </c>
      <c r="I23" s="181">
        <f>+References!C$12</f>
        <v>4.33</v>
      </c>
      <c r="J23" s="182">
        <f t="shared" si="3"/>
        <v>36.072518731988474</v>
      </c>
      <c r="K23" s="156">
        <f>+References!C$20</f>
        <v>34</v>
      </c>
      <c r="L23" s="158">
        <f t="shared" si="4"/>
        <v>1226.4656368876081</v>
      </c>
      <c r="M23" s="158">
        <f t="shared" si="0"/>
        <v>987.11906396207314</v>
      </c>
      <c r="N23" s="355">
        <f>+M23*References!$D$69</f>
        <v>18.755262215279387</v>
      </c>
      <c r="O23" s="355">
        <f>+N23/References!$F$78</f>
        <v>19.18893208029403</v>
      </c>
      <c r="P23" s="179">
        <f t="shared" si="5"/>
        <v>2.3033621945004938</v>
      </c>
      <c r="Q23" s="355">
        <f>+'Rate Sheet'!E63</f>
        <v>18.019199839078016</v>
      </c>
      <c r="R23" s="179">
        <f t="shared" si="6"/>
        <v>20.32256203357851</v>
      </c>
      <c r="S23" s="355">
        <f>+'Rate Sheet'!G63</f>
        <v>20.32</v>
      </c>
      <c r="T23" s="179">
        <f t="shared" si="1"/>
        <v>150.11499393316063</v>
      </c>
      <c r="U23" s="179">
        <f t="shared" si="2"/>
        <v>169.30392601345466</v>
      </c>
      <c r="V23" s="179">
        <f t="shared" si="7"/>
        <v>19.188932080294023</v>
      </c>
      <c r="W23" s="181">
        <f>+(K23*$D$126)*((References!$D$69/References!$F$78)*I23)-P23</f>
        <v>0</v>
      </c>
    </row>
    <row r="24" spans="1:23" s="156" customFormat="1" ht="13.5" customHeight="1">
      <c r="A24" s="178" t="s">
        <v>55</v>
      </c>
      <c r="B24" s="178" t="s">
        <v>516</v>
      </c>
      <c r="D24" s="179">
        <v>13.86</v>
      </c>
      <c r="E24" s="180">
        <v>4511.4299999999994</v>
      </c>
      <c r="G24" s="309">
        <f>+'Regulated Price Out'!AE27*12</f>
        <v>976.5</v>
      </c>
      <c r="I24" s="181">
        <f>+References!C$13</f>
        <v>2.17</v>
      </c>
      <c r="J24" s="182">
        <f t="shared" si="3"/>
        <v>2119.0050000000001</v>
      </c>
      <c r="K24" s="156">
        <f>+References!C$20</f>
        <v>34</v>
      </c>
      <c r="L24" s="158">
        <f t="shared" si="4"/>
        <v>72046.17</v>
      </c>
      <c r="M24" s="158">
        <f t="shared" si="0"/>
        <v>57986.25395891918</v>
      </c>
      <c r="N24" s="355">
        <f>+M24*References!$D$69</f>
        <v>1101.7388252194642</v>
      </c>
      <c r="O24" s="355">
        <f>+N24/References!$F$78</f>
        <v>1127.2138584197505</v>
      </c>
      <c r="P24" s="179">
        <f t="shared" si="5"/>
        <v>1.1543408688374301</v>
      </c>
      <c r="Q24" s="355">
        <f>+'Rate Sheet'!E75</f>
        <v>14.389288686186394</v>
      </c>
      <c r="R24" s="179">
        <f t="shared" si="6"/>
        <v>15.543629555023823</v>
      </c>
      <c r="S24" s="355">
        <f>'Rate Sheet'!G75</f>
        <v>15.54</v>
      </c>
      <c r="T24" s="179">
        <f t="shared" si="1"/>
        <v>14051.140402061013</v>
      </c>
      <c r="U24" s="179">
        <f t="shared" si="2"/>
        <v>15178.354260480764</v>
      </c>
      <c r="V24" s="179">
        <f t="shared" ref="V24" si="8">+U24-T24</f>
        <v>1127.213858419751</v>
      </c>
      <c r="W24" s="181">
        <f>+(K24*$D$126)*((References!$D$69/References!$F$78)*I24)-P24</f>
        <v>0</v>
      </c>
    </row>
    <row r="25" spans="1:23" s="156" customFormat="1" ht="13.5" customHeight="1">
      <c r="A25" s="178" t="s">
        <v>56</v>
      </c>
      <c r="B25" s="178" t="s">
        <v>517</v>
      </c>
      <c r="D25" s="179">
        <v>7.68</v>
      </c>
      <c r="E25" s="180">
        <v>537.6</v>
      </c>
      <c r="G25" s="309">
        <f>+'Regulated Price Out'!AE28*12</f>
        <v>210</v>
      </c>
      <c r="I25" s="181">
        <f>+References!C$14</f>
        <v>1</v>
      </c>
      <c r="J25" s="182">
        <f t="shared" si="3"/>
        <v>210</v>
      </c>
      <c r="K25" s="156">
        <f>+References!C$20</f>
        <v>34</v>
      </c>
      <c r="L25" s="158">
        <f t="shared" si="4"/>
        <v>7140</v>
      </c>
      <c r="M25" s="158">
        <f t="shared" si="0"/>
        <v>5746.6184984806678</v>
      </c>
      <c r="N25" s="355">
        <f>+M25*References!$D$69</f>
        <v>109.18575147113266</v>
      </c>
      <c r="O25" s="355">
        <f>+N25/References!$F$78</f>
        <v>111.71040666168678</v>
      </c>
      <c r="P25" s="179">
        <f>+O25/G25</f>
        <v>0.53195431743660371</v>
      </c>
      <c r="Q25" s="355">
        <f>+'Rate Sheet'!E81</f>
        <v>7.9717662059360155</v>
      </c>
      <c r="R25" s="179">
        <f t="shared" si="6"/>
        <v>8.5037205233726194</v>
      </c>
      <c r="S25" s="355">
        <f>'Rate Sheet'!$G$81</f>
        <v>8.5</v>
      </c>
      <c r="T25" s="179">
        <f t="shared" si="1"/>
        <v>1674.0709032465631</v>
      </c>
      <c r="U25" s="179">
        <f t="shared" si="2"/>
        <v>1785.78130990825</v>
      </c>
      <c r="V25" s="179">
        <f t="shared" si="7"/>
        <v>111.71040666168687</v>
      </c>
      <c r="W25" s="181">
        <f>+(K25*$D$126)*((References!$D$69/References!$F$78)*I25)-P25</f>
        <v>0</v>
      </c>
    </row>
    <row r="26" spans="1:23" s="156" customFormat="1" ht="13.5" customHeight="1">
      <c r="A26" s="178" t="s">
        <v>57</v>
      </c>
      <c r="B26" s="178" t="s">
        <v>518</v>
      </c>
      <c r="D26" s="179">
        <v>17.829999999999998</v>
      </c>
      <c r="E26" s="180">
        <v>63159.44</v>
      </c>
      <c r="G26" s="309">
        <f>+'Regulated Price Out'!AE29*12</f>
        <v>10626.938867077959</v>
      </c>
      <c r="I26" s="181">
        <f>+References!C12</f>
        <v>4.33</v>
      </c>
      <c r="J26" s="182">
        <f t="shared" si="3"/>
        <v>46014.64529444756</v>
      </c>
      <c r="K26" s="156">
        <f>+References!C$20</f>
        <v>34</v>
      </c>
      <c r="L26" s="158">
        <f t="shared" si="4"/>
        <v>1564497.940011217</v>
      </c>
      <c r="M26" s="158">
        <f t="shared" si="0"/>
        <v>1259183.8659528513</v>
      </c>
      <c r="N26" s="355">
        <f>+M26*References!$D$69</f>
        <v>23924.493453104169</v>
      </c>
      <c r="O26" s="355">
        <f>+N26/References!$F$78</f>
        <v>24477.689229695283</v>
      </c>
      <c r="P26" s="179">
        <f t="shared" ref="P26:P34" si="9">+O26/G26</f>
        <v>2.3033621945004943</v>
      </c>
      <c r="Q26" s="355">
        <f>+'Rate Sheet'!E69</f>
        <v>18.51054140397218</v>
      </c>
      <c r="R26" s="179">
        <f t="shared" si="6"/>
        <v>20.813903598472674</v>
      </c>
      <c r="S26" s="355">
        <f>+'Rate Sheet'!G69</f>
        <v>20.81</v>
      </c>
      <c r="T26" s="179">
        <f t="shared" si="1"/>
        <v>196710.39189652778</v>
      </c>
      <c r="U26" s="179">
        <f t="shared" si="2"/>
        <v>221188.08112622306</v>
      </c>
      <c r="V26" s="179">
        <f t="shared" si="7"/>
        <v>24477.689229695272</v>
      </c>
      <c r="W26" s="181">
        <f>+(K26*$D$126)*((References!$D$69/References!$F$78)*I26)-P26</f>
        <v>0</v>
      </c>
    </row>
    <row r="27" spans="1:23" s="156" customFormat="1" ht="13.5" customHeight="1">
      <c r="A27" s="178" t="s">
        <v>58</v>
      </c>
      <c r="B27" s="178" t="s">
        <v>519</v>
      </c>
      <c r="D27" s="179">
        <v>20.8</v>
      </c>
      <c r="E27" s="180">
        <v>20.8</v>
      </c>
      <c r="G27" s="309">
        <f>+'Regulated Price Out'!AE30*12</f>
        <v>3</v>
      </c>
      <c r="I27" s="181">
        <f>+References!C13</f>
        <v>2.17</v>
      </c>
      <c r="J27" s="182">
        <f t="shared" si="3"/>
        <v>6.51</v>
      </c>
      <c r="K27" s="156">
        <f>+References!C$29</f>
        <v>51</v>
      </c>
      <c r="L27" s="158">
        <f t="shared" si="4"/>
        <v>332.01</v>
      </c>
      <c r="M27" s="158">
        <f t="shared" si="0"/>
        <v>267.21776017935105</v>
      </c>
      <c r="N27" s="355">
        <f>+M27*References!$D$69</f>
        <v>5.0771374434076693</v>
      </c>
      <c r="O27" s="355">
        <f>+N27/References!$F$78</f>
        <v>5.1945339097684355</v>
      </c>
      <c r="P27" s="179">
        <f t="shared" si="9"/>
        <v>1.7315113032561451</v>
      </c>
      <c r="Q27" s="355">
        <f>+'Rate Sheet'!E$76</f>
        <v>21.598974097592677</v>
      </c>
      <c r="R27" s="179">
        <f t="shared" si="6"/>
        <v>23.330485400848822</v>
      </c>
      <c r="S27" s="355">
        <f>'Rate Sheet'!G76</f>
        <v>23.33</v>
      </c>
      <c r="T27" s="179">
        <f t="shared" si="1"/>
        <v>64.796922292778035</v>
      </c>
      <c r="U27" s="179">
        <f t="shared" si="2"/>
        <v>69.991456202546459</v>
      </c>
      <c r="V27" s="179">
        <f t="shared" si="7"/>
        <v>5.194533909768424</v>
      </c>
      <c r="W27" s="181">
        <f>+(K27*$D$126)*((References!$D$69/References!$F$78)*I27)-P27</f>
        <v>0</v>
      </c>
    </row>
    <row r="28" spans="1:23" s="156" customFormat="1" ht="13.5" customHeight="1">
      <c r="A28" s="178" t="s">
        <v>59</v>
      </c>
      <c r="B28" s="178" t="s">
        <v>520</v>
      </c>
      <c r="D28" s="179">
        <v>11.53</v>
      </c>
      <c r="E28" s="180">
        <v>34.589999999999996</v>
      </c>
      <c r="G28" s="309">
        <f>+'Regulated Price Out'!AE31*12</f>
        <v>6</v>
      </c>
      <c r="I28" s="181">
        <f>+References!C14</f>
        <v>1</v>
      </c>
      <c r="J28" s="182">
        <f t="shared" si="3"/>
        <v>6</v>
      </c>
      <c r="K28" s="156">
        <f>+References!C$29</f>
        <v>51</v>
      </c>
      <c r="L28" s="158">
        <f t="shared" si="4"/>
        <v>306</v>
      </c>
      <c r="M28" s="158">
        <f t="shared" si="0"/>
        <v>246.28364993488577</v>
      </c>
      <c r="N28" s="355">
        <f>+M28*References!$D$69</f>
        <v>4.6793893487628289</v>
      </c>
      <c r="O28" s="355">
        <f>+N28/References!$F$78</f>
        <v>4.7875888569294336</v>
      </c>
      <c r="P28" s="179">
        <f t="shared" si="9"/>
        <v>0.79793147615490556</v>
      </c>
      <c r="Q28" s="355">
        <f>'Rate Sheet'!E82</f>
        <v>11.972690377217111</v>
      </c>
      <c r="R28" s="179">
        <f t="shared" si="6"/>
        <v>12.770621853372017</v>
      </c>
      <c r="S28" s="355">
        <f>'Rate Sheet'!$G$82</f>
        <v>12.77</v>
      </c>
      <c r="T28" s="179">
        <f t="shared" si="1"/>
        <v>71.836142263302662</v>
      </c>
      <c r="U28" s="179">
        <f t="shared" si="2"/>
        <v>76.623731120232094</v>
      </c>
      <c r="V28" s="179">
        <f t="shared" si="7"/>
        <v>4.7875888569294318</v>
      </c>
      <c r="W28" s="181">
        <f>+(K28*$D$126)*((References!$D$69/References!$F$78)*I28)-P28</f>
        <v>0</v>
      </c>
    </row>
    <row r="29" spans="1:23" s="156" customFormat="1" ht="13.5" customHeight="1">
      <c r="A29" s="178" t="s">
        <v>60</v>
      </c>
      <c r="B29" s="178" t="s">
        <v>521</v>
      </c>
      <c r="D29" s="179">
        <v>25.66</v>
      </c>
      <c r="E29" s="180">
        <v>65261.7</v>
      </c>
      <c r="G29" s="309">
        <f>+'Regulated Price Out'!AE32*12</f>
        <v>7629.972720187061</v>
      </c>
      <c r="I29" s="181">
        <f>+References!C$12</f>
        <v>4.33</v>
      </c>
      <c r="J29" s="182">
        <f t="shared" si="3"/>
        <v>33037.781878409973</v>
      </c>
      <c r="K29" s="156">
        <f>+References!C$29</f>
        <v>51</v>
      </c>
      <c r="L29" s="158">
        <f t="shared" si="4"/>
        <v>1684926.8757989085</v>
      </c>
      <c r="M29" s="158">
        <f t="shared" si="0"/>
        <v>1356110.9177945724</v>
      </c>
      <c r="N29" s="355">
        <f>+M29*References!$D$69</f>
        <v>25766.107438096871</v>
      </c>
      <c r="O29" s="355">
        <f>+N29/References!$F$78</f>
        <v>26361.88606312346</v>
      </c>
      <c r="P29" s="179">
        <f t="shared" si="9"/>
        <v>3.4550432917507412</v>
      </c>
      <c r="Q29" s="355">
        <f>'Rate Sheet'!E70</f>
        <v>26.642745671914458</v>
      </c>
      <c r="R29" s="179">
        <f t="shared" si="6"/>
        <v>30.097788963665199</v>
      </c>
      <c r="S29" s="355">
        <f>+'Rate Sheet'!G$70</f>
        <v>30.1</v>
      </c>
      <c r="T29" s="179">
        <f t="shared" si="1"/>
        <v>203283.42266758921</v>
      </c>
      <c r="U29" s="179">
        <f t="shared" si="2"/>
        <v>229645.30873071266</v>
      </c>
      <c r="V29" s="179">
        <f t="shared" si="7"/>
        <v>26361.886063123442</v>
      </c>
      <c r="W29" s="181">
        <f>+(K29*$D$126)*((References!$D$69/References!$F$78)*I29)-P29</f>
        <v>0</v>
      </c>
    </row>
    <row r="30" spans="1:23" s="156" customFormat="1" ht="13.5" customHeight="1">
      <c r="A30" s="178" t="s">
        <v>61</v>
      </c>
      <c r="B30" s="178" t="s">
        <v>522</v>
      </c>
      <c r="D30" s="179">
        <v>51.32</v>
      </c>
      <c r="E30" s="180">
        <v>2969.96</v>
      </c>
      <c r="G30" s="309">
        <f>+'Regulated Price Out'!AE33*12</f>
        <v>173.61418550272799</v>
      </c>
      <c r="I30" s="181">
        <f>+References!C$12</f>
        <v>4.33</v>
      </c>
      <c r="J30" s="182">
        <f t="shared" si="3"/>
        <v>751.74942322681227</v>
      </c>
      <c r="K30" s="192">
        <f>References!C29*2</f>
        <v>102</v>
      </c>
      <c r="L30" s="158">
        <f t="shared" si="4"/>
        <v>76678.44116913485</v>
      </c>
      <c r="M30" s="158">
        <f t="shared" si="0"/>
        <v>61714.530596248173</v>
      </c>
      <c r="N30" s="355">
        <f>+M30*References!$D$69</f>
        <v>1172.576081328715</v>
      </c>
      <c r="O30" s="355">
        <f>+N30/References!$F$78</f>
        <v>1199.6890539479384</v>
      </c>
      <c r="P30" s="179">
        <f t="shared" si="9"/>
        <v>6.9100865835014833</v>
      </c>
      <c r="Q30" s="355">
        <f>+'Rate Sheet'!E70*2</f>
        <v>53.285491343828916</v>
      </c>
      <c r="R30" s="193">
        <f t="shared" si="6"/>
        <v>60.195577927330397</v>
      </c>
      <c r="S30" s="355">
        <f>+'Rate Sheet'!G70*2</f>
        <v>60.2</v>
      </c>
      <c r="T30" s="179">
        <f t="shared" si="1"/>
        <v>9251.1171787715193</v>
      </c>
      <c r="U30" s="179">
        <f t="shared" si="2"/>
        <v>10450.806232719458</v>
      </c>
      <c r="V30" s="179">
        <f t="shared" si="7"/>
        <v>1199.6890539479391</v>
      </c>
      <c r="W30" s="181">
        <f>+(K30*$D$126)*((References!$D$69/References!$F$78)*I30)-P30</f>
        <v>0</v>
      </c>
    </row>
    <row r="31" spans="1:23" s="156" customFormat="1" ht="13.5" customHeight="1">
      <c r="A31" s="178" t="s">
        <v>62</v>
      </c>
      <c r="B31" s="178" t="s">
        <v>523</v>
      </c>
      <c r="D31" s="179">
        <v>31.33</v>
      </c>
      <c r="E31" s="180">
        <v>93.99</v>
      </c>
      <c r="G31" s="309">
        <f>+'Regulated Price Out'!AE34*12</f>
        <v>9</v>
      </c>
      <c r="I31" s="181">
        <f>+References!C$13</f>
        <v>2.17</v>
      </c>
      <c r="J31" s="182">
        <f t="shared" si="3"/>
        <v>19.53</v>
      </c>
      <c r="K31" s="156">
        <f>+References!C31</f>
        <v>77</v>
      </c>
      <c r="L31" s="158">
        <f t="shared" si="4"/>
        <v>1503.8100000000002</v>
      </c>
      <c r="M31" s="158">
        <f t="shared" si="0"/>
        <v>1210.3392666947079</v>
      </c>
      <c r="N31" s="355">
        <f>+M31*References!$D$69</f>
        <v>22.996446067199447</v>
      </c>
      <c r="O31" s="355">
        <f>+N31/References!$F$78</f>
        <v>23.528183003068801</v>
      </c>
      <c r="P31" s="179">
        <f t="shared" si="9"/>
        <v>2.6142425558965332</v>
      </c>
      <c r="Q31" s="355">
        <f>'Rate Sheet'!E77</f>
        <v>32.528817071769097</v>
      </c>
      <c r="R31" s="179">
        <f t="shared" si="6"/>
        <v>35.143059627665629</v>
      </c>
      <c r="S31" s="363">
        <f>'Rate Sheet'!G77</f>
        <v>35.14</v>
      </c>
      <c r="T31" s="179">
        <f t="shared" si="1"/>
        <v>292.75935364592186</v>
      </c>
      <c r="U31" s="179">
        <f t="shared" si="2"/>
        <v>316.28753664899068</v>
      </c>
      <c r="V31" s="179">
        <f t="shared" si="7"/>
        <v>23.528183003068818</v>
      </c>
      <c r="W31" s="181">
        <f>+(K31*$D$126)*((References!$D$69/References!$F$78)*I31)-P31</f>
        <v>0</v>
      </c>
    </row>
    <row r="32" spans="1:23" s="156" customFormat="1" ht="13.5" customHeight="1">
      <c r="A32" s="178" t="s">
        <v>63</v>
      </c>
      <c r="B32" s="178" t="s">
        <v>524</v>
      </c>
      <c r="D32" s="179">
        <v>36.880000000000003</v>
      </c>
      <c r="E32" s="180">
        <v>13604.36</v>
      </c>
      <c r="G32" s="309">
        <f>+'Regulated Price Out'!AE35*12</f>
        <v>1106.6453362255966</v>
      </c>
      <c r="I32" s="181">
        <f>+References!C$12</f>
        <v>4.33</v>
      </c>
      <c r="J32" s="182">
        <f t="shared" si="3"/>
        <v>4791.7743058568331</v>
      </c>
      <c r="K32" s="156">
        <f>+References!C31</f>
        <v>77</v>
      </c>
      <c r="L32" s="158">
        <f t="shared" si="4"/>
        <v>368966.62155097612</v>
      </c>
      <c r="M32" s="158">
        <f t="shared" si="0"/>
        <v>296962.24267881725</v>
      </c>
      <c r="N32" s="355">
        <f>+M32*References!$D$69</f>
        <v>5642.2826108975269</v>
      </c>
      <c r="O32" s="355">
        <f>+N32/References!$F$78</f>
        <v>5772.7466860011527</v>
      </c>
      <c r="P32" s="179">
        <f t="shared" si="9"/>
        <v>5.2164379110746486</v>
      </c>
      <c r="Q32" s="355">
        <f>'Rate Sheet'!E71</f>
        <v>38.294559925119053</v>
      </c>
      <c r="R32" s="179">
        <f t="shared" si="6"/>
        <v>43.510997836193702</v>
      </c>
      <c r="S32" s="355">
        <f>+'Rate Sheet'!G$71</f>
        <v>43.51</v>
      </c>
      <c r="T32" s="179">
        <f t="shared" si="1"/>
        <v>42378.496143944627</v>
      </c>
      <c r="U32" s="179">
        <f t="shared" si="2"/>
        <v>48151.242829945782</v>
      </c>
      <c r="V32" s="179">
        <f t="shared" si="7"/>
        <v>5772.7466860011555</v>
      </c>
      <c r="W32" s="181">
        <f>+(K32*$D$126)*((References!$D$69/References!$F$78)*I32)-P32</f>
        <v>0</v>
      </c>
    </row>
    <row r="33" spans="1:33" s="156" customFormat="1" ht="13.5" customHeight="1">
      <c r="A33" s="178" t="s">
        <v>65</v>
      </c>
      <c r="B33" s="178" t="s">
        <v>499</v>
      </c>
      <c r="D33" s="179">
        <v>3.77</v>
      </c>
      <c r="E33" s="180">
        <v>101355.04000000001</v>
      </c>
      <c r="G33" s="309">
        <f>+'Regulated Price Out'!AE37*12</f>
        <v>22219.352785145886</v>
      </c>
      <c r="I33" s="181">
        <f>+References!C14</f>
        <v>1</v>
      </c>
      <c r="J33" s="182">
        <f t="shared" si="3"/>
        <v>22219.352785145886</v>
      </c>
      <c r="K33" s="156">
        <f>+References!C33</f>
        <v>34</v>
      </c>
      <c r="L33" s="158">
        <f t="shared" si="4"/>
        <v>755457.99469496007</v>
      </c>
      <c r="M33" s="158">
        <f t="shared" si="0"/>
        <v>608029.25590184424</v>
      </c>
      <c r="N33" s="355">
        <f>+M33*References!$D$69</f>
        <v>11552.555862135037</v>
      </c>
      <c r="O33" s="355">
        <f>+N33/References!$F$78</f>
        <v>11819.680644705379</v>
      </c>
      <c r="P33" s="179">
        <f>+O33/G33</f>
        <v>0.53195431743660371</v>
      </c>
      <c r="Q33" s="355">
        <f>+'Rate Sheet'!E$87</f>
        <v>3.9106777614025736</v>
      </c>
      <c r="R33" s="179">
        <f t="shared" si="6"/>
        <v>4.4426320788391775</v>
      </c>
      <c r="S33" s="355">
        <f>'Rate Sheet'!G87</f>
        <v>4.4400000000000004</v>
      </c>
      <c r="T33" s="179">
        <f t="shared" si="1"/>
        <v>86892.728809628345</v>
      </c>
      <c r="U33" s="179">
        <f t="shared" si="2"/>
        <v>98712.409454333741</v>
      </c>
      <c r="V33" s="179">
        <f t="shared" si="7"/>
        <v>11819.680644705397</v>
      </c>
      <c r="W33" s="181">
        <f>+(K33*$D$126)*((References!$D$69/References!$F$78)*I33)-P33</f>
        <v>0</v>
      </c>
    </row>
    <row r="34" spans="1:33" s="156" customFormat="1" ht="13.5" customHeight="1">
      <c r="A34" s="178" t="s">
        <v>66</v>
      </c>
      <c r="B34" s="178" t="s">
        <v>500</v>
      </c>
      <c r="D34" s="179">
        <v>18.48</v>
      </c>
      <c r="E34" s="180">
        <v>7937.11</v>
      </c>
      <c r="G34" s="309">
        <f>+'Regulated Price Out'!AE38*12</f>
        <v>331.22402597402601</v>
      </c>
      <c r="I34" s="181">
        <f>+References!C14</f>
        <v>1</v>
      </c>
      <c r="J34" s="182">
        <f t="shared" si="3"/>
        <v>331.22402597402601</v>
      </c>
      <c r="K34" s="156">
        <f>+References!C36</f>
        <v>125</v>
      </c>
      <c r="L34" s="158">
        <f t="shared" si="4"/>
        <v>41403.003246753251</v>
      </c>
      <c r="M34" s="158">
        <f t="shared" si="0"/>
        <v>33323.14626756966</v>
      </c>
      <c r="N34" s="355">
        <f>+M34*References!$D$69</f>
        <v>633.13977908382344</v>
      </c>
      <c r="O34" s="355">
        <f>+N34/References!$F$78</f>
        <v>647.77959799859161</v>
      </c>
      <c r="P34" s="179">
        <f t="shared" si="9"/>
        <v>1.9557144023404549</v>
      </c>
      <c r="Q34" s="355">
        <f>+'Rate Sheet'!E118</f>
        <v>19.192403167498785</v>
      </c>
      <c r="R34" s="179">
        <f t="shared" si="6"/>
        <v>21.14811756983924</v>
      </c>
      <c r="S34" s="355">
        <f>+'Rate Sheet'!G118</f>
        <v>21.14811756983924</v>
      </c>
      <c r="T34" s="179">
        <f t="shared" si="1"/>
        <v>6356.9850452555966</v>
      </c>
      <c r="U34" s="179">
        <f t="shared" si="2"/>
        <v>7004.7646432541878</v>
      </c>
      <c r="V34" s="179">
        <f t="shared" si="7"/>
        <v>647.77959799859127</v>
      </c>
      <c r="W34" s="181">
        <f>+(K34*$D$126)*((References!$D$69/References!$F$78)*I34)-P34</f>
        <v>0</v>
      </c>
    </row>
    <row r="35" spans="1:33" s="156" customFormat="1" ht="13.5" customHeight="1">
      <c r="A35" s="191" t="s">
        <v>67</v>
      </c>
      <c r="B35" s="191" t="s">
        <v>501</v>
      </c>
      <c r="C35" s="192"/>
      <c r="D35" s="193">
        <v>4.1399999999999997</v>
      </c>
      <c r="E35" s="194">
        <v>20819.690000000002</v>
      </c>
      <c r="G35" s="309">
        <f>+'Regulated Price Out'!AE39*12</f>
        <v>1947</v>
      </c>
      <c r="I35" s="181">
        <f>+References!$C$14</f>
        <v>1</v>
      </c>
      <c r="J35" s="182">
        <f t="shared" si="3"/>
        <v>1947</v>
      </c>
      <c r="K35" s="156">
        <f>+References!C33</f>
        <v>34</v>
      </c>
      <c r="L35" s="158">
        <f t="shared" si="4"/>
        <v>66198</v>
      </c>
      <c r="M35" s="158">
        <f t="shared" si="0"/>
        <v>53279.362935913618</v>
      </c>
      <c r="N35" s="355">
        <f>+M35*References!$D$69</f>
        <v>1012.3078957823585</v>
      </c>
      <c r="O35" s="355">
        <f>+N35/References!$F$78</f>
        <v>1035.7150560490675</v>
      </c>
      <c r="P35" s="179">
        <f t="shared" ref="P35" si="10">+O35/G35</f>
        <v>0.53195431743660371</v>
      </c>
      <c r="Q35" s="355">
        <f>+'Rate Sheet'!E17</f>
        <v>4.3017455375428311</v>
      </c>
      <c r="R35" s="179">
        <f t="shared" si="6"/>
        <v>4.833699854979435</v>
      </c>
      <c r="S35" s="355">
        <f>'Rate Sheet'!G17</f>
        <v>4.833699854979435</v>
      </c>
      <c r="T35" s="179">
        <f t="shared" si="1"/>
        <v>8375.4985615958922</v>
      </c>
      <c r="U35" s="179">
        <f t="shared" si="2"/>
        <v>9411.2136176449603</v>
      </c>
      <c r="V35" s="179">
        <f>+U35-T35</f>
        <v>1035.7150560490682</v>
      </c>
      <c r="W35" s="181">
        <f>+(K35*$D$126)*((References!$D$69/References!$F$78)*I35)-P35</f>
        <v>0</v>
      </c>
    </row>
    <row r="36" spans="1:33" s="156" customFormat="1" ht="13.5" customHeight="1">
      <c r="A36" s="183"/>
      <c r="B36" s="178"/>
      <c r="D36" s="179"/>
      <c r="E36" s="180"/>
      <c r="G36" s="309"/>
      <c r="I36" s="181"/>
      <c r="J36" s="182"/>
      <c r="L36" s="158"/>
      <c r="M36" s="158"/>
      <c r="N36" s="193"/>
      <c r="O36" s="193"/>
      <c r="P36" s="179"/>
      <c r="Q36" s="179"/>
      <c r="R36" s="179"/>
      <c r="S36" s="179"/>
      <c r="T36" s="179"/>
      <c r="U36" s="179"/>
      <c r="V36" s="179"/>
    </row>
    <row r="37" spans="1:33" s="156" customFormat="1" ht="13.5" customHeight="1">
      <c r="A37" s="183"/>
      <c r="B37" s="183"/>
      <c r="D37" s="179"/>
      <c r="E37" s="180"/>
    </row>
    <row r="38" spans="1:33" s="156" customFormat="1" ht="13.5" customHeight="1">
      <c r="A38" s="184"/>
      <c r="B38" s="185" t="s">
        <v>203</v>
      </c>
      <c r="D38" s="186"/>
      <c r="E38" s="187">
        <f>+SUM(E10:E37)</f>
        <v>2693703.3700000006</v>
      </c>
      <c r="F38" s="188"/>
      <c r="G38" s="189">
        <f>+SUM(G10:G37)</f>
        <v>160855.87271845384</v>
      </c>
      <c r="H38" s="189"/>
      <c r="I38" s="189"/>
      <c r="J38" s="189">
        <f>+SUM(J10:J37)</f>
        <v>579722.53629910178</v>
      </c>
      <c r="K38" s="189"/>
      <c r="L38" s="189">
        <f>+SUM(L10:L37)</f>
        <v>23078033.666593459</v>
      </c>
      <c r="M38" s="189">
        <f>+SUM(M10:M37)</f>
        <v>18574321.45336213</v>
      </c>
      <c r="N38" s="187">
        <f>+SUM(N10:N37)</f>
        <v>352912.10761388036</v>
      </c>
      <c r="O38" s="187">
        <f>+SUM(O10:O37)</f>
        <v>361072.3425556377</v>
      </c>
      <c r="P38" s="187"/>
      <c r="Q38" s="187"/>
      <c r="R38" s="187"/>
      <c r="S38" s="187"/>
      <c r="T38" s="187">
        <f>+SUM(T10:T37)</f>
        <v>2847208.353067562</v>
      </c>
      <c r="U38" s="187">
        <f>+SUM(U10:U37)</f>
        <v>3208280.6956232004</v>
      </c>
      <c r="V38" s="187">
        <f>+SUM(V10:V37)</f>
        <v>361072.34255563747</v>
      </c>
    </row>
    <row r="39" spans="1:33" s="156" customFormat="1" ht="13.5" customHeight="1">
      <c r="A39" s="190"/>
      <c r="B39" s="190"/>
      <c r="C39" s="157"/>
      <c r="D39" s="157"/>
      <c r="E39" s="175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</row>
    <row r="40" spans="1:33" ht="13.5" customHeight="1">
      <c r="A40" s="172" t="s">
        <v>204</v>
      </c>
      <c r="B40" s="173"/>
      <c r="C40" s="173"/>
      <c r="D40" s="173"/>
      <c r="E40" s="174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</row>
    <row r="41" spans="1:33" ht="13.5" customHeight="1">
      <c r="A41" s="166"/>
      <c r="B41" s="166"/>
    </row>
    <row r="42" spans="1:33" ht="13.5" customHeight="1">
      <c r="A42" s="176" t="s">
        <v>205</v>
      </c>
      <c r="B42" s="176"/>
      <c r="C42" s="176"/>
      <c r="D42" s="176"/>
      <c r="E42" s="177"/>
      <c r="F42" s="176"/>
      <c r="G42" s="319"/>
      <c r="H42" s="176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</row>
    <row r="43" spans="1:33" ht="13.5" customHeight="1">
      <c r="A43" s="178" t="s">
        <v>77</v>
      </c>
      <c r="B43" s="178" t="s">
        <v>79</v>
      </c>
      <c r="C43" s="156"/>
      <c r="D43" s="193">
        <v>98.85</v>
      </c>
      <c r="E43" s="180">
        <v>226481.74000000002</v>
      </c>
      <c r="F43" s="156"/>
      <c r="G43" s="309">
        <f>+'Regulated Price Out'!AG52</f>
        <v>1760.4012740698745</v>
      </c>
      <c r="H43" s="156"/>
      <c r="I43" s="181">
        <f>+References!C$12</f>
        <v>4.33</v>
      </c>
      <c r="J43" s="182">
        <f>+G43*I43</f>
        <v>7622.5375167225566</v>
      </c>
      <c r="K43" s="347">
        <f>+References!C$37</f>
        <v>175</v>
      </c>
      <c r="L43" s="158">
        <f t="shared" ref="L43:L78" si="11">+J43*K43</f>
        <v>1333944.0654264474</v>
      </c>
      <c r="M43" s="158">
        <f t="shared" ref="M43:M80" si="12">+L43*$D$126</f>
        <v>1073622.9190921749</v>
      </c>
      <c r="N43" s="355">
        <f>+M43*References!D$69</f>
        <v>20398.835462751318</v>
      </c>
      <c r="O43" s="355">
        <f>+N43/References!F$78</f>
        <v>20870.508965368648</v>
      </c>
      <c r="P43" s="179">
        <f>+O43/J43</f>
        <v>2.7380001632766366</v>
      </c>
      <c r="Q43" s="355">
        <f>+'Rate Sheet'!$E$196</f>
        <v>20.345551738168776</v>
      </c>
      <c r="R43" s="179">
        <f>+Q43+P43</f>
        <v>23.083551901445414</v>
      </c>
      <c r="S43" s="355">
        <f>'Rate Sheet'!$G$196</f>
        <v>23.083551901445414</v>
      </c>
      <c r="T43" s="179">
        <f>+G43*Q43*I43</f>
        <v>155084.73142261131</v>
      </c>
      <c r="U43" s="179">
        <f>(G43*R43)*I43</f>
        <v>175955.24038797998</v>
      </c>
      <c r="V43" s="179">
        <f>+U43-T43</f>
        <v>20870.508965368674</v>
      </c>
      <c r="W43" s="181">
        <f>+(K43*$D$126)*((References!$D$69/References!$F$78))-P43</f>
        <v>0</v>
      </c>
      <c r="X43" s="156"/>
      <c r="Y43" s="156"/>
      <c r="Z43" s="156"/>
      <c r="AA43" s="156"/>
      <c r="AB43" s="156"/>
      <c r="AC43" s="156"/>
      <c r="AD43" s="156"/>
      <c r="AE43" s="156"/>
      <c r="AF43" s="156"/>
      <c r="AG43" s="156"/>
    </row>
    <row r="44" spans="1:33" s="156" customFormat="1" ht="13.5" customHeight="1">
      <c r="A44" s="178" t="s">
        <v>78</v>
      </c>
      <c r="B44" s="178" t="s">
        <v>79</v>
      </c>
      <c r="D44" s="193">
        <v>19.59</v>
      </c>
      <c r="E44" s="180">
        <v>12967.579999999998</v>
      </c>
      <c r="G44" s="309">
        <f>+'Regulated Price Out'!AG53</f>
        <v>661.94895354772837</v>
      </c>
      <c r="I44" s="181">
        <f>+References!$C$14</f>
        <v>1</v>
      </c>
      <c r="J44" s="182">
        <f t="shared" ref="J44:J80" si="13">+G44*I44</f>
        <v>661.94895354772837</v>
      </c>
      <c r="K44" s="347">
        <f>+References!C$37</f>
        <v>175</v>
      </c>
      <c r="L44" s="158">
        <f t="shared" si="11"/>
        <v>115841.06687085246</v>
      </c>
      <c r="M44" s="158">
        <f t="shared" si="12"/>
        <v>93234.512291845487</v>
      </c>
      <c r="N44" s="355">
        <f>+M44*References!D$69</f>
        <v>1771.4557335450638</v>
      </c>
      <c r="O44" s="355">
        <f>+N44/References!F$78</f>
        <v>1812.4163428944789</v>
      </c>
      <c r="P44" s="179">
        <f t="shared" ref="P44:P80" si="14">+O44/J44</f>
        <v>2.7380001632766366</v>
      </c>
      <c r="Q44" s="355">
        <f>+'Rate Sheet'!$E$196</f>
        <v>20.345551738168776</v>
      </c>
      <c r="R44" s="179">
        <f>+Q44+P44</f>
        <v>23.083551901445414</v>
      </c>
      <c r="S44" s="355">
        <f>'Rate Sheet'!$G$196</f>
        <v>23.083551901445414</v>
      </c>
      <c r="T44" s="179">
        <f t="shared" ref="T44:T80" si="15">+G44*Q44*I44</f>
        <v>13467.716682431987</v>
      </c>
      <c r="U44" s="179">
        <f t="shared" ref="U44:U80" si="16">(G44*R44)*I44</f>
        <v>15280.133025326468</v>
      </c>
      <c r="V44" s="179">
        <f t="shared" ref="V44:V62" si="17">+U44-T44</f>
        <v>1812.4163428944812</v>
      </c>
      <c r="W44" s="181">
        <f>+(K44*$D$126)*((References!$D$69/References!$F$78))-P44</f>
        <v>0</v>
      </c>
    </row>
    <row r="45" spans="1:33" s="156" customFormat="1" ht="13.5" customHeight="1">
      <c r="A45" s="178" t="s">
        <v>77</v>
      </c>
      <c r="B45" s="178" t="s">
        <v>79</v>
      </c>
      <c r="D45" s="193">
        <v>105.27</v>
      </c>
      <c r="E45" s="180">
        <v>1157.98</v>
      </c>
      <c r="G45" s="309">
        <f>+'Regulated Price Out'!AG79</f>
        <v>11.000094993825401</v>
      </c>
      <c r="I45" s="181">
        <f>+References!C$12</f>
        <v>4.33</v>
      </c>
      <c r="J45" s="182">
        <f t="shared" ref="J45" si="18">+G45*I45</f>
        <v>47.630411323263992</v>
      </c>
      <c r="K45" s="347">
        <f>+References!C$37</f>
        <v>175</v>
      </c>
      <c r="L45" s="158">
        <f t="shared" ref="L45" si="19">+J45*K45</f>
        <v>8335.3219815711982</v>
      </c>
      <c r="M45" s="158">
        <f t="shared" si="12"/>
        <v>6708.6716372674491</v>
      </c>
      <c r="N45" s="355">
        <f>+M45*References!D$69</f>
        <v>127.4647611080815</v>
      </c>
      <c r="O45" s="355">
        <f>+N45/References!F$78</f>
        <v>130.41207398003019</v>
      </c>
      <c r="P45" s="179">
        <f t="shared" si="14"/>
        <v>2.7380001632766371</v>
      </c>
      <c r="Q45" s="355">
        <f>+'Rate Sheet'!$E$196</f>
        <v>20.345551738168776</v>
      </c>
      <c r="R45" s="179">
        <f>+Q45+P45</f>
        <v>23.083551901445414</v>
      </c>
      <c r="S45" s="355">
        <f>'Rate Sheet'!$G$196</f>
        <v>23.083551901445414</v>
      </c>
      <c r="T45" s="179">
        <f t="shared" ref="T45" si="20">+G45*Q45*I45</f>
        <v>969.06699788772733</v>
      </c>
      <c r="U45" s="179">
        <f t="shared" ref="U45" si="21">(G45*R45)*I45</f>
        <v>1099.4790718677575</v>
      </c>
      <c r="V45" s="179">
        <f t="shared" ref="V45" si="22">+U45-T45</f>
        <v>130.41207398003019</v>
      </c>
      <c r="W45" s="181">
        <f>+(K45*$D$126)*((References!$D$69/References!$F$78))-P45</f>
        <v>0</v>
      </c>
    </row>
    <row r="46" spans="1:33" s="156" customFormat="1" ht="13.5" customHeight="1">
      <c r="A46" s="178" t="s">
        <v>80</v>
      </c>
      <c r="B46" s="178" t="s">
        <v>81</v>
      </c>
      <c r="D46" s="193">
        <v>183.68</v>
      </c>
      <c r="E46" s="180">
        <v>8858.7500000000018</v>
      </c>
      <c r="G46" s="309">
        <f>+'Regulated Price Out'!AG54</f>
        <v>48</v>
      </c>
      <c r="I46" s="181">
        <f>+References!C$11</f>
        <v>8.66</v>
      </c>
      <c r="J46" s="182">
        <f t="shared" si="13"/>
        <v>415.68</v>
      </c>
      <c r="K46" s="347">
        <f>+References!C$37</f>
        <v>175</v>
      </c>
      <c r="L46" s="158">
        <f t="shared" si="11"/>
        <v>72744</v>
      </c>
      <c r="M46" s="158">
        <f t="shared" si="12"/>
        <v>58547.9014080501</v>
      </c>
      <c r="N46" s="355">
        <f>+M46*References!D$69</f>
        <v>1112.4101267529518</v>
      </c>
      <c r="O46" s="355">
        <f>+N46/References!F$78</f>
        <v>1138.1319078708325</v>
      </c>
      <c r="P46" s="179">
        <f t="shared" si="14"/>
        <v>2.7380001632766371</v>
      </c>
      <c r="Q46" s="355">
        <f>+'Rate Sheet'!$E$196</f>
        <v>20.345551738168776</v>
      </c>
      <c r="R46" s="179">
        <f t="shared" ref="R46:R80" si="23">+Q46+P46</f>
        <v>23.083551901445414</v>
      </c>
      <c r="S46" s="355">
        <f>'Rate Sheet'!$G$196</f>
        <v>23.083551901445414</v>
      </c>
      <c r="T46" s="179">
        <f t="shared" si="15"/>
        <v>8457.2389465219967</v>
      </c>
      <c r="U46" s="179">
        <f t="shared" si="16"/>
        <v>9595.3708543928296</v>
      </c>
      <c r="V46" s="179">
        <f t="shared" si="17"/>
        <v>1138.1319078708329</v>
      </c>
      <c r="W46" s="181">
        <f>+(K46*$D$126)*((References!$D$69/References!$F$78))-P46</f>
        <v>0</v>
      </c>
    </row>
    <row r="47" spans="1:33" s="156" customFormat="1" ht="13.5" customHeight="1">
      <c r="A47" s="178" t="s">
        <v>78</v>
      </c>
      <c r="B47" s="178" t="s">
        <v>81</v>
      </c>
      <c r="D47" s="193">
        <v>19.59</v>
      </c>
      <c r="E47" s="180">
        <v>2625.06</v>
      </c>
      <c r="G47" s="309">
        <f>+'Regulated Price Out'!AG55</f>
        <v>134</v>
      </c>
      <c r="I47" s="181">
        <f>+References!$C$14</f>
        <v>1</v>
      </c>
      <c r="J47" s="182">
        <f t="shared" si="13"/>
        <v>134</v>
      </c>
      <c r="K47" s="347">
        <f>+References!C$37</f>
        <v>175</v>
      </c>
      <c r="L47" s="158">
        <f t="shared" si="11"/>
        <v>23450</v>
      </c>
      <c r="M47" s="158">
        <f t="shared" si="12"/>
        <v>18873.698009715918</v>
      </c>
      <c r="N47" s="355">
        <f>+M47*References!D$69</f>
        <v>358.60026218460234</v>
      </c>
      <c r="O47" s="355">
        <f>+N47/References!F$78</f>
        <v>366.89202187906932</v>
      </c>
      <c r="P47" s="179">
        <f t="shared" si="14"/>
        <v>2.7380001632766366</v>
      </c>
      <c r="Q47" s="355">
        <f>+'Rate Sheet'!$E$196</f>
        <v>20.345551738168776</v>
      </c>
      <c r="R47" s="179">
        <f t="shared" si="23"/>
        <v>23.083551901445414</v>
      </c>
      <c r="S47" s="355">
        <f>'Rate Sheet'!$G$196</f>
        <v>23.083551901445414</v>
      </c>
      <c r="T47" s="179">
        <f t="shared" si="15"/>
        <v>2726.3039329146159</v>
      </c>
      <c r="U47" s="179">
        <f t="shared" si="16"/>
        <v>3093.1959547936854</v>
      </c>
      <c r="V47" s="179">
        <f t="shared" si="17"/>
        <v>366.89202187906949</v>
      </c>
      <c r="W47" s="181">
        <f>+(K47*$D$126)*((References!$D$69/References!$F$78))-P47</f>
        <v>0</v>
      </c>
    </row>
    <row r="48" spans="1:33" s="156" customFormat="1" ht="13.5" customHeight="1">
      <c r="A48" s="178" t="s">
        <v>82</v>
      </c>
      <c r="B48" s="178" t="s">
        <v>525</v>
      </c>
      <c r="D48" s="317">
        <v>268.5</v>
      </c>
      <c r="E48" s="180">
        <v>537</v>
      </c>
      <c r="G48" s="309">
        <f>+'Regulated Price Out'!AG56</f>
        <v>0.16666666666666666</v>
      </c>
      <c r="I48" s="181">
        <f>+References!C10</f>
        <v>12.99</v>
      </c>
      <c r="J48" s="182">
        <f t="shared" si="13"/>
        <v>2.165</v>
      </c>
      <c r="K48" s="347">
        <f>+References!C$37</f>
        <v>175</v>
      </c>
      <c r="L48" s="158">
        <f t="shared" si="11"/>
        <v>378.875</v>
      </c>
      <c r="M48" s="158">
        <f t="shared" si="12"/>
        <v>304.93698650026096</v>
      </c>
      <c r="N48" s="355">
        <f>+M48*References!D$69</f>
        <v>5.7938027435049566</v>
      </c>
      <c r="O48" s="355">
        <f>+N48/References!F$78</f>
        <v>5.9277703534939192</v>
      </c>
      <c r="P48" s="179">
        <f t="shared" si="14"/>
        <v>2.7380001632766371</v>
      </c>
      <c r="Q48" s="355">
        <f>+'Rate Sheet'!$E$196</f>
        <v>20.345551738168776</v>
      </c>
      <c r="R48" s="179">
        <f t="shared" si="23"/>
        <v>23.083551901445414</v>
      </c>
      <c r="S48" s="355">
        <f>'Rate Sheet'!$G$196</f>
        <v>23.083551901445414</v>
      </c>
      <c r="T48" s="179">
        <f t="shared" si="15"/>
        <v>44.048119513135397</v>
      </c>
      <c r="U48" s="179">
        <f t="shared" si="16"/>
        <v>49.975889866629316</v>
      </c>
      <c r="V48" s="179">
        <f t="shared" si="17"/>
        <v>5.9277703534939192</v>
      </c>
      <c r="W48" s="181">
        <f>+(K48*$D$126)*((References!$D$69/References!$F$78))-P48</f>
        <v>0</v>
      </c>
    </row>
    <row r="49" spans="1:23" s="156" customFormat="1" ht="13.5" customHeight="1">
      <c r="A49" s="178" t="s">
        <v>102</v>
      </c>
      <c r="B49" s="178" t="s">
        <v>103</v>
      </c>
      <c r="D49" s="317">
        <v>36.49</v>
      </c>
      <c r="E49" s="180">
        <v>182.45000000000002</v>
      </c>
      <c r="G49" s="309">
        <f>+'Regulated Price Out'!AG82</f>
        <v>5</v>
      </c>
      <c r="I49" s="181">
        <f>+References!$C$14</f>
        <v>1</v>
      </c>
      <c r="J49" s="182">
        <f t="shared" ref="J49" si="24">+G49*I49</f>
        <v>5</v>
      </c>
      <c r="K49" s="347">
        <f>+References!C$37</f>
        <v>175</v>
      </c>
      <c r="L49" s="158">
        <f t="shared" ref="L49" si="25">+J49*K49</f>
        <v>875</v>
      </c>
      <c r="M49" s="158">
        <f t="shared" si="12"/>
        <v>704.2424630491015</v>
      </c>
      <c r="N49" s="355">
        <f>+M49*References!D$69</f>
        <v>13.380606797932925</v>
      </c>
      <c r="O49" s="355">
        <f>+N49/References!F$78</f>
        <v>13.690000816383185</v>
      </c>
      <c r="P49" s="179">
        <f t="shared" ref="P49" si="26">+O49/J49</f>
        <v>2.7380001632766371</v>
      </c>
      <c r="Q49" s="355">
        <f>+'Rate Sheet'!E196</f>
        <v>20.345551738168776</v>
      </c>
      <c r="R49" s="179">
        <f t="shared" ref="R49" si="27">+Q49+P49</f>
        <v>23.083551901445414</v>
      </c>
      <c r="S49" s="355">
        <f>'Rate Sheet'!$G$196</f>
        <v>23.083551901445414</v>
      </c>
      <c r="T49" s="179">
        <f t="shared" ref="T49" si="28">+G49*Q49*I49</f>
        <v>101.72775869084388</v>
      </c>
      <c r="U49" s="179">
        <f t="shared" ref="U49" si="29">(G49*R49)*I49</f>
        <v>115.41775950722707</v>
      </c>
      <c r="V49" s="179">
        <f t="shared" ref="V49" si="30">+U49-T49</f>
        <v>13.69000081638319</v>
      </c>
      <c r="W49" s="181">
        <f>+(K49*$D$126)*((References!$D$69/References!$F$78))-P49</f>
        <v>0</v>
      </c>
    </row>
    <row r="50" spans="1:23" s="156" customFormat="1" ht="13.5" customHeight="1">
      <c r="A50" s="178" t="s">
        <v>83</v>
      </c>
      <c r="B50" s="178" t="s">
        <v>526</v>
      </c>
      <c r="D50" s="193">
        <v>43.35</v>
      </c>
      <c r="E50" s="180">
        <v>29.09</v>
      </c>
      <c r="G50" s="309">
        <f>+'Regulated Price Out'!AG57</f>
        <v>5.5920799692425992E-2</v>
      </c>
      <c r="I50" s="181">
        <f>+References!$C$14</f>
        <v>1</v>
      </c>
      <c r="J50" s="182">
        <f t="shared" si="13"/>
        <v>5.5920799692425992E-2</v>
      </c>
      <c r="K50" s="347">
        <f>+References!C$38</f>
        <v>250</v>
      </c>
      <c r="L50" s="158">
        <f t="shared" si="11"/>
        <v>13.980199923106499</v>
      </c>
      <c r="M50" s="158">
        <f t="shared" si="12"/>
        <v>11.251943346019862</v>
      </c>
      <c r="N50" s="355">
        <f>+M50*References!D$69</f>
        <v>0.21378692357437734</v>
      </c>
      <c r="O50" s="355">
        <f>+N50/References!F$78</f>
        <v>0.21873022669774639</v>
      </c>
      <c r="P50" s="179">
        <f t="shared" si="14"/>
        <v>3.9114288046809098</v>
      </c>
      <c r="Q50" s="355">
        <f>+'Rate Sheet'!$E$197</f>
        <v>30.202465172678341</v>
      </c>
      <c r="R50" s="179">
        <f t="shared" si="23"/>
        <v>34.113893977359254</v>
      </c>
      <c r="S50" s="355">
        <f>+'Rate Sheet'!G$197</f>
        <v>34.113893977359254</v>
      </c>
      <c r="T50" s="179">
        <f t="shared" si="15"/>
        <v>1.6889460051388177</v>
      </c>
      <c r="U50" s="179">
        <f t="shared" si="16"/>
        <v>1.9076762318365643</v>
      </c>
      <c r="V50" s="179">
        <f t="shared" si="17"/>
        <v>0.21873022669774667</v>
      </c>
      <c r="W50" s="181">
        <f>+(K50*$D$126)*((References!$D$69/References!$F$78))-P50</f>
        <v>0</v>
      </c>
    </row>
    <row r="51" spans="1:23" s="156" customFormat="1" ht="13.5" customHeight="1">
      <c r="A51" s="178" t="s">
        <v>104</v>
      </c>
      <c r="B51" s="178" t="s">
        <v>105</v>
      </c>
      <c r="D51" s="193">
        <v>54.42</v>
      </c>
      <c r="E51" s="180">
        <v>217.68</v>
      </c>
      <c r="G51" s="309">
        <f>+'Regulated Price Out'!AG83</f>
        <v>4</v>
      </c>
      <c r="I51" s="181">
        <f>+References!$C$14</f>
        <v>1</v>
      </c>
      <c r="J51" s="182">
        <f t="shared" ref="J51" si="31">+G51*I51</f>
        <v>4</v>
      </c>
      <c r="K51" s="347">
        <f>+References!C$38</f>
        <v>250</v>
      </c>
      <c r="L51" s="158">
        <f t="shared" ref="L51" si="32">+J51*K51</f>
        <v>1000</v>
      </c>
      <c r="M51" s="158">
        <f t="shared" si="12"/>
        <v>804.8485291989731</v>
      </c>
      <c r="N51" s="355">
        <f>+M51*References!D$69</f>
        <v>15.292122054780485</v>
      </c>
      <c r="O51" s="355">
        <f>+N51/References!F$78</f>
        <v>15.645715218723639</v>
      </c>
      <c r="P51" s="179">
        <f t="shared" ref="P51" si="33">+O51/J51</f>
        <v>3.9114288046809098</v>
      </c>
      <c r="Q51" s="355">
        <f>+'Rate Sheet'!$E$197</f>
        <v>30.202465172678341</v>
      </c>
      <c r="R51" s="179">
        <f t="shared" ref="R51" si="34">+Q51+P51</f>
        <v>34.113893977359254</v>
      </c>
      <c r="S51" s="355">
        <f>+'Rate Sheet'!G$197</f>
        <v>34.113893977359254</v>
      </c>
      <c r="T51" s="179">
        <f t="shared" ref="T51" si="35">+G51*Q51*I51</f>
        <v>120.80986069071336</v>
      </c>
      <c r="U51" s="179">
        <f t="shared" ref="U51" si="36">(G51*R51)*I51</f>
        <v>136.45557590943702</v>
      </c>
      <c r="V51" s="179">
        <f t="shared" ref="V51" si="37">+U51-T51</f>
        <v>15.645715218723652</v>
      </c>
      <c r="W51" s="181">
        <f>+(K51*$D$126)*((References!$D$69/References!$F$78))-P51</f>
        <v>0</v>
      </c>
    </row>
    <row r="52" spans="1:23" s="156" customFormat="1" ht="13.5" customHeight="1">
      <c r="A52" s="178" t="s">
        <v>84</v>
      </c>
      <c r="B52" s="178" t="s">
        <v>527</v>
      </c>
      <c r="D52" s="193">
        <v>140.22</v>
      </c>
      <c r="E52" s="180">
        <v>122543.45000000001</v>
      </c>
      <c r="G52" s="309">
        <f>+'Regulated Price Out'!AG58</f>
        <v>656.93702752817012</v>
      </c>
      <c r="I52" s="181">
        <f>+References!C$12</f>
        <v>4.33</v>
      </c>
      <c r="J52" s="182">
        <f t="shared" si="13"/>
        <v>2844.5373291969768</v>
      </c>
      <c r="K52" s="347">
        <f>+References!C$38</f>
        <v>250</v>
      </c>
      <c r="L52" s="158">
        <f t="shared" si="11"/>
        <v>711134.33229924424</v>
      </c>
      <c r="M52" s="158">
        <f t="shared" si="12"/>
        <v>572355.42141394049</v>
      </c>
      <c r="N52" s="355">
        <f>+M52*References!D$69</f>
        <v>10874.753006864867</v>
      </c>
      <c r="O52" s="355">
        <f>+N52/References!F$78</f>
        <v>11126.205245411158</v>
      </c>
      <c r="P52" s="179">
        <f t="shared" si="14"/>
        <v>3.9114288046809098</v>
      </c>
      <c r="Q52" s="355">
        <f>+'Rate Sheet'!$E$197</f>
        <v>30.202465172678341</v>
      </c>
      <c r="R52" s="179">
        <f t="shared" si="23"/>
        <v>34.113893977359254</v>
      </c>
      <c r="S52" s="355">
        <f>+'Rate Sheet'!G$197</f>
        <v>34.113893977359254</v>
      </c>
      <c r="T52" s="179">
        <f t="shared" si="15"/>
        <v>85912.039617455157</v>
      </c>
      <c r="U52" s="179">
        <f t="shared" si="16"/>
        <v>97038.244862866311</v>
      </c>
      <c r="V52" s="179">
        <f t="shared" si="17"/>
        <v>11126.205245411154</v>
      </c>
      <c r="W52" s="181">
        <f>+(K52*$D$126)*((References!$D$69/References!$F$78))-P52</f>
        <v>0</v>
      </c>
    </row>
    <row r="53" spans="1:23" s="156" customFormat="1" ht="13.5" customHeight="1">
      <c r="A53" s="178" t="s">
        <v>78</v>
      </c>
      <c r="B53" s="178" t="s">
        <v>527</v>
      </c>
      <c r="D53" s="193">
        <v>29.09</v>
      </c>
      <c r="E53" s="180">
        <v>6312.5299999999979</v>
      </c>
      <c r="G53" s="309">
        <f>+'Regulated Price Out'!AG59</f>
        <v>216.99999999999994</v>
      </c>
      <c r="I53" s="181">
        <f>+References!$C$14</f>
        <v>1</v>
      </c>
      <c r="J53" s="182">
        <f t="shared" si="13"/>
        <v>216.99999999999994</v>
      </c>
      <c r="K53" s="347">
        <f>+References!C$38</f>
        <v>250</v>
      </c>
      <c r="L53" s="158">
        <f t="shared" si="11"/>
        <v>54249.999999999985</v>
      </c>
      <c r="M53" s="158">
        <f t="shared" si="12"/>
        <v>43663.032709044281</v>
      </c>
      <c r="N53" s="355">
        <f>+M53*References!D$69</f>
        <v>829.59762147184119</v>
      </c>
      <c r="O53" s="355">
        <f>+N53/References!F$78</f>
        <v>848.78005061575732</v>
      </c>
      <c r="P53" s="179">
        <f t="shared" si="14"/>
        <v>3.9114288046809103</v>
      </c>
      <c r="Q53" s="355">
        <f>+'Rate Sheet'!$E$197</f>
        <v>30.202465172678341</v>
      </c>
      <c r="R53" s="179">
        <f t="shared" si="23"/>
        <v>34.113893977359254</v>
      </c>
      <c r="S53" s="355">
        <f>+'Rate Sheet'!G$197</f>
        <v>34.113893977359254</v>
      </c>
      <c r="T53" s="179">
        <f t="shared" si="15"/>
        <v>6553.9349424711982</v>
      </c>
      <c r="U53" s="179">
        <f t="shared" si="16"/>
        <v>7402.7149930869564</v>
      </c>
      <c r="V53" s="179">
        <f t="shared" si="17"/>
        <v>848.78005061575823</v>
      </c>
      <c r="W53" s="181">
        <f>+(K53*$D$126)*((References!$D$69/References!$F$78))-P53</f>
        <v>0</v>
      </c>
    </row>
    <row r="54" spans="1:23" s="156" customFormat="1" ht="13.5" customHeight="1">
      <c r="A54" s="178" t="s">
        <v>85</v>
      </c>
      <c r="B54" s="178" t="s">
        <v>528</v>
      </c>
      <c r="D54" s="193">
        <v>266.18</v>
      </c>
      <c r="E54" s="180">
        <v>57395.069999999985</v>
      </c>
      <c r="G54" s="309">
        <f>+'Regulated Price Out'!AG60</f>
        <v>161.62502817642195</v>
      </c>
      <c r="I54" s="181">
        <f>+References!C$11</f>
        <v>8.66</v>
      </c>
      <c r="J54" s="182">
        <f t="shared" si="13"/>
        <v>1399.6727440078141</v>
      </c>
      <c r="K54" s="347">
        <f>+References!C$38</f>
        <v>250</v>
      </c>
      <c r="L54" s="158">
        <f t="shared" si="11"/>
        <v>349918.18600195355</v>
      </c>
      <c r="M54" s="158">
        <f t="shared" si="12"/>
        <v>281631.13734364504</v>
      </c>
      <c r="N54" s="355">
        <f>+M54*References!D$69</f>
        <v>5350.9916095292547</v>
      </c>
      <c r="O54" s="355">
        <f>+N54/References!F$78</f>
        <v>5474.7202880389341</v>
      </c>
      <c r="P54" s="179">
        <f t="shared" si="14"/>
        <v>3.9114288046809103</v>
      </c>
      <c r="Q54" s="355">
        <f>+'Rate Sheet'!$E$197</f>
        <v>30.202465172678341</v>
      </c>
      <c r="R54" s="179">
        <f t="shared" si="23"/>
        <v>34.113893977359254</v>
      </c>
      <c r="S54" s="355">
        <f>+'Rate Sheet'!G$197</f>
        <v>34.113893977359254</v>
      </c>
      <c r="T54" s="179">
        <f t="shared" si="15"/>
        <v>42273.567304043136</v>
      </c>
      <c r="U54" s="179">
        <f t="shared" si="16"/>
        <v>47748.287592082066</v>
      </c>
      <c r="V54" s="179">
        <f t="shared" si="17"/>
        <v>5474.7202880389304</v>
      </c>
      <c r="W54" s="181">
        <f>+(K54*$D$126)*((References!$D$69/References!$F$78))-P54</f>
        <v>0</v>
      </c>
    </row>
    <row r="55" spans="1:23" s="156" customFormat="1" ht="13.5" customHeight="1">
      <c r="A55" s="178" t="s">
        <v>78</v>
      </c>
      <c r="B55" s="178" t="s">
        <v>528</v>
      </c>
      <c r="D55" s="193">
        <v>29.09</v>
      </c>
      <c r="E55" s="180">
        <v>1570.8599999999997</v>
      </c>
      <c r="G55" s="309">
        <f>+'Regulated Price Out'!AG61</f>
        <v>53.999999999999986</v>
      </c>
      <c r="I55" s="181">
        <f>+References!$C$14</f>
        <v>1</v>
      </c>
      <c r="J55" s="182">
        <f t="shared" si="13"/>
        <v>53.999999999999986</v>
      </c>
      <c r="K55" s="347">
        <f>+References!C$38</f>
        <v>250</v>
      </c>
      <c r="L55" s="158">
        <f t="shared" si="11"/>
        <v>13499.999999999996</v>
      </c>
      <c r="M55" s="158">
        <f t="shared" si="12"/>
        <v>10865.455144186133</v>
      </c>
      <c r="N55" s="355">
        <f>+M55*References!D$69</f>
        <v>206.44364773953649</v>
      </c>
      <c r="O55" s="355">
        <f>+N55/References!F$78</f>
        <v>211.21715545276905</v>
      </c>
      <c r="P55" s="179">
        <f t="shared" si="14"/>
        <v>3.9114288046809094</v>
      </c>
      <c r="Q55" s="355">
        <f>+'Rate Sheet'!$E$197</f>
        <v>30.202465172678341</v>
      </c>
      <c r="R55" s="179">
        <f t="shared" si="23"/>
        <v>34.113893977359254</v>
      </c>
      <c r="S55" s="355">
        <f>+'Rate Sheet'!G$197</f>
        <v>34.113893977359254</v>
      </c>
      <c r="T55" s="179">
        <f t="shared" si="15"/>
        <v>1630.9331193246301</v>
      </c>
      <c r="U55" s="179">
        <f t="shared" si="16"/>
        <v>1842.1502747773993</v>
      </c>
      <c r="V55" s="179">
        <f t="shared" si="17"/>
        <v>211.21715545276925</v>
      </c>
      <c r="W55" s="181">
        <f>+(K55*$D$126)*((References!$D$69/References!$F$78))-P55</f>
        <v>0</v>
      </c>
    </row>
    <row r="56" spans="1:23" s="156" customFormat="1" ht="13.5" customHeight="1">
      <c r="A56" s="155" t="s">
        <v>86</v>
      </c>
      <c r="B56" s="178" t="s">
        <v>529</v>
      </c>
      <c r="D56" s="193">
        <v>392.14</v>
      </c>
      <c r="E56" s="180">
        <v>7562.3599999999988</v>
      </c>
      <c r="G56" s="309">
        <f>+'Regulated Price Out'!AG62</f>
        <v>19.284847248431682</v>
      </c>
      <c r="I56" s="181">
        <f>+References!C$10</f>
        <v>12.99</v>
      </c>
      <c r="J56" s="182">
        <f t="shared" si="13"/>
        <v>250.51016575712754</v>
      </c>
      <c r="K56" s="347">
        <f>+References!C$38</f>
        <v>250</v>
      </c>
      <c r="L56" s="158">
        <f t="shared" si="11"/>
        <v>62627.541439281886</v>
      </c>
      <c r="M56" s="158">
        <f t="shared" si="12"/>
        <v>50405.684614753765</v>
      </c>
      <c r="N56" s="355">
        <f>+M56*References!D$69</f>
        <v>957.70800768032132</v>
      </c>
      <c r="O56" s="355">
        <f>+N56/References!F$78</f>
        <v>979.85267820781792</v>
      </c>
      <c r="P56" s="179">
        <f t="shared" si="14"/>
        <v>3.9114288046809098</v>
      </c>
      <c r="Q56" s="355">
        <f>+'Rate Sheet'!$E$197</f>
        <v>30.202465172678341</v>
      </c>
      <c r="R56" s="179">
        <f t="shared" si="23"/>
        <v>34.113893977359254</v>
      </c>
      <c r="S56" s="355">
        <f>+'Rate Sheet'!G$197</f>
        <v>34.113893977359254</v>
      </c>
      <c r="T56" s="179">
        <f t="shared" si="15"/>
        <v>7566.0245566815229</v>
      </c>
      <c r="U56" s="179">
        <f t="shared" si="16"/>
        <v>8545.8772348893417</v>
      </c>
      <c r="V56" s="179">
        <f t="shared" si="17"/>
        <v>979.85267820781883</v>
      </c>
      <c r="W56" s="181">
        <f>+(K56*$D$126)*((References!$D$69/References!$F$78))-P56</f>
        <v>0</v>
      </c>
    </row>
    <row r="57" spans="1:23" s="156" customFormat="1" ht="13.5" customHeight="1">
      <c r="A57" s="178" t="s">
        <v>87</v>
      </c>
      <c r="B57" s="178" t="s">
        <v>530</v>
      </c>
      <c r="D57" s="193">
        <v>182.91</v>
      </c>
      <c r="E57" s="180">
        <v>180656.77</v>
      </c>
      <c r="G57" s="309">
        <f>+'Regulated Price Out'!AG63</f>
        <v>313.68120933792613</v>
      </c>
      <c r="I57" s="181">
        <f>+References!C$12</f>
        <v>4.33</v>
      </c>
      <c r="J57" s="182">
        <f t="shared" si="13"/>
        <v>1358.2396364332201</v>
      </c>
      <c r="K57" s="347">
        <f>+References!C$39</f>
        <v>324</v>
      </c>
      <c r="L57" s="158">
        <f t="shared" si="11"/>
        <v>440069.64220436331</v>
      </c>
      <c r="M57" s="158">
        <f t="shared" si="12"/>
        <v>354189.40427330014</v>
      </c>
      <c r="N57" s="355">
        <f>+M57*References!D$69</f>
        <v>6729.5986811927014</v>
      </c>
      <c r="O57" s="355">
        <f>+N57/References!F$78</f>
        <v>6885.2042983350739</v>
      </c>
      <c r="P57" s="179">
        <f t="shared" si="14"/>
        <v>5.069211730866459</v>
      </c>
      <c r="Q57" s="355">
        <f>+'Rate Sheet'!$E$198</f>
        <v>39.598119178919909</v>
      </c>
      <c r="R57" s="179">
        <f t="shared" si="23"/>
        <v>44.667330909786365</v>
      </c>
      <c r="S57" s="355">
        <f>+'Rate Sheet'!G$198</f>
        <v>44.667330909786372</v>
      </c>
      <c r="T57" s="179">
        <f t="shared" si="15"/>
        <v>53783.734997015497</v>
      </c>
      <c r="U57" s="179">
        <f t="shared" si="16"/>
        <v>60668.939295350574</v>
      </c>
      <c r="V57" s="179">
        <f t="shared" si="17"/>
        <v>6885.2042983350766</v>
      </c>
      <c r="W57" s="181">
        <f>+(K57*$D$126)*((References!$D$69/References!$F$78))-P57</f>
        <v>0</v>
      </c>
    </row>
    <row r="58" spans="1:23" s="156" customFormat="1" ht="13.5" customHeight="1">
      <c r="A58" s="178" t="s">
        <v>78</v>
      </c>
      <c r="B58" s="178" t="s">
        <v>530</v>
      </c>
      <c r="D58" s="193">
        <v>38.14</v>
      </c>
      <c r="E58" s="180">
        <v>25706.359999999986</v>
      </c>
      <c r="G58" s="309">
        <f>+'Regulated Price Out'!AG64</f>
        <v>673.99999999999966</v>
      </c>
      <c r="I58" s="181">
        <f>+References!$C$14</f>
        <v>1</v>
      </c>
      <c r="J58" s="182">
        <f t="shared" si="13"/>
        <v>673.99999999999966</v>
      </c>
      <c r="K58" s="347">
        <f>+References!C$39</f>
        <v>324</v>
      </c>
      <c r="L58" s="158">
        <f t="shared" si="11"/>
        <v>218375.99999999988</v>
      </c>
      <c r="M58" s="158">
        <f t="shared" si="12"/>
        <v>175759.60241235484</v>
      </c>
      <c r="N58" s="355">
        <f>+M58*References!D$69</f>
        <v>3339.4324458347414</v>
      </c>
      <c r="O58" s="355">
        <f>+N58/References!F$78</f>
        <v>3416.6487066039913</v>
      </c>
      <c r="P58" s="179">
        <f t="shared" si="14"/>
        <v>5.0692117308664582</v>
      </c>
      <c r="Q58" s="355">
        <f>+'Rate Sheet'!$E$198</f>
        <v>39.598119178919909</v>
      </c>
      <c r="R58" s="179">
        <f t="shared" si="23"/>
        <v>44.667330909786365</v>
      </c>
      <c r="S58" s="355">
        <f>+'Rate Sheet'!G$198</f>
        <v>44.667330909786372</v>
      </c>
      <c r="T58" s="179">
        <f t="shared" si="15"/>
        <v>26689.132326592004</v>
      </c>
      <c r="U58" s="179">
        <f t="shared" si="16"/>
        <v>30105.781033195995</v>
      </c>
      <c r="V58" s="179">
        <f t="shared" si="17"/>
        <v>3416.6487066039917</v>
      </c>
      <c r="W58" s="181">
        <f>+(K58*$D$126)*((References!$D$69/References!$F$78))-P58</f>
        <v>0</v>
      </c>
    </row>
    <row r="59" spans="1:23" s="156" customFormat="1" ht="13.5" customHeight="1">
      <c r="A59" s="178" t="s">
        <v>87</v>
      </c>
      <c r="B59" s="178" t="s">
        <v>530</v>
      </c>
      <c r="D59" s="193">
        <v>194.76</v>
      </c>
      <c r="E59" s="180">
        <v>194.76</v>
      </c>
      <c r="G59" s="309">
        <f>+'Regulated Price Out'!AG80</f>
        <v>1</v>
      </c>
      <c r="I59" s="181">
        <f>+References!C$12</f>
        <v>4.33</v>
      </c>
      <c r="J59" s="182">
        <f t="shared" ref="J59" si="38">+G59*I59</f>
        <v>4.33</v>
      </c>
      <c r="K59" s="347">
        <f>+References!C$39</f>
        <v>324</v>
      </c>
      <c r="L59" s="158">
        <f t="shared" ref="L59" si="39">+J59*K59</f>
        <v>1402.92</v>
      </c>
      <c r="M59" s="158">
        <f t="shared" si="12"/>
        <v>1129.1380985838234</v>
      </c>
      <c r="N59" s="355">
        <f>+M59*References!D$69</f>
        <v>21.453623873092642</v>
      </c>
      <c r="O59" s="355">
        <f>+N59/References!F$78</f>
        <v>21.949686794651772</v>
      </c>
      <c r="P59" s="179">
        <f t="shared" ref="P59" si="40">+O59/J59</f>
        <v>5.0692117308664599</v>
      </c>
      <c r="Q59" s="355">
        <f>+'Rate Sheet'!$E$198</f>
        <v>39.598119178919909</v>
      </c>
      <c r="R59" s="179">
        <f t="shared" ref="R59" si="41">+Q59+P59</f>
        <v>44.667330909786372</v>
      </c>
      <c r="S59" s="355">
        <f>+'Rate Sheet'!G$198</f>
        <v>44.667330909786372</v>
      </c>
      <c r="T59" s="179">
        <f t="shared" ref="T59" si="42">+G59*Q59*I59</f>
        <v>171.45985604472321</v>
      </c>
      <c r="U59" s="179">
        <f t="shared" ref="U59" si="43">(G59*R59)*I59</f>
        <v>193.40954283937501</v>
      </c>
      <c r="V59" s="179">
        <f t="shared" ref="V59" si="44">+U59-T59</f>
        <v>21.949686794651797</v>
      </c>
      <c r="W59" s="181">
        <f>+(K59*$D$126)*((References!$D$69/References!$F$78))-P59</f>
        <v>0</v>
      </c>
    </row>
    <row r="60" spans="1:23" s="156" customFormat="1" ht="13.5" customHeight="1">
      <c r="A60" s="178" t="s">
        <v>88</v>
      </c>
      <c r="B60" s="178" t="s">
        <v>531</v>
      </c>
      <c r="D60" s="193">
        <v>348.05</v>
      </c>
      <c r="E60" s="180">
        <v>184625.57</v>
      </c>
      <c r="G60" s="309">
        <f>+'Regulated Price Out'!AG65</f>
        <v>299.45703203562709</v>
      </c>
      <c r="I60" s="181">
        <f>+References!C$11</f>
        <v>8.66</v>
      </c>
      <c r="J60" s="182">
        <f t="shared" si="13"/>
        <v>2593.2978974285306</v>
      </c>
      <c r="K60" s="347">
        <f>+References!C$39</f>
        <v>324</v>
      </c>
      <c r="L60" s="158">
        <f t="shared" si="11"/>
        <v>840228.51876684395</v>
      </c>
      <c r="M60" s="158">
        <f t="shared" si="12"/>
        <v>676256.68752052612</v>
      </c>
      <c r="N60" s="355">
        <f>+M60*References!D$69</f>
        <v>12848.877062889993</v>
      </c>
      <c r="O60" s="355">
        <f>+N60/References!F$78</f>
        <v>13145.97612327603</v>
      </c>
      <c r="P60" s="179">
        <f t="shared" si="14"/>
        <v>5.069211730866459</v>
      </c>
      <c r="Q60" s="355">
        <f>+'Rate Sheet'!$E$198</f>
        <v>39.598119178919909</v>
      </c>
      <c r="R60" s="179">
        <f t="shared" si="23"/>
        <v>44.667330909786365</v>
      </c>
      <c r="S60" s="355">
        <f>+'Rate Sheet'!G$198</f>
        <v>44.667330909786372</v>
      </c>
      <c r="T60" s="179">
        <f t="shared" si="15"/>
        <v>102689.71920881738</v>
      </c>
      <c r="U60" s="179">
        <f t="shared" si="16"/>
        <v>115835.6953320934</v>
      </c>
      <c r="V60" s="179">
        <f t="shared" si="17"/>
        <v>13145.976123276021</v>
      </c>
      <c r="W60" s="181">
        <f>+(K60*$D$126)*((References!$D$69/References!$F$78))-P60</f>
        <v>0</v>
      </c>
    </row>
    <row r="61" spans="1:23" s="201" customFormat="1" ht="13.5" customHeight="1">
      <c r="A61" s="342" t="s">
        <v>78</v>
      </c>
      <c r="B61" s="342" t="s">
        <v>531</v>
      </c>
      <c r="D61" s="343">
        <v>38.14</v>
      </c>
      <c r="E61" s="344">
        <v>8810.34</v>
      </c>
      <c r="G61" s="309">
        <f>+'Regulated Price Out'!AG66</f>
        <v>231</v>
      </c>
      <c r="I61" s="181">
        <f>+References!$C$14</f>
        <v>1</v>
      </c>
      <c r="J61" s="182">
        <f t="shared" si="13"/>
        <v>231</v>
      </c>
      <c r="K61" s="209">
        <f>+References!C$39</f>
        <v>324</v>
      </c>
      <c r="L61" s="208">
        <f t="shared" si="11"/>
        <v>74844</v>
      </c>
      <c r="M61" s="208">
        <f t="shared" si="12"/>
        <v>60238.083319367943</v>
      </c>
      <c r="N61" s="356">
        <f>+M61*References!D$69</f>
        <v>1144.5235830679908</v>
      </c>
      <c r="O61" s="356">
        <f>+N61/References!F$78</f>
        <v>1170.9879098301521</v>
      </c>
      <c r="P61" s="179">
        <f t="shared" si="14"/>
        <v>5.0692117308664599</v>
      </c>
      <c r="Q61" s="355">
        <f>+'Rate Sheet'!$E$198</f>
        <v>39.598119178919909</v>
      </c>
      <c r="R61" s="346">
        <f t="shared" si="23"/>
        <v>44.667330909786372</v>
      </c>
      <c r="S61" s="355">
        <f>+'Rate Sheet'!G$198</f>
        <v>44.667330909786372</v>
      </c>
      <c r="T61" s="179">
        <f t="shared" si="15"/>
        <v>9147.1655303304997</v>
      </c>
      <c r="U61" s="179">
        <f t="shared" si="16"/>
        <v>10318.153440160651</v>
      </c>
      <c r="V61" s="346">
        <f t="shared" si="17"/>
        <v>1170.9879098301517</v>
      </c>
      <c r="W61" s="181">
        <f>+(K61*$D$126)*((References!$D$69/References!$F$78))-P61</f>
        <v>0</v>
      </c>
    </row>
    <row r="62" spans="1:23" s="201" customFormat="1" ht="13.5" customHeight="1">
      <c r="A62" s="342" t="s">
        <v>90</v>
      </c>
      <c r="B62" s="342" t="s">
        <v>532</v>
      </c>
      <c r="D62" s="346">
        <v>513.20000000000005</v>
      </c>
      <c r="E62" s="344">
        <v>89895.53</v>
      </c>
      <c r="G62" s="309">
        <f>+'Regulated Price Out'!AG67</f>
        <v>175.16666017147307</v>
      </c>
      <c r="I62" s="225">
        <f>+References!C$10</f>
        <v>12.99</v>
      </c>
      <c r="J62" s="182">
        <f t="shared" si="13"/>
        <v>2275.4149156274352</v>
      </c>
      <c r="K62" s="209">
        <f>+References!C$39</f>
        <v>324</v>
      </c>
      <c r="L62" s="208">
        <f t="shared" si="11"/>
        <v>737234.43266328902</v>
      </c>
      <c r="M62" s="208">
        <f t="shared" si="12"/>
        <v>593362.04880388756</v>
      </c>
      <c r="N62" s="356">
        <f>+M62*References!D$69</f>
        <v>11273.878927273861</v>
      </c>
      <c r="O62" s="356">
        <f>+N62/References!F$78</f>
        <v>11534.559982887109</v>
      </c>
      <c r="P62" s="179">
        <f t="shared" si="14"/>
        <v>5.069211730866459</v>
      </c>
      <c r="Q62" s="355">
        <f>+'Rate Sheet'!$E$198</f>
        <v>39.598119178919909</v>
      </c>
      <c r="R62" s="346">
        <f t="shared" si="23"/>
        <v>44.667330909786365</v>
      </c>
      <c r="S62" s="355">
        <f>+'Rate Sheet'!G$198</f>
        <v>44.667330909786372</v>
      </c>
      <c r="T62" s="179">
        <f t="shared" si="15"/>
        <v>90102.151010507165</v>
      </c>
      <c r="U62" s="179">
        <f t="shared" si="16"/>
        <v>101636.71099339427</v>
      </c>
      <c r="V62" s="346">
        <f t="shared" si="17"/>
        <v>11534.559982887105</v>
      </c>
      <c r="W62" s="181">
        <f>+(K62*$D$126)*((References!$D$69/References!$F$78))-P62</f>
        <v>0</v>
      </c>
    </row>
    <row r="63" spans="1:23" s="201" customFormat="1" ht="13.5" customHeight="1">
      <c r="A63" s="342" t="s">
        <v>90</v>
      </c>
      <c r="B63" s="342" t="s">
        <v>532</v>
      </c>
      <c r="D63" s="346">
        <v>546.46</v>
      </c>
      <c r="E63" s="344">
        <v>1092.92</v>
      </c>
      <c r="G63" s="309">
        <f>+'Regulated Price Out'!AG81</f>
        <v>2</v>
      </c>
      <c r="I63" s="225">
        <f>+References!C$10</f>
        <v>12.99</v>
      </c>
      <c r="J63" s="182">
        <f t="shared" ref="J63" si="45">+G63*I63</f>
        <v>25.98</v>
      </c>
      <c r="K63" s="209">
        <f>+References!C$39</f>
        <v>324</v>
      </c>
      <c r="L63" s="208">
        <f t="shared" ref="L63" si="46">+J63*K63</f>
        <v>8417.52</v>
      </c>
      <c r="M63" s="208">
        <f t="shared" si="12"/>
        <v>6774.8285915029401</v>
      </c>
      <c r="N63" s="356">
        <f>+M63*References!D$69</f>
        <v>128.72174323855583</v>
      </c>
      <c r="O63" s="356">
        <f>+N63/References!F$78</f>
        <v>131.69812076791061</v>
      </c>
      <c r="P63" s="179">
        <f t="shared" ref="P63" si="47">+O63/J63</f>
        <v>5.069211730866459</v>
      </c>
      <c r="Q63" s="355">
        <f>+'Rate Sheet'!$E$198</f>
        <v>39.598119178919909</v>
      </c>
      <c r="R63" s="346">
        <f t="shared" ref="R63" si="48">+Q63+P63</f>
        <v>44.667330909786365</v>
      </c>
      <c r="S63" s="355">
        <f>+'Rate Sheet'!G$198</f>
        <v>44.667330909786372</v>
      </c>
      <c r="T63" s="179">
        <f t="shared" ref="T63" si="49">+G63*Q63*I63</f>
        <v>1028.7591362683393</v>
      </c>
      <c r="U63" s="179">
        <f t="shared" ref="U63" si="50">(G63*R63)*I63</f>
        <v>1160.4572570362498</v>
      </c>
      <c r="V63" s="346">
        <f t="shared" ref="V63" si="51">+U63-T63</f>
        <v>131.6981207679105</v>
      </c>
      <c r="W63" s="181">
        <f>+(K63*$D$126)*((References!$D$69/References!$F$78))-P63</f>
        <v>0</v>
      </c>
    </row>
    <row r="64" spans="1:23" s="156" customFormat="1" ht="13.5" customHeight="1">
      <c r="A64" s="178" t="s">
        <v>107</v>
      </c>
      <c r="B64" s="178" t="s">
        <v>108</v>
      </c>
      <c r="D64" s="179">
        <v>72.739999999999995</v>
      </c>
      <c r="E64" s="180">
        <v>5394.1799999999994</v>
      </c>
      <c r="G64" s="309">
        <f>+'Regulated Price Out'!AG85</f>
        <v>74.156997525433056</v>
      </c>
      <c r="I64" s="181">
        <f>+References!$C$14</f>
        <v>1</v>
      </c>
      <c r="J64" s="182">
        <f t="shared" si="13"/>
        <v>74.156997525433056</v>
      </c>
      <c r="K64" s="347">
        <f>+References!C39</f>
        <v>324</v>
      </c>
      <c r="L64" s="158">
        <f>+J64*K64</f>
        <v>24026.86719824031</v>
      </c>
      <c r="M64" s="158">
        <f t="shared" si="12"/>
        <v>19337.988725762767</v>
      </c>
      <c r="N64" s="355">
        <f>+M64*References!D$69</f>
        <v>367.4217857894925</v>
      </c>
      <c r="O64" s="355">
        <f>+N64/References!F$78</f>
        <v>375.91752178176029</v>
      </c>
      <c r="P64" s="179">
        <f t="shared" si="14"/>
        <v>5.0692117308664599</v>
      </c>
      <c r="Q64" s="355">
        <f>+'Rate Sheet'!$E$198</f>
        <v>39.598119178919909</v>
      </c>
      <c r="R64" s="193">
        <f>+Q64+P64</f>
        <v>44.667330909786372</v>
      </c>
      <c r="S64" s="355">
        <f>+'Rate Sheet'!G$198</f>
        <v>44.667330909786372</v>
      </c>
      <c r="T64" s="179">
        <f t="shared" si="15"/>
        <v>2936.4776259629671</v>
      </c>
      <c r="U64" s="179">
        <f t="shared" si="16"/>
        <v>3312.3951477447276</v>
      </c>
      <c r="V64" s="179">
        <f>+U64-T64</f>
        <v>375.91752178176057</v>
      </c>
      <c r="W64" s="181">
        <f>+(K64*$D$126)*((References!$D$69/References!$F$78))-P64</f>
        <v>0</v>
      </c>
    </row>
    <row r="65" spans="1:33" s="156" customFormat="1" ht="13.5" customHeight="1">
      <c r="A65" s="178" t="s">
        <v>106</v>
      </c>
      <c r="B65" s="178" t="s">
        <v>600</v>
      </c>
      <c r="D65" s="179">
        <v>38.14</v>
      </c>
      <c r="E65" s="180">
        <v>38.14</v>
      </c>
      <c r="G65" s="309">
        <f>+'Regulated Price Out'!AG84</f>
        <v>1</v>
      </c>
      <c r="I65" s="181">
        <f>+References!$C$14</f>
        <v>1</v>
      </c>
      <c r="J65" s="182">
        <f t="shared" ref="J65" si="52">+G65*I65</f>
        <v>1</v>
      </c>
      <c r="K65" s="347">
        <f>+K64</f>
        <v>324</v>
      </c>
      <c r="L65" s="158">
        <f>+J65*K65</f>
        <v>324</v>
      </c>
      <c r="M65" s="158">
        <f t="shared" si="12"/>
        <v>260.77092346046726</v>
      </c>
      <c r="N65" s="355">
        <f>+M65*References!D$69</f>
        <v>4.9546475457488768</v>
      </c>
      <c r="O65" s="355">
        <f>+N65/References!F$78</f>
        <v>5.0692117308664582</v>
      </c>
      <c r="P65" s="179">
        <f t="shared" ref="P65" si="53">+O65/J65</f>
        <v>5.0692117308664582</v>
      </c>
      <c r="Q65" s="355">
        <f>+'Rate Sheet'!$E$198</f>
        <v>39.598119178919909</v>
      </c>
      <c r="R65" s="193">
        <f>+Q65+P65</f>
        <v>44.667330909786365</v>
      </c>
      <c r="S65" s="355">
        <f>+'Rate Sheet'!G$198</f>
        <v>44.667330909786372</v>
      </c>
      <c r="T65" s="179">
        <f t="shared" ref="T65" si="54">+G65*Q65*I65</f>
        <v>39.598119178919909</v>
      </c>
      <c r="U65" s="179">
        <f t="shared" ref="U65" si="55">(G65*R65)*I65</f>
        <v>44.667330909786365</v>
      </c>
      <c r="V65" s="179">
        <f>+U65-T65</f>
        <v>5.0692117308664564</v>
      </c>
      <c r="W65" s="181">
        <f>+(K65*$D$126)*((References!$D$69/References!$F$78))-P65</f>
        <v>0</v>
      </c>
    </row>
    <row r="66" spans="1:33" s="201" customFormat="1" ht="13.5" customHeight="1">
      <c r="A66" s="342" t="s">
        <v>91</v>
      </c>
      <c r="B66" s="342" t="s">
        <v>533</v>
      </c>
      <c r="D66" s="346">
        <v>58.2</v>
      </c>
      <c r="E66" s="344">
        <v>489.50999999999993</v>
      </c>
      <c r="G66" s="345">
        <f>+'Regulated Price Out'!AG68</f>
        <v>8.4108247422680424</v>
      </c>
      <c r="I66" s="225">
        <f>+References!$D$11</f>
        <v>17.32</v>
      </c>
      <c r="J66" s="182">
        <f t="shared" si="13"/>
        <v>145.67548453608251</v>
      </c>
      <c r="K66" s="347">
        <f>+References!C$35</f>
        <v>29</v>
      </c>
      <c r="L66" s="208">
        <f t="shared" si="11"/>
        <v>4224.5890515463925</v>
      </c>
      <c r="M66" s="208">
        <f t="shared" si="12"/>
        <v>3400.1542846071989</v>
      </c>
      <c r="N66" s="356">
        <f>+M66*References!D$69</f>
        <v>64.602931407536758</v>
      </c>
      <c r="O66" s="356">
        <f>+N66/References!F$78</f>
        <v>66.096717216632655</v>
      </c>
      <c r="P66" s="179">
        <f t="shared" si="14"/>
        <v>0.45372574134298549</v>
      </c>
      <c r="Q66" s="356">
        <f>+'Rate Sheet'!$E$227</f>
        <v>3.489527848636143</v>
      </c>
      <c r="R66" s="346">
        <f>+Q66+P66</f>
        <v>3.9432535899791286</v>
      </c>
      <c r="S66" s="356">
        <f>+'Rate Sheet'!$G$227</f>
        <v>3.9432535899791286</v>
      </c>
      <c r="T66" s="179">
        <f t="shared" si="15"/>
        <v>508.33866015222367</v>
      </c>
      <c r="U66" s="179">
        <f t="shared" si="16"/>
        <v>574.43537736885628</v>
      </c>
      <c r="V66" s="346">
        <f t="shared" ref="V66:V80" si="56">+U66-T66</f>
        <v>66.096717216632612</v>
      </c>
      <c r="W66" s="181">
        <f>+(K66*$D$126)*((References!$D$69/References!$F$78))-P66</f>
        <v>0</v>
      </c>
    </row>
    <row r="67" spans="1:33" s="156" customFormat="1" ht="13.5" customHeight="1">
      <c r="A67" s="191" t="s">
        <v>92</v>
      </c>
      <c r="B67" s="191" t="s">
        <v>534</v>
      </c>
      <c r="D67" s="179">
        <v>3.36</v>
      </c>
      <c r="E67" s="180">
        <v>23708.06</v>
      </c>
      <c r="G67" s="345">
        <f>+'Regulated Price Out'!AG69</f>
        <v>7055.9702380952385</v>
      </c>
      <c r="I67" s="181">
        <f>+References!$C$15</f>
        <v>1</v>
      </c>
      <c r="J67" s="182">
        <f t="shared" si="13"/>
        <v>7055.9702380952385</v>
      </c>
      <c r="K67" s="347">
        <f>+References!C$35</f>
        <v>29</v>
      </c>
      <c r="L67" s="158">
        <f t="shared" si="11"/>
        <v>204623.13690476192</v>
      </c>
      <c r="M67" s="158">
        <f t="shared" si="12"/>
        <v>164690.63077787776</v>
      </c>
      <c r="N67" s="355">
        <f>+M67*References!D$69</f>
        <v>3129.1219847796765</v>
      </c>
      <c r="O67" s="355">
        <f>+N67/References!F$78</f>
        <v>3201.4753271738045</v>
      </c>
      <c r="P67" s="179">
        <f t="shared" si="14"/>
        <v>0.4537257413429856</v>
      </c>
      <c r="Q67" s="356">
        <f>+'Rate Sheet'!$E$227</f>
        <v>3.489527848636143</v>
      </c>
      <c r="R67" s="179">
        <f t="shared" si="23"/>
        <v>3.9432535899791286</v>
      </c>
      <c r="S67" s="356">
        <f>+'Rate Sheet'!$G$227</f>
        <v>3.9432535899791286</v>
      </c>
      <c r="T67" s="179">
        <f t="shared" si="15"/>
        <v>24622.004644981131</v>
      </c>
      <c r="U67" s="179">
        <f t="shared" si="16"/>
        <v>27823.479972154935</v>
      </c>
      <c r="V67" s="179">
        <f t="shared" si="56"/>
        <v>3201.4753271738045</v>
      </c>
      <c r="W67" s="181">
        <f>+(K67*$D$126)*((References!$D$69/References!$F$78))-P67</f>
        <v>0</v>
      </c>
    </row>
    <row r="68" spans="1:33" s="156" customFormat="1" ht="13.5" customHeight="1">
      <c r="A68" s="178" t="s">
        <v>50</v>
      </c>
      <c r="B68" s="178" t="s">
        <v>557</v>
      </c>
      <c r="D68" s="179">
        <v>23.87</v>
      </c>
      <c r="E68" s="180">
        <v>852.66999999999985</v>
      </c>
      <c r="G68" s="345">
        <f>+'Regulated Price Out'!AG70</f>
        <v>35.721407624633429</v>
      </c>
      <c r="I68" s="181">
        <f>+References!C$13</f>
        <v>2.17</v>
      </c>
      <c r="J68" s="182">
        <f t="shared" si="13"/>
        <v>77.515454545454531</v>
      </c>
      <c r="K68" s="347">
        <f>+References!C$35</f>
        <v>29</v>
      </c>
      <c r="L68" s="158">
        <f t="shared" si="11"/>
        <v>2247.9481818181812</v>
      </c>
      <c r="M68" s="158">
        <f t="shared" si="12"/>
        <v>1809.2577878518689</v>
      </c>
      <c r="N68" s="355">
        <f>+M68*References!D$69</f>
        <v>34.375897969185502</v>
      </c>
      <c r="O68" s="355">
        <f>+N68/References!F$78</f>
        <v>35.170757079174855</v>
      </c>
      <c r="P68" s="179">
        <f t="shared" si="14"/>
        <v>0.45372574134298554</v>
      </c>
      <c r="Q68" s="356">
        <f>+'Rate Sheet'!$E$227</f>
        <v>3.489527848636143</v>
      </c>
      <c r="R68" s="179">
        <f t="shared" si="23"/>
        <v>3.9432535899791286</v>
      </c>
      <c r="S68" s="356">
        <f>+'Rate Sheet'!$G$227</f>
        <v>3.9432535899791286</v>
      </c>
      <c r="T68" s="179">
        <f t="shared" si="15"/>
        <v>270.49233733605269</v>
      </c>
      <c r="U68" s="179">
        <f t="shared" si="16"/>
        <v>305.66309441522753</v>
      </c>
      <c r="V68" s="179">
        <f t="shared" si="56"/>
        <v>35.170757079174848</v>
      </c>
      <c r="W68" s="181">
        <f>+(K68*$D$126)*((References!$D$69/References!$F$78))-P68</f>
        <v>0</v>
      </c>
    </row>
    <row r="69" spans="1:33" s="156" customFormat="1" ht="13.5" customHeight="1">
      <c r="A69" s="178" t="s">
        <v>93</v>
      </c>
      <c r="B69" s="178" t="s">
        <v>535</v>
      </c>
      <c r="D69" s="179">
        <v>23.87</v>
      </c>
      <c r="E69" s="180">
        <v>10787.400000000001</v>
      </c>
      <c r="G69" s="345">
        <f>+'Regulated Price Out'!AG71</f>
        <v>451.92291579388359</v>
      </c>
      <c r="I69" s="181">
        <f>+References!C$12</f>
        <v>4.33</v>
      </c>
      <c r="J69" s="182">
        <f t="shared" si="13"/>
        <v>1956.8262253875159</v>
      </c>
      <c r="K69" s="347">
        <f>+References!C$35</f>
        <v>29</v>
      </c>
      <c r="L69" s="158">
        <f t="shared" si="11"/>
        <v>56747.960536237959</v>
      </c>
      <c r="M69" s="158">
        <f t="shared" si="12"/>
        <v>45673.512572632491</v>
      </c>
      <c r="N69" s="355">
        <f>+M69*References!D$69</f>
        <v>867.79673888001719</v>
      </c>
      <c r="O69" s="355">
        <f>+N69/References!F$78</f>
        <v>887.86242979334679</v>
      </c>
      <c r="P69" s="179">
        <f t="shared" si="14"/>
        <v>0.45372574134298554</v>
      </c>
      <c r="Q69" s="356">
        <f>+'Rate Sheet'!$E$227</f>
        <v>3.489527848636143</v>
      </c>
      <c r="R69" s="179">
        <f t="shared" si="23"/>
        <v>3.9432535899791286</v>
      </c>
      <c r="S69" s="356">
        <f>+'Rate Sheet'!$G$227</f>
        <v>3.9432535899791286</v>
      </c>
      <c r="T69" s="179">
        <f t="shared" si="15"/>
        <v>6828.399608431283</v>
      </c>
      <c r="U69" s="179">
        <f t="shared" si="16"/>
        <v>7716.2620382246296</v>
      </c>
      <c r="V69" s="179">
        <f t="shared" si="56"/>
        <v>887.86242979334656</v>
      </c>
      <c r="W69" s="181">
        <f>+(K69*$D$126)*((References!$D$69/References!$F$78))-P69</f>
        <v>0</v>
      </c>
    </row>
    <row r="70" spans="1:33" s="156" customFormat="1" ht="13.5" customHeight="1">
      <c r="A70" s="178" t="s">
        <v>94</v>
      </c>
      <c r="B70" s="178" t="s">
        <v>536</v>
      </c>
      <c r="D70" s="179">
        <v>29.1</v>
      </c>
      <c r="E70" s="180">
        <v>7710.16</v>
      </c>
      <c r="G70" s="345">
        <f>+'Regulated Price Out'!AG72</f>
        <v>264.95395189003438</v>
      </c>
      <c r="I70" s="181">
        <f>+References!$D$12</f>
        <v>8.66</v>
      </c>
      <c r="J70" s="182">
        <f t="shared" si="13"/>
        <v>2294.5012233676975</v>
      </c>
      <c r="K70" s="347">
        <f>+References!C$35</f>
        <v>29</v>
      </c>
      <c r="L70" s="158">
        <f t="shared" si="11"/>
        <v>66540.53547766323</v>
      </c>
      <c r="M70" s="158">
        <f t="shared" si="12"/>
        <v>53555.052111309342</v>
      </c>
      <c r="N70" s="355">
        <f>+M70*References!D$69</f>
        <v>1017.5459901148773</v>
      </c>
      <c r="O70" s="355">
        <f>+N70/References!F$78</f>
        <v>1041.0742685848959</v>
      </c>
      <c r="P70" s="179">
        <f t="shared" si="14"/>
        <v>0.45372574134298554</v>
      </c>
      <c r="Q70" s="356">
        <f>+'Rate Sheet'!$E$227</f>
        <v>3.489527848636143</v>
      </c>
      <c r="R70" s="179">
        <f t="shared" si="23"/>
        <v>3.9432535899791286</v>
      </c>
      <c r="S70" s="356">
        <f>+'Rate Sheet'!$G$227</f>
        <v>3.9432535899791286</v>
      </c>
      <c r="T70" s="179">
        <f t="shared" si="15"/>
        <v>8006.7259176712805</v>
      </c>
      <c r="U70" s="179">
        <f t="shared" si="16"/>
        <v>9047.8001862561759</v>
      </c>
      <c r="V70" s="179">
        <f t="shared" si="56"/>
        <v>1041.0742685848954</v>
      </c>
      <c r="W70" s="181">
        <f>+(K70*$D$126)*((References!$D$69/References!$F$78))-P70</f>
        <v>0</v>
      </c>
    </row>
    <row r="71" spans="1:33" s="156" customFormat="1" ht="13.5" customHeight="1">
      <c r="A71" s="178" t="s">
        <v>95</v>
      </c>
      <c r="B71" s="178" t="s">
        <v>537</v>
      </c>
      <c r="D71" s="179">
        <v>43.65</v>
      </c>
      <c r="E71" s="180">
        <v>1034.2700000000002</v>
      </c>
      <c r="G71" s="345">
        <f>+'Regulated Price Out'!AG73</f>
        <v>23.694616265750284</v>
      </c>
      <c r="I71" s="181">
        <f>+References!$E$12</f>
        <v>12.99</v>
      </c>
      <c r="J71" s="182">
        <f t="shared" si="13"/>
        <v>307.79306529209617</v>
      </c>
      <c r="K71" s="347">
        <f>+References!C$35</f>
        <v>29</v>
      </c>
      <c r="L71" s="158">
        <f t="shared" si="11"/>
        <v>8925.998893470789</v>
      </c>
      <c r="M71" s="158">
        <f t="shared" si="12"/>
        <v>7184.0770810416261</v>
      </c>
      <c r="N71" s="355">
        <f>+M71*References!D$69</f>
        <v>136.49746453979085</v>
      </c>
      <c r="O71" s="355">
        <f>+N71/References!F$78</f>
        <v>139.65363672988627</v>
      </c>
      <c r="P71" s="179">
        <f t="shared" si="14"/>
        <v>0.45372574134298549</v>
      </c>
      <c r="Q71" s="356">
        <f>+'Rate Sheet'!$E$227</f>
        <v>3.489527848636143</v>
      </c>
      <c r="R71" s="179">
        <f t="shared" si="23"/>
        <v>3.9432535899791286</v>
      </c>
      <c r="S71" s="356">
        <f>+'Rate Sheet'!$G$227</f>
        <v>3.9432535899791286</v>
      </c>
      <c r="T71" s="179">
        <f t="shared" si="15"/>
        <v>1074.0524729538522</v>
      </c>
      <c r="U71" s="179">
        <f t="shared" si="16"/>
        <v>1213.7061096837385</v>
      </c>
      <c r="V71" s="179">
        <f t="shared" si="56"/>
        <v>139.65363672988633</v>
      </c>
      <c r="W71" s="181">
        <f>+(K71*$D$126)*((References!$D$69/References!$F$78))-P71</f>
        <v>0</v>
      </c>
    </row>
    <row r="72" spans="1:33" s="156" customFormat="1" ht="13.5" customHeight="1">
      <c r="A72" s="178" t="s">
        <v>96</v>
      </c>
      <c r="B72" s="178" t="s">
        <v>538</v>
      </c>
      <c r="D72" s="179">
        <v>58.2</v>
      </c>
      <c r="E72" s="180">
        <v>3693.9900000000007</v>
      </c>
      <c r="G72" s="345">
        <f>+'Regulated Price Out'!AG74</f>
        <v>63.470618556701027</v>
      </c>
      <c r="I72" s="181">
        <f>+References!$F$12</f>
        <v>17.32</v>
      </c>
      <c r="J72" s="182">
        <f t="shared" si="13"/>
        <v>1099.3111134020619</v>
      </c>
      <c r="K72" s="347">
        <f>+References!C$35</f>
        <v>29</v>
      </c>
      <c r="L72" s="158">
        <f t="shared" si="11"/>
        <v>31880.022288659795</v>
      </c>
      <c r="M72" s="158">
        <f t="shared" si="12"/>
        <v>25658.589049858318</v>
      </c>
      <c r="N72" s="355">
        <f>+M72*References!D$69</f>
        <v>487.51319194730792</v>
      </c>
      <c r="O72" s="355">
        <f>+N72/References!F$78</f>
        <v>498.78574989493336</v>
      </c>
      <c r="P72" s="179">
        <f t="shared" si="14"/>
        <v>0.45372574134298554</v>
      </c>
      <c r="Q72" s="356">
        <f>+'Rate Sheet'!$E$227</f>
        <v>3.489527848636143</v>
      </c>
      <c r="R72" s="179">
        <f t="shared" si="23"/>
        <v>3.9432535899791286</v>
      </c>
      <c r="S72" s="356">
        <f>+'Rate Sheet'!$G$227</f>
        <v>3.9432535899791286</v>
      </c>
      <c r="T72" s="179">
        <f t="shared" si="15"/>
        <v>3836.0767445316997</v>
      </c>
      <c r="U72" s="179">
        <f t="shared" si="16"/>
        <v>4334.862494426633</v>
      </c>
      <c r="V72" s="179">
        <f t="shared" si="56"/>
        <v>498.78574989493336</v>
      </c>
      <c r="W72" s="181">
        <f>+(K72*$D$126)*((References!$D$69/References!$F$78))-P72</f>
        <v>0</v>
      </c>
    </row>
    <row r="73" spans="1:33" s="156" customFormat="1" ht="13.5" customHeight="1">
      <c r="A73" s="178" t="s">
        <v>97</v>
      </c>
      <c r="B73" s="178" t="s">
        <v>515</v>
      </c>
      <c r="D73" s="179">
        <v>23.87</v>
      </c>
      <c r="E73" s="180">
        <v>20.810000000000002</v>
      </c>
      <c r="G73" s="345">
        <f>+'Regulated Price Out'!AG75</f>
        <v>0.87180561374109766</v>
      </c>
      <c r="I73" s="341">
        <f>+References!C$12</f>
        <v>4.33</v>
      </c>
      <c r="J73" s="182">
        <f t="shared" si="13"/>
        <v>3.774918307498953</v>
      </c>
      <c r="K73" s="347">
        <f>+References!C$35</f>
        <v>29</v>
      </c>
      <c r="L73" s="158">
        <f t="shared" si="11"/>
        <v>109.47263091746963</v>
      </c>
      <c r="M73" s="158">
        <f t="shared" si="12"/>
        <v>88.108885981467466</v>
      </c>
      <c r="N73" s="355">
        <f>+M73*References!D$69</f>
        <v>1.6740688336478815</v>
      </c>
      <c r="O73" s="355">
        <f>+N73/References!F$78</f>
        <v>1.7127776075791707</v>
      </c>
      <c r="P73" s="179">
        <f t="shared" si="14"/>
        <v>0.45372574134298554</v>
      </c>
      <c r="Q73" s="356">
        <f>+'Rate Sheet'!$E$227</f>
        <v>3.489527848636143</v>
      </c>
      <c r="R73" s="179">
        <f>+Q73+P73</f>
        <v>3.9432535899791286</v>
      </c>
      <c r="S73" s="356">
        <f>+'Rate Sheet'!$G$227</f>
        <v>3.9432535899791286</v>
      </c>
      <c r="T73" s="179">
        <f t="shared" si="15"/>
        <v>13.172682560344011</v>
      </c>
      <c r="U73" s="179">
        <f t="shared" si="16"/>
        <v>14.885460167923183</v>
      </c>
      <c r="V73" s="179">
        <f t="shared" si="56"/>
        <v>1.7127776075791719</v>
      </c>
      <c r="W73" s="181">
        <f>+(K73*$D$126)*((References!$D$69/References!$F$78))-P73</f>
        <v>0</v>
      </c>
    </row>
    <row r="74" spans="1:33" s="156" customFormat="1" ht="13.5" customHeight="1">
      <c r="A74" s="178" t="s">
        <v>98</v>
      </c>
      <c r="B74" s="178" t="s">
        <v>539</v>
      </c>
      <c r="D74" s="179">
        <v>29.1</v>
      </c>
      <c r="E74" s="180">
        <v>299.08999999999997</v>
      </c>
      <c r="G74" s="345">
        <f>+'Regulated Price Out'!AG76</f>
        <v>10.278006872852234</v>
      </c>
      <c r="I74" s="181">
        <f>+References!$D$12</f>
        <v>8.66</v>
      </c>
      <c r="J74" s="182">
        <f t="shared" si="13"/>
        <v>89.007539518900359</v>
      </c>
      <c r="K74" s="347">
        <f>+References!C$35</f>
        <v>29</v>
      </c>
      <c r="L74" s="158">
        <f t="shared" si="11"/>
        <v>2581.2186460481103</v>
      </c>
      <c r="M74" s="158">
        <f t="shared" si="12"/>
        <v>2077.4900308127862</v>
      </c>
      <c r="N74" s="355">
        <f>+M74*References!D$69</f>
        <v>39.472310585442933</v>
      </c>
      <c r="O74" s="355">
        <f>+N74/References!F$78</f>
        <v>40.385011853328145</v>
      </c>
      <c r="P74" s="179">
        <f t="shared" si="14"/>
        <v>0.45372574134298549</v>
      </c>
      <c r="Q74" s="356">
        <f>+'Rate Sheet'!$E$227</f>
        <v>3.489527848636143</v>
      </c>
      <c r="R74" s="179">
        <f>+Q74+P74</f>
        <v>3.9432535899791286</v>
      </c>
      <c r="S74" s="356">
        <f>+'Rate Sheet'!$G$227</f>
        <v>3.9432535899791286</v>
      </c>
      <c r="T74" s="179">
        <f t="shared" si="15"/>
        <v>310.59428788978482</v>
      </c>
      <c r="U74" s="179">
        <f t="shared" si="16"/>
        <v>350.97929974311296</v>
      </c>
      <c r="V74" s="179">
        <f t="shared" si="56"/>
        <v>40.385011853328137</v>
      </c>
      <c r="W74" s="181">
        <f>+(K74*$D$126)*((References!$D$69/References!$F$78))-P74</f>
        <v>0</v>
      </c>
    </row>
    <row r="75" spans="1:33" s="156" customFormat="1" ht="13.5" customHeight="1">
      <c r="A75" s="178" t="s">
        <v>99</v>
      </c>
      <c r="B75" s="178" t="s">
        <v>518</v>
      </c>
      <c r="D75" s="179">
        <v>17.829999999999998</v>
      </c>
      <c r="E75" s="180">
        <v>483.81000000000006</v>
      </c>
      <c r="G75" s="345">
        <f>+'Regulated Price Out'!AG77</f>
        <v>27.134604598990464</v>
      </c>
      <c r="I75" s="341">
        <f>+References!C$12</f>
        <v>4.33</v>
      </c>
      <c r="J75" s="182">
        <f t="shared" si="13"/>
        <v>117.4928379136287</v>
      </c>
      <c r="K75" s="348">
        <f>References!F35</f>
        <v>31.71875</v>
      </c>
      <c r="L75" s="158">
        <f t="shared" si="11"/>
        <v>3726.7259525729105</v>
      </c>
      <c r="M75" s="158">
        <f t="shared" si="12"/>
        <v>2999.4499016559489</v>
      </c>
      <c r="N75" s="355">
        <f>+M75*References!D$69</f>
        <v>56.989548131463017</v>
      </c>
      <c r="O75" s="355">
        <f>+N75/References!F$78</f>
        <v>58.307292952182337</v>
      </c>
      <c r="P75" s="179">
        <f t="shared" si="14"/>
        <v>0.49626252959389044</v>
      </c>
      <c r="Q75" s="355">
        <f>+'Rate Sheet'!$E$228</f>
        <v>3.5998290162654465</v>
      </c>
      <c r="R75" s="179">
        <f>+Q75+P75</f>
        <v>4.0960915458593368</v>
      </c>
      <c r="S75" s="355">
        <f>+'Rate Sheet'!$G$228</f>
        <v>4.0960915458593368</v>
      </c>
      <c r="T75" s="179">
        <f t="shared" si="15"/>
        <v>422.95412712485358</v>
      </c>
      <c r="U75" s="179">
        <f t="shared" si="16"/>
        <v>481.26142007703595</v>
      </c>
      <c r="V75" s="179">
        <f t="shared" si="56"/>
        <v>58.307292952182365</v>
      </c>
      <c r="W75" s="181">
        <f>+(K75*$D$126)*((References!$D$69/References!$F$78))-P75</f>
        <v>0</v>
      </c>
    </row>
    <row r="76" spans="1:33" s="156" customFormat="1" ht="13.5" customHeight="1">
      <c r="A76" s="178" t="s">
        <v>100</v>
      </c>
      <c r="B76" s="178" t="s">
        <v>540</v>
      </c>
      <c r="D76" s="179">
        <v>7.55</v>
      </c>
      <c r="E76" s="180">
        <v>101.91</v>
      </c>
      <c r="G76" s="345">
        <f>+'Regulated Price Out'!AG78</f>
        <v>1.1248344370860928</v>
      </c>
      <c r="I76" s="181">
        <f>+References!$C$14</f>
        <v>1</v>
      </c>
      <c r="J76" s="182">
        <f t="shared" si="13"/>
        <v>1.1248344370860928</v>
      </c>
      <c r="K76" s="347">
        <f>+References!C$35</f>
        <v>29</v>
      </c>
      <c r="L76" s="158">
        <f t="shared" si="11"/>
        <v>32.620198675496688</v>
      </c>
      <c r="M76" s="158">
        <f t="shared" si="12"/>
        <v>26.2543189261518</v>
      </c>
      <c r="N76" s="355">
        <f>+M76*References!D$69</f>
        <v>0.49883205959688409</v>
      </c>
      <c r="O76" s="355">
        <f>+N76/References!F$78</f>
        <v>0.51036633885500726</v>
      </c>
      <c r="P76" s="179">
        <f t="shared" si="14"/>
        <v>0.45372574134298554</v>
      </c>
      <c r="Q76" s="355">
        <f>+'Rate Sheet'!E98</f>
        <v>3.489527848636143</v>
      </c>
      <c r="R76" s="179">
        <f t="shared" si="23"/>
        <v>3.9432535899791286</v>
      </c>
      <c r="S76" s="355">
        <f>+'Rate Sheet'!G98</f>
        <v>3.9432535899791286</v>
      </c>
      <c r="T76" s="179">
        <f t="shared" si="15"/>
        <v>3.92514109331688</v>
      </c>
      <c r="U76" s="179">
        <f t="shared" si="16"/>
        <v>4.4355074321718879</v>
      </c>
      <c r="V76" s="179">
        <f t="shared" si="56"/>
        <v>0.51036633885500793</v>
      </c>
      <c r="W76" s="181">
        <f>+(K76*$D$126)*((References!$D$69/References!$F$78))-P76</f>
        <v>0</v>
      </c>
    </row>
    <row r="77" spans="1:33" s="156" customFormat="1" ht="13.5" customHeight="1">
      <c r="A77" s="178" t="s">
        <v>109</v>
      </c>
      <c r="B77" s="178" t="s">
        <v>541</v>
      </c>
      <c r="D77" s="179">
        <v>3.41</v>
      </c>
      <c r="E77" s="180">
        <v>338.38</v>
      </c>
      <c r="G77" s="309">
        <f>+'Regulated Price Out'!AG86</f>
        <v>99.231671554252202</v>
      </c>
      <c r="I77" s="181">
        <f>+References!$C$14</f>
        <v>1</v>
      </c>
      <c r="J77" s="182">
        <f t="shared" si="13"/>
        <v>99.231671554252202</v>
      </c>
      <c r="K77" s="348">
        <f>+References!$C$35</f>
        <v>29</v>
      </c>
      <c r="L77" s="158">
        <f t="shared" si="11"/>
        <v>2877.718475073314</v>
      </c>
      <c r="M77" s="158">
        <f t="shared" si="12"/>
        <v>2316.1274821114685</v>
      </c>
      <c r="N77" s="355">
        <f>+M77*References!D$69</f>
        <v>44.006422160117893</v>
      </c>
      <c r="O77" s="355">
        <f>+N77/References!F$78</f>
        <v>45.023963740656733</v>
      </c>
      <c r="P77" s="179">
        <f t="shared" si="14"/>
        <v>0.45372574134298554</v>
      </c>
      <c r="Q77" s="355">
        <f>+'Rate Sheet'!E$87</f>
        <v>3.9106777614025736</v>
      </c>
      <c r="R77" s="193">
        <f t="shared" si="23"/>
        <v>4.3644035027455592</v>
      </c>
      <c r="S77" s="355">
        <f>+'Rate Sheet'!G$87</f>
        <v>4.4400000000000004</v>
      </c>
      <c r="T77" s="179">
        <f t="shared" si="15"/>
        <v>388.06309117401844</v>
      </c>
      <c r="U77" s="179">
        <f t="shared" si="16"/>
        <v>433.08705491467521</v>
      </c>
      <c r="V77" s="179">
        <f t="shared" si="56"/>
        <v>45.023963740656768</v>
      </c>
      <c r="W77" s="181">
        <f>+(K77*$D$126)*((References!$D$69/References!$F$78))-P77</f>
        <v>0</v>
      </c>
    </row>
    <row r="78" spans="1:33" s="156" customFormat="1" ht="13.5" customHeight="1">
      <c r="A78" s="178" t="s">
        <v>110</v>
      </c>
      <c r="B78" s="178" t="s">
        <v>542</v>
      </c>
      <c r="D78" s="179">
        <v>18.48</v>
      </c>
      <c r="E78" s="180">
        <v>8630.16</v>
      </c>
      <c r="G78" s="309">
        <f>+'Regulated Price Out'!AG87</f>
        <v>296</v>
      </c>
      <c r="I78" s="181">
        <f>+References!$C$14</f>
        <v>1</v>
      </c>
      <c r="J78" s="182">
        <f t="shared" si="13"/>
        <v>296</v>
      </c>
      <c r="K78" s="348">
        <f>+References!$C$36</f>
        <v>125</v>
      </c>
      <c r="L78" s="158">
        <f t="shared" si="11"/>
        <v>37000</v>
      </c>
      <c r="M78" s="158">
        <f t="shared" si="12"/>
        <v>29779.395580362005</v>
      </c>
      <c r="N78" s="355">
        <f>+M78*References!D$69</f>
        <v>565.80851602687801</v>
      </c>
      <c r="O78" s="355">
        <f>+N78/References!F$78</f>
        <v>578.89146309277464</v>
      </c>
      <c r="P78" s="179">
        <f t="shared" si="14"/>
        <v>1.9557144023404549</v>
      </c>
      <c r="Q78" s="355">
        <f>+'Rate Sheet'!E118</f>
        <v>19.192403167498785</v>
      </c>
      <c r="R78" s="193">
        <f t="shared" si="23"/>
        <v>21.14811756983924</v>
      </c>
      <c r="S78" s="355">
        <f>+'Rate Sheet'!G118</f>
        <v>21.14811756983924</v>
      </c>
      <c r="T78" s="179">
        <f t="shared" si="15"/>
        <v>5680.9513375796405</v>
      </c>
      <c r="U78" s="179">
        <f t="shared" si="16"/>
        <v>6259.8428006724153</v>
      </c>
      <c r="V78" s="179">
        <f t="shared" si="56"/>
        <v>578.89146309277476</v>
      </c>
      <c r="W78" s="181">
        <f>+(K78*$D$126)*((References!$D$69/References!$F$78))-P78</f>
        <v>0</v>
      </c>
    </row>
    <row r="79" spans="1:33" s="156" customFormat="1" ht="13.5" customHeight="1">
      <c r="A79" s="178" t="s">
        <v>111</v>
      </c>
      <c r="B79" s="178" t="s">
        <v>543</v>
      </c>
      <c r="D79" s="179">
        <v>3.77</v>
      </c>
      <c r="E79" s="180">
        <v>2495.7400000000002</v>
      </c>
      <c r="G79" s="309">
        <f>+'Regulated Price Out'!AG88</f>
        <v>662</v>
      </c>
      <c r="I79" s="181">
        <f>+References!$C$14</f>
        <v>1</v>
      </c>
      <c r="J79" s="182">
        <f t="shared" si="13"/>
        <v>662</v>
      </c>
      <c r="K79" s="348">
        <f>+References!$C$35</f>
        <v>29</v>
      </c>
      <c r="L79" s="158">
        <f>+J79*K79</f>
        <v>19198</v>
      </c>
      <c r="M79" s="158">
        <f t="shared" si="12"/>
        <v>15451.482063561885</v>
      </c>
      <c r="N79" s="355">
        <f>+M79*References!D$69</f>
        <v>293.57815920767575</v>
      </c>
      <c r="O79" s="355">
        <f>+N79/References!F$78</f>
        <v>300.3664407690564</v>
      </c>
      <c r="P79" s="179">
        <f t="shared" si="14"/>
        <v>0.45372574134298549</v>
      </c>
      <c r="Q79" s="355">
        <f>+'Rate Sheet'!E$87</f>
        <v>3.9106777614025736</v>
      </c>
      <c r="R79" s="193">
        <f t="shared" si="23"/>
        <v>4.3644035027455592</v>
      </c>
      <c r="S79" s="355">
        <f>+'Rate Sheet'!G$87</f>
        <v>4.4400000000000004</v>
      </c>
      <c r="T79" s="179">
        <f t="shared" si="15"/>
        <v>2588.8686780485036</v>
      </c>
      <c r="U79" s="179">
        <f t="shared" si="16"/>
        <v>2889.2351188175603</v>
      </c>
      <c r="V79" s="179">
        <f t="shared" si="56"/>
        <v>300.36644076905668</v>
      </c>
      <c r="W79" s="181">
        <f>+(K79*$D$126)*((References!$D$69/References!$F$78))-P79</f>
        <v>0</v>
      </c>
    </row>
    <row r="80" spans="1:33" s="156" customFormat="1" ht="13.5" customHeight="1">
      <c r="A80" s="191" t="s">
        <v>112</v>
      </c>
      <c r="B80" s="191" t="s">
        <v>545</v>
      </c>
      <c r="C80" s="192"/>
      <c r="D80" s="193">
        <v>4.1399999999999997</v>
      </c>
      <c r="E80" s="194">
        <v>202.85999999999999</v>
      </c>
      <c r="F80" s="192"/>
      <c r="G80" s="309">
        <f>+'Regulated Price Out'!AG89</f>
        <v>49</v>
      </c>
      <c r="H80" s="192"/>
      <c r="I80" s="181">
        <f>+References!$C$14</f>
        <v>1</v>
      </c>
      <c r="J80" s="182">
        <f t="shared" si="13"/>
        <v>49</v>
      </c>
      <c r="K80" s="362">
        <f>+K35</f>
        <v>34</v>
      </c>
      <c r="L80" s="158">
        <f t="shared" ref="L80" si="57">+J80*K80</f>
        <v>1666</v>
      </c>
      <c r="M80" s="158">
        <f t="shared" si="12"/>
        <v>1340.8776496454891</v>
      </c>
      <c r="N80" s="355">
        <f>+M80*References!D$69</f>
        <v>25.476675343264287</v>
      </c>
      <c r="O80" s="355">
        <f>+N80/References!F$78</f>
        <v>26.065761554393582</v>
      </c>
      <c r="P80" s="179">
        <f t="shared" si="14"/>
        <v>0.53195431743660371</v>
      </c>
      <c r="Q80" s="360">
        <f>+'Rate Sheet'!E17</f>
        <v>4.3017455375428311</v>
      </c>
      <c r="R80" s="193">
        <f t="shared" si="23"/>
        <v>4.833699854979435</v>
      </c>
      <c r="S80" s="360">
        <f>+'Rate Sheet'!G17</f>
        <v>4.833699854979435</v>
      </c>
      <c r="T80" s="179">
        <f t="shared" si="15"/>
        <v>210.78553133959872</v>
      </c>
      <c r="U80" s="179">
        <f t="shared" si="16"/>
        <v>236.85129289399231</v>
      </c>
      <c r="V80" s="179">
        <f t="shared" si="56"/>
        <v>26.065761554393589</v>
      </c>
      <c r="W80" s="181">
        <f>+(K80*$D$126)*((References!$D$69/References!$F$78))-P80</f>
        <v>0</v>
      </c>
      <c r="X80" s="192"/>
      <c r="Y80" s="192"/>
      <c r="Z80" s="192"/>
      <c r="AA80" s="192"/>
      <c r="AB80" s="192"/>
      <c r="AC80" s="192"/>
      <c r="AD80" s="192"/>
      <c r="AE80" s="192"/>
      <c r="AF80" s="192"/>
      <c r="AG80" s="192"/>
    </row>
    <row r="82" spans="1:22" s="156" customFormat="1" ht="13.5" customHeight="1">
      <c r="A82" s="184"/>
      <c r="B82" s="185" t="s">
        <v>206</v>
      </c>
      <c r="D82" s="186"/>
      <c r="E82" s="397">
        <f>+SUM(E43:E81)</f>
        <v>1005704.9900000005</v>
      </c>
      <c r="F82" s="188"/>
      <c r="G82" s="189">
        <f>+SUM(G43:G81)</f>
        <v>14554.6672081467</v>
      </c>
      <c r="H82" s="195"/>
      <c r="I82" s="195"/>
      <c r="J82" s="189">
        <f>+SUM(J43:J81)</f>
        <v>35151.382094727276</v>
      </c>
      <c r="K82" s="195"/>
      <c r="L82" s="397">
        <f>+SUM(L43:L81)</f>
        <v>5535318.2172894552</v>
      </c>
      <c r="M82" s="397">
        <f>+SUM(M43:M81)</f>
        <v>4455092.7258336982</v>
      </c>
      <c r="N82" s="397">
        <f>+SUM(N43:N81)</f>
        <v>84646.761790840304</v>
      </c>
      <c r="O82" s="397">
        <f>+SUM(O43:O81)</f>
        <v>86604.012472723814</v>
      </c>
      <c r="P82" s="186"/>
      <c r="Q82" s="186"/>
      <c r="R82" s="186"/>
      <c r="S82" s="187"/>
      <c r="T82" s="187">
        <f>+SUM(T43:T81)</f>
        <v>666263.43528082804</v>
      </c>
      <c r="U82" s="187">
        <f>+SUM(U43:U81)</f>
        <v>752867.44775355188</v>
      </c>
      <c r="V82" s="187">
        <f>+SUM(V43:V81)</f>
        <v>86604.012472723829</v>
      </c>
    </row>
    <row r="83" spans="1:22" s="156" customFormat="1" ht="13.5" customHeight="1">
      <c r="A83" s="184"/>
      <c r="B83" s="185"/>
      <c r="D83" s="179"/>
      <c r="E83" s="158"/>
      <c r="J83" s="182"/>
      <c r="K83" s="182"/>
      <c r="L83" s="182"/>
      <c r="M83" s="182"/>
      <c r="N83" s="182"/>
      <c r="O83" s="182"/>
      <c r="S83" s="210"/>
      <c r="T83" s="210"/>
      <c r="U83" s="210"/>
      <c r="V83" s="210"/>
    </row>
    <row r="84" spans="1:22" s="156" customFormat="1" ht="13.5" customHeight="1" thickBot="1">
      <c r="A84" s="155">
        <v>5481</v>
      </c>
      <c r="B84" s="196" t="s">
        <v>207</v>
      </c>
      <c r="D84" s="197"/>
      <c r="E84" s="198">
        <f>+E82+E38</f>
        <v>3699408.3600000013</v>
      </c>
      <c r="F84" s="199"/>
      <c r="G84" s="398">
        <f>+G82+G38</f>
        <v>175410.53992660056</v>
      </c>
      <c r="H84" s="199"/>
      <c r="I84" s="199"/>
      <c r="J84" s="398">
        <f>+J82+J38</f>
        <v>614873.91839382902</v>
      </c>
      <c r="K84" s="398"/>
      <c r="L84" s="398">
        <f>+L82+L38</f>
        <v>28613351.883882914</v>
      </c>
      <c r="M84" s="398">
        <f>+M82+M38</f>
        <v>23029414.179195829</v>
      </c>
      <c r="N84" s="399">
        <f>+N82+N38</f>
        <v>437558.86940472067</v>
      </c>
      <c r="O84" s="399">
        <f>+O82+O38</f>
        <v>447676.35502836155</v>
      </c>
      <c r="P84" s="197"/>
      <c r="Q84" s="197"/>
      <c r="R84" s="197"/>
      <c r="S84" s="400"/>
      <c r="T84" s="400">
        <f>+T82+T38</f>
        <v>3513471.7883483898</v>
      </c>
      <c r="U84" s="400">
        <f>+U82+U38</f>
        <v>3961148.1433767523</v>
      </c>
      <c r="V84" s="400">
        <f>+V82+V38</f>
        <v>447676.35502836131</v>
      </c>
    </row>
    <row r="85" spans="1:22" s="156" customFormat="1" ht="13.5" customHeight="1" thickTop="1">
      <c r="A85" s="155"/>
      <c r="B85" s="155"/>
      <c r="E85" s="158"/>
      <c r="G85" s="182"/>
      <c r="V85" s="200"/>
    </row>
    <row r="86" spans="1:22" s="156" customFormat="1" ht="13.5" customHeight="1">
      <c r="A86" s="331" t="s">
        <v>565</v>
      </c>
      <c r="B86" s="155"/>
      <c r="E86" s="158"/>
      <c r="V86" s="200"/>
    </row>
    <row r="87" spans="1:22" s="156" customFormat="1" ht="57.75" customHeight="1">
      <c r="A87" s="349" t="s">
        <v>15</v>
      </c>
      <c r="B87" s="349" t="s">
        <v>598</v>
      </c>
      <c r="C87" s="162" t="s">
        <v>566</v>
      </c>
      <c r="D87" s="162" t="s">
        <v>191</v>
      </c>
      <c r="E87" s="163" t="s">
        <v>192</v>
      </c>
      <c r="F87" s="350"/>
      <c r="G87" s="162" t="s">
        <v>567</v>
      </c>
      <c r="H87" s="350"/>
      <c r="I87" s="162" t="s">
        <v>26</v>
      </c>
      <c r="J87" s="162" t="s">
        <v>194</v>
      </c>
      <c r="K87" s="162" t="s">
        <v>195</v>
      </c>
      <c r="L87" s="162" t="s">
        <v>196</v>
      </c>
      <c r="M87" s="162" t="s">
        <v>568</v>
      </c>
      <c r="N87" s="162" t="s">
        <v>199</v>
      </c>
      <c r="O87" s="162" t="s">
        <v>599</v>
      </c>
      <c r="P87" s="162" t="s">
        <v>201</v>
      </c>
      <c r="V87" s="200"/>
    </row>
    <row r="88" spans="1:22" s="156" customFormat="1" ht="12.75">
      <c r="A88" s="172" t="s">
        <v>37</v>
      </c>
      <c r="B88" s="351"/>
      <c r="C88" s="352"/>
      <c r="D88" s="352"/>
      <c r="E88" s="353"/>
      <c r="F88" s="354"/>
      <c r="G88" s="352"/>
      <c r="H88" s="354"/>
      <c r="I88" s="352"/>
      <c r="J88" s="352"/>
      <c r="K88" s="352"/>
      <c r="L88" s="352"/>
      <c r="M88" s="352"/>
      <c r="N88" s="352"/>
      <c r="O88" s="352"/>
      <c r="P88" s="352"/>
      <c r="V88" s="200"/>
    </row>
    <row r="89" spans="1:22" s="156" customFormat="1" ht="13.5" customHeight="1">
      <c r="A89" s="155" t="s">
        <v>569</v>
      </c>
      <c r="B89" s="155" t="s">
        <v>570</v>
      </c>
      <c r="C89" s="181">
        <f>+References!$C$14*12</f>
        <v>12</v>
      </c>
      <c r="D89" s="156">
        <f>+References!$C$20</f>
        <v>34</v>
      </c>
      <c r="E89" s="340">
        <f t="shared" ref="E89:E92" si="58">+C89*D89</f>
        <v>408</v>
      </c>
      <c r="F89" s="340"/>
      <c r="G89" s="340">
        <f>+E89*$D$126</f>
        <v>328.37819991318105</v>
      </c>
      <c r="H89" s="340"/>
      <c r="I89" s="340">
        <f>+References!$D$69*'Regulated DF Calc'!G89</f>
        <v>6.2391857983504391</v>
      </c>
      <c r="J89" s="340">
        <f>+I89/References!$F$78</f>
        <v>6.3834518092392454</v>
      </c>
      <c r="K89" s="179">
        <f>+J89/C89</f>
        <v>0.53195431743660382</v>
      </c>
      <c r="L89" s="200">
        <f>+'Rate Sheet'!E92</f>
        <v>7.8414102805559303</v>
      </c>
      <c r="M89" s="200">
        <f>+K89+L89</f>
        <v>8.3733645979925342</v>
      </c>
      <c r="N89" s="181">
        <f>+L89*C89</f>
        <v>94.096923366671163</v>
      </c>
      <c r="O89" s="200">
        <f>+C89*M89</f>
        <v>100.48037517591041</v>
      </c>
      <c r="P89" s="200">
        <f t="shared" ref="P89:P92" si="59">+O89-N89</f>
        <v>6.3834518092392472</v>
      </c>
      <c r="Q89" s="181"/>
      <c r="V89" s="200"/>
    </row>
    <row r="90" spans="1:22" s="156" customFormat="1" ht="13.5" customHeight="1">
      <c r="A90" s="155" t="s">
        <v>571</v>
      </c>
      <c r="B90" s="155" t="s">
        <v>572</v>
      </c>
      <c r="C90" s="181">
        <f>+References!$C$14*12</f>
        <v>12</v>
      </c>
      <c r="D90" s="156">
        <f>+References!$C$28</f>
        <v>47</v>
      </c>
      <c r="E90" s="340">
        <f t="shared" si="58"/>
        <v>564</v>
      </c>
      <c r="F90" s="340"/>
      <c r="G90" s="340">
        <f>+E90*$D$126</f>
        <v>453.93457046822084</v>
      </c>
      <c r="H90" s="340"/>
      <c r="I90" s="340">
        <f>+References!$D$69*'Regulated DF Calc'!G90</f>
        <v>8.6247568388961948</v>
      </c>
      <c r="J90" s="340">
        <f>+I90/References!$F$78</f>
        <v>8.8241833833601326</v>
      </c>
      <c r="K90" s="179">
        <f>+J90/C90</f>
        <v>0.73534861528001105</v>
      </c>
      <c r="L90" s="200">
        <f>+'Rate Sheet'!E93</f>
        <v>11.762115420833895</v>
      </c>
      <c r="M90" s="200">
        <f>+K90+L90</f>
        <v>12.497464036113907</v>
      </c>
      <c r="N90" s="181">
        <f>+L90*C90</f>
        <v>141.14538505000675</v>
      </c>
      <c r="O90" s="200">
        <f>+C90*M90</f>
        <v>149.96956843336687</v>
      </c>
      <c r="P90" s="200">
        <f t="shared" si="59"/>
        <v>8.824183383360122</v>
      </c>
      <c r="Q90" s="181"/>
      <c r="V90" s="200"/>
    </row>
    <row r="91" spans="1:22" s="156" customFormat="1" ht="13.5" customHeight="1">
      <c r="A91" s="155" t="s">
        <v>573</v>
      </c>
      <c r="B91" s="155" t="s">
        <v>574</v>
      </c>
      <c r="C91" s="181">
        <f>+References!$C$14*12</f>
        <v>12</v>
      </c>
      <c r="D91" s="156">
        <f>+References!$C$31</f>
        <v>77</v>
      </c>
      <c r="E91" s="340">
        <f t="shared" si="58"/>
        <v>924</v>
      </c>
      <c r="F91" s="340"/>
      <c r="G91" s="340">
        <f>+E91*$D$126</f>
        <v>743.68004097985113</v>
      </c>
      <c r="H91" s="340"/>
      <c r="I91" s="340">
        <f>+References!$D$69*'Regulated DF Calc'!G91</f>
        <v>14.129920778617169</v>
      </c>
      <c r="J91" s="340">
        <f>+I91/References!$F$78</f>
        <v>14.456640862100643</v>
      </c>
      <c r="K91" s="179">
        <f>+J91/C91</f>
        <v>1.2047200718417204</v>
      </c>
      <c r="L91" s="200">
        <f>+'Rate Sheet'!E94</f>
        <v>17.718378472816276</v>
      </c>
      <c r="M91" s="200">
        <f>+K91+L91</f>
        <v>18.923098544657996</v>
      </c>
      <c r="N91" s="181">
        <f>+L91*C91</f>
        <v>212.62054167379532</v>
      </c>
      <c r="O91" s="200">
        <f>+C91*M91</f>
        <v>227.07718253589596</v>
      </c>
      <c r="P91" s="200">
        <f t="shared" si="59"/>
        <v>14.456640862100642</v>
      </c>
      <c r="Q91" s="181"/>
      <c r="V91" s="200"/>
    </row>
    <row r="92" spans="1:22" s="156" customFormat="1" ht="13.5" customHeight="1">
      <c r="A92" s="155" t="s">
        <v>575</v>
      </c>
      <c r="B92" s="155" t="s">
        <v>576</v>
      </c>
      <c r="C92" s="181">
        <f>+References!$C$14*12</f>
        <v>12</v>
      </c>
      <c r="D92" s="156">
        <f>+References!$C$31</f>
        <v>77</v>
      </c>
      <c r="E92" s="340">
        <f t="shared" si="58"/>
        <v>924</v>
      </c>
      <c r="F92" s="340"/>
      <c r="G92" s="340">
        <f>+E92*$D$126</f>
        <v>743.68004097985113</v>
      </c>
      <c r="H92" s="340"/>
      <c r="I92" s="340">
        <f>+References!$D$69*'Regulated DF Calc'!G92</f>
        <v>14.129920778617169</v>
      </c>
      <c r="J92" s="340">
        <f>+I92/References!$F$78</f>
        <v>14.456640862100643</v>
      </c>
      <c r="K92" s="179">
        <f>+J92/C92</f>
        <v>1.2047200718417204</v>
      </c>
      <c r="L92" s="200">
        <f>+'Rate Sheet'!E83</f>
        <v>18.039254596828798</v>
      </c>
      <c r="M92" s="200">
        <f>+K92+L92</f>
        <v>19.243974668670518</v>
      </c>
      <c r="N92" s="181">
        <f>+L92*C92</f>
        <v>216.47105516194557</v>
      </c>
      <c r="O92" s="200">
        <f>+C92*M92</f>
        <v>230.92769602404621</v>
      </c>
      <c r="P92" s="200">
        <f t="shared" si="59"/>
        <v>14.456640862100642</v>
      </c>
      <c r="Q92" s="181"/>
      <c r="V92" s="200"/>
    </row>
    <row r="93" spans="1:22" s="156" customFormat="1" ht="13.5" customHeight="1">
      <c r="A93" s="155"/>
      <c r="B93" s="178" t="s">
        <v>579</v>
      </c>
      <c r="C93" s="181">
        <f>+References!$C$14*12</f>
        <v>12</v>
      </c>
      <c r="D93" s="156">
        <f>+References!C19</f>
        <v>20</v>
      </c>
      <c r="E93" s="340">
        <f t="shared" ref="E93" si="60">+C93*D93</f>
        <v>240</v>
      </c>
      <c r="F93" s="340"/>
      <c r="G93" s="340">
        <f>+E93*$D$126</f>
        <v>193.16364700775355</v>
      </c>
      <c r="H93" s="340"/>
      <c r="I93" s="340">
        <f>+References!$D$69*'Regulated DF Calc'!G93</f>
        <v>3.6701092931473167</v>
      </c>
      <c r="J93" s="340">
        <f>+I93/References!$F$78</f>
        <v>3.7549716524936736</v>
      </c>
      <c r="K93" s="179">
        <f>+J93/C93</f>
        <v>0.31291430437447282</v>
      </c>
      <c r="L93" s="200">
        <f>+'Rate Sheet'!E88</f>
        <v>3.9106777614025736</v>
      </c>
      <c r="M93" s="200">
        <f>+K93+L93</f>
        <v>4.223592065777046</v>
      </c>
      <c r="N93" s="181">
        <f>+L93*C93</f>
        <v>46.92813313683088</v>
      </c>
      <c r="O93" s="200">
        <f>+C93*M93</f>
        <v>50.683104789324553</v>
      </c>
      <c r="P93" s="200">
        <f t="shared" ref="P93" si="61">+O93-N93</f>
        <v>3.7549716524936727</v>
      </c>
      <c r="Q93" s="181"/>
      <c r="V93" s="200"/>
    </row>
    <row r="94" spans="1:22" s="156" customFormat="1" ht="13.5" customHeight="1">
      <c r="A94" s="172" t="s">
        <v>593</v>
      </c>
      <c r="B94" s="357"/>
      <c r="C94" s="354"/>
      <c r="D94" s="354"/>
      <c r="E94" s="358"/>
      <c r="F94" s="354"/>
      <c r="G94" s="354"/>
      <c r="H94" s="354"/>
      <c r="I94" s="354"/>
      <c r="J94" s="354"/>
      <c r="K94" s="354"/>
      <c r="L94" s="354"/>
      <c r="M94" s="354"/>
      <c r="N94" s="354"/>
      <c r="O94" s="354"/>
      <c r="P94" s="354"/>
      <c r="V94" s="200"/>
    </row>
    <row r="95" spans="1:22" s="156" customFormat="1" ht="13.5" customHeight="1">
      <c r="A95" s="155"/>
      <c r="B95" s="155" t="s">
        <v>594</v>
      </c>
      <c r="C95" s="181">
        <f>+References!$C$14*12</f>
        <v>12</v>
      </c>
      <c r="D95" s="156">
        <f>+References!$C$35</f>
        <v>29</v>
      </c>
      <c r="E95" s="340">
        <f t="shared" ref="E95:E98" si="62">+C95*D95</f>
        <v>348</v>
      </c>
      <c r="F95" s="340"/>
      <c r="G95" s="340">
        <f>+E95*$D$126</f>
        <v>280.08728816124261</v>
      </c>
      <c r="H95" s="340"/>
      <c r="I95" s="340">
        <f>+References!$D$69*'Regulated DF Calc'!G95</f>
        <v>5.3216584750636082</v>
      </c>
      <c r="J95" s="340">
        <f>+I95/References!$F$78</f>
        <v>5.4447088961158254</v>
      </c>
      <c r="K95" s="179">
        <f>+J95/C95</f>
        <v>0.45372574134298543</v>
      </c>
      <c r="L95" s="200">
        <f>+'Rate Sheet'!E98</f>
        <v>3.489527848636143</v>
      </c>
      <c r="M95" s="200">
        <f>+K95+L95</f>
        <v>3.9432535899791286</v>
      </c>
      <c r="N95" s="181">
        <f>+L95*C95</f>
        <v>41.874334183633714</v>
      </c>
      <c r="O95" s="200">
        <f>+C95*M95</f>
        <v>47.319043079749541</v>
      </c>
      <c r="P95" s="200">
        <f t="shared" ref="P95:P98" si="63">+O95-N95</f>
        <v>5.4447088961158272</v>
      </c>
      <c r="V95" s="200"/>
    </row>
    <row r="96" spans="1:22" s="156" customFormat="1" ht="13.5" customHeight="1">
      <c r="A96" s="155"/>
      <c r="B96" s="155" t="s">
        <v>595</v>
      </c>
      <c r="C96" s="181">
        <f>+References!$C$14*12</f>
        <v>12</v>
      </c>
      <c r="D96" s="182">
        <f>+References!F35</f>
        <v>31.71875</v>
      </c>
      <c r="E96" s="340">
        <f t="shared" si="62"/>
        <v>380.625</v>
      </c>
      <c r="F96" s="340"/>
      <c r="G96" s="340">
        <f>+E96*$D$126</f>
        <v>306.34547142635915</v>
      </c>
      <c r="H96" s="340"/>
      <c r="I96" s="340">
        <f>+References!$D$69*'Regulated DF Calc'!G96</f>
        <v>5.8205639571008225</v>
      </c>
      <c r="J96" s="340">
        <f>+I96/References!$F$78</f>
        <v>5.9551503551266851</v>
      </c>
      <c r="K96" s="179">
        <f>+J96/C96</f>
        <v>0.49626252959389044</v>
      </c>
      <c r="L96" s="200">
        <f>+'Rate Sheet'!E99</f>
        <v>3.5998290162654465</v>
      </c>
      <c r="M96" s="200">
        <f>+K96+L96</f>
        <v>4.0960915458593368</v>
      </c>
      <c r="N96" s="181">
        <f>+L96*C96</f>
        <v>43.197948195185361</v>
      </c>
      <c r="O96" s="200">
        <f>+C96*M96</f>
        <v>49.153098550312038</v>
      </c>
      <c r="P96" s="200">
        <f t="shared" si="63"/>
        <v>5.9551503551266762</v>
      </c>
      <c r="V96" s="200"/>
    </row>
    <row r="97" spans="1:23" s="156" customFormat="1" ht="13.5" customHeight="1">
      <c r="A97" s="155"/>
      <c r="B97" s="155" t="s">
        <v>596</v>
      </c>
      <c r="C97" s="181">
        <f>+References!$C$14*12</f>
        <v>12</v>
      </c>
      <c r="D97" s="182">
        <f>+References!F36</f>
        <v>58</v>
      </c>
      <c r="E97" s="340">
        <f t="shared" si="62"/>
        <v>696</v>
      </c>
      <c r="F97" s="340"/>
      <c r="G97" s="340">
        <f>+E97*$D$126</f>
        <v>560.17457632248522</v>
      </c>
      <c r="H97" s="340"/>
      <c r="I97" s="340">
        <f>+References!$D$69*'Regulated DF Calc'!G97</f>
        <v>10.643316950127216</v>
      </c>
      <c r="J97" s="340">
        <f>+I97/References!$F$78</f>
        <v>10.889417792231651</v>
      </c>
      <c r="K97" s="179">
        <f>+J97/C97</f>
        <v>0.90745148268597087</v>
      </c>
      <c r="L97" s="200">
        <f>+'Rate Sheet'!E100</f>
        <v>5.414784592711257</v>
      </c>
      <c r="M97" s="200">
        <f>+K97+L97</f>
        <v>6.3222360753972282</v>
      </c>
      <c r="N97" s="181">
        <f>+L97*C97</f>
        <v>64.977415112535084</v>
      </c>
      <c r="O97" s="200">
        <f>+C97*M97</f>
        <v>75.866832904766738</v>
      </c>
      <c r="P97" s="200">
        <f t="shared" si="63"/>
        <v>10.889417792231654</v>
      </c>
      <c r="V97" s="200"/>
    </row>
    <row r="98" spans="1:23" s="156" customFormat="1" ht="13.5" customHeight="1">
      <c r="A98" s="155"/>
      <c r="B98" s="155" t="s">
        <v>597</v>
      </c>
      <c r="C98" s="181">
        <f>+References!$C$14*12</f>
        <v>12</v>
      </c>
      <c r="D98" s="182">
        <f>+References!F37</f>
        <v>87</v>
      </c>
      <c r="E98" s="340">
        <f t="shared" si="62"/>
        <v>1044</v>
      </c>
      <c r="F98" s="340"/>
      <c r="G98" s="340">
        <f>+E98*$D$126</f>
        <v>840.26186448372789</v>
      </c>
      <c r="H98" s="340"/>
      <c r="I98" s="340">
        <f>+References!$D$69*'Regulated DF Calc'!G98</f>
        <v>15.964975425190827</v>
      </c>
      <c r="J98" s="340">
        <f>+I98/References!$F$78</f>
        <v>16.334126688347478</v>
      </c>
      <c r="K98" s="179">
        <f>+J98/C98</f>
        <v>1.3611772240289566</v>
      </c>
      <c r="L98" s="200">
        <f>+'Rate Sheet'!E101</f>
        <v>8.1522590256930574</v>
      </c>
      <c r="M98" s="200">
        <f>+K98+L98</f>
        <v>9.5134362497220142</v>
      </c>
      <c r="N98" s="181">
        <f>+L98*C98</f>
        <v>97.827108308316696</v>
      </c>
      <c r="O98" s="200">
        <f>+C98*M98</f>
        <v>114.16123499666418</v>
      </c>
      <c r="P98" s="200">
        <f t="shared" si="63"/>
        <v>16.334126688347482</v>
      </c>
      <c r="V98" s="200"/>
    </row>
    <row r="99" spans="1:23" s="156" customFormat="1" ht="13.5" customHeight="1">
      <c r="A99" s="172" t="s">
        <v>204</v>
      </c>
      <c r="B99" s="357"/>
      <c r="C99" s="354"/>
      <c r="D99" s="354"/>
      <c r="E99" s="358"/>
      <c r="F99" s="354"/>
      <c r="G99" s="354"/>
      <c r="H99" s="354"/>
      <c r="I99" s="354"/>
      <c r="J99" s="354"/>
      <c r="K99" s="354"/>
      <c r="L99" s="354"/>
      <c r="M99" s="354"/>
      <c r="N99" s="354"/>
      <c r="O99" s="354"/>
      <c r="P99" s="354"/>
      <c r="V99" s="200"/>
    </row>
    <row r="100" spans="1:23" s="156" customFormat="1" ht="13.5" customHeight="1">
      <c r="A100" s="178" t="s">
        <v>561</v>
      </c>
      <c r="B100" s="178" t="s">
        <v>563</v>
      </c>
      <c r="C100" s="181">
        <f>+References!$C$14*12</f>
        <v>12</v>
      </c>
      <c r="D100" s="156">
        <f>+References!$C$36</f>
        <v>125</v>
      </c>
      <c r="E100" s="340">
        <f t="shared" ref="E100:E101" si="64">+C100*D100</f>
        <v>1500</v>
      </c>
      <c r="F100" s="340"/>
      <c r="G100" s="340">
        <f t="shared" ref="G100:G101" si="65">+E100*$D$126</f>
        <v>1207.2727937984596</v>
      </c>
      <c r="H100" s="340"/>
      <c r="I100" s="340">
        <f>+References!$D$69*'Regulated DF Calc'!G100</f>
        <v>22.938183082170728</v>
      </c>
      <c r="J100" s="340">
        <f>+I100/References!$F$78</f>
        <v>23.468572828085456</v>
      </c>
      <c r="K100" s="179">
        <f t="shared" ref="K100:K115" si="66">+J100/C100</f>
        <v>1.9557144023404547</v>
      </c>
      <c r="L100" s="200">
        <f>+'Rate Sheet'!E124</f>
        <v>19.192403167498785</v>
      </c>
      <c r="M100" s="200">
        <f t="shared" ref="M100:M115" si="67">+K100+L100</f>
        <v>21.14811756983924</v>
      </c>
      <c r="N100" s="181">
        <f t="shared" ref="N100:N115" si="68">+L100*C100</f>
        <v>230.30883800998544</v>
      </c>
      <c r="O100" s="200">
        <f t="shared" ref="O100:O115" si="69">+C100*M100</f>
        <v>253.77741083807086</v>
      </c>
      <c r="P100" s="200">
        <f t="shared" ref="P100:P101" si="70">+O100-N100</f>
        <v>23.468572828085428</v>
      </c>
      <c r="W100" s="181">
        <f>+(L100*$D$126)*((References!$D$69/References!$F$78))-P100</f>
        <v>-23.168293953763811</v>
      </c>
    </row>
    <row r="101" spans="1:23" s="156" customFormat="1" ht="13.5" customHeight="1">
      <c r="A101" s="178" t="s">
        <v>562</v>
      </c>
      <c r="B101" s="178" t="s">
        <v>564</v>
      </c>
      <c r="C101" s="181">
        <f>+References!$C$14*12</f>
        <v>12</v>
      </c>
      <c r="D101" s="156">
        <f>+References!$C$36</f>
        <v>125</v>
      </c>
      <c r="E101" s="340">
        <f t="shared" si="64"/>
        <v>1500</v>
      </c>
      <c r="F101" s="340"/>
      <c r="G101" s="340">
        <f t="shared" si="65"/>
        <v>1207.2727937984596</v>
      </c>
      <c r="H101" s="340"/>
      <c r="I101" s="340">
        <f>+References!$D$69*'Regulated DF Calc'!G101</f>
        <v>22.938183082170728</v>
      </c>
      <c r="J101" s="340">
        <f>+I101/References!$F$78</f>
        <v>23.468572828085456</v>
      </c>
      <c r="K101" s="179">
        <f t="shared" si="66"/>
        <v>1.9557144023404547</v>
      </c>
      <c r="L101" s="200">
        <f>+'Rate Sheet'!E125</f>
        <v>19.192403167498785</v>
      </c>
      <c r="M101" s="200">
        <f t="shared" si="67"/>
        <v>21.14811756983924</v>
      </c>
      <c r="N101" s="181">
        <f t="shared" si="68"/>
        <v>230.30883800998544</v>
      </c>
      <c r="O101" s="200">
        <f t="shared" si="69"/>
        <v>253.77741083807086</v>
      </c>
      <c r="P101" s="200">
        <f t="shared" si="70"/>
        <v>23.468572828085428</v>
      </c>
      <c r="W101" s="181">
        <f>+(L101*$D$126)*((References!$D$69/References!$F$78))-P101</f>
        <v>-23.168293953763811</v>
      </c>
    </row>
    <row r="102" spans="1:23" s="156" customFormat="1" ht="13.5" customHeight="1">
      <c r="A102" s="178"/>
      <c r="B102" s="178" t="s">
        <v>602</v>
      </c>
      <c r="C102" s="181">
        <f>+References!$C$14*12</f>
        <v>12</v>
      </c>
      <c r="D102" s="156">
        <f>+References!$C$36</f>
        <v>125</v>
      </c>
      <c r="E102" s="340">
        <f t="shared" ref="E102" si="71">+C102*D102</f>
        <v>1500</v>
      </c>
      <c r="F102" s="340"/>
      <c r="G102" s="340">
        <f t="shared" ref="G102" si="72">+E102*$D$126</f>
        <v>1207.2727937984596</v>
      </c>
      <c r="H102" s="340"/>
      <c r="I102" s="340">
        <f>+References!$D$69*'Regulated DF Calc'!G102</f>
        <v>22.938183082170728</v>
      </c>
      <c r="J102" s="340">
        <f>+I102/References!$F$78</f>
        <v>23.468572828085456</v>
      </c>
      <c r="K102" s="179">
        <f t="shared" ref="K102" si="73">+J102/C102</f>
        <v>1.9557144023404547</v>
      </c>
      <c r="L102" s="200">
        <f>+'Rate Sheet'!E126</f>
        <v>19.192403167498785</v>
      </c>
      <c r="M102" s="200">
        <f t="shared" ref="M102" si="74">+K102+L102</f>
        <v>21.14811756983924</v>
      </c>
      <c r="N102" s="181">
        <f t="shared" ref="N102" si="75">+L102*C102</f>
        <v>230.30883800998544</v>
      </c>
      <c r="O102" s="200">
        <f t="shared" ref="O102" si="76">+C102*M102</f>
        <v>253.77741083807086</v>
      </c>
      <c r="P102" s="200">
        <f t="shared" ref="P102" si="77">+O102-N102</f>
        <v>23.468572828085428</v>
      </c>
      <c r="W102" s="181"/>
    </row>
    <row r="103" spans="1:23" s="156" customFormat="1" ht="13.5" customHeight="1">
      <c r="A103" s="155"/>
      <c r="B103" s="155" t="s">
        <v>581</v>
      </c>
      <c r="C103" s="181">
        <f>+References!$C$14*12</f>
        <v>12</v>
      </c>
      <c r="D103" s="156">
        <f>+References!C37</f>
        <v>175</v>
      </c>
      <c r="E103" s="340">
        <f t="shared" ref="E103:E105" si="78">+C103*D103</f>
        <v>2100</v>
      </c>
      <c r="F103" s="340"/>
      <c r="G103" s="340">
        <f t="shared" ref="G103:G105" si="79">+E103*$D$126</f>
        <v>1690.1819113178435</v>
      </c>
      <c r="H103" s="340"/>
      <c r="I103" s="340">
        <f>+References!$D$69*'Regulated DF Calc'!G103</f>
        <v>32.113456315039024</v>
      </c>
      <c r="J103" s="340">
        <f>+I103/References!$F$78</f>
        <v>32.856001959319649</v>
      </c>
      <c r="K103" s="179">
        <f t="shared" si="66"/>
        <v>2.7380001632766375</v>
      </c>
      <c r="L103" s="200">
        <f>+'Rate Sheet'!E207</f>
        <v>23.454039189540055</v>
      </c>
      <c r="M103" s="200">
        <f t="shared" si="67"/>
        <v>26.192039352816693</v>
      </c>
      <c r="N103" s="181">
        <f t="shared" si="68"/>
        <v>281.44847027448066</v>
      </c>
      <c r="O103" s="200">
        <f t="shared" si="69"/>
        <v>314.30447223380031</v>
      </c>
      <c r="P103" s="200">
        <f t="shared" ref="P103:P105" si="80">+O103-N103</f>
        <v>32.856001959319656</v>
      </c>
      <c r="V103" s="200"/>
    </row>
    <row r="104" spans="1:23" s="156" customFormat="1" ht="13.5" customHeight="1">
      <c r="A104" s="155"/>
      <c r="B104" s="155" t="s">
        <v>582</v>
      </c>
      <c r="C104" s="181">
        <f>+References!$C$14*12</f>
        <v>12</v>
      </c>
      <c r="D104" s="156">
        <f>+References!C38</f>
        <v>250</v>
      </c>
      <c r="E104" s="340">
        <f t="shared" si="78"/>
        <v>3000</v>
      </c>
      <c r="F104" s="340"/>
      <c r="G104" s="340">
        <f t="shared" si="79"/>
        <v>2414.5455875969192</v>
      </c>
      <c r="H104" s="340"/>
      <c r="I104" s="340">
        <f>+References!$D$69*'Regulated DF Calc'!G104</f>
        <v>45.876366164341455</v>
      </c>
      <c r="J104" s="340">
        <f>+I104/References!$F$78</f>
        <v>46.937145656170912</v>
      </c>
      <c r="K104" s="179">
        <f t="shared" si="66"/>
        <v>3.9114288046809094</v>
      </c>
      <c r="L104" s="200">
        <f>+'Rate Sheet'!E208</f>
        <v>33.320980002925012</v>
      </c>
      <c r="M104" s="200">
        <f t="shared" si="67"/>
        <v>37.232408807605921</v>
      </c>
      <c r="N104" s="181">
        <f t="shared" si="68"/>
        <v>399.85176003510014</v>
      </c>
      <c r="O104" s="200">
        <f t="shared" si="69"/>
        <v>446.78890569127105</v>
      </c>
      <c r="P104" s="200">
        <f t="shared" si="80"/>
        <v>46.937145656170912</v>
      </c>
      <c r="V104" s="200"/>
    </row>
    <row r="105" spans="1:23" s="156" customFormat="1" ht="13.5" customHeight="1">
      <c r="A105" s="155"/>
      <c r="B105" s="155" t="s">
        <v>583</v>
      </c>
      <c r="C105" s="181">
        <f>+References!$C$14*12</f>
        <v>12</v>
      </c>
      <c r="D105" s="156">
        <f>+References!C39</f>
        <v>324</v>
      </c>
      <c r="E105" s="340">
        <f t="shared" si="78"/>
        <v>3888</v>
      </c>
      <c r="F105" s="340"/>
      <c r="G105" s="340">
        <f t="shared" si="79"/>
        <v>3129.2510815256073</v>
      </c>
      <c r="H105" s="340"/>
      <c r="I105" s="340">
        <f>+References!$D$69*'Regulated DF Calc'!G105</f>
        <v>59.455770548986528</v>
      </c>
      <c r="J105" s="340">
        <f>+I105/References!$F$78</f>
        <v>60.830540770397512</v>
      </c>
      <c r="K105" s="179">
        <f t="shared" si="66"/>
        <v>5.069211730866459</v>
      </c>
      <c r="L105" s="200">
        <f>+'Rate Sheet'!E209</f>
        <v>43.759481412207265</v>
      </c>
      <c r="M105" s="200">
        <f t="shared" si="67"/>
        <v>48.828693143073721</v>
      </c>
      <c r="N105" s="181">
        <f t="shared" si="68"/>
        <v>525.11377694648718</v>
      </c>
      <c r="O105" s="200">
        <f t="shared" si="69"/>
        <v>585.9443177168846</v>
      </c>
      <c r="P105" s="200">
        <f t="shared" si="80"/>
        <v>60.83054077039742</v>
      </c>
      <c r="V105" s="200"/>
    </row>
    <row r="106" spans="1:23" s="156" customFormat="1" ht="13.5" customHeight="1">
      <c r="A106" s="155"/>
      <c r="B106" s="155" t="s">
        <v>584</v>
      </c>
      <c r="C106" s="181">
        <f>+References!$C$12*12</f>
        <v>51.96</v>
      </c>
      <c r="D106" s="156">
        <f>+References!$C$35</f>
        <v>29</v>
      </c>
      <c r="E106" s="340">
        <f t="shared" ref="E106:E109" si="81">+C106*D106</f>
        <v>1506.84</v>
      </c>
      <c r="F106" s="340"/>
      <c r="G106" s="340">
        <f t="shared" ref="G106:G109" si="82">+E106*$D$126</f>
        <v>1212.7779577381805</v>
      </c>
      <c r="H106" s="340"/>
      <c r="I106" s="340">
        <f>+References!$D$69*'Regulated DF Calc'!G106</f>
        <v>23.042781197025423</v>
      </c>
      <c r="J106" s="340">
        <f>+I106/References!$F$78</f>
        <v>23.575589520181524</v>
      </c>
      <c r="K106" s="179">
        <f t="shared" si="66"/>
        <v>0.45372574134298543</v>
      </c>
      <c r="L106" s="200">
        <f>+'Rate Sheet'!E233</f>
        <v>15.109655584594499</v>
      </c>
      <c r="M106" s="200">
        <f t="shared" si="67"/>
        <v>15.563381325937485</v>
      </c>
      <c r="N106" s="181">
        <f t="shared" si="68"/>
        <v>785.09770417553023</v>
      </c>
      <c r="O106" s="200">
        <f t="shared" si="69"/>
        <v>808.67329369571166</v>
      </c>
      <c r="P106" s="200">
        <f t="shared" ref="P106:P109" si="83">+O106-N106</f>
        <v>23.575589520181438</v>
      </c>
      <c r="V106" s="200"/>
    </row>
    <row r="107" spans="1:23" s="156" customFormat="1" ht="13.5" customHeight="1">
      <c r="A107" s="155"/>
      <c r="B107" s="155" t="s">
        <v>587</v>
      </c>
      <c r="C107" s="181">
        <f>+References!$C$12*12</f>
        <v>51.96</v>
      </c>
      <c r="D107" s="182">
        <f>+References!F35</f>
        <v>31.71875</v>
      </c>
      <c r="E107" s="340">
        <f t="shared" si="81"/>
        <v>1648.10625</v>
      </c>
      <c r="F107" s="340"/>
      <c r="G107" s="340">
        <f t="shared" si="82"/>
        <v>1326.4758912761351</v>
      </c>
      <c r="H107" s="340"/>
      <c r="I107" s="340">
        <f>+References!$D$69*'Regulated DF Calc'!G107</f>
        <v>25.203041934246563</v>
      </c>
      <c r="J107" s="340">
        <f>+I107/References!$F$78</f>
        <v>25.785801037698551</v>
      </c>
      <c r="K107" s="179">
        <f t="shared" si="66"/>
        <v>0.4962625295938905</v>
      </c>
      <c r="L107" s="200">
        <f>+'Rate Sheet'!E234</f>
        <v>15.587259640429385</v>
      </c>
      <c r="M107" s="200">
        <f t="shared" si="67"/>
        <v>16.083522170023276</v>
      </c>
      <c r="N107" s="181">
        <f t="shared" si="68"/>
        <v>809.91401091671094</v>
      </c>
      <c r="O107" s="200">
        <f t="shared" si="69"/>
        <v>835.69981195440937</v>
      </c>
      <c r="P107" s="200">
        <f t="shared" si="83"/>
        <v>25.785801037698434</v>
      </c>
      <c r="V107" s="200"/>
    </row>
    <row r="108" spans="1:23" s="156" customFormat="1" ht="13.5" customHeight="1">
      <c r="A108" s="155"/>
      <c r="B108" s="155" t="s">
        <v>585</v>
      </c>
      <c r="C108" s="181">
        <f>+References!$C$12*12</f>
        <v>51.96</v>
      </c>
      <c r="D108" s="182">
        <f>+References!F36</f>
        <v>58</v>
      </c>
      <c r="E108" s="340">
        <f t="shared" si="81"/>
        <v>3013.68</v>
      </c>
      <c r="F108" s="340"/>
      <c r="G108" s="340">
        <f t="shared" si="82"/>
        <v>2425.555915476361</v>
      </c>
      <c r="H108" s="340"/>
      <c r="I108" s="340">
        <f>+References!$D$69*'Regulated DF Calc'!G108</f>
        <v>46.085562394050847</v>
      </c>
      <c r="J108" s="340">
        <f>+I108/References!$F$78</f>
        <v>47.151179040363047</v>
      </c>
      <c r="K108" s="179">
        <f t="shared" si="66"/>
        <v>0.90745148268597087</v>
      </c>
      <c r="L108" s="200">
        <f>+'Rate Sheet'!E235</f>
        <v>23.446017286439741</v>
      </c>
      <c r="M108" s="200">
        <f t="shared" si="67"/>
        <v>24.353468769125712</v>
      </c>
      <c r="N108" s="181">
        <f t="shared" si="68"/>
        <v>1218.2550582034089</v>
      </c>
      <c r="O108" s="200">
        <f t="shared" si="69"/>
        <v>1265.406237243772</v>
      </c>
      <c r="P108" s="200">
        <f t="shared" si="83"/>
        <v>47.151179040363104</v>
      </c>
      <c r="V108" s="200"/>
    </row>
    <row r="109" spans="1:23" s="156" customFormat="1" ht="13.5" customHeight="1">
      <c r="A109" s="155"/>
      <c r="B109" s="155" t="s">
        <v>586</v>
      </c>
      <c r="C109" s="181">
        <f>+References!$C$12*12</f>
        <v>51.96</v>
      </c>
      <c r="D109" s="182">
        <f>+References!F37</f>
        <v>87</v>
      </c>
      <c r="E109" s="340">
        <f t="shared" si="81"/>
        <v>4520.5200000000004</v>
      </c>
      <c r="F109" s="340"/>
      <c r="G109" s="340">
        <f t="shared" si="82"/>
        <v>3638.3338732145421</v>
      </c>
      <c r="H109" s="340"/>
      <c r="I109" s="340">
        <f>+References!$D$69*'Regulated DF Calc'!G109</f>
        <v>69.128343591076288</v>
      </c>
      <c r="J109" s="340">
        <f>+I109/References!$F$78</f>
        <v>70.726768560544599</v>
      </c>
      <c r="K109" s="179">
        <f t="shared" si="66"/>
        <v>1.3611772240289568</v>
      </c>
      <c r="L109" s="200">
        <f>+'Rate Sheet'!E236</f>
        <v>35.299281581250938</v>
      </c>
      <c r="M109" s="200">
        <f t="shared" si="67"/>
        <v>36.660458805279895</v>
      </c>
      <c r="N109" s="181">
        <f t="shared" si="68"/>
        <v>1834.1506709617988</v>
      </c>
      <c r="O109" s="200">
        <f t="shared" si="69"/>
        <v>1904.8774395223434</v>
      </c>
      <c r="P109" s="200">
        <f t="shared" si="83"/>
        <v>70.726768560544542</v>
      </c>
      <c r="V109" s="200"/>
    </row>
    <row r="110" spans="1:23" s="156" customFormat="1" ht="13.5" customHeight="1">
      <c r="A110" s="155"/>
      <c r="B110" s="155" t="s">
        <v>588</v>
      </c>
      <c r="C110" s="181">
        <f>+References!$C$14*12</f>
        <v>12</v>
      </c>
      <c r="D110" s="182">
        <f>+D106</f>
        <v>29</v>
      </c>
      <c r="E110" s="340">
        <f t="shared" ref="E110:E112" si="84">+C110*D110</f>
        <v>348</v>
      </c>
      <c r="F110" s="340"/>
      <c r="G110" s="340">
        <f t="shared" ref="G110:G112" si="85">+E110*$D$126</f>
        <v>280.08728816124261</v>
      </c>
      <c r="H110" s="340"/>
      <c r="I110" s="340">
        <f>+References!$D$69*'Regulated DF Calc'!G110</f>
        <v>5.3216584750636082</v>
      </c>
      <c r="J110" s="340">
        <f>+I110/References!$F$78</f>
        <v>5.4447088961158254</v>
      </c>
      <c r="K110" s="179">
        <f t="shared" si="66"/>
        <v>0.45372574134298543</v>
      </c>
      <c r="L110" s="200">
        <f>+'Rate Sheet'!E239</f>
        <v>7.8414102805559303</v>
      </c>
      <c r="M110" s="200">
        <f t="shared" si="67"/>
        <v>8.2951360218989159</v>
      </c>
      <c r="N110" s="181">
        <f t="shared" si="68"/>
        <v>94.096923366671163</v>
      </c>
      <c r="O110" s="200">
        <f t="shared" si="69"/>
        <v>99.54163226278699</v>
      </c>
      <c r="P110" s="200">
        <f t="shared" ref="P110:P112" si="86">+O110-N110</f>
        <v>5.4447088961158272</v>
      </c>
      <c r="V110" s="200"/>
    </row>
    <row r="111" spans="1:23" s="156" customFormat="1" ht="13.5" customHeight="1">
      <c r="A111" s="155"/>
      <c r="B111" s="155" t="s">
        <v>589</v>
      </c>
      <c r="C111" s="181">
        <f>+References!$C$14*12</f>
        <v>12</v>
      </c>
      <c r="D111" s="182">
        <f>+D107</f>
        <v>31.71875</v>
      </c>
      <c r="E111" s="340">
        <f t="shared" si="84"/>
        <v>380.625</v>
      </c>
      <c r="F111" s="340"/>
      <c r="G111" s="340">
        <f t="shared" si="85"/>
        <v>306.34547142635915</v>
      </c>
      <c r="H111" s="340"/>
      <c r="I111" s="340">
        <f>+References!$D$69*'Regulated DF Calc'!G111</f>
        <v>5.8205639571008225</v>
      </c>
      <c r="J111" s="340">
        <f>+I111/References!$F$78</f>
        <v>5.9551503551266851</v>
      </c>
      <c r="K111" s="179">
        <f t="shared" si="66"/>
        <v>0.49626252959389044</v>
      </c>
      <c r="L111" s="200">
        <f>+'Rate Sheet'!E240</f>
        <v>7.7611912495528008</v>
      </c>
      <c r="M111" s="200">
        <f t="shared" si="67"/>
        <v>8.257453779146692</v>
      </c>
      <c r="N111" s="181">
        <f t="shared" si="68"/>
        <v>93.134294994633606</v>
      </c>
      <c r="O111" s="200">
        <f t="shared" si="69"/>
        <v>99.089445349760297</v>
      </c>
      <c r="P111" s="200">
        <f t="shared" si="86"/>
        <v>5.9551503551266904</v>
      </c>
      <c r="V111" s="200"/>
    </row>
    <row r="112" spans="1:23" s="156" customFormat="1" ht="13.5" customHeight="1">
      <c r="A112" s="155"/>
      <c r="B112" s="155" t="s">
        <v>590</v>
      </c>
      <c r="C112" s="181">
        <f>+References!$C$14*12</f>
        <v>12</v>
      </c>
      <c r="D112" s="182">
        <f>+D108</f>
        <v>58</v>
      </c>
      <c r="E112" s="340">
        <f t="shared" si="84"/>
        <v>696</v>
      </c>
      <c r="F112" s="340"/>
      <c r="G112" s="340">
        <f t="shared" si="85"/>
        <v>560.17457632248522</v>
      </c>
      <c r="H112" s="340"/>
      <c r="I112" s="340">
        <f>+References!$D$69*'Regulated DF Calc'!G112</f>
        <v>10.643316950127216</v>
      </c>
      <c r="J112" s="340">
        <f>+I112/References!$F$78</f>
        <v>10.889417792231651</v>
      </c>
      <c r="K112" s="179">
        <f t="shared" si="66"/>
        <v>0.90745148268597087</v>
      </c>
      <c r="L112" s="200">
        <f>+'Rate Sheet'!E241</f>
        <v>9.5661194471232207</v>
      </c>
      <c r="M112" s="200">
        <f t="shared" si="67"/>
        <v>10.473570929809192</v>
      </c>
      <c r="N112" s="181">
        <f t="shared" si="68"/>
        <v>114.79343336547865</v>
      </c>
      <c r="O112" s="200">
        <f t="shared" si="69"/>
        <v>125.6828511577103</v>
      </c>
      <c r="P112" s="200">
        <f t="shared" si="86"/>
        <v>10.889417792231654</v>
      </c>
      <c r="V112" s="200"/>
    </row>
    <row r="113" spans="1:23" s="156" customFormat="1" ht="13.5" customHeight="1">
      <c r="A113" s="178" t="s">
        <v>559</v>
      </c>
      <c r="B113" s="178" t="s">
        <v>560</v>
      </c>
      <c r="C113" s="181">
        <f>+References!$C$14*12</f>
        <v>12</v>
      </c>
      <c r="D113" s="158">
        <f>+D109</f>
        <v>87</v>
      </c>
      <c r="E113" s="340">
        <f>+C113*D113</f>
        <v>1044</v>
      </c>
      <c r="F113" s="340"/>
      <c r="G113" s="340">
        <f>+E113*$D$126</f>
        <v>840.26186448372789</v>
      </c>
      <c r="H113" s="340"/>
      <c r="I113" s="340">
        <f>+References!$D$69*'Regulated DF Calc'!G113</f>
        <v>15.964975425190827</v>
      </c>
      <c r="J113" s="340">
        <f>+I113/References!$F$78</f>
        <v>16.334126688347478</v>
      </c>
      <c r="K113" s="179">
        <f t="shared" si="66"/>
        <v>1.3611772240289566</v>
      </c>
      <c r="L113" s="200">
        <f>+'Rate Sheet'!E242</f>
        <v>12.303593880105021</v>
      </c>
      <c r="M113" s="200">
        <f t="shared" si="67"/>
        <v>13.664771104133978</v>
      </c>
      <c r="N113" s="181">
        <f t="shared" si="68"/>
        <v>147.64312656126026</v>
      </c>
      <c r="O113" s="200">
        <f t="shared" si="69"/>
        <v>163.97725324960774</v>
      </c>
      <c r="P113" s="200">
        <f>+O113-N113</f>
        <v>16.334126688347482</v>
      </c>
      <c r="U113" s="179"/>
      <c r="V113" s="179"/>
      <c r="W113" s="181"/>
    </row>
    <row r="114" spans="1:23" s="156" customFormat="1" ht="13.5" customHeight="1">
      <c r="A114" s="155"/>
      <c r="B114" s="155" t="s">
        <v>591</v>
      </c>
      <c r="C114" s="181">
        <f>+References!$C$14*12</f>
        <v>12</v>
      </c>
      <c r="D114" s="182">
        <f>+D110</f>
        <v>29</v>
      </c>
      <c r="E114" s="340">
        <f t="shared" ref="E114" si="87">+C114*D114</f>
        <v>348</v>
      </c>
      <c r="F114" s="340"/>
      <c r="G114" s="340">
        <f t="shared" ref="G114" si="88">+E114*$D$126</f>
        <v>280.08728816124261</v>
      </c>
      <c r="H114" s="340"/>
      <c r="I114" s="340">
        <f>+References!$D$69*'Regulated DF Calc'!G114</f>
        <v>5.3216584750636082</v>
      </c>
      <c r="J114" s="340">
        <f>+I114/References!$F$78</f>
        <v>5.4447088961158254</v>
      </c>
      <c r="K114" s="179">
        <f t="shared" si="66"/>
        <v>0.45372574134298543</v>
      </c>
      <c r="L114" s="200">
        <f>+'Rate Sheet'!E245</f>
        <v>3.489527848636143</v>
      </c>
      <c r="M114" s="200">
        <f t="shared" si="67"/>
        <v>3.9432535899791286</v>
      </c>
      <c r="N114" s="181">
        <f t="shared" si="68"/>
        <v>41.874334183633714</v>
      </c>
      <c r="O114" s="200">
        <f t="shared" si="69"/>
        <v>47.319043079749541</v>
      </c>
      <c r="P114" s="200">
        <f t="shared" ref="P114" si="89">+O114-N114</f>
        <v>5.4447088961158272</v>
      </c>
      <c r="V114" s="200"/>
    </row>
    <row r="115" spans="1:23" s="156" customFormat="1" ht="13.5" customHeight="1">
      <c r="A115" s="155"/>
      <c r="B115" s="155" t="s">
        <v>592</v>
      </c>
      <c r="C115" s="181">
        <f>+References!$C$14*12</f>
        <v>12</v>
      </c>
      <c r="D115" s="182">
        <f>+D110</f>
        <v>29</v>
      </c>
      <c r="E115" s="340">
        <f t="shared" ref="E115" si="90">+C115*D115</f>
        <v>348</v>
      </c>
      <c r="F115" s="340"/>
      <c r="G115" s="340">
        <f t="shared" ref="G115" si="91">+E115*$D$126</f>
        <v>280.08728816124261</v>
      </c>
      <c r="H115" s="340"/>
      <c r="I115" s="340">
        <f>+References!$D$69*'Regulated DF Calc'!G115</f>
        <v>5.3216584750636082</v>
      </c>
      <c r="J115" s="340">
        <f>+I115/References!$F$78</f>
        <v>5.4447088961158254</v>
      </c>
      <c r="K115" s="179">
        <f t="shared" si="66"/>
        <v>0.45372574134298543</v>
      </c>
      <c r="L115" s="200">
        <f>+'Rate Sheet'!E248</f>
        <v>3.9106777614025736</v>
      </c>
      <c r="M115" s="200">
        <f t="shared" si="67"/>
        <v>4.3644035027455592</v>
      </c>
      <c r="N115" s="181">
        <f t="shared" si="68"/>
        <v>46.92813313683088</v>
      </c>
      <c r="O115" s="200">
        <f t="shared" si="69"/>
        <v>52.372842032946707</v>
      </c>
      <c r="P115" s="200">
        <f t="shared" ref="P115" si="92">+O115-N115</f>
        <v>5.4447088961158272</v>
      </c>
      <c r="V115" s="200"/>
    </row>
    <row r="116" spans="1:23" s="156" customFormat="1" ht="13.5" customHeight="1">
      <c r="A116" s="178" t="s">
        <v>554</v>
      </c>
      <c r="B116" s="178" t="s">
        <v>555</v>
      </c>
      <c r="C116" s="181">
        <f>+References!$C$12*12</f>
        <v>51.96</v>
      </c>
      <c r="D116" s="158">
        <f>+D108</f>
        <v>58</v>
      </c>
      <c r="E116" s="340">
        <f t="shared" ref="E116:E117" si="93">+C116*D116</f>
        <v>3013.68</v>
      </c>
      <c r="F116" s="340"/>
      <c r="G116" s="340">
        <f t="shared" ref="G116:G117" si="94">+E116*$D$126</f>
        <v>2425.555915476361</v>
      </c>
      <c r="H116" s="340"/>
      <c r="I116" s="340">
        <f>+References!$D$69*'Regulated DF Calc'!G116</f>
        <v>46.085562394050847</v>
      </c>
      <c r="J116" s="340">
        <f>+I116/References!$F$78</f>
        <v>47.151179040363047</v>
      </c>
      <c r="K116" s="179">
        <f t="shared" ref="K116:K117" si="95">+J116/C116</f>
        <v>0.90745148268597087</v>
      </c>
      <c r="L116" s="200">
        <f>+'Rate Sheet'!E229</f>
        <v>5.414784592711257</v>
      </c>
      <c r="M116" s="200">
        <f t="shared" ref="M116:M117" si="96">+K116+L116</f>
        <v>6.3222360753972282</v>
      </c>
      <c r="N116" s="181">
        <f t="shared" ref="N116:N117" si="97">+L116*C116</f>
        <v>281.35220743727695</v>
      </c>
      <c r="O116" s="200">
        <f t="shared" ref="O116:O117" si="98">+C116*M116</f>
        <v>328.50338647763999</v>
      </c>
      <c r="P116" s="200">
        <f t="shared" ref="P116:P117" si="99">+O116-N116</f>
        <v>47.151179040363047</v>
      </c>
    </row>
    <row r="117" spans="1:23" s="156" customFormat="1" ht="13.5" customHeight="1">
      <c r="A117" s="178" t="s">
        <v>553</v>
      </c>
      <c r="B117" s="178" t="s">
        <v>556</v>
      </c>
      <c r="C117" s="181">
        <f>+References!$C$12*12</f>
        <v>51.96</v>
      </c>
      <c r="D117" s="158">
        <f>+D109</f>
        <v>87</v>
      </c>
      <c r="E117" s="340">
        <f t="shared" si="93"/>
        <v>4520.5200000000004</v>
      </c>
      <c r="F117" s="340"/>
      <c r="G117" s="340">
        <f t="shared" si="94"/>
        <v>3638.3338732145421</v>
      </c>
      <c r="H117" s="340"/>
      <c r="I117" s="340">
        <f>+References!$D$69*'Regulated DF Calc'!G117</f>
        <v>69.128343591076288</v>
      </c>
      <c r="J117" s="340">
        <f>+I117/References!$F$78</f>
        <v>70.726768560544599</v>
      </c>
      <c r="K117" s="179">
        <f t="shared" si="95"/>
        <v>1.3611772240289568</v>
      </c>
      <c r="L117" s="200">
        <f>+'Rate Sheet'!E230</f>
        <v>8.1522590256930574</v>
      </c>
      <c r="M117" s="200">
        <f t="shared" si="96"/>
        <v>9.5134362497220142</v>
      </c>
      <c r="N117" s="181">
        <f t="shared" si="97"/>
        <v>423.59137897501125</v>
      </c>
      <c r="O117" s="200">
        <f t="shared" si="98"/>
        <v>494.31814753555585</v>
      </c>
      <c r="P117" s="200">
        <f t="shared" si="99"/>
        <v>70.726768560544599</v>
      </c>
    </row>
    <row r="118" spans="1:23" s="156" customFormat="1" ht="13.5" customHeight="1">
      <c r="A118" s="155"/>
      <c r="B118" s="155"/>
      <c r="E118" s="158"/>
    </row>
    <row r="119" spans="1:23" s="156" customFormat="1" ht="13.5" customHeight="1">
      <c r="A119" s="155"/>
      <c r="B119" s="155"/>
      <c r="E119" s="158"/>
    </row>
    <row r="120" spans="1:23" s="156" customFormat="1" ht="13.5" customHeight="1">
      <c r="A120" s="155"/>
      <c r="B120" s="155"/>
      <c r="E120" s="158"/>
    </row>
    <row r="121" spans="1:23" s="156" customFormat="1" ht="13.5" customHeight="1">
      <c r="A121" s="155"/>
      <c r="B121" s="155"/>
      <c r="E121" s="158"/>
    </row>
    <row r="122" spans="1:23" s="156" customFormat="1" ht="13.5" customHeight="1">
      <c r="A122" s="155"/>
      <c r="B122" s="380" t="s">
        <v>208</v>
      </c>
      <c r="C122" s="380"/>
      <c r="F122" s="201"/>
      <c r="H122" s="202"/>
      <c r="K122" s="203" t="s">
        <v>209</v>
      </c>
      <c r="L122" s="204">
        <f>V38</f>
        <v>361072.34255563747</v>
      </c>
      <c r="M122" s="205">
        <f>L122/'Regulated Price Out'!AJ45</f>
        <v>0.12653503570350635</v>
      </c>
    </row>
    <row r="123" spans="1:23" s="156" customFormat="1" ht="13.5" customHeight="1">
      <c r="A123" s="155"/>
      <c r="D123" s="206" t="s">
        <v>210</v>
      </c>
      <c r="F123" s="207"/>
      <c r="K123" s="203" t="s">
        <v>211</v>
      </c>
      <c r="L123" s="204">
        <f>V82</f>
        <v>86604.012472723829</v>
      </c>
      <c r="M123" s="205">
        <f>L123/'Regulated Price Out'!AJ97</f>
        <v>8.2798009835830647E-2</v>
      </c>
    </row>
    <row r="124" spans="1:23" s="156" customFormat="1" ht="13.5" customHeight="1">
      <c r="A124" s="155"/>
      <c r="B124" s="201" t="s">
        <v>212</v>
      </c>
      <c r="D124" s="329">
        <f>References!C75</f>
        <v>11514.707089597914</v>
      </c>
      <c r="F124" s="208"/>
      <c r="K124" s="203" t="s">
        <v>213</v>
      </c>
      <c r="L124" s="204">
        <f>+L122+L123</f>
        <v>447676.35502836131</v>
      </c>
      <c r="M124" s="210">
        <f>L124-References!C76</f>
        <v>0</v>
      </c>
    </row>
    <row r="125" spans="1:23" s="156" customFormat="1" ht="13.5" customHeight="1">
      <c r="A125" s="155"/>
      <c r="B125" s="201" t="s">
        <v>214</v>
      </c>
      <c r="D125" s="209">
        <f>D124*2000</f>
        <v>23029414.179195829</v>
      </c>
      <c r="F125" s="209"/>
      <c r="L125" s="210"/>
    </row>
    <row r="126" spans="1:23" s="156" customFormat="1" ht="13.5" customHeight="1">
      <c r="A126" s="155"/>
      <c r="B126" s="211" t="s">
        <v>215</v>
      </c>
      <c r="D126" s="212">
        <f>+'Regulated DF Calc'!D125/(L84)</f>
        <v>0.80484852919897309</v>
      </c>
      <c r="F126" s="208"/>
      <c r="H126" s="213"/>
      <c r="K126" s="214" t="s">
        <v>216</v>
      </c>
      <c r="L126" s="372">
        <f>+'Regulated Price Out'!AL173</f>
        <v>4925.1536414509956</v>
      </c>
    </row>
    <row r="127" spans="1:23" s="156" customFormat="1" ht="13.5" customHeight="1">
      <c r="A127" s="155"/>
      <c r="F127" s="215"/>
      <c r="H127" s="216"/>
      <c r="K127" s="203" t="s">
        <v>217</v>
      </c>
      <c r="L127" s="204">
        <f>+L126*References!E69</f>
        <v>197006.14565803984</v>
      </c>
      <c r="M127" s="217">
        <f>L127/SUM('Regulated Price Out'!Q162,'Regulated Price Out'!Q163,'Regulated Price Out'!Q166,'Regulated Price Out'!Q168,'Regulated Price Out'!Q169)</f>
        <v>0.34872437709509524</v>
      </c>
    </row>
    <row r="128" spans="1:23" s="156" customFormat="1" ht="13.5" customHeight="1">
      <c r="A128" s="155"/>
      <c r="B128" s="218"/>
      <c r="D128" s="219"/>
      <c r="E128" s="219"/>
      <c r="F128" s="201"/>
      <c r="G128" s="201"/>
      <c r="H128" s="216"/>
      <c r="M128" s="220"/>
      <c r="N128" s="210"/>
    </row>
    <row r="129" spans="1:33" s="156" customFormat="1" ht="13.5" customHeight="1">
      <c r="A129" s="155"/>
      <c r="B129" s="208"/>
      <c r="D129" s="216"/>
      <c r="E129" s="216"/>
      <c r="F129" s="221"/>
      <c r="G129" s="222"/>
      <c r="M129" s="203"/>
      <c r="N129" s="204"/>
      <c r="O129" s="223"/>
      <c r="P129" s="154"/>
    </row>
    <row r="130" spans="1:33" s="156" customFormat="1" ht="13.5" customHeight="1">
      <c r="A130" s="155"/>
      <c r="B130" s="208"/>
      <c r="D130" s="216"/>
      <c r="E130" s="216"/>
      <c r="F130" s="221"/>
      <c r="G130" s="222"/>
      <c r="N130" s="210"/>
    </row>
    <row r="131" spans="1:33" s="156" customFormat="1" ht="13.5" customHeight="1">
      <c r="A131" s="155"/>
      <c r="B131" s="208"/>
      <c r="D131" s="213"/>
      <c r="E131" s="213"/>
      <c r="F131" s="201"/>
      <c r="G131" s="277"/>
      <c r="V131" s="210"/>
    </row>
    <row r="132" spans="1:33" s="156" customFormat="1" ht="13.5" customHeight="1">
      <c r="A132" s="155"/>
      <c r="B132" s="208"/>
      <c r="D132" s="213"/>
      <c r="E132" s="224"/>
      <c r="F132" s="225"/>
      <c r="G132" s="201"/>
      <c r="H132" s="213"/>
      <c r="N132" s="226"/>
    </row>
    <row r="133" spans="1:33" s="156" customFormat="1" ht="13.5" customHeight="1">
      <c r="A133" s="155"/>
      <c r="B133" s="218"/>
      <c r="D133" s="216"/>
      <c r="E133" s="201"/>
      <c r="F133" s="201"/>
      <c r="G133" s="201"/>
      <c r="N133" s="158"/>
    </row>
    <row r="134" spans="1:33" s="156" customFormat="1" ht="13.5" customHeight="1">
      <c r="A134" s="155"/>
      <c r="B134" s="208"/>
      <c r="D134" s="208"/>
      <c r="E134" s="216"/>
      <c r="F134" s="201"/>
      <c r="G134" s="222"/>
    </row>
    <row r="135" spans="1:33" s="156" customFormat="1" ht="13.5" customHeight="1">
      <c r="A135" s="155"/>
      <c r="B135" s="208"/>
      <c r="D135" s="208"/>
      <c r="E135" s="216"/>
      <c r="F135" s="201"/>
      <c r="G135" s="222"/>
    </row>
    <row r="136" spans="1:33" s="156" customFormat="1" ht="13.5" customHeight="1">
      <c r="A136" s="155"/>
      <c r="B136" s="208"/>
      <c r="D136" s="213"/>
      <c r="E136" s="213"/>
      <c r="F136" s="201"/>
      <c r="G136" s="277"/>
    </row>
    <row r="137" spans="1:33" s="156" customFormat="1" ht="13.5" customHeight="1">
      <c r="A137" s="155"/>
      <c r="B137" s="208"/>
      <c r="D137" s="213"/>
      <c r="E137" s="224"/>
      <c r="F137" s="201"/>
      <c r="G137" s="208"/>
    </row>
    <row r="138" spans="1:33" s="156" customFormat="1" ht="13.5" customHeight="1">
      <c r="A138" s="155"/>
      <c r="B138" s="208"/>
      <c r="D138" s="213"/>
      <c r="E138" s="213"/>
      <c r="F138" s="201"/>
      <c r="G138" s="208"/>
      <c r="M138" s="157"/>
      <c r="N138" s="157"/>
      <c r="O138" s="157"/>
    </row>
    <row r="139" spans="1:33" s="156" customFormat="1" ht="13.5" customHeight="1">
      <c r="A139" s="227"/>
      <c r="B139" s="208"/>
      <c r="C139" s="157"/>
      <c r="D139" s="213"/>
      <c r="E139" s="208"/>
      <c r="F139" s="168"/>
      <c r="G139" s="168"/>
      <c r="H139" s="157"/>
      <c r="I139" s="157"/>
      <c r="J139" s="157"/>
      <c r="K139" s="157"/>
      <c r="L139" s="216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57"/>
      <c r="Z139" s="157"/>
      <c r="AA139" s="157"/>
      <c r="AB139" s="157"/>
      <c r="AC139" s="157"/>
      <c r="AD139" s="157"/>
      <c r="AE139" s="157"/>
      <c r="AF139" s="157"/>
      <c r="AG139" s="157"/>
    </row>
    <row r="140" spans="1:33" ht="13.5" customHeight="1">
      <c r="B140" s="228"/>
      <c r="D140" s="213"/>
      <c r="E140" s="208"/>
      <c r="F140" s="168"/>
      <c r="G140" s="168"/>
      <c r="L140" s="216"/>
    </row>
    <row r="141" spans="1:33" ht="13.5" customHeight="1">
      <c r="B141" s="228"/>
      <c r="D141" s="222"/>
      <c r="E141" s="208"/>
      <c r="F141" s="168"/>
      <c r="G141" s="168"/>
      <c r="L141" s="216"/>
    </row>
    <row r="142" spans="1:33" ht="13.5" customHeight="1">
      <c r="B142" s="156"/>
      <c r="D142" s="222"/>
      <c r="E142" s="201"/>
      <c r="F142" s="168"/>
      <c r="G142" s="168"/>
      <c r="L142" s="213"/>
    </row>
    <row r="143" spans="1:33" ht="13.5" customHeight="1">
      <c r="I143" s="156"/>
      <c r="J143" s="229"/>
      <c r="K143" s="213"/>
      <c r="L143" s="156"/>
    </row>
  </sheetData>
  <mergeCells count="2">
    <mergeCell ref="B122:C122"/>
    <mergeCell ref="Q1:U2"/>
  </mergeCells>
  <pageMargins left="0.7" right="0.7" top="0.75" bottom="0.75" header="0.3" footer="0.3"/>
  <pageSetup scale="43" fitToHeight="3" pageOrder="overThenDown" orientation="landscape" r:id="rId1"/>
  <headerFooter>
    <oddFooter xml:space="preserve">&amp;L&amp;F - &amp;A
&amp;R&amp;P of &amp;N
</oddFooter>
  </headerFooter>
  <rowBreaks count="2" manualBreakCount="2">
    <brk id="52" max="21" man="1"/>
    <brk id="85" max="21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</sheetPr>
  <dimension ref="A1:N352"/>
  <sheetViews>
    <sheetView showGridLines="0" tabSelected="1" view="pageBreakPreview" topLeftCell="A163" zoomScale="70" zoomScaleNormal="100" zoomScaleSheetLayoutView="70" workbookViewId="0">
      <selection activeCell="N112" sqref="N112"/>
    </sheetView>
  </sheetViews>
  <sheetFormatPr defaultColWidth="9.140625" defaultRowHeight="15"/>
  <cols>
    <col min="1" max="1" width="41" style="278" customWidth="1"/>
    <col min="2" max="2" width="13.7109375" style="278" hidden="1" customWidth="1"/>
    <col min="3" max="3" width="15.7109375" style="278" hidden="1" customWidth="1"/>
    <col min="4" max="4" width="18.5703125" style="278" customWidth="1"/>
    <col min="5" max="5" width="13.7109375" style="278" customWidth="1"/>
    <col min="6" max="6" width="13" style="278" customWidth="1"/>
    <col min="7" max="7" width="15.28515625" style="278" customWidth="1"/>
    <col min="8" max="8" width="16.85546875" style="278" customWidth="1"/>
    <col min="9" max="9" width="16.42578125" style="278" customWidth="1"/>
    <col min="10" max="11" width="9.140625" style="278"/>
    <col min="12" max="12" width="23.7109375" style="278" customWidth="1"/>
    <col min="13" max="13" width="17.85546875" style="278" customWidth="1"/>
    <col min="14" max="14" width="18.42578125" style="278" customWidth="1"/>
    <col min="15" max="16384" width="9.140625" style="278"/>
  </cols>
  <sheetData>
    <row r="1" spans="1:12">
      <c r="A1" s="1" t="s">
        <v>0</v>
      </c>
      <c r="C1" s="387" t="s">
        <v>317</v>
      </c>
      <c r="D1" s="387"/>
      <c r="E1" s="279"/>
    </row>
    <row r="2" spans="1:12">
      <c r="A2" s="271" t="s">
        <v>318</v>
      </c>
      <c r="C2" s="271" t="s">
        <v>319</v>
      </c>
      <c r="D2" s="280">
        <f>'[38]Regulated Price Out'!AJ4</f>
        <v>3.552512060848504E-2</v>
      </c>
      <c r="E2" s="280"/>
      <c r="H2" s="281">
        <v>2.5000000000000001E-3</v>
      </c>
      <c r="I2" s="278" t="s">
        <v>320</v>
      </c>
    </row>
    <row r="3" spans="1:12" ht="15.75" thickBot="1">
      <c r="H3" s="281">
        <f>1-H2</f>
        <v>0.99750000000000005</v>
      </c>
      <c r="I3" s="278" t="s">
        <v>321</v>
      </c>
    </row>
    <row r="4" spans="1:12" s="286" customFormat="1" ht="45.75" thickBot="1">
      <c r="A4" s="282"/>
      <c r="B4" s="283" t="s">
        <v>322</v>
      </c>
      <c r="C4" s="283" t="s">
        <v>323</v>
      </c>
      <c r="D4" s="284" t="s">
        <v>324</v>
      </c>
      <c r="E4" s="285" t="s">
        <v>325</v>
      </c>
      <c r="F4" s="307" t="s">
        <v>498</v>
      </c>
      <c r="G4" s="321" t="s">
        <v>324</v>
      </c>
      <c r="H4" s="287">
        <f>H2/H3</f>
        <v>2.5062656641604009E-3</v>
      </c>
      <c r="I4" s="286" t="s">
        <v>326</v>
      </c>
      <c r="L4" s="307" t="s">
        <v>497</v>
      </c>
    </row>
    <row r="5" spans="1:12" customFormat="1" ht="45">
      <c r="E5" s="288"/>
      <c r="G5" s="322"/>
      <c r="H5" s="289">
        <f>H4/'[36]LG Total Reg'!M16</f>
        <v>2.7378875391216024E-3</v>
      </c>
      <c r="I5" s="290" t="s">
        <v>327</v>
      </c>
    </row>
    <row r="6" spans="1:12">
      <c r="A6" s="291" t="s">
        <v>328</v>
      </c>
      <c r="B6" s="292"/>
      <c r="C6" s="292"/>
      <c r="D6" s="292"/>
      <c r="E6" s="293"/>
      <c r="G6" s="323"/>
    </row>
    <row r="7" spans="1:12">
      <c r="A7" s="294" t="s">
        <v>329</v>
      </c>
      <c r="B7" s="295">
        <v>10.5</v>
      </c>
      <c r="C7" s="295">
        <f>+ROUND($D$2*B7,2)</f>
        <v>0.37</v>
      </c>
      <c r="D7" s="295">
        <f>+SUM(B7:C7)</f>
        <v>10.87</v>
      </c>
      <c r="E7" s="296">
        <f>D7*(1+$H$5)</f>
        <v>10.89976083755025</v>
      </c>
      <c r="F7" s="326"/>
      <c r="G7" s="324">
        <f>E7+F7</f>
        <v>10.89976083755025</v>
      </c>
      <c r="L7" s="308"/>
    </row>
    <row r="8" spans="1:12">
      <c r="B8" s="295"/>
      <c r="C8" s="295"/>
      <c r="D8" s="295"/>
      <c r="E8" s="296"/>
      <c r="G8" s="323"/>
    </row>
    <row r="9" spans="1:12">
      <c r="A9" s="291" t="s">
        <v>330</v>
      </c>
      <c r="B9" s="292"/>
      <c r="C9" s="292"/>
      <c r="D9" s="292"/>
      <c r="E9" s="293"/>
      <c r="G9" s="323"/>
    </row>
    <row r="10" spans="1:12">
      <c r="A10" s="294" t="s">
        <v>331</v>
      </c>
      <c r="B10" s="295">
        <v>10.5</v>
      </c>
      <c r="C10" s="295">
        <f>+ROUND($D$2*B10,2)</f>
        <v>0.37</v>
      </c>
      <c r="D10" s="295">
        <f>+SUM(B10:C10)</f>
        <v>10.87</v>
      </c>
      <c r="E10" s="296">
        <f>D10*(1+$H$5)</f>
        <v>10.89976083755025</v>
      </c>
      <c r="F10" s="326"/>
      <c r="G10" s="324">
        <f>E10+F10</f>
        <v>10.89976083755025</v>
      </c>
    </row>
    <row r="11" spans="1:12">
      <c r="B11" s="295"/>
      <c r="C11" s="295"/>
      <c r="D11" s="295"/>
      <c r="E11" s="296"/>
      <c r="G11" s="323"/>
    </row>
    <row r="12" spans="1:12">
      <c r="A12" s="291" t="s">
        <v>332</v>
      </c>
      <c r="B12" s="292"/>
      <c r="C12" s="292"/>
      <c r="D12" s="292"/>
      <c r="E12" s="293"/>
      <c r="G12" s="323"/>
    </row>
    <row r="13" spans="1:12">
      <c r="A13" s="294" t="s">
        <v>333</v>
      </c>
      <c r="B13" s="295"/>
      <c r="C13" s="295"/>
      <c r="D13" s="295">
        <v>22.54</v>
      </c>
      <c r="E13" s="296">
        <f t="shared" ref="E13:E14" si="0">D13*(1+$H$5)</f>
        <v>22.601711985131796</v>
      </c>
      <c r="F13" s="326"/>
      <c r="G13" s="324">
        <f>E13+F13</f>
        <v>22.601711985131796</v>
      </c>
      <c r="L13" s="278" t="s">
        <v>334</v>
      </c>
    </row>
    <row r="14" spans="1:12">
      <c r="A14" s="294" t="s">
        <v>335</v>
      </c>
      <c r="B14" s="295"/>
      <c r="C14" s="295"/>
      <c r="D14" s="295">
        <v>42.63</v>
      </c>
      <c r="E14" s="296">
        <f t="shared" si="0"/>
        <v>42.746716145792753</v>
      </c>
      <c r="F14" s="326"/>
      <c r="G14" s="324">
        <f>E14+F14</f>
        <v>42.746716145792753</v>
      </c>
      <c r="L14" s="278" t="s">
        <v>334</v>
      </c>
    </row>
    <row r="15" spans="1:12">
      <c r="B15" s="295"/>
      <c r="C15" s="295"/>
      <c r="D15" s="295"/>
      <c r="E15" s="296"/>
      <c r="G15" s="323"/>
    </row>
    <row r="16" spans="1:12">
      <c r="A16" s="291" t="s">
        <v>336</v>
      </c>
      <c r="B16" s="292"/>
      <c r="C16" s="292"/>
      <c r="D16" s="292"/>
      <c r="E16" s="293"/>
      <c r="G16" s="323"/>
    </row>
    <row r="17" spans="1:12">
      <c r="A17" s="294" t="s">
        <v>337</v>
      </c>
      <c r="B17" s="295">
        <v>4.1399999999999997</v>
      </c>
      <c r="C17" s="295">
        <f>+ROUND($D$2*B17,2)</f>
        <v>0.15</v>
      </c>
      <c r="D17" s="295">
        <f>+SUM(B17:C17)</f>
        <v>4.29</v>
      </c>
      <c r="E17" s="296">
        <f>D17*(1+$H$5)</f>
        <v>4.3017455375428311</v>
      </c>
      <c r="F17" s="327">
        <f>+'Regulated DF Calc'!P35</f>
        <v>0.53195431743660371</v>
      </c>
      <c r="G17" s="324">
        <f>E17+F17</f>
        <v>4.833699854979435</v>
      </c>
      <c r="H17" s="278" t="s">
        <v>578</v>
      </c>
    </row>
    <row r="18" spans="1:12">
      <c r="A18" s="294"/>
      <c r="B18" s="295"/>
      <c r="C18" s="295"/>
      <c r="D18" s="295"/>
      <c r="E18" s="296"/>
      <c r="G18" s="323"/>
    </row>
    <row r="19" spans="1:12">
      <c r="A19" s="291" t="s">
        <v>338</v>
      </c>
      <c r="B19" s="292"/>
      <c r="C19" s="292"/>
      <c r="D19" s="292"/>
      <c r="E19" s="293"/>
      <c r="G19" s="323"/>
    </row>
    <row r="20" spans="1:12">
      <c r="A20" s="297" t="s">
        <v>339</v>
      </c>
      <c r="B20" s="295"/>
      <c r="C20" s="295"/>
      <c r="D20" s="295"/>
      <c r="E20" s="296"/>
      <c r="G20" s="323"/>
    </row>
    <row r="21" spans="1:12">
      <c r="A21" s="298" t="s">
        <v>340</v>
      </c>
      <c r="B21" s="295">
        <v>50</v>
      </c>
      <c r="C21" s="295">
        <f>+ROUND($D$2*B21,2)</f>
        <v>1.78</v>
      </c>
      <c r="D21" s="295">
        <f>+SUM(B21:C21)</f>
        <v>51.78</v>
      </c>
      <c r="E21" s="296">
        <f t="shared" ref="E21:E22" si="1">D21*(1+$H$5)</f>
        <v>51.921767816775713</v>
      </c>
      <c r="F21" s="326"/>
      <c r="G21" s="324">
        <f>E21+F21</f>
        <v>51.921767816775713</v>
      </c>
    </row>
    <row r="22" spans="1:12">
      <c r="A22" s="298" t="s">
        <v>341</v>
      </c>
      <c r="B22" s="295">
        <v>50</v>
      </c>
      <c r="C22" s="295">
        <f>+ROUND($D$2*B22,2)</f>
        <v>1.78</v>
      </c>
      <c r="D22" s="295">
        <f>+SUM(B22:C22)</f>
        <v>51.78</v>
      </c>
      <c r="E22" s="296">
        <f t="shared" si="1"/>
        <v>51.921767816775713</v>
      </c>
      <c r="F22" s="326"/>
      <c r="G22" s="324">
        <f>E22+F22</f>
        <v>51.921767816775713</v>
      </c>
    </row>
    <row r="23" spans="1:12">
      <c r="B23" s="295"/>
      <c r="C23" s="295"/>
      <c r="D23" s="295"/>
      <c r="E23" s="296"/>
      <c r="G23" s="323"/>
    </row>
    <row r="24" spans="1:12">
      <c r="A24" s="291" t="s">
        <v>342</v>
      </c>
      <c r="B24" s="292"/>
      <c r="C24" s="292"/>
      <c r="D24" s="292"/>
      <c r="E24" s="293"/>
      <c r="G24" s="323"/>
    </row>
    <row r="25" spans="1:12">
      <c r="A25" s="297" t="s">
        <v>343</v>
      </c>
      <c r="B25" s="295"/>
      <c r="C25" s="295"/>
      <c r="D25" s="295"/>
      <c r="E25" s="296"/>
      <c r="G25" s="323"/>
    </row>
    <row r="26" spans="1:12">
      <c r="A26" s="298" t="s">
        <v>344</v>
      </c>
      <c r="B26" s="295">
        <v>5.25</v>
      </c>
      <c r="C26" s="295">
        <f>+ROUND($D$2*B26,2)</f>
        <v>0.19</v>
      </c>
      <c r="D26" s="295">
        <f>+SUM(B26:C26)</f>
        <v>5.44</v>
      </c>
      <c r="E26" s="296">
        <f t="shared" ref="E26:E29" si="2">D26*(1+$H$5)</f>
        <v>5.4548941082128213</v>
      </c>
      <c r="F26" s="326"/>
      <c r="G26" s="324">
        <f>E26+F26</f>
        <v>5.4548941082128213</v>
      </c>
    </row>
    <row r="27" spans="1:12">
      <c r="A27" s="298" t="s">
        <v>345</v>
      </c>
      <c r="B27" s="295">
        <v>80</v>
      </c>
      <c r="C27" s="295">
        <f>+ROUND($D$2*B27,2)</f>
        <v>2.84</v>
      </c>
      <c r="D27" s="295">
        <f>+SUM(B27:C27)</f>
        <v>82.84</v>
      </c>
      <c r="E27" s="296">
        <f t="shared" si="2"/>
        <v>83.066806603740829</v>
      </c>
      <c r="F27" s="326"/>
      <c r="G27" s="324">
        <f>E27+F27</f>
        <v>83.066806603740829</v>
      </c>
    </row>
    <row r="28" spans="1:12">
      <c r="A28" s="298" t="s">
        <v>168</v>
      </c>
      <c r="B28" s="295">
        <v>15.75</v>
      </c>
      <c r="C28" s="295">
        <f>+ROUND($D$2*B28,2)</f>
        <v>0.56000000000000005</v>
      </c>
      <c r="D28" s="295">
        <f>+SUM(B28:C28)</f>
        <v>16.309999999999999</v>
      </c>
      <c r="E28" s="296">
        <f t="shared" si="2"/>
        <v>16.35465494576307</v>
      </c>
      <c r="F28" s="326"/>
      <c r="G28" s="324">
        <f>E28+F28</f>
        <v>16.35465494576307</v>
      </c>
    </row>
    <row r="29" spans="1:12">
      <c r="A29" s="298" t="s">
        <v>346</v>
      </c>
      <c r="B29" s="295"/>
      <c r="C29" s="295"/>
      <c r="D29" s="295">
        <f>D26</f>
        <v>5.44</v>
      </c>
      <c r="E29" s="296">
        <f t="shared" si="2"/>
        <v>5.4548941082128213</v>
      </c>
      <c r="F29" s="326"/>
      <c r="G29" s="324">
        <f>E29+F29</f>
        <v>5.4548941082128213</v>
      </c>
      <c r="L29" s="278" t="s">
        <v>347</v>
      </c>
    </row>
    <row r="30" spans="1:12">
      <c r="B30" s="295"/>
      <c r="C30" s="295"/>
      <c r="D30" s="295"/>
      <c r="E30" s="296"/>
      <c r="G30" s="323"/>
    </row>
    <row r="31" spans="1:12">
      <c r="A31" s="291" t="s">
        <v>348</v>
      </c>
      <c r="B31" s="292"/>
      <c r="C31" s="292"/>
      <c r="D31" s="292"/>
      <c r="E31" s="293"/>
      <c r="G31" s="323"/>
    </row>
    <row r="32" spans="1:12">
      <c r="A32" s="297" t="s">
        <v>349</v>
      </c>
      <c r="B32" s="295"/>
      <c r="C32" s="295"/>
      <c r="D32" s="295"/>
      <c r="E32" s="296"/>
      <c r="G32" s="323"/>
    </row>
    <row r="33" spans="1:12">
      <c r="A33" s="299" t="s">
        <v>35</v>
      </c>
      <c r="B33" s="295"/>
      <c r="C33" s="295"/>
      <c r="D33" s="295"/>
      <c r="E33" s="296"/>
      <c r="G33" s="323"/>
    </row>
    <row r="34" spans="1:12">
      <c r="A34" s="300" t="s">
        <v>350</v>
      </c>
      <c r="B34" s="295">
        <f>2.31</f>
        <v>2.31</v>
      </c>
      <c r="C34" s="295">
        <f>+ROUND($D$2*B34,2)</f>
        <v>0.08</v>
      </c>
      <c r="D34" s="301">
        <f>+SUM(B34:C34)/4.33</f>
        <v>0.55196304849884525</v>
      </c>
      <c r="E34" s="296">
        <f t="shared" ref="E34:E35" si="3">D34*(1+$H$5)</f>
        <v>0.55347426125138577</v>
      </c>
      <c r="F34" s="326"/>
      <c r="G34" s="324">
        <f>E34+F34</f>
        <v>0.55347426125138577</v>
      </c>
      <c r="L34" s="278" t="s">
        <v>351</v>
      </c>
    </row>
    <row r="35" spans="1:12">
      <c r="A35" s="300" t="s">
        <v>352</v>
      </c>
      <c r="B35" s="295"/>
      <c r="C35" s="295"/>
      <c r="D35" s="301">
        <f>D34</f>
        <v>0.55196304849884525</v>
      </c>
      <c r="E35" s="296">
        <f t="shared" si="3"/>
        <v>0.55347426125138577</v>
      </c>
      <c r="F35" s="326"/>
      <c r="G35" s="324">
        <f>E35+F35</f>
        <v>0.55347426125138577</v>
      </c>
      <c r="L35" s="278" t="s">
        <v>347</v>
      </c>
    </row>
    <row r="36" spans="1:12">
      <c r="B36" s="295"/>
      <c r="C36" s="295"/>
      <c r="D36" s="295"/>
      <c r="E36" s="296"/>
      <c r="G36" s="323"/>
    </row>
    <row r="37" spans="1:12">
      <c r="A37" s="299" t="s">
        <v>36</v>
      </c>
      <c r="B37" s="295"/>
      <c r="C37" s="295"/>
      <c r="D37" s="295"/>
      <c r="E37" s="296"/>
      <c r="G37" s="323"/>
    </row>
    <row r="38" spans="1:12">
      <c r="A38" s="300" t="s">
        <v>350</v>
      </c>
      <c r="B38" s="295">
        <v>0.54</v>
      </c>
      <c r="C38" s="295">
        <f>+ROUND($D$2*B38,2)</f>
        <v>0.02</v>
      </c>
      <c r="D38" s="295">
        <f>+SUM(B38:C38)</f>
        <v>0.56000000000000005</v>
      </c>
      <c r="E38" s="296">
        <f>D38*(1+$H$5)</f>
        <v>0.56153321702190806</v>
      </c>
      <c r="F38" s="326"/>
      <c r="G38" s="324">
        <f>E38+F38</f>
        <v>0.56153321702190806</v>
      </c>
    </row>
    <row r="39" spans="1:12">
      <c r="A39" s="300" t="s">
        <v>352</v>
      </c>
      <c r="B39" s="295"/>
      <c r="C39" s="295"/>
      <c r="D39" s="295">
        <v>0.56000000000000005</v>
      </c>
      <c r="E39" s="296">
        <f>D39*(1+$H$5)</f>
        <v>0.56153321702190806</v>
      </c>
      <c r="F39" s="326"/>
      <c r="G39" s="324">
        <f>E39+F39</f>
        <v>0.56153321702190806</v>
      </c>
      <c r="L39" s="278" t="s">
        <v>347</v>
      </c>
    </row>
    <row r="40" spans="1:12">
      <c r="B40" s="295"/>
      <c r="C40" s="295"/>
      <c r="D40" s="295"/>
      <c r="E40" s="296"/>
      <c r="G40" s="323"/>
    </row>
    <row r="41" spans="1:12">
      <c r="A41" s="297" t="s">
        <v>353</v>
      </c>
      <c r="B41" s="295"/>
      <c r="C41" s="295"/>
      <c r="D41" s="295"/>
      <c r="E41" s="296"/>
      <c r="G41" s="323"/>
    </row>
    <row r="42" spans="1:12">
      <c r="A42" s="299" t="s">
        <v>35</v>
      </c>
      <c r="B42" s="295"/>
      <c r="C42" s="295"/>
      <c r="D42" s="295"/>
      <c r="E42" s="296"/>
      <c r="G42" s="323"/>
    </row>
    <row r="43" spans="1:12">
      <c r="A43" s="300" t="s">
        <v>354</v>
      </c>
      <c r="B43" s="295">
        <f>4.56</f>
        <v>4.5599999999999996</v>
      </c>
      <c r="C43" s="295">
        <f>+ROUND($D$2*B43,2)</f>
        <v>0.16</v>
      </c>
      <c r="D43" s="301">
        <f>+SUM(B43:C43)/4.33</f>
        <v>1.0900692840646651</v>
      </c>
      <c r="E43" s="296">
        <f t="shared" ref="E43:E45" si="4">D43*(1+$H$5)</f>
        <v>1.0930537711742849</v>
      </c>
      <c r="F43" s="326"/>
      <c r="G43" s="324">
        <f>E43+F43</f>
        <v>1.0930537711742849</v>
      </c>
      <c r="L43" s="278" t="s">
        <v>355</v>
      </c>
    </row>
    <row r="44" spans="1:12">
      <c r="A44" s="300" t="s">
        <v>356</v>
      </c>
      <c r="B44" s="295">
        <f>4.93</f>
        <v>4.93</v>
      </c>
      <c r="C44" s="295">
        <f>+ROUND($D$2*B44,2)</f>
        <v>0.18</v>
      </c>
      <c r="D44" s="301">
        <f>+SUM(B44:C44)/4.33</f>
        <v>1.1801385681293302</v>
      </c>
      <c r="E44" s="296">
        <f t="shared" si="4"/>
        <v>1.1833696548094481</v>
      </c>
      <c r="F44" s="326"/>
      <c r="G44" s="324">
        <f>E44+F44</f>
        <v>1.1833696548094481</v>
      </c>
      <c r="L44" s="278" t="s">
        <v>355</v>
      </c>
    </row>
    <row r="45" spans="1:12">
      <c r="A45" s="300" t="s">
        <v>357</v>
      </c>
      <c r="B45" s="295">
        <f>1.05</f>
        <v>1.05</v>
      </c>
      <c r="C45" s="295">
        <f>+ROUND($D$2*B45,2)</f>
        <v>0.04</v>
      </c>
      <c r="D45" s="301">
        <f>+SUM(B45:C45)/4.33</f>
        <v>0.25173210161662818</v>
      </c>
      <c r="E45" s="296">
        <f t="shared" si="4"/>
        <v>0.25242131580084121</v>
      </c>
      <c r="F45" s="326"/>
      <c r="G45" s="324">
        <f>E45+F45</f>
        <v>0.25242131580084121</v>
      </c>
      <c r="L45" s="278" t="s">
        <v>355</v>
      </c>
    </row>
    <row r="46" spans="1:12">
      <c r="A46" s="300"/>
      <c r="B46" s="295"/>
      <c r="C46" s="295"/>
      <c r="D46" s="295"/>
      <c r="E46" s="296"/>
      <c r="G46" s="323"/>
    </row>
    <row r="47" spans="1:12">
      <c r="A47" s="299" t="s">
        <v>36</v>
      </c>
      <c r="B47" s="295"/>
      <c r="C47" s="295"/>
      <c r="D47" s="295"/>
      <c r="E47" s="296"/>
      <c r="G47" s="323"/>
    </row>
    <row r="48" spans="1:12">
      <c r="A48" s="300" t="s">
        <v>358</v>
      </c>
      <c r="B48" s="295">
        <v>1.36</v>
      </c>
      <c r="C48" s="295">
        <f>+ROUND($D$2*B48,2)</f>
        <v>0.05</v>
      </c>
      <c r="D48" s="295">
        <f>+SUM(B48:C48)</f>
        <v>1.4100000000000001</v>
      </c>
      <c r="E48" s="296">
        <f t="shared" ref="E48:E50" si="5">D48*(1+$H$5)</f>
        <v>1.4138604214301616</v>
      </c>
      <c r="F48" s="326"/>
      <c r="G48" s="324">
        <f>E48+F48</f>
        <v>1.4138604214301616</v>
      </c>
    </row>
    <row r="49" spans="1:8">
      <c r="A49" s="300" t="s">
        <v>359</v>
      </c>
      <c r="B49" s="302">
        <v>1.47</v>
      </c>
      <c r="C49" s="295">
        <f>+ROUND($D$2*B49,2)</f>
        <v>0.05</v>
      </c>
      <c r="D49" s="295">
        <f>+SUM(B49:C49)</f>
        <v>1.52</v>
      </c>
      <c r="E49" s="296">
        <f t="shared" si="5"/>
        <v>1.5241615890594646</v>
      </c>
      <c r="F49" s="326"/>
      <c r="G49" s="324">
        <f>E49+F49</f>
        <v>1.5241615890594646</v>
      </c>
    </row>
    <row r="50" spans="1:8">
      <c r="A50" s="300" t="s">
        <v>357</v>
      </c>
      <c r="B50" s="295">
        <v>0.31</v>
      </c>
      <c r="C50" s="295">
        <f>+ROUND($D$2*B50,2)</f>
        <v>0.01</v>
      </c>
      <c r="D50" s="295">
        <f>+SUM(B50:C50)</f>
        <v>0.32</v>
      </c>
      <c r="E50" s="296">
        <f t="shared" si="5"/>
        <v>0.32087612401251892</v>
      </c>
      <c r="F50" s="326"/>
      <c r="G50" s="324">
        <f>E50+F50</f>
        <v>0.32087612401251892</v>
      </c>
    </row>
    <row r="51" spans="1:8">
      <c r="B51" s="295"/>
      <c r="C51" s="295"/>
      <c r="D51" s="295"/>
      <c r="E51" s="296">
        <f t="shared" ref="E51" si="6">D51*(1+$H$4)</f>
        <v>0</v>
      </c>
      <c r="G51" s="323"/>
    </row>
    <row r="52" spans="1:8">
      <c r="A52" s="291" t="s">
        <v>360</v>
      </c>
      <c r="B52" s="292"/>
      <c r="C52" s="292"/>
      <c r="D52" s="292"/>
      <c r="E52" s="293"/>
      <c r="G52" s="323"/>
    </row>
    <row r="53" spans="1:8">
      <c r="A53" s="297" t="s">
        <v>361</v>
      </c>
      <c r="B53" s="295"/>
      <c r="C53" s="295"/>
      <c r="D53" s="295"/>
      <c r="E53" s="296"/>
      <c r="G53" s="323"/>
    </row>
    <row r="54" spans="1:8">
      <c r="A54" s="299" t="s">
        <v>35</v>
      </c>
      <c r="B54" s="295"/>
      <c r="C54" s="295"/>
      <c r="D54" s="295"/>
      <c r="E54" s="296"/>
      <c r="G54" s="323"/>
    </row>
    <row r="55" spans="1:8">
      <c r="A55" s="300" t="s">
        <v>362</v>
      </c>
      <c r="B55" s="295">
        <v>0.14000000000000001</v>
      </c>
      <c r="C55" s="295">
        <f>+ROUND($D$2*B55,2)</f>
        <v>0</v>
      </c>
      <c r="D55" s="295">
        <f>+SUM(B55:C55)</f>
        <v>0.14000000000000001</v>
      </c>
      <c r="E55" s="296">
        <f t="shared" ref="E55" si="7">D55*(1+$H$5)</f>
        <v>0.14038330425547701</v>
      </c>
      <c r="F55" s="326"/>
      <c r="G55" s="324">
        <f>E55+F55</f>
        <v>0.14038330425547701</v>
      </c>
    </row>
    <row r="56" spans="1:8">
      <c r="A56" s="300"/>
      <c r="B56" s="295"/>
      <c r="C56" s="295"/>
      <c r="D56" s="295"/>
      <c r="E56" s="296"/>
      <c r="G56" s="323"/>
    </row>
    <row r="57" spans="1:8">
      <c r="A57" s="299" t="s">
        <v>36</v>
      </c>
      <c r="B57" s="295"/>
      <c r="C57" s="295"/>
      <c r="D57" s="295"/>
      <c r="E57" s="296"/>
      <c r="G57" s="323"/>
    </row>
    <row r="58" spans="1:8">
      <c r="A58" s="300" t="s">
        <v>362</v>
      </c>
      <c r="B58" s="295">
        <v>0.14000000000000001</v>
      </c>
      <c r="C58" s="295">
        <f>+ROUND($D$2*B58,2)</f>
        <v>0</v>
      </c>
      <c r="D58" s="295">
        <f>+SUM(B58:C58)</f>
        <v>0.14000000000000001</v>
      </c>
      <c r="E58" s="296">
        <f t="shared" ref="E58" si="8">D58*(1+$H$5)</f>
        <v>0.14038330425547701</v>
      </c>
      <c r="F58" s="326"/>
      <c r="G58" s="324">
        <f>E58+F58</f>
        <v>0.14038330425547701</v>
      </c>
    </row>
    <row r="59" spans="1:8">
      <c r="A59" s="300"/>
      <c r="B59" s="295"/>
      <c r="C59" s="295"/>
      <c r="D59" s="295"/>
      <c r="E59" s="296"/>
      <c r="G59" s="323"/>
    </row>
    <row r="60" spans="1:8">
      <c r="A60" s="291" t="s">
        <v>363</v>
      </c>
      <c r="B60" s="292"/>
      <c r="C60" s="292"/>
      <c r="D60" s="292"/>
      <c r="E60" s="293"/>
      <c r="G60" s="323"/>
    </row>
    <row r="61" spans="1:8">
      <c r="A61" s="297" t="s">
        <v>364</v>
      </c>
      <c r="B61" s="295"/>
      <c r="C61" s="295"/>
      <c r="D61" s="295"/>
      <c r="E61" s="296"/>
      <c r="G61" s="323"/>
    </row>
    <row r="62" spans="1:8">
      <c r="A62" s="298" t="s">
        <v>365</v>
      </c>
      <c r="B62" s="295">
        <v>13.75</v>
      </c>
      <c r="C62" s="295">
        <f t="shared" ref="C62:C71" si="9">+ROUND($D$2*B62,2)</f>
        <v>0.49</v>
      </c>
      <c r="D62" s="295">
        <f t="shared" ref="D62:D71" si="10">+SUM(B62:C62)</f>
        <v>14.24</v>
      </c>
      <c r="E62" s="296">
        <f>D62*(1+$H$5)</f>
        <v>14.278987518557091</v>
      </c>
      <c r="F62" s="304">
        <f>+'Regulated DF Calc'!P10</f>
        <v>1.354918937941467</v>
      </c>
      <c r="G62" s="324">
        <f>ROUND(E62+F62,2)</f>
        <v>15.63</v>
      </c>
      <c r="H62" s="278" t="s">
        <v>578</v>
      </c>
    </row>
    <row r="63" spans="1:8">
      <c r="A63" s="298" t="s">
        <v>366</v>
      </c>
      <c r="B63" s="295">
        <v>17.350000000000001</v>
      </c>
      <c r="C63" s="295">
        <f t="shared" si="9"/>
        <v>0.62</v>
      </c>
      <c r="D63" s="295">
        <f t="shared" si="10"/>
        <v>17.970000000000002</v>
      </c>
      <c r="E63" s="296">
        <f t="shared" ref="E63:E71" si="11">D63*(1+$H$5)</f>
        <v>18.019199839078016</v>
      </c>
      <c r="F63" s="304">
        <f>+'Regulated DF Calc'!P11</f>
        <v>2.3033621945004943</v>
      </c>
      <c r="G63" s="324">
        <f t="shared" ref="G63:G71" si="12">ROUND(E63+F63,2)</f>
        <v>20.32</v>
      </c>
      <c r="H63" s="278" t="s">
        <v>578</v>
      </c>
    </row>
    <row r="64" spans="1:8">
      <c r="A64" s="298" t="s">
        <v>367</v>
      </c>
      <c r="B64" s="295">
        <v>25.12</v>
      </c>
      <c r="C64" s="295">
        <f t="shared" si="9"/>
        <v>0.89</v>
      </c>
      <c r="D64" s="295">
        <f t="shared" si="10"/>
        <v>26.01</v>
      </c>
      <c r="E64" s="296">
        <f t="shared" si="11"/>
        <v>26.081212454892551</v>
      </c>
      <c r="F64" s="304">
        <f>+'Regulated DF Calc'!P12</f>
        <v>3.4550432917507412</v>
      </c>
      <c r="G64" s="324">
        <f t="shared" si="12"/>
        <v>29.54</v>
      </c>
      <c r="H64" s="304"/>
    </row>
    <row r="65" spans="1:9">
      <c r="A65" s="298" t="s">
        <v>368</v>
      </c>
      <c r="B65" s="295">
        <v>36.29</v>
      </c>
      <c r="C65" s="295">
        <f t="shared" si="9"/>
        <v>1.29</v>
      </c>
      <c r="D65" s="295">
        <f t="shared" si="10"/>
        <v>37.58</v>
      </c>
      <c r="E65" s="296">
        <f t="shared" si="11"/>
        <v>37.682889813720188</v>
      </c>
      <c r="F65" s="304">
        <f>+'Regulated DF Calc'!P13</f>
        <v>5.2164379110746477</v>
      </c>
      <c r="G65" s="324">
        <f t="shared" si="12"/>
        <v>42.9</v>
      </c>
      <c r="H65" s="278" t="s">
        <v>578</v>
      </c>
    </row>
    <row r="66" spans="1:9">
      <c r="A66" s="298" t="s">
        <v>369</v>
      </c>
      <c r="B66" s="295">
        <v>44.98</v>
      </c>
      <c r="C66" s="295">
        <f t="shared" si="9"/>
        <v>1.6</v>
      </c>
      <c r="D66" s="295">
        <f t="shared" si="10"/>
        <v>46.58</v>
      </c>
      <c r="E66" s="296">
        <f t="shared" si="11"/>
        <v>46.707530801572275</v>
      </c>
      <c r="F66" s="304">
        <f>+'Regulated DF Calc'!P14</f>
        <v>6.5713568490161158</v>
      </c>
      <c r="G66" s="324">
        <f t="shared" si="12"/>
        <v>53.28</v>
      </c>
      <c r="H66" s="278" t="s">
        <v>578</v>
      </c>
    </row>
    <row r="67" spans="1:9">
      <c r="A67" s="298" t="s">
        <v>370</v>
      </c>
      <c r="B67" s="295">
        <v>57.18</v>
      </c>
      <c r="C67" s="295">
        <f t="shared" si="9"/>
        <v>2.0299999999999998</v>
      </c>
      <c r="D67" s="295">
        <f t="shared" si="10"/>
        <v>59.21</v>
      </c>
      <c r="E67" s="296">
        <f t="shared" si="11"/>
        <v>59.372110321191386</v>
      </c>
      <c r="F67" s="304">
        <f>+'Regulated DF Calc'!P15</f>
        <v>7.9262757869575839</v>
      </c>
      <c r="G67" s="324">
        <f t="shared" si="12"/>
        <v>67.3</v>
      </c>
      <c r="H67" s="278" t="s">
        <v>578</v>
      </c>
    </row>
    <row r="68" spans="1:9">
      <c r="A68" s="298" t="s">
        <v>371</v>
      </c>
      <c r="B68" s="295">
        <v>68.83</v>
      </c>
      <c r="C68" s="295">
        <f t="shared" si="9"/>
        <v>2.4500000000000002</v>
      </c>
      <c r="D68" s="295">
        <f t="shared" si="10"/>
        <v>71.28</v>
      </c>
      <c r="E68" s="296">
        <f t="shared" si="11"/>
        <v>71.475156623788578</v>
      </c>
      <c r="F68" s="304">
        <f>+'Regulated DF Calc'!P16</f>
        <v>9.2811947248990485</v>
      </c>
      <c r="G68" s="324">
        <f t="shared" si="12"/>
        <v>80.760000000000005</v>
      </c>
      <c r="H68" s="278" t="s">
        <v>578</v>
      </c>
    </row>
    <row r="69" spans="1:9">
      <c r="A69" s="298" t="s">
        <v>372</v>
      </c>
      <c r="B69" s="302">
        <v>17.829999999999998</v>
      </c>
      <c r="C69" s="295">
        <f t="shared" si="9"/>
        <v>0.63</v>
      </c>
      <c r="D69" s="295">
        <f t="shared" si="10"/>
        <v>18.459999999999997</v>
      </c>
      <c r="E69" s="296">
        <f t="shared" si="11"/>
        <v>18.51054140397218</v>
      </c>
      <c r="F69" s="304">
        <f>+'Regulated DF Calc'!P26</f>
        <v>2.3033621945004943</v>
      </c>
      <c r="G69" s="324">
        <f t="shared" si="12"/>
        <v>20.81</v>
      </c>
      <c r="H69" s="278" t="s">
        <v>578</v>
      </c>
    </row>
    <row r="70" spans="1:9">
      <c r="A70" s="298" t="s">
        <v>373</v>
      </c>
      <c r="B70" s="302">
        <v>25.66</v>
      </c>
      <c r="C70" s="295">
        <f t="shared" si="9"/>
        <v>0.91</v>
      </c>
      <c r="D70" s="295">
        <f t="shared" si="10"/>
        <v>26.57</v>
      </c>
      <c r="E70" s="296">
        <f t="shared" si="11"/>
        <v>26.642745671914458</v>
      </c>
      <c r="F70" s="304">
        <f>+'Regulated DF Calc'!P29</f>
        <v>3.4550432917507412</v>
      </c>
      <c r="G70" s="324">
        <f t="shared" si="12"/>
        <v>30.1</v>
      </c>
      <c r="H70" s="278" t="s">
        <v>578</v>
      </c>
    </row>
    <row r="71" spans="1:9">
      <c r="A71" s="298" t="s">
        <v>374</v>
      </c>
      <c r="B71" s="302">
        <v>36.880000000000003</v>
      </c>
      <c r="C71" s="295">
        <f t="shared" si="9"/>
        <v>1.31</v>
      </c>
      <c r="D71" s="295">
        <f t="shared" si="10"/>
        <v>38.190000000000005</v>
      </c>
      <c r="E71" s="296">
        <f t="shared" si="11"/>
        <v>38.294559925119053</v>
      </c>
      <c r="F71" s="304">
        <f>+'Regulated DF Calc'!P32</f>
        <v>5.2164379110746486</v>
      </c>
      <c r="G71" s="324">
        <f t="shared" si="12"/>
        <v>43.51</v>
      </c>
      <c r="H71" s="278" t="s">
        <v>578</v>
      </c>
    </row>
    <row r="72" spans="1:9">
      <c r="B72" s="295"/>
      <c r="C72" s="295"/>
      <c r="D72" s="295"/>
      <c r="E72" s="296"/>
      <c r="G72" s="323"/>
    </row>
    <row r="73" spans="1:9">
      <c r="A73" s="297" t="s">
        <v>375</v>
      </c>
      <c r="B73" s="295"/>
      <c r="C73" s="295"/>
      <c r="D73" s="295"/>
      <c r="E73" s="296"/>
      <c r="G73" s="323"/>
    </row>
    <row r="74" spans="1:9">
      <c r="A74" s="298" t="s">
        <v>376</v>
      </c>
      <c r="B74" s="295">
        <v>13.38</v>
      </c>
      <c r="C74" s="295">
        <f>+ROUND($D$2*B74,2)</f>
        <v>0.48</v>
      </c>
      <c r="D74" s="295">
        <f>+SUM(B74:C74)</f>
        <v>13.860000000000001</v>
      </c>
      <c r="E74" s="296">
        <f t="shared" ref="E74:E77" si="13">D74*(1+$H$5)</f>
        <v>13.897947121292226</v>
      </c>
      <c r="F74" s="304">
        <f>'Regulated DF Calc'!P17</f>
        <v>1.1543408688374299</v>
      </c>
      <c r="G74" s="324">
        <f t="shared" ref="G74:G77" si="14">ROUND(E74+F74,2)</f>
        <v>15.05</v>
      </c>
      <c r="H74" s="278" t="s">
        <v>578</v>
      </c>
      <c r="I74" s="304"/>
    </row>
    <row r="75" spans="1:9">
      <c r="A75" s="298" t="s">
        <v>372</v>
      </c>
      <c r="B75" s="295">
        <v>13.86</v>
      </c>
      <c r="C75" s="295">
        <f>+ROUND($D$2*B75,2)</f>
        <v>0.49</v>
      </c>
      <c r="D75" s="295">
        <f>+SUM(B75:C75)</f>
        <v>14.35</v>
      </c>
      <c r="E75" s="296">
        <f t="shared" si="13"/>
        <v>14.389288686186394</v>
      </c>
      <c r="F75" s="304">
        <f>'Regulated DF Calc'!P24</f>
        <v>1.1543408688374301</v>
      </c>
      <c r="G75" s="324">
        <f t="shared" si="14"/>
        <v>15.54</v>
      </c>
      <c r="H75" s="278" t="s">
        <v>578</v>
      </c>
    </row>
    <row r="76" spans="1:9">
      <c r="A76" s="298" t="s">
        <v>377</v>
      </c>
      <c r="B76" s="295">
        <v>20.8</v>
      </c>
      <c r="C76" s="295">
        <f>+ROUND($D$2*B76,2)</f>
        <v>0.74</v>
      </c>
      <c r="D76" s="295">
        <f>+SUM(B76:C76)</f>
        <v>21.54</v>
      </c>
      <c r="E76" s="296">
        <f t="shared" si="13"/>
        <v>21.598974097592677</v>
      </c>
      <c r="F76" s="304">
        <f>'Regulated DF Calc'!P27</f>
        <v>1.7315113032561451</v>
      </c>
      <c r="G76" s="324">
        <f t="shared" si="14"/>
        <v>23.33</v>
      </c>
      <c r="H76" s="278" t="s">
        <v>578</v>
      </c>
    </row>
    <row r="77" spans="1:9">
      <c r="A77" s="298" t="s">
        <v>378</v>
      </c>
      <c r="B77" s="295">
        <v>31.33</v>
      </c>
      <c r="C77" s="295">
        <f>+ROUND($D$2*B77,2)</f>
        <v>1.1100000000000001</v>
      </c>
      <c r="D77" s="295">
        <f>+SUM(B77:C77)</f>
        <v>32.44</v>
      </c>
      <c r="E77" s="296">
        <f t="shared" si="13"/>
        <v>32.528817071769097</v>
      </c>
      <c r="F77" s="304">
        <f>'Regulated DF Calc'!P31</f>
        <v>2.6142425558965332</v>
      </c>
      <c r="G77" s="324">
        <f t="shared" si="14"/>
        <v>35.14</v>
      </c>
      <c r="H77" s="278" t="s">
        <v>578</v>
      </c>
    </row>
    <row r="78" spans="1:9">
      <c r="B78" s="295"/>
      <c r="C78" s="295"/>
      <c r="D78" s="295"/>
      <c r="E78" s="296"/>
      <c r="G78" s="323"/>
    </row>
    <row r="79" spans="1:9">
      <c r="A79" s="297" t="s">
        <v>379</v>
      </c>
      <c r="B79" s="295"/>
      <c r="C79" s="295"/>
      <c r="D79" s="295"/>
      <c r="E79" s="296"/>
      <c r="G79" s="323"/>
    </row>
    <row r="80" spans="1:9">
      <c r="A80" s="298" t="s">
        <v>380</v>
      </c>
      <c r="B80" s="295">
        <v>7.2</v>
      </c>
      <c r="C80" s="295">
        <f>+ROUND($D$2*B80,2)</f>
        <v>0.26</v>
      </c>
      <c r="D80" s="295">
        <f>+SUM(B80:C80)</f>
        <v>7.46</v>
      </c>
      <c r="E80" s="296">
        <f t="shared" ref="E80:E83" si="15">D80*(1+$H$5)</f>
        <v>7.4804246410418465</v>
      </c>
      <c r="F80" s="304">
        <f>'Regulated DF Calc'!P21</f>
        <v>0.53195431743660382</v>
      </c>
      <c r="G80" s="324">
        <f t="shared" ref="G80:G83" si="16">ROUND(E80+F80,2)</f>
        <v>8.01</v>
      </c>
      <c r="H80" s="278" t="s">
        <v>578</v>
      </c>
    </row>
    <row r="81" spans="1:8">
      <c r="A81" s="298" t="s">
        <v>372</v>
      </c>
      <c r="B81" s="295">
        <v>7.68</v>
      </c>
      <c r="C81" s="295">
        <f>+ROUND($D$2*B81,2)</f>
        <v>0.27</v>
      </c>
      <c r="D81" s="295">
        <f>+SUM(B81:C81)</f>
        <v>7.9499999999999993</v>
      </c>
      <c r="E81" s="296">
        <f t="shared" si="15"/>
        <v>7.9717662059360155</v>
      </c>
      <c r="F81" s="304">
        <f>'Regulated DF Calc'!P25</f>
        <v>0.53195431743660371</v>
      </c>
      <c r="G81" s="324">
        <f t="shared" si="16"/>
        <v>8.5</v>
      </c>
      <c r="H81" s="278" t="s">
        <v>578</v>
      </c>
    </row>
    <row r="82" spans="1:8">
      <c r="A82" s="298" t="s">
        <v>377</v>
      </c>
      <c r="B82" s="295">
        <v>11.53</v>
      </c>
      <c r="C82" s="295">
        <f>+ROUND($D$2*B82,2)</f>
        <v>0.41</v>
      </c>
      <c r="D82" s="295">
        <f>+SUM(B82:C82)</f>
        <v>11.94</v>
      </c>
      <c r="E82" s="296">
        <f t="shared" si="15"/>
        <v>11.972690377217111</v>
      </c>
      <c r="F82" s="304">
        <f>'Regulated DF Calc'!P28</f>
        <v>0.79793147615490556</v>
      </c>
      <c r="G82" s="324">
        <f t="shared" si="16"/>
        <v>12.77</v>
      </c>
      <c r="H82" s="278" t="s">
        <v>578</v>
      </c>
    </row>
    <row r="83" spans="1:8">
      <c r="A83" s="298" t="s">
        <v>378</v>
      </c>
      <c r="B83" s="295">
        <v>17.37</v>
      </c>
      <c r="C83" s="295">
        <f>+ROUND($D$2*B83,2)</f>
        <v>0.62</v>
      </c>
      <c r="D83" s="295">
        <f>+SUM(B83:C83)</f>
        <v>17.990000000000002</v>
      </c>
      <c r="E83" s="296">
        <f t="shared" si="15"/>
        <v>18.039254596828798</v>
      </c>
      <c r="F83" s="327">
        <f>+'Regulated DF Calc'!K92</f>
        <v>1.2047200718417204</v>
      </c>
      <c r="G83" s="324">
        <f t="shared" si="16"/>
        <v>19.239999999999998</v>
      </c>
    </row>
    <row r="84" spans="1:8">
      <c r="B84" s="295"/>
      <c r="C84" s="295"/>
      <c r="D84" s="295"/>
      <c r="E84" s="296"/>
      <c r="G84" s="323"/>
    </row>
    <row r="85" spans="1:8">
      <c r="A85" s="291" t="s">
        <v>381</v>
      </c>
      <c r="B85" s="292"/>
      <c r="C85" s="292"/>
      <c r="D85" s="292"/>
      <c r="E85" s="293"/>
      <c r="G85" s="323"/>
    </row>
    <row r="86" spans="1:8">
      <c r="A86" s="297" t="s">
        <v>257</v>
      </c>
      <c r="B86" s="295"/>
      <c r="C86" s="295"/>
      <c r="D86" s="295"/>
      <c r="E86" s="296"/>
      <c r="G86" s="323"/>
    </row>
    <row r="87" spans="1:8">
      <c r="A87" s="298" t="s">
        <v>382</v>
      </c>
      <c r="B87" s="295">
        <v>3.77</v>
      </c>
      <c r="C87" s="295">
        <f>+ROUND($D$2*B87,2)</f>
        <v>0.13</v>
      </c>
      <c r="D87" s="295">
        <f>+SUM(B87:C87)</f>
        <v>3.9</v>
      </c>
      <c r="E87" s="296">
        <f t="shared" ref="E87:E88" si="17">D87*(1+$H$5)</f>
        <v>3.9106777614025736</v>
      </c>
      <c r="F87" s="304">
        <f>'Regulated DF Calc'!P33</f>
        <v>0.53195431743660371</v>
      </c>
      <c r="G87" s="324">
        <f t="shared" ref="G87:G88" si="18">ROUND(E87+F87,2)</f>
        <v>4.4400000000000004</v>
      </c>
      <c r="H87" s="278" t="s">
        <v>578</v>
      </c>
    </row>
    <row r="88" spans="1:8">
      <c r="A88" s="298" t="s">
        <v>383</v>
      </c>
      <c r="B88" s="295">
        <v>3.77</v>
      </c>
      <c r="C88" s="295">
        <f>+ROUND($D$2*B88,2)</f>
        <v>0.13</v>
      </c>
      <c r="D88" s="295">
        <f>+SUM(B88:C88)</f>
        <v>3.9</v>
      </c>
      <c r="E88" s="296">
        <f t="shared" si="17"/>
        <v>3.9106777614025736</v>
      </c>
      <c r="F88" s="327">
        <f>+'Regulated DF Calc'!K93</f>
        <v>0.31291430437447282</v>
      </c>
      <c r="G88" s="324">
        <f t="shared" si="18"/>
        <v>4.22</v>
      </c>
      <c r="H88" s="278" t="s">
        <v>578</v>
      </c>
    </row>
    <row r="89" spans="1:8">
      <c r="A89" s="298"/>
      <c r="B89" s="295"/>
      <c r="C89" s="295"/>
      <c r="D89" s="295"/>
      <c r="E89" s="296"/>
      <c r="G89" s="323"/>
    </row>
    <row r="90" spans="1:8">
      <c r="A90" s="297" t="s">
        <v>384</v>
      </c>
      <c r="B90" s="295"/>
      <c r="C90" s="295"/>
      <c r="D90" s="295"/>
      <c r="E90" s="296"/>
      <c r="G90" s="323"/>
    </row>
    <row r="91" spans="1:8">
      <c r="A91" s="298" t="s">
        <v>385</v>
      </c>
      <c r="B91" s="295">
        <v>7.55</v>
      </c>
      <c r="C91" s="295">
        <f>+ROUND($D$2*B91,2)</f>
        <v>0.27</v>
      </c>
      <c r="D91" s="295">
        <f>+SUM(B91:C91)</f>
        <v>7.82</v>
      </c>
      <c r="E91" s="296">
        <f t="shared" ref="E91:E94" si="19">D91*(1+$H$5)</f>
        <v>7.8414102805559303</v>
      </c>
      <c r="F91" s="304">
        <f>'Regulated DF Calc'!P22</f>
        <v>0.53195431743660371</v>
      </c>
      <c r="G91" s="324">
        <f>+E91+F91</f>
        <v>8.3733645979925342</v>
      </c>
      <c r="H91" s="278" t="s">
        <v>578</v>
      </c>
    </row>
    <row r="92" spans="1:8">
      <c r="A92" s="298" t="s">
        <v>386</v>
      </c>
      <c r="B92" s="295">
        <v>7.55</v>
      </c>
      <c r="C92" s="295">
        <f t="shared" ref="C92:C94" si="20">+ROUND($D$2*B92,2)</f>
        <v>0.27</v>
      </c>
      <c r="D92" s="295">
        <f t="shared" ref="D92:D94" si="21">+SUM(B92:C92)</f>
        <v>7.82</v>
      </c>
      <c r="E92" s="296">
        <f t="shared" si="19"/>
        <v>7.8414102805559303</v>
      </c>
      <c r="F92" s="304">
        <f>+'Regulated DF Calc'!K89</f>
        <v>0.53195431743660382</v>
      </c>
      <c r="G92" s="324">
        <f>+E92+F92</f>
        <v>8.3733645979925342</v>
      </c>
      <c r="H92" s="278" t="s">
        <v>578</v>
      </c>
    </row>
    <row r="93" spans="1:8">
      <c r="A93" s="298" t="s">
        <v>387</v>
      </c>
      <c r="B93" s="295">
        <v>11.33</v>
      </c>
      <c r="C93" s="295">
        <f t="shared" si="20"/>
        <v>0.4</v>
      </c>
      <c r="D93" s="295">
        <f t="shared" si="21"/>
        <v>11.73</v>
      </c>
      <c r="E93" s="296">
        <f t="shared" si="19"/>
        <v>11.762115420833895</v>
      </c>
      <c r="F93" s="327">
        <f>+'Regulated DF Calc'!K90</f>
        <v>0.73534861528001105</v>
      </c>
      <c r="G93" s="324">
        <f t="shared" ref="G93:G94" si="22">+E93+F93</f>
        <v>12.497464036113907</v>
      </c>
      <c r="H93" s="278" t="s">
        <v>578</v>
      </c>
    </row>
    <row r="94" spans="1:8">
      <c r="A94" s="298" t="s">
        <v>388</v>
      </c>
      <c r="B94" s="295">
        <v>17.059999999999999</v>
      </c>
      <c r="C94" s="295">
        <f t="shared" si="20"/>
        <v>0.61</v>
      </c>
      <c r="D94" s="295">
        <f t="shared" si="21"/>
        <v>17.669999999999998</v>
      </c>
      <c r="E94" s="296">
        <f t="shared" si="19"/>
        <v>17.718378472816276</v>
      </c>
      <c r="F94" s="327">
        <f>+'Regulated DF Calc'!K91</f>
        <v>1.2047200718417204</v>
      </c>
      <c r="G94" s="324">
        <f t="shared" si="22"/>
        <v>18.923098544657996</v>
      </c>
    </row>
    <row r="95" spans="1:8">
      <c r="B95" s="295"/>
      <c r="C95" s="295"/>
      <c r="D95" s="295"/>
      <c r="E95" s="296"/>
      <c r="G95" s="323"/>
    </row>
    <row r="96" spans="1:8">
      <c r="A96" s="291" t="s">
        <v>389</v>
      </c>
      <c r="B96" s="292"/>
      <c r="C96" s="292"/>
      <c r="D96" s="292"/>
      <c r="E96" s="293"/>
      <c r="G96" s="323"/>
    </row>
    <row r="97" spans="1:8">
      <c r="A97" s="297" t="s">
        <v>390</v>
      </c>
      <c r="B97" s="295"/>
      <c r="C97" s="295"/>
      <c r="D97" s="295"/>
      <c r="E97" s="296"/>
      <c r="G97" s="323"/>
    </row>
    <row r="98" spans="1:8">
      <c r="A98" s="298" t="s">
        <v>382</v>
      </c>
      <c r="B98" s="295">
        <v>3.36</v>
      </c>
      <c r="C98" s="295">
        <f t="shared" ref="C98:C101" si="23">+ROUND($D$2*B98,2)</f>
        <v>0.12</v>
      </c>
      <c r="D98" s="295">
        <f>+SUM(B98:C98)</f>
        <v>3.48</v>
      </c>
      <c r="E98" s="296">
        <f t="shared" ref="E98:E101" si="24">D98*(1+$H$5)</f>
        <v>3.489527848636143</v>
      </c>
      <c r="F98" s="327">
        <f>+'Regulated DF Calc'!K95</f>
        <v>0.45372574134298543</v>
      </c>
      <c r="G98" s="324">
        <f>+E98+F98</f>
        <v>3.9432535899791286</v>
      </c>
      <c r="H98" s="278" t="s">
        <v>580</v>
      </c>
    </row>
    <row r="99" spans="1:8">
      <c r="A99" s="298" t="s">
        <v>386</v>
      </c>
      <c r="B99" s="295">
        <v>3.47</v>
      </c>
      <c r="C99" s="295">
        <f t="shared" si="23"/>
        <v>0.12</v>
      </c>
      <c r="D99" s="295">
        <f t="shared" ref="D99:D101" si="25">+SUM(B99:C99)</f>
        <v>3.5900000000000003</v>
      </c>
      <c r="E99" s="296">
        <f t="shared" si="24"/>
        <v>3.5998290162654465</v>
      </c>
      <c r="F99" s="327">
        <f>+'Regulated DF Calc'!K96</f>
        <v>0.49626252959389044</v>
      </c>
      <c r="G99" s="324">
        <f>+E99+F99</f>
        <v>4.0960915458593368</v>
      </c>
      <c r="H99" s="278" t="s">
        <v>580</v>
      </c>
    </row>
    <row r="100" spans="1:8">
      <c r="A100" s="298" t="s">
        <v>387</v>
      </c>
      <c r="B100" s="295">
        <v>5.21</v>
      </c>
      <c r="C100" s="295">
        <f t="shared" si="23"/>
        <v>0.19</v>
      </c>
      <c r="D100" s="295">
        <f t="shared" si="25"/>
        <v>5.4</v>
      </c>
      <c r="E100" s="296">
        <f t="shared" si="24"/>
        <v>5.414784592711257</v>
      </c>
      <c r="F100" s="327">
        <f>+'Regulated DF Calc'!K97</f>
        <v>0.90745148268597087</v>
      </c>
      <c r="G100" s="324">
        <f t="shared" ref="G100:G101" si="26">+E100+F100</f>
        <v>6.3222360753972282</v>
      </c>
      <c r="H100" s="278" t="s">
        <v>580</v>
      </c>
    </row>
    <row r="101" spans="1:8">
      <c r="A101" s="298" t="s">
        <v>391</v>
      </c>
      <c r="B101" s="295">
        <v>7.85</v>
      </c>
      <c r="C101" s="295">
        <f t="shared" si="23"/>
        <v>0.28000000000000003</v>
      </c>
      <c r="D101" s="295">
        <f t="shared" si="25"/>
        <v>8.129999999999999</v>
      </c>
      <c r="E101" s="296">
        <f t="shared" si="24"/>
        <v>8.1522590256930574</v>
      </c>
      <c r="F101" s="327">
        <f>+'Regulated DF Calc'!K98</f>
        <v>1.3611772240289566</v>
      </c>
      <c r="G101" s="324">
        <f t="shared" si="26"/>
        <v>9.5134362497220142</v>
      </c>
      <c r="H101" s="278" t="s">
        <v>580</v>
      </c>
    </row>
    <row r="102" spans="1:8">
      <c r="A102" s="298"/>
      <c r="B102" s="295"/>
      <c r="C102" s="295"/>
      <c r="D102" s="295"/>
      <c r="E102" s="296"/>
      <c r="G102" s="323"/>
    </row>
    <row r="103" spans="1:8">
      <c r="A103" s="297" t="s">
        <v>392</v>
      </c>
      <c r="B103" s="295"/>
      <c r="C103" s="295"/>
      <c r="D103" s="295"/>
      <c r="E103" s="296"/>
      <c r="G103" s="323"/>
    </row>
    <row r="104" spans="1:8">
      <c r="A104" s="298" t="s">
        <v>382</v>
      </c>
      <c r="B104" s="295">
        <v>3.36</v>
      </c>
      <c r="C104" s="295">
        <f t="shared" ref="C104:C107" si="27">+ROUND($D$2*B104,2)</f>
        <v>0.12</v>
      </c>
      <c r="D104" s="295">
        <f>+SUM(B104:C104)</f>
        <v>3.48</v>
      </c>
      <c r="E104" s="296">
        <f t="shared" ref="E104:E107" si="28">D104*(1+$H$5)</f>
        <v>3.489527848636143</v>
      </c>
      <c r="F104" s="327">
        <f>+F98</f>
        <v>0.45372574134298543</v>
      </c>
      <c r="G104" s="324">
        <f>+E104+F104</f>
        <v>3.9432535899791286</v>
      </c>
      <c r="H104" s="278" t="s">
        <v>580</v>
      </c>
    </row>
    <row r="105" spans="1:8">
      <c r="A105" s="298" t="s">
        <v>386</v>
      </c>
      <c r="B105" s="295">
        <v>3.47</v>
      </c>
      <c r="C105" s="295">
        <f t="shared" si="27"/>
        <v>0.12</v>
      </c>
      <c r="D105" s="295">
        <f t="shared" ref="D105:D107" si="29">+SUM(B105:C105)</f>
        <v>3.5900000000000003</v>
      </c>
      <c r="E105" s="296">
        <f t="shared" si="28"/>
        <v>3.5998290162654465</v>
      </c>
      <c r="F105" s="327">
        <f>+F99</f>
        <v>0.49626252959389044</v>
      </c>
      <c r="G105" s="324">
        <f t="shared" ref="G105:G107" si="30">+E105+F105</f>
        <v>4.0960915458593368</v>
      </c>
      <c r="H105" s="278" t="s">
        <v>580</v>
      </c>
    </row>
    <row r="106" spans="1:8">
      <c r="A106" s="298" t="s">
        <v>387</v>
      </c>
      <c r="B106" s="295">
        <v>5.21</v>
      </c>
      <c r="C106" s="295">
        <f t="shared" si="27"/>
        <v>0.19</v>
      </c>
      <c r="D106" s="295">
        <f t="shared" si="29"/>
        <v>5.4</v>
      </c>
      <c r="E106" s="296">
        <f t="shared" si="28"/>
        <v>5.414784592711257</v>
      </c>
      <c r="F106" s="327">
        <f>+F100</f>
        <v>0.90745148268597087</v>
      </c>
      <c r="G106" s="324">
        <f t="shared" si="30"/>
        <v>6.3222360753972282</v>
      </c>
      <c r="H106" s="278" t="s">
        <v>580</v>
      </c>
    </row>
    <row r="107" spans="1:8">
      <c r="A107" s="298" t="s">
        <v>391</v>
      </c>
      <c r="B107" s="295">
        <v>7.85</v>
      </c>
      <c r="C107" s="295">
        <f t="shared" si="27"/>
        <v>0.28000000000000003</v>
      </c>
      <c r="D107" s="295">
        <f t="shared" si="29"/>
        <v>8.129999999999999</v>
      </c>
      <c r="E107" s="296">
        <f t="shared" si="28"/>
        <v>8.1522590256930574</v>
      </c>
      <c r="F107" s="327">
        <f>+F101</f>
        <v>1.3611772240289566</v>
      </c>
      <c r="G107" s="324">
        <f t="shared" si="30"/>
        <v>9.5134362497220142</v>
      </c>
    </row>
    <row r="108" spans="1:8">
      <c r="A108" s="300"/>
      <c r="B108" s="295"/>
      <c r="C108" s="295"/>
      <c r="D108" s="295"/>
      <c r="E108" s="296"/>
      <c r="G108" s="323"/>
    </row>
    <row r="109" spans="1:8">
      <c r="A109" s="300"/>
      <c r="B109" s="295"/>
      <c r="C109" s="295"/>
      <c r="D109" s="295"/>
      <c r="E109" s="296"/>
      <c r="G109" s="323"/>
    </row>
    <row r="110" spans="1:8" hidden="1">
      <c r="A110" s="291" t="s">
        <v>394</v>
      </c>
      <c r="B110" s="292"/>
      <c r="C110" s="292"/>
      <c r="D110" s="292"/>
      <c r="E110" s="293"/>
      <c r="G110" s="323"/>
    </row>
    <row r="111" spans="1:8" hidden="1">
      <c r="A111" s="297" t="s">
        <v>395</v>
      </c>
      <c r="B111" s="295"/>
      <c r="C111" s="295"/>
      <c r="D111" s="295"/>
      <c r="E111" s="296"/>
      <c r="G111" s="323"/>
    </row>
    <row r="112" spans="1:8" hidden="1">
      <c r="A112" s="299" t="s">
        <v>396</v>
      </c>
      <c r="B112" s="295"/>
      <c r="C112" s="295"/>
      <c r="D112" s="295"/>
      <c r="E112" s="296"/>
      <c r="G112" s="323"/>
    </row>
    <row r="113" spans="1:8" hidden="1">
      <c r="A113" s="298" t="s">
        <v>397</v>
      </c>
      <c r="B113" s="295">
        <v>69949</v>
      </c>
      <c r="C113" s="295"/>
      <c r="D113" s="295">
        <f>+SUM(B113:C113)</f>
        <v>69949</v>
      </c>
      <c r="E113" s="296"/>
      <c r="G113" s="323"/>
    </row>
    <row r="114" spans="1:8" hidden="1">
      <c r="A114" s="298" t="s">
        <v>398</v>
      </c>
      <c r="B114" s="295">
        <v>82533</v>
      </c>
      <c r="C114" s="295"/>
      <c r="D114" s="295">
        <f>+SUM(B114:C114)</f>
        <v>82533</v>
      </c>
      <c r="E114" s="296"/>
      <c r="G114" s="323"/>
    </row>
    <row r="115" spans="1:8">
      <c r="A115" s="291" t="s">
        <v>399</v>
      </c>
      <c r="B115" s="292"/>
      <c r="C115" s="292"/>
      <c r="D115" s="292"/>
      <c r="E115" s="293"/>
      <c r="G115" s="323"/>
    </row>
    <row r="116" spans="1:8">
      <c r="A116" s="297" t="s">
        <v>400</v>
      </c>
      <c r="B116" s="295"/>
      <c r="C116" s="295"/>
      <c r="D116" s="295"/>
      <c r="E116" s="296"/>
      <c r="G116" s="323"/>
    </row>
    <row r="117" spans="1:8">
      <c r="A117" s="299" t="s">
        <v>401</v>
      </c>
      <c r="B117" s="295"/>
      <c r="C117" s="295"/>
      <c r="D117" s="295"/>
      <c r="E117" s="296"/>
      <c r="G117" s="323"/>
    </row>
    <row r="118" spans="1:8">
      <c r="A118" s="298" t="s">
        <v>402</v>
      </c>
      <c r="B118" s="295">
        <v>18.48</v>
      </c>
      <c r="C118" s="295">
        <f>+ROUND($D$2*B118,2)</f>
        <v>0.66</v>
      </c>
      <c r="D118" s="295">
        <f>+SUM(B118:C118)</f>
        <v>19.14</v>
      </c>
      <c r="E118" s="296">
        <f>D118*(1+$H$5)</f>
        <v>19.192403167498785</v>
      </c>
      <c r="F118" s="327">
        <f>+'Regulated DF Calc'!P78</f>
        <v>1.9557144023404549</v>
      </c>
      <c r="G118" s="361">
        <f>F118+E118</f>
        <v>21.14811756983924</v>
      </c>
      <c r="H118" s="278" t="s">
        <v>580</v>
      </c>
    </row>
    <row r="119" spans="1:8">
      <c r="A119" s="298" t="s">
        <v>403</v>
      </c>
      <c r="B119" s="295">
        <v>18.48</v>
      </c>
      <c r="C119" s="295">
        <f>+ROUND($D$2*B119,2)</f>
        <v>0.66</v>
      </c>
      <c r="D119" s="295">
        <f>+SUM(B119:C119)</f>
        <v>19.14</v>
      </c>
      <c r="E119" s="296">
        <f t="shared" ref="E119:E121" si="31">D119*(1+$H$5)</f>
        <v>19.192403167498785</v>
      </c>
      <c r="F119" s="304">
        <f>+'Regulated DF Calc'!$K$100</f>
        <v>1.9557144023404547</v>
      </c>
      <c r="G119" s="324">
        <f>F119+E119</f>
        <v>21.14811756983924</v>
      </c>
      <c r="H119" s="278" t="s">
        <v>580</v>
      </c>
    </row>
    <row r="120" spans="1:8">
      <c r="A120" s="298" t="s">
        <v>404</v>
      </c>
      <c r="B120" s="295">
        <v>18.48</v>
      </c>
      <c r="C120" s="295">
        <f>+ROUND($D$2*B120,2)</f>
        <v>0.66</v>
      </c>
      <c r="D120" s="295">
        <f>+SUM(B120:C120)</f>
        <v>19.14</v>
      </c>
      <c r="E120" s="296">
        <f t="shared" si="31"/>
        <v>19.192403167498785</v>
      </c>
      <c r="F120" s="327">
        <f>+'Regulated DF Calc'!K102</f>
        <v>1.9557144023404547</v>
      </c>
      <c r="G120" s="324">
        <f>E120+F120</f>
        <v>21.14811756983924</v>
      </c>
    </row>
    <row r="121" spans="1:8">
      <c r="A121" s="298" t="s">
        <v>405</v>
      </c>
      <c r="B121" s="295">
        <v>3.05</v>
      </c>
      <c r="C121" s="295">
        <f>+ROUND($D$2*B121,2)</f>
        <v>0.11</v>
      </c>
      <c r="D121" s="295">
        <f>+SUM(B121:C121)</f>
        <v>3.1599999999999997</v>
      </c>
      <c r="E121" s="296">
        <f t="shared" si="31"/>
        <v>3.1686517246236239</v>
      </c>
      <c r="F121" s="326"/>
      <c r="G121" s="324">
        <f>E121+F121</f>
        <v>3.1686517246236239</v>
      </c>
    </row>
    <row r="122" spans="1:8">
      <c r="A122" s="298"/>
      <c r="B122" s="295"/>
      <c r="C122" s="295"/>
      <c r="D122" s="295"/>
      <c r="E122" s="296"/>
      <c r="G122" s="323"/>
    </row>
    <row r="123" spans="1:8">
      <c r="A123" s="299" t="s">
        <v>406</v>
      </c>
      <c r="B123" s="295"/>
      <c r="C123" s="295"/>
      <c r="D123" s="295"/>
      <c r="E123" s="296"/>
      <c r="G123" s="323"/>
    </row>
    <row r="124" spans="1:8">
      <c r="A124" s="298" t="s">
        <v>402</v>
      </c>
      <c r="B124" s="295">
        <v>18.48</v>
      </c>
      <c r="C124" s="295">
        <f>+ROUND($D$2*B124,2)</f>
        <v>0.66</v>
      </c>
      <c r="D124" s="295">
        <f>+SUM(B124:C124)</f>
        <v>19.14</v>
      </c>
      <c r="E124" s="296">
        <f t="shared" ref="E124:E127" si="32">D124*(1+$H$5)</f>
        <v>19.192403167498785</v>
      </c>
      <c r="F124" s="327">
        <f>+'Regulated DF Calc'!$K$100</f>
        <v>1.9557144023404547</v>
      </c>
      <c r="G124" s="361">
        <f>F124+E124</f>
        <v>21.14811756983924</v>
      </c>
      <c r="H124" s="278" t="s">
        <v>580</v>
      </c>
    </row>
    <row r="125" spans="1:8">
      <c r="A125" s="298" t="s">
        <v>403</v>
      </c>
      <c r="B125" s="295">
        <v>18.48</v>
      </c>
      <c r="C125" s="295">
        <f>+ROUND($D$2*B125,2)</f>
        <v>0.66</v>
      </c>
      <c r="D125" s="295">
        <f>+SUM(B125:C125)</f>
        <v>19.14</v>
      </c>
      <c r="E125" s="296">
        <f t="shared" si="32"/>
        <v>19.192403167498785</v>
      </c>
      <c r="F125" s="304">
        <f>+'Regulated DF Calc'!$K$100</f>
        <v>1.9557144023404547</v>
      </c>
      <c r="G125" s="324">
        <f>F125+E125</f>
        <v>21.14811756983924</v>
      </c>
      <c r="H125" s="278" t="s">
        <v>580</v>
      </c>
    </row>
    <row r="126" spans="1:8">
      <c r="A126" s="298" t="s">
        <v>404</v>
      </c>
      <c r="B126" s="295">
        <v>18.48</v>
      </c>
      <c r="C126" s="295">
        <f>+ROUND($D$2*B126,2)</f>
        <v>0.66</v>
      </c>
      <c r="D126" s="295">
        <f>+SUM(B126:C126)</f>
        <v>19.14</v>
      </c>
      <c r="E126" s="296">
        <f t="shared" si="32"/>
        <v>19.192403167498785</v>
      </c>
      <c r="F126" s="327">
        <f>+F120</f>
        <v>1.9557144023404547</v>
      </c>
      <c r="G126" s="324">
        <f>E126+F126</f>
        <v>21.14811756983924</v>
      </c>
    </row>
    <row r="127" spans="1:8">
      <c r="A127" s="298" t="s">
        <v>405</v>
      </c>
      <c r="B127" s="295">
        <v>3.05</v>
      </c>
      <c r="C127" s="295">
        <f>+ROUND($D$2*B127,2)</f>
        <v>0.11</v>
      </c>
      <c r="D127" s="295">
        <f>+SUM(B127:C127)</f>
        <v>3.1599999999999997</v>
      </c>
      <c r="E127" s="296">
        <f t="shared" si="32"/>
        <v>3.1686517246236239</v>
      </c>
      <c r="F127" s="326"/>
      <c r="G127" s="324">
        <f>E127+F127</f>
        <v>3.1686517246236239</v>
      </c>
    </row>
    <row r="128" spans="1:8">
      <c r="A128" s="298"/>
      <c r="B128" s="295"/>
      <c r="C128" s="295"/>
      <c r="D128" s="295"/>
      <c r="E128" s="296"/>
      <c r="G128" s="323"/>
    </row>
    <row r="129" spans="1:7">
      <c r="A129" s="298"/>
      <c r="B129" s="295"/>
      <c r="C129" s="295"/>
      <c r="D129" s="295"/>
      <c r="E129" s="296"/>
      <c r="G129" s="323"/>
    </row>
    <row r="130" spans="1:7">
      <c r="A130" s="291" t="s">
        <v>407</v>
      </c>
      <c r="B130" s="292"/>
      <c r="C130" s="292"/>
      <c r="D130" s="292"/>
      <c r="E130" s="293"/>
      <c r="G130" s="323"/>
    </row>
    <row r="131" spans="1:7">
      <c r="A131" s="297" t="s">
        <v>408</v>
      </c>
      <c r="B131" s="295"/>
      <c r="C131" s="295"/>
      <c r="D131" s="295"/>
      <c r="E131" s="296"/>
      <c r="G131" s="323"/>
    </row>
    <row r="132" spans="1:7">
      <c r="A132" s="299" t="s">
        <v>409</v>
      </c>
      <c r="B132" s="295"/>
      <c r="C132" s="295"/>
      <c r="D132" s="295"/>
      <c r="E132" s="296"/>
      <c r="G132" s="323"/>
    </row>
    <row r="133" spans="1:7">
      <c r="A133" s="299" t="s">
        <v>410</v>
      </c>
      <c r="B133" s="295"/>
      <c r="C133" s="295"/>
      <c r="D133" s="295"/>
      <c r="E133" s="296"/>
      <c r="G133" s="323"/>
    </row>
    <row r="134" spans="1:7">
      <c r="A134" s="300" t="s">
        <v>411</v>
      </c>
      <c r="B134" s="295">
        <v>93</v>
      </c>
      <c r="C134" s="295">
        <f>+ROUND($D$2*B134,2)</f>
        <v>3.3</v>
      </c>
      <c r="D134" s="295">
        <f>+SUM(B134:C134)</f>
        <v>96.3</v>
      </c>
      <c r="E134" s="296">
        <f t="shared" ref="E134:E136" si="33">D134*(1+$H$5)</f>
        <v>96.563658570017395</v>
      </c>
      <c r="F134" s="326"/>
      <c r="G134" s="324">
        <f>E134+F134</f>
        <v>96.563658570017395</v>
      </c>
    </row>
    <row r="135" spans="1:7">
      <c r="A135" s="300" t="s">
        <v>412</v>
      </c>
      <c r="B135" s="295">
        <v>118.6</v>
      </c>
      <c r="C135" s="295">
        <f>+ROUND($D$2*B135,2)</f>
        <v>4.21</v>
      </c>
      <c r="D135" s="295">
        <f>+SUM(B135:C135)</f>
        <v>122.80999999999999</v>
      </c>
      <c r="E135" s="296">
        <f t="shared" si="33"/>
        <v>123.1462399686795</v>
      </c>
      <c r="F135" s="326"/>
      <c r="G135" s="324">
        <f>E135+F135</f>
        <v>123.1462399686795</v>
      </c>
    </row>
    <row r="136" spans="1:7">
      <c r="A136" s="300" t="s">
        <v>413</v>
      </c>
      <c r="B136" s="295">
        <v>68.5</v>
      </c>
      <c r="C136" s="295">
        <f>+ROUND($D$2*B136,2)</f>
        <v>2.4300000000000002</v>
      </c>
      <c r="D136" s="295">
        <f>+SUM(B136:C136)</f>
        <v>70.930000000000007</v>
      </c>
      <c r="E136" s="296">
        <f t="shared" si="33"/>
        <v>71.124198363149901</v>
      </c>
      <c r="F136" s="326"/>
      <c r="G136" s="324">
        <f>E136+F136</f>
        <v>71.124198363149901</v>
      </c>
    </row>
    <row r="137" spans="1:7">
      <c r="B137" s="295"/>
      <c r="C137" s="295"/>
      <c r="D137" s="295"/>
      <c r="E137" s="296"/>
      <c r="G137" s="323"/>
    </row>
    <row r="138" spans="1:7">
      <c r="A138" s="299" t="s">
        <v>341</v>
      </c>
      <c r="B138" s="295"/>
      <c r="C138" s="295"/>
      <c r="D138" s="295"/>
      <c r="E138" s="296"/>
      <c r="G138" s="323"/>
    </row>
    <row r="139" spans="1:7">
      <c r="A139" s="300" t="s">
        <v>411</v>
      </c>
      <c r="B139" s="295">
        <v>93</v>
      </c>
      <c r="C139" s="295">
        <f>+ROUND($D$2*B139,2)</f>
        <v>3.3</v>
      </c>
      <c r="D139" s="295">
        <f>+SUM(B139:C139)</f>
        <v>96.3</v>
      </c>
      <c r="E139" s="296">
        <f t="shared" ref="E139:E140" si="34">D139*(1+$H$5)</f>
        <v>96.563658570017395</v>
      </c>
      <c r="F139" s="326"/>
      <c r="G139" s="324">
        <f>E139+F139</f>
        <v>96.563658570017395</v>
      </c>
    </row>
    <row r="140" spans="1:7">
      <c r="A140" s="300" t="s">
        <v>412</v>
      </c>
      <c r="B140" s="295">
        <v>118.6</v>
      </c>
      <c r="C140" s="295">
        <f>+ROUND($D$2*B140,2)</f>
        <v>4.21</v>
      </c>
      <c r="D140" s="295">
        <f>+SUM(B140:C140)</f>
        <v>122.80999999999999</v>
      </c>
      <c r="E140" s="296">
        <f t="shared" si="34"/>
        <v>123.1462399686795</v>
      </c>
      <c r="F140" s="326"/>
      <c r="G140" s="324">
        <f>E140+F140</f>
        <v>123.1462399686795</v>
      </c>
    </row>
    <row r="141" spans="1:7">
      <c r="B141" s="295"/>
      <c r="C141" s="295"/>
      <c r="D141" s="295"/>
      <c r="E141" s="296"/>
      <c r="G141" s="323"/>
    </row>
    <row r="142" spans="1:7">
      <c r="A142" s="299" t="s">
        <v>414</v>
      </c>
      <c r="B142" s="295"/>
      <c r="C142" s="295"/>
      <c r="D142" s="295"/>
      <c r="E142" s="296"/>
      <c r="G142" s="323"/>
    </row>
    <row r="143" spans="1:7">
      <c r="A143" s="299" t="s">
        <v>410</v>
      </c>
      <c r="B143" s="295"/>
      <c r="C143" s="295"/>
      <c r="D143" s="295"/>
      <c r="E143" s="296"/>
      <c r="G143" s="323"/>
    </row>
    <row r="144" spans="1:7">
      <c r="A144" s="300" t="s">
        <v>411</v>
      </c>
      <c r="B144" s="295">
        <v>120</v>
      </c>
      <c r="C144" s="295">
        <f>+ROUND($D$2*B144,2)</f>
        <v>4.26</v>
      </c>
      <c r="D144" s="295">
        <f>+SUM(B144:C144)</f>
        <v>124.26</v>
      </c>
      <c r="E144" s="296">
        <f t="shared" ref="E144:E147" si="35">D144*(1+$H$5)</f>
        <v>124.60020990561125</v>
      </c>
      <c r="F144" s="326"/>
      <c r="G144" s="324">
        <f>E144+F144</f>
        <v>124.60020990561125</v>
      </c>
    </row>
    <row r="145" spans="1:12">
      <c r="A145" s="300" t="s">
        <v>415</v>
      </c>
      <c r="B145" s="295">
        <v>38</v>
      </c>
      <c r="C145" s="295">
        <f>+ROUND($D$2*B145,2)</f>
        <v>1.35</v>
      </c>
      <c r="D145" s="295">
        <f>+SUM(B145:C145)</f>
        <v>39.35</v>
      </c>
      <c r="E145" s="296">
        <f t="shared" si="35"/>
        <v>39.457735874664436</v>
      </c>
      <c r="F145" s="326"/>
      <c r="G145" s="324">
        <f>E145+F145</f>
        <v>39.457735874664436</v>
      </c>
    </row>
    <row r="146" spans="1:12">
      <c r="A146" s="300" t="s">
        <v>416</v>
      </c>
      <c r="B146" s="295">
        <v>138.5</v>
      </c>
      <c r="C146" s="295">
        <f>+ROUND($D$2*B146,2)</f>
        <v>4.92</v>
      </c>
      <c r="D146" s="295">
        <f>+SUM(B146:C146)</f>
        <v>143.41999999999999</v>
      </c>
      <c r="E146" s="296">
        <f t="shared" si="35"/>
        <v>143.81266783086079</v>
      </c>
      <c r="F146" s="326"/>
      <c r="G146" s="324">
        <f>E146+F146</f>
        <v>143.81266783086079</v>
      </c>
    </row>
    <row r="147" spans="1:12">
      <c r="A147" s="300" t="s">
        <v>417</v>
      </c>
      <c r="B147" s="295">
        <v>68.5</v>
      </c>
      <c r="C147" s="295">
        <f>+ROUND($D$2*B147,2)</f>
        <v>2.4300000000000002</v>
      </c>
      <c r="D147" s="295">
        <f>+SUM(B147:C147)</f>
        <v>70.930000000000007</v>
      </c>
      <c r="E147" s="296">
        <f t="shared" si="35"/>
        <v>71.124198363149901</v>
      </c>
      <c r="F147" s="326"/>
      <c r="G147" s="324">
        <f>E147+F147</f>
        <v>71.124198363149901</v>
      </c>
    </row>
    <row r="148" spans="1:12">
      <c r="B148" s="295"/>
      <c r="C148" s="295"/>
      <c r="D148" s="295"/>
      <c r="E148" s="296"/>
      <c r="G148" s="323"/>
    </row>
    <row r="149" spans="1:12">
      <c r="A149" s="299" t="s">
        <v>341</v>
      </c>
      <c r="B149" s="295"/>
      <c r="C149" s="295"/>
      <c r="D149" s="295"/>
      <c r="E149" s="296"/>
      <c r="G149" s="323"/>
    </row>
    <row r="150" spans="1:12">
      <c r="A150" s="300" t="s">
        <v>411</v>
      </c>
      <c r="B150" s="295">
        <v>120</v>
      </c>
      <c r="C150" s="295">
        <f>+ROUND($D$2*B150,2)</f>
        <v>4.26</v>
      </c>
      <c r="D150" s="295">
        <f>+SUM(B150:C150)</f>
        <v>124.26</v>
      </c>
      <c r="E150" s="296">
        <f t="shared" ref="E150:E152" si="36">D150*(1+$H$5)</f>
        <v>124.60020990561125</v>
      </c>
      <c r="F150" s="326"/>
      <c r="G150" s="324">
        <f>E150+F150</f>
        <v>124.60020990561125</v>
      </c>
    </row>
    <row r="151" spans="1:12">
      <c r="A151" s="300" t="s">
        <v>415</v>
      </c>
      <c r="B151" s="295">
        <v>38</v>
      </c>
      <c r="C151" s="295">
        <f>+ROUND($D$2*B151,2)</f>
        <v>1.35</v>
      </c>
      <c r="D151" s="295">
        <f>+SUM(B151:C151)</f>
        <v>39.35</v>
      </c>
      <c r="E151" s="296">
        <f t="shared" si="36"/>
        <v>39.457735874664436</v>
      </c>
      <c r="F151" s="326"/>
      <c r="G151" s="324">
        <f>E151+F151</f>
        <v>39.457735874664436</v>
      </c>
    </row>
    <row r="152" spans="1:12">
      <c r="A152" s="300" t="s">
        <v>416</v>
      </c>
      <c r="B152" s="295">
        <v>138.5</v>
      </c>
      <c r="C152" s="295">
        <f>+ROUND($D$2*B152,2)</f>
        <v>4.92</v>
      </c>
      <c r="D152" s="295">
        <f>+SUM(B152:C152)</f>
        <v>143.41999999999999</v>
      </c>
      <c r="E152" s="296">
        <f t="shared" si="36"/>
        <v>143.81266783086079</v>
      </c>
      <c r="F152" s="326"/>
      <c r="G152" s="324">
        <f>E152+F152</f>
        <v>143.81266783086079</v>
      </c>
    </row>
    <row r="153" spans="1:12">
      <c r="B153" s="295"/>
      <c r="C153" s="295"/>
      <c r="D153" s="295"/>
      <c r="E153" s="296"/>
      <c r="G153" s="323"/>
    </row>
    <row r="154" spans="1:12">
      <c r="A154" s="291" t="s">
        <v>418</v>
      </c>
      <c r="B154" s="292"/>
      <c r="C154" s="292"/>
      <c r="D154" s="292"/>
      <c r="E154" s="293"/>
      <c r="G154" s="323"/>
    </row>
    <row r="155" spans="1:12">
      <c r="A155" s="297" t="s">
        <v>419</v>
      </c>
      <c r="B155" s="295"/>
      <c r="C155" s="295"/>
      <c r="D155" s="295"/>
      <c r="E155" s="296"/>
      <c r="G155" s="323"/>
    </row>
    <row r="156" spans="1:12">
      <c r="A156" s="298" t="s">
        <v>350</v>
      </c>
      <c r="B156" s="295">
        <v>5.78</v>
      </c>
      <c r="C156" s="295">
        <f>+ROUND($D$2*B156,2)</f>
        <v>0.21</v>
      </c>
      <c r="D156" s="295">
        <f>+SUM(B156:C156)/4.33</f>
        <v>1.3833718244803694</v>
      </c>
      <c r="E156" s="296">
        <f t="shared" ref="E156:E157" si="37">D156*(1+$H$5)</f>
        <v>1.387159340960586</v>
      </c>
      <c r="F156" s="326"/>
      <c r="G156" s="324">
        <f>E156+F156</f>
        <v>1.387159340960586</v>
      </c>
      <c r="L156" s="278" t="s">
        <v>420</v>
      </c>
    </row>
    <row r="157" spans="1:12">
      <c r="A157" s="298" t="s">
        <v>421</v>
      </c>
      <c r="B157" s="295"/>
      <c r="C157" s="295"/>
      <c r="D157" s="295">
        <f>D156/5</f>
        <v>0.27667436489607389</v>
      </c>
      <c r="E157" s="296">
        <f t="shared" si="37"/>
        <v>0.27743186819211718</v>
      </c>
      <c r="F157" s="326"/>
      <c r="G157" s="324">
        <f>E157+F157</f>
        <v>0.27743186819211718</v>
      </c>
      <c r="H157" s="303"/>
      <c r="L157" s="278" t="s">
        <v>347</v>
      </c>
    </row>
    <row r="158" spans="1:12">
      <c r="A158" s="298"/>
      <c r="B158" s="295"/>
      <c r="C158" s="295"/>
      <c r="D158" s="295"/>
      <c r="E158" s="296"/>
      <c r="G158" s="323"/>
    </row>
    <row r="159" spans="1:12">
      <c r="A159" s="297" t="s">
        <v>422</v>
      </c>
      <c r="B159" s="295"/>
      <c r="C159" s="295"/>
      <c r="D159" s="295"/>
      <c r="E159" s="296"/>
      <c r="G159" s="323"/>
    </row>
    <row r="160" spans="1:12">
      <c r="A160" s="298" t="s">
        <v>350</v>
      </c>
      <c r="B160" s="295">
        <v>0.54</v>
      </c>
      <c r="C160" s="295">
        <f>+ROUND($D$2*B160,2)</f>
        <v>0.02</v>
      </c>
      <c r="D160" s="295">
        <f>+SUM(B160:C160)</f>
        <v>0.56000000000000005</v>
      </c>
      <c r="E160" s="296">
        <f t="shared" ref="E160:E161" si="38">D160*(1+$H$5)</f>
        <v>0.56153321702190806</v>
      </c>
      <c r="F160" s="326"/>
      <c r="G160" s="324">
        <f>E160+F160</f>
        <v>0.56153321702190806</v>
      </c>
    </row>
    <row r="161" spans="1:12">
      <c r="A161" s="298" t="s">
        <v>421</v>
      </c>
      <c r="B161" s="295"/>
      <c r="C161" s="295"/>
      <c r="D161" s="295">
        <f>D160/5</f>
        <v>0.11200000000000002</v>
      </c>
      <c r="E161" s="296">
        <f t="shared" si="38"/>
        <v>0.11230664340438162</v>
      </c>
      <c r="F161" s="326"/>
      <c r="G161" s="324">
        <f>E161+F161</f>
        <v>0.11230664340438162</v>
      </c>
      <c r="H161" s="303"/>
      <c r="L161" s="278" t="s">
        <v>347</v>
      </c>
    </row>
    <row r="162" spans="1:12">
      <c r="B162" s="295"/>
      <c r="C162" s="295"/>
      <c r="D162" s="295"/>
      <c r="E162" s="296"/>
      <c r="G162" s="323"/>
    </row>
    <row r="163" spans="1:12">
      <c r="A163" s="291" t="s">
        <v>423</v>
      </c>
      <c r="B163" s="292"/>
      <c r="C163" s="292"/>
      <c r="D163" s="292"/>
      <c r="E163" s="293"/>
      <c r="G163" s="323"/>
    </row>
    <row r="164" spans="1:12">
      <c r="A164" s="297" t="s">
        <v>424</v>
      </c>
      <c r="B164" s="295"/>
      <c r="C164" s="295"/>
      <c r="D164" s="295"/>
      <c r="E164" s="296"/>
      <c r="G164" s="323"/>
    </row>
    <row r="165" spans="1:12">
      <c r="A165" s="298" t="s">
        <v>345</v>
      </c>
      <c r="B165" s="295">
        <v>26.3</v>
      </c>
      <c r="C165" s="295">
        <f>+ROUND($D$2*B165,2)</f>
        <v>0.93</v>
      </c>
      <c r="D165" s="295">
        <f>+SUM(B165:C165)</f>
        <v>27.23</v>
      </c>
      <c r="E165" s="296">
        <f t="shared" ref="E165:E166" si="39">D165*(1+$H$5)</f>
        <v>27.304552677690278</v>
      </c>
      <c r="F165" s="326"/>
      <c r="G165" s="324">
        <f>E165+F165</f>
        <v>27.304552677690278</v>
      </c>
      <c r="L165" s="303"/>
    </row>
    <row r="166" spans="1:12">
      <c r="A166" s="298" t="s">
        <v>425</v>
      </c>
      <c r="B166" s="295">
        <v>26.3</v>
      </c>
      <c r="C166" s="295">
        <f>+ROUND($D$2*B166,2)</f>
        <v>0.93</v>
      </c>
      <c r="D166" s="295">
        <f>+SUM(B166:C166)</f>
        <v>27.23</v>
      </c>
      <c r="E166" s="296">
        <f t="shared" si="39"/>
        <v>27.304552677690278</v>
      </c>
      <c r="F166" s="326"/>
      <c r="G166" s="324">
        <f>E166+F166</f>
        <v>27.304552677690278</v>
      </c>
    </row>
    <row r="167" spans="1:12">
      <c r="B167" s="295"/>
      <c r="C167" s="295"/>
      <c r="D167" s="295"/>
      <c r="E167" s="296"/>
      <c r="G167" s="323"/>
    </row>
    <row r="168" spans="1:12">
      <c r="A168" s="291" t="s">
        <v>426</v>
      </c>
      <c r="B168" s="292"/>
      <c r="C168" s="292"/>
      <c r="D168" s="292"/>
      <c r="E168" s="293"/>
      <c r="G168" s="323"/>
    </row>
    <row r="169" spans="1:12">
      <c r="A169" s="297" t="s">
        <v>427</v>
      </c>
      <c r="B169" s="295"/>
      <c r="C169" s="295"/>
      <c r="D169" s="295"/>
      <c r="E169" s="296"/>
      <c r="G169" s="323"/>
    </row>
    <row r="170" spans="1:12">
      <c r="A170" s="298" t="s">
        <v>428</v>
      </c>
      <c r="B170" s="295">
        <v>29</v>
      </c>
      <c r="C170" s="295">
        <f>+ROUND($D$2*B170,2)</f>
        <v>1.03</v>
      </c>
      <c r="D170" s="295">
        <f>+SUM(B170:C170)</f>
        <v>30.03</v>
      </c>
      <c r="E170" s="296">
        <f t="shared" ref="E170:E171" si="40">D170*(1+$H$5)</f>
        <v>30.11221876279982</v>
      </c>
      <c r="F170" s="326"/>
      <c r="G170" s="324">
        <f>E170+F170</f>
        <v>30.11221876279982</v>
      </c>
    </row>
    <row r="171" spans="1:12">
      <c r="A171" s="298" t="s">
        <v>429</v>
      </c>
      <c r="B171" s="295">
        <v>78.7</v>
      </c>
      <c r="C171" s="295">
        <f>+ROUND($D$2*B171,2)</f>
        <v>2.8</v>
      </c>
      <c r="D171" s="295">
        <f>+SUM(B171:C171)</f>
        <v>81.5</v>
      </c>
      <c r="E171" s="296">
        <f t="shared" si="40"/>
        <v>81.723137834438404</v>
      </c>
      <c r="F171" s="326"/>
      <c r="G171" s="324">
        <f>E171+F171</f>
        <v>81.723137834438404</v>
      </c>
    </row>
    <row r="172" spans="1:12">
      <c r="A172" s="298"/>
      <c r="B172" s="295"/>
      <c r="C172" s="295"/>
      <c r="D172" s="295"/>
      <c r="E172" s="296"/>
      <c r="G172" s="323"/>
    </row>
    <row r="173" spans="1:12">
      <c r="A173" s="297" t="s">
        <v>430</v>
      </c>
      <c r="B173" s="295"/>
      <c r="C173" s="295"/>
      <c r="D173" s="295"/>
      <c r="E173" s="296"/>
      <c r="G173" s="323"/>
    </row>
    <row r="174" spans="1:12">
      <c r="A174" s="298" t="s">
        <v>428</v>
      </c>
      <c r="B174" s="295">
        <v>27.4</v>
      </c>
      <c r="C174" s="295">
        <f>+ROUND($D$2*B174,2)</f>
        <v>0.97</v>
      </c>
      <c r="D174" s="295">
        <f>+SUM(B174:C174)</f>
        <v>28.369999999999997</v>
      </c>
      <c r="E174" s="296">
        <f t="shared" ref="E174:E175" si="41">D174*(1+$H$5)</f>
        <v>28.447673869484873</v>
      </c>
      <c r="F174" s="326"/>
      <c r="G174" s="324">
        <f>E174+F174</f>
        <v>28.447673869484873</v>
      </c>
    </row>
    <row r="175" spans="1:12">
      <c r="A175" s="298" t="s">
        <v>429</v>
      </c>
      <c r="B175" s="295">
        <v>109.2</v>
      </c>
      <c r="C175" s="295">
        <f>+ROUND($D$2*B175,2)</f>
        <v>3.88</v>
      </c>
      <c r="D175" s="295">
        <f>+SUM(B175:C175)</f>
        <v>113.08</v>
      </c>
      <c r="E175" s="296">
        <f t="shared" si="41"/>
        <v>113.38960032292385</v>
      </c>
      <c r="F175" s="326"/>
      <c r="G175" s="324">
        <f>E175+F175</f>
        <v>113.38960032292385</v>
      </c>
    </row>
    <row r="176" spans="1:12">
      <c r="B176" s="295"/>
      <c r="C176" s="295"/>
      <c r="D176" s="295"/>
      <c r="E176" s="296"/>
      <c r="G176" s="323"/>
    </row>
    <row r="177" spans="1:7">
      <c r="A177" s="291" t="s">
        <v>431</v>
      </c>
      <c r="B177" s="292"/>
      <c r="C177" s="292"/>
      <c r="D177" s="292"/>
      <c r="E177" s="293"/>
      <c r="G177" s="323"/>
    </row>
    <row r="178" spans="1:7">
      <c r="A178" s="297" t="s">
        <v>432</v>
      </c>
      <c r="B178" s="295"/>
      <c r="C178" s="295"/>
      <c r="D178" s="295"/>
      <c r="E178" s="296"/>
      <c r="G178" s="323"/>
    </row>
    <row r="179" spans="1:7">
      <c r="A179" s="298" t="s">
        <v>433</v>
      </c>
      <c r="B179" s="295">
        <v>115</v>
      </c>
      <c r="C179" s="295"/>
      <c r="D179" s="295">
        <f>+SUM(B179:C179)</f>
        <v>115</v>
      </c>
      <c r="E179" s="296">
        <f t="shared" ref="E179:E186" si="42">D179*(1+$H$5)</f>
        <v>115.31485706699897</v>
      </c>
      <c r="F179" s="327">
        <f>G179-E179</f>
        <v>39.685142933001032</v>
      </c>
      <c r="G179" s="378">
        <v>155</v>
      </c>
    </row>
    <row r="180" spans="1:7">
      <c r="A180" s="298" t="s">
        <v>434</v>
      </c>
      <c r="B180" s="295">
        <v>109</v>
      </c>
      <c r="C180" s="295"/>
      <c r="D180" s="295">
        <f t="shared" ref="D180:D186" si="43">+SUM(B180:C180)</f>
        <v>109</v>
      </c>
      <c r="E180" s="296">
        <f t="shared" si="42"/>
        <v>109.29842974176425</v>
      </c>
      <c r="F180" s="327">
        <f t="shared" ref="F180:F186" si="44">G180-E180</f>
        <v>37.701570258235748</v>
      </c>
      <c r="G180" s="378">
        <v>147</v>
      </c>
    </row>
    <row r="181" spans="1:7">
      <c r="A181" s="298" t="s">
        <v>435</v>
      </c>
      <c r="B181" s="295">
        <v>136</v>
      </c>
      <c r="C181" s="295"/>
      <c r="D181" s="295">
        <f t="shared" si="43"/>
        <v>136</v>
      </c>
      <c r="E181" s="296">
        <f t="shared" si="42"/>
        <v>136.37235270532054</v>
      </c>
      <c r="F181" s="327">
        <f t="shared" si="44"/>
        <v>27.627647294679463</v>
      </c>
      <c r="G181" s="378">
        <v>164</v>
      </c>
    </row>
    <row r="182" spans="1:7">
      <c r="A182" s="298" t="s">
        <v>436</v>
      </c>
      <c r="B182" s="295">
        <v>22.5</v>
      </c>
      <c r="C182" s="295"/>
      <c r="D182" s="295">
        <f t="shared" si="43"/>
        <v>22.5</v>
      </c>
      <c r="E182" s="296">
        <f t="shared" si="42"/>
        <v>22.561602469630234</v>
      </c>
      <c r="F182" s="327">
        <f t="shared" si="44"/>
        <v>1.8397530369764326E-2</v>
      </c>
      <c r="G182" s="378">
        <v>22.58</v>
      </c>
    </row>
    <row r="183" spans="1:7">
      <c r="A183" s="298" t="s">
        <v>437</v>
      </c>
      <c r="B183" s="295">
        <v>7.5</v>
      </c>
      <c r="C183" s="295"/>
      <c r="D183" s="295">
        <f t="shared" si="43"/>
        <v>7.5</v>
      </c>
      <c r="E183" s="296">
        <f t="shared" si="42"/>
        <v>7.5205341565434116</v>
      </c>
      <c r="F183" s="327">
        <f t="shared" si="44"/>
        <v>9.4658434565886296E-3</v>
      </c>
      <c r="G183" s="378">
        <v>7.53</v>
      </c>
    </row>
    <row r="184" spans="1:7">
      <c r="A184" s="298" t="s">
        <v>438</v>
      </c>
      <c r="B184" s="295">
        <v>80</v>
      </c>
      <c r="C184" s="295"/>
      <c r="D184" s="295">
        <f t="shared" si="43"/>
        <v>80</v>
      </c>
      <c r="E184" s="296">
        <f t="shared" si="42"/>
        <v>80.219031003129714</v>
      </c>
      <c r="F184" s="327">
        <f t="shared" si="44"/>
        <v>14.780968996870286</v>
      </c>
      <c r="G184" s="378">
        <v>95</v>
      </c>
    </row>
    <row r="185" spans="1:7">
      <c r="A185" s="298" t="s">
        <v>439</v>
      </c>
      <c r="B185" s="295">
        <v>170</v>
      </c>
      <c r="C185" s="295"/>
      <c r="D185" s="295">
        <f t="shared" si="43"/>
        <v>170</v>
      </c>
      <c r="E185" s="296">
        <f t="shared" si="42"/>
        <v>170.46544088165066</v>
      </c>
      <c r="F185" s="327">
        <f t="shared" si="44"/>
        <v>0.13455911834932976</v>
      </c>
      <c r="G185" s="378">
        <v>170.6</v>
      </c>
    </row>
    <row r="186" spans="1:7">
      <c r="A186" s="298" t="s">
        <v>440</v>
      </c>
      <c r="B186" s="295">
        <v>7.24</v>
      </c>
      <c r="C186" s="295"/>
      <c r="D186" s="295">
        <f t="shared" si="43"/>
        <v>7.24</v>
      </c>
      <c r="E186" s="296">
        <f t="shared" si="42"/>
        <v>7.2598223057832403</v>
      </c>
      <c r="F186" s="327">
        <f t="shared" si="44"/>
        <v>-1.9822305783240068E-2</v>
      </c>
      <c r="G186" s="378">
        <f>+D186</f>
        <v>7.24</v>
      </c>
    </row>
    <row r="187" spans="1:7">
      <c r="B187" s="295"/>
      <c r="C187" s="295"/>
      <c r="D187" s="295"/>
      <c r="E187" s="296"/>
      <c r="G187" s="323"/>
    </row>
    <row r="188" spans="1:7">
      <c r="A188" s="291" t="s">
        <v>441</v>
      </c>
      <c r="B188" s="292"/>
      <c r="C188" s="292"/>
      <c r="D188" s="292"/>
      <c r="E188" s="293"/>
      <c r="G188" s="323"/>
    </row>
    <row r="189" spans="1:7">
      <c r="A189" s="297" t="s">
        <v>442</v>
      </c>
      <c r="B189" s="295"/>
      <c r="C189" s="295"/>
      <c r="D189" s="295"/>
      <c r="E189" s="296"/>
      <c r="G189" s="323"/>
    </row>
    <row r="190" spans="1:7">
      <c r="A190" s="299" t="s">
        <v>443</v>
      </c>
      <c r="B190" s="295"/>
      <c r="C190" s="295"/>
      <c r="D190" s="295"/>
      <c r="E190" s="296"/>
      <c r="G190" s="323"/>
    </row>
    <row r="191" spans="1:7">
      <c r="A191" s="300" t="s">
        <v>444</v>
      </c>
      <c r="B191" s="295">
        <v>14.53</v>
      </c>
      <c r="C191" s="295">
        <f>+ROUND($D$2*B191,2)</f>
        <v>0.52</v>
      </c>
      <c r="D191" s="371">
        <v>14.53</v>
      </c>
      <c r="E191" s="296"/>
      <c r="F191" s="326"/>
      <c r="G191" s="324">
        <f>E191+F191</f>
        <v>0</v>
      </c>
    </row>
    <row r="192" spans="1:7">
      <c r="A192" s="300" t="s">
        <v>445</v>
      </c>
      <c r="B192" s="295">
        <v>14.77</v>
      </c>
      <c r="C192" s="295">
        <f>+ROUND($D$2*B192,2)</f>
        <v>0.52</v>
      </c>
      <c r="D192" s="371">
        <v>14.77</v>
      </c>
      <c r="E192" s="296"/>
      <c r="F192" s="326"/>
      <c r="G192" s="324">
        <f>E192+F192</f>
        <v>0</v>
      </c>
    </row>
    <row r="193" spans="1:14">
      <c r="A193" s="300" t="s">
        <v>446</v>
      </c>
      <c r="B193" s="295">
        <v>18.39</v>
      </c>
      <c r="C193" s="295">
        <f>+ROUND($D$2*B193,2)</f>
        <v>0.65</v>
      </c>
      <c r="D193" s="371">
        <v>18.39</v>
      </c>
      <c r="E193" s="296"/>
      <c r="F193" s="326"/>
      <c r="G193" s="324">
        <f>E193+F193</f>
        <v>0</v>
      </c>
    </row>
    <row r="194" spans="1:14">
      <c r="B194" s="295"/>
      <c r="C194" s="295"/>
      <c r="D194" s="371"/>
      <c r="E194" s="296"/>
      <c r="G194" s="323"/>
    </row>
    <row r="195" spans="1:14">
      <c r="A195" s="299" t="s">
        <v>448</v>
      </c>
      <c r="B195" s="295"/>
      <c r="C195" s="295"/>
      <c r="D195" s="295"/>
      <c r="E195" s="296"/>
      <c r="G195" s="323"/>
      <c r="L195" s="278" t="s">
        <v>549</v>
      </c>
      <c r="M195" s="278" t="s">
        <v>550</v>
      </c>
      <c r="N195" s="278" t="s">
        <v>551</v>
      </c>
    </row>
    <row r="196" spans="1:14">
      <c r="A196" s="300" t="s">
        <v>444</v>
      </c>
      <c r="B196" s="295">
        <v>19.59</v>
      </c>
      <c r="C196" s="295">
        <f>+ROUND($D$2*B196,2)</f>
        <v>0.7</v>
      </c>
      <c r="D196" s="295">
        <f>+SUM(B196:C196)</f>
        <v>20.29</v>
      </c>
      <c r="E196" s="296">
        <f t="shared" ref="E196:E198" si="45">D196*(1+$H$5)</f>
        <v>20.345551738168776</v>
      </c>
      <c r="F196" s="304">
        <f>+'Regulated DF Calc'!P49</f>
        <v>2.7380001632766371</v>
      </c>
      <c r="G196" s="324">
        <f>E196+F196</f>
        <v>23.083551901445414</v>
      </c>
      <c r="H196" s="278" t="s">
        <v>580</v>
      </c>
      <c r="L196" s="304">
        <f>($B$196*4.33)+$B$191</f>
        <v>99.354700000000008</v>
      </c>
      <c r="M196" s="304">
        <f>($B$196*8.66)+$B$191</f>
        <v>184.17940000000002</v>
      </c>
      <c r="N196" s="304">
        <f>($B$196*12.99)+$B$191</f>
        <v>269.00409999999999</v>
      </c>
    </row>
    <row r="197" spans="1:14">
      <c r="A197" s="300" t="s">
        <v>445</v>
      </c>
      <c r="B197" s="295">
        <v>29.09</v>
      </c>
      <c r="C197" s="295">
        <f>+ROUND($D$2*B197,2)</f>
        <v>1.03</v>
      </c>
      <c r="D197" s="295">
        <f>+SUM(B197:C197)</f>
        <v>30.12</v>
      </c>
      <c r="E197" s="296">
        <f t="shared" si="45"/>
        <v>30.202465172678341</v>
      </c>
      <c r="F197" s="304">
        <f>+'Regulated DF Calc'!P50</f>
        <v>3.9114288046809098</v>
      </c>
      <c r="G197" s="324">
        <f t="shared" ref="G197:G198" si="46">E197+F197</f>
        <v>34.113893977359254</v>
      </c>
      <c r="H197" s="278" t="s">
        <v>580</v>
      </c>
      <c r="L197" s="304">
        <f>$B$197*4.33+$B$192</f>
        <v>140.72970000000001</v>
      </c>
      <c r="M197" s="304">
        <f>$B$197*8.66+$B$192</f>
        <v>266.68939999999998</v>
      </c>
      <c r="N197" s="304">
        <f>$B$197*12.99+$B$192</f>
        <v>392.64909999999998</v>
      </c>
    </row>
    <row r="198" spans="1:14">
      <c r="A198" s="300" t="s">
        <v>446</v>
      </c>
      <c r="B198" s="295">
        <v>38.14</v>
      </c>
      <c r="C198" s="295">
        <f>+ROUND($D$2*B198,2)</f>
        <v>1.35</v>
      </c>
      <c r="D198" s="295">
        <f>+SUM(B198:C198)</f>
        <v>39.49</v>
      </c>
      <c r="E198" s="296">
        <f t="shared" si="45"/>
        <v>39.598119178919909</v>
      </c>
      <c r="F198" s="304">
        <f>+'Regulated DF Calc'!P64</f>
        <v>5.0692117308664599</v>
      </c>
      <c r="G198" s="324">
        <f t="shared" si="46"/>
        <v>44.667330909786372</v>
      </c>
      <c r="H198" s="278" t="s">
        <v>580</v>
      </c>
      <c r="L198" s="304">
        <f>$B$198*4.33+$B$193</f>
        <v>183.53620000000001</v>
      </c>
      <c r="M198" s="304">
        <f>$B$198*8.66+$B$193</f>
        <v>348.68239999999997</v>
      </c>
      <c r="N198" s="304">
        <f>$B$198*12.99+$B$193</f>
        <v>513.82860000000005</v>
      </c>
    </row>
    <row r="199" spans="1:14">
      <c r="B199" s="295"/>
      <c r="C199" s="295"/>
      <c r="D199" s="295"/>
      <c r="E199" s="296"/>
      <c r="G199" s="323"/>
    </row>
    <row r="200" spans="1:14">
      <c r="A200" s="297" t="s">
        <v>449</v>
      </c>
      <c r="B200" s="295"/>
      <c r="C200" s="295"/>
      <c r="D200" s="295"/>
      <c r="E200" s="296"/>
      <c r="G200" s="323"/>
    </row>
    <row r="201" spans="1:14">
      <c r="A201" s="299" t="s">
        <v>450</v>
      </c>
      <c r="B201" s="295"/>
      <c r="C201" s="295"/>
      <c r="D201" s="295"/>
      <c r="E201" s="296"/>
      <c r="G201" s="323"/>
    </row>
    <row r="202" spans="1:14">
      <c r="A202" s="300" t="s">
        <v>444</v>
      </c>
      <c r="B202" s="295">
        <v>27.38</v>
      </c>
      <c r="C202" s="295">
        <f>+ROUND($D$2*B202,2)</f>
        <v>0.97</v>
      </c>
      <c r="D202" s="295">
        <f>+SUM(B202:C202)</f>
        <v>28.349999999999998</v>
      </c>
      <c r="E202" s="296">
        <f t="shared" ref="E202:E204" si="47">D202*(1+$H$5)</f>
        <v>28.427619111734092</v>
      </c>
      <c r="F202" s="326"/>
      <c r="G202" s="324">
        <f>E202+F202</f>
        <v>28.427619111734092</v>
      </c>
      <c r="M202" s="304"/>
    </row>
    <row r="203" spans="1:14">
      <c r="A203" s="300" t="s">
        <v>445</v>
      </c>
      <c r="B203" s="295">
        <v>27.38</v>
      </c>
      <c r="C203" s="295">
        <f>+ROUND($D$2*B203,2)</f>
        <v>0.97</v>
      </c>
      <c r="D203" s="295">
        <f>+SUM(B203:C203)</f>
        <v>28.349999999999998</v>
      </c>
      <c r="E203" s="296">
        <f t="shared" si="47"/>
        <v>28.427619111734092</v>
      </c>
      <c r="F203" s="326"/>
      <c r="G203" s="324">
        <f>E203+F203</f>
        <v>28.427619111734092</v>
      </c>
    </row>
    <row r="204" spans="1:14">
      <c r="A204" s="300" t="s">
        <v>446</v>
      </c>
      <c r="B204" s="295">
        <v>27.38</v>
      </c>
      <c r="C204" s="295">
        <f>+ROUND($D$2*B204,2)</f>
        <v>0.97</v>
      </c>
      <c r="D204" s="295">
        <f>+SUM(B204:C204)</f>
        <v>28.349999999999998</v>
      </c>
      <c r="E204" s="296">
        <f t="shared" si="47"/>
        <v>28.427619111734092</v>
      </c>
      <c r="F204" s="326"/>
      <c r="G204" s="324">
        <f>E204+F204</f>
        <v>28.427619111734092</v>
      </c>
    </row>
    <row r="205" spans="1:14">
      <c r="B205" s="295"/>
      <c r="C205" s="295"/>
      <c r="D205" s="295"/>
      <c r="E205" s="296"/>
      <c r="G205" s="323"/>
    </row>
    <row r="206" spans="1:14">
      <c r="A206" s="299" t="s">
        <v>451</v>
      </c>
      <c r="B206" s="295"/>
      <c r="C206" s="295"/>
      <c r="D206" s="295"/>
      <c r="E206" s="296"/>
      <c r="G206" s="323"/>
    </row>
    <row r="207" spans="1:14">
      <c r="A207" s="300" t="s">
        <v>444</v>
      </c>
      <c r="B207" s="295">
        <v>22.59</v>
      </c>
      <c r="C207" s="295">
        <f>+ROUND($D$2*B207,2)</f>
        <v>0.8</v>
      </c>
      <c r="D207" s="295">
        <f>+SUM(B207:C207)</f>
        <v>23.39</v>
      </c>
      <c r="E207" s="296">
        <f t="shared" ref="E207:E208" si="48">D207*(1+$H$5)</f>
        <v>23.454039189540055</v>
      </c>
      <c r="F207" s="304">
        <f>+'Regulated DF Calc'!K103</f>
        <v>2.7380001632766375</v>
      </c>
      <c r="G207" s="324">
        <f>E207+F207</f>
        <v>26.192039352816693</v>
      </c>
      <c r="H207" s="278" t="s">
        <v>578</v>
      </c>
    </row>
    <row r="208" spans="1:14">
      <c r="A208" s="300" t="s">
        <v>445</v>
      </c>
      <c r="B208" s="295">
        <v>32.090000000000003</v>
      </c>
      <c r="C208" s="295">
        <f>+ROUND($D$2*B208,2)</f>
        <v>1.1399999999999999</v>
      </c>
      <c r="D208" s="295">
        <f>+SUM(B208:C208)</f>
        <v>33.230000000000004</v>
      </c>
      <c r="E208" s="296">
        <f t="shared" si="48"/>
        <v>33.320980002925012</v>
      </c>
      <c r="F208" s="304">
        <f>+'Regulated DF Calc'!K104</f>
        <v>3.9114288046809094</v>
      </c>
      <c r="G208" s="324">
        <f t="shared" ref="G208:G209" si="49">E208+F208</f>
        <v>37.232408807605921</v>
      </c>
      <c r="H208" s="278" t="s">
        <v>578</v>
      </c>
    </row>
    <row r="209" spans="1:8">
      <c r="A209" s="300" t="s">
        <v>446</v>
      </c>
      <c r="B209" s="295">
        <v>42.14</v>
      </c>
      <c r="C209" s="295">
        <f>+ROUND($D$2*B209,2)</f>
        <v>1.5</v>
      </c>
      <c r="D209" s="295">
        <f>+SUM(B209:C209)</f>
        <v>43.64</v>
      </c>
      <c r="E209" s="296">
        <f>D209*(1+$H$5)</f>
        <v>43.759481412207265</v>
      </c>
      <c r="F209" s="304">
        <f>+'Regulated DF Calc'!K105</f>
        <v>5.069211730866459</v>
      </c>
      <c r="G209" s="324">
        <f t="shared" si="49"/>
        <v>48.828693143073721</v>
      </c>
      <c r="H209" s="278" t="s">
        <v>578</v>
      </c>
    </row>
    <row r="210" spans="1:8">
      <c r="B210" s="295"/>
      <c r="C210" s="295"/>
      <c r="D210" s="295"/>
      <c r="E210" s="296"/>
      <c r="G210" s="324"/>
    </row>
    <row r="211" spans="1:8">
      <c r="A211" s="297"/>
      <c r="B211" s="295"/>
      <c r="C211" s="295"/>
      <c r="D211" s="295"/>
      <c r="E211" s="296"/>
      <c r="G211" s="323"/>
    </row>
    <row r="212" spans="1:8">
      <c r="A212" s="299" t="s">
        <v>443</v>
      </c>
      <c r="B212" s="295"/>
      <c r="C212" s="295"/>
      <c r="D212" s="295"/>
      <c r="E212" s="296"/>
      <c r="G212" s="323"/>
    </row>
    <row r="213" spans="1:8">
      <c r="A213" s="300" t="s">
        <v>444</v>
      </c>
      <c r="B213" s="295"/>
      <c r="C213" s="295"/>
      <c r="D213" s="295">
        <f>D191</f>
        <v>14.53</v>
      </c>
      <c r="E213" s="296"/>
      <c r="F213" s="326"/>
      <c r="G213" s="324">
        <f>E213+F213</f>
        <v>0</v>
      </c>
    </row>
    <row r="214" spans="1:8">
      <c r="A214" s="300" t="s">
        <v>445</v>
      </c>
      <c r="B214" s="295"/>
      <c r="C214" s="295"/>
      <c r="D214" s="295">
        <f>D192</f>
        <v>14.77</v>
      </c>
      <c r="E214" s="296"/>
      <c r="F214" s="326"/>
      <c r="G214" s="324">
        <f>E214+F214</f>
        <v>0</v>
      </c>
    </row>
    <row r="215" spans="1:8">
      <c r="A215" s="300" t="s">
        <v>446</v>
      </c>
      <c r="B215" s="295"/>
      <c r="C215" s="295"/>
      <c r="D215" s="295">
        <f>D193</f>
        <v>18.39</v>
      </c>
      <c r="E215" s="296"/>
      <c r="G215" s="323"/>
    </row>
    <row r="216" spans="1:8">
      <c r="B216" s="295"/>
      <c r="C216" s="295"/>
      <c r="D216" s="295"/>
      <c r="E216" s="296"/>
      <c r="G216" s="323"/>
    </row>
    <row r="217" spans="1:8">
      <c r="A217" s="299" t="s">
        <v>452</v>
      </c>
      <c r="B217" s="295"/>
      <c r="C217" s="295"/>
      <c r="D217" s="295"/>
      <c r="E217" s="296"/>
      <c r="G217" s="323"/>
    </row>
    <row r="218" spans="1:8">
      <c r="A218" s="300" t="s">
        <v>444</v>
      </c>
      <c r="B218" s="295"/>
      <c r="C218" s="295"/>
      <c r="D218" s="295">
        <f>D213/30</f>
        <v>0.48433333333333334</v>
      </c>
      <c r="E218" s="296"/>
      <c r="F218" s="326"/>
      <c r="G218" s="324">
        <f>E218+F218</f>
        <v>0</v>
      </c>
    </row>
    <row r="219" spans="1:8">
      <c r="A219" s="300" t="s">
        <v>445</v>
      </c>
      <c r="B219" s="295"/>
      <c r="C219" s="295"/>
      <c r="D219" s="295">
        <f>D214/30</f>
        <v>0.49233333333333335</v>
      </c>
      <c r="E219" s="296"/>
      <c r="F219" s="326"/>
      <c r="G219" s="324">
        <f>E219+F219</f>
        <v>0</v>
      </c>
    </row>
    <row r="220" spans="1:8">
      <c r="A220" s="300" t="s">
        <v>446</v>
      </c>
      <c r="B220" s="295"/>
      <c r="C220" s="295"/>
      <c r="D220" s="295">
        <f>D215/30</f>
        <v>0.61299999999999999</v>
      </c>
      <c r="E220" s="296"/>
      <c r="F220" s="326"/>
      <c r="G220" s="324">
        <f>E220+F220</f>
        <v>0</v>
      </c>
    </row>
    <row r="221" spans="1:8">
      <c r="A221" s="300"/>
      <c r="B221" s="295"/>
      <c r="C221" s="295"/>
      <c r="D221" s="295"/>
      <c r="E221" s="296"/>
      <c r="G221" s="323"/>
    </row>
    <row r="222" spans="1:8">
      <c r="A222" s="300" t="s">
        <v>453</v>
      </c>
      <c r="B222" s="295"/>
      <c r="C222" s="295"/>
      <c r="D222" s="295">
        <v>1.0900000000000001</v>
      </c>
      <c r="E222" s="296">
        <f t="shared" ref="E222" si="50">D222*(1+$H$5)</f>
        <v>1.0929842974176425</v>
      </c>
      <c r="F222" s="326"/>
      <c r="G222" s="324">
        <f>E222+F222</f>
        <v>1.0929842974176425</v>
      </c>
    </row>
    <row r="223" spans="1:8">
      <c r="B223" s="295"/>
      <c r="C223" s="295"/>
      <c r="D223" s="295"/>
      <c r="E223" s="296"/>
      <c r="G223" s="323"/>
    </row>
    <row r="224" spans="1:8">
      <c r="A224" s="291" t="s">
        <v>454</v>
      </c>
      <c r="B224" s="292"/>
      <c r="C224" s="292"/>
      <c r="D224" s="292"/>
      <c r="E224" s="293"/>
      <c r="F224" s="305"/>
      <c r="G224" s="325"/>
    </row>
    <row r="225" spans="1:14">
      <c r="A225" s="297" t="s">
        <v>455</v>
      </c>
      <c r="B225" s="295"/>
      <c r="C225" s="295"/>
      <c r="D225" s="295"/>
      <c r="E225" s="296"/>
      <c r="F225" s="305"/>
      <c r="G225" s="325"/>
    </row>
    <row r="226" spans="1:14">
      <c r="A226" s="299" t="s">
        <v>456</v>
      </c>
      <c r="B226" s="295"/>
      <c r="C226" s="295"/>
      <c r="D226" s="295"/>
      <c r="E226" s="296"/>
      <c r="F226" s="305"/>
      <c r="G226" s="325"/>
      <c r="N226" s="304">
        <f>+'Rate Sheet'!E69</f>
        <v>18.51054140397218</v>
      </c>
    </row>
    <row r="227" spans="1:14">
      <c r="A227" s="300" t="s">
        <v>457</v>
      </c>
      <c r="B227" s="295">
        <v>3.36</v>
      </c>
      <c r="C227" s="295">
        <f>+ROUND($D$2*B227,2)</f>
        <v>0.12</v>
      </c>
      <c r="D227" s="295">
        <f>+SUM(B227:C227)</f>
        <v>3.48</v>
      </c>
      <c r="E227" s="296">
        <f t="shared" ref="E227:E230" si="51">D227*(1+$H$5)</f>
        <v>3.489527848636143</v>
      </c>
      <c r="F227" s="304">
        <f>+'Regulated DF Calc'!P66</f>
        <v>0.45372574134298549</v>
      </c>
      <c r="G227" s="325">
        <f t="shared" ref="G227:G230" si="52">E227+F227</f>
        <v>3.9432535899791286</v>
      </c>
      <c r="H227" s="278" t="s">
        <v>580</v>
      </c>
      <c r="N227" s="304" t="s">
        <v>552</v>
      </c>
    </row>
    <row r="228" spans="1:14">
      <c r="A228" s="300" t="s">
        <v>386</v>
      </c>
      <c r="B228" s="295">
        <v>3.47</v>
      </c>
      <c r="C228" s="295">
        <f>+ROUND($D$2*B228,2)</f>
        <v>0.12</v>
      </c>
      <c r="D228" s="295">
        <f>+SUM(B228:C228)</f>
        <v>3.5900000000000003</v>
      </c>
      <c r="E228" s="296">
        <f t="shared" si="51"/>
        <v>3.5998290162654465</v>
      </c>
      <c r="F228" s="327">
        <f>+'Regulated DF Calc'!P75</f>
        <v>0.49626252959389044</v>
      </c>
      <c r="G228" s="325">
        <f t="shared" si="52"/>
        <v>4.0960915458593368</v>
      </c>
      <c r="H228" s="278" t="s">
        <v>580</v>
      </c>
    </row>
    <row r="229" spans="1:14">
      <c r="A229" s="300" t="s">
        <v>458</v>
      </c>
      <c r="B229" s="295">
        <v>5.21</v>
      </c>
      <c r="C229" s="295">
        <f>+ROUND($D$2*B229,2)</f>
        <v>0.19</v>
      </c>
      <c r="D229" s="295">
        <f>+SUM(B229:C229)</f>
        <v>5.4</v>
      </c>
      <c r="E229" s="296">
        <f t="shared" si="51"/>
        <v>5.414784592711257</v>
      </c>
      <c r="F229" s="327">
        <f>+'Regulated DF Calc'!K116</f>
        <v>0.90745148268597087</v>
      </c>
      <c r="G229" s="325">
        <f t="shared" si="52"/>
        <v>6.3222360753972282</v>
      </c>
      <c r="H229" s="278" t="s">
        <v>580</v>
      </c>
    </row>
    <row r="230" spans="1:14">
      <c r="A230" s="300" t="s">
        <v>391</v>
      </c>
      <c r="B230" s="295">
        <v>7.85</v>
      </c>
      <c r="C230" s="295">
        <f>+ROUND($D$2*B230,2)</f>
        <v>0.28000000000000003</v>
      </c>
      <c r="D230" s="295">
        <f>+SUM(B230:C230)</f>
        <v>8.129999999999999</v>
      </c>
      <c r="E230" s="296">
        <f t="shared" si="51"/>
        <v>8.1522590256930574</v>
      </c>
      <c r="F230" s="327">
        <f>+'Regulated DF Calc'!K117</f>
        <v>1.3611772240289568</v>
      </c>
      <c r="G230" s="325">
        <f t="shared" si="52"/>
        <v>9.5134362497220142</v>
      </c>
      <c r="H230" s="278" t="s">
        <v>580</v>
      </c>
    </row>
    <row r="231" spans="1:14">
      <c r="A231" s="300"/>
      <c r="B231" s="295"/>
      <c r="C231" s="295"/>
      <c r="D231" s="295"/>
      <c r="E231" s="296"/>
      <c r="F231" s="305"/>
      <c r="G231" s="325"/>
    </row>
    <row r="232" spans="1:14">
      <c r="A232" s="299" t="s">
        <v>341</v>
      </c>
      <c r="B232" s="295"/>
      <c r="C232" s="295"/>
      <c r="D232" s="295"/>
      <c r="E232" s="296"/>
      <c r="F232" s="305"/>
      <c r="G232" s="325"/>
    </row>
    <row r="233" spans="1:14" customFormat="1">
      <c r="A233" s="300" t="s">
        <v>457</v>
      </c>
      <c r="B233" s="295">
        <v>23.87</v>
      </c>
      <c r="C233" s="295"/>
      <c r="D233" s="302">
        <f>D227*4.33</f>
        <v>15.0684</v>
      </c>
      <c r="E233" s="296">
        <f t="shared" ref="E233:E236" si="53">D233*(1+$H$5)</f>
        <v>15.109655584594499</v>
      </c>
      <c r="F233" s="369"/>
      <c r="G233" s="370">
        <f>+G227*4.33</f>
        <v>17.074288044609627</v>
      </c>
      <c r="H233" s="305" t="s">
        <v>578</v>
      </c>
      <c r="L233" t="s">
        <v>459</v>
      </c>
    </row>
    <row r="234" spans="1:14" customFormat="1">
      <c r="A234" s="300" t="s">
        <v>386</v>
      </c>
      <c r="B234" s="295">
        <v>17.829999999999998</v>
      </c>
      <c r="C234" s="295"/>
      <c r="D234" s="302">
        <f>D228*4.33</f>
        <v>15.544700000000002</v>
      </c>
      <c r="E234" s="296">
        <f t="shared" si="53"/>
        <v>15.587259640429385</v>
      </c>
      <c r="F234" s="369"/>
      <c r="G234" s="370">
        <f>+G228*4.33</f>
        <v>17.736076393570929</v>
      </c>
      <c r="H234" s="305" t="s">
        <v>578</v>
      </c>
    </row>
    <row r="235" spans="1:14" customFormat="1">
      <c r="A235" s="300" t="s">
        <v>458</v>
      </c>
      <c r="B235" s="295">
        <v>25.66</v>
      </c>
      <c r="C235" s="295"/>
      <c r="D235" s="302">
        <f>D229*4.33</f>
        <v>23.382000000000001</v>
      </c>
      <c r="E235" s="296">
        <f t="shared" si="53"/>
        <v>23.446017286439741</v>
      </c>
      <c r="F235" s="369"/>
      <c r="G235" s="370">
        <f>+G229*4.33</f>
        <v>27.375282206469997</v>
      </c>
      <c r="H235" s="305" t="s">
        <v>578</v>
      </c>
    </row>
    <row r="236" spans="1:14" customFormat="1">
      <c r="A236" s="300" t="s">
        <v>391</v>
      </c>
      <c r="B236" s="295">
        <v>36.880000000000003</v>
      </c>
      <c r="C236" s="295"/>
      <c r="D236" s="302">
        <f>D230*4.33</f>
        <v>35.2029</v>
      </c>
      <c r="E236" s="296">
        <f t="shared" si="53"/>
        <v>35.299281581250938</v>
      </c>
      <c r="F236" s="369"/>
      <c r="G236" s="370">
        <f>+G230*4.33</f>
        <v>41.193178961296319</v>
      </c>
      <c r="H236" s="305" t="s">
        <v>578</v>
      </c>
    </row>
    <row r="237" spans="1:14">
      <c r="A237" s="300"/>
      <c r="B237" s="295"/>
      <c r="C237" s="295"/>
      <c r="D237" s="295"/>
      <c r="E237" s="296"/>
      <c r="G237" s="323"/>
    </row>
    <row r="238" spans="1:14">
      <c r="A238" s="299" t="s">
        <v>393</v>
      </c>
      <c r="B238" s="295"/>
      <c r="C238" s="295"/>
      <c r="D238" s="295"/>
      <c r="E238" s="296"/>
      <c r="G238" s="323"/>
    </row>
    <row r="239" spans="1:14">
      <c r="A239" s="300" t="s">
        <v>457</v>
      </c>
      <c r="B239" s="295">
        <v>7.55</v>
      </c>
      <c r="C239" s="295">
        <f>+ROUND($D$2*B239,2)</f>
        <v>0.27</v>
      </c>
      <c r="D239" s="295">
        <f>+SUM(B239:C239)</f>
        <v>7.82</v>
      </c>
      <c r="E239" s="296">
        <f t="shared" ref="E239:E242" si="54">D239*(1+$H$5)</f>
        <v>7.8414102805559303</v>
      </c>
      <c r="F239" s="304">
        <f>+'Regulated DF Calc'!K110</f>
        <v>0.45372574134298543</v>
      </c>
      <c r="G239" s="325">
        <f t="shared" ref="G239:G242" si="55">E239+F239</f>
        <v>8.2951360218989159</v>
      </c>
      <c r="H239" s="278" t="s">
        <v>580</v>
      </c>
    </row>
    <row r="240" spans="1:14">
      <c r="A240" s="300" t="s">
        <v>386</v>
      </c>
      <c r="B240" s="295">
        <v>7.47</v>
      </c>
      <c r="C240" s="295">
        <f t="shared" ref="C240:C242" si="56">+ROUND($D$2*B240,2)</f>
        <v>0.27</v>
      </c>
      <c r="D240" s="295">
        <f t="shared" ref="D240:D242" si="57">+SUM(B240:C240)</f>
        <v>7.74</v>
      </c>
      <c r="E240" s="296">
        <f t="shared" si="54"/>
        <v>7.7611912495528008</v>
      </c>
      <c r="F240" s="304">
        <f>+'Regulated DF Calc'!K111</f>
        <v>0.49626252959389044</v>
      </c>
      <c r="G240" s="325">
        <f t="shared" si="55"/>
        <v>8.257453779146692</v>
      </c>
      <c r="H240" s="278" t="s">
        <v>580</v>
      </c>
    </row>
    <row r="241" spans="1:12">
      <c r="A241" s="300" t="s">
        <v>458</v>
      </c>
      <c r="B241" s="295">
        <v>9.2100000000000009</v>
      </c>
      <c r="C241" s="295">
        <f t="shared" si="56"/>
        <v>0.33</v>
      </c>
      <c r="D241" s="295">
        <f t="shared" si="57"/>
        <v>9.5400000000000009</v>
      </c>
      <c r="E241" s="296">
        <f t="shared" si="54"/>
        <v>9.5661194471232207</v>
      </c>
      <c r="F241" s="304">
        <f>+'Regulated DF Calc'!K112</f>
        <v>0.90745148268597087</v>
      </c>
      <c r="G241" s="325">
        <f t="shared" si="55"/>
        <v>10.473570929809192</v>
      </c>
      <c r="H241" s="278" t="s">
        <v>580</v>
      </c>
    </row>
    <row r="242" spans="1:12">
      <c r="A242" s="300" t="s">
        <v>391</v>
      </c>
      <c r="B242" s="295">
        <v>11.85</v>
      </c>
      <c r="C242" s="295">
        <f t="shared" si="56"/>
        <v>0.42</v>
      </c>
      <c r="D242" s="295">
        <f t="shared" si="57"/>
        <v>12.27</v>
      </c>
      <c r="E242" s="296">
        <f t="shared" si="54"/>
        <v>12.303593880105021</v>
      </c>
      <c r="F242" s="304">
        <f>+'Regulated DF Calc'!K113</f>
        <v>1.3611772240289566</v>
      </c>
      <c r="G242" s="325">
        <f t="shared" si="55"/>
        <v>13.664771104133978</v>
      </c>
      <c r="H242" s="278" t="s">
        <v>580</v>
      </c>
    </row>
    <row r="243" spans="1:12">
      <c r="A243" s="300"/>
      <c r="B243" s="295"/>
      <c r="C243" s="295"/>
      <c r="D243" s="295"/>
      <c r="E243" s="296"/>
      <c r="G243" s="323"/>
    </row>
    <row r="244" spans="1:12">
      <c r="A244" s="299" t="s">
        <v>460</v>
      </c>
      <c r="B244" s="295"/>
      <c r="C244" s="295"/>
      <c r="D244" s="295"/>
      <c r="E244" s="296"/>
      <c r="G244" s="323"/>
    </row>
    <row r="245" spans="1:12">
      <c r="A245" s="300" t="s">
        <v>461</v>
      </c>
      <c r="B245" s="295">
        <v>3.36</v>
      </c>
      <c r="C245" s="295">
        <f>+ROUND($D$2*B245,2)</f>
        <v>0.12</v>
      </c>
      <c r="D245" s="295">
        <f>+SUM(B245:C245)</f>
        <v>3.48</v>
      </c>
      <c r="E245" s="296">
        <f t="shared" ref="E245" si="58">D245*(1+$H$5)</f>
        <v>3.489527848636143</v>
      </c>
      <c r="F245" s="304">
        <f>+'Regulated DF Calc'!K114</f>
        <v>0.45372574134298543</v>
      </c>
      <c r="G245" s="325">
        <f t="shared" ref="G245" si="59">E245+F245</f>
        <v>3.9432535899791286</v>
      </c>
      <c r="H245" s="278" t="s">
        <v>578</v>
      </c>
      <c r="L245" s="303"/>
    </row>
    <row r="246" spans="1:12">
      <c r="A246" s="300"/>
      <c r="B246" s="295"/>
      <c r="C246" s="295"/>
      <c r="D246" s="295"/>
      <c r="E246" s="296"/>
      <c r="G246" s="323"/>
    </row>
    <row r="247" spans="1:12">
      <c r="A247" s="299" t="s">
        <v>462</v>
      </c>
      <c r="B247" s="295"/>
      <c r="C247" s="295"/>
      <c r="D247" s="295"/>
      <c r="E247" s="296"/>
      <c r="G247" s="323"/>
    </row>
    <row r="248" spans="1:12">
      <c r="A248" s="300" t="s">
        <v>463</v>
      </c>
      <c r="B248" s="295">
        <v>3.77</v>
      </c>
      <c r="C248" s="295">
        <f>+ROUND($D$2*B248,2)</f>
        <v>0.13</v>
      </c>
      <c r="D248" s="295">
        <f>+SUM(B248:C248)</f>
        <v>3.9</v>
      </c>
      <c r="E248" s="296">
        <f t="shared" ref="E248" si="60">D248*(1+$H$5)</f>
        <v>3.9106777614025736</v>
      </c>
      <c r="F248" s="304">
        <f>+'Regulated DF Calc'!K115</f>
        <v>0.45372574134298543</v>
      </c>
      <c r="G248" s="325">
        <f t="shared" ref="G248" si="61">E248+F248</f>
        <v>4.3644035027455592</v>
      </c>
      <c r="H248" s="278" t="s">
        <v>578</v>
      </c>
    </row>
    <row r="249" spans="1:12">
      <c r="B249" s="295"/>
      <c r="C249" s="295"/>
      <c r="D249" s="295"/>
      <c r="E249" s="296"/>
      <c r="G249" s="323"/>
    </row>
    <row r="250" spans="1:12" hidden="1">
      <c r="A250" s="291" t="s">
        <v>464</v>
      </c>
      <c r="B250" s="292"/>
      <c r="C250" s="292"/>
      <c r="D250" s="292"/>
      <c r="E250" s="293"/>
      <c r="G250" s="323"/>
    </row>
    <row r="251" spans="1:12" hidden="1">
      <c r="A251" s="297" t="s">
        <v>465</v>
      </c>
      <c r="B251" s="295"/>
      <c r="C251" s="295"/>
      <c r="D251" s="295"/>
      <c r="E251" s="296"/>
      <c r="G251" s="323"/>
    </row>
    <row r="252" spans="1:12" hidden="1">
      <c r="A252" s="299" t="s">
        <v>466</v>
      </c>
      <c r="B252" s="295"/>
      <c r="C252" s="295"/>
      <c r="D252" s="295"/>
      <c r="E252" s="296"/>
      <c r="G252" s="323"/>
    </row>
    <row r="253" spans="1:12" hidden="1">
      <c r="A253" s="300" t="s">
        <v>467</v>
      </c>
      <c r="B253" s="295">
        <v>138.25</v>
      </c>
      <c r="C253" s="295">
        <f>+ROUND($D$2*B253,2)</f>
        <v>4.91</v>
      </c>
      <c r="D253" s="295">
        <f>+SUM(B253:C253)</f>
        <v>143.16</v>
      </c>
      <c r="E253" s="296"/>
      <c r="F253" s="326"/>
      <c r="G253" s="324">
        <f>E253+F253</f>
        <v>0</v>
      </c>
    </row>
    <row r="254" spans="1:12" hidden="1">
      <c r="A254" s="300" t="s">
        <v>468</v>
      </c>
      <c r="B254" s="295">
        <v>146.22</v>
      </c>
      <c r="C254" s="295">
        <f>+ROUND($D$2*B254,2)</f>
        <v>5.19</v>
      </c>
      <c r="D254" s="295">
        <f>+SUM(B254:C254)</f>
        <v>151.41</v>
      </c>
      <c r="E254" s="296"/>
      <c r="F254" s="326"/>
      <c r="G254" s="324">
        <f>E254+F254</f>
        <v>0</v>
      </c>
    </row>
    <row r="255" spans="1:12" hidden="1">
      <c r="A255" s="300" t="s">
        <v>469</v>
      </c>
      <c r="B255" s="295">
        <v>146.22</v>
      </c>
      <c r="C255" s="295">
        <f>+ROUND($D$2*B255,2)</f>
        <v>5.19</v>
      </c>
      <c r="D255" s="295">
        <f>+SUM(B255:C255)</f>
        <v>151.41</v>
      </c>
      <c r="E255" s="296"/>
      <c r="F255" s="326"/>
      <c r="G255" s="324">
        <f>E255+F255</f>
        <v>0</v>
      </c>
    </row>
    <row r="256" spans="1:12" hidden="1">
      <c r="B256" s="295"/>
      <c r="C256" s="295"/>
      <c r="D256" s="295"/>
      <c r="E256" s="296"/>
      <c r="G256" s="323"/>
    </row>
    <row r="257" spans="1:7" hidden="1">
      <c r="A257" s="299" t="s">
        <v>470</v>
      </c>
      <c r="B257" s="295"/>
      <c r="C257" s="295"/>
      <c r="D257" s="295"/>
      <c r="E257" s="296"/>
      <c r="G257" s="323"/>
    </row>
    <row r="258" spans="1:7" hidden="1">
      <c r="A258" s="300" t="s">
        <v>467</v>
      </c>
      <c r="B258" s="295">
        <v>118.2</v>
      </c>
      <c r="C258" s="295">
        <f>+ROUND($D$2*B258,2)</f>
        <v>4.2</v>
      </c>
      <c r="D258" s="295">
        <f>+SUM(B258:C258)</f>
        <v>122.4</v>
      </c>
      <c r="E258" s="296">
        <f t="shared" ref="E258:E260" si="62">D258*(1+$H$5)</f>
        <v>122.73511743478848</v>
      </c>
      <c r="F258" s="326"/>
      <c r="G258" s="324">
        <f>E258+F258</f>
        <v>122.73511743478848</v>
      </c>
    </row>
    <row r="259" spans="1:7" hidden="1">
      <c r="A259" s="300" t="s">
        <v>468</v>
      </c>
      <c r="B259" s="295">
        <v>150</v>
      </c>
      <c r="C259" s="295">
        <f>+ROUND($D$2*B259,2)</f>
        <v>5.33</v>
      </c>
      <c r="D259" s="295">
        <f>+SUM(B259:C259)</f>
        <v>155.33000000000001</v>
      </c>
      <c r="E259" s="296">
        <f t="shared" si="62"/>
        <v>155.75527607145176</v>
      </c>
      <c r="F259" s="326"/>
      <c r="G259" s="324">
        <f>E259+F259</f>
        <v>155.75527607145176</v>
      </c>
    </row>
    <row r="260" spans="1:7" hidden="1">
      <c r="A260" s="300" t="s">
        <v>469</v>
      </c>
      <c r="B260" s="295">
        <v>150</v>
      </c>
      <c r="C260" s="295">
        <f>+ROUND($D$2*B260,2)</f>
        <v>5.33</v>
      </c>
      <c r="D260" s="295">
        <f>+SUM(B260:C260)</f>
        <v>155.33000000000001</v>
      </c>
      <c r="E260" s="296">
        <f t="shared" si="62"/>
        <v>155.75527607145176</v>
      </c>
      <c r="F260" s="326"/>
      <c r="G260" s="324">
        <f>E260+F260</f>
        <v>155.75527607145176</v>
      </c>
    </row>
    <row r="261" spans="1:7" hidden="1">
      <c r="B261" s="295"/>
      <c r="C261" s="295"/>
      <c r="D261" s="295"/>
      <c r="E261" s="296"/>
      <c r="G261" s="323"/>
    </row>
    <row r="262" spans="1:7" hidden="1">
      <c r="A262" s="299" t="s">
        <v>471</v>
      </c>
      <c r="B262" s="295"/>
      <c r="C262" s="295"/>
      <c r="D262" s="295"/>
      <c r="E262" s="296"/>
      <c r="G262" s="323"/>
    </row>
    <row r="263" spans="1:7" hidden="1">
      <c r="A263" s="300" t="s">
        <v>467</v>
      </c>
      <c r="B263" s="295">
        <v>118.2</v>
      </c>
      <c r="C263" s="295">
        <f>+ROUND($D$2*B263,2)</f>
        <v>4.2</v>
      </c>
      <c r="D263" s="295">
        <f>+SUM(B263:C263)</f>
        <v>122.4</v>
      </c>
      <c r="E263" s="296">
        <f t="shared" ref="E263:E265" si="63">D263*(1+$H$5)</f>
        <v>122.73511743478848</v>
      </c>
      <c r="F263" s="326"/>
      <c r="G263" s="324">
        <f>E263+F263</f>
        <v>122.73511743478848</v>
      </c>
    </row>
    <row r="264" spans="1:7" hidden="1">
      <c r="A264" s="300" t="s">
        <v>468</v>
      </c>
      <c r="B264" s="295">
        <v>150</v>
      </c>
      <c r="C264" s="295">
        <f>+ROUND($D$2*B264,2)</f>
        <v>5.33</v>
      </c>
      <c r="D264" s="295">
        <f>+SUM(B264:C264)</f>
        <v>155.33000000000001</v>
      </c>
      <c r="E264" s="296">
        <f t="shared" si="63"/>
        <v>155.75527607145176</v>
      </c>
      <c r="F264" s="326"/>
      <c r="G264" s="324">
        <f>E264+F264</f>
        <v>155.75527607145176</v>
      </c>
    </row>
    <row r="265" spans="1:7" hidden="1">
      <c r="A265" s="300" t="s">
        <v>469</v>
      </c>
      <c r="B265" s="295">
        <v>150</v>
      </c>
      <c r="C265" s="295">
        <f>+ROUND($D$2*B265,2)</f>
        <v>5.33</v>
      </c>
      <c r="D265" s="295">
        <f>+SUM(B265:C265)</f>
        <v>155.33000000000001</v>
      </c>
      <c r="E265" s="296">
        <f t="shared" si="63"/>
        <v>155.75527607145176</v>
      </c>
      <c r="F265" s="326"/>
      <c r="G265" s="324">
        <f>E265+F265</f>
        <v>155.75527607145176</v>
      </c>
    </row>
    <row r="266" spans="1:7" hidden="1">
      <c r="A266" s="300"/>
      <c r="B266" s="295"/>
      <c r="C266" s="295"/>
      <c r="D266" s="295"/>
      <c r="E266" s="296"/>
      <c r="G266" s="323"/>
    </row>
    <row r="267" spans="1:7" hidden="1">
      <c r="A267" s="299" t="s">
        <v>472</v>
      </c>
      <c r="B267" s="295"/>
      <c r="C267" s="295"/>
      <c r="D267" s="295"/>
      <c r="E267" s="296"/>
      <c r="G267" s="323"/>
    </row>
    <row r="268" spans="1:7" hidden="1">
      <c r="A268" s="300" t="s">
        <v>467</v>
      </c>
      <c r="B268" s="295">
        <v>138.25</v>
      </c>
      <c r="C268" s="295">
        <f>+ROUND($D$2*B268,2)</f>
        <v>4.91</v>
      </c>
      <c r="D268" s="295">
        <f>+SUM(B268:C268)</f>
        <v>143.16</v>
      </c>
      <c r="E268" s="296"/>
      <c r="F268" s="326"/>
      <c r="G268" s="324">
        <f>E268+F268</f>
        <v>0</v>
      </c>
    </row>
    <row r="269" spans="1:7" hidden="1">
      <c r="A269" s="300" t="s">
        <v>468</v>
      </c>
      <c r="B269" s="295">
        <v>146.22</v>
      </c>
      <c r="C269" s="295">
        <f>+ROUND($D$2*B269,2)</f>
        <v>5.19</v>
      </c>
      <c r="D269" s="295">
        <f>+SUM(B269:C269)</f>
        <v>151.41</v>
      </c>
      <c r="E269" s="296"/>
      <c r="F269" s="326"/>
      <c r="G269" s="324">
        <f>E269+F269</f>
        <v>0</v>
      </c>
    </row>
    <row r="270" spans="1:7" hidden="1">
      <c r="A270" s="300" t="s">
        <v>469</v>
      </c>
      <c r="B270" s="295">
        <v>146.22</v>
      </c>
      <c r="C270" s="295">
        <f>+ROUND($D$2*B270,2)</f>
        <v>5.19</v>
      </c>
      <c r="D270" s="295">
        <f>+SUM(B270:C270)</f>
        <v>151.41</v>
      </c>
      <c r="E270" s="296"/>
      <c r="F270" s="326"/>
      <c r="G270" s="324">
        <f>E270+F270</f>
        <v>0</v>
      </c>
    </row>
    <row r="271" spans="1:7" hidden="1">
      <c r="B271" s="295"/>
      <c r="C271" s="295"/>
      <c r="D271" s="295"/>
      <c r="E271" s="296"/>
      <c r="G271" s="323"/>
    </row>
    <row r="272" spans="1:7" hidden="1">
      <c r="A272" s="299" t="s">
        <v>473</v>
      </c>
      <c r="B272" s="295"/>
      <c r="C272" s="295"/>
      <c r="D272" s="295"/>
      <c r="E272" s="296"/>
      <c r="G272" s="323"/>
    </row>
    <row r="273" spans="1:7" hidden="1">
      <c r="A273" s="300" t="s">
        <v>467</v>
      </c>
      <c r="B273" s="295">
        <v>162.19999999999999</v>
      </c>
      <c r="C273" s="295">
        <f>+ROUND($D$2*B273,2)</f>
        <v>5.76</v>
      </c>
      <c r="D273" s="295">
        <f>+SUM(B273:C273)</f>
        <v>167.95999999999998</v>
      </c>
      <c r="E273" s="296">
        <f t="shared" ref="E273:E275" si="64">D273*(1+$H$5)</f>
        <v>168.41985559107084</v>
      </c>
      <c r="F273" s="326"/>
      <c r="G273" s="324">
        <f>E273+F273</f>
        <v>168.41985559107084</v>
      </c>
    </row>
    <row r="274" spans="1:7" hidden="1">
      <c r="A274" s="300" t="s">
        <v>468</v>
      </c>
      <c r="B274" s="295">
        <v>194.65</v>
      </c>
      <c r="C274" s="295">
        <f>+ROUND($D$2*B274,2)</f>
        <v>6.91</v>
      </c>
      <c r="D274" s="295">
        <f>+SUM(B274:C274)</f>
        <v>201.56</v>
      </c>
      <c r="E274" s="296">
        <f t="shared" si="64"/>
        <v>202.11184861238533</v>
      </c>
      <c r="F274" s="326"/>
      <c r="G274" s="324">
        <f>E274+F274</f>
        <v>202.11184861238533</v>
      </c>
    </row>
    <row r="275" spans="1:7" hidden="1">
      <c r="A275" s="300" t="s">
        <v>469</v>
      </c>
      <c r="B275" s="295">
        <v>194.65</v>
      </c>
      <c r="C275" s="295">
        <f>+ROUND($D$2*B275,2)</f>
        <v>6.91</v>
      </c>
      <c r="D275" s="295">
        <f>+SUM(B275:C275)</f>
        <v>201.56</v>
      </c>
      <c r="E275" s="296">
        <f t="shared" si="64"/>
        <v>202.11184861238533</v>
      </c>
      <c r="F275" s="326"/>
      <c r="G275" s="324">
        <f>E275+F275</f>
        <v>202.11184861238533</v>
      </c>
    </row>
    <row r="276" spans="1:7" hidden="1">
      <c r="B276" s="295"/>
      <c r="C276" s="295"/>
      <c r="D276" s="295"/>
      <c r="E276" s="296"/>
      <c r="G276" s="323"/>
    </row>
    <row r="277" spans="1:7" hidden="1">
      <c r="A277" s="299" t="s">
        <v>474</v>
      </c>
      <c r="B277" s="295"/>
      <c r="C277" s="295"/>
      <c r="D277" s="295"/>
      <c r="E277" s="296"/>
      <c r="G277" s="323"/>
    </row>
    <row r="278" spans="1:7" hidden="1">
      <c r="A278" s="300" t="s">
        <v>467</v>
      </c>
      <c r="B278" s="295">
        <v>162.19999999999999</v>
      </c>
      <c r="C278" s="295">
        <f>+ROUND($D$2*B278,2)</f>
        <v>5.76</v>
      </c>
      <c r="D278" s="295">
        <f>+SUM(B278:C278)</f>
        <v>167.95999999999998</v>
      </c>
      <c r="E278" s="296">
        <f t="shared" ref="E278:E280" si="65">D278*(1+$H$5)</f>
        <v>168.41985559107084</v>
      </c>
      <c r="F278" s="326"/>
      <c r="G278" s="324">
        <f>E278+F278</f>
        <v>168.41985559107084</v>
      </c>
    </row>
    <row r="279" spans="1:7" hidden="1">
      <c r="A279" s="300" t="s">
        <v>468</v>
      </c>
      <c r="B279" s="295">
        <v>194.65</v>
      </c>
      <c r="C279" s="295">
        <f>+ROUND($D$2*B279,2)</f>
        <v>6.91</v>
      </c>
      <c r="D279" s="295">
        <f>+SUM(B279:C279)</f>
        <v>201.56</v>
      </c>
      <c r="E279" s="296">
        <f t="shared" si="65"/>
        <v>202.11184861238533</v>
      </c>
      <c r="F279" s="326"/>
      <c r="G279" s="324">
        <f>E279+F279</f>
        <v>202.11184861238533</v>
      </c>
    </row>
    <row r="280" spans="1:7" hidden="1">
      <c r="A280" s="300" t="s">
        <v>469</v>
      </c>
      <c r="B280" s="295">
        <v>194.65</v>
      </c>
      <c r="C280" s="295">
        <f>+ROUND($D$2*B280,2)</f>
        <v>6.91</v>
      </c>
      <c r="D280" s="295">
        <f>+SUM(B280:C280)</f>
        <v>201.56</v>
      </c>
      <c r="E280" s="296">
        <f t="shared" si="65"/>
        <v>202.11184861238533</v>
      </c>
      <c r="F280" s="326"/>
      <c r="G280" s="324">
        <f>E280+F280</f>
        <v>202.11184861238533</v>
      </c>
    </row>
    <row r="281" spans="1:7" hidden="1">
      <c r="A281" s="300"/>
      <c r="B281" s="295"/>
      <c r="C281" s="295"/>
      <c r="D281" s="295"/>
      <c r="E281" s="296"/>
      <c r="G281" s="323"/>
    </row>
    <row r="282" spans="1:7" hidden="1">
      <c r="A282" s="297" t="s">
        <v>449</v>
      </c>
      <c r="B282" s="295"/>
      <c r="C282" s="295"/>
      <c r="D282" s="295"/>
      <c r="E282" s="296"/>
      <c r="G282" s="323"/>
    </row>
    <row r="283" spans="1:7" hidden="1">
      <c r="A283" s="299" t="s">
        <v>475</v>
      </c>
      <c r="B283" s="295"/>
      <c r="C283" s="295"/>
      <c r="D283" s="295"/>
      <c r="E283" s="296"/>
      <c r="G283" s="323"/>
    </row>
    <row r="284" spans="1:7" hidden="1">
      <c r="A284" s="300" t="s">
        <v>467</v>
      </c>
      <c r="B284" s="295">
        <v>109.2</v>
      </c>
      <c r="C284" s="295">
        <f>+ROUND($D$2*B284,2)</f>
        <v>3.88</v>
      </c>
      <c r="D284" s="295">
        <f>+SUM(B284:C284)</f>
        <v>113.08</v>
      </c>
      <c r="E284" s="296">
        <f t="shared" ref="E284:E286" si="66">D284*(1+$H$5)</f>
        <v>113.38960032292385</v>
      </c>
      <c r="F284" s="326"/>
      <c r="G284" s="324">
        <f>E284+F284</f>
        <v>113.38960032292385</v>
      </c>
    </row>
    <row r="285" spans="1:7" hidden="1">
      <c r="A285" s="300" t="s">
        <v>468</v>
      </c>
      <c r="B285" s="295">
        <v>109.2</v>
      </c>
      <c r="C285" s="295">
        <f>+ROUND($D$2*B285,2)</f>
        <v>3.88</v>
      </c>
      <c r="D285" s="295">
        <f>+SUM(B285:C285)</f>
        <v>113.08</v>
      </c>
      <c r="E285" s="296">
        <f t="shared" si="66"/>
        <v>113.38960032292385</v>
      </c>
      <c r="F285" s="326"/>
      <c r="G285" s="324">
        <f>E285+F285</f>
        <v>113.38960032292385</v>
      </c>
    </row>
    <row r="286" spans="1:7" hidden="1">
      <c r="A286" s="300" t="s">
        <v>469</v>
      </c>
      <c r="B286" s="295">
        <v>109.2</v>
      </c>
      <c r="C286" s="295">
        <f>+ROUND($D$2*B286,2)</f>
        <v>3.88</v>
      </c>
      <c r="D286" s="295">
        <f>+SUM(B286:C286)</f>
        <v>113.08</v>
      </c>
      <c r="E286" s="296">
        <f t="shared" si="66"/>
        <v>113.38960032292385</v>
      </c>
      <c r="F286" s="326"/>
      <c r="G286" s="324">
        <f>E286+F286</f>
        <v>113.38960032292385</v>
      </c>
    </row>
    <row r="287" spans="1:7" hidden="1">
      <c r="B287" s="295"/>
      <c r="C287" s="295"/>
      <c r="D287" s="295"/>
      <c r="E287" s="296"/>
      <c r="G287" s="323"/>
    </row>
    <row r="288" spans="1:7" hidden="1">
      <c r="A288" s="299" t="s">
        <v>476</v>
      </c>
      <c r="B288" s="295"/>
      <c r="C288" s="295"/>
      <c r="D288" s="295"/>
      <c r="E288" s="296"/>
      <c r="G288" s="323"/>
    </row>
    <row r="289" spans="1:7" hidden="1">
      <c r="A289" s="300" t="s">
        <v>467</v>
      </c>
      <c r="B289" s="295">
        <v>118.2</v>
      </c>
      <c r="C289" s="295">
        <f>+ROUND($D$2*B289,2)</f>
        <v>4.2</v>
      </c>
      <c r="D289" s="295">
        <f>+SUM(B289:C289)</f>
        <v>122.4</v>
      </c>
      <c r="E289" s="296">
        <f t="shared" ref="E289:E291" si="67">D289*(1+$H$5)</f>
        <v>122.73511743478848</v>
      </c>
      <c r="F289" s="326"/>
      <c r="G289" s="324">
        <f>E289+F289</f>
        <v>122.73511743478848</v>
      </c>
    </row>
    <row r="290" spans="1:7" hidden="1">
      <c r="A290" s="300" t="s">
        <v>468</v>
      </c>
      <c r="B290" s="295">
        <v>150</v>
      </c>
      <c r="C290" s="295">
        <f>+ROUND($D$2*B290,2)</f>
        <v>5.33</v>
      </c>
      <c r="D290" s="295">
        <f>+SUM(B290:C290)</f>
        <v>155.33000000000001</v>
      </c>
      <c r="E290" s="296">
        <f t="shared" si="67"/>
        <v>155.75527607145176</v>
      </c>
      <c r="F290" s="326"/>
      <c r="G290" s="324">
        <f>E290+F290</f>
        <v>155.75527607145176</v>
      </c>
    </row>
    <row r="291" spans="1:7" hidden="1">
      <c r="A291" s="300" t="s">
        <v>469</v>
      </c>
      <c r="B291" s="295">
        <v>150</v>
      </c>
      <c r="C291" s="295">
        <f>+ROUND($D$2*B291,2)</f>
        <v>5.33</v>
      </c>
      <c r="D291" s="295">
        <f>+SUM(B291:C291)</f>
        <v>155.33000000000001</v>
      </c>
      <c r="E291" s="296">
        <f t="shared" si="67"/>
        <v>155.75527607145176</v>
      </c>
      <c r="F291" s="326"/>
      <c r="G291" s="324">
        <f>E291+F291</f>
        <v>155.75527607145176</v>
      </c>
    </row>
    <row r="292" spans="1:7" hidden="1">
      <c r="A292" s="300"/>
      <c r="B292" s="295"/>
      <c r="C292" s="295"/>
      <c r="D292" s="295"/>
      <c r="E292" s="296"/>
      <c r="G292" s="323"/>
    </row>
    <row r="293" spans="1:7" hidden="1">
      <c r="A293" s="299" t="s">
        <v>477</v>
      </c>
      <c r="B293" s="295"/>
      <c r="C293" s="295"/>
      <c r="D293" s="295"/>
      <c r="E293" s="296"/>
      <c r="G293" s="323"/>
    </row>
    <row r="294" spans="1:7" hidden="1">
      <c r="A294" s="300" t="s">
        <v>467</v>
      </c>
      <c r="B294" s="295">
        <v>109.2</v>
      </c>
      <c r="C294" s="295">
        <f>+ROUND($D$2*B294,2)</f>
        <v>3.88</v>
      </c>
      <c r="D294" s="295">
        <f>+SUM(B294:C294)</f>
        <v>113.08</v>
      </c>
      <c r="E294" s="296">
        <f t="shared" ref="E294:E296" si="68">D294*(1+$H$5)</f>
        <v>113.38960032292385</v>
      </c>
      <c r="F294" s="326"/>
      <c r="G294" s="324">
        <f>E294+F294</f>
        <v>113.38960032292385</v>
      </c>
    </row>
    <row r="295" spans="1:7" hidden="1">
      <c r="A295" s="300" t="s">
        <v>468</v>
      </c>
      <c r="B295" s="295">
        <v>109.2</v>
      </c>
      <c r="C295" s="295">
        <f>+ROUND($D$2*B295,2)</f>
        <v>3.88</v>
      </c>
      <c r="D295" s="295">
        <f>+SUM(B295:C295)</f>
        <v>113.08</v>
      </c>
      <c r="E295" s="296">
        <f t="shared" si="68"/>
        <v>113.38960032292385</v>
      </c>
      <c r="F295" s="326"/>
      <c r="G295" s="324">
        <f>E295+F295</f>
        <v>113.38960032292385</v>
      </c>
    </row>
    <row r="296" spans="1:7" hidden="1">
      <c r="A296" s="300" t="s">
        <v>469</v>
      </c>
      <c r="B296" s="295">
        <v>109.2</v>
      </c>
      <c r="C296" s="295">
        <f>+ROUND($D$2*B296,2)</f>
        <v>3.88</v>
      </c>
      <c r="D296" s="295">
        <f>+SUM(B296:C296)</f>
        <v>113.08</v>
      </c>
      <c r="E296" s="296">
        <f t="shared" si="68"/>
        <v>113.38960032292385</v>
      </c>
      <c r="F296" s="326"/>
      <c r="G296" s="324">
        <f>E296+F296</f>
        <v>113.38960032292385</v>
      </c>
    </row>
    <row r="297" spans="1:7" hidden="1">
      <c r="B297" s="295"/>
      <c r="C297" s="295"/>
      <c r="D297" s="295"/>
      <c r="E297" s="296"/>
      <c r="G297" s="323"/>
    </row>
    <row r="298" spans="1:7" hidden="1">
      <c r="A298" s="299" t="s">
        <v>478</v>
      </c>
      <c r="B298" s="295"/>
      <c r="C298" s="295"/>
      <c r="D298" s="295"/>
      <c r="E298" s="296"/>
      <c r="G298" s="323"/>
    </row>
    <row r="299" spans="1:7" hidden="1">
      <c r="A299" s="300" t="s">
        <v>467</v>
      </c>
      <c r="B299" s="295">
        <v>162.19999999999999</v>
      </c>
      <c r="C299" s="295">
        <f>+ROUND($D$2*B299,2)</f>
        <v>5.76</v>
      </c>
      <c r="D299" s="295">
        <f>+SUM(B299:C299)</f>
        <v>167.95999999999998</v>
      </c>
      <c r="E299" s="296">
        <f t="shared" ref="E299:E301" si="69">D299*(1+$H$5)</f>
        <v>168.41985559107084</v>
      </c>
      <c r="F299" s="326"/>
      <c r="G299" s="324">
        <f>E299+F299</f>
        <v>168.41985559107084</v>
      </c>
    </row>
    <row r="300" spans="1:7" hidden="1">
      <c r="A300" s="300" t="s">
        <v>468</v>
      </c>
      <c r="B300" s="295">
        <v>194.65</v>
      </c>
      <c r="C300" s="295">
        <f>+ROUND($D$2*B300,2)</f>
        <v>6.91</v>
      </c>
      <c r="D300" s="295">
        <f>+SUM(B300:C300)</f>
        <v>201.56</v>
      </c>
      <c r="E300" s="296">
        <f t="shared" si="69"/>
        <v>202.11184861238533</v>
      </c>
      <c r="F300" s="326"/>
      <c r="G300" s="324">
        <f>E300+F300</f>
        <v>202.11184861238533</v>
      </c>
    </row>
    <row r="301" spans="1:7" hidden="1">
      <c r="A301" s="300" t="s">
        <v>469</v>
      </c>
      <c r="B301" s="295">
        <v>194.65</v>
      </c>
      <c r="C301" s="295">
        <f>+ROUND($D$2*B301,2)</f>
        <v>6.91</v>
      </c>
      <c r="D301" s="295">
        <f>+SUM(B301:C301)</f>
        <v>201.56</v>
      </c>
      <c r="E301" s="296">
        <f t="shared" si="69"/>
        <v>202.11184861238533</v>
      </c>
      <c r="F301" s="326"/>
      <c r="G301" s="324">
        <f>E301+F301</f>
        <v>202.11184861238533</v>
      </c>
    </row>
    <row r="302" spans="1:7" hidden="1">
      <c r="A302" s="300"/>
      <c r="B302" s="295"/>
      <c r="C302" s="295"/>
      <c r="D302" s="295"/>
      <c r="E302" s="296"/>
      <c r="G302" s="323"/>
    </row>
    <row r="303" spans="1:7" hidden="1">
      <c r="A303" s="299" t="s">
        <v>479</v>
      </c>
      <c r="B303" s="295"/>
      <c r="C303" s="295"/>
      <c r="D303" s="295"/>
      <c r="E303" s="296"/>
      <c r="G303" s="323"/>
    </row>
    <row r="304" spans="1:7" hidden="1">
      <c r="A304" s="300" t="s">
        <v>467</v>
      </c>
      <c r="B304" s="295">
        <v>5.99</v>
      </c>
      <c r="C304" s="295">
        <f>+ROUND($D$2*B304,2)</f>
        <v>0.21</v>
      </c>
      <c r="D304" s="295">
        <f>+SUM(B304:C304)</f>
        <v>6.2</v>
      </c>
      <c r="E304" s="296"/>
      <c r="F304" s="326"/>
      <c r="G304" s="324">
        <f>E304+F304</f>
        <v>0</v>
      </c>
    </row>
    <row r="305" spans="1:12" hidden="1">
      <c r="A305" s="300" t="s">
        <v>468</v>
      </c>
      <c r="B305" s="295">
        <v>5.99</v>
      </c>
      <c r="C305" s="295">
        <f>+ROUND($D$2*B305,2)</f>
        <v>0.21</v>
      </c>
      <c r="D305" s="295">
        <f>+SUM(B305:C305)</f>
        <v>6.2</v>
      </c>
      <c r="E305" s="296"/>
      <c r="F305" s="326"/>
      <c r="G305" s="324">
        <f>E305+F305</f>
        <v>0</v>
      </c>
    </row>
    <row r="306" spans="1:12" hidden="1">
      <c r="A306" s="300" t="s">
        <v>469</v>
      </c>
      <c r="B306" s="295">
        <v>5.99</v>
      </c>
      <c r="C306" s="295">
        <f>+ROUND($D$2*B306,2)</f>
        <v>0.21</v>
      </c>
      <c r="D306" s="295">
        <f>+SUM(B306:C306)</f>
        <v>6.2</v>
      </c>
      <c r="E306" s="296"/>
      <c r="F306" s="326"/>
      <c r="G306" s="324">
        <f>E306+F306</f>
        <v>0</v>
      </c>
    </row>
    <row r="307" spans="1:12" hidden="1">
      <c r="A307" s="300"/>
      <c r="B307" s="295"/>
      <c r="C307" s="295"/>
      <c r="D307" s="295"/>
      <c r="E307" s="296"/>
      <c r="G307" s="323"/>
    </row>
    <row r="308" spans="1:12" hidden="1">
      <c r="A308" s="299" t="s">
        <v>480</v>
      </c>
      <c r="B308" s="295"/>
      <c r="C308" s="295"/>
      <c r="D308" s="295"/>
      <c r="E308" s="296"/>
      <c r="G308" s="323"/>
    </row>
    <row r="309" spans="1:12" hidden="1">
      <c r="A309" s="300" t="s">
        <v>467</v>
      </c>
      <c r="B309" s="295">
        <v>179.02</v>
      </c>
      <c r="C309" s="295">
        <f>+ROUND($D$2*B309,2)</f>
        <v>6.36</v>
      </c>
      <c r="D309" s="295">
        <f>+SUM(B309:C309)</f>
        <v>185.38000000000002</v>
      </c>
      <c r="E309" s="296"/>
      <c r="F309" s="326"/>
      <c r="G309" s="324">
        <f>E309+F309</f>
        <v>0</v>
      </c>
    </row>
    <row r="310" spans="1:12" hidden="1">
      <c r="A310" s="300" t="s">
        <v>468</v>
      </c>
      <c r="B310" s="295">
        <v>179.02</v>
      </c>
      <c r="C310" s="295">
        <f>+ROUND($D$2*B310,2)</f>
        <v>6.36</v>
      </c>
      <c r="D310" s="295">
        <f>+SUM(B310:C310)</f>
        <v>185.38000000000002</v>
      </c>
      <c r="E310" s="296"/>
      <c r="F310" s="326"/>
      <c r="G310" s="324">
        <f>E310+F310</f>
        <v>0</v>
      </c>
    </row>
    <row r="311" spans="1:12" hidden="1">
      <c r="A311" s="300" t="s">
        <v>469</v>
      </c>
      <c r="B311" s="295">
        <v>179.02</v>
      </c>
      <c r="C311" s="295">
        <f>+ROUND($D$2*B311,2)</f>
        <v>6.36</v>
      </c>
      <c r="D311" s="295">
        <f>+SUM(B311:C311)</f>
        <v>185.38000000000002</v>
      </c>
      <c r="E311" s="296"/>
      <c r="F311" s="326"/>
      <c r="G311" s="324">
        <f>E311+F311</f>
        <v>0</v>
      </c>
    </row>
    <row r="312" spans="1:12" hidden="1">
      <c r="A312" s="300"/>
      <c r="B312" s="295"/>
      <c r="C312" s="295"/>
      <c r="D312" s="295"/>
      <c r="E312" s="296"/>
      <c r="G312" s="323"/>
    </row>
    <row r="313" spans="1:12" hidden="1">
      <c r="A313" s="299" t="s">
        <v>481</v>
      </c>
      <c r="B313" s="295"/>
      <c r="C313" s="295"/>
      <c r="D313" s="295"/>
      <c r="E313" s="296"/>
      <c r="G313" s="323"/>
    </row>
    <row r="314" spans="1:12" hidden="1">
      <c r="A314" s="300" t="s">
        <v>482</v>
      </c>
      <c r="B314" s="295">
        <v>5.35</v>
      </c>
      <c r="C314" s="295">
        <f>+ROUND($D$2*B314,2)</f>
        <v>0.19</v>
      </c>
      <c r="D314" s="295">
        <f>+SUM(B314:C314)</f>
        <v>5.54</v>
      </c>
      <c r="E314" s="296">
        <f t="shared" ref="E314" si="70">D314*(1+$H$5)</f>
        <v>5.5551678969667329</v>
      </c>
      <c r="F314" s="326"/>
      <c r="G314" s="324">
        <f>E314+F314</f>
        <v>5.5551678969667329</v>
      </c>
    </row>
    <row r="315" spans="1:12" hidden="1">
      <c r="A315" s="300"/>
      <c r="B315" s="295"/>
      <c r="C315" s="295"/>
      <c r="D315" s="295"/>
      <c r="E315" s="296"/>
      <c r="F315" s="295"/>
      <c r="G315" s="328"/>
    </row>
    <row r="316" spans="1:12" hidden="1">
      <c r="A316" s="300" t="s">
        <v>483</v>
      </c>
      <c r="B316" s="295"/>
      <c r="C316" s="295"/>
      <c r="D316" s="295">
        <v>1.0900000000000001</v>
      </c>
      <c r="E316" s="296">
        <f t="shared" ref="E316" si="71">D316*(1+$H$5)</f>
        <v>1.0929842974176425</v>
      </c>
      <c r="F316" s="326"/>
      <c r="G316" s="324">
        <f>E316+F316</f>
        <v>1.0929842974176425</v>
      </c>
      <c r="L316" s="278" t="s">
        <v>484</v>
      </c>
    </row>
    <row r="317" spans="1:12" hidden="1">
      <c r="A317" s="300"/>
      <c r="B317" s="295"/>
      <c r="C317" s="295"/>
      <c r="D317" s="295"/>
      <c r="E317" s="296"/>
      <c r="G317" s="323"/>
    </row>
    <row r="318" spans="1:12" hidden="1">
      <c r="A318" s="291" t="s">
        <v>485</v>
      </c>
      <c r="B318" s="292"/>
      <c r="C318" s="292"/>
      <c r="D318" s="292"/>
      <c r="E318" s="293"/>
      <c r="G318" s="323"/>
    </row>
    <row r="319" spans="1:12" hidden="1">
      <c r="A319" s="297" t="s">
        <v>486</v>
      </c>
      <c r="B319" s="295"/>
      <c r="C319" s="295"/>
      <c r="D319" s="295"/>
      <c r="E319" s="296"/>
      <c r="G319" s="323"/>
    </row>
    <row r="320" spans="1:12" hidden="1">
      <c r="A320" s="299" t="s">
        <v>443</v>
      </c>
      <c r="B320" s="295"/>
      <c r="C320" s="295"/>
      <c r="D320" s="295"/>
      <c r="E320" s="296"/>
      <c r="G320" s="323"/>
    </row>
    <row r="321" spans="1:7" hidden="1">
      <c r="A321" s="300" t="s">
        <v>487</v>
      </c>
      <c r="B321" s="295">
        <v>205.5</v>
      </c>
      <c r="C321" s="295">
        <f>+ROUND($D$2*B321,2)</f>
        <v>7.3</v>
      </c>
      <c r="D321" s="295">
        <f>+SUM(B321:C321)</f>
        <v>212.8</v>
      </c>
      <c r="E321" s="296"/>
      <c r="F321" s="326"/>
      <c r="G321" s="324">
        <f>E321+F321</f>
        <v>0</v>
      </c>
    </row>
    <row r="322" spans="1:7" hidden="1">
      <c r="B322" s="295"/>
      <c r="C322" s="295"/>
      <c r="D322" s="295"/>
      <c r="E322" s="296"/>
      <c r="G322" s="323"/>
    </row>
    <row r="323" spans="1:7" hidden="1">
      <c r="A323" s="299" t="s">
        <v>447</v>
      </c>
      <c r="B323" s="295"/>
      <c r="C323" s="295"/>
      <c r="D323" s="295"/>
      <c r="E323" s="296"/>
      <c r="G323" s="323"/>
    </row>
    <row r="324" spans="1:7" hidden="1">
      <c r="A324" s="300" t="s">
        <v>487</v>
      </c>
      <c r="B324" s="295">
        <v>176.9</v>
      </c>
      <c r="C324" s="295">
        <f>+ROUND($D$2*B324,2)</f>
        <v>6.28</v>
      </c>
      <c r="D324" s="295">
        <f>+SUM(B324:C324)</f>
        <v>183.18</v>
      </c>
      <c r="E324" s="296">
        <f t="shared" ref="E324" si="72">D324*(1+$H$5)</f>
        <v>183.68152623941629</v>
      </c>
      <c r="F324" s="326"/>
      <c r="G324" s="324">
        <f>E324+F324</f>
        <v>183.68152623941629</v>
      </c>
    </row>
    <row r="325" spans="1:7" hidden="1">
      <c r="B325" s="295"/>
      <c r="C325" s="295"/>
      <c r="D325" s="295"/>
      <c r="E325" s="296"/>
      <c r="G325" s="323"/>
    </row>
    <row r="326" spans="1:7" hidden="1">
      <c r="A326" s="299" t="s">
        <v>448</v>
      </c>
      <c r="B326" s="295"/>
      <c r="C326" s="295"/>
      <c r="D326" s="295"/>
      <c r="E326" s="296"/>
      <c r="G326" s="323"/>
    </row>
    <row r="327" spans="1:7" hidden="1">
      <c r="A327" s="300" t="s">
        <v>487</v>
      </c>
      <c r="B327" s="295">
        <v>176.9</v>
      </c>
      <c r="C327" s="295">
        <f>+ROUND($D$2*B327,2)</f>
        <v>6.28</v>
      </c>
      <c r="D327" s="295">
        <f>+SUM(B327:C327)</f>
        <v>183.18</v>
      </c>
      <c r="E327" s="296">
        <f t="shared" ref="E327" si="73">D327*(1+$H$5)</f>
        <v>183.68152623941629</v>
      </c>
      <c r="F327" s="326"/>
      <c r="G327" s="324">
        <f>E327+F327</f>
        <v>183.68152623941629</v>
      </c>
    </row>
    <row r="328" spans="1:7" hidden="1">
      <c r="A328" s="300"/>
      <c r="B328" s="295"/>
      <c r="C328" s="295"/>
      <c r="D328" s="295"/>
      <c r="E328" s="296"/>
      <c r="G328" s="323"/>
    </row>
    <row r="329" spans="1:7" hidden="1">
      <c r="A329" s="299" t="s">
        <v>481</v>
      </c>
      <c r="B329" s="295"/>
      <c r="C329" s="295"/>
      <c r="D329" s="295"/>
      <c r="E329" s="296"/>
      <c r="G329" s="323"/>
    </row>
    <row r="330" spans="1:7" hidden="1">
      <c r="A330" s="300" t="s">
        <v>482</v>
      </c>
      <c r="B330" s="295">
        <v>5.35</v>
      </c>
      <c r="C330" s="295">
        <f>+ROUND($D$2*B330,2)</f>
        <v>0.19</v>
      </c>
      <c r="D330" s="295">
        <f>+SUM(B330:C330)</f>
        <v>5.54</v>
      </c>
      <c r="E330" s="296">
        <f t="shared" ref="E330" si="74">D330*(1+$H$5)</f>
        <v>5.5551678969667329</v>
      </c>
      <c r="F330" s="326"/>
      <c r="G330" s="324">
        <f>E330+F330</f>
        <v>5.5551678969667329</v>
      </c>
    </row>
    <row r="331" spans="1:7" hidden="1">
      <c r="A331" s="300"/>
      <c r="B331" s="295"/>
      <c r="C331" s="295"/>
      <c r="D331" s="295"/>
      <c r="E331" s="296"/>
      <c r="G331" s="323"/>
    </row>
    <row r="332" spans="1:7" hidden="1">
      <c r="A332" s="299" t="s">
        <v>488</v>
      </c>
      <c r="B332" s="295"/>
      <c r="C332" s="295"/>
      <c r="D332" s="295"/>
      <c r="E332" s="296"/>
      <c r="G332" s="323"/>
    </row>
    <row r="333" spans="1:7" hidden="1">
      <c r="A333" s="300" t="s">
        <v>489</v>
      </c>
      <c r="B333" s="295">
        <v>7.5</v>
      </c>
      <c r="C333" s="295">
        <f>+ROUND($D$2*B333,2)</f>
        <v>0.27</v>
      </c>
      <c r="D333" s="295">
        <f>+SUM(B333:C333)</f>
        <v>7.77</v>
      </c>
      <c r="E333" s="296">
        <f t="shared" ref="E333" si="75">D333*(1+$H$5)</f>
        <v>7.7912733861789736</v>
      </c>
      <c r="F333" s="326"/>
      <c r="G333" s="324">
        <f>E333+F333</f>
        <v>7.7912733861789736</v>
      </c>
    </row>
    <row r="334" spans="1:7" hidden="1">
      <c r="B334" s="295"/>
      <c r="C334" s="295"/>
      <c r="D334" s="295"/>
      <c r="E334" s="296"/>
      <c r="G334" s="323"/>
    </row>
    <row r="335" spans="1:7" hidden="1">
      <c r="A335" s="291" t="s">
        <v>490</v>
      </c>
      <c r="B335" s="292"/>
      <c r="C335" s="292"/>
      <c r="D335" s="292"/>
      <c r="E335" s="293"/>
      <c r="G335" s="323"/>
    </row>
    <row r="336" spans="1:7" hidden="1">
      <c r="A336" s="297" t="s">
        <v>491</v>
      </c>
      <c r="B336" s="295"/>
      <c r="C336" s="295"/>
      <c r="D336" s="295"/>
      <c r="E336" s="296"/>
      <c r="G336" s="323"/>
    </row>
    <row r="337" spans="1:7" hidden="1">
      <c r="A337" s="299" t="s">
        <v>492</v>
      </c>
      <c r="B337" s="295"/>
      <c r="C337" s="295"/>
      <c r="D337" s="295"/>
      <c r="E337" s="296"/>
      <c r="G337" s="323"/>
    </row>
    <row r="338" spans="1:7" hidden="1">
      <c r="A338" s="300" t="s">
        <v>493</v>
      </c>
      <c r="B338" s="295">
        <v>128.6</v>
      </c>
      <c r="C338" s="295">
        <f>+ROUND($D$2*B338,2)</f>
        <v>4.57</v>
      </c>
      <c r="D338" s="295">
        <f>+SUM(B338:C338)</f>
        <v>133.16999999999999</v>
      </c>
      <c r="E338" s="296">
        <f t="shared" ref="E338:E340" si="76">D338*(1+$H$5)</f>
        <v>133.53460448358479</v>
      </c>
      <c r="F338" s="326"/>
      <c r="G338" s="324">
        <f t="shared" ref="G338:G340" si="77">E338+F338</f>
        <v>133.53460448358479</v>
      </c>
    </row>
    <row r="339" spans="1:7" hidden="1">
      <c r="A339" s="300" t="s">
        <v>468</v>
      </c>
      <c r="B339" s="295">
        <v>143.5</v>
      </c>
      <c r="C339" s="295">
        <f>+ROUND($D$2*B339,2)</f>
        <v>5.0999999999999996</v>
      </c>
      <c r="D339" s="295">
        <f>+SUM(B339:C339)</f>
        <v>148.6</v>
      </c>
      <c r="E339" s="296">
        <f t="shared" si="76"/>
        <v>149.00685008831346</v>
      </c>
      <c r="F339" s="326"/>
      <c r="G339" s="324">
        <f t="shared" si="77"/>
        <v>149.00685008831346</v>
      </c>
    </row>
    <row r="340" spans="1:7" hidden="1">
      <c r="A340" s="300" t="s">
        <v>494</v>
      </c>
      <c r="B340" s="295">
        <v>176.9</v>
      </c>
      <c r="C340" s="295">
        <f>+ROUND($D$2*B340,2)</f>
        <v>6.28</v>
      </c>
      <c r="D340" s="295">
        <f>+SUM(B340:C340)</f>
        <v>183.18</v>
      </c>
      <c r="E340" s="296">
        <f t="shared" si="76"/>
        <v>183.68152623941629</v>
      </c>
      <c r="F340" s="326"/>
      <c r="G340" s="324">
        <f t="shared" si="77"/>
        <v>183.68152623941629</v>
      </c>
    </row>
    <row r="341" spans="1:7" hidden="1">
      <c r="B341" s="295"/>
      <c r="C341" s="295"/>
      <c r="D341" s="295"/>
      <c r="E341" s="296"/>
      <c r="G341" s="323"/>
    </row>
    <row r="342" spans="1:7" hidden="1">
      <c r="A342" s="299" t="s">
        <v>495</v>
      </c>
      <c r="B342" s="295"/>
      <c r="C342" s="295"/>
      <c r="D342" s="295"/>
      <c r="E342" s="296"/>
      <c r="G342" s="323"/>
    </row>
    <row r="343" spans="1:7" s="306" customFormat="1" hidden="1">
      <c r="A343" s="300" t="s">
        <v>493</v>
      </c>
      <c r="B343" s="302">
        <v>128.6</v>
      </c>
      <c r="C343" s="302">
        <f>+ROUND($D$2*B343,2)</f>
        <v>4.57</v>
      </c>
      <c r="D343" s="302">
        <f>+SUM(B343:C343)</f>
        <v>133.16999999999999</v>
      </c>
      <c r="E343" s="296">
        <f t="shared" ref="E343:E345" si="78">D343*(1+$H$5)</f>
        <v>133.53460448358479</v>
      </c>
      <c r="F343" s="326"/>
      <c r="G343" s="324">
        <f t="shared" ref="G343:G345" si="79">E343+F343</f>
        <v>133.53460448358479</v>
      </c>
    </row>
    <row r="344" spans="1:7" hidden="1">
      <c r="A344" s="300" t="s">
        <v>468</v>
      </c>
      <c r="B344" s="295">
        <v>143.5</v>
      </c>
      <c r="C344" s="295">
        <f>+ROUND($D$2*B344,2)</f>
        <v>5.0999999999999996</v>
      </c>
      <c r="D344" s="295">
        <f>+SUM(B344:C344)</f>
        <v>148.6</v>
      </c>
      <c r="E344" s="296">
        <f t="shared" si="78"/>
        <v>149.00685008831346</v>
      </c>
      <c r="F344" s="326"/>
      <c r="G344" s="324">
        <f t="shared" si="79"/>
        <v>149.00685008831346</v>
      </c>
    </row>
    <row r="345" spans="1:7" hidden="1">
      <c r="A345" s="300" t="s">
        <v>494</v>
      </c>
      <c r="B345" s="295">
        <v>176.9</v>
      </c>
      <c r="C345" s="295">
        <f>+ROUND($D$2*B345,2)</f>
        <v>6.28</v>
      </c>
      <c r="D345" s="295">
        <f>+SUM(B345:C345)</f>
        <v>183.18</v>
      </c>
      <c r="E345" s="296">
        <f t="shared" si="78"/>
        <v>183.68152623941629</v>
      </c>
      <c r="F345" s="326"/>
      <c r="G345" s="324">
        <f t="shared" si="79"/>
        <v>183.68152623941629</v>
      </c>
    </row>
    <row r="346" spans="1:7" hidden="1">
      <c r="B346" s="295"/>
      <c r="C346" s="295"/>
      <c r="D346" s="295"/>
      <c r="E346" s="296"/>
      <c r="G346" s="323"/>
    </row>
    <row r="347" spans="1:7" hidden="1">
      <c r="A347" s="299" t="s">
        <v>481</v>
      </c>
      <c r="B347" s="295"/>
      <c r="C347" s="295"/>
      <c r="D347" s="295"/>
      <c r="E347" s="296"/>
      <c r="G347" s="323"/>
    </row>
    <row r="348" spans="1:7" hidden="1">
      <c r="A348" s="300" t="s">
        <v>496</v>
      </c>
      <c r="B348" s="295">
        <v>5.35</v>
      </c>
      <c r="C348" s="295">
        <f>+ROUND($D$2*B348,2)</f>
        <v>0.19</v>
      </c>
      <c r="D348" s="295">
        <f>+SUM(B348:C348)</f>
        <v>5.54</v>
      </c>
      <c r="E348" s="296">
        <f t="shared" ref="E348" si="80">D348*(1+$H$5)</f>
        <v>5.5551678969667329</v>
      </c>
      <c r="F348" s="326"/>
      <c r="G348" s="324">
        <f>E348+F348</f>
        <v>5.5551678969667329</v>
      </c>
    </row>
    <row r="349" spans="1:7" hidden="1">
      <c r="A349" s="298"/>
      <c r="B349" s="295"/>
      <c r="C349" s="295"/>
      <c r="D349" s="295"/>
      <c r="E349" s="296"/>
      <c r="G349" s="323"/>
    </row>
    <row r="350" spans="1:7" hidden="1">
      <c r="A350" s="299" t="s">
        <v>488</v>
      </c>
      <c r="B350" s="295"/>
      <c r="C350" s="295"/>
      <c r="D350" s="295"/>
      <c r="E350" s="296"/>
      <c r="G350" s="323"/>
    </row>
    <row r="351" spans="1:7" hidden="1">
      <c r="A351" s="300" t="s">
        <v>489</v>
      </c>
      <c r="B351" s="295">
        <v>7.5</v>
      </c>
      <c r="C351" s="295">
        <f>+ROUND($D$2*B351,2)</f>
        <v>0.27</v>
      </c>
      <c r="D351" s="295">
        <f>+SUM(B351:C351)</f>
        <v>7.77</v>
      </c>
      <c r="E351" s="296">
        <f t="shared" ref="E351" si="81">D351*(1+$H$5)</f>
        <v>7.7912733861789736</v>
      </c>
      <c r="F351" s="326"/>
      <c r="G351" s="324">
        <f>E351+F351</f>
        <v>7.7912733861789736</v>
      </c>
    </row>
    <row r="352" spans="1:7" hidden="1">
      <c r="B352" s="295"/>
      <c r="C352" s="295"/>
      <c r="D352" s="295"/>
      <c r="E352" s="295"/>
    </row>
  </sheetData>
  <mergeCells count="1">
    <mergeCell ref="C1:D1"/>
  </mergeCells>
  <conditionalFormatting sqref="A1">
    <cfRule type="duplicateValues" dxfId="22" priority="1"/>
  </conditionalFormatting>
  <pageMargins left="0.7" right="0.7" top="0.75" bottom="0.75" header="0.3" footer="0.3"/>
  <pageSetup scale="57" fitToHeight="5" pageOrder="overThenDown" orientation="portrait" r:id="rId1"/>
  <headerFooter>
    <oddFooter>&amp;L&amp;F&amp;A&amp;RPage &amp;P of &amp;N</oddFooter>
  </headerFooter>
  <rowBreaks count="2" manualBreakCount="2">
    <brk id="153" max="10" man="1"/>
    <brk id="223" max="10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X184"/>
  <sheetViews>
    <sheetView showGridLines="0" tabSelected="1" view="pageBreakPreview" zoomScale="85" zoomScaleNormal="100" zoomScaleSheetLayoutView="85" workbookViewId="0">
      <selection activeCell="N112" sqref="N112"/>
    </sheetView>
  </sheetViews>
  <sheetFormatPr defaultColWidth="9.140625" defaultRowHeight="12.75" outlineLevelCol="1"/>
  <cols>
    <col min="1" max="1" width="15.42578125" style="4" customWidth="1"/>
    <col min="2" max="2" width="24.42578125" style="4" customWidth="1"/>
    <col min="3" max="3" width="9" style="4" customWidth="1"/>
    <col min="4" max="4" width="2.140625" style="4" customWidth="1"/>
    <col min="5" max="16" width="13.140625" style="4" hidden="1" customWidth="1" outlineLevel="1"/>
    <col min="17" max="17" width="13.85546875" style="4" customWidth="1" collapsed="1"/>
    <col min="18" max="18" width="9.140625" style="4"/>
    <col min="19" max="30" width="8" style="4" hidden="1" customWidth="1" outlineLevel="1"/>
    <col min="31" max="31" width="16.42578125" style="4" customWidth="1" collapsed="1"/>
    <col min="32" max="32" width="16.42578125" style="5" customWidth="1"/>
    <col min="33" max="33" width="11.7109375" style="5" customWidth="1"/>
    <col min="34" max="34" width="16.42578125" style="5" customWidth="1"/>
    <col min="35" max="37" width="16.42578125" style="4" customWidth="1"/>
    <col min="38" max="43" width="15.5703125" style="4" customWidth="1"/>
    <col min="44" max="49" width="21.7109375" style="4" customWidth="1"/>
    <col min="50" max="16384" width="9.140625" style="4"/>
  </cols>
  <sheetData>
    <row r="1" spans="1:49" ht="12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3">
        <f>Q137/C137</f>
        <v>412.21663652802891</v>
      </c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L1" s="4" t="s">
        <v>1</v>
      </c>
      <c r="AM1" s="6">
        <f>'[37]LG Total Reg'!J20</f>
        <v>193730.9663339518</v>
      </c>
    </row>
    <row r="2" spans="1:49" ht="12" customHeight="1">
      <c r="A2" s="1" t="s">
        <v>2</v>
      </c>
      <c r="B2" s="2"/>
      <c r="C2" s="2"/>
      <c r="E2" s="2">
        <f>19.59*3.33</f>
        <v>65.234700000000004</v>
      </c>
      <c r="F2" s="7" t="s">
        <v>3</v>
      </c>
      <c r="G2" s="2"/>
      <c r="H2" s="2"/>
      <c r="I2" s="2"/>
      <c r="J2" s="2"/>
      <c r="K2" s="2"/>
      <c r="L2" s="8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H2" s="9" t="s">
        <v>4</v>
      </c>
      <c r="AI2" s="9" t="s">
        <v>5</v>
      </c>
      <c r="AJ2" s="9" t="s">
        <v>6</v>
      </c>
      <c r="AK2" s="9"/>
      <c r="AL2" s="4" t="s">
        <v>7</v>
      </c>
      <c r="AM2" s="10">
        <f>SUM(AK45,AK97,AK159)</f>
        <v>193764.09068096205</v>
      </c>
    </row>
    <row r="3" spans="1:49" ht="12" customHeight="1">
      <c r="A3" s="11" t="s">
        <v>8</v>
      </c>
      <c r="B3" s="2"/>
      <c r="C3" s="2"/>
      <c r="E3" s="2">
        <f>E2+33.62</f>
        <v>98.854700000000008</v>
      </c>
      <c r="F3" s="2"/>
      <c r="G3" s="2"/>
      <c r="H3" s="2"/>
      <c r="I3" s="2"/>
      <c r="J3" s="2"/>
      <c r="K3" s="2"/>
      <c r="L3" s="8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H3" s="9" t="s">
        <v>9</v>
      </c>
      <c r="AI3" s="9" t="s">
        <v>10</v>
      </c>
      <c r="AJ3" s="9" t="s">
        <v>11</v>
      </c>
      <c r="AK3" s="9"/>
      <c r="AM3" s="12">
        <f>AM2-AM1</f>
        <v>33.124347010249039</v>
      </c>
    </row>
    <row r="4" spans="1:49" ht="12" customHeight="1">
      <c r="A4" s="379" t="s">
        <v>605</v>
      </c>
      <c r="B4" s="2"/>
      <c r="C4" s="2"/>
      <c r="D4" s="2"/>
      <c r="E4" s="2"/>
      <c r="F4" s="2"/>
      <c r="G4" s="2"/>
      <c r="H4" s="13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H4" s="14">
        <f>+'[37]LG Total Reg'!K22</f>
        <v>3.9329295825218713E-2</v>
      </c>
      <c r="AI4" s="15">
        <v>-3.7000000000000002E-3</v>
      </c>
      <c r="AJ4" s="14">
        <f>+AH4+AI4</f>
        <v>3.5629295825218711E-2</v>
      </c>
      <c r="AK4" s="14"/>
    </row>
    <row r="5" spans="1:49" ht="12" customHeight="1">
      <c r="A5" s="2"/>
      <c r="B5" s="16"/>
      <c r="C5" s="17" t="s">
        <v>12</v>
      </c>
      <c r="D5" s="2"/>
      <c r="E5" s="18">
        <v>43466</v>
      </c>
      <c r="F5" s="18">
        <v>43497</v>
      </c>
      <c r="G5" s="18">
        <v>43525</v>
      </c>
      <c r="H5" s="18">
        <v>43556</v>
      </c>
      <c r="I5" s="18">
        <v>43586</v>
      </c>
      <c r="J5" s="18">
        <v>43617</v>
      </c>
      <c r="K5" s="18">
        <v>43647</v>
      </c>
      <c r="L5" s="18">
        <v>43678</v>
      </c>
      <c r="M5" s="18">
        <v>43709</v>
      </c>
      <c r="N5" s="18">
        <v>43739</v>
      </c>
      <c r="O5" s="18">
        <v>43770</v>
      </c>
      <c r="P5" s="18">
        <v>43800</v>
      </c>
      <c r="Q5" s="19" t="s">
        <v>13</v>
      </c>
      <c r="R5" s="2"/>
      <c r="S5" s="20">
        <v>43466</v>
      </c>
      <c r="T5" s="20">
        <v>43497</v>
      </c>
      <c r="U5" s="20">
        <v>43525</v>
      </c>
      <c r="V5" s="20">
        <v>43556</v>
      </c>
      <c r="W5" s="20">
        <v>43586</v>
      </c>
      <c r="X5" s="20">
        <v>43617</v>
      </c>
      <c r="Y5" s="20">
        <v>43647</v>
      </c>
      <c r="Z5" s="20">
        <v>43678</v>
      </c>
      <c r="AA5" s="20">
        <v>43709</v>
      </c>
      <c r="AB5" s="20">
        <v>43739</v>
      </c>
      <c r="AC5" s="20">
        <v>43770</v>
      </c>
      <c r="AD5" s="20">
        <v>43800</v>
      </c>
      <c r="AE5" s="21" t="s">
        <v>14</v>
      </c>
    </row>
    <row r="6" spans="1:49" ht="12" customHeight="1">
      <c r="A6" s="17" t="s">
        <v>15</v>
      </c>
      <c r="B6" s="16" t="s">
        <v>16</v>
      </c>
      <c r="C6" s="22">
        <v>43678</v>
      </c>
      <c r="D6" s="16"/>
      <c r="E6" s="16" t="s">
        <v>13</v>
      </c>
      <c r="F6" s="16" t="s">
        <v>13</v>
      </c>
      <c r="G6" s="16" t="s">
        <v>13</v>
      </c>
      <c r="H6" s="16" t="s">
        <v>13</v>
      </c>
      <c r="I6" s="16" t="s">
        <v>13</v>
      </c>
      <c r="J6" s="16" t="s">
        <v>13</v>
      </c>
      <c r="K6" s="16" t="s">
        <v>13</v>
      </c>
      <c r="L6" s="16" t="s">
        <v>13</v>
      </c>
      <c r="M6" s="16" t="s">
        <v>13</v>
      </c>
      <c r="N6" s="16" t="s">
        <v>13</v>
      </c>
      <c r="O6" s="16" t="s">
        <v>13</v>
      </c>
      <c r="P6" s="16" t="s">
        <v>13</v>
      </c>
      <c r="Q6" s="19" t="s">
        <v>17</v>
      </c>
      <c r="R6" s="2"/>
      <c r="S6" s="16" t="s">
        <v>14</v>
      </c>
      <c r="T6" s="16" t="s">
        <v>14</v>
      </c>
      <c r="U6" s="16" t="s">
        <v>14</v>
      </c>
      <c r="V6" s="16" t="s">
        <v>14</v>
      </c>
      <c r="W6" s="16" t="s">
        <v>14</v>
      </c>
      <c r="X6" s="16" t="s">
        <v>14</v>
      </c>
      <c r="Y6" s="16" t="s">
        <v>14</v>
      </c>
      <c r="Z6" s="16" t="s">
        <v>14</v>
      </c>
      <c r="AA6" s="16" t="s">
        <v>14</v>
      </c>
      <c r="AB6" s="16" t="s">
        <v>14</v>
      </c>
      <c r="AC6" s="16" t="s">
        <v>14</v>
      </c>
      <c r="AD6" s="16" t="s">
        <v>14</v>
      </c>
      <c r="AE6" s="23" t="s">
        <v>17</v>
      </c>
      <c r="AH6" s="24" t="s">
        <v>18</v>
      </c>
      <c r="AI6" s="25" t="s">
        <v>18</v>
      </c>
      <c r="AJ6" s="25" t="s">
        <v>19</v>
      </c>
      <c r="AK6" s="25" t="s">
        <v>20</v>
      </c>
      <c r="AM6" s="388" t="s">
        <v>21</v>
      </c>
      <c r="AN6" s="388"/>
      <c r="AO6" s="388"/>
      <c r="AP6" s="388"/>
      <c r="AQ6" s="388"/>
      <c r="AT6" s="26" t="s">
        <v>22</v>
      </c>
      <c r="AV6" s="26" t="s">
        <v>23</v>
      </c>
      <c r="AW6" s="26" t="s">
        <v>24</v>
      </c>
    </row>
    <row r="7" spans="1:49" ht="12" customHeight="1">
      <c r="Q7" s="23" t="s">
        <v>25</v>
      </c>
      <c r="AE7" s="27" t="s">
        <v>25</v>
      </c>
      <c r="AH7" s="24" t="s">
        <v>26</v>
      </c>
      <c r="AI7" s="25" t="s">
        <v>27</v>
      </c>
      <c r="AJ7" s="25" t="s">
        <v>13</v>
      </c>
      <c r="AK7" s="25" t="s">
        <v>28</v>
      </c>
      <c r="AM7" s="11" t="s">
        <v>29</v>
      </c>
      <c r="AN7" s="1" t="s">
        <v>30</v>
      </c>
      <c r="AO7" s="11" t="s">
        <v>31</v>
      </c>
      <c r="AP7" s="1" t="s">
        <v>32</v>
      </c>
      <c r="AQ7" s="1" t="s">
        <v>33</v>
      </c>
      <c r="AS7" s="9" t="s">
        <v>34</v>
      </c>
      <c r="AT7" s="26" t="s">
        <v>13</v>
      </c>
      <c r="AU7" s="26" t="s">
        <v>26</v>
      </c>
      <c r="AV7" s="26" t="s">
        <v>13</v>
      </c>
      <c r="AW7" s="26" t="s">
        <v>26</v>
      </c>
    </row>
    <row r="8" spans="1:49" s="2" customFormat="1" ht="12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8"/>
      <c r="AH8" s="28"/>
      <c r="AS8" s="2" t="s">
        <v>35</v>
      </c>
      <c r="AT8" s="29">
        <f>+Q45</f>
        <v>2716797.1100000008</v>
      </c>
      <c r="AU8" s="29">
        <f>+AV8-AT8</f>
        <v>136739.38720930088</v>
      </c>
      <c r="AV8" s="29">
        <f>+AJ45</f>
        <v>2853536.4972093017</v>
      </c>
      <c r="AW8" s="30">
        <f>+AU8/AT8</f>
        <v>5.0331100068529165E-2</v>
      </c>
    </row>
    <row r="9" spans="1:49" s="2" customFormat="1" ht="12" customHeight="1">
      <c r="D9" s="31"/>
      <c r="E9" s="31"/>
      <c r="AE9" s="4"/>
      <c r="AF9" s="28"/>
      <c r="AG9" s="28"/>
      <c r="AH9" s="28"/>
      <c r="AS9" s="2" t="s">
        <v>36</v>
      </c>
      <c r="AT9" s="29">
        <f>+Q97</f>
        <v>1009185.1700000004</v>
      </c>
      <c r="AU9" s="29">
        <f>+AV9-AT9</f>
        <v>36782.150282692513</v>
      </c>
      <c r="AV9" s="29">
        <f>+AJ97</f>
        <v>1045967.3202826929</v>
      </c>
      <c r="AW9" s="30">
        <f>+AU9/AT9</f>
        <v>3.6447374947743735E-2</v>
      </c>
    </row>
    <row r="10" spans="1:49" s="2" customFormat="1" ht="12" customHeight="1">
      <c r="A10" s="32" t="s">
        <v>37</v>
      </c>
      <c r="B10" s="32" t="s">
        <v>37</v>
      </c>
      <c r="C10" s="32"/>
      <c r="D10" s="31"/>
      <c r="E10" s="31"/>
      <c r="AE10" s="4"/>
      <c r="AF10" s="28"/>
      <c r="AG10" s="28"/>
      <c r="AH10" s="28"/>
      <c r="AS10" s="2" t="s">
        <v>38</v>
      </c>
      <c r="AT10" s="29">
        <f>+Q159</f>
        <v>568143.50999999978</v>
      </c>
      <c r="AU10" s="29">
        <f>+AV10-AT10</f>
        <v>20242.553188968101</v>
      </c>
      <c r="AV10" s="29">
        <f>+AJ159</f>
        <v>588386.06318896788</v>
      </c>
      <c r="AW10" s="30">
        <f>+AU10/AT10</f>
        <v>3.5629295825218718E-2</v>
      </c>
    </row>
    <row r="11" spans="1:49" s="2" customFormat="1" ht="12" customHeight="1">
      <c r="A11" s="32"/>
      <c r="B11" s="32"/>
      <c r="C11" s="32"/>
      <c r="D11" s="31"/>
      <c r="E11" s="31"/>
      <c r="AE11" s="4"/>
      <c r="AF11" s="28"/>
      <c r="AG11" s="28"/>
      <c r="AH11" s="28"/>
      <c r="AS11" s="2" t="s">
        <v>39</v>
      </c>
      <c r="AT11" s="29">
        <f>+Q174</f>
        <v>620569.1599999998</v>
      </c>
      <c r="AU11" s="2">
        <v>0</v>
      </c>
      <c r="AV11" s="29">
        <f>+S174</f>
        <v>0</v>
      </c>
      <c r="AW11" s="30">
        <f>+AU11/AT11</f>
        <v>0</v>
      </c>
    </row>
    <row r="12" spans="1:49" s="2" customFormat="1" ht="12" customHeight="1">
      <c r="A12" s="33" t="s">
        <v>40</v>
      </c>
      <c r="B12" s="33" t="s">
        <v>40</v>
      </c>
      <c r="C12" s="33"/>
      <c r="D12" s="34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6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4"/>
      <c r="AF12" s="28"/>
      <c r="AG12" s="28"/>
      <c r="AH12" s="28"/>
    </row>
    <row r="13" spans="1:49" s="2" customFormat="1" ht="12" customHeight="1">
      <c r="A13" s="37" t="s">
        <v>41</v>
      </c>
      <c r="B13" s="37" t="str">
        <f>VLOOKUP(A13,'[39]Sales Summary Regulated'!$B:$C,2,FALSE)</f>
        <v>1-20 GAL CAN WEEKLY SVC</v>
      </c>
      <c r="C13" s="38">
        <f>(IFERROR(IFERROR(VLOOKUP(A13,'[39]All Other Rates'!$F$2:$H$646,3,FALSE),VLOOKUP(A13,#REF!,3,FALSE)),IF('Regulated Price Out'!Q13=0,0,"missing price")))/2</f>
        <v>13.75</v>
      </c>
      <c r="D13" s="34"/>
      <c r="E13" s="35">
        <f>IFERROR(VLOOKUP($A13,'[39]Sales Summary Regulated'!$B:$O,3,0),0)</f>
        <v>1199.68</v>
      </c>
      <c r="F13" s="35">
        <f>IFERROR(VLOOKUP($A13,'[39]Sales Summary Regulated'!$B:$O,4,0),0)</f>
        <v>1185.02</v>
      </c>
      <c r="G13" s="35">
        <f>IFERROR(VLOOKUP($A13,'[39]Sales Summary Regulated'!$B:$O,5,0),0)</f>
        <v>1175.6199999999999</v>
      </c>
      <c r="H13" s="35">
        <f>IFERROR(VLOOKUP($A13,'[39]Sales Summary Regulated'!$B:$O,6,0),0)</f>
        <v>1173.9100000000001</v>
      </c>
      <c r="I13" s="35">
        <f>IFERROR(VLOOKUP($A13,'[39]Sales Summary Regulated'!$B:$O,7,0),0)</f>
        <v>1201.4099999999999</v>
      </c>
      <c r="J13" s="35">
        <f>IFERROR(VLOOKUP($A13,'[39]Sales Summary Regulated'!$B:$O,8,0),0)</f>
        <v>1244.3699999999999</v>
      </c>
      <c r="K13" s="35">
        <f>IFERROR(VLOOKUP($A13,'[39]Sales Summary Regulated'!$B:$O,9,0),0)</f>
        <v>1249.53</v>
      </c>
      <c r="L13" s="35">
        <f>IFERROR(VLOOKUP($A13,'[39]Sales Summary Regulated'!$B:$O,10,0),0)</f>
        <v>1228.9099999999999</v>
      </c>
      <c r="M13" s="35">
        <f>IFERROR(VLOOKUP($A13,'[39]Sales Summary Regulated'!$B:$O,11,0),0)</f>
        <v>1155.9799999999998</v>
      </c>
      <c r="N13" s="35">
        <f>IFERROR(VLOOKUP($A13,'[39]Sales Summary Regulated'!$B:$O,12,0),0)</f>
        <v>1082.82</v>
      </c>
      <c r="O13" s="35">
        <f>IFERROR(VLOOKUP($A13,'[39]Sales Summary Regulated'!$B:$O,13,0),0)</f>
        <v>1077.6600000000001</v>
      </c>
      <c r="P13" s="35">
        <f>IFERROR(VLOOKUP($A13,'[39]Sales Summary Regulated'!$B:$O,14,0),0)</f>
        <v>415.94</v>
      </c>
      <c r="Q13" s="35">
        <f>SUM(E13:P13)</f>
        <v>13390.849999999999</v>
      </c>
      <c r="S13" s="39">
        <f t="shared" ref="S13:AD34" si="0">IFERROR(E13/($C13),0)</f>
        <v>87.249454545454554</v>
      </c>
      <c r="T13" s="39">
        <f t="shared" si="0"/>
        <v>86.183272727272723</v>
      </c>
      <c r="U13" s="39">
        <f t="shared" si="0"/>
        <v>85.499636363636355</v>
      </c>
      <c r="V13" s="39">
        <f t="shared" si="0"/>
        <v>85.37527272727273</v>
      </c>
      <c r="W13" s="39">
        <f t="shared" si="0"/>
        <v>87.375272727272716</v>
      </c>
      <c r="X13" s="39">
        <f t="shared" si="0"/>
        <v>90.499636363636355</v>
      </c>
      <c r="Y13" s="39">
        <f t="shared" si="0"/>
        <v>90.874909090909085</v>
      </c>
      <c r="Z13" s="39">
        <f t="shared" si="0"/>
        <v>89.375272727272716</v>
      </c>
      <c r="AA13" s="39">
        <f t="shared" si="0"/>
        <v>84.071272727272714</v>
      </c>
      <c r="AB13" s="39">
        <f t="shared" si="0"/>
        <v>78.750545454545446</v>
      </c>
      <c r="AC13" s="39">
        <f t="shared" si="0"/>
        <v>78.37527272727273</v>
      </c>
      <c r="AD13" s="39">
        <f t="shared" si="0"/>
        <v>30.250181818181819</v>
      </c>
      <c r="AE13" s="40">
        <f>+AVERAGE(AA13:AD13)</f>
        <v>67.86181818181818</v>
      </c>
      <c r="AF13" s="41">
        <f>+AVERAGE(S13:AD13)</f>
        <v>81.156666666666666</v>
      </c>
      <c r="AG13" s="28"/>
      <c r="AH13" s="42">
        <f>+$C13*$AJ$4</f>
        <v>0.4899028175967573</v>
      </c>
      <c r="AI13" s="43">
        <f t="shared" ref="AI13:AI43" si="1">+C13+AH13</f>
        <v>14.239902817596757</v>
      </c>
      <c r="AJ13" s="43">
        <f t="shared" ref="AJ13:AJ43" si="2">+AE13*AI13*12</f>
        <v>11596.148351214139</v>
      </c>
      <c r="AK13" s="44">
        <f>AJ13-Q13</f>
        <v>-1794.70164878586</v>
      </c>
      <c r="AL13" s="36"/>
      <c r="AN13" s="2">
        <v>20</v>
      </c>
      <c r="AP13" s="2">
        <v>1</v>
      </c>
      <c r="AQ13" s="45">
        <f>+AE13*AP13</f>
        <v>67.86181818181818</v>
      </c>
    </row>
    <row r="14" spans="1:49" s="2" customFormat="1" ht="12" customHeight="1">
      <c r="A14" s="37" t="s">
        <v>42</v>
      </c>
      <c r="B14" s="37" t="str">
        <f>VLOOKUP(A14,'[39]Sales Summary Regulated'!$B:$C,2,FALSE)</f>
        <v>1-32 GAL CAN-WEEKLY SVC</v>
      </c>
      <c r="C14" s="38">
        <f>(IFERROR(IFERROR(VLOOKUP(A14,'[39]All Other Rates'!$F$2:$H$646,3,FALSE),VLOOKUP(A14,#REF!,3,FALSE)),IF('Regulated Price Out'!Q14=0,0,"missing price")))/2</f>
        <v>17.350000000000001</v>
      </c>
      <c r="D14" s="34"/>
      <c r="E14" s="35">
        <f>IFERROR(VLOOKUP($A14,'[39]Sales Summary Regulated'!$B:$O,3,0),0)</f>
        <v>118150.59</v>
      </c>
      <c r="F14" s="35">
        <f>IFERROR(VLOOKUP($A14,'[39]Sales Summary Regulated'!$B:$O,4,0),0)</f>
        <v>117245.59</v>
      </c>
      <c r="G14" s="35">
        <f>IFERROR(VLOOKUP($A14,'[39]Sales Summary Regulated'!$B:$O,5,0),0)</f>
        <v>117839.46999999999</v>
      </c>
      <c r="H14" s="35">
        <f>IFERROR(VLOOKUP($A14,'[39]Sales Summary Regulated'!$B:$O,6,0),0)</f>
        <v>119399.23000000001</v>
      </c>
      <c r="I14" s="35">
        <f>IFERROR(VLOOKUP($A14,'[39]Sales Summary Regulated'!$B:$O,7,0),0)</f>
        <v>121066.17</v>
      </c>
      <c r="J14" s="35">
        <f>IFERROR(VLOOKUP($A14,'[39]Sales Summary Regulated'!$B:$O,8,0),0)</f>
        <v>122934.81</v>
      </c>
      <c r="K14" s="35">
        <f>IFERROR(VLOOKUP($A14,'[39]Sales Summary Regulated'!$B:$O,9,0),0)</f>
        <v>122705.12000000002</v>
      </c>
      <c r="L14" s="35">
        <f>IFERROR(VLOOKUP($A14,'[39]Sales Summary Regulated'!$B:$O,10,0),0)</f>
        <v>123724.12000000001</v>
      </c>
      <c r="M14" s="35">
        <f>IFERROR(VLOOKUP($A14,'[39]Sales Summary Regulated'!$B:$O,11,0),0)</f>
        <v>107516.50000000001</v>
      </c>
      <c r="N14" s="35">
        <f>IFERROR(VLOOKUP($A14,'[39]Sales Summary Regulated'!$B:$O,12,0),0)</f>
        <v>106095.96999999999</v>
      </c>
      <c r="O14" s="35">
        <f>IFERROR(VLOOKUP($A14,'[39]Sales Summary Regulated'!$B:$O,13,0),0)</f>
        <v>105106.05</v>
      </c>
      <c r="P14" s="35">
        <f>IFERROR(VLOOKUP($A14,'[39]Sales Summary Regulated'!$B:$O,14,0),0)</f>
        <v>103369.09000000003</v>
      </c>
      <c r="Q14" s="35">
        <f t="shared" ref="Q14:Q43" si="3">SUM(E14:P14)</f>
        <v>1385152.7100000002</v>
      </c>
      <c r="S14" s="39">
        <f t="shared" si="0"/>
        <v>6809.83227665706</v>
      </c>
      <c r="T14" s="39">
        <f t="shared" si="0"/>
        <v>6757.6708933717573</v>
      </c>
      <c r="U14" s="39">
        <f t="shared" si="0"/>
        <v>6791.9002881844372</v>
      </c>
      <c r="V14" s="39">
        <f t="shared" si="0"/>
        <v>6881.8</v>
      </c>
      <c r="W14" s="39">
        <f t="shared" si="0"/>
        <v>6977.8772334293944</v>
      </c>
      <c r="X14" s="39">
        <f t="shared" si="0"/>
        <v>7085.5798270893365</v>
      </c>
      <c r="Y14" s="39">
        <f t="shared" si="0"/>
        <v>7072.3412103746405</v>
      </c>
      <c r="Z14" s="39">
        <f t="shared" si="0"/>
        <v>7131.0731988472626</v>
      </c>
      <c r="AA14" s="39">
        <f t="shared" si="0"/>
        <v>6196.9164265129684</v>
      </c>
      <c r="AB14" s="39">
        <f t="shared" si="0"/>
        <v>6115.0414985590769</v>
      </c>
      <c r="AC14" s="39">
        <f t="shared" si="0"/>
        <v>6057.9855907780975</v>
      </c>
      <c r="AD14" s="39">
        <f t="shared" si="0"/>
        <v>5957.8726224783868</v>
      </c>
      <c r="AE14" s="40">
        <f>+AVERAGE(AA14:AD14)</f>
        <v>6081.9540345821324</v>
      </c>
      <c r="AF14" s="41">
        <f t="shared" ref="AF14:AF26" si="4">+AVERAGE(S14:AD14)</f>
        <v>6652.9909221902017</v>
      </c>
      <c r="AG14" s="28"/>
      <c r="AH14" s="42">
        <f t="shared" ref="AH14:AH43" si="5">+$C14*$AJ$4</f>
        <v>0.61816828256754464</v>
      </c>
      <c r="AI14" s="43">
        <f t="shared" si="1"/>
        <v>17.968168282567547</v>
      </c>
      <c r="AJ14" s="43">
        <f>+AE14*AI14*12</f>
        <v>1311378.8829625486</v>
      </c>
      <c r="AK14" s="44">
        <f t="shared" ref="AK14:AK43" si="6">AJ14-Q14</f>
        <v>-73773.827037451556</v>
      </c>
      <c r="AN14" s="2">
        <v>32</v>
      </c>
      <c r="AP14" s="2">
        <v>1</v>
      </c>
      <c r="AQ14" s="45">
        <f t="shared" ref="AQ14:AQ35" si="7">+AE14*AP14</f>
        <v>6081.9540345821324</v>
      </c>
    </row>
    <row r="15" spans="1:49" s="2" customFormat="1" ht="12" customHeight="1">
      <c r="A15" s="37" t="s">
        <v>43</v>
      </c>
      <c r="B15" s="37" t="str">
        <f>VLOOKUP(A15,'[39]Sales Summary Regulated'!$B:$C,2,FALSE)</f>
        <v>2-32 GAL CANS-WEEKLY SVC</v>
      </c>
      <c r="C15" s="38">
        <f>(IFERROR(IFERROR(VLOOKUP(A15,'[39]All Other Rates'!$F$2:$H$646,3,FALSE),VLOOKUP(A15,#REF!,3,FALSE)),IF('Regulated Price Out'!Q15=0,0,"missing price")))/2</f>
        <v>25.12</v>
      </c>
      <c r="D15" s="34"/>
      <c r="E15" s="35">
        <f>IFERROR(VLOOKUP($A15,'[39]Sales Summary Regulated'!$B:$O,3,0),0)</f>
        <v>65589.600000000006</v>
      </c>
      <c r="F15" s="35">
        <f>IFERROR(VLOOKUP($A15,'[39]Sales Summary Regulated'!$B:$O,4,0),0)</f>
        <v>65156.159999999996</v>
      </c>
      <c r="G15" s="35">
        <f>IFERROR(VLOOKUP($A15,'[39]Sales Summary Regulated'!$B:$O,5,0),0)</f>
        <v>65325.100000000006</v>
      </c>
      <c r="H15" s="35">
        <f>IFERROR(VLOOKUP($A15,'[39]Sales Summary Regulated'!$B:$O,6,0),0)</f>
        <v>65289.64</v>
      </c>
      <c r="I15" s="35">
        <f>IFERROR(VLOOKUP($A15,'[39]Sales Summary Regulated'!$B:$O,7,0),0)</f>
        <v>66269.41</v>
      </c>
      <c r="J15" s="35">
        <f>IFERROR(VLOOKUP($A15,'[39]Sales Summary Regulated'!$B:$O,8,0),0)</f>
        <v>67998.45</v>
      </c>
      <c r="K15" s="35">
        <f>IFERROR(VLOOKUP($A15,'[39]Sales Summary Regulated'!$B:$O,9,0),0)</f>
        <v>69824.870000000024</v>
      </c>
      <c r="L15" s="35">
        <f>IFERROR(VLOOKUP($A15,'[39]Sales Summary Regulated'!$B:$O,10,0),0)</f>
        <v>71224.359999999986</v>
      </c>
      <c r="M15" s="35">
        <f>IFERROR(VLOOKUP($A15,'[39]Sales Summary Regulated'!$B:$O,11,0),0)</f>
        <v>56241.229999999996</v>
      </c>
      <c r="N15" s="35">
        <f>IFERROR(VLOOKUP($A15,'[39]Sales Summary Regulated'!$B:$O,12,0),0)</f>
        <v>55571.51</v>
      </c>
      <c r="O15" s="35">
        <f>IFERROR(VLOOKUP($A15,'[39]Sales Summary Regulated'!$B:$O,13,0),0)</f>
        <v>55180.600000000013</v>
      </c>
      <c r="P15" s="35">
        <f>IFERROR(VLOOKUP($A15,'[39]Sales Summary Regulated'!$B:$O,14,0),0)</f>
        <v>54898.469999999994</v>
      </c>
      <c r="Q15" s="35">
        <f t="shared" si="3"/>
        <v>758569.4</v>
      </c>
      <c r="S15" s="39">
        <f t="shared" si="0"/>
        <v>2611.0509554140131</v>
      </c>
      <c r="T15" s="39">
        <f t="shared" si="0"/>
        <v>2593.7961783439487</v>
      </c>
      <c r="U15" s="39">
        <f t="shared" si="0"/>
        <v>2600.5214968152868</v>
      </c>
      <c r="V15" s="39">
        <f t="shared" si="0"/>
        <v>2599.1098726114647</v>
      </c>
      <c r="W15" s="39">
        <f t="shared" si="0"/>
        <v>2638.1134554140126</v>
      </c>
      <c r="X15" s="39">
        <f t="shared" si="0"/>
        <v>2706.9446656050955</v>
      </c>
      <c r="Y15" s="39">
        <f t="shared" si="0"/>
        <v>2779.6524681528672</v>
      </c>
      <c r="Z15" s="39">
        <f t="shared" si="0"/>
        <v>2835.3646496815281</v>
      </c>
      <c r="AA15" s="39">
        <f t="shared" si="0"/>
        <v>2238.9024681528658</v>
      </c>
      <c r="AB15" s="39">
        <f t="shared" si="0"/>
        <v>2212.2416401273886</v>
      </c>
      <c r="AC15" s="39">
        <f t="shared" si="0"/>
        <v>2196.679936305733</v>
      </c>
      <c r="AD15" s="39">
        <f t="shared" si="0"/>
        <v>2185.4486464968149</v>
      </c>
      <c r="AE15" s="40">
        <f t="shared" ref="AE15:AE43" si="8">+AVERAGE(AA15:AD15)</f>
        <v>2208.3181727707006</v>
      </c>
      <c r="AF15" s="41">
        <f t="shared" si="4"/>
        <v>2516.4855360934175</v>
      </c>
      <c r="AG15" s="28"/>
      <c r="AH15" s="42">
        <f t="shared" si="5"/>
        <v>0.89500791112949407</v>
      </c>
      <c r="AI15" s="43">
        <f t="shared" si="1"/>
        <v>26.015007911129494</v>
      </c>
      <c r="AJ15" s="43">
        <f t="shared" si="2"/>
        <v>689392.97681904968</v>
      </c>
      <c r="AK15" s="44">
        <f t="shared" si="6"/>
        <v>-69176.42318095034</v>
      </c>
      <c r="AN15" s="2">
        <v>32</v>
      </c>
      <c r="AP15" s="2">
        <v>2</v>
      </c>
      <c r="AQ15" s="45">
        <f t="shared" si="7"/>
        <v>4416.6363455414012</v>
      </c>
    </row>
    <row r="16" spans="1:49" s="2" customFormat="1" ht="12" customHeight="1">
      <c r="A16" s="37" t="s">
        <v>44</v>
      </c>
      <c r="B16" s="37" t="str">
        <f>VLOOKUP(A16,'[39]Sales Summary Regulated'!$B:$C,2,FALSE)</f>
        <v>3-32 GAL CANS-WEEKLY SVC</v>
      </c>
      <c r="C16" s="38">
        <f>(IFERROR(IFERROR(VLOOKUP(A16,'[39]All Other Rates'!$F$2:$H$646,3,FALSE),VLOOKUP(A16,#REF!,3,FALSE)),IF('Regulated Price Out'!Q16=0,0,"missing price")))/2</f>
        <v>36.29</v>
      </c>
      <c r="D16" s="34"/>
      <c r="E16" s="35">
        <f>IFERROR(VLOOKUP($A16,'[39]Sales Summary Regulated'!$B:$O,3,0),0)</f>
        <v>7373.2</v>
      </c>
      <c r="F16" s="35">
        <f>IFERROR(VLOOKUP($A16,'[39]Sales Summary Regulated'!$B:$O,4,0),0)</f>
        <v>7578.79</v>
      </c>
      <c r="G16" s="35">
        <f>IFERROR(VLOOKUP($A16,'[39]Sales Summary Regulated'!$B:$O,5,0),0)</f>
        <v>7572.76</v>
      </c>
      <c r="H16" s="35">
        <f>IFERROR(VLOOKUP($A16,'[39]Sales Summary Regulated'!$B:$O,6,0),0)</f>
        <v>7720.71</v>
      </c>
      <c r="I16" s="35">
        <f>IFERROR(VLOOKUP($A16,'[39]Sales Summary Regulated'!$B:$O,7,0),0)</f>
        <v>7934.7</v>
      </c>
      <c r="J16" s="35">
        <f>IFERROR(VLOOKUP($A16,'[39]Sales Summary Regulated'!$B:$O,8,0),0)</f>
        <v>8233.340000000002</v>
      </c>
      <c r="K16" s="35">
        <f>IFERROR(VLOOKUP($A16,'[39]Sales Summary Regulated'!$B:$O,9,0),0)</f>
        <v>9169.9</v>
      </c>
      <c r="L16" s="35">
        <f>IFERROR(VLOOKUP($A16,'[39]Sales Summary Regulated'!$B:$O,10,0),0)</f>
        <v>9359.1200000000008</v>
      </c>
      <c r="M16" s="35">
        <f>IFERROR(VLOOKUP($A16,'[39]Sales Summary Regulated'!$B:$O,11,0),0)</f>
        <v>7694.83</v>
      </c>
      <c r="N16" s="35">
        <f>IFERROR(VLOOKUP($A16,'[39]Sales Summary Regulated'!$B:$O,12,0),0)</f>
        <v>7551.29</v>
      </c>
      <c r="O16" s="35">
        <f>IFERROR(VLOOKUP($A16,'[39]Sales Summary Regulated'!$B:$O,13,0),0)</f>
        <v>7406.71</v>
      </c>
      <c r="P16" s="35">
        <f>IFERROR(VLOOKUP($A16,'[39]Sales Summary Regulated'!$B:$O,14,0),0)</f>
        <v>7415.2000000000007</v>
      </c>
      <c r="Q16" s="35">
        <f t="shared" si="3"/>
        <v>95010.55</v>
      </c>
      <c r="S16" s="39">
        <f t="shared" si="0"/>
        <v>203.17442821713971</v>
      </c>
      <c r="T16" s="39">
        <f t="shared" si="0"/>
        <v>208.83962524111325</v>
      </c>
      <c r="U16" s="39">
        <f t="shared" si="0"/>
        <v>208.67346376412235</v>
      </c>
      <c r="V16" s="39">
        <f t="shared" si="0"/>
        <v>212.75034444750619</v>
      </c>
      <c r="W16" s="39">
        <f t="shared" si="0"/>
        <v>218.64701019564617</v>
      </c>
      <c r="X16" s="39">
        <f t="shared" si="0"/>
        <v>226.876274455773</v>
      </c>
      <c r="Y16" s="39">
        <f t="shared" si="0"/>
        <v>252.68393496831084</v>
      </c>
      <c r="Z16" s="39">
        <f t="shared" si="0"/>
        <v>257.89804353816481</v>
      </c>
      <c r="AA16" s="39">
        <f t="shared" si="0"/>
        <v>212.03720033066961</v>
      </c>
      <c r="AB16" s="39">
        <f t="shared" si="0"/>
        <v>208.08184072747315</v>
      </c>
      <c r="AC16" s="39">
        <f t="shared" si="0"/>
        <v>204.09782309176083</v>
      </c>
      <c r="AD16" s="39">
        <f t="shared" si="0"/>
        <v>204.33177183797193</v>
      </c>
      <c r="AE16" s="40">
        <f t="shared" si="8"/>
        <v>207.13715899696888</v>
      </c>
      <c r="AF16" s="41">
        <f t="shared" si="4"/>
        <v>218.17431340130429</v>
      </c>
      <c r="AG16" s="28"/>
      <c r="AH16" s="42">
        <f>+$C16*$AJ$4</f>
        <v>1.2929871454971871</v>
      </c>
      <c r="AI16" s="43">
        <f t="shared" si="1"/>
        <v>37.582987145497185</v>
      </c>
      <c r="AJ16" s="43">
        <f t="shared" si="2"/>
        <v>93417.998207254655</v>
      </c>
      <c r="AK16" s="44">
        <f t="shared" si="6"/>
        <v>-1592.5517927453475</v>
      </c>
      <c r="AN16" s="2">
        <v>32</v>
      </c>
      <c r="AP16" s="2">
        <v>3</v>
      </c>
      <c r="AQ16" s="45">
        <f t="shared" si="7"/>
        <v>621.41147699090664</v>
      </c>
    </row>
    <row r="17" spans="1:43" s="2" customFormat="1" ht="12" customHeight="1">
      <c r="A17" s="37" t="s">
        <v>45</v>
      </c>
      <c r="B17" s="37" t="str">
        <f>VLOOKUP(A17,'[39]Sales Summary Regulated'!$B:$C,2,FALSE)</f>
        <v>4-32 GAL CANS-WEEKLY SVC</v>
      </c>
      <c r="C17" s="38">
        <f>(IFERROR(IFERROR(VLOOKUP(A17,'[39]All Other Rates'!$F$2:$H$646,3,FALSE),VLOOKUP(A17,#REF!,3,FALSE)),IF('Regulated Price Out'!Q17=0,0,"missing price")))/2</f>
        <v>44.98</v>
      </c>
      <c r="D17" s="34"/>
      <c r="E17" s="35">
        <f>IFERROR(VLOOKUP($A17,'[39]Sales Summary Regulated'!$B:$O,3,0),0)</f>
        <v>1686.71</v>
      </c>
      <c r="F17" s="35">
        <f>IFERROR(VLOOKUP($A17,'[39]Sales Summary Regulated'!$B:$O,4,0),0)</f>
        <v>1782.3300000000002</v>
      </c>
      <c r="G17" s="35">
        <f>IFERROR(VLOOKUP($A17,'[39]Sales Summary Regulated'!$B:$O,5,0),0)</f>
        <v>1698</v>
      </c>
      <c r="H17" s="35">
        <f>IFERROR(VLOOKUP($A17,'[39]Sales Summary Regulated'!$B:$O,6,0),0)</f>
        <v>1731.73</v>
      </c>
      <c r="I17" s="35">
        <f>IFERROR(VLOOKUP($A17,'[39]Sales Summary Regulated'!$B:$O,7,0),0)</f>
        <v>1759.86</v>
      </c>
      <c r="J17" s="35">
        <f>IFERROR(VLOOKUP($A17,'[39]Sales Summary Regulated'!$B:$O,8,0),0)</f>
        <v>1866.6799999999998</v>
      </c>
      <c r="K17" s="35">
        <f>IFERROR(VLOOKUP($A17,'[39]Sales Summary Regulated'!$B:$O,9,0),0)</f>
        <v>2012.85</v>
      </c>
      <c r="L17" s="35">
        <f>IFERROR(VLOOKUP($A17,'[39]Sales Summary Regulated'!$B:$O,10,0),0)</f>
        <v>1973.4899999999998</v>
      </c>
      <c r="M17" s="35">
        <f>IFERROR(VLOOKUP($A17,'[39]Sales Summary Regulated'!$B:$O,11,0),0)</f>
        <v>1781.8500000000001</v>
      </c>
      <c r="N17" s="35">
        <f>IFERROR(VLOOKUP($A17,'[39]Sales Summary Regulated'!$B:$O,12,0),0)</f>
        <v>1585.55</v>
      </c>
      <c r="O17" s="35">
        <f>IFERROR(VLOOKUP($A17,'[39]Sales Summary Regulated'!$B:$O,13,0),0)</f>
        <v>1664.26</v>
      </c>
      <c r="P17" s="35">
        <f>IFERROR(VLOOKUP($A17,'[39]Sales Summary Regulated'!$B:$O,14,0),0)</f>
        <v>1574.3</v>
      </c>
      <c r="Q17" s="35">
        <f t="shared" si="3"/>
        <v>21117.61</v>
      </c>
      <c r="S17" s="39">
        <f t="shared" si="0"/>
        <v>37.499110715873726</v>
      </c>
      <c r="T17" s="39">
        <f t="shared" si="0"/>
        <v>39.624944419742114</v>
      </c>
      <c r="U17" s="39">
        <f t="shared" si="0"/>
        <v>37.750111160515786</v>
      </c>
      <c r="V17" s="39">
        <f t="shared" si="0"/>
        <v>38.5</v>
      </c>
      <c r="W17" s="39">
        <f t="shared" si="0"/>
        <v>39.125389061805244</v>
      </c>
      <c r="X17" s="39">
        <f t="shared" si="0"/>
        <v>41.500222321031572</v>
      </c>
      <c r="Y17" s="39">
        <f t="shared" si="0"/>
        <v>44.749888839484214</v>
      </c>
      <c r="Z17" s="39">
        <f t="shared" si="0"/>
        <v>43.874833259226321</v>
      </c>
      <c r="AA17" s="39">
        <f t="shared" si="0"/>
        <v>39.614273010226775</v>
      </c>
      <c r="AB17" s="39">
        <f t="shared" si="0"/>
        <v>35.250111160515786</v>
      </c>
      <c r="AC17" s="39">
        <f t="shared" si="0"/>
        <v>37</v>
      </c>
      <c r="AD17" s="39">
        <f t="shared" si="0"/>
        <v>35</v>
      </c>
      <c r="AE17" s="40">
        <f t="shared" si="8"/>
        <v>36.716096042685642</v>
      </c>
      <c r="AF17" s="41">
        <f t="shared" si="4"/>
        <v>39.12407366236846</v>
      </c>
      <c r="AG17" s="28"/>
      <c r="AH17" s="42">
        <f t="shared" si="5"/>
        <v>1.6026057262183375</v>
      </c>
      <c r="AI17" s="43">
        <f t="shared" si="1"/>
        <v>46.582605726218333</v>
      </c>
      <c r="AJ17" s="43">
        <f t="shared" si="2"/>
        <v>20523.977109148684</v>
      </c>
      <c r="AK17" s="43">
        <f t="shared" si="6"/>
        <v>-593.63289085131692</v>
      </c>
      <c r="AN17" s="2">
        <v>32</v>
      </c>
      <c r="AP17" s="2">
        <v>4</v>
      </c>
      <c r="AQ17" s="45">
        <f t="shared" si="7"/>
        <v>146.86438417074257</v>
      </c>
    </row>
    <row r="18" spans="1:43" s="2" customFormat="1" ht="12" customHeight="1">
      <c r="A18" s="37" t="s">
        <v>46</v>
      </c>
      <c r="B18" s="37" t="str">
        <f>VLOOKUP(A18,'[39]Sales Summary Regulated'!$B:$C,2,FALSE)</f>
        <v>5-32 GAL CANS-WEEKLY SVC</v>
      </c>
      <c r="C18" s="38">
        <f>(IFERROR(IFERROR(VLOOKUP(A18,'[39]All Other Rates'!$F$2:$H$646,3,FALSE),VLOOKUP(A18,#REF!,3,FALSE)),IF('Regulated Price Out'!Q18=0,0,"missing price")))/2</f>
        <v>57.18</v>
      </c>
      <c r="D18" s="34"/>
      <c r="E18" s="35">
        <f>IFERROR(VLOOKUP($A18,'[39]Sales Summary Regulated'!$B:$O,3,0),0)</f>
        <v>114.36</v>
      </c>
      <c r="F18" s="35">
        <f>IFERROR(VLOOKUP($A18,'[39]Sales Summary Regulated'!$B:$O,4,0),0)</f>
        <v>114.36</v>
      </c>
      <c r="G18" s="35">
        <f>IFERROR(VLOOKUP($A18,'[39]Sales Summary Regulated'!$B:$O,5,0),0)</f>
        <v>71.48</v>
      </c>
      <c r="H18" s="35">
        <f>IFERROR(VLOOKUP($A18,'[39]Sales Summary Regulated'!$B:$O,6,0),0)</f>
        <v>57.18</v>
      </c>
      <c r="I18" s="35">
        <f>IFERROR(VLOOKUP($A18,'[39]Sales Summary Regulated'!$B:$O,7,0),0)</f>
        <v>57.18</v>
      </c>
      <c r="J18" s="35">
        <f>IFERROR(VLOOKUP($A18,'[39]Sales Summary Regulated'!$B:$O,8,0),0)</f>
        <v>57.18</v>
      </c>
      <c r="K18" s="35">
        <f>IFERROR(VLOOKUP($A18,'[39]Sales Summary Regulated'!$B:$O,9,0),0)</f>
        <v>57.18</v>
      </c>
      <c r="L18" s="35">
        <f>IFERROR(VLOOKUP($A18,'[39]Sales Summary Regulated'!$B:$O,10,0),0)</f>
        <v>127.55</v>
      </c>
      <c r="M18" s="35">
        <f>IFERROR(VLOOKUP($A18,'[39]Sales Summary Regulated'!$B:$O,11,0),0)</f>
        <v>142.94999999999999</v>
      </c>
      <c r="N18" s="35">
        <f>IFERROR(VLOOKUP($A18,'[39]Sales Summary Regulated'!$B:$O,12,0),0)</f>
        <v>171.54</v>
      </c>
      <c r="O18" s="35">
        <f>IFERROR(VLOOKUP($A18,'[39]Sales Summary Regulated'!$B:$O,13,0),0)</f>
        <v>171.54</v>
      </c>
      <c r="P18" s="35">
        <f>IFERROR(VLOOKUP($A18,'[39]Sales Summary Regulated'!$B:$O,14,0),0)</f>
        <v>171.54</v>
      </c>
      <c r="Q18" s="35">
        <f t="shared" si="3"/>
        <v>1314.0399999999997</v>
      </c>
      <c r="S18" s="39">
        <f t="shared" si="0"/>
        <v>2</v>
      </c>
      <c r="T18" s="39">
        <f t="shared" si="0"/>
        <v>2</v>
      </c>
      <c r="U18" s="39">
        <f t="shared" si="0"/>
        <v>1.2500874431619449</v>
      </c>
      <c r="V18" s="39">
        <f t="shared" si="0"/>
        <v>1</v>
      </c>
      <c r="W18" s="39">
        <f t="shared" si="0"/>
        <v>1</v>
      </c>
      <c r="X18" s="39">
        <f t="shared" si="0"/>
        <v>1</v>
      </c>
      <c r="Y18" s="39">
        <f t="shared" si="0"/>
        <v>1</v>
      </c>
      <c r="Z18" s="39">
        <f t="shared" si="0"/>
        <v>2.2306750612102135</v>
      </c>
      <c r="AA18" s="39">
        <f t="shared" si="0"/>
        <v>2.5</v>
      </c>
      <c r="AB18" s="39">
        <f t="shared" si="0"/>
        <v>3</v>
      </c>
      <c r="AC18" s="39">
        <f t="shared" si="0"/>
        <v>3</v>
      </c>
      <c r="AD18" s="39">
        <f t="shared" si="0"/>
        <v>3</v>
      </c>
      <c r="AE18" s="40">
        <f t="shared" si="8"/>
        <v>2.875</v>
      </c>
      <c r="AF18" s="41">
        <f t="shared" si="4"/>
        <v>1.9150635420310131</v>
      </c>
      <c r="AG18" s="28"/>
      <c r="AH18" s="42">
        <f t="shared" si="5"/>
        <v>2.0372831352860059</v>
      </c>
      <c r="AI18" s="43">
        <f t="shared" si="1"/>
        <v>59.217283135286003</v>
      </c>
      <c r="AJ18" s="43">
        <f t="shared" si="2"/>
        <v>2042.9962681673671</v>
      </c>
      <c r="AK18" s="43">
        <f t="shared" si="6"/>
        <v>728.9562681673674</v>
      </c>
      <c r="AN18" s="2">
        <v>32</v>
      </c>
      <c r="AP18" s="2">
        <v>5</v>
      </c>
      <c r="AQ18" s="45">
        <f t="shared" si="7"/>
        <v>14.375</v>
      </c>
    </row>
    <row r="19" spans="1:43" s="2" customFormat="1" ht="12" customHeight="1">
      <c r="A19" s="37" t="s">
        <v>47</v>
      </c>
      <c r="B19" s="37" t="str">
        <f>VLOOKUP(A19,'[39]Sales Summary Regulated'!$B:$C,2,FALSE)</f>
        <v>6-32 GAL CANS-WEEKLY SVC</v>
      </c>
      <c r="C19" s="38">
        <f>(IFERROR(IFERROR(VLOOKUP(A19,'[39]All Other Rates'!$F$2:$H$646,3,FALSE),VLOOKUP(A19,#REF!,3,FALSE)),IF('Regulated Price Out'!Q19=0,0,"missing price")))/2</f>
        <v>68.83</v>
      </c>
      <c r="D19" s="34"/>
      <c r="E19" s="35">
        <f>IFERROR(VLOOKUP($A19,'[39]Sales Summary Regulated'!$B:$O,3,0),0)</f>
        <v>137.66</v>
      </c>
      <c r="F19" s="35">
        <f>IFERROR(VLOOKUP($A19,'[39]Sales Summary Regulated'!$B:$O,4,0),0)</f>
        <v>137.66</v>
      </c>
      <c r="G19" s="35">
        <f>IFERROR(VLOOKUP($A19,'[39]Sales Summary Regulated'!$B:$O,5,0),0)</f>
        <v>137.66</v>
      </c>
      <c r="H19" s="35">
        <f>IFERROR(VLOOKUP($A19,'[39]Sales Summary Regulated'!$B:$O,6,0),0)</f>
        <v>137.66</v>
      </c>
      <c r="I19" s="35">
        <f>IFERROR(VLOOKUP($A19,'[39]Sales Summary Regulated'!$B:$O,7,0),0)</f>
        <v>197.89</v>
      </c>
      <c r="J19" s="35">
        <f>IFERROR(VLOOKUP($A19,'[39]Sales Summary Regulated'!$B:$O,8,0),0)</f>
        <v>240.9</v>
      </c>
      <c r="K19" s="35">
        <f>IFERROR(VLOOKUP($A19,'[39]Sales Summary Regulated'!$B:$O,9,0),0)</f>
        <v>335.55</v>
      </c>
      <c r="L19" s="35">
        <f>IFERROR(VLOOKUP($A19,'[39]Sales Summary Regulated'!$B:$O,10,0),0)</f>
        <v>344.15</v>
      </c>
      <c r="M19" s="35">
        <f>IFERROR(VLOOKUP($A19,'[39]Sales Summary Regulated'!$B:$O,11,0),0)</f>
        <v>344.15</v>
      </c>
      <c r="N19" s="35">
        <f>IFERROR(VLOOKUP($A19,'[39]Sales Summary Regulated'!$B:$O,12,0),0)</f>
        <v>275.32</v>
      </c>
      <c r="O19" s="35">
        <f>IFERROR(VLOOKUP($A19,'[39]Sales Summary Regulated'!$B:$O,13,0),0)</f>
        <v>240.89999999999998</v>
      </c>
      <c r="P19" s="35">
        <f>IFERROR(VLOOKUP($A19,'[39]Sales Summary Regulated'!$B:$O,14,0),0)</f>
        <v>206.49</v>
      </c>
      <c r="Q19" s="35">
        <f t="shared" si="3"/>
        <v>2735.9900000000007</v>
      </c>
      <c r="S19" s="39">
        <f t="shared" si="0"/>
        <v>2</v>
      </c>
      <c r="T19" s="39">
        <f t="shared" si="0"/>
        <v>2</v>
      </c>
      <c r="U19" s="39">
        <f t="shared" si="0"/>
        <v>2</v>
      </c>
      <c r="V19" s="39">
        <f t="shared" si="0"/>
        <v>2</v>
      </c>
      <c r="W19" s="39">
        <f t="shared" si="0"/>
        <v>2.8750544820572426</v>
      </c>
      <c r="X19" s="39">
        <f t="shared" si="0"/>
        <v>3.4999273572570102</v>
      </c>
      <c r="Y19" s="39">
        <f t="shared" si="0"/>
        <v>4.8750544820572426</v>
      </c>
      <c r="Z19" s="39">
        <f t="shared" si="0"/>
        <v>5</v>
      </c>
      <c r="AA19" s="39">
        <f t="shared" si="0"/>
        <v>5</v>
      </c>
      <c r="AB19" s="39">
        <f t="shared" si="0"/>
        <v>4</v>
      </c>
      <c r="AC19" s="39">
        <f t="shared" si="0"/>
        <v>3.4999273572570098</v>
      </c>
      <c r="AD19" s="39">
        <f t="shared" si="0"/>
        <v>3</v>
      </c>
      <c r="AE19" s="40">
        <f t="shared" si="8"/>
        <v>3.8749818393142523</v>
      </c>
      <c r="AF19" s="41">
        <f t="shared" si="4"/>
        <v>3.3124969732190421</v>
      </c>
      <c r="AG19" s="28"/>
      <c r="AH19" s="42">
        <f t="shared" si="5"/>
        <v>2.4523644316498037</v>
      </c>
      <c r="AI19" s="43">
        <f t="shared" si="1"/>
        <v>71.282364431649796</v>
      </c>
      <c r="AJ19" s="43">
        <f t="shared" si="2"/>
        <v>3314.6144116322785</v>
      </c>
      <c r="AK19" s="43">
        <f t="shared" si="6"/>
        <v>578.62441163227777</v>
      </c>
      <c r="AN19" s="2">
        <v>32</v>
      </c>
      <c r="AP19" s="2">
        <v>6</v>
      </c>
      <c r="AQ19" s="45">
        <f t="shared" si="7"/>
        <v>23.249891035885515</v>
      </c>
    </row>
    <row r="20" spans="1:43" s="2" customFormat="1" ht="12" customHeight="1">
      <c r="A20" s="37" t="s">
        <v>48</v>
      </c>
      <c r="B20" s="37" t="str">
        <f>VLOOKUP(A20,'[39]Sales Summary Regulated'!$B:$C,2,FALSE)</f>
        <v>1-32 GAL CAN-EOW SVC</v>
      </c>
      <c r="C20" s="38">
        <f>(IFERROR(IFERROR(VLOOKUP(A20,'[39]All Other Rates'!$F$2:$H$646,3,FALSE),VLOOKUP(A20,#REF!,3,FALSE)),IF('Regulated Price Out'!Q20=0,0,"missing price")))/2</f>
        <v>13.38</v>
      </c>
      <c r="D20" s="34"/>
      <c r="E20" s="35">
        <f>IFERROR(VLOOKUP($A20,'[39]Sales Summary Regulated'!$B:$O,3,0),0)</f>
        <v>9081.8399999999983</v>
      </c>
      <c r="F20" s="35">
        <f>IFERROR(VLOOKUP($A20,'[39]Sales Summary Regulated'!$B:$O,4,0),0)</f>
        <v>9004.23</v>
      </c>
      <c r="G20" s="35">
        <f>IFERROR(VLOOKUP($A20,'[39]Sales Summary Regulated'!$B:$O,5,0),0)</f>
        <v>9118.4699999999993</v>
      </c>
      <c r="H20" s="35">
        <f>IFERROR(VLOOKUP($A20,'[39]Sales Summary Regulated'!$B:$O,6,0),0)</f>
        <v>9194.59</v>
      </c>
      <c r="I20" s="35">
        <f>IFERROR(VLOOKUP($A20,'[39]Sales Summary Regulated'!$B:$O,7,0),0)</f>
        <v>9250</v>
      </c>
      <c r="J20" s="35">
        <f>IFERROR(VLOOKUP($A20,'[39]Sales Summary Regulated'!$B:$O,8,0),0)</f>
        <v>9286.7999999999993</v>
      </c>
      <c r="K20" s="35">
        <f>IFERROR(VLOOKUP($A20,'[39]Sales Summary Regulated'!$B:$O,9,0),0)</f>
        <v>9215.31</v>
      </c>
      <c r="L20" s="35">
        <f>IFERROR(VLOOKUP($A20,'[39]Sales Summary Regulated'!$B:$O,10,0),0)</f>
        <v>9070.68</v>
      </c>
      <c r="M20" s="35">
        <f>IFERROR(VLOOKUP($A20,'[39]Sales Summary Regulated'!$B:$O,11,0),0)</f>
        <v>8168.49</v>
      </c>
      <c r="N20" s="35">
        <f>IFERROR(VLOOKUP($A20,'[39]Sales Summary Regulated'!$B:$O,12,0),0)</f>
        <v>8220.5399999999991</v>
      </c>
      <c r="O20" s="35">
        <f>IFERROR(VLOOKUP($A20,'[39]Sales Summary Regulated'!$B:$O,13,0),0)</f>
        <v>8131.2</v>
      </c>
      <c r="P20" s="35">
        <f>IFERROR(VLOOKUP($A20,'[39]Sales Summary Regulated'!$B:$O,14,0),0)</f>
        <v>8054.62</v>
      </c>
      <c r="Q20" s="35">
        <f t="shared" si="3"/>
        <v>105796.77</v>
      </c>
      <c r="S20" s="39">
        <f t="shared" si="0"/>
        <v>678.76233183856482</v>
      </c>
      <c r="T20" s="39">
        <f t="shared" si="0"/>
        <v>672.96188340807169</v>
      </c>
      <c r="U20" s="39">
        <f t="shared" si="0"/>
        <v>681.49999999999989</v>
      </c>
      <c r="V20" s="39">
        <f t="shared" si="0"/>
        <v>687.18908819133037</v>
      </c>
      <c r="W20" s="39">
        <f t="shared" si="0"/>
        <v>691.33034379671142</v>
      </c>
      <c r="X20" s="39">
        <f t="shared" si="0"/>
        <v>694.08071748878911</v>
      </c>
      <c r="Y20" s="39">
        <f t="shared" si="0"/>
        <v>688.73766816143495</v>
      </c>
      <c r="Z20" s="39">
        <f t="shared" si="0"/>
        <v>677.92825112107619</v>
      </c>
      <c r="AA20" s="39">
        <f t="shared" si="0"/>
        <v>610.5</v>
      </c>
      <c r="AB20" s="39">
        <f t="shared" si="0"/>
        <v>614.39013452914787</v>
      </c>
      <c r="AC20" s="39">
        <f t="shared" si="0"/>
        <v>607.71300448430486</v>
      </c>
      <c r="AD20" s="39">
        <f t="shared" si="0"/>
        <v>601.98953662182362</v>
      </c>
      <c r="AE20" s="40">
        <f t="shared" si="8"/>
        <v>608.64816890881912</v>
      </c>
      <c r="AF20" s="41">
        <f t="shared" si="4"/>
        <v>658.92357997010458</v>
      </c>
      <c r="AG20" s="28"/>
      <c r="AH20" s="42">
        <f>+$C20*$AJ$4</f>
        <v>0.47671997814142636</v>
      </c>
      <c r="AI20" s="43">
        <f t="shared" si="1"/>
        <v>13.856719978141427</v>
      </c>
      <c r="AJ20" s="43">
        <f t="shared" si="2"/>
        <v>101206.40690133639</v>
      </c>
      <c r="AK20" s="43">
        <f t="shared" si="6"/>
        <v>-4590.3630986636126</v>
      </c>
      <c r="AN20" s="2">
        <v>32</v>
      </c>
      <c r="AP20" s="2">
        <v>1</v>
      </c>
      <c r="AQ20" s="45">
        <f t="shared" si="7"/>
        <v>608.64816890881912</v>
      </c>
    </row>
    <row r="21" spans="1:43" s="7" customFormat="1" ht="12" customHeight="1">
      <c r="A21" s="332" t="s">
        <v>49</v>
      </c>
      <c r="B21" s="332" t="str">
        <f>VLOOKUP(A21,'[39]Sales Summary Regulated'!$B:$C,2,FALSE)</f>
        <v>1-32 GAL CAN EOW SVC</v>
      </c>
      <c r="C21" s="333">
        <v>13.38</v>
      </c>
      <c r="D21" s="334"/>
      <c r="E21" s="128">
        <f>IFERROR(VLOOKUP($A21,'[39]Sales Summary Regulated'!$B:$O,3,0),0)</f>
        <v>0</v>
      </c>
      <c r="F21" s="128">
        <f>IFERROR(VLOOKUP($A21,'[39]Sales Summary Regulated'!$B:$O,4,0),0)</f>
        <v>5.0199999999999996</v>
      </c>
      <c r="G21" s="128">
        <f>IFERROR(VLOOKUP($A21,'[39]Sales Summary Regulated'!$B:$O,5,0),0)</f>
        <v>5.0199999999999996</v>
      </c>
      <c r="H21" s="128">
        <f>IFERROR(VLOOKUP($A21,'[39]Sales Summary Regulated'!$B:$O,6,0),0)</f>
        <v>5.0199999999999996</v>
      </c>
      <c r="I21" s="128">
        <f>IFERROR(VLOOKUP($A21,'[39]Sales Summary Regulated'!$B:$O,7,0),0)</f>
        <v>5.0199999999999996</v>
      </c>
      <c r="J21" s="128">
        <f>IFERROR(VLOOKUP($A21,'[39]Sales Summary Regulated'!$B:$O,8,0),0)</f>
        <v>5.0199999999999996</v>
      </c>
      <c r="K21" s="128">
        <f>IFERROR(VLOOKUP($A21,'[39]Sales Summary Regulated'!$B:$O,9,0),0)</f>
        <v>5.0199999999999996</v>
      </c>
      <c r="L21" s="128">
        <f>IFERROR(VLOOKUP($A21,'[39]Sales Summary Regulated'!$B:$O,10,0),0)</f>
        <v>2.5099999999999998</v>
      </c>
      <c r="M21" s="128">
        <f>IFERROR(VLOOKUP($A21,'[39]Sales Summary Regulated'!$B:$O,11,0),0)</f>
        <v>2.5099999999999998</v>
      </c>
      <c r="N21" s="128">
        <f>IFERROR(VLOOKUP($A21,'[39]Sales Summary Regulated'!$B:$O,12,0),0)</f>
        <v>0</v>
      </c>
      <c r="O21" s="128">
        <f>IFERROR(VLOOKUP($A21,'[39]Sales Summary Regulated'!$B:$O,13,0),0)</f>
        <v>0</v>
      </c>
      <c r="P21" s="128">
        <f>IFERROR(VLOOKUP($A21,'[39]Sales Summary Regulated'!$B:$O,14,0),0)</f>
        <v>0</v>
      </c>
      <c r="Q21" s="128">
        <f t="shared" si="3"/>
        <v>35.139999999999993</v>
      </c>
      <c r="S21" s="335">
        <f t="shared" si="0"/>
        <v>0</v>
      </c>
      <c r="T21" s="335">
        <f t="shared" si="0"/>
        <v>0.37518684603886393</v>
      </c>
      <c r="U21" s="335">
        <f t="shared" si="0"/>
        <v>0.37518684603886393</v>
      </c>
      <c r="V21" s="335">
        <f t="shared" si="0"/>
        <v>0.37518684603886393</v>
      </c>
      <c r="W21" s="335">
        <f t="shared" si="0"/>
        <v>0.37518684603886393</v>
      </c>
      <c r="X21" s="335">
        <f t="shared" si="0"/>
        <v>0.37518684603886393</v>
      </c>
      <c r="Y21" s="335">
        <f t="shared" si="0"/>
        <v>0.37518684603886393</v>
      </c>
      <c r="Z21" s="335">
        <f t="shared" si="0"/>
        <v>0.18759342301943197</v>
      </c>
      <c r="AA21" s="335">
        <f t="shared" si="0"/>
        <v>0.18759342301943197</v>
      </c>
      <c r="AB21" s="335">
        <f t="shared" si="0"/>
        <v>0</v>
      </c>
      <c r="AC21" s="335">
        <f t="shared" si="0"/>
        <v>0</v>
      </c>
      <c r="AD21" s="335">
        <f t="shared" si="0"/>
        <v>0</v>
      </c>
      <c r="AE21" s="336">
        <f t="shared" si="8"/>
        <v>4.6898355754857991E-2</v>
      </c>
      <c r="AF21" s="337">
        <f t="shared" si="4"/>
        <v>0.21885899352267066</v>
      </c>
      <c r="AH21" s="338">
        <f t="shared" si="5"/>
        <v>0.47671997814142636</v>
      </c>
      <c r="AI21" s="338">
        <f t="shared" si="1"/>
        <v>13.856719978141427</v>
      </c>
      <c r="AJ21" s="338">
        <f t="shared" si="2"/>
        <v>7.7982885975638965</v>
      </c>
      <c r="AK21" s="338">
        <f t="shared" si="6"/>
        <v>-27.341711402436097</v>
      </c>
      <c r="AN21" s="7">
        <v>32</v>
      </c>
      <c r="AP21" s="7">
        <v>1</v>
      </c>
      <c r="AQ21" s="128">
        <f t="shared" si="7"/>
        <v>4.6898355754857991E-2</v>
      </c>
    </row>
    <row r="22" spans="1:43" s="2" customFormat="1" ht="12" customHeight="1">
      <c r="A22" s="37" t="s">
        <v>50</v>
      </c>
      <c r="B22" s="37" t="str">
        <f>VLOOKUP(A22,'[39]Sales Summary Regulated'!$B:$C,2,FALSE)</f>
        <v>1-32 GL EOWVC ROAD</v>
      </c>
      <c r="C22" s="38">
        <v>13.38</v>
      </c>
      <c r="D22" s="34"/>
      <c r="E22" s="35">
        <f>IFERROR(VLOOKUP($A22,'[39]Sales Summary Regulated'!$B:$O,3,0),0)</f>
        <v>66.900000000000006</v>
      </c>
      <c r="F22" s="35">
        <f>IFERROR(VLOOKUP($A22,'[39]Sales Summary Regulated'!$B:$O,4,0),0)</f>
        <v>66.900000000000006</v>
      </c>
      <c r="G22" s="35">
        <f>IFERROR(VLOOKUP($A22,'[39]Sales Summary Regulated'!$B:$O,5,0),0)</f>
        <v>66.900000000000006</v>
      </c>
      <c r="H22" s="35">
        <f>IFERROR(VLOOKUP($A22,'[39]Sales Summary Regulated'!$B:$O,6,0),0)</f>
        <v>66.900000000000006</v>
      </c>
      <c r="I22" s="35">
        <f>IFERROR(VLOOKUP($A22,'[39]Sales Summary Regulated'!$B:$O,7,0),0)</f>
        <v>73.28</v>
      </c>
      <c r="J22" s="35">
        <f>IFERROR(VLOOKUP($A22,'[39]Sales Summary Regulated'!$B:$O,8,0),0)</f>
        <v>79.650000000000006</v>
      </c>
      <c r="K22" s="35">
        <f>IFERROR(VLOOKUP($A22,'[39]Sales Summary Regulated'!$B:$O,9,0),0)</f>
        <v>79.650000000000006</v>
      </c>
      <c r="L22" s="35">
        <f>IFERROR(VLOOKUP($A22,'[39]Sales Summary Regulated'!$B:$O,10,0),0)</f>
        <v>79.650000000000006</v>
      </c>
      <c r="M22" s="35">
        <f>IFERROR(VLOOKUP($A22,'[39]Sales Summary Regulated'!$B:$O,11,0),0)</f>
        <v>72.14</v>
      </c>
      <c r="N22" s="35">
        <f>IFERROR(VLOOKUP($A22,'[39]Sales Summary Regulated'!$B:$O,12,0),0)</f>
        <v>66.900000000000006</v>
      </c>
      <c r="O22" s="35">
        <f>IFERROR(VLOOKUP($A22,'[39]Sales Summary Regulated'!$B:$O,13,0),0)</f>
        <v>66.900000000000006</v>
      </c>
      <c r="P22" s="35">
        <f>IFERROR(VLOOKUP($A22,'[39]Sales Summary Regulated'!$B:$O,14,0),0)</f>
        <v>66.900000000000006</v>
      </c>
      <c r="Q22" s="35">
        <f t="shared" si="3"/>
        <v>852.66999999999985</v>
      </c>
      <c r="S22" s="39">
        <f t="shared" si="0"/>
        <v>5</v>
      </c>
      <c r="T22" s="39">
        <f t="shared" si="0"/>
        <v>5</v>
      </c>
      <c r="U22" s="39">
        <f t="shared" si="0"/>
        <v>5</v>
      </c>
      <c r="V22" s="39">
        <f t="shared" si="0"/>
        <v>5</v>
      </c>
      <c r="W22" s="39">
        <f t="shared" si="0"/>
        <v>5.4768310911808671</v>
      </c>
      <c r="X22" s="39">
        <f t="shared" si="0"/>
        <v>5.9529147982062778</v>
      </c>
      <c r="Y22" s="39">
        <f t="shared" si="0"/>
        <v>5.9529147982062778</v>
      </c>
      <c r="Z22" s="39">
        <f t="shared" si="0"/>
        <v>5.9529147982062778</v>
      </c>
      <c r="AA22" s="39">
        <f t="shared" si="0"/>
        <v>5.391629297458894</v>
      </c>
      <c r="AB22" s="39">
        <f t="shared" si="0"/>
        <v>5</v>
      </c>
      <c r="AC22" s="39">
        <f t="shared" si="0"/>
        <v>5</v>
      </c>
      <c r="AD22" s="39">
        <f t="shared" si="0"/>
        <v>5</v>
      </c>
      <c r="AE22" s="40">
        <f t="shared" si="8"/>
        <v>5.0979073243647237</v>
      </c>
      <c r="AF22" s="41">
        <f t="shared" si="4"/>
        <v>5.3106003986048824</v>
      </c>
      <c r="AG22" s="28"/>
      <c r="AH22" s="42">
        <f t="shared" si="5"/>
        <v>0.47671997814142636</v>
      </c>
      <c r="AI22" s="43">
        <f t="shared" si="1"/>
        <v>13.856719978141427</v>
      </c>
      <c r="AJ22" s="43">
        <f t="shared" si="2"/>
        <v>847.68329121885813</v>
      </c>
      <c r="AK22" s="43">
        <f t="shared" si="6"/>
        <v>-4.986708781141715</v>
      </c>
      <c r="AN22" s="2">
        <v>32</v>
      </c>
      <c r="AP22" s="2">
        <v>1</v>
      </c>
      <c r="AQ22" s="45">
        <f t="shared" si="7"/>
        <v>5.0979073243647237</v>
      </c>
    </row>
    <row r="23" spans="1:43" s="7" customFormat="1" ht="12" customHeight="1">
      <c r="A23" s="332" t="s">
        <v>51</v>
      </c>
      <c r="B23" s="332" t="str">
        <f>VLOOKUP(A23,'[39]Sales Summary Regulated'!$B:$C,2,FALSE)</f>
        <v>2-32 GAL CAN-EOW SVC</v>
      </c>
      <c r="C23" s="333">
        <f>13.38*2</f>
        <v>26.76</v>
      </c>
      <c r="D23" s="339"/>
      <c r="E23" s="128">
        <f>IFERROR(VLOOKUP($A23,'[39]Sales Summary Regulated'!$B:$O,3,0),0)</f>
        <v>6.13</v>
      </c>
      <c r="F23" s="128">
        <f>IFERROR(VLOOKUP($A23,'[39]Sales Summary Regulated'!$B:$O,4,0),0)</f>
        <v>18.37</v>
      </c>
      <c r="G23" s="128">
        <f>IFERROR(VLOOKUP($A23,'[39]Sales Summary Regulated'!$B:$O,5,0),0)</f>
        <v>24.5</v>
      </c>
      <c r="H23" s="128">
        <f>IFERROR(VLOOKUP($A23,'[39]Sales Summary Regulated'!$B:$O,6,0),0)</f>
        <v>24.5</v>
      </c>
      <c r="I23" s="128">
        <f>IFERROR(VLOOKUP($A23,'[39]Sales Summary Regulated'!$B:$O,7,0),0)</f>
        <v>24.5</v>
      </c>
      <c r="J23" s="128">
        <f>IFERROR(VLOOKUP($A23,'[39]Sales Summary Regulated'!$B:$O,8,0),0)</f>
        <v>24.5</v>
      </c>
      <c r="K23" s="128">
        <f>IFERROR(VLOOKUP($A23,'[39]Sales Summary Regulated'!$B:$O,9,0),0)</f>
        <v>12.25</v>
      </c>
      <c r="L23" s="128">
        <f>IFERROR(VLOOKUP($A23,'[39]Sales Summary Regulated'!$B:$O,10,0),0)</f>
        <v>6.13</v>
      </c>
      <c r="M23" s="128">
        <f>IFERROR(VLOOKUP($A23,'[39]Sales Summary Regulated'!$B:$O,11,0),0)</f>
        <v>6.12</v>
      </c>
      <c r="N23" s="128">
        <f>IFERROR(VLOOKUP($A23,'[39]Sales Summary Regulated'!$B:$O,12,0),0)</f>
        <v>0</v>
      </c>
      <c r="O23" s="128">
        <f>IFERROR(VLOOKUP($A23,'[39]Sales Summary Regulated'!$B:$O,13,0),0)</f>
        <v>0</v>
      </c>
      <c r="P23" s="128">
        <f>IFERROR(VLOOKUP($A23,'[39]Sales Summary Regulated'!$B:$O,14,0),0)</f>
        <v>0</v>
      </c>
      <c r="Q23" s="128">
        <f t="shared" si="3"/>
        <v>147</v>
      </c>
      <c r="S23" s="335">
        <f t="shared" si="0"/>
        <v>0.22907324364723466</v>
      </c>
      <c r="T23" s="335">
        <f t="shared" si="0"/>
        <v>0.68647234678624813</v>
      </c>
      <c r="U23" s="335">
        <f t="shared" si="0"/>
        <v>0.91554559043348271</v>
      </c>
      <c r="V23" s="335">
        <f t="shared" si="0"/>
        <v>0.91554559043348271</v>
      </c>
      <c r="W23" s="335">
        <f t="shared" si="0"/>
        <v>0.91554559043348271</v>
      </c>
      <c r="X23" s="335">
        <f t="shared" si="0"/>
        <v>0.91554559043348271</v>
      </c>
      <c r="Y23" s="335">
        <f t="shared" si="0"/>
        <v>0.45777279521674136</v>
      </c>
      <c r="Z23" s="335">
        <f t="shared" si="0"/>
        <v>0.22907324364723466</v>
      </c>
      <c r="AA23" s="335">
        <f t="shared" si="0"/>
        <v>0.22869955156950672</v>
      </c>
      <c r="AB23" s="335">
        <f t="shared" si="0"/>
        <v>0</v>
      </c>
      <c r="AC23" s="335">
        <f t="shared" si="0"/>
        <v>0</v>
      </c>
      <c r="AD23" s="335">
        <f t="shared" si="0"/>
        <v>0</v>
      </c>
      <c r="AE23" s="336">
        <f t="shared" si="8"/>
        <v>5.717488789237668E-2</v>
      </c>
      <c r="AF23" s="337">
        <f t="shared" si="4"/>
        <v>0.45777279521674136</v>
      </c>
      <c r="AH23" s="338">
        <f t="shared" si="5"/>
        <v>0.95343995628285272</v>
      </c>
      <c r="AI23" s="338">
        <f t="shared" si="1"/>
        <v>27.713439956282855</v>
      </c>
      <c r="AJ23" s="338">
        <f t="shared" si="2"/>
        <v>19.014153871351017</v>
      </c>
      <c r="AK23" s="338">
        <f t="shared" si="6"/>
        <v>-127.98584612864899</v>
      </c>
      <c r="AN23" s="7">
        <v>32</v>
      </c>
      <c r="AP23" s="7">
        <v>2</v>
      </c>
      <c r="AQ23" s="128">
        <f t="shared" si="7"/>
        <v>0.11434977578475336</v>
      </c>
    </row>
    <row r="24" spans="1:43" s="2" customFormat="1" ht="12" customHeight="1">
      <c r="A24" s="37" t="s">
        <v>52</v>
      </c>
      <c r="B24" s="37" t="str">
        <f>VLOOKUP(A24,'[39]Sales Summary Regulated'!$B:$C,2,FALSE)</f>
        <v>1-32 GAL CAN-MONTHLY SVC</v>
      </c>
      <c r="C24" s="38">
        <f>(IFERROR(IFERROR(VLOOKUP(A24,'[39]All Other Rates'!$F$2:$H$646,3,FALSE),VLOOKUP(A24,#REF!,3,FALSE)),IF('Regulated Price Out'!Q24=0,0,"missing price")))/2</f>
        <v>7.2</v>
      </c>
      <c r="D24" s="46"/>
      <c r="E24" s="35">
        <f>IFERROR(VLOOKUP($A24,'[39]Sales Summary Regulated'!$B:$O,3,0),0)</f>
        <v>1785.6000000000001</v>
      </c>
      <c r="F24" s="35">
        <f>IFERROR(VLOOKUP($A24,'[39]Sales Summary Regulated'!$B:$O,4,0),0)</f>
        <v>1803.6</v>
      </c>
      <c r="G24" s="35">
        <f>IFERROR(VLOOKUP($A24,'[39]Sales Summary Regulated'!$B:$O,5,0),0)</f>
        <v>1774.8</v>
      </c>
      <c r="H24" s="35">
        <f>IFERROR(VLOOKUP($A24,'[39]Sales Summary Regulated'!$B:$O,6,0),0)</f>
        <v>1778.3999999999999</v>
      </c>
      <c r="I24" s="35">
        <f>IFERROR(VLOOKUP($A24,'[39]Sales Summary Regulated'!$B:$O,7,0),0)</f>
        <v>1799.9999999999998</v>
      </c>
      <c r="J24" s="35">
        <f>IFERROR(VLOOKUP($A24,'[39]Sales Summary Regulated'!$B:$O,8,0),0)</f>
        <v>1796.3999999999996</v>
      </c>
      <c r="K24" s="35">
        <f>IFERROR(VLOOKUP($A24,'[39]Sales Summary Regulated'!$B:$O,9,0),0)</f>
        <v>1752.29</v>
      </c>
      <c r="L24" s="35">
        <f>IFERROR(VLOOKUP($A24,'[39]Sales Summary Regulated'!$B:$O,10,0),0)</f>
        <v>1764</v>
      </c>
      <c r="M24" s="35">
        <f>IFERROR(VLOOKUP($A24,'[39]Sales Summary Regulated'!$B:$O,11,0),0)</f>
        <v>1605.5999999999997</v>
      </c>
      <c r="N24" s="35">
        <f>IFERROR(VLOOKUP($A24,'[39]Sales Summary Regulated'!$B:$O,12,0),0)</f>
        <v>1562.3999999999999</v>
      </c>
      <c r="O24" s="35">
        <f>IFERROR(VLOOKUP($A24,'[39]Sales Summary Regulated'!$B:$O,13,0),0)</f>
        <v>1540.8000000000002</v>
      </c>
      <c r="P24" s="35">
        <f>IFERROR(VLOOKUP($A24,'[39]Sales Summary Regulated'!$B:$O,14,0),0)</f>
        <v>1544.3999999999999</v>
      </c>
      <c r="Q24" s="35">
        <f t="shared" si="3"/>
        <v>20508.29</v>
      </c>
      <c r="S24" s="39">
        <f t="shared" si="0"/>
        <v>248</v>
      </c>
      <c r="T24" s="39">
        <f t="shared" si="0"/>
        <v>250.49999999999997</v>
      </c>
      <c r="U24" s="39">
        <f t="shared" si="0"/>
        <v>246.5</v>
      </c>
      <c r="V24" s="39">
        <f t="shared" si="0"/>
        <v>246.99999999999997</v>
      </c>
      <c r="W24" s="39">
        <f t="shared" si="0"/>
        <v>249.99999999999997</v>
      </c>
      <c r="X24" s="39">
        <f t="shared" si="0"/>
        <v>249.49999999999994</v>
      </c>
      <c r="Y24" s="39">
        <f t="shared" si="0"/>
        <v>243.3736111111111</v>
      </c>
      <c r="Z24" s="39">
        <f t="shared" si="0"/>
        <v>245</v>
      </c>
      <c r="AA24" s="39">
        <f t="shared" si="0"/>
        <v>222.99999999999994</v>
      </c>
      <c r="AB24" s="39">
        <f t="shared" si="0"/>
        <v>216.99999999999997</v>
      </c>
      <c r="AC24" s="39">
        <f t="shared" si="0"/>
        <v>214.00000000000003</v>
      </c>
      <c r="AD24" s="39">
        <f t="shared" si="0"/>
        <v>214.49999999999997</v>
      </c>
      <c r="AE24" s="40">
        <f t="shared" si="8"/>
        <v>217.12499999999997</v>
      </c>
      <c r="AF24" s="41">
        <f t="shared" si="4"/>
        <v>237.3644675925926</v>
      </c>
      <c r="AG24" s="28"/>
      <c r="AH24" s="42">
        <f t="shared" si="5"/>
        <v>0.25653092994157473</v>
      </c>
      <c r="AI24" s="43">
        <f t="shared" si="1"/>
        <v>7.4565309299415752</v>
      </c>
      <c r="AJ24" s="43">
        <f t="shared" si="2"/>
        <v>19427.991337962769</v>
      </c>
      <c r="AK24" s="43">
        <f t="shared" si="6"/>
        <v>-1080.2986620372321</v>
      </c>
      <c r="AN24" s="2">
        <v>32</v>
      </c>
      <c r="AP24" s="2">
        <v>1</v>
      </c>
      <c r="AQ24" s="45">
        <f t="shared" si="7"/>
        <v>217.12499999999997</v>
      </c>
    </row>
    <row r="25" spans="1:43" s="2" customFormat="1" ht="12" customHeight="1">
      <c r="A25" s="37" t="s">
        <v>53</v>
      </c>
      <c r="B25" s="37" t="str">
        <f>VLOOKUP(A25,'[39]Sales Summary Regulated'!$B:$C,2,FALSE)</f>
        <v>1-32 GAL CAN-ON CALL SVC</v>
      </c>
      <c r="C25" s="38">
        <f>((IFERROR(IFERROR(VLOOKUP(A25,'[39]All Other Rates'!$F$2:$H$646,3,FALSE),VLOOKUP(A25,#REF!,3,FALSE)),IF('Regulated Price Out'!Q25=0,0,"missing price")))/2)-0.01</f>
        <v>3.7650000000000001</v>
      </c>
      <c r="D25" s="34"/>
      <c r="E25" s="35">
        <f>IFERROR(VLOOKUP($A25,'[39]Sales Summary Regulated'!$B:$O,3,0),0)</f>
        <v>354.05</v>
      </c>
      <c r="F25" s="35">
        <f>IFERROR(VLOOKUP($A25,'[39]Sales Summary Regulated'!$B:$O,4,0),0)</f>
        <v>471.77000000000004</v>
      </c>
      <c r="G25" s="35">
        <f>IFERROR(VLOOKUP($A25,'[39]Sales Summary Regulated'!$B:$O,5,0),0)</f>
        <v>859.67</v>
      </c>
      <c r="H25" s="35">
        <f>IFERROR(VLOOKUP($A25,'[39]Sales Summary Regulated'!$B:$O,6,0),0)</f>
        <v>606.63999999999987</v>
      </c>
      <c r="I25" s="35">
        <f>IFERROR(VLOOKUP($A25,'[39]Sales Summary Regulated'!$B:$O,7,0),0)</f>
        <v>615.18000000000006</v>
      </c>
      <c r="J25" s="35">
        <f>IFERROR(VLOOKUP($A25,'[39]Sales Summary Regulated'!$B:$O,8,0),0)</f>
        <v>595.53</v>
      </c>
      <c r="K25" s="35">
        <f>IFERROR(VLOOKUP($A25,'[39]Sales Summary Regulated'!$B:$O,9,0),0)</f>
        <v>961.64</v>
      </c>
      <c r="L25" s="35">
        <f>IFERROR(VLOOKUP($A25,'[39]Sales Summary Regulated'!$B:$O,10,0),0)</f>
        <v>1308.3699999999999</v>
      </c>
      <c r="M25" s="35">
        <f>IFERROR(VLOOKUP($A25,'[39]Sales Summary Regulated'!$B:$O,11,0),0)</f>
        <v>863.4799999999999</v>
      </c>
      <c r="N25" s="35">
        <f>IFERROR(VLOOKUP($A25,'[39]Sales Summary Regulated'!$B:$O,12,0),0)</f>
        <v>588.74</v>
      </c>
      <c r="O25" s="35">
        <f>IFERROR(VLOOKUP($A25,'[39]Sales Summary Regulated'!$B:$O,13,0),0)</f>
        <v>817.8</v>
      </c>
      <c r="P25" s="35">
        <f>IFERROR(VLOOKUP($A25,'[39]Sales Summary Regulated'!$B:$O,14,0),0)</f>
        <v>656.31999999999994</v>
      </c>
      <c r="Q25" s="35">
        <f t="shared" si="3"/>
        <v>8699.19</v>
      </c>
      <c r="S25" s="39">
        <f t="shared" si="0"/>
        <v>94.037184594953516</v>
      </c>
      <c r="T25" s="39">
        <f t="shared" si="0"/>
        <v>125.30411686586986</v>
      </c>
      <c r="U25" s="39">
        <f t="shared" si="0"/>
        <v>228.33200531208499</v>
      </c>
      <c r="V25" s="39">
        <f t="shared" si="0"/>
        <v>161.12616201859225</v>
      </c>
      <c r="W25" s="39">
        <f t="shared" si="0"/>
        <v>163.39442231075699</v>
      </c>
      <c r="X25" s="39">
        <f t="shared" si="0"/>
        <v>158.17529880478085</v>
      </c>
      <c r="Y25" s="39">
        <f t="shared" si="0"/>
        <v>255.41567065073039</v>
      </c>
      <c r="Z25" s="39">
        <f t="shared" si="0"/>
        <v>347.50863213811419</v>
      </c>
      <c r="AA25" s="39">
        <f t="shared" si="0"/>
        <v>229.34395750332001</v>
      </c>
      <c r="AB25" s="39">
        <f t="shared" si="0"/>
        <v>156.37184594953519</v>
      </c>
      <c r="AC25" s="39">
        <f t="shared" si="0"/>
        <v>217.21115537848604</v>
      </c>
      <c r="AD25" s="39">
        <f t="shared" si="0"/>
        <v>174.32138114209826</v>
      </c>
      <c r="AE25" s="40">
        <f t="shared" si="8"/>
        <v>194.31208499335989</v>
      </c>
      <c r="AF25" s="41">
        <f t="shared" si="4"/>
        <v>192.54515272244359</v>
      </c>
      <c r="AG25" s="28"/>
      <c r="AH25" s="42">
        <f t="shared" si="5"/>
        <v>0.13414429878194845</v>
      </c>
      <c r="AI25" s="43">
        <f t="shared" si="1"/>
        <v>3.8991442987819487</v>
      </c>
      <c r="AJ25" s="43">
        <f t="shared" si="2"/>
        <v>9091.8103006355122</v>
      </c>
      <c r="AK25" s="43">
        <f t="shared" si="6"/>
        <v>392.62030063551174</v>
      </c>
      <c r="AN25" s="2">
        <v>32</v>
      </c>
      <c r="AP25" s="2">
        <v>1</v>
      </c>
      <c r="AQ25" s="45">
        <f t="shared" si="7"/>
        <v>194.31208499335989</v>
      </c>
    </row>
    <row r="26" spans="1:43" s="2" customFormat="1" ht="12" customHeight="1">
      <c r="A26" s="37" t="s">
        <v>54</v>
      </c>
      <c r="B26" s="37" t="str">
        <f>VLOOKUP(A26,'[39]Sales Summary Regulated'!$B:$C,2,FALSE)</f>
        <v>1-32 GAL CAN WEEKLY SVC</v>
      </c>
      <c r="C26" s="38">
        <v>17.350000000000001</v>
      </c>
      <c r="D26" s="34"/>
      <c r="E26" s="35">
        <f>IFERROR(VLOOKUP($A26,'[39]Sales Summary Regulated'!$B:$O,3,0),0)</f>
        <v>0</v>
      </c>
      <c r="F26" s="35">
        <f>IFERROR(VLOOKUP($A26,'[39]Sales Summary Regulated'!$B:$O,4,0),0)</f>
        <v>0</v>
      </c>
      <c r="G26" s="35">
        <f>IFERROR(VLOOKUP($A26,'[39]Sales Summary Regulated'!$B:$O,5,0),0)</f>
        <v>0</v>
      </c>
      <c r="H26" s="35">
        <f>IFERROR(VLOOKUP($A26,'[39]Sales Summary Regulated'!$B:$O,6,0),0)</f>
        <v>0</v>
      </c>
      <c r="I26" s="35">
        <f>IFERROR(VLOOKUP($A26,'[39]Sales Summary Regulated'!$B:$O,7,0),0)</f>
        <v>0</v>
      </c>
      <c r="J26" s="35">
        <f>IFERROR(VLOOKUP($A26,'[39]Sales Summary Regulated'!$B:$O,8,0),0)</f>
        <v>0</v>
      </c>
      <c r="K26" s="35">
        <f>IFERROR(VLOOKUP($A26,'[39]Sales Summary Regulated'!$B:$O,9,0),0)</f>
        <v>0</v>
      </c>
      <c r="L26" s="35">
        <f>IFERROR(VLOOKUP($A26,'[39]Sales Summary Regulated'!$B:$O,10,0),0)</f>
        <v>19.27</v>
      </c>
      <c r="M26" s="35">
        <f>IFERROR(VLOOKUP($A26,'[39]Sales Summary Regulated'!$B:$O,11,0),0)</f>
        <v>0</v>
      </c>
      <c r="N26" s="35">
        <f>IFERROR(VLOOKUP($A26,'[39]Sales Summary Regulated'!$B:$O,12,0),0)</f>
        <v>9.64</v>
      </c>
      <c r="O26" s="35">
        <f>IFERROR(VLOOKUP($A26,'[39]Sales Summary Regulated'!$B:$O,13,0),0)</f>
        <v>19.270000000000003</v>
      </c>
      <c r="P26" s="35">
        <f>IFERROR(VLOOKUP($A26,'[39]Sales Summary Regulated'!$B:$O,14,0),0)</f>
        <v>19.270000000000003</v>
      </c>
      <c r="Q26" s="35">
        <f t="shared" si="3"/>
        <v>67.450000000000017</v>
      </c>
      <c r="S26" s="39">
        <f t="shared" si="0"/>
        <v>0</v>
      </c>
      <c r="T26" s="39">
        <f t="shared" si="0"/>
        <v>0</v>
      </c>
      <c r="U26" s="39">
        <f t="shared" si="0"/>
        <v>0</v>
      </c>
      <c r="V26" s="39">
        <f t="shared" si="0"/>
        <v>0</v>
      </c>
      <c r="W26" s="39">
        <f t="shared" si="0"/>
        <v>0</v>
      </c>
      <c r="X26" s="39">
        <f t="shared" si="0"/>
        <v>0</v>
      </c>
      <c r="Y26" s="39">
        <f t="shared" si="0"/>
        <v>0</v>
      </c>
      <c r="Z26" s="39">
        <f t="shared" si="0"/>
        <v>1.1106628242074927</v>
      </c>
      <c r="AA26" s="39">
        <f t="shared" si="0"/>
        <v>0</v>
      </c>
      <c r="AB26" s="39">
        <f t="shared" si="0"/>
        <v>0.55561959654178672</v>
      </c>
      <c r="AC26" s="39">
        <f t="shared" si="0"/>
        <v>1.110662824207493</v>
      </c>
      <c r="AD26" s="39">
        <f t="shared" si="0"/>
        <v>1.110662824207493</v>
      </c>
      <c r="AE26" s="40">
        <f t="shared" si="8"/>
        <v>0.69423631123919316</v>
      </c>
      <c r="AF26" s="41">
        <f t="shared" si="4"/>
        <v>0.32396733909702213</v>
      </c>
      <c r="AG26" s="28"/>
      <c r="AH26" s="42">
        <f t="shared" si="5"/>
        <v>0.61816828256754464</v>
      </c>
      <c r="AI26" s="43">
        <f t="shared" si="1"/>
        <v>17.968168282567547</v>
      </c>
      <c r="AJ26" s="43">
        <f t="shared" si="2"/>
        <v>149.68985841857716</v>
      </c>
      <c r="AK26" s="43">
        <f t="shared" si="6"/>
        <v>82.239858418577143</v>
      </c>
      <c r="AN26" s="2">
        <v>32</v>
      </c>
      <c r="AP26" s="2">
        <v>1</v>
      </c>
      <c r="AQ26" s="45">
        <f t="shared" si="7"/>
        <v>0.69423631123919316</v>
      </c>
    </row>
    <row r="27" spans="1:43" s="50" customFormat="1" ht="12" customHeight="1">
      <c r="A27" s="47" t="s">
        <v>55</v>
      </c>
      <c r="B27" s="47" t="str">
        <f>VLOOKUP(A27,'[39]Sales Summary Regulated'!$B:$C,2,FALSE)</f>
        <v>1-35 GAL CART EOW SVC</v>
      </c>
      <c r="C27" s="48">
        <f>(IFERROR(IFERROR(VLOOKUP(A27,'[39]All Other Rates'!$F$2:$H$646,3,FALSE),VLOOKUP(A27,#REF!,3,FALSE)),IF('Regulated Price Out'!Q27=0,0,"missing price")))/2</f>
        <v>13.86</v>
      </c>
      <c r="D27" s="49"/>
      <c r="E27" s="45">
        <f>IFERROR(VLOOKUP($A27,'[39]Sales Summary Regulated'!$B:$O,3,0),0)</f>
        <v>0</v>
      </c>
      <c r="F27" s="45">
        <f>IFERROR(VLOOKUP($A27,'[39]Sales Summary Regulated'!$B:$O,4,0),0)</f>
        <v>0</v>
      </c>
      <c r="G27" s="45">
        <f>IFERROR(VLOOKUP($A27,'[39]Sales Summary Regulated'!$B:$O,5,0),0)</f>
        <v>0</v>
      </c>
      <c r="H27" s="45">
        <f>IFERROR(VLOOKUP($A27,'[39]Sales Summary Regulated'!$B:$O,6,0),0)</f>
        <v>0</v>
      </c>
      <c r="I27" s="45">
        <f>IFERROR(VLOOKUP($A27,'[39]Sales Summary Regulated'!$B:$O,7,0),0)</f>
        <v>0</v>
      </c>
      <c r="J27" s="45">
        <f>IFERROR(VLOOKUP($A27,'[39]Sales Summary Regulated'!$B:$O,8,0),0)</f>
        <v>0</v>
      </c>
      <c r="K27" s="45">
        <f>IFERROR(VLOOKUP($A27,'[39]Sales Summary Regulated'!$B:$O,9,0),0)</f>
        <v>0</v>
      </c>
      <c r="L27" s="45">
        <f>IFERROR(VLOOKUP($A27,'[39]Sales Summary Regulated'!$B:$O,10,0),0)</f>
        <v>0</v>
      </c>
      <c r="M27" s="45">
        <f>IFERROR(VLOOKUP($A27,'[39]Sales Summary Regulated'!$B:$O,11,0),0)</f>
        <v>1129.5899999999999</v>
      </c>
      <c r="N27" s="45">
        <f>IFERROR(VLOOKUP($A27,'[39]Sales Summary Regulated'!$B:$O,12,0),0)</f>
        <v>1129.5899999999999</v>
      </c>
      <c r="O27" s="45">
        <f>IFERROR(VLOOKUP($A27,'[39]Sales Summary Regulated'!$B:$O,13,0),0)</f>
        <v>1108.8</v>
      </c>
      <c r="P27" s="45">
        <f>IFERROR(VLOOKUP($A27,'[39]Sales Summary Regulated'!$B:$O,14,0),0)</f>
        <v>1143.45</v>
      </c>
      <c r="Q27" s="45">
        <f t="shared" si="3"/>
        <v>4511.4299999999994</v>
      </c>
      <c r="S27" s="51">
        <f t="shared" si="0"/>
        <v>0</v>
      </c>
      <c r="T27" s="51">
        <f t="shared" si="0"/>
        <v>0</v>
      </c>
      <c r="U27" s="51">
        <f t="shared" si="0"/>
        <v>0</v>
      </c>
      <c r="V27" s="51">
        <f t="shared" si="0"/>
        <v>0</v>
      </c>
      <c r="W27" s="51">
        <f t="shared" si="0"/>
        <v>0</v>
      </c>
      <c r="X27" s="51">
        <f t="shared" si="0"/>
        <v>0</v>
      </c>
      <c r="Y27" s="51">
        <f t="shared" si="0"/>
        <v>0</v>
      </c>
      <c r="Z27" s="51">
        <f t="shared" si="0"/>
        <v>0</v>
      </c>
      <c r="AA27" s="51">
        <f t="shared" si="0"/>
        <v>81.5</v>
      </c>
      <c r="AB27" s="51">
        <f t="shared" si="0"/>
        <v>81.5</v>
      </c>
      <c r="AC27" s="51">
        <f t="shared" si="0"/>
        <v>80</v>
      </c>
      <c r="AD27" s="51">
        <f t="shared" si="0"/>
        <v>82.5</v>
      </c>
      <c r="AE27" s="52">
        <f t="shared" si="8"/>
        <v>81.375</v>
      </c>
      <c r="AF27" s="41">
        <f>+AVERAGE(S27:AD27)</f>
        <v>27.125</v>
      </c>
      <c r="AH27" s="42">
        <f t="shared" si="5"/>
        <v>0.49382204013753134</v>
      </c>
      <c r="AI27" s="43">
        <f t="shared" si="1"/>
        <v>14.353822040137532</v>
      </c>
      <c r="AJ27" s="43">
        <f t="shared" si="2"/>
        <v>14016.507222194299</v>
      </c>
      <c r="AK27" s="43">
        <f t="shared" si="6"/>
        <v>9505.0772221943007</v>
      </c>
      <c r="AM27" s="50">
        <v>35</v>
      </c>
      <c r="AP27" s="50">
        <v>1</v>
      </c>
      <c r="AQ27" s="45">
        <f t="shared" si="7"/>
        <v>81.375</v>
      </c>
    </row>
    <row r="28" spans="1:43" s="50" customFormat="1" ht="12" customHeight="1">
      <c r="A28" s="47" t="s">
        <v>56</v>
      </c>
      <c r="B28" s="47" t="str">
        <f>VLOOKUP(A28,'[39]Sales Summary Regulated'!$B:$C,2,FALSE)</f>
        <v>1-35 GAL MONTHLY</v>
      </c>
      <c r="C28" s="48">
        <f>(IFERROR(IFERROR(VLOOKUP(A28,'[39]All Other Rates'!$F$2:$H$646,3,FALSE),VLOOKUP(A28,#REF!,3,FALSE)),IF('Regulated Price Out'!Q28=0,0,"missing price")))/2</f>
        <v>7.68</v>
      </c>
      <c r="D28" s="49"/>
      <c r="E28" s="45">
        <f>IFERROR(VLOOKUP($A28,'[39]Sales Summary Regulated'!$B:$O,3,0),0)</f>
        <v>0</v>
      </c>
      <c r="F28" s="45">
        <f>IFERROR(VLOOKUP($A28,'[39]Sales Summary Regulated'!$B:$O,4,0),0)</f>
        <v>0</v>
      </c>
      <c r="G28" s="45">
        <f>IFERROR(VLOOKUP($A28,'[39]Sales Summary Regulated'!$B:$O,5,0),0)</f>
        <v>0</v>
      </c>
      <c r="H28" s="45">
        <f>IFERROR(VLOOKUP($A28,'[39]Sales Summary Regulated'!$B:$O,6,0),0)</f>
        <v>0</v>
      </c>
      <c r="I28" s="45">
        <f>IFERROR(VLOOKUP($A28,'[39]Sales Summary Regulated'!$B:$O,7,0),0)</f>
        <v>0</v>
      </c>
      <c r="J28" s="45">
        <f>IFERROR(VLOOKUP($A28,'[39]Sales Summary Regulated'!$B:$O,8,0),0)</f>
        <v>0</v>
      </c>
      <c r="K28" s="45">
        <f>IFERROR(VLOOKUP($A28,'[39]Sales Summary Regulated'!$B:$O,9,0),0)</f>
        <v>0</v>
      </c>
      <c r="L28" s="45">
        <f>IFERROR(VLOOKUP($A28,'[39]Sales Summary Regulated'!$B:$O,10,0),0)</f>
        <v>0</v>
      </c>
      <c r="M28" s="45">
        <f>IFERROR(VLOOKUP($A28,'[39]Sales Summary Regulated'!$B:$O,11,0),0)</f>
        <v>134.4</v>
      </c>
      <c r="N28" s="45">
        <f>IFERROR(VLOOKUP($A28,'[39]Sales Summary Regulated'!$B:$O,12,0),0)</f>
        <v>134.4</v>
      </c>
      <c r="O28" s="45">
        <f>IFERROR(VLOOKUP($A28,'[39]Sales Summary Regulated'!$B:$O,13,0),0)</f>
        <v>134.4</v>
      </c>
      <c r="P28" s="45">
        <f>IFERROR(VLOOKUP($A28,'[39]Sales Summary Regulated'!$B:$O,14,0),0)</f>
        <v>134.4</v>
      </c>
      <c r="Q28" s="45">
        <f t="shared" si="3"/>
        <v>537.6</v>
      </c>
      <c r="S28" s="51">
        <f t="shared" si="0"/>
        <v>0</v>
      </c>
      <c r="T28" s="51">
        <f t="shared" si="0"/>
        <v>0</v>
      </c>
      <c r="U28" s="51">
        <f t="shared" si="0"/>
        <v>0</v>
      </c>
      <c r="V28" s="51">
        <f t="shared" si="0"/>
        <v>0</v>
      </c>
      <c r="W28" s="51">
        <f t="shared" si="0"/>
        <v>0</v>
      </c>
      <c r="X28" s="51">
        <f t="shared" si="0"/>
        <v>0</v>
      </c>
      <c r="Y28" s="51">
        <f t="shared" si="0"/>
        <v>0</v>
      </c>
      <c r="Z28" s="51">
        <f t="shared" si="0"/>
        <v>0</v>
      </c>
      <c r="AA28" s="51">
        <f t="shared" si="0"/>
        <v>17.5</v>
      </c>
      <c r="AB28" s="51">
        <f t="shared" si="0"/>
        <v>17.5</v>
      </c>
      <c r="AC28" s="51">
        <f t="shared" si="0"/>
        <v>17.5</v>
      </c>
      <c r="AD28" s="51">
        <f t="shared" si="0"/>
        <v>17.5</v>
      </c>
      <c r="AE28" s="52">
        <f t="shared" si="8"/>
        <v>17.5</v>
      </c>
      <c r="AF28" s="41">
        <f t="shared" ref="AF28:AF43" si="9">+AVERAGE(S28:AD28)</f>
        <v>5.833333333333333</v>
      </c>
      <c r="AH28" s="42">
        <f t="shared" si="5"/>
        <v>0.2736329919376797</v>
      </c>
      <c r="AI28" s="43">
        <f t="shared" si="1"/>
        <v>7.9536329919376794</v>
      </c>
      <c r="AJ28" s="43">
        <f t="shared" si="2"/>
        <v>1670.2629283069127</v>
      </c>
      <c r="AK28" s="43">
        <f t="shared" si="6"/>
        <v>1132.6629283069128</v>
      </c>
      <c r="AM28" s="50">
        <v>35</v>
      </c>
      <c r="AP28" s="50">
        <v>1</v>
      </c>
      <c r="AQ28" s="45">
        <f t="shared" si="7"/>
        <v>17.5</v>
      </c>
    </row>
    <row r="29" spans="1:43" s="50" customFormat="1" ht="12" customHeight="1">
      <c r="A29" s="47" t="s">
        <v>57</v>
      </c>
      <c r="B29" s="47" t="str">
        <f>VLOOKUP(A29,'[39]Sales Summary Regulated'!$B:$C,2,FALSE)</f>
        <v>1-35 GAL CART WEEKLY SVC</v>
      </c>
      <c r="C29" s="48">
        <f>(IFERROR(IFERROR(VLOOKUP(A29,'[39]All Other Rates'!$F$2:$H$646,3,FALSE),VLOOKUP(A29,#REF!,3,FALSE)),IF('Regulated Price Out'!Q29=0,0,"missing price")))/2</f>
        <v>17.829999999999998</v>
      </c>
      <c r="D29" s="49"/>
      <c r="E29" s="45">
        <f>IFERROR(VLOOKUP($A29,'[39]Sales Summary Regulated'!$B:$O,3,0),0)</f>
        <v>0</v>
      </c>
      <c r="F29" s="45">
        <f>IFERROR(VLOOKUP($A29,'[39]Sales Summary Regulated'!$B:$O,4,0),0)</f>
        <v>0</v>
      </c>
      <c r="G29" s="45">
        <f>IFERROR(VLOOKUP($A29,'[39]Sales Summary Regulated'!$B:$O,5,0),0)</f>
        <v>0</v>
      </c>
      <c r="H29" s="45">
        <f>IFERROR(VLOOKUP($A29,'[39]Sales Summary Regulated'!$B:$O,6,0),0)</f>
        <v>0</v>
      </c>
      <c r="I29" s="45">
        <f>IFERROR(VLOOKUP($A29,'[39]Sales Summary Regulated'!$B:$O,7,0),0)</f>
        <v>0</v>
      </c>
      <c r="J29" s="45">
        <f>IFERROR(VLOOKUP($A29,'[39]Sales Summary Regulated'!$B:$O,8,0),0)</f>
        <v>0</v>
      </c>
      <c r="K29" s="45">
        <f>IFERROR(VLOOKUP($A29,'[39]Sales Summary Regulated'!$B:$O,9,0),0)</f>
        <v>0</v>
      </c>
      <c r="L29" s="45">
        <f>IFERROR(VLOOKUP($A29,'[39]Sales Summary Regulated'!$B:$O,10,0),0)</f>
        <v>0</v>
      </c>
      <c r="M29" s="45">
        <f>IFERROR(VLOOKUP($A29,'[39]Sales Summary Regulated'!$B:$O,11,0),0)</f>
        <v>16021.43</v>
      </c>
      <c r="N29" s="45">
        <f>IFERROR(VLOOKUP($A29,'[39]Sales Summary Regulated'!$B:$O,12,0),0)</f>
        <v>16046.98</v>
      </c>
      <c r="O29" s="45">
        <f>IFERROR(VLOOKUP($A29,'[39]Sales Summary Regulated'!$B:$O,13,0),0)</f>
        <v>15422.98</v>
      </c>
      <c r="P29" s="45">
        <f>IFERROR(VLOOKUP($A29,'[39]Sales Summary Regulated'!$B:$O,14,0),0)</f>
        <v>15668.05</v>
      </c>
      <c r="Q29" s="45">
        <f t="shared" si="3"/>
        <v>63159.44</v>
      </c>
      <c r="S29" s="51">
        <f t="shared" si="0"/>
        <v>0</v>
      </c>
      <c r="T29" s="51">
        <f t="shared" si="0"/>
        <v>0</v>
      </c>
      <c r="U29" s="51">
        <f t="shared" si="0"/>
        <v>0</v>
      </c>
      <c r="V29" s="51">
        <f t="shared" si="0"/>
        <v>0</v>
      </c>
      <c r="W29" s="51">
        <f t="shared" si="0"/>
        <v>0</v>
      </c>
      <c r="X29" s="51">
        <f t="shared" si="0"/>
        <v>0</v>
      </c>
      <c r="Y29" s="51">
        <f t="shared" si="0"/>
        <v>0</v>
      </c>
      <c r="Z29" s="51">
        <f t="shared" si="0"/>
        <v>0</v>
      </c>
      <c r="AA29" s="51">
        <f t="shared" si="0"/>
        <v>898.56590016825589</v>
      </c>
      <c r="AB29" s="51">
        <f t="shared" si="0"/>
        <v>899.99887829500847</v>
      </c>
      <c r="AC29" s="51">
        <f t="shared" si="0"/>
        <v>865.00168255748747</v>
      </c>
      <c r="AD29" s="51">
        <f t="shared" si="0"/>
        <v>878.74649467190136</v>
      </c>
      <c r="AE29" s="52">
        <f t="shared" si="8"/>
        <v>885.57823892316333</v>
      </c>
      <c r="AF29" s="41">
        <f t="shared" si="9"/>
        <v>295.19274630772111</v>
      </c>
      <c r="AH29" s="42">
        <f t="shared" si="5"/>
        <v>0.63527034456364961</v>
      </c>
      <c r="AI29" s="43">
        <f t="shared" si="1"/>
        <v>18.465270344563649</v>
      </c>
      <c r="AJ29" s="43">
        <f t="shared" si="2"/>
        <v>196229.29911574547</v>
      </c>
      <c r="AK29" s="43">
        <f t="shared" si="6"/>
        <v>133069.85911574546</v>
      </c>
      <c r="AM29" s="50">
        <v>35</v>
      </c>
      <c r="AP29" s="50">
        <v>1</v>
      </c>
      <c r="AQ29" s="45">
        <f t="shared" si="7"/>
        <v>885.57823892316333</v>
      </c>
    </row>
    <row r="30" spans="1:43" s="7" customFormat="1" ht="12" customHeight="1">
      <c r="A30" s="332" t="s">
        <v>58</v>
      </c>
      <c r="B30" s="332" t="str">
        <f>VLOOKUP(A30,'[39]Sales Summary Regulated'!$B:$C,2,FALSE)</f>
        <v>1-64 GAL EOW</v>
      </c>
      <c r="C30" s="333">
        <f>(IFERROR(IFERROR(VLOOKUP(A30,'[39]All Other Rates'!$F$2:$H$646,3,FALSE),VLOOKUP(A30,#REF!,3,FALSE)),IF('Regulated Price Out'!Q30=0,0,"missing price")))/2</f>
        <v>20.8</v>
      </c>
      <c r="D30" s="334"/>
      <c r="E30" s="128">
        <f>IFERROR(VLOOKUP($A30,'[39]Sales Summary Regulated'!$B:$O,3,0),0)</f>
        <v>0</v>
      </c>
      <c r="F30" s="128">
        <f>IFERROR(VLOOKUP($A30,'[39]Sales Summary Regulated'!$B:$O,4,0),0)</f>
        <v>0</v>
      </c>
      <c r="G30" s="128">
        <f>IFERROR(VLOOKUP($A30,'[39]Sales Summary Regulated'!$B:$O,5,0),0)</f>
        <v>0</v>
      </c>
      <c r="H30" s="128">
        <f>IFERROR(VLOOKUP($A30,'[39]Sales Summary Regulated'!$B:$O,6,0),0)</f>
        <v>0</v>
      </c>
      <c r="I30" s="128">
        <f>IFERROR(VLOOKUP($A30,'[39]Sales Summary Regulated'!$B:$O,7,0),0)</f>
        <v>0</v>
      </c>
      <c r="J30" s="128">
        <f>IFERROR(VLOOKUP($A30,'[39]Sales Summary Regulated'!$B:$O,8,0),0)</f>
        <v>0</v>
      </c>
      <c r="K30" s="128">
        <f>IFERROR(VLOOKUP($A30,'[39]Sales Summary Regulated'!$B:$O,9,0),0)</f>
        <v>0</v>
      </c>
      <c r="L30" s="128">
        <f>IFERROR(VLOOKUP($A30,'[39]Sales Summary Regulated'!$B:$O,10,0),0)</f>
        <v>0</v>
      </c>
      <c r="M30" s="128">
        <f>IFERROR(VLOOKUP($A30,'[39]Sales Summary Regulated'!$B:$O,11,0),0)</f>
        <v>0</v>
      </c>
      <c r="N30" s="128">
        <f>IFERROR(VLOOKUP($A30,'[39]Sales Summary Regulated'!$B:$O,12,0),0)</f>
        <v>0</v>
      </c>
      <c r="O30" s="128">
        <f>IFERROR(VLOOKUP($A30,'[39]Sales Summary Regulated'!$B:$O,13,0),0)</f>
        <v>10.4</v>
      </c>
      <c r="P30" s="128">
        <f>IFERROR(VLOOKUP($A30,'[39]Sales Summary Regulated'!$B:$O,14,0),0)</f>
        <v>10.4</v>
      </c>
      <c r="Q30" s="128">
        <f t="shared" si="3"/>
        <v>20.8</v>
      </c>
      <c r="S30" s="335">
        <f t="shared" si="0"/>
        <v>0</v>
      </c>
      <c r="T30" s="335">
        <f t="shared" si="0"/>
        <v>0</v>
      </c>
      <c r="U30" s="335">
        <f t="shared" si="0"/>
        <v>0</v>
      </c>
      <c r="V30" s="335">
        <f t="shared" si="0"/>
        <v>0</v>
      </c>
      <c r="W30" s="335">
        <f t="shared" si="0"/>
        <v>0</v>
      </c>
      <c r="X30" s="335">
        <f t="shared" si="0"/>
        <v>0</v>
      </c>
      <c r="Y30" s="335">
        <f t="shared" si="0"/>
        <v>0</v>
      </c>
      <c r="Z30" s="335">
        <f t="shared" si="0"/>
        <v>0</v>
      </c>
      <c r="AA30" s="335">
        <f t="shared" si="0"/>
        <v>0</v>
      </c>
      <c r="AB30" s="335">
        <f t="shared" si="0"/>
        <v>0</v>
      </c>
      <c r="AC30" s="335">
        <f t="shared" si="0"/>
        <v>0.5</v>
      </c>
      <c r="AD30" s="335">
        <f t="shared" si="0"/>
        <v>0.5</v>
      </c>
      <c r="AE30" s="336">
        <f t="shared" si="8"/>
        <v>0.25</v>
      </c>
      <c r="AF30" s="337">
        <f t="shared" si="9"/>
        <v>8.3333333333333329E-2</v>
      </c>
      <c r="AH30" s="338">
        <f t="shared" si="5"/>
        <v>0.74108935316454927</v>
      </c>
      <c r="AI30" s="338">
        <f t="shared" si="1"/>
        <v>21.541089353164551</v>
      </c>
      <c r="AJ30" s="338">
        <f t="shared" si="2"/>
        <v>64.623268059493654</v>
      </c>
      <c r="AK30" s="338">
        <f t="shared" si="6"/>
        <v>43.823268059493657</v>
      </c>
      <c r="AM30" s="7">
        <v>64</v>
      </c>
      <c r="AP30" s="7">
        <v>1</v>
      </c>
      <c r="AQ30" s="128">
        <f t="shared" si="7"/>
        <v>0.25</v>
      </c>
    </row>
    <row r="31" spans="1:43" s="50" customFormat="1" ht="12" customHeight="1">
      <c r="A31" s="47" t="s">
        <v>59</v>
      </c>
      <c r="B31" s="47" t="str">
        <f>VLOOKUP(A31,'[39]Sales Summary Regulated'!$B:$C,2,FALSE)</f>
        <v>1-64 GAL MONTHLY</v>
      </c>
      <c r="C31" s="48">
        <f>(IFERROR(IFERROR(VLOOKUP(A31,'[39]All Other Rates'!$F$2:$H$646,3,FALSE),VLOOKUP(A31,#REF!,3,FALSE)),IF('Regulated Price Out'!Q31=0,0,"missing price")))/2</f>
        <v>11.53</v>
      </c>
      <c r="D31" s="49"/>
      <c r="E31" s="45">
        <f>IFERROR(VLOOKUP($A31,'[39]Sales Summary Regulated'!$B:$O,3,0),0)</f>
        <v>0</v>
      </c>
      <c r="F31" s="45">
        <f>IFERROR(VLOOKUP($A31,'[39]Sales Summary Regulated'!$B:$O,4,0),0)</f>
        <v>0</v>
      </c>
      <c r="G31" s="45">
        <f>IFERROR(VLOOKUP($A31,'[39]Sales Summary Regulated'!$B:$O,5,0),0)</f>
        <v>0</v>
      </c>
      <c r="H31" s="45">
        <f>IFERROR(VLOOKUP($A31,'[39]Sales Summary Regulated'!$B:$O,6,0),0)</f>
        <v>0</v>
      </c>
      <c r="I31" s="45">
        <f>IFERROR(VLOOKUP($A31,'[39]Sales Summary Regulated'!$B:$O,7,0),0)</f>
        <v>0</v>
      </c>
      <c r="J31" s="45">
        <f>IFERROR(VLOOKUP($A31,'[39]Sales Summary Regulated'!$B:$O,8,0),0)</f>
        <v>0</v>
      </c>
      <c r="K31" s="45">
        <f>IFERROR(VLOOKUP($A31,'[39]Sales Summary Regulated'!$B:$O,9,0),0)</f>
        <v>0</v>
      </c>
      <c r="L31" s="45">
        <f>IFERROR(VLOOKUP($A31,'[39]Sales Summary Regulated'!$B:$O,10,0),0)</f>
        <v>11.53</v>
      </c>
      <c r="M31" s="45">
        <f>IFERROR(VLOOKUP($A31,'[39]Sales Summary Regulated'!$B:$O,11,0),0)</f>
        <v>5.77</v>
      </c>
      <c r="N31" s="45">
        <f>IFERROR(VLOOKUP($A31,'[39]Sales Summary Regulated'!$B:$O,12,0),0)</f>
        <v>5.76</v>
      </c>
      <c r="O31" s="45">
        <f>IFERROR(VLOOKUP($A31,'[39]Sales Summary Regulated'!$B:$O,13,0),0)</f>
        <v>5.77</v>
      </c>
      <c r="P31" s="45">
        <f>IFERROR(VLOOKUP($A31,'[39]Sales Summary Regulated'!$B:$O,14,0),0)</f>
        <v>5.76</v>
      </c>
      <c r="Q31" s="45">
        <f t="shared" si="3"/>
        <v>34.589999999999996</v>
      </c>
      <c r="S31" s="51">
        <f t="shared" si="0"/>
        <v>0</v>
      </c>
      <c r="T31" s="51">
        <f t="shared" si="0"/>
        <v>0</v>
      </c>
      <c r="U31" s="51">
        <f t="shared" si="0"/>
        <v>0</v>
      </c>
      <c r="V31" s="51">
        <f t="shared" si="0"/>
        <v>0</v>
      </c>
      <c r="W31" s="51">
        <f t="shared" si="0"/>
        <v>0</v>
      </c>
      <c r="X31" s="51">
        <f t="shared" si="0"/>
        <v>0</v>
      </c>
      <c r="Y31" s="51">
        <f t="shared" si="0"/>
        <v>0</v>
      </c>
      <c r="Z31" s="51">
        <f t="shared" si="0"/>
        <v>1</v>
      </c>
      <c r="AA31" s="51">
        <f t="shared" si="0"/>
        <v>0.50043365134431916</v>
      </c>
      <c r="AB31" s="51">
        <f t="shared" si="0"/>
        <v>0.49956634865568084</v>
      </c>
      <c r="AC31" s="51">
        <f t="shared" si="0"/>
        <v>0.50043365134431916</v>
      </c>
      <c r="AD31" s="51">
        <f t="shared" si="0"/>
        <v>0.49956634865568084</v>
      </c>
      <c r="AE31" s="52">
        <f t="shared" si="8"/>
        <v>0.5</v>
      </c>
      <c r="AF31" s="41">
        <f t="shared" si="9"/>
        <v>0.25</v>
      </c>
      <c r="AH31" s="42">
        <f t="shared" si="5"/>
        <v>0.41080578086477171</v>
      </c>
      <c r="AI31" s="43">
        <f t="shared" si="1"/>
        <v>11.940805780864771</v>
      </c>
      <c r="AJ31" s="43">
        <f t="shared" si="2"/>
        <v>71.644834685188627</v>
      </c>
      <c r="AK31" s="43">
        <f t="shared" si="6"/>
        <v>37.054834685188631</v>
      </c>
      <c r="AM31" s="50">
        <v>64</v>
      </c>
      <c r="AP31" s="50">
        <v>1</v>
      </c>
      <c r="AQ31" s="45">
        <f t="shared" si="7"/>
        <v>0.5</v>
      </c>
    </row>
    <row r="32" spans="1:43" s="50" customFormat="1" ht="12" customHeight="1">
      <c r="A32" s="47" t="s">
        <v>60</v>
      </c>
      <c r="B32" s="47" t="str">
        <f>VLOOKUP(A32,'[39]Sales Summary Regulated'!$B:$C,2,FALSE)</f>
        <v>1-64 GAL CART WEEKLY SVC</v>
      </c>
      <c r="C32" s="48">
        <f>(IFERROR(IFERROR(VLOOKUP(A32,'[39]All Other Rates'!$F$2:$H$646,3,FALSE),VLOOKUP(A32,#REF!,3,FALSE)),IF('Regulated Price Out'!Q32=0,0,"missing price")))/2</f>
        <v>25.66</v>
      </c>
      <c r="D32" s="49"/>
      <c r="E32" s="45">
        <f>IFERROR(VLOOKUP($A32,'[39]Sales Summary Regulated'!$B:$O,3,0),0)</f>
        <v>0</v>
      </c>
      <c r="F32" s="45">
        <f>IFERROR(VLOOKUP($A32,'[39]Sales Summary Regulated'!$B:$O,4,0),0)</f>
        <v>0</v>
      </c>
      <c r="G32" s="45">
        <f>IFERROR(VLOOKUP($A32,'[39]Sales Summary Regulated'!$B:$O,5,0),0)</f>
        <v>0</v>
      </c>
      <c r="H32" s="45">
        <f>IFERROR(VLOOKUP($A32,'[39]Sales Summary Regulated'!$B:$O,6,0),0)</f>
        <v>0</v>
      </c>
      <c r="I32" s="45">
        <f>IFERROR(VLOOKUP($A32,'[39]Sales Summary Regulated'!$B:$O,7,0),0)</f>
        <v>0</v>
      </c>
      <c r="J32" s="45">
        <f>IFERROR(VLOOKUP($A32,'[39]Sales Summary Regulated'!$B:$O,8,0),0)</f>
        <v>0</v>
      </c>
      <c r="K32" s="45">
        <f>IFERROR(VLOOKUP($A32,'[39]Sales Summary Regulated'!$B:$O,9,0),0)</f>
        <v>0</v>
      </c>
      <c r="L32" s="45">
        <f>IFERROR(VLOOKUP($A32,'[39]Sales Summary Regulated'!$B:$O,10,0),0)</f>
        <v>0</v>
      </c>
      <c r="M32" s="45">
        <f>IFERROR(VLOOKUP($A32,'[39]Sales Summary Regulated'!$B:$O,11,0),0)</f>
        <v>15913.13</v>
      </c>
      <c r="N32" s="45">
        <f>IFERROR(VLOOKUP($A32,'[39]Sales Summary Regulated'!$B:$O,12,0),0)</f>
        <v>15977.609999999997</v>
      </c>
      <c r="O32" s="45">
        <f>IFERROR(VLOOKUP($A32,'[39]Sales Summary Regulated'!$B:$O,13,0),0)</f>
        <v>16515.45</v>
      </c>
      <c r="P32" s="45">
        <f>IFERROR(VLOOKUP($A32,'[39]Sales Summary Regulated'!$B:$O,14,0),0)</f>
        <v>16855.509999999998</v>
      </c>
      <c r="Q32" s="45">
        <f t="shared" si="3"/>
        <v>65261.7</v>
      </c>
      <c r="S32" s="51">
        <f t="shared" si="0"/>
        <v>0</v>
      </c>
      <c r="T32" s="51">
        <f t="shared" si="0"/>
        <v>0</v>
      </c>
      <c r="U32" s="51">
        <f t="shared" si="0"/>
        <v>0</v>
      </c>
      <c r="V32" s="51">
        <f t="shared" si="0"/>
        <v>0</v>
      </c>
      <c r="W32" s="51">
        <f t="shared" si="0"/>
        <v>0</v>
      </c>
      <c r="X32" s="51">
        <f t="shared" si="0"/>
        <v>0</v>
      </c>
      <c r="Y32" s="51">
        <f t="shared" si="0"/>
        <v>0</v>
      </c>
      <c r="Z32" s="51">
        <f t="shared" si="0"/>
        <v>0</v>
      </c>
      <c r="AA32" s="51">
        <f t="shared" si="0"/>
        <v>620.15315666406855</v>
      </c>
      <c r="AB32" s="51">
        <f t="shared" si="0"/>
        <v>622.66601714731087</v>
      </c>
      <c r="AC32" s="51">
        <f t="shared" si="0"/>
        <v>643.62626656274358</v>
      </c>
      <c r="AD32" s="51">
        <f t="shared" si="0"/>
        <v>656.87879968823063</v>
      </c>
      <c r="AE32" s="52">
        <f t="shared" si="8"/>
        <v>635.83106001558838</v>
      </c>
      <c r="AF32" s="41">
        <f t="shared" si="9"/>
        <v>211.94368667186279</v>
      </c>
      <c r="AH32" s="42">
        <f t="shared" si="5"/>
        <v>0.91424773087511213</v>
      </c>
      <c r="AI32" s="43">
        <f t="shared" si="1"/>
        <v>26.574247730875111</v>
      </c>
      <c r="AJ32" s="43">
        <f t="shared" si="2"/>
        <v>202760.78524607001</v>
      </c>
      <c r="AK32" s="43">
        <f t="shared" si="6"/>
        <v>137499.08524607</v>
      </c>
      <c r="AM32" s="50">
        <v>64</v>
      </c>
      <c r="AP32" s="50">
        <v>1</v>
      </c>
      <c r="AQ32" s="45">
        <f t="shared" si="7"/>
        <v>635.83106001558838</v>
      </c>
    </row>
    <row r="33" spans="1:16378" s="50" customFormat="1" ht="12" customHeight="1">
      <c r="A33" s="47" t="s">
        <v>61</v>
      </c>
      <c r="B33" s="47" t="str">
        <f>VLOOKUP(A33,'[39]Sales Summary Regulated'!$B:$C,2,FALSE)</f>
        <v>2-64 GAL CART WEEKLY SVC</v>
      </c>
      <c r="C33" s="48">
        <f>(IFERROR(IFERROR(VLOOKUP(A33,'[39]All Other Rates'!$F$2:$H$646,3,FALSE),VLOOKUP(A33,#REF!,3,FALSE)),IF('Regulated Price Out'!Q33=0,0,"missing price")))/2</f>
        <v>51.32</v>
      </c>
      <c r="D33" s="49"/>
      <c r="E33" s="45">
        <f>IFERROR(VLOOKUP($A33,'[39]Sales Summary Regulated'!$B:$O,3,0),0)</f>
        <v>0</v>
      </c>
      <c r="F33" s="45">
        <f>IFERROR(VLOOKUP($A33,'[39]Sales Summary Regulated'!$B:$O,4,0),0)</f>
        <v>0</v>
      </c>
      <c r="G33" s="45">
        <f>IFERROR(VLOOKUP($A33,'[39]Sales Summary Regulated'!$B:$O,5,0),0)</f>
        <v>0</v>
      </c>
      <c r="H33" s="45">
        <f>IFERROR(VLOOKUP($A33,'[39]Sales Summary Regulated'!$B:$O,6,0),0)</f>
        <v>0</v>
      </c>
      <c r="I33" s="45">
        <f>IFERROR(VLOOKUP($A33,'[39]Sales Summary Regulated'!$B:$O,7,0),0)</f>
        <v>0</v>
      </c>
      <c r="J33" s="45">
        <f>IFERROR(VLOOKUP($A33,'[39]Sales Summary Regulated'!$B:$O,8,0),0)</f>
        <v>0</v>
      </c>
      <c r="K33" s="45">
        <f>IFERROR(VLOOKUP($A33,'[39]Sales Summary Regulated'!$B:$O,9,0),0)</f>
        <v>0</v>
      </c>
      <c r="L33" s="45">
        <f>IFERROR(VLOOKUP($A33,'[39]Sales Summary Regulated'!$B:$O,10,0),0)</f>
        <v>0</v>
      </c>
      <c r="M33" s="45">
        <f>IFERROR(VLOOKUP($A33,'[39]Sales Summary Regulated'!$B:$O,11,0),0)</f>
        <v>792.11</v>
      </c>
      <c r="N33" s="45">
        <f>IFERROR(VLOOKUP($A33,'[39]Sales Summary Regulated'!$B:$O,12,0),0)</f>
        <v>599.76</v>
      </c>
      <c r="O33" s="45">
        <f>IFERROR(VLOOKUP($A33,'[39]Sales Summary Regulated'!$B:$O,13,0),0)</f>
        <v>724.9</v>
      </c>
      <c r="P33" s="45">
        <f>IFERROR(VLOOKUP($A33,'[39]Sales Summary Regulated'!$B:$O,14,0),0)</f>
        <v>853.19</v>
      </c>
      <c r="Q33" s="45">
        <f t="shared" si="3"/>
        <v>2969.96</v>
      </c>
      <c r="S33" s="51">
        <f t="shared" si="0"/>
        <v>0</v>
      </c>
      <c r="T33" s="51">
        <f t="shared" si="0"/>
        <v>0</v>
      </c>
      <c r="U33" s="51">
        <f t="shared" si="0"/>
        <v>0</v>
      </c>
      <c r="V33" s="51">
        <f t="shared" si="0"/>
        <v>0</v>
      </c>
      <c r="W33" s="51">
        <f t="shared" si="0"/>
        <v>0</v>
      </c>
      <c r="X33" s="51">
        <f t="shared" si="0"/>
        <v>0</v>
      </c>
      <c r="Y33" s="51">
        <f t="shared" si="0"/>
        <v>0</v>
      </c>
      <c r="Z33" s="51">
        <f t="shared" si="0"/>
        <v>0</v>
      </c>
      <c r="AA33" s="51">
        <f t="shared" si="0"/>
        <v>15.434723304754481</v>
      </c>
      <c r="AB33" s="51">
        <f t="shared" si="0"/>
        <v>11.686671862821512</v>
      </c>
      <c r="AC33" s="51">
        <f t="shared" si="0"/>
        <v>14.12509742790335</v>
      </c>
      <c r="AD33" s="51">
        <f t="shared" si="0"/>
        <v>16.624902572096648</v>
      </c>
      <c r="AE33" s="52">
        <f t="shared" si="8"/>
        <v>14.467848791893999</v>
      </c>
      <c r="AF33" s="41">
        <f t="shared" si="9"/>
        <v>4.8226162639646661</v>
      </c>
      <c r="AH33" s="42">
        <f t="shared" si="5"/>
        <v>1.8284954617502243</v>
      </c>
      <c r="AI33" s="43">
        <f t="shared" si="1"/>
        <v>53.148495461750223</v>
      </c>
      <c r="AJ33" s="43">
        <f t="shared" si="2"/>
        <v>9227.3327502871998</v>
      </c>
      <c r="AK33" s="43">
        <f t="shared" si="6"/>
        <v>6257.3727502871998</v>
      </c>
      <c r="AM33" s="50">
        <v>64</v>
      </c>
      <c r="AP33" s="50">
        <v>2</v>
      </c>
      <c r="AQ33" s="45">
        <f t="shared" si="7"/>
        <v>28.935697583787999</v>
      </c>
    </row>
    <row r="34" spans="1:16378" s="50" customFormat="1" ht="12" customHeight="1">
      <c r="A34" s="47" t="s">
        <v>62</v>
      </c>
      <c r="B34" s="47" t="str">
        <f>VLOOKUP(A34,'[39]Sales Summary Regulated'!$B:$C,2,FALSE)</f>
        <v>1-96 GAL EOW</v>
      </c>
      <c r="C34" s="48">
        <f>(IFERROR(IFERROR(VLOOKUP(A34,'[39]All Other Rates'!$F$2:$H$646,3,FALSE),VLOOKUP(A34,#REF!,3,FALSE)),IF('Regulated Price Out'!Q34=0,0,"missing price")))/2</f>
        <v>31.33</v>
      </c>
      <c r="D34" s="49"/>
      <c r="E34" s="45">
        <f>IFERROR(VLOOKUP($A34,'[39]Sales Summary Regulated'!$B:$O,3,0),0)</f>
        <v>0</v>
      </c>
      <c r="F34" s="45">
        <f>IFERROR(VLOOKUP($A34,'[39]Sales Summary Regulated'!$B:$O,4,0),0)</f>
        <v>0</v>
      </c>
      <c r="G34" s="45">
        <f>IFERROR(VLOOKUP($A34,'[39]Sales Summary Regulated'!$B:$O,5,0),0)</f>
        <v>0</v>
      </c>
      <c r="H34" s="45">
        <f>IFERROR(VLOOKUP($A34,'[39]Sales Summary Regulated'!$B:$O,6,0),0)</f>
        <v>0</v>
      </c>
      <c r="I34" s="45">
        <f>IFERROR(VLOOKUP($A34,'[39]Sales Summary Regulated'!$B:$O,7,0),0)</f>
        <v>0</v>
      </c>
      <c r="J34" s="45">
        <f>IFERROR(VLOOKUP($A34,'[39]Sales Summary Regulated'!$B:$O,8,0),0)</f>
        <v>0</v>
      </c>
      <c r="K34" s="45">
        <f>IFERROR(VLOOKUP($A34,'[39]Sales Summary Regulated'!$B:$O,9,0),0)</f>
        <v>0</v>
      </c>
      <c r="L34" s="45">
        <f>IFERROR(VLOOKUP($A34,'[39]Sales Summary Regulated'!$B:$O,10,0),0)</f>
        <v>0</v>
      </c>
      <c r="M34" s="45">
        <f>IFERROR(VLOOKUP($A34,'[39]Sales Summary Regulated'!$B:$O,11,0),0)</f>
        <v>0</v>
      </c>
      <c r="N34" s="45">
        <f>IFERROR(VLOOKUP($A34,'[39]Sales Summary Regulated'!$B:$O,12,0),0)</f>
        <v>31.33</v>
      </c>
      <c r="O34" s="45">
        <f>IFERROR(VLOOKUP($A34,'[39]Sales Summary Regulated'!$B:$O,13,0),0)</f>
        <v>31.33</v>
      </c>
      <c r="P34" s="45">
        <f>IFERROR(VLOOKUP($A34,'[39]Sales Summary Regulated'!$B:$O,14,0),0)</f>
        <v>31.33</v>
      </c>
      <c r="Q34" s="45">
        <f t="shared" si="3"/>
        <v>93.99</v>
      </c>
      <c r="S34" s="51">
        <f t="shared" si="0"/>
        <v>0</v>
      </c>
      <c r="T34" s="51">
        <f t="shared" si="0"/>
        <v>0</v>
      </c>
      <c r="U34" s="51">
        <f t="shared" si="0"/>
        <v>0</v>
      </c>
      <c r="V34" s="51">
        <f t="shared" ref="V34:AD43" si="10">IFERROR(H34/($C34),0)</f>
        <v>0</v>
      </c>
      <c r="W34" s="51">
        <f t="shared" si="10"/>
        <v>0</v>
      </c>
      <c r="X34" s="51">
        <f t="shared" si="10"/>
        <v>0</v>
      </c>
      <c r="Y34" s="51">
        <f t="shared" si="10"/>
        <v>0</v>
      </c>
      <c r="Z34" s="51">
        <f t="shared" si="10"/>
        <v>0</v>
      </c>
      <c r="AA34" s="51">
        <f t="shared" si="10"/>
        <v>0</v>
      </c>
      <c r="AB34" s="51">
        <f t="shared" si="10"/>
        <v>1</v>
      </c>
      <c r="AC34" s="51">
        <f t="shared" si="10"/>
        <v>1</v>
      </c>
      <c r="AD34" s="51">
        <f t="shared" si="10"/>
        <v>1</v>
      </c>
      <c r="AE34" s="52">
        <f t="shared" si="8"/>
        <v>0.75</v>
      </c>
      <c r="AF34" s="41">
        <f t="shared" si="9"/>
        <v>0.25</v>
      </c>
      <c r="AH34" s="42">
        <f t="shared" si="5"/>
        <v>1.1162658382041022</v>
      </c>
      <c r="AI34" s="43">
        <f t="shared" si="1"/>
        <v>32.446265838204098</v>
      </c>
      <c r="AJ34" s="43">
        <f t="shared" si="2"/>
        <v>292.0163925438369</v>
      </c>
      <c r="AK34" s="43">
        <f t="shared" si="6"/>
        <v>198.02639254383689</v>
      </c>
      <c r="AM34" s="50">
        <v>96</v>
      </c>
      <c r="AP34" s="50">
        <v>1</v>
      </c>
      <c r="AQ34" s="45">
        <f t="shared" si="7"/>
        <v>0.75</v>
      </c>
    </row>
    <row r="35" spans="1:16378" s="50" customFormat="1" ht="12" customHeight="1">
      <c r="A35" s="47" t="s">
        <v>63</v>
      </c>
      <c r="B35" s="47" t="str">
        <f>VLOOKUP(A35,'[39]Sales Summary Regulated'!$B:$C,2,FALSE)</f>
        <v>1-96 GAL CART WEEKLY SVC</v>
      </c>
      <c r="C35" s="48">
        <f>(IFERROR(IFERROR(VLOOKUP(A35,'[39]All Other Rates'!$F$2:$H$646,3,FALSE),VLOOKUP(A35,#REF!,3,FALSE)),IF('Regulated Price Out'!Q35=0,0,"missing price")))/2</f>
        <v>36.880000000000003</v>
      </c>
      <c r="D35" s="49"/>
      <c r="E35" s="45">
        <f>IFERROR(VLOOKUP($A35,'[39]Sales Summary Regulated'!$B:$O,3,0),0)</f>
        <v>0</v>
      </c>
      <c r="F35" s="45">
        <f>IFERROR(VLOOKUP($A35,'[39]Sales Summary Regulated'!$B:$O,4,0),0)</f>
        <v>0</v>
      </c>
      <c r="G35" s="45">
        <f>IFERROR(VLOOKUP($A35,'[39]Sales Summary Regulated'!$B:$O,5,0),0)</f>
        <v>0</v>
      </c>
      <c r="H35" s="45">
        <f>IFERROR(VLOOKUP($A35,'[39]Sales Summary Regulated'!$B:$O,6,0),0)</f>
        <v>0</v>
      </c>
      <c r="I35" s="45">
        <f>IFERROR(VLOOKUP($A35,'[39]Sales Summary Regulated'!$B:$O,7,0),0)</f>
        <v>0</v>
      </c>
      <c r="J35" s="45">
        <f>IFERROR(VLOOKUP($A35,'[39]Sales Summary Regulated'!$B:$O,8,0),0)</f>
        <v>0</v>
      </c>
      <c r="K35" s="45">
        <f>IFERROR(VLOOKUP($A35,'[39]Sales Summary Regulated'!$B:$O,9,0),0)</f>
        <v>0</v>
      </c>
      <c r="L35" s="45">
        <f>IFERROR(VLOOKUP($A35,'[39]Sales Summary Regulated'!$B:$O,10,0),0)</f>
        <v>0</v>
      </c>
      <c r="M35" s="45">
        <f>IFERROR(VLOOKUP($A35,'[39]Sales Summary Regulated'!$B:$O,11,0),0)</f>
        <v>3329.44</v>
      </c>
      <c r="N35" s="45">
        <f>IFERROR(VLOOKUP($A35,'[39]Sales Summary Regulated'!$B:$O,12,0),0)</f>
        <v>3166.3</v>
      </c>
      <c r="O35" s="45">
        <f>IFERROR(VLOOKUP($A35,'[39]Sales Summary Regulated'!$B:$O,13,0),0)</f>
        <v>3462.11</v>
      </c>
      <c r="P35" s="45">
        <f>IFERROR(VLOOKUP($A35,'[39]Sales Summary Regulated'!$B:$O,14,0),0)</f>
        <v>3646.5099999999998</v>
      </c>
      <c r="Q35" s="45">
        <f t="shared" si="3"/>
        <v>13604.36</v>
      </c>
      <c r="S35" s="51">
        <f t="shared" ref="S35:U43" si="11">IFERROR(E35/($C35),0)</f>
        <v>0</v>
      </c>
      <c r="T35" s="51">
        <f t="shared" si="11"/>
        <v>0</v>
      </c>
      <c r="U35" s="51">
        <f t="shared" si="11"/>
        <v>0</v>
      </c>
      <c r="V35" s="51">
        <f t="shared" si="10"/>
        <v>0</v>
      </c>
      <c r="W35" s="51">
        <f t="shared" si="10"/>
        <v>0</v>
      </c>
      <c r="X35" s="51">
        <f t="shared" si="10"/>
        <v>0</v>
      </c>
      <c r="Y35" s="51">
        <f t="shared" si="10"/>
        <v>0</v>
      </c>
      <c r="Z35" s="51">
        <f t="shared" si="10"/>
        <v>0</v>
      </c>
      <c r="AA35" s="51">
        <f t="shared" si="10"/>
        <v>90.277657266811275</v>
      </c>
      <c r="AB35" s="51">
        <f t="shared" si="10"/>
        <v>85.854121475054228</v>
      </c>
      <c r="AC35" s="51">
        <f t="shared" si="10"/>
        <v>93.875</v>
      </c>
      <c r="AD35" s="51">
        <f t="shared" si="10"/>
        <v>98.874999999999986</v>
      </c>
      <c r="AE35" s="52">
        <f t="shared" si="8"/>
        <v>92.220444685466376</v>
      </c>
      <c r="AF35" s="41">
        <f t="shared" si="9"/>
        <v>30.740148228488792</v>
      </c>
      <c r="AH35" s="42">
        <f t="shared" si="5"/>
        <v>1.3140084300340662</v>
      </c>
      <c r="AI35" s="43">
        <f t="shared" si="1"/>
        <v>38.194008430034067</v>
      </c>
      <c r="AJ35" s="43">
        <f t="shared" si="2"/>
        <v>42267.22130085832</v>
      </c>
      <c r="AK35" s="43">
        <f t="shared" si="6"/>
        <v>28662.86130085832</v>
      </c>
      <c r="AM35" s="50">
        <v>96</v>
      </c>
      <c r="AP35" s="50">
        <v>1</v>
      </c>
      <c r="AQ35" s="45">
        <f t="shared" si="7"/>
        <v>92.220444685466376</v>
      </c>
    </row>
    <row r="36" spans="1:16378" s="7" customFormat="1" ht="12" customHeight="1">
      <c r="A36" s="332" t="s">
        <v>64</v>
      </c>
      <c r="B36" s="332" t="str">
        <f>VLOOKUP(A36,'[39]Sales Summary Regulated'!$B:$C,2,FALSE)</f>
        <v>SERVICE ADJ-RESIDENTIAL</v>
      </c>
      <c r="C36" s="333">
        <v>0</v>
      </c>
      <c r="D36" s="334"/>
      <c r="E36" s="128">
        <f>IFERROR(VLOOKUP($A36,'[39]Sales Summary Regulated'!$B:$O,3,0),0)</f>
        <v>0</v>
      </c>
      <c r="F36" s="128">
        <f>IFERROR(VLOOKUP($A36,'[39]Sales Summary Regulated'!$B:$O,4,0),0)</f>
        <v>0</v>
      </c>
      <c r="G36" s="128">
        <f>IFERROR(VLOOKUP($A36,'[39]Sales Summary Regulated'!$B:$O,5,0),0)</f>
        <v>0</v>
      </c>
      <c r="H36" s="128">
        <f>IFERROR(VLOOKUP($A36,'[39]Sales Summary Regulated'!$B:$O,6,0),0)</f>
        <v>-10</v>
      </c>
      <c r="I36" s="128">
        <f>IFERROR(VLOOKUP($A36,'[39]Sales Summary Regulated'!$B:$O,7,0),0)</f>
        <v>0</v>
      </c>
      <c r="J36" s="128">
        <f>IFERROR(VLOOKUP($A36,'[39]Sales Summary Regulated'!$B:$O,8,0),0)</f>
        <v>0</v>
      </c>
      <c r="K36" s="128">
        <f>IFERROR(VLOOKUP($A36,'[39]Sales Summary Regulated'!$B:$O,9,0),0)</f>
        <v>0</v>
      </c>
      <c r="L36" s="128">
        <f>IFERROR(VLOOKUP($A36,'[39]Sales Summary Regulated'!$B:$O,10,0),0)</f>
        <v>0</v>
      </c>
      <c r="M36" s="128">
        <f>IFERROR(VLOOKUP($A36,'[39]Sales Summary Regulated'!$B:$O,11,0),0)</f>
        <v>0</v>
      </c>
      <c r="N36" s="128">
        <f>IFERROR(VLOOKUP($A36,'[39]Sales Summary Regulated'!$B:$O,12,0),0)</f>
        <v>0</v>
      </c>
      <c r="O36" s="128">
        <f>IFERROR(VLOOKUP($A36,'[39]Sales Summary Regulated'!$B:$O,13,0),0)</f>
        <v>0</v>
      </c>
      <c r="P36" s="128">
        <f>IFERROR(VLOOKUP($A36,'[39]Sales Summary Regulated'!$B:$O,14,0),0)</f>
        <v>0</v>
      </c>
      <c r="Q36" s="128">
        <f t="shared" si="3"/>
        <v>-10</v>
      </c>
      <c r="S36" s="128">
        <f t="shared" si="11"/>
        <v>0</v>
      </c>
      <c r="T36" s="128">
        <f t="shared" si="11"/>
        <v>0</v>
      </c>
      <c r="U36" s="128">
        <f t="shared" si="11"/>
        <v>0</v>
      </c>
      <c r="V36" s="128">
        <f t="shared" si="10"/>
        <v>0</v>
      </c>
      <c r="W36" s="128">
        <f t="shared" si="10"/>
        <v>0</v>
      </c>
      <c r="X36" s="128">
        <f t="shared" si="10"/>
        <v>0</v>
      </c>
      <c r="Y36" s="128">
        <f t="shared" si="10"/>
        <v>0</v>
      </c>
      <c r="Z36" s="128">
        <f t="shared" si="10"/>
        <v>0</v>
      </c>
      <c r="AA36" s="128">
        <f t="shared" si="10"/>
        <v>0</v>
      </c>
      <c r="AB36" s="128">
        <f t="shared" si="10"/>
        <v>0</v>
      </c>
      <c r="AC36" s="128">
        <f t="shared" si="10"/>
        <v>0</v>
      </c>
      <c r="AD36" s="128">
        <f t="shared" si="10"/>
        <v>0</v>
      </c>
      <c r="AE36" s="336">
        <f t="shared" si="8"/>
        <v>0</v>
      </c>
      <c r="AF36" s="337">
        <f t="shared" si="9"/>
        <v>0</v>
      </c>
      <c r="AH36" s="338">
        <f t="shared" si="5"/>
        <v>0</v>
      </c>
      <c r="AI36" s="338">
        <f t="shared" si="1"/>
        <v>0</v>
      </c>
      <c r="AJ36" s="338">
        <f t="shared" si="2"/>
        <v>0</v>
      </c>
      <c r="AK36" s="338">
        <f t="shared" si="6"/>
        <v>10</v>
      </c>
    </row>
    <row r="37" spans="1:16378" s="2" customFormat="1" ht="12" customHeight="1">
      <c r="A37" s="37" t="s">
        <v>65</v>
      </c>
      <c r="B37" s="37" t="str">
        <f>VLOOKUP(A37,'[39]Sales Summary Regulated'!$B:$C,2,FALSE)</f>
        <v>EXTRA CAN</v>
      </c>
      <c r="C37" s="38">
        <f>IFERROR(IFERROR(VLOOKUP(A37,'[39]All Other Rates'!$F$2:$H$646,3,FALSE),VLOOKUP(A37,#REF!,3,FALSE)),IF('Regulated Price Out'!Q37=0,0,"missing price"))</f>
        <v>3.77</v>
      </c>
      <c r="D37" s="34"/>
      <c r="E37" s="35">
        <f>IFERROR(VLOOKUP($A37,'[39]Sales Summary Regulated'!$B:$O,3,0),0)</f>
        <v>8584.2900000000009</v>
      </c>
      <c r="F37" s="35">
        <f>IFERROR(VLOOKUP($A37,'[39]Sales Summary Regulated'!$B:$O,4,0),0)</f>
        <v>4580.5500000000011</v>
      </c>
      <c r="G37" s="35">
        <f>IFERROR(VLOOKUP($A37,'[39]Sales Summary Regulated'!$B:$O,5,0),0)</f>
        <v>9183.720000000003</v>
      </c>
      <c r="H37" s="35">
        <f>IFERROR(VLOOKUP($A37,'[39]Sales Summary Regulated'!$B:$O,6,0),0)</f>
        <v>10209.450000000003</v>
      </c>
      <c r="I37" s="35">
        <f>IFERROR(VLOOKUP($A37,'[39]Sales Summary Regulated'!$B:$O,7,0),0)</f>
        <v>9402.380000000001</v>
      </c>
      <c r="J37" s="35">
        <f>IFERROR(VLOOKUP($A37,'[39]Sales Summary Regulated'!$B:$O,8,0),0)</f>
        <v>8965.43</v>
      </c>
      <c r="K37" s="35">
        <f>IFERROR(VLOOKUP($A37,'[39]Sales Summary Regulated'!$B:$O,9,0),0)</f>
        <v>11340.16</v>
      </c>
      <c r="L37" s="35">
        <f>IFERROR(VLOOKUP($A37,'[39]Sales Summary Regulated'!$B:$O,10,0),0)</f>
        <v>11166.739999999998</v>
      </c>
      <c r="M37" s="35">
        <f>IFERROR(VLOOKUP($A37,'[39]Sales Summary Regulated'!$B:$O,11,0),0)</f>
        <v>7204.4700000000012</v>
      </c>
      <c r="N37" s="35">
        <f>IFERROR(VLOOKUP($A37,'[39]Sales Summary Regulated'!$B:$O,12,0),0)</f>
        <v>8377.48</v>
      </c>
      <c r="O37" s="35">
        <f>IFERROR(VLOOKUP($A37,'[39]Sales Summary Regulated'!$B:$O,13,0),0)</f>
        <v>7046.71</v>
      </c>
      <c r="P37" s="35">
        <f>IFERROR(VLOOKUP($A37,'[39]Sales Summary Regulated'!$B:$O,14,0),0)</f>
        <v>5293.6599999999989</v>
      </c>
      <c r="Q37" s="35">
        <f t="shared" si="3"/>
        <v>101355.04000000001</v>
      </c>
      <c r="S37" s="35">
        <f t="shared" si="11"/>
        <v>2277</v>
      </c>
      <c r="T37" s="35">
        <f t="shared" si="11"/>
        <v>1215.0000000000002</v>
      </c>
      <c r="U37" s="35">
        <f t="shared" si="11"/>
        <v>2436.0000000000009</v>
      </c>
      <c r="V37" s="35">
        <f t="shared" si="10"/>
        <v>2708.0769230769238</v>
      </c>
      <c r="W37" s="35">
        <f t="shared" si="10"/>
        <v>2494.0000000000005</v>
      </c>
      <c r="X37" s="35">
        <f t="shared" si="10"/>
        <v>2378.0981432360745</v>
      </c>
      <c r="Y37" s="35">
        <f t="shared" si="10"/>
        <v>3008</v>
      </c>
      <c r="Z37" s="35">
        <f t="shared" si="10"/>
        <v>2961.9999999999995</v>
      </c>
      <c r="AA37" s="35">
        <f t="shared" si="10"/>
        <v>1911.0000000000002</v>
      </c>
      <c r="AB37" s="35">
        <f t="shared" si="10"/>
        <v>2222.1432360742706</v>
      </c>
      <c r="AC37" s="35">
        <f t="shared" si="10"/>
        <v>1869.1538461538462</v>
      </c>
      <c r="AD37" s="35">
        <f t="shared" si="10"/>
        <v>1404.153846153846</v>
      </c>
      <c r="AE37" s="40">
        <f t="shared" si="8"/>
        <v>1851.6127320954906</v>
      </c>
      <c r="AF37" s="41">
        <f t="shared" si="9"/>
        <v>2240.3854995579136</v>
      </c>
      <c r="AG37" s="28"/>
      <c r="AH37" s="42">
        <f t="shared" si="5"/>
        <v>0.13432244526107454</v>
      </c>
      <c r="AI37" s="43">
        <f t="shared" si="1"/>
        <v>3.9043224452610747</v>
      </c>
      <c r="AJ37" s="43">
        <f t="shared" si="2"/>
        <v>86751.517798219269</v>
      </c>
      <c r="AK37" s="43">
        <f t="shared" si="6"/>
        <v>-14603.522201780739</v>
      </c>
    </row>
    <row r="38" spans="1:16378" ht="12" customHeight="1">
      <c r="A38" s="37" t="s">
        <v>66</v>
      </c>
      <c r="B38" s="37" t="str">
        <f>VLOOKUP(A38,'[39]Sales Summary Regulated'!$B:$C,2,FALSE)</f>
        <v>EXTRAPACK RESIDENTIAL</v>
      </c>
      <c r="C38" s="38">
        <f>IFERROR(IFERROR(VLOOKUP(A38,'[39]All Other Rates'!$F$2:$H$646,3,FALSE),VLOOKUP(A38,#REF!,3,FALSE)),IF('Regulated Price Out'!Q38=0,0,"missing price"))</f>
        <v>18.48</v>
      </c>
      <c r="D38" s="34"/>
      <c r="E38" s="35">
        <f>IFERROR(VLOOKUP($A38,'[39]Sales Summary Regulated'!$B:$O,3,0),0)</f>
        <v>535.92000000000007</v>
      </c>
      <c r="F38" s="35">
        <f>IFERROR(VLOOKUP($A38,'[39]Sales Summary Regulated'!$B:$O,4,0),0)</f>
        <v>332.64</v>
      </c>
      <c r="G38" s="35">
        <f>IFERROR(VLOOKUP($A38,'[39]Sales Summary Regulated'!$B:$O,5,0),0)</f>
        <v>692.7</v>
      </c>
      <c r="H38" s="35">
        <f>IFERROR(VLOOKUP($A38,'[39]Sales Summary Regulated'!$B:$O,6,0),0)</f>
        <v>702.24</v>
      </c>
      <c r="I38" s="35">
        <f>IFERROR(VLOOKUP($A38,'[39]Sales Summary Regulated'!$B:$O,7,0),0)</f>
        <v>665.28</v>
      </c>
      <c r="J38" s="35">
        <f>IFERROR(VLOOKUP($A38,'[39]Sales Summary Regulated'!$B:$O,8,0),0)</f>
        <v>1034.8800000000001</v>
      </c>
      <c r="K38" s="35">
        <f>IFERROR(VLOOKUP($A38,'[39]Sales Summary Regulated'!$B:$O,9,0),0)</f>
        <v>1156.95</v>
      </c>
      <c r="L38" s="35">
        <f>IFERROR(VLOOKUP($A38,'[39]Sales Summary Regulated'!$B:$O,10,0),0)</f>
        <v>776.16000000000008</v>
      </c>
      <c r="M38" s="35">
        <f>IFERROR(VLOOKUP($A38,'[39]Sales Summary Regulated'!$B:$O,11,0),0)</f>
        <v>798.41000000000008</v>
      </c>
      <c r="N38" s="35">
        <f>IFERROR(VLOOKUP($A38,'[39]Sales Summary Regulated'!$B:$O,12,0),0)</f>
        <v>447.28999999999996</v>
      </c>
      <c r="O38" s="35">
        <f>IFERROR(VLOOKUP($A38,'[39]Sales Summary Regulated'!$B:$O,13,0),0)</f>
        <v>295.68</v>
      </c>
      <c r="P38" s="35">
        <f>IFERROR(VLOOKUP($A38,'[39]Sales Summary Regulated'!$B:$O,14,0),0)</f>
        <v>498.96000000000004</v>
      </c>
      <c r="Q38" s="35">
        <f t="shared" si="3"/>
        <v>7937.11</v>
      </c>
      <c r="R38" s="2"/>
      <c r="S38" s="35">
        <f t="shared" si="11"/>
        <v>29.000000000000004</v>
      </c>
      <c r="T38" s="35">
        <f t="shared" si="11"/>
        <v>18</v>
      </c>
      <c r="U38" s="35">
        <f t="shared" si="11"/>
        <v>37.483766233766232</v>
      </c>
      <c r="V38" s="35">
        <f t="shared" si="10"/>
        <v>38</v>
      </c>
      <c r="W38" s="35">
        <f t="shared" si="10"/>
        <v>36</v>
      </c>
      <c r="X38" s="35">
        <f t="shared" si="10"/>
        <v>56.000000000000007</v>
      </c>
      <c r="Y38" s="35">
        <f t="shared" si="10"/>
        <v>62.605519480519483</v>
      </c>
      <c r="Z38" s="35">
        <f t="shared" si="10"/>
        <v>42</v>
      </c>
      <c r="AA38" s="35">
        <f t="shared" si="10"/>
        <v>43.204004329004334</v>
      </c>
      <c r="AB38" s="35">
        <f t="shared" si="10"/>
        <v>24.204004329004327</v>
      </c>
      <c r="AC38" s="35">
        <f t="shared" si="10"/>
        <v>16</v>
      </c>
      <c r="AD38" s="35">
        <f t="shared" si="10"/>
        <v>27</v>
      </c>
      <c r="AE38" s="40">
        <f t="shared" si="8"/>
        <v>27.602002164502167</v>
      </c>
      <c r="AF38" s="41">
        <f t="shared" si="9"/>
        <v>35.791441197691199</v>
      </c>
      <c r="AG38" s="28"/>
      <c r="AH38" s="42">
        <f t="shared" si="5"/>
        <v>0.65842938685004182</v>
      </c>
      <c r="AI38" s="43">
        <f t="shared" si="1"/>
        <v>19.138429386850042</v>
      </c>
      <c r="AJ38" s="43">
        <f t="shared" si="2"/>
        <v>6339.1076323320813</v>
      </c>
      <c r="AK38" s="43">
        <f t="shared" si="6"/>
        <v>-1598.0023676679184</v>
      </c>
      <c r="AL38" s="2"/>
      <c r="AM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</row>
    <row r="39" spans="1:16378" s="2" customFormat="1" ht="12" customHeight="1">
      <c r="A39" s="37" t="s">
        <v>67</v>
      </c>
      <c r="B39" s="37" t="str">
        <f>VLOOKUP(A39,'[39]Sales Summary Regulated'!$B:$C,2,FALSE)</f>
        <v>OVERFILL/WEIGHT CHG CAN</v>
      </c>
      <c r="C39" s="38">
        <f>IFERROR(IFERROR(VLOOKUP(A39,'[39]All Other Rates'!$F$2:$H$646,3,FALSE),VLOOKUP(A39,#REF!,3,FALSE)),IF('Regulated Price Out'!Q39=0,0,"missing price"))</f>
        <v>4.1399999999999997</v>
      </c>
      <c r="D39" s="34"/>
      <c r="E39" s="35">
        <f>IFERROR(VLOOKUP($A39,'[39]Sales Summary Regulated'!$B:$O,3,0),0)</f>
        <v>2674.44</v>
      </c>
      <c r="F39" s="35">
        <f>IFERROR(VLOOKUP($A39,'[39]Sales Summary Regulated'!$B:$O,4,0),0)</f>
        <v>749.34</v>
      </c>
      <c r="G39" s="35">
        <f>IFERROR(VLOOKUP($A39,'[39]Sales Summary Regulated'!$B:$O,5,0),0)</f>
        <v>2318.3999999999996</v>
      </c>
      <c r="H39" s="35">
        <f>IFERROR(VLOOKUP($A39,'[39]Sales Summary Regulated'!$B:$O,6,0),0)</f>
        <v>3022.2</v>
      </c>
      <c r="I39" s="35">
        <f>IFERROR(VLOOKUP($A39,'[39]Sales Summary Regulated'!$B:$O,7,0),0)</f>
        <v>2115.17</v>
      </c>
      <c r="J39" s="35">
        <f>IFERROR(VLOOKUP($A39,'[39]Sales Summary Regulated'!$B:$O,8,0),0)</f>
        <v>1867.1399999999999</v>
      </c>
      <c r="K39" s="35">
        <f>IFERROR(VLOOKUP($A39,'[39]Sales Summary Regulated'!$B:$O,9,0),0)</f>
        <v>3125.7000000000007</v>
      </c>
      <c r="L39" s="35">
        <f>IFERROR(VLOOKUP($A39,'[39]Sales Summary Regulated'!$B:$O,10,0),0)</f>
        <v>2260.44</v>
      </c>
      <c r="M39" s="35">
        <f>IFERROR(VLOOKUP($A39,'[39]Sales Summary Regulated'!$B:$O,11,0),0)</f>
        <v>612.72</v>
      </c>
      <c r="N39" s="35">
        <f>IFERROR(VLOOKUP($A39,'[39]Sales Summary Regulated'!$B:$O,12,0),0)</f>
        <v>844.56000000000006</v>
      </c>
      <c r="O39" s="35">
        <f>IFERROR(VLOOKUP($A39,'[39]Sales Summary Regulated'!$B:$O,13,0),0)</f>
        <v>778.31999999999994</v>
      </c>
      <c r="P39" s="35">
        <f>IFERROR(VLOOKUP($A39,'[39]Sales Summary Regulated'!$B:$O,14,0),0)</f>
        <v>451.26</v>
      </c>
      <c r="Q39" s="35">
        <f t="shared" si="3"/>
        <v>20819.690000000002</v>
      </c>
      <c r="S39" s="35">
        <f t="shared" si="11"/>
        <v>646.00000000000011</v>
      </c>
      <c r="T39" s="35">
        <f t="shared" si="11"/>
        <v>181.00000000000003</v>
      </c>
      <c r="U39" s="35">
        <f t="shared" si="11"/>
        <v>560</v>
      </c>
      <c r="V39" s="35">
        <f t="shared" si="10"/>
        <v>730</v>
      </c>
      <c r="W39" s="35">
        <f t="shared" si="10"/>
        <v>510.91062801932372</v>
      </c>
      <c r="X39" s="35">
        <f t="shared" si="10"/>
        <v>451</v>
      </c>
      <c r="Y39" s="35">
        <f t="shared" si="10"/>
        <v>755.00000000000023</v>
      </c>
      <c r="Z39" s="35">
        <f t="shared" si="10"/>
        <v>546</v>
      </c>
      <c r="AA39" s="35">
        <f t="shared" si="10"/>
        <v>148.00000000000003</v>
      </c>
      <c r="AB39" s="35">
        <f t="shared" si="10"/>
        <v>204.00000000000003</v>
      </c>
      <c r="AC39" s="35">
        <f t="shared" si="10"/>
        <v>188</v>
      </c>
      <c r="AD39" s="35">
        <f t="shared" si="10"/>
        <v>109</v>
      </c>
      <c r="AE39" s="40">
        <f t="shared" si="8"/>
        <v>162.25</v>
      </c>
      <c r="AF39" s="41">
        <f t="shared" si="9"/>
        <v>419.07588566827695</v>
      </c>
      <c r="AG39" s="28"/>
      <c r="AH39" s="42">
        <f t="shared" si="5"/>
        <v>0.14750528471640545</v>
      </c>
      <c r="AI39" s="43">
        <f t="shared" si="1"/>
        <v>4.2875052847164055</v>
      </c>
      <c r="AJ39" s="43">
        <f t="shared" si="2"/>
        <v>8347.7727893428419</v>
      </c>
      <c r="AK39" s="43">
        <f t="shared" si="6"/>
        <v>-12471.91721065716</v>
      </c>
    </row>
    <row r="40" spans="1:16378" s="2" customFormat="1" ht="12" customHeight="1">
      <c r="A40" s="37" t="s">
        <v>68</v>
      </c>
      <c r="B40" s="37" t="str">
        <f>VLOOKUP(A40,'[39]Sales Summary Regulated'!$B:$C,2,FALSE)</f>
        <v>DRIVE IN SERVICE</v>
      </c>
      <c r="C40" s="38">
        <f>IFERROR(IFERROR(VLOOKUP(A40,'[39]All Other Rates'!$F$2:$H$646,3,FALSE),VLOOKUP(A40,#REF!,3,FALSE)),IF('Regulated Price Out'!Q40=0,0,"missing price"))/2</f>
        <v>4.5599999999999996</v>
      </c>
      <c r="D40" s="34"/>
      <c r="E40" s="35">
        <f>IFERROR(VLOOKUP($A40,'[39]Sales Summary Regulated'!$B:$O,3,0),0)</f>
        <v>1348.8099999999997</v>
      </c>
      <c r="F40" s="35">
        <f>IFERROR(VLOOKUP($A40,'[39]Sales Summary Regulated'!$B:$O,4,0),0)</f>
        <v>1324.4999999999998</v>
      </c>
      <c r="G40" s="35">
        <f>IFERROR(VLOOKUP($A40,'[39]Sales Summary Regulated'!$B:$O,5,0),0)</f>
        <v>1336.47</v>
      </c>
      <c r="H40" s="35">
        <f>IFERROR(VLOOKUP($A40,'[39]Sales Summary Regulated'!$B:$O,6,0),0)</f>
        <v>1347.87</v>
      </c>
      <c r="I40" s="35">
        <f>IFERROR(VLOOKUP($A40,'[39]Sales Summary Regulated'!$B:$O,7,0),0)</f>
        <v>1376.3700000000001</v>
      </c>
      <c r="J40" s="35">
        <f>IFERROR(VLOOKUP($A40,'[39]Sales Summary Regulated'!$B:$O,8,0),0)</f>
        <v>1364.3999999999999</v>
      </c>
      <c r="K40" s="35">
        <f>IFERROR(VLOOKUP($A40,'[39]Sales Summary Regulated'!$B:$O,9,0),0)</f>
        <v>1360.4099999999999</v>
      </c>
      <c r="L40" s="35">
        <f>IFERROR(VLOOKUP($A40,'[39]Sales Summary Regulated'!$B:$O,10,0),0)</f>
        <v>1313.57</v>
      </c>
      <c r="M40" s="35">
        <f>IFERROR(VLOOKUP($A40,'[39]Sales Summary Regulated'!$B:$O,11,0),0)</f>
        <v>1304.27</v>
      </c>
      <c r="N40" s="35">
        <f>IFERROR(VLOOKUP($A40,'[39]Sales Summary Regulated'!$B:$O,12,0),0)</f>
        <v>1276.9000000000001</v>
      </c>
      <c r="O40" s="35">
        <f>IFERROR(VLOOKUP($A40,'[39]Sales Summary Regulated'!$B:$O,13,0),0)</f>
        <v>1271.49</v>
      </c>
      <c r="P40" s="35">
        <f>IFERROR(VLOOKUP($A40,'[39]Sales Summary Regulated'!$B:$O,14,0),0)</f>
        <v>1223.04</v>
      </c>
      <c r="Q40" s="35">
        <f t="shared" si="3"/>
        <v>15848.099999999999</v>
      </c>
      <c r="S40" s="35">
        <f t="shared" si="11"/>
        <v>295.79166666666663</v>
      </c>
      <c r="T40" s="35">
        <f t="shared" si="11"/>
        <v>290.46052631578942</v>
      </c>
      <c r="U40" s="35">
        <f t="shared" si="11"/>
        <v>293.08552631578948</v>
      </c>
      <c r="V40" s="35">
        <f t="shared" si="10"/>
        <v>295.58552631578948</v>
      </c>
      <c r="W40" s="35">
        <f t="shared" si="10"/>
        <v>301.83552631578954</v>
      </c>
      <c r="X40" s="35">
        <f t="shared" si="10"/>
        <v>299.21052631578948</v>
      </c>
      <c r="Y40" s="35">
        <f t="shared" si="10"/>
        <v>298.33552631578948</v>
      </c>
      <c r="Z40" s="35">
        <f t="shared" si="10"/>
        <v>288.06359649122805</v>
      </c>
      <c r="AA40" s="35">
        <f t="shared" si="10"/>
        <v>286.02412280701759</v>
      </c>
      <c r="AB40" s="35">
        <f t="shared" si="10"/>
        <v>280.02192982456143</v>
      </c>
      <c r="AC40" s="35">
        <f t="shared" si="10"/>
        <v>278.83552631578948</v>
      </c>
      <c r="AD40" s="35">
        <f t="shared" si="10"/>
        <v>268.21052631578948</v>
      </c>
      <c r="AE40" s="40">
        <f t="shared" si="8"/>
        <v>278.27302631578948</v>
      </c>
      <c r="AF40" s="41">
        <f t="shared" si="9"/>
        <v>289.62171052631584</v>
      </c>
      <c r="AG40" s="28"/>
      <c r="AH40" s="42">
        <f>+$C40*$AJ$4</f>
        <v>0.16246958896299732</v>
      </c>
      <c r="AI40" s="43">
        <f t="shared" si="1"/>
        <v>4.7224695889629968</v>
      </c>
      <c r="AJ40" s="43">
        <f>+AE40*AI40*12</f>
        <v>15769.630850460188</v>
      </c>
      <c r="AK40" s="43">
        <f t="shared" si="6"/>
        <v>-78.469149539811042</v>
      </c>
      <c r="AM40" s="53"/>
      <c r="AN40" s="54" t="s">
        <v>33</v>
      </c>
    </row>
    <row r="41" spans="1:16378" ht="12" customHeight="1">
      <c r="A41" s="37" t="s">
        <v>69</v>
      </c>
      <c r="B41" s="37" t="str">
        <f>VLOOKUP(A41,'[39]Sales Summary Regulated'!$B:$C,2,FALSE)</f>
        <v>SERVICE RESTART FEE</v>
      </c>
      <c r="C41" s="38">
        <f>IFERROR(IFERROR(VLOOKUP(A41,'[39]All Other Rates'!$F$2:$H$646,3,FALSE),VLOOKUP(A41,#REF!,3,FALSE)),IF('Regulated Price Out'!Q41=0,0,"missing price"))</f>
        <v>10.5</v>
      </c>
      <c r="D41" s="34"/>
      <c r="E41" s="35">
        <f>IFERROR(VLOOKUP($A41,'[39]Sales Summary Regulated'!$B:$O,3,0),0)</f>
        <v>199.5</v>
      </c>
      <c r="F41" s="35">
        <f>IFERROR(VLOOKUP($A41,'[39]Sales Summary Regulated'!$B:$O,4,0),0)</f>
        <v>115.5</v>
      </c>
      <c r="G41" s="35">
        <f>IFERROR(VLOOKUP($A41,'[39]Sales Summary Regulated'!$B:$O,5,0),0)</f>
        <v>178.5</v>
      </c>
      <c r="H41" s="35">
        <f>IFERROR(VLOOKUP($A41,'[39]Sales Summary Regulated'!$B:$O,6,0),0)</f>
        <v>84</v>
      </c>
      <c r="I41" s="35">
        <f>IFERROR(VLOOKUP($A41,'[39]Sales Summary Regulated'!$B:$O,7,0),0)</f>
        <v>115.5</v>
      </c>
      <c r="J41" s="35">
        <f>IFERROR(VLOOKUP($A41,'[39]Sales Summary Regulated'!$B:$O,8,0),0)</f>
        <v>21</v>
      </c>
      <c r="K41" s="35">
        <f>IFERROR(VLOOKUP($A41,'[39]Sales Summary Regulated'!$B:$O,9,0),0)</f>
        <v>21</v>
      </c>
      <c r="L41" s="35">
        <f>IFERROR(VLOOKUP($A41,'[39]Sales Summary Regulated'!$B:$O,10,0),0)</f>
        <v>84</v>
      </c>
      <c r="M41" s="35">
        <f>IFERROR(VLOOKUP($A41,'[39]Sales Summary Regulated'!$B:$O,11,0),0)</f>
        <v>231</v>
      </c>
      <c r="N41" s="35">
        <f>IFERROR(VLOOKUP($A41,'[39]Sales Summary Regulated'!$B:$O,12,0),0)</f>
        <v>21</v>
      </c>
      <c r="O41" s="35">
        <f>IFERROR(VLOOKUP($A41,'[39]Sales Summary Regulated'!$B:$O,13,0),0)</f>
        <v>0</v>
      </c>
      <c r="P41" s="35">
        <f>IFERROR(VLOOKUP($A41,'[39]Sales Summary Regulated'!$B:$O,14,0),0)</f>
        <v>0</v>
      </c>
      <c r="Q41" s="35">
        <f t="shared" si="3"/>
        <v>1071</v>
      </c>
      <c r="R41" s="2"/>
      <c r="S41" s="35">
        <f t="shared" si="11"/>
        <v>19</v>
      </c>
      <c r="T41" s="35">
        <f t="shared" si="11"/>
        <v>11</v>
      </c>
      <c r="U41" s="35">
        <f t="shared" si="11"/>
        <v>17</v>
      </c>
      <c r="V41" s="35">
        <f t="shared" si="10"/>
        <v>8</v>
      </c>
      <c r="W41" s="35">
        <f t="shared" si="10"/>
        <v>11</v>
      </c>
      <c r="X41" s="35">
        <f t="shared" si="10"/>
        <v>2</v>
      </c>
      <c r="Y41" s="35">
        <f t="shared" si="10"/>
        <v>2</v>
      </c>
      <c r="Z41" s="35">
        <f t="shared" si="10"/>
        <v>8</v>
      </c>
      <c r="AA41" s="35">
        <f t="shared" si="10"/>
        <v>22</v>
      </c>
      <c r="AB41" s="35">
        <f t="shared" si="10"/>
        <v>2</v>
      </c>
      <c r="AC41" s="35">
        <f t="shared" si="10"/>
        <v>0</v>
      </c>
      <c r="AD41" s="35">
        <f t="shared" si="10"/>
        <v>0</v>
      </c>
      <c r="AE41" s="40">
        <f t="shared" si="8"/>
        <v>6</v>
      </c>
      <c r="AF41" s="41">
        <f t="shared" si="9"/>
        <v>8.5</v>
      </c>
      <c r="AG41" s="28"/>
      <c r="AH41" s="42">
        <f t="shared" si="5"/>
        <v>0.37410760616479649</v>
      </c>
      <c r="AI41" s="43">
        <f t="shared" si="1"/>
        <v>10.874107606164797</v>
      </c>
      <c r="AJ41" s="43">
        <f t="shared" si="2"/>
        <v>782.9357476438654</v>
      </c>
      <c r="AK41" s="43">
        <f t="shared" si="6"/>
        <v>-288.0642523561346</v>
      </c>
      <c r="AM41" s="54" t="s">
        <v>70</v>
      </c>
      <c r="AN41" s="55">
        <f>+SUM(AQ27:AQ35)</f>
        <v>1742.9404412080062</v>
      </c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</row>
    <row r="42" spans="1:16378" s="2" customFormat="1" ht="12" customHeight="1">
      <c r="A42" s="37" t="s">
        <v>71</v>
      </c>
      <c r="B42" s="37" t="str">
        <f>VLOOKUP(A42,'[39]Sales Summary Regulated'!$B:$C,2,FALSE)</f>
        <v>WALK IN SERVICE</v>
      </c>
      <c r="C42" s="38">
        <f>IFERROR(IFERROR(VLOOKUP(A42,'[39]All Other Rates'!$F$2:$H$646,3,FALSE),VLOOKUP(A42,#REF!,3,FALSE)),IF('Regulated Price Out'!Q42=0,0,"missing price"))/2</f>
        <v>2.31</v>
      </c>
      <c r="D42" s="34"/>
      <c r="E42" s="35">
        <f>IFERROR(VLOOKUP($A42,'[39]Sales Summary Regulated'!$B:$O,3,0),0)</f>
        <v>470.44</v>
      </c>
      <c r="F42" s="35">
        <f>IFERROR(VLOOKUP($A42,'[39]Sales Summary Regulated'!$B:$O,4,0),0)</f>
        <v>463.71999999999997</v>
      </c>
      <c r="G42" s="35">
        <f>IFERROR(VLOOKUP($A42,'[39]Sales Summary Regulated'!$B:$O,5,0),0)</f>
        <v>465.82</v>
      </c>
      <c r="H42" s="35">
        <f>IFERROR(VLOOKUP($A42,'[39]Sales Summary Regulated'!$B:$O,6,0),0)</f>
        <v>488.89000000000004</v>
      </c>
      <c r="I42" s="35">
        <f>IFERROR(VLOOKUP($A42,'[39]Sales Summary Regulated'!$B:$O,7,0),0)</f>
        <v>504.2</v>
      </c>
      <c r="J42" s="35">
        <f>IFERROR(VLOOKUP($A42,'[39]Sales Summary Regulated'!$B:$O,8,0),0)</f>
        <v>532.51</v>
      </c>
      <c r="K42" s="35">
        <f>IFERROR(VLOOKUP($A42,'[39]Sales Summary Regulated'!$B:$O,9,0),0)</f>
        <v>555.32000000000016</v>
      </c>
      <c r="L42" s="35">
        <f>IFERROR(VLOOKUP($A42,'[39]Sales Summary Regulated'!$B:$O,10,0),0)</f>
        <v>544.63</v>
      </c>
      <c r="M42" s="35">
        <f>IFERROR(VLOOKUP($A42,'[39]Sales Summary Regulated'!$B:$O,11,0),0)</f>
        <v>548.09</v>
      </c>
      <c r="N42" s="35">
        <f>IFERROR(VLOOKUP($A42,'[39]Sales Summary Regulated'!$B:$O,12,0),0)</f>
        <v>524.4</v>
      </c>
      <c r="O42" s="35">
        <f>IFERROR(VLOOKUP($A42,'[39]Sales Summary Regulated'!$B:$O,13,0),0)</f>
        <v>512.28</v>
      </c>
      <c r="P42" s="35">
        <f>IFERROR(VLOOKUP($A42,'[39]Sales Summary Regulated'!$B:$O,14,0),0)</f>
        <v>511.07</v>
      </c>
      <c r="Q42" s="35">
        <f t="shared" si="3"/>
        <v>6121.369999999999</v>
      </c>
      <c r="S42" s="35">
        <f t="shared" si="11"/>
        <v>203.65367965367966</v>
      </c>
      <c r="T42" s="35">
        <f t="shared" si="11"/>
        <v>200.74458874458873</v>
      </c>
      <c r="U42" s="35">
        <f t="shared" si="11"/>
        <v>201.65367965367966</v>
      </c>
      <c r="V42" s="35">
        <f t="shared" si="10"/>
        <v>211.64069264069266</v>
      </c>
      <c r="W42" s="35">
        <f t="shared" si="10"/>
        <v>218.26839826839827</v>
      </c>
      <c r="X42" s="35">
        <f t="shared" si="10"/>
        <v>230.52380952380952</v>
      </c>
      <c r="Y42" s="35">
        <f t="shared" si="10"/>
        <v>240.39826839826847</v>
      </c>
      <c r="Z42" s="35">
        <f t="shared" si="10"/>
        <v>235.77056277056278</v>
      </c>
      <c r="AA42" s="35">
        <f t="shared" si="10"/>
        <v>237.26839826839827</v>
      </c>
      <c r="AB42" s="35">
        <f t="shared" si="10"/>
        <v>227.012987012987</v>
      </c>
      <c r="AC42" s="35">
        <f t="shared" si="10"/>
        <v>221.76623376623374</v>
      </c>
      <c r="AD42" s="35">
        <f t="shared" si="10"/>
        <v>221.24242424242422</v>
      </c>
      <c r="AE42" s="40">
        <f t="shared" si="8"/>
        <v>226.82251082251082</v>
      </c>
      <c r="AF42" s="41">
        <f t="shared" si="9"/>
        <v>220.82864357864355</v>
      </c>
      <c r="AG42" s="28"/>
      <c r="AH42" s="42">
        <f t="shared" si="5"/>
        <v>8.2303673356255228E-2</v>
      </c>
      <c r="AI42" s="43">
        <f t="shared" si="1"/>
        <v>2.3923036733562553</v>
      </c>
      <c r="AJ42" s="43">
        <f t="shared" si="2"/>
        <v>6511.5399100869799</v>
      </c>
      <c r="AK42" s="43">
        <f t="shared" si="6"/>
        <v>390.16991008698096</v>
      </c>
      <c r="AM42" s="54" t="s">
        <v>72</v>
      </c>
      <c r="AN42" s="55">
        <f>+SUM(AQ13:AQ26)</f>
        <v>12398.39159617221</v>
      </c>
    </row>
    <row r="43" spans="1:16378" s="7" customFormat="1" ht="12" customHeight="1">
      <c r="A43" s="332" t="s">
        <v>73</v>
      </c>
      <c r="B43" s="332" t="str">
        <f>VLOOKUP(A43,'[39]Sales Summary Regulated'!$B:$C,2,FALSE)</f>
        <v>RETURN TRIP CHARGE - CANS</v>
      </c>
      <c r="C43" s="333">
        <f>IFERROR(IFERROR(VLOOKUP(A43,'[39]All Other Rates'!$F$2:$H$646,3,FALSE),VLOOKUP(A43,#REF!,3,FALSE)),IF('Regulated Price Out'!Q43=0,0,"missing price"))</f>
        <v>5.25</v>
      </c>
      <c r="D43" s="334"/>
      <c r="E43" s="128">
        <f>IFERROR(VLOOKUP($A43,'[39]Sales Summary Regulated'!$B:$O,3,0),0)</f>
        <v>21</v>
      </c>
      <c r="F43" s="128">
        <f>IFERROR(VLOOKUP($A43,'[39]Sales Summary Regulated'!$B:$O,4,0),0)</f>
        <v>10.77</v>
      </c>
      <c r="G43" s="128">
        <f>IFERROR(VLOOKUP($A43,'[39]Sales Summary Regulated'!$B:$O,5,0),0)</f>
        <v>0</v>
      </c>
      <c r="H43" s="128">
        <f>IFERROR(VLOOKUP($A43,'[39]Sales Summary Regulated'!$B:$O,6,0),0)</f>
        <v>5.25</v>
      </c>
      <c r="I43" s="128">
        <f>IFERROR(VLOOKUP($A43,'[39]Sales Summary Regulated'!$B:$O,7,0),0)</f>
        <v>5.25</v>
      </c>
      <c r="J43" s="128">
        <f>IFERROR(VLOOKUP($A43,'[39]Sales Summary Regulated'!$B:$O,8,0),0)</f>
        <v>0</v>
      </c>
      <c r="K43" s="128">
        <f>IFERROR(VLOOKUP($A43,'[39]Sales Summary Regulated'!$B:$O,9,0),0)</f>
        <v>0</v>
      </c>
      <c r="L43" s="128">
        <f>IFERROR(VLOOKUP($A43,'[39]Sales Summary Regulated'!$B:$O,10,0),0)</f>
        <v>15.75</v>
      </c>
      <c r="M43" s="128">
        <f>IFERROR(VLOOKUP($A43,'[39]Sales Summary Regulated'!$B:$O,11,0),0)</f>
        <v>0</v>
      </c>
      <c r="N43" s="128">
        <f>IFERROR(VLOOKUP($A43,'[39]Sales Summary Regulated'!$B:$O,12,0),0)</f>
        <v>0</v>
      </c>
      <c r="O43" s="128">
        <f>IFERROR(VLOOKUP($A43,'[39]Sales Summary Regulated'!$B:$O,13,0),0)</f>
        <v>0</v>
      </c>
      <c r="P43" s="128">
        <f>IFERROR(VLOOKUP($A43,'[39]Sales Summary Regulated'!$B:$O,14,0),0)</f>
        <v>5.25</v>
      </c>
      <c r="Q43" s="128">
        <f t="shared" si="3"/>
        <v>63.269999999999996</v>
      </c>
      <c r="S43" s="128">
        <f t="shared" si="11"/>
        <v>4</v>
      </c>
      <c r="T43" s="128">
        <f t="shared" si="11"/>
        <v>2.0514285714285712</v>
      </c>
      <c r="U43" s="128">
        <f t="shared" si="11"/>
        <v>0</v>
      </c>
      <c r="V43" s="128">
        <f t="shared" si="10"/>
        <v>1</v>
      </c>
      <c r="W43" s="128">
        <f t="shared" si="10"/>
        <v>1</v>
      </c>
      <c r="X43" s="128">
        <f t="shared" si="10"/>
        <v>0</v>
      </c>
      <c r="Y43" s="128">
        <f t="shared" si="10"/>
        <v>0</v>
      </c>
      <c r="Z43" s="128">
        <f t="shared" si="10"/>
        <v>3</v>
      </c>
      <c r="AA43" s="128">
        <f t="shared" si="10"/>
        <v>0</v>
      </c>
      <c r="AB43" s="128">
        <f t="shared" si="10"/>
        <v>0</v>
      </c>
      <c r="AC43" s="128">
        <f t="shared" si="10"/>
        <v>0</v>
      </c>
      <c r="AD43" s="128">
        <f t="shared" si="10"/>
        <v>1</v>
      </c>
      <c r="AE43" s="336">
        <f t="shared" si="8"/>
        <v>0.25</v>
      </c>
      <c r="AF43" s="337">
        <f t="shared" si="9"/>
        <v>1.0042857142857142</v>
      </c>
      <c r="AH43" s="338">
        <f t="shared" si="5"/>
        <v>0.18705380308239825</v>
      </c>
      <c r="AI43" s="338">
        <f t="shared" si="1"/>
        <v>5.4370538030823985</v>
      </c>
      <c r="AJ43" s="338">
        <f t="shared" si="2"/>
        <v>16.311161409247195</v>
      </c>
      <c r="AK43" s="338">
        <f t="shared" si="6"/>
        <v>-46.958838590752805</v>
      </c>
    </row>
    <row r="44" spans="1:16378" s="2" customFormat="1" ht="12" customHeight="1">
      <c r="A44" s="56"/>
      <c r="B44" s="56"/>
      <c r="C44" s="38"/>
      <c r="D44" s="34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AE44" s="4"/>
      <c r="AF44" s="28"/>
      <c r="AG44" s="28"/>
      <c r="AH44" s="28"/>
    </row>
    <row r="45" spans="1:16378" s="2" customFormat="1" ht="12" customHeight="1" thickBot="1">
      <c r="A45" s="57"/>
      <c r="B45" s="58" t="s">
        <v>74</v>
      </c>
      <c r="C45" s="58"/>
      <c r="D45" s="59"/>
      <c r="E45" s="60">
        <f t="shared" ref="E45:Q45" si="12">SUM(E13:E44)</f>
        <v>219380.72</v>
      </c>
      <c r="F45" s="60">
        <f t="shared" si="12"/>
        <v>212146.81999999995</v>
      </c>
      <c r="G45" s="60">
        <f t="shared" si="12"/>
        <v>219845.06000000003</v>
      </c>
      <c r="H45" s="60">
        <f t="shared" si="12"/>
        <v>223036.01000000004</v>
      </c>
      <c r="I45" s="60">
        <f t="shared" si="12"/>
        <v>224438.75</v>
      </c>
      <c r="J45" s="60">
        <f t="shared" si="12"/>
        <v>228148.98999999996</v>
      </c>
      <c r="K45" s="60">
        <f t="shared" si="12"/>
        <v>234940.70000000007</v>
      </c>
      <c r="L45" s="60">
        <f t="shared" si="12"/>
        <v>236405.12999999998</v>
      </c>
      <c r="M45" s="60">
        <f t="shared" si="12"/>
        <v>233620.66</v>
      </c>
      <c r="N45" s="60">
        <f t="shared" si="12"/>
        <v>231365.58</v>
      </c>
      <c r="O45" s="60">
        <f t="shared" si="12"/>
        <v>228744.30999999994</v>
      </c>
      <c r="P45" s="60">
        <f t="shared" si="12"/>
        <v>224724.38000000003</v>
      </c>
      <c r="Q45" s="60">
        <f t="shared" si="12"/>
        <v>2716797.1100000008</v>
      </c>
      <c r="R45" s="57"/>
      <c r="S45" s="61">
        <f t="shared" ref="S45:AE45" si="13">+SUM(S13:S35)</f>
        <v>10778.834815226706</v>
      </c>
      <c r="T45" s="61">
        <f t="shared" si="13"/>
        <v>10744.942573570601</v>
      </c>
      <c r="U45" s="61">
        <f t="shared" si="13"/>
        <v>10890.217821479717</v>
      </c>
      <c r="V45" s="61">
        <f t="shared" si="13"/>
        <v>10922.141472432637</v>
      </c>
      <c r="W45" s="61">
        <f t="shared" si="13"/>
        <v>11076.505744945309</v>
      </c>
      <c r="X45" s="61">
        <f t="shared" si="13"/>
        <v>11264.90021672038</v>
      </c>
      <c r="Y45" s="61">
        <f t="shared" si="13"/>
        <v>11440.490290271007</v>
      </c>
      <c r="Z45" s="61">
        <f t="shared" si="13"/>
        <v>11643.733800662936</v>
      </c>
      <c r="AA45" s="61">
        <f t="shared" si="13"/>
        <v>11571.625391564607</v>
      </c>
      <c r="AB45" s="61">
        <f t="shared" si="13"/>
        <v>11370.388491233072</v>
      </c>
      <c r="AC45" s="61">
        <f t="shared" si="13"/>
        <v>11341.801853146599</v>
      </c>
      <c r="AD45" s="61">
        <f t="shared" si="13"/>
        <v>11168.949566500369</v>
      </c>
      <c r="AE45" s="61">
        <f t="shared" si="13"/>
        <v>11363.191325611164</v>
      </c>
      <c r="AF45" s="61">
        <f>+SUM(AF13:AF43)</f>
        <v>14399.75180272262</v>
      </c>
      <c r="AG45" s="62"/>
      <c r="AH45" s="62"/>
      <c r="AI45" s="57"/>
      <c r="AJ45" s="60">
        <f t="shared" ref="AJ45:AK45" si="14">SUM(AJ13:AJ44)</f>
        <v>2853536.4972093017</v>
      </c>
      <c r="AK45" s="60">
        <f t="shared" si="14"/>
        <v>136739.38720930144</v>
      </c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7"/>
      <c r="GJ45" s="57"/>
      <c r="GK45" s="57"/>
      <c r="GL45" s="57"/>
      <c r="GM45" s="57"/>
      <c r="GN45" s="57"/>
      <c r="GO45" s="57"/>
      <c r="GP45" s="57"/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7"/>
      <c r="HB45" s="57"/>
      <c r="HC45" s="57"/>
      <c r="HD45" s="57"/>
      <c r="HE45" s="57"/>
      <c r="HF45" s="57"/>
      <c r="HG45" s="57"/>
      <c r="HH45" s="57"/>
      <c r="HI45" s="57"/>
      <c r="HJ45" s="57"/>
      <c r="HK45" s="57"/>
      <c r="HL45" s="57"/>
      <c r="HM45" s="57"/>
      <c r="HN45" s="57"/>
      <c r="HO45" s="57"/>
      <c r="HP45" s="57"/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7"/>
      <c r="IB45" s="57"/>
      <c r="IC45" s="57"/>
      <c r="ID45" s="57"/>
      <c r="IE45" s="57"/>
      <c r="IF45" s="57"/>
      <c r="IG45" s="57"/>
      <c r="IH45" s="57"/>
      <c r="II45" s="57"/>
      <c r="IJ45" s="57"/>
      <c r="IK45" s="57"/>
      <c r="IL45" s="57"/>
      <c r="IM45" s="57"/>
      <c r="IN45" s="57"/>
      <c r="IO45" s="57"/>
      <c r="IP45" s="57"/>
      <c r="IQ45" s="57"/>
      <c r="IR45" s="57"/>
      <c r="IS45" s="57"/>
      <c r="IT45" s="57"/>
      <c r="IU45" s="57"/>
      <c r="IV45" s="57"/>
      <c r="IW45" s="57"/>
      <c r="IX45" s="57"/>
      <c r="IY45" s="57"/>
      <c r="IZ45" s="57"/>
      <c r="JA45" s="57"/>
      <c r="JB45" s="57"/>
      <c r="JC45" s="57"/>
      <c r="JD45" s="57"/>
      <c r="JE45" s="57"/>
      <c r="JF45" s="57"/>
      <c r="JG45" s="57"/>
      <c r="JH45" s="57"/>
      <c r="JI45" s="57"/>
      <c r="JJ45" s="57"/>
      <c r="JK45" s="57"/>
      <c r="JL45" s="57"/>
      <c r="JM45" s="57"/>
      <c r="JN45" s="57"/>
      <c r="JO45" s="57"/>
      <c r="JP45" s="57"/>
      <c r="JQ45" s="57"/>
      <c r="JR45" s="57"/>
      <c r="JS45" s="57"/>
      <c r="JT45" s="57"/>
      <c r="JU45" s="57"/>
      <c r="JV45" s="57"/>
      <c r="JW45" s="57"/>
      <c r="JX45" s="57"/>
      <c r="JY45" s="57"/>
      <c r="JZ45" s="57"/>
      <c r="KA45" s="57"/>
      <c r="KB45" s="57"/>
      <c r="KC45" s="57"/>
      <c r="KD45" s="57"/>
      <c r="KE45" s="57"/>
      <c r="KF45" s="57"/>
      <c r="KG45" s="57"/>
      <c r="KH45" s="57"/>
      <c r="KI45" s="57"/>
      <c r="KJ45" s="57"/>
      <c r="KK45" s="57"/>
      <c r="KL45" s="57"/>
      <c r="KM45" s="57"/>
      <c r="KN45" s="57"/>
      <c r="KO45" s="57"/>
      <c r="KP45" s="57"/>
      <c r="KQ45" s="57"/>
      <c r="KR45" s="57"/>
      <c r="KS45" s="57"/>
      <c r="KT45" s="57"/>
      <c r="KU45" s="57"/>
      <c r="KV45" s="57"/>
      <c r="KW45" s="57"/>
      <c r="KX45" s="57"/>
      <c r="KY45" s="57"/>
      <c r="KZ45" s="57"/>
      <c r="LA45" s="57"/>
      <c r="LB45" s="57"/>
      <c r="LC45" s="57"/>
      <c r="LD45" s="57"/>
      <c r="LE45" s="57"/>
      <c r="LF45" s="57"/>
      <c r="LG45" s="57"/>
      <c r="LH45" s="57"/>
      <c r="LI45" s="57"/>
      <c r="LJ45" s="57"/>
      <c r="LK45" s="57"/>
      <c r="LL45" s="57"/>
      <c r="LM45" s="57"/>
      <c r="LN45" s="57"/>
      <c r="LO45" s="57"/>
      <c r="LP45" s="57"/>
      <c r="LQ45" s="57"/>
      <c r="LR45" s="57"/>
      <c r="LS45" s="57"/>
      <c r="LT45" s="57"/>
      <c r="LU45" s="57"/>
      <c r="LV45" s="57"/>
      <c r="LW45" s="57"/>
      <c r="LX45" s="57"/>
      <c r="LY45" s="57"/>
      <c r="LZ45" s="57"/>
      <c r="MA45" s="57"/>
      <c r="MB45" s="57"/>
      <c r="MC45" s="57"/>
      <c r="MD45" s="57"/>
      <c r="ME45" s="57"/>
      <c r="MF45" s="57"/>
      <c r="MG45" s="57"/>
      <c r="MH45" s="57"/>
      <c r="MI45" s="57"/>
      <c r="MJ45" s="57"/>
      <c r="MK45" s="57"/>
      <c r="ML45" s="57"/>
      <c r="MM45" s="57"/>
      <c r="MN45" s="57"/>
      <c r="MO45" s="57"/>
      <c r="MP45" s="57"/>
      <c r="MQ45" s="57"/>
      <c r="MR45" s="57"/>
      <c r="MS45" s="57"/>
      <c r="MT45" s="57"/>
      <c r="MU45" s="57"/>
      <c r="MV45" s="57"/>
      <c r="MW45" s="57"/>
      <c r="MX45" s="57"/>
      <c r="MY45" s="57"/>
      <c r="MZ45" s="57"/>
      <c r="NA45" s="57"/>
      <c r="NB45" s="57"/>
      <c r="NC45" s="57"/>
      <c r="ND45" s="57"/>
      <c r="NE45" s="57"/>
      <c r="NF45" s="57"/>
      <c r="NG45" s="57"/>
      <c r="NH45" s="57"/>
      <c r="NI45" s="57"/>
      <c r="NJ45" s="57"/>
      <c r="NK45" s="57"/>
      <c r="NL45" s="57"/>
      <c r="NM45" s="57"/>
      <c r="NN45" s="57"/>
      <c r="NO45" s="57"/>
      <c r="NP45" s="57"/>
      <c r="NQ45" s="57"/>
      <c r="NR45" s="57"/>
      <c r="NS45" s="57"/>
      <c r="NT45" s="57"/>
      <c r="NU45" s="57"/>
      <c r="NV45" s="57"/>
      <c r="NW45" s="57"/>
      <c r="NX45" s="57"/>
      <c r="NY45" s="57"/>
      <c r="NZ45" s="57"/>
      <c r="OA45" s="57"/>
      <c r="OB45" s="57"/>
      <c r="OC45" s="57"/>
      <c r="OD45" s="57"/>
      <c r="OE45" s="57"/>
      <c r="OF45" s="57"/>
      <c r="OG45" s="57"/>
      <c r="OH45" s="57"/>
      <c r="OI45" s="57"/>
      <c r="OJ45" s="57"/>
      <c r="OK45" s="57"/>
      <c r="OL45" s="57"/>
      <c r="OM45" s="57"/>
      <c r="ON45" s="57"/>
      <c r="OO45" s="57"/>
      <c r="OP45" s="57"/>
      <c r="OQ45" s="57"/>
      <c r="OR45" s="57"/>
      <c r="OS45" s="57"/>
      <c r="OT45" s="57"/>
      <c r="OU45" s="57"/>
      <c r="OV45" s="57"/>
      <c r="OW45" s="57"/>
      <c r="OX45" s="57"/>
      <c r="OY45" s="57"/>
      <c r="OZ45" s="57"/>
      <c r="PA45" s="57"/>
      <c r="PB45" s="57"/>
      <c r="PC45" s="57"/>
      <c r="PD45" s="57"/>
      <c r="PE45" s="57"/>
      <c r="PF45" s="57"/>
      <c r="PG45" s="57"/>
      <c r="PH45" s="57"/>
      <c r="PI45" s="57"/>
      <c r="PJ45" s="57"/>
      <c r="PK45" s="57"/>
      <c r="PL45" s="57"/>
      <c r="PM45" s="57"/>
      <c r="PN45" s="57"/>
      <c r="PO45" s="57"/>
      <c r="PP45" s="57"/>
      <c r="PQ45" s="57"/>
      <c r="PR45" s="57"/>
      <c r="PS45" s="57"/>
      <c r="PT45" s="57"/>
      <c r="PU45" s="57"/>
      <c r="PV45" s="57"/>
      <c r="PW45" s="57"/>
      <c r="PX45" s="57"/>
      <c r="PY45" s="57"/>
      <c r="PZ45" s="57"/>
      <c r="QA45" s="57"/>
      <c r="QB45" s="57"/>
      <c r="QC45" s="57"/>
      <c r="QD45" s="57"/>
      <c r="QE45" s="57"/>
      <c r="QF45" s="57"/>
      <c r="QG45" s="57"/>
      <c r="QH45" s="57"/>
      <c r="QI45" s="57"/>
      <c r="QJ45" s="57"/>
      <c r="QK45" s="57"/>
      <c r="QL45" s="57"/>
      <c r="QM45" s="57"/>
      <c r="QN45" s="57"/>
      <c r="QO45" s="57"/>
      <c r="QP45" s="57"/>
      <c r="QQ45" s="57"/>
      <c r="QR45" s="57"/>
      <c r="QS45" s="57"/>
      <c r="QT45" s="57"/>
      <c r="QU45" s="57"/>
      <c r="QV45" s="57"/>
      <c r="QW45" s="57"/>
      <c r="QX45" s="57"/>
      <c r="QY45" s="57"/>
      <c r="QZ45" s="57"/>
      <c r="RA45" s="57"/>
      <c r="RB45" s="57"/>
      <c r="RC45" s="57"/>
      <c r="RD45" s="57"/>
      <c r="RE45" s="57"/>
      <c r="RF45" s="57"/>
      <c r="RG45" s="57"/>
      <c r="RH45" s="57"/>
      <c r="RI45" s="57"/>
      <c r="RJ45" s="57"/>
      <c r="RK45" s="57"/>
      <c r="RL45" s="57"/>
      <c r="RM45" s="57"/>
      <c r="RN45" s="57"/>
      <c r="RO45" s="57"/>
      <c r="RP45" s="57"/>
      <c r="RQ45" s="57"/>
      <c r="RR45" s="57"/>
      <c r="RS45" s="57"/>
      <c r="RT45" s="57"/>
      <c r="RU45" s="57"/>
      <c r="RV45" s="57"/>
      <c r="RW45" s="57"/>
      <c r="RX45" s="57"/>
      <c r="RY45" s="57"/>
      <c r="RZ45" s="57"/>
      <c r="SA45" s="57"/>
      <c r="SB45" s="57"/>
      <c r="SC45" s="57"/>
      <c r="SD45" s="57"/>
      <c r="SE45" s="57"/>
      <c r="SF45" s="57"/>
      <c r="SG45" s="57"/>
      <c r="SH45" s="57"/>
      <c r="SI45" s="57"/>
      <c r="SJ45" s="57"/>
      <c r="SK45" s="57"/>
      <c r="SL45" s="57"/>
      <c r="SM45" s="57"/>
      <c r="SN45" s="57"/>
      <c r="SO45" s="57"/>
      <c r="SP45" s="57"/>
      <c r="SQ45" s="57"/>
      <c r="SR45" s="57"/>
      <c r="SS45" s="57"/>
      <c r="ST45" s="57"/>
      <c r="SU45" s="57"/>
      <c r="SV45" s="57"/>
      <c r="SW45" s="57"/>
      <c r="SX45" s="57"/>
      <c r="SY45" s="57"/>
      <c r="SZ45" s="57"/>
      <c r="TA45" s="57"/>
      <c r="TB45" s="57"/>
      <c r="TC45" s="57"/>
      <c r="TD45" s="57"/>
      <c r="TE45" s="57"/>
      <c r="TF45" s="57"/>
      <c r="TG45" s="57"/>
      <c r="TH45" s="57"/>
      <c r="TI45" s="57"/>
      <c r="TJ45" s="57"/>
      <c r="TK45" s="57"/>
      <c r="TL45" s="57"/>
      <c r="TM45" s="57"/>
      <c r="TN45" s="57"/>
      <c r="TO45" s="57"/>
      <c r="TP45" s="57"/>
      <c r="TQ45" s="57"/>
      <c r="TR45" s="57"/>
      <c r="TS45" s="57"/>
      <c r="TT45" s="57"/>
      <c r="TU45" s="57"/>
      <c r="TV45" s="57"/>
      <c r="TW45" s="57"/>
      <c r="TX45" s="57"/>
      <c r="TY45" s="57"/>
      <c r="TZ45" s="57"/>
      <c r="UA45" s="57"/>
      <c r="UB45" s="57"/>
      <c r="UC45" s="57"/>
      <c r="UD45" s="57"/>
      <c r="UE45" s="57"/>
      <c r="UF45" s="57"/>
      <c r="UG45" s="57"/>
      <c r="UH45" s="57"/>
      <c r="UI45" s="57"/>
      <c r="UJ45" s="57"/>
      <c r="UK45" s="57"/>
      <c r="UL45" s="57"/>
      <c r="UM45" s="57"/>
      <c r="UN45" s="57"/>
      <c r="UO45" s="57"/>
      <c r="UP45" s="57"/>
      <c r="UQ45" s="57"/>
      <c r="UR45" s="57"/>
      <c r="US45" s="57"/>
      <c r="UT45" s="57"/>
      <c r="UU45" s="57"/>
      <c r="UV45" s="57"/>
      <c r="UW45" s="57"/>
      <c r="UX45" s="57"/>
      <c r="UY45" s="57"/>
      <c r="UZ45" s="57"/>
      <c r="VA45" s="57"/>
      <c r="VB45" s="57"/>
      <c r="VC45" s="57"/>
      <c r="VD45" s="57"/>
      <c r="VE45" s="57"/>
      <c r="VF45" s="57"/>
      <c r="VG45" s="57"/>
      <c r="VH45" s="57"/>
      <c r="VI45" s="57"/>
      <c r="VJ45" s="57"/>
      <c r="VK45" s="57"/>
      <c r="VL45" s="57"/>
      <c r="VM45" s="57"/>
      <c r="VN45" s="57"/>
      <c r="VO45" s="57"/>
      <c r="VP45" s="57"/>
      <c r="VQ45" s="57"/>
      <c r="VR45" s="57"/>
      <c r="VS45" s="57"/>
      <c r="VT45" s="57"/>
      <c r="VU45" s="57"/>
      <c r="VV45" s="57"/>
      <c r="VW45" s="57"/>
      <c r="VX45" s="57"/>
      <c r="VY45" s="57"/>
      <c r="VZ45" s="57"/>
      <c r="WA45" s="57"/>
      <c r="WB45" s="57"/>
      <c r="WC45" s="57"/>
      <c r="WD45" s="57"/>
      <c r="WE45" s="57"/>
      <c r="WF45" s="57"/>
      <c r="WG45" s="57"/>
      <c r="WH45" s="57"/>
      <c r="WI45" s="57"/>
      <c r="WJ45" s="57"/>
      <c r="WK45" s="57"/>
      <c r="WL45" s="57"/>
      <c r="WM45" s="57"/>
      <c r="WN45" s="57"/>
      <c r="WO45" s="57"/>
      <c r="WP45" s="57"/>
      <c r="WQ45" s="57"/>
      <c r="WR45" s="57"/>
      <c r="WS45" s="57"/>
      <c r="WT45" s="57"/>
      <c r="WU45" s="57"/>
      <c r="WV45" s="57"/>
      <c r="WW45" s="57"/>
      <c r="WX45" s="57"/>
      <c r="WY45" s="57"/>
      <c r="WZ45" s="57"/>
      <c r="XA45" s="57"/>
      <c r="XB45" s="57"/>
      <c r="XC45" s="57"/>
      <c r="XD45" s="57"/>
      <c r="XE45" s="57"/>
      <c r="XF45" s="57"/>
      <c r="XG45" s="57"/>
      <c r="XH45" s="57"/>
      <c r="XI45" s="57"/>
      <c r="XJ45" s="57"/>
      <c r="XK45" s="57"/>
      <c r="XL45" s="57"/>
      <c r="XM45" s="57"/>
      <c r="XN45" s="57"/>
      <c r="XO45" s="57"/>
      <c r="XP45" s="57"/>
      <c r="XQ45" s="57"/>
      <c r="XR45" s="57"/>
      <c r="XS45" s="57"/>
      <c r="XT45" s="57"/>
      <c r="XU45" s="57"/>
      <c r="XV45" s="57"/>
      <c r="XW45" s="57"/>
      <c r="XX45" s="57"/>
      <c r="XY45" s="57"/>
      <c r="XZ45" s="57"/>
      <c r="YA45" s="57"/>
      <c r="YB45" s="57"/>
      <c r="YC45" s="57"/>
      <c r="YD45" s="57"/>
      <c r="YE45" s="57"/>
      <c r="YF45" s="57"/>
      <c r="YG45" s="57"/>
      <c r="YH45" s="57"/>
      <c r="YI45" s="57"/>
      <c r="YJ45" s="57"/>
      <c r="YK45" s="57"/>
      <c r="YL45" s="57"/>
      <c r="YM45" s="57"/>
      <c r="YN45" s="57"/>
      <c r="YO45" s="57"/>
      <c r="YP45" s="57"/>
      <c r="YQ45" s="57"/>
      <c r="YR45" s="57"/>
      <c r="YS45" s="57"/>
      <c r="YT45" s="57"/>
      <c r="YU45" s="57"/>
      <c r="YV45" s="57"/>
      <c r="YW45" s="57"/>
      <c r="YX45" s="57"/>
      <c r="YY45" s="57"/>
      <c r="YZ45" s="57"/>
      <c r="ZA45" s="57"/>
      <c r="ZB45" s="57"/>
      <c r="ZC45" s="57"/>
      <c r="ZD45" s="57"/>
      <c r="ZE45" s="57"/>
      <c r="ZF45" s="57"/>
      <c r="ZG45" s="57"/>
      <c r="ZH45" s="57"/>
      <c r="ZI45" s="57"/>
      <c r="ZJ45" s="57"/>
      <c r="ZK45" s="57"/>
      <c r="ZL45" s="57"/>
      <c r="ZM45" s="57"/>
      <c r="ZN45" s="57"/>
      <c r="ZO45" s="57"/>
      <c r="ZP45" s="57"/>
      <c r="ZQ45" s="57"/>
      <c r="ZR45" s="57"/>
      <c r="ZS45" s="57"/>
      <c r="ZT45" s="57"/>
      <c r="ZU45" s="57"/>
      <c r="ZV45" s="57"/>
      <c r="ZW45" s="57"/>
      <c r="ZX45" s="57"/>
      <c r="ZY45" s="57"/>
      <c r="ZZ45" s="57"/>
      <c r="AAA45" s="57"/>
      <c r="AAB45" s="57"/>
      <c r="AAC45" s="57"/>
      <c r="AAD45" s="57"/>
      <c r="AAE45" s="57"/>
      <c r="AAF45" s="57"/>
      <c r="AAG45" s="57"/>
      <c r="AAH45" s="57"/>
      <c r="AAI45" s="57"/>
      <c r="AAJ45" s="57"/>
      <c r="AAK45" s="57"/>
      <c r="AAL45" s="57"/>
      <c r="AAM45" s="57"/>
      <c r="AAN45" s="57"/>
      <c r="AAO45" s="57"/>
      <c r="AAP45" s="57"/>
      <c r="AAQ45" s="57"/>
      <c r="AAR45" s="57"/>
      <c r="AAS45" s="57"/>
      <c r="AAT45" s="57"/>
      <c r="AAU45" s="57"/>
      <c r="AAV45" s="57"/>
      <c r="AAW45" s="57"/>
      <c r="AAX45" s="57"/>
      <c r="AAY45" s="57"/>
      <c r="AAZ45" s="57"/>
      <c r="ABA45" s="57"/>
      <c r="ABB45" s="57"/>
      <c r="ABC45" s="57"/>
      <c r="ABD45" s="57"/>
      <c r="ABE45" s="57"/>
      <c r="ABF45" s="57"/>
      <c r="ABG45" s="57"/>
      <c r="ABH45" s="57"/>
      <c r="ABI45" s="57"/>
      <c r="ABJ45" s="57"/>
      <c r="ABK45" s="57"/>
      <c r="ABL45" s="57"/>
      <c r="ABM45" s="57"/>
      <c r="ABN45" s="57"/>
      <c r="ABO45" s="57"/>
      <c r="ABP45" s="57"/>
      <c r="ABQ45" s="57"/>
      <c r="ABR45" s="57"/>
      <c r="ABS45" s="57"/>
      <c r="ABT45" s="57"/>
      <c r="ABU45" s="57"/>
      <c r="ABV45" s="57"/>
      <c r="ABW45" s="57"/>
      <c r="ABX45" s="57"/>
      <c r="ABY45" s="57"/>
      <c r="ABZ45" s="57"/>
      <c r="ACA45" s="57"/>
      <c r="ACB45" s="57"/>
      <c r="ACC45" s="57"/>
      <c r="ACD45" s="57"/>
      <c r="ACE45" s="57"/>
      <c r="ACF45" s="57"/>
      <c r="ACG45" s="57"/>
      <c r="ACH45" s="57"/>
      <c r="ACI45" s="57"/>
      <c r="ACJ45" s="57"/>
      <c r="ACK45" s="57"/>
      <c r="ACL45" s="57"/>
      <c r="ACM45" s="57"/>
      <c r="ACN45" s="57"/>
      <c r="ACO45" s="57"/>
      <c r="ACP45" s="57"/>
      <c r="ACQ45" s="57"/>
      <c r="ACR45" s="57"/>
      <c r="ACS45" s="57"/>
      <c r="ACT45" s="57"/>
      <c r="ACU45" s="57"/>
      <c r="ACV45" s="57"/>
      <c r="ACW45" s="57"/>
      <c r="ACX45" s="57"/>
      <c r="ACY45" s="57"/>
      <c r="ACZ45" s="57"/>
      <c r="ADA45" s="57"/>
      <c r="ADB45" s="57"/>
      <c r="ADC45" s="57"/>
      <c r="ADD45" s="57"/>
      <c r="ADE45" s="57"/>
      <c r="ADF45" s="57"/>
      <c r="ADG45" s="57"/>
      <c r="ADH45" s="57"/>
      <c r="ADI45" s="57"/>
      <c r="ADJ45" s="57"/>
      <c r="ADK45" s="57"/>
      <c r="ADL45" s="57"/>
      <c r="ADM45" s="57"/>
      <c r="ADN45" s="57"/>
      <c r="ADO45" s="57"/>
      <c r="ADP45" s="57"/>
      <c r="ADQ45" s="57"/>
      <c r="ADR45" s="57"/>
      <c r="ADS45" s="57"/>
      <c r="ADT45" s="57"/>
      <c r="ADU45" s="57"/>
      <c r="ADV45" s="57"/>
      <c r="ADW45" s="57"/>
      <c r="ADX45" s="57"/>
      <c r="ADY45" s="57"/>
      <c r="ADZ45" s="57"/>
      <c r="AEA45" s="57"/>
      <c r="AEB45" s="57"/>
      <c r="AEC45" s="57"/>
      <c r="AED45" s="57"/>
      <c r="AEE45" s="57"/>
      <c r="AEF45" s="57"/>
      <c r="AEG45" s="57"/>
      <c r="AEH45" s="57"/>
      <c r="AEI45" s="57"/>
      <c r="AEJ45" s="57"/>
      <c r="AEK45" s="57"/>
      <c r="AEL45" s="57"/>
      <c r="AEM45" s="57"/>
      <c r="AEN45" s="57"/>
      <c r="AEO45" s="57"/>
      <c r="AEP45" s="57"/>
      <c r="AEQ45" s="57"/>
      <c r="AER45" s="57"/>
      <c r="AES45" s="57"/>
      <c r="AET45" s="57"/>
      <c r="AEU45" s="57"/>
      <c r="AEV45" s="57"/>
      <c r="AEW45" s="57"/>
      <c r="AEX45" s="57"/>
      <c r="AEY45" s="57"/>
      <c r="AEZ45" s="57"/>
      <c r="AFA45" s="57"/>
      <c r="AFB45" s="57"/>
      <c r="AFC45" s="57"/>
      <c r="AFD45" s="57"/>
      <c r="AFE45" s="57"/>
      <c r="AFF45" s="57"/>
      <c r="AFG45" s="57"/>
      <c r="AFH45" s="57"/>
      <c r="AFI45" s="57"/>
      <c r="AFJ45" s="57"/>
      <c r="AFK45" s="57"/>
      <c r="AFL45" s="57"/>
      <c r="AFM45" s="57"/>
      <c r="AFN45" s="57"/>
      <c r="AFO45" s="57"/>
      <c r="AFP45" s="57"/>
      <c r="AFQ45" s="57"/>
      <c r="AFR45" s="57"/>
      <c r="AFS45" s="57"/>
      <c r="AFT45" s="57"/>
      <c r="AFU45" s="57"/>
      <c r="AFV45" s="57"/>
      <c r="AFW45" s="57"/>
      <c r="AFX45" s="57"/>
      <c r="AFY45" s="57"/>
      <c r="AFZ45" s="57"/>
      <c r="AGA45" s="57"/>
      <c r="AGB45" s="57"/>
      <c r="AGC45" s="57"/>
      <c r="AGD45" s="57"/>
      <c r="AGE45" s="57"/>
      <c r="AGF45" s="57"/>
      <c r="AGG45" s="57"/>
      <c r="AGH45" s="57"/>
      <c r="AGI45" s="57"/>
      <c r="AGJ45" s="57"/>
      <c r="AGK45" s="57"/>
      <c r="AGL45" s="57"/>
      <c r="AGM45" s="57"/>
      <c r="AGN45" s="57"/>
      <c r="AGO45" s="57"/>
      <c r="AGP45" s="57"/>
      <c r="AGQ45" s="57"/>
      <c r="AGR45" s="57"/>
      <c r="AGS45" s="57"/>
      <c r="AGT45" s="57"/>
      <c r="AGU45" s="57"/>
      <c r="AGV45" s="57"/>
      <c r="AGW45" s="57"/>
      <c r="AGX45" s="57"/>
      <c r="AGY45" s="57"/>
      <c r="AGZ45" s="57"/>
      <c r="AHA45" s="57"/>
      <c r="AHB45" s="57"/>
      <c r="AHC45" s="57"/>
      <c r="AHD45" s="57"/>
      <c r="AHE45" s="57"/>
      <c r="AHF45" s="57"/>
      <c r="AHG45" s="57"/>
      <c r="AHH45" s="57"/>
      <c r="AHI45" s="57"/>
      <c r="AHJ45" s="57"/>
      <c r="AHK45" s="57"/>
      <c r="AHL45" s="57"/>
      <c r="AHM45" s="57"/>
      <c r="AHN45" s="57"/>
      <c r="AHO45" s="57"/>
      <c r="AHP45" s="57"/>
      <c r="AHQ45" s="57"/>
      <c r="AHR45" s="57"/>
      <c r="AHS45" s="57"/>
      <c r="AHT45" s="57"/>
      <c r="AHU45" s="57"/>
      <c r="AHV45" s="57"/>
      <c r="AHW45" s="57"/>
      <c r="AHX45" s="57"/>
      <c r="AHY45" s="57"/>
      <c r="AHZ45" s="57"/>
      <c r="AIA45" s="57"/>
      <c r="AIB45" s="57"/>
      <c r="AIC45" s="57"/>
      <c r="AID45" s="57"/>
      <c r="AIE45" s="57"/>
      <c r="AIF45" s="57"/>
      <c r="AIG45" s="57"/>
      <c r="AIH45" s="57"/>
      <c r="AII45" s="57"/>
      <c r="AIJ45" s="57"/>
      <c r="AIK45" s="57"/>
      <c r="AIL45" s="57"/>
      <c r="AIM45" s="57"/>
      <c r="AIN45" s="57"/>
      <c r="AIO45" s="57"/>
      <c r="AIP45" s="57"/>
      <c r="AIQ45" s="57"/>
      <c r="AIR45" s="57"/>
      <c r="AIS45" s="57"/>
      <c r="AIT45" s="57"/>
      <c r="AIU45" s="57"/>
      <c r="AIV45" s="57"/>
      <c r="AIW45" s="57"/>
      <c r="AIX45" s="57"/>
      <c r="AIY45" s="57"/>
      <c r="AIZ45" s="57"/>
      <c r="AJA45" s="57"/>
      <c r="AJB45" s="57"/>
      <c r="AJC45" s="57"/>
      <c r="AJD45" s="57"/>
      <c r="AJE45" s="57"/>
      <c r="AJF45" s="57"/>
      <c r="AJG45" s="57"/>
      <c r="AJH45" s="57"/>
      <c r="AJI45" s="57"/>
      <c r="AJJ45" s="57"/>
      <c r="AJK45" s="57"/>
      <c r="AJL45" s="57"/>
      <c r="AJM45" s="57"/>
      <c r="AJN45" s="57"/>
      <c r="AJO45" s="57"/>
      <c r="AJP45" s="57"/>
      <c r="AJQ45" s="57"/>
      <c r="AJR45" s="57"/>
      <c r="AJS45" s="57"/>
      <c r="AJT45" s="57"/>
      <c r="AJU45" s="57"/>
      <c r="AJV45" s="57"/>
      <c r="AJW45" s="57"/>
      <c r="AJX45" s="57"/>
      <c r="AJY45" s="57"/>
      <c r="AJZ45" s="57"/>
      <c r="AKA45" s="57"/>
      <c r="AKB45" s="57"/>
      <c r="AKC45" s="57"/>
      <c r="AKD45" s="57"/>
      <c r="AKE45" s="57"/>
      <c r="AKF45" s="57"/>
      <c r="AKG45" s="57"/>
      <c r="AKH45" s="57"/>
      <c r="AKI45" s="57"/>
      <c r="AKJ45" s="57"/>
      <c r="AKK45" s="57"/>
      <c r="AKL45" s="57"/>
      <c r="AKM45" s="57"/>
      <c r="AKN45" s="57"/>
      <c r="AKO45" s="57"/>
      <c r="AKP45" s="57"/>
      <c r="AKQ45" s="57"/>
      <c r="AKR45" s="57"/>
      <c r="AKS45" s="57"/>
      <c r="AKT45" s="57"/>
      <c r="AKU45" s="57"/>
      <c r="AKV45" s="57"/>
      <c r="AKW45" s="57"/>
      <c r="AKX45" s="57"/>
      <c r="AKY45" s="57"/>
      <c r="AKZ45" s="57"/>
      <c r="ALA45" s="57"/>
      <c r="ALB45" s="57"/>
      <c r="ALC45" s="57"/>
      <c r="ALD45" s="57"/>
      <c r="ALE45" s="57"/>
      <c r="ALF45" s="57"/>
      <c r="ALG45" s="57"/>
      <c r="ALH45" s="57"/>
      <c r="ALI45" s="57"/>
      <c r="ALJ45" s="57"/>
      <c r="ALK45" s="57"/>
      <c r="ALL45" s="57"/>
      <c r="ALM45" s="57"/>
      <c r="ALN45" s="57"/>
      <c r="ALO45" s="57"/>
      <c r="ALP45" s="57"/>
      <c r="ALQ45" s="57"/>
      <c r="ALR45" s="57"/>
      <c r="ALS45" s="57"/>
      <c r="ALT45" s="57"/>
      <c r="ALU45" s="57"/>
      <c r="ALV45" s="57"/>
      <c r="ALW45" s="57"/>
      <c r="ALX45" s="57"/>
      <c r="ALY45" s="57"/>
      <c r="ALZ45" s="57"/>
      <c r="AMA45" s="57"/>
      <c r="AMB45" s="57"/>
      <c r="AMC45" s="57"/>
      <c r="AMD45" s="57"/>
      <c r="AME45" s="57"/>
      <c r="AMF45" s="57"/>
      <c r="AMG45" s="57"/>
      <c r="AMH45" s="57"/>
      <c r="AMI45" s="57"/>
      <c r="AMJ45" s="57"/>
      <c r="AMK45" s="57"/>
      <c r="AML45" s="57"/>
      <c r="AMM45" s="57"/>
      <c r="AMN45" s="57"/>
      <c r="AMO45" s="57"/>
      <c r="AMP45" s="57"/>
      <c r="AMQ45" s="57"/>
      <c r="AMR45" s="57"/>
      <c r="AMS45" s="57"/>
      <c r="AMT45" s="57"/>
      <c r="AMU45" s="57"/>
      <c r="AMV45" s="57"/>
      <c r="AMW45" s="57"/>
      <c r="AMX45" s="57"/>
      <c r="AMY45" s="57"/>
      <c r="AMZ45" s="57"/>
      <c r="ANA45" s="57"/>
      <c r="ANB45" s="57"/>
      <c r="ANC45" s="57"/>
      <c r="AND45" s="57"/>
      <c r="ANE45" s="57"/>
      <c r="ANF45" s="57"/>
      <c r="ANG45" s="57"/>
      <c r="ANH45" s="57"/>
      <c r="ANI45" s="57"/>
      <c r="ANJ45" s="57"/>
      <c r="ANK45" s="57"/>
      <c r="ANL45" s="57"/>
      <c r="ANM45" s="57"/>
      <c r="ANN45" s="57"/>
      <c r="ANO45" s="57"/>
      <c r="ANP45" s="57"/>
      <c r="ANQ45" s="57"/>
      <c r="ANR45" s="57"/>
      <c r="ANS45" s="57"/>
      <c r="ANT45" s="57"/>
      <c r="ANU45" s="57"/>
      <c r="ANV45" s="57"/>
      <c r="ANW45" s="57"/>
      <c r="ANX45" s="57"/>
      <c r="ANY45" s="57"/>
      <c r="ANZ45" s="57"/>
      <c r="AOA45" s="57"/>
      <c r="AOB45" s="57"/>
      <c r="AOC45" s="57"/>
      <c r="AOD45" s="57"/>
      <c r="AOE45" s="57"/>
      <c r="AOF45" s="57"/>
      <c r="AOG45" s="57"/>
      <c r="AOH45" s="57"/>
      <c r="AOI45" s="57"/>
      <c r="AOJ45" s="57"/>
      <c r="AOK45" s="57"/>
      <c r="AOL45" s="57"/>
      <c r="AOM45" s="57"/>
      <c r="AON45" s="57"/>
      <c r="AOO45" s="57"/>
      <c r="AOP45" s="57"/>
      <c r="AOQ45" s="57"/>
      <c r="AOR45" s="57"/>
      <c r="AOS45" s="57"/>
      <c r="AOT45" s="57"/>
      <c r="AOU45" s="57"/>
      <c r="AOV45" s="57"/>
      <c r="AOW45" s="57"/>
      <c r="AOX45" s="57"/>
      <c r="AOY45" s="57"/>
      <c r="AOZ45" s="57"/>
      <c r="APA45" s="57"/>
      <c r="APB45" s="57"/>
      <c r="APC45" s="57"/>
      <c r="APD45" s="57"/>
      <c r="APE45" s="57"/>
      <c r="APF45" s="57"/>
      <c r="APG45" s="57"/>
      <c r="APH45" s="57"/>
      <c r="API45" s="57"/>
      <c r="APJ45" s="57"/>
      <c r="APK45" s="57"/>
      <c r="APL45" s="57"/>
      <c r="APM45" s="57"/>
      <c r="APN45" s="57"/>
      <c r="APO45" s="57"/>
      <c r="APP45" s="57"/>
      <c r="APQ45" s="57"/>
      <c r="APR45" s="57"/>
      <c r="APS45" s="57"/>
      <c r="APT45" s="57"/>
      <c r="APU45" s="57"/>
      <c r="APV45" s="57"/>
      <c r="APW45" s="57"/>
      <c r="APX45" s="57"/>
      <c r="APY45" s="57"/>
      <c r="APZ45" s="57"/>
      <c r="AQA45" s="57"/>
      <c r="AQB45" s="57"/>
      <c r="AQC45" s="57"/>
      <c r="AQD45" s="57"/>
      <c r="AQE45" s="57"/>
      <c r="AQF45" s="57"/>
      <c r="AQG45" s="57"/>
      <c r="AQH45" s="57"/>
      <c r="AQI45" s="57"/>
      <c r="AQJ45" s="57"/>
      <c r="AQK45" s="57"/>
      <c r="AQL45" s="57"/>
      <c r="AQM45" s="57"/>
      <c r="AQN45" s="57"/>
      <c r="AQO45" s="57"/>
      <c r="AQP45" s="57"/>
      <c r="AQQ45" s="57"/>
      <c r="AQR45" s="57"/>
      <c r="AQS45" s="57"/>
      <c r="AQT45" s="57"/>
      <c r="AQU45" s="57"/>
      <c r="AQV45" s="57"/>
      <c r="AQW45" s="57"/>
      <c r="AQX45" s="57"/>
      <c r="AQY45" s="57"/>
      <c r="AQZ45" s="57"/>
      <c r="ARA45" s="57"/>
      <c r="ARB45" s="57"/>
      <c r="ARC45" s="57"/>
      <c r="ARD45" s="57"/>
      <c r="ARE45" s="57"/>
      <c r="ARF45" s="57"/>
      <c r="ARG45" s="57"/>
      <c r="ARH45" s="57"/>
      <c r="ARI45" s="57"/>
      <c r="ARJ45" s="57"/>
      <c r="ARK45" s="57"/>
      <c r="ARL45" s="57"/>
      <c r="ARM45" s="57"/>
      <c r="ARN45" s="57"/>
      <c r="ARO45" s="57"/>
      <c r="ARP45" s="57"/>
      <c r="ARQ45" s="57"/>
      <c r="ARR45" s="57"/>
      <c r="ARS45" s="57"/>
      <c r="ART45" s="57"/>
      <c r="ARU45" s="57"/>
      <c r="ARV45" s="57"/>
      <c r="ARW45" s="57"/>
      <c r="ARX45" s="57"/>
      <c r="ARY45" s="57"/>
      <c r="ARZ45" s="57"/>
      <c r="ASA45" s="57"/>
      <c r="ASB45" s="57"/>
      <c r="ASC45" s="57"/>
      <c r="ASD45" s="57"/>
      <c r="ASE45" s="57"/>
      <c r="ASF45" s="57"/>
      <c r="ASG45" s="57"/>
      <c r="ASH45" s="57"/>
      <c r="ASI45" s="57"/>
      <c r="ASJ45" s="57"/>
      <c r="ASK45" s="57"/>
      <c r="ASL45" s="57"/>
      <c r="ASM45" s="57"/>
      <c r="ASN45" s="57"/>
      <c r="ASO45" s="57"/>
      <c r="ASP45" s="57"/>
      <c r="ASQ45" s="57"/>
      <c r="ASR45" s="57"/>
      <c r="ASS45" s="57"/>
      <c r="AST45" s="57"/>
      <c r="ASU45" s="57"/>
      <c r="ASV45" s="57"/>
      <c r="ASW45" s="57"/>
      <c r="ASX45" s="57"/>
      <c r="ASY45" s="57"/>
      <c r="ASZ45" s="57"/>
      <c r="ATA45" s="57"/>
      <c r="ATB45" s="57"/>
      <c r="ATC45" s="57"/>
      <c r="ATD45" s="57"/>
      <c r="ATE45" s="57"/>
      <c r="ATF45" s="57"/>
      <c r="ATG45" s="57"/>
      <c r="ATH45" s="57"/>
      <c r="ATI45" s="57"/>
      <c r="ATJ45" s="57"/>
      <c r="ATK45" s="57"/>
      <c r="ATL45" s="57"/>
      <c r="ATM45" s="57"/>
      <c r="ATN45" s="57"/>
      <c r="ATO45" s="57"/>
      <c r="ATP45" s="57"/>
      <c r="ATQ45" s="57"/>
      <c r="ATR45" s="57"/>
      <c r="ATS45" s="57"/>
      <c r="ATT45" s="57"/>
      <c r="ATU45" s="57"/>
      <c r="ATV45" s="57"/>
      <c r="ATW45" s="57"/>
      <c r="ATX45" s="57"/>
      <c r="ATY45" s="57"/>
      <c r="ATZ45" s="57"/>
      <c r="AUA45" s="57"/>
      <c r="AUB45" s="57"/>
      <c r="AUC45" s="57"/>
      <c r="AUD45" s="57"/>
      <c r="AUE45" s="57"/>
      <c r="AUF45" s="57"/>
      <c r="AUG45" s="57"/>
      <c r="AUH45" s="57"/>
      <c r="AUI45" s="57"/>
      <c r="AUJ45" s="57"/>
      <c r="AUK45" s="57"/>
      <c r="AUL45" s="57"/>
      <c r="AUM45" s="57"/>
      <c r="AUN45" s="57"/>
      <c r="AUO45" s="57"/>
      <c r="AUP45" s="57"/>
      <c r="AUQ45" s="57"/>
      <c r="AUR45" s="57"/>
      <c r="AUS45" s="57"/>
      <c r="AUT45" s="57"/>
      <c r="AUU45" s="57"/>
      <c r="AUV45" s="57"/>
      <c r="AUW45" s="57"/>
      <c r="AUX45" s="57"/>
      <c r="AUY45" s="57"/>
      <c r="AUZ45" s="57"/>
      <c r="AVA45" s="57"/>
      <c r="AVB45" s="57"/>
      <c r="AVC45" s="57"/>
      <c r="AVD45" s="57"/>
      <c r="AVE45" s="57"/>
      <c r="AVF45" s="57"/>
      <c r="AVG45" s="57"/>
      <c r="AVH45" s="57"/>
      <c r="AVI45" s="57"/>
      <c r="AVJ45" s="57"/>
      <c r="AVK45" s="57"/>
      <c r="AVL45" s="57"/>
      <c r="AVM45" s="57"/>
      <c r="AVN45" s="57"/>
      <c r="AVO45" s="57"/>
      <c r="AVP45" s="57"/>
      <c r="AVQ45" s="57"/>
      <c r="AVR45" s="57"/>
      <c r="AVS45" s="57"/>
      <c r="AVT45" s="57"/>
      <c r="AVU45" s="57"/>
      <c r="AVV45" s="57"/>
      <c r="AVW45" s="57"/>
      <c r="AVX45" s="57"/>
      <c r="AVY45" s="57"/>
      <c r="AVZ45" s="57"/>
      <c r="AWA45" s="57"/>
      <c r="AWB45" s="57"/>
      <c r="AWC45" s="57"/>
      <c r="AWD45" s="57"/>
      <c r="AWE45" s="57"/>
      <c r="AWF45" s="57"/>
      <c r="AWG45" s="57"/>
      <c r="AWH45" s="57"/>
      <c r="AWI45" s="57"/>
      <c r="AWJ45" s="57"/>
      <c r="AWK45" s="57"/>
      <c r="AWL45" s="57"/>
      <c r="AWM45" s="57"/>
      <c r="AWN45" s="57"/>
      <c r="AWO45" s="57"/>
      <c r="AWP45" s="57"/>
      <c r="AWQ45" s="57"/>
      <c r="AWR45" s="57"/>
      <c r="AWS45" s="57"/>
      <c r="AWT45" s="57"/>
      <c r="AWU45" s="57"/>
      <c r="AWV45" s="57"/>
      <c r="AWW45" s="57"/>
      <c r="AWX45" s="57"/>
      <c r="AWY45" s="57"/>
      <c r="AWZ45" s="57"/>
      <c r="AXA45" s="57"/>
      <c r="AXB45" s="57"/>
      <c r="AXC45" s="57"/>
      <c r="AXD45" s="57"/>
      <c r="AXE45" s="57"/>
      <c r="AXF45" s="57"/>
      <c r="AXG45" s="57"/>
      <c r="AXH45" s="57"/>
      <c r="AXI45" s="57"/>
      <c r="AXJ45" s="57"/>
      <c r="AXK45" s="57"/>
      <c r="AXL45" s="57"/>
      <c r="AXM45" s="57"/>
      <c r="AXN45" s="57"/>
      <c r="AXO45" s="57"/>
      <c r="AXP45" s="57"/>
      <c r="AXQ45" s="57"/>
      <c r="AXR45" s="57"/>
      <c r="AXS45" s="57"/>
      <c r="AXT45" s="57"/>
      <c r="AXU45" s="57"/>
      <c r="AXV45" s="57"/>
      <c r="AXW45" s="57"/>
      <c r="AXX45" s="57"/>
      <c r="AXY45" s="57"/>
      <c r="AXZ45" s="57"/>
      <c r="AYA45" s="57"/>
      <c r="AYB45" s="57"/>
      <c r="AYC45" s="57"/>
      <c r="AYD45" s="57"/>
      <c r="AYE45" s="57"/>
      <c r="AYF45" s="57"/>
      <c r="AYG45" s="57"/>
      <c r="AYH45" s="57"/>
      <c r="AYI45" s="57"/>
      <c r="AYJ45" s="57"/>
      <c r="AYK45" s="57"/>
      <c r="AYL45" s="57"/>
      <c r="AYM45" s="57"/>
      <c r="AYN45" s="57"/>
      <c r="AYO45" s="57"/>
      <c r="AYP45" s="57"/>
      <c r="AYQ45" s="57"/>
      <c r="AYR45" s="57"/>
      <c r="AYS45" s="57"/>
      <c r="AYT45" s="57"/>
      <c r="AYU45" s="57"/>
      <c r="AYV45" s="57"/>
      <c r="AYW45" s="57"/>
      <c r="AYX45" s="57"/>
      <c r="AYY45" s="57"/>
      <c r="AYZ45" s="57"/>
      <c r="AZA45" s="57"/>
      <c r="AZB45" s="57"/>
      <c r="AZC45" s="57"/>
      <c r="AZD45" s="57"/>
      <c r="AZE45" s="57"/>
      <c r="AZF45" s="57"/>
      <c r="AZG45" s="57"/>
      <c r="AZH45" s="57"/>
      <c r="AZI45" s="57"/>
      <c r="AZJ45" s="57"/>
      <c r="AZK45" s="57"/>
      <c r="AZL45" s="57"/>
      <c r="AZM45" s="57"/>
      <c r="AZN45" s="57"/>
      <c r="AZO45" s="57"/>
      <c r="AZP45" s="57"/>
      <c r="AZQ45" s="57"/>
      <c r="AZR45" s="57"/>
      <c r="AZS45" s="57"/>
      <c r="AZT45" s="57"/>
      <c r="AZU45" s="57"/>
      <c r="AZV45" s="57"/>
      <c r="AZW45" s="57"/>
      <c r="AZX45" s="57"/>
      <c r="AZY45" s="57"/>
      <c r="AZZ45" s="57"/>
      <c r="BAA45" s="57"/>
      <c r="BAB45" s="57"/>
      <c r="BAC45" s="57"/>
      <c r="BAD45" s="57"/>
      <c r="BAE45" s="57"/>
      <c r="BAF45" s="57"/>
      <c r="BAG45" s="57"/>
      <c r="BAH45" s="57"/>
      <c r="BAI45" s="57"/>
      <c r="BAJ45" s="57"/>
      <c r="BAK45" s="57"/>
      <c r="BAL45" s="57"/>
      <c r="BAM45" s="57"/>
      <c r="BAN45" s="57"/>
      <c r="BAO45" s="57"/>
      <c r="BAP45" s="57"/>
      <c r="BAQ45" s="57"/>
      <c r="BAR45" s="57"/>
      <c r="BAS45" s="57"/>
      <c r="BAT45" s="57"/>
      <c r="BAU45" s="57"/>
      <c r="BAV45" s="57"/>
      <c r="BAW45" s="57"/>
      <c r="BAX45" s="57"/>
      <c r="BAY45" s="57"/>
      <c r="BAZ45" s="57"/>
      <c r="BBA45" s="57"/>
      <c r="BBB45" s="57"/>
      <c r="BBC45" s="57"/>
      <c r="BBD45" s="57"/>
      <c r="BBE45" s="57"/>
      <c r="BBF45" s="57"/>
      <c r="BBG45" s="57"/>
      <c r="BBH45" s="57"/>
      <c r="BBI45" s="57"/>
      <c r="BBJ45" s="57"/>
      <c r="BBK45" s="57"/>
      <c r="BBL45" s="57"/>
      <c r="BBM45" s="57"/>
      <c r="BBN45" s="57"/>
      <c r="BBO45" s="57"/>
      <c r="BBP45" s="57"/>
      <c r="BBQ45" s="57"/>
      <c r="BBR45" s="57"/>
      <c r="BBS45" s="57"/>
      <c r="BBT45" s="57"/>
      <c r="BBU45" s="57"/>
      <c r="BBV45" s="57"/>
      <c r="BBW45" s="57"/>
      <c r="BBX45" s="57"/>
      <c r="BBY45" s="57"/>
      <c r="BBZ45" s="57"/>
      <c r="BCA45" s="57"/>
      <c r="BCB45" s="57"/>
      <c r="BCC45" s="57"/>
      <c r="BCD45" s="57"/>
      <c r="BCE45" s="57"/>
      <c r="BCF45" s="57"/>
      <c r="BCG45" s="57"/>
      <c r="BCH45" s="57"/>
      <c r="BCI45" s="57"/>
      <c r="BCJ45" s="57"/>
      <c r="BCK45" s="57"/>
      <c r="BCL45" s="57"/>
      <c r="BCM45" s="57"/>
      <c r="BCN45" s="57"/>
      <c r="BCO45" s="57"/>
      <c r="BCP45" s="57"/>
      <c r="BCQ45" s="57"/>
      <c r="BCR45" s="57"/>
      <c r="BCS45" s="57"/>
      <c r="BCT45" s="57"/>
      <c r="BCU45" s="57"/>
      <c r="BCV45" s="57"/>
      <c r="BCW45" s="57"/>
      <c r="BCX45" s="57"/>
      <c r="BCY45" s="57"/>
      <c r="BCZ45" s="57"/>
      <c r="BDA45" s="57"/>
      <c r="BDB45" s="57"/>
      <c r="BDC45" s="57"/>
      <c r="BDD45" s="57"/>
      <c r="BDE45" s="57"/>
      <c r="BDF45" s="57"/>
      <c r="BDG45" s="57"/>
      <c r="BDH45" s="57"/>
      <c r="BDI45" s="57"/>
      <c r="BDJ45" s="57"/>
      <c r="BDK45" s="57"/>
      <c r="BDL45" s="57"/>
      <c r="BDM45" s="57"/>
      <c r="BDN45" s="57"/>
      <c r="BDO45" s="57"/>
      <c r="BDP45" s="57"/>
      <c r="BDQ45" s="57"/>
      <c r="BDR45" s="57"/>
      <c r="BDS45" s="57"/>
      <c r="BDT45" s="57"/>
      <c r="BDU45" s="57"/>
      <c r="BDV45" s="57"/>
      <c r="BDW45" s="57"/>
      <c r="BDX45" s="57"/>
      <c r="BDY45" s="57"/>
      <c r="BDZ45" s="57"/>
      <c r="BEA45" s="57"/>
      <c r="BEB45" s="57"/>
      <c r="BEC45" s="57"/>
      <c r="BED45" s="57"/>
      <c r="BEE45" s="57"/>
      <c r="BEF45" s="57"/>
      <c r="BEG45" s="57"/>
      <c r="BEH45" s="57"/>
      <c r="BEI45" s="57"/>
      <c r="BEJ45" s="57"/>
      <c r="BEK45" s="57"/>
      <c r="BEL45" s="57"/>
      <c r="BEM45" s="57"/>
      <c r="BEN45" s="57"/>
      <c r="BEO45" s="57"/>
      <c r="BEP45" s="57"/>
      <c r="BEQ45" s="57"/>
      <c r="BER45" s="57"/>
      <c r="BES45" s="57"/>
      <c r="BET45" s="57"/>
      <c r="BEU45" s="57"/>
      <c r="BEV45" s="57"/>
      <c r="BEW45" s="57"/>
      <c r="BEX45" s="57"/>
      <c r="BEY45" s="57"/>
      <c r="BEZ45" s="57"/>
      <c r="BFA45" s="57"/>
      <c r="BFB45" s="57"/>
      <c r="BFC45" s="57"/>
      <c r="BFD45" s="57"/>
      <c r="BFE45" s="57"/>
      <c r="BFF45" s="57"/>
      <c r="BFG45" s="57"/>
      <c r="BFH45" s="57"/>
      <c r="BFI45" s="57"/>
      <c r="BFJ45" s="57"/>
      <c r="BFK45" s="57"/>
      <c r="BFL45" s="57"/>
      <c r="BFM45" s="57"/>
      <c r="BFN45" s="57"/>
      <c r="BFO45" s="57"/>
      <c r="BFP45" s="57"/>
      <c r="BFQ45" s="57"/>
      <c r="BFR45" s="57"/>
      <c r="BFS45" s="57"/>
      <c r="BFT45" s="57"/>
      <c r="BFU45" s="57"/>
      <c r="BFV45" s="57"/>
      <c r="BFW45" s="57"/>
      <c r="BFX45" s="57"/>
      <c r="BFY45" s="57"/>
      <c r="BFZ45" s="57"/>
      <c r="BGA45" s="57"/>
      <c r="BGB45" s="57"/>
      <c r="BGC45" s="57"/>
      <c r="BGD45" s="57"/>
      <c r="BGE45" s="57"/>
      <c r="BGF45" s="57"/>
      <c r="BGG45" s="57"/>
      <c r="BGH45" s="57"/>
      <c r="BGI45" s="57"/>
      <c r="BGJ45" s="57"/>
      <c r="BGK45" s="57"/>
      <c r="BGL45" s="57"/>
      <c r="BGM45" s="57"/>
      <c r="BGN45" s="57"/>
      <c r="BGO45" s="57"/>
      <c r="BGP45" s="57"/>
      <c r="BGQ45" s="57"/>
      <c r="BGR45" s="57"/>
      <c r="BGS45" s="57"/>
      <c r="BGT45" s="57"/>
      <c r="BGU45" s="57"/>
      <c r="BGV45" s="57"/>
      <c r="BGW45" s="57"/>
      <c r="BGX45" s="57"/>
      <c r="BGY45" s="57"/>
      <c r="BGZ45" s="57"/>
      <c r="BHA45" s="57"/>
      <c r="BHB45" s="57"/>
      <c r="BHC45" s="57"/>
      <c r="BHD45" s="57"/>
      <c r="BHE45" s="57"/>
      <c r="BHF45" s="57"/>
      <c r="BHG45" s="57"/>
      <c r="BHH45" s="57"/>
      <c r="BHI45" s="57"/>
      <c r="BHJ45" s="57"/>
      <c r="BHK45" s="57"/>
      <c r="BHL45" s="57"/>
      <c r="BHM45" s="57"/>
      <c r="BHN45" s="57"/>
      <c r="BHO45" s="57"/>
      <c r="BHP45" s="57"/>
      <c r="BHQ45" s="57"/>
      <c r="BHR45" s="57"/>
      <c r="BHS45" s="57"/>
      <c r="BHT45" s="57"/>
      <c r="BHU45" s="57"/>
      <c r="BHV45" s="57"/>
      <c r="BHW45" s="57"/>
      <c r="BHX45" s="57"/>
      <c r="BHY45" s="57"/>
      <c r="BHZ45" s="57"/>
      <c r="BIA45" s="57"/>
      <c r="BIB45" s="57"/>
      <c r="BIC45" s="57"/>
      <c r="BID45" s="57"/>
      <c r="BIE45" s="57"/>
      <c r="BIF45" s="57"/>
      <c r="BIG45" s="57"/>
      <c r="BIH45" s="57"/>
      <c r="BII45" s="57"/>
      <c r="BIJ45" s="57"/>
      <c r="BIK45" s="57"/>
      <c r="BIL45" s="57"/>
      <c r="BIM45" s="57"/>
      <c r="BIN45" s="57"/>
      <c r="BIO45" s="57"/>
      <c r="BIP45" s="57"/>
      <c r="BIQ45" s="57"/>
      <c r="BIR45" s="57"/>
      <c r="BIS45" s="57"/>
      <c r="BIT45" s="57"/>
      <c r="BIU45" s="57"/>
      <c r="BIV45" s="57"/>
      <c r="BIW45" s="57"/>
      <c r="BIX45" s="57"/>
      <c r="BIY45" s="57"/>
      <c r="BIZ45" s="57"/>
      <c r="BJA45" s="57"/>
      <c r="BJB45" s="57"/>
      <c r="BJC45" s="57"/>
      <c r="BJD45" s="57"/>
      <c r="BJE45" s="57"/>
      <c r="BJF45" s="57"/>
      <c r="BJG45" s="57"/>
      <c r="BJH45" s="57"/>
      <c r="BJI45" s="57"/>
      <c r="BJJ45" s="57"/>
      <c r="BJK45" s="57"/>
      <c r="BJL45" s="57"/>
      <c r="BJM45" s="57"/>
      <c r="BJN45" s="57"/>
      <c r="BJO45" s="57"/>
      <c r="BJP45" s="57"/>
      <c r="BJQ45" s="57"/>
      <c r="BJR45" s="57"/>
      <c r="BJS45" s="57"/>
      <c r="BJT45" s="57"/>
      <c r="BJU45" s="57"/>
      <c r="BJV45" s="57"/>
      <c r="BJW45" s="57"/>
      <c r="BJX45" s="57"/>
      <c r="BJY45" s="57"/>
      <c r="BJZ45" s="57"/>
      <c r="BKA45" s="57"/>
      <c r="BKB45" s="57"/>
      <c r="BKC45" s="57"/>
      <c r="BKD45" s="57"/>
      <c r="BKE45" s="57"/>
      <c r="BKF45" s="57"/>
      <c r="BKG45" s="57"/>
      <c r="BKH45" s="57"/>
      <c r="BKI45" s="57"/>
      <c r="BKJ45" s="57"/>
      <c r="BKK45" s="57"/>
      <c r="BKL45" s="57"/>
      <c r="BKM45" s="57"/>
      <c r="BKN45" s="57"/>
      <c r="BKO45" s="57"/>
      <c r="BKP45" s="57"/>
      <c r="BKQ45" s="57"/>
      <c r="BKR45" s="57"/>
      <c r="BKS45" s="57"/>
      <c r="BKT45" s="57"/>
      <c r="BKU45" s="57"/>
      <c r="BKV45" s="57"/>
      <c r="BKW45" s="57"/>
      <c r="BKX45" s="57"/>
      <c r="BKY45" s="57"/>
      <c r="BKZ45" s="57"/>
      <c r="BLA45" s="57"/>
      <c r="BLB45" s="57"/>
      <c r="BLC45" s="57"/>
      <c r="BLD45" s="57"/>
      <c r="BLE45" s="57"/>
      <c r="BLF45" s="57"/>
      <c r="BLG45" s="57"/>
      <c r="BLH45" s="57"/>
      <c r="BLI45" s="57"/>
      <c r="BLJ45" s="57"/>
      <c r="BLK45" s="57"/>
      <c r="BLL45" s="57"/>
      <c r="BLM45" s="57"/>
      <c r="BLN45" s="57"/>
      <c r="BLO45" s="57"/>
      <c r="BLP45" s="57"/>
      <c r="BLQ45" s="57"/>
      <c r="BLR45" s="57"/>
      <c r="BLS45" s="57"/>
      <c r="BLT45" s="57"/>
      <c r="BLU45" s="57"/>
      <c r="BLV45" s="57"/>
      <c r="BLW45" s="57"/>
      <c r="BLX45" s="57"/>
      <c r="BLY45" s="57"/>
      <c r="BLZ45" s="57"/>
      <c r="BMA45" s="57"/>
      <c r="BMB45" s="57"/>
      <c r="BMC45" s="57"/>
      <c r="BMD45" s="57"/>
      <c r="BME45" s="57"/>
      <c r="BMF45" s="57"/>
      <c r="BMG45" s="57"/>
      <c r="BMH45" s="57"/>
      <c r="BMI45" s="57"/>
      <c r="BMJ45" s="57"/>
      <c r="BMK45" s="57"/>
      <c r="BML45" s="57"/>
      <c r="BMM45" s="57"/>
      <c r="BMN45" s="57"/>
      <c r="BMO45" s="57"/>
      <c r="BMP45" s="57"/>
      <c r="BMQ45" s="57"/>
      <c r="BMR45" s="57"/>
      <c r="BMS45" s="57"/>
      <c r="BMT45" s="57"/>
      <c r="BMU45" s="57"/>
      <c r="BMV45" s="57"/>
      <c r="BMW45" s="57"/>
      <c r="BMX45" s="57"/>
      <c r="BMY45" s="57"/>
      <c r="BMZ45" s="57"/>
      <c r="BNA45" s="57"/>
      <c r="BNB45" s="57"/>
      <c r="BNC45" s="57"/>
      <c r="BND45" s="57"/>
      <c r="BNE45" s="57"/>
      <c r="BNF45" s="57"/>
      <c r="BNG45" s="57"/>
      <c r="BNH45" s="57"/>
      <c r="BNI45" s="57"/>
      <c r="BNJ45" s="57"/>
      <c r="BNK45" s="57"/>
      <c r="BNL45" s="57"/>
      <c r="BNM45" s="57"/>
      <c r="BNN45" s="57"/>
      <c r="BNO45" s="57"/>
      <c r="BNP45" s="57"/>
      <c r="BNQ45" s="57"/>
      <c r="BNR45" s="57"/>
      <c r="BNS45" s="57"/>
      <c r="BNT45" s="57"/>
      <c r="BNU45" s="57"/>
      <c r="BNV45" s="57"/>
      <c r="BNW45" s="57"/>
      <c r="BNX45" s="57"/>
      <c r="BNY45" s="57"/>
      <c r="BNZ45" s="57"/>
      <c r="BOA45" s="57"/>
      <c r="BOB45" s="57"/>
      <c r="BOC45" s="57"/>
      <c r="BOD45" s="57"/>
      <c r="BOE45" s="57"/>
      <c r="BOF45" s="57"/>
      <c r="BOG45" s="57"/>
      <c r="BOH45" s="57"/>
      <c r="BOI45" s="57"/>
      <c r="BOJ45" s="57"/>
      <c r="BOK45" s="57"/>
      <c r="BOL45" s="57"/>
      <c r="BOM45" s="57"/>
      <c r="BON45" s="57"/>
      <c r="BOO45" s="57"/>
      <c r="BOP45" s="57"/>
      <c r="BOQ45" s="57"/>
      <c r="BOR45" s="57"/>
      <c r="BOS45" s="57"/>
      <c r="BOT45" s="57"/>
      <c r="BOU45" s="57"/>
      <c r="BOV45" s="57"/>
      <c r="BOW45" s="57"/>
      <c r="BOX45" s="57"/>
      <c r="BOY45" s="57"/>
      <c r="BOZ45" s="57"/>
      <c r="BPA45" s="57"/>
      <c r="BPB45" s="57"/>
      <c r="BPC45" s="57"/>
      <c r="BPD45" s="57"/>
      <c r="BPE45" s="57"/>
      <c r="BPF45" s="57"/>
      <c r="BPG45" s="57"/>
      <c r="BPH45" s="57"/>
      <c r="BPI45" s="57"/>
      <c r="BPJ45" s="57"/>
      <c r="BPK45" s="57"/>
      <c r="BPL45" s="57"/>
      <c r="BPM45" s="57"/>
      <c r="BPN45" s="57"/>
      <c r="BPO45" s="57"/>
      <c r="BPP45" s="57"/>
      <c r="BPQ45" s="57"/>
      <c r="BPR45" s="57"/>
      <c r="BPS45" s="57"/>
      <c r="BPT45" s="57"/>
      <c r="BPU45" s="57"/>
      <c r="BPV45" s="57"/>
      <c r="BPW45" s="57"/>
      <c r="BPX45" s="57"/>
      <c r="BPY45" s="57"/>
      <c r="BPZ45" s="57"/>
      <c r="BQA45" s="57"/>
      <c r="BQB45" s="57"/>
      <c r="BQC45" s="57"/>
      <c r="BQD45" s="57"/>
      <c r="BQE45" s="57"/>
      <c r="BQF45" s="57"/>
      <c r="BQG45" s="57"/>
      <c r="BQH45" s="57"/>
      <c r="BQI45" s="57"/>
      <c r="BQJ45" s="57"/>
      <c r="BQK45" s="57"/>
      <c r="BQL45" s="57"/>
      <c r="BQM45" s="57"/>
      <c r="BQN45" s="57"/>
      <c r="BQO45" s="57"/>
      <c r="BQP45" s="57"/>
      <c r="BQQ45" s="57"/>
      <c r="BQR45" s="57"/>
      <c r="BQS45" s="57"/>
      <c r="BQT45" s="57"/>
      <c r="BQU45" s="57"/>
      <c r="BQV45" s="57"/>
      <c r="BQW45" s="57"/>
      <c r="BQX45" s="57"/>
      <c r="BQY45" s="57"/>
      <c r="BQZ45" s="57"/>
      <c r="BRA45" s="57"/>
      <c r="BRB45" s="57"/>
      <c r="BRC45" s="57"/>
      <c r="BRD45" s="57"/>
      <c r="BRE45" s="57"/>
      <c r="BRF45" s="57"/>
      <c r="BRG45" s="57"/>
      <c r="BRH45" s="57"/>
      <c r="BRI45" s="57"/>
      <c r="BRJ45" s="57"/>
      <c r="BRK45" s="57"/>
      <c r="BRL45" s="57"/>
      <c r="BRM45" s="57"/>
      <c r="BRN45" s="57"/>
      <c r="BRO45" s="57"/>
      <c r="BRP45" s="57"/>
      <c r="BRQ45" s="57"/>
      <c r="BRR45" s="57"/>
      <c r="BRS45" s="57"/>
      <c r="BRT45" s="57"/>
      <c r="BRU45" s="57"/>
      <c r="BRV45" s="57"/>
      <c r="BRW45" s="57"/>
      <c r="BRX45" s="57"/>
      <c r="BRY45" s="57"/>
      <c r="BRZ45" s="57"/>
      <c r="BSA45" s="57"/>
      <c r="BSB45" s="57"/>
      <c r="BSC45" s="57"/>
      <c r="BSD45" s="57"/>
      <c r="BSE45" s="57"/>
      <c r="BSF45" s="57"/>
      <c r="BSG45" s="57"/>
      <c r="BSH45" s="57"/>
      <c r="BSI45" s="57"/>
      <c r="BSJ45" s="57"/>
      <c r="BSK45" s="57"/>
      <c r="BSL45" s="57"/>
      <c r="BSM45" s="57"/>
      <c r="BSN45" s="57"/>
      <c r="BSO45" s="57"/>
      <c r="BSP45" s="57"/>
      <c r="BSQ45" s="57"/>
      <c r="BSR45" s="57"/>
      <c r="BSS45" s="57"/>
      <c r="BST45" s="57"/>
      <c r="BSU45" s="57"/>
      <c r="BSV45" s="57"/>
      <c r="BSW45" s="57"/>
      <c r="BSX45" s="57"/>
      <c r="BSY45" s="57"/>
      <c r="BSZ45" s="57"/>
      <c r="BTA45" s="57"/>
      <c r="BTB45" s="57"/>
      <c r="BTC45" s="57"/>
      <c r="BTD45" s="57"/>
      <c r="BTE45" s="57"/>
      <c r="BTF45" s="57"/>
      <c r="BTG45" s="57"/>
      <c r="BTH45" s="57"/>
      <c r="BTI45" s="57"/>
      <c r="BTJ45" s="57"/>
      <c r="BTK45" s="57"/>
      <c r="BTL45" s="57"/>
      <c r="BTM45" s="57"/>
      <c r="BTN45" s="57"/>
      <c r="BTO45" s="57"/>
      <c r="BTP45" s="57"/>
      <c r="BTQ45" s="57"/>
      <c r="BTR45" s="57"/>
      <c r="BTS45" s="57"/>
      <c r="BTT45" s="57"/>
      <c r="BTU45" s="57"/>
      <c r="BTV45" s="57"/>
      <c r="BTW45" s="57"/>
      <c r="BTX45" s="57"/>
      <c r="BTY45" s="57"/>
      <c r="BTZ45" s="57"/>
      <c r="BUA45" s="57"/>
      <c r="BUB45" s="57"/>
      <c r="BUC45" s="57"/>
      <c r="BUD45" s="57"/>
      <c r="BUE45" s="57"/>
      <c r="BUF45" s="57"/>
      <c r="BUG45" s="57"/>
      <c r="BUH45" s="57"/>
      <c r="BUI45" s="57"/>
      <c r="BUJ45" s="57"/>
      <c r="BUK45" s="57"/>
      <c r="BUL45" s="57"/>
      <c r="BUM45" s="57"/>
      <c r="BUN45" s="57"/>
      <c r="BUO45" s="57"/>
      <c r="BUP45" s="57"/>
      <c r="BUQ45" s="57"/>
      <c r="BUR45" s="57"/>
      <c r="BUS45" s="57"/>
      <c r="BUT45" s="57"/>
      <c r="BUU45" s="57"/>
      <c r="BUV45" s="57"/>
      <c r="BUW45" s="57"/>
      <c r="BUX45" s="57"/>
      <c r="BUY45" s="57"/>
      <c r="BUZ45" s="57"/>
      <c r="BVA45" s="57"/>
      <c r="BVB45" s="57"/>
      <c r="BVC45" s="57"/>
      <c r="BVD45" s="57"/>
      <c r="BVE45" s="57"/>
      <c r="BVF45" s="57"/>
      <c r="BVG45" s="57"/>
      <c r="BVH45" s="57"/>
      <c r="BVI45" s="57"/>
      <c r="BVJ45" s="57"/>
      <c r="BVK45" s="57"/>
      <c r="BVL45" s="57"/>
      <c r="BVM45" s="57"/>
      <c r="BVN45" s="57"/>
      <c r="BVO45" s="57"/>
      <c r="BVP45" s="57"/>
      <c r="BVQ45" s="57"/>
      <c r="BVR45" s="57"/>
      <c r="BVS45" s="57"/>
      <c r="BVT45" s="57"/>
      <c r="BVU45" s="57"/>
      <c r="BVV45" s="57"/>
      <c r="BVW45" s="57"/>
      <c r="BVX45" s="57"/>
      <c r="BVY45" s="57"/>
      <c r="BVZ45" s="57"/>
      <c r="BWA45" s="57"/>
      <c r="BWB45" s="57"/>
      <c r="BWC45" s="57"/>
      <c r="BWD45" s="57"/>
      <c r="BWE45" s="57"/>
      <c r="BWF45" s="57"/>
      <c r="BWG45" s="57"/>
      <c r="BWH45" s="57"/>
      <c r="BWI45" s="57"/>
      <c r="BWJ45" s="57"/>
      <c r="BWK45" s="57"/>
      <c r="BWL45" s="57"/>
      <c r="BWM45" s="57"/>
      <c r="BWN45" s="57"/>
      <c r="BWO45" s="57"/>
      <c r="BWP45" s="57"/>
      <c r="BWQ45" s="57"/>
      <c r="BWR45" s="57"/>
      <c r="BWS45" s="57"/>
      <c r="BWT45" s="57"/>
      <c r="BWU45" s="57"/>
      <c r="BWV45" s="57"/>
      <c r="BWW45" s="57"/>
      <c r="BWX45" s="57"/>
      <c r="BWY45" s="57"/>
      <c r="BWZ45" s="57"/>
      <c r="BXA45" s="57"/>
      <c r="BXB45" s="57"/>
      <c r="BXC45" s="57"/>
      <c r="BXD45" s="57"/>
      <c r="BXE45" s="57"/>
      <c r="BXF45" s="57"/>
      <c r="BXG45" s="57"/>
      <c r="BXH45" s="57"/>
      <c r="BXI45" s="57"/>
      <c r="BXJ45" s="57"/>
      <c r="BXK45" s="57"/>
      <c r="BXL45" s="57"/>
      <c r="BXM45" s="57"/>
      <c r="BXN45" s="57"/>
      <c r="BXO45" s="57"/>
      <c r="BXP45" s="57"/>
      <c r="BXQ45" s="57"/>
      <c r="BXR45" s="57"/>
      <c r="BXS45" s="57"/>
      <c r="BXT45" s="57"/>
      <c r="BXU45" s="57"/>
      <c r="BXV45" s="57"/>
      <c r="BXW45" s="57"/>
      <c r="BXX45" s="57"/>
      <c r="BXY45" s="57"/>
      <c r="BXZ45" s="57"/>
      <c r="BYA45" s="57"/>
      <c r="BYB45" s="57"/>
      <c r="BYC45" s="57"/>
      <c r="BYD45" s="57"/>
      <c r="BYE45" s="57"/>
      <c r="BYF45" s="57"/>
      <c r="BYG45" s="57"/>
      <c r="BYH45" s="57"/>
      <c r="BYI45" s="57"/>
      <c r="BYJ45" s="57"/>
      <c r="BYK45" s="57"/>
      <c r="BYL45" s="57"/>
      <c r="BYM45" s="57"/>
      <c r="BYN45" s="57"/>
      <c r="BYO45" s="57"/>
      <c r="BYP45" s="57"/>
      <c r="BYQ45" s="57"/>
      <c r="BYR45" s="57"/>
      <c r="BYS45" s="57"/>
      <c r="BYT45" s="57"/>
      <c r="BYU45" s="57"/>
      <c r="BYV45" s="57"/>
      <c r="BYW45" s="57"/>
      <c r="BYX45" s="57"/>
      <c r="BYY45" s="57"/>
      <c r="BYZ45" s="57"/>
      <c r="BZA45" s="57"/>
      <c r="BZB45" s="57"/>
      <c r="BZC45" s="57"/>
      <c r="BZD45" s="57"/>
      <c r="BZE45" s="57"/>
      <c r="BZF45" s="57"/>
      <c r="BZG45" s="57"/>
      <c r="BZH45" s="57"/>
      <c r="BZI45" s="57"/>
      <c r="BZJ45" s="57"/>
      <c r="BZK45" s="57"/>
      <c r="BZL45" s="57"/>
      <c r="BZM45" s="57"/>
      <c r="BZN45" s="57"/>
      <c r="BZO45" s="57"/>
      <c r="BZP45" s="57"/>
      <c r="BZQ45" s="57"/>
      <c r="BZR45" s="57"/>
      <c r="BZS45" s="57"/>
      <c r="BZT45" s="57"/>
      <c r="BZU45" s="57"/>
      <c r="BZV45" s="57"/>
      <c r="BZW45" s="57"/>
      <c r="BZX45" s="57"/>
      <c r="BZY45" s="57"/>
      <c r="BZZ45" s="57"/>
      <c r="CAA45" s="57"/>
      <c r="CAB45" s="57"/>
      <c r="CAC45" s="57"/>
      <c r="CAD45" s="57"/>
      <c r="CAE45" s="57"/>
      <c r="CAF45" s="57"/>
      <c r="CAG45" s="57"/>
      <c r="CAH45" s="57"/>
      <c r="CAI45" s="57"/>
      <c r="CAJ45" s="57"/>
      <c r="CAK45" s="57"/>
      <c r="CAL45" s="57"/>
      <c r="CAM45" s="57"/>
      <c r="CAN45" s="57"/>
      <c r="CAO45" s="57"/>
      <c r="CAP45" s="57"/>
      <c r="CAQ45" s="57"/>
      <c r="CAR45" s="57"/>
      <c r="CAS45" s="57"/>
      <c r="CAT45" s="57"/>
      <c r="CAU45" s="57"/>
      <c r="CAV45" s="57"/>
      <c r="CAW45" s="57"/>
      <c r="CAX45" s="57"/>
      <c r="CAY45" s="57"/>
      <c r="CAZ45" s="57"/>
      <c r="CBA45" s="57"/>
      <c r="CBB45" s="57"/>
      <c r="CBC45" s="57"/>
      <c r="CBD45" s="57"/>
      <c r="CBE45" s="57"/>
      <c r="CBF45" s="57"/>
      <c r="CBG45" s="57"/>
      <c r="CBH45" s="57"/>
      <c r="CBI45" s="57"/>
      <c r="CBJ45" s="57"/>
      <c r="CBK45" s="57"/>
      <c r="CBL45" s="57"/>
      <c r="CBM45" s="57"/>
      <c r="CBN45" s="57"/>
      <c r="CBO45" s="57"/>
      <c r="CBP45" s="57"/>
      <c r="CBQ45" s="57"/>
      <c r="CBR45" s="57"/>
      <c r="CBS45" s="57"/>
      <c r="CBT45" s="57"/>
      <c r="CBU45" s="57"/>
      <c r="CBV45" s="57"/>
      <c r="CBW45" s="57"/>
      <c r="CBX45" s="57"/>
      <c r="CBY45" s="57"/>
      <c r="CBZ45" s="57"/>
      <c r="CCA45" s="57"/>
      <c r="CCB45" s="57"/>
      <c r="CCC45" s="57"/>
      <c r="CCD45" s="57"/>
      <c r="CCE45" s="57"/>
      <c r="CCF45" s="57"/>
      <c r="CCG45" s="57"/>
      <c r="CCH45" s="57"/>
      <c r="CCI45" s="57"/>
      <c r="CCJ45" s="57"/>
      <c r="CCK45" s="57"/>
      <c r="CCL45" s="57"/>
      <c r="CCM45" s="57"/>
      <c r="CCN45" s="57"/>
      <c r="CCO45" s="57"/>
      <c r="CCP45" s="57"/>
      <c r="CCQ45" s="57"/>
      <c r="CCR45" s="57"/>
      <c r="CCS45" s="57"/>
      <c r="CCT45" s="57"/>
      <c r="CCU45" s="57"/>
      <c r="CCV45" s="57"/>
      <c r="CCW45" s="57"/>
      <c r="CCX45" s="57"/>
      <c r="CCY45" s="57"/>
      <c r="CCZ45" s="57"/>
      <c r="CDA45" s="57"/>
      <c r="CDB45" s="57"/>
      <c r="CDC45" s="57"/>
      <c r="CDD45" s="57"/>
      <c r="CDE45" s="57"/>
      <c r="CDF45" s="57"/>
      <c r="CDG45" s="57"/>
      <c r="CDH45" s="57"/>
      <c r="CDI45" s="57"/>
      <c r="CDJ45" s="57"/>
      <c r="CDK45" s="57"/>
      <c r="CDL45" s="57"/>
      <c r="CDM45" s="57"/>
      <c r="CDN45" s="57"/>
      <c r="CDO45" s="57"/>
      <c r="CDP45" s="57"/>
      <c r="CDQ45" s="57"/>
      <c r="CDR45" s="57"/>
      <c r="CDS45" s="57"/>
      <c r="CDT45" s="57"/>
      <c r="CDU45" s="57"/>
      <c r="CDV45" s="57"/>
      <c r="CDW45" s="57"/>
      <c r="CDX45" s="57"/>
      <c r="CDY45" s="57"/>
      <c r="CDZ45" s="57"/>
      <c r="CEA45" s="57"/>
      <c r="CEB45" s="57"/>
      <c r="CEC45" s="57"/>
      <c r="CED45" s="57"/>
      <c r="CEE45" s="57"/>
      <c r="CEF45" s="57"/>
      <c r="CEG45" s="57"/>
      <c r="CEH45" s="57"/>
      <c r="CEI45" s="57"/>
      <c r="CEJ45" s="57"/>
      <c r="CEK45" s="57"/>
      <c r="CEL45" s="57"/>
      <c r="CEM45" s="57"/>
      <c r="CEN45" s="57"/>
      <c r="CEO45" s="57"/>
      <c r="CEP45" s="57"/>
      <c r="CEQ45" s="57"/>
      <c r="CER45" s="57"/>
      <c r="CES45" s="57"/>
      <c r="CET45" s="57"/>
      <c r="CEU45" s="57"/>
      <c r="CEV45" s="57"/>
      <c r="CEW45" s="57"/>
      <c r="CEX45" s="57"/>
      <c r="CEY45" s="57"/>
      <c r="CEZ45" s="57"/>
      <c r="CFA45" s="57"/>
      <c r="CFB45" s="57"/>
      <c r="CFC45" s="57"/>
      <c r="CFD45" s="57"/>
      <c r="CFE45" s="57"/>
      <c r="CFF45" s="57"/>
      <c r="CFG45" s="57"/>
      <c r="CFH45" s="57"/>
      <c r="CFI45" s="57"/>
      <c r="CFJ45" s="57"/>
      <c r="CFK45" s="57"/>
      <c r="CFL45" s="57"/>
      <c r="CFM45" s="57"/>
      <c r="CFN45" s="57"/>
      <c r="CFO45" s="57"/>
      <c r="CFP45" s="57"/>
      <c r="CFQ45" s="57"/>
      <c r="CFR45" s="57"/>
      <c r="CFS45" s="57"/>
      <c r="CFT45" s="57"/>
      <c r="CFU45" s="57"/>
      <c r="CFV45" s="57"/>
      <c r="CFW45" s="57"/>
      <c r="CFX45" s="57"/>
      <c r="CFY45" s="57"/>
      <c r="CFZ45" s="57"/>
      <c r="CGA45" s="57"/>
      <c r="CGB45" s="57"/>
      <c r="CGC45" s="57"/>
      <c r="CGD45" s="57"/>
      <c r="CGE45" s="57"/>
      <c r="CGF45" s="57"/>
      <c r="CGG45" s="57"/>
      <c r="CGH45" s="57"/>
      <c r="CGI45" s="57"/>
      <c r="CGJ45" s="57"/>
      <c r="CGK45" s="57"/>
      <c r="CGL45" s="57"/>
      <c r="CGM45" s="57"/>
      <c r="CGN45" s="57"/>
      <c r="CGO45" s="57"/>
      <c r="CGP45" s="57"/>
      <c r="CGQ45" s="57"/>
      <c r="CGR45" s="57"/>
      <c r="CGS45" s="57"/>
      <c r="CGT45" s="57"/>
      <c r="CGU45" s="57"/>
      <c r="CGV45" s="57"/>
      <c r="CGW45" s="57"/>
      <c r="CGX45" s="57"/>
      <c r="CGY45" s="57"/>
      <c r="CGZ45" s="57"/>
      <c r="CHA45" s="57"/>
      <c r="CHB45" s="57"/>
      <c r="CHC45" s="57"/>
      <c r="CHD45" s="57"/>
      <c r="CHE45" s="57"/>
      <c r="CHF45" s="57"/>
      <c r="CHG45" s="57"/>
      <c r="CHH45" s="57"/>
      <c r="CHI45" s="57"/>
      <c r="CHJ45" s="57"/>
      <c r="CHK45" s="57"/>
      <c r="CHL45" s="57"/>
      <c r="CHM45" s="57"/>
      <c r="CHN45" s="57"/>
      <c r="CHO45" s="57"/>
      <c r="CHP45" s="57"/>
      <c r="CHQ45" s="57"/>
      <c r="CHR45" s="57"/>
      <c r="CHS45" s="57"/>
      <c r="CHT45" s="57"/>
      <c r="CHU45" s="57"/>
      <c r="CHV45" s="57"/>
      <c r="CHW45" s="57"/>
      <c r="CHX45" s="57"/>
      <c r="CHY45" s="57"/>
      <c r="CHZ45" s="57"/>
      <c r="CIA45" s="57"/>
      <c r="CIB45" s="57"/>
      <c r="CIC45" s="57"/>
      <c r="CID45" s="57"/>
      <c r="CIE45" s="57"/>
      <c r="CIF45" s="57"/>
      <c r="CIG45" s="57"/>
      <c r="CIH45" s="57"/>
      <c r="CII45" s="57"/>
      <c r="CIJ45" s="57"/>
      <c r="CIK45" s="57"/>
      <c r="CIL45" s="57"/>
      <c r="CIM45" s="57"/>
      <c r="CIN45" s="57"/>
      <c r="CIO45" s="57"/>
      <c r="CIP45" s="57"/>
      <c r="CIQ45" s="57"/>
      <c r="CIR45" s="57"/>
      <c r="CIS45" s="57"/>
      <c r="CIT45" s="57"/>
      <c r="CIU45" s="57"/>
      <c r="CIV45" s="57"/>
      <c r="CIW45" s="57"/>
      <c r="CIX45" s="57"/>
      <c r="CIY45" s="57"/>
      <c r="CIZ45" s="57"/>
      <c r="CJA45" s="57"/>
      <c r="CJB45" s="57"/>
      <c r="CJC45" s="57"/>
      <c r="CJD45" s="57"/>
      <c r="CJE45" s="57"/>
      <c r="CJF45" s="57"/>
      <c r="CJG45" s="57"/>
      <c r="CJH45" s="57"/>
      <c r="CJI45" s="57"/>
      <c r="CJJ45" s="57"/>
      <c r="CJK45" s="57"/>
      <c r="CJL45" s="57"/>
      <c r="CJM45" s="57"/>
      <c r="CJN45" s="57"/>
      <c r="CJO45" s="57"/>
      <c r="CJP45" s="57"/>
      <c r="CJQ45" s="57"/>
      <c r="CJR45" s="57"/>
      <c r="CJS45" s="57"/>
      <c r="CJT45" s="57"/>
      <c r="CJU45" s="57"/>
      <c r="CJV45" s="57"/>
      <c r="CJW45" s="57"/>
      <c r="CJX45" s="57"/>
      <c r="CJY45" s="57"/>
      <c r="CJZ45" s="57"/>
      <c r="CKA45" s="57"/>
      <c r="CKB45" s="57"/>
      <c r="CKC45" s="57"/>
      <c r="CKD45" s="57"/>
      <c r="CKE45" s="57"/>
      <c r="CKF45" s="57"/>
      <c r="CKG45" s="57"/>
      <c r="CKH45" s="57"/>
      <c r="CKI45" s="57"/>
      <c r="CKJ45" s="57"/>
      <c r="CKK45" s="57"/>
      <c r="CKL45" s="57"/>
      <c r="CKM45" s="57"/>
      <c r="CKN45" s="57"/>
      <c r="CKO45" s="57"/>
      <c r="CKP45" s="57"/>
      <c r="CKQ45" s="57"/>
      <c r="CKR45" s="57"/>
      <c r="CKS45" s="57"/>
      <c r="CKT45" s="57"/>
      <c r="CKU45" s="57"/>
      <c r="CKV45" s="57"/>
      <c r="CKW45" s="57"/>
      <c r="CKX45" s="57"/>
      <c r="CKY45" s="57"/>
      <c r="CKZ45" s="57"/>
      <c r="CLA45" s="57"/>
      <c r="CLB45" s="57"/>
      <c r="CLC45" s="57"/>
      <c r="CLD45" s="57"/>
      <c r="CLE45" s="57"/>
      <c r="CLF45" s="57"/>
      <c r="CLG45" s="57"/>
      <c r="CLH45" s="57"/>
      <c r="CLI45" s="57"/>
      <c r="CLJ45" s="57"/>
      <c r="CLK45" s="57"/>
      <c r="CLL45" s="57"/>
      <c r="CLM45" s="57"/>
      <c r="CLN45" s="57"/>
      <c r="CLO45" s="57"/>
      <c r="CLP45" s="57"/>
      <c r="CLQ45" s="57"/>
      <c r="CLR45" s="57"/>
      <c r="CLS45" s="57"/>
      <c r="CLT45" s="57"/>
      <c r="CLU45" s="57"/>
      <c r="CLV45" s="57"/>
      <c r="CLW45" s="57"/>
      <c r="CLX45" s="57"/>
      <c r="CLY45" s="57"/>
      <c r="CLZ45" s="57"/>
      <c r="CMA45" s="57"/>
      <c r="CMB45" s="57"/>
      <c r="CMC45" s="57"/>
      <c r="CMD45" s="57"/>
      <c r="CME45" s="57"/>
      <c r="CMF45" s="57"/>
      <c r="CMG45" s="57"/>
      <c r="CMH45" s="57"/>
      <c r="CMI45" s="57"/>
      <c r="CMJ45" s="57"/>
      <c r="CMK45" s="57"/>
      <c r="CML45" s="57"/>
      <c r="CMM45" s="57"/>
      <c r="CMN45" s="57"/>
      <c r="CMO45" s="57"/>
      <c r="CMP45" s="57"/>
      <c r="CMQ45" s="57"/>
      <c r="CMR45" s="57"/>
      <c r="CMS45" s="57"/>
      <c r="CMT45" s="57"/>
      <c r="CMU45" s="57"/>
      <c r="CMV45" s="57"/>
      <c r="CMW45" s="57"/>
      <c r="CMX45" s="57"/>
      <c r="CMY45" s="57"/>
      <c r="CMZ45" s="57"/>
      <c r="CNA45" s="57"/>
      <c r="CNB45" s="57"/>
      <c r="CNC45" s="57"/>
      <c r="CND45" s="57"/>
      <c r="CNE45" s="57"/>
      <c r="CNF45" s="57"/>
      <c r="CNG45" s="57"/>
      <c r="CNH45" s="57"/>
      <c r="CNI45" s="57"/>
      <c r="CNJ45" s="57"/>
      <c r="CNK45" s="57"/>
      <c r="CNL45" s="57"/>
      <c r="CNM45" s="57"/>
      <c r="CNN45" s="57"/>
      <c r="CNO45" s="57"/>
      <c r="CNP45" s="57"/>
      <c r="CNQ45" s="57"/>
      <c r="CNR45" s="57"/>
      <c r="CNS45" s="57"/>
      <c r="CNT45" s="57"/>
      <c r="CNU45" s="57"/>
      <c r="CNV45" s="57"/>
      <c r="CNW45" s="57"/>
      <c r="CNX45" s="57"/>
      <c r="CNY45" s="57"/>
      <c r="CNZ45" s="57"/>
      <c r="COA45" s="57"/>
      <c r="COB45" s="57"/>
      <c r="COC45" s="57"/>
      <c r="COD45" s="57"/>
      <c r="COE45" s="57"/>
      <c r="COF45" s="57"/>
      <c r="COG45" s="57"/>
      <c r="COH45" s="57"/>
      <c r="COI45" s="57"/>
      <c r="COJ45" s="57"/>
      <c r="COK45" s="57"/>
      <c r="COL45" s="57"/>
      <c r="COM45" s="57"/>
      <c r="CON45" s="57"/>
      <c r="COO45" s="57"/>
      <c r="COP45" s="57"/>
      <c r="COQ45" s="57"/>
      <c r="COR45" s="57"/>
      <c r="COS45" s="57"/>
      <c r="COT45" s="57"/>
      <c r="COU45" s="57"/>
      <c r="COV45" s="57"/>
      <c r="COW45" s="57"/>
      <c r="COX45" s="57"/>
      <c r="COY45" s="57"/>
      <c r="COZ45" s="57"/>
      <c r="CPA45" s="57"/>
      <c r="CPB45" s="57"/>
      <c r="CPC45" s="57"/>
      <c r="CPD45" s="57"/>
      <c r="CPE45" s="57"/>
      <c r="CPF45" s="57"/>
      <c r="CPG45" s="57"/>
      <c r="CPH45" s="57"/>
      <c r="CPI45" s="57"/>
      <c r="CPJ45" s="57"/>
      <c r="CPK45" s="57"/>
      <c r="CPL45" s="57"/>
      <c r="CPM45" s="57"/>
      <c r="CPN45" s="57"/>
      <c r="CPO45" s="57"/>
      <c r="CPP45" s="57"/>
      <c r="CPQ45" s="57"/>
      <c r="CPR45" s="57"/>
      <c r="CPS45" s="57"/>
      <c r="CPT45" s="57"/>
      <c r="CPU45" s="57"/>
      <c r="CPV45" s="57"/>
      <c r="CPW45" s="57"/>
      <c r="CPX45" s="57"/>
      <c r="CPY45" s="57"/>
      <c r="CPZ45" s="57"/>
      <c r="CQA45" s="57"/>
      <c r="CQB45" s="57"/>
      <c r="CQC45" s="57"/>
      <c r="CQD45" s="57"/>
      <c r="CQE45" s="57"/>
      <c r="CQF45" s="57"/>
      <c r="CQG45" s="57"/>
      <c r="CQH45" s="57"/>
      <c r="CQI45" s="57"/>
      <c r="CQJ45" s="57"/>
      <c r="CQK45" s="57"/>
      <c r="CQL45" s="57"/>
      <c r="CQM45" s="57"/>
      <c r="CQN45" s="57"/>
      <c r="CQO45" s="57"/>
      <c r="CQP45" s="57"/>
      <c r="CQQ45" s="57"/>
      <c r="CQR45" s="57"/>
      <c r="CQS45" s="57"/>
      <c r="CQT45" s="57"/>
      <c r="CQU45" s="57"/>
      <c r="CQV45" s="57"/>
      <c r="CQW45" s="57"/>
      <c r="CQX45" s="57"/>
      <c r="CQY45" s="57"/>
      <c r="CQZ45" s="57"/>
      <c r="CRA45" s="57"/>
      <c r="CRB45" s="57"/>
      <c r="CRC45" s="57"/>
      <c r="CRD45" s="57"/>
      <c r="CRE45" s="57"/>
      <c r="CRF45" s="57"/>
      <c r="CRG45" s="57"/>
      <c r="CRH45" s="57"/>
      <c r="CRI45" s="57"/>
      <c r="CRJ45" s="57"/>
      <c r="CRK45" s="57"/>
      <c r="CRL45" s="57"/>
      <c r="CRM45" s="57"/>
      <c r="CRN45" s="57"/>
      <c r="CRO45" s="57"/>
      <c r="CRP45" s="57"/>
      <c r="CRQ45" s="57"/>
      <c r="CRR45" s="57"/>
      <c r="CRS45" s="57"/>
      <c r="CRT45" s="57"/>
      <c r="CRU45" s="57"/>
      <c r="CRV45" s="57"/>
      <c r="CRW45" s="57"/>
      <c r="CRX45" s="57"/>
      <c r="CRY45" s="57"/>
      <c r="CRZ45" s="57"/>
      <c r="CSA45" s="57"/>
      <c r="CSB45" s="57"/>
      <c r="CSC45" s="57"/>
      <c r="CSD45" s="57"/>
      <c r="CSE45" s="57"/>
      <c r="CSF45" s="57"/>
      <c r="CSG45" s="57"/>
      <c r="CSH45" s="57"/>
      <c r="CSI45" s="57"/>
      <c r="CSJ45" s="57"/>
      <c r="CSK45" s="57"/>
      <c r="CSL45" s="57"/>
      <c r="CSM45" s="57"/>
      <c r="CSN45" s="57"/>
      <c r="CSO45" s="57"/>
      <c r="CSP45" s="57"/>
      <c r="CSQ45" s="57"/>
      <c r="CSR45" s="57"/>
      <c r="CSS45" s="57"/>
      <c r="CST45" s="57"/>
      <c r="CSU45" s="57"/>
      <c r="CSV45" s="57"/>
      <c r="CSW45" s="57"/>
      <c r="CSX45" s="57"/>
      <c r="CSY45" s="57"/>
      <c r="CSZ45" s="57"/>
      <c r="CTA45" s="57"/>
      <c r="CTB45" s="57"/>
      <c r="CTC45" s="57"/>
      <c r="CTD45" s="57"/>
      <c r="CTE45" s="57"/>
      <c r="CTF45" s="57"/>
      <c r="CTG45" s="57"/>
      <c r="CTH45" s="57"/>
      <c r="CTI45" s="57"/>
      <c r="CTJ45" s="57"/>
      <c r="CTK45" s="57"/>
      <c r="CTL45" s="57"/>
      <c r="CTM45" s="57"/>
      <c r="CTN45" s="57"/>
      <c r="CTO45" s="57"/>
      <c r="CTP45" s="57"/>
      <c r="CTQ45" s="57"/>
      <c r="CTR45" s="57"/>
      <c r="CTS45" s="57"/>
      <c r="CTT45" s="57"/>
      <c r="CTU45" s="57"/>
      <c r="CTV45" s="57"/>
      <c r="CTW45" s="57"/>
      <c r="CTX45" s="57"/>
      <c r="CTY45" s="57"/>
      <c r="CTZ45" s="57"/>
      <c r="CUA45" s="57"/>
      <c r="CUB45" s="57"/>
      <c r="CUC45" s="57"/>
      <c r="CUD45" s="57"/>
      <c r="CUE45" s="57"/>
      <c r="CUF45" s="57"/>
      <c r="CUG45" s="57"/>
      <c r="CUH45" s="57"/>
      <c r="CUI45" s="57"/>
      <c r="CUJ45" s="57"/>
      <c r="CUK45" s="57"/>
      <c r="CUL45" s="57"/>
      <c r="CUM45" s="57"/>
      <c r="CUN45" s="57"/>
      <c r="CUO45" s="57"/>
      <c r="CUP45" s="57"/>
      <c r="CUQ45" s="57"/>
      <c r="CUR45" s="57"/>
      <c r="CUS45" s="57"/>
      <c r="CUT45" s="57"/>
      <c r="CUU45" s="57"/>
      <c r="CUV45" s="57"/>
      <c r="CUW45" s="57"/>
      <c r="CUX45" s="57"/>
      <c r="CUY45" s="57"/>
      <c r="CUZ45" s="57"/>
      <c r="CVA45" s="57"/>
      <c r="CVB45" s="57"/>
      <c r="CVC45" s="57"/>
      <c r="CVD45" s="57"/>
      <c r="CVE45" s="57"/>
      <c r="CVF45" s="57"/>
      <c r="CVG45" s="57"/>
      <c r="CVH45" s="57"/>
      <c r="CVI45" s="57"/>
      <c r="CVJ45" s="57"/>
      <c r="CVK45" s="57"/>
      <c r="CVL45" s="57"/>
      <c r="CVM45" s="57"/>
      <c r="CVN45" s="57"/>
      <c r="CVO45" s="57"/>
      <c r="CVP45" s="57"/>
      <c r="CVQ45" s="57"/>
      <c r="CVR45" s="57"/>
      <c r="CVS45" s="57"/>
      <c r="CVT45" s="57"/>
      <c r="CVU45" s="57"/>
      <c r="CVV45" s="57"/>
      <c r="CVW45" s="57"/>
      <c r="CVX45" s="57"/>
      <c r="CVY45" s="57"/>
      <c r="CVZ45" s="57"/>
      <c r="CWA45" s="57"/>
      <c r="CWB45" s="57"/>
      <c r="CWC45" s="57"/>
      <c r="CWD45" s="57"/>
      <c r="CWE45" s="57"/>
      <c r="CWF45" s="57"/>
      <c r="CWG45" s="57"/>
      <c r="CWH45" s="57"/>
      <c r="CWI45" s="57"/>
      <c r="CWJ45" s="57"/>
      <c r="CWK45" s="57"/>
      <c r="CWL45" s="57"/>
      <c r="CWM45" s="57"/>
      <c r="CWN45" s="57"/>
      <c r="CWO45" s="57"/>
      <c r="CWP45" s="57"/>
      <c r="CWQ45" s="57"/>
      <c r="CWR45" s="57"/>
      <c r="CWS45" s="57"/>
      <c r="CWT45" s="57"/>
      <c r="CWU45" s="57"/>
      <c r="CWV45" s="57"/>
      <c r="CWW45" s="57"/>
      <c r="CWX45" s="57"/>
      <c r="CWY45" s="57"/>
      <c r="CWZ45" s="57"/>
      <c r="CXA45" s="57"/>
      <c r="CXB45" s="57"/>
      <c r="CXC45" s="57"/>
      <c r="CXD45" s="57"/>
      <c r="CXE45" s="57"/>
      <c r="CXF45" s="57"/>
      <c r="CXG45" s="57"/>
      <c r="CXH45" s="57"/>
      <c r="CXI45" s="57"/>
      <c r="CXJ45" s="57"/>
      <c r="CXK45" s="57"/>
      <c r="CXL45" s="57"/>
      <c r="CXM45" s="57"/>
      <c r="CXN45" s="57"/>
      <c r="CXO45" s="57"/>
      <c r="CXP45" s="57"/>
      <c r="CXQ45" s="57"/>
      <c r="CXR45" s="57"/>
      <c r="CXS45" s="57"/>
      <c r="CXT45" s="57"/>
      <c r="CXU45" s="57"/>
      <c r="CXV45" s="57"/>
      <c r="CXW45" s="57"/>
      <c r="CXX45" s="57"/>
      <c r="CXY45" s="57"/>
      <c r="CXZ45" s="57"/>
      <c r="CYA45" s="57"/>
      <c r="CYB45" s="57"/>
      <c r="CYC45" s="57"/>
      <c r="CYD45" s="57"/>
      <c r="CYE45" s="57"/>
      <c r="CYF45" s="57"/>
      <c r="CYG45" s="57"/>
      <c r="CYH45" s="57"/>
      <c r="CYI45" s="57"/>
      <c r="CYJ45" s="57"/>
      <c r="CYK45" s="57"/>
      <c r="CYL45" s="57"/>
      <c r="CYM45" s="57"/>
      <c r="CYN45" s="57"/>
      <c r="CYO45" s="57"/>
      <c r="CYP45" s="57"/>
      <c r="CYQ45" s="57"/>
      <c r="CYR45" s="57"/>
      <c r="CYS45" s="57"/>
      <c r="CYT45" s="57"/>
      <c r="CYU45" s="57"/>
      <c r="CYV45" s="57"/>
      <c r="CYW45" s="57"/>
      <c r="CYX45" s="57"/>
      <c r="CYY45" s="57"/>
      <c r="CYZ45" s="57"/>
      <c r="CZA45" s="57"/>
      <c r="CZB45" s="57"/>
      <c r="CZC45" s="57"/>
      <c r="CZD45" s="57"/>
      <c r="CZE45" s="57"/>
      <c r="CZF45" s="57"/>
      <c r="CZG45" s="57"/>
      <c r="CZH45" s="57"/>
      <c r="CZI45" s="57"/>
      <c r="CZJ45" s="57"/>
      <c r="CZK45" s="57"/>
      <c r="CZL45" s="57"/>
      <c r="CZM45" s="57"/>
      <c r="CZN45" s="57"/>
      <c r="CZO45" s="57"/>
      <c r="CZP45" s="57"/>
      <c r="CZQ45" s="57"/>
      <c r="CZR45" s="57"/>
      <c r="CZS45" s="57"/>
      <c r="CZT45" s="57"/>
      <c r="CZU45" s="57"/>
      <c r="CZV45" s="57"/>
      <c r="CZW45" s="57"/>
      <c r="CZX45" s="57"/>
      <c r="CZY45" s="57"/>
      <c r="CZZ45" s="57"/>
      <c r="DAA45" s="57"/>
      <c r="DAB45" s="57"/>
      <c r="DAC45" s="57"/>
      <c r="DAD45" s="57"/>
      <c r="DAE45" s="57"/>
      <c r="DAF45" s="57"/>
      <c r="DAG45" s="57"/>
      <c r="DAH45" s="57"/>
      <c r="DAI45" s="57"/>
      <c r="DAJ45" s="57"/>
      <c r="DAK45" s="57"/>
      <c r="DAL45" s="57"/>
      <c r="DAM45" s="57"/>
      <c r="DAN45" s="57"/>
      <c r="DAO45" s="57"/>
      <c r="DAP45" s="57"/>
      <c r="DAQ45" s="57"/>
      <c r="DAR45" s="57"/>
      <c r="DAS45" s="57"/>
      <c r="DAT45" s="57"/>
      <c r="DAU45" s="57"/>
      <c r="DAV45" s="57"/>
      <c r="DAW45" s="57"/>
      <c r="DAX45" s="57"/>
      <c r="DAY45" s="57"/>
      <c r="DAZ45" s="57"/>
      <c r="DBA45" s="57"/>
      <c r="DBB45" s="57"/>
      <c r="DBC45" s="57"/>
      <c r="DBD45" s="57"/>
      <c r="DBE45" s="57"/>
      <c r="DBF45" s="57"/>
      <c r="DBG45" s="57"/>
      <c r="DBH45" s="57"/>
      <c r="DBI45" s="57"/>
      <c r="DBJ45" s="57"/>
      <c r="DBK45" s="57"/>
      <c r="DBL45" s="57"/>
      <c r="DBM45" s="57"/>
      <c r="DBN45" s="57"/>
      <c r="DBO45" s="57"/>
      <c r="DBP45" s="57"/>
      <c r="DBQ45" s="57"/>
      <c r="DBR45" s="57"/>
      <c r="DBS45" s="57"/>
      <c r="DBT45" s="57"/>
      <c r="DBU45" s="57"/>
      <c r="DBV45" s="57"/>
      <c r="DBW45" s="57"/>
      <c r="DBX45" s="57"/>
      <c r="DBY45" s="57"/>
      <c r="DBZ45" s="57"/>
      <c r="DCA45" s="57"/>
      <c r="DCB45" s="57"/>
      <c r="DCC45" s="57"/>
      <c r="DCD45" s="57"/>
      <c r="DCE45" s="57"/>
      <c r="DCF45" s="57"/>
      <c r="DCG45" s="57"/>
      <c r="DCH45" s="57"/>
      <c r="DCI45" s="57"/>
      <c r="DCJ45" s="57"/>
      <c r="DCK45" s="57"/>
      <c r="DCL45" s="57"/>
      <c r="DCM45" s="57"/>
      <c r="DCN45" s="57"/>
      <c r="DCO45" s="57"/>
      <c r="DCP45" s="57"/>
      <c r="DCQ45" s="57"/>
      <c r="DCR45" s="57"/>
      <c r="DCS45" s="57"/>
      <c r="DCT45" s="57"/>
      <c r="DCU45" s="57"/>
      <c r="DCV45" s="57"/>
      <c r="DCW45" s="57"/>
      <c r="DCX45" s="57"/>
      <c r="DCY45" s="57"/>
      <c r="DCZ45" s="57"/>
      <c r="DDA45" s="57"/>
      <c r="DDB45" s="57"/>
      <c r="DDC45" s="57"/>
      <c r="DDD45" s="57"/>
      <c r="DDE45" s="57"/>
      <c r="DDF45" s="57"/>
      <c r="DDG45" s="57"/>
      <c r="DDH45" s="57"/>
      <c r="DDI45" s="57"/>
      <c r="DDJ45" s="57"/>
      <c r="DDK45" s="57"/>
      <c r="DDL45" s="57"/>
      <c r="DDM45" s="57"/>
      <c r="DDN45" s="57"/>
      <c r="DDO45" s="57"/>
      <c r="DDP45" s="57"/>
      <c r="DDQ45" s="57"/>
      <c r="DDR45" s="57"/>
      <c r="DDS45" s="57"/>
      <c r="DDT45" s="57"/>
      <c r="DDU45" s="57"/>
      <c r="DDV45" s="57"/>
      <c r="DDW45" s="57"/>
      <c r="DDX45" s="57"/>
      <c r="DDY45" s="57"/>
      <c r="DDZ45" s="57"/>
      <c r="DEA45" s="57"/>
      <c r="DEB45" s="57"/>
      <c r="DEC45" s="57"/>
      <c r="DED45" s="57"/>
      <c r="DEE45" s="57"/>
      <c r="DEF45" s="57"/>
      <c r="DEG45" s="57"/>
      <c r="DEH45" s="57"/>
      <c r="DEI45" s="57"/>
      <c r="DEJ45" s="57"/>
      <c r="DEK45" s="57"/>
      <c r="DEL45" s="57"/>
      <c r="DEM45" s="57"/>
      <c r="DEN45" s="57"/>
      <c r="DEO45" s="57"/>
      <c r="DEP45" s="57"/>
      <c r="DEQ45" s="57"/>
      <c r="DER45" s="57"/>
      <c r="DES45" s="57"/>
      <c r="DET45" s="57"/>
      <c r="DEU45" s="57"/>
      <c r="DEV45" s="57"/>
      <c r="DEW45" s="57"/>
      <c r="DEX45" s="57"/>
      <c r="DEY45" s="57"/>
      <c r="DEZ45" s="57"/>
      <c r="DFA45" s="57"/>
      <c r="DFB45" s="57"/>
      <c r="DFC45" s="57"/>
      <c r="DFD45" s="57"/>
      <c r="DFE45" s="57"/>
      <c r="DFF45" s="57"/>
      <c r="DFG45" s="57"/>
      <c r="DFH45" s="57"/>
      <c r="DFI45" s="57"/>
      <c r="DFJ45" s="57"/>
      <c r="DFK45" s="57"/>
      <c r="DFL45" s="57"/>
      <c r="DFM45" s="57"/>
      <c r="DFN45" s="57"/>
      <c r="DFO45" s="57"/>
      <c r="DFP45" s="57"/>
      <c r="DFQ45" s="57"/>
      <c r="DFR45" s="57"/>
      <c r="DFS45" s="57"/>
      <c r="DFT45" s="57"/>
      <c r="DFU45" s="57"/>
      <c r="DFV45" s="57"/>
      <c r="DFW45" s="57"/>
      <c r="DFX45" s="57"/>
      <c r="DFY45" s="57"/>
      <c r="DFZ45" s="57"/>
      <c r="DGA45" s="57"/>
      <c r="DGB45" s="57"/>
      <c r="DGC45" s="57"/>
      <c r="DGD45" s="57"/>
      <c r="DGE45" s="57"/>
      <c r="DGF45" s="57"/>
      <c r="DGG45" s="57"/>
      <c r="DGH45" s="57"/>
      <c r="DGI45" s="57"/>
      <c r="DGJ45" s="57"/>
      <c r="DGK45" s="57"/>
      <c r="DGL45" s="57"/>
      <c r="DGM45" s="57"/>
      <c r="DGN45" s="57"/>
      <c r="DGO45" s="57"/>
      <c r="DGP45" s="57"/>
      <c r="DGQ45" s="57"/>
      <c r="DGR45" s="57"/>
      <c r="DGS45" s="57"/>
      <c r="DGT45" s="57"/>
      <c r="DGU45" s="57"/>
      <c r="DGV45" s="57"/>
      <c r="DGW45" s="57"/>
      <c r="DGX45" s="57"/>
      <c r="DGY45" s="57"/>
      <c r="DGZ45" s="57"/>
      <c r="DHA45" s="57"/>
      <c r="DHB45" s="57"/>
      <c r="DHC45" s="57"/>
      <c r="DHD45" s="57"/>
      <c r="DHE45" s="57"/>
      <c r="DHF45" s="57"/>
      <c r="DHG45" s="57"/>
      <c r="DHH45" s="57"/>
      <c r="DHI45" s="57"/>
      <c r="DHJ45" s="57"/>
      <c r="DHK45" s="57"/>
      <c r="DHL45" s="57"/>
      <c r="DHM45" s="57"/>
      <c r="DHN45" s="57"/>
      <c r="DHO45" s="57"/>
      <c r="DHP45" s="57"/>
      <c r="DHQ45" s="57"/>
      <c r="DHR45" s="57"/>
      <c r="DHS45" s="57"/>
      <c r="DHT45" s="57"/>
      <c r="DHU45" s="57"/>
      <c r="DHV45" s="57"/>
      <c r="DHW45" s="57"/>
      <c r="DHX45" s="57"/>
      <c r="DHY45" s="57"/>
      <c r="DHZ45" s="57"/>
      <c r="DIA45" s="57"/>
      <c r="DIB45" s="57"/>
      <c r="DIC45" s="57"/>
      <c r="DID45" s="57"/>
      <c r="DIE45" s="57"/>
      <c r="DIF45" s="57"/>
      <c r="DIG45" s="57"/>
      <c r="DIH45" s="57"/>
      <c r="DII45" s="57"/>
      <c r="DIJ45" s="57"/>
      <c r="DIK45" s="57"/>
      <c r="DIL45" s="57"/>
      <c r="DIM45" s="57"/>
      <c r="DIN45" s="57"/>
      <c r="DIO45" s="57"/>
      <c r="DIP45" s="57"/>
      <c r="DIQ45" s="57"/>
      <c r="DIR45" s="57"/>
      <c r="DIS45" s="57"/>
      <c r="DIT45" s="57"/>
      <c r="DIU45" s="57"/>
      <c r="DIV45" s="57"/>
      <c r="DIW45" s="57"/>
      <c r="DIX45" s="57"/>
      <c r="DIY45" s="57"/>
      <c r="DIZ45" s="57"/>
      <c r="DJA45" s="57"/>
      <c r="DJB45" s="57"/>
      <c r="DJC45" s="57"/>
      <c r="DJD45" s="57"/>
      <c r="DJE45" s="57"/>
      <c r="DJF45" s="57"/>
      <c r="DJG45" s="57"/>
      <c r="DJH45" s="57"/>
      <c r="DJI45" s="57"/>
      <c r="DJJ45" s="57"/>
      <c r="DJK45" s="57"/>
      <c r="DJL45" s="57"/>
      <c r="DJM45" s="57"/>
      <c r="DJN45" s="57"/>
      <c r="DJO45" s="57"/>
      <c r="DJP45" s="57"/>
      <c r="DJQ45" s="57"/>
      <c r="DJR45" s="57"/>
      <c r="DJS45" s="57"/>
      <c r="DJT45" s="57"/>
      <c r="DJU45" s="57"/>
      <c r="DJV45" s="57"/>
      <c r="DJW45" s="57"/>
      <c r="DJX45" s="57"/>
      <c r="DJY45" s="57"/>
      <c r="DJZ45" s="57"/>
      <c r="DKA45" s="57"/>
      <c r="DKB45" s="57"/>
      <c r="DKC45" s="57"/>
      <c r="DKD45" s="57"/>
      <c r="DKE45" s="57"/>
      <c r="DKF45" s="57"/>
      <c r="DKG45" s="57"/>
      <c r="DKH45" s="57"/>
      <c r="DKI45" s="57"/>
      <c r="DKJ45" s="57"/>
      <c r="DKK45" s="57"/>
      <c r="DKL45" s="57"/>
      <c r="DKM45" s="57"/>
      <c r="DKN45" s="57"/>
      <c r="DKO45" s="57"/>
      <c r="DKP45" s="57"/>
      <c r="DKQ45" s="57"/>
      <c r="DKR45" s="57"/>
      <c r="DKS45" s="57"/>
      <c r="DKT45" s="57"/>
      <c r="DKU45" s="57"/>
      <c r="DKV45" s="57"/>
      <c r="DKW45" s="57"/>
      <c r="DKX45" s="57"/>
      <c r="DKY45" s="57"/>
      <c r="DKZ45" s="57"/>
      <c r="DLA45" s="57"/>
      <c r="DLB45" s="57"/>
      <c r="DLC45" s="57"/>
      <c r="DLD45" s="57"/>
      <c r="DLE45" s="57"/>
      <c r="DLF45" s="57"/>
      <c r="DLG45" s="57"/>
      <c r="DLH45" s="57"/>
      <c r="DLI45" s="57"/>
      <c r="DLJ45" s="57"/>
      <c r="DLK45" s="57"/>
      <c r="DLL45" s="57"/>
      <c r="DLM45" s="57"/>
      <c r="DLN45" s="57"/>
      <c r="DLO45" s="57"/>
      <c r="DLP45" s="57"/>
      <c r="DLQ45" s="57"/>
      <c r="DLR45" s="57"/>
      <c r="DLS45" s="57"/>
      <c r="DLT45" s="57"/>
      <c r="DLU45" s="57"/>
      <c r="DLV45" s="57"/>
      <c r="DLW45" s="57"/>
      <c r="DLX45" s="57"/>
      <c r="DLY45" s="57"/>
      <c r="DLZ45" s="57"/>
      <c r="DMA45" s="57"/>
      <c r="DMB45" s="57"/>
      <c r="DMC45" s="57"/>
      <c r="DMD45" s="57"/>
      <c r="DME45" s="57"/>
      <c r="DMF45" s="57"/>
      <c r="DMG45" s="57"/>
      <c r="DMH45" s="57"/>
      <c r="DMI45" s="57"/>
      <c r="DMJ45" s="57"/>
      <c r="DMK45" s="57"/>
      <c r="DML45" s="57"/>
      <c r="DMM45" s="57"/>
      <c r="DMN45" s="57"/>
      <c r="DMO45" s="57"/>
      <c r="DMP45" s="57"/>
      <c r="DMQ45" s="57"/>
      <c r="DMR45" s="57"/>
      <c r="DMS45" s="57"/>
      <c r="DMT45" s="57"/>
      <c r="DMU45" s="57"/>
      <c r="DMV45" s="57"/>
      <c r="DMW45" s="57"/>
      <c r="DMX45" s="57"/>
      <c r="DMY45" s="57"/>
      <c r="DMZ45" s="57"/>
      <c r="DNA45" s="57"/>
      <c r="DNB45" s="57"/>
      <c r="DNC45" s="57"/>
      <c r="DND45" s="57"/>
      <c r="DNE45" s="57"/>
      <c r="DNF45" s="57"/>
      <c r="DNG45" s="57"/>
      <c r="DNH45" s="57"/>
      <c r="DNI45" s="57"/>
      <c r="DNJ45" s="57"/>
      <c r="DNK45" s="57"/>
      <c r="DNL45" s="57"/>
      <c r="DNM45" s="57"/>
      <c r="DNN45" s="57"/>
      <c r="DNO45" s="57"/>
      <c r="DNP45" s="57"/>
      <c r="DNQ45" s="57"/>
      <c r="DNR45" s="57"/>
      <c r="DNS45" s="57"/>
      <c r="DNT45" s="57"/>
      <c r="DNU45" s="57"/>
      <c r="DNV45" s="57"/>
      <c r="DNW45" s="57"/>
      <c r="DNX45" s="57"/>
      <c r="DNY45" s="57"/>
      <c r="DNZ45" s="57"/>
      <c r="DOA45" s="57"/>
      <c r="DOB45" s="57"/>
      <c r="DOC45" s="57"/>
      <c r="DOD45" s="57"/>
      <c r="DOE45" s="57"/>
      <c r="DOF45" s="57"/>
      <c r="DOG45" s="57"/>
      <c r="DOH45" s="57"/>
      <c r="DOI45" s="57"/>
      <c r="DOJ45" s="57"/>
      <c r="DOK45" s="57"/>
      <c r="DOL45" s="57"/>
      <c r="DOM45" s="57"/>
      <c r="DON45" s="57"/>
      <c r="DOO45" s="57"/>
      <c r="DOP45" s="57"/>
      <c r="DOQ45" s="57"/>
      <c r="DOR45" s="57"/>
      <c r="DOS45" s="57"/>
      <c r="DOT45" s="57"/>
      <c r="DOU45" s="57"/>
      <c r="DOV45" s="57"/>
      <c r="DOW45" s="57"/>
      <c r="DOX45" s="57"/>
      <c r="DOY45" s="57"/>
      <c r="DOZ45" s="57"/>
      <c r="DPA45" s="57"/>
      <c r="DPB45" s="57"/>
      <c r="DPC45" s="57"/>
      <c r="DPD45" s="57"/>
      <c r="DPE45" s="57"/>
      <c r="DPF45" s="57"/>
      <c r="DPG45" s="57"/>
      <c r="DPH45" s="57"/>
      <c r="DPI45" s="57"/>
      <c r="DPJ45" s="57"/>
      <c r="DPK45" s="57"/>
      <c r="DPL45" s="57"/>
      <c r="DPM45" s="57"/>
      <c r="DPN45" s="57"/>
      <c r="DPO45" s="57"/>
      <c r="DPP45" s="57"/>
      <c r="DPQ45" s="57"/>
      <c r="DPR45" s="57"/>
      <c r="DPS45" s="57"/>
      <c r="DPT45" s="57"/>
      <c r="DPU45" s="57"/>
      <c r="DPV45" s="57"/>
      <c r="DPW45" s="57"/>
      <c r="DPX45" s="57"/>
      <c r="DPY45" s="57"/>
      <c r="DPZ45" s="57"/>
      <c r="DQA45" s="57"/>
      <c r="DQB45" s="57"/>
      <c r="DQC45" s="57"/>
      <c r="DQD45" s="57"/>
      <c r="DQE45" s="57"/>
      <c r="DQF45" s="57"/>
      <c r="DQG45" s="57"/>
      <c r="DQH45" s="57"/>
      <c r="DQI45" s="57"/>
      <c r="DQJ45" s="57"/>
      <c r="DQK45" s="57"/>
      <c r="DQL45" s="57"/>
      <c r="DQM45" s="57"/>
      <c r="DQN45" s="57"/>
      <c r="DQO45" s="57"/>
      <c r="DQP45" s="57"/>
      <c r="DQQ45" s="57"/>
      <c r="DQR45" s="57"/>
      <c r="DQS45" s="57"/>
      <c r="DQT45" s="57"/>
      <c r="DQU45" s="57"/>
      <c r="DQV45" s="57"/>
      <c r="DQW45" s="57"/>
      <c r="DQX45" s="57"/>
      <c r="DQY45" s="57"/>
      <c r="DQZ45" s="57"/>
      <c r="DRA45" s="57"/>
      <c r="DRB45" s="57"/>
      <c r="DRC45" s="57"/>
      <c r="DRD45" s="57"/>
      <c r="DRE45" s="57"/>
      <c r="DRF45" s="57"/>
      <c r="DRG45" s="57"/>
      <c r="DRH45" s="57"/>
      <c r="DRI45" s="57"/>
      <c r="DRJ45" s="57"/>
      <c r="DRK45" s="57"/>
      <c r="DRL45" s="57"/>
      <c r="DRM45" s="57"/>
      <c r="DRN45" s="57"/>
      <c r="DRO45" s="57"/>
      <c r="DRP45" s="57"/>
      <c r="DRQ45" s="57"/>
      <c r="DRR45" s="57"/>
      <c r="DRS45" s="57"/>
      <c r="DRT45" s="57"/>
      <c r="DRU45" s="57"/>
      <c r="DRV45" s="57"/>
      <c r="DRW45" s="57"/>
      <c r="DRX45" s="57"/>
      <c r="DRY45" s="57"/>
      <c r="DRZ45" s="57"/>
      <c r="DSA45" s="57"/>
      <c r="DSB45" s="57"/>
      <c r="DSC45" s="57"/>
      <c r="DSD45" s="57"/>
      <c r="DSE45" s="57"/>
      <c r="DSF45" s="57"/>
      <c r="DSG45" s="57"/>
      <c r="DSH45" s="57"/>
      <c r="DSI45" s="57"/>
      <c r="DSJ45" s="57"/>
      <c r="DSK45" s="57"/>
      <c r="DSL45" s="57"/>
      <c r="DSM45" s="57"/>
      <c r="DSN45" s="57"/>
      <c r="DSO45" s="57"/>
      <c r="DSP45" s="57"/>
      <c r="DSQ45" s="57"/>
      <c r="DSR45" s="57"/>
      <c r="DSS45" s="57"/>
      <c r="DST45" s="57"/>
      <c r="DSU45" s="57"/>
      <c r="DSV45" s="57"/>
      <c r="DSW45" s="57"/>
      <c r="DSX45" s="57"/>
      <c r="DSY45" s="57"/>
      <c r="DSZ45" s="57"/>
      <c r="DTA45" s="57"/>
      <c r="DTB45" s="57"/>
      <c r="DTC45" s="57"/>
      <c r="DTD45" s="57"/>
      <c r="DTE45" s="57"/>
      <c r="DTF45" s="57"/>
      <c r="DTG45" s="57"/>
      <c r="DTH45" s="57"/>
      <c r="DTI45" s="57"/>
      <c r="DTJ45" s="57"/>
      <c r="DTK45" s="57"/>
      <c r="DTL45" s="57"/>
      <c r="DTM45" s="57"/>
      <c r="DTN45" s="57"/>
      <c r="DTO45" s="57"/>
      <c r="DTP45" s="57"/>
      <c r="DTQ45" s="57"/>
      <c r="DTR45" s="57"/>
      <c r="DTS45" s="57"/>
      <c r="DTT45" s="57"/>
      <c r="DTU45" s="57"/>
      <c r="DTV45" s="57"/>
      <c r="DTW45" s="57"/>
      <c r="DTX45" s="57"/>
      <c r="DTY45" s="57"/>
      <c r="DTZ45" s="57"/>
      <c r="DUA45" s="57"/>
      <c r="DUB45" s="57"/>
      <c r="DUC45" s="57"/>
      <c r="DUD45" s="57"/>
      <c r="DUE45" s="57"/>
      <c r="DUF45" s="57"/>
      <c r="DUG45" s="57"/>
      <c r="DUH45" s="57"/>
      <c r="DUI45" s="57"/>
      <c r="DUJ45" s="57"/>
      <c r="DUK45" s="57"/>
      <c r="DUL45" s="57"/>
      <c r="DUM45" s="57"/>
      <c r="DUN45" s="57"/>
      <c r="DUO45" s="57"/>
      <c r="DUP45" s="57"/>
      <c r="DUQ45" s="57"/>
      <c r="DUR45" s="57"/>
      <c r="DUS45" s="57"/>
      <c r="DUT45" s="57"/>
      <c r="DUU45" s="57"/>
      <c r="DUV45" s="57"/>
      <c r="DUW45" s="57"/>
      <c r="DUX45" s="57"/>
      <c r="DUY45" s="57"/>
      <c r="DUZ45" s="57"/>
      <c r="DVA45" s="57"/>
      <c r="DVB45" s="57"/>
      <c r="DVC45" s="57"/>
      <c r="DVD45" s="57"/>
      <c r="DVE45" s="57"/>
      <c r="DVF45" s="57"/>
      <c r="DVG45" s="57"/>
      <c r="DVH45" s="57"/>
      <c r="DVI45" s="57"/>
      <c r="DVJ45" s="57"/>
      <c r="DVK45" s="57"/>
      <c r="DVL45" s="57"/>
      <c r="DVM45" s="57"/>
      <c r="DVN45" s="57"/>
      <c r="DVO45" s="57"/>
      <c r="DVP45" s="57"/>
      <c r="DVQ45" s="57"/>
      <c r="DVR45" s="57"/>
      <c r="DVS45" s="57"/>
      <c r="DVT45" s="57"/>
      <c r="DVU45" s="57"/>
      <c r="DVV45" s="57"/>
      <c r="DVW45" s="57"/>
      <c r="DVX45" s="57"/>
      <c r="DVY45" s="57"/>
      <c r="DVZ45" s="57"/>
      <c r="DWA45" s="57"/>
      <c r="DWB45" s="57"/>
      <c r="DWC45" s="57"/>
      <c r="DWD45" s="57"/>
      <c r="DWE45" s="57"/>
      <c r="DWF45" s="57"/>
      <c r="DWG45" s="57"/>
      <c r="DWH45" s="57"/>
      <c r="DWI45" s="57"/>
      <c r="DWJ45" s="57"/>
      <c r="DWK45" s="57"/>
      <c r="DWL45" s="57"/>
      <c r="DWM45" s="57"/>
      <c r="DWN45" s="57"/>
      <c r="DWO45" s="57"/>
      <c r="DWP45" s="57"/>
      <c r="DWQ45" s="57"/>
      <c r="DWR45" s="57"/>
      <c r="DWS45" s="57"/>
      <c r="DWT45" s="57"/>
      <c r="DWU45" s="57"/>
      <c r="DWV45" s="57"/>
      <c r="DWW45" s="57"/>
      <c r="DWX45" s="57"/>
      <c r="DWY45" s="57"/>
      <c r="DWZ45" s="57"/>
      <c r="DXA45" s="57"/>
      <c r="DXB45" s="57"/>
      <c r="DXC45" s="57"/>
      <c r="DXD45" s="57"/>
      <c r="DXE45" s="57"/>
      <c r="DXF45" s="57"/>
      <c r="DXG45" s="57"/>
      <c r="DXH45" s="57"/>
      <c r="DXI45" s="57"/>
      <c r="DXJ45" s="57"/>
      <c r="DXK45" s="57"/>
      <c r="DXL45" s="57"/>
      <c r="DXM45" s="57"/>
      <c r="DXN45" s="57"/>
      <c r="DXO45" s="57"/>
      <c r="DXP45" s="57"/>
      <c r="DXQ45" s="57"/>
      <c r="DXR45" s="57"/>
      <c r="DXS45" s="57"/>
      <c r="DXT45" s="57"/>
      <c r="DXU45" s="57"/>
      <c r="DXV45" s="57"/>
      <c r="DXW45" s="57"/>
      <c r="DXX45" s="57"/>
      <c r="DXY45" s="57"/>
      <c r="DXZ45" s="57"/>
      <c r="DYA45" s="57"/>
      <c r="DYB45" s="57"/>
      <c r="DYC45" s="57"/>
      <c r="DYD45" s="57"/>
      <c r="DYE45" s="57"/>
      <c r="DYF45" s="57"/>
      <c r="DYG45" s="57"/>
      <c r="DYH45" s="57"/>
      <c r="DYI45" s="57"/>
      <c r="DYJ45" s="57"/>
      <c r="DYK45" s="57"/>
      <c r="DYL45" s="57"/>
      <c r="DYM45" s="57"/>
      <c r="DYN45" s="57"/>
      <c r="DYO45" s="57"/>
      <c r="DYP45" s="57"/>
      <c r="DYQ45" s="57"/>
      <c r="DYR45" s="57"/>
      <c r="DYS45" s="57"/>
      <c r="DYT45" s="57"/>
      <c r="DYU45" s="57"/>
      <c r="DYV45" s="57"/>
      <c r="DYW45" s="57"/>
      <c r="DYX45" s="57"/>
      <c r="DYY45" s="57"/>
      <c r="DYZ45" s="57"/>
      <c r="DZA45" s="57"/>
      <c r="DZB45" s="57"/>
      <c r="DZC45" s="57"/>
      <c r="DZD45" s="57"/>
      <c r="DZE45" s="57"/>
      <c r="DZF45" s="57"/>
      <c r="DZG45" s="57"/>
      <c r="DZH45" s="57"/>
      <c r="DZI45" s="57"/>
      <c r="DZJ45" s="57"/>
      <c r="DZK45" s="57"/>
      <c r="DZL45" s="57"/>
      <c r="DZM45" s="57"/>
      <c r="DZN45" s="57"/>
      <c r="DZO45" s="57"/>
      <c r="DZP45" s="57"/>
      <c r="DZQ45" s="57"/>
      <c r="DZR45" s="57"/>
      <c r="DZS45" s="57"/>
      <c r="DZT45" s="57"/>
      <c r="DZU45" s="57"/>
      <c r="DZV45" s="57"/>
      <c r="DZW45" s="57"/>
      <c r="DZX45" s="57"/>
      <c r="DZY45" s="57"/>
      <c r="DZZ45" s="57"/>
      <c r="EAA45" s="57"/>
      <c r="EAB45" s="57"/>
      <c r="EAC45" s="57"/>
      <c r="EAD45" s="57"/>
      <c r="EAE45" s="57"/>
      <c r="EAF45" s="57"/>
      <c r="EAG45" s="57"/>
      <c r="EAH45" s="57"/>
      <c r="EAI45" s="57"/>
      <c r="EAJ45" s="57"/>
      <c r="EAK45" s="57"/>
      <c r="EAL45" s="57"/>
      <c r="EAM45" s="57"/>
      <c r="EAN45" s="57"/>
      <c r="EAO45" s="57"/>
      <c r="EAP45" s="57"/>
      <c r="EAQ45" s="57"/>
      <c r="EAR45" s="57"/>
      <c r="EAS45" s="57"/>
      <c r="EAT45" s="57"/>
      <c r="EAU45" s="57"/>
      <c r="EAV45" s="57"/>
      <c r="EAW45" s="57"/>
      <c r="EAX45" s="57"/>
      <c r="EAY45" s="57"/>
      <c r="EAZ45" s="57"/>
      <c r="EBA45" s="57"/>
      <c r="EBB45" s="57"/>
      <c r="EBC45" s="57"/>
      <c r="EBD45" s="57"/>
      <c r="EBE45" s="57"/>
      <c r="EBF45" s="57"/>
      <c r="EBG45" s="57"/>
      <c r="EBH45" s="57"/>
      <c r="EBI45" s="57"/>
      <c r="EBJ45" s="57"/>
      <c r="EBK45" s="57"/>
      <c r="EBL45" s="57"/>
      <c r="EBM45" s="57"/>
      <c r="EBN45" s="57"/>
      <c r="EBO45" s="57"/>
      <c r="EBP45" s="57"/>
      <c r="EBQ45" s="57"/>
      <c r="EBR45" s="57"/>
      <c r="EBS45" s="57"/>
      <c r="EBT45" s="57"/>
      <c r="EBU45" s="57"/>
      <c r="EBV45" s="57"/>
      <c r="EBW45" s="57"/>
      <c r="EBX45" s="57"/>
      <c r="EBY45" s="57"/>
      <c r="EBZ45" s="57"/>
      <c r="ECA45" s="57"/>
      <c r="ECB45" s="57"/>
      <c r="ECC45" s="57"/>
      <c r="ECD45" s="57"/>
      <c r="ECE45" s="57"/>
      <c r="ECF45" s="57"/>
      <c r="ECG45" s="57"/>
      <c r="ECH45" s="57"/>
      <c r="ECI45" s="57"/>
      <c r="ECJ45" s="57"/>
      <c r="ECK45" s="57"/>
      <c r="ECL45" s="57"/>
      <c r="ECM45" s="57"/>
      <c r="ECN45" s="57"/>
      <c r="ECO45" s="57"/>
      <c r="ECP45" s="57"/>
      <c r="ECQ45" s="57"/>
      <c r="ECR45" s="57"/>
      <c r="ECS45" s="57"/>
      <c r="ECT45" s="57"/>
      <c r="ECU45" s="57"/>
      <c r="ECV45" s="57"/>
      <c r="ECW45" s="57"/>
      <c r="ECX45" s="57"/>
      <c r="ECY45" s="57"/>
      <c r="ECZ45" s="57"/>
      <c r="EDA45" s="57"/>
      <c r="EDB45" s="57"/>
      <c r="EDC45" s="57"/>
      <c r="EDD45" s="57"/>
      <c r="EDE45" s="57"/>
      <c r="EDF45" s="57"/>
      <c r="EDG45" s="57"/>
      <c r="EDH45" s="57"/>
      <c r="EDI45" s="57"/>
      <c r="EDJ45" s="57"/>
      <c r="EDK45" s="57"/>
      <c r="EDL45" s="57"/>
      <c r="EDM45" s="57"/>
      <c r="EDN45" s="57"/>
      <c r="EDO45" s="57"/>
      <c r="EDP45" s="57"/>
      <c r="EDQ45" s="57"/>
      <c r="EDR45" s="57"/>
      <c r="EDS45" s="57"/>
      <c r="EDT45" s="57"/>
      <c r="EDU45" s="57"/>
      <c r="EDV45" s="57"/>
      <c r="EDW45" s="57"/>
      <c r="EDX45" s="57"/>
      <c r="EDY45" s="57"/>
      <c r="EDZ45" s="57"/>
      <c r="EEA45" s="57"/>
      <c r="EEB45" s="57"/>
      <c r="EEC45" s="57"/>
      <c r="EED45" s="57"/>
      <c r="EEE45" s="57"/>
      <c r="EEF45" s="57"/>
      <c r="EEG45" s="57"/>
      <c r="EEH45" s="57"/>
      <c r="EEI45" s="57"/>
      <c r="EEJ45" s="57"/>
      <c r="EEK45" s="57"/>
      <c r="EEL45" s="57"/>
      <c r="EEM45" s="57"/>
      <c r="EEN45" s="57"/>
      <c r="EEO45" s="57"/>
      <c r="EEP45" s="57"/>
      <c r="EEQ45" s="57"/>
      <c r="EER45" s="57"/>
      <c r="EES45" s="57"/>
      <c r="EET45" s="57"/>
      <c r="EEU45" s="57"/>
      <c r="EEV45" s="57"/>
      <c r="EEW45" s="57"/>
      <c r="EEX45" s="57"/>
      <c r="EEY45" s="57"/>
      <c r="EEZ45" s="57"/>
      <c r="EFA45" s="57"/>
      <c r="EFB45" s="57"/>
      <c r="EFC45" s="57"/>
      <c r="EFD45" s="57"/>
      <c r="EFE45" s="57"/>
      <c r="EFF45" s="57"/>
      <c r="EFG45" s="57"/>
      <c r="EFH45" s="57"/>
      <c r="EFI45" s="57"/>
      <c r="EFJ45" s="57"/>
      <c r="EFK45" s="57"/>
      <c r="EFL45" s="57"/>
      <c r="EFM45" s="57"/>
      <c r="EFN45" s="57"/>
      <c r="EFO45" s="57"/>
      <c r="EFP45" s="57"/>
      <c r="EFQ45" s="57"/>
      <c r="EFR45" s="57"/>
      <c r="EFS45" s="57"/>
      <c r="EFT45" s="57"/>
      <c r="EFU45" s="57"/>
      <c r="EFV45" s="57"/>
      <c r="EFW45" s="57"/>
      <c r="EFX45" s="57"/>
      <c r="EFY45" s="57"/>
      <c r="EFZ45" s="57"/>
      <c r="EGA45" s="57"/>
      <c r="EGB45" s="57"/>
      <c r="EGC45" s="57"/>
      <c r="EGD45" s="57"/>
      <c r="EGE45" s="57"/>
      <c r="EGF45" s="57"/>
      <c r="EGG45" s="57"/>
      <c r="EGH45" s="57"/>
      <c r="EGI45" s="57"/>
      <c r="EGJ45" s="57"/>
      <c r="EGK45" s="57"/>
      <c r="EGL45" s="57"/>
      <c r="EGM45" s="57"/>
      <c r="EGN45" s="57"/>
      <c r="EGO45" s="57"/>
      <c r="EGP45" s="57"/>
      <c r="EGQ45" s="57"/>
      <c r="EGR45" s="57"/>
      <c r="EGS45" s="57"/>
      <c r="EGT45" s="57"/>
      <c r="EGU45" s="57"/>
      <c r="EGV45" s="57"/>
      <c r="EGW45" s="57"/>
      <c r="EGX45" s="57"/>
      <c r="EGY45" s="57"/>
      <c r="EGZ45" s="57"/>
      <c r="EHA45" s="57"/>
      <c r="EHB45" s="57"/>
      <c r="EHC45" s="57"/>
      <c r="EHD45" s="57"/>
      <c r="EHE45" s="57"/>
      <c r="EHF45" s="57"/>
      <c r="EHG45" s="57"/>
      <c r="EHH45" s="57"/>
      <c r="EHI45" s="57"/>
      <c r="EHJ45" s="57"/>
      <c r="EHK45" s="57"/>
      <c r="EHL45" s="57"/>
      <c r="EHM45" s="57"/>
      <c r="EHN45" s="57"/>
      <c r="EHO45" s="57"/>
      <c r="EHP45" s="57"/>
      <c r="EHQ45" s="57"/>
      <c r="EHR45" s="57"/>
      <c r="EHS45" s="57"/>
      <c r="EHT45" s="57"/>
      <c r="EHU45" s="57"/>
      <c r="EHV45" s="57"/>
      <c r="EHW45" s="57"/>
      <c r="EHX45" s="57"/>
      <c r="EHY45" s="57"/>
      <c r="EHZ45" s="57"/>
      <c r="EIA45" s="57"/>
      <c r="EIB45" s="57"/>
      <c r="EIC45" s="57"/>
      <c r="EID45" s="57"/>
      <c r="EIE45" s="57"/>
      <c r="EIF45" s="57"/>
      <c r="EIG45" s="57"/>
      <c r="EIH45" s="57"/>
      <c r="EII45" s="57"/>
      <c r="EIJ45" s="57"/>
      <c r="EIK45" s="57"/>
      <c r="EIL45" s="57"/>
      <c r="EIM45" s="57"/>
      <c r="EIN45" s="57"/>
      <c r="EIO45" s="57"/>
      <c r="EIP45" s="57"/>
      <c r="EIQ45" s="57"/>
      <c r="EIR45" s="57"/>
      <c r="EIS45" s="57"/>
      <c r="EIT45" s="57"/>
      <c r="EIU45" s="57"/>
      <c r="EIV45" s="57"/>
      <c r="EIW45" s="57"/>
      <c r="EIX45" s="57"/>
      <c r="EIY45" s="57"/>
      <c r="EIZ45" s="57"/>
      <c r="EJA45" s="57"/>
      <c r="EJB45" s="57"/>
      <c r="EJC45" s="57"/>
      <c r="EJD45" s="57"/>
      <c r="EJE45" s="57"/>
      <c r="EJF45" s="57"/>
      <c r="EJG45" s="57"/>
      <c r="EJH45" s="57"/>
      <c r="EJI45" s="57"/>
      <c r="EJJ45" s="57"/>
      <c r="EJK45" s="57"/>
      <c r="EJL45" s="57"/>
      <c r="EJM45" s="57"/>
      <c r="EJN45" s="57"/>
      <c r="EJO45" s="57"/>
      <c r="EJP45" s="57"/>
      <c r="EJQ45" s="57"/>
      <c r="EJR45" s="57"/>
      <c r="EJS45" s="57"/>
      <c r="EJT45" s="57"/>
      <c r="EJU45" s="57"/>
      <c r="EJV45" s="57"/>
      <c r="EJW45" s="57"/>
      <c r="EJX45" s="57"/>
      <c r="EJY45" s="57"/>
      <c r="EJZ45" s="57"/>
      <c r="EKA45" s="57"/>
      <c r="EKB45" s="57"/>
      <c r="EKC45" s="57"/>
      <c r="EKD45" s="57"/>
      <c r="EKE45" s="57"/>
      <c r="EKF45" s="57"/>
      <c r="EKG45" s="57"/>
      <c r="EKH45" s="57"/>
      <c r="EKI45" s="57"/>
      <c r="EKJ45" s="57"/>
      <c r="EKK45" s="57"/>
      <c r="EKL45" s="57"/>
      <c r="EKM45" s="57"/>
      <c r="EKN45" s="57"/>
      <c r="EKO45" s="57"/>
      <c r="EKP45" s="57"/>
      <c r="EKQ45" s="57"/>
      <c r="EKR45" s="57"/>
      <c r="EKS45" s="57"/>
      <c r="EKT45" s="57"/>
      <c r="EKU45" s="57"/>
      <c r="EKV45" s="57"/>
      <c r="EKW45" s="57"/>
      <c r="EKX45" s="57"/>
      <c r="EKY45" s="57"/>
      <c r="EKZ45" s="57"/>
      <c r="ELA45" s="57"/>
      <c r="ELB45" s="57"/>
      <c r="ELC45" s="57"/>
      <c r="ELD45" s="57"/>
      <c r="ELE45" s="57"/>
      <c r="ELF45" s="57"/>
      <c r="ELG45" s="57"/>
      <c r="ELH45" s="57"/>
      <c r="ELI45" s="57"/>
      <c r="ELJ45" s="57"/>
      <c r="ELK45" s="57"/>
      <c r="ELL45" s="57"/>
      <c r="ELM45" s="57"/>
      <c r="ELN45" s="57"/>
      <c r="ELO45" s="57"/>
      <c r="ELP45" s="57"/>
      <c r="ELQ45" s="57"/>
      <c r="ELR45" s="57"/>
      <c r="ELS45" s="57"/>
      <c r="ELT45" s="57"/>
      <c r="ELU45" s="57"/>
      <c r="ELV45" s="57"/>
      <c r="ELW45" s="57"/>
      <c r="ELX45" s="57"/>
      <c r="ELY45" s="57"/>
      <c r="ELZ45" s="57"/>
      <c r="EMA45" s="57"/>
      <c r="EMB45" s="57"/>
      <c r="EMC45" s="57"/>
      <c r="EMD45" s="57"/>
      <c r="EME45" s="57"/>
      <c r="EMF45" s="57"/>
      <c r="EMG45" s="57"/>
      <c r="EMH45" s="57"/>
      <c r="EMI45" s="57"/>
      <c r="EMJ45" s="57"/>
      <c r="EMK45" s="57"/>
      <c r="EML45" s="57"/>
      <c r="EMM45" s="57"/>
      <c r="EMN45" s="57"/>
      <c r="EMO45" s="57"/>
      <c r="EMP45" s="57"/>
      <c r="EMQ45" s="57"/>
      <c r="EMR45" s="57"/>
      <c r="EMS45" s="57"/>
      <c r="EMT45" s="57"/>
      <c r="EMU45" s="57"/>
      <c r="EMV45" s="57"/>
      <c r="EMW45" s="57"/>
      <c r="EMX45" s="57"/>
      <c r="EMY45" s="57"/>
      <c r="EMZ45" s="57"/>
      <c r="ENA45" s="57"/>
      <c r="ENB45" s="57"/>
      <c r="ENC45" s="57"/>
      <c r="END45" s="57"/>
      <c r="ENE45" s="57"/>
      <c r="ENF45" s="57"/>
      <c r="ENG45" s="57"/>
      <c r="ENH45" s="57"/>
      <c r="ENI45" s="57"/>
      <c r="ENJ45" s="57"/>
      <c r="ENK45" s="57"/>
      <c r="ENL45" s="57"/>
      <c r="ENM45" s="57"/>
      <c r="ENN45" s="57"/>
      <c r="ENO45" s="57"/>
      <c r="ENP45" s="57"/>
      <c r="ENQ45" s="57"/>
      <c r="ENR45" s="57"/>
      <c r="ENS45" s="57"/>
      <c r="ENT45" s="57"/>
      <c r="ENU45" s="57"/>
      <c r="ENV45" s="57"/>
      <c r="ENW45" s="57"/>
      <c r="ENX45" s="57"/>
      <c r="ENY45" s="57"/>
      <c r="ENZ45" s="57"/>
      <c r="EOA45" s="57"/>
      <c r="EOB45" s="57"/>
      <c r="EOC45" s="57"/>
      <c r="EOD45" s="57"/>
      <c r="EOE45" s="57"/>
      <c r="EOF45" s="57"/>
      <c r="EOG45" s="57"/>
      <c r="EOH45" s="57"/>
      <c r="EOI45" s="57"/>
      <c r="EOJ45" s="57"/>
      <c r="EOK45" s="57"/>
      <c r="EOL45" s="57"/>
      <c r="EOM45" s="57"/>
      <c r="EON45" s="57"/>
      <c r="EOO45" s="57"/>
      <c r="EOP45" s="57"/>
      <c r="EOQ45" s="57"/>
      <c r="EOR45" s="57"/>
      <c r="EOS45" s="57"/>
      <c r="EOT45" s="57"/>
      <c r="EOU45" s="57"/>
      <c r="EOV45" s="57"/>
      <c r="EOW45" s="57"/>
      <c r="EOX45" s="57"/>
      <c r="EOY45" s="57"/>
      <c r="EOZ45" s="57"/>
      <c r="EPA45" s="57"/>
      <c r="EPB45" s="57"/>
      <c r="EPC45" s="57"/>
      <c r="EPD45" s="57"/>
      <c r="EPE45" s="57"/>
      <c r="EPF45" s="57"/>
      <c r="EPG45" s="57"/>
      <c r="EPH45" s="57"/>
      <c r="EPI45" s="57"/>
      <c r="EPJ45" s="57"/>
      <c r="EPK45" s="57"/>
      <c r="EPL45" s="57"/>
      <c r="EPM45" s="57"/>
      <c r="EPN45" s="57"/>
      <c r="EPO45" s="57"/>
      <c r="EPP45" s="57"/>
      <c r="EPQ45" s="57"/>
      <c r="EPR45" s="57"/>
      <c r="EPS45" s="57"/>
      <c r="EPT45" s="57"/>
      <c r="EPU45" s="57"/>
      <c r="EPV45" s="57"/>
      <c r="EPW45" s="57"/>
      <c r="EPX45" s="57"/>
      <c r="EPY45" s="57"/>
      <c r="EPZ45" s="57"/>
      <c r="EQA45" s="57"/>
      <c r="EQB45" s="57"/>
      <c r="EQC45" s="57"/>
      <c r="EQD45" s="57"/>
      <c r="EQE45" s="57"/>
      <c r="EQF45" s="57"/>
      <c r="EQG45" s="57"/>
      <c r="EQH45" s="57"/>
      <c r="EQI45" s="57"/>
      <c r="EQJ45" s="57"/>
      <c r="EQK45" s="57"/>
      <c r="EQL45" s="57"/>
      <c r="EQM45" s="57"/>
      <c r="EQN45" s="57"/>
      <c r="EQO45" s="57"/>
      <c r="EQP45" s="57"/>
      <c r="EQQ45" s="57"/>
      <c r="EQR45" s="57"/>
      <c r="EQS45" s="57"/>
      <c r="EQT45" s="57"/>
      <c r="EQU45" s="57"/>
      <c r="EQV45" s="57"/>
      <c r="EQW45" s="57"/>
      <c r="EQX45" s="57"/>
      <c r="EQY45" s="57"/>
      <c r="EQZ45" s="57"/>
      <c r="ERA45" s="57"/>
      <c r="ERB45" s="57"/>
      <c r="ERC45" s="57"/>
      <c r="ERD45" s="57"/>
      <c r="ERE45" s="57"/>
      <c r="ERF45" s="57"/>
      <c r="ERG45" s="57"/>
      <c r="ERH45" s="57"/>
      <c r="ERI45" s="57"/>
      <c r="ERJ45" s="57"/>
      <c r="ERK45" s="57"/>
      <c r="ERL45" s="57"/>
      <c r="ERM45" s="57"/>
      <c r="ERN45" s="57"/>
      <c r="ERO45" s="57"/>
      <c r="ERP45" s="57"/>
      <c r="ERQ45" s="57"/>
      <c r="ERR45" s="57"/>
      <c r="ERS45" s="57"/>
      <c r="ERT45" s="57"/>
      <c r="ERU45" s="57"/>
      <c r="ERV45" s="57"/>
      <c r="ERW45" s="57"/>
      <c r="ERX45" s="57"/>
      <c r="ERY45" s="57"/>
      <c r="ERZ45" s="57"/>
      <c r="ESA45" s="57"/>
      <c r="ESB45" s="57"/>
      <c r="ESC45" s="57"/>
      <c r="ESD45" s="57"/>
      <c r="ESE45" s="57"/>
      <c r="ESF45" s="57"/>
      <c r="ESG45" s="57"/>
      <c r="ESH45" s="57"/>
      <c r="ESI45" s="57"/>
      <c r="ESJ45" s="57"/>
      <c r="ESK45" s="57"/>
      <c r="ESL45" s="57"/>
      <c r="ESM45" s="57"/>
      <c r="ESN45" s="57"/>
      <c r="ESO45" s="57"/>
      <c r="ESP45" s="57"/>
      <c r="ESQ45" s="57"/>
      <c r="ESR45" s="57"/>
      <c r="ESS45" s="57"/>
      <c r="EST45" s="57"/>
      <c r="ESU45" s="57"/>
      <c r="ESV45" s="57"/>
      <c r="ESW45" s="57"/>
      <c r="ESX45" s="57"/>
      <c r="ESY45" s="57"/>
      <c r="ESZ45" s="57"/>
      <c r="ETA45" s="57"/>
      <c r="ETB45" s="57"/>
      <c r="ETC45" s="57"/>
      <c r="ETD45" s="57"/>
      <c r="ETE45" s="57"/>
      <c r="ETF45" s="57"/>
      <c r="ETG45" s="57"/>
      <c r="ETH45" s="57"/>
      <c r="ETI45" s="57"/>
      <c r="ETJ45" s="57"/>
      <c r="ETK45" s="57"/>
      <c r="ETL45" s="57"/>
      <c r="ETM45" s="57"/>
      <c r="ETN45" s="57"/>
      <c r="ETO45" s="57"/>
      <c r="ETP45" s="57"/>
      <c r="ETQ45" s="57"/>
      <c r="ETR45" s="57"/>
      <c r="ETS45" s="57"/>
      <c r="ETT45" s="57"/>
      <c r="ETU45" s="57"/>
      <c r="ETV45" s="57"/>
      <c r="ETW45" s="57"/>
      <c r="ETX45" s="57"/>
      <c r="ETY45" s="57"/>
      <c r="ETZ45" s="57"/>
      <c r="EUA45" s="57"/>
      <c r="EUB45" s="57"/>
      <c r="EUC45" s="57"/>
      <c r="EUD45" s="57"/>
      <c r="EUE45" s="57"/>
      <c r="EUF45" s="57"/>
      <c r="EUG45" s="57"/>
      <c r="EUH45" s="57"/>
      <c r="EUI45" s="57"/>
      <c r="EUJ45" s="57"/>
      <c r="EUK45" s="57"/>
      <c r="EUL45" s="57"/>
      <c r="EUM45" s="57"/>
      <c r="EUN45" s="57"/>
      <c r="EUO45" s="57"/>
      <c r="EUP45" s="57"/>
      <c r="EUQ45" s="57"/>
      <c r="EUR45" s="57"/>
      <c r="EUS45" s="57"/>
      <c r="EUT45" s="57"/>
      <c r="EUU45" s="57"/>
      <c r="EUV45" s="57"/>
      <c r="EUW45" s="57"/>
      <c r="EUX45" s="57"/>
      <c r="EUY45" s="57"/>
      <c r="EUZ45" s="57"/>
      <c r="EVA45" s="57"/>
      <c r="EVB45" s="57"/>
      <c r="EVC45" s="57"/>
      <c r="EVD45" s="57"/>
      <c r="EVE45" s="57"/>
      <c r="EVF45" s="57"/>
      <c r="EVG45" s="57"/>
      <c r="EVH45" s="57"/>
      <c r="EVI45" s="57"/>
      <c r="EVJ45" s="57"/>
      <c r="EVK45" s="57"/>
      <c r="EVL45" s="57"/>
      <c r="EVM45" s="57"/>
      <c r="EVN45" s="57"/>
      <c r="EVO45" s="57"/>
      <c r="EVP45" s="57"/>
      <c r="EVQ45" s="57"/>
      <c r="EVR45" s="57"/>
      <c r="EVS45" s="57"/>
      <c r="EVT45" s="57"/>
      <c r="EVU45" s="57"/>
      <c r="EVV45" s="57"/>
      <c r="EVW45" s="57"/>
      <c r="EVX45" s="57"/>
      <c r="EVY45" s="57"/>
      <c r="EVZ45" s="57"/>
      <c r="EWA45" s="57"/>
      <c r="EWB45" s="57"/>
      <c r="EWC45" s="57"/>
      <c r="EWD45" s="57"/>
      <c r="EWE45" s="57"/>
      <c r="EWF45" s="57"/>
      <c r="EWG45" s="57"/>
      <c r="EWH45" s="57"/>
      <c r="EWI45" s="57"/>
      <c r="EWJ45" s="57"/>
      <c r="EWK45" s="57"/>
      <c r="EWL45" s="57"/>
      <c r="EWM45" s="57"/>
      <c r="EWN45" s="57"/>
      <c r="EWO45" s="57"/>
      <c r="EWP45" s="57"/>
      <c r="EWQ45" s="57"/>
      <c r="EWR45" s="57"/>
      <c r="EWS45" s="57"/>
      <c r="EWT45" s="57"/>
      <c r="EWU45" s="57"/>
      <c r="EWV45" s="57"/>
      <c r="EWW45" s="57"/>
      <c r="EWX45" s="57"/>
      <c r="EWY45" s="57"/>
      <c r="EWZ45" s="57"/>
      <c r="EXA45" s="57"/>
      <c r="EXB45" s="57"/>
      <c r="EXC45" s="57"/>
      <c r="EXD45" s="57"/>
      <c r="EXE45" s="57"/>
      <c r="EXF45" s="57"/>
      <c r="EXG45" s="57"/>
      <c r="EXH45" s="57"/>
      <c r="EXI45" s="57"/>
      <c r="EXJ45" s="57"/>
      <c r="EXK45" s="57"/>
      <c r="EXL45" s="57"/>
      <c r="EXM45" s="57"/>
      <c r="EXN45" s="57"/>
      <c r="EXO45" s="57"/>
      <c r="EXP45" s="57"/>
      <c r="EXQ45" s="57"/>
      <c r="EXR45" s="57"/>
      <c r="EXS45" s="57"/>
      <c r="EXT45" s="57"/>
      <c r="EXU45" s="57"/>
      <c r="EXV45" s="57"/>
      <c r="EXW45" s="57"/>
      <c r="EXX45" s="57"/>
      <c r="EXY45" s="57"/>
      <c r="EXZ45" s="57"/>
      <c r="EYA45" s="57"/>
      <c r="EYB45" s="57"/>
      <c r="EYC45" s="57"/>
      <c r="EYD45" s="57"/>
      <c r="EYE45" s="57"/>
      <c r="EYF45" s="57"/>
      <c r="EYG45" s="57"/>
      <c r="EYH45" s="57"/>
      <c r="EYI45" s="57"/>
      <c r="EYJ45" s="57"/>
      <c r="EYK45" s="57"/>
      <c r="EYL45" s="57"/>
      <c r="EYM45" s="57"/>
      <c r="EYN45" s="57"/>
      <c r="EYO45" s="57"/>
      <c r="EYP45" s="57"/>
      <c r="EYQ45" s="57"/>
      <c r="EYR45" s="57"/>
      <c r="EYS45" s="57"/>
      <c r="EYT45" s="57"/>
      <c r="EYU45" s="57"/>
      <c r="EYV45" s="57"/>
      <c r="EYW45" s="57"/>
      <c r="EYX45" s="57"/>
      <c r="EYY45" s="57"/>
      <c r="EYZ45" s="57"/>
      <c r="EZA45" s="57"/>
      <c r="EZB45" s="57"/>
      <c r="EZC45" s="57"/>
      <c r="EZD45" s="57"/>
      <c r="EZE45" s="57"/>
      <c r="EZF45" s="57"/>
      <c r="EZG45" s="57"/>
      <c r="EZH45" s="57"/>
      <c r="EZI45" s="57"/>
      <c r="EZJ45" s="57"/>
      <c r="EZK45" s="57"/>
      <c r="EZL45" s="57"/>
      <c r="EZM45" s="57"/>
      <c r="EZN45" s="57"/>
      <c r="EZO45" s="57"/>
      <c r="EZP45" s="57"/>
      <c r="EZQ45" s="57"/>
      <c r="EZR45" s="57"/>
      <c r="EZS45" s="57"/>
      <c r="EZT45" s="57"/>
      <c r="EZU45" s="57"/>
      <c r="EZV45" s="57"/>
      <c r="EZW45" s="57"/>
      <c r="EZX45" s="57"/>
      <c r="EZY45" s="57"/>
      <c r="EZZ45" s="57"/>
      <c r="FAA45" s="57"/>
      <c r="FAB45" s="57"/>
      <c r="FAC45" s="57"/>
      <c r="FAD45" s="57"/>
      <c r="FAE45" s="57"/>
      <c r="FAF45" s="57"/>
      <c r="FAG45" s="57"/>
      <c r="FAH45" s="57"/>
      <c r="FAI45" s="57"/>
      <c r="FAJ45" s="57"/>
      <c r="FAK45" s="57"/>
      <c r="FAL45" s="57"/>
      <c r="FAM45" s="57"/>
      <c r="FAN45" s="57"/>
      <c r="FAO45" s="57"/>
      <c r="FAP45" s="57"/>
      <c r="FAQ45" s="57"/>
      <c r="FAR45" s="57"/>
      <c r="FAS45" s="57"/>
      <c r="FAT45" s="57"/>
      <c r="FAU45" s="57"/>
      <c r="FAV45" s="57"/>
      <c r="FAW45" s="57"/>
      <c r="FAX45" s="57"/>
      <c r="FAY45" s="57"/>
      <c r="FAZ45" s="57"/>
      <c r="FBA45" s="57"/>
      <c r="FBB45" s="57"/>
      <c r="FBC45" s="57"/>
      <c r="FBD45" s="57"/>
      <c r="FBE45" s="57"/>
      <c r="FBF45" s="57"/>
      <c r="FBG45" s="57"/>
      <c r="FBH45" s="57"/>
      <c r="FBI45" s="57"/>
      <c r="FBJ45" s="57"/>
      <c r="FBK45" s="57"/>
      <c r="FBL45" s="57"/>
      <c r="FBM45" s="57"/>
      <c r="FBN45" s="57"/>
      <c r="FBO45" s="57"/>
      <c r="FBP45" s="57"/>
      <c r="FBQ45" s="57"/>
      <c r="FBR45" s="57"/>
      <c r="FBS45" s="57"/>
      <c r="FBT45" s="57"/>
      <c r="FBU45" s="57"/>
      <c r="FBV45" s="57"/>
      <c r="FBW45" s="57"/>
      <c r="FBX45" s="57"/>
      <c r="FBY45" s="57"/>
      <c r="FBZ45" s="57"/>
      <c r="FCA45" s="57"/>
      <c r="FCB45" s="57"/>
      <c r="FCC45" s="57"/>
      <c r="FCD45" s="57"/>
      <c r="FCE45" s="57"/>
      <c r="FCF45" s="57"/>
      <c r="FCG45" s="57"/>
      <c r="FCH45" s="57"/>
      <c r="FCI45" s="57"/>
      <c r="FCJ45" s="57"/>
      <c r="FCK45" s="57"/>
      <c r="FCL45" s="57"/>
      <c r="FCM45" s="57"/>
      <c r="FCN45" s="57"/>
      <c r="FCO45" s="57"/>
      <c r="FCP45" s="57"/>
      <c r="FCQ45" s="57"/>
      <c r="FCR45" s="57"/>
      <c r="FCS45" s="57"/>
      <c r="FCT45" s="57"/>
      <c r="FCU45" s="57"/>
      <c r="FCV45" s="57"/>
      <c r="FCW45" s="57"/>
      <c r="FCX45" s="57"/>
      <c r="FCY45" s="57"/>
      <c r="FCZ45" s="57"/>
      <c r="FDA45" s="57"/>
      <c r="FDB45" s="57"/>
      <c r="FDC45" s="57"/>
      <c r="FDD45" s="57"/>
      <c r="FDE45" s="57"/>
      <c r="FDF45" s="57"/>
      <c r="FDG45" s="57"/>
      <c r="FDH45" s="57"/>
      <c r="FDI45" s="57"/>
      <c r="FDJ45" s="57"/>
      <c r="FDK45" s="57"/>
      <c r="FDL45" s="57"/>
      <c r="FDM45" s="57"/>
      <c r="FDN45" s="57"/>
      <c r="FDO45" s="57"/>
      <c r="FDP45" s="57"/>
      <c r="FDQ45" s="57"/>
      <c r="FDR45" s="57"/>
      <c r="FDS45" s="57"/>
      <c r="FDT45" s="57"/>
      <c r="FDU45" s="57"/>
      <c r="FDV45" s="57"/>
      <c r="FDW45" s="57"/>
      <c r="FDX45" s="57"/>
      <c r="FDY45" s="57"/>
      <c r="FDZ45" s="57"/>
      <c r="FEA45" s="57"/>
      <c r="FEB45" s="57"/>
      <c r="FEC45" s="57"/>
      <c r="FED45" s="57"/>
      <c r="FEE45" s="57"/>
      <c r="FEF45" s="57"/>
      <c r="FEG45" s="57"/>
      <c r="FEH45" s="57"/>
      <c r="FEI45" s="57"/>
      <c r="FEJ45" s="57"/>
      <c r="FEK45" s="57"/>
      <c r="FEL45" s="57"/>
      <c r="FEM45" s="57"/>
      <c r="FEN45" s="57"/>
      <c r="FEO45" s="57"/>
      <c r="FEP45" s="57"/>
      <c r="FEQ45" s="57"/>
      <c r="FER45" s="57"/>
      <c r="FES45" s="57"/>
      <c r="FET45" s="57"/>
      <c r="FEU45" s="57"/>
      <c r="FEV45" s="57"/>
      <c r="FEW45" s="57"/>
      <c r="FEX45" s="57"/>
      <c r="FEY45" s="57"/>
      <c r="FEZ45" s="57"/>
      <c r="FFA45" s="57"/>
      <c r="FFB45" s="57"/>
      <c r="FFC45" s="57"/>
      <c r="FFD45" s="57"/>
      <c r="FFE45" s="57"/>
      <c r="FFF45" s="57"/>
      <c r="FFG45" s="57"/>
      <c r="FFH45" s="57"/>
      <c r="FFI45" s="57"/>
      <c r="FFJ45" s="57"/>
      <c r="FFK45" s="57"/>
      <c r="FFL45" s="57"/>
      <c r="FFM45" s="57"/>
      <c r="FFN45" s="57"/>
      <c r="FFO45" s="57"/>
      <c r="FFP45" s="57"/>
      <c r="FFQ45" s="57"/>
      <c r="FFR45" s="57"/>
      <c r="FFS45" s="57"/>
      <c r="FFT45" s="57"/>
      <c r="FFU45" s="57"/>
      <c r="FFV45" s="57"/>
      <c r="FFW45" s="57"/>
      <c r="FFX45" s="57"/>
      <c r="FFY45" s="57"/>
      <c r="FFZ45" s="57"/>
      <c r="FGA45" s="57"/>
      <c r="FGB45" s="57"/>
      <c r="FGC45" s="57"/>
      <c r="FGD45" s="57"/>
      <c r="FGE45" s="57"/>
      <c r="FGF45" s="57"/>
      <c r="FGG45" s="57"/>
      <c r="FGH45" s="57"/>
      <c r="FGI45" s="57"/>
      <c r="FGJ45" s="57"/>
      <c r="FGK45" s="57"/>
      <c r="FGL45" s="57"/>
      <c r="FGM45" s="57"/>
      <c r="FGN45" s="57"/>
      <c r="FGO45" s="57"/>
      <c r="FGP45" s="57"/>
      <c r="FGQ45" s="57"/>
      <c r="FGR45" s="57"/>
      <c r="FGS45" s="57"/>
      <c r="FGT45" s="57"/>
      <c r="FGU45" s="57"/>
      <c r="FGV45" s="57"/>
      <c r="FGW45" s="57"/>
      <c r="FGX45" s="57"/>
      <c r="FGY45" s="57"/>
      <c r="FGZ45" s="57"/>
      <c r="FHA45" s="57"/>
      <c r="FHB45" s="57"/>
      <c r="FHC45" s="57"/>
      <c r="FHD45" s="57"/>
      <c r="FHE45" s="57"/>
      <c r="FHF45" s="57"/>
      <c r="FHG45" s="57"/>
      <c r="FHH45" s="57"/>
      <c r="FHI45" s="57"/>
      <c r="FHJ45" s="57"/>
      <c r="FHK45" s="57"/>
      <c r="FHL45" s="57"/>
      <c r="FHM45" s="57"/>
      <c r="FHN45" s="57"/>
      <c r="FHO45" s="57"/>
      <c r="FHP45" s="57"/>
      <c r="FHQ45" s="57"/>
      <c r="FHR45" s="57"/>
      <c r="FHS45" s="57"/>
      <c r="FHT45" s="57"/>
      <c r="FHU45" s="57"/>
      <c r="FHV45" s="57"/>
      <c r="FHW45" s="57"/>
      <c r="FHX45" s="57"/>
      <c r="FHY45" s="57"/>
      <c r="FHZ45" s="57"/>
      <c r="FIA45" s="57"/>
      <c r="FIB45" s="57"/>
      <c r="FIC45" s="57"/>
      <c r="FID45" s="57"/>
      <c r="FIE45" s="57"/>
      <c r="FIF45" s="57"/>
      <c r="FIG45" s="57"/>
      <c r="FIH45" s="57"/>
      <c r="FII45" s="57"/>
      <c r="FIJ45" s="57"/>
      <c r="FIK45" s="57"/>
      <c r="FIL45" s="57"/>
      <c r="FIM45" s="57"/>
      <c r="FIN45" s="57"/>
      <c r="FIO45" s="57"/>
      <c r="FIP45" s="57"/>
      <c r="FIQ45" s="57"/>
      <c r="FIR45" s="57"/>
      <c r="FIS45" s="57"/>
      <c r="FIT45" s="57"/>
      <c r="FIU45" s="57"/>
      <c r="FIV45" s="57"/>
      <c r="FIW45" s="57"/>
      <c r="FIX45" s="57"/>
      <c r="FIY45" s="57"/>
      <c r="FIZ45" s="57"/>
      <c r="FJA45" s="57"/>
      <c r="FJB45" s="57"/>
      <c r="FJC45" s="57"/>
      <c r="FJD45" s="57"/>
      <c r="FJE45" s="57"/>
      <c r="FJF45" s="57"/>
      <c r="FJG45" s="57"/>
      <c r="FJH45" s="57"/>
      <c r="FJI45" s="57"/>
      <c r="FJJ45" s="57"/>
      <c r="FJK45" s="57"/>
      <c r="FJL45" s="57"/>
      <c r="FJM45" s="57"/>
      <c r="FJN45" s="57"/>
      <c r="FJO45" s="57"/>
      <c r="FJP45" s="57"/>
      <c r="FJQ45" s="57"/>
      <c r="FJR45" s="57"/>
      <c r="FJS45" s="57"/>
      <c r="FJT45" s="57"/>
      <c r="FJU45" s="57"/>
      <c r="FJV45" s="57"/>
      <c r="FJW45" s="57"/>
      <c r="FJX45" s="57"/>
      <c r="FJY45" s="57"/>
      <c r="FJZ45" s="57"/>
      <c r="FKA45" s="57"/>
      <c r="FKB45" s="57"/>
      <c r="FKC45" s="57"/>
      <c r="FKD45" s="57"/>
      <c r="FKE45" s="57"/>
      <c r="FKF45" s="57"/>
      <c r="FKG45" s="57"/>
      <c r="FKH45" s="57"/>
      <c r="FKI45" s="57"/>
      <c r="FKJ45" s="57"/>
      <c r="FKK45" s="57"/>
      <c r="FKL45" s="57"/>
      <c r="FKM45" s="57"/>
      <c r="FKN45" s="57"/>
      <c r="FKO45" s="57"/>
      <c r="FKP45" s="57"/>
      <c r="FKQ45" s="57"/>
      <c r="FKR45" s="57"/>
      <c r="FKS45" s="57"/>
      <c r="FKT45" s="57"/>
      <c r="FKU45" s="57"/>
      <c r="FKV45" s="57"/>
      <c r="FKW45" s="57"/>
      <c r="FKX45" s="57"/>
      <c r="FKY45" s="57"/>
      <c r="FKZ45" s="57"/>
      <c r="FLA45" s="57"/>
      <c r="FLB45" s="57"/>
      <c r="FLC45" s="57"/>
      <c r="FLD45" s="57"/>
      <c r="FLE45" s="57"/>
      <c r="FLF45" s="57"/>
      <c r="FLG45" s="57"/>
      <c r="FLH45" s="57"/>
      <c r="FLI45" s="57"/>
      <c r="FLJ45" s="57"/>
      <c r="FLK45" s="57"/>
      <c r="FLL45" s="57"/>
      <c r="FLM45" s="57"/>
      <c r="FLN45" s="57"/>
      <c r="FLO45" s="57"/>
      <c r="FLP45" s="57"/>
      <c r="FLQ45" s="57"/>
      <c r="FLR45" s="57"/>
      <c r="FLS45" s="57"/>
      <c r="FLT45" s="57"/>
      <c r="FLU45" s="57"/>
      <c r="FLV45" s="57"/>
      <c r="FLW45" s="57"/>
      <c r="FLX45" s="57"/>
      <c r="FLY45" s="57"/>
      <c r="FLZ45" s="57"/>
      <c r="FMA45" s="57"/>
      <c r="FMB45" s="57"/>
      <c r="FMC45" s="57"/>
      <c r="FMD45" s="57"/>
      <c r="FME45" s="57"/>
      <c r="FMF45" s="57"/>
      <c r="FMG45" s="57"/>
      <c r="FMH45" s="57"/>
      <c r="FMI45" s="57"/>
      <c r="FMJ45" s="57"/>
      <c r="FMK45" s="57"/>
      <c r="FML45" s="57"/>
      <c r="FMM45" s="57"/>
      <c r="FMN45" s="57"/>
      <c r="FMO45" s="57"/>
      <c r="FMP45" s="57"/>
      <c r="FMQ45" s="57"/>
      <c r="FMR45" s="57"/>
      <c r="FMS45" s="57"/>
      <c r="FMT45" s="57"/>
      <c r="FMU45" s="57"/>
      <c r="FMV45" s="57"/>
      <c r="FMW45" s="57"/>
      <c r="FMX45" s="57"/>
      <c r="FMY45" s="57"/>
      <c r="FMZ45" s="57"/>
      <c r="FNA45" s="57"/>
      <c r="FNB45" s="57"/>
      <c r="FNC45" s="57"/>
      <c r="FND45" s="57"/>
      <c r="FNE45" s="57"/>
      <c r="FNF45" s="57"/>
      <c r="FNG45" s="57"/>
      <c r="FNH45" s="57"/>
      <c r="FNI45" s="57"/>
      <c r="FNJ45" s="57"/>
      <c r="FNK45" s="57"/>
      <c r="FNL45" s="57"/>
      <c r="FNM45" s="57"/>
      <c r="FNN45" s="57"/>
      <c r="FNO45" s="57"/>
      <c r="FNP45" s="57"/>
      <c r="FNQ45" s="57"/>
      <c r="FNR45" s="57"/>
      <c r="FNS45" s="57"/>
      <c r="FNT45" s="57"/>
      <c r="FNU45" s="57"/>
      <c r="FNV45" s="57"/>
      <c r="FNW45" s="57"/>
      <c r="FNX45" s="57"/>
      <c r="FNY45" s="57"/>
      <c r="FNZ45" s="57"/>
      <c r="FOA45" s="57"/>
      <c r="FOB45" s="57"/>
      <c r="FOC45" s="57"/>
      <c r="FOD45" s="57"/>
      <c r="FOE45" s="57"/>
      <c r="FOF45" s="57"/>
      <c r="FOG45" s="57"/>
      <c r="FOH45" s="57"/>
      <c r="FOI45" s="57"/>
      <c r="FOJ45" s="57"/>
      <c r="FOK45" s="57"/>
      <c r="FOL45" s="57"/>
      <c r="FOM45" s="57"/>
      <c r="FON45" s="57"/>
      <c r="FOO45" s="57"/>
      <c r="FOP45" s="57"/>
      <c r="FOQ45" s="57"/>
      <c r="FOR45" s="57"/>
      <c r="FOS45" s="57"/>
      <c r="FOT45" s="57"/>
      <c r="FOU45" s="57"/>
      <c r="FOV45" s="57"/>
      <c r="FOW45" s="57"/>
      <c r="FOX45" s="57"/>
      <c r="FOY45" s="57"/>
      <c r="FOZ45" s="57"/>
      <c r="FPA45" s="57"/>
      <c r="FPB45" s="57"/>
      <c r="FPC45" s="57"/>
      <c r="FPD45" s="57"/>
      <c r="FPE45" s="57"/>
      <c r="FPF45" s="57"/>
      <c r="FPG45" s="57"/>
      <c r="FPH45" s="57"/>
      <c r="FPI45" s="57"/>
      <c r="FPJ45" s="57"/>
      <c r="FPK45" s="57"/>
      <c r="FPL45" s="57"/>
      <c r="FPM45" s="57"/>
      <c r="FPN45" s="57"/>
      <c r="FPO45" s="57"/>
      <c r="FPP45" s="57"/>
      <c r="FPQ45" s="57"/>
      <c r="FPR45" s="57"/>
      <c r="FPS45" s="57"/>
      <c r="FPT45" s="57"/>
      <c r="FPU45" s="57"/>
      <c r="FPV45" s="57"/>
      <c r="FPW45" s="57"/>
      <c r="FPX45" s="57"/>
      <c r="FPY45" s="57"/>
      <c r="FPZ45" s="57"/>
      <c r="FQA45" s="57"/>
      <c r="FQB45" s="57"/>
      <c r="FQC45" s="57"/>
      <c r="FQD45" s="57"/>
      <c r="FQE45" s="57"/>
      <c r="FQF45" s="57"/>
      <c r="FQG45" s="57"/>
      <c r="FQH45" s="57"/>
      <c r="FQI45" s="57"/>
      <c r="FQJ45" s="57"/>
      <c r="FQK45" s="57"/>
      <c r="FQL45" s="57"/>
      <c r="FQM45" s="57"/>
      <c r="FQN45" s="57"/>
      <c r="FQO45" s="57"/>
      <c r="FQP45" s="57"/>
      <c r="FQQ45" s="57"/>
      <c r="FQR45" s="57"/>
      <c r="FQS45" s="57"/>
      <c r="FQT45" s="57"/>
      <c r="FQU45" s="57"/>
      <c r="FQV45" s="57"/>
      <c r="FQW45" s="57"/>
      <c r="FQX45" s="57"/>
      <c r="FQY45" s="57"/>
      <c r="FQZ45" s="57"/>
      <c r="FRA45" s="57"/>
      <c r="FRB45" s="57"/>
      <c r="FRC45" s="57"/>
      <c r="FRD45" s="57"/>
      <c r="FRE45" s="57"/>
      <c r="FRF45" s="57"/>
      <c r="FRG45" s="57"/>
      <c r="FRH45" s="57"/>
      <c r="FRI45" s="57"/>
      <c r="FRJ45" s="57"/>
      <c r="FRK45" s="57"/>
      <c r="FRL45" s="57"/>
      <c r="FRM45" s="57"/>
      <c r="FRN45" s="57"/>
      <c r="FRO45" s="57"/>
      <c r="FRP45" s="57"/>
      <c r="FRQ45" s="57"/>
      <c r="FRR45" s="57"/>
      <c r="FRS45" s="57"/>
      <c r="FRT45" s="57"/>
      <c r="FRU45" s="57"/>
      <c r="FRV45" s="57"/>
      <c r="FRW45" s="57"/>
      <c r="FRX45" s="57"/>
      <c r="FRY45" s="57"/>
      <c r="FRZ45" s="57"/>
      <c r="FSA45" s="57"/>
      <c r="FSB45" s="57"/>
      <c r="FSC45" s="57"/>
      <c r="FSD45" s="57"/>
      <c r="FSE45" s="57"/>
      <c r="FSF45" s="57"/>
      <c r="FSG45" s="57"/>
      <c r="FSH45" s="57"/>
      <c r="FSI45" s="57"/>
      <c r="FSJ45" s="57"/>
      <c r="FSK45" s="57"/>
      <c r="FSL45" s="57"/>
      <c r="FSM45" s="57"/>
      <c r="FSN45" s="57"/>
      <c r="FSO45" s="57"/>
      <c r="FSP45" s="57"/>
      <c r="FSQ45" s="57"/>
      <c r="FSR45" s="57"/>
      <c r="FSS45" s="57"/>
      <c r="FST45" s="57"/>
      <c r="FSU45" s="57"/>
      <c r="FSV45" s="57"/>
      <c r="FSW45" s="57"/>
      <c r="FSX45" s="57"/>
      <c r="FSY45" s="57"/>
      <c r="FSZ45" s="57"/>
      <c r="FTA45" s="57"/>
      <c r="FTB45" s="57"/>
      <c r="FTC45" s="57"/>
      <c r="FTD45" s="57"/>
      <c r="FTE45" s="57"/>
      <c r="FTF45" s="57"/>
      <c r="FTG45" s="57"/>
      <c r="FTH45" s="57"/>
      <c r="FTI45" s="57"/>
      <c r="FTJ45" s="57"/>
      <c r="FTK45" s="57"/>
      <c r="FTL45" s="57"/>
      <c r="FTM45" s="57"/>
      <c r="FTN45" s="57"/>
      <c r="FTO45" s="57"/>
      <c r="FTP45" s="57"/>
      <c r="FTQ45" s="57"/>
      <c r="FTR45" s="57"/>
      <c r="FTS45" s="57"/>
      <c r="FTT45" s="57"/>
      <c r="FTU45" s="57"/>
      <c r="FTV45" s="57"/>
      <c r="FTW45" s="57"/>
      <c r="FTX45" s="57"/>
      <c r="FTY45" s="57"/>
      <c r="FTZ45" s="57"/>
      <c r="FUA45" s="57"/>
      <c r="FUB45" s="57"/>
      <c r="FUC45" s="57"/>
      <c r="FUD45" s="57"/>
      <c r="FUE45" s="57"/>
      <c r="FUF45" s="57"/>
      <c r="FUG45" s="57"/>
      <c r="FUH45" s="57"/>
      <c r="FUI45" s="57"/>
      <c r="FUJ45" s="57"/>
      <c r="FUK45" s="57"/>
      <c r="FUL45" s="57"/>
      <c r="FUM45" s="57"/>
      <c r="FUN45" s="57"/>
      <c r="FUO45" s="57"/>
      <c r="FUP45" s="57"/>
      <c r="FUQ45" s="57"/>
      <c r="FUR45" s="57"/>
      <c r="FUS45" s="57"/>
      <c r="FUT45" s="57"/>
      <c r="FUU45" s="57"/>
      <c r="FUV45" s="57"/>
      <c r="FUW45" s="57"/>
      <c r="FUX45" s="57"/>
      <c r="FUY45" s="57"/>
      <c r="FUZ45" s="57"/>
      <c r="FVA45" s="57"/>
      <c r="FVB45" s="57"/>
      <c r="FVC45" s="57"/>
      <c r="FVD45" s="57"/>
      <c r="FVE45" s="57"/>
      <c r="FVF45" s="57"/>
      <c r="FVG45" s="57"/>
      <c r="FVH45" s="57"/>
      <c r="FVI45" s="57"/>
      <c r="FVJ45" s="57"/>
      <c r="FVK45" s="57"/>
      <c r="FVL45" s="57"/>
      <c r="FVM45" s="57"/>
      <c r="FVN45" s="57"/>
      <c r="FVO45" s="57"/>
      <c r="FVP45" s="57"/>
      <c r="FVQ45" s="57"/>
      <c r="FVR45" s="57"/>
      <c r="FVS45" s="57"/>
      <c r="FVT45" s="57"/>
      <c r="FVU45" s="57"/>
      <c r="FVV45" s="57"/>
      <c r="FVW45" s="57"/>
      <c r="FVX45" s="57"/>
      <c r="FVY45" s="57"/>
      <c r="FVZ45" s="57"/>
      <c r="FWA45" s="57"/>
      <c r="FWB45" s="57"/>
      <c r="FWC45" s="57"/>
      <c r="FWD45" s="57"/>
      <c r="FWE45" s="57"/>
      <c r="FWF45" s="57"/>
      <c r="FWG45" s="57"/>
      <c r="FWH45" s="57"/>
      <c r="FWI45" s="57"/>
      <c r="FWJ45" s="57"/>
      <c r="FWK45" s="57"/>
      <c r="FWL45" s="57"/>
      <c r="FWM45" s="57"/>
      <c r="FWN45" s="57"/>
      <c r="FWO45" s="57"/>
      <c r="FWP45" s="57"/>
      <c r="FWQ45" s="57"/>
      <c r="FWR45" s="57"/>
      <c r="FWS45" s="57"/>
      <c r="FWT45" s="57"/>
      <c r="FWU45" s="57"/>
      <c r="FWV45" s="57"/>
      <c r="FWW45" s="57"/>
      <c r="FWX45" s="57"/>
      <c r="FWY45" s="57"/>
      <c r="FWZ45" s="57"/>
      <c r="FXA45" s="57"/>
      <c r="FXB45" s="57"/>
      <c r="FXC45" s="57"/>
      <c r="FXD45" s="57"/>
      <c r="FXE45" s="57"/>
      <c r="FXF45" s="57"/>
      <c r="FXG45" s="57"/>
      <c r="FXH45" s="57"/>
      <c r="FXI45" s="57"/>
      <c r="FXJ45" s="57"/>
      <c r="FXK45" s="57"/>
      <c r="FXL45" s="57"/>
      <c r="FXM45" s="57"/>
      <c r="FXN45" s="57"/>
      <c r="FXO45" s="57"/>
      <c r="FXP45" s="57"/>
      <c r="FXQ45" s="57"/>
      <c r="FXR45" s="57"/>
      <c r="FXS45" s="57"/>
      <c r="FXT45" s="57"/>
      <c r="FXU45" s="57"/>
      <c r="FXV45" s="57"/>
      <c r="FXW45" s="57"/>
      <c r="FXX45" s="57"/>
      <c r="FXY45" s="57"/>
      <c r="FXZ45" s="57"/>
      <c r="FYA45" s="57"/>
      <c r="FYB45" s="57"/>
      <c r="FYC45" s="57"/>
      <c r="FYD45" s="57"/>
      <c r="FYE45" s="57"/>
      <c r="FYF45" s="57"/>
      <c r="FYG45" s="57"/>
      <c r="FYH45" s="57"/>
      <c r="FYI45" s="57"/>
      <c r="FYJ45" s="57"/>
      <c r="FYK45" s="57"/>
      <c r="FYL45" s="57"/>
      <c r="FYM45" s="57"/>
      <c r="FYN45" s="57"/>
      <c r="FYO45" s="57"/>
      <c r="FYP45" s="57"/>
      <c r="FYQ45" s="57"/>
      <c r="FYR45" s="57"/>
      <c r="FYS45" s="57"/>
      <c r="FYT45" s="57"/>
      <c r="FYU45" s="57"/>
      <c r="FYV45" s="57"/>
      <c r="FYW45" s="57"/>
      <c r="FYX45" s="57"/>
      <c r="FYY45" s="57"/>
      <c r="FYZ45" s="57"/>
      <c r="FZA45" s="57"/>
      <c r="FZB45" s="57"/>
      <c r="FZC45" s="57"/>
      <c r="FZD45" s="57"/>
      <c r="FZE45" s="57"/>
      <c r="FZF45" s="57"/>
      <c r="FZG45" s="57"/>
      <c r="FZH45" s="57"/>
      <c r="FZI45" s="57"/>
      <c r="FZJ45" s="57"/>
      <c r="FZK45" s="57"/>
      <c r="FZL45" s="57"/>
      <c r="FZM45" s="57"/>
      <c r="FZN45" s="57"/>
      <c r="FZO45" s="57"/>
      <c r="FZP45" s="57"/>
      <c r="FZQ45" s="57"/>
      <c r="FZR45" s="57"/>
      <c r="FZS45" s="57"/>
      <c r="FZT45" s="57"/>
      <c r="FZU45" s="57"/>
      <c r="FZV45" s="57"/>
      <c r="FZW45" s="57"/>
      <c r="FZX45" s="57"/>
      <c r="FZY45" s="57"/>
      <c r="FZZ45" s="57"/>
      <c r="GAA45" s="57"/>
      <c r="GAB45" s="57"/>
      <c r="GAC45" s="57"/>
      <c r="GAD45" s="57"/>
      <c r="GAE45" s="57"/>
      <c r="GAF45" s="57"/>
      <c r="GAG45" s="57"/>
      <c r="GAH45" s="57"/>
      <c r="GAI45" s="57"/>
      <c r="GAJ45" s="57"/>
      <c r="GAK45" s="57"/>
      <c r="GAL45" s="57"/>
      <c r="GAM45" s="57"/>
      <c r="GAN45" s="57"/>
      <c r="GAO45" s="57"/>
      <c r="GAP45" s="57"/>
      <c r="GAQ45" s="57"/>
      <c r="GAR45" s="57"/>
      <c r="GAS45" s="57"/>
      <c r="GAT45" s="57"/>
      <c r="GAU45" s="57"/>
      <c r="GAV45" s="57"/>
      <c r="GAW45" s="57"/>
      <c r="GAX45" s="57"/>
      <c r="GAY45" s="57"/>
      <c r="GAZ45" s="57"/>
      <c r="GBA45" s="57"/>
      <c r="GBB45" s="57"/>
      <c r="GBC45" s="57"/>
      <c r="GBD45" s="57"/>
      <c r="GBE45" s="57"/>
      <c r="GBF45" s="57"/>
      <c r="GBG45" s="57"/>
      <c r="GBH45" s="57"/>
      <c r="GBI45" s="57"/>
      <c r="GBJ45" s="57"/>
      <c r="GBK45" s="57"/>
      <c r="GBL45" s="57"/>
      <c r="GBM45" s="57"/>
      <c r="GBN45" s="57"/>
      <c r="GBO45" s="57"/>
      <c r="GBP45" s="57"/>
      <c r="GBQ45" s="57"/>
      <c r="GBR45" s="57"/>
      <c r="GBS45" s="57"/>
      <c r="GBT45" s="57"/>
      <c r="GBU45" s="57"/>
      <c r="GBV45" s="57"/>
      <c r="GBW45" s="57"/>
      <c r="GBX45" s="57"/>
      <c r="GBY45" s="57"/>
      <c r="GBZ45" s="57"/>
      <c r="GCA45" s="57"/>
      <c r="GCB45" s="57"/>
      <c r="GCC45" s="57"/>
      <c r="GCD45" s="57"/>
      <c r="GCE45" s="57"/>
      <c r="GCF45" s="57"/>
      <c r="GCG45" s="57"/>
      <c r="GCH45" s="57"/>
      <c r="GCI45" s="57"/>
      <c r="GCJ45" s="57"/>
      <c r="GCK45" s="57"/>
      <c r="GCL45" s="57"/>
      <c r="GCM45" s="57"/>
      <c r="GCN45" s="57"/>
      <c r="GCO45" s="57"/>
      <c r="GCP45" s="57"/>
      <c r="GCQ45" s="57"/>
      <c r="GCR45" s="57"/>
      <c r="GCS45" s="57"/>
      <c r="GCT45" s="57"/>
      <c r="GCU45" s="57"/>
      <c r="GCV45" s="57"/>
      <c r="GCW45" s="57"/>
      <c r="GCX45" s="57"/>
      <c r="GCY45" s="57"/>
      <c r="GCZ45" s="57"/>
      <c r="GDA45" s="57"/>
      <c r="GDB45" s="57"/>
      <c r="GDC45" s="57"/>
      <c r="GDD45" s="57"/>
      <c r="GDE45" s="57"/>
      <c r="GDF45" s="57"/>
      <c r="GDG45" s="57"/>
      <c r="GDH45" s="57"/>
      <c r="GDI45" s="57"/>
      <c r="GDJ45" s="57"/>
      <c r="GDK45" s="57"/>
      <c r="GDL45" s="57"/>
      <c r="GDM45" s="57"/>
      <c r="GDN45" s="57"/>
      <c r="GDO45" s="57"/>
      <c r="GDP45" s="57"/>
      <c r="GDQ45" s="57"/>
      <c r="GDR45" s="57"/>
      <c r="GDS45" s="57"/>
      <c r="GDT45" s="57"/>
      <c r="GDU45" s="57"/>
      <c r="GDV45" s="57"/>
      <c r="GDW45" s="57"/>
      <c r="GDX45" s="57"/>
      <c r="GDY45" s="57"/>
      <c r="GDZ45" s="57"/>
      <c r="GEA45" s="57"/>
      <c r="GEB45" s="57"/>
      <c r="GEC45" s="57"/>
      <c r="GED45" s="57"/>
      <c r="GEE45" s="57"/>
      <c r="GEF45" s="57"/>
      <c r="GEG45" s="57"/>
      <c r="GEH45" s="57"/>
      <c r="GEI45" s="57"/>
      <c r="GEJ45" s="57"/>
      <c r="GEK45" s="57"/>
      <c r="GEL45" s="57"/>
      <c r="GEM45" s="57"/>
      <c r="GEN45" s="57"/>
      <c r="GEO45" s="57"/>
      <c r="GEP45" s="57"/>
      <c r="GEQ45" s="57"/>
      <c r="GER45" s="57"/>
      <c r="GES45" s="57"/>
      <c r="GET45" s="57"/>
      <c r="GEU45" s="57"/>
      <c r="GEV45" s="57"/>
      <c r="GEW45" s="57"/>
      <c r="GEX45" s="57"/>
      <c r="GEY45" s="57"/>
      <c r="GEZ45" s="57"/>
      <c r="GFA45" s="57"/>
      <c r="GFB45" s="57"/>
      <c r="GFC45" s="57"/>
      <c r="GFD45" s="57"/>
      <c r="GFE45" s="57"/>
      <c r="GFF45" s="57"/>
      <c r="GFG45" s="57"/>
      <c r="GFH45" s="57"/>
      <c r="GFI45" s="57"/>
      <c r="GFJ45" s="57"/>
      <c r="GFK45" s="57"/>
      <c r="GFL45" s="57"/>
      <c r="GFM45" s="57"/>
      <c r="GFN45" s="57"/>
      <c r="GFO45" s="57"/>
      <c r="GFP45" s="57"/>
      <c r="GFQ45" s="57"/>
      <c r="GFR45" s="57"/>
      <c r="GFS45" s="57"/>
      <c r="GFT45" s="57"/>
      <c r="GFU45" s="57"/>
      <c r="GFV45" s="57"/>
      <c r="GFW45" s="57"/>
      <c r="GFX45" s="57"/>
      <c r="GFY45" s="57"/>
      <c r="GFZ45" s="57"/>
      <c r="GGA45" s="57"/>
      <c r="GGB45" s="57"/>
      <c r="GGC45" s="57"/>
      <c r="GGD45" s="57"/>
      <c r="GGE45" s="57"/>
      <c r="GGF45" s="57"/>
      <c r="GGG45" s="57"/>
      <c r="GGH45" s="57"/>
      <c r="GGI45" s="57"/>
      <c r="GGJ45" s="57"/>
      <c r="GGK45" s="57"/>
      <c r="GGL45" s="57"/>
      <c r="GGM45" s="57"/>
      <c r="GGN45" s="57"/>
      <c r="GGO45" s="57"/>
      <c r="GGP45" s="57"/>
      <c r="GGQ45" s="57"/>
      <c r="GGR45" s="57"/>
      <c r="GGS45" s="57"/>
      <c r="GGT45" s="57"/>
      <c r="GGU45" s="57"/>
      <c r="GGV45" s="57"/>
      <c r="GGW45" s="57"/>
      <c r="GGX45" s="57"/>
      <c r="GGY45" s="57"/>
      <c r="GGZ45" s="57"/>
      <c r="GHA45" s="57"/>
      <c r="GHB45" s="57"/>
      <c r="GHC45" s="57"/>
      <c r="GHD45" s="57"/>
      <c r="GHE45" s="57"/>
      <c r="GHF45" s="57"/>
      <c r="GHG45" s="57"/>
      <c r="GHH45" s="57"/>
      <c r="GHI45" s="57"/>
      <c r="GHJ45" s="57"/>
      <c r="GHK45" s="57"/>
      <c r="GHL45" s="57"/>
      <c r="GHM45" s="57"/>
      <c r="GHN45" s="57"/>
      <c r="GHO45" s="57"/>
      <c r="GHP45" s="57"/>
      <c r="GHQ45" s="57"/>
      <c r="GHR45" s="57"/>
      <c r="GHS45" s="57"/>
      <c r="GHT45" s="57"/>
      <c r="GHU45" s="57"/>
      <c r="GHV45" s="57"/>
      <c r="GHW45" s="57"/>
      <c r="GHX45" s="57"/>
      <c r="GHY45" s="57"/>
      <c r="GHZ45" s="57"/>
      <c r="GIA45" s="57"/>
      <c r="GIB45" s="57"/>
      <c r="GIC45" s="57"/>
      <c r="GID45" s="57"/>
      <c r="GIE45" s="57"/>
      <c r="GIF45" s="57"/>
      <c r="GIG45" s="57"/>
      <c r="GIH45" s="57"/>
      <c r="GII45" s="57"/>
      <c r="GIJ45" s="57"/>
      <c r="GIK45" s="57"/>
      <c r="GIL45" s="57"/>
      <c r="GIM45" s="57"/>
      <c r="GIN45" s="57"/>
      <c r="GIO45" s="57"/>
      <c r="GIP45" s="57"/>
      <c r="GIQ45" s="57"/>
      <c r="GIR45" s="57"/>
      <c r="GIS45" s="57"/>
      <c r="GIT45" s="57"/>
      <c r="GIU45" s="57"/>
      <c r="GIV45" s="57"/>
      <c r="GIW45" s="57"/>
      <c r="GIX45" s="57"/>
      <c r="GIY45" s="57"/>
      <c r="GIZ45" s="57"/>
      <c r="GJA45" s="57"/>
      <c r="GJB45" s="57"/>
      <c r="GJC45" s="57"/>
      <c r="GJD45" s="57"/>
      <c r="GJE45" s="57"/>
      <c r="GJF45" s="57"/>
      <c r="GJG45" s="57"/>
      <c r="GJH45" s="57"/>
      <c r="GJI45" s="57"/>
      <c r="GJJ45" s="57"/>
      <c r="GJK45" s="57"/>
      <c r="GJL45" s="57"/>
      <c r="GJM45" s="57"/>
      <c r="GJN45" s="57"/>
      <c r="GJO45" s="57"/>
      <c r="GJP45" s="57"/>
      <c r="GJQ45" s="57"/>
      <c r="GJR45" s="57"/>
      <c r="GJS45" s="57"/>
      <c r="GJT45" s="57"/>
      <c r="GJU45" s="57"/>
      <c r="GJV45" s="57"/>
      <c r="GJW45" s="57"/>
      <c r="GJX45" s="57"/>
      <c r="GJY45" s="57"/>
      <c r="GJZ45" s="57"/>
      <c r="GKA45" s="57"/>
      <c r="GKB45" s="57"/>
      <c r="GKC45" s="57"/>
      <c r="GKD45" s="57"/>
      <c r="GKE45" s="57"/>
      <c r="GKF45" s="57"/>
      <c r="GKG45" s="57"/>
      <c r="GKH45" s="57"/>
      <c r="GKI45" s="57"/>
      <c r="GKJ45" s="57"/>
      <c r="GKK45" s="57"/>
      <c r="GKL45" s="57"/>
      <c r="GKM45" s="57"/>
      <c r="GKN45" s="57"/>
      <c r="GKO45" s="57"/>
      <c r="GKP45" s="57"/>
      <c r="GKQ45" s="57"/>
      <c r="GKR45" s="57"/>
      <c r="GKS45" s="57"/>
      <c r="GKT45" s="57"/>
      <c r="GKU45" s="57"/>
      <c r="GKV45" s="57"/>
      <c r="GKW45" s="57"/>
      <c r="GKX45" s="57"/>
      <c r="GKY45" s="57"/>
      <c r="GKZ45" s="57"/>
      <c r="GLA45" s="57"/>
      <c r="GLB45" s="57"/>
      <c r="GLC45" s="57"/>
      <c r="GLD45" s="57"/>
      <c r="GLE45" s="57"/>
      <c r="GLF45" s="57"/>
      <c r="GLG45" s="57"/>
      <c r="GLH45" s="57"/>
      <c r="GLI45" s="57"/>
      <c r="GLJ45" s="57"/>
      <c r="GLK45" s="57"/>
      <c r="GLL45" s="57"/>
      <c r="GLM45" s="57"/>
      <c r="GLN45" s="57"/>
      <c r="GLO45" s="57"/>
      <c r="GLP45" s="57"/>
      <c r="GLQ45" s="57"/>
      <c r="GLR45" s="57"/>
      <c r="GLS45" s="57"/>
      <c r="GLT45" s="57"/>
      <c r="GLU45" s="57"/>
      <c r="GLV45" s="57"/>
      <c r="GLW45" s="57"/>
      <c r="GLX45" s="57"/>
      <c r="GLY45" s="57"/>
      <c r="GLZ45" s="57"/>
      <c r="GMA45" s="57"/>
      <c r="GMB45" s="57"/>
      <c r="GMC45" s="57"/>
      <c r="GMD45" s="57"/>
      <c r="GME45" s="57"/>
      <c r="GMF45" s="57"/>
      <c r="GMG45" s="57"/>
      <c r="GMH45" s="57"/>
      <c r="GMI45" s="57"/>
      <c r="GMJ45" s="57"/>
      <c r="GMK45" s="57"/>
      <c r="GML45" s="57"/>
      <c r="GMM45" s="57"/>
      <c r="GMN45" s="57"/>
      <c r="GMO45" s="57"/>
      <c r="GMP45" s="57"/>
      <c r="GMQ45" s="57"/>
      <c r="GMR45" s="57"/>
      <c r="GMS45" s="57"/>
      <c r="GMT45" s="57"/>
      <c r="GMU45" s="57"/>
      <c r="GMV45" s="57"/>
      <c r="GMW45" s="57"/>
      <c r="GMX45" s="57"/>
      <c r="GMY45" s="57"/>
      <c r="GMZ45" s="57"/>
      <c r="GNA45" s="57"/>
      <c r="GNB45" s="57"/>
      <c r="GNC45" s="57"/>
      <c r="GND45" s="57"/>
      <c r="GNE45" s="57"/>
      <c r="GNF45" s="57"/>
      <c r="GNG45" s="57"/>
      <c r="GNH45" s="57"/>
      <c r="GNI45" s="57"/>
      <c r="GNJ45" s="57"/>
      <c r="GNK45" s="57"/>
      <c r="GNL45" s="57"/>
      <c r="GNM45" s="57"/>
      <c r="GNN45" s="57"/>
      <c r="GNO45" s="57"/>
      <c r="GNP45" s="57"/>
      <c r="GNQ45" s="57"/>
      <c r="GNR45" s="57"/>
      <c r="GNS45" s="57"/>
      <c r="GNT45" s="57"/>
      <c r="GNU45" s="57"/>
      <c r="GNV45" s="57"/>
      <c r="GNW45" s="57"/>
      <c r="GNX45" s="57"/>
      <c r="GNY45" s="57"/>
      <c r="GNZ45" s="57"/>
      <c r="GOA45" s="57"/>
      <c r="GOB45" s="57"/>
      <c r="GOC45" s="57"/>
      <c r="GOD45" s="57"/>
      <c r="GOE45" s="57"/>
      <c r="GOF45" s="57"/>
      <c r="GOG45" s="57"/>
      <c r="GOH45" s="57"/>
      <c r="GOI45" s="57"/>
      <c r="GOJ45" s="57"/>
      <c r="GOK45" s="57"/>
      <c r="GOL45" s="57"/>
      <c r="GOM45" s="57"/>
      <c r="GON45" s="57"/>
      <c r="GOO45" s="57"/>
      <c r="GOP45" s="57"/>
      <c r="GOQ45" s="57"/>
      <c r="GOR45" s="57"/>
      <c r="GOS45" s="57"/>
      <c r="GOT45" s="57"/>
      <c r="GOU45" s="57"/>
      <c r="GOV45" s="57"/>
      <c r="GOW45" s="57"/>
      <c r="GOX45" s="57"/>
      <c r="GOY45" s="57"/>
      <c r="GOZ45" s="57"/>
      <c r="GPA45" s="57"/>
      <c r="GPB45" s="57"/>
      <c r="GPC45" s="57"/>
      <c r="GPD45" s="57"/>
      <c r="GPE45" s="57"/>
      <c r="GPF45" s="57"/>
      <c r="GPG45" s="57"/>
      <c r="GPH45" s="57"/>
      <c r="GPI45" s="57"/>
      <c r="GPJ45" s="57"/>
      <c r="GPK45" s="57"/>
      <c r="GPL45" s="57"/>
      <c r="GPM45" s="57"/>
      <c r="GPN45" s="57"/>
      <c r="GPO45" s="57"/>
      <c r="GPP45" s="57"/>
      <c r="GPQ45" s="57"/>
      <c r="GPR45" s="57"/>
      <c r="GPS45" s="57"/>
      <c r="GPT45" s="57"/>
      <c r="GPU45" s="57"/>
      <c r="GPV45" s="57"/>
      <c r="GPW45" s="57"/>
      <c r="GPX45" s="57"/>
      <c r="GPY45" s="57"/>
      <c r="GPZ45" s="57"/>
      <c r="GQA45" s="57"/>
      <c r="GQB45" s="57"/>
      <c r="GQC45" s="57"/>
      <c r="GQD45" s="57"/>
      <c r="GQE45" s="57"/>
      <c r="GQF45" s="57"/>
      <c r="GQG45" s="57"/>
      <c r="GQH45" s="57"/>
      <c r="GQI45" s="57"/>
      <c r="GQJ45" s="57"/>
      <c r="GQK45" s="57"/>
      <c r="GQL45" s="57"/>
      <c r="GQM45" s="57"/>
      <c r="GQN45" s="57"/>
      <c r="GQO45" s="57"/>
      <c r="GQP45" s="57"/>
      <c r="GQQ45" s="57"/>
      <c r="GQR45" s="57"/>
      <c r="GQS45" s="57"/>
      <c r="GQT45" s="57"/>
      <c r="GQU45" s="57"/>
      <c r="GQV45" s="57"/>
      <c r="GQW45" s="57"/>
      <c r="GQX45" s="57"/>
      <c r="GQY45" s="57"/>
      <c r="GQZ45" s="57"/>
      <c r="GRA45" s="57"/>
      <c r="GRB45" s="57"/>
      <c r="GRC45" s="57"/>
      <c r="GRD45" s="57"/>
      <c r="GRE45" s="57"/>
      <c r="GRF45" s="57"/>
      <c r="GRG45" s="57"/>
      <c r="GRH45" s="57"/>
      <c r="GRI45" s="57"/>
      <c r="GRJ45" s="57"/>
      <c r="GRK45" s="57"/>
      <c r="GRL45" s="57"/>
      <c r="GRM45" s="57"/>
      <c r="GRN45" s="57"/>
      <c r="GRO45" s="57"/>
      <c r="GRP45" s="57"/>
      <c r="GRQ45" s="57"/>
      <c r="GRR45" s="57"/>
      <c r="GRS45" s="57"/>
      <c r="GRT45" s="57"/>
      <c r="GRU45" s="57"/>
      <c r="GRV45" s="57"/>
      <c r="GRW45" s="57"/>
      <c r="GRX45" s="57"/>
      <c r="GRY45" s="57"/>
      <c r="GRZ45" s="57"/>
      <c r="GSA45" s="57"/>
      <c r="GSB45" s="57"/>
      <c r="GSC45" s="57"/>
      <c r="GSD45" s="57"/>
      <c r="GSE45" s="57"/>
      <c r="GSF45" s="57"/>
      <c r="GSG45" s="57"/>
      <c r="GSH45" s="57"/>
      <c r="GSI45" s="57"/>
      <c r="GSJ45" s="57"/>
      <c r="GSK45" s="57"/>
      <c r="GSL45" s="57"/>
      <c r="GSM45" s="57"/>
      <c r="GSN45" s="57"/>
      <c r="GSO45" s="57"/>
      <c r="GSP45" s="57"/>
      <c r="GSQ45" s="57"/>
      <c r="GSR45" s="57"/>
      <c r="GSS45" s="57"/>
      <c r="GST45" s="57"/>
      <c r="GSU45" s="57"/>
      <c r="GSV45" s="57"/>
      <c r="GSW45" s="57"/>
      <c r="GSX45" s="57"/>
      <c r="GSY45" s="57"/>
      <c r="GSZ45" s="57"/>
      <c r="GTA45" s="57"/>
      <c r="GTB45" s="57"/>
      <c r="GTC45" s="57"/>
      <c r="GTD45" s="57"/>
      <c r="GTE45" s="57"/>
      <c r="GTF45" s="57"/>
      <c r="GTG45" s="57"/>
      <c r="GTH45" s="57"/>
      <c r="GTI45" s="57"/>
      <c r="GTJ45" s="57"/>
      <c r="GTK45" s="57"/>
      <c r="GTL45" s="57"/>
      <c r="GTM45" s="57"/>
      <c r="GTN45" s="57"/>
      <c r="GTO45" s="57"/>
      <c r="GTP45" s="57"/>
      <c r="GTQ45" s="57"/>
      <c r="GTR45" s="57"/>
      <c r="GTS45" s="57"/>
      <c r="GTT45" s="57"/>
      <c r="GTU45" s="57"/>
      <c r="GTV45" s="57"/>
      <c r="GTW45" s="57"/>
      <c r="GTX45" s="57"/>
      <c r="GTY45" s="57"/>
      <c r="GTZ45" s="57"/>
      <c r="GUA45" s="57"/>
      <c r="GUB45" s="57"/>
      <c r="GUC45" s="57"/>
      <c r="GUD45" s="57"/>
      <c r="GUE45" s="57"/>
      <c r="GUF45" s="57"/>
      <c r="GUG45" s="57"/>
      <c r="GUH45" s="57"/>
      <c r="GUI45" s="57"/>
      <c r="GUJ45" s="57"/>
      <c r="GUK45" s="57"/>
      <c r="GUL45" s="57"/>
      <c r="GUM45" s="57"/>
      <c r="GUN45" s="57"/>
      <c r="GUO45" s="57"/>
      <c r="GUP45" s="57"/>
      <c r="GUQ45" s="57"/>
      <c r="GUR45" s="57"/>
      <c r="GUS45" s="57"/>
      <c r="GUT45" s="57"/>
      <c r="GUU45" s="57"/>
      <c r="GUV45" s="57"/>
      <c r="GUW45" s="57"/>
      <c r="GUX45" s="57"/>
      <c r="GUY45" s="57"/>
      <c r="GUZ45" s="57"/>
      <c r="GVA45" s="57"/>
      <c r="GVB45" s="57"/>
      <c r="GVC45" s="57"/>
      <c r="GVD45" s="57"/>
      <c r="GVE45" s="57"/>
      <c r="GVF45" s="57"/>
      <c r="GVG45" s="57"/>
      <c r="GVH45" s="57"/>
      <c r="GVI45" s="57"/>
      <c r="GVJ45" s="57"/>
      <c r="GVK45" s="57"/>
      <c r="GVL45" s="57"/>
      <c r="GVM45" s="57"/>
      <c r="GVN45" s="57"/>
      <c r="GVO45" s="57"/>
      <c r="GVP45" s="57"/>
      <c r="GVQ45" s="57"/>
      <c r="GVR45" s="57"/>
      <c r="GVS45" s="57"/>
      <c r="GVT45" s="57"/>
      <c r="GVU45" s="57"/>
      <c r="GVV45" s="57"/>
      <c r="GVW45" s="57"/>
      <c r="GVX45" s="57"/>
      <c r="GVY45" s="57"/>
      <c r="GVZ45" s="57"/>
      <c r="GWA45" s="57"/>
      <c r="GWB45" s="57"/>
      <c r="GWC45" s="57"/>
      <c r="GWD45" s="57"/>
      <c r="GWE45" s="57"/>
      <c r="GWF45" s="57"/>
      <c r="GWG45" s="57"/>
      <c r="GWH45" s="57"/>
      <c r="GWI45" s="57"/>
      <c r="GWJ45" s="57"/>
      <c r="GWK45" s="57"/>
      <c r="GWL45" s="57"/>
      <c r="GWM45" s="57"/>
      <c r="GWN45" s="57"/>
      <c r="GWO45" s="57"/>
      <c r="GWP45" s="57"/>
      <c r="GWQ45" s="57"/>
      <c r="GWR45" s="57"/>
      <c r="GWS45" s="57"/>
      <c r="GWT45" s="57"/>
      <c r="GWU45" s="57"/>
      <c r="GWV45" s="57"/>
      <c r="GWW45" s="57"/>
      <c r="GWX45" s="57"/>
      <c r="GWY45" s="57"/>
      <c r="GWZ45" s="57"/>
      <c r="GXA45" s="57"/>
      <c r="GXB45" s="57"/>
      <c r="GXC45" s="57"/>
      <c r="GXD45" s="57"/>
      <c r="GXE45" s="57"/>
      <c r="GXF45" s="57"/>
      <c r="GXG45" s="57"/>
      <c r="GXH45" s="57"/>
      <c r="GXI45" s="57"/>
      <c r="GXJ45" s="57"/>
      <c r="GXK45" s="57"/>
      <c r="GXL45" s="57"/>
      <c r="GXM45" s="57"/>
      <c r="GXN45" s="57"/>
      <c r="GXO45" s="57"/>
      <c r="GXP45" s="57"/>
      <c r="GXQ45" s="57"/>
      <c r="GXR45" s="57"/>
      <c r="GXS45" s="57"/>
      <c r="GXT45" s="57"/>
      <c r="GXU45" s="57"/>
      <c r="GXV45" s="57"/>
      <c r="GXW45" s="57"/>
      <c r="GXX45" s="57"/>
      <c r="GXY45" s="57"/>
      <c r="GXZ45" s="57"/>
      <c r="GYA45" s="57"/>
      <c r="GYB45" s="57"/>
      <c r="GYC45" s="57"/>
      <c r="GYD45" s="57"/>
      <c r="GYE45" s="57"/>
      <c r="GYF45" s="57"/>
      <c r="GYG45" s="57"/>
      <c r="GYH45" s="57"/>
      <c r="GYI45" s="57"/>
      <c r="GYJ45" s="57"/>
      <c r="GYK45" s="57"/>
      <c r="GYL45" s="57"/>
      <c r="GYM45" s="57"/>
      <c r="GYN45" s="57"/>
      <c r="GYO45" s="57"/>
      <c r="GYP45" s="57"/>
      <c r="GYQ45" s="57"/>
      <c r="GYR45" s="57"/>
      <c r="GYS45" s="57"/>
      <c r="GYT45" s="57"/>
      <c r="GYU45" s="57"/>
      <c r="GYV45" s="57"/>
      <c r="GYW45" s="57"/>
      <c r="GYX45" s="57"/>
      <c r="GYY45" s="57"/>
      <c r="GYZ45" s="57"/>
      <c r="GZA45" s="57"/>
      <c r="GZB45" s="57"/>
      <c r="GZC45" s="57"/>
      <c r="GZD45" s="57"/>
      <c r="GZE45" s="57"/>
      <c r="GZF45" s="57"/>
      <c r="GZG45" s="57"/>
      <c r="GZH45" s="57"/>
      <c r="GZI45" s="57"/>
      <c r="GZJ45" s="57"/>
      <c r="GZK45" s="57"/>
      <c r="GZL45" s="57"/>
      <c r="GZM45" s="57"/>
      <c r="GZN45" s="57"/>
      <c r="GZO45" s="57"/>
      <c r="GZP45" s="57"/>
      <c r="GZQ45" s="57"/>
      <c r="GZR45" s="57"/>
      <c r="GZS45" s="57"/>
      <c r="GZT45" s="57"/>
      <c r="GZU45" s="57"/>
      <c r="GZV45" s="57"/>
      <c r="GZW45" s="57"/>
      <c r="GZX45" s="57"/>
      <c r="GZY45" s="57"/>
      <c r="GZZ45" s="57"/>
      <c r="HAA45" s="57"/>
      <c r="HAB45" s="57"/>
      <c r="HAC45" s="57"/>
      <c r="HAD45" s="57"/>
      <c r="HAE45" s="57"/>
      <c r="HAF45" s="57"/>
      <c r="HAG45" s="57"/>
      <c r="HAH45" s="57"/>
      <c r="HAI45" s="57"/>
      <c r="HAJ45" s="57"/>
      <c r="HAK45" s="57"/>
      <c r="HAL45" s="57"/>
      <c r="HAM45" s="57"/>
      <c r="HAN45" s="57"/>
      <c r="HAO45" s="57"/>
      <c r="HAP45" s="57"/>
      <c r="HAQ45" s="57"/>
      <c r="HAR45" s="57"/>
      <c r="HAS45" s="57"/>
      <c r="HAT45" s="57"/>
      <c r="HAU45" s="57"/>
      <c r="HAV45" s="57"/>
      <c r="HAW45" s="57"/>
      <c r="HAX45" s="57"/>
      <c r="HAY45" s="57"/>
      <c r="HAZ45" s="57"/>
      <c r="HBA45" s="57"/>
      <c r="HBB45" s="57"/>
      <c r="HBC45" s="57"/>
      <c r="HBD45" s="57"/>
      <c r="HBE45" s="57"/>
      <c r="HBF45" s="57"/>
      <c r="HBG45" s="57"/>
      <c r="HBH45" s="57"/>
      <c r="HBI45" s="57"/>
      <c r="HBJ45" s="57"/>
      <c r="HBK45" s="57"/>
      <c r="HBL45" s="57"/>
      <c r="HBM45" s="57"/>
      <c r="HBN45" s="57"/>
      <c r="HBO45" s="57"/>
      <c r="HBP45" s="57"/>
      <c r="HBQ45" s="57"/>
      <c r="HBR45" s="57"/>
      <c r="HBS45" s="57"/>
      <c r="HBT45" s="57"/>
      <c r="HBU45" s="57"/>
      <c r="HBV45" s="57"/>
      <c r="HBW45" s="57"/>
      <c r="HBX45" s="57"/>
      <c r="HBY45" s="57"/>
      <c r="HBZ45" s="57"/>
      <c r="HCA45" s="57"/>
      <c r="HCB45" s="57"/>
      <c r="HCC45" s="57"/>
      <c r="HCD45" s="57"/>
      <c r="HCE45" s="57"/>
      <c r="HCF45" s="57"/>
      <c r="HCG45" s="57"/>
      <c r="HCH45" s="57"/>
      <c r="HCI45" s="57"/>
      <c r="HCJ45" s="57"/>
      <c r="HCK45" s="57"/>
      <c r="HCL45" s="57"/>
      <c r="HCM45" s="57"/>
      <c r="HCN45" s="57"/>
      <c r="HCO45" s="57"/>
      <c r="HCP45" s="57"/>
      <c r="HCQ45" s="57"/>
      <c r="HCR45" s="57"/>
      <c r="HCS45" s="57"/>
      <c r="HCT45" s="57"/>
      <c r="HCU45" s="57"/>
      <c r="HCV45" s="57"/>
      <c r="HCW45" s="57"/>
      <c r="HCX45" s="57"/>
      <c r="HCY45" s="57"/>
      <c r="HCZ45" s="57"/>
      <c r="HDA45" s="57"/>
      <c r="HDB45" s="57"/>
      <c r="HDC45" s="57"/>
      <c r="HDD45" s="57"/>
      <c r="HDE45" s="57"/>
      <c r="HDF45" s="57"/>
      <c r="HDG45" s="57"/>
      <c r="HDH45" s="57"/>
      <c r="HDI45" s="57"/>
      <c r="HDJ45" s="57"/>
      <c r="HDK45" s="57"/>
      <c r="HDL45" s="57"/>
      <c r="HDM45" s="57"/>
      <c r="HDN45" s="57"/>
      <c r="HDO45" s="57"/>
      <c r="HDP45" s="57"/>
      <c r="HDQ45" s="57"/>
      <c r="HDR45" s="57"/>
      <c r="HDS45" s="57"/>
      <c r="HDT45" s="57"/>
      <c r="HDU45" s="57"/>
      <c r="HDV45" s="57"/>
      <c r="HDW45" s="57"/>
      <c r="HDX45" s="57"/>
      <c r="HDY45" s="57"/>
      <c r="HDZ45" s="57"/>
      <c r="HEA45" s="57"/>
      <c r="HEB45" s="57"/>
      <c r="HEC45" s="57"/>
      <c r="HED45" s="57"/>
      <c r="HEE45" s="57"/>
      <c r="HEF45" s="57"/>
      <c r="HEG45" s="57"/>
      <c r="HEH45" s="57"/>
      <c r="HEI45" s="57"/>
      <c r="HEJ45" s="57"/>
      <c r="HEK45" s="57"/>
      <c r="HEL45" s="57"/>
      <c r="HEM45" s="57"/>
      <c r="HEN45" s="57"/>
      <c r="HEO45" s="57"/>
      <c r="HEP45" s="57"/>
      <c r="HEQ45" s="57"/>
      <c r="HER45" s="57"/>
      <c r="HES45" s="57"/>
      <c r="HET45" s="57"/>
      <c r="HEU45" s="57"/>
      <c r="HEV45" s="57"/>
      <c r="HEW45" s="57"/>
      <c r="HEX45" s="57"/>
      <c r="HEY45" s="57"/>
      <c r="HEZ45" s="57"/>
      <c r="HFA45" s="57"/>
      <c r="HFB45" s="57"/>
      <c r="HFC45" s="57"/>
      <c r="HFD45" s="57"/>
      <c r="HFE45" s="57"/>
      <c r="HFF45" s="57"/>
      <c r="HFG45" s="57"/>
      <c r="HFH45" s="57"/>
      <c r="HFI45" s="57"/>
      <c r="HFJ45" s="57"/>
      <c r="HFK45" s="57"/>
      <c r="HFL45" s="57"/>
      <c r="HFM45" s="57"/>
      <c r="HFN45" s="57"/>
      <c r="HFO45" s="57"/>
      <c r="HFP45" s="57"/>
      <c r="HFQ45" s="57"/>
      <c r="HFR45" s="57"/>
      <c r="HFS45" s="57"/>
      <c r="HFT45" s="57"/>
      <c r="HFU45" s="57"/>
      <c r="HFV45" s="57"/>
      <c r="HFW45" s="57"/>
      <c r="HFX45" s="57"/>
      <c r="HFY45" s="57"/>
      <c r="HFZ45" s="57"/>
      <c r="HGA45" s="57"/>
      <c r="HGB45" s="57"/>
      <c r="HGC45" s="57"/>
      <c r="HGD45" s="57"/>
      <c r="HGE45" s="57"/>
      <c r="HGF45" s="57"/>
      <c r="HGG45" s="57"/>
      <c r="HGH45" s="57"/>
      <c r="HGI45" s="57"/>
      <c r="HGJ45" s="57"/>
      <c r="HGK45" s="57"/>
      <c r="HGL45" s="57"/>
      <c r="HGM45" s="57"/>
      <c r="HGN45" s="57"/>
      <c r="HGO45" s="57"/>
      <c r="HGP45" s="57"/>
      <c r="HGQ45" s="57"/>
      <c r="HGR45" s="57"/>
      <c r="HGS45" s="57"/>
      <c r="HGT45" s="57"/>
      <c r="HGU45" s="57"/>
      <c r="HGV45" s="57"/>
      <c r="HGW45" s="57"/>
      <c r="HGX45" s="57"/>
      <c r="HGY45" s="57"/>
      <c r="HGZ45" s="57"/>
      <c r="HHA45" s="57"/>
      <c r="HHB45" s="57"/>
      <c r="HHC45" s="57"/>
      <c r="HHD45" s="57"/>
      <c r="HHE45" s="57"/>
      <c r="HHF45" s="57"/>
      <c r="HHG45" s="57"/>
      <c r="HHH45" s="57"/>
      <c r="HHI45" s="57"/>
      <c r="HHJ45" s="57"/>
      <c r="HHK45" s="57"/>
      <c r="HHL45" s="57"/>
      <c r="HHM45" s="57"/>
      <c r="HHN45" s="57"/>
      <c r="HHO45" s="57"/>
      <c r="HHP45" s="57"/>
      <c r="HHQ45" s="57"/>
      <c r="HHR45" s="57"/>
      <c r="HHS45" s="57"/>
      <c r="HHT45" s="57"/>
      <c r="HHU45" s="57"/>
      <c r="HHV45" s="57"/>
      <c r="HHW45" s="57"/>
      <c r="HHX45" s="57"/>
      <c r="HHY45" s="57"/>
      <c r="HHZ45" s="57"/>
      <c r="HIA45" s="57"/>
      <c r="HIB45" s="57"/>
      <c r="HIC45" s="57"/>
      <c r="HID45" s="57"/>
      <c r="HIE45" s="57"/>
      <c r="HIF45" s="57"/>
      <c r="HIG45" s="57"/>
      <c r="HIH45" s="57"/>
      <c r="HII45" s="57"/>
      <c r="HIJ45" s="57"/>
      <c r="HIK45" s="57"/>
      <c r="HIL45" s="57"/>
      <c r="HIM45" s="57"/>
      <c r="HIN45" s="57"/>
      <c r="HIO45" s="57"/>
      <c r="HIP45" s="57"/>
      <c r="HIQ45" s="57"/>
      <c r="HIR45" s="57"/>
      <c r="HIS45" s="57"/>
      <c r="HIT45" s="57"/>
      <c r="HIU45" s="57"/>
      <c r="HIV45" s="57"/>
      <c r="HIW45" s="57"/>
      <c r="HIX45" s="57"/>
      <c r="HIY45" s="57"/>
      <c r="HIZ45" s="57"/>
      <c r="HJA45" s="57"/>
      <c r="HJB45" s="57"/>
      <c r="HJC45" s="57"/>
      <c r="HJD45" s="57"/>
      <c r="HJE45" s="57"/>
      <c r="HJF45" s="57"/>
      <c r="HJG45" s="57"/>
      <c r="HJH45" s="57"/>
      <c r="HJI45" s="57"/>
      <c r="HJJ45" s="57"/>
      <c r="HJK45" s="57"/>
      <c r="HJL45" s="57"/>
      <c r="HJM45" s="57"/>
      <c r="HJN45" s="57"/>
      <c r="HJO45" s="57"/>
      <c r="HJP45" s="57"/>
      <c r="HJQ45" s="57"/>
      <c r="HJR45" s="57"/>
      <c r="HJS45" s="57"/>
      <c r="HJT45" s="57"/>
      <c r="HJU45" s="57"/>
      <c r="HJV45" s="57"/>
      <c r="HJW45" s="57"/>
      <c r="HJX45" s="57"/>
      <c r="HJY45" s="57"/>
      <c r="HJZ45" s="57"/>
      <c r="HKA45" s="57"/>
      <c r="HKB45" s="57"/>
      <c r="HKC45" s="57"/>
      <c r="HKD45" s="57"/>
      <c r="HKE45" s="57"/>
      <c r="HKF45" s="57"/>
      <c r="HKG45" s="57"/>
      <c r="HKH45" s="57"/>
      <c r="HKI45" s="57"/>
      <c r="HKJ45" s="57"/>
      <c r="HKK45" s="57"/>
      <c r="HKL45" s="57"/>
      <c r="HKM45" s="57"/>
      <c r="HKN45" s="57"/>
      <c r="HKO45" s="57"/>
      <c r="HKP45" s="57"/>
      <c r="HKQ45" s="57"/>
      <c r="HKR45" s="57"/>
      <c r="HKS45" s="57"/>
      <c r="HKT45" s="57"/>
      <c r="HKU45" s="57"/>
      <c r="HKV45" s="57"/>
      <c r="HKW45" s="57"/>
      <c r="HKX45" s="57"/>
      <c r="HKY45" s="57"/>
      <c r="HKZ45" s="57"/>
      <c r="HLA45" s="57"/>
      <c r="HLB45" s="57"/>
      <c r="HLC45" s="57"/>
      <c r="HLD45" s="57"/>
      <c r="HLE45" s="57"/>
      <c r="HLF45" s="57"/>
      <c r="HLG45" s="57"/>
      <c r="HLH45" s="57"/>
      <c r="HLI45" s="57"/>
      <c r="HLJ45" s="57"/>
      <c r="HLK45" s="57"/>
      <c r="HLL45" s="57"/>
      <c r="HLM45" s="57"/>
      <c r="HLN45" s="57"/>
      <c r="HLO45" s="57"/>
      <c r="HLP45" s="57"/>
      <c r="HLQ45" s="57"/>
      <c r="HLR45" s="57"/>
      <c r="HLS45" s="57"/>
      <c r="HLT45" s="57"/>
      <c r="HLU45" s="57"/>
      <c r="HLV45" s="57"/>
      <c r="HLW45" s="57"/>
      <c r="HLX45" s="57"/>
      <c r="HLY45" s="57"/>
      <c r="HLZ45" s="57"/>
      <c r="HMA45" s="57"/>
      <c r="HMB45" s="57"/>
      <c r="HMC45" s="57"/>
      <c r="HMD45" s="57"/>
      <c r="HME45" s="57"/>
      <c r="HMF45" s="57"/>
      <c r="HMG45" s="57"/>
      <c r="HMH45" s="57"/>
      <c r="HMI45" s="57"/>
      <c r="HMJ45" s="57"/>
      <c r="HMK45" s="57"/>
      <c r="HML45" s="57"/>
      <c r="HMM45" s="57"/>
      <c r="HMN45" s="57"/>
      <c r="HMO45" s="57"/>
      <c r="HMP45" s="57"/>
      <c r="HMQ45" s="57"/>
      <c r="HMR45" s="57"/>
      <c r="HMS45" s="57"/>
      <c r="HMT45" s="57"/>
      <c r="HMU45" s="57"/>
      <c r="HMV45" s="57"/>
      <c r="HMW45" s="57"/>
      <c r="HMX45" s="57"/>
      <c r="HMY45" s="57"/>
      <c r="HMZ45" s="57"/>
      <c r="HNA45" s="57"/>
      <c r="HNB45" s="57"/>
      <c r="HNC45" s="57"/>
      <c r="HND45" s="57"/>
      <c r="HNE45" s="57"/>
      <c r="HNF45" s="57"/>
      <c r="HNG45" s="57"/>
      <c r="HNH45" s="57"/>
      <c r="HNI45" s="57"/>
      <c r="HNJ45" s="57"/>
      <c r="HNK45" s="57"/>
      <c r="HNL45" s="57"/>
      <c r="HNM45" s="57"/>
      <c r="HNN45" s="57"/>
      <c r="HNO45" s="57"/>
      <c r="HNP45" s="57"/>
      <c r="HNQ45" s="57"/>
      <c r="HNR45" s="57"/>
      <c r="HNS45" s="57"/>
      <c r="HNT45" s="57"/>
      <c r="HNU45" s="57"/>
      <c r="HNV45" s="57"/>
      <c r="HNW45" s="57"/>
      <c r="HNX45" s="57"/>
      <c r="HNY45" s="57"/>
      <c r="HNZ45" s="57"/>
      <c r="HOA45" s="57"/>
      <c r="HOB45" s="57"/>
      <c r="HOC45" s="57"/>
      <c r="HOD45" s="57"/>
      <c r="HOE45" s="57"/>
      <c r="HOF45" s="57"/>
      <c r="HOG45" s="57"/>
      <c r="HOH45" s="57"/>
      <c r="HOI45" s="57"/>
      <c r="HOJ45" s="57"/>
      <c r="HOK45" s="57"/>
      <c r="HOL45" s="57"/>
      <c r="HOM45" s="57"/>
      <c r="HON45" s="57"/>
      <c r="HOO45" s="57"/>
      <c r="HOP45" s="57"/>
      <c r="HOQ45" s="57"/>
      <c r="HOR45" s="57"/>
      <c r="HOS45" s="57"/>
      <c r="HOT45" s="57"/>
      <c r="HOU45" s="57"/>
      <c r="HOV45" s="57"/>
      <c r="HOW45" s="57"/>
      <c r="HOX45" s="57"/>
      <c r="HOY45" s="57"/>
      <c r="HOZ45" s="57"/>
      <c r="HPA45" s="57"/>
      <c r="HPB45" s="57"/>
      <c r="HPC45" s="57"/>
      <c r="HPD45" s="57"/>
      <c r="HPE45" s="57"/>
      <c r="HPF45" s="57"/>
      <c r="HPG45" s="57"/>
      <c r="HPH45" s="57"/>
      <c r="HPI45" s="57"/>
      <c r="HPJ45" s="57"/>
      <c r="HPK45" s="57"/>
      <c r="HPL45" s="57"/>
      <c r="HPM45" s="57"/>
      <c r="HPN45" s="57"/>
      <c r="HPO45" s="57"/>
      <c r="HPP45" s="57"/>
      <c r="HPQ45" s="57"/>
      <c r="HPR45" s="57"/>
      <c r="HPS45" s="57"/>
      <c r="HPT45" s="57"/>
      <c r="HPU45" s="57"/>
      <c r="HPV45" s="57"/>
      <c r="HPW45" s="57"/>
      <c r="HPX45" s="57"/>
      <c r="HPY45" s="57"/>
      <c r="HPZ45" s="57"/>
      <c r="HQA45" s="57"/>
      <c r="HQB45" s="57"/>
      <c r="HQC45" s="57"/>
      <c r="HQD45" s="57"/>
      <c r="HQE45" s="57"/>
      <c r="HQF45" s="57"/>
      <c r="HQG45" s="57"/>
      <c r="HQH45" s="57"/>
      <c r="HQI45" s="57"/>
      <c r="HQJ45" s="57"/>
      <c r="HQK45" s="57"/>
      <c r="HQL45" s="57"/>
      <c r="HQM45" s="57"/>
      <c r="HQN45" s="57"/>
      <c r="HQO45" s="57"/>
      <c r="HQP45" s="57"/>
      <c r="HQQ45" s="57"/>
      <c r="HQR45" s="57"/>
      <c r="HQS45" s="57"/>
      <c r="HQT45" s="57"/>
      <c r="HQU45" s="57"/>
      <c r="HQV45" s="57"/>
      <c r="HQW45" s="57"/>
      <c r="HQX45" s="57"/>
      <c r="HQY45" s="57"/>
      <c r="HQZ45" s="57"/>
      <c r="HRA45" s="57"/>
      <c r="HRB45" s="57"/>
      <c r="HRC45" s="57"/>
      <c r="HRD45" s="57"/>
      <c r="HRE45" s="57"/>
      <c r="HRF45" s="57"/>
      <c r="HRG45" s="57"/>
      <c r="HRH45" s="57"/>
      <c r="HRI45" s="57"/>
      <c r="HRJ45" s="57"/>
      <c r="HRK45" s="57"/>
      <c r="HRL45" s="57"/>
      <c r="HRM45" s="57"/>
      <c r="HRN45" s="57"/>
      <c r="HRO45" s="57"/>
      <c r="HRP45" s="57"/>
      <c r="HRQ45" s="57"/>
      <c r="HRR45" s="57"/>
      <c r="HRS45" s="57"/>
      <c r="HRT45" s="57"/>
      <c r="HRU45" s="57"/>
      <c r="HRV45" s="57"/>
      <c r="HRW45" s="57"/>
      <c r="HRX45" s="57"/>
      <c r="HRY45" s="57"/>
      <c r="HRZ45" s="57"/>
      <c r="HSA45" s="57"/>
      <c r="HSB45" s="57"/>
      <c r="HSC45" s="57"/>
      <c r="HSD45" s="57"/>
      <c r="HSE45" s="57"/>
      <c r="HSF45" s="57"/>
      <c r="HSG45" s="57"/>
      <c r="HSH45" s="57"/>
      <c r="HSI45" s="57"/>
      <c r="HSJ45" s="57"/>
      <c r="HSK45" s="57"/>
      <c r="HSL45" s="57"/>
      <c r="HSM45" s="57"/>
      <c r="HSN45" s="57"/>
      <c r="HSO45" s="57"/>
      <c r="HSP45" s="57"/>
      <c r="HSQ45" s="57"/>
      <c r="HSR45" s="57"/>
      <c r="HSS45" s="57"/>
      <c r="HST45" s="57"/>
      <c r="HSU45" s="57"/>
      <c r="HSV45" s="57"/>
      <c r="HSW45" s="57"/>
      <c r="HSX45" s="57"/>
      <c r="HSY45" s="57"/>
      <c r="HSZ45" s="57"/>
      <c r="HTA45" s="57"/>
      <c r="HTB45" s="57"/>
      <c r="HTC45" s="57"/>
      <c r="HTD45" s="57"/>
      <c r="HTE45" s="57"/>
      <c r="HTF45" s="57"/>
      <c r="HTG45" s="57"/>
      <c r="HTH45" s="57"/>
      <c r="HTI45" s="57"/>
      <c r="HTJ45" s="57"/>
      <c r="HTK45" s="57"/>
      <c r="HTL45" s="57"/>
      <c r="HTM45" s="57"/>
      <c r="HTN45" s="57"/>
      <c r="HTO45" s="57"/>
      <c r="HTP45" s="57"/>
      <c r="HTQ45" s="57"/>
      <c r="HTR45" s="57"/>
      <c r="HTS45" s="57"/>
      <c r="HTT45" s="57"/>
      <c r="HTU45" s="57"/>
      <c r="HTV45" s="57"/>
      <c r="HTW45" s="57"/>
      <c r="HTX45" s="57"/>
      <c r="HTY45" s="57"/>
      <c r="HTZ45" s="57"/>
      <c r="HUA45" s="57"/>
      <c r="HUB45" s="57"/>
      <c r="HUC45" s="57"/>
      <c r="HUD45" s="57"/>
      <c r="HUE45" s="57"/>
      <c r="HUF45" s="57"/>
      <c r="HUG45" s="57"/>
      <c r="HUH45" s="57"/>
      <c r="HUI45" s="57"/>
      <c r="HUJ45" s="57"/>
      <c r="HUK45" s="57"/>
      <c r="HUL45" s="57"/>
      <c r="HUM45" s="57"/>
      <c r="HUN45" s="57"/>
      <c r="HUO45" s="57"/>
      <c r="HUP45" s="57"/>
      <c r="HUQ45" s="57"/>
      <c r="HUR45" s="57"/>
      <c r="HUS45" s="57"/>
      <c r="HUT45" s="57"/>
      <c r="HUU45" s="57"/>
      <c r="HUV45" s="57"/>
      <c r="HUW45" s="57"/>
      <c r="HUX45" s="57"/>
      <c r="HUY45" s="57"/>
      <c r="HUZ45" s="57"/>
      <c r="HVA45" s="57"/>
      <c r="HVB45" s="57"/>
      <c r="HVC45" s="57"/>
      <c r="HVD45" s="57"/>
      <c r="HVE45" s="57"/>
      <c r="HVF45" s="57"/>
      <c r="HVG45" s="57"/>
      <c r="HVH45" s="57"/>
      <c r="HVI45" s="57"/>
      <c r="HVJ45" s="57"/>
      <c r="HVK45" s="57"/>
      <c r="HVL45" s="57"/>
      <c r="HVM45" s="57"/>
      <c r="HVN45" s="57"/>
      <c r="HVO45" s="57"/>
      <c r="HVP45" s="57"/>
      <c r="HVQ45" s="57"/>
      <c r="HVR45" s="57"/>
      <c r="HVS45" s="57"/>
      <c r="HVT45" s="57"/>
      <c r="HVU45" s="57"/>
      <c r="HVV45" s="57"/>
      <c r="HVW45" s="57"/>
      <c r="HVX45" s="57"/>
      <c r="HVY45" s="57"/>
      <c r="HVZ45" s="57"/>
      <c r="HWA45" s="57"/>
      <c r="HWB45" s="57"/>
      <c r="HWC45" s="57"/>
      <c r="HWD45" s="57"/>
      <c r="HWE45" s="57"/>
      <c r="HWF45" s="57"/>
      <c r="HWG45" s="57"/>
      <c r="HWH45" s="57"/>
      <c r="HWI45" s="57"/>
      <c r="HWJ45" s="57"/>
      <c r="HWK45" s="57"/>
      <c r="HWL45" s="57"/>
      <c r="HWM45" s="57"/>
      <c r="HWN45" s="57"/>
      <c r="HWO45" s="57"/>
      <c r="HWP45" s="57"/>
      <c r="HWQ45" s="57"/>
      <c r="HWR45" s="57"/>
      <c r="HWS45" s="57"/>
      <c r="HWT45" s="57"/>
      <c r="HWU45" s="57"/>
      <c r="HWV45" s="57"/>
      <c r="HWW45" s="57"/>
      <c r="HWX45" s="57"/>
      <c r="HWY45" s="57"/>
      <c r="HWZ45" s="57"/>
      <c r="HXA45" s="57"/>
      <c r="HXB45" s="57"/>
      <c r="HXC45" s="57"/>
      <c r="HXD45" s="57"/>
      <c r="HXE45" s="57"/>
      <c r="HXF45" s="57"/>
      <c r="HXG45" s="57"/>
      <c r="HXH45" s="57"/>
      <c r="HXI45" s="57"/>
      <c r="HXJ45" s="57"/>
      <c r="HXK45" s="57"/>
      <c r="HXL45" s="57"/>
      <c r="HXM45" s="57"/>
      <c r="HXN45" s="57"/>
      <c r="HXO45" s="57"/>
      <c r="HXP45" s="57"/>
      <c r="HXQ45" s="57"/>
      <c r="HXR45" s="57"/>
      <c r="HXS45" s="57"/>
      <c r="HXT45" s="57"/>
      <c r="HXU45" s="57"/>
      <c r="HXV45" s="57"/>
      <c r="HXW45" s="57"/>
      <c r="HXX45" s="57"/>
      <c r="HXY45" s="57"/>
      <c r="HXZ45" s="57"/>
      <c r="HYA45" s="57"/>
      <c r="HYB45" s="57"/>
      <c r="HYC45" s="57"/>
      <c r="HYD45" s="57"/>
      <c r="HYE45" s="57"/>
      <c r="HYF45" s="57"/>
      <c r="HYG45" s="57"/>
      <c r="HYH45" s="57"/>
      <c r="HYI45" s="57"/>
      <c r="HYJ45" s="57"/>
      <c r="HYK45" s="57"/>
      <c r="HYL45" s="57"/>
      <c r="HYM45" s="57"/>
      <c r="HYN45" s="57"/>
      <c r="HYO45" s="57"/>
      <c r="HYP45" s="57"/>
      <c r="HYQ45" s="57"/>
      <c r="HYR45" s="57"/>
      <c r="HYS45" s="57"/>
      <c r="HYT45" s="57"/>
      <c r="HYU45" s="57"/>
      <c r="HYV45" s="57"/>
      <c r="HYW45" s="57"/>
      <c r="HYX45" s="57"/>
      <c r="HYY45" s="57"/>
      <c r="HYZ45" s="57"/>
      <c r="HZA45" s="57"/>
      <c r="HZB45" s="57"/>
      <c r="HZC45" s="57"/>
      <c r="HZD45" s="57"/>
      <c r="HZE45" s="57"/>
      <c r="HZF45" s="57"/>
      <c r="HZG45" s="57"/>
      <c r="HZH45" s="57"/>
      <c r="HZI45" s="57"/>
      <c r="HZJ45" s="57"/>
      <c r="HZK45" s="57"/>
      <c r="HZL45" s="57"/>
      <c r="HZM45" s="57"/>
      <c r="HZN45" s="57"/>
      <c r="HZO45" s="57"/>
      <c r="HZP45" s="57"/>
      <c r="HZQ45" s="57"/>
      <c r="HZR45" s="57"/>
      <c r="HZS45" s="57"/>
      <c r="HZT45" s="57"/>
      <c r="HZU45" s="57"/>
      <c r="HZV45" s="57"/>
      <c r="HZW45" s="57"/>
      <c r="HZX45" s="57"/>
      <c r="HZY45" s="57"/>
      <c r="HZZ45" s="57"/>
      <c r="IAA45" s="57"/>
      <c r="IAB45" s="57"/>
      <c r="IAC45" s="57"/>
      <c r="IAD45" s="57"/>
      <c r="IAE45" s="57"/>
      <c r="IAF45" s="57"/>
      <c r="IAG45" s="57"/>
      <c r="IAH45" s="57"/>
      <c r="IAI45" s="57"/>
      <c r="IAJ45" s="57"/>
      <c r="IAK45" s="57"/>
      <c r="IAL45" s="57"/>
      <c r="IAM45" s="57"/>
      <c r="IAN45" s="57"/>
      <c r="IAO45" s="57"/>
      <c r="IAP45" s="57"/>
      <c r="IAQ45" s="57"/>
      <c r="IAR45" s="57"/>
      <c r="IAS45" s="57"/>
      <c r="IAT45" s="57"/>
      <c r="IAU45" s="57"/>
      <c r="IAV45" s="57"/>
      <c r="IAW45" s="57"/>
      <c r="IAX45" s="57"/>
      <c r="IAY45" s="57"/>
      <c r="IAZ45" s="57"/>
      <c r="IBA45" s="57"/>
      <c r="IBB45" s="57"/>
      <c r="IBC45" s="57"/>
      <c r="IBD45" s="57"/>
      <c r="IBE45" s="57"/>
      <c r="IBF45" s="57"/>
      <c r="IBG45" s="57"/>
      <c r="IBH45" s="57"/>
      <c r="IBI45" s="57"/>
      <c r="IBJ45" s="57"/>
      <c r="IBK45" s="57"/>
      <c r="IBL45" s="57"/>
      <c r="IBM45" s="57"/>
      <c r="IBN45" s="57"/>
      <c r="IBO45" s="57"/>
      <c r="IBP45" s="57"/>
      <c r="IBQ45" s="57"/>
      <c r="IBR45" s="57"/>
      <c r="IBS45" s="57"/>
      <c r="IBT45" s="57"/>
      <c r="IBU45" s="57"/>
      <c r="IBV45" s="57"/>
      <c r="IBW45" s="57"/>
      <c r="IBX45" s="57"/>
      <c r="IBY45" s="57"/>
      <c r="IBZ45" s="57"/>
      <c r="ICA45" s="57"/>
      <c r="ICB45" s="57"/>
      <c r="ICC45" s="57"/>
      <c r="ICD45" s="57"/>
      <c r="ICE45" s="57"/>
      <c r="ICF45" s="57"/>
      <c r="ICG45" s="57"/>
      <c r="ICH45" s="57"/>
      <c r="ICI45" s="57"/>
      <c r="ICJ45" s="57"/>
      <c r="ICK45" s="57"/>
      <c r="ICL45" s="57"/>
      <c r="ICM45" s="57"/>
      <c r="ICN45" s="57"/>
      <c r="ICO45" s="57"/>
      <c r="ICP45" s="57"/>
      <c r="ICQ45" s="57"/>
      <c r="ICR45" s="57"/>
      <c r="ICS45" s="57"/>
      <c r="ICT45" s="57"/>
      <c r="ICU45" s="57"/>
      <c r="ICV45" s="57"/>
      <c r="ICW45" s="57"/>
      <c r="ICX45" s="57"/>
      <c r="ICY45" s="57"/>
      <c r="ICZ45" s="57"/>
      <c r="IDA45" s="57"/>
      <c r="IDB45" s="57"/>
      <c r="IDC45" s="57"/>
      <c r="IDD45" s="57"/>
      <c r="IDE45" s="57"/>
      <c r="IDF45" s="57"/>
      <c r="IDG45" s="57"/>
      <c r="IDH45" s="57"/>
      <c r="IDI45" s="57"/>
      <c r="IDJ45" s="57"/>
      <c r="IDK45" s="57"/>
      <c r="IDL45" s="57"/>
      <c r="IDM45" s="57"/>
      <c r="IDN45" s="57"/>
      <c r="IDO45" s="57"/>
      <c r="IDP45" s="57"/>
      <c r="IDQ45" s="57"/>
      <c r="IDR45" s="57"/>
      <c r="IDS45" s="57"/>
      <c r="IDT45" s="57"/>
      <c r="IDU45" s="57"/>
      <c r="IDV45" s="57"/>
      <c r="IDW45" s="57"/>
      <c r="IDX45" s="57"/>
      <c r="IDY45" s="57"/>
      <c r="IDZ45" s="57"/>
      <c r="IEA45" s="57"/>
      <c r="IEB45" s="57"/>
      <c r="IEC45" s="57"/>
      <c r="IED45" s="57"/>
      <c r="IEE45" s="57"/>
      <c r="IEF45" s="57"/>
      <c r="IEG45" s="57"/>
      <c r="IEH45" s="57"/>
      <c r="IEI45" s="57"/>
      <c r="IEJ45" s="57"/>
      <c r="IEK45" s="57"/>
      <c r="IEL45" s="57"/>
      <c r="IEM45" s="57"/>
      <c r="IEN45" s="57"/>
      <c r="IEO45" s="57"/>
      <c r="IEP45" s="57"/>
      <c r="IEQ45" s="57"/>
      <c r="IER45" s="57"/>
      <c r="IES45" s="57"/>
      <c r="IET45" s="57"/>
      <c r="IEU45" s="57"/>
      <c r="IEV45" s="57"/>
      <c r="IEW45" s="57"/>
      <c r="IEX45" s="57"/>
      <c r="IEY45" s="57"/>
      <c r="IEZ45" s="57"/>
      <c r="IFA45" s="57"/>
      <c r="IFB45" s="57"/>
      <c r="IFC45" s="57"/>
      <c r="IFD45" s="57"/>
      <c r="IFE45" s="57"/>
      <c r="IFF45" s="57"/>
      <c r="IFG45" s="57"/>
      <c r="IFH45" s="57"/>
      <c r="IFI45" s="57"/>
      <c r="IFJ45" s="57"/>
      <c r="IFK45" s="57"/>
      <c r="IFL45" s="57"/>
      <c r="IFM45" s="57"/>
      <c r="IFN45" s="57"/>
      <c r="IFO45" s="57"/>
      <c r="IFP45" s="57"/>
      <c r="IFQ45" s="57"/>
      <c r="IFR45" s="57"/>
      <c r="IFS45" s="57"/>
      <c r="IFT45" s="57"/>
      <c r="IFU45" s="57"/>
      <c r="IFV45" s="57"/>
      <c r="IFW45" s="57"/>
      <c r="IFX45" s="57"/>
      <c r="IFY45" s="57"/>
      <c r="IFZ45" s="57"/>
      <c r="IGA45" s="57"/>
      <c r="IGB45" s="57"/>
      <c r="IGC45" s="57"/>
      <c r="IGD45" s="57"/>
      <c r="IGE45" s="57"/>
      <c r="IGF45" s="57"/>
      <c r="IGG45" s="57"/>
      <c r="IGH45" s="57"/>
      <c r="IGI45" s="57"/>
      <c r="IGJ45" s="57"/>
      <c r="IGK45" s="57"/>
      <c r="IGL45" s="57"/>
      <c r="IGM45" s="57"/>
      <c r="IGN45" s="57"/>
      <c r="IGO45" s="57"/>
      <c r="IGP45" s="57"/>
      <c r="IGQ45" s="57"/>
      <c r="IGR45" s="57"/>
      <c r="IGS45" s="57"/>
      <c r="IGT45" s="57"/>
      <c r="IGU45" s="57"/>
      <c r="IGV45" s="57"/>
      <c r="IGW45" s="57"/>
      <c r="IGX45" s="57"/>
      <c r="IGY45" s="57"/>
      <c r="IGZ45" s="57"/>
      <c r="IHA45" s="57"/>
      <c r="IHB45" s="57"/>
      <c r="IHC45" s="57"/>
      <c r="IHD45" s="57"/>
      <c r="IHE45" s="57"/>
      <c r="IHF45" s="57"/>
      <c r="IHG45" s="57"/>
      <c r="IHH45" s="57"/>
      <c r="IHI45" s="57"/>
      <c r="IHJ45" s="57"/>
      <c r="IHK45" s="57"/>
      <c r="IHL45" s="57"/>
      <c r="IHM45" s="57"/>
      <c r="IHN45" s="57"/>
      <c r="IHO45" s="57"/>
      <c r="IHP45" s="57"/>
      <c r="IHQ45" s="57"/>
      <c r="IHR45" s="57"/>
      <c r="IHS45" s="57"/>
      <c r="IHT45" s="57"/>
      <c r="IHU45" s="57"/>
      <c r="IHV45" s="57"/>
      <c r="IHW45" s="57"/>
      <c r="IHX45" s="57"/>
      <c r="IHY45" s="57"/>
      <c r="IHZ45" s="57"/>
      <c r="IIA45" s="57"/>
      <c r="IIB45" s="57"/>
      <c r="IIC45" s="57"/>
      <c r="IID45" s="57"/>
      <c r="IIE45" s="57"/>
      <c r="IIF45" s="57"/>
      <c r="IIG45" s="57"/>
      <c r="IIH45" s="57"/>
      <c r="III45" s="57"/>
      <c r="IIJ45" s="57"/>
      <c r="IIK45" s="57"/>
      <c r="IIL45" s="57"/>
      <c r="IIM45" s="57"/>
      <c r="IIN45" s="57"/>
      <c r="IIO45" s="57"/>
      <c r="IIP45" s="57"/>
      <c r="IIQ45" s="57"/>
      <c r="IIR45" s="57"/>
      <c r="IIS45" s="57"/>
      <c r="IIT45" s="57"/>
      <c r="IIU45" s="57"/>
      <c r="IIV45" s="57"/>
      <c r="IIW45" s="57"/>
      <c r="IIX45" s="57"/>
      <c r="IIY45" s="57"/>
      <c r="IIZ45" s="57"/>
      <c r="IJA45" s="57"/>
      <c r="IJB45" s="57"/>
      <c r="IJC45" s="57"/>
      <c r="IJD45" s="57"/>
      <c r="IJE45" s="57"/>
      <c r="IJF45" s="57"/>
      <c r="IJG45" s="57"/>
      <c r="IJH45" s="57"/>
      <c r="IJI45" s="57"/>
      <c r="IJJ45" s="57"/>
      <c r="IJK45" s="57"/>
      <c r="IJL45" s="57"/>
      <c r="IJM45" s="57"/>
      <c r="IJN45" s="57"/>
      <c r="IJO45" s="57"/>
      <c r="IJP45" s="57"/>
      <c r="IJQ45" s="57"/>
      <c r="IJR45" s="57"/>
      <c r="IJS45" s="57"/>
      <c r="IJT45" s="57"/>
      <c r="IJU45" s="57"/>
      <c r="IJV45" s="57"/>
      <c r="IJW45" s="57"/>
      <c r="IJX45" s="57"/>
      <c r="IJY45" s="57"/>
      <c r="IJZ45" s="57"/>
      <c r="IKA45" s="57"/>
      <c r="IKB45" s="57"/>
      <c r="IKC45" s="57"/>
      <c r="IKD45" s="57"/>
      <c r="IKE45" s="57"/>
      <c r="IKF45" s="57"/>
      <c r="IKG45" s="57"/>
      <c r="IKH45" s="57"/>
      <c r="IKI45" s="57"/>
      <c r="IKJ45" s="57"/>
      <c r="IKK45" s="57"/>
      <c r="IKL45" s="57"/>
      <c r="IKM45" s="57"/>
      <c r="IKN45" s="57"/>
      <c r="IKO45" s="57"/>
      <c r="IKP45" s="57"/>
      <c r="IKQ45" s="57"/>
      <c r="IKR45" s="57"/>
      <c r="IKS45" s="57"/>
      <c r="IKT45" s="57"/>
      <c r="IKU45" s="57"/>
      <c r="IKV45" s="57"/>
      <c r="IKW45" s="57"/>
      <c r="IKX45" s="57"/>
      <c r="IKY45" s="57"/>
      <c r="IKZ45" s="57"/>
      <c r="ILA45" s="57"/>
      <c r="ILB45" s="57"/>
      <c r="ILC45" s="57"/>
      <c r="ILD45" s="57"/>
      <c r="ILE45" s="57"/>
      <c r="ILF45" s="57"/>
      <c r="ILG45" s="57"/>
      <c r="ILH45" s="57"/>
      <c r="ILI45" s="57"/>
      <c r="ILJ45" s="57"/>
      <c r="ILK45" s="57"/>
      <c r="ILL45" s="57"/>
      <c r="ILM45" s="57"/>
      <c r="ILN45" s="57"/>
      <c r="ILO45" s="57"/>
      <c r="ILP45" s="57"/>
      <c r="ILQ45" s="57"/>
      <c r="ILR45" s="57"/>
      <c r="ILS45" s="57"/>
      <c r="ILT45" s="57"/>
      <c r="ILU45" s="57"/>
      <c r="ILV45" s="57"/>
      <c r="ILW45" s="57"/>
      <c r="ILX45" s="57"/>
      <c r="ILY45" s="57"/>
      <c r="ILZ45" s="57"/>
      <c r="IMA45" s="57"/>
      <c r="IMB45" s="57"/>
      <c r="IMC45" s="57"/>
      <c r="IMD45" s="57"/>
      <c r="IME45" s="57"/>
      <c r="IMF45" s="57"/>
      <c r="IMG45" s="57"/>
      <c r="IMH45" s="57"/>
      <c r="IMI45" s="57"/>
      <c r="IMJ45" s="57"/>
      <c r="IMK45" s="57"/>
      <c r="IML45" s="57"/>
      <c r="IMM45" s="57"/>
      <c r="IMN45" s="57"/>
      <c r="IMO45" s="57"/>
      <c r="IMP45" s="57"/>
      <c r="IMQ45" s="57"/>
      <c r="IMR45" s="57"/>
      <c r="IMS45" s="57"/>
      <c r="IMT45" s="57"/>
      <c r="IMU45" s="57"/>
      <c r="IMV45" s="57"/>
      <c r="IMW45" s="57"/>
      <c r="IMX45" s="57"/>
      <c r="IMY45" s="57"/>
      <c r="IMZ45" s="57"/>
      <c r="INA45" s="57"/>
      <c r="INB45" s="57"/>
      <c r="INC45" s="57"/>
      <c r="IND45" s="57"/>
      <c r="INE45" s="57"/>
      <c r="INF45" s="57"/>
      <c r="ING45" s="57"/>
      <c r="INH45" s="57"/>
      <c r="INI45" s="57"/>
      <c r="INJ45" s="57"/>
      <c r="INK45" s="57"/>
      <c r="INL45" s="57"/>
      <c r="INM45" s="57"/>
      <c r="INN45" s="57"/>
      <c r="INO45" s="57"/>
      <c r="INP45" s="57"/>
      <c r="INQ45" s="57"/>
      <c r="INR45" s="57"/>
      <c r="INS45" s="57"/>
      <c r="INT45" s="57"/>
      <c r="INU45" s="57"/>
      <c r="INV45" s="57"/>
      <c r="INW45" s="57"/>
      <c r="INX45" s="57"/>
      <c r="INY45" s="57"/>
      <c r="INZ45" s="57"/>
      <c r="IOA45" s="57"/>
      <c r="IOB45" s="57"/>
      <c r="IOC45" s="57"/>
      <c r="IOD45" s="57"/>
      <c r="IOE45" s="57"/>
      <c r="IOF45" s="57"/>
      <c r="IOG45" s="57"/>
      <c r="IOH45" s="57"/>
      <c r="IOI45" s="57"/>
      <c r="IOJ45" s="57"/>
      <c r="IOK45" s="57"/>
      <c r="IOL45" s="57"/>
      <c r="IOM45" s="57"/>
      <c r="ION45" s="57"/>
      <c r="IOO45" s="57"/>
      <c r="IOP45" s="57"/>
      <c r="IOQ45" s="57"/>
      <c r="IOR45" s="57"/>
      <c r="IOS45" s="57"/>
      <c r="IOT45" s="57"/>
      <c r="IOU45" s="57"/>
      <c r="IOV45" s="57"/>
      <c r="IOW45" s="57"/>
      <c r="IOX45" s="57"/>
      <c r="IOY45" s="57"/>
      <c r="IOZ45" s="57"/>
      <c r="IPA45" s="57"/>
      <c r="IPB45" s="57"/>
      <c r="IPC45" s="57"/>
      <c r="IPD45" s="57"/>
      <c r="IPE45" s="57"/>
      <c r="IPF45" s="57"/>
      <c r="IPG45" s="57"/>
      <c r="IPH45" s="57"/>
      <c r="IPI45" s="57"/>
      <c r="IPJ45" s="57"/>
      <c r="IPK45" s="57"/>
      <c r="IPL45" s="57"/>
      <c r="IPM45" s="57"/>
      <c r="IPN45" s="57"/>
      <c r="IPO45" s="57"/>
      <c r="IPP45" s="57"/>
      <c r="IPQ45" s="57"/>
      <c r="IPR45" s="57"/>
      <c r="IPS45" s="57"/>
      <c r="IPT45" s="57"/>
      <c r="IPU45" s="57"/>
      <c r="IPV45" s="57"/>
      <c r="IPW45" s="57"/>
      <c r="IPX45" s="57"/>
      <c r="IPY45" s="57"/>
      <c r="IPZ45" s="57"/>
      <c r="IQA45" s="57"/>
      <c r="IQB45" s="57"/>
      <c r="IQC45" s="57"/>
      <c r="IQD45" s="57"/>
      <c r="IQE45" s="57"/>
      <c r="IQF45" s="57"/>
      <c r="IQG45" s="57"/>
      <c r="IQH45" s="57"/>
      <c r="IQI45" s="57"/>
      <c r="IQJ45" s="57"/>
      <c r="IQK45" s="57"/>
      <c r="IQL45" s="57"/>
      <c r="IQM45" s="57"/>
      <c r="IQN45" s="57"/>
      <c r="IQO45" s="57"/>
      <c r="IQP45" s="57"/>
      <c r="IQQ45" s="57"/>
      <c r="IQR45" s="57"/>
      <c r="IQS45" s="57"/>
      <c r="IQT45" s="57"/>
      <c r="IQU45" s="57"/>
      <c r="IQV45" s="57"/>
      <c r="IQW45" s="57"/>
      <c r="IQX45" s="57"/>
      <c r="IQY45" s="57"/>
      <c r="IQZ45" s="57"/>
      <c r="IRA45" s="57"/>
      <c r="IRB45" s="57"/>
      <c r="IRC45" s="57"/>
      <c r="IRD45" s="57"/>
      <c r="IRE45" s="57"/>
      <c r="IRF45" s="57"/>
      <c r="IRG45" s="57"/>
      <c r="IRH45" s="57"/>
      <c r="IRI45" s="57"/>
      <c r="IRJ45" s="57"/>
      <c r="IRK45" s="57"/>
      <c r="IRL45" s="57"/>
      <c r="IRM45" s="57"/>
      <c r="IRN45" s="57"/>
      <c r="IRO45" s="57"/>
      <c r="IRP45" s="57"/>
      <c r="IRQ45" s="57"/>
      <c r="IRR45" s="57"/>
      <c r="IRS45" s="57"/>
      <c r="IRT45" s="57"/>
      <c r="IRU45" s="57"/>
      <c r="IRV45" s="57"/>
      <c r="IRW45" s="57"/>
      <c r="IRX45" s="57"/>
      <c r="IRY45" s="57"/>
      <c r="IRZ45" s="57"/>
      <c r="ISA45" s="57"/>
      <c r="ISB45" s="57"/>
      <c r="ISC45" s="57"/>
      <c r="ISD45" s="57"/>
      <c r="ISE45" s="57"/>
      <c r="ISF45" s="57"/>
      <c r="ISG45" s="57"/>
      <c r="ISH45" s="57"/>
      <c r="ISI45" s="57"/>
      <c r="ISJ45" s="57"/>
      <c r="ISK45" s="57"/>
      <c r="ISL45" s="57"/>
      <c r="ISM45" s="57"/>
      <c r="ISN45" s="57"/>
      <c r="ISO45" s="57"/>
      <c r="ISP45" s="57"/>
      <c r="ISQ45" s="57"/>
      <c r="ISR45" s="57"/>
      <c r="ISS45" s="57"/>
      <c r="IST45" s="57"/>
      <c r="ISU45" s="57"/>
      <c r="ISV45" s="57"/>
      <c r="ISW45" s="57"/>
      <c r="ISX45" s="57"/>
      <c r="ISY45" s="57"/>
      <c r="ISZ45" s="57"/>
      <c r="ITA45" s="57"/>
      <c r="ITB45" s="57"/>
      <c r="ITC45" s="57"/>
      <c r="ITD45" s="57"/>
      <c r="ITE45" s="57"/>
      <c r="ITF45" s="57"/>
      <c r="ITG45" s="57"/>
      <c r="ITH45" s="57"/>
      <c r="ITI45" s="57"/>
      <c r="ITJ45" s="57"/>
      <c r="ITK45" s="57"/>
      <c r="ITL45" s="57"/>
      <c r="ITM45" s="57"/>
      <c r="ITN45" s="57"/>
      <c r="ITO45" s="57"/>
      <c r="ITP45" s="57"/>
      <c r="ITQ45" s="57"/>
      <c r="ITR45" s="57"/>
      <c r="ITS45" s="57"/>
      <c r="ITT45" s="57"/>
      <c r="ITU45" s="57"/>
      <c r="ITV45" s="57"/>
      <c r="ITW45" s="57"/>
      <c r="ITX45" s="57"/>
      <c r="ITY45" s="57"/>
      <c r="ITZ45" s="57"/>
      <c r="IUA45" s="57"/>
      <c r="IUB45" s="57"/>
      <c r="IUC45" s="57"/>
      <c r="IUD45" s="57"/>
      <c r="IUE45" s="57"/>
      <c r="IUF45" s="57"/>
      <c r="IUG45" s="57"/>
      <c r="IUH45" s="57"/>
      <c r="IUI45" s="57"/>
      <c r="IUJ45" s="57"/>
      <c r="IUK45" s="57"/>
      <c r="IUL45" s="57"/>
      <c r="IUM45" s="57"/>
      <c r="IUN45" s="57"/>
      <c r="IUO45" s="57"/>
      <c r="IUP45" s="57"/>
      <c r="IUQ45" s="57"/>
      <c r="IUR45" s="57"/>
      <c r="IUS45" s="57"/>
      <c r="IUT45" s="57"/>
      <c r="IUU45" s="57"/>
      <c r="IUV45" s="57"/>
      <c r="IUW45" s="57"/>
      <c r="IUX45" s="57"/>
      <c r="IUY45" s="57"/>
      <c r="IUZ45" s="57"/>
      <c r="IVA45" s="57"/>
      <c r="IVB45" s="57"/>
      <c r="IVC45" s="57"/>
      <c r="IVD45" s="57"/>
      <c r="IVE45" s="57"/>
      <c r="IVF45" s="57"/>
      <c r="IVG45" s="57"/>
      <c r="IVH45" s="57"/>
      <c r="IVI45" s="57"/>
      <c r="IVJ45" s="57"/>
      <c r="IVK45" s="57"/>
      <c r="IVL45" s="57"/>
      <c r="IVM45" s="57"/>
      <c r="IVN45" s="57"/>
      <c r="IVO45" s="57"/>
      <c r="IVP45" s="57"/>
      <c r="IVQ45" s="57"/>
      <c r="IVR45" s="57"/>
      <c r="IVS45" s="57"/>
      <c r="IVT45" s="57"/>
      <c r="IVU45" s="57"/>
      <c r="IVV45" s="57"/>
      <c r="IVW45" s="57"/>
      <c r="IVX45" s="57"/>
      <c r="IVY45" s="57"/>
      <c r="IVZ45" s="57"/>
      <c r="IWA45" s="57"/>
      <c r="IWB45" s="57"/>
      <c r="IWC45" s="57"/>
      <c r="IWD45" s="57"/>
      <c r="IWE45" s="57"/>
      <c r="IWF45" s="57"/>
      <c r="IWG45" s="57"/>
      <c r="IWH45" s="57"/>
      <c r="IWI45" s="57"/>
      <c r="IWJ45" s="57"/>
      <c r="IWK45" s="57"/>
      <c r="IWL45" s="57"/>
      <c r="IWM45" s="57"/>
      <c r="IWN45" s="57"/>
      <c r="IWO45" s="57"/>
      <c r="IWP45" s="57"/>
      <c r="IWQ45" s="57"/>
      <c r="IWR45" s="57"/>
      <c r="IWS45" s="57"/>
      <c r="IWT45" s="57"/>
      <c r="IWU45" s="57"/>
      <c r="IWV45" s="57"/>
      <c r="IWW45" s="57"/>
      <c r="IWX45" s="57"/>
      <c r="IWY45" s="57"/>
      <c r="IWZ45" s="57"/>
      <c r="IXA45" s="57"/>
      <c r="IXB45" s="57"/>
      <c r="IXC45" s="57"/>
      <c r="IXD45" s="57"/>
      <c r="IXE45" s="57"/>
      <c r="IXF45" s="57"/>
      <c r="IXG45" s="57"/>
      <c r="IXH45" s="57"/>
      <c r="IXI45" s="57"/>
      <c r="IXJ45" s="57"/>
      <c r="IXK45" s="57"/>
      <c r="IXL45" s="57"/>
      <c r="IXM45" s="57"/>
      <c r="IXN45" s="57"/>
      <c r="IXO45" s="57"/>
      <c r="IXP45" s="57"/>
      <c r="IXQ45" s="57"/>
      <c r="IXR45" s="57"/>
      <c r="IXS45" s="57"/>
      <c r="IXT45" s="57"/>
      <c r="IXU45" s="57"/>
      <c r="IXV45" s="57"/>
      <c r="IXW45" s="57"/>
      <c r="IXX45" s="57"/>
      <c r="IXY45" s="57"/>
      <c r="IXZ45" s="57"/>
      <c r="IYA45" s="57"/>
      <c r="IYB45" s="57"/>
      <c r="IYC45" s="57"/>
      <c r="IYD45" s="57"/>
      <c r="IYE45" s="57"/>
      <c r="IYF45" s="57"/>
      <c r="IYG45" s="57"/>
      <c r="IYH45" s="57"/>
      <c r="IYI45" s="57"/>
      <c r="IYJ45" s="57"/>
      <c r="IYK45" s="57"/>
      <c r="IYL45" s="57"/>
      <c r="IYM45" s="57"/>
      <c r="IYN45" s="57"/>
      <c r="IYO45" s="57"/>
      <c r="IYP45" s="57"/>
      <c r="IYQ45" s="57"/>
      <c r="IYR45" s="57"/>
      <c r="IYS45" s="57"/>
      <c r="IYT45" s="57"/>
      <c r="IYU45" s="57"/>
      <c r="IYV45" s="57"/>
      <c r="IYW45" s="57"/>
      <c r="IYX45" s="57"/>
      <c r="IYY45" s="57"/>
      <c r="IYZ45" s="57"/>
      <c r="IZA45" s="57"/>
      <c r="IZB45" s="57"/>
      <c r="IZC45" s="57"/>
      <c r="IZD45" s="57"/>
      <c r="IZE45" s="57"/>
      <c r="IZF45" s="57"/>
      <c r="IZG45" s="57"/>
      <c r="IZH45" s="57"/>
      <c r="IZI45" s="57"/>
      <c r="IZJ45" s="57"/>
      <c r="IZK45" s="57"/>
      <c r="IZL45" s="57"/>
      <c r="IZM45" s="57"/>
      <c r="IZN45" s="57"/>
      <c r="IZO45" s="57"/>
      <c r="IZP45" s="57"/>
      <c r="IZQ45" s="57"/>
      <c r="IZR45" s="57"/>
      <c r="IZS45" s="57"/>
      <c r="IZT45" s="57"/>
      <c r="IZU45" s="57"/>
      <c r="IZV45" s="57"/>
      <c r="IZW45" s="57"/>
      <c r="IZX45" s="57"/>
      <c r="IZY45" s="57"/>
      <c r="IZZ45" s="57"/>
      <c r="JAA45" s="57"/>
      <c r="JAB45" s="57"/>
      <c r="JAC45" s="57"/>
      <c r="JAD45" s="57"/>
      <c r="JAE45" s="57"/>
      <c r="JAF45" s="57"/>
      <c r="JAG45" s="57"/>
      <c r="JAH45" s="57"/>
      <c r="JAI45" s="57"/>
      <c r="JAJ45" s="57"/>
      <c r="JAK45" s="57"/>
      <c r="JAL45" s="57"/>
      <c r="JAM45" s="57"/>
      <c r="JAN45" s="57"/>
      <c r="JAO45" s="57"/>
      <c r="JAP45" s="57"/>
      <c r="JAQ45" s="57"/>
      <c r="JAR45" s="57"/>
      <c r="JAS45" s="57"/>
      <c r="JAT45" s="57"/>
      <c r="JAU45" s="57"/>
      <c r="JAV45" s="57"/>
      <c r="JAW45" s="57"/>
      <c r="JAX45" s="57"/>
      <c r="JAY45" s="57"/>
      <c r="JAZ45" s="57"/>
      <c r="JBA45" s="57"/>
      <c r="JBB45" s="57"/>
      <c r="JBC45" s="57"/>
      <c r="JBD45" s="57"/>
      <c r="JBE45" s="57"/>
      <c r="JBF45" s="57"/>
      <c r="JBG45" s="57"/>
      <c r="JBH45" s="57"/>
      <c r="JBI45" s="57"/>
      <c r="JBJ45" s="57"/>
      <c r="JBK45" s="57"/>
      <c r="JBL45" s="57"/>
      <c r="JBM45" s="57"/>
      <c r="JBN45" s="57"/>
      <c r="JBO45" s="57"/>
      <c r="JBP45" s="57"/>
      <c r="JBQ45" s="57"/>
      <c r="JBR45" s="57"/>
      <c r="JBS45" s="57"/>
      <c r="JBT45" s="57"/>
      <c r="JBU45" s="57"/>
      <c r="JBV45" s="57"/>
      <c r="JBW45" s="57"/>
      <c r="JBX45" s="57"/>
      <c r="JBY45" s="57"/>
      <c r="JBZ45" s="57"/>
      <c r="JCA45" s="57"/>
      <c r="JCB45" s="57"/>
      <c r="JCC45" s="57"/>
      <c r="JCD45" s="57"/>
      <c r="JCE45" s="57"/>
      <c r="JCF45" s="57"/>
      <c r="JCG45" s="57"/>
      <c r="JCH45" s="57"/>
      <c r="JCI45" s="57"/>
      <c r="JCJ45" s="57"/>
      <c r="JCK45" s="57"/>
      <c r="JCL45" s="57"/>
      <c r="JCM45" s="57"/>
      <c r="JCN45" s="57"/>
      <c r="JCO45" s="57"/>
      <c r="JCP45" s="57"/>
      <c r="JCQ45" s="57"/>
      <c r="JCR45" s="57"/>
      <c r="JCS45" s="57"/>
      <c r="JCT45" s="57"/>
      <c r="JCU45" s="57"/>
      <c r="JCV45" s="57"/>
      <c r="JCW45" s="57"/>
      <c r="JCX45" s="57"/>
      <c r="JCY45" s="57"/>
      <c r="JCZ45" s="57"/>
      <c r="JDA45" s="57"/>
      <c r="JDB45" s="57"/>
      <c r="JDC45" s="57"/>
      <c r="JDD45" s="57"/>
      <c r="JDE45" s="57"/>
      <c r="JDF45" s="57"/>
      <c r="JDG45" s="57"/>
      <c r="JDH45" s="57"/>
      <c r="JDI45" s="57"/>
      <c r="JDJ45" s="57"/>
      <c r="JDK45" s="57"/>
      <c r="JDL45" s="57"/>
      <c r="JDM45" s="57"/>
      <c r="JDN45" s="57"/>
      <c r="JDO45" s="57"/>
      <c r="JDP45" s="57"/>
      <c r="JDQ45" s="57"/>
      <c r="JDR45" s="57"/>
      <c r="JDS45" s="57"/>
      <c r="JDT45" s="57"/>
      <c r="JDU45" s="57"/>
      <c r="JDV45" s="57"/>
      <c r="JDW45" s="57"/>
      <c r="JDX45" s="57"/>
      <c r="JDY45" s="57"/>
      <c r="JDZ45" s="57"/>
      <c r="JEA45" s="57"/>
      <c r="JEB45" s="57"/>
      <c r="JEC45" s="57"/>
      <c r="JED45" s="57"/>
      <c r="JEE45" s="57"/>
      <c r="JEF45" s="57"/>
      <c r="JEG45" s="57"/>
      <c r="JEH45" s="57"/>
      <c r="JEI45" s="57"/>
      <c r="JEJ45" s="57"/>
      <c r="JEK45" s="57"/>
      <c r="JEL45" s="57"/>
      <c r="JEM45" s="57"/>
      <c r="JEN45" s="57"/>
      <c r="JEO45" s="57"/>
      <c r="JEP45" s="57"/>
      <c r="JEQ45" s="57"/>
      <c r="JER45" s="57"/>
      <c r="JES45" s="57"/>
      <c r="JET45" s="57"/>
      <c r="JEU45" s="57"/>
      <c r="JEV45" s="57"/>
      <c r="JEW45" s="57"/>
      <c r="JEX45" s="57"/>
      <c r="JEY45" s="57"/>
      <c r="JEZ45" s="57"/>
      <c r="JFA45" s="57"/>
      <c r="JFB45" s="57"/>
      <c r="JFC45" s="57"/>
      <c r="JFD45" s="57"/>
      <c r="JFE45" s="57"/>
      <c r="JFF45" s="57"/>
      <c r="JFG45" s="57"/>
      <c r="JFH45" s="57"/>
      <c r="JFI45" s="57"/>
      <c r="JFJ45" s="57"/>
      <c r="JFK45" s="57"/>
      <c r="JFL45" s="57"/>
      <c r="JFM45" s="57"/>
      <c r="JFN45" s="57"/>
      <c r="JFO45" s="57"/>
      <c r="JFP45" s="57"/>
      <c r="JFQ45" s="57"/>
      <c r="JFR45" s="57"/>
      <c r="JFS45" s="57"/>
      <c r="JFT45" s="57"/>
      <c r="JFU45" s="57"/>
      <c r="JFV45" s="57"/>
      <c r="JFW45" s="57"/>
      <c r="JFX45" s="57"/>
      <c r="JFY45" s="57"/>
      <c r="JFZ45" s="57"/>
      <c r="JGA45" s="57"/>
      <c r="JGB45" s="57"/>
      <c r="JGC45" s="57"/>
      <c r="JGD45" s="57"/>
      <c r="JGE45" s="57"/>
      <c r="JGF45" s="57"/>
      <c r="JGG45" s="57"/>
      <c r="JGH45" s="57"/>
      <c r="JGI45" s="57"/>
      <c r="JGJ45" s="57"/>
      <c r="JGK45" s="57"/>
      <c r="JGL45" s="57"/>
      <c r="JGM45" s="57"/>
      <c r="JGN45" s="57"/>
      <c r="JGO45" s="57"/>
      <c r="JGP45" s="57"/>
      <c r="JGQ45" s="57"/>
      <c r="JGR45" s="57"/>
      <c r="JGS45" s="57"/>
      <c r="JGT45" s="57"/>
      <c r="JGU45" s="57"/>
      <c r="JGV45" s="57"/>
      <c r="JGW45" s="57"/>
      <c r="JGX45" s="57"/>
      <c r="JGY45" s="57"/>
      <c r="JGZ45" s="57"/>
      <c r="JHA45" s="57"/>
      <c r="JHB45" s="57"/>
      <c r="JHC45" s="57"/>
      <c r="JHD45" s="57"/>
      <c r="JHE45" s="57"/>
      <c r="JHF45" s="57"/>
      <c r="JHG45" s="57"/>
      <c r="JHH45" s="57"/>
      <c r="JHI45" s="57"/>
      <c r="JHJ45" s="57"/>
      <c r="JHK45" s="57"/>
      <c r="JHL45" s="57"/>
      <c r="JHM45" s="57"/>
      <c r="JHN45" s="57"/>
      <c r="JHO45" s="57"/>
      <c r="JHP45" s="57"/>
      <c r="JHQ45" s="57"/>
      <c r="JHR45" s="57"/>
      <c r="JHS45" s="57"/>
      <c r="JHT45" s="57"/>
      <c r="JHU45" s="57"/>
      <c r="JHV45" s="57"/>
      <c r="JHW45" s="57"/>
      <c r="JHX45" s="57"/>
      <c r="JHY45" s="57"/>
      <c r="JHZ45" s="57"/>
      <c r="JIA45" s="57"/>
      <c r="JIB45" s="57"/>
      <c r="JIC45" s="57"/>
      <c r="JID45" s="57"/>
      <c r="JIE45" s="57"/>
      <c r="JIF45" s="57"/>
      <c r="JIG45" s="57"/>
      <c r="JIH45" s="57"/>
      <c r="JII45" s="57"/>
      <c r="JIJ45" s="57"/>
      <c r="JIK45" s="57"/>
      <c r="JIL45" s="57"/>
      <c r="JIM45" s="57"/>
      <c r="JIN45" s="57"/>
      <c r="JIO45" s="57"/>
      <c r="JIP45" s="57"/>
      <c r="JIQ45" s="57"/>
      <c r="JIR45" s="57"/>
      <c r="JIS45" s="57"/>
      <c r="JIT45" s="57"/>
      <c r="JIU45" s="57"/>
      <c r="JIV45" s="57"/>
      <c r="JIW45" s="57"/>
      <c r="JIX45" s="57"/>
      <c r="JIY45" s="57"/>
      <c r="JIZ45" s="57"/>
      <c r="JJA45" s="57"/>
      <c r="JJB45" s="57"/>
      <c r="JJC45" s="57"/>
      <c r="JJD45" s="57"/>
      <c r="JJE45" s="57"/>
      <c r="JJF45" s="57"/>
      <c r="JJG45" s="57"/>
      <c r="JJH45" s="57"/>
      <c r="JJI45" s="57"/>
      <c r="JJJ45" s="57"/>
      <c r="JJK45" s="57"/>
      <c r="JJL45" s="57"/>
      <c r="JJM45" s="57"/>
      <c r="JJN45" s="57"/>
      <c r="JJO45" s="57"/>
      <c r="JJP45" s="57"/>
      <c r="JJQ45" s="57"/>
      <c r="JJR45" s="57"/>
      <c r="JJS45" s="57"/>
      <c r="JJT45" s="57"/>
      <c r="JJU45" s="57"/>
      <c r="JJV45" s="57"/>
      <c r="JJW45" s="57"/>
      <c r="JJX45" s="57"/>
      <c r="JJY45" s="57"/>
      <c r="JJZ45" s="57"/>
      <c r="JKA45" s="57"/>
      <c r="JKB45" s="57"/>
      <c r="JKC45" s="57"/>
      <c r="JKD45" s="57"/>
      <c r="JKE45" s="57"/>
      <c r="JKF45" s="57"/>
      <c r="JKG45" s="57"/>
      <c r="JKH45" s="57"/>
      <c r="JKI45" s="57"/>
      <c r="JKJ45" s="57"/>
      <c r="JKK45" s="57"/>
      <c r="JKL45" s="57"/>
      <c r="JKM45" s="57"/>
      <c r="JKN45" s="57"/>
      <c r="JKO45" s="57"/>
      <c r="JKP45" s="57"/>
      <c r="JKQ45" s="57"/>
      <c r="JKR45" s="57"/>
      <c r="JKS45" s="57"/>
      <c r="JKT45" s="57"/>
      <c r="JKU45" s="57"/>
      <c r="JKV45" s="57"/>
      <c r="JKW45" s="57"/>
      <c r="JKX45" s="57"/>
      <c r="JKY45" s="57"/>
      <c r="JKZ45" s="57"/>
      <c r="JLA45" s="57"/>
      <c r="JLB45" s="57"/>
      <c r="JLC45" s="57"/>
      <c r="JLD45" s="57"/>
      <c r="JLE45" s="57"/>
      <c r="JLF45" s="57"/>
      <c r="JLG45" s="57"/>
      <c r="JLH45" s="57"/>
      <c r="JLI45" s="57"/>
      <c r="JLJ45" s="57"/>
      <c r="JLK45" s="57"/>
      <c r="JLL45" s="57"/>
      <c r="JLM45" s="57"/>
      <c r="JLN45" s="57"/>
      <c r="JLO45" s="57"/>
      <c r="JLP45" s="57"/>
      <c r="JLQ45" s="57"/>
      <c r="JLR45" s="57"/>
      <c r="JLS45" s="57"/>
      <c r="JLT45" s="57"/>
      <c r="JLU45" s="57"/>
      <c r="JLV45" s="57"/>
      <c r="JLW45" s="57"/>
      <c r="JLX45" s="57"/>
      <c r="JLY45" s="57"/>
      <c r="JLZ45" s="57"/>
      <c r="JMA45" s="57"/>
      <c r="JMB45" s="57"/>
      <c r="JMC45" s="57"/>
      <c r="JMD45" s="57"/>
      <c r="JME45" s="57"/>
      <c r="JMF45" s="57"/>
      <c r="JMG45" s="57"/>
      <c r="JMH45" s="57"/>
      <c r="JMI45" s="57"/>
      <c r="JMJ45" s="57"/>
      <c r="JMK45" s="57"/>
      <c r="JML45" s="57"/>
      <c r="JMM45" s="57"/>
      <c r="JMN45" s="57"/>
      <c r="JMO45" s="57"/>
      <c r="JMP45" s="57"/>
      <c r="JMQ45" s="57"/>
      <c r="JMR45" s="57"/>
      <c r="JMS45" s="57"/>
      <c r="JMT45" s="57"/>
      <c r="JMU45" s="57"/>
      <c r="JMV45" s="57"/>
      <c r="JMW45" s="57"/>
      <c r="JMX45" s="57"/>
      <c r="JMY45" s="57"/>
      <c r="JMZ45" s="57"/>
      <c r="JNA45" s="57"/>
      <c r="JNB45" s="57"/>
      <c r="JNC45" s="57"/>
      <c r="JND45" s="57"/>
      <c r="JNE45" s="57"/>
      <c r="JNF45" s="57"/>
      <c r="JNG45" s="57"/>
      <c r="JNH45" s="57"/>
      <c r="JNI45" s="57"/>
      <c r="JNJ45" s="57"/>
      <c r="JNK45" s="57"/>
      <c r="JNL45" s="57"/>
      <c r="JNM45" s="57"/>
      <c r="JNN45" s="57"/>
      <c r="JNO45" s="57"/>
      <c r="JNP45" s="57"/>
      <c r="JNQ45" s="57"/>
      <c r="JNR45" s="57"/>
      <c r="JNS45" s="57"/>
      <c r="JNT45" s="57"/>
      <c r="JNU45" s="57"/>
      <c r="JNV45" s="57"/>
      <c r="JNW45" s="57"/>
      <c r="JNX45" s="57"/>
      <c r="JNY45" s="57"/>
      <c r="JNZ45" s="57"/>
      <c r="JOA45" s="57"/>
      <c r="JOB45" s="57"/>
      <c r="JOC45" s="57"/>
      <c r="JOD45" s="57"/>
      <c r="JOE45" s="57"/>
      <c r="JOF45" s="57"/>
      <c r="JOG45" s="57"/>
      <c r="JOH45" s="57"/>
      <c r="JOI45" s="57"/>
      <c r="JOJ45" s="57"/>
      <c r="JOK45" s="57"/>
      <c r="JOL45" s="57"/>
      <c r="JOM45" s="57"/>
      <c r="JON45" s="57"/>
      <c r="JOO45" s="57"/>
      <c r="JOP45" s="57"/>
      <c r="JOQ45" s="57"/>
      <c r="JOR45" s="57"/>
      <c r="JOS45" s="57"/>
      <c r="JOT45" s="57"/>
      <c r="JOU45" s="57"/>
      <c r="JOV45" s="57"/>
      <c r="JOW45" s="57"/>
      <c r="JOX45" s="57"/>
      <c r="JOY45" s="57"/>
      <c r="JOZ45" s="57"/>
      <c r="JPA45" s="57"/>
      <c r="JPB45" s="57"/>
      <c r="JPC45" s="57"/>
      <c r="JPD45" s="57"/>
      <c r="JPE45" s="57"/>
      <c r="JPF45" s="57"/>
      <c r="JPG45" s="57"/>
      <c r="JPH45" s="57"/>
      <c r="JPI45" s="57"/>
      <c r="JPJ45" s="57"/>
      <c r="JPK45" s="57"/>
      <c r="JPL45" s="57"/>
      <c r="JPM45" s="57"/>
      <c r="JPN45" s="57"/>
      <c r="JPO45" s="57"/>
      <c r="JPP45" s="57"/>
      <c r="JPQ45" s="57"/>
      <c r="JPR45" s="57"/>
      <c r="JPS45" s="57"/>
      <c r="JPT45" s="57"/>
      <c r="JPU45" s="57"/>
      <c r="JPV45" s="57"/>
      <c r="JPW45" s="57"/>
      <c r="JPX45" s="57"/>
      <c r="JPY45" s="57"/>
      <c r="JPZ45" s="57"/>
      <c r="JQA45" s="57"/>
      <c r="JQB45" s="57"/>
      <c r="JQC45" s="57"/>
      <c r="JQD45" s="57"/>
      <c r="JQE45" s="57"/>
      <c r="JQF45" s="57"/>
      <c r="JQG45" s="57"/>
      <c r="JQH45" s="57"/>
      <c r="JQI45" s="57"/>
      <c r="JQJ45" s="57"/>
      <c r="JQK45" s="57"/>
      <c r="JQL45" s="57"/>
      <c r="JQM45" s="57"/>
      <c r="JQN45" s="57"/>
      <c r="JQO45" s="57"/>
      <c r="JQP45" s="57"/>
      <c r="JQQ45" s="57"/>
      <c r="JQR45" s="57"/>
      <c r="JQS45" s="57"/>
      <c r="JQT45" s="57"/>
      <c r="JQU45" s="57"/>
      <c r="JQV45" s="57"/>
      <c r="JQW45" s="57"/>
      <c r="JQX45" s="57"/>
      <c r="JQY45" s="57"/>
      <c r="JQZ45" s="57"/>
      <c r="JRA45" s="57"/>
      <c r="JRB45" s="57"/>
      <c r="JRC45" s="57"/>
      <c r="JRD45" s="57"/>
      <c r="JRE45" s="57"/>
      <c r="JRF45" s="57"/>
      <c r="JRG45" s="57"/>
      <c r="JRH45" s="57"/>
      <c r="JRI45" s="57"/>
      <c r="JRJ45" s="57"/>
      <c r="JRK45" s="57"/>
      <c r="JRL45" s="57"/>
      <c r="JRM45" s="57"/>
      <c r="JRN45" s="57"/>
      <c r="JRO45" s="57"/>
      <c r="JRP45" s="57"/>
      <c r="JRQ45" s="57"/>
      <c r="JRR45" s="57"/>
      <c r="JRS45" s="57"/>
      <c r="JRT45" s="57"/>
      <c r="JRU45" s="57"/>
      <c r="JRV45" s="57"/>
      <c r="JRW45" s="57"/>
      <c r="JRX45" s="57"/>
      <c r="JRY45" s="57"/>
      <c r="JRZ45" s="57"/>
      <c r="JSA45" s="57"/>
      <c r="JSB45" s="57"/>
      <c r="JSC45" s="57"/>
      <c r="JSD45" s="57"/>
      <c r="JSE45" s="57"/>
      <c r="JSF45" s="57"/>
      <c r="JSG45" s="57"/>
      <c r="JSH45" s="57"/>
      <c r="JSI45" s="57"/>
      <c r="JSJ45" s="57"/>
      <c r="JSK45" s="57"/>
      <c r="JSL45" s="57"/>
      <c r="JSM45" s="57"/>
      <c r="JSN45" s="57"/>
      <c r="JSO45" s="57"/>
      <c r="JSP45" s="57"/>
      <c r="JSQ45" s="57"/>
      <c r="JSR45" s="57"/>
      <c r="JSS45" s="57"/>
      <c r="JST45" s="57"/>
      <c r="JSU45" s="57"/>
      <c r="JSV45" s="57"/>
      <c r="JSW45" s="57"/>
      <c r="JSX45" s="57"/>
      <c r="JSY45" s="57"/>
      <c r="JSZ45" s="57"/>
      <c r="JTA45" s="57"/>
      <c r="JTB45" s="57"/>
      <c r="JTC45" s="57"/>
      <c r="JTD45" s="57"/>
      <c r="JTE45" s="57"/>
      <c r="JTF45" s="57"/>
      <c r="JTG45" s="57"/>
      <c r="JTH45" s="57"/>
      <c r="JTI45" s="57"/>
      <c r="JTJ45" s="57"/>
      <c r="JTK45" s="57"/>
      <c r="JTL45" s="57"/>
      <c r="JTM45" s="57"/>
      <c r="JTN45" s="57"/>
      <c r="JTO45" s="57"/>
      <c r="JTP45" s="57"/>
      <c r="JTQ45" s="57"/>
      <c r="JTR45" s="57"/>
      <c r="JTS45" s="57"/>
      <c r="JTT45" s="57"/>
      <c r="JTU45" s="57"/>
      <c r="JTV45" s="57"/>
      <c r="JTW45" s="57"/>
      <c r="JTX45" s="57"/>
      <c r="JTY45" s="57"/>
      <c r="JTZ45" s="57"/>
      <c r="JUA45" s="57"/>
      <c r="JUB45" s="57"/>
      <c r="JUC45" s="57"/>
      <c r="JUD45" s="57"/>
      <c r="JUE45" s="57"/>
      <c r="JUF45" s="57"/>
      <c r="JUG45" s="57"/>
      <c r="JUH45" s="57"/>
      <c r="JUI45" s="57"/>
      <c r="JUJ45" s="57"/>
      <c r="JUK45" s="57"/>
      <c r="JUL45" s="57"/>
      <c r="JUM45" s="57"/>
      <c r="JUN45" s="57"/>
      <c r="JUO45" s="57"/>
      <c r="JUP45" s="57"/>
      <c r="JUQ45" s="57"/>
      <c r="JUR45" s="57"/>
      <c r="JUS45" s="57"/>
      <c r="JUT45" s="57"/>
      <c r="JUU45" s="57"/>
      <c r="JUV45" s="57"/>
      <c r="JUW45" s="57"/>
      <c r="JUX45" s="57"/>
      <c r="JUY45" s="57"/>
      <c r="JUZ45" s="57"/>
      <c r="JVA45" s="57"/>
      <c r="JVB45" s="57"/>
      <c r="JVC45" s="57"/>
      <c r="JVD45" s="57"/>
      <c r="JVE45" s="57"/>
      <c r="JVF45" s="57"/>
      <c r="JVG45" s="57"/>
      <c r="JVH45" s="57"/>
      <c r="JVI45" s="57"/>
      <c r="JVJ45" s="57"/>
      <c r="JVK45" s="57"/>
      <c r="JVL45" s="57"/>
      <c r="JVM45" s="57"/>
      <c r="JVN45" s="57"/>
      <c r="JVO45" s="57"/>
      <c r="JVP45" s="57"/>
      <c r="JVQ45" s="57"/>
      <c r="JVR45" s="57"/>
      <c r="JVS45" s="57"/>
      <c r="JVT45" s="57"/>
      <c r="JVU45" s="57"/>
      <c r="JVV45" s="57"/>
      <c r="JVW45" s="57"/>
      <c r="JVX45" s="57"/>
      <c r="JVY45" s="57"/>
      <c r="JVZ45" s="57"/>
      <c r="JWA45" s="57"/>
      <c r="JWB45" s="57"/>
      <c r="JWC45" s="57"/>
      <c r="JWD45" s="57"/>
      <c r="JWE45" s="57"/>
      <c r="JWF45" s="57"/>
      <c r="JWG45" s="57"/>
      <c r="JWH45" s="57"/>
      <c r="JWI45" s="57"/>
      <c r="JWJ45" s="57"/>
      <c r="JWK45" s="57"/>
      <c r="JWL45" s="57"/>
      <c r="JWM45" s="57"/>
      <c r="JWN45" s="57"/>
      <c r="JWO45" s="57"/>
      <c r="JWP45" s="57"/>
      <c r="JWQ45" s="57"/>
      <c r="JWR45" s="57"/>
      <c r="JWS45" s="57"/>
      <c r="JWT45" s="57"/>
      <c r="JWU45" s="57"/>
      <c r="JWV45" s="57"/>
      <c r="JWW45" s="57"/>
      <c r="JWX45" s="57"/>
      <c r="JWY45" s="57"/>
      <c r="JWZ45" s="57"/>
      <c r="JXA45" s="57"/>
      <c r="JXB45" s="57"/>
      <c r="JXC45" s="57"/>
      <c r="JXD45" s="57"/>
      <c r="JXE45" s="57"/>
      <c r="JXF45" s="57"/>
      <c r="JXG45" s="57"/>
      <c r="JXH45" s="57"/>
      <c r="JXI45" s="57"/>
      <c r="JXJ45" s="57"/>
      <c r="JXK45" s="57"/>
      <c r="JXL45" s="57"/>
      <c r="JXM45" s="57"/>
      <c r="JXN45" s="57"/>
      <c r="JXO45" s="57"/>
      <c r="JXP45" s="57"/>
      <c r="JXQ45" s="57"/>
      <c r="JXR45" s="57"/>
      <c r="JXS45" s="57"/>
      <c r="JXT45" s="57"/>
      <c r="JXU45" s="57"/>
      <c r="JXV45" s="57"/>
      <c r="JXW45" s="57"/>
      <c r="JXX45" s="57"/>
      <c r="JXY45" s="57"/>
      <c r="JXZ45" s="57"/>
      <c r="JYA45" s="57"/>
      <c r="JYB45" s="57"/>
      <c r="JYC45" s="57"/>
      <c r="JYD45" s="57"/>
      <c r="JYE45" s="57"/>
      <c r="JYF45" s="57"/>
      <c r="JYG45" s="57"/>
      <c r="JYH45" s="57"/>
      <c r="JYI45" s="57"/>
      <c r="JYJ45" s="57"/>
      <c r="JYK45" s="57"/>
      <c r="JYL45" s="57"/>
      <c r="JYM45" s="57"/>
      <c r="JYN45" s="57"/>
      <c r="JYO45" s="57"/>
      <c r="JYP45" s="57"/>
      <c r="JYQ45" s="57"/>
      <c r="JYR45" s="57"/>
      <c r="JYS45" s="57"/>
      <c r="JYT45" s="57"/>
      <c r="JYU45" s="57"/>
      <c r="JYV45" s="57"/>
      <c r="JYW45" s="57"/>
      <c r="JYX45" s="57"/>
      <c r="JYY45" s="57"/>
      <c r="JYZ45" s="57"/>
      <c r="JZA45" s="57"/>
      <c r="JZB45" s="57"/>
      <c r="JZC45" s="57"/>
      <c r="JZD45" s="57"/>
      <c r="JZE45" s="57"/>
      <c r="JZF45" s="57"/>
      <c r="JZG45" s="57"/>
      <c r="JZH45" s="57"/>
      <c r="JZI45" s="57"/>
      <c r="JZJ45" s="57"/>
      <c r="JZK45" s="57"/>
      <c r="JZL45" s="57"/>
      <c r="JZM45" s="57"/>
      <c r="JZN45" s="57"/>
      <c r="JZO45" s="57"/>
      <c r="JZP45" s="57"/>
      <c r="JZQ45" s="57"/>
      <c r="JZR45" s="57"/>
      <c r="JZS45" s="57"/>
      <c r="JZT45" s="57"/>
      <c r="JZU45" s="57"/>
      <c r="JZV45" s="57"/>
      <c r="JZW45" s="57"/>
      <c r="JZX45" s="57"/>
      <c r="JZY45" s="57"/>
      <c r="JZZ45" s="57"/>
      <c r="KAA45" s="57"/>
      <c r="KAB45" s="57"/>
      <c r="KAC45" s="57"/>
      <c r="KAD45" s="57"/>
      <c r="KAE45" s="57"/>
      <c r="KAF45" s="57"/>
      <c r="KAG45" s="57"/>
      <c r="KAH45" s="57"/>
      <c r="KAI45" s="57"/>
      <c r="KAJ45" s="57"/>
      <c r="KAK45" s="57"/>
      <c r="KAL45" s="57"/>
      <c r="KAM45" s="57"/>
      <c r="KAN45" s="57"/>
      <c r="KAO45" s="57"/>
      <c r="KAP45" s="57"/>
      <c r="KAQ45" s="57"/>
      <c r="KAR45" s="57"/>
      <c r="KAS45" s="57"/>
      <c r="KAT45" s="57"/>
      <c r="KAU45" s="57"/>
      <c r="KAV45" s="57"/>
      <c r="KAW45" s="57"/>
      <c r="KAX45" s="57"/>
      <c r="KAY45" s="57"/>
      <c r="KAZ45" s="57"/>
      <c r="KBA45" s="57"/>
      <c r="KBB45" s="57"/>
      <c r="KBC45" s="57"/>
      <c r="KBD45" s="57"/>
      <c r="KBE45" s="57"/>
      <c r="KBF45" s="57"/>
      <c r="KBG45" s="57"/>
      <c r="KBH45" s="57"/>
      <c r="KBI45" s="57"/>
      <c r="KBJ45" s="57"/>
      <c r="KBK45" s="57"/>
      <c r="KBL45" s="57"/>
      <c r="KBM45" s="57"/>
      <c r="KBN45" s="57"/>
      <c r="KBO45" s="57"/>
      <c r="KBP45" s="57"/>
      <c r="KBQ45" s="57"/>
      <c r="KBR45" s="57"/>
      <c r="KBS45" s="57"/>
      <c r="KBT45" s="57"/>
      <c r="KBU45" s="57"/>
      <c r="KBV45" s="57"/>
      <c r="KBW45" s="57"/>
      <c r="KBX45" s="57"/>
      <c r="KBY45" s="57"/>
      <c r="KBZ45" s="57"/>
      <c r="KCA45" s="57"/>
      <c r="KCB45" s="57"/>
      <c r="KCC45" s="57"/>
      <c r="KCD45" s="57"/>
      <c r="KCE45" s="57"/>
      <c r="KCF45" s="57"/>
      <c r="KCG45" s="57"/>
      <c r="KCH45" s="57"/>
      <c r="KCI45" s="57"/>
      <c r="KCJ45" s="57"/>
      <c r="KCK45" s="57"/>
      <c r="KCL45" s="57"/>
      <c r="KCM45" s="57"/>
      <c r="KCN45" s="57"/>
      <c r="KCO45" s="57"/>
      <c r="KCP45" s="57"/>
      <c r="KCQ45" s="57"/>
      <c r="KCR45" s="57"/>
      <c r="KCS45" s="57"/>
      <c r="KCT45" s="57"/>
      <c r="KCU45" s="57"/>
      <c r="KCV45" s="57"/>
      <c r="KCW45" s="57"/>
      <c r="KCX45" s="57"/>
      <c r="KCY45" s="57"/>
      <c r="KCZ45" s="57"/>
      <c r="KDA45" s="57"/>
      <c r="KDB45" s="57"/>
      <c r="KDC45" s="57"/>
      <c r="KDD45" s="57"/>
      <c r="KDE45" s="57"/>
      <c r="KDF45" s="57"/>
      <c r="KDG45" s="57"/>
      <c r="KDH45" s="57"/>
      <c r="KDI45" s="57"/>
      <c r="KDJ45" s="57"/>
      <c r="KDK45" s="57"/>
      <c r="KDL45" s="57"/>
      <c r="KDM45" s="57"/>
      <c r="KDN45" s="57"/>
      <c r="KDO45" s="57"/>
      <c r="KDP45" s="57"/>
      <c r="KDQ45" s="57"/>
      <c r="KDR45" s="57"/>
      <c r="KDS45" s="57"/>
      <c r="KDT45" s="57"/>
      <c r="KDU45" s="57"/>
      <c r="KDV45" s="57"/>
      <c r="KDW45" s="57"/>
      <c r="KDX45" s="57"/>
      <c r="KDY45" s="57"/>
      <c r="KDZ45" s="57"/>
      <c r="KEA45" s="57"/>
      <c r="KEB45" s="57"/>
      <c r="KEC45" s="57"/>
      <c r="KED45" s="57"/>
      <c r="KEE45" s="57"/>
      <c r="KEF45" s="57"/>
      <c r="KEG45" s="57"/>
      <c r="KEH45" s="57"/>
      <c r="KEI45" s="57"/>
      <c r="KEJ45" s="57"/>
      <c r="KEK45" s="57"/>
      <c r="KEL45" s="57"/>
      <c r="KEM45" s="57"/>
      <c r="KEN45" s="57"/>
      <c r="KEO45" s="57"/>
      <c r="KEP45" s="57"/>
      <c r="KEQ45" s="57"/>
      <c r="KER45" s="57"/>
      <c r="KES45" s="57"/>
      <c r="KET45" s="57"/>
      <c r="KEU45" s="57"/>
      <c r="KEV45" s="57"/>
      <c r="KEW45" s="57"/>
      <c r="KEX45" s="57"/>
      <c r="KEY45" s="57"/>
      <c r="KEZ45" s="57"/>
      <c r="KFA45" s="57"/>
      <c r="KFB45" s="57"/>
      <c r="KFC45" s="57"/>
      <c r="KFD45" s="57"/>
      <c r="KFE45" s="57"/>
      <c r="KFF45" s="57"/>
      <c r="KFG45" s="57"/>
      <c r="KFH45" s="57"/>
      <c r="KFI45" s="57"/>
      <c r="KFJ45" s="57"/>
      <c r="KFK45" s="57"/>
      <c r="KFL45" s="57"/>
      <c r="KFM45" s="57"/>
      <c r="KFN45" s="57"/>
      <c r="KFO45" s="57"/>
      <c r="KFP45" s="57"/>
      <c r="KFQ45" s="57"/>
      <c r="KFR45" s="57"/>
      <c r="KFS45" s="57"/>
      <c r="KFT45" s="57"/>
      <c r="KFU45" s="57"/>
      <c r="KFV45" s="57"/>
      <c r="KFW45" s="57"/>
      <c r="KFX45" s="57"/>
      <c r="KFY45" s="57"/>
      <c r="KFZ45" s="57"/>
      <c r="KGA45" s="57"/>
      <c r="KGB45" s="57"/>
      <c r="KGC45" s="57"/>
      <c r="KGD45" s="57"/>
      <c r="KGE45" s="57"/>
      <c r="KGF45" s="57"/>
      <c r="KGG45" s="57"/>
      <c r="KGH45" s="57"/>
      <c r="KGI45" s="57"/>
      <c r="KGJ45" s="57"/>
      <c r="KGK45" s="57"/>
      <c r="KGL45" s="57"/>
      <c r="KGM45" s="57"/>
      <c r="KGN45" s="57"/>
      <c r="KGO45" s="57"/>
      <c r="KGP45" s="57"/>
      <c r="KGQ45" s="57"/>
      <c r="KGR45" s="57"/>
      <c r="KGS45" s="57"/>
      <c r="KGT45" s="57"/>
      <c r="KGU45" s="57"/>
      <c r="KGV45" s="57"/>
      <c r="KGW45" s="57"/>
      <c r="KGX45" s="57"/>
      <c r="KGY45" s="57"/>
      <c r="KGZ45" s="57"/>
      <c r="KHA45" s="57"/>
      <c r="KHB45" s="57"/>
      <c r="KHC45" s="57"/>
      <c r="KHD45" s="57"/>
      <c r="KHE45" s="57"/>
      <c r="KHF45" s="57"/>
      <c r="KHG45" s="57"/>
      <c r="KHH45" s="57"/>
      <c r="KHI45" s="57"/>
      <c r="KHJ45" s="57"/>
      <c r="KHK45" s="57"/>
      <c r="KHL45" s="57"/>
      <c r="KHM45" s="57"/>
      <c r="KHN45" s="57"/>
      <c r="KHO45" s="57"/>
      <c r="KHP45" s="57"/>
      <c r="KHQ45" s="57"/>
      <c r="KHR45" s="57"/>
      <c r="KHS45" s="57"/>
      <c r="KHT45" s="57"/>
      <c r="KHU45" s="57"/>
      <c r="KHV45" s="57"/>
      <c r="KHW45" s="57"/>
      <c r="KHX45" s="57"/>
      <c r="KHY45" s="57"/>
      <c r="KHZ45" s="57"/>
      <c r="KIA45" s="57"/>
      <c r="KIB45" s="57"/>
      <c r="KIC45" s="57"/>
      <c r="KID45" s="57"/>
      <c r="KIE45" s="57"/>
      <c r="KIF45" s="57"/>
      <c r="KIG45" s="57"/>
      <c r="KIH45" s="57"/>
      <c r="KII45" s="57"/>
      <c r="KIJ45" s="57"/>
      <c r="KIK45" s="57"/>
      <c r="KIL45" s="57"/>
      <c r="KIM45" s="57"/>
      <c r="KIN45" s="57"/>
      <c r="KIO45" s="57"/>
      <c r="KIP45" s="57"/>
      <c r="KIQ45" s="57"/>
      <c r="KIR45" s="57"/>
      <c r="KIS45" s="57"/>
      <c r="KIT45" s="57"/>
      <c r="KIU45" s="57"/>
      <c r="KIV45" s="57"/>
      <c r="KIW45" s="57"/>
      <c r="KIX45" s="57"/>
      <c r="KIY45" s="57"/>
      <c r="KIZ45" s="57"/>
      <c r="KJA45" s="57"/>
      <c r="KJB45" s="57"/>
      <c r="KJC45" s="57"/>
      <c r="KJD45" s="57"/>
      <c r="KJE45" s="57"/>
      <c r="KJF45" s="57"/>
      <c r="KJG45" s="57"/>
      <c r="KJH45" s="57"/>
      <c r="KJI45" s="57"/>
      <c r="KJJ45" s="57"/>
      <c r="KJK45" s="57"/>
      <c r="KJL45" s="57"/>
      <c r="KJM45" s="57"/>
      <c r="KJN45" s="57"/>
      <c r="KJO45" s="57"/>
      <c r="KJP45" s="57"/>
      <c r="KJQ45" s="57"/>
      <c r="KJR45" s="57"/>
      <c r="KJS45" s="57"/>
      <c r="KJT45" s="57"/>
      <c r="KJU45" s="57"/>
      <c r="KJV45" s="57"/>
      <c r="KJW45" s="57"/>
      <c r="KJX45" s="57"/>
      <c r="KJY45" s="57"/>
      <c r="KJZ45" s="57"/>
      <c r="KKA45" s="57"/>
      <c r="KKB45" s="57"/>
      <c r="KKC45" s="57"/>
      <c r="KKD45" s="57"/>
      <c r="KKE45" s="57"/>
      <c r="KKF45" s="57"/>
      <c r="KKG45" s="57"/>
      <c r="KKH45" s="57"/>
      <c r="KKI45" s="57"/>
      <c r="KKJ45" s="57"/>
      <c r="KKK45" s="57"/>
      <c r="KKL45" s="57"/>
      <c r="KKM45" s="57"/>
      <c r="KKN45" s="57"/>
      <c r="KKO45" s="57"/>
      <c r="KKP45" s="57"/>
      <c r="KKQ45" s="57"/>
      <c r="KKR45" s="57"/>
      <c r="KKS45" s="57"/>
      <c r="KKT45" s="57"/>
      <c r="KKU45" s="57"/>
      <c r="KKV45" s="57"/>
      <c r="KKW45" s="57"/>
      <c r="KKX45" s="57"/>
      <c r="KKY45" s="57"/>
      <c r="KKZ45" s="57"/>
      <c r="KLA45" s="57"/>
      <c r="KLB45" s="57"/>
      <c r="KLC45" s="57"/>
      <c r="KLD45" s="57"/>
      <c r="KLE45" s="57"/>
      <c r="KLF45" s="57"/>
      <c r="KLG45" s="57"/>
      <c r="KLH45" s="57"/>
      <c r="KLI45" s="57"/>
      <c r="KLJ45" s="57"/>
      <c r="KLK45" s="57"/>
      <c r="KLL45" s="57"/>
      <c r="KLM45" s="57"/>
      <c r="KLN45" s="57"/>
      <c r="KLO45" s="57"/>
      <c r="KLP45" s="57"/>
      <c r="KLQ45" s="57"/>
      <c r="KLR45" s="57"/>
      <c r="KLS45" s="57"/>
      <c r="KLT45" s="57"/>
      <c r="KLU45" s="57"/>
      <c r="KLV45" s="57"/>
      <c r="KLW45" s="57"/>
      <c r="KLX45" s="57"/>
      <c r="KLY45" s="57"/>
      <c r="KLZ45" s="57"/>
      <c r="KMA45" s="57"/>
      <c r="KMB45" s="57"/>
      <c r="KMC45" s="57"/>
      <c r="KMD45" s="57"/>
      <c r="KME45" s="57"/>
      <c r="KMF45" s="57"/>
      <c r="KMG45" s="57"/>
      <c r="KMH45" s="57"/>
      <c r="KMI45" s="57"/>
      <c r="KMJ45" s="57"/>
      <c r="KMK45" s="57"/>
      <c r="KML45" s="57"/>
      <c r="KMM45" s="57"/>
      <c r="KMN45" s="57"/>
      <c r="KMO45" s="57"/>
      <c r="KMP45" s="57"/>
      <c r="KMQ45" s="57"/>
      <c r="KMR45" s="57"/>
      <c r="KMS45" s="57"/>
      <c r="KMT45" s="57"/>
      <c r="KMU45" s="57"/>
      <c r="KMV45" s="57"/>
      <c r="KMW45" s="57"/>
      <c r="KMX45" s="57"/>
      <c r="KMY45" s="57"/>
      <c r="KMZ45" s="57"/>
      <c r="KNA45" s="57"/>
      <c r="KNB45" s="57"/>
      <c r="KNC45" s="57"/>
      <c r="KND45" s="57"/>
      <c r="KNE45" s="57"/>
      <c r="KNF45" s="57"/>
      <c r="KNG45" s="57"/>
      <c r="KNH45" s="57"/>
      <c r="KNI45" s="57"/>
      <c r="KNJ45" s="57"/>
      <c r="KNK45" s="57"/>
      <c r="KNL45" s="57"/>
      <c r="KNM45" s="57"/>
      <c r="KNN45" s="57"/>
      <c r="KNO45" s="57"/>
      <c r="KNP45" s="57"/>
      <c r="KNQ45" s="57"/>
      <c r="KNR45" s="57"/>
      <c r="KNS45" s="57"/>
      <c r="KNT45" s="57"/>
      <c r="KNU45" s="57"/>
      <c r="KNV45" s="57"/>
      <c r="KNW45" s="57"/>
      <c r="KNX45" s="57"/>
      <c r="KNY45" s="57"/>
      <c r="KNZ45" s="57"/>
      <c r="KOA45" s="57"/>
      <c r="KOB45" s="57"/>
      <c r="KOC45" s="57"/>
      <c r="KOD45" s="57"/>
      <c r="KOE45" s="57"/>
      <c r="KOF45" s="57"/>
      <c r="KOG45" s="57"/>
      <c r="KOH45" s="57"/>
      <c r="KOI45" s="57"/>
      <c r="KOJ45" s="57"/>
      <c r="KOK45" s="57"/>
      <c r="KOL45" s="57"/>
      <c r="KOM45" s="57"/>
      <c r="KON45" s="57"/>
      <c r="KOO45" s="57"/>
      <c r="KOP45" s="57"/>
      <c r="KOQ45" s="57"/>
      <c r="KOR45" s="57"/>
      <c r="KOS45" s="57"/>
      <c r="KOT45" s="57"/>
      <c r="KOU45" s="57"/>
      <c r="KOV45" s="57"/>
      <c r="KOW45" s="57"/>
      <c r="KOX45" s="57"/>
      <c r="KOY45" s="57"/>
      <c r="KOZ45" s="57"/>
      <c r="KPA45" s="57"/>
      <c r="KPB45" s="57"/>
      <c r="KPC45" s="57"/>
      <c r="KPD45" s="57"/>
      <c r="KPE45" s="57"/>
      <c r="KPF45" s="57"/>
      <c r="KPG45" s="57"/>
      <c r="KPH45" s="57"/>
      <c r="KPI45" s="57"/>
      <c r="KPJ45" s="57"/>
      <c r="KPK45" s="57"/>
      <c r="KPL45" s="57"/>
      <c r="KPM45" s="57"/>
      <c r="KPN45" s="57"/>
      <c r="KPO45" s="57"/>
      <c r="KPP45" s="57"/>
      <c r="KPQ45" s="57"/>
      <c r="KPR45" s="57"/>
      <c r="KPS45" s="57"/>
      <c r="KPT45" s="57"/>
      <c r="KPU45" s="57"/>
      <c r="KPV45" s="57"/>
      <c r="KPW45" s="57"/>
      <c r="KPX45" s="57"/>
      <c r="KPY45" s="57"/>
      <c r="KPZ45" s="57"/>
      <c r="KQA45" s="57"/>
      <c r="KQB45" s="57"/>
      <c r="KQC45" s="57"/>
      <c r="KQD45" s="57"/>
      <c r="KQE45" s="57"/>
      <c r="KQF45" s="57"/>
      <c r="KQG45" s="57"/>
      <c r="KQH45" s="57"/>
      <c r="KQI45" s="57"/>
      <c r="KQJ45" s="57"/>
      <c r="KQK45" s="57"/>
      <c r="KQL45" s="57"/>
      <c r="KQM45" s="57"/>
      <c r="KQN45" s="57"/>
      <c r="KQO45" s="57"/>
      <c r="KQP45" s="57"/>
      <c r="KQQ45" s="57"/>
      <c r="KQR45" s="57"/>
      <c r="KQS45" s="57"/>
      <c r="KQT45" s="57"/>
      <c r="KQU45" s="57"/>
      <c r="KQV45" s="57"/>
      <c r="KQW45" s="57"/>
      <c r="KQX45" s="57"/>
      <c r="KQY45" s="57"/>
      <c r="KQZ45" s="57"/>
      <c r="KRA45" s="57"/>
      <c r="KRB45" s="57"/>
      <c r="KRC45" s="57"/>
      <c r="KRD45" s="57"/>
      <c r="KRE45" s="57"/>
      <c r="KRF45" s="57"/>
      <c r="KRG45" s="57"/>
      <c r="KRH45" s="57"/>
      <c r="KRI45" s="57"/>
      <c r="KRJ45" s="57"/>
      <c r="KRK45" s="57"/>
      <c r="KRL45" s="57"/>
      <c r="KRM45" s="57"/>
      <c r="KRN45" s="57"/>
      <c r="KRO45" s="57"/>
      <c r="KRP45" s="57"/>
      <c r="KRQ45" s="57"/>
      <c r="KRR45" s="57"/>
      <c r="KRS45" s="57"/>
      <c r="KRT45" s="57"/>
      <c r="KRU45" s="57"/>
      <c r="KRV45" s="57"/>
      <c r="KRW45" s="57"/>
      <c r="KRX45" s="57"/>
      <c r="KRY45" s="57"/>
      <c r="KRZ45" s="57"/>
      <c r="KSA45" s="57"/>
      <c r="KSB45" s="57"/>
      <c r="KSC45" s="57"/>
      <c r="KSD45" s="57"/>
      <c r="KSE45" s="57"/>
      <c r="KSF45" s="57"/>
      <c r="KSG45" s="57"/>
      <c r="KSH45" s="57"/>
      <c r="KSI45" s="57"/>
      <c r="KSJ45" s="57"/>
      <c r="KSK45" s="57"/>
      <c r="KSL45" s="57"/>
      <c r="KSM45" s="57"/>
      <c r="KSN45" s="57"/>
      <c r="KSO45" s="57"/>
      <c r="KSP45" s="57"/>
      <c r="KSQ45" s="57"/>
      <c r="KSR45" s="57"/>
      <c r="KSS45" s="57"/>
      <c r="KST45" s="57"/>
      <c r="KSU45" s="57"/>
      <c r="KSV45" s="57"/>
      <c r="KSW45" s="57"/>
      <c r="KSX45" s="57"/>
      <c r="KSY45" s="57"/>
      <c r="KSZ45" s="57"/>
      <c r="KTA45" s="57"/>
      <c r="KTB45" s="57"/>
      <c r="KTC45" s="57"/>
      <c r="KTD45" s="57"/>
      <c r="KTE45" s="57"/>
      <c r="KTF45" s="57"/>
      <c r="KTG45" s="57"/>
      <c r="KTH45" s="57"/>
      <c r="KTI45" s="57"/>
      <c r="KTJ45" s="57"/>
      <c r="KTK45" s="57"/>
      <c r="KTL45" s="57"/>
      <c r="KTM45" s="57"/>
      <c r="KTN45" s="57"/>
      <c r="KTO45" s="57"/>
      <c r="KTP45" s="57"/>
      <c r="KTQ45" s="57"/>
      <c r="KTR45" s="57"/>
      <c r="KTS45" s="57"/>
      <c r="KTT45" s="57"/>
      <c r="KTU45" s="57"/>
      <c r="KTV45" s="57"/>
      <c r="KTW45" s="57"/>
      <c r="KTX45" s="57"/>
      <c r="KTY45" s="57"/>
      <c r="KTZ45" s="57"/>
      <c r="KUA45" s="57"/>
      <c r="KUB45" s="57"/>
      <c r="KUC45" s="57"/>
      <c r="KUD45" s="57"/>
      <c r="KUE45" s="57"/>
      <c r="KUF45" s="57"/>
      <c r="KUG45" s="57"/>
      <c r="KUH45" s="57"/>
      <c r="KUI45" s="57"/>
      <c r="KUJ45" s="57"/>
      <c r="KUK45" s="57"/>
      <c r="KUL45" s="57"/>
      <c r="KUM45" s="57"/>
      <c r="KUN45" s="57"/>
      <c r="KUO45" s="57"/>
      <c r="KUP45" s="57"/>
      <c r="KUQ45" s="57"/>
      <c r="KUR45" s="57"/>
      <c r="KUS45" s="57"/>
      <c r="KUT45" s="57"/>
      <c r="KUU45" s="57"/>
      <c r="KUV45" s="57"/>
      <c r="KUW45" s="57"/>
      <c r="KUX45" s="57"/>
      <c r="KUY45" s="57"/>
      <c r="KUZ45" s="57"/>
      <c r="KVA45" s="57"/>
      <c r="KVB45" s="57"/>
      <c r="KVC45" s="57"/>
      <c r="KVD45" s="57"/>
      <c r="KVE45" s="57"/>
      <c r="KVF45" s="57"/>
      <c r="KVG45" s="57"/>
      <c r="KVH45" s="57"/>
      <c r="KVI45" s="57"/>
      <c r="KVJ45" s="57"/>
      <c r="KVK45" s="57"/>
      <c r="KVL45" s="57"/>
      <c r="KVM45" s="57"/>
      <c r="KVN45" s="57"/>
      <c r="KVO45" s="57"/>
      <c r="KVP45" s="57"/>
      <c r="KVQ45" s="57"/>
      <c r="KVR45" s="57"/>
      <c r="KVS45" s="57"/>
      <c r="KVT45" s="57"/>
      <c r="KVU45" s="57"/>
      <c r="KVV45" s="57"/>
      <c r="KVW45" s="57"/>
      <c r="KVX45" s="57"/>
      <c r="KVY45" s="57"/>
      <c r="KVZ45" s="57"/>
      <c r="KWA45" s="57"/>
      <c r="KWB45" s="57"/>
      <c r="KWC45" s="57"/>
      <c r="KWD45" s="57"/>
      <c r="KWE45" s="57"/>
      <c r="KWF45" s="57"/>
      <c r="KWG45" s="57"/>
      <c r="KWH45" s="57"/>
      <c r="KWI45" s="57"/>
      <c r="KWJ45" s="57"/>
      <c r="KWK45" s="57"/>
      <c r="KWL45" s="57"/>
      <c r="KWM45" s="57"/>
      <c r="KWN45" s="57"/>
      <c r="KWO45" s="57"/>
      <c r="KWP45" s="57"/>
      <c r="KWQ45" s="57"/>
      <c r="KWR45" s="57"/>
      <c r="KWS45" s="57"/>
      <c r="KWT45" s="57"/>
      <c r="KWU45" s="57"/>
      <c r="KWV45" s="57"/>
      <c r="KWW45" s="57"/>
      <c r="KWX45" s="57"/>
      <c r="KWY45" s="57"/>
      <c r="KWZ45" s="57"/>
      <c r="KXA45" s="57"/>
      <c r="KXB45" s="57"/>
      <c r="KXC45" s="57"/>
      <c r="KXD45" s="57"/>
      <c r="KXE45" s="57"/>
      <c r="KXF45" s="57"/>
      <c r="KXG45" s="57"/>
      <c r="KXH45" s="57"/>
      <c r="KXI45" s="57"/>
      <c r="KXJ45" s="57"/>
      <c r="KXK45" s="57"/>
      <c r="KXL45" s="57"/>
      <c r="KXM45" s="57"/>
      <c r="KXN45" s="57"/>
      <c r="KXO45" s="57"/>
      <c r="KXP45" s="57"/>
      <c r="KXQ45" s="57"/>
      <c r="KXR45" s="57"/>
      <c r="KXS45" s="57"/>
      <c r="KXT45" s="57"/>
      <c r="KXU45" s="57"/>
      <c r="KXV45" s="57"/>
      <c r="KXW45" s="57"/>
      <c r="KXX45" s="57"/>
      <c r="KXY45" s="57"/>
      <c r="KXZ45" s="57"/>
      <c r="KYA45" s="57"/>
      <c r="KYB45" s="57"/>
      <c r="KYC45" s="57"/>
      <c r="KYD45" s="57"/>
      <c r="KYE45" s="57"/>
      <c r="KYF45" s="57"/>
      <c r="KYG45" s="57"/>
      <c r="KYH45" s="57"/>
      <c r="KYI45" s="57"/>
      <c r="KYJ45" s="57"/>
      <c r="KYK45" s="57"/>
      <c r="KYL45" s="57"/>
      <c r="KYM45" s="57"/>
      <c r="KYN45" s="57"/>
      <c r="KYO45" s="57"/>
      <c r="KYP45" s="57"/>
      <c r="KYQ45" s="57"/>
      <c r="KYR45" s="57"/>
      <c r="KYS45" s="57"/>
      <c r="KYT45" s="57"/>
      <c r="KYU45" s="57"/>
      <c r="KYV45" s="57"/>
      <c r="KYW45" s="57"/>
      <c r="KYX45" s="57"/>
      <c r="KYY45" s="57"/>
      <c r="KYZ45" s="57"/>
      <c r="KZA45" s="57"/>
      <c r="KZB45" s="57"/>
      <c r="KZC45" s="57"/>
      <c r="KZD45" s="57"/>
      <c r="KZE45" s="57"/>
      <c r="KZF45" s="57"/>
      <c r="KZG45" s="57"/>
      <c r="KZH45" s="57"/>
      <c r="KZI45" s="57"/>
      <c r="KZJ45" s="57"/>
      <c r="KZK45" s="57"/>
      <c r="KZL45" s="57"/>
      <c r="KZM45" s="57"/>
      <c r="KZN45" s="57"/>
      <c r="KZO45" s="57"/>
      <c r="KZP45" s="57"/>
      <c r="KZQ45" s="57"/>
      <c r="KZR45" s="57"/>
      <c r="KZS45" s="57"/>
      <c r="KZT45" s="57"/>
      <c r="KZU45" s="57"/>
      <c r="KZV45" s="57"/>
      <c r="KZW45" s="57"/>
      <c r="KZX45" s="57"/>
      <c r="KZY45" s="57"/>
      <c r="KZZ45" s="57"/>
      <c r="LAA45" s="57"/>
      <c r="LAB45" s="57"/>
      <c r="LAC45" s="57"/>
      <c r="LAD45" s="57"/>
      <c r="LAE45" s="57"/>
      <c r="LAF45" s="57"/>
      <c r="LAG45" s="57"/>
      <c r="LAH45" s="57"/>
      <c r="LAI45" s="57"/>
      <c r="LAJ45" s="57"/>
      <c r="LAK45" s="57"/>
      <c r="LAL45" s="57"/>
      <c r="LAM45" s="57"/>
      <c r="LAN45" s="57"/>
      <c r="LAO45" s="57"/>
      <c r="LAP45" s="57"/>
      <c r="LAQ45" s="57"/>
      <c r="LAR45" s="57"/>
      <c r="LAS45" s="57"/>
      <c r="LAT45" s="57"/>
      <c r="LAU45" s="57"/>
      <c r="LAV45" s="57"/>
      <c r="LAW45" s="57"/>
      <c r="LAX45" s="57"/>
      <c r="LAY45" s="57"/>
      <c r="LAZ45" s="57"/>
      <c r="LBA45" s="57"/>
      <c r="LBB45" s="57"/>
      <c r="LBC45" s="57"/>
      <c r="LBD45" s="57"/>
      <c r="LBE45" s="57"/>
      <c r="LBF45" s="57"/>
      <c r="LBG45" s="57"/>
      <c r="LBH45" s="57"/>
      <c r="LBI45" s="57"/>
      <c r="LBJ45" s="57"/>
      <c r="LBK45" s="57"/>
      <c r="LBL45" s="57"/>
      <c r="LBM45" s="57"/>
      <c r="LBN45" s="57"/>
      <c r="LBO45" s="57"/>
      <c r="LBP45" s="57"/>
      <c r="LBQ45" s="57"/>
      <c r="LBR45" s="57"/>
      <c r="LBS45" s="57"/>
      <c r="LBT45" s="57"/>
      <c r="LBU45" s="57"/>
      <c r="LBV45" s="57"/>
      <c r="LBW45" s="57"/>
      <c r="LBX45" s="57"/>
      <c r="LBY45" s="57"/>
      <c r="LBZ45" s="57"/>
      <c r="LCA45" s="57"/>
      <c r="LCB45" s="57"/>
      <c r="LCC45" s="57"/>
      <c r="LCD45" s="57"/>
      <c r="LCE45" s="57"/>
      <c r="LCF45" s="57"/>
      <c r="LCG45" s="57"/>
      <c r="LCH45" s="57"/>
      <c r="LCI45" s="57"/>
      <c r="LCJ45" s="57"/>
      <c r="LCK45" s="57"/>
      <c r="LCL45" s="57"/>
      <c r="LCM45" s="57"/>
      <c r="LCN45" s="57"/>
      <c r="LCO45" s="57"/>
      <c r="LCP45" s="57"/>
      <c r="LCQ45" s="57"/>
      <c r="LCR45" s="57"/>
      <c r="LCS45" s="57"/>
      <c r="LCT45" s="57"/>
      <c r="LCU45" s="57"/>
      <c r="LCV45" s="57"/>
      <c r="LCW45" s="57"/>
      <c r="LCX45" s="57"/>
      <c r="LCY45" s="57"/>
      <c r="LCZ45" s="57"/>
      <c r="LDA45" s="57"/>
      <c r="LDB45" s="57"/>
      <c r="LDC45" s="57"/>
      <c r="LDD45" s="57"/>
      <c r="LDE45" s="57"/>
      <c r="LDF45" s="57"/>
      <c r="LDG45" s="57"/>
      <c r="LDH45" s="57"/>
      <c r="LDI45" s="57"/>
      <c r="LDJ45" s="57"/>
      <c r="LDK45" s="57"/>
      <c r="LDL45" s="57"/>
      <c r="LDM45" s="57"/>
      <c r="LDN45" s="57"/>
      <c r="LDO45" s="57"/>
      <c r="LDP45" s="57"/>
      <c r="LDQ45" s="57"/>
      <c r="LDR45" s="57"/>
      <c r="LDS45" s="57"/>
      <c r="LDT45" s="57"/>
      <c r="LDU45" s="57"/>
      <c r="LDV45" s="57"/>
      <c r="LDW45" s="57"/>
      <c r="LDX45" s="57"/>
      <c r="LDY45" s="57"/>
      <c r="LDZ45" s="57"/>
      <c r="LEA45" s="57"/>
      <c r="LEB45" s="57"/>
      <c r="LEC45" s="57"/>
      <c r="LED45" s="57"/>
      <c r="LEE45" s="57"/>
      <c r="LEF45" s="57"/>
      <c r="LEG45" s="57"/>
      <c r="LEH45" s="57"/>
      <c r="LEI45" s="57"/>
      <c r="LEJ45" s="57"/>
      <c r="LEK45" s="57"/>
      <c r="LEL45" s="57"/>
      <c r="LEM45" s="57"/>
      <c r="LEN45" s="57"/>
      <c r="LEO45" s="57"/>
      <c r="LEP45" s="57"/>
      <c r="LEQ45" s="57"/>
      <c r="LER45" s="57"/>
      <c r="LES45" s="57"/>
      <c r="LET45" s="57"/>
      <c r="LEU45" s="57"/>
      <c r="LEV45" s="57"/>
      <c r="LEW45" s="57"/>
      <c r="LEX45" s="57"/>
      <c r="LEY45" s="57"/>
      <c r="LEZ45" s="57"/>
      <c r="LFA45" s="57"/>
      <c r="LFB45" s="57"/>
      <c r="LFC45" s="57"/>
      <c r="LFD45" s="57"/>
      <c r="LFE45" s="57"/>
      <c r="LFF45" s="57"/>
      <c r="LFG45" s="57"/>
      <c r="LFH45" s="57"/>
      <c r="LFI45" s="57"/>
      <c r="LFJ45" s="57"/>
      <c r="LFK45" s="57"/>
      <c r="LFL45" s="57"/>
      <c r="LFM45" s="57"/>
      <c r="LFN45" s="57"/>
      <c r="LFO45" s="57"/>
      <c r="LFP45" s="57"/>
      <c r="LFQ45" s="57"/>
      <c r="LFR45" s="57"/>
      <c r="LFS45" s="57"/>
      <c r="LFT45" s="57"/>
      <c r="LFU45" s="57"/>
      <c r="LFV45" s="57"/>
      <c r="LFW45" s="57"/>
      <c r="LFX45" s="57"/>
      <c r="LFY45" s="57"/>
      <c r="LFZ45" s="57"/>
      <c r="LGA45" s="57"/>
      <c r="LGB45" s="57"/>
      <c r="LGC45" s="57"/>
      <c r="LGD45" s="57"/>
      <c r="LGE45" s="57"/>
      <c r="LGF45" s="57"/>
      <c r="LGG45" s="57"/>
      <c r="LGH45" s="57"/>
      <c r="LGI45" s="57"/>
      <c r="LGJ45" s="57"/>
      <c r="LGK45" s="57"/>
      <c r="LGL45" s="57"/>
      <c r="LGM45" s="57"/>
      <c r="LGN45" s="57"/>
      <c r="LGO45" s="57"/>
      <c r="LGP45" s="57"/>
      <c r="LGQ45" s="57"/>
      <c r="LGR45" s="57"/>
      <c r="LGS45" s="57"/>
      <c r="LGT45" s="57"/>
      <c r="LGU45" s="57"/>
      <c r="LGV45" s="57"/>
      <c r="LGW45" s="57"/>
      <c r="LGX45" s="57"/>
      <c r="LGY45" s="57"/>
      <c r="LGZ45" s="57"/>
      <c r="LHA45" s="57"/>
      <c r="LHB45" s="57"/>
      <c r="LHC45" s="57"/>
      <c r="LHD45" s="57"/>
      <c r="LHE45" s="57"/>
      <c r="LHF45" s="57"/>
      <c r="LHG45" s="57"/>
      <c r="LHH45" s="57"/>
      <c r="LHI45" s="57"/>
      <c r="LHJ45" s="57"/>
      <c r="LHK45" s="57"/>
      <c r="LHL45" s="57"/>
      <c r="LHM45" s="57"/>
      <c r="LHN45" s="57"/>
      <c r="LHO45" s="57"/>
      <c r="LHP45" s="57"/>
      <c r="LHQ45" s="57"/>
      <c r="LHR45" s="57"/>
      <c r="LHS45" s="57"/>
      <c r="LHT45" s="57"/>
      <c r="LHU45" s="57"/>
      <c r="LHV45" s="57"/>
      <c r="LHW45" s="57"/>
      <c r="LHX45" s="57"/>
      <c r="LHY45" s="57"/>
      <c r="LHZ45" s="57"/>
      <c r="LIA45" s="57"/>
      <c r="LIB45" s="57"/>
      <c r="LIC45" s="57"/>
      <c r="LID45" s="57"/>
      <c r="LIE45" s="57"/>
      <c r="LIF45" s="57"/>
      <c r="LIG45" s="57"/>
      <c r="LIH45" s="57"/>
      <c r="LII45" s="57"/>
      <c r="LIJ45" s="57"/>
      <c r="LIK45" s="57"/>
      <c r="LIL45" s="57"/>
      <c r="LIM45" s="57"/>
      <c r="LIN45" s="57"/>
      <c r="LIO45" s="57"/>
      <c r="LIP45" s="57"/>
      <c r="LIQ45" s="57"/>
      <c r="LIR45" s="57"/>
      <c r="LIS45" s="57"/>
      <c r="LIT45" s="57"/>
      <c r="LIU45" s="57"/>
      <c r="LIV45" s="57"/>
      <c r="LIW45" s="57"/>
      <c r="LIX45" s="57"/>
      <c r="LIY45" s="57"/>
      <c r="LIZ45" s="57"/>
      <c r="LJA45" s="57"/>
      <c r="LJB45" s="57"/>
      <c r="LJC45" s="57"/>
      <c r="LJD45" s="57"/>
      <c r="LJE45" s="57"/>
      <c r="LJF45" s="57"/>
      <c r="LJG45" s="57"/>
      <c r="LJH45" s="57"/>
      <c r="LJI45" s="57"/>
      <c r="LJJ45" s="57"/>
      <c r="LJK45" s="57"/>
      <c r="LJL45" s="57"/>
      <c r="LJM45" s="57"/>
      <c r="LJN45" s="57"/>
      <c r="LJO45" s="57"/>
      <c r="LJP45" s="57"/>
      <c r="LJQ45" s="57"/>
      <c r="LJR45" s="57"/>
      <c r="LJS45" s="57"/>
      <c r="LJT45" s="57"/>
      <c r="LJU45" s="57"/>
      <c r="LJV45" s="57"/>
      <c r="LJW45" s="57"/>
      <c r="LJX45" s="57"/>
      <c r="LJY45" s="57"/>
      <c r="LJZ45" s="57"/>
      <c r="LKA45" s="57"/>
      <c r="LKB45" s="57"/>
      <c r="LKC45" s="57"/>
      <c r="LKD45" s="57"/>
      <c r="LKE45" s="57"/>
      <c r="LKF45" s="57"/>
      <c r="LKG45" s="57"/>
      <c r="LKH45" s="57"/>
      <c r="LKI45" s="57"/>
      <c r="LKJ45" s="57"/>
      <c r="LKK45" s="57"/>
      <c r="LKL45" s="57"/>
      <c r="LKM45" s="57"/>
      <c r="LKN45" s="57"/>
      <c r="LKO45" s="57"/>
      <c r="LKP45" s="57"/>
      <c r="LKQ45" s="57"/>
      <c r="LKR45" s="57"/>
      <c r="LKS45" s="57"/>
      <c r="LKT45" s="57"/>
      <c r="LKU45" s="57"/>
      <c r="LKV45" s="57"/>
      <c r="LKW45" s="57"/>
      <c r="LKX45" s="57"/>
      <c r="LKY45" s="57"/>
      <c r="LKZ45" s="57"/>
      <c r="LLA45" s="57"/>
      <c r="LLB45" s="57"/>
      <c r="LLC45" s="57"/>
      <c r="LLD45" s="57"/>
      <c r="LLE45" s="57"/>
      <c r="LLF45" s="57"/>
      <c r="LLG45" s="57"/>
      <c r="LLH45" s="57"/>
      <c r="LLI45" s="57"/>
      <c r="LLJ45" s="57"/>
      <c r="LLK45" s="57"/>
      <c r="LLL45" s="57"/>
      <c r="LLM45" s="57"/>
      <c r="LLN45" s="57"/>
      <c r="LLO45" s="57"/>
      <c r="LLP45" s="57"/>
      <c r="LLQ45" s="57"/>
      <c r="LLR45" s="57"/>
      <c r="LLS45" s="57"/>
      <c r="LLT45" s="57"/>
      <c r="LLU45" s="57"/>
      <c r="LLV45" s="57"/>
      <c r="LLW45" s="57"/>
      <c r="LLX45" s="57"/>
      <c r="LLY45" s="57"/>
      <c r="LLZ45" s="57"/>
      <c r="LMA45" s="57"/>
      <c r="LMB45" s="57"/>
      <c r="LMC45" s="57"/>
      <c r="LMD45" s="57"/>
      <c r="LME45" s="57"/>
      <c r="LMF45" s="57"/>
      <c r="LMG45" s="57"/>
      <c r="LMH45" s="57"/>
      <c r="LMI45" s="57"/>
      <c r="LMJ45" s="57"/>
      <c r="LMK45" s="57"/>
      <c r="LML45" s="57"/>
      <c r="LMM45" s="57"/>
      <c r="LMN45" s="57"/>
      <c r="LMO45" s="57"/>
      <c r="LMP45" s="57"/>
      <c r="LMQ45" s="57"/>
      <c r="LMR45" s="57"/>
      <c r="LMS45" s="57"/>
      <c r="LMT45" s="57"/>
      <c r="LMU45" s="57"/>
      <c r="LMV45" s="57"/>
      <c r="LMW45" s="57"/>
      <c r="LMX45" s="57"/>
      <c r="LMY45" s="57"/>
      <c r="LMZ45" s="57"/>
      <c r="LNA45" s="57"/>
      <c r="LNB45" s="57"/>
      <c r="LNC45" s="57"/>
      <c r="LND45" s="57"/>
      <c r="LNE45" s="57"/>
      <c r="LNF45" s="57"/>
      <c r="LNG45" s="57"/>
      <c r="LNH45" s="57"/>
      <c r="LNI45" s="57"/>
      <c r="LNJ45" s="57"/>
      <c r="LNK45" s="57"/>
      <c r="LNL45" s="57"/>
      <c r="LNM45" s="57"/>
      <c r="LNN45" s="57"/>
      <c r="LNO45" s="57"/>
      <c r="LNP45" s="57"/>
      <c r="LNQ45" s="57"/>
      <c r="LNR45" s="57"/>
      <c r="LNS45" s="57"/>
      <c r="LNT45" s="57"/>
      <c r="LNU45" s="57"/>
      <c r="LNV45" s="57"/>
      <c r="LNW45" s="57"/>
      <c r="LNX45" s="57"/>
      <c r="LNY45" s="57"/>
      <c r="LNZ45" s="57"/>
      <c r="LOA45" s="57"/>
      <c r="LOB45" s="57"/>
      <c r="LOC45" s="57"/>
      <c r="LOD45" s="57"/>
      <c r="LOE45" s="57"/>
      <c r="LOF45" s="57"/>
      <c r="LOG45" s="57"/>
      <c r="LOH45" s="57"/>
      <c r="LOI45" s="57"/>
      <c r="LOJ45" s="57"/>
      <c r="LOK45" s="57"/>
      <c r="LOL45" s="57"/>
      <c r="LOM45" s="57"/>
      <c r="LON45" s="57"/>
      <c r="LOO45" s="57"/>
      <c r="LOP45" s="57"/>
      <c r="LOQ45" s="57"/>
      <c r="LOR45" s="57"/>
      <c r="LOS45" s="57"/>
      <c r="LOT45" s="57"/>
      <c r="LOU45" s="57"/>
      <c r="LOV45" s="57"/>
      <c r="LOW45" s="57"/>
      <c r="LOX45" s="57"/>
      <c r="LOY45" s="57"/>
      <c r="LOZ45" s="57"/>
      <c r="LPA45" s="57"/>
      <c r="LPB45" s="57"/>
      <c r="LPC45" s="57"/>
      <c r="LPD45" s="57"/>
      <c r="LPE45" s="57"/>
      <c r="LPF45" s="57"/>
      <c r="LPG45" s="57"/>
      <c r="LPH45" s="57"/>
      <c r="LPI45" s="57"/>
      <c r="LPJ45" s="57"/>
      <c r="LPK45" s="57"/>
      <c r="LPL45" s="57"/>
      <c r="LPM45" s="57"/>
      <c r="LPN45" s="57"/>
      <c r="LPO45" s="57"/>
      <c r="LPP45" s="57"/>
      <c r="LPQ45" s="57"/>
      <c r="LPR45" s="57"/>
      <c r="LPS45" s="57"/>
      <c r="LPT45" s="57"/>
      <c r="LPU45" s="57"/>
      <c r="LPV45" s="57"/>
      <c r="LPW45" s="57"/>
      <c r="LPX45" s="57"/>
      <c r="LPY45" s="57"/>
      <c r="LPZ45" s="57"/>
      <c r="LQA45" s="57"/>
      <c r="LQB45" s="57"/>
      <c r="LQC45" s="57"/>
      <c r="LQD45" s="57"/>
      <c r="LQE45" s="57"/>
      <c r="LQF45" s="57"/>
      <c r="LQG45" s="57"/>
      <c r="LQH45" s="57"/>
      <c r="LQI45" s="57"/>
      <c r="LQJ45" s="57"/>
      <c r="LQK45" s="57"/>
      <c r="LQL45" s="57"/>
      <c r="LQM45" s="57"/>
      <c r="LQN45" s="57"/>
      <c r="LQO45" s="57"/>
      <c r="LQP45" s="57"/>
      <c r="LQQ45" s="57"/>
      <c r="LQR45" s="57"/>
      <c r="LQS45" s="57"/>
      <c r="LQT45" s="57"/>
      <c r="LQU45" s="57"/>
      <c r="LQV45" s="57"/>
      <c r="LQW45" s="57"/>
      <c r="LQX45" s="57"/>
      <c r="LQY45" s="57"/>
      <c r="LQZ45" s="57"/>
      <c r="LRA45" s="57"/>
      <c r="LRB45" s="57"/>
      <c r="LRC45" s="57"/>
      <c r="LRD45" s="57"/>
      <c r="LRE45" s="57"/>
      <c r="LRF45" s="57"/>
      <c r="LRG45" s="57"/>
      <c r="LRH45" s="57"/>
      <c r="LRI45" s="57"/>
      <c r="LRJ45" s="57"/>
      <c r="LRK45" s="57"/>
      <c r="LRL45" s="57"/>
      <c r="LRM45" s="57"/>
      <c r="LRN45" s="57"/>
      <c r="LRO45" s="57"/>
      <c r="LRP45" s="57"/>
      <c r="LRQ45" s="57"/>
      <c r="LRR45" s="57"/>
      <c r="LRS45" s="57"/>
      <c r="LRT45" s="57"/>
      <c r="LRU45" s="57"/>
      <c r="LRV45" s="57"/>
      <c r="LRW45" s="57"/>
      <c r="LRX45" s="57"/>
      <c r="LRY45" s="57"/>
      <c r="LRZ45" s="57"/>
      <c r="LSA45" s="57"/>
      <c r="LSB45" s="57"/>
      <c r="LSC45" s="57"/>
      <c r="LSD45" s="57"/>
      <c r="LSE45" s="57"/>
      <c r="LSF45" s="57"/>
      <c r="LSG45" s="57"/>
      <c r="LSH45" s="57"/>
      <c r="LSI45" s="57"/>
      <c r="LSJ45" s="57"/>
      <c r="LSK45" s="57"/>
      <c r="LSL45" s="57"/>
      <c r="LSM45" s="57"/>
      <c r="LSN45" s="57"/>
      <c r="LSO45" s="57"/>
      <c r="LSP45" s="57"/>
      <c r="LSQ45" s="57"/>
      <c r="LSR45" s="57"/>
      <c r="LSS45" s="57"/>
      <c r="LST45" s="57"/>
      <c r="LSU45" s="57"/>
      <c r="LSV45" s="57"/>
      <c r="LSW45" s="57"/>
      <c r="LSX45" s="57"/>
      <c r="LSY45" s="57"/>
      <c r="LSZ45" s="57"/>
      <c r="LTA45" s="57"/>
      <c r="LTB45" s="57"/>
      <c r="LTC45" s="57"/>
      <c r="LTD45" s="57"/>
      <c r="LTE45" s="57"/>
      <c r="LTF45" s="57"/>
      <c r="LTG45" s="57"/>
      <c r="LTH45" s="57"/>
      <c r="LTI45" s="57"/>
      <c r="LTJ45" s="57"/>
      <c r="LTK45" s="57"/>
      <c r="LTL45" s="57"/>
      <c r="LTM45" s="57"/>
      <c r="LTN45" s="57"/>
      <c r="LTO45" s="57"/>
      <c r="LTP45" s="57"/>
      <c r="LTQ45" s="57"/>
      <c r="LTR45" s="57"/>
      <c r="LTS45" s="57"/>
      <c r="LTT45" s="57"/>
      <c r="LTU45" s="57"/>
      <c r="LTV45" s="57"/>
      <c r="LTW45" s="57"/>
      <c r="LTX45" s="57"/>
      <c r="LTY45" s="57"/>
      <c r="LTZ45" s="57"/>
      <c r="LUA45" s="57"/>
      <c r="LUB45" s="57"/>
      <c r="LUC45" s="57"/>
      <c r="LUD45" s="57"/>
      <c r="LUE45" s="57"/>
      <c r="LUF45" s="57"/>
      <c r="LUG45" s="57"/>
      <c r="LUH45" s="57"/>
      <c r="LUI45" s="57"/>
      <c r="LUJ45" s="57"/>
      <c r="LUK45" s="57"/>
      <c r="LUL45" s="57"/>
      <c r="LUM45" s="57"/>
      <c r="LUN45" s="57"/>
      <c r="LUO45" s="57"/>
      <c r="LUP45" s="57"/>
      <c r="LUQ45" s="57"/>
      <c r="LUR45" s="57"/>
      <c r="LUS45" s="57"/>
      <c r="LUT45" s="57"/>
      <c r="LUU45" s="57"/>
      <c r="LUV45" s="57"/>
      <c r="LUW45" s="57"/>
      <c r="LUX45" s="57"/>
      <c r="LUY45" s="57"/>
      <c r="LUZ45" s="57"/>
      <c r="LVA45" s="57"/>
      <c r="LVB45" s="57"/>
      <c r="LVC45" s="57"/>
      <c r="LVD45" s="57"/>
      <c r="LVE45" s="57"/>
      <c r="LVF45" s="57"/>
      <c r="LVG45" s="57"/>
      <c r="LVH45" s="57"/>
      <c r="LVI45" s="57"/>
      <c r="LVJ45" s="57"/>
      <c r="LVK45" s="57"/>
      <c r="LVL45" s="57"/>
      <c r="LVM45" s="57"/>
      <c r="LVN45" s="57"/>
      <c r="LVO45" s="57"/>
      <c r="LVP45" s="57"/>
      <c r="LVQ45" s="57"/>
      <c r="LVR45" s="57"/>
      <c r="LVS45" s="57"/>
      <c r="LVT45" s="57"/>
      <c r="LVU45" s="57"/>
      <c r="LVV45" s="57"/>
      <c r="LVW45" s="57"/>
      <c r="LVX45" s="57"/>
      <c r="LVY45" s="57"/>
      <c r="LVZ45" s="57"/>
      <c r="LWA45" s="57"/>
      <c r="LWB45" s="57"/>
      <c r="LWC45" s="57"/>
      <c r="LWD45" s="57"/>
      <c r="LWE45" s="57"/>
      <c r="LWF45" s="57"/>
      <c r="LWG45" s="57"/>
      <c r="LWH45" s="57"/>
      <c r="LWI45" s="57"/>
      <c r="LWJ45" s="57"/>
      <c r="LWK45" s="57"/>
      <c r="LWL45" s="57"/>
      <c r="LWM45" s="57"/>
      <c r="LWN45" s="57"/>
      <c r="LWO45" s="57"/>
      <c r="LWP45" s="57"/>
      <c r="LWQ45" s="57"/>
      <c r="LWR45" s="57"/>
      <c r="LWS45" s="57"/>
      <c r="LWT45" s="57"/>
      <c r="LWU45" s="57"/>
      <c r="LWV45" s="57"/>
      <c r="LWW45" s="57"/>
      <c r="LWX45" s="57"/>
      <c r="LWY45" s="57"/>
      <c r="LWZ45" s="57"/>
      <c r="LXA45" s="57"/>
      <c r="LXB45" s="57"/>
      <c r="LXC45" s="57"/>
      <c r="LXD45" s="57"/>
      <c r="LXE45" s="57"/>
      <c r="LXF45" s="57"/>
      <c r="LXG45" s="57"/>
      <c r="LXH45" s="57"/>
      <c r="LXI45" s="57"/>
      <c r="LXJ45" s="57"/>
      <c r="LXK45" s="57"/>
      <c r="LXL45" s="57"/>
      <c r="LXM45" s="57"/>
      <c r="LXN45" s="57"/>
      <c r="LXO45" s="57"/>
      <c r="LXP45" s="57"/>
      <c r="LXQ45" s="57"/>
      <c r="LXR45" s="57"/>
      <c r="LXS45" s="57"/>
      <c r="LXT45" s="57"/>
      <c r="LXU45" s="57"/>
      <c r="LXV45" s="57"/>
      <c r="LXW45" s="57"/>
      <c r="LXX45" s="57"/>
      <c r="LXY45" s="57"/>
      <c r="LXZ45" s="57"/>
      <c r="LYA45" s="57"/>
      <c r="LYB45" s="57"/>
      <c r="LYC45" s="57"/>
      <c r="LYD45" s="57"/>
      <c r="LYE45" s="57"/>
      <c r="LYF45" s="57"/>
      <c r="LYG45" s="57"/>
      <c r="LYH45" s="57"/>
      <c r="LYI45" s="57"/>
      <c r="LYJ45" s="57"/>
      <c r="LYK45" s="57"/>
      <c r="LYL45" s="57"/>
      <c r="LYM45" s="57"/>
      <c r="LYN45" s="57"/>
      <c r="LYO45" s="57"/>
      <c r="LYP45" s="57"/>
      <c r="LYQ45" s="57"/>
      <c r="LYR45" s="57"/>
      <c r="LYS45" s="57"/>
      <c r="LYT45" s="57"/>
      <c r="LYU45" s="57"/>
      <c r="LYV45" s="57"/>
      <c r="LYW45" s="57"/>
      <c r="LYX45" s="57"/>
      <c r="LYY45" s="57"/>
      <c r="LYZ45" s="57"/>
      <c r="LZA45" s="57"/>
      <c r="LZB45" s="57"/>
      <c r="LZC45" s="57"/>
      <c r="LZD45" s="57"/>
      <c r="LZE45" s="57"/>
      <c r="LZF45" s="57"/>
      <c r="LZG45" s="57"/>
      <c r="LZH45" s="57"/>
      <c r="LZI45" s="57"/>
      <c r="LZJ45" s="57"/>
      <c r="LZK45" s="57"/>
      <c r="LZL45" s="57"/>
      <c r="LZM45" s="57"/>
      <c r="LZN45" s="57"/>
      <c r="LZO45" s="57"/>
      <c r="LZP45" s="57"/>
      <c r="LZQ45" s="57"/>
      <c r="LZR45" s="57"/>
      <c r="LZS45" s="57"/>
      <c r="LZT45" s="57"/>
      <c r="LZU45" s="57"/>
      <c r="LZV45" s="57"/>
      <c r="LZW45" s="57"/>
      <c r="LZX45" s="57"/>
      <c r="LZY45" s="57"/>
      <c r="LZZ45" s="57"/>
      <c r="MAA45" s="57"/>
      <c r="MAB45" s="57"/>
      <c r="MAC45" s="57"/>
      <c r="MAD45" s="57"/>
      <c r="MAE45" s="57"/>
      <c r="MAF45" s="57"/>
      <c r="MAG45" s="57"/>
      <c r="MAH45" s="57"/>
      <c r="MAI45" s="57"/>
      <c r="MAJ45" s="57"/>
      <c r="MAK45" s="57"/>
      <c r="MAL45" s="57"/>
      <c r="MAM45" s="57"/>
      <c r="MAN45" s="57"/>
      <c r="MAO45" s="57"/>
      <c r="MAP45" s="57"/>
      <c r="MAQ45" s="57"/>
      <c r="MAR45" s="57"/>
      <c r="MAS45" s="57"/>
      <c r="MAT45" s="57"/>
      <c r="MAU45" s="57"/>
      <c r="MAV45" s="57"/>
      <c r="MAW45" s="57"/>
      <c r="MAX45" s="57"/>
      <c r="MAY45" s="57"/>
      <c r="MAZ45" s="57"/>
      <c r="MBA45" s="57"/>
      <c r="MBB45" s="57"/>
      <c r="MBC45" s="57"/>
      <c r="MBD45" s="57"/>
      <c r="MBE45" s="57"/>
      <c r="MBF45" s="57"/>
      <c r="MBG45" s="57"/>
      <c r="MBH45" s="57"/>
      <c r="MBI45" s="57"/>
      <c r="MBJ45" s="57"/>
      <c r="MBK45" s="57"/>
      <c r="MBL45" s="57"/>
      <c r="MBM45" s="57"/>
      <c r="MBN45" s="57"/>
      <c r="MBO45" s="57"/>
      <c r="MBP45" s="57"/>
      <c r="MBQ45" s="57"/>
      <c r="MBR45" s="57"/>
      <c r="MBS45" s="57"/>
      <c r="MBT45" s="57"/>
      <c r="MBU45" s="57"/>
      <c r="MBV45" s="57"/>
      <c r="MBW45" s="57"/>
      <c r="MBX45" s="57"/>
      <c r="MBY45" s="57"/>
      <c r="MBZ45" s="57"/>
      <c r="MCA45" s="57"/>
      <c r="MCB45" s="57"/>
      <c r="MCC45" s="57"/>
      <c r="MCD45" s="57"/>
      <c r="MCE45" s="57"/>
      <c r="MCF45" s="57"/>
      <c r="MCG45" s="57"/>
      <c r="MCH45" s="57"/>
      <c r="MCI45" s="57"/>
      <c r="MCJ45" s="57"/>
      <c r="MCK45" s="57"/>
      <c r="MCL45" s="57"/>
      <c r="MCM45" s="57"/>
      <c r="MCN45" s="57"/>
      <c r="MCO45" s="57"/>
      <c r="MCP45" s="57"/>
      <c r="MCQ45" s="57"/>
      <c r="MCR45" s="57"/>
      <c r="MCS45" s="57"/>
      <c r="MCT45" s="57"/>
      <c r="MCU45" s="57"/>
      <c r="MCV45" s="57"/>
      <c r="MCW45" s="57"/>
      <c r="MCX45" s="57"/>
      <c r="MCY45" s="57"/>
      <c r="MCZ45" s="57"/>
      <c r="MDA45" s="57"/>
      <c r="MDB45" s="57"/>
      <c r="MDC45" s="57"/>
      <c r="MDD45" s="57"/>
      <c r="MDE45" s="57"/>
      <c r="MDF45" s="57"/>
      <c r="MDG45" s="57"/>
      <c r="MDH45" s="57"/>
      <c r="MDI45" s="57"/>
      <c r="MDJ45" s="57"/>
      <c r="MDK45" s="57"/>
      <c r="MDL45" s="57"/>
      <c r="MDM45" s="57"/>
      <c r="MDN45" s="57"/>
      <c r="MDO45" s="57"/>
      <c r="MDP45" s="57"/>
      <c r="MDQ45" s="57"/>
      <c r="MDR45" s="57"/>
      <c r="MDS45" s="57"/>
      <c r="MDT45" s="57"/>
      <c r="MDU45" s="57"/>
      <c r="MDV45" s="57"/>
      <c r="MDW45" s="57"/>
      <c r="MDX45" s="57"/>
      <c r="MDY45" s="57"/>
      <c r="MDZ45" s="57"/>
      <c r="MEA45" s="57"/>
      <c r="MEB45" s="57"/>
      <c r="MEC45" s="57"/>
      <c r="MED45" s="57"/>
      <c r="MEE45" s="57"/>
      <c r="MEF45" s="57"/>
      <c r="MEG45" s="57"/>
      <c r="MEH45" s="57"/>
      <c r="MEI45" s="57"/>
      <c r="MEJ45" s="57"/>
      <c r="MEK45" s="57"/>
      <c r="MEL45" s="57"/>
      <c r="MEM45" s="57"/>
      <c r="MEN45" s="57"/>
      <c r="MEO45" s="57"/>
      <c r="MEP45" s="57"/>
      <c r="MEQ45" s="57"/>
      <c r="MER45" s="57"/>
      <c r="MES45" s="57"/>
      <c r="MET45" s="57"/>
      <c r="MEU45" s="57"/>
      <c r="MEV45" s="57"/>
      <c r="MEW45" s="57"/>
      <c r="MEX45" s="57"/>
      <c r="MEY45" s="57"/>
      <c r="MEZ45" s="57"/>
      <c r="MFA45" s="57"/>
      <c r="MFB45" s="57"/>
      <c r="MFC45" s="57"/>
      <c r="MFD45" s="57"/>
      <c r="MFE45" s="57"/>
      <c r="MFF45" s="57"/>
      <c r="MFG45" s="57"/>
      <c r="MFH45" s="57"/>
      <c r="MFI45" s="57"/>
      <c r="MFJ45" s="57"/>
      <c r="MFK45" s="57"/>
      <c r="MFL45" s="57"/>
      <c r="MFM45" s="57"/>
      <c r="MFN45" s="57"/>
      <c r="MFO45" s="57"/>
      <c r="MFP45" s="57"/>
      <c r="MFQ45" s="57"/>
      <c r="MFR45" s="57"/>
      <c r="MFS45" s="57"/>
      <c r="MFT45" s="57"/>
      <c r="MFU45" s="57"/>
      <c r="MFV45" s="57"/>
      <c r="MFW45" s="57"/>
      <c r="MFX45" s="57"/>
      <c r="MFY45" s="57"/>
      <c r="MFZ45" s="57"/>
      <c r="MGA45" s="57"/>
      <c r="MGB45" s="57"/>
      <c r="MGC45" s="57"/>
      <c r="MGD45" s="57"/>
      <c r="MGE45" s="57"/>
      <c r="MGF45" s="57"/>
      <c r="MGG45" s="57"/>
      <c r="MGH45" s="57"/>
      <c r="MGI45" s="57"/>
      <c r="MGJ45" s="57"/>
      <c r="MGK45" s="57"/>
      <c r="MGL45" s="57"/>
      <c r="MGM45" s="57"/>
      <c r="MGN45" s="57"/>
      <c r="MGO45" s="57"/>
      <c r="MGP45" s="57"/>
      <c r="MGQ45" s="57"/>
      <c r="MGR45" s="57"/>
      <c r="MGS45" s="57"/>
      <c r="MGT45" s="57"/>
      <c r="MGU45" s="57"/>
      <c r="MGV45" s="57"/>
      <c r="MGW45" s="57"/>
      <c r="MGX45" s="57"/>
      <c r="MGY45" s="57"/>
      <c r="MGZ45" s="57"/>
      <c r="MHA45" s="57"/>
      <c r="MHB45" s="57"/>
      <c r="MHC45" s="57"/>
      <c r="MHD45" s="57"/>
      <c r="MHE45" s="57"/>
      <c r="MHF45" s="57"/>
      <c r="MHG45" s="57"/>
      <c r="MHH45" s="57"/>
      <c r="MHI45" s="57"/>
      <c r="MHJ45" s="57"/>
      <c r="MHK45" s="57"/>
      <c r="MHL45" s="57"/>
      <c r="MHM45" s="57"/>
      <c r="MHN45" s="57"/>
      <c r="MHO45" s="57"/>
      <c r="MHP45" s="57"/>
      <c r="MHQ45" s="57"/>
      <c r="MHR45" s="57"/>
      <c r="MHS45" s="57"/>
      <c r="MHT45" s="57"/>
      <c r="MHU45" s="57"/>
      <c r="MHV45" s="57"/>
      <c r="MHW45" s="57"/>
      <c r="MHX45" s="57"/>
      <c r="MHY45" s="57"/>
      <c r="MHZ45" s="57"/>
      <c r="MIA45" s="57"/>
      <c r="MIB45" s="57"/>
      <c r="MIC45" s="57"/>
      <c r="MID45" s="57"/>
      <c r="MIE45" s="57"/>
      <c r="MIF45" s="57"/>
      <c r="MIG45" s="57"/>
      <c r="MIH45" s="57"/>
      <c r="MII45" s="57"/>
      <c r="MIJ45" s="57"/>
      <c r="MIK45" s="57"/>
      <c r="MIL45" s="57"/>
      <c r="MIM45" s="57"/>
      <c r="MIN45" s="57"/>
      <c r="MIO45" s="57"/>
      <c r="MIP45" s="57"/>
      <c r="MIQ45" s="57"/>
      <c r="MIR45" s="57"/>
      <c r="MIS45" s="57"/>
      <c r="MIT45" s="57"/>
      <c r="MIU45" s="57"/>
      <c r="MIV45" s="57"/>
      <c r="MIW45" s="57"/>
      <c r="MIX45" s="57"/>
      <c r="MIY45" s="57"/>
      <c r="MIZ45" s="57"/>
      <c r="MJA45" s="57"/>
      <c r="MJB45" s="57"/>
      <c r="MJC45" s="57"/>
      <c r="MJD45" s="57"/>
      <c r="MJE45" s="57"/>
      <c r="MJF45" s="57"/>
      <c r="MJG45" s="57"/>
      <c r="MJH45" s="57"/>
      <c r="MJI45" s="57"/>
      <c r="MJJ45" s="57"/>
      <c r="MJK45" s="57"/>
      <c r="MJL45" s="57"/>
      <c r="MJM45" s="57"/>
      <c r="MJN45" s="57"/>
      <c r="MJO45" s="57"/>
      <c r="MJP45" s="57"/>
      <c r="MJQ45" s="57"/>
      <c r="MJR45" s="57"/>
      <c r="MJS45" s="57"/>
      <c r="MJT45" s="57"/>
      <c r="MJU45" s="57"/>
      <c r="MJV45" s="57"/>
      <c r="MJW45" s="57"/>
      <c r="MJX45" s="57"/>
      <c r="MJY45" s="57"/>
      <c r="MJZ45" s="57"/>
      <c r="MKA45" s="57"/>
      <c r="MKB45" s="57"/>
      <c r="MKC45" s="57"/>
      <c r="MKD45" s="57"/>
      <c r="MKE45" s="57"/>
      <c r="MKF45" s="57"/>
      <c r="MKG45" s="57"/>
      <c r="MKH45" s="57"/>
      <c r="MKI45" s="57"/>
      <c r="MKJ45" s="57"/>
      <c r="MKK45" s="57"/>
      <c r="MKL45" s="57"/>
      <c r="MKM45" s="57"/>
      <c r="MKN45" s="57"/>
      <c r="MKO45" s="57"/>
      <c r="MKP45" s="57"/>
      <c r="MKQ45" s="57"/>
      <c r="MKR45" s="57"/>
      <c r="MKS45" s="57"/>
      <c r="MKT45" s="57"/>
      <c r="MKU45" s="57"/>
      <c r="MKV45" s="57"/>
      <c r="MKW45" s="57"/>
      <c r="MKX45" s="57"/>
      <c r="MKY45" s="57"/>
      <c r="MKZ45" s="57"/>
      <c r="MLA45" s="57"/>
      <c r="MLB45" s="57"/>
      <c r="MLC45" s="57"/>
      <c r="MLD45" s="57"/>
      <c r="MLE45" s="57"/>
      <c r="MLF45" s="57"/>
      <c r="MLG45" s="57"/>
      <c r="MLH45" s="57"/>
      <c r="MLI45" s="57"/>
      <c r="MLJ45" s="57"/>
      <c r="MLK45" s="57"/>
      <c r="MLL45" s="57"/>
      <c r="MLM45" s="57"/>
      <c r="MLN45" s="57"/>
      <c r="MLO45" s="57"/>
      <c r="MLP45" s="57"/>
      <c r="MLQ45" s="57"/>
      <c r="MLR45" s="57"/>
      <c r="MLS45" s="57"/>
      <c r="MLT45" s="57"/>
      <c r="MLU45" s="57"/>
      <c r="MLV45" s="57"/>
      <c r="MLW45" s="57"/>
      <c r="MLX45" s="57"/>
      <c r="MLY45" s="57"/>
      <c r="MLZ45" s="57"/>
      <c r="MMA45" s="57"/>
      <c r="MMB45" s="57"/>
      <c r="MMC45" s="57"/>
      <c r="MMD45" s="57"/>
      <c r="MME45" s="57"/>
      <c r="MMF45" s="57"/>
      <c r="MMG45" s="57"/>
      <c r="MMH45" s="57"/>
      <c r="MMI45" s="57"/>
      <c r="MMJ45" s="57"/>
      <c r="MMK45" s="57"/>
      <c r="MML45" s="57"/>
      <c r="MMM45" s="57"/>
      <c r="MMN45" s="57"/>
      <c r="MMO45" s="57"/>
      <c r="MMP45" s="57"/>
      <c r="MMQ45" s="57"/>
      <c r="MMR45" s="57"/>
      <c r="MMS45" s="57"/>
      <c r="MMT45" s="57"/>
      <c r="MMU45" s="57"/>
      <c r="MMV45" s="57"/>
      <c r="MMW45" s="57"/>
      <c r="MMX45" s="57"/>
      <c r="MMY45" s="57"/>
      <c r="MMZ45" s="57"/>
      <c r="MNA45" s="57"/>
      <c r="MNB45" s="57"/>
      <c r="MNC45" s="57"/>
      <c r="MND45" s="57"/>
      <c r="MNE45" s="57"/>
      <c r="MNF45" s="57"/>
      <c r="MNG45" s="57"/>
      <c r="MNH45" s="57"/>
      <c r="MNI45" s="57"/>
      <c r="MNJ45" s="57"/>
      <c r="MNK45" s="57"/>
      <c r="MNL45" s="57"/>
      <c r="MNM45" s="57"/>
      <c r="MNN45" s="57"/>
      <c r="MNO45" s="57"/>
      <c r="MNP45" s="57"/>
      <c r="MNQ45" s="57"/>
      <c r="MNR45" s="57"/>
      <c r="MNS45" s="57"/>
      <c r="MNT45" s="57"/>
      <c r="MNU45" s="57"/>
      <c r="MNV45" s="57"/>
      <c r="MNW45" s="57"/>
      <c r="MNX45" s="57"/>
      <c r="MNY45" s="57"/>
      <c r="MNZ45" s="57"/>
      <c r="MOA45" s="57"/>
      <c r="MOB45" s="57"/>
      <c r="MOC45" s="57"/>
      <c r="MOD45" s="57"/>
      <c r="MOE45" s="57"/>
      <c r="MOF45" s="57"/>
      <c r="MOG45" s="57"/>
      <c r="MOH45" s="57"/>
      <c r="MOI45" s="57"/>
      <c r="MOJ45" s="57"/>
      <c r="MOK45" s="57"/>
      <c r="MOL45" s="57"/>
      <c r="MOM45" s="57"/>
      <c r="MON45" s="57"/>
      <c r="MOO45" s="57"/>
      <c r="MOP45" s="57"/>
      <c r="MOQ45" s="57"/>
      <c r="MOR45" s="57"/>
      <c r="MOS45" s="57"/>
      <c r="MOT45" s="57"/>
      <c r="MOU45" s="57"/>
      <c r="MOV45" s="57"/>
      <c r="MOW45" s="57"/>
      <c r="MOX45" s="57"/>
      <c r="MOY45" s="57"/>
      <c r="MOZ45" s="57"/>
      <c r="MPA45" s="57"/>
      <c r="MPB45" s="57"/>
      <c r="MPC45" s="57"/>
      <c r="MPD45" s="57"/>
      <c r="MPE45" s="57"/>
      <c r="MPF45" s="57"/>
      <c r="MPG45" s="57"/>
      <c r="MPH45" s="57"/>
      <c r="MPI45" s="57"/>
      <c r="MPJ45" s="57"/>
      <c r="MPK45" s="57"/>
      <c r="MPL45" s="57"/>
      <c r="MPM45" s="57"/>
      <c r="MPN45" s="57"/>
      <c r="MPO45" s="57"/>
      <c r="MPP45" s="57"/>
      <c r="MPQ45" s="57"/>
      <c r="MPR45" s="57"/>
      <c r="MPS45" s="57"/>
      <c r="MPT45" s="57"/>
      <c r="MPU45" s="57"/>
      <c r="MPV45" s="57"/>
      <c r="MPW45" s="57"/>
      <c r="MPX45" s="57"/>
      <c r="MPY45" s="57"/>
      <c r="MPZ45" s="57"/>
      <c r="MQA45" s="57"/>
      <c r="MQB45" s="57"/>
      <c r="MQC45" s="57"/>
      <c r="MQD45" s="57"/>
      <c r="MQE45" s="57"/>
      <c r="MQF45" s="57"/>
      <c r="MQG45" s="57"/>
      <c r="MQH45" s="57"/>
      <c r="MQI45" s="57"/>
      <c r="MQJ45" s="57"/>
      <c r="MQK45" s="57"/>
      <c r="MQL45" s="57"/>
      <c r="MQM45" s="57"/>
      <c r="MQN45" s="57"/>
      <c r="MQO45" s="57"/>
      <c r="MQP45" s="57"/>
      <c r="MQQ45" s="57"/>
      <c r="MQR45" s="57"/>
      <c r="MQS45" s="57"/>
      <c r="MQT45" s="57"/>
      <c r="MQU45" s="57"/>
      <c r="MQV45" s="57"/>
      <c r="MQW45" s="57"/>
      <c r="MQX45" s="57"/>
      <c r="MQY45" s="57"/>
      <c r="MQZ45" s="57"/>
      <c r="MRA45" s="57"/>
      <c r="MRB45" s="57"/>
      <c r="MRC45" s="57"/>
      <c r="MRD45" s="57"/>
      <c r="MRE45" s="57"/>
      <c r="MRF45" s="57"/>
      <c r="MRG45" s="57"/>
      <c r="MRH45" s="57"/>
      <c r="MRI45" s="57"/>
      <c r="MRJ45" s="57"/>
      <c r="MRK45" s="57"/>
      <c r="MRL45" s="57"/>
      <c r="MRM45" s="57"/>
      <c r="MRN45" s="57"/>
      <c r="MRO45" s="57"/>
      <c r="MRP45" s="57"/>
      <c r="MRQ45" s="57"/>
      <c r="MRR45" s="57"/>
      <c r="MRS45" s="57"/>
      <c r="MRT45" s="57"/>
      <c r="MRU45" s="57"/>
      <c r="MRV45" s="57"/>
      <c r="MRW45" s="57"/>
      <c r="MRX45" s="57"/>
      <c r="MRY45" s="57"/>
      <c r="MRZ45" s="57"/>
      <c r="MSA45" s="57"/>
      <c r="MSB45" s="57"/>
      <c r="MSC45" s="57"/>
      <c r="MSD45" s="57"/>
      <c r="MSE45" s="57"/>
      <c r="MSF45" s="57"/>
      <c r="MSG45" s="57"/>
      <c r="MSH45" s="57"/>
      <c r="MSI45" s="57"/>
      <c r="MSJ45" s="57"/>
      <c r="MSK45" s="57"/>
      <c r="MSL45" s="57"/>
      <c r="MSM45" s="57"/>
      <c r="MSN45" s="57"/>
      <c r="MSO45" s="57"/>
      <c r="MSP45" s="57"/>
      <c r="MSQ45" s="57"/>
      <c r="MSR45" s="57"/>
      <c r="MSS45" s="57"/>
      <c r="MST45" s="57"/>
      <c r="MSU45" s="57"/>
      <c r="MSV45" s="57"/>
      <c r="MSW45" s="57"/>
      <c r="MSX45" s="57"/>
      <c r="MSY45" s="57"/>
      <c r="MSZ45" s="57"/>
      <c r="MTA45" s="57"/>
      <c r="MTB45" s="57"/>
      <c r="MTC45" s="57"/>
      <c r="MTD45" s="57"/>
      <c r="MTE45" s="57"/>
      <c r="MTF45" s="57"/>
      <c r="MTG45" s="57"/>
      <c r="MTH45" s="57"/>
      <c r="MTI45" s="57"/>
      <c r="MTJ45" s="57"/>
      <c r="MTK45" s="57"/>
      <c r="MTL45" s="57"/>
      <c r="MTM45" s="57"/>
      <c r="MTN45" s="57"/>
      <c r="MTO45" s="57"/>
      <c r="MTP45" s="57"/>
      <c r="MTQ45" s="57"/>
      <c r="MTR45" s="57"/>
      <c r="MTS45" s="57"/>
      <c r="MTT45" s="57"/>
      <c r="MTU45" s="57"/>
      <c r="MTV45" s="57"/>
      <c r="MTW45" s="57"/>
      <c r="MTX45" s="57"/>
      <c r="MTY45" s="57"/>
      <c r="MTZ45" s="57"/>
      <c r="MUA45" s="57"/>
      <c r="MUB45" s="57"/>
      <c r="MUC45" s="57"/>
      <c r="MUD45" s="57"/>
      <c r="MUE45" s="57"/>
      <c r="MUF45" s="57"/>
      <c r="MUG45" s="57"/>
      <c r="MUH45" s="57"/>
      <c r="MUI45" s="57"/>
      <c r="MUJ45" s="57"/>
      <c r="MUK45" s="57"/>
      <c r="MUL45" s="57"/>
      <c r="MUM45" s="57"/>
      <c r="MUN45" s="57"/>
      <c r="MUO45" s="57"/>
      <c r="MUP45" s="57"/>
      <c r="MUQ45" s="57"/>
      <c r="MUR45" s="57"/>
      <c r="MUS45" s="57"/>
      <c r="MUT45" s="57"/>
      <c r="MUU45" s="57"/>
      <c r="MUV45" s="57"/>
      <c r="MUW45" s="57"/>
      <c r="MUX45" s="57"/>
      <c r="MUY45" s="57"/>
      <c r="MUZ45" s="57"/>
      <c r="MVA45" s="57"/>
      <c r="MVB45" s="57"/>
      <c r="MVC45" s="57"/>
      <c r="MVD45" s="57"/>
      <c r="MVE45" s="57"/>
      <c r="MVF45" s="57"/>
      <c r="MVG45" s="57"/>
      <c r="MVH45" s="57"/>
      <c r="MVI45" s="57"/>
      <c r="MVJ45" s="57"/>
      <c r="MVK45" s="57"/>
      <c r="MVL45" s="57"/>
      <c r="MVM45" s="57"/>
      <c r="MVN45" s="57"/>
      <c r="MVO45" s="57"/>
      <c r="MVP45" s="57"/>
      <c r="MVQ45" s="57"/>
      <c r="MVR45" s="57"/>
      <c r="MVS45" s="57"/>
      <c r="MVT45" s="57"/>
      <c r="MVU45" s="57"/>
      <c r="MVV45" s="57"/>
      <c r="MVW45" s="57"/>
      <c r="MVX45" s="57"/>
      <c r="MVY45" s="57"/>
      <c r="MVZ45" s="57"/>
      <c r="MWA45" s="57"/>
      <c r="MWB45" s="57"/>
      <c r="MWC45" s="57"/>
      <c r="MWD45" s="57"/>
      <c r="MWE45" s="57"/>
      <c r="MWF45" s="57"/>
      <c r="MWG45" s="57"/>
      <c r="MWH45" s="57"/>
      <c r="MWI45" s="57"/>
      <c r="MWJ45" s="57"/>
      <c r="MWK45" s="57"/>
      <c r="MWL45" s="57"/>
      <c r="MWM45" s="57"/>
      <c r="MWN45" s="57"/>
      <c r="MWO45" s="57"/>
      <c r="MWP45" s="57"/>
      <c r="MWQ45" s="57"/>
      <c r="MWR45" s="57"/>
      <c r="MWS45" s="57"/>
      <c r="MWT45" s="57"/>
      <c r="MWU45" s="57"/>
      <c r="MWV45" s="57"/>
      <c r="MWW45" s="57"/>
      <c r="MWX45" s="57"/>
      <c r="MWY45" s="57"/>
      <c r="MWZ45" s="57"/>
      <c r="MXA45" s="57"/>
      <c r="MXB45" s="57"/>
      <c r="MXC45" s="57"/>
      <c r="MXD45" s="57"/>
      <c r="MXE45" s="57"/>
      <c r="MXF45" s="57"/>
      <c r="MXG45" s="57"/>
      <c r="MXH45" s="57"/>
      <c r="MXI45" s="57"/>
      <c r="MXJ45" s="57"/>
      <c r="MXK45" s="57"/>
      <c r="MXL45" s="57"/>
      <c r="MXM45" s="57"/>
      <c r="MXN45" s="57"/>
      <c r="MXO45" s="57"/>
      <c r="MXP45" s="57"/>
      <c r="MXQ45" s="57"/>
      <c r="MXR45" s="57"/>
      <c r="MXS45" s="57"/>
      <c r="MXT45" s="57"/>
      <c r="MXU45" s="57"/>
      <c r="MXV45" s="57"/>
      <c r="MXW45" s="57"/>
      <c r="MXX45" s="57"/>
      <c r="MXY45" s="57"/>
      <c r="MXZ45" s="57"/>
      <c r="MYA45" s="57"/>
      <c r="MYB45" s="57"/>
      <c r="MYC45" s="57"/>
      <c r="MYD45" s="57"/>
      <c r="MYE45" s="57"/>
      <c r="MYF45" s="57"/>
      <c r="MYG45" s="57"/>
      <c r="MYH45" s="57"/>
      <c r="MYI45" s="57"/>
      <c r="MYJ45" s="57"/>
      <c r="MYK45" s="57"/>
      <c r="MYL45" s="57"/>
      <c r="MYM45" s="57"/>
      <c r="MYN45" s="57"/>
      <c r="MYO45" s="57"/>
      <c r="MYP45" s="57"/>
      <c r="MYQ45" s="57"/>
      <c r="MYR45" s="57"/>
      <c r="MYS45" s="57"/>
      <c r="MYT45" s="57"/>
      <c r="MYU45" s="57"/>
      <c r="MYV45" s="57"/>
      <c r="MYW45" s="57"/>
      <c r="MYX45" s="57"/>
      <c r="MYY45" s="57"/>
      <c r="MYZ45" s="57"/>
      <c r="MZA45" s="57"/>
      <c r="MZB45" s="57"/>
      <c r="MZC45" s="57"/>
      <c r="MZD45" s="57"/>
      <c r="MZE45" s="57"/>
      <c r="MZF45" s="57"/>
      <c r="MZG45" s="57"/>
      <c r="MZH45" s="57"/>
      <c r="MZI45" s="57"/>
      <c r="MZJ45" s="57"/>
      <c r="MZK45" s="57"/>
      <c r="MZL45" s="57"/>
      <c r="MZM45" s="57"/>
      <c r="MZN45" s="57"/>
      <c r="MZO45" s="57"/>
      <c r="MZP45" s="57"/>
      <c r="MZQ45" s="57"/>
      <c r="MZR45" s="57"/>
      <c r="MZS45" s="57"/>
      <c r="MZT45" s="57"/>
      <c r="MZU45" s="57"/>
      <c r="MZV45" s="57"/>
      <c r="MZW45" s="57"/>
      <c r="MZX45" s="57"/>
      <c r="MZY45" s="57"/>
      <c r="MZZ45" s="57"/>
      <c r="NAA45" s="57"/>
      <c r="NAB45" s="57"/>
      <c r="NAC45" s="57"/>
      <c r="NAD45" s="57"/>
      <c r="NAE45" s="57"/>
      <c r="NAF45" s="57"/>
      <c r="NAG45" s="57"/>
      <c r="NAH45" s="57"/>
      <c r="NAI45" s="57"/>
      <c r="NAJ45" s="57"/>
      <c r="NAK45" s="57"/>
      <c r="NAL45" s="57"/>
      <c r="NAM45" s="57"/>
      <c r="NAN45" s="57"/>
      <c r="NAO45" s="57"/>
      <c r="NAP45" s="57"/>
      <c r="NAQ45" s="57"/>
      <c r="NAR45" s="57"/>
      <c r="NAS45" s="57"/>
      <c r="NAT45" s="57"/>
      <c r="NAU45" s="57"/>
      <c r="NAV45" s="57"/>
      <c r="NAW45" s="57"/>
      <c r="NAX45" s="57"/>
      <c r="NAY45" s="57"/>
      <c r="NAZ45" s="57"/>
      <c r="NBA45" s="57"/>
      <c r="NBB45" s="57"/>
      <c r="NBC45" s="57"/>
      <c r="NBD45" s="57"/>
      <c r="NBE45" s="57"/>
      <c r="NBF45" s="57"/>
      <c r="NBG45" s="57"/>
      <c r="NBH45" s="57"/>
      <c r="NBI45" s="57"/>
      <c r="NBJ45" s="57"/>
      <c r="NBK45" s="57"/>
      <c r="NBL45" s="57"/>
      <c r="NBM45" s="57"/>
      <c r="NBN45" s="57"/>
      <c r="NBO45" s="57"/>
      <c r="NBP45" s="57"/>
      <c r="NBQ45" s="57"/>
      <c r="NBR45" s="57"/>
      <c r="NBS45" s="57"/>
      <c r="NBT45" s="57"/>
      <c r="NBU45" s="57"/>
      <c r="NBV45" s="57"/>
      <c r="NBW45" s="57"/>
      <c r="NBX45" s="57"/>
      <c r="NBY45" s="57"/>
      <c r="NBZ45" s="57"/>
      <c r="NCA45" s="57"/>
      <c r="NCB45" s="57"/>
      <c r="NCC45" s="57"/>
      <c r="NCD45" s="57"/>
      <c r="NCE45" s="57"/>
      <c r="NCF45" s="57"/>
      <c r="NCG45" s="57"/>
      <c r="NCH45" s="57"/>
      <c r="NCI45" s="57"/>
      <c r="NCJ45" s="57"/>
      <c r="NCK45" s="57"/>
      <c r="NCL45" s="57"/>
      <c r="NCM45" s="57"/>
      <c r="NCN45" s="57"/>
      <c r="NCO45" s="57"/>
      <c r="NCP45" s="57"/>
      <c r="NCQ45" s="57"/>
      <c r="NCR45" s="57"/>
      <c r="NCS45" s="57"/>
      <c r="NCT45" s="57"/>
      <c r="NCU45" s="57"/>
      <c r="NCV45" s="57"/>
      <c r="NCW45" s="57"/>
      <c r="NCX45" s="57"/>
      <c r="NCY45" s="57"/>
      <c r="NCZ45" s="57"/>
      <c r="NDA45" s="57"/>
      <c r="NDB45" s="57"/>
      <c r="NDC45" s="57"/>
      <c r="NDD45" s="57"/>
      <c r="NDE45" s="57"/>
      <c r="NDF45" s="57"/>
      <c r="NDG45" s="57"/>
      <c r="NDH45" s="57"/>
      <c r="NDI45" s="57"/>
      <c r="NDJ45" s="57"/>
      <c r="NDK45" s="57"/>
      <c r="NDL45" s="57"/>
      <c r="NDM45" s="57"/>
      <c r="NDN45" s="57"/>
      <c r="NDO45" s="57"/>
      <c r="NDP45" s="57"/>
      <c r="NDQ45" s="57"/>
      <c r="NDR45" s="57"/>
      <c r="NDS45" s="57"/>
      <c r="NDT45" s="57"/>
      <c r="NDU45" s="57"/>
      <c r="NDV45" s="57"/>
      <c r="NDW45" s="57"/>
      <c r="NDX45" s="57"/>
      <c r="NDY45" s="57"/>
      <c r="NDZ45" s="57"/>
      <c r="NEA45" s="57"/>
      <c r="NEB45" s="57"/>
      <c r="NEC45" s="57"/>
      <c r="NED45" s="57"/>
      <c r="NEE45" s="57"/>
      <c r="NEF45" s="57"/>
      <c r="NEG45" s="57"/>
      <c r="NEH45" s="57"/>
      <c r="NEI45" s="57"/>
      <c r="NEJ45" s="57"/>
      <c r="NEK45" s="57"/>
      <c r="NEL45" s="57"/>
      <c r="NEM45" s="57"/>
      <c r="NEN45" s="57"/>
      <c r="NEO45" s="57"/>
      <c r="NEP45" s="57"/>
      <c r="NEQ45" s="57"/>
      <c r="NER45" s="57"/>
      <c r="NES45" s="57"/>
      <c r="NET45" s="57"/>
      <c r="NEU45" s="57"/>
      <c r="NEV45" s="57"/>
      <c r="NEW45" s="57"/>
      <c r="NEX45" s="57"/>
      <c r="NEY45" s="57"/>
      <c r="NEZ45" s="57"/>
      <c r="NFA45" s="57"/>
      <c r="NFB45" s="57"/>
      <c r="NFC45" s="57"/>
      <c r="NFD45" s="57"/>
      <c r="NFE45" s="57"/>
      <c r="NFF45" s="57"/>
      <c r="NFG45" s="57"/>
      <c r="NFH45" s="57"/>
      <c r="NFI45" s="57"/>
      <c r="NFJ45" s="57"/>
      <c r="NFK45" s="57"/>
      <c r="NFL45" s="57"/>
      <c r="NFM45" s="57"/>
      <c r="NFN45" s="57"/>
      <c r="NFO45" s="57"/>
      <c r="NFP45" s="57"/>
      <c r="NFQ45" s="57"/>
      <c r="NFR45" s="57"/>
      <c r="NFS45" s="57"/>
      <c r="NFT45" s="57"/>
      <c r="NFU45" s="57"/>
      <c r="NFV45" s="57"/>
      <c r="NFW45" s="57"/>
      <c r="NFX45" s="57"/>
      <c r="NFY45" s="57"/>
      <c r="NFZ45" s="57"/>
      <c r="NGA45" s="57"/>
      <c r="NGB45" s="57"/>
      <c r="NGC45" s="57"/>
      <c r="NGD45" s="57"/>
      <c r="NGE45" s="57"/>
      <c r="NGF45" s="57"/>
      <c r="NGG45" s="57"/>
      <c r="NGH45" s="57"/>
      <c r="NGI45" s="57"/>
      <c r="NGJ45" s="57"/>
      <c r="NGK45" s="57"/>
      <c r="NGL45" s="57"/>
      <c r="NGM45" s="57"/>
      <c r="NGN45" s="57"/>
      <c r="NGO45" s="57"/>
      <c r="NGP45" s="57"/>
      <c r="NGQ45" s="57"/>
      <c r="NGR45" s="57"/>
      <c r="NGS45" s="57"/>
      <c r="NGT45" s="57"/>
      <c r="NGU45" s="57"/>
      <c r="NGV45" s="57"/>
      <c r="NGW45" s="57"/>
      <c r="NGX45" s="57"/>
      <c r="NGY45" s="57"/>
      <c r="NGZ45" s="57"/>
      <c r="NHA45" s="57"/>
      <c r="NHB45" s="57"/>
      <c r="NHC45" s="57"/>
      <c r="NHD45" s="57"/>
      <c r="NHE45" s="57"/>
      <c r="NHF45" s="57"/>
      <c r="NHG45" s="57"/>
      <c r="NHH45" s="57"/>
      <c r="NHI45" s="57"/>
      <c r="NHJ45" s="57"/>
      <c r="NHK45" s="57"/>
      <c r="NHL45" s="57"/>
      <c r="NHM45" s="57"/>
      <c r="NHN45" s="57"/>
      <c r="NHO45" s="57"/>
      <c r="NHP45" s="57"/>
      <c r="NHQ45" s="57"/>
      <c r="NHR45" s="57"/>
      <c r="NHS45" s="57"/>
      <c r="NHT45" s="57"/>
      <c r="NHU45" s="57"/>
      <c r="NHV45" s="57"/>
      <c r="NHW45" s="57"/>
      <c r="NHX45" s="57"/>
      <c r="NHY45" s="57"/>
      <c r="NHZ45" s="57"/>
      <c r="NIA45" s="57"/>
      <c r="NIB45" s="57"/>
      <c r="NIC45" s="57"/>
      <c r="NID45" s="57"/>
      <c r="NIE45" s="57"/>
      <c r="NIF45" s="57"/>
      <c r="NIG45" s="57"/>
      <c r="NIH45" s="57"/>
      <c r="NII45" s="57"/>
      <c r="NIJ45" s="57"/>
      <c r="NIK45" s="57"/>
      <c r="NIL45" s="57"/>
      <c r="NIM45" s="57"/>
      <c r="NIN45" s="57"/>
      <c r="NIO45" s="57"/>
      <c r="NIP45" s="57"/>
      <c r="NIQ45" s="57"/>
      <c r="NIR45" s="57"/>
      <c r="NIS45" s="57"/>
      <c r="NIT45" s="57"/>
      <c r="NIU45" s="57"/>
      <c r="NIV45" s="57"/>
      <c r="NIW45" s="57"/>
      <c r="NIX45" s="57"/>
      <c r="NIY45" s="57"/>
      <c r="NIZ45" s="57"/>
      <c r="NJA45" s="57"/>
      <c r="NJB45" s="57"/>
      <c r="NJC45" s="57"/>
      <c r="NJD45" s="57"/>
      <c r="NJE45" s="57"/>
      <c r="NJF45" s="57"/>
      <c r="NJG45" s="57"/>
      <c r="NJH45" s="57"/>
      <c r="NJI45" s="57"/>
      <c r="NJJ45" s="57"/>
      <c r="NJK45" s="57"/>
      <c r="NJL45" s="57"/>
      <c r="NJM45" s="57"/>
      <c r="NJN45" s="57"/>
      <c r="NJO45" s="57"/>
      <c r="NJP45" s="57"/>
      <c r="NJQ45" s="57"/>
      <c r="NJR45" s="57"/>
      <c r="NJS45" s="57"/>
      <c r="NJT45" s="57"/>
      <c r="NJU45" s="57"/>
      <c r="NJV45" s="57"/>
      <c r="NJW45" s="57"/>
      <c r="NJX45" s="57"/>
      <c r="NJY45" s="57"/>
      <c r="NJZ45" s="57"/>
      <c r="NKA45" s="57"/>
      <c r="NKB45" s="57"/>
      <c r="NKC45" s="57"/>
      <c r="NKD45" s="57"/>
      <c r="NKE45" s="57"/>
      <c r="NKF45" s="57"/>
      <c r="NKG45" s="57"/>
      <c r="NKH45" s="57"/>
      <c r="NKI45" s="57"/>
      <c r="NKJ45" s="57"/>
      <c r="NKK45" s="57"/>
      <c r="NKL45" s="57"/>
      <c r="NKM45" s="57"/>
      <c r="NKN45" s="57"/>
      <c r="NKO45" s="57"/>
      <c r="NKP45" s="57"/>
      <c r="NKQ45" s="57"/>
      <c r="NKR45" s="57"/>
      <c r="NKS45" s="57"/>
      <c r="NKT45" s="57"/>
      <c r="NKU45" s="57"/>
      <c r="NKV45" s="57"/>
      <c r="NKW45" s="57"/>
      <c r="NKX45" s="57"/>
      <c r="NKY45" s="57"/>
      <c r="NKZ45" s="57"/>
      <c r="NLA45" s="57"/>
      <c r="NLB45" s="57"/>
      <c r="NLC45" s="57"/>
      <c r="NLD45" s="57"/>
      <c r="NLE45" s="57"/>
      <c r="NLF45" s="57"/>
      <c r="NLG45" s="57"/>
      <c r="NLH45" s="57"/>
      <c r="NLI45" s="57"/>
      <c r="NLJ45" s="57"/>
      <c r="NLK45" s="57"/>
      <c r="NLL45" s="57"/>
      <c r="NLM45" s="57"/>
      <c r="NLN45" s="57"/>
      <c r="NLO45" s="57"/>
      <c r="NLP45" s="57"/>
      <c r="NLQ45" s="57"/>
      <c r="NLR45" s="57"/>
      <c r="NLS45" s="57"/>
      <c r="NLT45" s="57"/>
      <c r="NLU45" s="57"/>
      <c r="NLV45" s="57"/>
      <c r="NLW45" s="57"/>
      <c r="NLX45" s="57"/>
      <c r="NLY45" s="57"/>
      <c r="NLZ45" s="57"/>
      <c r="NMA45" s="57"/>
      <c r="NMB45" s="57"/>
      <c r="NMC45" s="57"/>
      <c r="NMD45" s="57"/>
      <c r="NME45" s="57"/>
      <c r="NMF45" s="57"/>
      <c r="NMG45" s="57"/>
      <c r="NMH45" s="57"/>
      <c r="NMI45" s="57"/>
      <c r="NMJ45" s="57"/>
      <c r="NMK45" s="57"/>
      <c r="NML45" s="57"/>
      <c r="NMM45" s="57"/>
      <c r="NMN45" s="57"/>
      <c r="NMO45" s="57"/>
      <c r="NMP45" s="57"/>
      <c r="NMQ45" s="57"/>
      <c r="NMR45" s="57"/>
      <c r="NMS45" s="57"/>
      <c r="NMT45" s="57"/>
      <c r="NMU45" s="57"/>
      <c r="NMV45" s="57"/>
      <c r="NMW45" s="57"/>
      <c r="NMX45" s="57"/>
      <c r="NMY45" s="57"/>
      <c r="NMZ45" s="57"/>
      <c r="NNA45" s="57"/>
      <c r="NNB45" s="57"/>
      <c r="NNC45" s="57"/>
      <c r="NND45" s="57"/>
      <c r="NNE45" s="57"/>
      <c r="NNF45" s="57"/>
      <c r="NNG45" s="57"/>
      <c r="NNH45" s="57"/>
      <c r="NNI45" s="57"/>
      <c r="NNJ45" s="57"/>
      <c r="NNK45" s="57"/>
      <c r="NNL45" s="57"/>
      <c r="NNM45" s="57"/>
      <c r="NNN45" s="57"/>
      <c r="NNO45" s="57"/>
      <c r="NNP45" s="57"/>
      <c r="NNQ45" s="57"/>
      <c r="NNR45" s="57"/>
      <c r="NNS45" s="57"/>
      <c r="NNT45" s="57"/>
      <c r="NNU45" s="57"/>
      <c r="NNV45" s="57"/>
      <c r="NNW45" s="57"/>
      <c r="NNX45" s="57"/>
      <c r="NNY45" s="57"/>
      <c r="NNZ45" s="57"/>
      <c r="NOA45" s="57"/>
      <c r="NOB45" s="57"/>
      <c r="NOC45" s="57"/>
      <c r="NOD45" s="57"/>
      <c r="NOE45" s="57"/>
      <c r="NOF45" s="57"/>
      <c r="NOG45" s="57"/>
      <c r="NOH45" s="57"/>
      <c r="NOI45" s="57"/>
      <c r="NOJ45" s="57"/>
      <c r="NOK45" s="57"/>
      <c r="NOL45" s="57"/>
      <c r="NOM45" s="57"/>
      <c r="NON45" s="57"/>
      <c r="NOO45" s="57"/>
      <c r="NOP45" s="57"/>
      <c r="NOQ45" s="57"/>
      <c r="NOR45" s="57"/>
      <c r="NOS45" s="57"/>
      <c r="NOT45" s="57"/>
      <c r="NOU45" s="57"/>
      <c r="NOV45" s="57"/>
      <c r="NOW45" s="57"/>
      <c r="NOX45" s="57"/>
      <c r="NOY45" s="57"/>
      <c r="NOZ45" s="57"/>
      <c r="NPA45" s="57"/>
      <c r="NPB45" s="57"/>
      <c r="NPC45" s="57"/>
      <c r="NPD45" s="57"/>
      <c r="NPE45" s="57"/>
      <c r="NPF45" s="57"/>
      <c r="NPG45" s="57"/>
      <c r="NPH45" s="57"/>
      <c r="NPI45" s="57"/>
      <c r="NPJ45" s="57"/>
      <c r="NPK45" s="57"/>
      <c r="NPL45" s="57"/>
      <c r="NPM45" s="57"/>
      <c r="NPN45" s="57"/>
      <c r="NPO45" s="57"/>
      <c r="NPP45" s="57"/>
      <c r="NPQ45" s="57"/>
      <c r="NPR45" s="57"/>
      <c r="NPS45" s="57"/>
      <c r="NPT45" s="57"/>
      <c r="NPU45" s="57"/>
      <c r="NPV45" s="57"/>
      <c r="NPW45" s="57"/>
      <c r="NPX45" s="57"/>
      <c r="NPY45" s="57"/>
      <c r="NPZ45" s="57"/>
      <c r="NQA45" s="57"/>
      <c r="NQB45" s="57"/>
      <c r="NQC45" s="57"/>
      <c r="NQD45" s="57"/>
      <c r="NQE45" s="57"/>
      <c r="NQF45" s="57"/>
      <c r="NQG45" s="57"/>
      <c r="NQH45" s="57"/>
      <c r="NQI45" s="57"/>
      <c r="NQJ45" s="57"/>
      <c r="NQK45" s="57"/>
      <c r="NQL45" s="57"/>
      <c r="NQM45" s="57"/>
      <c r="NQN45" s="57"/>
      <c r="NQO45" s="57"/>
      <c r="NQP45" s="57"/>
      <c r="NQQ45" s="57"/>
      <c r="NQR45" s="57"/>
      <c r="NQS45" s="57"/>
      <c r="NQT45" s="57"/>
      <c r="NQU45" s="57"/>
      <c r="NQV45" s="57"/>
      <c r="NQW45" s="57"/>
      <c r="NQX45" s="57"/>
      <c r="NQY45" s="57"/>
      <c r="NQZ45" s="57"/>
      <c r="NRA45" s="57"/>
      <c r="NRB45" s="57"/>
      <c r="NRC45" s="57"/>
      <c r="NRD45" s="57"/>
      <c r="NRE45" s="57"/>
      <c r="NRF45" s="57"/>
      <c r="NRG45" s="57"/>
      <c r="NRH45" s="57"/>
      <c r="NRI45" s="57"/>
      <c r="NRJ45" s="57"/>
      <c r="NRK45" s="57"/>
      <c r="NRL45" s="57"/>
      <c r="NRM45" s="57"/>
      <c r="NRN45" s="57"/>
      <c r="NRO45" s="57"/>
      <c r="NRP45" s="57"/>
      <c r="NRQ45" s="57"/>
      <c r="NRR45" s="57"/>
      <c r="NRS45" s="57"/>
      <c r="NRT45" s="57"/>
      <c r="NRU45" s="57"/>
      <c r="NRV45" s="57"/>
      <c r="NRW45" s="57"/>
      <c r="NRX45" s="57"/>
      <c r="NRY45" s="57"/>
      <c r="NRZ45" s="57"/>
      <c r="NSA45" s="57"/>
      <c r="NSB45" s="57"/>
      <c r="NSC45" s="57"/>
      <c r="NSD45" s="57"/>
      <c r="NSE45" s="57"/>
      <c r="NSF45" s="57"/>
      <c r="NSG45" s="57"/>
      <c r="NSH45" s="57"/>
      <c r="NSI45" s="57"/>
      <c r="NSJ45" s="57"/>
      <c r="NSK45" s="57"/>
      <c r="NSL45" s="57"/>
      <c r="NSM45" s="57"/>
      <c r="NSN45" s="57"/>
      <c r="NSO45" s="57"/>
      <c r="NSP45" s="57"/>
      <c r="NSQ45" s="57"/>
      <c r="NSR45" s="57"/>
      <c r="NSS45" s="57"/>
      <c r="NST45" s="57"/>
      <c r="NSU45" s="57"/>
      <c r="NSV45" s="57"/>
      <c r="NSW45" s="57"/>
      <c r="NSX45" s="57"/>
      <c r="NSY45" s="57"/>
      <c r="NSZ45" s="57"/>
      <c r="NTA45" s="57"/>
      <c r="NTB45" s="57"/>
      <c r="NTC45" s="57"/>
      <c r="NTD45" s="57"/>
      <c r="NTE45" s="57"/>
      <c r="NTF45" s="57"/>
      <c r="NTG45" s="57"/>
      <c r="NTH45" s="57"/>
      <c r="NTI45" s="57"/>
      <c r="NTJ45" s="57"/>
      <c r="NTK45" s="57"/>
      <c r="NTL45" s="57"/>
      <c r="NTM45" s="57"/>
      <c r="NTN45" s="57"/>
      <c r="NTO45" s="57"/>
      <c r="NTP45" s="57"/>
      <c r="NTQ45" s="57"/>
      <c r="NTR45" s="57"/>
      <c r="NTS45" s="57"/>
      <c r="NTT45" s="57"/>
      <c r="NTU45" s="57"/>
      <c r="NTV45" s="57"/>
      <c r="NTW45" s="57"/>
      <c r="NTX45" s="57"/>
      <c r="NTY45" s="57"/>
      <c r="NTZ45" s="57"/>
      <c r="NUA45" s="57"/>
      <c r="NUB45" s="57"/>
      <c r="NUC45" s="57"/>
      <c r="NUD45" s="57"/>
      <c r="NUE45" s="57"/>
      <c r="NUF45" s="57"/>
      <c r="NUG45" s="57"/>
      <c r="NUH45" s="57"/>
      <c r="NUI45" s="57"/>
      <c r="NUJ45" s="57"/>
      <c r="NUK45" s="57"/>
      <c r="NUL45" s="57"/>
      <c r="NUM45" s="57"/>
      <c r="NUN45" s="57"/>
      <c r="NUO45" s="57"/>
      <c r="NUP45" s="57"/>
      <c r="NUQ45" s="57"/>
      <c r="NUR45" s="57"/>
      <c r="NUS45" s="57"/>
      <c r="NUT45" s="57"/>
      <c r="NUU45" s="57"/>
      <c r="NUV45" s="57"/>
      <c r="NUW45" s="57"/>
      <c r="NUX45" s="57"/>
      <c r="NUY45" s="57"/>
      <c r="NUZ45" s="57"/>
      <c r="NVA45" s="57"/>
      <c r="NVB45" s="57"/>
      <c r="NVC45" s="57"/>
      <c r="NVD45" s="57"/>
      <c r="NVE45" s="57"/>
      <c r="NVF45" s="57"/>
      <c r="NVG45" s="57"/>
      <c r="NVH45" s="57"/>
      <c r="NVI45" s="57"/>
      <c r="NVJ45" s="57"/>
      <c r="NVK45" s="57"/>
      <c r="NVL45" s="57"/>
      <c r="NVM45" s="57"/>
      <c r="NVN45" s="57"/>
      <c r="NVO45" s="57"/>
      <c r="NVP45" s="57"/>
      <c r="NVQ45" s="57"/>
      <c r="NVR45" s="57"/>
      <c r="NVS45" s="57"/>
      <c r="NVT45" s="57"/>
      <c r="NVU45" s="57"/>
      <c r="NVV45" s="57"/>
      <c r="NVW45" s="57"/>
      <c r="NVX45" s="57"/>
      <c r="NVY45" s="57"/>
      <c r="NVZ45" s="57"/>
      <c r="NWA45" s="57"/>
      <c r="NWB45" s="57"/>
      <c r="NWC45" s="57"/>
      <c r="NWD45" s="57"/>
      <c r="NWE45" s="57"/>
      <c r="NWF45" s="57"/>
      <c r="NWG45" s="57"/>
      <c r="NWH45" s="57"/>
      <c r="NWI45" s="57"/>
      <c r="NWJ45" s="57"/>
      <c r="NWK45" s="57"/>
      <c r="NWL45" s="57"/>
      <c r="NWM45" s="57"/>
      <c r="NWN45" s="57"/>
      <c r="NWO45" s="57"/>
      <c r="NWP45" s="57"/>
      <c r="NWQ45" s="57"/>
      <c r="NWR45" s="57"/>
      <c r="NWS45" s="57"/>
      <c r="NWT45" s="57"/>
      <c r="NWU45" s="57"/>
      <c r="NWV45" s="57"/>
      <c r="NWW45" s="57"/>
      <c r="NWX45" s="57"/>
      <c r="NWY45" s="57"/>
      <c r="NWZ45" s="57"/>
      <c r="NXA45" s="57"/>
      <c r="NXB45" s="57"/>
      <c r="NXC45" s="57"/>
      <c r="NXD45" s="57"/>
      <c r="NXE45" s="57"/>
      <c r="NXF45" s="57"/>
      <c r="NXG45" s="57"/>
      <c r="NXH45" s="57"/>
      <c r="NXI45" s="57"/>
      <c r="NXJ45" s="57"/>
      <c r="NXK45" s="57"/>
      <c r="NXL45" s="57"/>
      <c r="NXM45" s="57"/>
      <c r="NXN45" s="57"/>
      <c r="NXO45" s="57"/>
      <c r="NXP45" s="57"/>
      <c r="NXQ45" s="57"/>
      <c r="NXR45" s="57"/>
      <c r="NXS45" s="57"/>
      <c r="NXT45" s="57"/>
      <c r="NXU45" s="57"/>
      <c r="NXV45" s="57"/>
      <c r="NXW45" s="57"/>
      <c r="NXX45" s="57"/>
      <c r="NXY45" s="57"/>
      <c r="NXZ45" s="57"/>
      <c r="NYA45" s="57"/>
      <c r="NYB45" s="57"/>
      <c r="NYC45" s="57"/>
      <c r="NYD45" s="57"/>
      <c r="NYE45" s="57"/>
      <c r="NYF45" s="57"/>
      <c r="NYG45" s="57"/>
      <c r="NYH45" s="57"/>
      <c r="NYI45" s="57"/>
      <c r="NYJ45" s="57"/>
      <c r="NYK45" s="57"/>
      <c r="NYL45" s="57"/>
      <c r="NYM45" s="57"/>
      <c r="NYN45" s="57"/>
      <c r="NYO45" s="57"/>
      <c r="NYP45" s="57"/>
      <c r="NYQ45" s="57"/>
      <c r="NYR45" s="57"/>
      <c r="NYS45" s="57"/>
      <c r="NYT45" s="57"/>
      <c r="NYU45" s="57"/>
      <c r="NYV45" s="57"/>
      <c r="NYW45" s="57"/>
      <c r="NYX45" s="57"/>
      <c r="NYY45" s="57"/>
      <c r="NYZ45" s="57"/>
      <c r="NZA45" s="57"/>
      <c r="NZB45" s="57"/>
      <c r="NZC45" s="57"/>
      <c r="NZD45" s="57"/>
      <c r="NZE45" s="57"/>
      <c r="NZF45" s="57"/>
      <c r="NZG45" s="57"/>
      <c r="NZH45" s="57"/>
      <c r="NZI45" s="57"/>
      <c r="NZJ45" s="57"/>
      <c r="NZK45" s="57"/>
      <c r="NZL45" s="57"/>
      <c r="NZM45" s="57"/>
      <c r="NZN45" s="57"/>
      <c r="NZO45" s="57"/>
      <c r="NZP45" s="57"/>
      <c r="NZQ45" s="57"/>
      <c r="NZR45" s="57"/>
      <c r="NZS45" s="57"/>
      <c r="NZT45" s="57"/>
      <c r="NZU45" s="57"/>
      <c r="NZV45" s="57"/>
      <c r="NZW45" s="57"/>
      <c r="NZX45" s="57"/>
      <c r="NZY45" s="57"/>
      <c r="NZZ45" s="57"/>
      <c r="OAA45" s="57"/>
      <c r="OAB45" s="57"/>
      <c r="OAC45" s="57"/>
      <c r="OAD45" s="57"/>
      <c r="OAE45" s="57"/>
      <c r="OAF45" s="57"/>
      <c r="OAG45" s="57"/>
      <c r="OAH45" s="57"/>
      <c r="OAI45" s="57"/>
      <c r="OAJ45" s="57"/>
      <c r="OAK45" s="57"/>
      <c r="OAL45" s="57"/>
      <c r="OAM45" s="57"/>
      <c r="OAN45" s="57"/>
      <c r="OAO45" s="57"/>
      <c r="OAP45" s="57"/>
      <c r="OAQ45" s="57"/>
      <c r="OAR45" s="57"/>
      <c r="OAS45" s="57"/>
      <c r="OAT45" s="57"/>
      <c r="OAU45" s="57"/>
      <c r="OAV45" s="57"/>
      <c r="OAW45" s="57"/>
      <c r="OAX45" s="57"/>
      <c r="OAY45" s="57"/>
      <c r="OAZ45" s="57"/>
      <c r="OBA45" s="57"/>
      <c r="OBB45" s="57"/>
      <c r="OBC45" s="57"/>
      <c r="OBD45" s="57"/>
      <c r="OBE45" s="57"/>
      <c r="OBF45" s="57"/>
      <c r="OBG45" s="57"/>
      <c r="OBH45" s="57"/>
      <c r="OBI45" s="57"/>
      <c r="OBJ45" s="57"/>
      <c r="OBK45" s="57"/>
      <c r="OBL45" s="57"/>
      <c r="OBM45" s="57"/>
      <c r="OBN45" s="57"/>
      <c r="OBO45" s="57"/>
      <c r="OBP45" s="57"/>
      <c r="OBQ45" s="57"/>
      <c r="OBR45" s="57"/>
      <c r="OBS45" s="57"/>
      <c r="OBT45" s="57"/>
      <c r="OBU45" s="57"/>
      <c r="OBV45" s="57"/>
      <c r="OBW45" s="57"/>
      <c r="OBX45" s="57"/>
      <c r="OBY45" s="57"/>
      <c r="OBZ45" s="57"/>
      <c r="OCA45" s="57"/>
      <c r="OCB45" s="57"/>
      <c r="OCC45" s="57"/>
      <c r="OCD45" s="57"/>
      <c r="OCE45" s="57"/>
      <c r="OCF45" s="57"/>
      <c r="OCG45" s="57"/>
      <c r="OCH45" s="57"/>
      <c r="OCI45" s="57"/>
      <c r="OCJ45" s="57"/>
      <c r="OCK45" s="57"/>
      <c r="OCL45" s="57"/>
      <c r="OCM45" s="57"/>
      <c r="OCN45" s="57"/>
      <c r="OCO45" s="57"/>
      <c r="OCP45" s="57"/>
      <c r="OCQ45" s="57"/>
      <c r="OCR45" s="57"/>
      <c r="OCS45" s="57"/>
      <c r="OCT45" s="57"/>
      <c r="OCU45" s="57"/>
      <c r="OCV45" s="57"/>
      <c r="OCW45" s="57"/>
      <c r="OCX45" s="57"/>
      <c r="OCY45" s="57"/>
      <c r="OCZ45" s="57"/>
      <c r="ODA45" s="57"/>
      <c r="ODB45" s="57"/>
      <c r="ODC45" s="57"/>
      <c r="ODD45" s="57"/>
      <c r="ODE45" s="57"/>
      <c r="ODF45" s="57"/>
      <c r="ODG45" s="57"/>
      <c r="ODH45" s="57"/>
      <c r="ODI45" s="57"/>
      <c r="ODJ45" s="57"/>
      <c r="ODK45" s="57"/>
      <c r="ODL45" s="57"/>
      <c r="ODM45" s="57"/>
      <c r="ODN45" s="57"/>
      <c r="ODO45" s="57"/>
      <c r="ODP45" s="57"/>
      <c r="ODQ45" s="57"/>
      <c r="ODR45" s="57"/>
      <c r="ODS45" s="57"/>
      <c r="ODT45" s="57"/>
      <c r="ODU45" s="57"/>
      <c r="ODV45" s="57"/>
      <c r="ODW45" s="57"/>
      <c r="ODX45" s="57"/>
      <c r="ODY45" s="57"/>
      <c r="ODZ45" s="57"/>
      <c r="OEA45" s="57"/>
      <c r="OEB45" s="57"/>
      <c r="OEC45" s="57"/>
      <c r="OED45" s="57"/>
      <c r="OEE45" s="57"/>
      <c r="OEF45" s="57"/>
      <c r="OEG45" s="57"/>
      <c r="OEH45" s="57"/>
      <c r="OEI45" s="57"/>
      <c r="OEJ45" s="57"/>
      <c r="OEK45" s="57"/>
      <c r="OEL45" s="57"/>
      <c r="OEM45" s="57"/>
      <c r="OEN45" s="57"/>
      <c r="OEO45" s="57"/>
      <c r="OEP45" s="57"/>
      <c r="OEQ45" s="57"/>
      <c r="OER45" s="57"/>
      <c r="OES45" s="57"/>
      <c r="OET45" s="57"/>
      <c r="OEU45" s="57"/>
      <c r="OEV45" s="57"/>
      <c r="OEW45" s="57"/>
      <c r="OEX45" s="57"/>
      <c r="OEY45" s="57"/>
      <c r="OEZ45" s="57"/>
      <c r="OFA45" s="57"/>
      <c r="OFB45" s="57"/>
      <c r="OFC45" s="57"/>
      <c r="OFD45" s="57"/>
      <c r="OFE45" s="57"/>
      <c r="OFF45" s="57"/>
      <c r="OFG45" s="57"/>
      <c r="OFH45" s="57"/>
      <c r="OFI45" s="57"/>
      <c r="OFJ45" s="57"/>
      <c r="OFK45" s="57"/>
      <c r="OFL45" s="57"/>
      <c r="OFM45" s="57"/>
      <c r="OFN45" s="57"/>
      <c r="OFO45" s="57"/>
      <c r="OFP45" s="57"/>
      <c r="OFQ45" s="57"/>
      <c r="OFR45" s="57"/>
      <c r="OFS45" s="57"/>
      <c r="OFT45" s="57"/>
      <c r="OFU45" s="57"/>
      <c r="OFV45" s="57"/>
      <c r="OFW45" s="57"/>
      <c r="OFX45" s="57"/>
      <c r="OFY45" s="57"/>
      <c r="OFZ45" s="57"/>
      <c r="OGA45" s="57"/>
      <c r="OGB45" s="57"/>
      <c r="OGC45" s="57"/>
      <c r="OGD45" s="57"/>
      <c r="OGE45" s="57"/>
      <c r="OGF45" s="57"/>
      <c r="OGG45" s="57"/>
      <c r="OGH45" s="57"/>
      <c r="OGI45" s="57"/>
      <c r="OGJ45" s="57"/>
      <c r="OGK45" s="57"/>
      <c r="OGL45" s="57"/>
      <c r="OGM45" s="57"/>
      <c r="OGN45" s="57"/>
      <c r="OGO45" s="57"/>
      <c r="OGP45" s="57"/>
      <c r="OGQ45" s="57"/>
      <c r="OGR45" s="57"/>
      <c r="OGS45" s="57"/>
      <c r="OGT45" s="57"/>
      <c r="OGU45" s="57"/>
      <c r="OGV45" s="57"/>
      <c r="OGW45" s="57"/>
      <c r="OGX45" s="57"/>
      <c r="OGY45" s="57"/>
      <c r="OGZ45" s="57"/>
      <c r="OHA45" s="57"/>
      <c r="OHB45" s="57"/>
      <c r="OHC45" s="57"/>
      <c r="OHD45" s="57"/>
      <c r="OHE45" s="57"/>
      <c r="OHF45" s="57"/>
      <c r="OHG45" s="57"/>
      <c r="OHH45" s="57"/>
      <c r="OHI45" s="57"/>
      <c r="OHJ45" s="57"/>
      <c r="OHK45" s="57"/>
      <c r="OHL45" s="57"/>
      <c r="OHM45" s="57"/>
      <c r="OHN45" s="57"/>
      <c r="OHO45" s="57"/>
      <c r="OHP45" s="57"/>
      <c r="OHQ45" s="57"/>
      <c r="OHR45" s="57"/>
      <c r="OHS45" s="57"/>
      <c r="OHT45" s="57"/>
      <c r="OHU45" s="57"/>
      <c r="OHV45" s="57"/>
      <c r="OHW45" s="57"/>
      <c r="OHX45" s="57"/>
      <c r="OHY45" s="57"/>
      <c r="OHZ45" s="57"/>
      <c r="OIA45" s="57"/>
      <c r="OIB45" s="57"/>
      <c r="OIC45" s="57"/>
      <c r="OID45" s="57"/>
      <c r="OIE45" s="57"/>
      <c r="OIF45" s="57"/>
      <c r="OIG45" s="57"/>
      <c r="OIH45" s="57"/>
      <c r="OII45" s="57"/>
      <c r="OIJ45" s="57"/>
      <c r="OIK45" s="57"/>
      <c r="OIL45" s="57"/>
      <c r="OIM45" s="57"/>
      <c r="OIN45" s="57"/>
      <c r="OIO45" s="57"/>
      <c r="OIP45" s="57"/>
      <c r="OIQ45" s="57"/>
      <c r="OIR45" s="57"/>
      <c r="OIS45" s="57"/>
      <c r="OIT45" s="57"/>
      <c r="OIU45" s="57"/>
      <c r="OIV45" s="57"/>
      <c r="OIW45" s="57"/>
      <c r="OIX45" s="57"/>
      <c r="OIY45" s="57"/>
      <c r="OIZ45" s="57"/>
      <c r="OJA45" s="57"/>
      <c r="OJB45" s="57"/>
      <c r="OJC45" s="57"/>
      <c r="OJD45" s="57"/>
      <c r="OJE45" s="57"/>
      <c r="OJF45" s="57"/>
      <c r="OJG45" s="57"/>
      <c r="OJH45" s="57"/>
      <c r="OJI45" s="57"/>
      <c r="OJJ45" s="57"/>
      <c r="OJK45" s="57"/>
      <c r="OJL45" s="57"/>
      <c r="OJM45" s="57"/>
      <c r="OJN45" s="57"/>
      <c r="OJO45" s="57"/>
      <c r="OJP45" s="57"/>
      <c r="OJQ45" s="57"/>
      <c r="OJR45" s="57"/>
      <c r="OJS45" s="57"/>
      <c r="OJT45" s="57"/>
      <c r="OJU45" s="57"/>
      <c r="OJV45" s="57"/>
      <c r="OJW45" s="57"/>
      <c r="OJX45" s="57"/>
      <c r="OJY45" s="57"/>
      <c r="OJZ45" s="57"/>
      <c r="OKA45" s="57"/>
      <c r="OKB45" s="57"/>
      <c r="OKC45" s="57"/>
      <c r="OKD45" s="57"/>
      <c r="OKE45" s="57"/>
      <c r="OKF45" s="57"/>
      <c r="OKG45" s="57"/>
      <c r="OKH45" s="57"/>
      <c r="OKI45" s="57"/>
      <c r="OKJ45" s="57"/>
      <c r="OKK45" s="57"/>
      <c r="OKL45" s="57"/>
      <c r="OKM45" s="57"/>
      <c r="OKN45" s="57"/>
      <c r="OKO45" s="57"/>
      <c r="OKP45" s="57"/>
      <c r="OKQ45" s="57"/>
      <c r="OKR45" s="57"/>
      <c r="OKS45" s="57"/>
      <c r="OKT45" s="57"/>
      <c r="OKU45" s="57"/>
      <c r="OKV45" s="57"/>
      <c r="OKW45" s="57"/>
      <c r="OKX45" s="57"/>
      <c r="OKY45" s="57"/>
      <c r="OKZ45" s="57"/>
      <c r="OLA45" s="57"/>
      <c r="OLB45" s="57"/>
      <c r="OLC45" s="57"/>
      <c r="OLD45" s="57"/>
      <c r="OLE45" s="57"/>
      <c r="OLF45" s="57"/>
      <c r="OLG45" s="57"/>
      <c r="OLH45" s="57"/>
      <c r="OLI45" s="57"/>
      <c r="OLJ45" s="57"/>
      <c r="OLK45" s="57"/>
      <c r="OLL45" s="57"/>
      <c r="OLM45" s="57"/>
      <c r="OLN45" s="57"/>
      <c r="OLO45" s="57"/>
      <c r="OLP45" s="57"/>
      <c r="OLQ45" s="57"/>
      <c r="OLR45" s="57"/>
      <c r="OLS45" s="57"/>
      <c r="OLT45" s="57"/>
      <c r="OLU45" s="57"/>
      <c r="OLV45" s="57"/>
      <c r="OLW45" s="57"/>
      <c r="OLX45" s="57"/>
      <c r="OLY45" s="57"/>
      <c r="OLZ45" s="57"/>
      <c r="OMA45" s="57"/>
      <c r="OMB45" s="57"/>
      <c r="OMC45" s="57"/>
      <c r="OMD45" s="57"/>
      <c r="OME45" s="57"/>
      <c r="OMF45" s="57"/>
      <c r="OMG45" s="57"/>
      <c r="OMH45" s="57"/>
      <c r="OMI45" s="57"/>
      <c r="OMJ45" s="57"/>
      <c r="OMK45" s="57"/>
      <c r="OML45" s="57"/>
      <c r="OMM45" s="57"/>
      <c r="OMN45" s="57"/>
      <c r="OMO45" s="57"/>
      <c r="OMP45" s="57"/>
      <c r="OMQ45" s="57"/>
      <c r="OMR45" s="57"/>
      <c r="OMS45" s="57"/>
      <c r="OMT45" s="57"/>
      <c r="OMU45" s="57"/>
      <c r="OMV45" s="57"/>
      <c r="OMW45" s="57"/>
      <c r="OMX45" s="57"/>
      <c r="OMY45" s="57"/>
      <c r="OMZ45" s="57"/>
      <c r="ONA45" s="57"/>
      <c r="ONB45" s="57"/>
      <c r="ONC45" s="57"/>
      <c r="OND45" s="57"/>
      <c r="ONE45" s="57"/>
      <c r="ONF45" s="57"/>
      <c r="ONG45" s="57"/>
      <c r="ONH45" s="57"/>
      <c r="ONI45" s="57"/>
      <c r="ONJ45" s="57"/>
      <c r="ONK45" s="57"/>
      <c r="ONL45" s="57"/>
      <c r="ONM45" s="57"/>
      <c r="ONN45" s="57"/>
      <c r="ONO45" s="57"/>
      <c r="ONP45" s="57"/>
      <c r="ONQ45" s="57"/>
      <c r="ONR45" s="57"/>
      <c r="ONS45" s="57"/>
      <c r="ONT45" s="57"/>
      <c r="ONU45" s="57"/>
      <c r="ONV45" s="57"/>
      <c r="ONW45" s="57"/>
      <c r="ONX45" s="57"/>
      <c r="ONY45" s="57"/>
      <c r="ONZ45" s="57"/>
      <c r="OOA45" s="57"/>
      <c r="OOB45" s="57"/>
      <c r="OOC45" s="57"/>
      <c r="OOD45" s="57"/>
      <c r="OOE45" s="57"/>
      <c r="OOF45" s="57"/>
      <c r="OOG45" s="57"/>
      <c r="OOH45" s="57"/>
      <c r="OOI45" s="57"/>
      <c r="OOJ45" s="57"/>
      <c r="OOK45" s="57"/>
      <c r="OOL45" s="57"/>
      <c r="OOM45" s="57"/>
      <c r="OON45" s="57"/>
      <c r="OOO45" s="57"/>
      <c r="OOP45" s="57"/>
      <c r="OOQ45" s="57"/>
      <c r="OOR45" s="57"/>
      <c r="OOS45" s="57"/>
      <c r="OOT45" s="57"/>
      <c r="OOU45" s="57"/>
      <c r="OOV45" s="57"/>
      <c r="OOW45" s="57"/>
      <c r="OOX45" s="57"/>
      <c r="OOY45" s="57"/>
      <c r="OOZ45" s="57"/>
      <c r="OPA45" s="57"/>
      <c r="OPB45" s="57"/>
      <c r="OPC45" s="57"/>
      <c r="OPD45" s="57"/>
      <c r="OPE45" s="57"/>
      <c r="OPF45" s="57"/>
      <c r="OPG45" s="57"/>
      <c r="OPH45" s="57"/>
      <c r="OPI45" s="57"/>
      <c r="OPJ45" s="57"/>
      <c r="OPK45" s="57"/>
      <c r="OPL45" s="57"/>
      <c r="OPM45" s="57"/>
      <c r="OPN45" s="57"/>
      <c r="OPO45" s="57"/>
      <c r="OPP45" s="57"/>
      <c r="OPQ45" s="57"/>
      <c r="OPR45" s="57"/>
      <c r="OPS45" s="57"/>
      <c r="OPT45" s="57"/>
      <c r="OPU45" s="57"/>
      <c r="OPV45" s="57"/>
      <c r="OPW45" s="57"/>
      <c r="OPX45" s="57"/>
      <c r="OPY45" s="57"/>
      <c r="OPZ45" s="57"/>
      <c r="OQA45" s="57"/>
      <c r="OQB45" s="57"/>
      <c r="OQC45" s="57"/>
      <c r="OQD45" s="57"/>
      <c r="OQE45" s="57"/>
      <c r="OQF45" s="57"/>
      <c r="OQG45" s="57"/>
      <c r="OQH45" s="57"/>
      <c r="OQI45" s="57"/>
      <c r="OQJ45" s="57"/>
      <c r="OQK45" s="57"/>
      <c r="OQL45" s="57"/>
      <c r="OQM45" s="57"/>
      <c r="OQN45" s="57"/>
      <c r="OQO45" s="57"/>
      <c r="OQP45" s="57"/>
      <c r="OQQ45" s="57"/>
      <c r="OQR45" s="57"/>
      <c r="OQS45" s="57"/>
      <c r="OQT45" s="57"/>
      <c r="OQU45" s="57"/>
      <c r="OQV45" s="57"/>
      <c r="OQW45" s="57"/>
      <c r="OQX45" s="57"/>
      <c r="OQY45" s="57"/>
      <c r="OQZ45" s="57"/>
      <c r="ORA45" s="57"/>
      <c r="ORB45" s="57"/>
      <c r="ORC45" s="57"/>
      <c r="ORD45" s="57"/>
      <c r="ORE45" s="57"/>
      <c r="ORF45" s="57"/>
      <c r="ORG45" s="57"/>
      <c r="ORH45" s="57"/>
      <c r="ORI45" s="57"/>
      <c r="ORJ45" s="57"/>
      <c r="ORK45" s="57"/>
      <c r="ORL45" s="57"/>
      <c r="ORM45" s="57"/>
      <c r="ORN45" s="57"/>
      <c r="ORO45" s="57"/>
      <c r="ORP45" s="57"/>
      <c r="ORQ45" s="57"/>
      <c r="ORR45" s="57"/>
      <c r="ORS45" s="57"/>
      <c r="ORT45" s="57"/>
      <c r="ORU45" s="57"/>
      <c r="ORV45" s="57"/>
      <c r="ORW45" s="57"/>
      <c r="ORX45" s="57"/>
      <c r="ORY45" s="57"/>
      <c r="ORZ45" s="57"/>
      <c r="OSA45" s="57"/>
      <c r="OSB45" s="57"/>
      <c r="OSC45" s="57"/>
      <c r="OSD45" s="57"/>
      <c r="OSE45" s="57"/>
      <c r="OSF45" s="57"/>
      <c r="OSG45" s="57"/>
      <c r="OSH45" s="57"/>
      <c r="OSI45" s="57"/>
      <c r="OSJ45" s="57"/>
      <c r="OSK45" s="57"/>
      <c r="OSL45" s="57"/>
      <c r="OSM45" s="57"/>
      <c r="OSN45" s="57"/>
      <c r="OSO45" s="57"/>
      <c r="OSP45" s="57"/>
      <c r="OSQ45" s="57"/>
      <c r="OSR45" s="57"/>
      <c r="OSS45" s="57"/>
      <c r="OST45" s="57"/>
      <c r="OSU45" s="57"/>
      <c r="OSV45" s="57"/>
      <c r="OSW45" s="57"/>
      <c r="OSX45" s="57"/>
      <c r="OSY45" s="57"/>
      <c r="OSZ45" s="57"/>
      <c r="OTA45" s="57"/>
      <c r="OTB45" s="57"/>
      <c r="OTC45" s="57"/>
      <c r="OTD45" s="57"/>
      <c r="OTE45" s="57"/>
      <c r="OTF45" s="57"/>
      <c r="OTG45" s="57"/>
      <c r="OTH45" s="57"/>
      <c r="OTI45" s="57"/>
      <c r="OTJ45" s="57"/>
      <c r="OTK45" s="57"/>
      <c r="OTL45" s="57"/>
      <c r="OTM45" s="57"/>
      <c r="OTN45" s="57"/>
      <c r="OTO45" s="57"/>
      <c r="OTP45" s="57"/>
      <c r="OTQ45" s="57"/>
      <c r="OTR45" s="57"/>
      <c r="OTS45" s="57"/>
      <c r="OTT45" s="57"/>
      <c r="OTU45" s="57"/>
      <c r="OTV45" s="57"/>
      <c r="OTW45" s="57"/>
      <c r="OTX45" s="57"/>
      <c r="OTY45" s="57"/>
      <c r="OTZ45" s="57"/>
      <c r="OUA45" s="57"/>
      <c r="OUB45" s="57"/>
      <c r="OUC45" s="57"/>
      <c r="OUD45" s="57"/>
      <c r="OUE45" s="57"/>
      <c r="OUF45" s="57"/>
      <c r="OUG45" s="57"/>
      <c r="OUH45" s="57"/>
      <c r="OUI45" s="57"/>
      <c r="OUJ45" s="57"/>
      <c r="OUK45" s="57"/>
      <c r="OUL45" s="57"/>
      <c r="OUM45" s="57"/>
      <c r="OUN45" s="57"/>
      <c r="OUO45" s="57"/>
      <c r="OUP45" s="57"/>
      <c r="OUQ45" s="57"/>
      <c r="OUR45" s="57"/>
      <c r="OUS45" s="57"/>
      <c r="OUT45" s="57"/>
      <c r="OUU45" s="57"/>
      <c r="OUV45" s="57"/>
      <c r="OUW45" s="57"/>
      <c r="OUX45" s="57"/>
      <c r="OUY45" s="57"/>
      <c r="OUZ45" s="57"/>
      <c r="OVA45" s="57"/>
      <c r="OVB45" s="57"/>
      <c r="OVC45" s="57"/>
      <c r="OVD45" s="57"/>
      <c r="OVE45" s="57"/>
      <c r="OVF45" s="57"/>
      <c r="OVG45" s="57"/>
      <c r="OVH45" s="57"/>
      <c r="OVI45" s="57"/>
      <c r="OVJ45" s="57"/>
      <c r="OVK45" s="57"/>
      <c r="OVL45" s="57"/>
      <c r="OVM45" s="57"/>
      <c r="OVN45" s="57"/>
      <c r="OVO45" s="57"/>
      <c r="OVP45" s="57"/>
      <c r="OVQ45" s="57"/>
      <c r="OVR45" s="57"/>
      <c r="OVS45" s="57"/>
      <c r="OVT45" s="57"/>
      <c r="OVU45" s="57"/>
      <c r="OVV45" s="57"/>
      <c r="OVW45" s="57"/>
      <c r="OVX45" s="57"/>
      <c r="OVY45" s="57"/>
      <c r="OVZ45" s="57"/>
      <c r="OWA45" s="57"/>
      <c r="OWB45" s="57"/>
      <c r="OWC45" s="57"/>
      <c r="OWD45" s="57"/>
      <c r="OWE45" s="57"/>
      <c r="OWF45" s="57"/>
      <c r="OWG45" s="57"/>
      <c r="OWH45" s="57"/>
      <c r="OWI45" s="57"/>
      <c r="OWJ45" s="57"/>
      <c r="OWK45" s="57"/>
      <c r="OWL45" s="57"/>
      <c r="OWM45" s="57"/>
      <c r="OWN45" s="57"/>
      <c r="OWO45" s="57"/>
      <c r="OWP45" s="57"/>
      <c r="OWQ45" s="57"/>
      <c r="OWR45" s="57"/>
      <c r="OWS45" s="57"/>
      <c r="OWT45" s="57"/>
      <c r="OWU45" s="57"/>
      <c r="OWV45" s="57"/>
      <c r="OWW45" s="57"/>
      <c r="OWX45" s="57"/>
      <c r="OWY45" s="57"/>
      <c r="OWZ45" s="57"/>
      <c r="OXA45" s="57"/>
      <c r="OXB45" s="57"/>
      <c r="OXC45" s="57"/>
      <c r="OXD45" s="57"/>
      <c r="OXE45" s="57"/>
      <c r="OXF45" s="57"/>
      <c r="OXG45" s="57"/>
      <c r="OXH45" s="57"/>
      <c r="OXI45" s="57"/>
      <c r="OXJ45" s="57"/>
      <c r="OXK45" s="57"/>
      <c r="OXL45" s="57"/>
      <c r="OXM45" s="57"/>
      <c r="OXN45" s="57"/>
      <c r="OXO45" s="57"/>
      <c r="OXP45" s="57"/>
      <c r="OXQ45" s="57"/>
      <c r="OXR45" s="57"/>
      <c r="OXS45" s="57"/>
      <c r="OXT45" s="57"/>
      <c r="OXU45" s="57"/>
      <c r="OXV45" s="57"/>
      <c r="OXW45" s="57"/>
      <c r="OXX45" s="57"/>
      <c r="OXY45" s="57"/>
      <c r="OXZ45" s="57"/>
      <c r="OYA45" s="57"/>
      <c r="OYB45" s="57"/>
      <c r="OYC45" s="57"/>
      <c r="OYD45" s="57"/>
      <c r="OYE45" s="57"/>
      <c r="OYF45" s="57"/>
      <c r="OYG45" s="57"/>
      <c r="OYH45" s="57"/>
      <c r="OYI45" s="57"/>
      <c r="OYJ45" s="57"/>
      <c r="OYK45" s="57"/>
      <c r="OYL45" s="57"/>
      <c r="OYM45" s="57"/>
      <c r="OYN45" s="57"/>
      <c r="OYO45" s="57"/>
      <c r="OYP45" s="57"/>
      <c r="OYQ45" s="57"/>
      <c r="OYR45" s="57"/>
      <c r="OYS45" s="57"/>
      <c r="OYT45" s="57"/>
      <c r="OYU45" s="57"/>
      <c r="OYV45" s="57"/>
      <c r="OYW45" s="57"/>
      <c r="OYX45" s="57"/>
      <c r="OYY45" s="57"/>
      <c r="OYZ45" s="57"/>
      <c r="OZA45" s="57"/>
      <c r="OZB45" s="57"/>
      <c r="OZC45" s="57"/>
      <c r="OZD45" s="57"/>
      <c r="OZE45" s="57"/>
      <c r="OZF45" s="57"/>
      <c r="OZG45" s="57"/>
      <c r="OZH45" s="57"/>
      <c r="OZI45" s="57"/>
      <c r="OZJ45" s="57"/>
      <c r="OZK45" s="57"/>
      <c r="OZL45" s="57"/>
      <c r="OZM45" s="57"/>
      <c r="OZN45" s="57"/>
      <c r="OZO45" s="57"/>
      <c r="OZP45" s="57"/>
      <c r="OZQ45" s="57"/>
      <c r="OZR45" s="57"/>
      <c r="OZS45" s="57"/>
      <c r="OZT45" s="57"/>
      <c r="OZU45" s="57"/>
      <c r="OZV45" s="57"/>
      <c r="OZW45" s="57"/>
      <c r="OZX45" s="57"/>
      <c r="OZY45" s="57"/>
      <c r="OZZ45" s="57"/>
      <c r="PAA45" s="57"/>
      <c r="PAB45" s="57"/>
      <c r="PAC45" s="57"/>
      <c r="PAD45" s="57"/>
      <c r="PAE45" s="57"/>
      <c r="PAF45" s="57"/>
      <c r="PAG45" s="57"/>
      <c r="PAH45" s="57"/>
      <c r="PAI45" s="57"/>
      <c r="PAJ45" s="57"/>
      <c r="PAK45" s="57"/>
      <c r="PAL45" s="57"/>
      <c r="PAM45" s="57"/>
      <c r="PAN45" s="57"/>
      <c r="PAO45" s="57"/>
      <c r="PAP45" s="57"/>
      <c r="PAQ45" s="57"/>
      <c r="PAR45" s="57"/>
      <c r="PAS45" s="57"/>
      <c r="PAT45" s="57"/>
      <c r="PAU45" s="57"/>
      <c r="PAV45" s="57"/>
      <c r="PAW45" s="57"/>
      <c r="PAX45" s="57"/>
      <c r="PAY45" s="57"/>
      <c r="PAZ45" s="57"/>
      <c r="PBA45" s="57"/>
      <c r="PBB45" s="57"/>
      <c r="PBC45" s="57"/>
      <c r="PBD45" s="57"/>
      <c r="PBE45" s="57"/>
      <c r="PBF45" s="57"/>
      <c r="PBG45" s="57"/>
      <c r="PBH45" s="57"/>
      <c r="PBI45" s="57"/>
      <c r="PBJ45" s="57"/>
      <c r="PBK45" s="57"/>
      <c r="PBL45" s="57"/>
      <c r="PBM45" s="57"/>
      <c r="PBN45" s="57"/>
      <c r="PBO45" s="57"/>
      <c r="PBP45" s="57"/>
      <c r="PBQ45" s="57"/>
      <c r="PBR45" s="57"/>
      <c r="PBS45" s="57"/>
      <c r="PBT45" s="57"/>
      <c r="PBU45" s="57"/>
      <c r="PBV45" s="57"/>
      <c r="PBW45" s="57"/>
      <c r="PBX45" s="57"/>
      <c r="PBY45" s="57"/>
      <c r="PBZ45" s="57"/>
      <c r="PCA45" s="57"/>
      <c r="PCB45" s="57"/>
      <c r="PCC45" s="57"/>
      <c r="PCD45" s="57"/>
      <c r="PCE45" s="57"/>
      <c r="PCF45" s="57"/>
      <c r="PCG45" s="57"/>
      <c r="PCH45" s="57"/>
      <c r="PCI45" s="57"/>
      <c r="PCJ45" s="57"/>
      <c r="PCK45" s="57"/>
      <c r="PCL45" s="57"/>
      <c r="PCM45" s="57"/>
      <c r="PCN45" s="57"/>
      <c r="PCO45" s="57"/>
      <c r="PCP45" s="57"/>
      <c r="PCQ45" s="57"/>
      <c r="PCR45" s="57"/>
      <c r="PCS45" s="57"/>
      <c r="PCT45" s="57"/>
      <c r="PCU45" s="57"/>
      <c r="PCV45" s="57"/>
      <c r="PCW45" s="57"/>
      <c r="PCX45" s="57"/>
      <c r="PCY45" s="57"/>
      <c r="PCZ45" s="57"/>
      <c r="PDA45" s="57"/>
      <c r="PDB45" s="57"/>
      <c r="PDC45" s="57"/>
      <c r="PDD45" s="57"/>
      <c r="PDE45" s="57"/>
      <c r="PDF45" s="57"/>
      <c r="PDG45" s="57"/>
      <c r="PDH45" s="57"/>
      <c r="PDI45" s="57"/>
      <c r="PDJ45" s="57"/>
      <c r="PDK45" s="57"/>
      <c r="PDL45" s="57"/>
      <c r="PDM45" s="57"/>
      <c r="PDN45" s="57"/>
      <c r="PDO45" s="57"/>
      <c r="PDP45" s="57"/>
      <c r="PDQ45" s="57"/>
      <c r="PDR45" s="57"/>
      <c r="PDS45" s="57"/>
      <c r="PDT45" s="57"/>
      <c r="PDU45" s="57"/>
      <c r="PDV45" s="57"/>
      <c r="PDW45" s="57"/>
      <c r="PDX45" s="57"/>
      <c r="PDY45" s="57"/>
      <c r="PDZ45" s="57"/>
      <c r="PEA45" s="57"/>
      <c r="PEB45" s="57"/>
      <c r="PEC45" s="57"/>
      <c r="PED45" s="57"/>
      <c r="PEE45" s="57"/>
      <c r="PEF45" s="57"/>
      <c r="PEG45" s="57"/>
      <c r="PEH45" s="57"/>
      <c r="PEI45" s="57"/>
      <c r="PEJ45" s="57"/>
      <c r="PEK45" s="57"/>
      <c r="PEL45" s="57"/>
      <c r="PEM45" s="57"/>
      <c r="PEN45" s="57"/>
      <c r="PEO45" s="57"/>
      <c r="PEP45" s="57"/>
      <c r="PEQ45" s="57"/>
      <c r="PER45" s="57"/>
      <c r="PES45" s="57"/>
      <c r="PET45" s="57"/>
      <c r="PEU45" s="57"/>
      <c r="PEV45" s="57"/>
      <c r="PEW45" s="57"/>
      <c r="PEX45" s="57"/>
      <c r="PEY45" s="57"/>
      <c r="PEZ45" s="57"/>
      <c r="PFA45" s="57"/>
      <c r="PFB45" s="57"/>
      <c r="PFC45" s="57"/>
      <c r="PFD45" s="57"/>
      <c r="PFE45" s="57"/>
      <c r="PFF45" s="57"/>
      <c r="PFG45" s="57"/>
      <c r="PFH45" s="57"/>
      <c r="PFI45" s="57"/>
      <c r="PFJ45" s="57"/>
      <c r="PFK45" s="57"/>
      <c r="PFL45" s="57"/>
      <c r="PFM45" s="57"/>
      <c r="PFN45" s="57"/>
      <c r="PFO45" s="57"/>
      <c r="PFP45" s="57"/>
      <c r="PFQ45" s="57"/>
      <c r="PFR45" s="57"/>
      <c r="PFS45" s="57"/>
      <c r="PFT45" s="57"/>
      <c r="PFU45" s="57"/>
      <c r="PFV45" s="57"/>
      <c r="PFW45" s="57"/>
      <c r="PFX45" s="57"/>
      <c r="PFY45" s="57"/>
      <c r="PFZ45" s="57"/>
      <c r="PGA45" s="57"/>
      <c r="PGB45" s="57"/>
      <c r="PGC45" s="57"/>
      <c r="PGD45" s="57"/>
      <c r="PGE45" s="57"/>
      <c r="PGF45" s="57"/>
      <c r="PGG45" s="57"/>
      <c r="PGH45" s="57"/>
      <c r="PGI45" s="57"/>
      <c r="PGJ45" s="57"/>
      <c r="PGK45" s="57"/>
      <c r="PGL45" s="57"/>
      <c r="PGM45" s="57"/>
      <c r="PGN45" s="57"/>
      <c r="PGO45" s="57"/>
      <c r="PGP45" s="57"/>
      <c r="PGQ45" s="57"/>
      <c r="PGR45" s="57"/>
      <c r="PGS45" s="57"/>
      <c r="PGT45" s="57"/>
      <c r="PGU45" s="57"/>
      <c r="PGV45" s="57"/>
      <c r="PGW45" s="57"/>
      <c r="PGX45" s="57"/>
      <c r="PGY45" s="57"/>
      <c r="PGZ45" s="57"/>
      <c r="PHA45" s="57"/>
      <c r="PHB45" s="57"/>
      <c r="PHC45" s="57"/>
      <c r="PHD45" s="57"/>
      <c r="PHE45" s="57"/>
      <c r="PHF45" s="57"/>
      <c r="PHG45" s="57"/>
      <c r="PHH45" s="57"/>
      <c r="PHI45" s="57"/>
      <c r="PHJ45" s="57"/>
      <c r="PHK45" s="57"/>
      <c r="PHL45" s="57"/>
      <c r="PHM45" s="57"/>
      <c r="PHN45" s="57"/>
      <c r="PHO45" s="57"/>
      <c r="PHP45" s="57"/>
      <c r="PHQ45" s="57"/>
      <c r="PHR45" s="57"/>
      <c r="PHS45" s="57"/>
      <c r="PHT45" s="57"/>
      <c r="PHU45" s="57"/>
      <c r="PHV45" s="57"/>
      <c r="PHW45" s="57"/>
      <c r="PHX45" s="57"/>
      <c r="PHY45" s="57"/>
      <c r="PHZ45" s="57"/>
      <c r="PIA45" s="57"/>
      <c r="PIB45" s="57"/>
      <c r="PIC45" s="57"/>
      <c r="PID45" s="57"/>
      <c r="PIE45" s="57"/>
      <c r="PIF45" s="57"/>
      <c r="PIG45" s="57"/>
      <c r="PIH45" s="57"/>
      <c r="PII45" s="57"/>
      <c r="PIJ45" s="57"/>
      <c r="PIK45" s="57"/>
      <c r="PIL45" s="57"/>
      <c r="PIM45" s="57"/>
      <c r="PIN45" s="57"/>
      <c r="PIO45" s="57"/>
      <c r="PIP45" s="57"/>
      <c r="PIQ45" s="57"/>
      <c r="PIR45" s="57"/>
      <c r="PIS45" s="57"/>
      <c r="PIT45" s="57"/>
      <c r="PIU45" s="57"/>
      <c r="PIV45" s="57"/>
      <c r="PIW45" s="57"/>
      <c r="PIX45" s="57"/>
      <c r="PIY45" s="57"/>
      <c r="PIZ45" s="57"/>
      <c r="PJA45" s="57"/>
      <c r="PJB45" s="57"/>
      <c r="PJC45" s="57"/>
      <c r="PJD45" s="57"/>
      <c r="PJE45" s="57"/>
      <c r="PJF45" s="57"/>
      <c r="PJG45" s="57"/>
      <c r="PJH45" s="57"/>
      <c r="PJI45" s="57"/>
      <c r="PJJ45" s="57"/>
      <c r="PJK45" s="57"/>
      <c r="PJL45" s="57"/>
      <c r="PJM45" s="57"/>
      <c r="PJN45" s="57"/>
      <c r="PJO45" s="57"/>
      <c r="PJP45" s="57"/>
      <c r="PJQ45" s="57"/>
      <c r="PJR45" s="57"/>
      <c r="PJS45" s="57"/>
      <c r="PJT45" s="57"/>
      <c r="PJU45" s="57"/>
      <c r="PJV45" s="57"/>
      <c r="PJW45" s="57"/>
      <c r="PJX45" s="57"/>
      <c r="PJY45" s="57"/>
      <c r="PJZ45" s="57"/>
      <c r="PKA45" s="57"/>
      <c r="PKB45" s="57"/>
      <c r="PKC45" s="57"/>
      <c r="PKD45" s="57"/>
      <c r="PKE45" s="57"/>
      <c r="PKF45" s="57"/>
      <c r="PKG45" s="57"/>
      <c r="PKH45" s="57"/>
      <c r="PKI45" s="57"/>
      <c r="PKJ45" s="57"/>
      <c r="PKK45" s="57"/>
      <c r="PKL45" s="57"/>
      <c r="PKM45" s="57"/>
      <c r="PKN45" s="57"/>
      <c r="PKO45" s="57"/>
      <c r="PKP45" s="57"/>
      <c r="PKQ45" s="57"/>
      <c r="PKR45" s="57"/>
      <c r="PKS45" s="57"/>
      <c r="PKT45" s="57"/>
      <c r="PKU45" s="57"/>
      <c r="PKV45" s="57"/>
      <c r="PKW45" s="57"/>
      <c r="PKX45" s="57"/>
      <c r="PKY45" s="57"/>
      <c r="PKZ45" s="57"/>
      <c r="PLA45" s="57"/>
      <c r="PLB45" s="57"/>
      <c r="PLC45" s="57"/>
      <c r="PLD45" s="57"/>
      <c r="PLE45" s="57"/>
      <c r="PLF45" s="57"/>
      <c r="PLG45" s="57"/>
      <c r="PLH45" s="57"/>
      <c r="PLI45" s="57"/>
      <c r="PLJ45" s="57"/>
      <c r="PLK45" s="57"/>
      <c r="PLL45" s="57"/>
      <c r="PLM45" s="57"/>
      <c r="PLN45" s="57"/>
      <c r="PLO45" s="57"/>
      <c r="PLP45" s="57"/>
      <c r="PLQ45" s="57"/>
      <c r="PLR45" s="57"/>
      <c r="PLS45" s="57"/>
      <c r="PLT45" s="57"/>
      <c r="PLU45" s="57"/>
      <c r="PLV45" s="57"/>
      <c r="PLW45" s="57"/>
      <c r="PLX45" s="57"/>
      <c r="PLY45" s="57"/>
      <c r="PLZ45" s="57"/>
      <c r="PMA45" s="57"/>
      <c r="PMB45" s="57"/>
      <c r="PMC45" s="57"/>
      <c r="PMD45" s="57"/>
      <c r="PME45" s="57"/>
      <c r="PMF45" s="57"/>
      <c r="PMG45" s="57"/>
      <c r="PMH45" s="57"/>
      <c r="PMI45" s="57"/>
      <c r="PMJ45" s="57"/>
      <c r="PMK45" s="57"/>
      <c r="PML45" s="57"/>
      <c r="PMM45" s="57"/>
      <c r="PMN45" s="57"/>
      <c r="PMO45" s="57"/>
      <c r="PMP45" s="57"/>
      <c r="PMQ45" s="57"/>
      <c r="PMR45" s="57"/>
      <c r="PMS45" s="57"/>
      <c r="PMT45" s="57"/>
      <c r="PMU45" s="57"/>
      <c r="PMV45" s="57"/>
      <c r="PMW45" s="57"/>
      <c r="PMX45" s="57"/>
      <c r="PMY45" s="57"/>
      <c r="PMZ45" s="57"/>
      <c r="PNA45" s="57"/>
      <c r="PNB45" s="57"/>
      <c r="PNC45" s="57"/>
      <c r="PND45" s="57"/>
      <c r="PNE45" s="57"/>
      <c r="PNF45" s="57"/>
      <c r="PNG45" s="57"/>
      <c r="PNH45" s="57"/>
      <c r="PNI45" s="57"/>
      <c r="PNJ45" s="57"/>
      <c r="PNK45" s="57"/>
      <c r="PNL45" s="57"/>
      <c r="PNM45" s="57"/>
      <c r="PNN45" s="57"/>
      <c r="PNO45" s="57"/>
      <c r="PNP45" s="57"/>
      <c r="PNQ45" s="57"/>
      <c r="PNR45" s="57"/>
      <c r="PNS45" s="57"/>
      <c r="PNT45" s="57"/>
      <c r="PNU45" s="57"/>
      <c r="PNV45" s="57"/>
      <c r="PNW45" s="57"/>
      <c r="PNX45" s="57"/>
      <c r="PNY45" s="57"/>
      <c r="PNZ45" s="57"/>
      <c r="POA45" s="57"/>
      <c r="POB45" s="57"/>
      <c r="POC45" s="57"/>
      <c r="POD45" s="57"/>
      <c r="POE45" s="57"/>
      <c r="POF45" s="57"/>
      <c r="POG45" s="57"/>
      <c r="POH45" s="57"/>
      <c r="POI45" s="57"/>
      <c r="POJ45" s="57"/>
      <c r="POK45" s="57"/>
      <c r="POL45" s="57"/>
      <c r="POM45" s="57"/>
      <c r="PON45" s="57"/>
      <c r="POO45" s="57"/>
      <c r="POP45" s="57"/>
      <c r="POQ45" s="57"/>
      <c r="POR45" s="57"/>
      <c r="POS45" s="57"/>
      <c r="POT45" s="57"/>
      <c r="POU45" s="57"/>
      <c r="POV45" s="57"/>
      <c r="POW45" s="57"/>
      <c r="POX45" s="57"/>
      <c r="POY45" s="57"/>
      <c r="POZ45" s="57"/>
      <c r="PPA45" s="57"/>
      <c r="PPB45" s="57"/>
      <c r="PPC45" s="57"/>
      <c r="PPD45" s="57"/>
      <c r="PPE45" s="57"/>
      <c r="PPF45" s="57"/>
      <c r="PPG45" s="57"/>
      <c r="PPH45" s="57"/>
      <c r="PPI45" s="57"/>
      <c r="PPJ45" s="57"/>
      <c r="PPK45" s="57"/>
      <c r="PPL45" s="57"/>
      <c r="PPM45" s="57"/>
      <c r="PPN45" s="57"/>
      <c r="PPO45" s="57"/>
      <c r="PPP45" s="57"/>
      <c r="PPQ45" s="57"/>
      <c r="PPR45" s="57"/>
      <c r="PPS45" s="57"/>
      <c r="PPT45" s="57"/>
      <c r="PPU45" s="57"/>
      <c r="PPV45" s="57"/>
      <c r="PPW45" s="57"/>
      <c r="PPX45" s="57"/>
      <c r="PPY45" s="57"/>
      <c r="PPZ45" s="57"/>
      <c r="PQA45" s="57"/>
      <c r="PQB45" s="57"/>
      <c r="PQC45" s="57"/>
      <c r="PQD45" s="57"/>
      <c r="PQE45" s="57"/>
      <c r="PQF45" s="57"/>
      <c r="PQG45" s="57"/>
      <c r="PQH45" s="57"/>
      <c r="PQI45" s="57"/>
      <c r="PQJ45" s="57"/>
      <c r="PQK45" s="57"/>
      <c r="PQL45" s="57"/>
      <c r="PQM45" s="57"/>
      <c r="PQN45" s="57"/>
      <c r="PQO45" s="57"/>
      <c r="PQP45" s="57"/>
      <c r="PQQ45" s="57"/>
      <c r="PQR45" s="57"/>
      <c r="PQS45" s="57"/>
      <c r="PQT45" s="57"/>
      <c r="PQU45" s="57"/>
      <c r="PQV45" s="57"/>
      <c r="PQW45" s="57"/>
      <c r="PQX45" s="57"/>
      <c r="PQY45" s="57"/>
      <c r="PQZ45" s="57"/>
      <c r="PRA45" s="57"/>
      <c r="PRB45" s="57"/>
      <c r="PRC45" s="57"/>
      <c r="PRD45" s="57"/>
      <c r="PRE45" s="57"/>
      <c r="PRF45" s="57"/>
      <c r="PRG45" s="57"/>
      <c r="PRH45" s="57"/>
      <c r="PRI45" s="57"/>
      <c r="PRJ45" s="57"/>
      <c r="PRK45" s="57"/>
      <c r="PRL45" s="57"/>
      <c r="PRM45" s="57"/>
      <c r="PRN45" s="57"/>
      <c r="PRO45" s="57"/>
      <c r="PRP45" s="57"/>
      <c r="PRQ45" s="57"/>
      <c r="PRR45" s="57"/>
      <c r="PRS45" s="57"/>
      <c r="PRT45" s="57"/>
      <c r="PRU45" s="57"/>
      <c r="PRV45" s="57"/>
      <c r="PRW45" s="57"/>
      <c r="PRX45" s="57"/>
      <c r="PRY45" s="57"/>
      <c r="PRZ45" s="57"/>
      <c r="PSA45" s="57"/>
      <c r="PSB45" s="57"/>
      <c r="PSC45" s="57"/>
      <c r="PSD45" s="57"/>
      <c r="PSE45" s="57"/>
      <c r="PSF45" s="57"/>
      <c r="PSG45" s="57"/>
      <c r="PSH45" s="57"/>
      <c r="PSI45" s="57"/>
      <c r="PSJ45" s="57"/>
      <c r="PSK45" s="57"/>
      <c r="PSL45" s="57"/>
      <c r="PSM45" s="57"/>
      <c r="PSN45" s="57"/>
      <c r="PSO45" s="57"/>
      <c r="PSP45" s="57"/>
      <c r="PSQ45" s="57"/>
      <c r="PSR45" s="57"/>
      <c r="PSS45" s="57"/>
      <c r="PST45" s="57"/>
      <c r="PSU45" s="57"/>
      <c r="PSV45" s="57"/>
      <c r="PSW45" s="57"/>
      <c r="PSX45" s="57"/>
      <c r="PSY45" s="57"/>
      <c r="PSZ45" s="57"/>
      <c r="PTA45" s="57"/>
      <c r="PTB45" s="57"/>
      <c r="PTC45" s="57"/>
      <c r="PTD45" s="57"/>
      <c r="PTE45" s="57"/>
      <c r="PTF45" s="57"/>
      <c r="PTG45" s="57"/>
      <c r="PTH45" s="57"/>
      <c r="PTI45" s="57"/>
      <c r="PTJ45" s="57"/>
      <c r="PTK45" s="57"/>
      <c r="PTL45" s="57"/>
      <c r="PTM45" s="57"/>
      <c r="PTN45" s="57"/>
      <c r="PTO45" s="57"/>
      <c r="PTP45" s="57"/>
      <c r="PTQ45" s="57"/>
      <c r="PTR45" s="57"/>
      <c r="PTS45" s="57"/>
      <c r="PTT45" s="57"/>
      <c r="PTU45" s="57"/>
      <c r="PTV45" s="57"/>
      <c r="PTW45" s="57"/>
      <c r="PTX45" s="57"/>
      <c r="PTY45" s="57"/>
      <c r="PTZ45" s="57"/>
      <c r="PUA45" s="57"/>
      <c r="PUB45" s="57"/>
      <c r="PUC45" s="57"/>
      <c r="PUD45" s="57"/>
      <c r="PUE45" s="57"/>
      <c r="PUF45" s="57"/>
      <c r="PUG45" s="57"/>
      <c r="PUH45" s="57"/>
      <c r="PUI45" s="57"/>
      <c r="PUJ45" s="57"/>
      <c r="PUK45" s="57"/>
      <c r="PUL45" s="57"/>
      <c r="PUM45" s="57"/>
      <c r="PUN45" s="57"/>
      <c r="PUO45" s="57"/>
      <c r="PUP45" s="57"/>
      <c r="PUQ45" s="57"/>
      <c r="PUR45" s="57"/>
      <c r="PUS45" s="57"/>
      <c r="PUT45" s="57"/>
      <c r="PUU45" s="57"/>
      <c r="PUV45" s="57"/>
      <c r="PUW45" s="57"/>
      <c r="PUX45" s="57"/>
      <c r="PUY45" s="57"/>
      <c r="PUZ45" s="57"/>
      <c r="PVA45" s="57"/>
      <c r="PVB45" s="57"/>
      <c r="PVC45" s="57"/>
      <c r="PVD45" s="57"/>
      <c r="PVE45" s="57"/>
      <c r="PVF45" s="57"/>
      <c r="PVG45" s="57"/>
      <c r="PVH45" s="57"/>
      <c r="PVI45" s="57"/>
      <c r="PVJ45" s="57"/>
      <c r="PVK45" s="57"/>
      <c r="PVL45" s="57"/>
      <c r="PVM45" s="57"/>
      <c r="PVN45" s="57"/>
      <c r="PVO45" s="57"/>
      <c r="PVP45" s="57"/>
      <c r="PVQ45" s="57"/>
      <c r="PVR45" s="57"/>
      <c r="PVS45" s="57"/>
      <c r="PVT45" s="57"/>
      <c r="PVU45" s="57"/>
      <c r="PVV45" s="57"/>
      <c r="PVW45" s="57"/>
      <c r="PVX45" s="57"/>
      <c r="PVY45" s="57"/>
      <c r="PVZ45" s="57"/>
      <c r="PWA45" s="57"/>
      <c r="PWB45" s="57"/>
      <c r="PWC45" s="57"/>
      <c r="PWD45" s="57"/>
      <c r="PWE45" s="57"/>
      <c r="PWF45" s="57"/>
      <c r="PWG45" s="57"/>
      <c r="PWH45" s="57"/>
      <c r="PWI45" s="57"/>
      <c r="PWJ45" s="57"/>
      <c r="PWK45" s="57"/>
      <c r="PWL45" s="57"/>
      <c r="PWM45" s="57"/>
      <c r="PWN45" s="57"/>
      <c r="PWO45" s="57"/>
      <c r="PWP45" s="57"/>
      <c r="PWQ45" s="57"/>
      <c r="PWR45" s="57"/>
      <c r="PWS45" s="57"/>
      <c r="PWT45" s="57"/>
      <c r="PWU45" s="57"/>
      <c r="PWV45" s="57"/>
      <c r="PWW45" s="57"/>
      <c r="PWX45" s="57"/>
      <c r="PWY45" s="57"/>
      <c r="PWZ45" s="57"/>
      <c r="PXA45" s="57"/>
      <c r="PXB45" s="57"/>
      <c r="PXC45" s="57"/>
      <c r="PXD45" s="57"/>
      <c r="PXE45" s="57"/>
      <c r="PXF45" s="57"/>
      <c r="PXG45" s="57"/>
      <c r="PXH45" s="57"/>
      <c r="PXI45" s="57"/>
      <c r="PXJ45" s="57"/>
      <c r="PXK45" s="57"/>
      <c r="PXL45" s="57"/>
      <c r="PXM45" s="57"/>
      <c r="PXN45" s="57"/>
      <c r="PXO45" s="57"/>
      <c r="PXP45" s="57"/>
      <c r="PXQ45" s="57"/>
      <c r="PXR45" s="57"/>
      <c r="PXS45" s="57"/>
      <c r="PXT45" s="57"/>
      <c r="PXU45" s="57"/>
      <c r="PXV45" s="57"/>
      <c r="PXW45" s="57"/>
      <c r="PXX45" s="57"/>
      <c r="PXY45" s="57"/>
      <c r="PXZ45" s="57"/>
      <c r="PYA45" s="57"/>
      <c r="PYB45" s="57"/>
      <c r="PYC45" s="57"/>
      <c r="PYD45" s="57"/>
      <c r="PYE45" s="57"/>
      <c r="PYF45" s="57"/>
      <c r="PYG45" s="57"/>
      <c r="PYH45" s="57"/>
      <c r="PYI45" s="57"/>
      <c r="PYJ45" s="57"/>
      <c r="PYK45" s="57"/>
      <c r="PYL45" s="57"/>
      <c r="PYM45" s="57"/>
      <c r="PYN45" s="57"/>
      <c r="PYO45" s="57"/>
      <c r="PYP45" s="57"/>
      <c r="PYQ45" s="57"/>
      <c r="PYR45" s="57"/>
      <c r="PYS45" s="57"/>
      <c r="PYT45" s="57"/>
      <c r="PYU45" s="57"/>
      <c r="PYV45" s="57"/>
      <c r="PYW45" s="57"/>
      <c r="PYX45" s="57"/>
      <c r="PYY45" s="57"/>
      <c r="PYZ45" s="57"/>
      <c r="PZA45" s="57"/>
      <c r="PZB45" s="57"/>
      <c r="PZC45" s="57"/>
      <c r="PZD45" s="57"/>
      <c r="PZE45" s="57"/>
      <c r="PZF45" s="57"/>
      <c r="PZG45" s="57"/>
      <c r="PZH45" s="57"/>
      <c r="PZI45" s="57"/>
      <c r="PZJ45" s="57"/>
      <c r="PZK45" s="57"/>
      <c r="PZL45" s="57"/>
      <c r="PZM45" s="57"/>
      <c r="PZN45" s="57"/>
      <c r="PZO45" s="57"/>
      <c r="PZP45" s="57"/>
      <c r="PZQ45" s="57"/>
      <c r="PZR45" s="57"/>
      <c r="PZS45" s="57"/>
      <c r="PZT45" s="57"/>
      <c r="PZU45" s="57"/>
      <c r="PZV45" s="57"/>
      <c r="PZW45" s="57"/>
      <c r="PZX45" s="57"/>
      <c r="PZY45" s="57"/>
      <c r="PZZ45" s="57"/>
      <c r="QAA45" s="57"/>
      <c r="QAB45" s="57"/>
      <c r="QAC45" s="57"/>
      <c r="QAD45" s="57"/>
      <c r="QAE45" s="57"/>
      <c r="QAF45" s="57"/>
      <c r="QAG45" s="57"/>
      <c r="QAH45" s="57"/>
      <c r="QAI45" s="57"/>
      <c r="QAJ45" s="57"/>
      <c r="QAK45" s="57"/>
      <c r="QAL45" s="57"/>
      <c r="QAM45" s="57"/>
      <c r="QAN45" s="57"/>
      <c r="QAO45" s="57"/>
      <c r="QAP45" s="57"/>
      <c r="QAQ45" s="57"/>
      <c r="QAR45" s="57"/>
      <c r="QAS45" s="57"/>
      <c r="QAT45" s="57"/>
      <c r="QAU45" s="57"/>
      <c r="QAV45" s="57"/>
      <c r="QAW45" s="57"/>
      <c r="QAX45" s="57"/>
      <c r="QAY45" s="57"/>
      <c r="QAZ45" s="57"/>
      <c r="QBA45" s="57"/>
      <c r="QBB45" s="57"/>
      <c r="QBC45" s="57"/>
      <c r="QBD45" s="57"/>
      <c r="QBE45" s="57"/>
      <c r="QBF45" s="57"/>
      <c r="QBG45" s="57"/>
      <c r="QBH45" s="57"/>
      <c r="QBI45" s="57"/>
      <c r="QBJ45" s="57"/>
      <c r="QBK45" s="57"/>
      <c r="QBL45" s="57"/>
      <c r="QBM45" s="57"/>
      <c r="QBN45" s="57"/>
      <c r="QBO45" s="57"/>
      <c r="QBP45" s="57"/>
      <c r="QBQ45" s="57"/>
      <c r="QBR45" s="57"/>
      <c r="QBS45" s="57"/>
      <c r="QBT45" s="57"/>
      <c r="QBU45" s="57"/>
      <c r="QBV45" s="57"/>
      <c r="QBW45" s="57"/>
      <c r="QBX45" s="57"/>
      <c r="QBY45" s="57"/>
      <c r="QBZ45" s="57"/>
      <c r="QCA45" s="57"/>
      <c r="QCB45" s="57"/>
      <c r="QCC45" s="57"/>
      <c r="QCD45" s="57"/>
      <c r="QCE45" s="57"/>
      <c r="QCF45" s="57"/>
      <c r="QCG45" s="57"/>
      <c r="QCH45" s="57"/>
      <c r="QCI45" s="57"/>
      <c r="QCJ45" s="57"/>
      <c r="QCK45" s="57"/>
      <c r="QCL45" s="57"/>
      <c r="QCM45" s="57"/>
      <c r="QCN45" s="57"/>
      <c r="QCO45" s="57"/>
      <c r="QCP45" s="57"/>
      <c r="QCQ45" s="57"/>
      <c r="QCR45" s="57"/>
      <c r="QCS45" s="57"/>
      <c r="QCT45" s="57"/>
      <c r="QCU45" s="57"/>
      <c r="QCV45" s="57"/>
      <c r="QCW45" s="57"/>
      <c r="QCX45" s="57"/>
      <c r="QCY45" s="57"/>
      <c r="QCZ45" s="57"/>
      <c r="QDA45" s="57"/>
      <c r="QDB45" s="57"/>
      <c r="QDC45" s="57"/>
      <c r="QDD45" s="57"/>
      <c r="QDE45" s="57"/>
      <c r="QDF45" s="57"/>
      <c r="QDG45" s="57"/>
      <c r="QDH45" s="57"/>
      <c r="QDI45" s="57"/>
      <c r="QDJ45" s="57"/>
      <c r="QDK45" s="57"/>
      <c r="QDL45" s="57"/>
      <c r="QDM45" s="57"/>
      <c r="QDN45" s="57"/>
      <c r="QDO45" s="57"/>
      <c r="QDP45" s="57"/>
      <c r="QDQ45" s="57"/>
      <c r="QDR45" s="57"/>
      <c r="QDS45" s="57"/>
      <c r="QDT45" s="57"/>
      <c r="QDU45" s="57"/>
      <c r="QDV45" s="57"/>
      <c r="QDW45" s="57"/>
      <c r="QDX45" s="57"/>
      <c r="QDY45" s="57"/>
      <c r="QDZ45" s="57"/>
      <c r="QEA45" s="57"/>
      <c r="QEB45" s="57"/>
      <c r="QEC45" s="57"/>
      <c r="QED45" s="57"/>
      <c r="QEE45" s="57"/>
      <c r="QEF45" s="57"/>
      <c r="QEG45" s="57"/>
      <c r="QEH45" s="57"/>
      <c r="QEI45" s="57"/>
      <c r="QEJ45" s="57"/>
      <c r="QEK45" s="57"/>
      <c r="QEL45" s="57"/>
      <c r="QEM45" s="57"/>
      <c r="QEN45" s="57"/>
      <c r="QEO45" s="57"/>
      <c r="QEP45" s="57"/>
      <c r="QEQ45" s="57"/>
      <c r="QER45" s="57"/>
      <c r="QES45" s="57"/>
      <c r="QET45" s="57"/>
      <c r="QEU45" s="57"/>
      <c r="QEV45" s="57"/>
      <c r="QEW45" s="57"/>
      <c r="QEX45" s="57"/>
      <c r="QEY45" s="57"/>
      <c r="QEZ45" s="57"/>
      <c r="QFA45" s="57"/>
      <c r="QFB45" s="57"/>
      <c r="QFC45" s="57"/>
      <c r="QFD45" s="57"/>
      <c r="QFE45" s="57"/>
      <c r="QFF45" s="57"/>
      <c r="QFG45" s="57"/>
      <c r="QFH45" s="57"/>
      <c r="QFI45" s="57"/>
      <c r="QFJ45" s="57"/>
      <c r="QFK45" s="57"/>
      <c r="QFL45" s="57"/>
      <c r="QFM45" s="57"/>
      <c r="QFN45" s="57"/>
      <c r="QFO45" s="57"/>
      <c r="QFP45" s="57"/>
      <c r="QFQ45" s="57"/>
      <c r="QFR45" s="57"/>
      <c r="QFS45" s="57"/>
      <c r="QFT45" s="57"/>
      <c r="QFU45" s="57"/>
      <c r="QFV45" s="57"/>
      <c r="QFW45" s="57"/>
      <c r="QFX45" s="57"/>
      <c r="QFY45" s="57"/>
      <c r="QFZ45" s="57"/>
      <c r="QGA45" s="57"/>
      <c r="QGB45" s="57"/>
      <c r="QGC45" s="57"/>
      <c r="QGD45" s="57"/>
      <c r="QGE45" s="57"/>
      <c r="QGF45" s="57"/>
      <c r="QGG45" s="57"/>
      <c r="QGH45" s="57"/>
      <c r="QGI45" s="57"/>
      <c r="QGJ45" s="57"/>
      <c r="QGK45" s="57"/>
      <c r="QGL45" s="57"/>
      <c r="QGM45" s="57"/>
      <c r="QGN45" s="57"/>
      <c r="QGO45" s="57"/>
      <c r="QGP45" s="57"/>
      <c r="QGQ45" s="57"/>
      <c r="QGR45" s="57"/>
      <c r="QGS45" s="57"/>
      <c r="QGT45" s="57"/>
      <c r="QGU45" s="57"/>
      <c r="QGV45" s="57"/>
      <c r="QGW45" s="57"/>
      <c r="QGX45" s="57"/>
      <c r="QGY45" s="57"/>
      <c r="QGZ45" s="57"/>
      <c r="QHA45" s="57"/>
      <c r="QHB45" s="57"/>
      <c r="QHC45" s="57"/>
      <c r="QHD45" s="57"/>
      <c r="QHE45" s="57"/>
      <c r="QHF45" s="57"/>
      <c r="QHG45" s="57"/>
      <c r="QHH45" s="57"/>
      <c r="QHI45" s="57"/>
      <c r="QHJ45" s="57"/>
      <c r="QHK45" s="57"/>
      <c r="QHL45" s="57"/>
      <c r="QHM45" s="57"/>
      <c r="QHN45" s="57"/>
      <c r="QHO45" s="57"/>
      <c r="QHP45" s="57"/>
      <c r="QHQ45" s="57"/>
      <c r="QHR45" s="57"/>
      <c r="QHS45" s="57"/>
      <c r="QHT45" s="57"/>
      <c r="QHU45" s="57"/>
      <c r="QHV45" s="57"/>
      <c r="QHW45" s="57"/>
      <c r="QHX45" s="57"/>
      <c r="QHY45" s="57"/>
      <c r="QHZ45" s="57"/>
      <c r="QIA45" s="57"/>
      <c r="QIB45" s="57"/>
      <c r="QIC45" s="57"/>
      <c r="QID45" s="57"/>
      <c r="QIE45" s="57"/>
      <c r="QIF45" s="57"/>
      <c r="QIG45" s="57"/>
      <c r="QIH45" s="57"/>
      <c r="QII45" s="57"/>
      <c r="QIJ45" s="57"/>
      <c r="QIK45" s="57"/>
      <c r="QIL45" s="57"/>
      <c r="QIM45" s="57"/>
      <c r="QIN45" s="57"/>
      <c r="QIO45" s="57"/>
      <c r="QIP45" s="57"/>
      <c r="QIQ45" s="57"/>
      <c r="QIR45" s="57"/>
      <c r="QIS45" s="57"/>
      <c r="QIT45" s="57"/>
      <c r="QIU45" s="57"/>
      <c r="QIV45" s="57"/>
      <c r="QIW45" s="57"/>
      <c r="QIX45" s="57"/>
      <c r="QIY45" s="57"/>
      <c r="QIZ45" s="57"/>
      <c r="QJA45" s="57"/>
      <c r="QJB45" s="57"/>
      <c r="QJC45" s="57"/>
      <c r="QJD45" s="57"/>
      <c r="QJE45" s="57"/>
      <c r="QJF45" s="57"/>
      <c r="QJG45" s="57"/>
      <c r="QJH45" s="57"/>
      <c r="QJI45" s="57"/>
      <c r="QJJ45" s="57"/>
      <c r="QJK45" s="57"/>
      <c r="QJL45" s="57"/>
      <c r="QJM45" s="57"/>
      <c r="QJN45" s="57"/>
      <c r="QJO45" s="57"/>
      <c r="QJP45" s="57"/>
      <c r="QJQ45" s="57"/>
      <c r="QJR45" s="57"/>
      <c r="QJS45" s="57"/>
      <c r="QJT45" s="57"/>
      <c r="QJU45" s="57"/>
      <c r="QJV45" s="57"/>
      <c r="QJW45" s="57"/>
      <c r="QJX45" s="57"/>
      <c r="QJY45" s="57"/>
      <c r="QJZ45" s="57"/>
      <c r="QKA45" s="57"/>
      <c r="QKB45" s="57"/>
      <c r="QKC45" s="57"/>
      <c r="QKD45" s="57"/>
      <c r="QKE45" s="57"/>
      <c r="QKF45" s="57"/>
      <c r="QKG45" s="57"/>
      <c r="QKH45" s="57"/>
      <c r="QKI45" s="57"/>
      <c r="QKJ45" s="57"/>
      <c r="QKK45" s="57"/>
      <c r="QKL45" s="57"/>
      <c r="QKM45" s="57"/>
      <c r="QKN45" s="57"/>
      <c r="QKO45" s="57"/>
      <c r="QKP45" s="57"/>
      <c r="QKQ45" s="57"/>
      <c r="QKR45" s="57"/>
      <c r="QKS45" s="57"/>
      <c r="QKT45" s="57"/>
      <c r="QKU45" s="57"/>
      <c r="QKV45" s="57"/>
      <c r="QKW45" s="57"/>
      <c r="QKX45" s="57"/>
      <c r="QKY45" s="57"/>
      <c r="QKZ45" s="57"/>
      <c r="QLA45" s="57"/>
      <c r="QLB45" s="57"/>
      <c r="QLC45" s="57"/>
      <c r="QLD45" s="57"/>
      <c r="QLE45" s="57"/>
      <c r="QLF45" s="57"/>
      <c r="QLG45" s="57"/>
      <c r="QLH45" s="57"/>
      <c r="QLI45" s="57"/>
      <c r="QLJ45" s="57"/>
      <c r="QLK45" s="57"/>
      <c r="QLL45" s="57"/>
      <c r="QLM45" s="57"/>
      <c r="QLN45" s="57"/>
      <c r="QLO45" s="57"/>
      <c r="QLP45" s="57"/>
      <c r="QLQ45" s="57"/>
      <c r="QLR45" s="57"/>
      <c r="QLS45" s="57"/>
      <c r="QLT45" s="57"/>
      <c r="QLU45" s="57"/>
      <c r="QLV45" s="57"/>
      <c r="QLW45" s="57"/>
      <c r="QLX45" s="57"/>
      <c r="QLY45" s="57"/>
      <c r="QLZ45" s="57"/>
      <c r="QMA45" s="57"/>
      <c r="QMB45" s="57"/>
      <c r="QMC45" s="57"/>
      <c r="QMD45" s="57"/>
      <c r="QME45" s="57"/>
      <c r="QMF45" s="57"/>
      <c r="QMG45" s="57"/>
      <c r="QMH45" s="57"/>
      <c r="QMI45" s="57"/>
      <c r="QMJ45" s="57"/>
      <c r="QMK45" s="57"/>
      <c r="QML45" s="57"/>
      <c r="QMM45" s="57"/>
      <c r="QMN45" s="57"/>
      <c r="QMO45" s="57"/>
      <c r="QMP45" s="57"/>
      <c r="QMQ45" s="57"/>
      <c r="QMR45" s="57"/>
      <c r="QMS45" s="57"/>
      <c r="QMT45" s="57"/>
      <c r="QMU45" s="57"/>
      <c r="QMV45" s="57"/>
      <c r="QMW45" s="57"/>
      <c r="QMX45" s="57"/>
      <c r="QMY45" s="57"/>
      <c r="QMZ45" s="57"/>
      <c r="QNA45" s="57"/>
      <c r="QNB45" s="57"/>
      <c r="QNC45" s="57"/>
      <c r="QND45" s="57"/>
      <c r="QNE45" s="57"/>
      <c r="QNF45" s="57"/>
      <c r="QNG45" s="57"/>
      <c r="QNH45" s="57"/>
      <c r="QNI45" s="57"/>
      <c r="QNJ45" s="57"/>
      <c r="QNK45" s="57"/>
      <c r="QNL45" s="57"/>
      <c r="QNM45" s="57"/>
      <c r="QNN45" s="57"/>
      <c r="QNO45" s="57"/>
      <c r="QNP45" s="57"/>
      <c r="QNQ45" s="57"/>
      <c r="QNR45" s="57"/>
      <c r="QNS45" s="57"/>
      <c r="QNT45" s="57"/>
      <c r="QNU45" s="57"/>
      <c r="QNV45" s="57"/>
      <c r="QNW45" s="57"/>
      <c r="QNX45" s="57"/>
      <c r="QNY45" s="57"/>
      <c r="QNZ45" s="57"/>
      <c r="QOA45" s="57"/>
      <c r="QOB45" s="57"/>
      <c r="QOC45" s="57"/>
      <c r="QOD45" s="57"/>
      <c r="QOE45" s="57"/>
      <c r="QOF45" s="57"/>
      <c r="QOG45" s="57"/>
      <c r="QOH45" s="57"/>
      <c r="QOI45" s="57"/>
      <c r="QOJ45" s="57"/>
      <c r="QOK45" s="57"/>
      <c r="QOL45" s="57"/>
      <c r="QOM45" s="57"/>
      <c r="QON45" s="57"/>
      <c r="QOO45" s="57"/>
      <c r="QOP45" s="57"/>
      <c r="QOQ45" s="57"/>
      <c r="QOR45" s="57"/>
      <c r="QOS45" s="57"/>
      <c r="QOT45" s="57"/>
      <c r="QOU45" s="57"/>
      <c r="QOV45" s="57"/>
      <c r="QOW45" s="57"/>
      <c r="QOX45" s="57"/>
      <c r="QOY45" s="57"/>
      <c r="QOZ45" s="57"/>
      <c r="QPA45" s="57"/>
      <c r="QPB45" s="57"/>
      <c r="QPC45" s="57"/>
      <c r="QPD45" s="57"/>
      <c r="QPE45" s="57"/>
      <c r="QPF45" s="57"/>
      <c r="QPG45" s="57"/>
      <c r="QPH45" s="57"/>
      <c r="QPI45" s="57"/>
      <c r="QPJ45" s="57"/>
      <c r="QPK45" s="57"/>
      <c r="QPL45" s="57"/>
      <c r="QPM45" s="57"/>
      <c r="QPN45" s="57"/>
      <c r="QPO45" s="57"/>
      <c r="QPP45" s="57"/>
      <c r="QPQ45" s="57"/>
      <c r="QPR45" s="57"/>
      <c r="QPS45" s="57"/>
      <c r="QPT45" s="57"/>
      <c r="QPU45" s="57"/>
      <c r="QPV45" s="57"/>
      <c r="QPW45" s="57"/>
      <c r="QPX45" s="57"/>
      <c r="QPY45" s="57"/>
      <c r="QPZ45" s="57"/>
      <c r="QQA45" s="57"/>
      <c r="QQB45" s="57"/>
      <c r="QQC45" s="57"/>
      <c r="QQD45" s="57"/>
      <c r="QQE45" s="57"/>
      <c r="QQF45" s="57"/>
      <c r="QQG45" s="57"/>
      <c r="QQH45" s="57"/>
      <c r="QQI45" s="57"/>
      <c r="QQJ45" s="57"/>
      <c r="QQK45" s="57"/>
      <c r="QQL45" s="57"/>
      <c r="QQM45" s="57"/>
      <c r="QQN45" s="57"/>
      <c r="QQO45" s="57"/>
      <c r="QQP45" s="57"/>
      <c r="QQQ45" s="57"/>
      <c r="QQR45" s="57"/>
      <c r="QQS45" s="57"/>
      <c r="QQT45" s="57"/>
      <c r="QQU45" s="57"/>
      <c r="QQV45" s="57"/>
      <c r="QQW45" s="57"/>
      <c r="QQX45" s="57"/>
      <c r="QQY45" s="57"/>
      <c r="QQZ45" s="57"/>
      <c r="QRA45" s="57"/>
      <c r="QRB45" s="57"/>
      <c r="QRC45" s="57"/>
      <c r="QRD45" s="57"/>
      <c r="QRE45" s="57"/>
      <c r="QRF45" s="57"/>
      <c r="QRG45" s="57"/>
      <c r="QRH45" s="57"/>
      <c r="QRI45" s="57"/>
      <c r="QRJ45" s="57"/>
      <c r="QRK45" s="57"/>
      <c r="QRL45" s="57"/>
      <c r="QRM45" s="57"/>
      <c r="QRN45" s="57"/>
      <c r="QRO45" s="57"/>
      <c r="QRP45" s="57"/>
      <c r="QRQ45" s="57"/>
      <c r="QRR45" s="57"/>
      <c r="QRS45" s="57"/>
      <c r="QRT45" s="57"/>
      <c r="QRU45" s="57"/>
      <c r="QRV45" s="57"/>
      <c r="QRW45" s="57"/>
      <c r="QRX45" s="57"/>
      <c r="QRY45" s="57"/>
      <c r="QRZ45" s="57"/>
      <c r="QSA45" s="57"/>
      <c r="QSB45" s="57"/>
      <c r="QSC45" s="57"/>
      <c r="QSD45" s="57"/>
      <c r="QSE45" s="57"/>
      <c r="QSF45" s="57"/>
      <c r="QSG45" s="57"/>
      <c r="QSH45" s="57"/>
      <c r="QSI45" s="57"/>
      <c r="QSJ45" s="57"/>
      <c r="QSK45" s="57"/>
      <c r="QSL45" s="57"/>
      <c r="QSM45" s="57"/>
      <c r="QSN45" s="57"/>
      <c r="QSO45" s="57"/>
      <c r="QSP45" s="57"/>
      <c r="QSQ45" s="57"/>
      <c r="QSR45" s="57"/>
      <c r="QSS45" s="57"/>
      <c r="QST45" s="57"/>
      <c r="QSU45" s="57"/>
      <c r="QSV45" s="57"/>
      <c r="QSW45" s="57"/>
      <c r="QSX45" s="57"/>
      <c r="QSY45" s="57"/>
      <c r="QSZ45" s="57"/>
      <c r="QTA45" s="57"/>
      <c r="QTB45" s="57"/>
      <c r="QTC45" s="57"/>
      <c r="QTD45" s="57"/>
      <c r="QTE45" s="57"/>
      <c r="QTF45" s="57"/>
      <c r="QTG45" s="57"/>
      <c r="QTH45" s="57"/>
      <c r="QTI45" s="57"/>
      <c r="QTJ45" s="57"/>
      <c r="QTK45" s="57"/>
      <c r="QTL45" s="57"/>
      <c r="QTM45" s="57"/>
      <c r="QTN45" s="57"/>
      <c r="QTO45" s="57"/>
      <c r="QTP45" s="57"/>
      <c r="QTQ45" s="57"/>
      <c r="QTR45" s="57"/>
      <c r="QTS45" s="57"/>
      <c r="QTT45" s="57"/>
      <c r="QTU45" s="57"/>
      <c r="QTV45" s="57"/>
      <c r="QTW45" s="57"/>
      <c r="QTX45" s="57"/>
      <c r="QTY45" s="57"/>
      <c r="QTZ45" s="57"/>
      <c r="QUA45" s="57"/>
      <c r="QUB45" s="57"/>
      <c r="QUC45" s="57"/>
      <c r="QUD45" s="57"/>
      <c r="QUE45" s="57"/>
      <c r="QUF45" s="57"/>
      <c r="QUG45" s="57"/>
      <c r="QUH45" s="57"/>
      <c r="QUI45" s="57"/>
      <c r="QUJ45" s="57"/>
      <c r="QUK45" s="57"/>
      <c r="QUL45" s="57"/>
      <c r="QUM45" s="57"/>
      <c r="QUN45" s="57"/>
      <c r="QUO45" s="57"/>
      <c r="QUP45" s="57"/>
      <c r="QUQ45" s="57"/>
      <c r="QUR45" s="57"/>
      <c r="QUS45" s="57"/>
      <c r="QUT45" s="57"/>
      <c r="QUU45" s="57"/>
      <c r="QUV45" s="57"/>
      <c r="QUW45" s="57"/>
      <c r="QUX45" s="57"/>
      <c r="QUY45" s="57"/>
      <c r="QUZ45" s="57"/>
      <c r="QVA45" s="57"/>
      <c r="QVB45" s="57"/>
      <c r="QVC45" s="57"/>
      <c r="QVD45" s="57"/>
      <c r="QVE45" s="57"/>
      <c r="QVF45" s="57"/>
      <c r="QVG45" s="57"/>
      <c r="QVH45" s="57"/>
      <c r="QVI45" s="57"/>
      <c r="QVJ45" s="57"/>
      <c r="QVK45" s="57"/>
      <c r="QVL45" s="57"/>
      <c r="QVM45" s="57"/>
      <c r="QVN45" s="57"/>
      <c r="QVO45" s="57"/>
      <c r="QVP45" s="57"/>
      <c r="QVQ45" s="57"/>
      <c r="QVR45" s="57"/>
      <c r="QVS45" s="57"/>
      <c r="QVT45" s="57"/>
      <c r="QVU45" s="57"/>
      <c r="QVV45" s="57"/>
      <c r="QVW45" s="57"/>
      <c r="QVX45" s="57"/>
      <c r="QVY45" s="57"/>
      <c r="QVZ45" s="57"/>
      <c r="QWA45" s="57"/>
      <c r="QWB45" s="57"/>
      <c r="QWC45" s="57"/>
      <c r="QWD45" s="57"/>
      <c r="QWE45" s="57"/>
      <c r="QWF45" s="57"/>
      <c r="QWG45" s="57"/>
      <c r="QWH45" s="57"/>
      <c r="QWI45" s="57"/>
      <c r="QWJ45" s="57"/>
      <c r="QWK45" s="57"/>
      <c r="QWL45" s="57"/>
      <c r="QWM45" s="57"/>
      <c r="QWN45" s="57"/>
      <c r="QWO45" s="57"/>
      <c r="QWP45" s="57"/>
      <c r="QWQ45" s="57"/>
      <c r="QWR45" s="57"/>
      <c r="QWS45" s="57"/>
      <c r="QWT45" s="57"/>
      <c r="QWU45" s="57"/>
      <c r="QWV45" s="57"/>
      <c r="QWW45" s="57"/>
      <c r="QWX45" s="57"/>
      <c r="QWY45" s="57"/>
      <c r="QWZ45" s="57"/>
      <c r="QXA45" s="57"/>
      <c r="QXB45" s="57"/>
      <c r="QXC45" s="57"/>
      <c r="QXD45" s="57"/>
      <c r="QXE45" s="57"/>
      <c r="QXF45" s="57"/>
      <c r="QXG45" s="57"/>
      <c r="QXH45" s="57"/>
      <c r="QXI45" s="57"/>
      <c r="QXJ45" s="57"/>
      <c r="QXK45" s="57"/>
      <c r="QXL45" s="57"/>
      <c r="QXM45" s="57"/>
      <c r="QXN45" s="57"/>
      <c r="QXO45" s="57"/>
      <c r="QXP45" s="57"/>
      <c r="QXQ45" s="57"/>
      <c r="QXR45" s="57"/>
      <c r="QXS45" s="57"/>
      <c r="QXT45" s="57"/>
      <c r="QXU45" s="57"/>
      <c r="QXV45" s="57"/>
      <c r="QXW45" s="57"/>
      <c r="QXX45" s="57"/>
      <c r="QXY45" s="57"/>
      <c r="QXZ45" s="57"/>
      <c r="QYA45" s="57"/>
      <c r="QYB45" s="57"/>
      <c r="QYC45" s="57"/>
      <c r="QYD45" s="57"/>
      <c r="QYE45" s="57"/>
      <c r="QYF45" s="57"/>
      <c r="QYG45" s="57"/>
      <c r="QYH45" s="57"/>
      <c r="QYI45" s="57"/>
      <c r="QYJ45" s="57"/>
      <c r="QYK45" s="57"/>
      <c r="QYL45" s="57"/>
      <c r="QYM45" s="57"/>
      <c r="QYN45" s="57"/>
      <c r="QYO45" s="57"/>
      <c r="QYP45" s="57"/>
      <c r="QYQ45" s="57"/>
      <c r="QYR45" s="57"/>
      <c r="QYS45" s="57"/>
      <c r="QYT45" s="57"/>
      <c r="QYU45" s="57"/>
      <c r="QYV45" s="57"/>
      <c r="QYW45" s="57"/>
      <c r="QYX45" s="57"/>
      <c r="QYY45" s="57"/>
      <c r="QYZ45" s="57"/>
      <c r="QZA45" s="57"/>
      <c r="QZB45" s="57"/>
      <c r="QZC45" s="57"/>
      <c r="QZD45" s="57"/>
      <c r="QZE45" s="57"/>
      <c r="QZF45" s="57"/>
      <c r="QZG45" s="57"/>
      <c r="QZH45" s="57"/>
      <c r="QZI45" s="57"/>
      <c r="QZJ45" s="57"/>
      <c r="QZK45" s="57"/>
      <c r="QZL45" s="57"/>
      <c r="QZM45" s="57"/>
      <c r="QZN45" s="57"/>
      <c r="QZO45" s="57"/>
      <c r="QZP45" s="57"/>
      <c r="QZQ45" s="57"/>
      <c r="QZR45" s="57"/>
      <c r="QZS45" s="57"/>
      <c r="QZT45" s="57"/>
      <c r="QZU45" s="57"/>
      <c r="QZV45" s="57"/>
      <c r="QZW45" s="57"/>
      <c r="QZX45" s="57"/>
      <c r="QZY45" s="57"/>
      <c r="QZZ45" s="57"/>
      <c r="RAA45" s="57"/>
      <c r="RAB45" s="57"/>
      <c r="RAC45" s="57"/>
      <c r="RAD45" s="57"/>
      <c r="RAE45" s="57"/>
      <c r="RAF45" s="57"/>
      <c r="RAG45" s="57"/>
      <c r="RAH45" s="57"/>
      <c r="RAI45" s="57"/>
      <c r="RAJ45" s="57"/>
      <c r="RAK45" s="57"/>
      <c r="RAL45" s="57"/>
      <c r="RAM45" s="57"/>
      <c r="RAN45" s="57"/>
      <c r="RAO45" s="57"/>
      <c r="RAP45" s="57"/>
      <c r="RAQ45" s="57"/>
      <c r="RAR45" s="57"/>
      <c r="RAS45" s="57"/>
      <c r="RAT45" s="57"/>
      <c r="RAU45" s="57"/>
      <c r="RAV45" s="57"/>
      <c r="RAW45" s="57"/>
      <c r="RAX45" s="57"/>
      <c r="RAY45" s="57"/>
      <c r="RAZ45" s="57"/>
      <c r="RBA45" s="57"/>
      <c r="RBB45" s="57"/>
      <c r="RBC45" s="57"/>
      <c r="RBD45" s="57"/>
      <c r="RBE45" s="57"/>
      <c r="RBF45" s="57"/>
      <c r="RBG45" s="57"/>
      <c r="RBH45" s="57"/>
      <c r="RBI45" s="57"/>
      <c r="RBJ45" s="57"/>
      <c r="RBK45" s="57"/>
      <c r="RBL45" s="57"/>
      <c r="RBM45" s="57"/>
      <c r="RBN45" s="57"/>
      <c r="RBO45" s="57"/>
      <c r="RBP45" s="57"/>
      <c r="RBQ45" s="57"/>
      <c r="RBR45" s="57"/>
      <c r="RBS45" s="57"/>
      <c r="RBT45" s="57"/>
      <c r="RBU45" s="57"/>
      <c r="RBV45" s="57"/>
      <c r="RBW45" s="57"/>
      <c r="RBX45" s="57"/>
      <c r="RBY45" s="57"/>
      <c r="RBZ45" s="57"/>
      <c r="RCA45" s="57"/>
      <c r="RCB45" s="57"/>
      <c r="RCC45" s="57"/>
      <c r="RCD45" s="57"/>
      <c r="RCE45" s="57"/>
      <c r="RCF45" s="57"/>
      <c r="RCG45" s="57"/>
      <c r="RCH45" s="57"/>
      <c r="RCI45" s="57"/>
      <c r="RCJ45" s="57"/>
      <c r="RCK45" s="57"/>
      <c r="RCL45" s="57"/>
      <c r="RCM45" s="57"/>
      <c r="RCN45" s="57"/>
      <c r="RCO45" s="57"/>
      <c r="RCP45" s="57"/>
      <c r="RCQ45" s="57"/>
      <c r="RCR45" s="57"/>
      <c r="RCS45" s="57"/>
      <c r="RCT45" s="57"/>
      <c r="RCU45" s="57"/>
      <c r="RCV45" s="57"/>
      <c r="RCW45" s="57"/>
      <c r="RCX45" s="57"/>
      <c r="RCY45" s="57"/>
      <c r="RCZ45" s="57"/>
      <c r="RDA45" s="57"/>
      <c r="RDB45" s="57"/>
      <c r="RDC45" s="57"/>
      <c r="RDD45" s="57"/>
      <c r="RDE45" s="57"/>
      <c r="RDF45" s="57"/>
      <c r="RDG45" s="57"/>
      <c r="RDH45" s="57"/>
      <c r="RDI45" s="57"/>
      <c r="RDJ45" s="57"/>
      <c r="RDK45" s="57"/>
      <c r="RDL45" s="57"/>
      <c r="RDM45" s="57"/>
      <c r="RDN45" s="57"/>
      <c r="RDO45" s="57"/>
      <c r="RDP45" s="57"/>
      <c r="RDQ45" s="57"/>
      <c r="RDR45" s="57"/>
      <c r="RDS45" s="57"/>
      <c r="RDT45" s="57"/>
      <c r="RDU45" s="57"/>
      <c r="RDV45" s="57"/>
      <c r="RDW45" s="57"/>
      <c r="RDX45" s="57"/>
      <c r="RDY45" s="57"/>
      <c r="RDZ45" s="57"/>
      <c r="REA45" s="57"/>
      <c r="REB45" s="57"/>
      <c r="REC45" s="57"/>
      <c r="RED45" s="57"/>
      <c r="REE45" s="57"/>
      <c r="REF45" s="57"/>
      <c r="REG45" s="57"/>
      <c r="REH45" s="57"/>
      <c r="REI45" s="57"/>
      <c r="REJ45" s="57"/>
      <c r="REK45" s="57"/>
      <c r="REL45" s="57"/>
      <c r="REM45" s="57"/>
      <c r="REN45" s="57"/>
      <c r="REO45" s="57"/>
      <c r="REP45" s="57"/>
      <c r="REQ45" s="57"/>
      <c r="RER45" s="57"/>
      <c r="RES45" s="57"/>
      <c r="RET45" s="57"/>
      <c r="REU45" s="57"/>
      <c r="REV45" s="57"/>
      <c r="REW45" s="57"/>
      <c r="REX45" s="57"/>
      <c r="REY45" s="57"/>
      <c r="REZ45" s="57"/>
      <c r="RFA45" s="57"/>
      <c r="RFB45" s="57"/>
      <c r="RFC45" s="57"/>
      <c r="RFD45" s="57"/>
      <c r="RFE45" s="57"/>
      <c r="RFF45" s="57"/>
      <c r="RFG45" s="57"/>
      <c r="RFH45" s="57"/>
      <c r="RFI45" s="57"/>
      <c r="RFJ45" s="57"/>
      <c r="RFK45" s="57"/>
      <c r="RFL45" s="57"/>
      <c r="RFM45" s="57"/>
      <c r="RFN45" s="57"/>
      <c r="RFO45" s="57"/>
      <c r="RFP45" s="57"/>
      <c r="RFQ45" s="57"/>
      <c r="RFR45" s="57"/>
      <c r="RFS45" s="57"/>
      <c r="RFT45" s="57"/>
      <c r="RFU45" s="57"/>
      <c r="RFV45" s="57"/>
      <c r="RFW45" s="57"/>
      <c r="RFX45" s="57"/>
      <c r="RFY45" s="57"/>
      <c r="RFZ45" s="57"/>
      <c r="RGA45" s="57"/>
      <c r="RGB45" s="57"/>
      <c r="RGC45" s="57"/>
      <c r="RGD45" s="57"/>
      <c r="RGE45" s="57"/>
      <c r="RGF45" s="57"/>
      <c r="RGG45" s="57"/>
      <c r="RGH45" s="57"/>
      <c r="RGI45" s="57"/>
      <c r="RGJ45" s="57"/>
      <c r="RGK45" s="57"/>
      <c r="RGL45" s="57"/>
      <c r="RGM45" s="57"/>
      <c r="RGN45" s="57"/>
      <c r="RGO45" s="57"/>
      <c r="RGP45" s="57"/>
      <c r="RGQ45" s="57"/>
      <c r="RGR45" s="57"/>
      <c r="RGS45" s="57"/>
      <c r="RGT45" s="57"/>
      <c r="RGU45" s="57"/>
      <c r="RGV45" s="57"/>
      <c r="RGW45" s="57"/>
      <c r="RGX45" s="57"/>
      <c r="RGY45" s="57"/>
      <c r="RGZ45" s="57"/>
      <c r="RHA45" s="57"/>
      <c r="RHB45" s="57"/>
      <c r="RHC45" s="57"/>
      <c r="RHD45" s="57"/>
      <c r="RHE45" s="57"/>
      <c r="RHF45" s="57"/>
      <c r="RHG45" s="57"/>
      <c r="RHH45" s="57"/>
      <c r="RHI45" s="57"/>
      <c r="RHJ45" s="57"/>
      <c r="RHK45" s="57"/>
      <c r="RHL45" s="57"/>
      <c r="RHM45" s="57"/>
      <c r="RHN45" s="57"/>
      <c r="RHO45" s="57"/>
      <c r="RHP45" s="57"/>
      <c r="RHQ45" s="57"/>
      <c r="RHR45" s="57"/>
      <c r="RHS45" s="57"/>
      <c r="RHT45" s="57"/>
      <c r="RHU45" s="57"/>
      <c r="RHV45" s="57"/>
      <c r="RHW45" s="57"/>
      <c r="RHX45" s="57"/>
      <c r="RHY45" s="57"/>
      <c r="RHZ45" s="57"/>
      <c r="RIA45" s="57"/>
      <c r="RIB45" s="57"/>
      <c r="RIC45" s="57"/>
      <c r="RID45" s="57"/>
      <c r="RIE45" s="57"/>
      <c r="RIF45" s="57"/>
      <c r="RIG45" s="57"/>
      <c r="RIH45" s="57"/>
      <c r="RII45" s="57"/>
      <c r="RIJ45" s="57"/>
      <c r="RIK45" s="57"/>
      <c r="RIL45" s="57"/>
      <c r="RIM45" s="57"/>
      <c r="RIN45" s="57"/>
      <c r="RIO45" s="57"/>
      <c r="RIP45" s="57"/>
      <c r="RIQ45" s="57"/>
      <c r="RIR45" s="57"/>
      <c r="RIS45" s="57"/>
      <c r="RIT45" s="57"/>
      <c r="RIU45" s="57"/>
      <c r="RIV45" s="57"/>
      <c r="RIW45" s="57"/>
      <c r="RIX45" s="57"/>
      <c r="RIY45" s="57"/>
      <c r="RIZ45" s="57"/>
      <c r="RJA45" s="57"/>
      <c r="RJB45" s="57"/>
      <c r="RJC45" s="57"/>
      <c r="RJD45" s="57"/>
      <c r="RJE45" s="57"/>
      <c r="RJF45" s="57"/>
      <c r="RJG45" s="57"/>
      <c r="RJH45" s="57"/>
      <c r="RJI45" s="57"/>
      <c r="RJJ45" s="57"/>
      <c r="RJK45" s="57"/>
      <c r="RJL45" s="57"/>
      <c r="RJM45" s="57"/>
      <c r="RJN45" s="57"/>
      <c r="RJO45" s="57"/>
      <c r="RJP45" s="57"/>
      <c r="RJQ45" s="57"/>
      <c r="RJR45" s="57"/>
      <c r="RJS45" s="57"/>
      <c r="RJT45" s="57"/>
      <c r="RJU45" s="57"/>
      <c r="RJV45" s="57"/>
      <c r="RJW45" s="57"/>
      <c r="RJX45" s="57"/>
      <c r="RJY45" s="57"/>
      <c r="RJZ45" s="57"/>
      <c r="RKA45" s="57"/>
      <c r="RKB45" s="57"/>
      <c r="RKC45" s="57"/>
      <c r="RKD45" s="57"/>
      <c r="RKE45" s="57"/>
      <c r="RKF45" s="57"/>
      <c r="RKG45" s="57"/>
      <c r="RKH45" s="57"/>
      <c r="RKI45" s="57"/>
      <c r="RKJ45" s="57"/>
      <c r="RKK45" s="57"/>
      <c r="RKL45" s="57"/>
      <c r="RKM45" s="57"/>
      <c r="RKN45" s="57"/>
      <c r="RKO45" s="57"/>
      <c r="RKP45" s="57"/>
      <c r="RKQ45" s="57"/>
      <c r="RKR45" s="57"/>
      <c r="RKS45" s="57"/>
      <c r="RKT45" s="57"/>
      <c r="RKU45" s="57"/>
      <c r="RKV45" s="57"/>
      <c r="RKW45" s="57"/>
      <c r="RKX45" s="57"/>
      <c r="RKY45" s="57"/>
      <c r="RKZ45" s="57"/>
      <c r="RLA45" s="57"/>
      <c r="RLB45" s="57"/>
      <c r="RLC45" s="57"/>
      <c r="RLD45" s="57"/>
      <c r="RLE45" s="57"/>
      <c r="RLF45" s="57"/>
      <c r="RLG45" s="57"/>
      <c r="RLH45" s="57"/>
      <c r="RLI45" s="57"/>
      <c r="RLJ45" s="57"/>
      <c r="RLK45" s="57"/>
      <c r="RLL45" s="57"/>
      <c r="RLM45" s="57"/>
      <c r="RLN45" s="57"/>
      <c r="RLO45" s="57"/>
      <c r="RLP45" s="57"/>
      <c r="RLQ45" s="57"/>
      <c r="RLR45" s="57"/>
      <c r="RLS45" s="57"/>
      <c r="RLT45" s="57"/>
      <c r="RLU45" s="57"/>
      <c r="RLV45" s="57"/>
      <c r="RLW45" s="57"/>
      <c r="RLX45" s="57"/>
      <c r="RLY45" s="57"/>
      <c r="RLZ45" s="57"/>
      <c r="RMA45" s="57"/>
      <c r="RMB45" s="57"/>
      <c r="RMC45" s="57"/>
      <c r="RMD45" s="57"/>
      <c r="RME45" s="57"/>
      <c r="RMF45" s="57"/>
      <c r="RMG45" s="57"/>
      <c r="RMH45" s="57"/>
      <c r="RMI45" s="57"/>
      <c r="RMJ45" s="57"/>
      <c r="RMK45" s="57"/>
      <c r="RML45" s="57"/>
      <c r="RMM45" s="57"/>
      <c r="RMN45" s="57"/>
      <c r="RMO45" s="57"/>
      <c r="RMP45" s="57"/>
      <c r="RMQ45" s="57"/>
      <c r="RMR45" s="57"/>
      <c r="RMS45" s="57"/>
      <c r="RMT45" s="57"/>
      <c r="RMU45" s="57"/>
      <c r="RMV45" s="57"/>
      <c r="RMW45" s="57"/>
      <c r="RMX45" s="57"/>
      <c r="RMY45" s="57"/>
      <c r="RMZ45" s="57"/>
      <c r="RNA45" s="57"/>
      <c r="RNB45" s="57"/>
      <c r="RNC45" s="57"/>
      <c r="RND45" s="57"/>
      <c r="RNE45" s="57"/>
      <c r="RNF45" s="57"/>
      <c r="RNG45" s="57"/>
      <c r="RNH45" s="57"/>
      <c r="RNI45" s="57"/>
      <c r="RNJ45" s="57"/>
      <c r="RNK45" s="57"/>
      <c r="RNL45" s="57"/>
      <c r="RNM45" s="57"/>
      <c r="RNN45" s="57"/>
      <c r="RNO45" s="57"/>
      <c r="RNP45" s="57"/>
      <c r="RNQ45" s="57"/>
      <c r="RNR45" s="57"/>
      <c r="RNS45" s="57"/>
      <c r="RNT45" s="57"/>
      <c r="RNU45" s="57"/>
      <c r="RNV45" s="57"/>
      <c r="RNW45" s="57"/>
      <c r="RNX45" s="57"/>
      <c r="RNY45" s="57"/>
      <c r="RNZ45" s="57"/>
      <c r="ROA45" s="57"/>
      <c r="ROB45" s="57"/>
      <c r="ROC45" s="57"/>
      <c r="ROD45" s="57"/>
      <c r="ROE45" s="57"/>
      <c r="ROF45" s="57"/>
      <c r="ROG45" s="57"/>
      <c r="ROH45" s="57"/>
      <c r="ROI45" s="57"/>
      <c r="ROJ45" s="57"/>
      <c r="ROK45" s="57"/>
      <c r="ROL45" s="57"/>
      <c r="ROM45" s="57"/>
      <c r="RON45" s="57"/>
      <c r="ROO45" s="57"/>
      <c r="ROP45" s="57"/>
      <c r="ROQ45" s="57"/>
      <c r="ROR45" s="57"/>
      <c r="ROS45" s="57"/>
      <c r="ROT45" s="57"/>
      <c r="ROU45" s="57"/>
      <c r="ROV45" s="57"/>
      <c r="ROW45" s="57"/>
      <c r="ROX45" s="57"/>
      <c r="ROY45" s="57"/>
      <c r="ROZ45" s="57"/>
      <c r="RPA45" s="57"/>
      <c r="RPB45" s="57"/>
      <c r="RPC45" s="57"/>
      <c r="RPD45" s="57"/>
      <c r="RPE45" s="57"/>
      <c r="RPF45" s="57"/>
      <c r="RPG45" s="57"/>
      <c r="RPH45" s="57"/>
      <c r="RPI45" s="57"/>
      <c r="RPJ45" s="57"/>
      <c r="RPK45" s="57"/>
      <c r="RPL45" s="57"/>
      <c r="RPM45" s="57"/>
      <c r="RPN45" s="57"/>
      <c r="RPO45" s="57"/>
      <c r="RPP45" s="57"/>
      <c r="RPQ45" s="57"/>
      <c r="RPR45" s="57"/>
      <c r="RPS45" s="57"/>
      <c r="RPT45" s="57"/>
      <c r="RPU45" s="57"/>
      <c r="RPV45" s="57"/>
      <c r="RPW45" s="57"/>
      <c r="RPX45" s="57"/>
      <c r="RPY45" s="57"/>
      <c r="RPZ45" s="57"/>
      <c r="RQA45" s="57"/>
      <c r="RQB45" s="57"/>
      <c r="RQC45" s="57"/>
      <c r="RQD45" s="57"/>
      <c r="RQE45" s="57"/>
      <c r="RQF45" s="57"/>
      <c r="RQG45" s="57"/>
      <c r="RQH45" s="57"/>
      <c r="RQI45" s="57"/>
      <c r="RQJ45" s="57"/>
      <c r="RQK45" s="57"/>
      <c r="RQL45" s="57"/>
      <c r="RQM45" s="57"/>
      <c r="RQN45" s="57"/>
      <c r="RQO45" s="57"/>
      <c r="RQP45" s="57"/>
      <c r="RQQ45" s="57"/>
      <c r="RQR45" s="57"/>
      <c r="RQS45" s="57"/>
      <c r="RQT45" s="57"/>
      <c r="RQU45" s="57"/>
      <c r="RQV45" s="57"/>
      <c r="RQW45" s="57"/>
      <c r="RQX45" s="57"/>
      <c r="RQY45" s="57"/>
      <c r="RQZ45" s="57"/>
      <c r="RRA45" s="57"/>
      <c r="RRB45" s="57"/>
      <c r="RRC45" s="57"/>
      <c r="RRD45" s="57"/>
      <c r="RRE45" s="57"/>
      <c r="RRF45" s="57"/>
      <c r="RRG45" s="57"/>
      <c r="RRH45" s="57"/>
      <c r="RRI45" s="57"/>
      <c r="RRJ45" s="57"/>
      <c r="RRK45" s="57"/>
      <c r="RRL45" s="57"/>
      <c r="RRM45" s="57"/>
      <c r="RRN45" s="57"/>
      <c r="RRO45" s="57"/>
      <c r="RRP45" s="57"/>
      <c r="RRQ45" s="57"/>
      <c r="RRR45" s="57"/>
      <c r="RRS45" s="57"/>
      <c r="RRT45" s="57"/>
      <c r="RRU45" s="57"/>
      <c r="RRV45" s="57"/>
      <c r="RRW45" s="57"/>
      <c r="RRX45" s="57"/>
      <c r="RRY45" s="57"/>
      <c r="RRZ45" s="57"/>
      <c r="RSA45" s="57"/>
      <c r="RSB45" s="57"/>
      <c r="RSC45" s="57"/>
      <c r="RSD45" s="57"/>
      <c r="RSE45" s="57"/>
      <c r="RSF45" s="57"/>
      <c r="RSG45" s="57"/>
      <c r="RSH45" s="57"/>
      <c r="RSI45" s="57"/>
      <c r="RSJ45" s="57"/>
      <c r="RSK45" s="57"/>
      <c r="RSL45" s="57"/>
      <c r="RSM45" s="57"/>
      <c r="RSN45" s="57"/>
      <c r="RSO45" s="57"/>
      <c r="RSP45" s="57"/>
      <c r="RSQ45" s="57"/>
      <c r="RSR45" s="57"/>
      <c r="RSS45" s="57"/>
      <c r="RST45" s="57"/>
      <c r="RSU45" s="57"/>
      <c r="RSV45" s="57"/>
      <c r="RSW45" s="57"/>
      <c r="RSX45" s="57"/>
      <c r="RSY45" s="57"/>
      <c r="RSZ45" s="57"/>
      <c r="RTA45" s="57"/>
      <c r="RTB45" s="57"/>
      <c r="RTC45" s="57"/>
      <c r="RTD45" s="57"/>
      <c r="RTE45" s="57"/>
      <c r="RTF45" s="57"/>
      <c r="RTG45" s="57"/>
      <c r="RTH45" s="57"/>
      <c r="RTI45" s="57"/>
      <c r="RTJ45" s="57"/>
      <c r="RTK45" s="57"/>
      <c r="RTL45" s="57"/>
      <c r="RTM45" s="57"/>
      <c r="RTN45" s="57"/>
      <c r="RTO45" s="57"/>
      <c r="RTP45" s="57"/>
      <c r="RTQ45" s="57"/>
      <c r="RTR45" s="57"/>
      <c r="RTS45" s="57"/>
      <c r="RTT45" s="57"/>
      <c r="RTU45" s="57"/>
      <c r="RTV45" s="57"/>
      <c r="RTW45" s="57"/>
      <c r="RTX45" s="57"/>
      <c r="RTY45" s="57"/>
      <c r="RTZ45" s="57"/>
      <c r="RUA45" s="57"/>
      <c r="RUB45" s="57"/>
      <c r="RUC45" s="57"/>
      <c r="RUD45" s="57"/>
      <c r="RUE45" s="57"/>
      <c r="RUF45" s="57"/>
      <c r="RUG45" s="57"/>
      <c r="RUH45" s="57"/>
      <c r="RUI45" s="57"/>
      <c r="RUJ45" s="57"/>
      <c r="RUK45" s="57"/>
      <c r="RUL45" s="57"/>
      <c r="RUM45" s="57"/>
      <c r="RUN45" s="57"/>
      <c r="RUO45" s="57"/>
      <c r="RUP45" s="57"/>
      <c r="RUQ45" s="57"/>
      <c r="RUR45" s="57"/>
      <c r="RUS45" s="57"/>
      <c r="RUT45" s="57"/>
      <c r="RUU45" s="57"/>
      <c r="RUV45" s="57"/>
      <c r="RUW45" s="57"/>
      <c r="RUX45" s="57"/>
      <c r="RUY45" s="57"/>
      <c r="RUZ45" s="57"/>
      <c r="RVA45" s="57"/>
      <c r="RVB45" s="57"/>
      <c r="RVC45" s="57"/>
      <c r="RVD45" s="57"/>
      <c r="RVE45" s="57"/>
      <c r="RVF45" s="57"/>
      <c r="RVG45" s="57"/>
      <c r="RVH45" s="57"/>
      <c r="RVI45" s="57"/>
      <c r="RVJ45" s="57"/>
      <c r="RVK45" s="57"/>
      <c r="RVL45" s="57"/>
      <c r="RVM45" s="57"/>
      <c r="RVN45" s="57"/>
      <c r="RVO45" s="57"/>
      <c r="RVP45" s="57"/>
      <c r="RVQ45" s="57"/>
      <c r="RVR45" s="57"/>
      <c r="RVS45" s="57"/>
      <c r="RVT45" s="57"/>
      <c r="RVU45" s="57"/>
      <c r="RVV45" s="57"/>
      <c r="RVW45" s="57"/>
      <c r="RVX45" s="57"/>
      <c r="RVY45" s="57"/>
      <c r="RVZ45" s="57"/>
      <c r="RWA45" s="57"/>
      <c r="RWB45" s="57"/>
      <c r="RWC45" s="57"/>
      <c r="RWD45" s="57"/>
      <c r="RWE45" s="57"/>
      <c r="RWF45" s="57"/>
      <c r="RWG45" s="57"/>
      <c r="RWH45" s="57"/>
      <c r="RWI45" s="57"/>
      <c r="RWJ45" s="57"/>
      <c r="RWK45" s="57"/>
      <c r="RWL45" s="57"/>
      <c r="RWM45" s="57"/>
      <c r="RWN45" s="57"/>
      <c r="RWO45" s="57"/>
      <c r="RWP45" s="57"/>
      <c r="RWQ45" s="57"/>
      <c r="RWR45" s="57"/>
      <c r="RWS45" s="57"/>
      <c r="RWT45" s="57"/>
      <c r="RWU45" s="57"/>
      <c r="RWV45" s="57"/>
      <c r="RWW45" s="57"/>
      <c r="RWX45" s="57"/>
      <c r="RWY45" s="57"/>
      <c r="RWZ45" s="57"/>
      <c r="RXA45" s="57"/>
      <c r="RXB45" s="57"/>
      <c r="RXC45" s="57"/>
      <c r="RXD45" s="57"/>
      <c r="RXE45" s="57"/>
      <c r="RXF45" s="57"/>
      <c r="RXG45" s="57"/>
      <c r="RXH45" s="57"/>
      <c r="RXI45" s="57"/>
      <c r="RXJ45" s="57"/>
      <c r="RXK45" s="57"/>
      <c r="RXL45" s="57"/>
      <c r="RXM45" s="57"/>
      <c r="RXN45" s="57"/>
      <c r="RXO45" s="57"/>
      <c r="RXP45" s="57"/>
      <c r="RXQ45" s="57"/>
      <c r="RXR45" s="57"/>
      <c r="RXS45" s="57"/>
      <c r="RXT45" s="57"/>
      <c r="RXU45" s="57"/>
      <c r="RXV45" s="57"/>
      <c r="RXW45" s="57"/>
      <c r="RXX45" s="57"/>
      <c r="RXY45" s="57"/>
      <c r="RXZ45" s="57"/>
      <c r="RYA45" s="57"/>
      <c r="RYB45" s="57"/>
      <c r="RYC45" s="57"/>
      <c r="RYD45" s="57"/>
      <c r="RYE45" s="57"/>
      <c r="RYF45" s="57"/>
      <c r="RYG45" s="57"/>
      <c r="RYH45" s="57"/>
      <c r="RYI45" s="57"/>
      <c r="RYJ45" s="57"/>
      <c r="RYK45" s="57"/>
      <c r="RYL45" s="57"/>
      <c r="RYM45" s="57"/>
      <c r="RYN45" s="57"/>
      <c r="RYO45" s="57"/>
      <c r="RYP45" s="57"/>
      <c r="RYQ45" s="57"/>
      <c r="RYR45" s="57"/>
      <c r="RYS45" s="57"/>
      <c r="RYT45" s="57"/>
      <c r="RYU45" s="57"/>
      <c r="RYV45" s="57"/>
      <c r="RYW45" s="57"/>
      <c r="RYX45" s="57"/>
      <c r="RYY45" s="57"/>
      <c r="RYZ45" s="57"/>
      <c r="RZA45" s="57"/>
      <c r="RZB45" s="57"/>
      <c r="RZC45" s="57"/>
      <c r="RZD45" s="57"/>
      <c r="RZE45" s="57"/>
      <c r="RZF45" s="57"/>
      <c r="RZG45" s="57"/>
      <c r="RZH45" s="57"/>
      <c r="RZI45" s="57"/>
      <c r="RZJ45" s="57"/>
      <c r="RZK45" s="57"/>
      <c r="RZL45" s="57"/>
      <c r="RZM45" s="57"/>
      <c r="RZN45" s="57"/>
      <c r="RZO45" s="57"/>
      <c r="RZP45" s="57"/>
      <c r="RZQ45" s="57"/>
      <c r="RZR45" s="57"/>
      <c r="RZS45" s="57"/>
      <c r="RZT45" s="57"/>
      <c r="RZU45" s="57"/>
      <c r="RZV45" s="57"/>
      <c r="RZW45" s="57"/>
      <c r="RZX45" s="57"/>
      <c r="RZY45" s="57"/>
      <c r="RZZ45" s="57"/>
      <c r="SAA45" s="57"/>
      <c r="SAB45" s="57"/>
      <c r="SAC45" s="57"/>
      <c r="SAD45" s="57"/>
      <c r="SAE45" s="57"/>
      <c r="SAF45" s="57"/>
      <c r="SAG45" s="57"/>
      <c r="SAH45" s="57"/>
      <c r="SAI45" s="57"/>
      <c r="SAJ45" s="57"/>
      <c r="SAK45" s="57"/>
      <c r="SAL45" s="57"/>
      <c r="SAM45" s="57"/>
      <c r="SAN45" s="57"/>
      <c r="SAO45" s="57"/>
      <c r="SAP45" s="57"/>
      <c r="SAQ45" s="57"/>
      <c r="SAR45" s="57"/>
      <c r="SAS45" s="57"/>
      <c r="SAT45" s="57"/>
      <c r="SAU45" s="57"/>
      <c r="SAV45" s="57"/>
      <c r="SAW45" s="57"/>
      <c r="SAX45" s="57"/>
      <c r="SAY45" s="57"/>
      <c r="SAZ45" s="57"/>
      <c r="SBA45" s="57"/>
      <c r="SBB45" s="57"/>
      <c r="SBC45" s="57"/>
      <c r="SBD45" s="57"/>
      <c r="SBE45" s="57"/>
      <c r="SBF45" s="57"/>
      <c r="SBG45" s="57"/>
      <c r="SBH45" s="57"/>
      <c r="SBI45" s="57"/>
      <c r="SBJ45" s="57"/>
      <c r="SBK45" s="57"/>
      <c r="SBL45" s="57"/>
      <c r="SBM45" s="57"/>
      <c r="SBN45" s="57"/>
      <c r="SBO45" s="57"/>
      <c r="SBP45" s="57"/>
      <c r="SBQ45" s="57"/>
      <c r="SBR45" s="57"/>
      <c r="SBS45" s="57"/>
      <c r="SBT45" s="57"/>
      <c r="SBU45" s="57"/>
      <c r="SBV45" s="57"/>
      <c r="SBW45" s="57"/>
      <c r="SBX45" s="57"/>
      <c r="SBY45" s="57"/>
      <c r="SBZ45" s="57"/>
      <c r="SCA45" s="57"/>
      <c r="SCB45" s="57"/>
      <c r="SCC45" s="57"/>
      <c r="SCD45" s="57"/>
      <c r="SCE45" s="57"/>
      <c r="SCF45" s="57"/>
      <c r="SCG45" s="57"/>
      <c r="SCH45" s="57"/>
      <c r="SCI45" s="57"/>
      <c r="SCJ45" s="57"/>
      <c r="SCK45" s="57"/>
      <c r="SCL45" s="57"/>
      <c r="SCM45" s="57"/>
      <c r="SCN45" s="57"/>
      <c r="SCO45" s="57"/>
      <c r="SCP45" s="57"/>
      <c r="SCQ45" s="57"/>
      <c r="SCR45" s="57"/>
      <c r="SCS45" s="57"/>
      <c r="SCT45" s="57"/>
      <c r="SCU45" s="57"/>
      <c r="SCV45" s="57"/>
      <c r="SCW45" s="57"/>
      <c r="SCX45" s="57"/>
      <c r="SCY45" s="57"/>
      <c r="SCZ45" s="57"/>
      <c r="SDA45" s="57"/>
      <c r="SDB45" s="57"/>
      <c r="SDC45" s="57"/>
      <c r="SDD45" s="57"/>
      <c r="SDE45" s="57"/>
      <c r="SDF45" s="57"/>
      <c r="SDG45" s="57"/>
      <c r="SDH45" s="57"/>
      <c r="SDI45" s="57"/>
      <c r="SDJ45" s="57"/>
      <c r="SDK45" s="57"/>
      <c r="SDL45" s="57"/>
      <c r="SDM45" s="57"/>
      <c r="SDN45" s="57"/>
      <c r="SDO45" s="57"/>
      <c r="SDP45" s="57"/>
      <c r="SDQ45" s="57"/>
      <c r="SDR45" s="57"/>
      <c r="SDS45" s="57"/>
      <c r="SDT45" s="57"/>
      <c r="SDU45" s="57"/>
      <c r="SDV45" s="57"/>
      <c r="SDW45" s="57"/>
      <c r="SDX45" s="57"/>
      <c r="SDY45" s="57"/>
      <c r="SDZ45" s="57"/>
      <c r="SEA45" s="57"/>
      <c r="SEB45" s="57"/>
      <c r="SEC45" s="57"/>
      <c r="SED45" s="57"/>
      <c r="SEE45" s="57"/>
      <c r="SEF45" s="57"/>
      <c r="SEG45" s="57"/>
      <c r="SEH45" s="57"/>
      <c r="SEI45" s="57"/>
      <c r="SEJ45" s="57"/>
      <c r="SEK45" s="57"/>
      <c r="SEL45" s="57"/>
      <c r="SEM45" s="57"/>
      <c r="SEN45" s="57"/>
      <c r="SEO45" s="57"/>
      <c r="SEP45" s="57"/>
      <c r="SEQ45" s="57"/>
      <c r="SER45" s="57"/>
      <c r="SES45" s="57"/>
      <c r="SET45" s="57"/>
      <c r="SEU45" s="57"/>
      <c r="SEV45" s="57"/>
      <c r="SEW45" s="57"/>
      <c r="SEX45" s="57"/>
      <c r="SEY45" s="57"/>
      <c r="SEZ45" s="57"/>
      <c r="SFA45" s="57"/>
      <c r="SFB45" s="57"/>
      <c r="SFC45" s="57"/>
      <c r="SFD45" s="57"/>
      <c r="SFE45" s="57"/>
      <c r="SFF45" s="57"/>
      <c r="SFG45" s="57"/>
      <c r="SFH45" s="57"/>
      <c r="SFI45" s="57"/>
      <c r="SFJ45" s="57"/>
      <c r="SFK45" s="57"/>
      <c r="SFL45" s="57"/>
      <c r="SFM45" s="57"/>
      <c r="SFN45" s="57"/>
      <c r="SFO45" s="57"/>
      <c r="SFP45" s="57"/>
      <c r="SFQ45" s="57"/>
      <c r="SFR45" s="57"/>
      <c r="SFS45" s="57"/>
      <c r="SFT45" s="57"/>
      <c r="SFU45" s="57"/>
      <c r="SFV45" s="57"/>
      <c r="SFW45" s="57"/>
      <c r="SFX45" s="57"/>
      <c r="SFY45" s="57"/>
      <c r="SFZ45" s="57"/>
      <c r="SGA45" s="57"/>
      <c r="SGB45" s="57"/>
      <c r="SGC45" s="57"/>
      <c r="SGD45" s="57"/>
      <c r="SGE45" s="57"/>
      <c r="SGF45" s="57"/>
      <c r="SGG45" s="57"/>
      <c r="SGH45" s="57"/>
      <c r="SGI45" s="57"/>
      <c r="SGJ45" s="57"/>
      <c r="SGK45" s="57"/>
      <c r="SGL45" s="57"/>
      <c r="SGM45" s="57"/>
      <c r="SGN45" s="57"/>
      <c r="SGO45" s="57"/>
      <c r="SGP45" s="57"/>
      <c r="SGQ45" s="57"/>
      <c r="SGR45" s="57"/>
      <c r="SGS45" s="57"/>
      <c r="SGT45" s="57"/>
      <c r="SGU45" s="57"/>
      <c r="SGV45" s="57"/>
      <c r="SGW45" s="57"/>
      <c r="SGX45" s="57"/>
      <c r="SGY45" s="57"/>
      <c r="SGZ45" s="57"/>
      <c r="SHA45" s="57"/>
      <c r="SHB45" s="57"/>
      <c r="SHC45" s="57"/>
      <c r="SHD45" s="57"/>
      <c r="SHE45" s="57"/>
      <c r="SHF45" s="57"/>
      <c r="SHG45" s="57"/>
      <c r="SHH45" s="57"/>
      <c r="SHI45" s="57"/>
      <c r="SHJ45" s="57"/>
      <c r="SHK45" s="57"/>
      <c r="SHL45" s="57"/>
      <c r="SHM45" s="57"/>
      <c r="SHN45" s="57"/>
      <c r="SHO45" s="57"/>
      <c r="SHP45" s="57"/>
      <c r="SHQ45" s="57"/>
      <c r="SHR45" s="57"/>
      <c r="SHS45" s="57"/>
      <c r="SHT45" s="57"/>
      <c r="SHU45" s="57"/>
      <c r="SHV45" s="57"/>
      <c r="SHW45" s="57"/>
      <c r="SHX45" s="57"/>
      <c r="SHY45" s="57"/>
      <c r="SHZ45" s="57"/>
      <c r="SIA45" s="57"/>
      <c r="SIB45" s="57"/>
      <c r="SIC45" s="57"/>
      <c r="SID45" s="57"/>
      <c r="SIE45" s="57"/>
      <c r="SIF45" s="57"/>
      <c r="SIG45" s="57"/>
      <c r="SIH45" s="57"/>
      <c r="SII45" s="57"/>
      <c r="SIJ45" s="57"/>
      <c r="SIK45" s="57"/>
      <c r="SIL45" s="57"/>
      <c r="SIM45" s="57"/>
      <c r="SIN45" s="57"/>
      <c r="SIO45" s="57"/>
      <c r="SIP45" s="57"/>
      <c r="SIQ45" s="57"/>
      <c r="SIR45" s="57"/>
      <c r="SIS45" s="57"/>
      <c r="SIT45" s="57"/>
      <c r="SIU45" s="57"/>
      <c r="SIV45" s="57"/>
      <c r="SIW45" s="57"/>
      <c r="SIX45" s="57"/>
      <c r="SIY45" s="57"/>
      <c r="SIZ45" s="57"/>
      <c r="SJA45" s="57"/>
      <c r="SJB45" s="57"/>
      <c r="SJC45" s="57"/>
      <c r="SJD45" s="57"/>
      <c r="SJE45" s="57"/>
      <c r="SJF45" s="57"/>
      <c r="SJG45" s="57"/>
      <c r="SJH45" s="57"/>
      <c r="SJI45" s="57"/>
      <c r="SJJ45" s="57"/>
      <c r="SJK45" s="57"/>
      <c r="SJL45" s="57"/>
      <c r="SJM45" s="57"/>
      <c r="SJN45" s="57"/>
      <c r="SJO45" s="57"/>
      <c r="SJP45" s="57"/>
      <c r="SJQ45" s="57"/>
      <c r="SJR45" s="57"/>
      <c r="SJS45" s="57"/>
      <c r="SJT45" s="57"/>
      <c r="SJU45" s="57"/>
      <c r="SJV45" s="57"/>
      <c r="SJW45" s="57"/>
      <c r="SJX45" s="57"/>
      <c r="SJY45" s="57"/>
      <c r="SJZ45" s="57"/>
      <c r="SKA45" s="57"/>
      <c r="SKB45" s="57"/>
      <c r="SKC45" s="57"/>
      <c r="SKD45" s="57"/>
      <c r="SKE45" s="57"/>
      <c r="SKF45" s="57"/>
      <c r="SKG45" s="57"/>
      <c r="SKH45" s="57"/>
      <c r="SKI45" s="57"/>
      <c r="SKJ45" s="57"/>
      <c r="SKK45" s="57"/>
      <c r="SKL45" s="57"/>
      <c r="SKM45" s="57"/>
      <c r="SKN45" s="57"/>
      <c r="SKO45" s="57"/>
      <c r="SKP45" s="57"/>
      <c r="SKQ45" s="57"/>
      <c r="SKR45" s="57"/>
      <c r="SKS45" s="57"/>
      <c r="SKT45" s="57"/>
      <c r="SKU45" s="57"/>
      <c r="SKV45" s="57"/>
      <c r="SKW45" s="57"/>
      <c r="SKX45" s="57"/>
      <c r="SKY45" s="57"/>
      <c r="SKZ45" s="57"/>
      <c r="SLA45" s="57"/>
      <c r="SLB45" s="57"/>
      <c r="SLC45" s="57"/>
      <c r="SLD45" s="57"/>
      <c r="SLE45" s="57"/>
      <c r="SLF45" s="57"/>
      <c r="SLG45" s="57"/>
      <c r="SLH45" s="57"/>
      <c r="SLI45" s="57"/>
      <c r="SLJ45" s="57"/>
      <c r="SLK45" s="57"/>
      <c r="SLL45" s="57"/>
      <c r="SLM45" s="57"/>
      <c r="SLN45" s="57"/>
      <c r="SLO45" s="57"/>
      <c r="SLP45" s="57"/>
      <c r="SLQ45" s="57"/>
      <c r="SLR45" s="57"/>
      <c r="SLS45" s="57"/>
      <c r="SLT45" s="57"/>
      <c r="SLU45" s="57"/>
      <c r="SLV45" s="57"/>
      <c r="SLW45" s="57"/>
      <c r="SLX45" s="57"/>
      <c r="SLY45" s="57"/>
      <c r="SLZ45" s="57"/>
      <c r="SMA45" s="57"/>
      <c r="SMB45" s="57"/>
      <c r="SMC45" s="57"/>
      <c r="SMD45" s="57"/>
      <c r="SME45" s="57"/>
      <c r="SMF45" s="57"/>
      <c r="SMG45" s="57"/>
      <c r="SMH45" s="57"/>
      <c r="SMI45" s="57"/>
      <c r="SMJ45" s="57"/>
      <c r="SMK45" s="57"/>
      <c r="SML45" s="57"/>
      <c r="SMM45" s="57"/>
      <c r="SMN45" s="57"/>
      <c r="SMO45" s="57"/>
      <c r="SMP45" s="57"/>
      <c r="SMQ45" s="57"/>
      <c r="SMR45" s="57"/>
      <c r="SMS45" s="57"/>
      <c r="SMT45" s="57"/>
      <c r="SMU45" s="57"/>
      <c r="SMV45" s="57"/>
      <c r="SMW45" s="57"/>
      <c r="SMX45" s="57"/>
      <c r="SMY45" s="57"/>
      <c r="SMZ45" s="57"/>
      <c r="SNA45" s="57"/>
      <c r="SNB45" s="57"/>
      <c r="SNC45" s="57"/>
      <c r="SND45" s="57"/>
      <c r="SNE45" s="57"/>
      <c r="SNF45" s="57"/>
      <c r="SNG45" s="57"/>
      <c r="SNH45" s="57"/>
      <c r="SNI45" s="57"/>
      <c r="SNJ45" s="57"/>
      <c r="SNK45" s="57"/>
      <c r="SNL45" s="57"/>
      <c r="SNM45" s="57"/>
      <c r="SNN45" s="57"/>
      <c r="SNO45" s="57"/>
      <c r="SNP45" s="57"/>
      <c r="SNQ45" s="57"/>
      <c r="SNR45" s="57"/>
      <c r="SNS45" s="57"/>
      <c r="SNT45" s="57"/>
      <c r="SNU45" s="57"/>
      <c r="SNV45" s="57"/>
      <c r="SNW45" s="57"/>
      <c r="SNX45" s="57"/>
      <c r="SNY45" s="57"/>
      <c r="SNZ45" s="57"/>
      <c r="SOA45" s="57"/>
      <c r="SOB45" s="57"/>
      <c r="SOC45" s="57"/>
      <c r="SOD45" s="57"/>
      <c r="SOE45" s="57"/>
      <c r="SOF45" s="57"/>
      <c r="SOG45" s="57"/>
      <c r="SOH45" s="57"/>
      <c r="SOI45" s="57"/>
      <c r="SOJ45" s="57"/>
      <c r="SOK45" s="57"/>
      <c r="SOL45" s="57"/>
      <c r="SOM45" s="57"/>
      <c r="SON45" s="57"/>
      <c r="SOO45" s="57"/>
      <c r="SOP45" s="57"/>
      <c r="SOQ45" s="57"/>
      <c r="SOR45" s="57"/>
      <c r="SOS45" s="57"/>
      <c r="SOT45" s="57"/>
      <c r="SOU45" s="57"/>
      <c r="SOV45" s="57"/>
      <c r="SOW45" s="57"/>
      <c r="SOX45" s="57"/>
      <c r="SOY45" s="57"/>
      <c r="SOZ45" s="57"/>
      <c r="SPA45" s="57"/>
      <c r="SPB45" s="57"/>
      <c r="SPC45" s="57"/>
      <c r="SPD45" s="57"/>
      <c r="SPE45" s="57"/>
      <c r="SPF45" s="57"/>
      <c r="SPG45" s="57"/>
      <c r="SPH45" s="57"/>
      <c r="SPI45" s="57"/>
      <c r="SPJ45" s="57"/>
      <c r="SPK45" s="57"/>
      <c r="SPL45" s="57"/>
      <c r="SPM45" s="57"/>
      <c r="SPN45" s="57"/>
      <c r="SPO45" s="57"/>
      <c r="SPP45" s="57"/>
      <c r="SPQ45" s="57"/>
      <c r="SPR45" s="57"/>
      <c r="SPS45" s="57"/>
      <c r="SPT45" s="57"/>
      <c r="SPU45" s="57"/>
      <c r="SPV45" s="57"/>
      <c r="SPW45" s="57"/>
      <c r="SPX45" s="57"/>
      <c r="SPY45" s="57"/>
      <c r="SPZ45" s="57"/>
      <c r="SQA45" s="57"/>
      <c r="SQB45" s="57"/>
      <c r="SQC45" s="57"/>
      <c r="SQD45" s="57"/>
      <c r="SQE45" s="57"/>
      <c r="SQF45" s="57"/>
      <c r="SQG45" s="57"/>
      <c r="SQH45" s="57"/>
      <c r="SQI45" s="57"/>
      <c r="SQJ45" s="57"/>
      <c r="SQK45" s="57"/>
      <c r="SQL45" s="57"/>
      <c r="SQM45" s="57"/>
      <c r="SQN45" s="57"/>
      <c r="SQO45" s="57"/>
      <c r="SQP45" s="57"/>
      <c r="SQQ45" s="57"/>
      <c r="SQR45" s="57"/>
      <c r="SQS45" s="57"/>
      <c r="SQT45" s="57"/>
      <c r="SQU45" s="57"/>
      <c r="SQV45" s="57"/>
      <c r="SQW45" s="57"/>
      <c r="SQX45" s="57"/>
      <c r="SQY45" s="57"/>
      <c r="SQZ45" s="57"/>
      <c r="SRA45" s="57"/>
      <c r="SRB45" s="57"/>
      <c r="SRC45" s="57"/>
      <c r="SRD45" s="57"/>
      <c r="SRE45" s="57"/>
      <c r="SRF45" s="57"/>
      <c r="SRG45" s="57"/>
      <c r="SRH45" s="57"/>
      <c r="SRI45" s="57"/>
      <c r="SRJ45" s="57"/>
      <c r="SRK45" s="57"/>
      <c r="SRL45" s="57"/>
      <c r="SRM45" s="57"/>
      <c r="SRN45" s="57"/>
      <c r="SRO45" s="57"/>
      <c r="SRP45" s="57"/>
      <c r="SRQ45" s="57"/>
      <c r="SRR45" s="57"/>
      <c r="SRS45" s="57"/>
      <c r="SRT45" s="57"/>
      <c r="SRU45" s="57"/>
      <c r="SRV45" s="57"/>
      <c r="SRW45" s="57"/>
      <c r="SRX45" s="57"/>
      <c r="SRY45" s="57"/>
      <c r="SRZ45" s="57"/>
      <c r="SSA45" s="57"/>
      <c r="SSB45" s="57"/>
      <c r="SSC45" s="57"/>
      <c r="SSD45" s="57"/>
      <c r="SSE45" s="57"/>
      <c r="SSF45" s="57"/>
      <c r="SSG45" s="57"/>
      <c r="SSH45" s="57"/>
      <c r="SSI45" s="57"/>
      <c r="SSJ45" s="57"/>
      <c r="SSK45" s="57"/>
      <c r="SSL45" s="57"/>
      <c r="SSM45" s="57"/>
      <c r="SSN45" s="57"/>
      <c r="SSO45" s="57"/>
      <c r="SSP45" s="57"/>
      <c r="SSQ45" s="57"/>
      <c r="SSR45" s="57"/>
      <c r="SSS45" s="57"/>
      <c r="SST45" s="57"/>
      <c r="SSU45" s="57"/>
      <c r="SSV45" s="57"/>
      <c r="SSW45" s="57"/>
      <c r="SSX45" s="57"/>
      <c r="SSY45" s="57"/>
      <c r="SSZ45" s="57"/>
      <c r="STA45" s="57"/>
      <c r="STB45" s="57"/>
      <c r="STC45" s="57"/>
      <c r="STD45" s="57"/>
      <c r="STE45" s="57"/>
      <c r="STF45" s="57"/>
      <c r="STG45" s="57"/>
      <c r="STH45" s="57"/>
      <c r="STI45" s="57"/>
      <c r="STJ45" s="57"/>
      <c r="STK45" s="57"/>
      <c r="STL45" s="57"/>
      <c r="STM45" s="57"/>
      <c r="STN45" s="57"/>
      <c r="STO45" s="57"/>
      <c r="STP45" s="57"/>
      <c r="STQ45" s="57"/>
      <c r="STR45" s="57"/>
      <c r="STS45" s="57"/>
      <c r="STT45" s="57"/>
      <c r="STU45" s="57"/>
      <c r="STV45" s="57"/>
      <c r="STW45" s="57"/>
      <c r="STX45" s="57"/>
      <c r="STY45" s="57"/>
      <c r="STZ45" s="57"/>
      <c r="SUA45" s="57"/>
      <c r="SUB45" s="57"/>
      <c r="SUC45" s="57"/>
      <c r="SUD45" s="57"/>
      <c r="SUE45" s="57"/>
      <c r="SUF45" s="57"/>
      <c r="SUG45" s="57"/>
      <c r="SUH45" s="57"/>
      <c r="SUI45" s="57"/>
      <c r="SUJ45" s="57"/>
      <c r="SUK45" s="57"/>
      <c r="SUL45" s="57"/>
      <c r="SUM45" s="57"/>
      <c r="SUN45" s="57"/>
      <c r="SUO45" s="57"/>
      <c r="SUP45" s="57"/>
      <c r="SUQ45" s="57"/>
      <c r="SUR45" s="57"/>
      <c r="SUS45" s="57"/>
      <c r="SUT45" s="57"/>
      <c r="SUU45" s="57"/>
      <c r="SUV45" s="57"/>
      <c r="SUW45" s="57"/>
      <c r="SUX45" s="57"/>
      <c r="SUY45" s="57"/>
      <c r="SUZ45" s="57"/>
      <c r="SVA45" s="57"/>
      <c r="SVB45" s="57"/>
      <c r="SVC45" s="57"/>
      <c r="SVD45" s="57"/>
      <c r="SVE45" s="57"/>
      <c r="SVF45" s="57"/>
      <c r="SVG45" s="57"/>
      <c r="SVH45" s="57"/>
      <c r="SVI45" s="57"/>
      <c r="SVJ45" s="57"/>
      <c r="SVK45" s="57"/>
      <c r="SVL45" s="57"/>
      <c r="SVM45" s="57"/>
      <c r="SVN45" s="57"/>
      <c r="SVO45" s="57"/>
      <c r="SVP45" s="57"/>
      <c r="SVQ45" s="57"/>
      <c r="SVR45" s="57"/>
      <c r="SVS45" s="57"/>
      <c r="SVT45" s="57"/>
      <c r="SVU45" s="57"/>
      <c r="SVV45" s="57"/>
      <c r="SVW45" s="57"/>
      <c r="SVX45" s="57"/>
      <c r="SVY45" s="57"/>
      <c r="SVZ45" s="57"/>
      <c r="SWA45" s="57"/>
      <c r="SWB45" s="57"/>
      <c r="SWC45" s="57"/>
      <c r="SWD45" s="57"/>
      <c r="SWE45" s="57"/>
      <c r="SWF45" s="57"/>
      <c r="SWG45" s="57"/>
      <c r="SWH45" s="57"/>
      <c r="SWI45" s="57"/>
      <c r="SWJ45" s="57"/>
      <c r="SWK45" s="57"/>
      <c r="SWL45" s="57"/>
      <c r="SWM45" s="57"/>
      <c r="SWN45" s="57"/>
      <c r="SWO45" s="57"/>
      <c r="SWP45" s="57"/>
      <c r="SWQ45" s="57"/>
      <c r="SWR45" s="57"/>
      <c r="SWS45" s="57"/>
      <c r="SWT45" s="57"/>
      <c r="SWU45" s="57"/>
      <c r="SWV45" s="57"/>
      <c r="SWW45" s="57"/>
      <c r="SWX45" s="57"/>
      <c r="SWY45" s="57"/>
      <c r="SWZ45" s="57"/>
      <c r="SXA45" s="57"/>
      <c r="SXB45" s="57"/>
      <c r="SXC45" s="57"/>
      <c r="SXD45" s="57"/>
      <c r="SXE45" s="57"/>
      <c r="SXF45" s="57"/>
      <c r="SXG45" s="57"/>
      <c r="SXH45" s="57"/>
      <c r="SXI45" s="57"/>
      <c r="SXJ45" s="57"/>
      <c r="SXK45" s="57"/>
      <c r="SXL45" s="57"/>
      <c r="SXM45" s="57"/>
      <c r="SXN45" s="57"/>
      <c r="SXO45" s="57"/>
      <c r="SXP45" s="57"/>
      <c r="SXQ45" s="57"/>
      <c r="SXR45" s="57"/>
      <c r="SXS45" s="57"/>
      <c r="SXT45" s="57"/>
      <c r="SXU45" s="57"/>
      <c r="SXV45" s="57"/>
      <c r="SXW45" s="57"/>
      <c r="SXX45" s="57"/>
      <c r="SXY45" s="57"/>
      <c r="SXZ45" s="57"/>
      <c r="SYA45" s="57"/>
      <c r="SYB45" s="57"/>
      <c r="SYC45" s="57"/>
      <c r="SYD45" s="57"/>
      <c r="SYE45" s="57"/>
      <c r="SYF45" s="57"/>
      <c r="SYG45" s="57"/>
      <c r="SYH45" s="57"/>
      <c r="SYI45" s="57"/>
      <c r="SYJ45" s="57"/>
      <c r="SYK45" s="57"/>
      <c r="SYL45" s="57"/>
      <c r="SYM45" s="57"/>
      <c r="SYN45" s="57"/>
      <c r="SYO45" s="57"/>
      <c r="SYP45" s="57"/>
      <c r="SYQ45" s="57"/>
      <c r="SYR45" s="57"/>
      <c r="SYS45" s="57"/>
      <c r="SYT45" s="57"/>
      <c r="SYU45" s="57"/>
      <c r="SYV45" s="57"/>
      <c r="SYW45" s="57"/>
      <c r="SYX45" s="57"/>
      <c r="SYY45" s="57"/>
      <c r="SYZ45" s="57"/>
      <c r="SZA45" s="57"/>
      <c r="SZB45" s="57"/>
      <c r="SZC45" s="57"/>
      <c r="SZD45" s="57"/>
      <c r="SZE45" s="57"/>
      <c r="SZF45" s="57"/>
      <c r="SZG45" s="57"/>
      <c r="SZH45" s="57"/>
      <c r="SZI45" s="57"/>
      <c r="SZJ45" s="57"/>
      <c r="SZK45" s="57"/>
      <c r="SZL45" s="57"/>
      <c r="SZM45" s="57"/>
      <c r="SZN45" s="57"/>
      <c r="SZO45" s="57"/>
      <c r="SZP45" s="57"/>
      <c r="SZQ45" s="57"/>
      <c r="SZR45" s="57"/>
      <c r="SZS45" s="57"/>
      <c r="SZT45" s="57"/>
      <c r="SZU45" s="57"/>
      <c r="SZV45" s="57"/>
      <c r="SZW45" s="57"/>
      <c r="SZX45" s="57"/>
      <c r="SZY45" s="57"/>
      <c r="SZZ45" s="57"/>
      <c r="TAA45" s="57"/>
      <c r="TAB45" s="57"/>
      <c r="TAC45" s="57"/>
      <c r="TAD45" s="57"/>
      <c r="TAE45" s="57"/>
      <c r="TAF45" s="57"/>
      <c r="TAG45" s="57"/>
      <c r="TAH45" s="57"/>
      <c r="TAI45" s="57"/>
      <c r="TAJ45" s="57"/>
      <c r="TAK45" s="57"/>
      <c r="TAL45" s="57"/>
      <c r="TAM45" s="57"/>
      <c r="TAN45" s="57"/>
      <c r="TAO45" s="57"/>
      <c r="TAP45" s="57"/>
      <c r="TAQ45" s="57"/>
      <c r="TAR45" s="57"/>
      <c r="TAS45" s="57"/>
      <c r="TAT45" s="57"/>
      <c r="TAU45" s="57"/>
      <c r="TAV45" s="57"/>
      <c r="TAW45" s="57"/>
      <c r="TAX45" s="57"/>
      <c r="TAY45" s="57"/>
      <c r="TAZ45" s="57"/>
      <c r="TBA45" s="57"/>
      <c r="TBB45" s="57"/>
      <c r="TBC45" s="57"/>
      <c r="TBD45" s="57"/>
      <c r="TBE45" s="57"/>
      <c r="TBF45" s="57"/>
      <c r="TBG45" s="57"/>
      <c r="TBH45" s="57"/>
      <c r="TBI45" s="57"/>
      <c r="TBJ45" s="57"/>
      <c r="TBK45" s="57"/>
      <c r="TBL45" s="57"/>
      <c r="TBM45" s="57"/>
      <c r="TBN45" s="57"/>
      <c r="TBO45" s="57"/>
      <c r="TBP45" s="57"/>
      <c r="TBQ45" s="57"/>
      <c r="TBR45" s="57"/>
      <c r="TBS45" s="57"/>
      <c r="TBT45" s="57"/>
      <c r="TBU45" s="57"/>
      <c r="TBV45" s="57"/>
      <c r="TBW45" s="57"/>
      <c r="TBX45" s="57"/>
      <c r="TBY45" s="57"/>
      <c r="TBZ45" s="57"/>
      <c r="TCA45" s="57"/>
      <c r="TCB45" s="57"/>
      <c r="TCC45" s="57"/>
      <c r="TCD45" s="57"/>
      <c r="TCE45" s="57"/>
      <c r="TCF45" s="57"/>
      <c r="TCG45" s="57"/>
      <c r="TCH45" s="57"/>
      <c r="TCI45" s="57"/>
      <c r="TCJ45" s="57"/>
      <c r="TCK45" s="57"/>
      <c r="TCL45" s="57"/>
      <c r="TCM45" s="57"/>
      <c r="TCN45" s="57"/>
      <c r="TCO45" s="57"/>
      <c r="TCP45" s="57"/>
      <c r="TCQ45" s="57"/>
      <c r="TCR45" s="57"/>
      <c r="TCS45" s="57"/>
      <c r="TCT45" s="57"/>
      <c r="TCU45" s="57"/>
      <c r="TCV45" s="57"/>
      <c r="TCW45" s="57"/>
      <c r="TCX45" s="57"/>
      <c r="TCY45" s="57"/>
      <c r="TCZ45" s="57"/>
      <c r="TDA45" s="57"/>
      <c r="TDB45" s="57"/>
      <c r="TDC45" s="57"/>
      <c r="TDD45" s="57"/>
      <c r="TDE45" s="57"/>
      <c r="TDF45" s="57"/>
      <c r="TDG45" s="57"/>
      <c r="TDH45" s="57"/>
      <c r="TDI45" s="57"/>
      <c r="TDJ45" s="57"/>
      <c r="TDK45" s="57"/>
      <c r="TDL45" s="57"/>
      <c r="TDM45" s="57"/>
      <c r="TDN45" s="57"/>
      <c r="TDO45" s="57"/>
      <c r="TDP45" s="57"/>
      <c r="TDQ45" s="57"/>
      <c r="TDR45" s="57"/>
      <c r="TDS45" s="57"/>
      <c r="TDT45" s="57"/>
      <c r="TDU45" s="57"/>
      <c r="TDV45" s="57"/>
      <c r="TDW45" s="57"/>
      <c r="TDX45" s="57"/>
      <c r="TDY45" s="57"/>
      <c r="TDZ45" s="57"/>
      <c r="TEA45" s="57"/>
      <c r="TEB45" s="57"/>
      <c r="TEC45" s="57"/>
      <c r="TED45" s="57"/>
      <c r="TEE45" s="57"/>
      <c r="TEF45" s="57"/>
      <c r="TEG45" s="57"/>
      <c r="TEH45" s="57"/>
      <c r="TEI45" s="57"/>
      <c r="TEJ45" s="57"/>
      <c r="TEK45" s="57"/>
      <c r="TEL45" s="57"/>
      <c r="TEM45" s="57"/>
      <c r="TEN45" s="57"/>
      <c r="TEO45" s="57"/>
      <c r="TEP45" s="57"/>
      <c r="TEQ45" s="57"/>
      <c r="TER45" s="57"/>
      <c r="TES45" s="57"/>
      <c r="TET45" s="57"/>
      <c r="TEU45" s="57"/>
      <c r="TEV45" s="57"/>
      <c r="TEW45" s="57"/>
      <c r="TEX45" s="57"/>
      <c r="TEY45" s="57"/>
      <c r="TEZ45" s="57"/>
      <c r="TFA45" s="57"/>
      <c r="TFB45" s="57"/>
      <c r="TFC45" s="57"/>
      <c r="TFD45" s="57"/>
      <c r="TFE45" s="57"/>
      <c r="TFF45" s="57"/>
      <c r="TFG45" s="57"/>
      <c r="TFH45" s="57"/>
      <c r="TFI45" s="57"/>
      <c r="TFJ45" s="57"/>
      <c r="TFK45" s="57"/>
      <c r="TFL45" s="57"/>
      <c r="TFM45" s="57"/>
      <c r="TFN45" s="57"/>
      <c r="TFO45" s="57"/>
      <c r="TFP45" s="57"/>
      <c r="TFQ45" s="57"/>
      <c r="TFR45" s="57"/>
      <c r="TFS45" s="57"/>
      <c r="TFT45" s="57"/>
      <c r="TFU45" s="57"/>
      <c r="TFV45" s="57"/>
      <c r="TFW45" s="57"/>
      <c r="TFX45" s="57"/>
      <c r="TFY45" s="57"/>
      <c r="TFZ45" s="57"/>
      <c r="TGA45" s="57"/>
      <c r="TGB45" s="57"/>
      <c r="TGC45" s="57"/>
      <c r="TGD45" s="57"/>
      <c r="TGE45" s="57"/>
      <c r="TGF45" s="57"/>
      <c r="TGG45" s="57"/>
      <c r="TGH45" s="57"/>
      <c r="TGI45" s="57"/>
      <c r="TGJ45" s="57"/>
      <c r="TGK45" s="57"/>
      <c r="TGL45" s="57"/>
      <c r="TGM45" s="57"/>
      <c r="TGN45" s="57"/>
      <c r="TGO45" s="57"/>
      <c r="TGP45" s="57"/>
      <c r="TGQ45" s="57"/>
      <c r="TGR45" s="57"/>
      <c r="TGS45" s="57"/>
      <c r="TGT45" s="57"/>
      <c r="TGU45" s="57"/>
      <c r="TGV45" s="57"/>
      <c r="TGW45" s="57"/>
      <c r="TGX45" s="57"/>
      <c r="TGY45" s="57"/>
      <c r="TGZ45" s="57"/>
      <c r="THA45" s="57"/>
      <c r="THB45" s="57"/>
      <c r="THC45" s="57"/>
      <c r="THD45" s="57"/>
      <c r="THE45" s="57"/>
      <c r="THF45" s="57"/>
      <c r="THG45" s="57"/>
      <c r="THH45" s="57"/>
      <c r="THI45" s="57"/>
      <c r="THJ45" s="57"/>
      <c r="THK45" s="57"/>
      <c r="THL45" s="57"/>
      <c r="THM45" s="57"/>
      <c r="THN45" s="57"/>
      <c r="THO45" s="57"/>
      <c r="THP45" s="57"/>
      <c r="THQ45" s="57"/>
      <c r="THR45" s="57"/>
      <c r="THS45" s="57"/>
      <c r="THT45" s="57"/>
      <c r="THU45" s="57"/>
      <c r="THV45" s="57"/>
      <c r="THW45" s="57"/>
      <c r="THX45" s="57"/>
      <c r="THY45" s="57"/>
      <c r="THZ45" s="57"/>
      <c r="TIA45" s="57"/>
      <c r="TIB45" s="57"/>
      <c r="TIC45" s="57"/>
      <c r="TID45" s="57"/>
      <c r="TIE45" s="57"/>
      <c r="TIF45" s="57"/>
      <c r="TIG45" s="57"/>
      <c r="TIH45" s="57"/>
      <c r="TII45" s="57"/>
      <c r="TIJ45" s="57"/>
      <c r="TIK45" s="57"/>
      <c r="TIL45" s="57"/>
      <c r="TIM45" s="57"/>
      <c r="TIN45" s="57"/>
      <c r="TIO45" s="57"/>
      <c r="TIP45" s="57"/>
      <c r="TIQ45" s="57"/>
      <c r="TIR45" s="57"/>
      <c r="TIS45" s="57"/>
      <c r="TIT45" s="57"/>
      <c r="TIU45" s="57"/>
      <c r="TIV45" s="57"/>
      <c r="TIW45" s="57"/>
      <c r="TIX45" s="57"/>
      <c r="TIY45" s="57"/>
      <c r="TIZ45" s="57"/>
      <c r="TJA45" s="57"/>
      <c r="TJB45" s="57"/>
      <c r="TJC45" s="57"/>
      <c r="TJD45" s="57"/>
      <c r="TJE45" s="57"/>
      <c r="TJF45" s="57"/>
      <c r="TJG45" s="57"/>
      <c r="TJH45" s="57"/>
      <c r="TJI45" s="57"/>
      <c r="TJJ45" s="57"/>
      <c r="TJK45" s="57"/>
      <c r="TJL45" s="57"/>
      <c r="TJM45" s="57"/>
      <c r="TJN45" s="57"/>
      <c r="TJO45" s="57"/>
      <c r="TJP45" s="57"/>
      <c r="TJQ45" s="57"/>
      <c r="TJR45" s="57"/>
      <c r="TJS45" s="57"/>
      <c r="TJT45" s="57"/>
      <c r="TJU45" s="57"/>
      <c r="TJV45" s="57"/>
      <c r="TJW45" s="57"/>
      <c r="TJX45" s="57"/>
      <c r="TJY45" s="57"/>
      <c r="TJZ45" s="57"/>
      <c r="TKA45" s="57"/>
      <c r="TKB45" s="57"/>
      <c r="TKC45" s="57"/>
      <c r="TKD45" s="57"/>
      <c r="TKE45" s="57"/>
      <c r="TKF45" s="57"/>
      <c r="TKG45" s="57"/>
      <c r="TKH45" s="57"/>
      <c r="TKI45" s="57"/>
      <c r="TKJ45" s="57"/>
      <c r="TKK45" s="57"/>
      <c r="TKL45" s="57"/>
      <c r="TKM45" s="57"/>
      <c r="TKN45" s="57"/>
      <c r="TKO45" s="57"/>
      <c r="TKP45" s="57"/>
      <c r="TKQ45" s="57"/>
      <c r="TKR45" s="57"/>
      <c r="TKS45" s="57"/>
      <c r="TKT45" s="57"/>
      <c r="TKU45" s="57"/>
      <c r="TKV45" s="57"/>
      <c r="TKW45" s="57"/>
      <c r="TKX45" s="57"/>
      <c r="TKY45" s="57"/>
      <c r="TKZ45" s="57"/>
      <c r="TLA45" s="57"/>
      <c r="TLB45" s="57"/>
      <c r="TLC45" s="57"/>
      <c r="TLD45" s="57"/>
      <c r="TLE45" s="57"/>
      <c r="TLF45" s="57"/>
      <c r="TLG45" s="57"/>
      <c r="TLH45" s="57"/>
      <c r="TLI45" s="57"/>
      <c r="TLJ45" s="57"/>
      <c r="TLK45" s="57"/>
      <c r="TLL45" s="57"/>
      <c r="TLM45" s="57"/>
      <c r="TLN45" s="57"/>
      <c r="TLO45" s="57"/>
      <c r="TLP45" s="57"/>
      <c r="TLQ45" s="57"/>
      <c r="TLR45" s="57"/>
      <c r="TLS45" s="57"/>
      <c r="TLT45" s="57"/>
      <c r="TLU45" s="57"/>
      <c r="TLV45" s="57"/>
      <c r="TLW45" s="57"/>
      <c r="TLX45" s="57"/>
      <c r="TLY45" s="57"/>
      <c r="TLZ45" s="57"/>
      <c r="TMA45" s="57"/>
      <c r="TMB45" s="57"/>
      <c r="TMC45" s="57"/>
      <c r="TMD45" s="57"/>
      <c r="TME45" s="57"/>
      <c r="TMF45" s="57"/>
      <c r="TMG45" s="57"/>
      <c r="TMH45" s="57"/>
      <c r="TMI45" s="57"/>
      <c r="TMJ45" s="57"/>
      <c r="TMK45" s="57"/>
      <c r="TML45" s="57"/>
      <c r="TMM45" s="57"/>
      <c r="TMN45" s="57"/>
      <c r="TMO45" s="57"/>
      <c r="TMP45" s="57"/>
      <c r="TMQ45" s="57"/>
      <c r="TMR45" s="57"/>
      <c r="TMS45" s="57"/>
      <c r="TMT45" s="57"/>
      <c r="TMU45" s="57"/>
      <c r="TMV45" s="57"/>
      <c r="TMW45" s="57"/>
      <c r="TMX45" s="57"/>
      <c r="TMY45" s="57"/>
      <c r="TMZ45" s="57"/>
      <c r="TNA45" s="57"/>
      <c r="TNB45" s="57"/>
      <c r="TNC45" s="57"/>
      <c r="TND45" s="57"/>
      <c r="TNE45" s="57"/>
      <c r="TNF45" s="57"/>
      <c r="TNG45" s="57"/>
      <c r="TNH45" s="57"/>
      <c r="TNI45" s="57"/>
      <c r="TNJ45" s="57"/>
      <c r="TNK45" s="57"/>
      <c r="TNL45" s="57"/>
      <c r="TNM45" s="57"/>
      <c r="TNN45" s="57"/>
      <c r="TNO45" s="57"/>
      <c r="TNP45" s="57"/>
      <c r="TNQ45" s="57"/>
      <c r="TNR45" s="57"/>
      <c r="TNS45" s="57"/>
      <c r="TNT45" s="57"/>
      <c r="TNU45" s="57"/>
      <c r="TNV45" s="57"/>
      <c r="TNW45" s="57"/>
      <c r="TNX45" s="57"/>
      <c r="TNY45" s="57"/>
      <c r="TNZ45" s="57"/>
      <c r="TOA45" s="57"/>
      <c r="TOB45" s="57"/>
      <c r="TOC45" s="57"/>
      <c r="TOD45" s="57"/>
      <c r="TOE45" s="57"/>
      <c r="TOF45" s="57"/>
      <c r="TOG45" s="57"/>
      <c r="TOH45" s="57"/>
      <c r="TOI45" s="57"/>
      <c r="TOJ45" s="57"/>
      <c r="TOK45" s="57"/>
      <c r="TOL45" s="57"/>
      <c r="TOM45" s="57"/>
      <c r="TON45" s="57"/>
      <c r="TOO45" s="57"/>
      <c r="TOP45" s="57"/>
      <c r="TOQ45" s="57"/>
      <c r="TOR45" s="57"/>
      <c r="TOS45" s="57"/>
      <c r="TOT45" s="57"/>
      <c r="TOU45" s="57"/>
      <c r="TOV45" s="57"/>
      <c r="TOW45" s="57"/>
      <c r="TOX45" s="57"/>
      <c r="TOY45" s="57"/>
      <c r="TOZ45" s="57"/>
      <c r="TPA45" s="57"/>
      <c r="TPB45" s="57"/>
      <c r="TPC45" s="57"/>
      <c r="TPD45" s="57"/>
      <c r="TPE45" s="57"/>
      <c r="TPF45" s="57"/>
      <c r="TPG45" s="57"/>
      <c r="TPH45" s="57"/>
      <c r="TPI45" s="57"/>
      <c r="TPJ45" s="57"/>
      <c r="TPK45" s="57"/>
      <c r="TPL45" s="57"/>
      <c r="TPM45" s="57"/>
      <c r="TPN45" s="57"/>
      <c r="TPO45" s="57"/>
      <c r="TPP45" s="57"/>
      <c r="TPQ45" s="57"/>
      <c r="TPR45" s="57"/>
      <c r="TPS45" s="57"/>
      <c r="TPT45" s="57"/>
      <c r="TPU45" s="57"/>
      <c r="TPV45" s="57"/>
      <c r="TPW45" s="57"/>
      <c r="TPX45" s="57"/>
      <c r="TPY45" s="57"/>
      <c r="TPZ45" s="57"/>
      <c r="TQA45" s="57"/>
      <c r="TQB45" s="57"/>
      <c r="TQC45" s="57"/>
      <c r="TQD45" s="57"/>
      <c r="TQE45" s="57"/>
      <c r="TQF45" s="57"/>
      <c r="TQG45" s="57"/>
      <c r="TQH45" s="57"/>
      <c r="TQI45" s="57"/>
      <c r="TQJ45" s="57"/>
      <c r="TQK45" s="57"/>
      <c r="TQL45" s="57"/>
      <c r="TQM45" s="57"/>
      <c r="TQN45" s="57"/>
      <c r="TQO45" s="57"/>
      <c r="TQP45" s="57"/>
      <c r="TQQ45" s="57"/>
      <c r="TQR45" s="57"/>
      <c r="TQS45" s="57"/>
      <c r="TQT45" s="57"/>
      <c r="TQU45" s="57"/>
      <c r="TQV45" s="57"/>
      <c r="TQW45" s="57"/>
      <c r="TQX45" s="57"/>
      <c r="TQY45" s="57"/>
      <c r="TQZ45" s="57"/>
      <c r="TRA45" s="57"/>
      <c r="TRB45" s="57"/>
      <c r="TRC45" s="57"/>
      <c r="TRD45" s="57"/>
      <c r="TRE45" s="57"/>
      <c r="TRF45" s="57"/>
      <c r="TRG45" s="57"/>
      <c r="TRH45" s="57"/>
      <c r="TRI45" s="57"/>
      <c r="TRJ45" s="57"/>
      <c r="TRK45" s="57"/>
      <c r="TRL45" s="57"/>
      <c r="TRM45" s="57"/>
      <c r="TRN45" s="57"/>
      <c r="TRO45" s="57"/>
      <c r="TRP45" s="57"/>
      <c r="TRQ45" s="57"/>
      <c r="TRR45" s="57"/>
      <c r="TRS45" s="57"/>
      <c r="TRT45" s="57"/>
      <c r="TRU45" s="57"/>
      <c r="TRV45" s="57"/>
      <c r="TRW45" s="57"/>
      <c r="TRX45" s="57"/>
      <c r="TRY45" s="57"/>
      <c r="TRZ45" s="57"/>
      <c r="TSA45" s="57"/>
      <c r="TSB45" s="57"/>
      <c r="TSC45" s="57"/>
      <c r="TSD45" s="57"/>
      <c r="TSE45" s="57"/>
      <c r="TSF45" s="57"/>
      <c r="TSG45" s="57"/>
      <c r="TSH45" s="57"/>
      <c r="TSI45" s="57"/>
      <c r="TSJ45" s="57"/>
      <c r="TSK45" s="57"/>
      <c r="TSL45" s="57"/>
      <c r="TSM45" s="57"/>
      <c r="TSN45" s="57"/>
      <c r="TSO45" s="57"/>
      <c r="TSP45" s="57"/>
      <c r="TSQ45" s="57"/>
      <c r="TSR45" s="57"/>
      <c r="TSS45" s="57"/>
      <c r="TST45" s="57"/>
      <c r="TSU45" s="57"/>
      <c r="TSV45" s="57"/>
      <c r="TSW45" s="57"/>
      <c r="TSX45" s="57"/>
      <c r="TSY45" s="57"/>
      <c r="TSZ45" s="57"/>
      <c r="TTA45" s="57"/>
      <c r="TTB45" s="57"/>
      <c r="TTC45" s="57"/>
      <c r="TTD45" s="57"/>
      <c r="TTE45" s="57"/>
      <c r="TTF45" s="57"/>
      <c r="TTG45" s="57"/>
      <c r="TTH45" s="57"/>
      <c r="TTI45" s="57"/>
      <c r="TTJ45" s="57"/>
      <c r="TTK45" s="57"/>
      <c r="TTL45" s="57"/>
      <c r="TTM45" s="57"/>
      <c r="TTN45" s="57"/>
      <c r="TTO45" s="57"/>
      <c r="TTP45" s="57"/>
      <c r="TTQ45" s="57"/>
      <c r="TTR45" s="57"/>
      <c r="TTS45" s="57"/>
      <c r="TTT45" s="57"/>
      <c r="TTU45" s="57"/>
      <c r="TTV45" s="57"/>
      <c r="TTW45" s="57"/>
      <c r="TTX45" s="57"/>
      <c r="TTY45" s="57"/>
      <c r="TTZ45" s="57"/>
      <c r="TUA45" s="57"/>
      <c r="TUB45" s="57"/>
      <c r="TUC45" s="57"/>
      <c r="TUD45" s="57"/>
      <c r="TUE45" s="57"/>
      <c r="TUF45" s="57"/>
      <c r="TUG45" s="57"/>
      <c r="TUH45" s="57"/>
      <c r="TUI45" s="57"/>
      <c r="TUJ45" s="57"/>
      <c r="TUK45" s="57"/>
      <c r="TUL45" s="57"/>
      <c r="TUM45" s="57"/>
      <c r="TUN45" s="57"/>
      <c r="TUO45" s="57"/>
      <c r="TUP45" s="57"/>
      <c r="TUQ45" s="57"/>
      <c r="TUR45" s="57"/>
      <c r="TUS45" s="57"/>
      <c r="TUT45" s="57"/>
      <c r="TUU45" s="57"/>
      <c r="TUV45" s="57"/>
      <c r="TUW45" s="57"/>
      <c r="TUX45" s="57"/>
      <c r="TUY45" s="57"/>
      <c r="TUZ45" s="57"/>
      <c r="TVA45" s="57"/>
      <c r="TVB45" s="57"/>
      <c r="TVC45" s="57"/>
      <c r="TVD45" s="57"/>
      <c r="TVE45" s="57"/>
      <c r="TVF45" s="57"/>
      <c r="TVG45" s="57"/>
      <c r="TVH45" s="57"/>
      <c r="TVI45" s="57"/>
      <c r="TVJ45" s="57"/>
      <c r="TVK45" s="57"/>
      <c r="TVL45" s="57"/>
      <c r="TVM45" s="57"/>
      <c r="TVN45" s="57"/>
      <c r="TVO45" s="57"/>
      <c r="TVP45" s="57"/>
      <c r="TVQ45" s="57"/>
      <c r="TVR45" s="57"/>
      <c r="TVS45" s="57"/>
      <c r="TVT45" s="57"/>
      <c r="TVU45" s="57"/>
      <c r="TVV45" s="57"/>
      <c r="TVW45" s="57"/>
      <c r="TVX45" s="57"/>
      <c r="TVY45" s="57"/>
      <c r="TVZ45" s="57"/>
      <c r="TWA45" s="57"/>
      <c r="TWB45" s="57"/>
      <c r="TWC45" s="57"/>
      <c r="TWD45" s="57"/>
      <c r="TWE45" s="57"/>
      <c r="TWF45" s="57"/>
      <c r="TWG45" s="57"/>
      <c r="TWH45" s="57"/>
      <c r="TWI45" s="57"/>
      <c r="TWJ45" s="57"/>
      <c r="TWK45" s="57"/>
      <c r="TWL45" s="57"/>
      <c r="TWM45" s="57"/>
      <c r="TWN45" s="57"/>
      <c r="TWO45" s="57"/>
      <c r="TWP45" s="57"/>
      <c r="TWQ45" s="57"/>
      <c r="TWR45" s="57"/>
      <c r="TWS45" s="57"/>
      <c r="TWT45" s="57"/>
      <c r="TWU45" s="57"/>
      <c r="TWV45" s="57"/>
      <c r="TWW45" s="57"/>
      <c r="TWX45" s="57"/>
      <c r="TWY45" s="57"/>
      <c r="TWZ45" s="57"/>
      <c r="TXA45" s="57"/>
      <c r="TXB45" s="57"/>
      <c r="TXC45" s="57"/>
      <c r="TXD45" s="57"/>
      <c r="TXE45" s="57"/>
      <c r="TXF45" s="57"/>
      <c r="TXG45" s="57"/>
      <c r="TXH45" s="57"/>
      <c r="TXI45" s="57"/>
      <c r="TXJ45" s="57"/>
      <c r="TXK45" s="57"/>
      <c r="TXL45" s="57"/>
      <c r="TXM45" s="57"/>
      <c r="TXN45" s="57"/>
      <c r="TXO45" s="57"/>
      <c r="TXP45" s="57"/>
      <c r="TXQ45" s="57"/>
      <c r="TXR45" s="57"/>
      <c r="TXS45" s="57"/>
      <c r="TXT45" s="57"/>
      <c r="TXU45" s="57"/>
      <c r="TXV45" s="57"/>
      <c r="TXW45" s="57"/>
      <c r="TXX45" s="57"/>
      <c r="TXY45" s="57"/>
      <c r="TXZ45" s="57"/>
      <c r="TYA45" s="57"/>
      <c r="TYB45" s="57"/>
      <c r="TYC45" s="57"/>
      <c r="TYD45" s="57"/>
      <c r="TYE45" s="57"/>
      <c r="TYF45" s="57"/>
      <c r="TYG45" s="57"/>
      <c r="TYH45" s="57"/>
      <c r="TYI45" s="57"/>
      <c r="TYJ45" s="57"/>
      <c r="TYK45" s="57"/>
      <c r="TYL45" s="57"/>
      <c r="TYM45" s="57"/>
      <c r="TYN45" s="57"/>
      <c r="TYO45" s="57"/>
      <c r="TYP45" s="57"/>
      <c r="TYQ45" s="57"/>
      <c r="TYR45" s="57"/>
      <c r="TYS45" s="57"/>
      <c r="TYT45" s="57"/>
      <c r="TYU45" s="57"/>
      <c r="TYV45" s="57"/>
      <c r="TYW45" s="57"/>
      <c r="TYX45" s="57"/>
      <c r="TYY45" s="57"/>
      <c r="TYZ45" s="57"/>
      <c r="TZA45" s="57"/>
      <c r="TZB45" s="57"/>
      <c r="TZC45" s="57"/>
      <c r="TZD45" s="57"/>
      <c r="TZE45" s="57"/>
      <c r="TZF45" s="57"/>
      <c r="TZG45" s="57"/>
      <c r="TZH45" s="57"/>
      <c r="TZI45" s="57"/>
      <c r="TZJ45" s="57"/>
      <c r="TZK45" s="57"/>
      <c r="TZL45" s="57"/>
      <c r="TZM45" s="57"/>
      <c r="TZN45" s="57"/>
      <c r="TZO45" s="57"/>
      <c r="TZP45" s="57"/>
      <c r="TZQ45" s="57"/>
      <c r="TZR45" s="57"/>
      <c r="TZS45" s="57"/>
      <c r="TZT45" s="57"/>
      <c r="TZU45" s="57"/>
      <c r="TZV45" s="57"/>
      <c r="TZW45" s="57"/>
      <c r="TZX45" s="57"/>
      <c r="TZY45" s="57"/>
      <c r="TZZ45" s="57"/>
      <c r="UAA45" s="57"/>
      <c r="UAB45" s="57"/>
      <c r="UAC45" s="57"/>
      <c r="UAD45" s="57"/>
      <c r="UAE45" s="57"/>
      <c r="UAF45" s="57"/>
      <c r="UAG45" s="57"/>
      <c r="UAH45" s="57"/>
      <c r="UAI45" s="57"/>
      <c r="UAJ45" s="57"/>
      <c r="UAK45" s="57"/>
      <c r="UAL45" s="57"/>
      <c r="UAM45" s="57"/>
      <c r="UAN45" s="57"/>
      <c r="UAO45" s="57"/>
      <c r="UAP45" s="57"/>
      <c r="UAQ45" s="57"/>
      <c r="UAR45" s="57"/>
      <c r="UAS45" s="57"/>
      <c r="UAT45" s="57"/>
      <c r="UAU45" s="57"/>
      <c r="UAV45" s="57"/>
      <c r="UAW45" s="57"/>
      <c r="UAX45" s="57"/>
      <c r="UAY45" s="57"/>
      <c r="UAZ45" s="57"/>
      <c r="UBA45" s="57"/>
      <c r="UBB45" s="57"/>
      <c r="UBC45" s="57"/>
      <c r="UBD45" s="57"/>
      <c r="UBE45" s="57"/>
      <c r="UBF45" s="57"/>
      <c r="UBG45" s="57"/>
      <c r="UBH45" s="57"/>
      <c r="UBI45" s="57"/>
      <c r="UBJ45" s="57"/>
      <c r="UBK45" s="57"/>
      <c r="UBL45" s="57"/>
      <c r="UBM45" s="57"/>
      <c r="UBN45" s="57"/>
      <c r="UBO45" s="57"/>
      <c r="UBP45" s="57"/>
      <c r="UBQ45" s="57"/>
      <c r="UBR45" s="57"/>
      <c r="UBS45" s="57"/>
      <c r="UBT45" s="57"/>
      <c r="UBU45" s="57"/>
      <c r="UBV45" s="57"/>
      <c r="UBW45" s="57"/>
      <c r="UBX45" s="57"/>
      <c r="UBY45" s="57"/>
      <c r="UBZ45" s="57"/>
      <c r="UCA45" s="57"/>
      <c r="UCB45" s="57"/>
      <c r="UCC45" s="57"/>
      <c r="UCD45" s="57"/>
      <c r="UCE45" s="57"/>
      <c r="UCF45" s="57"/>
      <c r="UCG45" s="57"/>
      <c r="UCH45" s="57"/>
      <c r="UCI45" s="57"/>
      <c r="UCJ45" s="57"/>
      <c r="UCK45" s="57"/>
      <c r="UCL45" s="57"/>
      <c r="UCM45" s="57"/>
      <c r="UCN45" s="57"/>
      <c r="UCO45" s="57"/>
      <c r="UCP45" s="57"/>
      <c r="UCQ45" s="57"/>
      <c r="UCR45" s="57"/>
      <c r="UCS45" s="57"/>
      <c r="UCT45" s="57"/>
      <c r="UCU45" s="57"/>
      <c r="UCV45" s="57"/>
      <c r="UCW45" s="57"/>
      <c r="UCX45" s="57"/>
      <c r="UCY45" s="57"/>
      <c r="UCZ45" s="57"/>
      <c r="UDA45" s="57"/>
      <c r="UDB45" s="57"/>
      <c r="UDC45" s="57"/>
      <c r="UDD45" s="57"/>
      <c r="UDE45" s="57"/>
      <c r="UDF45" s="57"/>
      <c r="UDG45" s="57"/>
      <c r="UDH45" s="57"/>
      <c r="UDI45" s="57"/>
      <c r="UDJ45" s="57"/>
      <c r="UDK45" s="57"/>
      <c r="UDL45" s="57"/>
      <c r="UDM45" s="57"/>
      <c r="UDN45" s="57"/>
      <c r="UDO45" s="57"/>
      <c r="UDP45" s="57"/>
      <c r="UDQ45" s="57"/>
      <c r="UDR45" s="57"/>
      <c r="UDS45" s="57"/>
      <c r="UDT45" s="57"/>
      <c r="UDU45" s="57"/>
      <c r="UDV45" s="57"/>
      <c r="UDW45" s="57"/>
      <c r="UDX45" s="57"/>
      <c r="UDY45" s="57"/>
      <c r="UDZ45" s="57"/>
      <c r="UEA45" s="57"/>
      <c r="UEB45" s="57"/>
      <c r="UEC45" s="57"/>
      <c r="UED45" s="57"/>
      <c r="UEE45" s="57"/>
      <c r="UEF45" s="57"/>
      <c r="UEG45" s="57"/>
      <c r="UEH45" s="57"/>
      <c r="UEI45" s="57"/>
      <c r="UEJ45" s="57"/>
      <c r="UEK45" s="57"/>
      <c r="UEL45" s="57"/>
      <c r="UEM45" s="57"/>
      <c r="UEN45" s="57"/>
      <c r="UEO45" s="57"/>
      <c r="UEP45" s="57"/>
      <c r="UEQ45" s="57"/>
      <c r="UER45" s="57"/>
      <c r="UES45" s="57"/>
      <c r="UET45" s="57"/>
      <c r="UEU45" s="57"/>
      <c r="UEV45" s="57"/>
      <c r="UEW45" s="57"/>
      <c r="UEX45" s="57"/>
      <c r="UEY45" s="57"/>
      <c r="UEZ45" s="57"/>
      <c r="UFA45" s="57"/>
      <c r="UFB45" s="57"/>
      <c r="UFC45" s="57"/>
      <c r="UFD45" s="57"/>
      <c r="UFE45" s="57"/>
      <c r="UFF45" s="57"/>
      <c r="UFG45" s="57"/>
      <c r="UFH45" s="57"/>
      <c r="UFI45" s="57"/>
      <c r="UFJ45" s="57"/>
      <c r="UFK45" s="57"/>
      <c r="UFL45" s="57"/>
      <c r="UFM45" s="57"/>
      <c r="UFN45" s="57"/>
      <c r="UFO45" s="57"/>
      <c r="UFP45" s="57"/>
      <c r="UFQ45" s="57"/>
      <c r="UFR45" s="57"/>
      <c r="UFS45" s="57"/>
      <c r="UFT45" s="57"/>
      <c r="UFU45" s="57"/>
      <c r="UFV45" s="57"/>
      <c r="UFW45" s="57"/>
      <c r="UFX45" s="57"/>
      <c r="UFY45" s="57"/>
      <c r="UFZ45" s="57"/>
      <c r="UGA45" s="57"/>
      <c r="UGB45" s="57"/>
      <c r="UGC45" s="57"/>
      <c r="UGD45" s="57"/>
      <c r="UGE45" s="57"/>
      <c r="UGF45" s="57"/>
      <c r="UGG45" s="57"/>
      <c r="UGH45" s="57"/>
      <c r="UGI45" s="57"/>
      <c r="UGJ45" s="57"/>
      <c r="UGK45" s="57"/>
      <c r="UGL45" s="57"/>
      <c r="UGM45" s="57"/>
      <c r="UGN45" s="57"/>
      <c r="UGO45" s="57"/>
      <c r="UGP45" s="57"/>
      <c r="UGQ45" s="57"/>
      <c r="UGR45" s="57"/>
      <c r="UGS45" s="57"/>
      <c r="UGT45" s="57"/>
      <c r="UGU45" s="57"/>
      <c r="UGV45" s="57"/>
      <c r="UGW45" s="57"/>
      <c r="UGX45" s="57"/>
      <c r="UGY45" s="57"/>
      <c r="UGZ45" s="57"/>
      <c r="UHA45" s="57"/>
      <c r="UHB45" s="57"/>
      <c r="UHC45" s="57"/>
      <c r="UHD45" s="57"/>
      <c r="UHE45" s="57"/>
      <c r="UHF45" s="57"/>
      <c r="UHG45" s="57"/>
      <c r="UHH45" s="57"/>
      <c r="UHI45" s="57"/>
      <c r="UHJ45" s="57"/>
      <c r="UHK45" s="57"/>
      <c r="UHL45" s="57"/>
      <c r="UHM45" s="57"/>
      <c r="UHN45" s="57"/>
      <c r="UHO45" s="57"/>
      <c r="UHP45" s="57"/>
      <c r="UHQ45" s="57"/>
      <c r="UHR45" s="57"/>
      <c r="UHS45" s="57"/>
      <c r="UHT45" s="57"/>
      <c r="UHU45" s="57"/>
      <c r="UHV45" s="57"/>
      <c r="UHW45" s="57"/>
      <c r="UHX45" s="57"/>
      <c r="UHY45" s="57"/>
      <c r="UHZ45" s="57"/>
      <c r="UIA45" s="57"/>
      <c r="UIB45" s="57"/>
      <c r="UIC45" s="57"/>
      <c r="UID45" s="57"/>
      <c r="UIE45" s="57"/>
      <c r="UIF45" s="57"/>
      <c r="UIG45" s="57"/>
      <c r="UIH45" s="57"/>
      <c r="UII45" s="57"/>
      <c r="UIJ45" s="57"/>
      <c r="UIK45" s="57"/>
      <c r="UIL45" s="57"/>
      <c r="UIM45" s="57"/>
      <c r="UIN45" s="57"/>
      <c r="UIO45" s="57"/>
      <c r="UIP45" s="57"/>
      <c r="UIQ45" s="57"/>
      <c r="UIR45" s="57"/>
      <c r="UIS45" s="57"/>
      <c r="UIT45" s="57"/>
      <c r="UIU45" s="57"/>
      <c r="UIV45" s="57"/>
      <c r="UIW45" s="57"/>
      <c r="UIX45" s="57"/>
      <c r="UIY45" s="57"/>
      <c r="UIZ45" s="57"/>
      <c r="UJA45" s="57"/>
      <c r="UJB45" s="57"/>
      <c r="UJC45" s="57"/>
      <c r="UJD45" s="57"/>
      <c r="UJE45" s="57"/>
      <c r="UJF45" s="57"/>
      <c r="UJG45" s="57"/>
      <c r="UJH45" s="57"/>
      <c r="UJI45" s="57"/>
      <c r="UJJ45" s="57"/>
      <c r="UJK45" s="57"/>
      <c r="UJL45" s="57"/>
      <c r="UJM45" s="57"/>
      <c r="UJN45" s="57"/>
      <c r="UJO45" s="57"/>
      <c r="UJP45" s="57"/>
      <c r="UJQ45" s="57"/>
      <c r="UJR45" s="57"/>
      <c r="UJS45" s="57"/>
      <c r="UJT45" s="57"/>
      <c r="UJU45" s="57"/>
      <c r="UJV45" s="57"/>
      <c r="UJW45" s="57"/>
      <c r="UJX45" s="57"/>
      <c r="UJY45" s="57"/>
      <c r="UJZ45" s="57"/>
      <c r="UKA45" s="57"/>
      <c r="UKB45" s="57"/>
      <c r="UKC45" s="57"/>
      <c r="UKD45" s="57"/>
      <c r="UKE45" s="57"/>
      <c r="UKF45" s="57"/>
      <c r="UKG45" s="57"/>
      <c r="UKH45" s="57"/>
      <c r="UKI45" s="57"/>
      <c r="UKJ45" s="57"/>
      <c r="UKK45" s="57"/>
      <c r="UKL45" s="57"/>
      <c r="UKM45" s="57"/>
      <c r="UKN45" s="57"/>
      <c r="UKO45" s="57"/>
      <c r="UKP45" s="57"/>
      <c r="UKQ45" s="57"/>
      <c r="UKR45" s="57"/>
      <c r="UKS45" s="57"/>
      <c r="UKT45" s="57"/>
      <c r="UKU45" s="57"/>
      <c r="UKV45" s="57"/>
      <c r="UKW45" s="57"/>
      <c r="UKX45" s="57"/>
      <c r="UKY45" s="57"/>
      <c r="UKZ45" s="57"/>
      <c r="ULA45" s="57"/>
      <c r="ULB45" s="57"/>
      <c r="ULC45" s="57"/>
      <c r="ULD45" s="57"/>
      <c r="ULE45" s="57"/>
      <c r="ULF45" s="57"/>
      <c r="ULG45" s="57"/>
      <c r="ULH45" s="57"/>
      <c r="ULI45" s="57"/>
      <c r="ULJ45" s="57"/>
      <c r="ULK45" s="57"/>
      <c r="ULL45" s="57"/>
      <c r="ULM45" s="57"/>
      <c r="ULN45" s="57"/>
      <c r="ULO45" s="57"/>
      <c r="ULP45" s="57"/>
      <c r="ULQ45" s="57"/>
      <c r="ULR45" s="57"/>
      <c r="ULS45" s="57"/>
      <c r="ULT45" s="57"/>
      <c r="ULU45" s="57"/>
      <c r="ULV45" s="57"/>
      <c r="ULW45" s="57"/>
      <c r="ULX45" s="57"/>
      <c r="ULY45" s="57"/>
      <c r="ULZ45" s="57"/>
      <c r="UMA45" s="57"/>
      <c r="UMB45" s="57"/>
      <c r="UMC45" s="57"/>
      <c r="UMD45" s="57"/>
      <c r="UME45" s="57"/>
      <c r="UMF45" s="57"/>
      <c r="UMG45" s="57"/>
      <c r="UMH45" s="57"/>
      <c r="UMI45" s="57"/>
      <c r="UMJ45" s="57"/>
      <c r="UMK45" s="57"/>
      <c r="UML45" s="57"/>
      <c r="UMM45" s="57"/>
      <c r="UMN45" s="57"/>
      <c r="UMO45" s="57"/>
      <c r="UMP45" s="57"/>
      <c r="UMQ45" s="57"/>
      <c r="UMR45" s="57"/>
      <c r="UMS45" s="57"/>
      <c r="UMT45" s="57"/>
      <c r="UMU45" s="57"/>
      <c r="UMV45" s="57"/>
      <c r="UMW45" s="57"/>
      <c r="UMX45" s="57"/>
      <c r="UMY45" s="57"/>
      <c r="UMZ45" s="57"/>
      <c r="UNA45" s="57"/>
      <c r="UNB45" s="57"/>
      <c r="UNC45" s="57"/>
      <c r="UND45" s="57"/>
      <c r="UNE45" s="57"/>
      <c r="UNF45" s="57"/>
      <c r="UNG45" s="57"/>
      <c r="UNH45" s="57"/>
      <c r="UNI45" s="57"/>
      <c r="UNJ45" s="57"/>
      <c r="UNK45" s="57"/>
      <c r="UNL45" s="57"/>
      <c r="UNM45" s="57"/>
      <c r="UNN45" s="57"/>
      <c r="UNO45" s="57"/>
      <c r="UNP45" s="57"/>
      <c r="UNQ45" s="57"/>
      <c r="UNR45" s="57"/>
      <c r="UNS45" s="57"/>
      <c r="UNT45" s="57"/>
      <c r="UNU45" s="57"/>
      <c r="UNV45" s="57"/>
      <c r="UNW45" s="57"/>
      <c r="UNX45" s="57"/>
      <c r="UNY45" s="57"/>
      <c r="UNZ45" s="57"/>
      <c r="UOA45" s="57"/>
      <c r="UOB45" s="57"/>
      <c r="UOC45" s="57"/>
      <c r="UOD45" s="57"/>
      <c r="UOE45" s="57"/>
      <c r="UOF45" s="57"/>
      <c r="UOG45" s="57"/>
      <c r="UOH45" s="57"/>
      <c r="UOI45" s="57"/>
      <c r="UOJ45" s="57"/>
      <c r="UOK45" s="57"/>
      <c r="UOL45" s="57"/>
      <c r="UOM45" s="57"/>
      <c r="UON45" s="57"/>
      <c r="UOO45" s="57"/>
      <c r="UOP45" s="57"/>
      <c r="UOQ45" s="57"/>
      <c r="UOR45" s="57"/>
      <c r="UOS45" s="57"/>
      <c r="UOT45" s="57"/>
      <c r="UOU45" s="57"/>
      <c r="UOV45" s="57"/>
      <c r="UOW45" s="57"/>
      <c r="UOX45" s="57"/>
      <c r="UOY45" s="57"/>
      <c r="UOZ45" s="57"/>
      <c r="UPA45" s="57"/>
      <c r="UPB45" s="57"/>
      <c r="UPC45" s="57"/>
      <c r="UPD45" s="57"/>
      <c r="UPE45" s="57"/>
      <c r="UPF45" s="57"/>
      <c r="UPG45" s="57"/>
      <c r="UPH45" s="57"/>
      <c r="UPI45" s="57"/>
      <c r="UPJ45" s="57"/>
      <c r="UPK45" s="57"/>
      <c r="UPL45" s="57"/>
      <c r="UPM45" s="57"/>
      <c r="UPN45" s="57"/>
      <c r="UPO45" s="57"/>
      <c r="UPP45" s="57"/>
      <c r="UPQ45" s="57"/>
      <c r="UPR45" s="57"/>
      <c r="UPS45" s="57"/>
      <c r="UPT45" s="57"/>
      <c r="UPU45" s="57"/>
      <c r="UPV45" s="57"/>
      <c r="UPW45" s="57"/>
      <c r="UPX45" s="57"/>
      <c r="UPY45" s="57"/>
      <c r="UPZ45" s="57"/>
      <c r="UQA45" s="57"/>
      <c r="UQB45" s="57"/>
      <c r="UQC45" s="57"/>
      <c r="UQD45" s="57"/>
      <c r="UQE45" s="57"/>
      <c r="UQF45" s="57"/>
      <c r="UQG45" s="57"/>
      <c r="UQH45" s="57"/>
      <c r="UQI45" s="57"/>
      <c r="UQJ45" s="57"/>
      <c r="UQK45" s="57"/>
      <c r="UQL45" s="57"/>
      <c r="UQM45" s="57"/>
      <c r="UQN45" s="57"/>
      <c r="UQO45" s="57"/>
      <c r="UQP45" s="57"/>
      <c r="UQQ45" s="57"/>
      <c r="UQR45" s="57"/>
      <c r="UQS45" s="57"/>
      <c r="UQT45" s="57"/>
      <c r="UQU45" s="57"/>
      <c r="UQV45" s="57"/>
      <c r="UQW45" s="57"/>
      <c r="UQX45" s="57"/>
      <c r="UQY45" s="57"/>
      <c r="UQZ45" s="57"/>
      <c r="URA45" s="57"/>
      <c r="URB45" s="57"/>
      <c r="URC45" s="57"/>
      <c r="URD45" s="57"/>
      <c r="URE45" s="57"/>
      <c r="URF45" s="57"/>
      <c r="URG45" s="57"/>
      <c r="URH45" s="57"/>
      <c r="URI45" s="57"/>
      <c r="URJ45" s="57"/>
      <c r="URK45" s="57"/>
      <c r="URL45" s="57"/>
      <c r="URM45" s="57"/>
      <c r="URN45" s="57"/>
      <c r="URO45" s="57"/>
      <c r="URP45" s="57"/>
      <c r="URQ45" s="57"/>
      <c r="URR45" s="57"/>
      <c r="URS45" s="57"/>
      <c r="URT45" s="57"/>
      <c r="URU45" s="57"/>
      <c r="URV45" s="57"/>
      <c r="URW45" s="57"/>
      <c r="URX45" s="57"/>
      <c r="URY45" s="57"/>
      <c r="URZ45" s="57"/>
      <c r="USA45" s="57"/>
      <c r="USB45" s="57"/>
      <c r="USC45" s="57"/>
      <c r="USD45" s="57"/>
      <c r="USE45" s="57"/>
      <c r="USF45" s="57"/>
      <c r="USG45" s="57"/>
      <c r="USH45" s="57"/>
      <c r="USI45" s="57"/>
      <c r="USJ45" s="57"/>
      <c r="USK45" s="57"/>
      <c r="USL45" s="57"/>
      <c r="USM45" s="57"/>
      <c r="USN45" s="57"/>
      <c r="USO45" s="57"/>
      <c r="USP45" s="57"/>
      <c r="USQ45" s="57"/>
      <c r="USR45" s="57"/>
      <c r="USS45" s="57"/>
      <c r="UST45" s="57"/>
      <c r="USU45" s="57"/>
      <c r="USV45" s="57"/>
      <c r="USW45" s="57"/>
      <c r="USX45" s="57"/>
      <c r="USY45" s="57"/>
      <c r="USZ45" s="57"/>
      <c r="UTA45" s="57"/>
      <c r="UTB45" s="57"/>
      <c r="UTC45" s="57"/>
      <c r="UTD45" s="57"/>
      <c r="UTE45" s="57"/>
      <c r="UTF45" s="57"/>
      <c r="UTG45" s="57"/>
      <c r="UTH45" s="57"/>
      <c r="UTI45" s="57"/>
      <c r="UTJ45" s="57"/>
      <c r="UTK45" s="57"/>
      <c r="UTL45" s="57"/>
      <c r="UTM45" s="57"/>
      <c r="UTN45" s="57"/>
      <c r="UTO45" s="57"/>
      <c r="UTP45" s="57"/>
      <c r="UTQ45" s="57"/>
      <c r="UTR45" s="57"/>
      <c r="UTS45" s="57"/>
      <c r="UTT45" s="57"/>
      <c r="UTU45" s="57"/>
      <c r="UTV45" s="57"/>
      <c r="UTW45" s="57"/>
      <c r="UTX45" s="57"/>
      <c r="UTY45" s="57"/>
      <c r="UTZ45" s="57"/>
      <c r="UUA45" s="57"/>
      <c r="UUB45" s="57"/>
      <c r="UUC45" s="57"/>
      <c r="UUD45" s="57"/>
      <c r="UUE45" s="57"/>
      <c r="UUF45" s="57"/>
      <c r="UUG45" s="57"/>
      <c r="UUH45" s="57"/>
      <c r="UUI45" s="57"/>
      <c r="UUJ45" s="57"/>
      <c r="UUK45" s="57"/>
      <c r="UUL45" s="57"/>
      <c r="UUM45" s="57"/>
      <c r="UUN45" s="57"/>
      <c r="UUO45" s="57"/>
      <c r="UUP45" s="57"/>
      <c r="UUQ45" s="57"/>
      <c r="UUR45" s="57"/>
      <c r="UUS45" s="57"/>
      <c r="UUT45" s="57"/>
      <c r="UUU45" s="57"/>
      <c r="UUV45" s="57"/>
      <c r="UUW45" s="57"/>
      <c r="UUX45" s="57"/>
      <c r="UUY45" s="57"/>
      <c r="UUZ45" s="57"/>
      <c r="UVA45" s="57"/>
      <c r="UVB45" s="57"/>
      <c r="UVC45" s="57"/>
      <c r="UVD45" s="57"/>
      <c r="UVE45" s="57"/>
      <c r="UVF45" s="57"/>
      <c r="UVG45" s="57"/>
      <c r="UVH45" s="57"/>
      <c r="UVI45" s="57"/>
      <c r="UVJ45" s="57"/>
      <c r="UVK45" s="57"/>
      <c r="UVL45" s="57"/>
      <c r="UVM45" s="57"/>
      <c r="UVN45" s="57"/>
      <c r="UVO45" s="57"/>
      <c r="UVP45" s="57"/>
      <c r="UVQ45" s="57"/>
      <c r="UVR45" s="57"/>
      <c r="UVS45" s="57"/>
      <c r="UVT45" s="57"/>
      <c r="UVU45" s="57"/>
      <c r="UVV45" s="57"/>
      <c r="UVW45" s="57"/>
      <c r="UVX45" s="57"/>
      <c r="UVY45" s="57"/>
      <c r="UVZ45" s="57"/>
      <c r="UWA45" s="57"/>
      <c r="UWB45" s="57"/>
      <c r="UWC45" s="57"/>
      <c r="UWD45" s="57"/>
      <c r="UWE45" s="57"/>
      <c r="UWF45" s="57"/>
      <c r="UWG45" s="57"/>
      <c r="UWH45" s="57"/>
      <c r="UWI45" s="57"/>
      <c r="UWJ45" s="57"/>
      <c r="UWK45" s="57"/>
      <c r="UWL45" s="57"/>
      <c r="UWM45" s="57"/>
      <c r="UWN45" s="57"/>
      <c r="UWO45" s="57"/>
      <c r="UWP45" s="57"/>
      <c r="UWQ45" s="57"/>
      <c r="UWR45" s="57"/>
      <c r="UWS45" s="57"/>
      <c r="UWT45" s="57"/>
      <c r="UWU45" s="57"/>
      <c r="UWV45" s="57"/>
      <c r="UWW45" s="57"/>
      <c r="UWX45" s="57"/>
      <c r="UWY45" s="57"/>
      <c r="UWZ45" s="57"/>
      <c r="UXA45" s="57"/>
      <c r="UXB45" s="57"/>
      <c r="UXC45" s="57"/>
      <c r="UXD45" s="57"/>
      <c r="UXE45" s="57"/>
      <c r="UXF45" s="57"/>
      <c r="UXG45" s="57"/>
      <c r="UXH45" s="57"/>
      <c r="UXI45" s="57"/>
      <c r="UXJ45" s="57"/>
      <c r="UXK45" s="57"/>
      <c r="UXL45" s="57"/>
      <c r="UXM45" s="57"/>
      <c r="UXN45" s="57"/>
      <c r="UXO45" s="57"/>
      <c r="UXP45" s="57"/>
      <c r="UXQ45" s="57"/>
      <c r="UXR45" s="57"/>
      <c r="UXS45" s="57"/>
      <c r="UXT45" s="57"/>
      <c r="UXU45" s="57"/>
      <c r="UXV45" s="57"/>
      <c r="UXW45" s="57"/>
      <c r="UXX45" s="57"/>
      <c r="UXY45" s="57"/>
      <c r="UXZ45" s="57"/>
      <c r="UYA45" s="57"/>
      <c r="UYB45" s="57"/>
      <c r="UYC45" s="57"/>
      <c r="UYD45" s="57"/>
      <c r="UYE45" s="57"/>
      <c r="UYF45" s="57"/>
      <c r="UYG45" s="57"/>
      <c r="UYH45" s="57"/>
      <c r="UYI45" s="57"/>
      <c r="UYJ45" s="57"/>
      <c r="UYK45" s="57"/>
      <c r="UYL45" s="57"/>
      <c r="UYM45" s="57"/>
      <c r="UYN45" s="57"/>
      <c r="UYO45" s="57"/>
      <c r="UYP45" s="57"/>
      <c r="UYQ45" s="57"/>
      <c r="UYR45" s="57"/>
      <c r="UYS45" s="57"/>
      <c r="UYT45" s="57"/>
      <c r="UYU45" s="57"/>
      <c r="UYV45" s="57"/>
      <c r="UYW45" s="57"/>
      <c r="UYX45" s="57"/>
      <c r="UYY45" s="57"/>
      <c r="UYZ45" s="57"/>
      <c r="UZA45" s="57"/>
      <c r="UZB45" s="57"/>
      <c r="UZC45" s="57"/>
      <c r="UZD45" s="57"/>
      <c r="UZE45" s="57"/>
      <c r="UZF45" s="57"/>
      <c r="UZG45" s="57"/>
      <c r="UZH45" s="57"/>
      <c r="UZI45" s="57"/>
      <c r="UZJ45" s="57"/>
      <c r="UZK45" s="57"/>
      <c r="UZL45" s="57"/>
      <c r="UZM45" s="57"/>
      <c r="UZN45" s="57"/>
      <c r="UZO45" s="57"/>
      <c r="UZP45" s="57"/>
      <c r="UZQ45" s="57"/>
      <c r="UZR45" s="57"/>
      <c r="UZS45" s="57"/>
      <c r="UZT45" s="57"/>
      <c r="UZU45" s="57"/>
      <c r="UZV45" s="57"/>
      <c r="UZW45" s="57"/>
      <c r="UZX45" s="57"/>
      <c r="UZY45" s="57"/>
      <c r="UZZ45" s="57"/>
      <c r="VAA45" s="57"/>
      <c r="VAB45" s="57"/>
      <c r="VAC45" s="57"/>
      <c r="VAD45" s="57"/>
      <c r="VAE45" s="57"/>
      <c r="VAF45" s="57"/>
      <c r="VAG45" s="57"/>
      <c r="VAH45" s="57"/>
      <c r="VAI45" s="57"/>
      <c r="VAJ45" s="57"/>
      <c r="VAK45" s="57"/>
      <c r="VAL45" s="57"/>
      <c r="VAM45" s="57"/>
      <c r="VAN45" s="57"/>
      <c r="VAO45" s="57"/>
      <c r="VAP45" s="57"/>
      <c r="VAQ45" s="57"/>
      <c r="VAR45" s="57"/>
      <c r="VAS45" s="57"/>
      <c r="VAT45" s="57"/>
      <c r="VAU45" s="57"/>
      <c r="VAV45" s="57"/>
      <c r="VAW45" s="57"/>
      <c r="VAX45" s="57"/>
      <c r="VAY45" s="57"/>
      <c r="VAZ45" s="57"/>
      <c r="VBA45" s="57"/>
      <c r="VBB45" s="57"/>
      <c r="VBC45" s="57"/>
      <c r="VBD45" s="57"/>
      <c r="VBE45" s="57"/>
      <c r="VBF45" s="57"/>
      <c r="VBG45" s="57"/>
      <c r="VBH45" s="57"/>
      <c r="VBI45" s="57"/>
      <c r="VBJ45" s="57"/>
      <c r="VBK45" s="57"/>
      <c r="VBL45" s="57"/>
      <c r="VBM45" s="57"/>
      <c r="VBN45" s="57"/>
      <c r="VBO45" s="57"/>
      <c r="VBP45" s="57"/>
      <c r="VBQ45" s="57"/>
      <c r="VBR45" s="57"/>
      <c r="VBS45" s="57"/>
      <c r="VBT45" s="57"/>
      <c r="VBU45" s="57"/>
      <c r="VBV45" s="57"/>
      <c r="VBW45" s="57"/>
      <c r="VBX45" s="57"/>
      <c r="VBY45" s="57"/>
      <c r="VBZ45" s="57"/>
      <c r="VCA45" s="57"/>
      <c r="VCB45" s="57"/>
      <c r="VCC45" s="57"/>
      <c r="VCD45" s="57"/>
      <c r="VCE45" s="57"/>
      <c r="VCF45" s="57"/>
      <c r="VCG45" s="57"/>
      <c r="VCH45" s="57"/>
      <c r="VCI45" s="57"/>
      <c r="VCJ45" s="57"/>
      <c r="VCK45" s="57"/>
      <c r="VCL45" s="57"/>
      <c r="VCM45" s="57"/>
      <c r="VCN45" s="57"/>
      <c r="VCO45" s="57"/>
      <c r="VCP45" s="57"/>
      <c r="VCQ45" s="57"/>
      <c r="VCR45" s="57"/>
      <c r="VCS45" s="57"/>
      <c r="VCT45" s="57"/>
      <c r="VCU45" s="57"/>
      <c r="VCV45" s="57"/>
      <c r="VCW45" s="57"/>
      <c r="VCX45" s="57"/>
      <c r="VCY45" s="57"/>
      <c r="VCZ45" s="57"/>
      <c r="VDA45" s="57"/>
      <c r="VDB45" s="57"/>
      <c r="VDC45" s="57"/>
      <c r="VDD45" s="57"/>
      <c r="VDE45" s="57"/>
      <c r="VDF45" s="57"/>
      <c r="VDG45" s="57"/>
      <c r="VDH45" s="57"/>
      <c r="VDI45" s="57"/>
      <c r="VDJ45" s="57"/>
      <c r="VDK45" s="57"/>
      <c r="VDL45" s="57"/>
      <c r="VDM45" s="57"/>
      <c r="VDN45" s="57"/>
      <c r="VDO45" s="57"/>
      <c r="VDP45" s="57"/>
      <c r="VDQ45" s="57"/>
      <c r="VDR45" s="57"/>
      <c r="VDS45" s="57"/>
      <c r="VDT45" s="57"/>
      <c r="VDU45" s="57"/>
      <c r="VDV45" s="57"/>
      <c r="VDW45" s="57"/>
      <c r="VDX45" s="57"/>
      <c r="VDY45" s="57"/>
      <c r="VDZ45" s="57"/>
      <c r="VEA45" s="57"/>
      <c r="VEB45" s="57"/>
      <c r="VEC45" s="57"/>
      <c r="VED45" s="57"/>
      <c r="VEE45" s="57"/>
      <c r="VEF45" s="57"/>
      <c r="VEG45" s="57"/>
      <c r="VEH45" s="57"/>
      <c r="VEI45" s="57"/>
      <c r="VEJ45" s="57"/>
      <c r="VEK45" s="57"/>
      <c r="VEL45" s="57"/>
      <c r="VEM45" s="57"/>
      <c r="VEN45" s="57"/>
      <c r="VEO45" s="57"/>
      <c r="VEP45" s="57"/>
      <c r="VEQ45" s="57"/>
      <c r="VER45" s="57"/>
      <c r="VES45" s="57"/>
      <c r="VET45" s="57"/>
      <c r="VEU45" s="57"/>
      <c r="VEV45" s="57"/>
      <c r="VEW45" s="57"/>
      <c r="VEX45" s="57"/>
      <c r="VEY45" s="57"/>
      <c r="VEZ45" s="57"/>
      <c r="VFA45" s="57"/>
      <c r="VFB45" s="57"/>
      <c r="VFC45" s="57"/>
      <c r="VFD45" s="57"/>
      <c r="VFE45" s="57"/>
      <c r="VFF45" s="57"/>
      <c r="VFG45" s="57"/>
      <c r="VFH45" s="57"/>
      <c r="VFI45" s="57"/>
      <c r="VFJ45" s="57"/>
      <c r="VFK45" s="57"/>
      <c r="VFL45" s="57"/>
      <c r="VFM45" s="57"/>
      <c r="VFN45" s="57"/>
      <c r="VFO45" s="57"/>
      <c r="VFP45" s="57"/>
      <c r="VFQ45" s="57"/>
      <c r="VFR45" s="57"/>
      <c r="VFS45" s="57"/>
      <c r="VFT45" s="57"/>
      <c r="VFU45" s="57"/>
      <c r="VFV45" s="57"/>
      <c r="VFW45" s="57"/>
      <c r="VFX45" s="57"/>
      <c r="VFY45" s="57"/>
      <c r="VFZ45" s="57"/>
      <c r="VGA45" s="57"/>
      <c r="VGB45" s="57"/>
      <c r="VGC45" s="57"/>
      <c r="VGD45" s="57"/>
      <c r="VGE45" s="57"/>
      <c r="VGF45" s="57"/>
      <c r="VGG45" s="57"/>
      <c r="VGH45" s="57"/>
      <c r="VGI45" s="57"/>
      <c r="VGJ45" s="57"/>
      <c r="VGK45" s="57"/>
      <c r="VGL45" s="57"/>
      <c r="VGM45" s="57"/>
      <c r="VGN45" s="57"/>
      <c r="VGO45" s="57"/>
      <c r="VGP45" s="57"/>
      <c r="VGQ45" s="57"/>
      <c r="VGR45" s="57"/>
      <c r="VGS45" s="57"/>
      <c r="VGT45" s="57"/>
      <c r="VGU45" s="57"/>
      <c r="VGV45" s="57"/>
      <c r="VGW45" s="57"/>
      <c r="VGX45" s="57"/>
      <c r="VGY45" s="57"/>
      <c r="VGZ45" s="57"/>
      <c r="VHA45" s="57"/>
      <c r="VHB45" s="57"/>
      <c r="VHC45" s="57"/>
      <c r="VHD45" s="57"/>
      <c r="VHE45" s="57"/>
      <c r="VHF45" s="57"/>
      <c r="VHG45" s="57"/>
      <c r="VHH45" s="57"/>
      <c r="VHI45" s="57"/>
      <c r="VHJ45" s="57"/>
      <c r="VHK45" s="57"/>
      <c r="VHL45" s="57"/>
      <c r="VHM45" s="57"/>
      <c r="VHN45" s="57"/>
      <c r="VHO45" s="57"/>
      <c r="VHP45" s="57"/>
      <c r="VHQ45" s="57"/>
      <c r="VHR45" s="57"/>
      <c r="VHS45" s="57"/>
      <c r="VHT45" s="57"/>
      <c r="VHU45" s="57"/>
      <c r="VHV45" s="57"/>
      <c r="VHW45" s="57"/>
      <c r="VHX45" s="57"/>
      <c r="VHY45" s="57"/>
      <c r="VHZ45" s="57"/>
      <c r="VIA45" s="57"/>
      <c r="VIB45" s="57"/>
      <c r="VIC45" s="57"/>
      <c r="VID45" s="57"/>
      <c r="VIE45" s="57"/>
      <c r="VIF45" s="57"/>
      <c r="VIG45" s="57"/>
      <c r="VIH45" s="57"/>
      <c r="VII45" s="57"/>
      <c r="VIJ45" s="57"/>
      <c r="VIK45" s="57"/>
      <c r="VIL45" s="57"/>
      <c r="VIM45" s="57"/>
      <c r="VIN45" s="57"/>
      <c r="VIO45" s="57"/>
      <c r="VIP45" s="57"/>
      <c r="VIQ45" s="57"/>
      <c r="VIR45" s="57"/>
      <c r="VIS45" s="57"/>
      <c r="VIT45" s="57"/>
      <c r="VIU45" s="57"/>
      <c r="VIV45" s="57"/>
      <c r="VIW45" s="57"/>
      <c r="VIX45" s="57"/>
      <c r="VIY45" s="57"/>
      <c r="VIZ45" s="57"/>
      <c r="VJA45" s="57"/>
      <c r="VJB45" s="57"/>
      <c r="VJC45" s="57"/>
      <c r="VJD45" s="57"/>
      <c r="VJE45" s="57"/>
      <c r="VJF45" s="57"/>
      <c r="VJG45" s="57"/>
      <c r="VJH45" s="57"/>
      <c r="VJI45" s="57"/>
      <c r="VJJ45" s="57"/>
      <c r="VJK45" s="57"/>
      <c r="VJL45" s="57"/>
      <c r="VJM45" s="57"/>
      <c r="VJN45" s="57"/>
      <c r="VJO45" s="57"/>
      <c r="VJP45" s="57"/>
      <c r="VJQ45" s="57"/>
      <c r="VJR45" s="57"/>
      <c r="VJS45" s="57"/>
      <c r="VJT45" s="57"/>
      <c r="VJU45" s="57"/>
      <c r="VJV45" s="57"/>
      <c r="VJW45" s="57"/>
      <c r="VJX45" s="57"/>
      <c r="VJY45" s="57"/>
      <c r="VJZ45" s="57"/>
      <c r="VKA45" s="57"/>
      <c r="VKB45" s="57"/>
      <c r="VKC45" s="57"/>
      <c r="VKD45" s="57"/>
      <c r="VKE45" s="57"/>
      <c r="VKF45" s="57"/>
      <c r="VKG45" s="57"/>
      <c r="VKH45" s="57"/>
      <c r="VKI45" s="57"/>
      <c r="VKJ45" s="57"/>
      <c r="VKK45" s="57"/>
      <c r="VKL45" s="57"/>
      <c r="VKM45" s="57"/>
      <c r="VKN45" s="57"/>
      <c r="VKO45" s="57"/>
      <c r="VKP45" s="57"/>
      <c r="VKQ45" s="57"/>
      <c r="VKR45" s="57"/>
      <c r="VKS45" s="57"/>
      <c r="VKT45" s="57"/>
      <c r="VKU45" s="57"/>
      <c r="VKV45" s="57"/>
      <c r="VKW45" s="57"/>
      <c r="VKX45" s="57"/>
      <c r="VKY45" s="57"/>
      <c r="VKZ45" s="57"/>
      <c r="VLA45" s="57"/>
      <c r="VLB45" s="57"/>
      <c r="VLC45" s="57"/>
      <c r="VLD45" s="57"/>
      <c r="VLE45" s="57"/>
      <c r="VLF45" s="57"/>
      <c r="VLG45" s="57"/>
      <c r="VLH45" s="57"/>
      <c r="VLI45" s="57"/>
      <c r="VLJ45" s="57"/>
      <c r="VLK45" s="57"/>
      <c r="VLL45" s="57"/>
      <c r="VLM45" s="57"/>
      <c r="VLN45" s="57"/>
      <c r="VLO45" s="57"/>
      <c r="VLP45" s="57"/>
      <c r="VLQ45" s="57"/>
      <c r="VLR45" s="57"/>
      <c r="VLS45" s="57"/>
      <c r="VLT45" s="57"/>
      <c r="VLU45" s="57"/>
      <c r="VLV45" s="57"/>
      <c r="VLW45" s="57"/>
      <c r="VLX45" s="57"/>
      <c r="VLY45" s="57"/>
      <c r="VLZ45" s="57"/>
      <c r="VMA45" s="57"/>
      <c r="VMB45" s="57"/>
      <c r="VMC45" s="57"/>
      <c r="VMD45" s="57"/>
      <c r="VME45" s="57"/>
      <c r="VMF45" s="57"/>
      <c r="VMG45" s="57"/>
      <c r="VMH45" s="57"/>
      <c r="VMI45" s="57"/>
      <c r="VMJ45" s="57"/>
      <c r="VMK45" s="57"/>
      <c r="VML45" s="57"/>
      <c r="VMM45" s="57"/>
      <c r="VMN45" s="57"/>
      <c r="VMO45" s="57"/>
      <c r="VMP45" s="57"/>
      <c r="VMQ45" s="57"/>
      <c r="VMR45" s="57"/>
      <c r="VMS45" s="57"/>
      <c r="VMT45" s="57"/>
      <c r="VMU45" s="57"/>
      <c r="VMV45" s="57"/>
      <c r="VMW45" s="57"/>
      <c r="VMX45" s="57"/>
      <c r="VMY45" s="57"/>
      <c r="VMZ45" s="57"/>
      <c r="VNA45" s="57"/>
      <c r="VNB45" s="57"/>
      <c r="VNC45" s="57"/>
      <c r="VND45" s="57"/>
      <c r="VNE45" s="57"/>
      <c r="VNF45" s="57"/>
      <c r="VNG45" s="57"/>
      <c r="VNH45" s="57"/>
      <c r="VNI45" s="57"/>
      <c r="VNJ45" s="57"/>
      <c r="VNK45" s="57"/>
      <c r="VNL45" s="57"/>
      <c r="VNM45" s="57"/>
      <c r="VNN45" s="57"/>
      <c r="VNO45" s="57"/>
      <c r="VNP45" s="57"/>
      <c r="VNQ45" s="57"/>
      <c r="VNR45" s="57"/>
      <c r="VNS45" s="57"/>
      <c r="VNT45" s="57"/>
      <c r="VNU45" s="57"/>
      <c r="VNV45" s="57"/>
      <c r="VNW45" s="57"/>
      <c r="VNX45" s="57"/>
      <c r="VNY45" s="57"/>
      <c r="VNZ45" s="57"/>
      <c r="VOA45" s="57"/>
      <c r="VOB45" s="57"/>
      <c r="VOC45" s="57"/>
      <c r="VOD45" s="57"/>
      <c r="VOE45" s="57"/>
      <c r="VOF45" s="57"/>
      <c r="VOG45" s="57"/>
      <c r="VOH45" s="57"/>
      <c r="VOI45" s="57"/>
      <c r="VOJ45" s="57"/>
      <c r="VOK45" s="57"/>
      <c r="VOL45" s="57"/>
      <c r="VOM45" s="57"/>
      <c r="VON45" s="57"/>
      <c r="VOO45" s="57"/>
      <c r="VOP45" s="57"/>
      <c r="VOQ45" s="57"/>
      <c r="VOR45" s="57"/>
      <c r="VOS45" s="57"/>
      <c r="VOT45" s="57"/>
      <c r="VOU45" s="57"/>
      <c r="VOV45" s="57"/>
      <c r="VOW45" s="57"/>
      <c r="VOX45" s="57"/>
      <c r="VOY45" s="57"/>
      <c r="VOZ45" s="57"/>
      <c r="VPA45" s="57"/>
      <c r="VPB45" s="57"/>
      <c r="VPC45" s="57"/>
      <c r="VPD45" s="57"/>
      <c r="VPE45" s="57"/>
      <c r="VPF45" s="57"/>
      <c r="VPG45" s="57"/>
      <c r="VPH45" s="57"/>
      <c r="VPI45" s="57"/>
      <c r="VPJ45" s="57"/>
      <c r="VPK45" s="57"/>
      <c r="VPL45" s="57"/>
      <c r="VPM45" s="57"/>
      <c r="VPN45" s="57"/>
      <c r="VPO45" s="57"/>
      <c r="VPP45" s="57"/>
      <c r="VPQ45" s="57"/>
      <c r="VPR45" s="57"/>
      <c r="VPS45" s="57"/>
      <c r="VPT45" s="57"/>
      <c r="VPU45" s="57"/>
      <c r="VPV45" s="57"/>
      <c r="VPW45" s="57"/>
      <c r="VPX45" s="57"/>
      <c r="VPY45" s="57"/>
      <c r="VPZ45" s="57"/>
      <c r="VQA45" s="57"/>
      <c r="VQB45" s="57"/>
      <c r="VQC45" s="57"/>
      <c r="VQD45" s="57"/>
      <c r="VQE45" s="57"/>
      <c r="VQF45" s="57"/>
      <c r="VQG45" s="57"/>
      <c r="VQH45" s="57"/>
      <c r="VQI45" s="57"/>
      <c r="VQJ45" s="57"/>
      <c r="VQK45" s="57"/>
      <c r="VQL45" s="57"/>
      <c r="VQM45" s="57"/>
      <c r="VQN45" s="57"/>
      <c r="VQO45" s="57"/>
      <c r="VQP45" s="57"/>
      <c r="VQQ45" s="57"/>
      <c r="VQR45" s="57"/>
      <c r="VQS45" s="57"/>
      <c r="VQT45" s="57"/>
      <c r="VQU45" s="57"/>
      <c r="VQV45" s="57"/>
      <c r="VQW45" s="57"/>
      <c r="VQX45" s="57"/>
      <c r="VQY45" s="57"/>
      <c r="VQZ45" s="57"/>
      <c r="VRA45" s="57"/>
      <c r="VRB45" s="57"/>
      <c r="VRC45" s="57"/>
      <c r="VRD45" s="57"/>
      <c r="VRE45" s="57"/>
      <c r="VRF45" s="57"/>
      <c r="VRG45" s="57"/>
      <c r="VRH45" s="57"/>
      <c r="VRI45" s="57"/>
      <c r="VRJ45" s="57"/>
      <c r="VRK45" s="57"/>
      <c r="VRL45" s="57"/>
      <c r="VRM45" s="57"/>
      <c r="VRN45" s="57"/>
      <c r="VRO45" s="57"/>
      <c r="VRP45" s="57"/>
      <c r="VRQ45" s="57"/>
      <c r="VRR45" s="57"/>
      <c r="VRS45" s="57"/>
      <c r="VRT45" s="57"/>
      <c r="VRU45" s="57"/>
      <c r="VRV45" s="57"/>
      <c r="VRW45" s="57"/>
      <c r="VRX45" s="57"/>
      <c r="VRY45" s="57"/>
      <c r="VRZ45" s="57"/>
      <c r="VSA45" s="57"/>
      <c r="VSB45" s="57"/>
      <c r="VSC45" s="57"/>
      <c r="VSD45" s="57"/>
      <c r="VSE45" s="57"/>
      <c r="VSF45" s="57"/>
      <c r="VSG45" s="57"/>
      <c r="VSH45" s="57"/>
      <c r="VSI45" s="57"/>
      <c r="VSJ45" s="57"/>
      <c r="VSK45" s="57"/>
      <c r="VSL45" s="57"/>
      <c r="VSM45" s="57"/>
      <c r="VSN45" s="57"/>
      <c r="VSO45" s="57"/>
      <c r="VSP45" s="57"/>
      <c r="VSQ45" s="57"/>
      <c r="VSR45" s="57"/>
      <c r="VSS45" s="57"/>
      <c r="VST45" s="57"/>
      <c r="VSU45" s="57"/>
      <c r="VSV45" s="57"/>
      <c r="VSW45" s="57"/>
      <c r="VSX45" s="57"/>
      <c r="VSY45" s="57"/>
      <c r="VSZ45" s="57"/>
      <c r="VTA45" s="57"/>
      <c r="VTB45" s="57"/>
      <c r="VTC45" s="57"/>
      <c r="VTD45" s="57"/>
      <c r="VTE45" s="57"/>
      <c r="VTF45" s="57"/>
      <c r="VTG45" s="57"/>
      <c r="VTH45" s="57"/>
      <c r="VTI45" s="57"/>
      <c r="VTJ45" s="57"/>
      <c r="VTK45" s="57"/>
      <c r="VTL45" s="57"/>
      <c r="VTM45" s="57"/>
      <c r="VTN45" s="57"/>
      <c r="VTO45" s="57"/>
      <c r="VTP45" s="57"/>
      <c r="VTQ45" s="57"/>
      <c r="VTR45" s="57"/>
      <c r="VTS45" s="57"/>
      <c r="VTT45" s="57"/>
      <c r="VTU45" s="57"/>
      <c r="VTV45" s="57"/>
      <c r="VTW45" s="57"/>
      <c r="VTX45" s="57"/>
      <c r="VTY45" s="57"/>
      <c r="VTZ45" s="57"/>
      <c r="VUA45" s="57"/>
      <c r="VUB45" s="57"/>
      <c r="VUC45" s="57"/>
      <c r="VUD45" s="57"/>
      <c r="VUE45" s="57"/>
      <c r="VUF45" s="57"/>
      <c r="VUG45" s="57"/>
      <c r="VUH45" s="57"/>
      <c r="VUI45" s="57"/>
      <c r="VUJ45" s="57"/>
      <c r="VUK45" s="57"/>
      <c r="VUL45" s="57"/>
      <c r="VUM45" s="57"/>
      <c r="VUN45" s="57"/>
      <c r="VUO45" s="57"/>
      <c r="VUP45" s="57"/>
      <c r="VUQ45" s="57"/>
      <c r="VUR45" s="57"/>
      <c r="VUS45" s="57"/>
      <c r="VUT45" s="57"/>
      <c r="VUU45" s="57"/>
      <c r="VUV45" s="57"/>
      <c r="VUW45" s="57"/>
      <c r="VUX45" s="57"/>
      <c r="VUY45" s="57"/>
      <c r="VUZ45" s="57"/>
      <c r="VVA45" s="57"/>
      <c r="VVB45" s="57"/>
      <c r="VVC45" s="57"/>
      <c r="VVD45" s="57"/>
      <c r="VVE45" s="57"/>
      <c r="VVF45" s="57"/>
      <c r="VVG45" s="57"/>
      <c r="VVH45" s="57"/>
      <c r="VVI45" s="57"/>
      <c r="VVJ45" s="57"/>
      <c r="VVK45" s="57"/>
      <c r="VVL45" s="57"/>
      <c r="VVM45" s="57"/>
      <c r="VVN45" s="57"/>
      <c r="VVO45" s="57"/>
      <c r="VVP45" s="57"/>
      <c r="VVQ45" s="57"/>
      <c r="VVR45" s="57"/>
      <c r="VVS45" s="57"/>
      <c r="VVT45" s="57"/>
      <c r="VVU45" s="57"/>
      <c r="VVV45" s="57"/>
      <c r="VVW45" s="57"/>
      <c r="VVX45" s="57"/>
      <c r="VVY45" s="57"/>
      <c r="VVZ45" s="57"/>
      <c r="VWA45" s="57"/>
      <c r="VWB45" s="57"/>
      <c r="VWC45" s="57"/>
      <c r="VWD45" s="57"/>
      <c r="VWE45" s="57"/>
      <c r="VWF45" s="57"/>
      <c r="VWG45" s="57"/>
      <c r="VWH45" s="57"/>
      <c r="VWI45" s="57"/>
      <c r="VWJ45" s="57"/>
      <c r="VWK45" s="57"/>
      <c r="VWL45" s="57"/>
      <c r="VWM45" s="57"/>
      <c r="VWN45" s="57"/>
      <c r="VWO45" s="57"/>
      <c r="VWP45" s="57"/>
      <c r="VWQ45" s="57"/>
      <c r="VWR45" s="57"/>
      <c r="VWS45" s="57"/>
      <c r="VWT45" s="57"/>
      <c r="VWU45" s="57"/>
      <c r="VWV45" s="57"/>
      <c r="VWW45" s="57"/>
      <c r="VWX45" s="57"/>
      <c r="VWY45" s="57"/>
      <c r="VWZ45" s="57"/>
      <c r="VXA45" s="57"/>
      <c r="VXB45" s="57"/>
      <c r="VXC45" s="57"/>
      <c r="VXD45" s="57"/>
      <c r="VXE45" s="57"/>
      <c r="VXF45" s="57"/>
      <c r="VXG45" s="57"/>
      <c r="VXH45" s="57"/>
      <c r="VXI45" s="57"/>
      <c r="VXJ45" s="57"/>
      <c r="VXK45" s="57"/>
      <c r="VXL45" s="57"/>
      <c r="VXM45" s="57"/>
      <c r="VXN45" s="57"/>
      <c r="VXO45" s="57"/>
      <c r="VXP45" s="57"/>
      <c r="VXQ45" s="57"/>
      <c r="VXR45" s="57"/>
      <c r="VXS45" s="57"/>
      <c r="VXT45" s="57"/>
      <c r="VXU45" s="57"/>
      <c r="VXV45" s="57"/>
      <c r="VXW45" s="57"/>
      <c r="VXX45" s="57"/>
      <c r="VXY45" s="57"/>
      <c r="VXZ45" s="57"/>
      <c r="VYA45" s="57"/>
      <c r="VYB45" s="57"/>
      <c r="VYC45" s="57"/>
      <c r="VYD45" s="57"/>
      <c r="VYE45" s="57"/>
      <c r="VYF45" s="57"/>
      <c r="VYG45" s="57"/>
      <c r="VYH45" s="57"/>
      <c r="VYI45" s="57"/>
      <c r="VYJ45" s="57"/>
      <c r="VYK45" s="57"/>
      <c r="VYL45" s="57"/>
      <c r="VYM45" s="57"/>
      <c r="VYN45" s="57"/>
      <c r="VYO45" s="57"/>
      <c r="VYP45" s="57"/>
      <c r="VYQ45" s="57"/>
      <c r="VYR45" s="57"/>
      <c r="VYS45" s="57"/>
      <c r="VYT45" s="57"/>
      <c r="VYU45" s="57"/>
      <c r="VYV45" s="57"/>
      <c r="VYW45" s="57"/>
      <c r="VYX45" s="57"/>
      <c r="VYY45" s="57"/>
      <c r="VYZ45" s="57"/>
      <c r="VZA45" s="57"/>
      <c r="VZB45" s="57"/>
      <c r="VZC45" s="57"/>
      <c r="VZD45" s="57"/>
      <c r="VZE45" s="57"/>
      <c r="VZF45" s="57"/>
      <c r="VZG45" s="57"/>
      <c r="VZH45" s="57"/>
      <c r="VZI45" s="57"/>
      <c r="VZJ45" s="57"/>
      <c r="VZK45" s="57"/>
      <c r="VZL45" s="57"/>
      <c r="VZM45" s="57"/>
      <c r="VZN45" s="57"/>
      <c r="VZO45" s="57"/>
      <c r="VZP45" s="57"/>
      <c r="VZQ45" s="57"/>
      <c r="VZR45" s="57"/>
      <c r="VZS45" s="57"/>
      <c r="VZT45" s="57"/>
      <c r="VZU45" s="57"/>
      <c r="VZV45" s="57"/>
      <c r="VZW45" s="57"/>
      <c r="VZX45" s="57"/>
      <c r="VZY45" s="57"/>
      <c r="VZZ45" s="57"/>
      <c r="WAA45" s="57"/>
      <c r="WAB45" s="57"/>
      <c r="WAC45" s="57"/>
      <c r="WAD45" s="57"/>
      <c r="WAE45" s="57"/>
      <c r="WAF45" s="57"/>
      <c r="WAG45" s="57"/>
      <c r="WAH45" s="57"/>
      <c r="WAI45" s="57"/>
      <c r="WAJ45" s="57"/>
      <c r="WAK45" s="57"/>
      <c r="WAL45" s="57"/>
      <c r="WAM45" s="57"/>
      <c r="WAN45" s="57"/>
      <c r="WAO45" s="57"/>
      <c r="WAP45" s="57"/>
      <c r="WAQ45" s="57"/>
      <c r="WAR45" s="57"/>
      <c r="WAS45" s="57"/>
      <c r="WAT45" s="57"/>
      <c r="WAU45" s="57"/>
      <c r="WAV45" s="57"/>
      <c r="WAW45" s="57"/>
      <c r="WAX45" s="57"/>
      <c r="WAY45" s="57"/>
      <c r="WAZ45" s="57"/>
      <c r="WBA45" s="57"/>
      <c r="WBB45" s="57"/>
      <c r="WBC45" s="57"/>
      <c r="WBD45" s="57"/>
      <c r="WBE45" s="57"/>
      <c r="WBF45" s="57"/>
      <c r="WBG45" s="57"/>
      <c r="WBH45" s="57"/>
      <c r="WBI45" s="57"/>
      <c r="WBJ45" s="57"/>
      <c r="WBK45" s="57"/>
      <c r="WBL45" s="57"/>
      <c r="WBM45" s="57"/>
      <c r="WBN45" s="57"/>
      <c r="WBO45" s="57"/>
      <c r="WBP45" s="57"/>
      <c r="WBQ45" s="57"/>
      <c r="WBR45" s="57"/>
      <c r="WBS45" s="57"/>
      <c r="WBT45" s="57"/>
      <c r="WBU45" s="57"/>
      <c r="WBV45" s="57"/>
      <c r="WBW45" s="57"/>
      <c r="WBX45" s="57"/>
      <c r="WBY45" s="57"/>
      <c r="WBZ45" s="57"/>
      <c r="WCA45" s="57"/>
      <c r="WCB45" s="57"/>
      <c r="WCC45" s="57"/>
      <c r="WCD45" s="57"/>
      <c r="WCE45" s="57"/>
      <c r="WCF45" s="57"/>
      <c r="WCG45" s="57"/>
      <c r="WCH45" s="57"/>
      <c r="WCI45" s="57"/>
      <c r="WCJ45" s="57"/>
      <c r="WCK45" s="57"/>
      <c r="WCL45" s="57"/>
      <c r="WCM45" s="57"/>
      <c r="WCN45" s="57"/>
      <c r="WCO45" s="57"/>
      <c r="WCP45" s="57"/>
      <c r="WCQ45" s="57"/>
      <c r="WCR45" s="57"/>
      <c r="WCS45" s="57"/>
      <c r="WCT45" s="57"/>
      <c r="WCU45" s="57"/>
      <c r="WCV45" s="57"/>
      <c r="WCW45" s="57"/>
      <c r="WCX45" s="57"/>
      <c r="WCY45" s="57"/>
      <c r="WCZ45" s="57"/>
      <c r="WDA45" s="57"/>
      <c r="WDB45" s="57"/>
      <c r="WDC45" s="57"/>
      <c r="WDD45" s="57"/>
      <c r="WDE45" s="57"/>
      <c r="WDF45" s="57"/>
      <c r="WDG45" s="57"/>
      <c r="WDH45" s="57"/>
      <c r="WDI45" s="57"/>
      <c r="WDJ45" s="57"/>
      <c r="WDK45" s="57"/>
      <c r="WDL45" s="57"/>
      <c r="WDM45" s="57"/>
      <c r="WDN45" s="57"/>
      <c r="WDO45" s="57"/>
      <c r="WDP45" s="57"/>
      <c r="WDQ45" s="57"/>
      <c r="WDR45" s="57"/>
      <c r="WDS45" s="57"/>
      <c r="WDT45" s="57"/>
      <c r="WDU45" s="57"/>
      <c r="WDV45" s="57"/>
      <c r="WDW45" s="57"/>
      <c r="WDX45" s="57"/>
      <c r="WDY45" s="57"/>
      <c r="WDZ45" s="57"/>
      <c r="WEA45" s="57"/>
      <c r="WEB45" s="57"/>
      <c r="WEC45" s="57"/>
      <c r="WED45" s="57"/>
      <c r="WEE45" s="57"/>
      <c r="WEF45" s="57"/>
      <c r="WEG45" s="57"/>
      <c r="WEH45" s="57"/>
      <c r="WEI45" s="57"/>
      <c r="WEJ45" s="57"/>
      <c r="WEK45" s="57"/>
      <c r="WEL45" s="57"/>
      <c r="WEM45" s="57"/>
      <c r="WEN45" s="57"/>
      <c r="WEO45" s="57"/>
      <c r="WEP45" s="57"/>
      <c r="WEQ45" s="57"/>
      <c r="WER45" s="57"/>
      <c r="WES45" s="57"/>
      <c r="WET45" s="57"/>
      <c r="WEU45" s="57"/>
      <c r="WEV45" s="57"/>
      <c r="WEW45" s="57"/>
      <c r="WEX45" s="57"/>
      <c r="WEY45" s="57"/>
      <c r="WEZ45" s="57"/>
      <c r="WFA45" s="57"/>
      <c r="WFB45" s="57"/>
      <c r="WFC45" s="57"/>
      <c r="WFD45" s="57"/>
      <c r="WFE45" s="57"/>
      <c r="WFF45" s="57"/>
      <c r="WFG45" s="57"/>
      <c r="WFH45" s="57"/>
      <c r="WFI45" s="57"/>
      <c r="WFJ45" s="57"/>
      <c r="WFK45" s="57"/>
      <c r="WFL45" s="57"/>
      <c r="WFM45" s="57"/>
      <c r="WFN45" s="57"/>
      <c r="WFO45" s="57"/>
      <c r="WFP45" s="57"/>
      <c r="WFQ45" s="57"/>
      <c r="WFR45" s="57"/>
      <c r="WFS45" s="57"/>
      <c r="WFT45" s="57"/>
      <c r="WFU45" s="57"/>
      <c r="WFV45" s="57"/>
      <c r="WFW45" s="57"/>
      <c r="WFX45" s="57"/>
      <c r="WFY45" s="57"/>
      <c r="WFZ45" s="57"/>
      <c r="WGA45" s="57"/>
      <c r="WGB45" s="57"/>
      <c r="WGC45" s="57"/>
      <c r="WGD45" s="57"/>
      <c r="WGE45" s="57"/>
      <c r="WGF45" s="57"/>
      <c r="WGG45" s="57"/>
      <c r="WGH45" s="57"/>
      <c r="WGI45" s="57"/>
      <c r="WGJ45" s="57"/>
      <c r="WGK45" s="57"/>
      <c r="WGL45" s="57"/>
      <c r="WGM45" s="57"/>
      <c r="WGN45" s="57"/>
      <c r="WGO45" s="57"/>
      <c r="WGP45" s="57"/>
      <c r="WGQ45" s="57"/>
      <c r="WGR45" s="57"/>
      <c r="WGS45" s="57"/>
      <c r="WGT45" s="57"/>
      <c r="WGU45" s="57"/>
      <c r="WGV45" s="57"/>
      <c r="WGW45" s="57"/>
      <c r="WGX45" s="57"/>
      <c r="WGY45" s="57"/>
      <c r="WGZ45" s="57"/>
      <c r="WHA45" s="57"/>
      <c r="WHB45" s="57"/>
      <c r="WHC45" s="57"/>
      <c r="WHD45" s="57"/>
      <c r="WHE45" s="57"/>
      <c r="WHF45" s="57"/>
      <c r="WHG45" s="57"/>
      <c r="WHH45" s="57"/>
      <c r="WHI45" s="57"/>
      <c r="WHJ45" s="57"/>
      <c r="WHK45" s="57"/>
      <c r="WHL45" s="57"/>
      <c r="WHM45" s="57"/>
      <c r="WHN45" s="57"/>
      <c r="WHO45" s="57"/>
      <c r="WHP45" s="57"/>
      <c r="WHQ45" s="57"/>
      <c r="WHR45" s="57"/>
      <c r="WHS45" s="57"/>
      <c r="WHT45" s="57"/>
      <c r="WHU45" s="57"/>
      <c r="WHV45" s="57"/>
      <c r="WHW45" s="57"/>
      <c r="WHX45" s="57"/>
      <c r="WHY45" s="57"/>
      <c r="WHZ45" s="57"/>
      <c r="WIA45" s="57"/>
      <c r="WIB45" s="57"/>
      <c r="WIC45" s="57"/>
      <c r="WID45" s="57"/>
      <c r="WIE45" s="57"/>
      <c r="WIF45" s="57"/>
      <c r="WIG45" s="57"/>
      <c r="WIH45" s="57"/>
      <c r="WII45" s="57"/>
      <c r="WIJ45" s="57"/>
      <c r="WIK45" s="57"/>
      <c r="WIL45" s="57"/>
      <c r="WIM45" s="57"/>
      <c r="WIN45" s="57"/>
      <c r="WIO45" s="57"/>
      <c r="WIP45" s="57"/>
      <c r="WIQ45" s="57"/>
      <c r="WIR45" s="57"/>
      <c r="WIS45" s="57"/>
      <c r="WIT45" s="57"/>
      <c r="WIU45" s="57"/>
      <c r="WIV45" s="57"/>
      <c r="WIW45" s="57"/>
      <c r="WIX45" s="57"/>
      <c r="WIY45" s="57"/>
      <c r="WIZ45" s="57"/>
      <c r="WJA45" s="57"/>
      <c r="WJB45" s="57"/>
      <c r="WJC45" s="57"/>
      <c r="WJD45" s="57"/>
      <c r="WJE45" s="57"/>
      <c r="WJF45" s="57"/>
      <c r="WJG45" s="57"/>
      <c r="WJH45" s="57"/>
      <c r="WJI45" s="57"/>
      <c r="WJJ45" s="57"/>
      <c r="WJK45" s="57"/>
      <c r="WJL45" s="57"/>
      <c r="WJM45" s="57"/>
      <c r="WJN45" s="57"/>
      <c r="WJO45" s="57"/>
      <c r="WJP45" s="57"/>
      <c r="WJQ45" s="57"/>
      <c r="WJR45" s="57"/>
      <c r="WJS45" s="57"/>
      <c r="WJT45" s="57"/>
      <c r="WJU45" s="57"/>
      <c r="WJV45" s="57"/>
      <c r="WJW45" s="57"/>
      <c r="WJX45" s="57"/>
      <c r="WJY45" s="57"/>
      <c r="WJZ45" s="57"/>
      <c r="WKA45" s="57"/>
      <c r="WKB45" s="57"/>
      <c r="WKC45" s="57"/>
      <c r="WKD45" s="57"/>
      <c r="WKE45" s="57"/>
      <c r="WKF45" s="57"/>
      <c r="WKG45" s="57"/>
      <c r="WKH45" s="57"/>
      <c r="WKI45" s="57"/>
      <c r="WKJ45" s="57"/>
      <c r="WKK45" s="57"/>
      <c r="WKL45" s="57"/>
      <c r="WKM45" s="57"/>
      <c r="WKN45" s="57"/>
      <c r="WKO45" s="57"/>
      <c r="WKP45" s="57"/>
      <c r="WKQ45" s="57"/>
      <c r="WKR45" s="57"/>
      <c r="WKS45" s="57"/>
      <c r="WKT45" s="57"/>
      <c r="WKU45" s="57"/>
      <c r="WKV45" s="57"/>
      <c r="WKW45" s="57"/>
      <c r="WKX45" s="57"/>
      <c r="WKY45" s="57"/>
      <c r="WKZ45" s="57"/>
      <c r="WLA45" s="57"/>
      <c r="WLB45" s="57"/>
      <c r="WLC45" s="57"/>
      <c r="WLD45" s="57"/>
      <c r="WLE45" s="57"/>
      <c r="WLF45" s="57"/>
      <c r="WLG45" s="57"/>
      <c r="WLH45" s="57"/>
      <c r="WLI45" s="57"/>
      <c r="WLJ45" s="57"/>
      <c r="WLK45" s="57"/>
      <c r="WLL45" s="57"/>
      <c r="WLM45" s="57"/>
      <c r="WLN45" s="57"/>
      <c r="WLO45" s="57"/>
      <c r="WLP45" s="57"/>
      <c r="WLQ45" s="57"/>
      <c r="WLR45" s="57"/>
      <c r="WLS45" s="57"/>
      <c r="WLT45" s="57"/>
      <c r="WLU45" s="57"/>
      <c r="WLV45" s="57"/>
      <c r="WLW45" s="57"/>
      <c r="WLX45" s="57"/>
      <c r="WLY45" s="57"/>
      <c r="WLZ45" s="57"/>
      <c r="WMA45" s="57"/>
      <c r="WMB45" s="57"/>
      <c r="WMC45" s="57"/>
      <c r="WMD45" s="57"/>
      <c r="WME45" s="57"/>
      <c r="WMF45" s="57"/>
      <c r="WMG45" s="57"/>
      <c r="WMH45" s="57"/>
      <c r="WMI45" s="57"/>
      <c r="WMJ45" s="57"/>
      <c r="WMK45" s="57"/>
      <c r="WML45" s="57"/>
      <c r="WMM45" s="57"/>
      <c r="WMN45" s="57"/>
      <c r="WMO45" s="57"/>
      <c r="WMP45" s="57"/>
      <c r="WMQ45" s="57"/>
      <c r="WMR45" s="57"/>
      <c r="WMS45" s="57"/>
      <c r="WMT45" s="57"/>
      <c r="WMU45" s="57"/>
      <c r="WMV45" s="57"/>
      <c r="WMW45" s="57"/>
      <c r="WMX45" s="57"/>
      <c r="WMY45" s="57"/>
      <c r="WMZ45" s="57"/>
      <c r="WNA45" s="57"/>
      <c r="WNB45" s="57"/>
      <c r="WNC45" s="57"/>
      <c r="WND45" s="57"/>
      <c r="WNE45" s="57"/>
      <c r="WNF45" s="57"/>
      <c r="WNG45" s="57"/>
      <c r="WNH45" s="57"/>
      <c r="WNI45" s="57"/>
      <c r="WNJ45" s="57"/>
      <c r="WNK45" s="57"/>
      <c r="WNL45" s="57"/>
      <c r="WNM45" s="57"/>
      <c r="WNN45" s="57"/>
      <c r="WNO45" s="57"/>
      <c r="WNP45" s="57"/>
      <c r="WNQ45" s="57"/>
      <c r="WNR45" s="57"/>
      <c r="WNS45" s="57"/>
      <c r="WNT45" s="57"/>
      <c r="WNU45" s="57"/>
      <c r="WNV45" s="57"/>
      <c r="WNW45" s="57"/>
      <c r="WNX45" s="57"/>
      <c r="WNY45" s="57"/>
      <c r="WNZ45" s="57"/>
      <c r="WOA45" s="57"/>
      <c r="WOB45" s="57"/>
      <c r="WOC45" s="57"/>
      <c r="WOD45" s="57"/>
      <c r="WOE45" s="57"/>
      <c r="WOF45" s="57"/>
      <c r="WOG45" s="57"/>
      <c r="WOH45" s="57"/>
      <c r="WOI45" s="57"/>
      <c r="WOJ45" s="57"/>
      <c r="WOK45" s="57"/>
      <c r="WOL45" s="57"/>
      <c r="WOM45" s="57"/>
      <c r="WON45" s="57"/>
      <c r="WOO45" s="57"/>
      <c r="WOP45" s="57"/>
      <c r="WOQ45" s="57"/>
      <c r="WOR45" s="57"/>
      <c r="WOS45" s="57"/>
      <c r="WOT45" s="57"/>
      <c r="WOU45" s="57"/>
      <c r="WOV45" s="57"/>
      <c r="WOW45" s="57"/>
      <c r="WOX45" s="57"/>
      <c r="WOY45" s="57"/>
      <c r="WOZ45" s="57"/>
      <c r="WPA45" s="57"/>
      <c r="WPB45" s="57"/>
      <c r="WPC45" s="57"/>
      <c r="WPD45" s="57"/>
      <c r="WPE45" s="57"/>
      <c r="WPF45" s="57"/>
      <c r="WPG45" s="57"/>
      <c r="WPH45" s="57"/>
      <c r="WPI45" s="57"/>
      <c r="WPJ45" s="57"/>
      <c r="WPK45" s="57"/>
      <c r="WPL45" s="57"/>
      <c r="WPM45" s="57"/>
      <c r="WPN45" s="57"/>
      <c r="WPO45" s="57"/>
      <c r="WPP45" s="57"/>
      <c r="WPQ45" s="57"/>
      <c r="WPR45" s="57"/>
      <c r="WPS45" s="57"/>
      <c r="WPT45" s="57"/>
      <c r="WPU45" s="57"/>
      <c r="WPV45" s="57"/>
      <c r="WPW45" s="57"/>
      <c r="WPX45" s="57"/>
      <c r="WPY45" s="57"/>
      <c r="WPZ45" s="57"/>
      <c r="WQA45" s="57"/>
      <c r="WQB45" s="57"/>
      <c r="WQC45" s="57"/>
      <c r="WQD45" s="57"/>
      <c r="WQE45" s="57"/>
      <c r="WQF45" s="57"/>
      <c r="WQG45" s="57"/>
      <c r="WQH45" s="57"/>
      <c r="WQI45" s="57"/>
      <c r="WQJ45" s="57"/>
      <c r="WQK45" s="57"/>
      <c r="WQL45" s="57"/>
      <c r="WQM45" s="57"/>
      <c r="WQN45" s="57"/>
      <c r="WQO45" s="57"/>
      <c r="WQP45" s="57"/>
      <c r="WQQ45" s="57"/>
      <c r="WQR45" s="57"/>
      <c r="WQS45" s="57"/>
      <c r="WQT45" s="57"/>
      <c r="WQU45" s="57"/>
      <c r="WQV45" s="57"/>
      <c r="WQW45" s="57"/>
      <c r="WQX45" s="57"/>
      <c r="WQY45" s="57"/>
      <c r="WQZ45" s="57"/>
      <c r="WRA45" s="57"/>
      <c r="WRB45" s="57"/>
      <c r="WRC45" s="57"/>
      <c r="WRD45" s="57"/>
      <c r="WRE45" s="57"/>
      <c r="WRF45" s="57"/>
      <c r="WRG45" s="57"/>
      <c r="WRH45" s="57"/>
      <c r="WRI45" s="57"/>
      <c r="WRJ45" s="57"/>
      <c r="WRK45" s="57"/>
      <c r="WRL45" s="57"/>
      <c r="WRM45" s="57"/>
      <c r="WRN45" s="57"/>
      <c r="WRO45" s="57"/>
      <c r="WRP45" s="57"/>
      <c r="WRQ45" s="57"/>
      <c r="WRR45" s="57"/>
      <c r="WRS45" s="57"/>
      <c r="WRT45" s="57"/>
      <c r="WRU45" s="57"/>
      <c r="WRV45" s="57"/>
      <c r="WRW45" s="57"/>
      <c r="WRX45" s="57"/>
      <c r="WRY45" s="57"/>
      <c r="WRZ45" s="57"/>
      <c r="WSA45" s="57"/>
      <c r="WSB45" s="57"/>
      <c r="WSC45" s="57"/>
      <c r="WSD45" s="57"/>
      <c r="WSE45" s="57"/>
      <c r="WSF45" s="57"/>
      <c r="WSG45" s="57"/>
      <c r="WSH45" s="57"/>
      <c r="WSI45" s="57"/>
      <c r="WSJ45" s="57"/>
      <c r="WSK45" s="57"/>
      <c r="WSL45" s="57"/>
      <c r="WSM45" s="57"/>
      <c r="WSN45" s="57"/>
      <c r="WSO45" s="57"/>
      <c r="WSP45" s="57"/>
      <c r="WSQ45" s="57"/>
      <c r="WSR45" s="57"/>
      <c r="WSS45" s="57"/>
      <c r="WST45" s="57"/>
      <c r="WSU45" s="57"/>
      <c r="WSV45" s="57"/>
      <c r="WSW45" s="57"/>
      <c r="WSX45" s="57"/>
      <c r="WSY45" s="57"/>
      <c r="WSZ45" s="57"/>
      <c r="WTA45" s="57"/>
      <c r="WTB45" s="57"/>
      <c r="WTC45" s="57"/>
      <c r="WTD45" s="57"/>
      <c r="WTE45" s="57"/>
      <c r="WTF45" s="57"/>
      <c r="WTG45" s="57"/>
      <c r="WTH45" s="57"/>
      <c r="WTI45" s="57"/>
      <c r="WTJ45" s="57"/>
      <c r="WTK45" s="57"/>
      <c r="WTL45" s="57"/>
      <c r="WTM45" s="57"/>
      <c r="WTN45" s="57"/>
      <c r="WTO45" s="57"/>
      <c r="WTP45" s="57"/>
      <c r="WTQ45" s="57"/>
      <c r="WTR45" s="57"/>
      <c r="WTS45" s="57"/>
      <c r="WTT45" s="57"/>
      <c r="WTU45" s="57"/>
      <c r="WTV45" s="57"/>
      <c r="WTW45" s="57"/>
      <c r="WTX45" s="57"/>
      <c r="WTY45" s="57"/>
      <c r="WTZ45" s="57"/>
      <c r="WUA45" s="57"/>
      <c r="WUB45" s="57"/>
      <c r="WUC45" s="57"/>
      <c r="WUD45" s="57"/>
      <c r="WUE45" s="57"/>
      <c r="WUF45" s="57"/>
      <c r="WUG45" s="57"/>
      <c r="WUH45" s="57"/>
      <c r="WUI45" s="57"/>
      <c r="WUJ45" s="57"/>
      <c r="WUK45" s="57"/>
      <c r="WUL45" s="57"/>
      <c r="WUM45" s="57"/>
      <c r="WUN45" s="57"/>
      <c r="WUO45" s="57"/>
      <c r="WUP45" s="57"/>
      <c r="WUQ45" s="57"/>
      <c r="WUR45" s="57"/>
      <c r="WUS45" s="57"/>
      <c r="WUT45" s="57"/>
      <c r="WUU45" s="57"/>
      <c r="WUV45" s="57"/>
      <c r="WUW45" s="57"/>
      <c r="WUX45" s="57"/>
      <c r="WUY45" s="57"/>
      <c r="WUZ45" s="57"/>
      <c r="WVA45" s="57"/>
      <c r="WVB45" s="57"/>
      <c r="WVC45" s="57"/>
      <c r="WVD45" s="57"/>
      <c r="WVE45" s="57"/>
      <c r="WVF45" s="57"/>
      <c r="WVG45" s="57"/>
      <c r="WVH45" s="57"/>
      <c r="WVI45" s="57"/>
      <c r="WVJ45" s="57"/>
      <c r="WVK45" s="57"/>
      <c r="WVL45" s="57"/>
      <c r="WVM45" s="57"/>
      <c r="WVN45" s="57"/>
      <c r="WVO45" s="57"/>
      <c r="WVP45" s="57"/>
      <c r="WVQ45" s="57"/>
      <c r="WVR45" s="57"/>
      <c r="WVS45" s="57"/>
      <c r="WVT45" s="57"/>
      <c r="WVU45" s="57"/>
      <c r="WVV45" s="57"/>
      <c r="WVW45" s="57"/>
      <c r="WVX45" s="57"/>
      <c r="WVY45" s="57"/>
      <c r="WVZ45" s="57"/>
      <c r="WWA45" s="57"/>
      <c r="WWB45" s="57"/>
      <c r="WWC45" s="57"/>
      <c r="WWD45" s="57"/>
      <c r="WWE45" s="57"/>
      <c r="WWF45" s="57"/>
      <c r="WWG45" s="57"/>
      <c r="WWH45" s="57"/>
      <c r="WWI45" s="57"/>
      <c r="WWJ45" s="57"/>
      <c r="WWK45" s="57"/>
      <c r="WWL45" s="57"/>
      <c r="WWM45" s="57"/>
      <c r="WWN45" s="57"/>
      <c r="WWO45" s="57"/>
      <c r="WWP45" s="57"/>
      <c r="WWQ45" s="57"/>
      <c r="WWR45" s="57"/>
      <c r="WWS45" s="57"/>
      <c r="WWT45" s="57"/>
      <c r="WWU45" s="57"/>
      <c r="WWV45" s="57"/>
      <c r="WWW45" s="57"/>
      <c r="WWX45" s="57"/>
      <c r="WWY45" s="57"/>
      <c r="WWZ45" s="57"/>
      <c r="WXA45" s="57"/>
      <c r="WXB45" s="57"/>
      <c r="WXC45" s="57"/>
      <c r="WXD45" s="57"/>
      <c r="WXE45" s="57"/>
      <c r="WXF45" s="57"/>
      <c r="WXG45" s="57"/>
      <c r="WXH45" s="57"/>
      <c r="WXI45" s="57"/>
      <c r="WXJ45" s="57"/>
      <c r="WXK45" s="57"/>
      <c r="WXL45" s="57"/>
      <c r="WXM45" s="57"/>
      <c r="WXN45" s="57"/>
      <c r="WXO45" s="57"/>
      <c r="WXP45" s="57"/>
      <c r="WXQ45" s="57"/>
      <c r="WXR45" s="57"/>
      <c r="WXS45" s="57"/>
      <c r="WXT45" s="57"/>
      <c r="WXU45" s="57"/>
      <c r="WXV45" s="57"/>
      <c r="WXW45" s="57"/>
      <c r="WXX45" s="57"/>
      <c r="WXY45" s="57"/>
      <c r="WXZ45" s="57"/>
      <c r="WYA45" s="57"/>
      <c r="WYB45" s="57"/>
      <c r="WYC45" s="57"/>
      <c r="WYD45" s="57"/>
      <c r="WYE45" s="57"/>
      <c r="WYF45" s="57"/>
      <c r="WYG45" s="57"/>
      <c r="WYH45" s="57"/>
      <c r="WYI45" s="57"/>
      <c r="WYJ45" s="57"/>
      <c r="WYK45" s="57"/>
      <c r="WYL45" s="57"/>
      <c r="WYM45" s="57"/>
      <c r="WYN45" s="57"/>
      <c r="WYO45" s="57"/>
      <c r="WYP45" s="57"/>
      <c r="WYQ45" s="57"/>
      <c r="WYR45" s="57"/>
      <c r="WYS45" s="57"/>
      <c r="WYT45" s="57"/>
      <c r="WYU45" s="57"/>
      <c r="WYV45" s="57"/>
      <c r="WYW45" s="57"/>
      <c r="WYX45" s="57"/>
      <c r="WYY45" s="57"/>
      <c r="WYZ45" s="57"/>
      <c r="WZA45" s="57"/>
      <c r="WZB45" s="57"/>
      <c r="WZC45" s="57"/>
      <c r="WZD45" s="57"/>
      <c r="WZE45" s="57"/>
      <c r="WZF45" s="57"/>
      <c r="WZG45" s="57"/>
      <c r="WZH45" s="57"/>
      <c r="WZI45" s="57"/>
      <c r="WZJ45" s="57"/>
      <c r="WZK45" s="57"/>
      <c r="WZL45" s="57"/>
      <c r="WZM45" s="57"/>
      <c r="WZN45" s="57"/>
      <c r="WZO45" s="57"/>
      <c r="WZP45" s="57"/>
      <c r="WZQ45" s="57"/>
      <c r="WZR45" s="57"/>
      <c r="WZS45" s="57"/>
      <c r="WZT45" s="57"/>
      <c r="WZU45" s="57"/>
      <c r="WZV45" s="57"/>
      <c r="WZW45" s="57"/>
      <c r="WZX45" s="57"/>
      <c r="WZY45" s="57"/>
      <c r="WZZ45" s="57"/>
      <c r="XAA45" s="57"/>
      <c r="XAB45" s="57"/>
      <c r="XAC45" s="57"/>
      <c r="XAD45" s="57"/>
      <c r="XAE45" s="57"/>
      <c r="XAF45" s="57"/>
      <c r="XAG45" s="57"/>
      <c r="XAH45" s="57"/>
      <c r="XAI45" s="57"/>
      <c r="XAJ45" s="57"/>
      <c r="XAK45" s="57"/>
      <c r="XAL45" s="57"/>
      <c r="XAM45" s="57"/>
      <c r="XAN45" s="57"/>
      <c r="XAO45" s="57"/>
      <c r="XAP45" s="57"/>
      <c r="XAQ45" s="57"/>
      <c r="XAR45" s="57"/>
      <c r="XAS45" s="57"/>
      <c r="XAT45" s="57"/>
      <c r="XAU45" s="57"/>
      <c r="XAV45" s="57"/>
      <c r="XAW45" s="57"/>
      <c r="XAX45" s="57"/>
      <c r="XAY45" s="57"/>
      <c r="XAZ45" s="57"/>
      <c r="XBA45" s="57"/>
      <c r="XBB45" s="57"/>
      <c r="XBC45" s="57"/>
      <c r="XBD45" s="57"/>
      <c r="XBE45" s="57"/>
      <c r="XBF45" s="57"/>
      <c r="XBG45" s="57"/>
      <c r="XBH45" s="57"/>
      <c r="XBI45" s="57"/>
      <c r="XBJ45" s="57"/>
      <c r="XBK45" s="57"/>
      <c r="XBL45" s="57"/>
      <c r="XBM45" s="57"/>
      <c r="XBN45" s="57"/>
      <c r="XBO45" s="57"/>
      <c r="XBP45" s="57"/>
      <c r="XBQ45" s="57"/>
      <c r="XBR45" s="57"/>
      <c r="XBS45" s="57"/>
      <c r="XBT45" s="57"/>
      <c r="XBU45" s="57"/>
      <c r="XBV45" s="57"/>
      <c r="XBW45" s="57"/>
      <c r="XBX45" s="57"/>
      <c r="XBY45" s="57"/>
      <c r="XBZ45" s="57"/>
      <c r="XCA45" s="57"/>
      <c r="XCB45" s="57"/>
      <c r="XCC45" s="57"/>
      <c r="XCD45" s="57"/>
      <c r="XCE45" s="57"/>
      <c r="XCF45" s="57"/>
      <c r="XCG45" s="57"/>
      <c r="XCH45" s="57"/>
      <c r="XCI45" s="57"/>
      <c r="XCJ45" s="57"/>
      <c r="XCK45" s="57"/>
      <c r="XCL45" s="57"/>
      <c r="XCM45" s="57"/>
      <c r="XCN45" s="57"/>
      <c r="XCO45" s="57"/>
      <c r="XCP45" s="57"/>
      <c r="XCQ45" s="57"/>
      <c r="XCR45" s="57"/>
      <c r="XCS45" s="57"/>
      <c r="XCT45" s="57"/>
      <c r="XCU45" s="57"/>
      <c r="XCV45" s="57"/>
      <c r="XCW45" s="57"/>
      <c r="XCX45" s="57"/>
      <c r="XCY45" s="57"/>
      <c r="XCZ45" s="57"/>
      <c r="XDA45" s="57"/>
      <c r="XDB45" s="57"/>
      <c r="XDC45" s="57"/>
      <c r="XDD45" s="57"/>
      <c r="XDE45" s="57"/>
      <c r="XDF45" s="57"/>
      <c r="XDG45" s="57"/>
      <c r="XDH45" s="57"/>
      <c r="XDI45" s="57"/>
      <c r="XDJ45" s="57"/>
      <c r="XDK45" s="57"/>
      <c r="XDL45" s="57"/>
      <c r="XDM45" s="57"/>
      <c r="XDN45" s="57"/>
      <c r="XDO45" s="57"/>
      <c r="XDP45" s="57"/>
      <c r="XDQ45" s="57"/>
      <c r="XDR45" s="57"/>
      <c r="XDS45" s="57"/>
      <c r="XDT45" s="57"/>
      <c r="XDU45" s="57"/>
      <c r="XDV45" s="57"/>
      <c r="XDW45" s="57"/>
      <c r="XDX45" s="57"/>
      <c r="XDY45" s="57"/>
      <c r="XDZ45" s="57"/>
      <c r="XEA45" s="57"/>
      <c r="XEB45" s="57"/>
      <c r="XEC45" s="57"/>
      <c r="XED45" s="57"/>
      <c r="XEE45" s="57"/>
      <c r="XEF45" s="57"/>
      <c r="XEG45" s="57"/>
      <c r="XEH45" s="57"/>
      <c r="XEI45" s="57"/>
      <c r="XEJ45" s="57"/>
      <c r="XEK45" s="57"/>
      <c r="XEL45" s="57"/>
      <c r="XEM45" s="57"/>
      <c r="XEN45" s="57"/>
      <c r="XEO45" s="57"/>
      <c r="XEP45" s="57"/>
      <c r="XEQ45" s="57"/>
      <c r="XER45" s="57"/>
      <c r="XES45" s="57"/>
      <c r="XET45" s="57"/>
      <c r="XEU45" s="57"/>
      <c r="XEV45" s="57"/>
      <c r="XEW45" s="57"/>
      <c r="XEX45" s="57"/>
    </row>
    <row r="46" spans="1:16378" s="2" customFormat="1" ht="12" customHeight="1">
      <c r="A46" s="32"/>
      <c r="B46" s="63"/>
      <c r="C46" s="63"/>
      <c r="D46" s="34"/>
      <c r="E46" s="64"/>
      <c r="F46" s="35" t="str">
        <f>IF(D46="","",(#REF!/D46)+(#REF!/#REF!))</f>
        <v/>
      </c>
      <c r="G46" s="35" t="str">
        <f>IF(D46="","",F46/12)</f>
        <v/>
      </c>
      <c r="H46" s="64"/>
      <c r="I46" s="36"/>
      <c r="Q46" s="36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65">
        <f>SUM(AE13:AE43)</f>
        <v>13916.001597009457</v>
      </c>
      <c r="AF46" s="28"/>
      <c r="AG46" s="28"/>
      <c r="AH46" s="28"/>
    </row>
    <row r="47" spans="1:16378" s="2" customFormat="1" ht="12" customHeight="1">
      <c r="A47" s="66"/>
      <c r="B47" s="67"/>
      <c r="C47" s="67"/>
      <c r="D47" s="34"/>
      <c r="E47" s="64"/>
      <c r="F47" s="35" t="str">
        <f>IF(D47="","",(#REF!/D47)+(#REF!/#REF!))</f>
        <v/>
      </c>
      <c r="G47" s="35" t="str">
        <f>IF(D47="","",F47/12)</f>
        <v/>
      </c>
      <c r="H47" s="64"/>
      <c r="I47" s="36"/>
      <c r="Q47" s="36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4"/>
      <c r="AF47" s="28"/>
      <c r="AG47" s="28"/>
      <c r="AH47" s="28"/>
    </row>
    <row r="48" spans="1:16378" s="2" customFormat="1" ht="12" customHeight="1">
      <c r="D48" s="34"/>
      <c r="E48" s="64"/>
      <c r="F48" s="35" t="str">
        <f>IF(D48="","",(#REF!/D48)+(#REF!/#REF!))</f>
        <v/>
      </c>
      <c r="G48" s="35" t="str">
        <f>IF(D48="","",F48/12)</f>
        <v/>
      </c>
      <c r="Q48" s="36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4">
        <f>+AE45*12</f>
        <v>136358.29590733396</v>
      </c>
      <c r="AF48" s="28"/>
      <c r="AG48" s="28"/>
      <c r="AH48" s="28"/>
    </row>
    <row r="49" spans="1:16378" s="2" customFormat="1" ht="12" customHeight="1">
      <c r="A49" s="32" t="s">
        <v>75</v>
      </c>
      <c r="B49" s="32" t="s">
        <v>75</v>
      </c>
      <c r="C49" s="32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5"/>
      <c r="AG49" s="389" t="s">
        <v>548</v>
      </c>
      <c r="AH49" s="5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4"/>
      <c r="XEW49" s="4"/>
      <c r="XEX49" s="4"/>
    </row>
    <row r="50" spans="1:16378" s="2" customFormat="1" ht="12" customHeight="1">
      <c r="A50" s="32"/>
      <c r="B50" s="32"/>
      <c r="C50" s="68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5"/>
      <c r="AG50" s="389"/>
      <c r="AH50" s="130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"/>
      <c r="XEV50" s="4"/>
      <c r="XEW50" s="4"/>
      <c r="XEX50" s="4"/>
    </row>
    <row r="51" spans="1:16378" s="2" customFormat="1" ht="12" customHeight="1">
      <c r="A51" s="33" t="s">
        <v>76</v>
      </c>
      <c r="B51" s="33" t="s">
        <v>76</v>
      </c>
      <c r="C51" s="33"/>
      <c r="D51" s="34"/>
      <c r="E51" s="64"/>
      <c r="F51" s="35" t="str">
        <f>IF(D51="","",(#REF!/D51)+(#REF!/#REF!))</f>
        <v/>
      </c>
      <c r="G51" s="35" t="str">
        <f>IF(D51="","",F51/12)</f>
        <v/>
      </c>
      <c r="Q51" s="36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4"/>
      <c r="AF51" s="28"/>
      <c r="AG51" s="389"/>
      <c r="AH51" s="28"/>
      <c r="AL51" s="17"/>
      <c r="AM51" s="17"/>
    </row>
    <row r="52" spans="1:16378" s="50" customFormat="1" ht="12" customHeight="1">
      <c r="A52" s="47" t="s">
        <v>77</v>
      </c>
      <c r="B52" s="47" t="str">
        <f>VLOOKUP(A52,'[39]Sales Summary Regulated'!$B:$C,2,FALSE)</f>
        <v>1YD CONT 1xWEEKLY SVC</v>
      </c>
      <c r="C52" s="48">
        <f>IFERROR(IFERROR(VLOOKUP(A52,'[39]All Other Rates'!$F$2:$H$646,3,FALSE),VLOOKUP(A52,#REF!,3,FALSE)),IF('Regulated Price Out'!Q52=0,0,"missing price"))</f>
        <v>98.85</v>
      </c>
      <c r="D52" s="49"/>
      <c r="E52" s="45">
        <f>IFERROR(VLOOKUP($A52,'[39]Sales Summary Regulated'!$B:$O,3,0),0)</f>
        <v>18790.110000000004</v>
      </c>
      <c r="F52" s="45">
        <f>IFERROR(VLOOKUP($A52,'[39]Sales Summary Regulated'!$B:$O,4,0),0)</f>
        <v>18928.140000000003</v>
      </c>
      <c r="G52" s="45">
        <f>IFERROR(VLOOKUP($A52,'[39]Sales Summary Regulated'!$B:$O,5,0),0)</f>
        <v>19846.670000000002</v>
      </c>
      <c r="H52" s="45">
        <f>IFERROR(VLOOKUP($A52,'[39]Sales Summary Regulated'!$B:$O,6,0),0)</f>
        <v>20296.850000000002</v>
      </c>
      <c r="I52" s="45">
        <f>IFERROR(VLOOKUP($A52,'[39]Sales Summary Regulated'!$B:$O,7,0),0)</f>
        <v>21444.7</v>
      </c>
      <c r="J52" s="45">
        <f>IFERROR(VLOOKUP($A52,'[39]Sales Summary Regulated'!$B:$O,8,0),0)</f>
        <v>19484.8</v>
      </c>
      <c r="K52" s="45">
        <f>IFERROR(VLOOKUP($A52,'[39]Sales Summary Regulated'!$B:$O,9,0),0)</f>
        <v>21977.870000000003</v>
      </c>
      <c r="L52" s="45">
        <f>IFERROR(VLOOKUP($A52,'[39]Sales Summary Regulated'!$B:$O,10,0),0)</f>
        <v>19535.96</v>
      </c>
      <c r="M52" s="45">
        <f>IFERROR(VLOOKUP($A52,'[39]Sales Summary Regulated'!$B:$O,11,0),0)</f>
        <v>20887.73</v>
      </c>
      <c r="N52" s="45">
        <f>IFERROR(VLOOKUP($A52,'[39]Sales Summary Regulated'!$B:$O,12,0),0)</f>
        <v>19495.719999999998</v>
      </c>
      <c r="O52" s="45">
        <f>IFERROR(VLOOKUP($A52,'[39]Sales Summary Regulated'!$B:$O,13,0),0)</f>
        <v>19446.39</v>
      </c>
      <c r="P52" s="45">
        <f>IFERROR(VLOOKUP($A52,'[39]Sales Summary Regulated'!$B:$O,14,0),0)</f>
        <v>19314.38</v>
      </c>
      <c r="Q52" s="69">
        <f>SUM(E52:P52)-Q53</f>
        <v>226481.74000000002</v>
      </c>
      <c r="R52" s="70"/>
      <c r="S52" s="71">
        <f>IFERROR(E52/$C52,0)</f>
        <v>190.08710166919582</v>
      </c>
      <c r="T52" s="71">
        <f t="shared" ref="S52:AD68" si="15">IFERROR(F52/$C52,0)</f>
        <v>191.48345978755694</v>
      </c>
      <c r="U52" s="71">
        <f t="shared" si="15"/>
        <v>200.77561962569553</v>
      </c>
      <c r="V52" s="71">
        <f t="shared" si="15"/>
        <v>205.32979261507339</v>
      </c>
      <c r="W52" s="71">
        <f t="shared" si="15"/>
        <v>216.94183105715732</v>
      </c>
      <c r="X52" s="71">
        <f t="shared" si="15"/>
        <v>197.11482043500254</v>
      </c>
      <c r="Y52" s="71">
        <f t="shared" si="15"/>
        <v>222.33555892766822</v>
      </c>
      <c r="Z52" s="71">
        <f t="shared" si="15"/>
        <v>197.63237228123418</v>
      </c>
      <c r="AA52" s="71">
        <f t="shared" si="15"/>
        <v>211.30733434496713</v>
      </c>
      <c r="AB52" s="71">
        <f t="shared" si="15"/>
        <v>197.22529084471421</v>
      </c>
      <c r="AC52" s="71">
        <f t="shared" si="15"/>
        <v>196.72625189681335</v>
      </c>
      <c r="AD52" s="71">
        <f t="shared" si="15"/>
        <v>195.39079413252404</v>
      </c>
      <c r="AE52" s="69">
        <f>Q52/C52/12</f>
        <v>190.93048389816224</v>
      </c>
      <c r="AG52" s="366">
        <f>SUM(S52:AD52)-AG53</f>
        <v>1760.4012740698745</v>
      </c>
      <c r="AH52" s="42">
        <f>+$C52*$AJ$4</f>
        <v>3.5219558923228695</v>
      </c>
      <c r="AI52" s="43">
        <f t="shared" ref="AI52:AI95" si="16">+C52+AH52</f>
        <v>102.37195589232286</v>
      </c>
      <c r="AJ52" s="43">
        <f t="shared" ref="AJ52:AJ95" si="17">+AE52*AI52*12</f>
        <v>234551.1249134703</v>
      </c>
      <c r="AK52" s="43">
        <f t="shared" ref="AK52:AK95" si="18">AJ52-Q52</f>
        <v>8069.3849134702759</v>
      </c>
      <c r="AM52" s="72"/>
      <c r="AO52" s="50">
        <v>1</v>
      </c>
      <c r="AP52" s="50">
        <v>1</v>
      </c>
      <c r="AQ52" s="45">
        <f t="shared" ref="AQ52:AQ81" si="19">+AE52*AP52</f>
        <v>190.93048389816224</v>
      </c>
    </row>
    <row r="53" spans="1:16378" s="50" customFormat="1" ht="12" customHeight="1">
      <c r="A53" s="73" t="s">
        <v>78</v>
      </c>
      <c r="B53" s="73" t="s">
        <v>79</v>
      </c>
      <c r="C53" s="74">
        <f>'[37]Rate Sheet'!B260</f>
        <v>19.59</v>
      </c>
      <c r="D53" s="75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69">
        <f>SUM('[40]DP Pivot'!$C$5,'[40]DP2 Pivot'!$C$5,'[40]SW Pivot'!$C$3)</f>
        <v>12967.579999999998</v>
      </c>
      <c r="R53" s="70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69">
        <v>3</v>
      </c>
      <c r="AF53" s="77">
        <f>Q53/C53</f>
        <v>661.94895354772837</v>
      </c>
      <c r="AG53" s="366">
        <f>AF53</f>
        <v>661.94895354772837</v>
      </c>
      <c r="AH53" s="78">
        <f t="shared" ref="AH53:AH95" si="20">+$C53*$AJ$4</f>
        <v>0.69797790521603453</v>
      </c>
      <c r="AI53" s="78">
        <f t="shared" si="16"/>
        <v>20.287977905216035</v>
      </c>
      <c r="AJ53" s="78">
        <f>+AF53*AI53</f>
        <v>13429.605743957189</v>
      </c>
      <c r="AK53" s="78">
        <f t="shared" si="18"/>
        <v>462.02574395719057</v>
      </c>
      <c r="AM53" s="72"/>
      <c r="AQ53" s="45"/>
    </row>
    <row r="54" spans="1:16378" s="50" customFormat="1" ht="12" customHeight="1">
      <c r="A54" s="47" t="s">
        <v>80</v>
      </c>
      <c r="B54" s="47" t="str">
        <f>VLOOKUP(A54,'[39]Sales Summary Regulated'!$B:$C,2,FALSE)</f>
        <v>1YD CONT 2xWEEKLY SVC</v>
      </c>
      <c r="C54" s="48">
        <f>IFERROR(IFERROR(VLOOKUP(A54,'[39]All Other Rates'!$F$2:$H$646,3,FALSE),VLOOKUP(A54,#REF!,3,FALSE)),IF('Regulated Price Out'!Q54=0,0,"missing price"))</f>
        <v>183.68</v>
      </c>
      <c r="D54" s="49"/>
      <c r="E54" s="45">
        <f>IFERROR(VLOOKUP($A54,'[39]Sales Summary Regulated'!$B:$O,3,0),0)</f>
        <v>551.04</v>
      </c>
      <c r="F54" s="45">
        <f>IFERROR(VLOOKUP($A54,'[39]Sales Summary Regulated'!$B:$O,4,0),0)</f>
        <v>459.20000000000005</v>
      </c>
      <c r="G54" s="45">
        <f>IFERROR(VLOOKUP($A54,'[39]Sales Summary Regulated'!$B:$O,5,0),0)</f>
        <v>459.20000000000005</v>
      </c>
      <c r="H54" s="45">
        <f>IFERROR(VLOOKUP($A54,'[39]Sales Summary Regulated'!$B:$O,6,0),0)</f>
        <v>642.88</v>
      </c>
      <c r="I54" s="45">
        <f>IFERROR(VLOOKUP($A54,'[39]Sales Summary Regulated'!$B:$O,7,0),0)</f>
        <v>734.72</v>
      </c>
      <c r="J54" s="45">
        <f>IFERROR(VLOOKUP($A54,'[39]Sales Summary Regulated'!$B:$O,8,0),0)</f>
        <v>2223.56</v>
      </c>
      <c r="K54" s="45">
        <f>IFERROR(VLOOKUP($A54,'[39]Sales Summary Regulated'!$B:$O,9,0),0)</f>
        <v>734.72</v>
      </c>
      <c r="L54" s="45">
        <f>IFERROR(VLOOKUP($A54,'[39]Sales Summary Regulated'!$B:$O,10,0),0)</f>
        <v>1503.58</v>
      </c>
      <c r="M54" s="45">
        <f>IFERROR(VLOOKUP($A54,'[39]Sales Summary Regulated'!$B:$O,11,0),0)</f>
        <v>528.07999999999993</v>
      </c>
      <c r="N54" s="45">
        <f>IFERROR(VLOOKUP($A54,'[39]Sales Summary Regulated'!$B:$O,12,0),0)</f>
        <v>1215.6100000000001</v>
      </c>
      <c r="O54" s="45">
        <f>IFERROR(VLOOKUP($A54,'[39]Sales Summary Regulated'!$B:$O,13,0),0)</f>
        <v>1215.6100000000001</v>
      </c>
      <c r="P54" s="45">
        <f>IFERROR(VLOOKUP($A54,'[39]Sales Summary Regulated'!$B:$O,14,0),0)</f>
        <v>1215.6100000000001</v>
      </c>
      <c r="Q54" s="69">
        <f>SUM(E54:P54)-Q55</f>
        <v>8858.7500000000018</v>
      </c>
      <c r="R54" s="70">
        <f>Q54/C54</f>
        <v>48.22925740418119</v>
      </c>
      <c r="S54" s="71">
        <f>IFERROR(E54/$C54,0)</f>
        <v>2.9999999999999996</v>
      </c>
      <c r="T54" s="71">
        <f t="shared" si="15"/>
        <v>2.5</v>
      </c>
      <c r="U54" s="71">
        <f t="shared" si="15"/>
        <v>2.5</v>
      </c>
      <c r="V54" s="71">
        <f t="shared" si="15"/>
        <v>3.5</v>
      </c>
      <c r="W54" s="71">
        <f t="shared" si="15"/>
        <v>4</v>
      </c>
      <c r="X54" s="71">
        <f t="shared" si="15"/>
        <v>12.105618466898955</v>
      </c>
      <c r="Y54" s="71">
        <f t="shared" si="15"/>
        <v>4</v>
      </c>
      <c r="Z54" s="71">
        <f t="shared" si="15"/>
        <v>8.1858667247386752</v>
      </c>
      <c r="AA54" s="71">
        <f t="shared" si="15"/>
        <v>2.8749999999999996</v>
      </c>
      <c r="AB54" s="71">
        <f t="shared" si="15"/>
        <v>6.6180858013937289</v>
      </c>
      <c r="AC54" s="71">
        <f t="shared" si="15"/>
        <v>6.6180858013937289</v>
      </c>
      <c r="AD54" s="71">
        <f t="shared" si="15"/>
        <v>6.6180858013937289</v>
      </c>
      <c r="AE54" s="69">
        <f>Q54/C54/12</f>
        <v>4.0191047836817662</v>
      </c>
      <c r="AG54" s="366">
        <v>48</v>
      </c>
      <c r="AH54" s="42">
        <f t="shared" si="20"/>
        <v>6.5443890571761729</v>
      </c>
      <c r="AI54" s="43">
        <f t="shared" si="16"/>
        <v>190.22438905717618</v>
      </c>
      <c r="AJ54" s="43">
        <f t="shared" si="17"/>
        <v>9174.3810243916596</v>
      </c>
      <c r="AK54" s="43">
        <f t="shared" si="18"/>
        <v>315.63102439165777</v>
      </c>
      <c r="AM54" s="72"/>
      <c r="AO54" s="50">
        <v>1</v>
      </c>
      <c r="AP54" s="50">
        <v>1</v>
      </c>
      <c r="AQ54" s="45">
        <f t="shared" si="19"/>
        <v>4.0191047836817662</v>
      </c>
    </row>
    <row r="55" spans="1:16378" s="50" customFormat="1" ht="12" customHeight="1">
      <c r="A55" s="73" t="s">
        <v>78</v>
      </c>
      <c r="B55" s="73" t="s">
        <v>81</v>
      </c>
      <c r="C55" s="74">
        <f>C53</f>
        <v>19.59</v>
      </c>
      <c r="D55" s="49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69">
        <f>SUM('[40]DP Pivot'!$C$6+'[40]DP2 Pivot'!$C$6)</f>
        <v>2625.06</v>
      </c>
      <c r="R55" s="70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69">
        <v>2</v>
      </c>
      <c r="AF55" s="77">
        <f>Q55/C55</f>
        <v>134</v>
      </c>
      <c r="AG55" s="366">
        <f>AF55</f>
        <v>134</v>
      </c>
      <c r="AH55" s="78">
        <f t="shared" si="20"/>
        <v>0.69797790521603453</v>
      </c>
      <c r="AI55" s="78">
        <f t="shared" si="16"/>
        <v>20.287977905216035</v>
      </c>
      <c r="AJ55" s="78">
        <f>+AF55*AI55</f>
        <v>2718.5890392989486</v>
      </c>
      <c r="AK55" s="78">
        <f t="shared" si="18"/>
        <v>93.529039298948646</v>
      </c>
      <c r="AM55" s="72"/>
      <c r="AQ55" s="45"/>
    </row>
    <row r="56" spans="1:16378" s="56" customFormat="1" ht="12" customHeight="1">
      <c r="A56" s="47" t="s">
        <v>82</v>
      </c>
      <c r="B56" s="47" t="str">
        <f>VLOOKUP(A56,'[39]Sales Summary Regulated'!$B:$C,2,FALSE)</f>
        <v>1YD CONT 3xWEEKLY SVC</v>
      </c>
      <c r="C56" s="48">
        <f>IFERROR(IFERROR(VLOOKUP(A56,'[39]All Other Rates'!$F$2:$H$646,3,FALSE),VLOOKUP(A56,#REF!,3,FALSE)),IF('Regulated Price Out'!Q56=0,0,"missing price"))</f>
        <v>268.5</v>
      </c>
      <c r="D56" s="49"/>
      <c r="E56" s="45">
        <f>IFERROR(VLOOKUP($A56,'[39]Sales Summary Regulated'!$B:$O,3,0),0)</f>
        <v>0</v>
      </c>
      <c r="F56" s="45">
        <f>IFERROR(VLOOKUP($A56,'[39]Sales Summary Regulated'!$B:$O,4,0),0)</f>
        <v>0</v>
      </c>
      <c r="G56" s="45">
        <f>IFERROR(VLOOKUP($A56,'[39]Sales Summary Regulated'!$B:$O,5,0),0)</f>
        <v>0</v>
      </c>
      <c r="H56" s="45">
        <f>IFERROR(VLOOKUP($A56,'[39]Sales Summary Regulated'!$B:$O,6,0),0)</f>
        <v>0</v>
      </c>
      <c r="I56" s="45">
        <f>IFERROR(VLOOKUP($A56,'[39]Sales Summary Regulated'!$B:$O,7,0),0)</f>
        <v>0</v>
      </c>
      <c r="J56" s="45">
        <f>IFERROR(VLOOKUP($A56,'[39]Sales Summary Regulated'!$B:$O,8,0),0)</f>
        <v>0</v>
      </c>
      <c r="K56" s="45">
        <f>IFERROR(VLOOKUP($A56,'[39]Sales Summary Regulated'!$B:$O,9,0),0)</f>
        <v>0</v>
      </c>
      <c r="L56" s="45">
        <f>IFERROR(VLOOKUP($A56,'[39]Sales Summary Regulated'!$B:$O,10,0),0)</f>
        <v>268.5</v>
      </c>
      <c r="M56" s="45">
        <f>IFERROR(VLOOKUP($A56,'[39]Sales Summary Regulated'!$B:$O,11,0),0)</f>
        <v>268.5</v>
      </c>
      <c r="N56" s="45">
        <f>IFERROR(VLOOKUP($A56,'[39]Sales Summary Regulated'!$B:$O,12,0),0)</f>
        <v>0</v>
      </c>
      <c r="O56" s="45">
        <f>IFERROR(VLOOKUP($A56,'[39]Sales Summary Regulated'!$B:$O,13,0),0)</f>
        <v>0</v>
      </c>
      <c r="P56" s="45">
        <f>IFERROR(VLOOKUP($A56,'[39]Sales Summary Regulated'!$B:$O,14,0),0)</f>
        <v>0</v>
      </c>
      <c r="Q56" s="70">
        <f t="shared" ref="Q56:Q95" si="21">SUM(E56:P56)</f>
        <v>537</v>
      </c>
      <c r="R56" s="70"/>
      <c r="S56" s="71">
        <f t="shared" si="15"/>
        <v>0</v>
      </c>
      <c r="T56" s="71">
        <f t="shared" si="15"/>
        <v>0</v>
      </c>
      <c r="U56" s="71">
        <f t="shared" si="15"/>
        <v>0</v>
      </c>
      <c r="V56" s="71">
        <f t="shared" si="15"/>
        <v>0</v>
      </c>
      <c r="W56" s="71">
        <f t="shared" si="15"/>
        <v>0</v>
      </c>
      <c r="X56" s="71">
        <f t="shared" si="15"/>
        <v>0</v>
      </c>
      <c r="Y56" s="71">
        <f t="shared" si="15"/>
        <v>0</v>
      </c>
      <c r="Z56" s="71">
        <f t="shared" si="15"/>
        <v>1</v>
      </c>
      <c r="AA56" s="71">
        <f t="shared" si="15"/>
        <v>1</v>
      </c>
      <c r="AB56" s="71">
        <f t="shared" si="15"/>
        <v>0</v>
      </c>
      <c r="AC56" s="71">
        <f t="shared" si="15"/>
        <v>0</v>
      </c>
      <c r="AD56" s="71">
        <f t="shared" si="15"/>
        <v>0</v>
      </c>
      <c r="AE56" s="70">
        <f t="shared" ref="AE56:AE76" si="22">+AVERAGE(S56:AD56)</f>
        <v>0.16666666666666666</v>
      </c>
      <c r="AF56" s="50"/>
      <c r="AG56" s="366">
        <f t="shared" ref="AG56:AG57" si="23">AE56</f>
        <v>0.16666666666666666</v>
      </c>
      <c r="AH56" s="42">
        <f t="shared" si="20"/>
        <v>9.5664659290712244</v>
      </c>
      <c r="AI56" s="43">
        <f t="shared" si="16"/>
        <v>278.06646592907123</v>
      </c>
      <c r="AJ56" s="43">
        <f t="shared" si="17"/>
        <v>556.13293185814246</v>
      </c>
      <c r="AK56" s="43">
        <f t="shared" si="18"/>
        <v>19.132931858142456</v>
      </c>
      <c r="AL56" s="50"/>
      <c r="AM56" s="72"/>
      <c r="AN56" s="50"/>
      <c r="AO56" s="50">
        <v>1</v>
      </c>
      <c r="AP56" s="50">
        <v>1</v>
      </c>
      <c r="AQ56" s="45">
        <f t="shared" si="19"/>
        <v>0.16666666666666666</v>
      </c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50"/>
      <c r="BX56" s="50"/>
      <c r="BY56" s="50"/>
      <c r="BZ56" s="50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  <c r="CL56" s="50"/>
      <c r="CM56" s="50"/>
      <c r="CN56" s="50"/>
      <c r="CO56" s="50"/>
      <c r="CP56" s="50"/>
      <c r="CQ56" s="50"/>
      <c r="CR56" s="50"/>
      <c r="CS56" s="50"/>
      <c r="CT56" s="50"/>
      <c r="CU56" s="50"/>
      <c r="CV56" s="50"/>
      <c r="CW56" s="50"/>
      <c r="CX56" s="50"/>
      <c r="CY56" s="50"/>
      <c r="CZ56" s="50"/>
      <c r="DA56" s="50"/>
      <c r="DB56" s="50"/>
      <c r="DC56" s="50"/>
      <c r="DD56" s="50"/>
      <c r="DE56" s="50"/>
      <c r="DF56" s="50"/>
      <c r="DG56" s="50"/>
      <c r="DH56" s="50"/>
      <c r="DI56" s="50"/>
      <c r="DJ56" s="50"/>
      <c r="DK56" s="50"/>
      <c r="DL56" s="50"/>
      <c r="DM56" s="50"/>
      <c r="DN56" s="50"/>
      <c r="DO56" s="50"/>
      <c r="DP56" s="50"/>
      <c r="DQ56" s="50"/>
      <c r="DR56" s="50"/>
      <c r="DS56" s="50"/>
      <c r="DT56" s="50"/>
      <c r="DU56" s="50"/>
      <c r="DV56" s="50"/>
      <c r="DW56" s="50"/>
      <c r="DX56" s="50"/>
      <c r="DY56" s="50"/>
      <c r="DZ56" s="50"/>
      <c r="EA56" s="50"/>
      <c r="EB56" s="50"/>
      <c r="EC56" s="50"/>
      <c r="ED56" s="50"/>
      <c r="EE56" s="50"/>
      <c r="EF56" s="50"/>
      <c r="EG56" s="50"/>
      <c r="EH56" s="50"/>
      <c r="EI56" s="50"/>
      <c r="EJ56" s="50"/>
      <c r="EK56" s="50"/>
      <c r="EL56" s="50"/>
      <c r="EM56" s="50"/>
      <c r="EN56" s="50"/>
      <c r="EO56" s="50"/>
      <c r="EP56" s="50"/>
      <c r="EQ56" s="50"/>
      <c r="ER56" s="50"/>
      <c r="ES56" s="50"/>
      <c r="ET56" s="50"/>
      <c r="EU56" s="50"/>
      <c r="EV56" s="50"/>
      <c r="EW56" s="50"/>
      <c r="EX56" s="50"/>
      <c r="EY56" s="50"/>
      <c r="EZ56" s="50"/>
      <c r="FA56" s="50"/>
      <c r="FB56" s="50"/>
      <c r="FC56" s="50"/>
      <c r="FD56" s="50"/>
      <c r="FE56" s="50"/>
      <c r="FF56" s="50"/>
      <c r="FG56" s="50"/>
      <c r="FH56" s="50"/>
      <c r="FI56" s="50"/>
      <c r="FJ56" s="50"/>
      <c r="FK56" s="50"/>
      <c r="FL56" s="50"/>
      <c r="FM56" s="50"/>
      <c r="FN56" s="50"/>
      <c r="FO56" s="50"/>
      <c r="FP56" s="50"/>
      <c r="FQ56" s="50"/>
      <c r="FR56" s="50"/>
      <c r="FS56" s="50"/>
      <c r="FT56" s="50"/>
      <c r="FU56" s="50"/>
      <c r="FV56" s="50"/>
      <c r="FW56" s="50"/>
      <c r="FX56" s="50"/>
      <c r="FY56" s="50"/>
      <c r="FZ56" s="50"/>
      <c r="GA56" s="50"/>
      <c r="GB56" s="50"/>
      <c r="GC56" s="50"/>
      <c r="GD56" s="50"/>
      <c r="GE56" s="50"/>
      <c r="GF56" s="50"/>
      <c r="GG56" s="50"/>
      <c r="GH56" s="50"/>
      <c r="GI56" s="50"/>
      <c r="GJ56" s="50"/>
      <c r="GK56" s="50"/>
      <c r="GL56" s="50"/>
      <c r="GM56" s="50"/>
      <c r="GN56" s="50"/>
      <c r="GO56" s="50"/>
      <c r="GP56" s="50"/>
      <c r="GQ56" s="50"/>
      <c r="GR56" s="50"/>
      <c r="GS56" s="50"/>
      <c r="GT56" s="50"/>
      <c r="GU56" s="50"/>
      <c r="GV56" s="50"/>
      <c r="GW56" s="50"/>
      <c r="GX56" s="50"/>
      <c r="GY56" s="50"/>
      <c r="GZ56" s="50"/>
      <c r="HA56" s="50"/>
      <c r="HB56" s="50"/>
      <c r="HC56" s="50"/>
      <c r="HD56" s="50"/>
      <c r="HE56" s="50"/>
      <c r="HF56" s="50"/>
      <c r="HG56" s="50"/>
      <c r="HH56" s="50"/>
      <c r="HI56" s="50"/>
      <c r="HJ56" s="50"/>
      <c r="HK56" s="50"/>
      <c r="HL56" s="50"/>
      <c r="HM56" s="50"/>
      <c r="HN56" s="50"/>
      <c r="HO56" s="50"/>
      <c r="HP56" s="50"/>
      <c r="HQ56" s="50"/>
      <c r="HR56" s="50"/>
      <c r="HS56" s="50"/>
      <c r="HT56" s="50"/>
      <c r="HU56" s="50"/>
      <c r="HV56" s="50"/>
      <c r="HW56" s="50"/>
      <c r="HX56" s="50"/>
      <c r="HY56" s="50"/>
      <c r="HZ56" s="50"/>
      <c r="IA56" s="50"/>
      <c r="IB56" s="50"/>
      <c r="IC56" s="50"/>
      <c r="ID56" s="50"/>
      <c r="IE56" s="50"/>
      <c r="IF56" s="50"/>
      <c r="IG56" s="50"/>
      <c r="IH56" s="50"/>
      <c r="II56" s="50"/>
      <c r="IJ56" s="50"/>
      <c r="IK56" s="50"/>
      <c r="IL56" s="50"/>
      <c r="IM56" s="50"/>
      <c r="IN56" s="50"/>
      <c r="IO56" s="50"/>
      <c r="IP56" s="50"/>
      <c r="IQ56" s="50"/>
      <c r="IR56" s="50"/>
      <c r="IS56" s="50"/>
      <c r="IT56" s="50"/>
      <c r="IU56" s="50"/>
      <c r="IV56" s="50"/>
      <c r="IW56" s="50"/>
      <c r="IX56" s="50"/>
      <c r="IY56" s="50"/>
      <c r="IZ56" s="50"/>
      <c r="JA56" s="50"/>
      <c r="JB56" s="50"/>
      <c r="JC56" s="50"/>
      <c r="JD56" s="50"/>
      <c r="JE56" s="50"/>
      <c r="JF56" s="50"/>
      <c r="JG56" s="50"/>
      <c r="JH56" s="50"/>
      <c r="JI56" s="50"/>
      <c r="JJ56" s="50"/>
      <c r="JK56" s="50"/>
      <c r="JL56" s="50"/>
      <c r="JM56" s="50"/>
      <c r="JN56" s="50"/>
      <c r="JO56" s="50"/>
      <c r="JP56" s="50"/>
      <c r="JQ56" s="50"/>
      <c r="JR56" s="50"/>
      <c r="JS56" s="50"/>
      <c r="JT56" s="50"/>
      <c r="JU56" s="50"/>
      <c r="JV56" s="50"/>
      <c r="JW56" s="50"/>
      <c r="JX56" s="50"/>
      <c r="JY56" s="50"/>
      <c r="JZ56" s="50"/>
      <c r="KA56" s="50"/>
      <c r="KB56" s="50"/>
      <c r="KC56" s="50"/>
      <c r="KD56" s="50"/>
      <c r="KE56" s="50"/>
      <c r="KF56" s="50"/>
      <c r="KG56" s="50"/>
      <c r="KH56" s="50"/>
      <c r="KI56" s="50"/>
      <c r="KJ56" s="50"/>
      <c r="KK56" s="50"/>
      <c r="KL56" s="50"/>
      <c r="KM56" s="50"/>
      <c r="KN56" s="50"/>
      <c r="KO56" s="50"/>
      <c r="KP56" s="50"/>
      <c r="KQ56" s="50"/>
      <c r="KR56" s="50"/>
      <c r="KS56" s="50"/>
      <c r="KT56" s="50"/>
      <c r="KU56" s="50"/>
      <c r="KV56" s="50"/>
      <c r="KW56" s="50"/>
      <c r="KX56" s="50"/>
      <c r="KY56" s="50"/>
      <c r="KZ56" s="50"/>
      <c r="LA56" s="50"/>
      <c r="LB56" s="50"/>
      <c r="LC56" s="50"/>
      <c r="LD56" s="50"/>
      <c r="LE56" s="50"/>
      <c r="LF56" s="50"/>
      <c r="LG56" s="50"/>
      <c r="LH56" s="50"/>
      <c r="LI56" s="50"/>
      <c r="LJ56" s="50"/>
      <c r="LK56" s="50"/>
      <c r="LL56" s="50"/>
      <c r="LM56" s="50"/>
      <c r="LN56" s="50"/>
      <c r="LO56" s="50"/>
      <c r="LP56" s="50"/>
      <c r="LQ56" s="50"/>
      <c r="LR56" s="50"/>
      <c r="LS56" s="50"/>
      <c r="LT56" s="50"/>
      <c r="LU56" s="50"/>
      <c r="LV56" s="50"/>
      <c r="LW56" s="50"/>
      <c r="LX56" s="50"/>
      <c r="LY56" s="50"/>
      <c r="LZ56" s="50"/>
      <c r="MA56" s="50"/>
      <c r="MB56" s="50"/>
      <c r="MC56" s="50"/>
      <c r="MD56" s="50"/>
      <c r="ME56" s="50"/>
      <c r="MF56" s="50"/>
      <c r="MG56" s="50"/>
      <c r="MH56" s="50"/>
      <c r="MI56" s="50"/>
      <c r="MJ56" s="50"/>
      <c r="MK56" s="50"/>
      <c r="ML56" s="50"/>
      <c r="MM56" s="50"/>
      <c r="MN56" s="50"/>
      <c r="MO56" s="50"/>
      <c r="MP56" s="50"/>
      <c r="MQ56" s="50"/>
      <c r="MR56" s="50"/>
      <c r="MS56" s="50"/>
      <c r="MT56" s="50"/>
      <c r="MU56" s="50"/>
      <c r="MV56" s="50"/>
      <c r="MW56" s="50"/>
      <c r="MX56" s="50"/>
      <c r="MY56" s="50"/>
      <c r="MZ56" s="50"/>
      <c r="NA56" s="50"/>
      <c r="NB56" s="50"/>
      <c r="NC56" s="50"/>
      <c r="ND56" s="50"/>
      <c r="NE56" s="50"/>
      <c r="NF56" s="50"/>
      <c r="NG56" s="50"/>
      <c r="NH56" s="50"/>
      <c r="NI56" s="50"/>
      <c r="NJ56" s="50"/>
      <c r="NK56" s="50"/>
      <c r="NL56" s="50"/>
      <c r="NM56" s="50"/>
      <c r="NN56" s="50"/>
      <c r="NO56" s="50"/>
      <c r="NP56" s="50"/>
      <c r="NQ56" s="50"/>
      <c r="NR56" s="50"/>
      <c r="NS56" s="50"/>
      <c r="NT56" s="50"/>
      <c r="NU56" s="50"/>
      <c r="NV56" s="50"/>
      <c r="NW56" s="50"/>
      <c r="NX56" s="50"/>
      <c r="NY56" s="50"/>
      <c r="NZ56" s="50"/>
      <c r="OA56" s="50"/>
      <c r="OB56" s="50"/>
      <c r="OC56" s="50"/>
      <c r="OD56" s="50"/>
      <c r="OE56" s="50"/>
      <c r="OF56" s="50"/>
      <c r="OG56" s="50"/>
      <c r="OH56" s="50"/>
      <c r="OI56" s="50"/>
      <c r="OJ56" s="50"/>
      <c r="OK56" s="50"/>
      <c r="OL56" s="50"/>
      <c r="OM56" s="50"/>
      <c r="ON56" s="50"/>
      <c r="OO56" s="50"/>
      <c r="OP56" s="50"/>
      <c r="OQ56" s="50"/>
      <c r="OR56" s="50"/>
      <c r="OS56" s="50"/>
      <c r="OT56" s="50"/>
      <c r="OU56" s="50"/>
      <c r="OV56" s="50"/>
      <c r="OW56" s="50"/>
      <c r="OX56" s="50"/>
      <c r="OY56" s="50"/>
      <c r="OZ56" s="50"/>
      <c r="PA56" s="50"/>
      <c r="PB56" s="50"/>
      <c r="PC56" s="50"/>
      <c r="PD56" s="50"/>
      <c r="PE56" s="50"/>
      <c r="PF56" s="50"/>
      <c r="PG56" s="50"/>
      <c r="PH56" s="50"/>
      <c r="PI56" s="50"/>
      <c r="PJ56" s="50"/>
      <c r="PK56" s="50"/>
      <c r="PL56" s="50"/>
      <c r="PM56" s="50"/>
      <c r="PN56" s="50"/>
      <c r="PO56" s="50"/>
      <c r="PP56" s="50"/>
      <c r="PQ56" s="50"/>
      <c r="PR56" s="50"/>
      <c r="PS56" s="50"/>
      <c r="PT56" s="50"/>
      <c r="PU56" s="50"/>
      <c r="PV56" s="50"/>
      <c r="PW56" s="50"/>
      <c r="PX56" s="50"/>
      <c r="PY56" s="50"/>
      <c r="PZ56" s="50"/>
      <c r="QA56" s="50"/>
      <c r="QB56" s="50"/>
      <c r="QC56" s="50"/>
      <c r="QD56" s="50"/>
      <c r="QE56" s="50"/>
      <c r="QF56" s="50"/>
      <c r="QG56" s="50"/>
      <c r="QH56" s="50"/>
      <c r="QI56" s="50"/>
      <c r="QJ56" s="50"/>
      <c r="QK56" s="50"/>
      <c r="QL56" s="50"/>
      <c r="QM56" s="50"/>
      <c r="QN56" s="50"/>
      <c r="QO56" s="50"/>
      <c r="QP56" s="50"/>
      <c r="QQ56" s="50"/>
      <c r="QR56" s="50"/>
      <c r="QS56" s="50"/>
      <c r="QT56" s="50"/>
      <c r="QU56" s="50"/>
      <c r="QV56" s="50"/>
      <c r="QW56" s="50"/>
      <c r="QX56" s="50"/>
      <c r="QY56" s="50"/>
      <c r="QZ56" s="50"/>
      <c r="RA56" s="50"/>
      <c r="RB56" s="50"/>
      <c r="RC56" s="50"/>
      <c r="RD56" s="50"/>
      <c r="RE56" s="50"/>
      <c r="RF56" s="50"/>
      <c r="RG56" s="50"/>
      <c r="RH56" s="50"/>
      <c r="RI56" s="50"/>
      <c r="RJ56" s="50"/>
      <c r="RK56" s="50"/>
      <c r="RL56" s="50"/>
      <c r="RM56" s="50"/>
      <c r="RN56" s="50"/>
      <c r="RO56" s="50"/>
      <c r="RP56" s="50"/>
      <c r="RQ56" s="50"/>
      <c r="RR56" s="50"/>
      <c r="RS56" s="50"/>
      <c r="RT56" s="50"/>
      <c r="RU56" s="50"/>
      <c r="RV56" s="50"/>
      <c r="RW56" s="50"/>
      <c r="RX56" s="50"/>
      <c r="RY56" s="50"/>
      <c r="RZ56" s="50"/>
      <c r="SA56" s="50"/>
      <c r="SB56" s="50"/>
      <c r="SC56" s="50"/>
      <c r="SD56" s="50"/>
      <c r="SE56" s="50"/>
      <c r="SF56" s="50"/>
      <c r="SG56" s="50"/>
      <c r="SH56" s="50"/>
      <c r="SI56" s="50"/>
      <c r="SJ56" s="50"/>
      <c r="SK56" s="50"/>
      <c r="SL56" s="50"/>
      <c r="SM56" s="50"/>
      <c r="SN56" s="50"/>
      <c r="SO56" s="50"/>
      <c r="SP56" s="50"/>
      <c r="SQ56" s="50"/>
      <c r="SR56" s="50"/>
      <c r="SS56" s="50"/>
      <c r="ST56" s="50"/>
      <c r="SU56" s="50"/>
      <c r="SV56" s="50"/>
      <c r="SW56" s="50"/>
      <c r="SX56" s="50"/>
      <c r="SY56" s="50"/>
      <c r="SZ56" s="50"/>
      <c r="TA56" s="50"/>
      <c r="TB56" s="50"/>
      <c r="TC56" s="50"/>
      <c r="TD56" s="50"/>
      <c r="TE56" s="50"/>
      <c r="TF56" s="50"/>
      <c r="TG56" s="50"/>
      <c r="TH56" s="50"/>
      <c r="TI56" s="50"/>
      <c r="TJ56" s="50"/>
      <c r="TK56" s="50"/>
      <c r="TL56" s="50"/>
      <c r="TM56" s="50"/>
      <c r="TN56" s="50"/>
      <c r="TO56" s="50"/>
      <c r="TP56" s="50"/>
      <c r="TQ56" s="50"/>
      <c r="TR56" s="50"/>
      <c r="TS56" s="50"/>
      <c r="TT56" s="50"/>
      <c r="TU56" s="50"/>
      <c r="TV56" s="50"/>
      <c r="TW56" s="50"/>
      <c r="TX56" s="50"/>
      <c r="TY56" s="50"/>
      <c r="TZ56" s="50"/>
      <c r="UA56" s="50"/>
      <c r="UB56" s="50"/>
      <c r="UC56" s="50"/>
      <c r="UD56" s="50"/>
      <c r="UE56" s="50"/>
      <c r="UF56" s="50"/>
      <c r="UG56" s="50"/>
      <c r="UH56" s="50"/>
      <c r="UI56" s="50"/>
      <c r="UJ56" s="50"/>
      <c r="UK56" s="50"/>
      <c r="UL56" s="50"/>
      <c r="UM56" s="50"/>
      <c r="UN56" s="50"/>
      <c r="UO56" s="50"/>
      <c r="UP56" s="50"/>
      <c r="UQ56" s="50"/>
      <c r="UR56" s="50"/>
      <c r="US56" s="50"/>
      <c r="UT56" s="50"/>
      <c r="UU56" s="50"/>
      <c r="UV56" s="50"/>
      <c r="UW56" s="50"/>
      <c r="UX56" s="50"/>
      <c r="UY56" s="50"/>
      <c r="UZ56" s="50"/>
      <c r="VA56" s="50"/>
      <c r="VB56" s="50"/>
      <c r="VC56" s="50"/>
      <c r="VD56" s="50"/>
      <c r="VE56" s="50"/>
      <c r="VF56" s="50"/>
      <c r="VG56" s="50"/>
      <c r="VH56" s="50"/>
      <c r="VI56" s="50"/>
      <c r="VJ56" s="50"/>
      <c r="VK56" s="50"/>
      <c r="VL56" s="50"/>
      <c r="VM56" s="50"/>
      <c r="VN56" s="50"/>
      <c r="VO56" s="50"/>
      <c r="VP56" s="50"/>
      <c r="VQ56" s="50"/>
      <c r="VR56" s="50"/>
      <c r="VS56" s="50"/>
      <c r="VT56" s="50"/>
      <c r="VU56" s="50"/>
      <c r="VV56" s="50"/>
      <c r="VW56" s="50"/>
      <c r="VX56" s="50"/>
      <c r="VY56" s="50"/>
      <c r="VZ56" s="50"/>
      <c r="WA56" s="50"/>
      <c r="WB56" s="50"/>
      <c r="WC56" s="50"/>
      <c r="WD56" s="50"/>
      <c r="WE56" s="50"/>
      <c r="WF56" s="50"/>
      <c r="WG56" s="50"/>
      <c r="WH56" s="50"/>
      <c r="WI56" s="50"/>
      <c r="WJ56" s="50"/>
      <c r="WK56" s="50"/>
      <c r="WL56" s="50"/>
      <c r="WM56" s="50"/>
      <c r="WN56" s="50"/>
      <c r="WO56" s="50"/>
      <c r="WP56" s="50"/>
      <c r="WQ56" s="50"/>
      <c r="WR56" s="50"/>
      <c r="WS56" s="50"/>
      <c r="WT56" s="50"/>
      <c r="WU56" s="50"/>
      <c r="WV56" s="50"/>
      <c r="WW56" s="50"/>
      <c r="WX56" s="50"/>
      <c r="WY56" s="50"/>
      <c r="WZ56" s="50"/>
      <c r="XA56" s="50"/>
      <c r="XB56" s="50"/>
      <c r="XC56" s="50"/>
      <c r="XD56" s="50"/>
      <c r="XE56" s="50"/>
      <c r="XF56" s="50"/>
      <c r="XG56" s="50"/>
      <c r="XH56" s="50"/>
      <c r="XI56" s="50"/>
      <c r="XJ56" s="50"/>
      <c r="XK56" s="50"/>
      <c r="XL56" s="50"/>
      <c r="XM56" s="50"/>
      <c r="XN56" s="50"/>
      <c r="XO56" s="50"/>
      <c r="XP56" s="50"/>
      <c r="XQ56" s="50"/>
      <c r="XR56" s="50"/>
      <c r="XS56" s="50"/>
      <c r="XT56" s="50"/>
      <c r="XU56" s="50"/>
      <c r="XV56" s="50"/>
      <c r="XW56" s="50"/>
      <c r="XX56" s="50"/>
      <c r="XY56" s="50"/>
      <c r="XZ56" s="50"/>
      <c r="YA56" s="50"/>
      <c r="YB56" s="50"/>
      <c r="YC56" s="50"/>
      <c r="YD56" s="50"/>
      <c r="YE56" s="50"/>
      <c r="YF56" s="50"/>
      <c r="YG56" s="50"/>
      <c r="YH56" s="50"/>
      <c r="YI56" s="50"/>
      <c r="YJ56" s="50"/>
      <c r="YK56" s="50"/>
      <c r="YL56" s="50"/>
      <c r="YM56" s="50"/>
      <c r="YN56" s="50"/>
      <c r="YO56" s="50"/>
      <c r="YP56" s="50"/>
      <c r="YQ56" s="50"/>
      <c r="YR56" s="50"/>
      <c r="YS56" s="50"/>
      <c r="YT56" s="50"/>
      <c r="YU56" s="50"/>
      <c r="YV56" s="50"/>
      <c r="YW56" s="50"/>
      <c r="YX56" s="50"/>
      <c r="YY56" s="50"/>
      <c r="YZ56" s="50"/>
      <c r="ZA56" s="50"/>
      <c r="ZB56" s="50"/>
      <c r="ZC56" s="50"/>
      <c r="ZD56" s="50"/>
      <c r="ZE56" s="50"/>
      <c r="ZF56" s="50"/>
      <c r="ZG56" s="50"/>
      <c r="ZH56" s="50"/>
      <c r="ZI56" s="50"/>
      <c r="ZJ56" s="50"/>
      <c r="ZK56" s="50"/>
      <c r="ZL56" s="50"/>
      <c r="ZM56" s="50"/>
      <c r="ZN56" s="50"/>
      <c r="ZO56" s="50"/>
      <c r="ZP56" s="50"/>
      <c r="ZQ56" s="50"/>
      <c r="ZR56" s="50"/>
      <c r="ZS56" s="50"/>
      <c r="ZT56" s="50"/>
      <c r="ZU56" s="50"/>
      <c r="ZV56" s="50"/>
      <c r="ZW56" s="50"/>
      <c r="ZX56" s="50"/>
      <c r="ZY56" s="50"/>
      <c r="ZZ56" s="50"/>
      <c r="AAA56" s="50"/>
      <c r="AAB56" s="50"/>
      <c r="AAC56" s="50"/>
      <c r="AAD56" s="50"/>
      <c r="AAE56" s="50"/>
      <c r="AAF56" s="50"/>
      <c r="AAG56" s="50"/>
      <c r="AAH56" s="50"/>
      <c r="AAI56" s="50"/>
      <c r="AAJ56" s="50"/>
      <c r="AAK56" s="50"/>
      <c r="AAL56" s="50"/>
      <c r="AAM56" s="50"/>
      <c r="AAN56" s="50"/>
      <c r="AAO56" s="50"/>
      <c r="AAP56" s="50"/>
      <c r="AAQ56" s="50"/>
      <c r="AAR56" s="50"/>
      <c r="AAS56" s="50"/>
      <c r="AAT56" s="50"/>
      <c r="AAU56" s="50"/>
      <c r="AAV56" s="50"/>
      <c r="AAW56" s="50"/>
      <c r="AAX56" s="50"/>
      <c r="AAY56" s="50"/>
      <c r="AAZ56" s="50"/>
      <c r="ABA56" s="50"/>
      <c r="ABB56" s="50"/>
      <c r="ABC56" s="50"/>
      <c r="ABD56" s="50"/>
      <c r="ABE56" s="50"/>
      <c r="ABF56" s="50"/>
      <c r="ABG56" s="50"/>
      <c r="ABH56" s="50"/>
      <c r="ABI56" s="50"/>
      <c r="ABJ56" s="50"/>
      <c r="ABK56" s="50"/>
      <c r="ABL56" s="50"/>
      <c r="ABM56" s="50"/>
      <c r="ABN56" s="50"/>
      <c r="ABO56" s="50"/>
      <c r="ABP56" s="50"/>
      <c r="ABQ56" s="50"/>
      <c r="ABR56" s="50"/>
      <c r="ABS56" s="50"/>
      <c r="ABT56" s="50"/>
      <c r="ABU56" s="50"/>
      <c r="ABV56" s="50"/>
      <c r="ABW56" s="50"/>
      <c r="ABX56" s="50"/>
      <c r="ABY56" s="50"/>
      <c r="ABZ56" s="50"/>
      <c r="ACA56" s="50"/>
      <c r="ACB56" s="50"/>
      <c r="ACC56" s="50"/>
      <c r="ACD56" s="50"/>
      <c r="ACE56" s="50"/>
      <c r="ACF56" s="50"/>
      <c r="ACG56" s="50"/>
      <c r="ACH56" s="50"/>
      <c r="ACI56" s="50"/>
      <c r="ACJ56" s="50"/>
      <c r="ACK56" s="50"/>
      <c r="ACL56" s="50"/>
      <c r="ACM56" s="50"/>
      <c r="ACN56" s="50"/>
      <c r="ACO56" s="50"/>
      <c r="ACP56" s="50"/>
      <c r="ACQ56" s="50"/>
      <c r="ACR56" s="50"/>
      <c r="ACS56" s="50"/>
      <c r="ACT56" s="50"/>
      <c r="ACU56" s="50"/>
      <c r="ACV56" s="50"/>
      <c r="ACW56" s="50"/>
      <c r="ACX56" s="50"/>
      <c r="ACY56" s="50"/>
      <c r="ACZ56" s="50"/>
      <c r="ADA56" s="50"/>
      <c r="ADB56" s="50"/>
      <c r="ADC56" s="50"/>
      <c r="ADD56" s="50"/>
      <c r="ADE56" s="50"/>
      <c r="ADF56" s="50"/>
      <c r="ADG56" s="50"/>
      <c r="ADH56" s="50"/>
      <c r="ADI56" s="50"/>
      <c r="ADJ56" s="50"/>
      <c r="ADK56" s="50"/>
      <c r="ADL56" s="50"/>
      <c r="ADM56" s="50"/>
      <c r="ADN56" s="50"/>
      <c r="ADO56" s="50"/>
      <c r="ADP56" s="50"/>
      <c r="ADQ56" s="50"/>
      <c r="ADR56" s="50"/>
      <c r="ADS56" s="50"/>
      <c r="ADT56" s="50"/>
      <c r="ADU56" s="50"/>
      <c r="ADV56" s="50"/>
      <c r="ADW56" s="50"/>
      <c r="ADX56" s="50"/>
      <c r="ADY56" s="50"/>
      <c r="ADZ56" s="50"/>
      <c r="AEA56" s="50"/>
      <c r="AEB56" s="50"/>
      <c r="AEC56" s="50"/>
      <c r="AED56" s="50"/>
      <c r="AEE56" s="50"/>
      <c r="AEF56" s="50"/>
      <c r="AEG56" s="50"/>
      <c r="AEH56" s="50"/>
      <c r="AEI56" s="50"/>
      <c r="AEJ56" s="50"/>
      <c r="AEK56" s="50"/>
      <c r="AEL56" s="50"/>
      <c r="AEM56" s="50"/>
      <c r="AEN56" s="50"/>
      <c r="AEO56" s="50"/>
      <c r="AEP56" s="50"/>
      <c r="AEQ56" s="50"/>
      <c r="AER56" s="50"/>
      <c r="AES56" s="50"/>
      <c r="AET56" s="50"/>
      <c r="AEU56" s="50"/>
      <c r="AEV56" s="50"/>
      <c r="AEW56" s="50"/>
      <c r="AEX56" s="50"/>
      <c r="AEY56" s="50"/>
      <c r="AEZ56" s="50"/>
      <c r="AFA56" s="50"/>
      <c r="AFB56" s="50"/>
      <c r="AFC56" s="50"/>
      <c r="AFD56" s="50"/>
      <c r="AFE56" s="50"/>
      <c r="AFF56" s="50"/>
      <c r="AFG56" s="50"/>
      <c r="AFH56" s="50"/>
      <c r="AFI56" s="50"/>
      <c r="AFJ56" s="50"/>
      <c r="AFK56" s="50"/>
      <c r="AFL56" s="50"/>
      <c r="AFM56" s="50"/>
      <c r="AFN56" s="50"/>
      <c r="AFO56" s="50"/>
      <c r="AFP56" s="50"/>
      <c r="AFQ56" s="50"/>
      <c r="AFR56" s="50"/>
      <c r="AFS56" s="50"/>
      <c r="AFT56" s="50"/>
      <c r="AFU56" s="50"/>
      <c r="AFV56" s="50"/>
      <c r="AFW56" s="50"/>
      <c r="AFX56" s="50"/>
      <c r="AFY56" s="50"/>
      <c r="AFZ56" s="50"/>
      <c r="AGA56" s="50"/>
      <c r="AGB56" s="50"/>
      <c r="AGC56" s="50"/>
      <c r="AGD56" s="50"/>
      <c r="AGE56" s="50"/>
      <c r="AGF56" s="50"/>
      <c r="AGG56" s="50"/>
      <c r="AGH56" s="50"/>
      <c r="AGI56" s="50"/>
      <c r="AGJ56" s="50"/>
      <c r="AGK56" s="50"/>
      <c r="AGL56" s="50"/>
      <c r="AGM56" s="50"/>
      <c r="AGN56" s="50"/>
      <c r="AGO56" s="50"/>
      <c r="AGP56" s="50"/>
      <c r="AGQ56" s="50"/>
      <c r="AGR56" s="50"/>
      <c r="AGS56" s="50"/>
      <c r="AGT56" s="50"/>
      <c r="AGU56" s="50"/>
      <c r="AGV56" s="50"/>
      <c r="AGW56" s="50"/>
      <c r="AGX56" s="50"/>
      <c r="AGY56" s="50"/>
      <c r="AGZ56" s="50"/>
      <c r="AHA56" s="50"/>
      <c r="AHB56" s="50"/>
      <c r="AHC56" s="50"/>
      <c r="AHD56" s="50"/>
      <c r="AHE56" s="50"/>
      <c r="AHF56" s="50"/>
      <c r="AHG56" s="50"/>
      <c r="AHH56" s="50"/>
      <c r="AHI56" s="50"/>
      <c r="AHJ56" s="50"/>
      <c r="AHK56" s="50"/>
      <c r="AHL56" s="50"/>
      <c r="AHM56" s="50"/>
      <c r="AHN56" s="50"/>
      <c r="AHO56" s="50"/>
      <c r="AHP56" s="50"/>
      <c r="AHQ56" s="50"/>
      <c r="AHR56" s="50"/>
      <c r="AHS56" s="50"/>
      <c r="AHT56" s="50"/>
      <c r="AHU56" s="50"/>
      <c r="AHV56" s="50"/>
      <c r="AHW56" s="50"/>
      <c r="AHX56" s="50"/>
      <c r="AHY56" s="50"/>
      <c r="AHZ56" s="50"/>
      <c r="AIA56" s="50"/>
      <c r="AIB56" s="50"/>
      <c r="AIC56" s="50"/>
      <c r="AID56" s="50"/>
      <c r="AIE56" s="50"/>
      <c r="AIF56" s="50"/>
      <c r="AIG56" s="50"/>
      <c r="AIH56" s="50"/>
      <c r="AII56" s="50"/>
      <c r="AIJ56" s="50"/>
      <c r="AIK56" s="50"/>
      <c r="AIL56" s="50"/>
      <c r="AIM56" s="50"/>
      <c r="AIN56" s="50"/>
      <c r="AIO56" s="50"/>
      <c r="AIP56" s="50"/>
      <c r="AIQ56" s="50"/>
      <c r="AIR56" s="50"/>
      <c r="AIS56" s="50"/>
      <c r="AIT56" s="50"/>
      <c r="AIU56" s="50"/>
      <c r="AIV56" s="50"/>
      <c r="AIW56" s="50"/>
      <c r="AIX56" s="50"/>
      <c r="AIY56" s="50"/>
      <c r="AIZ56" s="50"/>
      <c r="AJA56" s="50"/>
      <c r="AJB56" s="50"/>
      <c r="AJC56" s="50"/>
      <c r="AJD56" s="50"/>
      <c r="AJE56" s="50"/>
      <c r="AJF56" s="50"/>
      <c r="AJG56" s="50"/>
      <c r="AJH56" s="50"/>
      <c r="AJI56" s="50"/>
      <c r="AJJ56" s="50"/>
      <c r="AJK56" s="50"/>
      <c r="AJL56" s="50"/>
      <c r="AJM56" s="50"/>
      <c r="AJN56" s="50"/>
      <c r="AJO56" s="50"/>
      <c r="AJP56" s="50"/>
      <c r="AJQ56" s="50"/>
      <c r="AJR56" s="50"/>
      <c r="AJS56" s="50"/>
      <c r="AJT56" s="50"/>
      <c r="AJU56" s="50"/>
      <c r="AJV56" s="50"/>
      <c r="AJW56" s="50"/>
      <c r="AJX56" s="50"/>
      <c r="AJY56" s="50"/>
      <c r="AJZ56" s="50"/>
      <c r="AKA56" s="50"/>
      <c r="AKB56" s="50"/>
      <c r="AKC56" s="50"/>
      <c r="AKD56" s="50"/>
      <c r="AKE56" s="50"/>
      <c r="AKF56" s="50"/>
      <c r="AKG56" s="50"/>
      <c r="AKH56" s="50"/>
      <c r="AKI56" s="50"/>
      <c r="AKJ56" s="50"/>
      <c r="AKK56" s="50"/>
      <c r="AKL56" s="50"/>
      <c r="AKM56" s="50"/>
      <c r="AKN56" s="50"/>
      <c r="AKO56" s="50"/>
      <c r="AKP56" s="50"/>
      <c r="AKQ56" s="50"/>
      <c r="AKR56" s="50"/>
      <c r="AKS56" s="50"/>
      <c r="AKT56" s="50"/>
      <c r="AKU56" s="50"/>
      <c r="AKV56" s="50"/>
      <c r="AKW56" s="50"/>
      <c r="AKX56" s="50"/>
      <c r="AKY56" s="50"/>
      <c r="AKZ56" s="50"/>
      <c r="ALA56" s="50"/>
      <c r="ALB56" s="50"/>
      <c r="ALC56" s="50"/>
      <c r="ALD56" s="50"/>
      <c r="ALE56" s="50"/>
      <c r="ALF56" s="50"/>
      <c r="ALG56" s="50"/>
      <c r="ALH56" s="50"/>
      <c r="ALI56" s="50"/>
      <c r="ALJ56" s="50"/>
      <c r="ALK56" s="50"/>
      <c r="ALL56" s="50"/>
      <c r="ALM56" s="50"/>
      <c r="ALN56" s="50"/>
      <c r="ALO56" s="50"/>
      <c r="ALP56" s="50"/>
      <c r="ALQ56" s="50"/>
      <c r="ALR56" s="50"/>
      <c r="ALS56" s="50"/>
      <c r="ALT56" s="50"/>
      <c r="ALU56" s="50"/>
      <c r="ALV56" s="50"/>
      <c r="ALW56" s="50"/>
      <c r="ALX56" s="50"/>
      <c r="ALY56" s="50"/>
      <c r="ALZ56" s="50"/>
      <c r="AMA56" s="50"/>
      <c r="AMB56" s="50"/>
      <c r="AMC56" s="50"/>
      <c r="AMD56" s="50"/>
      <c r="AME56" s="50"/>
      <c r="AMF56" s="50"/>
      <c r="AMG56" s="50"/>
      <c r="AMH56" s="50"/>
      <c r="AMI56" s="50"/>
      <c r="AMJ56" s="50"/>
      <c r="AMK56" s="50"/>
      <c r="AML56" s="50"/>
      <c r="AMM56" s="50"/>
      <c r="AMN56" s="50"/>
      <c r="AMO56" s="50"/>
      <c r="AMP56" s="50"/>
      <c r="AMQ56" s="50"/>
      <c r="AMR56" s="50"/>
      <c r="AMS56" s="50"/>
      <c r="AMT56" s="50"/>
      <c r="AMU56" s="50"/>
      <c r="AMV56" s="50"/>
      <c r="AMW56" s="50"/>
      <c r="AMX56" s="50"/>
      <c r="AMY56" s="50"/>
      <c r="AMZ56" s="50"/>
      <c r="ANA56" s="50"/>
      <c r="ANB56" s="50"/>
      <c r="ANC56" s="50"/>
      <c r="AND56" s="50"/>
      <c r="ANE56" s="50"/>
      <c r="ANF56" s="50"/>
      <c r="ANG56" s="50"/>
      <c r="ANH56" s="50"/>
      <c r="ANI56" s="50"/>
      <c r="ANJ56" s="50"/>
      <c r="ANK56" s="50"/>
      <c r="ANL56" s="50"/>
      <c r="ANM56" s="50"/>
      <c r="ANN56" s="50"/>
      <c r="ANO56" s="50"/>
      <c r="ANP56" s="50"/>
      <c r="ANQ56" s="50"/>
      <c r="ANR56" s="50"/>
      <c r="ANS56" s="50"/>
      <c r="ANT56" s="50"/>
      <c r="ANU56" s="50"/>
      <c r="ANV56" s="50"/>
      <c r="ANW56" s="50"/>
      <c r="ANX56" s="50"/>
      <c r="ANY56" s="50"/>
      <c r="ANZ56" s="50"/>
      <c r="AOA56" s="50"/>
      <c r="AOB56" s="50"/>
      <c r="AOC56" s="50"/>
      <c r="AOD56" s="50"/>
      <c r="AOE56" s="50"/>
      <c r="AOF56" s="50"/>
      <c r="AOG56" s="50"/>
      <c r="AOH56" s="50"/>
      <c r="AOI56" s="50"/>
      <c r="AOJ56" s="50"/>
      <c r="AOK56" s="50"/>
      <c r="AOL56" s="50"/>
      <c r="AOM56" s="50"/>
      <c r="AON56" s="50"/>
      <c r="AOO56" s="50"/>
      <c r="AOP56" s="50"/>
      <c r="AOQ56" s="50"/>
      <c r="AOR56" s="50"/>
      <c r="AOS56" s="50"/>
      <c r="AOT56" s="50"/>
      <c r="AOU56" s="50"/>
      <c r="AOV56" s="50"/>
      <c r="AOW56" s="50"/>
      <c r="AOX56" s="50"/>
      <c r="AOY56" s="50"/>
      <c r="AOZ56" s="50"/>
      <c r="APA56" s="50"/>
      <c r="APB56" s="50"/>
      <c r="APC56" s="50"/>
      <c r="APD56" s="50"/>
      <c r="APE56" s="50"/>
      <c r="APF56" s="50"/>
      <c r="APG56" s="50"/>
      <c r="APH56" s="50"/>
      <c r="API56" s="50"/>
      <c r="APJ56" s="50"/>
      <c r="APK56" s="50"/>
      <c r="APL56" s="50"/>
      <c r="APM56" s="50"/>
      <c r="APN56" s="50"/>
      <c r="APO56" s="50"/>
      <c r="APP56" s="50"/>
      <c r="APQ56" s="50"/>
      <c r="APR56" s="50"/>
      <c r="APS56" s="50"/>
      <c r="APT56" s="50"/>
      <c r="APU56" s="50"/>
      <c r="APV56" s="50"/>
      <c r="APW56" s="50"/>
      <c r="APX56" s="50"/>
      <c r="APY56" s="50"/>
      <c r="APZ56" s="50"/>
      <c r="AQA56" s="50"/>
      <c r="AQB56" s="50"/>
      <c r="AQC56" s="50"/>
      <c r="AQD56" s="50"/>
      <c r="AQE56" s="50"/>
      <c r="AQF56" s="50"/>
      <c r="AQG56" s="50"/>
      <c r="AQH56" s="50"/>
      <c r="AQI56" s="50"/>
      <c r="AQJ56" s="50"/>
      <c r="AQK56" s="50"/>
      <c r="AQL56" s="50"/>
      <c r="AQM56" s="50"/>
      <c r="AQN56" s="50"/>
      <c r="AQO56" s="50"/>
      <c r="AQP56" s="50"/>
      <c r="AQQ56" s="50"/>
      <c r="AQR56" s="50"/>
      <c r="AQS56" s="50"/>
      <c r="AQT56" s="50"/>
      <c r="AQU56" s="50"/>
      <c r="AQV56" s="50"/>
      <c r="AQW56" s="50"/>
      <c r="AQX56" s="50"/>
      <c r="AQY56" s="50"/>
      <c r="AQZ56" s="50"/>
      <c r="ARA56" s="50"/>
      <c r="ARB56" s="50"/>
      <c r="ARC56" s="50"/>
      <c r="ARD56" s="50"/>
      <c r="ARE56" s="50"/>
      <c r="ARF56" s="50"/>
      <c r="ARG56" s="50"/>
      <c r="ARH56" s="50"/>
      <c r="ARI56" s="50"/>
      <c r="ARJ56" s="50"/>
      <c r="ARK56" s="50"/>
      <c r="ARL56" s="50"/>
      <c r="ARM56" s="50"/>
      <c r="ARN56" s="50"/>
      <c r="ARO56" s="50"/>
      <c r="ARP56" s="50"/>
      <c r="ARQ56" s="50"/>
      <c r="ARR56" s="50"/>
      <c r="ARS56" s="50"/>
      <c r="ART56" s="50"/>
      <c r="ARU56" s="50"/>
      <c r="ARV56" s="50"/>
      <c r="ARW56" s="50"/>
      <c r="ARX56" s="50"/>
      <c r="ARY56" s="50"/>
      <c r="ARZ56" s="50"/>
      <c r="ASA56" s="50"/>
      <c r="ASB56" s="50"/>
      <c r="ASC56" s="50"/>
      <c r="ASD56" s="50"/>
      <c r="ASE56" s="50"/>
      <c r="ASF56" s="50"/>
      <c r="ASG56" s="50"/>
      <c r="ASH56" s="50"/>
      <c r="ASI56" s="50"/>
      <c r="ASJ56" s="50"/>
      <c r="ASK56" s="50"/>
      <c r="ASL56" s="50"/>
      <c r="ASM56" s="50"/>
      <c r="ASN56" s="50"/>
      <c r="ASO56" s="50"/>
      <c r="ASP56" s="50"/>
      <c r="ASQ56" s="50"/>
      <c r="ASR56" s="50"/>
      <c r="ASS56" s="50"/>
      <c r="AST56" s="50"/>
      <c r="ASU56" s="50"/>
      <c r="ASV56" s="50"/>
      <c r="ASW56" s="50"/>
      <c r="ASX56" s="50"/>
      <c r="ASY56" s="50"/>
      <c r="ASZ56" s="50"/>
      <c r="ATA56" s="50"/>
      <c r="ATB56" s="50"/>
      <c r="ATC56" s="50"/>
      <c r="ATD56" s="50"/>
      <c r="ATE56" s="50"/>
      <c r="ATF56" s="50"/>
      <c r="ATG56" s="50"/>
      <c r="ATH56" s="50"/>
      <c r="ATI56" s="50"/>
      <c r="ATJ56" s="50"/>
      <c r="ATK56" s="50"/>
      <c r="ATL56" s="50"/>
      <c r="ATM56" s="50"/>
      <c r="ATN56" s="50"/>
      <c r="ATO56" s="50"/>
      <c r="ATP56" s="50"/>
      <c r="ATQ56" s="50"/>
      <c r="ATR56" s="50"/>
      <c r="ATS56" s="50"/>
      <c r="ATT56" s="50"/>
      <c r="ATU56" s="50"/>
      <c r="ATV56" s="50"/>
      <c r="ATW56" s="50"/>
      <c r="ATX56" s="50"/>
      <c r="ATY56" s="50"/>
      <c r="ATZ56" s="50"/>
      <c r="AUA56" s="50"/>
      <c r="AUB56" s="50"/>
      <c r="AUC56" s="50"/>
      <c r="AUD56" s="50"/>
      <c r="AUE56" s="50"/>
      <c r="AUF56" s="50"/>
      <c r="AUG56" s="50"/>
      <c r="AUH56" s="50"/>
      <c r="AUI56" s="50"/>
      <c r="AUJ56" s="50"/>
      <c r="AUK56" s="50"/>
      <c r="AUL56" s="50"/>
      <c r="AUM56" s="50"/>
      <c r="AUN56" s="50"/>
      <c r="AUO56" s="50"/>
      <c r="AUP56" s="50"/>
      <c r="AUQ56" s="50"/>
      <c r="AUR56" s="50"/>
      <c r="AUS56" s="50"/>
      <c r="AUT56" s="50"/>
      <c r="AUU56" s="50"/>
      <c r="AUV56" s="50"/>
      <c r="AUW56" s="50"/>
      <c r="AUX56" s="50"/>
      <c r="AUY56" s="50"/>
      <c r="AUZ56" s="50"/>
      <c r="AVA56" s="50"/>
      <c r="AVB56" s="50"/>
      <c r="AVC56" s="50"/>
      <c r="AVD56" s="50"/>
      <c r="AVE56" s="50"/>
      <c r="AVF56" s="50"/>
      <c r="AVG56" s="50"/>
      <c r="AVH56" s="50"/>
      <c r="AVI56" s="50"/>
      <c r="AVJ56" s="50"/>
      <c r="AVK56" s="50"/>
      <c r="AVL56" s="50"/>
      <c r="AVM56" s="50"/>
      <c r="AVN56" s="50"/>
      <c r="AVO56" s="50"/>
      <c r="AVP56" s="50"/>
      <c r="AVQ56" s="50"/>
      <c r="AVR56" s="50"/>
      <c r="AVS56" s="50"/>
      <c r="AVT56" s="50"/>
      <c r="AVU56" s="50"/>
      <c r="AVV56" s="50"/>
      <c r="AVW56" s="50"/>
      <c r="AVX56" s="50"/>
      <c r="AVY56" s="50"/>
      <c r="AVZ56" s="50"/>
      <c r="AWA56" s="50"/>
      <c r="AWB56" s="50"/>
      <c r="AWC56" s="50"/>
      <c r="AWD56" s="50"/>
      <c r="AWE56" s="50"/>
      <c r="AWF56" s="50"/>
      <c r="AWG56" s="50"/>
      <c r="AWH56" s="50"/>
      <c r="AWI56" s="50"/>
      <c r="AWJ56" s="50"/>
      <c r="AWK56" s="50"/>
      <c r="AWL56" s="50"/>
      <c r="AWM56" s="50"/>
      <c r="AWN56" s="50"/>
      <c r="AWO56" s="50"/>
      <c r="AWP56" s="50"/>
      <c r="AWQ56" s="50"/>
      <c r="AWR56" s="50"/>
      <c r="AWS56" s="50"/>
      <c r="AWT56" s="50"/>
      <c r="AWU56" s="50"/>
      <c r="AWV56" s="50"/>
      <c r="AWW56" s="50"/>
      <c r="AWX56" s="50"/>
      <c r="AWY56" s="50"/>
      <c r="AWZ56" s="50"/>
      <c r="AXA56" s="50"/>
      <c r="AXB56" s="50"/>
      <c r="AXC56" s="50"/>
      <c r="AXD56" s="50"/>
      <c r="AXE56" s="50"/>
      <c r="AXF56" s="50"/>
      <c r="AXG56" s="50"/>
      <c r="AXH56" s="50"/>
      <c r="AXI56" s="50"/>
      <c r="AXJ56" s="50"/>
      <c r="AXK56" s="50"/>
      <c r="AXL56" s="50"/>
      <c r="AXM56" s="50"/>
      <c r="AXN56" s="50"/>
      <c r="AXO56" s="50"/>
      <c r="AXP56" s="50"/>
      <c r="AXQ56" s="50"/>
      <c r="AXR56" s="50"/>
      <c r="AXS56" s="50"/>
      <c r="AXT56" s="50"/>
      <c r="AXU56" s="50"/>
      <c r="AXV56" s="50"/>
      <c r="AXW56" s="50"/>
      <c r="AXX56" s="50"/>
      <c r="AXY56" s="50"/>
      <c r="AXZ56" s="50"/>
      <c r="AYA56" s="50"/>
      <c r="AYB56" s="50"/>
      <c r="AYC56" s="50"/>
      <c r="AYD56" s="50"/>
      <c r="AYE56" s="50"/>
      <c r="AYF56" s="50"/>
      <c r="AYG56" s="50"/>
      <c r="AYH56" s="50"/>
      <c r="AYI56" s="50"/>
      <c r="AYJ56" s="50"/>
      <c r="AYK56" s="50"/>
      <c r="AYL56" s="50"/>
      <c r="AYM56" s="50"/>
      <c r="AYN56" s="50"/>
      <c r="AYO56" s="50"/>
      <c r="AYP56" s="50"/>
      <c r="AYQ56" s="50"/>
      <c r="AYR56" s="50"/>
      <c r="AYS56" s="50"/>
      <c r="AYT56" s="50"/>
      <c r="AYU56" s="50"/>
      <c r="AYV56" s="50"/>
      <c r="AYW56" s="50"/>
      <c r="AYX56" s="50"/>
      <c r="AYY56" s="50"/>
      <c r="AYZ56" s="50"/>
      <c r="AZA56" s="50"/>
      <c r="AZB56" s="50"/>
      <c r="AZC56" s="50"/>
      <c r="AZD56" s="50"/>
      <c r="AZE56" s="50"/>
      <c r="AZF56" s="50"/>
      <c r="AZG56" s="50"/>
      <c r="AZH56" s="50"/>
      <c r="AZI56" s="50"/>
      <c r="AZJ56" s="50"/>
      <c r="AZK56" s="50"/>
      <c r="AZL56" s="50"/>
      <c r="AZM56" s="50"/>
      <c r="AZN56" s="50"/>
      <c r="AZO56" s="50"/>
      <c r="AZP56" s="50"/>
      <c r="AZQ56" s="50"/>
      <c r="AZR56" s="50"/>
      <c r="AZS56" s="50"/>
      <c r="AZT56" s="50"/>
      <c r="AZU56" s="50"/>
      <c r="AZV56" s="50"/>
      <c r="AZW56" s="50"/>
      <c r="AZX56" s="50"/>
      <c r="AZY56" s="50"/>
      <c r="AZZ56" s="50"/>
      <c r="BAA56" s="50"/>
      <c r="BAB56" s="50"/>
      <c r="BAC56" s="50"/>
      <c r="BAD56" s="50"/>
      <c r="BAE56" s="50"/>
      <c r="BAF56" s="50"/>
      <c r="BAG56" s="50"/>
      <c r="BAH56" s="50"/>
      <c r="BAI56" s="50"/>
      <c r="BAJ56" s="50"/>
      <c r="BAK56" s="50"/>
      <c r="BAL56" s="50"/>
      <c r="BAM56" s="50"/>
      <c r="BAN56" s="50"/>
      <c r="BAO56" s="50"/>
      <c r="BAP56" s="50"/>
      <c r="BAQ56" s="50"/>
      <c r="BAR56" s="50"/>
      <c r="BAS56" s="50"/>
      <c r="BAT56" s="50"/>
      <c r="BAU56" s="50"/>
      <c r="BAV56" s="50"/>
      <c r="BAW56" s="50"/>
      <c r="BAX56" s="50"/>
      <c r="BAY56" s="50"/>
      <c r="BAZ56" s="50"/>
      <c r="BBA56" s="50"/>
      <c r="BBB56" s="50"/>
      <c r="BBC56" s="50"/>
      <c r="BBD56" s="50"/>
      <c r="BBE56" s="50"/>
      <c r="BBF56" s="50"/>
      <c r="BBG56" s="50"/>
      <c r="BBH56" s="50"/>
      <c r="BBI56" s="50"/>
      <c r="BBJ56" s="50"/>
      <c r="BBK56" s="50"/>
      <c r="BBL56" s="50"/>
      <c r="BBM56" s="50"/>
      <c r="BBN56" s="50"/>
      <c r="BBO56" s="50"/>
      <c r="BBP56" s="50"/>
      <c r="BBQ56" s="50"/>
      <c r="BBR56" s="50"/>
      <c r="BBS56" s="50"/>
      <c r="BBT56" s="50"/>
      <c r="BBU56" s="50"/>
      <c r="BBV56" s="50"/>
      <c r="BBW56" s="50"/>
      <c r="BBX56" s="50"/>
      <c r="BBY56" s="50"/>
      <c r="BBZ56" s="50"/>
      <c r="BCA56" s="50"/>
      <c r="BCB56" s="50"/>
      <c r="BCC56" s="50"/>
      <c r="BCD56" s="50"/>
      <c r="BCE56" s="50"/>
      <c r="BCF56" s="50"/>
      <c r="BCG56" s="50"/>
      <c r="BCH56" s="50"/>
      <c r="BCI56" s="50"/>
      <c r="BCJ56" s="50"/>
      <c r="BCK56" s="50"/>
      <c r="BCL56" s="50"/>
      <c r="BCM56" s="50"/>
      <c r="BCN56" s="50"/>
      <c r="BCO56" s="50"/>
      <c r="BCP56" s="50"/>
      <c r="BCQ56" s="50"/>
      <c r="BCR56" s="50"/>
      <c r="BCS56" s="50"/>
      <c r="BCT56" s="50"/>
      <c r="BCU56" s="50"/>
      <c r="BCV56" s="50"/>
      <c r="BCW56" s="50"/>
      <c r="BCX56" s="50"/>
      <c r="BCY56" s="50"/>
      <c r="BCZ56" s="50"/>
      <c r="BDA56" s="50"/>
      <c r="BDB56" s="50"/>
      <c r="BDC56" s="50"/>
      <c r="BDD56" s="50"/>
      <c r="BDE56" s="50"/>
      <c r="BDF56" s="50"/>
      <c r="BDG56" s="50"/>
      <c r="BDH56" s="50"/>
      <c r="BDI56" s="50"/>
      <c r="BDJ56" s="50"/>
      <c r="BDK56" s="50"/>
      <c r="BDL56" s="50"/>
      <c r="BDM56" s="50"/>
      <c r="BDN56" s="50"/>
      <c r="BDO56" s="50"/>
      <c r="BDP56" s="50"/>
      <c r="BDQ56" s="50"/>
      <c r="BDR56" s="50"/>
      <c r="BDS56" s="50"/>
      <c r="BDT56" s="50"/>
      <c r="BDU56" s="50"/>
      <c r="BDV56" s="50"/>
      <c r="BDW56" s="50"/>
      <c r="BDX56" s="50"/>
      <c r="BDY56" s="50"/>
      <c r="BDZ56" s="50"/>
      <c r="BEA56" s="50"/>
      <c r="BEB56" s="50"/>
      <c r="BEC56" s="50"/>
      <c r="BED56" s="50"/>
      <c r="BEE56" s="50"/>
      <c r="BEF56" s="50"/>
      <c r="BEG56" s="50"/>
      <c r="BEH56" s="50"/>
      <c r="BEI56" s="50"/>
      <c r="BEJ56" s="50"/>
      <c r="BEK56" s="50"/>
      <c r="BEL56" s="50"/>
      <c r="BEM56" s="50"/>
      <c r="BEN56" s="50"/>
      <c r="BEO56" s="50"/>
      <c r="BEP56" s="50"/>
      <c r="BEQ56" s="50"/>
      <c r="BER56" s="50"/>
      <c r="BES56" s="50"/>
      <c r="BET56" s="50"/>
      <c r="BEU56" s="50"/>
      <c r="BEV56" s="50"/>
      <c r="BEW56" s="50"/>
      <c r="BEX56" s="50"/>
      <c r="BEY56" s="50"/>
      <c r="BEZ56" s="50"/>
      <c r="BFA56" s="50"/>
      <c r="BFB56" s="50"/>
      <c r="BFC56" s="50"/>
      <c r="BFD56" s="50"/>
      <c r="BFE56" s="50"/>
      <c r="BFF56" s="50"/>
      <c r="BFG56" s="50"/>
      <c r="BFH56" s="50"/>
      <c r="BFI56" s="50"/>
      <c r="BFJ56" s="50"/>
      <c r="BFK56" s="50"/>
      <c r="BFL56" s="50"/>
      <c r="BFM56" s="50"/>
      <c r="BFN56" s="50"/>
      <c r="BFO56" s="50"/>
      <c r="BFP56" s="50"/>
      <c r="BFQ56" s="50"/>
      <c r="BFR56" s="50"/>
      <c r="BFS56" s="50"/>
      <c r="BFT56" s="50"/>
      <c r="BFU56" s="50"/>
      <c r="BFV56" s="50"/>
      <c r="BFW56" s="50"/>
      <c r="BFX56" s="50"/>
      <c r="BFY56" s="50"/>
      <c r="BFZ56" s="50"/>
      <c r="BGA56" s="50"/>
      <c r="BGB56" s="50"/>
      <c r="BGC56" s="50"/>
      <c r="BGD56" s="50"/>
      <c r="BGE56" s="50"/>
      <c r="BGF56" s="50"/>
      <c r="BGG56" s="50"/>
      <c r="BGH56" s="50"/>
      <c r="BGI56" s="50"/>
      <c r="BGJ56" s="50"/>
      <c r="BGK56" s="50"/>
      <c r="BGL56" s="50"/>
      <c r="BGM56" s="50"/>
      <c r="BGN56" s="50"/>
      <c r="BGO56" s="50"/>
      <c r="BGP56" s="50"/>
      <c r="BGQ56" s="50"/>
      <c r="BGR56" s="50"/>
      <c r="BGS56" s="50"/>
      <c r="BGT56" s="50"/>
      <c r="BGU56" s="50"/>
      <c r="BGV56" s="50"/>
      <c r="BGW56" s="50"/>
      <c r="BGX56" s="50"/>
      <c r="BGY56" s="50"/>
      <c r="BGZ56" s="50"/>
      <c r="BHA56" s="50"/>
      <c r="BHB56" s="50"/>
      <c r="BHC56" s="50"/>
      <c r="BHD56" s="50"/>
      <c r="BHE56" s="50"/>
      <c r="BHF56" s="50"/>
      <c r="BHG56" s="50"/>
      <c r="BHH56" s="50"/>
      <c r="BHI56" s="50"/>
      <c r="BHJ56" s="50"/>
      <c r="BHK56" s="50"/>
      <c r="BHL56" s="50"/>
      <c r="BHM56" s="50"/>
      <c r="BHN56" s="50"/>
      <c r="BHO56" s="50"/>
      <c r="BHP56" s="50"/>
      <c r="BHQ56" s="50"/>
      <c r="BHR56" s="50"/>
      <c r="BHS56" s="50"/>
      <c r="BHT56" s="50"/>
      <c r="BHU56" s="50"/>
      <c r="BHV56" s="50"/>
      <c r="BHW56" s="50"/>
      <c r="BHX56" s="50"/>
      <c r="BHY56" s="50"/>
      <c r="BHZ56" s="50"/>
      <c r="BIA56" s="50"/>
      <c r="BIB56" s="50"/>
      <c r="BIC56" s="50"/>
      <c r="BID56" s="50"/>
      <c r="BIE56" s="50"/>
      <c r="BIF56" s="50"/>
      <c r="BIG56" s="50"/>
      <c r="BIH56" s="50"/>
      <c r="BII56" s="50"/>
      <c r="BIJ56" s="50"/>
      <c r="BIK56" s="50"/>
      <c r="BIL56" s="50"/>
      <c r="BIM56" s="50"/>
      <c r="BIN56" s="50"/>
      <c r="BIO56" s="50"/>
      <c r="BIP56" s="50"/>
      <c r="BIQ56" s="50"/>
      <c r="BIR56" s="50"/>
      <c r="BIS56" s="50"/>
      <c r="BIT56" s="50"/>
      <c r="BIU56" s="50"/>
      <c r="BIV56" s="50"/>
      <c r="BIW56" s="50"/>
      <c r="BIX56" s="50"/>
      <c r="BIY56" s="50"/>
      <c r="BIZ56" s="50"/>
      <c r="BJA56" s="50"/>
      <c r="BJB56" s="50"/>
      <c r="BJC56" s="50"/>
      <c r="BJD56" s="50"/>
      <c r="BJE56" s="50"/>
      <c r="BJF56" s="50"/>
      <c r="BJG56" s="50"/>
      <c r="BJH56" s="50"/>
      <c r="BJI56" s="50"/>
      <c r="BJJ56" s="50"/>
      <c r="BJK56" s="50"/>
      <c r="BJL56" s="50"/>
      <c r="BJM56" s="50"/>
      <c r="BJN56" s="50"/>
      <c r="BJO56" s="50"/>
      <c r="BJP56" s="50"/>
      <c r="BJQ56" s="50"/>
      <c r="BJR56" s="50"/>
      <c r="BJS56" s="50"/>
      <c r="BJT56" s="50"/>
      <c r="BJU56" s="50"/>
      <c r="BJV56" s="50"/>
      <c r="BJW56" s="50"/>
      <c r="BJX56" s="50"/>
      <c r="BJY56" s="50"/>
      <c r="BJZ56" s="50"/>
      <c r="BKA56" s="50"/>
      <c r="BKB56" s="50"/>
      <c r="BKC56" s="50"/>
      <c r="BKD56" s="50"/>
      <c r="BKE56" s="50"/>
      <c r="BKF56" s="50"/>
      <c r="BKG56" s="50"/>
      <c r="BKH56" s="50"/>
      <c r="BKI56" s="50"/>
      <c r="BKJ56" s="50"/>
      <c r="BKK56" s="50"/>
      <c r="BKL56" s="50"/>
      <c r="BKM56" s="50"/>
      <c r="BKN56" s="50"/>
      <c r="BKO56" s="50"/>
      <c r="BKP56" s="50"/>
      <c r="BKQ56" s="50"/>
      <c r="BKR56" s="50"/>
      <c r="BKS56" s="50"/>
      <c r="BKT56" s="50"/>
      <c r="BKU56" s="50"/>
      <c r="BKV56" s="50"/>
      <c r="BKW56" s="50"/>
      <c r="BKX56" s="50"/>
      <c r="BKY56" s="50"/>
      <c r="BKZ56" s="50"/>
      <c r="BLA56" s="50"/>
      <c r="BLB56" s="50"/>
      <c r="BLC56" s="50"/>
      <c r="BLD56" s="50"/>
      <c r="BLE56" s="50"/>
      <c r="BLF56" s="50"/>
      <c r="BLG56" s="50"/>
      <c r="BLH56" s="50"/>
      <c r="BLI56" s="50"/>
      <c r="BLJ56" s="50"/>
      <c r="BLK56" s="50"/>
      <c r="BLL56" s="50"/>
      <c r="BLM56" s="50"/>
      <c r="BLN56" s="50"/>
      <c r="BLO56" s="50"/>
      <c r="BLP56" s="50"/>
      <c r="BLQ56" s="50"/>
      <c r="BLR56" s="50"/>
      <c r="BLS56" s="50"/>
      <c r="BLT56" s="50"/>
      <c r="BLU56" s="50"/>
      <c r="BLV56" s="50"/>
      <c r="BLW56" s="50"/>
      <c r="BLX56" s="50"/>
      <c r="BLY56" s="50"/>
      <c r="BLZ56" s="50"/>
      <c r="BMA56" s="50"/>
      <c r="BMB56" s="50"/>
      <c r="BMC56" s="50"/>
      <c r="BMD56" s="50"/>
      <c r="BME56" s="50"/>
      <c r="BMF56" s="50"/>
      <c r="BMG56" s="50"/>
      <c r="BMH56" s="50"/>
      <c r="BMI56" s="50"/>
      <c r="BMJ56" s="50"/>
      <c r="BMK56" s="50"/>
      <c r="BML56" s="50"/>
      <c r="BMM56" s="50"/>
      <c r="BMN56" s="50"/>
      <c r="BMO56" s="50"/>
      <c r="BMP56" s="50"/>
      <c r="BMQ56" s="50"/>
      <c r="BMR56" s="50"/>
      <c r="BMS56" s="50"/>
      <c r="BMT56" s="50"/>
      <c r="BMU56" s="50"/>
      <c r="BMV56" s="50"/>
      <c r="BMW56" s="50"/>
      <c r="BMX56" s="50"/>
      <c r="BMY56" s="50"/>
      <c r="BMZ56" s="50"/>
      <c r="BNA56" s="50"/>
      <c r="BNB56" s="50"/>
      <c r="BNC56" s="50"/>
      <c r="BND56" s="50"/>
      <c r="BNE56" s="50"/>
      <c r="BNF56" s="50"/>
      <c r="BNG56" s="50"/>
      <c r="BNH56" s="50"/>
      <c r="BNI56" s="50"/>
      <c r="BNJ56" s="50"/>
      <c r="BNK56" s="50"/>
      <c r="BNL56" s="50"/>
      <c r="BNM56" s="50"/>
      <c r="BNN56" s="50"/>
      <c r="BNO56" s="50"/>
      <c r="BNP56" s="50"/>
      <c r="BNQ56" s="50"/>
      <c r="BNR56" s="50"/>
      <c r="BNS56" s="50"/>
      <c r="BNT56" s="50"/>
      <c r="BNU56" s="50"/>
      <c r="BNV56" s="50"/>
      <c r="BNW56" s="50"/>
      <c r="BNX56" s="50"/>
      <c r="BNY56" s="50"/>
      <c r="BNZ56" s="50"/>
      <c r="BOA56" s="50"/>
      <c r="BOB56" s="50"/>
      <c r="BOC56" s="50"/>
      <c r="BOD56" s="50"/>
      <c r="BOE56" s="50"/>
      <c r="BOF56" s="50"/>
      <c r="BOG56" s="50"/>
      <c r="BOH56" s="50"/>
      <c r="BOI56" s="50"/>
      <c r="BOJ56" s="50"/>
      <c r="BOK56" s="50"/>
      <c r="BOL56" s="50"/>
      <c r="BOM56" s="50"/>
      <c r="BON56" s="50"/>
      <c r="BOO56" s="50"/>
      <c r="BOP56" s="50"/>
      <c r="BOQ56" s="50"/>
      <c r="BOR56" s="50"/>
      <c r="BOS56" s="50"/>
      <c r="BOT56" s="50"/>
      <c r="BOU56" s="50"/>
      <c r="BOV56" s="50"/>
      <c r="BOW56" s="50"/>
      <c r="BOX56" s="50"/>
      <c r="BOY56" s="50"/>
      <c r="BOZ56" s="50"/>
      <c r="BPA56" s="50"/>
      <c r="BPB56" s="50"/>
      <c r="BPC56" s="50"/>
      <c r="BPD56" s="50"/>
      <c r="BPE56" s="50"/>
      <c r="BPF56" s="50"/>
      <c r="BPG56" s="50"/>
      <c r="BPH56" s="50"/>
      <c r="BPI56" s="50"/>
      <c r="BPJ56" s="50"/>
      <c r="BPK56" s="50"/>
      <c r="BPL56" s="50"/>
      <c r="BPM56" s="50"/>
      <c r="BPN56" s="50"/>
      <c r="BPO56" s="50"/>
      <c r="BPP56" s="50"/>
      <c r="BPQ56" s="50"/>
      <c r="BPR56" s="50"/>
      <c r="BPS56" s="50"/>
      <c r="BPT56" s="50"/>
      <c r="BPU56" s="50"/>
      <c r="BPV56" s="50"/>
      <c r="BPW56" s="50"/>
      <c r="BPX56" s="50"/>
      <c r="BPY56" s="50"/>
      <c r="BPZ56" s="50"/>
      <c r="BQA56" s="50"/>
      <c r="BQB56" s="50"/>
      <c r="BQC56" s="50"/>
      <c r="BQD56" s="50"/>
      <c r="BQE56" s="50"/>
      <c r="BQF56" s="50"/>
      <c r="BQG56" s="50"/>
      <c r="BQH56" s="50"/>
      <c r="BQI56" s="50"/>
      <c r="BQJ56" s="50"/>
      <c r="BQK56" s="50"/>
      <c r="BQL56" s="50"/>
      <c r="BQM56" s="50"/>
      <c r="BQN56" s="50"/>
      <c r="BQO56" s="50"/>
      <c r="BQP56" s="50"/>
      <c r="BQQ56" s="50"/>
      <c r="BQR56" s="50"/>
      <c r="BQS56" s="50"/>
      <c r="BQT56" s="50"/>
      <c r="BQU56" s="50"/>
      <c r="BQV56" s="50"/>
      <c r="BQW56" s="50"/>
      <c r="BQX56" s="50"/>
      <c r="BQY56" s="50"/>
      <c r="BQZ56" s="50"/>
      <c r="BRA56" s="50"/>
      <c r="BRB56" s="50"/>
      <c r="BRC56" s="50"/>
      <c r="BRD56" s="50"/>
      <c r="BRE56" s="50"/>
      <c r="BRF56" s="50"/>
      <c r="BRG56" s="50"/>
      <c r="BRH56" s="50"/>
      <c r="BRI56" s="50"/>
      <c r="BRJ56" s="50"/>
      <c r="BRK56" s="50"/>
      <c r="BRL56" s="50"/>
      <c r="BRM56" s="50"/>
      <c r="BRN56" s="50"/>
      <c r="BRO56" s="50"/>
      <c r="BRP56" s="50"/>
      <c r="BRQ56" s="50"/>
      <c r="BRR56" s="50"/>
      <c r="BRS56" s="50"/>
      <c r="BRT56" s="50"/>
      <c r="BRU56" s="50"/>
      <c r="BRV56" s="50"/>
      <c r="BRW56" s="50"/>
      <c r="BRX56" s="50"/>
      <c r="BRY56" s="50"/>
      <c r="BRZ56" s="50"/>
      <c r="BSA56" s="50"/>
      <c r="BSB56" s="50"/>
      <c r="BSC56" s="50"/>
      <c r="BSD56" s="50"/>
      <c r="BSE56" s="50"/>
      <c r="BSF56" s="50"/>
      <c r="BSG56" s="50"/>
      <c r="BSH56" s="50"/>
      <c r="BSI56" s="50"/>
      <c r="BSJ56" s="50"/>
      <c r="BSK56" s="50"/>
      <c r="BSL56" s="50"/>
      <c r="BSM56" s="50"/>
      <c r="BSN56" s="50"/>
      <c r="BSO56" s="50"/>
      <c r="BSP56" s="50"/>
      <c r="BSQ56" s="50"/>
      <c r="BSR56" s="50"/>
      <c r="BSS56" s="50"/>
      <c r="BST56" s="50"/>
      <c r="BSU56" s="50"/>
      <c r="BSV56" s="50"/>
      <c r="BSW56" s="50"/>
      <c r="BSX56" s="50"/>
      <c r="BSY56" s="50"/>
      <c r="BSZ56" s="50"/>
      <c r="BTA56" s="50"/>
      <c r="BTB56" s="50"/>
      <c r="BTC56" s="50"/>
      <c r="BTD56" s="50"/>
      <c r="BTE56" s="50"/>
      <c r="BTF56" s="50"/>
      <c r="BTG56" s="50"/>
      <c r="BTH56" s="50"/>
      <c r="BTI56" s="50"/>
      <c r="BTJ56" s="50"/>
      <c r="BTK56" s="50"/>
      <c r="BTL56" s="50"/>
      <c r="BTM56" s="50"/>
      <c r="BTN56" s="50"/>
      <c r="BTO56" s="50"/>
      <c r="BTP56" s="50"/>
      <c r="BTQ56" s="50"/>
      <c r="BTR56" s="50"/>
      <c r="BTS56" s="50"/>
      <c r="BTT56" s="50"/>
      <c r="BTU56" s="50"/>
      <c r="BTV56" s="50"/>
      <c r="BTW56" s="50"/>
      <c r="BTX56" s="50"/>
      <c r="BTY56" s="50"/>
      <c r="BTZ56" s="50"/>
      <c r="BUA56" s="50"/>
      <c r="BUB56" s="50"/>
      <c r="BUC56" s="50"/>
      <c r="BUD56" s="50"/>
      <c r="BUE56" s="50"/>
      <c r="BUF56" s="50"/>
      <c r="BUG56" s="50"/>
      <c r="BUH56" s="50"/>
      <c r="BUI56" s="50"/>
      <c r="BUJ56" s="50"/>
      <c r="BUK56" s="50"/>
      <c r="BUL56" s="50"/>
      <c r="BUM56" s="50"/>
      <c r="BUN56" s="50"/>
      <c r="BUO56" s="50"/>
      <c r="BUP56" s="50"/>
      <c r="BUQ56" s="50"/>
      <c r="BUR56" s="50"/>
      <c r="BUS56" s="50"/>
      <c r="BUT56" s="50"/>
      <c r="BUU56" s="50"/>
      <c r="BUV56" s="50"/>
      <c r="BUW56" s="50"/>
      <c r="BUX56" s="50"/>
      <c r="BUY56" s="50"/>
      <c r="BUZ56" s="50"/>
      <c r="BVA56" s="50"/>
      <c r="BVB56" s="50"/>
      <c r="BVC56" s="50"/>
      <c r="BVD56" s="50"/>
      <c r="BVE56" s="50"/>
      <c r="BVF56" s="50"/>
      <c r="BVG56" s="50"/>
      <c r="BVH56" s="50"/>
      <c r="BVI56" s="50"/>
      <c r="BVJ56" s="50"/>
      <c r="BVK56" s="50"/>
      <c r="BVL56" s="50"/>
      <c r="BVM56" s="50"/>
      <c r="BVN56" s="50"/>
      <c r="BVO56" s="50"/>
      <c r="BVP56" s="50"/>
      <c r="BVQ56" s="50"/>
      <c r="BVR56" s="50"/>
      <c r="BVS56" s="50"/>
      <c r="BVT56" s="50"/>
      <c r="BVU56" s="50"/>
      <c r="BVV56" s="50"/>
      <c r="BVW56" s="50"/>
      <c r="BVX56" s="50"/>
      <c r="BVY56" s="50"/>
      <c r="BVZ56" s="50"/>
      <c r="BWA56" s="50"/>
      <c r="BWB56" s="50"/>
      <c r="BWC56" s="50"/>
      <c r="BWD56" s="50"/>
      <c r="BWE56" s="50"/>
      <c r="BWF56" s="50"/>
      <c r="BWG56" s="50"/>
      <c r="BWH56" s="50"/>
      <c r="BWI56" s="50"/>
      <c r="BWJ56" s="50"/>
      <c r="BWK56" s="50"/>
      <c r="BWL56" s="50"/>
      <c r="BWM56" s="50"/>
      <c r="BWN56" s="50"/>
      <c r="BWO56" s="50"/>
      <c r="BWP56" s="50"/>
      <c r="BWQ56" s="50"/>
      <c r="BWR56" s="50"/>
      <c r="BWS56" s="50"/>
      <c r="BWT56" s="50"/>
      <c r="BWU56" s="50"/>
      <c r="BWV56" s="50"/>
      <c r="BWW56" s="50"/>
      <c r="BWX56" s="50"/>
      <c r="BWY56" s="50"/>
      <c r="BWZ56" s="50"/>
      <c r="BXA56" s="50"/>
      <c r="BXB56" s="50"/>
      <c r="BXC56" s="50"/>
      <c r="BXD56" s="50"/>
      <c r="BXE56" s="50"/>
      <c r="BXF56" s="50"/>
      <c r="BXG56" s="50"/>
      <c r="BXH56" s="50"/>
      <c r="BXI56" s="50"/>
      <c r="BXJ56" s="50"/>
      <c r="BXK56" s="50"/>
      <c r="BXL56" s="50"/>
      <c r="BXM56" s="50"/>
      <c r="BXN56" s="50"/>
      <c r="BXO56" s="50"/>
      <c r="BXP56" s="50"/>
      <c r="BXQ56" s="50"/>
      <c r="BXR56" s="50"/>
      <c r="BXS56" s="50"/>
      <c r="BXT56" s="50"/>
      <c r="BXU56" s="50"/>
      <c r="BXV56" s="50"/>
      <c r="BXW56" s="50"/>
      <c r="BXX56" s="50"/>
      <c r="BXY56" s="50"/>
      <c r="BXZ56" s="50"/>
      <c r="BYA56" s="50"/>
      <c r="BYB56" s="50"/>
      <c r="BYC56" s="50"/>
      <c r="BYD56" s="50"/>
      <c r="BYE56" s="50"/>
      <c r="BYF56" s="50"/>
      <c r="BYG56" s="50"/>
      <c r="BYH56" s="50"/>
      <c r="BYI56" s="50"/>
      <c r="BYJ56" s="50"/>
      <c r="BYK56" s="50"/>
      <c r="BYL56" s="50"/>
      <c r="BYM56" s="50"/>
      <c r="BYN56" s="50"/>
      <c r="BYO56" s="50"/>
      <c r="BYP56" s="50"/>
      <c r="BYQ56" s="50"/>
      <c r="BYR56" s="50"/>
      <c r="BYS56" s="50"/>
      <c r="BYT56" s="50"/>
      <c r="BYU56" s="50"/>
      <c r="BYV56" s="50"/>
      <c r="BYW56" s="50"/>
      <c r="BYX56" s="50"/>
      <c r="BYY56" s="50"/>
      <c r="BYZ56" s="50"/>
      <c r="BZA56" s="50"/>
      <c r="BZB56" s="50"/>
      <c r="BZC56" s="50"/>
      <c r="BZD56" s="50"/>
      <c r="BZE56" s="50"/>
      <c r="BZF56" s="50"/>
      <c r="BZG56" s="50"/>
      <c r="BZH56" s="50"/>
      <c r="BZI56" s="50"/>
      <c r="BZJ56" s="50"/>
      <c r="BZK56" s="50"/>
      <c r="BZL56" s="50"/>
      <c r="BZM56" s="50"/>
      <c r="BZN56" s="50"/>
      <c r="BZO56" s="50"/>
      <c r="BZP56" s="50"/>
      <c r="BZQ56" s="50"/>
      <c r="BZR56" s="50"/>
      <c r="BZS56" s="50"/>
      <c r="BZT56" s="50"/>
      <c r="BZU56" s="50"/>
      <c r="BZV56" s="50"/>
      <c r="BZW56" s="50"/>
      <c r="BZX56" s="50"/>
      <c r="BZY56" s="50"/>
      <c r="BZZ56" s="50"/>
      <c r="CAA56" s="50"/>
      <c r="CAB56" s="50"/>
      <c r="CAC56" s="50"/>
      <c r="CAD56" s="50"/>
      <c r="CAE56" s="50"/>
      <c r="CAF56" s="50"/>
      <c r="CAG56" s="50"/>
      <c r="CAH56" s="50"/>
      <c r="CAI56" s="50"/>
      <c r="CAJ56" s="50"/>
      <c r="CAK56" s="50"/>
      <c r="CAL56" s="50"/>
      <c r="CAM56" s="50"/>
      <c r="CAN56" s="50"/>
      <c r="CAO56" s="50"/>
      <c r="CAP56" s="50"/>
      <c r="CAQ56" s="50"/>
      <c r="CAR56" s="50"/>
      <c r="CAS56" s="50"/>
      <c r="CAT56" s="50"/>
      <c r="CAU56" s="50"/>
      <c r="CAV56" s="50"/>
      <c r="CAW56" s="50"/>
      <c r="CAX56" s="50"/>
      <c r="CAY56" s="50"/>
      <c r="CAZ56" s="50"/>
      <c r="CBA56" s="50"/>
      <c r="CBB56" s="50"/>
      <c r="CBC56" s="50"/>
      <c r="CBD56" s="50"/>
      <c r="CBE56" s="50"/>
      <c r="CBF56" s="50"/>
      <c r="CBG56" s="50"/>
      <c r="CBH56" s="50"/>
      <c r="CBI56" s="50"/>
      <c r="CBJ56" s="50"/>
      <c r="CBK56" s="50"/>
      <c r="CBL56" s="50"/>
      <c r="CBM56" s="50"/>
      <c r="CBN56" s="50"/>
      <c r="CBO56" s="50"/>
      <c r="CBP56" s="50"/>
      <c r="CBQ56" s="50"/>
      <c r="CBR56" s="50"/>
      <c r="CBS56" s="50"/>
      <c r="CBT56" s="50"/>
      <c r="CBU56" s="50"/>
      <c r="CBV56" s="50"/>
      <c r="CBW56" s="50"/>
      <c r="CBX56" s="50"/>
      <c r="CBY56" s="50"/>
      <c r="CBZ56" s="50"/>
      <c r="CCA56" s="50"/>
      <c r="CCB56" s="50"/>
      <c r="CCC56" s="50"/>
      <c r="CCD56" s="50"/>
      <c r="CCE56" s="50"/>
      <c r="CCF56" s="50"/>
      <c r="CCG56" s="50"/>
      <c r="CCH56" s="50"/>
      <c r="CCI56" s="50"/>
      <c r="CCJ56" s="50"/>
      <c r="CCK56" s="50"/>
      <c r="CCL56" s="50"/>
      <c r="CCM56" s="50"/>
      <c r="CCN56" s="50"/>
      <c r="CCO56" s="50"/>
      <c r="CCP56" s="50"/>
      <c r="CCQ56" s="50"/>
      <c r="CCR56" s="50"/>
      <c r="CCS56" s="50"/>
      <c r="CCT56" s="50"/>
      <c r="CCU56" s="50"/>
      <c r="CCV56" s="50"/>
      <c r="CCW56" s="50"/>
      <c r="CCX56" s="50"/>
      <c r="CCY56" s="50"/>
      <c r="CCZ56" s="50"/>
      <c r="CDA56" s="50"/>
      <c r="CDB56" s="50"/>
      <c r="CDC56" s="50"/>
      <c r="CDD56" s="50"/>
      <c r="CDE56" s="50"/>
      <c r="CDF56" s="50"/>
      <c r="CDG56" s="50"/>
      <c r="CDH56" s="50"/>
      <c r="CDI56" s="50"/>
      <c r="CDJ56" s="50"/>
      <c r="CDK56" s="50"/>
      <c r="CDL56" s="50"/>
      <c r="CDM56" s="50"/>
      <c r="CDN56" s="50"/>
      <c r="CDO56" s="50"/>
      <c r="CDP56" s="50"/>
      <c r="CDQ56" s="50"/>
      <c r="CDR56" s="50"/>
      <c r="CDS56" s="50"/>
      <c r="CDT56" s="50"/>
      <c r="CDU56" s="50"/>
      <c r="CDV56" s="50"/>
      <c r="CDW56" s="50"/>
      <c r="CDX56" s="50"/>
      <c r="CDY56" s="50"/>
      <c r="CDZ56" s="50"/>
      <c r="CEA56" s="50"/>
      <c r="CEB56" s="50"/>
      <c r="CEC56" s="50"/>
      <c r="CED56" s="50"/>
      <c r="CEE56" s="50"/>
      <c r="CEF56" s="50"/>
      <c r="CEG56" s="50"/>
      <c r="CEH56" s="50"/>
      <c r="CEI56" s="50"/>
      <c r="CEJ56" s="50"/>
      <c r="CEK56" s="50"/>
      <c r="CEL56" s="50"/>
      <c r="CEM56" s="50"/>
      <c r="CEN56" s="50"/>
      <c r="CEO56" s="50"/>
      <c r="CEP56" s="50"/>
      <c r="CEQ56" s="50"/>
      <c r="CER56" s="50"/>
      <c r="CES56" s="50"/>
      <c r="CET56" s="50"/>
      <c r="CEU56" s="50"/>
      <c r="CEV56" s="50"/>
      <c r="CEW56" s="50"/>
      <c r="CEX56" s="50"/>
      <c r="CEY56" s="50"/>
      <c r="CEZ56" s="50"/>
      <c r="CFA56" s="50"/>
      <c r="CFB56" s="50"/>
      <c r="CFC56" s="50"/>
      <c r="CFD56" s="50"/>
      <c r="CFE56" s="50"/>
      <c r="CFF56" s="50"/>
      <c r="CFG56" s="50"/>
      <c r="CFH56" s="50"/>
      <c r="CFI56" s="50"/>
      <c r="CFJ56" s="50"/>
      <c r="CFK56" s="50"/>
      <c r="CFL56" s="50"/>
      <c r="CFM56" s="50"/>
      <c r="CFN56" s="50"/>
      <c r="CFO56" s="50"/>
      <c r="CFP56" s="50"/>
      <c r="CFQ56" s="50"/>
      <c r="CFR56" s="50"/>
      <c r="CFS56" s="50"/>
      <c r="CFT56" s="50"/>
      <c r="CFU56" s="50"/>
      <c r="CFV56" s="50"/>
      <c r="CFW56" s="50"/>
      <c r="CFX56" s="50"/>
      <c r="CFY56" s="50"/>
      <c r="CFZ56" s="50"/>
      <c r="CGA56" s="50"/>
      <c r="CGB56" s="50"/>
      <c r="CGC56" s="50"/>
      <c r="CGD56" s="50"/>
      <c r="CGE56" s="50"/>
      <c r="CGF56" s="50"/>
      <c r="CGG56" s="50"/>
      <c r="CGH56" s="50"/>
      <c r="CGI56" s="50"/>
      <c r="CGJ56" s="50"/>
      <c r="CGK56" s="50"/>
      <c r="CGL56" s="50"/>
      <c r="CGM56" s="50"/>
      <c r="CGN56" s="50"/>
      <c r="CGO56" s="50"/>
      <c r="CGP56" s="50"/>
      <c r="CGQ56" s="50"/>
      <c r="CGR56" s="50"/>
      <c r="CGS56" s="50"/>
      <c r="CGT56" s="50"/>
      <c r="CGU56" s="50"/>
      <c r="CGV56" s="50"/>
      <c r="CGW56" s="50"/>
      <c r="CGX56" s="50"/>
      <c r="CGY56" s="50"/>
      <c r="CGZ56" s="50"/>
      <c r="CHA56" s="50"/>
      <c r="CHB56" s="50"/>
      <c r="CHC56" s="50"/>
      <c r="CHD56" s="50"/>
      <c r="CHE56" s="50"/>
      <c r="CHF56" s="50"/>
      <c r="CHG56" s="50"/>
      <c r="CHH56" s="50"/>
      <c r="CHI56" s="50"/>
      <c r="CHJ56" s="50"/>
      <c r="CHK56" s="50"/>
      <c r="CHL56" s="50"/>
      <c r="CHM56" s="50"/>
      <c r="CHN56" s="50"/>
      <c r="CHO56" s="50"/>
      <c r="CHP56" s="50"/>
      <c r="CHQ56" s="50"/>
      <c r="CHR56" s="50"/>
      <c r="CHS56" s="50"/>
      <c r="CHT56" s="50"/>
      <c r="CHU56" s="50"/>
      <c r="CHV56" s="50"/>
      <c r="CHW56" s="50"/>
      <c r="CHX56" s="50"/>
      <c r="CHY56" s="50"/>
      <c r="CHZ56" s="50"/>
      <c r="CIA56" s="50"/>
      <c r="CIB56" s="50"/>
      <c r="CIC56" s="50"/>
      <c r="CID56" s="50"/>
      <c r="CIE56" s="50"/>
      <c r="CIF56" s="50"/>
      <c r="CIG56" s="50"/>
      <c r="CIH56" s="50"/>
      <c r="CII56" s="50"/>
      <c r="CIJ56" s="50"/>
      <c r="CIK56" s="50"/>
      <c r="CIL56" s="50"/>
      <c r="CIM56" s="50"/>
      <c r="CIN56" s="50"/>
      <c r="CIO56" s="50"/>
      <c r="CIP56" s="50"/>
      <c r="CIQ56" s="50"/>
      <c r="CIR56" s="50"/>
      <c r="CIS56" s="50"/>
      <c r="CIT56" s="50"/>
      <c r="CIU56" s="50"/>
      <c r="CIV56" s="50"/>
      <c r="CIW56" s="50"/>
      <c r="CIX56" s="50"/>
      <c r="CIY56" s="50"/>
      <c r="CIZ56" s="50"/>
      <c r="CJA56" s="50"/>
      <c r="CJB56" s="50"/>
      <c r="CJC56" s="50"/>
      <c r="CJD56" s="50"/>
      <c r="CJE56" s="50"/>
      <c r="CJF56" s="50"/>
      <c r="CJG56" s="50"/>
      <c r="CJH56" s="50"/>
      <c r="CJI56" s="50"/>
      <c r="CJJ56" s="50"/>
      <c r="CJK56" s="50"/>
      <c r="CJL56" s="50"/>
      <c r="CJM56" s="50"/>
      <c r="CJN56" s="50"/>
      <c r="CJO56" s="50"/>
      <c r="CJP56" s="50"/>
      <c r="CJQ56" s="50"/>
      <c r="CJR56" s="50"/>
      <c r="CJS56" s="50"/>
      <c r="CJT56" s="50"/>
      <c r="CJU56" s="50"/>
      <c r="CJV56" s="50"/>
      <c r="CJW56" s="50"/>
      <c r="CJX56" s="50"/>
      <c r="CJY56" s="50"/>
      <c r="CJZ56" s="50"/>
      <c r="CKA56" s="50"/>
      <c r="CKB56" s="50"/>
      <c r="CKC56" s="50"/>
      <c r="CKD56" s="50"/>
      <c r="CKE56" s="50"/>
      <c r="CKF56" s="50"/>
      <c r="CKG56" s="50"/>
      <c r="CKH56" s="50"/>
      <c r="CKI56" s="50"/>
      <c r="CKJ56" s="50"/>
      <c r="CKK56" s="50"/>
      <c r="CKL56" s="50"/>
      <c r="CKM56" s="50"/>
      <c r="CKN56" s="50"/>
      <c r="CKO56" s="50"/>
      <c r="CKP56" s="50"/>
      <c r="CKQ56" s="50"/>
      <c r="CKR56" s="50"/>
      <c r="CKS56" s="50"/>
      <c r="CKT56" s="50"/>
      <c r="CKU56" s="50"/>
      <c r="CKV56" s="50"/>
      <c r="CKW56" s="50"/>
      <c r="CKX56" s="50"/>
      <c r="CKY56" s="50"/>
      <c r="CKZ56" s="50"/>
      <c r="CLA56" s="50"/>
      <c r="CLB56" s="50"/>
      <c r="CLC56" s="50"/>
      <c r="CLD56" s="50"/>
      <c r="CLE56" s="50"/>
      <c r="CLF56" s="50"/>
      <c r="CLG56" s="50"/>
      <c r="CLH56" s="50"/>
      <c r="CLI56" s="50"/>
      <c r="CLJ56" s="50"/>
      <c r="CLK56" s="50"/>
      <c r="CLL56" s="50"/>
      <c r="CLM56" s="50"/>
      <c r="CLN56" s="50"/>
      <c r="CLO56" s="50"/>
      <c r="CLP56" s="50"/>
      <c r="CLQ56" s="50"/>
      <c r="CLR56" s="50"/>
      <c r="CLS56" s="50"/>
      <c r="CLT56" s="50"/>
      <c r="CLU56" s="50"/>
      <c r="CLV56" s="50"/>
      <c r="CLW56" s="50"/>
      <c r="CLX56" s="50"/>
      <c r="CLY56" s="50"/>
      <c r="CLZ56" s="50"/>
      <c r="CMA56" s="50"/>
      <c r="CMB56" s="50"/>
      <c r="CMC56" s="50"/>
      <c r="CMD56" s="50"/>
      <c r="CME56" s="50"/>
      <c r="CMF56" s="50"/>
      <c r="CMG56" s="50"/>
      <c r="CMH56" s="50"/>
      <c r="CMI56" s="50"/>
      <c r="CMJ56" s="50"/>
      <c r="CMK56" s="50"/>
      <c r="CML56" s="50"/>
      <c r="CMM56" s="50"/>
      <c r="CMN56" s="50"/>
      <c r="CMO56" s="50"/>
      <c r="CMP56" s="50"/>
      <c r="CMQ56" s="50"/>
      <c r="CMR56" s="50"/>
      <c r="CMS56" s="50"/>
      <c r="CMT56" s="50"/>
      <c r="CMU56" s="50"/>
      <c r="CMV56" s="50"/>
      <c r="CMW56" s="50"/>
      <c r="CMX56" s="50"/>
      <c r="CMY56" s="50"/>
      <c r="CMZ56" s="50"/>
      <c r="CNA56" s="50"/>
      <c r="CNB56" s="50"/>
      <c r="CNC56" s="50"/>
      <c r="CND56" s="50"/>
      <c r="CNE56" s="50"/>
      <c r="CNF56" s="50"/>
      <c r="CNG56" s="50"/>
      <c r="CNH56" s="50"/>
      <c r="CNI56" s="50"/>
      <c r="CNJ56" s="50"/>
      <c r="CNK56" s="50"/>
      <c r="CNL56" s="50"/>
      <c r="CNM56" s="50"/>
      <c r="CNN56" s="50"/>
      <c r="CNO56" s="50"/>
      <c r="CNP56" s="50"/>
      <c r="CNQ56" s="50"/>
      <c r="CNR56" s="50"/>
      <c r="CNS56" s="50"/>
      <c r="CNT56" s="50"/>
      <c r="CNU56" s="50"/>
      <c r="CNV56" s="50"/>
      <c r="CNW56" s="50"/>
      <c r="CNX56" s="50"/>
      <c r="CNY56" s="50"/>
      <c r="CNZ56" s="50"/>
      <c r="COA56" s="50"/>
      <c r="COB56" s="50"/>
      <c r="COC56" s="50"/>
      <c r="COD56" s="50"/>
      <c r="COE56" s="50"/>
      <c r="COF56" s="50"/>
      <c r="COG56" s="50"/>
      <c r="COH56" s="50"/>
      <c r="COI56" s="50"/>
      <c r="COJ56" s="50"/>
      <c r="COK56" s="50"/>
      <c r="COL56" s="50"/>
      <c r="COM56" s="50"/>
      <c r="CON56" s="50"/>
      <c r="COO56" s="50"/>
      <c r="COP56" s="50"/>
      <c r="COQ56" s="50"/>
      <c r="COR56" s="50"/>
      <c r="COS56" s="50"/>
      <c r="COT56" s="50"/>
      <c r="COU56" s="50"/>
      <c r="COV56" s="50"/>
      <c r="COW56" s="50"/>
      <c r="COX56" s="50"/>
      <c r="COY56" s="50"/>
      <c r="COZ56" s="50"/>
      <c r="CPA56" s="50"/>
      <c r="CPB56" s="50"/>
      <c r="CPC56" s="50"/>
      <c r="CPD56" s="50"/>
      <c r="CPE56" s="50"/>
      <c r="CPF56" s="50"/>
      <c r="CPG56" s="50"/>
      <c r="CPH56" s="50"/>
      <c r="CPI56" s="50"/>
      <c r="CPJ56" s="50"/>
      <c r="CPK56" s="50"/>
      <c r="CPL56" s="50"/>
      <c r="CPM56" s="50"/>
      <c r="CPN56" s="50"/>
      <c r="CPO56" s="50"/>
      <c r="CPP56" s="50"/>
      <c r="CPQ56" s="50"/>
      <c r="CPR56" s="50"/>
      <c r="CPS56" s="50"/>
      <c r="CPT56" s="50"/>
      <c r="CPU56" s="50"/>
      <c r="CPV56" s="50"/>
      <c r="CPW56" s="50"/>
      <c r="CPX56" s="50"/>
      <c r="CPY56" s="50"/>
      <c r="CPZ56" s="50"/>
      <c r="CQA56" s="50"/>
      <c r="CQB56" s="50"/>
      <c r="CQC56" s="50"/>
      <c r="CQD56" s="50"/>
      <c r="CQE56" s="50"/>
      <c r="CQF56" s="50"/>
      <c r="CQG56" s="50"/>
      <c r="CQH56" s="50"/>
      <c r="CQI56" s="50"/>
      <c r="CQJ56" s="50"/>
      <c r="CQK56" s="50"/>
      <c r="CQL56" s="50"/>
      <c r="CQM56" s="50"/>
      <c r="CQN56" s="50"/>
      <c r="CQO56" s="50"/>
      <c r="CQP56" s="50"/>
      <c r="CQQ56" s="50"/>
      <c r="CQR56" s="50"/>
      <c r="CQS56" s="50"/>
      <c r="CQT56" s="50"/>
      <c r="CQU56" s="50"/>
      <c r="CQV56" s="50"/>
      <c r="CQW56" s="50"/>
      <c r="CQX56" s="50"/>
      <c r="CQY56" s="50"/>
      <c r="CQZ56" s="50"/>
      <c r="CRA56" s="50"/>
      <c r="CRB56" s="50"/>
      <c r="CRC56" s="50"/>
      <c r="CRD56" s="50"/>
      <c r="CRE56" s="50"/>
      <c r="CRF56" s="50"/>
      <c r="CRG56" s="50"/>
      <c r="CRH56" s="50"/>
      <c r="CRI56" s="50"/>
      <c r="CRJ56" s="50"/>
      <c r="CRK56" s="50"/>
      <c r="CRL56" s="50"/>
      <c r="CRM56" s="50"/>
      <c r="CRN56" s="50"/>
      <c r="CRO56" s="50"/>
      <c r="CRP56" s="50"/>
      <c r="CRQ56" s="50"/>
      <c r="CRR56" s="50"/>
      <c r="CRS56" s="50"/>
      <c r="CRT56" s="50"/>
      <c r="CRU56" s="50"/>
      <c r="CRV56" s="50"/>
      <c r="CRW56" s="50"/>
      <c r="CRX56" s="50"/>
      <c r="CRY56" s="50"/>
      <c r="CRZ56" s="50"/>
      <c r="CSA56" s="50"/>
      <c r="CSB56" s="50"/>
      <c r="CSC56" s="50"/>
      <c r="CSD56" s="50"/>
      <c r="CSE56" s="50"/>
      <c r="CSF56" s="50"/>
      <c r="CSG56" s="50"/>
      <c r="CSH56" s="50"/>
      <c r="CSI56" s="50"/>
      <c r="CSJ56" s="50"/>
      <c r="CSK56" s="50"/>
      <c r="CSL56" s="50"/>
      <c r="CSM56" s="50"/>
      <c r="CSN56" s="50"/>
      <c r="CSO56" s="50"/>
      <c r="CSP56" s="50"/>
      <c r="CSQ56" s="50"/>
      <c r="CSR56" s="50"/>
      <c r="CSS56" s="50"/>
      <c r="CST56" s="50"/>
      <c r="CSU56" s="50"/>
      <c r="CSV56" s="50"/>
      <c r="CSW56" s="50"/>
      <c r="CSX56" s="50"/>
      <c r="CSY56" s="50"/>
      <c r="CSZ56" s="50"/>
      <c r="CTA56" s="50"/>
      <c r="CTB56" s="50"/>
      <c r="CTC56" s="50"/>
      <c r="CTD56" s="50"/>
      <c r="CTE56" s="50"/>
      <c r="CTF56" s="50"/>
      <c r="CTG56" s="50"/>
      <c r="CTH56" s="50"/>
      <c r="CTI56" s="50"/>
      <c r="CTJ56" s="50"/>
      <c r="CTK56" s="50"/>
      <c r="CTL56" s="50"/>
      <c r="CTM56" s="50"/>
      <c r="CTN56" s="50"/>
      <c r="CTO56" s="50"/>
      <c r="CTP56" s="50"/>
      <c r="CTQ56" s="50"/>
      <c r="CTR56" s="50"/>
      <c r="CTS56" s="50"/>
      <c r="CTT56" s="50"/>
      <c r="CTU56" s="50"/>
      <c r="CTV56" s="50"/>
      <c r="CTW56" s="50"/>
      <c r="CTX56" s="50"/>
      <c r="CTY56" s="50"/>
      <c r="CTZ56" s="50"/>
      <c r="CUA56" s="50"/>
      <c r="CUB56" s="50"/>
      <c r="CUC56" s="50"/>
      <c r="CUD56" s="50"/>
      <c r="CUE56" s="50"/>
      <c r="CUF56" s="50"/>
      <c r="CUG56" s="50"/>
      <c r="CUH56" s="50"/>
      <c r="CUI56" s="50"/>
      <c r="CUJ56" s="50"/>
      <c r="CUK56" s="50"/>
      <c r="CUL56" s="50"/>
      <c r="CUM56" s="50"/>
      <c r="CUN56" s="50"/>
      <c r="CUO56" s="50"/>
      <c r="CUP56" s="50"/>
      <c r="CUQ56" s="50"/>
      <c r="CUR56" s="50"/>
      <c r="CUS56" s="50"/>
      <c r="CUT56" s="50"/>
      <c r="CUU56" s="50"/>
      <c r="CUV56" s="50"/>
      <c r="CUW56" s="50"/>
      <c r="CUX56" s="50"/>
      <c r="CUY56" s="50"/>
      <c r="CUZ56" s="50"/>
      <c r="CVA56" s="50"/>
      <c r="CVB56" s="50"/>
      <c r="CVC56" s="50"/>
      <c r="CVD56" s="50"/>
      <c r="CVE56" s="50"/>
      <c r="CVF56" s="50"/>
      <c r="CVG56" s="50"/>
      <c r="CVH56" s="50"/>
      <c r="CVI56" s="50"/>
      <c r="CVJ56" s="50"/>
      <c r="CVK56" s="50"/>
      <c r="CVL56" s="50"/>
      <c r="CVM56" s="50"/>
      <c r="CVN56" s="50"/>
      <c r="CVO56" s="50"/>
      <c r="CVP56" s="50"/>
      <c r="CVQ56" s="50"/>
      <c r="CVR56" s="50"/>
      <c r="CVS56" s="50"/>
      <c r="CVT56" s="50"/>
      <c r="CVU56" s="50"/>
      <c r="CVV56" s="50"/>
      <c r="CVW56" s="50"/>
      <c r="CVX56" s="50"/>
      <c r="CVY56" s="50"/>
      <c r="CVZ56" s="50"/>
      <c r="CWA56" s="50"/>
      <c r="CWB56" s="50"/>
      <c r="CWC56" s="50"/>
      <c r="CWD56" s="50"/>
      <c r="CWE56" s="50"/>
      <c r="CWF56" s="50"/>
      <c r="CWG56" s="50"/>
      <c r="CWH56" s="50"/>
      <c r="CWI56" s="50"/>
      <c r="CWJ56" s="50"/>
      <c r="CWK56" s="50"/>
      <c r="CWL56" s="50"/>
      <c r="CWM56" s="50"/>
      <c r="CWN56" s="50"/>
      <c r="CWO56" s="50"/>
      <c r="CWP56" s="50"/>
      <c r="CWQ56" s="50"/>
      <c r="CWR56" s="50"/>
      <c r="CWS56" s="50"/>
      <c r="CWT56" s="50"/>
      <c r="CWU56" s="50"/>
      <c r="CWV56" s="50"/>
      <c r="CWW56" s="50"/>
      <c r="CWX56" s="50"/>
      <c r="CWY56" s="50"/>
      <c r="CWZ56" s="50"/>
      <c r="CXA56" s="50"/>
      <c r="CXB56" s="50"/>
      <c r="CXC56" s="50"/>
      <c r="CXD56" s="50"/>
      <c r="CXE56" s="50"/>
      <c r="CXF56" s="50"/>
      <c r="CXG56" s="50"/>
      <c r="CXH56" s="50"/>
      <c r="CXI56" s="50"/>
      <c r="CXJ56" s="50"/>
      <c r="CXK56" s="50"/>
      <c r="CXL56" s="50"/>
      <c r="CXM56" s="50"/>
      <c r="CXN56" s="50"/>
      <c r="CXO56" s="50"/>
      <c r="CXP56" s="50"/>
      <c r="CXQ56" s="50"/>
      <c r="CXR56" s="50"/>
      <c r="CXS56" s="50"/>
      <c r="CXT56" s="50"/>
      <c r="CXU56" s="50"/>
      <c r="CXV56" s="50"/>
      <c r="CXW56" s="50"/>
      <c r="CXX56" s="50"/>
      <c r="CXY56" s="50"/>
      <c r="CXZ56" s="50"/>
      <c r="CYA56" s="50"/>
      <c r="CYB56" s="50"/>
      <c r="CYC56" s="50"/>
      <c r="CYD56" s="50"/>
      <c r="CYE56" s="50"/>
      <c r="CYF56" s="50"/>
      <c r="CYG56" s="50"/>
      <c r="CYH56" s="50"/>
      <c r="CYI56" s="50"/>
      <c r="CYJ56" s="50"/>
      <c r="CYK56" s="50"/>
      <c r="CYL56" s="50"/>
      <c r="CYM56" s="50"/>
      <c r="CYN56" s="50"/>
      <c r="CYO56" s="50"/>
      <c r="CYP56" s="50"/>
      <c r="CYQ56" s="50"/>
      <c r="CYR56" s="50"/>
      <c r="CYS56" s="50"/>
      <c r="CYT56" s="50"/>
      <c r="CYU56" s="50"/>
      <c r="CYV56" s="50"/>
      <c r="CYW56" s="50"/>
      <c r="CYX56" s="50"/>
      <c r="CYY56" s="50"/>
      <c r="CYZ56" s="50"/>
      <c r="CZA56" s="50"/>
      <c r="CZB56" s="50"/>
      <c r="CZC56" s="50"/>
      <c r="CZD56" s="50"/>
      <c r="CZE56" s="50"/>
      <c r="CZF56" s="50"/>
      <c r="CZG56" s="50"/>
      <c r="CZH56" s="50"/>
      <c r="CZI56" s="50"/>
      <c r="CZJ56" s="50"/>
      <c r="CZK56" s="50"/>
      <c r="CZL56" s="50"/>
      <c r="CZM56" s="50"/>
      <c r="CZN56" s="50"/>
      <c r="CZO56" s="50"/>
      <c r="CZP56" s="50"/>
      <c r="CZQ56" s="50"/>
      <c r="CZR56" s="50"/>
      <c r="CZS56" s="50"/>
      <c r="CZT56" s="50"/>
      <c r="CZU56" s="50"/>
      <c r="CZV56" s="50"/>
      <c r="CZW56" s="50"/>
      <c r="CZX56" s="50"/>
      <c r="CZY56" s="50"/>
      <c r="CZZ56" s="50"/>
      <c r="DAA56" s="50"/>
      <c r="DAB56" s="50"/>
      <c r="DAC56" s="50"/>
      <c r="DAD56" s="50"/>
      <c r="DAE56" s="50"/>
      <c r="DAF56" s="50"/>
      <c r="DAG56" s="50"/>
      <c r="DAH56" s="50"/>
      <c r="DAI56" s="50"/>
      <c r="DAJ56" s="50"/>
      <c r="DAK56" s="50"/>
      <c r="DAL56" s="50"/>
      <c r="DAM56" s="50"/>
      <c r="DAN56" s="50"/>
      <c r="DAO56" s="50"/>
      <c r="DAP56" s="50"/>
      <c r="DAQ56" s="50"/>
      <c r="DAR56" s="50"/>
      <c r="DAS56" s="50"/>
      <c r="DAT56" s="50"/>
      <c r="DAU56" s="50"/>
      <c r="DAV56" s="50"/>
      <c r="DAW56" s="50"/>
      <c r="DAX56" s="50"/>
      <c r="DAY56" s="50"/>
      <c r="DAZ56" s="50"/>
      <c r="DBA56" s="50"/>
      <c r="DBB56" s="50"/>
      <c r="DBC56" s="50"/>
      <c r="DBD56" s="50"/>
      <c r="DBE56" s="50"/>
      <c r="DBF56" s="50"/>
      <c r="DBG56" s="50"/>
      <c r="DBH56" s="50"/>
      <c r="DBI56" s="50"/>
      <c r="DBJ56" s="50"/>
      <c r="DBK56" s="50"/>
      <c r="DBL56" s="50"/>
      <c r="DBM56" s="50"/>
      <c r="DBN56" s="50"/>
      <c r="DBO56" s="50"/>
      <c r="DBP56" s="50"/>
      <c r="DBQ56" s="50"/>
      <c r="DBR56" s="50"/>
      <c r="DBS56" s="50"/>
      <c r="DBT56" s="50"/>
      <c r="DBU56" s="50"/>
      <c r="DBV56" s="50"/>
      <c r="DBW56" s="50"/>
      <c r="DBX56" s="50"/>
      <c r="DBY56" s="50"/>
      <c r="DBZ56" s="50"/>
      <c r="DCA56" s="50"/>
      <c r="DCB56" s="50"/>
      <c r="DCC56" s="50"/>
      <c r="DCD56" s="50"/>
      <c r="DCE56" s="50"/>
      <c r="DCF56" s="50"/>
      <c r="DCG56" s="50"/>
      <c r="DCH56" s="50"/>
      <c r="DCI56" s="50"/>
      <c r="DCJ56" s="50"/>
      <c r="DCK56" s="50"/>
      <c r="DCL56" s="50"/>
      <c r="DCM56" s="50"/>
      <c r="DCN56" s="50"/>
      <c r="DCO56" s="50"/>
      <c r="DCP56" s="50"/>
      <c r="DCQ56" s="50"/>
      <c r="DCR56" s="50"/>
      <c r="DCS56" s="50"/>
      <c r="DCT56" s="50"/>
      <c r="DCU56" s="50"/>
      <c r="DCV56" s="50"/>
      <c r="DCW56" s="50"/>
      <c r="DCX56" s="50"/>
      <c r="DCY56" s="50"/>
      <c r="DCZ56" s="50"/>
      <c r="DDA56" s="50"/>
      <c r="DDB56" s="50"/>
      <c r="DDC56" s="50"/>
      <c r="DDD56" s="50"/>
      <c r="DDE56" s="50"/>
      <c r="DDF56" s="50"/>
      <c r="DDG56" s="50"/>
      <c r="DDH56" s="50"/>
      <c r="DDI56" s="50"/>
      <c r="DDJ56" s="50"/>
      <c r="DDK56" s="50"/>
      <c r="DDL56" s="50"/>
      <c r="DDM56" s="50"/>
      <c r="DDN56" s="50"/>
      <c r="DDO56" s="50"/>
      <c r="DDP56" s="50"/>
      <c r="DDQ56" s="50"/>
      <c r="DDR56" s="50"/>
      <c r="DDS56" s="50"/>
      <c r="DDT56" s="50"/>
      <c r="DDU56" s="50"/>
      <c r="DDV56" s="50"/>
      <c r="DDW56" s="50"/>
      <c r="DDX56" s="50"/>
      <c r="DDY56" s="50"/>
      <c r="DDZ56" s="50"/>
      <c r="DEA56" s="50"/>
      <c r="DEB56" s="50"/>
      <c r="DEC56" s="50"/>
      <c r="DED56" s="50"/>
      <c r="DEE56" s="50"/>
      <c r="DEF56" s="50"/>
      <c r="DEG56" s="50"/>
      <c r="DEH56" s="50"/>
      <c r="DEI56" s="50"/>
      <c r="DEJ56" s="50"/>
      <c r="DEK56" s="50"/>
      <c r="DEL56" s="50"/>
      <c r="DEM56" s="50"/>
      <c r="DEN56" s="50"/>
      <c r="DEO56" s="50"/>
      <c r="DEP56" s="50"/>
      <c r="DEQ56" s="50"/>
      <c r="DER56" s="50"/>
      <c r="DES56" s="50"/>
      <c r="DET56" s="50"/>
      <c r="DEU56" s="50"/>
      <c r="DEV56" s="50"/>
      <c r="DEW56" s="50"/>
      <c r="DEX56" s="50"/>
      <c r="DEY56" s="50"/>
      <c r="DEZ56" s="50"/>
      <c r="DFA56" s="50"/>
      <c r="DFB56" s="50"/>
      <c r="DFC56" s="50"/>
      <c r="DFD56" s="50"/>
      <c r="DFE56" s="50"/>
      <c r="DFF56" s="50"/>
      <c r="DFG56" s="50"/>
      <c r="DFH56" s="50"/>
      <c r="DFI56" s="50"/>
      <c r="DFJ56" s="50"/>
      <c r="DFK56" s="50"/>
      <c r="DFL56" s="50"/>
      <c r="DFM56" s="50"/>
      <c r="DFN56" s="50"/>
      <c r="DFO56" s="50"/>
      <c r="DFP56" s="50"/>
      <c r="DFQ56" s="50"/>
      <c r="DFR56" s="50"/>
      <c r="DFS56" s="50"/>
      <c r="DFT56" s="50"/>
      <c r="DFU56" s="50"/>
      <c r="DFV56" s="50"/>
      <c r="DFW56" s="50"/>
      <c r="DFX56" s="50"/>
      <c r="DFY56" s="50"/>
      <c r="DFZ56" s="50"/>
      <c r="DGA56" s="50"/>
      <c r="DGB56" s="50"/>
      <c r="DGC56" s="50"/>
      <c r="DGD56" s="50"/>
      <c r="DGE56" s="50"/>
      <c r="DGF56" s="50"/>
      <c r="DGG56" s="50"/>
      <c r="DGH56" s="50"/>
      <c r="DGI56" s="50"/>
      <c r="DGJ56" s="50"/>
      <c r="DGK56" s="50"/>
      <c r="DGL56" s="50"/>
      <c r="DGM56" s="50"/>
      <c r="DGN56" s="50"/>
      <c r="DGO56" s="50"/>
      <c r="DGP56" s="50"/>
      <c r="DGQ56" s="50"/>
      <c r="DGR56" s="50"/>
      <c r="DGS56" s="50"/>
      <c r="DGT56" s="50"/>
      <c r="DGU56" s="50"/>
      <c r="DGV56" s="50"/>
      <c r="DGW56" s="50"/>
      <c r="DGX56" s="50"/>
      <c r="DGY56" s="50"/>
      <c r="DGZ56" s="50"/>
      <c r="DHA56" s="50"/>
      <c r="DHB56" s="50"/>
      <c r="DHC56" s="50"/>
      <c r="DHD56" s="50"/>
      <c r="DHE56" s="50"/>
      <c r="DHF56" s="50"/>
      <c r="DHG56" s="50"/>
      <c r="DHH56" s="50"/>
      <c r="DHI56" s="50"/>
      <c r="DHJ56" s="50"/>
      <c r="DHK56" s="50"/>
      <c r="DHL56" s="50"/>
      <c r="DHM56" s="50"/>
      <c r="DHN56" s="50"/>
      <c r="DHO56" s="50"/>
      <c r="DHP56" s="50"/>
      <c r="DHQ56" s="50"/>
      <c r="DHR56" s="50"/>
      <c r="DHS56" s="50"/>
      <c r="DHT56" s="50"/>
      <c r="DHU56" s="50"/>
      <c r="DHV56" s="50"/>
      <c r="DHW56" s="50"/>
      <c r="DHX56" s="50"/>
      <c r="DHY56" s="50"/>
      <c r="DHZ56" s="50"/>
      <c r="DIA56" s="50"/>
      <c r="DIB56" s="50"/>
      <c r="DIC56" s="50"/>
      <c r="DID56" s="50"/>
      <c r="DIE56" s="50"/>
      <c r="DIF56" s="50"/>
      <c r="DIG56" s="50"/>
      <c r="DIH56" s="50"/>
      <c r="DII56" s="50"/>
      <c r="DIJ56" s="50"/>
      <c r="DIK56" s="50"/>
      <c r="DIL56" s="50"/>
      <c r="DIM56" s="50"/>
      <c r="DIN56" s="50"/>
      <c r="DIO56" s="50"/>
      <c r="DIP56" s="50"/>
      <c r="DIQ56" s="50"/>
      <c r="DIR56" s="50"/>
      <c r="DIS56" s="50"/>
      <c r="DIT56" s="50"/>
      <c r="DIU56" s="50"/>
      <c r="DIV56" s="50"/>
      <c r="DIW56" s="50"/>
      <c r="DIX56" s="50"/>
      <c r="DIY56" s="50"/>
      <c r="DIZ56" s="50"/>
      <c r="DJA56" s="50"/>
      <c r="DJB56" s="50"/>
      <c r="DJC56" s="50"/>
      <c r="DJD56" s="50"/>
      <c r="DJE56" s="50"/>
      <c r="DJF56" s="50"/>
      <c r="DJG56" s="50"/>
      <c r="DJH56" s="50"/>
      <c r="DJI56" s="50"/>
      <c r="DJJ56" s="50"/>
      <c r="DJK56" s="50"/>
      <c r="DJL56" s="50"/>
      <c r="DJM56" s="50"/>
      <c r="DJN56" s="50"/>
      <c r="DJO56" s="50"/>
      <c r="DJP56" s="50"/>
      <c r="DJQ56" s="50"/>
      <c r="DJR56" s="50"/>
      <c r="DJS56" s="50"/>
      <c r="DJT56" s="50"/>
      <c r="DJU56" s="50"/>
      <c r="DJV56" s="50"/>
      <c r="DJW56" s="50"/>
      <c r="DJX56" s="50"/>
      <c r="DJY56" s="50"/>
      <c r="DJZ56" s="50"/>
      <c r="DKA56" s="50"/>
      <c r="DKB56" s="50"/>
      <c r="DKC56" s="50"/>
      <c r="DKD56" s="50"/>
      <c r="DKE56" s="50"/>
      <c r="DKF56" s="50"/>
      <c r="DKG56" s="50"/>
      <c r="DKH56" s="50"/>
      <c r="DKI56" s="50"/>
      <c r="DKJ56" s="50"/>
      <c r="DKK56" s="50"/>
      <c r="DKL56" s="50"/>
      <c r="DKM56" s="50"/>
      <c r="DKN56" s="50"/>
      <c r="DKO56" s="50"/>
      <c r="DKP56" s="50"/>
      <c r="DKQ56" s="50"/>
      <c r="DKR56" s="50"/>
      <c r="DKS56" s="50"/>
      <c r="DKT56" s="50"/>
      <c r="DKU56" s="50"/>
      <c r="DKV56" s="50"/>
      <c r="DKW56" s="50"/>
      <c r="DKX56" s="50"/>
      <c r="DKY56" s="50"/>
      <c r="DKZ56" s="50"/>
      <c r="DLA56" s="50"/>
      <c r="DLB56" s="50"/>
      <c r="DLC56" s="50"/>
      <c r="DLD56" s="50"/>
      <c r="DLE56" s="50"/>
      <c r="DLF56" s="50"/>
      <c r="DLG56" s="50"/>
      <c r="DLH56" s="50"/>
      <c r="DLI56" s="50"/>
      <c r="DLJ56" s="50"/>
      <c r="DLK56" s="50"/>
      <c r="DLL56" s="50"/>
      <c r="DLM56" s="50"/>
      <c r="DLN56" s="50"/>
      <c r="DLO56" s="50"/>
      <c r="DLP56" s="50"/>
      <c r="DLQ56" s="50"/>
      <c r="DLR56" s="50"/>
      <c r="DLS56" s="50"/>
      <c r="DLT56" s="50"/>
      <c r="DLU56" s="50"/>
      <c r="DLV56" s="50"/>
      <c r="DLW56" s="50"/>
      <c r="DLX56" s="50"/>
      <c r="DLY56" s="50"/>
      <c r="DLZ56" s="50"/>
      <c r="DMA56" s="50"/>
      <c r="DMB56" s="50"/>
      <c r="DMC56" s="50"/>
      <c r="DMD56" s="50"/>
      <c r="DME56" s="50"/>
      <c r="DMF56" s="50"/>
      <c r="DMG56" s="50"/>
      <c r="DMH56" s="50"/>
      <c r="DMI56" s="50"/>
      <c r="DMJ56" s="50"/>
      <c r="DMK56" s="50"/>
      <c r="DML56" s="50"/>
      <c r="DMM56" s="50"/>
      <c r="DMN56" s="50"/>
      <c r="DMO56" s="50"/>
      <c r="DMP56" s="50"/>
      <c r="DMQ56" s="50"/>
      <c r="DMR56" s="50"/>
      <c r="DMS56" s="50"/>
      <c r="DMT56" s="50"/>
      <c r="DMU56" s="50"/>
      <c r="DMV56" s="50"/>
      <c r="DMW56" s="50"/>
      <c r="DMX56" s="50"/>
      <c r="DMY56" s="50"/>
      <c r="DMZ56" s="50"/>
      <c r="DNA56" s="50"/>
      <c r="DNB56" s="50"/>
      <c r="DNC56" s="50"/>
      <c r="DND56" s="50"/>
      <c r="DNE56" s="50"/>
      <c r="DNF56" s="50"/>
      <c r="DNG56" s="50"/>
      <c r="DNH56" s="50"/>
      <c r="DNI56" s="50"/>
      <c r="DNJ56" s="50"/>
      <c r="DNK56" s="50"/>
      <c r="DNL56" s="50"/>
      <c r="DNM56" s="50"/>
      <c r="DNN56" s="50"/>
      <c r="DNO56" s="50"/>
      <c r="DNP56" s="50"/>
      <c r="DNQ56" s="50"/>
      <c r="DNR56" s="50"/>
      <c r="DNS56" s="50"/>
      <c r="DNT56" s="50"/>
      <c r="DNU56" s="50"/>
      <c r="DNV56" s="50"/>
      <c r="DNW56" s="50"/>
      <c r="DNX56" s="50"/>
      <c r="DNY56" s="50"/>
      <c r="DNZ56" s="50"/>
      <c r="DOA56" s="50"/>
      <c r="DOB56" s="50"/>
      <c r="DOC56" s="50"/>
      <c r="DOD56" s="50"/>
      <c r="DOE56" s="50"/>
      <c r="DOF56" s="50"/>
      <c r="DOG56" s="50"/>
      <c r="DOH56" s="50"/>
      <c r="DOI56" s="50"/>
      <c r="DOJ56" s="50"/>
      <c r="DOK56" s="50"/>
      <c r="DOL56" s="50"/>
      <c r="DOM56" s="50"/>
      <c r="DON56" s="50"/>
      <c r="DOO56" s="50"/>
      <c r="DOP56" s="50"/>
      <c r="DOQ56" s="50"/>
      <c r="DOR56" s="50"/>
      <c r="DOS56" s="50"/>
      <c r="DOT56" s="50"/>
      <c r="DOU56" s="50"/>
      <c r="DOV56" s="50"/>
      <c r="DOW56" s="50"/>
      <c r="DOX56" s="50"/>
      <c r="DOY56" s="50"/>
      <c r="DOZ56" s="50"/>
      <c r="DPA56" s="50"/>
      <c r="DPB56" s="50"/>
      <c r="DPC56" s="50"/>
      <c r="DPD56" s="50"/>
      <c r="DPE56" s="50"/>
      <c r="DPF56" s="50"/>
      <c r="DPG56" s="50"/>
      <c r="DPH56" s="50"/>
      <c r="DPI56" s="50"/>
      <c r="DPJ56" s="50"/>
      <c r="DPK56" s="50"/>
      <c r="DPL56" s="50"/>
      <c r="DPM56" s="50"/>
      <c r="DPN56" s="50"/>
      <c r="DPO56" s="50"/>
      <c r="DPP56" s="50"/>
      <c r="DPQ56" s="50"/>
      <c r="DPR56" s="50"/>
      <c r="DPS56" s="50"/>
      <c r="DPT56" s="50"/>
      <c r="DPU56" s="50"/>
      <c r="DPV56" s="50"/>
      <c r="DPW56" s="50"/>
      <c r="DPX56" s="50"/>
      <c r="DPY56" s="50"/>
      <c r="DPZ56" s="50"/>
      <c r="DQA56" s="50"/>
      <c r="DQB56" s="50"/>
      <c r="DQC56" s="50"/>
      <c r="DQD56" s="50"/>
      <c r="DQE56" s="50"/>
      <c r="DQF56" s="50"/>
      <c r="DQG56" s="50"/>
      <c r="DQH56" s="50"/>
      <c r="DQI56" s="50"/>
      <c r="DQJ56" s="50"/>
      <c r="DQK56" s="50"/>
      <c r="DQL56" s="50"/>
      <c r="DQM56" s="50"/>
      <c r="DQN56" s="50"/>
      <c r="DQO56" s="50"/>
      <c r="DQP56" s="50"/>
      <c r="DQQ56" s="50"/>
      <c r="DQR56" s="50"/>
      <c r="DQS56" s="50"/>
      <c r="DQT56" s="50"/>
      <c r="DQU56" s="50"/>
      <c r="DQV56" s="50"/>
      <c r="DQW56" s="50"/>
      <c r="DQX56" s="50"/>
      <c r="DQY56" s="50"/>
      <c r="DQZ56" s="50"/>
      <c r="DRA56" s="50"/>
      <c r="DRB56" s="50"/>
      <c r="DRC56" s="50"/>
      <c r="DRD56" s="50"/>
      <c r="DRE56" s="50"/>
      <c r="DRF56" s="50"/>
      <c r="DRG56" s="50"/>
      <c r="DRH56" s="50"/>
      <c r="DRI56" s="50"/>
      <c r="DRJ56" s="50"/>
      <c r="DRK56" s="50"/>
      <c r="DRL56" s="50"/>
      <c r="DRM56" s="50"/>
      <c r="DRN56" s="50"/>
      <c r="DRO56" s="50"/>
      <c r="DRP56" s="50"/>
      <c r="DRQ56" s="50"/>
      <c r="DRR56" s="50"/>
      <c r="DRS56" s="50"/>
      <c r="DRT56" s="50"/>
      <c r="DRU56" s="50"/>
      <c r="DRV56" s="50"/>
      <c r="DRW56" s="50"/>
      <c r="DRX56" s="50"/>
      <c r="DRY56" s="50"/>
      <c r="DRZ56" s="50"/>
      <c r="DSA56" s="50"/>
      <c r="DSB56" s="50"/>
      <c r="DSC56" s="50"/>
      <c r="DSD56" s="50"/>
      <c r="DSE56" s="50"/>
      <c r="DSF56" s="50"/>
      <c r="DSG56" s="50"/>
      <c r="DSH56" s="50"/>
      <c r="DSI56" s="50"/>
      <c r="DSJ56" s="50"/>
      <c r="DSK56" s="50"/>
      <c r="DSL56" s="50"/>
      <c r="DSM56" s="50"/>
      <c r="DSN56" s="50"/>
      <c r="DSO56" s="50"/>
      <c r="DSP56" s="50"/>
      <c r="DSQ56" s="50"/>
      <c r="DSR56" s="50"/>
      <c r="DSS56" s="50"/>
      <c r="DST56" s="50"/>
      <c r="DSU56" s="50"/>
      <c r="DSV56" s="50"/>
      <c r="DSW56" s="50"/>
      <c r="DSX56" s="50"/>
      <c r="DSY56" s="50"/>
      <c r="DSZ56" s="50"/>
      <c r="DTA56" s="50"/>
      <c r="DTB56" s="50"/>
      <c r="DTC56" s="50"/>
      <c r="DTD56" s="50"/>
      <c r="DTE56" s="50"/>
      <c r="DTF56" s="50"/>
      <c r="DTG56" s="50"/>
      <c r="DTH56" s="50"/>
      <c r="DTI56" s="50"/>
      <c r="DTJ56" s="50"/>
      <c r="DTK56" s="50"/>
      <c r="DTL56" s="50"/>
      <c r="DTM56" s="50"/>
      <c r="DTN56" s="50"/>
      <c r="DTO56" s="50"/>
      <c r="DTP56" s="50"/>
      <c r="DTQ56" s="50"/>
      <c r="DTR56" s="50"/>
      <c r="DTS56" s="50"/>
      <c r="DTT56" s="50"/>
      <c r="DTU56" s="50"/>
      <c r="DTV56" s="50"/>
      <c r="DTW56" s="50"/>
      <c r="DTX56" s="50"/>
      <c r="DTY56" s="50"/>
      <c r="DTZ56" s="50"/>
      <c r="DUA56" s="50"/>
      <c r="DUB56" s="50"/>
      <c r="DUC56" s="50"/>
      <c r="DUD56" s="50"/>
      <c r="DUE56" s="50"/>
      <c r="DUF56" s="50"/>
      <c r="DUG56" s="50"/>
      <c r="DUH56" s="50"/>
      <c r="DUI56" s="50"/>
      <c r="DUJ56" s="50"/>
      <c r="DUK56" s="50"/>
      <c r="DUL56" s="50"/>
      <c r="DUM56" s="50"/>
      <c r="DUN56" s="50"/>
      <c r="DUO56" s="50"/>
      <c r="DUP56" s="50"/>
      <c r="DUQ56" s="50"/>
      <c r="DUR56" s="50"/>
      <c r="DUS56" s="50"/>
      <c r="DUT56" s="50"/>
      <c r="DUU56" s="50"/>
      <c r="DUV56" s="50"/>
      <c r="DUW56" s="50"/>
      <c r="DUX56" s="50"/>
      <c r="DUY56" s="50"/>
      <c r="DUZ56" s="50"/>
      <c r="DVA56" s="50"/>
      <c r="DVB56" s="50"/>
      <c r="DVC56" s="50"/>
      <c r="DVD56" s="50"/>
      <c r="DVE56" s="50"/>
      <c r="DVF56" s="50"/>
      <c r="DVG56" s="50"/>
      <c r="DVH56" s="50"/>
      <c r="DVI56" s="50"/>
      <c r="DVJ56" s="50"/>
      <c r="DVK56" s="50"/>
      <c r="DVL56" s="50"/>
      <c r="DVM56" s="50"/>
      <c r="DVN56" s="50"/>
      <c r="DVO56" s="50"/>
      <c r="DVP56" s="50"/>
      <c r="DVQ56" s="50"/>
      <c r="DVR56" s="50"/>
      <c r="DVS56" s="50"/>
      <c r="DVT56" s="50"/>
      <c r="DVU56" s="50"/>
      <c r="DVV56" s="50"/>
      <c r="DVW56" s="50"/>
      <c r="DVX56" s="50"/>
      <c r="DVY56" s="50"/>
      <c r="DVZ56" s="50"/>
      <c r="DWA56" s="50"/>
      <c r="DWB56" s="50"/>
      <c r="DWC56" s="50"/>
      <c r="DWD56" s="50"/>
      <c r="DWE56" s="50"/>
      <c r="DWF56" s="50"/>
      <c r="DWG56" s="50"/>
      <c r="DWH56" s="50"/>
      <c r="DWI56" s="50"/>
      <c r="DWJ56" s="50"/>
      <c r="DWK56" s="50"/>
      <c r="DWL56" s="50"/>
      <c r="DWM56" s="50"/>
      <c r="DWN56" s="50"/>
      <c r="DWO56" s="50"/>
      <c r="DWP56" s="50"/>
      <c r="DWQ56" s="50"/>
      <c r="DWR56" s="50"/>
      <c r="DWS56" s="50"/>
      <c r="DWT56" s="50"/>
      <c r="DWU56" s="50"/>
      <c r="DWV56" s="50"/>
      <c r="DWW56" s="50"/>
      <c r="DWX56" s="50"/>
      <c r="DWY56" s="50"/>
      <c r="DWZ56" s="50"/>
      <c r="DXA56" s="50"/>
      <c r="DXB56" s="50"/>
      <c r="DXC56" s="50"/>
      <c r="DXD56" s="50"/>
      <c r="DXE56" s="50"/>
      <c r="DXF56" s="50"/>
      <c r="DXG56" s="50"/>
      <c r="DXH56" s="50"/>
      <c r="DXI56" s="50"/>
      <c r="DXJ56" s="50"/>
      <c r="DXK56" s="50"/>
      <c r="DXL56" s="50"/>
      <c r="DXM56" s="50"/>
      <c r="DXN56" s="50"/>
      <c r="DXO56" s="50"/>
      <c r="DXP56" s="50"/>
      <c r="DXQ56" s="50"/>
      <c r="DXR56" s="50"/>
      <c r="DXS56" s="50"/>
      <c r="DXT56" s="50"/>
      <c r="DXU56" s="50"/>
      <c r="DXV56" s="50"/>
      <c r="DXW56" s="50"/>
      <c r="DXX56" s="50"/>
      <c r="DXY56" s="50"/>
      <c r="DXZ56" s="50"/>
      <c r="DYA56" s="50"/>
      <c r="DYB56" s="50"/>
      <c r="DYC56" s="50"/>
      <c r="DYD56" s="50"/>
      <c r="DYE56" s="50"/>
      <c r="DYF56" s="50"/>
      <c r="DYG56" s="50"/>
      <c r="DYH56" s="50"/>
      <c r="DYI56" s="50"/>
      <c r="DYJ56" s="50"/>
      <c r="DYK56" s="50"/>
      <c r="DYL56" s="50"/>
      <c r="DYM56" s="50"/>
      <c r="DYN56" s="50"/>
      <c r="DYO56" s="50"/>
      <c r="DYP56" s="50"/>
      <c r="DYQ56" s="50"/>
      <c r="DYR56" s="50"/>
      <c r="DYS56" s="50"/>
      <c r="DYT56" s="50"/>
      <c r="DYU56" s="50"/>
      <c r="DYV56" s="50"/>
      <c r="DYW56" s="50"/>
      <c r="DYX56" s="50"/>
      <c r="DYY56" s="50"/>
      <c r="DYZ56" s="50"/>
      <c r="DZA56" s="50"/>
      <c r="DZB56" s="50"/>
      <c r="DZC56" s="50"/>
      <c r="DZD56" s="50"/>
      <c r="DZE56" s="50"/>
      <c r="DZF56" s="50"/>
      <c r="DZG56" s="50"/>
      <c r="DZH56" s="50"/>
      <c r="DZI56" s="50"/>
      <c r="DZJ56" s="50"/>
      <c r="DZK56" s="50"/>
      <c r="DZL56" s="50"/>
      <c r="DZM56" s="50"/>
      <c r="DZN56" s="50"/>
      <c r="DZO56" s="50"/>
      <c r="DZP56" s="50"/>
      <c r="DZQ56" s="50"/>
      <c r="DZR56" s="50"/>
      <c r="DZS56" s="50"/>
      <c r="DZT56" s="50"/>
      <c r="DZU56" s="50"/>
      <c r="DZV56" s="50"/>
      <c r="DZW56" s="50"/>
      <c r="DZX56" s="50"/>
      <c r="DZY56" s="50"/>
      <c r="DZZ56" s="50"/>
      <c r="EAA56" s="50"/>
      <c r="EAB56" s="50"/>
      <c r="EAC56" s="50"/>
      <c r="EAD56" s="50"/>
      <c r="EAE56" s="50"/>
      <c r="EAF56" s="50"/>
      <c r="EAG56" s="50"/>
      <c r="EAH56" s="50"/>
      <c r="EAI56" s="50"/>
      <c r="EAJ56" s="50"/>
      <c r="EAK56" s="50"/>
      <c r="EAL56" s="50"/>
      <c r="EAM56" s="50"/>
      <c r="EAN56" s="50"/>
      <c r="EAO56" s="50"/>
      <c r="EAP56" s="50"/>
      <c r="EAQ56" s="50"/>
      <c r="EAR56" s="50"/>
      <c r="EAS56" s="50"/>
      <c r="EAT56" s="50"/>
      <c r="EAU56" s="50"/>
      <c r="EAV56" s="50"/>
      <c r="EAW56" s="50"/>
      <c r="EAX56" s="50"/>
      <c r="EAY56" s="50"/>
      <c r="EAZ56" s="50"/>
      <c r="EBA56" s="50"/>
      <c r="EBB56" s="50"/>
      <c r="EBC56" s="50"/>
      <c r="EBD56" s="50"/>
      <c r="EBE56" s="50"/>
      <c r="EBF56" s="50"/>
      <c r="EBG56" s="50"/>
      <c r="EBH56" s="50"/>
      <c r="EBI56" s="50"/>
      <c r="EBJ56" s="50"/>
      <c r="EBK56" s="50"/>
      <c r="EBL56" s="50"/>
      <c r="EBM56" s="50"/>
      <c r="EBN56" s="50"/>
      <c r="EBO56" s="50"/>
      <c r="EBP56" s="50"/>
      <c r="EBQ56" s="50"/>
      <c r="EBR56" s="50"/>
      <c r="EBS56" s="50"/>
      <c r="EBT56" s="50"/>
      <c r="EBU56" s="50"/>
      <c r="EBV56" s="50"/>
      <c r="EBW56" s="50"/>
      <c r="EBX56" s="50"/>
      <c r="EBY56" s="50"/>
      <c r="EBZ56" s="50"/>
      <c r="ECA56" s="50"/>
      <c r="ECB56" s="50"/>
      <c r="ECC56" s="50"/>
      <c r="ECD56" s="50"/>
      <c r="ECE56" s="50"/>
      <c r="ECF56" s="50"/>
      <c r="ECG56" s="50"/>
      <c r="ECH56" s="50"/>
      <c r="ECI56" s="50"/>
      <c r="ECJ56" s="50"/>
      <c r="ECK56" s="50"/>
      <c r="ECL56" s="50"/>
      <c r="ECM56" s="50"/>
      <c r="ECN56" s="50"/>
      <c r="ECO56" s="50"/>
      <c r="ECP56" s="50"/>
      <c r="ECQ56" s="50"/>
      <c r="ECR56" s="50"/>
      <c r="ECS56" s="50"/>
      <c r="ECT56" s="50"/>
      <c r="ECU56" s="50"/>
      <c r="ECV56" s="50"/>
      <c r="ECW56" s="50"/>
      <c r="ECX56" s="50"/>
      <c r="ECY56" s="50"/>
      <c r="ECZ56" s="50"/>
      <c r="EDA56" s="50"/>
      <c r="EDB56" s="50"/>
      <c r="EDC56" s="50"/>
      <c r="EDD56" s="50"/>
      <c r="EDE56" s="50"/>
      <c r="EDF56" s="50"/>
      <c r="EDG56" s="50"/>
      <c r="EDH56" s="50"/>
      <c r="EDI56" s="50"/>
      <c r="EDJ56" s="50"/>
      <c r="EDK56" s="50"/>
      <c r="EDL56" s="50"/>
      <c r="EDM56" s="50"/>
      <c r="EDN56" s="50"/>
      <c r="EDO56" s="50"/>
      <c r="EDP56" s="50"/>
      <c r="EDQ56" s="50"/>
      <c r="EDR56" s="50"/>
      <c r="EDS56" s="50"/>
      <c r="EDT56" s="50"/>
      <c r="EDU56" s="50"/>
      <c r="EDV56" s="50"/>
      <c r="EDW56" s="50"/>
      <c r="EDX56" s="50"/>
      <c r="EDY56" s="50"/>
      <c r="EDZ56" s="50"/>
      <c r="EEA56" s="50"/>
      <c r="EEB56" s="50"/>
      <c r="EEC56" s="50"/>
      <c r="EED56" s="50"/>
      <c r="EEE56" s="50"/>
      <c r="EEF56" s="50"/>
      <c r="EEG56" s="50"/>
      <c r="EEH56" s="50"/>
      <c r="EEI56" s="50"/>
      <c r="EEJ56" s="50"/>
      <c r="EEK56" s="50"/>
      <c r="EEL56" s="50"/>
      <c r="EEM56" s="50"/>
      <c r="EEN56" s="50"/>
      <c r="EEO56" s="50"/>
      <c r="EEP56" s="50"/>
      <c r="EEQ56" s="50"/>
      <c r="EER56" s="50"/>
      <c r="EES56" s="50"/>
      <c r="EET56" s="50"/>
      <c r="EEU56" s="50"/>
      <c r="EEV56" s="50"/>
      <c r="EEW56" s="50"/>
      <c r="EEX56" s="50"/>
      <c r="EEY56" s="50"/>
      <c r="EEZ56" s="50"/>
      <c r="EFA56" s="50"/>
      <c r="EFB56" s="50"/>
      <c r="EFC56" s="50"/>
      <c r="EFD56" s="50"/>
      <c r="EFE56" s="50"/>
      <c r="EFF56" s="50"/>
      <c r="EFG56" s="50"/>
      <c r="EFH56" s="50"/>
      <c r="EFI56" s="50"/>
      <c r="EFJ56" s="50"/>
      <c r="EFK56" s="50"/>
      <c r="EFL56" s="50"/>
      <c r="EFM56" s="50"/>
      <c r="EFN56" s="50"/>
      <c r="EFO56" s="50"/>
      <c r="EFP56" s="50"/>
      <c r="EFQ56" s="50"/>
      <c r="EFR56" s="50"/>
      <c r="EFS56" s="50"/>
      <c r="EFT56" s="50"/>
      <c r="EFU56" s="50"/>
      <c r="EFV56" s="50"/>
      <c r="EFW56" s="50"/>
      <c r="EFX56" s="50"/>
      <c r="EFY56" s="50"/>
      <c r="EFZ56" s="50"/>
      <c r="EGA56" s="50"/>
      <c r="EGB56" s="50"/>
      <c r="EGC56" s="50"/>
      <c r="EGD56" s="50"/>
      <c r="EGE56" s="50"/>
      <c r="EGF56" s="50"/>
      <c r="EGG56" s="50"/>
      <c r="EGH56" s="50"/>
      <c r="EGI56" s="50"/>
      <c r="EGJ56" s="50"/>
      <c r="EGK56" s="50"/>
      <c r="EGL56" s="50"/>
      <c r="EGM56" s="50"/>
      <c r="EGN56" s="50"/>
      <c r="EGO56" s="50"/>
      <c r="EGP56" s="50"/>
      <c r="EGQ56" s="50"/>
      <c r="EGR56" s="50"/>
      <c r="EGS56" s="50"/>
      <c r="EGT56" s="50"/>
      <c r="EGU56" s="50"/>
      <c r="EGV56" s="50"/>
      <c r="EGW56" s="50"/>
      <c r="EGX56" s="50"/>
      <c r="EGY56" s="50"/>
      <c r="EGZ56" s="50"/>
      <c r="EHA56" s="50"/>
      <c r="EHB56" s="50"/>
      <c r="EHC56" s="50"/>
      <c r="EHD56" s="50"/>
      <c r="EHE56" s="50"/>
      <c r="EHF56" s="50"/>
      <c r="EHG56" s="50"/>
      <c r="EHH56" s="50"/>
      <c r="EHI56" s="50"/>
      <c r="EHJ56" s="50"/>
      <c r="EHK56" s="50"/>
      <c r="EHL56" s="50"/>
      <c r="EHM56" s="50"/>
      <c r="EHN56" s="50"/>
      <c r="EHO56" s="50"/>
      <c r="EHP56" s="50"/>
      <c r="EHQ56" s="50"/>
      <c r="EHR56" s="50"/>
      <c r="EHS56" s="50"/>
      <c r="EHT56" s="50"/>
      <c r="EHU56" s="50"/>
      <c r="EHV56" s="50"/>
      <c r="EHW56" s="50"/>
      <c r="EHX56" s="50"/>
      <c r="EHY56" s="50"/>
      <c r="EHZ56" s="50"/>
      <c r="EIA56" s="50"/>
      <c r="EIB56" s="50"/>
      <c r="EIC56" s="50"/>
      <c r="EID56" s="50"/>
      <c r="EIE56" s="50"/>
      <c r="EIF56" s="50"/>
      <c r="EIG56" s="50"/>
      <c r="EIH56" s="50"/>
      <c r="EII56" s="50"/>
      <c r="EIJ56" s="50"/>
      <c r="EIK56" s="50"/>
      <c r="EIL56" s="50"/>
      <c r="EIM56" s="50"/>
      <c r="EIN56" s="50"/>
      <c r="EIO56" s="50"/>
      <c r="EIP56" s="50"/>
      <c r="EIQ56" s="50"/>
      <c r="EIR56" s="50"/>
      <c r="EIS56" s="50"/>
      <c r="EIT56" s="50"/>
      <c r="EIU56" s="50"/>
      <c r="EIV56" s="50"/>
      <c r="EIW56" s="50"/>
      <c r="EIX56" s="50"/>
      <c r="EIY56" s="50"/>
      <c r="EIZ56" s="50"/>
      <c r="EJA56" s="50"/>
      <c r="EJB56" s="50"/>
      <c r="EJC56" s="50"/>
      <c r="EJD56" s="50"/>
      <c r="EJE56" s="50"/>
      <c r="EJF56" s="50"/>
      <c r="EJG56" s="50"/>
      <c r="EJH56" s="50"/>
      <c r="EJI56" s="50"/>
      <c r="EJJ56" s="50"/>
      <c r="EJK56" s="50"/>
      <c r="EJL56" s="50"/>
      <c r="EJM56" s="50"/>
      <c r="EJN56" s="50"/>
      <c r="EJO56" s="50"/>
      <c r="EJP56" s="50"/>
      <c r="EJQ56" s="50"/>
      <c r="EJR56" s="50"/>
      <c r="EJS56" s="50"/>
      <c r="EJT56" s="50"/>
      <c r="EJU56" s="50"/>
      <c r="EJV56" s="50"/>
      <c r="EJW56" s="50"/>
      <c r="EJX56" s="50"/>
      <c r="EJY56" s="50"/>
      <c r="EJZ56" s="50"/>
      <c r="EKA56" s="50"/>
      <c r="EKB56" s="50"/>
      <c r="EKC56" s="50"/>
      <c r="EKD56" s="50"/>
      <c r="EKE56" s="50"/>
      <c r="EKF56" s="50"/>
      <c r="EKG56" s="50"/>
      <c r="EKH56" s="50"/>
      <c r="EKI56" s="50"/>
      <c r="EKJ56" s="50"/>
      <c r="EKK56" s="50"/>
      <c r="EKL56" s="50"/>
      <c r="EKM56" s="50"/>
      <c r="EKN56" s="50"/>
      <c r="EKO56" s="50"/>
      <c r="EKP56" s="50"/>
      <c r="EKQ56" s="50"/>
      <c r="EKR56" s="50"/>
      <c r="EKS56" s="50"/>
      <c r="EKT56" s="50"/>
      <c r="EKU56" s="50"/>
      <c r="EKV56" s="50"/>
      <c r="EKW56" s="50"/>
      <c r="EKX56" s="50"/>
      <c r="EKY56" s="50"/>
      <c r="EKZ56" s="50"/>
      <c r="ELA56" s="50"/>
      <c r="ELB56" s="50"/>
      <c r="ELC56" s="50"/>
      <c r="ELD56" s="50"/>
      <c r="ELE56" s="50"/>
      <c r="ELF56" s="50"/>
      <c r="ELG56" s="50"/>
      <c r="ELH56" s="50"/>
      <c r="ELI56" s="50"/>
      <c r="ELJ56" s="50"/>
      <c r="ELK56" s="50"/>
      <c r="ELL56" s="50"/>
      <c r="ELM56" s="50"/>
      <c r="ELN56" s="50"/>
      <c r="ELO56" s="50"/>
      <c r="ELP56" s="50"/>
      <c r="ELQ56" s="50"/>
      <c r="ELR56" s="50"/>
      <c r="ELS56" s="50"/>
      <c r="ELT56" s="50"/>
      <c r="ELU56" s="50"/>
      <c r="ELV56" s="50"/>
      <c r="ELW56" s="50"/>
      <c r="ELX56" s="50"/>
      <c r="ELY56" s="50"/>
      <c r="ELZ56" s="50"/>
      <c r="EMA56" s="50"/>
      <c r="EMB56" s="50"/>
      <c r="EMC56" s="50"/>
      <c r="EMD56" s="50"/>
      <c r="EME56" s="50"/>
      <c r="EMF56" s="50"/>
      <c r="EMG56" s="50"/>
      <c r="EMH56" s="50"/>
      <c r="EMI56" s="50"/>
      <c r="EMJ56" s="50"/>
      <c r="EMK56" s="50"/>
      <c r="EML56" s="50"/>
      <c r="EMM56" s="50"/>
      <c r="EMN56" s="50"/>
      <c r="EMO56" s="50"/>
      <c r="EMP56" s="50"/>
      <c r="EMQ56" s="50"/>
      <c r="EMR56" s="50"/>
      <c r="EMS56" s="50"/>
      <c r="EMT56" s="50"/>
      <c r="EMU56" s="50"/>
      <c r="EMV56" s="50"/>
      <c r="EMW56" s="50"/>
      <c r="EMX56" s="50"/>
      <c r="EMY56" s="50"/>
      <c r="EMZ56" s="50"/>
      <c r="ENA56" s="50"/>
      <c r="ENB56" s="50"/>
      <c r="ENC56" s="50"/>
      <c r="END56" s="50"/>
      <c r="ENE56" s="50"/>
      <c r="ENF56" s="50"/>
      <c r="ENG56" s="50"/>
      <c r="ENH56" s="50"/>
      <c r="ENI56" s="50"/>
      <c r="ENJ56" s="50"/>
      <c r="ENK56" s="50"/>
      <c r="ENL56" s="50"/>
      <c r="ENM56" s="50"/>
      <c r="ENN56" s="50"/>
      <c r="ENO56" s="50"/>
      <c r="ENP56" s="50"/>
      <c r="ENQ56" s="50"/>
      <c r="ENR56" s="50"/>
      <c r="ENS56" s="50"/>
      <c r="ENT56" s="50"/>
      <c r="ENU56" s="50"/>
      <c r="ENV56" s="50"/>
      <c r="ENW56" s="50"/>
      <c r="ENX56" s="50"/>
      <c r="ENY56" s="50"/>
      <c r="ENZ56" s="50"/>
      <c r="EOA56" s="50"/>
      <c r="EOB56" s="50"/>
      <c r="EOC56" s="50"/>
      <c r="EOD56" s="50"/>
      <c r="EOE56" s="50"/>
      <c r="EOF56" s="50"/>
      <c r="EOG56" s="50"/>
      <c r="EOH56" s="50"/>
      <c r="EOI56" s="50"/>
      <c r="EOJ56" s="50"/>
      <c r="EOK56" s="50"/>
      <c r="EOL56" s="50"/>
      <c r="EOM56" s="50"/>
      <c r="EON56" s="50"/>
      <c r="EOO56" s="50"/>
      <c r="EOP56" s="50"/>
      <c r="EOQ56" s="50"/>
      <c r="EOR56" s="50"/>
      <c r="EOS56" s="50"/>
      <c r="EOT56" s="50"/>
      <c r="EOU56" s="50"/>
      <c r="EOV56" s="50"/>
      <c r="EOW56" s="50"/>
      <c r="EOX56" s="50"/>
      <c r="EOY56" s="50"/>
      <c r="EOZ56" s="50"/>
      <c r="EPA56" s="50"/>
      <c r="EPB56" s="50"/>
      <c r="EPC56" s="50"/>
      <c r="EPD56" s="50"/>
      <c r="EPE56" s="50"/>
      <c r="EPF56" s="50"/>
      <c r="EPG56" s="50"/>
      <c r="EPH56" s="50"/>
      <c r="EPI56" s="50"/>
      <c r="EPJ56" s="50"/>
      <c r="EPK56" s="50"/>
      <c r="EPL56" s="50"/>
      <c r="EPM56" s="50"/>
      <c r="EPN56" s="50"/>
      <c r="EPO56" s="50"/>
      <c r="EPP56" s="50"/>
      <c r="EPQ56" s="50"/>
      <c r="EPR56" s="50"/>
      <c r="EPS56" s="50"/>
      <c r="EPT56" s="50"/>
      <c r="EPU56" s="50"/>
      <c r="EPV56" s="50"/>
      <c r="EPW56" s="50"/>
      <c r="EPX56" s="50"/>
      <c r="EPY56" s="50"/>
      <c r="EPZ56" s="50"/>
      <c r="EQA56" s="50"/>
      <c r="EQB56" s="50"/>
      <c r="EQC56" s="50"/>
      <c r="EQD56" s="50"/>
      <c r="EQE56" s="50"/>
      <c r="EQF56" s="50"/>
      <c r="EQG56" s="50"/>
      <c r="EQH56" s="50"/>
      <c r="EQI56" s="50"/>
      <c r="EQJ56" s="50"/>
      <c r="EQK56" s="50"/>
      <c r="EQL56" s="50"/>
      <c r="EQM56" s="50"/>
      <c r="EQN56" s="50"/>
      <c r="EQO56" s="50"/>
      <c r="EQP56" s="50"/>
      <c r="EQQ56" s="50"/>
      <c r="EQR56" s="50"/>
      <c r="EQS56" s="50"/>
      <c r="EQT56" s="50"/>
      <c r="EQU56" s="50"/>
      <c r="EQV56" s="50"/>
      <c r="EQW56" s="50"/>
      <c r="EQX56" s="50"/>
      <c r="EQY56" s="50"/>
      <c r="EQZ56" s="50"/>
      <c r="ERA56" s="50"/>
      <c r="ERB56" s="50"/>
      <c r="ERC56" s="50"/>
      <c r="ERD56" s="50"/>
      <c r="ERE56" s="50"/>
      <c r="ERF56" s="50"/>
      <c r="ERG56" s="50"/>
      <c r="ERH56" s="50"/>
      <c r="ERI56" s="50"/>
      <c r="ERJ56" s="50"/>
      <c r="ERK56" s="50"/>
      <c r="ERL56" s="50"/>
      <c r="ERM56" s="50"/>
      <c r="ERN56" s="50"/>
      <c r="ERO56" s="50"/>
      <c r="ERP56" s="50"/>
      <c r="ERQ56" s="50"/>
      <c r="ERR56" s="50"/>
      <c r="ERS56" s="50"/>
      <c r="ERT56" s="50"/>
      <c r="ERU56" s="50"/>
      <c r="ERV56" s="50"/>
      <c r="ERW56" s="50"/>
      <c r="ERX56" s="50"/>
      <c r="ERY56" s="50"/>
      <c r="ERZ56" s="50"/>
      <c r="ESA56" s="50"/>
      <c r="ESB56" s="50"/>
      <c r="ESC56" s="50"/>
      <c r="ESD56" s="50"/>
      <c r="ESE56" s="50"/>
      <c r="ESF56" s="50"/>
      <c r="ESG56" s="50"/>
      <c r="ESH56" s="50"/>
      <c r="ESI56" s="50"/>
      <c r="ESJ56" s="50"/>
      <c r="ESK56" s="50"/>
      <c r="ESL56" s="50"/>
      <c r="ESM56" s="50"/>
      <c r="ESN56" s="50"/>
      <c r="ESO56" s="50"/>
      <c r="ESP56" s="50"/>
      <c r="ESQ56" s="50"/>
      <c r="ESR56" s="50"/>
      <c r="ESS56" s="50"/>
      <c r="EST56" s="50"/>
      <c r="ESU56" s="50"/>
      <c r="ESV56" s="50"/>
      <c r="ESW56" s="50"/>
      <c r="ESX56" s="50"/>
      <c r="ESY56" s="50"/>
      <c r="ESZ56" s="50"/>
      <c r="ETA56" s="50"/>
      <c r="ETB56" s="50"/>
      <c r="ETC56" s="50"/>
      <c r="ETD56" s="50"/>
      <c r="ETE56" s="50"/>
      <c r="ETF56" s="50"/>
      <c r="ETG56" s="50"/>
      <c r="ETH56" s="50"/>
      <c r="ETI56" s="50"/>
      <c r="ETJ56" s="50"/>
      <c r="ETK56" s="50"/>
      <c r="ETL56" s="50"/>
      <c r="ETM56" s="50"/>
      <c r="ETN56" s="50"/>
      <c r="ETO56" s="50"/>
      <c r="ETP56" s="50"/>
      <c r="ETQ56" s="50"/>
      <c r="ETR56" s="50"/>
      <c r="ETS56" s="50"/>
      <c r="ETT56" s="50"/>
      <c r="ETU56" s="50"/>
      <c r="ETV56" s="50"/>
      <c r="ETW56" s="50"/>
      <c r="ETX56" s="50"/>
      <c r="ETY56" s="50"/>
      <c r="ETZ56" s="50"/>
      <c r="EUA56" s="50"/>
      <c r="EUB56" s="50"/>
      <c r="EUC56" s="50"/>
      <c r="EUD56" s="50"/>
      <c r="EUE56" s="50"/>
      <c r="EUF56" s="50"/>
      <c r="EUG56" s="50"/>
      <c r="EUH56" s="50"/>
      <c r="EUI56" s="50"/>
      <c r="EUJ56" s="50"/>
      <c r="EUK56" s="50"/>
      <c r="EUL56" s="50"/>
      <c r="EUM56" s="50"/>
      <c r="EUN56" s="50"/>
      <c r="EUO56" s="50"/>
      <c r="EUP56" s="50"/>
      <c r="EUQ56" s="50"/>
      <c r="EUR56" s="50"/>
      <c r="EUS56" s="50"/>
      <c r="EUT56" s="50"/>
      <c r="EUU56" s="50"/>
      <c r="EUV56" s="50"/>
      <c r="EUW56" s="50"/>
      <c r="EUX56" s="50"/>
      <c r="EUY56" s="50"/>
      <c r="EUZ56" s="50"/>
      <c r="EVA56" s="50"/>
      <c r="EVB56" s="50"/>
      <c r="EVC56" s="50"/>
      <c r="EVD56" s="50"/>
      <c r="EVE56" s="50"/>
      <c r="EVF56" s="50"/>
      <c r="EVG56" s="50"/>
      <c r="EVH56" s="50"/>
      <c r="EVI56" s="50"/>
      <c r="EVJ56" s="50"/>
      <c r="EVK56" s="50"/>
      <c r="EVL56" s="50"/>
      <c r="EVM56" s="50"/>
      <c r="EVN56" s="50"/>
      <c r="EVO56" s="50"/>
      <c r="EVP56" s="50"/>
      <c r="EVQ56" s="50"/>
      <c r="EVR56" s="50"/>
      <c r="EVS56" s="50"/>
      <c r="EVT56" s="50"/>
      <c r="EVU56" s="50"/>
      <c r="EVV56" s="50"/>
      <c r="EVW56" s="50"/>
      <c r="EVX56" s="50"/>
      <c r="EVY56" s="50"/>
      <c r="EVZ56" s="50"/>
      <c r="EWA56" s="50"/>
      <c r="EWB56" s="50"/>
      <c r="EWC56" s="50"/>
      <c r="EWD56" s="50"/>
      <c r="EWE56" s="50"/>
      <c r="EWF56" s="50"/>
      <c r="EWG56" s="50"/>
      <c r="EWH56" s="50"/>
      <c r="EWI56" s="50"/>
      <c r="EWJ56" s="50"/>
      <c r="EWK56" s="50"/>
      <c r="EWL56" s="50"/>
      <c r="EWM56" s="50"/>
      <c r="EWN56" s="50"/>
      <c r="EWO56" s="50"/>
      <c r="EWP56" s="50"/>
      <c r="EWQ56" s="50"/>
      <c r="EWR56" s="50"/>
      <c r="EWS56" s="50"/>
      <c r="EWT56" s="50"/>
      <c r="EWU56" s="50"/>
      <c r="EWV56" s="50"/>
      <c r="EWW56" s="50"/>
      <c r="EWX56" s="50"/>
      <c r="EWY56" s="50"/>
      <c r="EWZ56" s="50"/>
      <c r="EXA56" s="50"/>
      <c r="EXB56" s="50"/>
      <c r="EXC56" s="50"/>
      <c r="EXD56" s="50"/>
      <c r="EXE56" s="50"/>
      <c r="EXF56" s="50"/>
      <c r="EXG56" s="50"/>
      <c r="EXH56" s="50"/>
      <c r="EXI56" s="50"/>
      <c r="EXJ56" s="50"/>
      <c r="EXK56" s="50"/>
      <c r="EXL56" s="50"/>
      <c r="EXM56" s="50"/>
      <c r="EXN56" s="50"/>
      <c r="EXO56" s="50"/>
      <c r="EXP56" s="50"/>
      <c r="EXQ56" s="50"/>
      <c r="EXR56" s="50"/>
      <c r="EXS56" s="50"/>
      <c r="EXT56" s="50"/>
      <c r="EXU56" s="50"/>
      <c r="EXV56" s="50"/>
      <c r="EXW56" s="50"/>
      <c r="EXX56" s="50"/>
      <c r="EXY56" s="50"/>
      <c r="EXZ56" s="50"/>
      <c r="EYA56" s="50"/>
      <c r="EYB56" s="50"/>
      <c r="EYC56" s="50"/>
      <c r="EYD56" s="50"/>
      <c r="EYE56" s="50"/>
      <c r="EYF56" s="50"/>
      <c r="EYG56" s="50"/>
      <c r="EYH56" s="50"/>
      <c r="EYI56" s="50"/>
      <c r="EYJ56" s="50"/>
      <c r="EYK56" s="50"/>
      <c r="EYL56" s="50"/>
      <c r="EYM56" s="50"/>
      <c r="EYN56" s="50"/>
      <c r="EYO56" s="50"/>
      <c r="EYP56" s="50"/>
      <c r="EYQ56" s="50"/>
      <c r="EYR56" s="50"/>
      <c r="EYS56" s="50"/>
      <c r="EYT56" s="50"/>
      <c r="EYU56" s="50"/>
      <c r="EYV56" s="50"/>
      <c r="EYW56" s="50"/>
      <c r="EYX56" s="50"/>
      <c r="EYY56" s="50"/>
      <c r="EYZ56" s="50"/>
      <c r="EZA56" s="50"/>
      <c r="EZB56" s="50"/>
      <c r="EZC56" s="50"/>
      <c r="EZD56" s="50"/>
      <c r="EZE56" s="50"/>
      <c r="EZF56" s="50"/>
      <c r="EZG56" s="50"/>
      <c r="EZH56" s="50"/>
      <c r="EZI56" s="50"/>
      <c r="EZJ56" s="50"/>
      <c r="EZK56" s="50"/>
      <c r="EZL56" s="50"/>
      <c r="EZM56" s="50"/>
      <c r="EZN56" s="50"/>
      <c r="EZO56" s="50"/>
      <c r="EZP56" s="50"/>
      <c r="EZQ56" s="50"/>
      <c r="EZR56" s="50"/>
      <c r="EZS56" s="50"/>
      <c r="EZT56" s="50"/>
      <c r="EZU56" s="50"/>
      <c r="EZV56" s="50"/>
      <c r="EZW56" s="50"/>
      <c r="EZX56" s="50"/>
      <c r="EZY56" s="50"/>
      <c r="EZZ56" s="50"/>
      <c r="FAA56" s="50"/>
      <c r="FAB56" s="50"/>
      <c r="FAC56" s="50"/>
      <c r="FAD56" s="50"/>
      <c r="FAE56" s="50"/>
      <c r="FAF56" s="50"/>
      <c r="FAG56" s="50"/>
      <c r="FAH56" s="50"/>
      <c r="FAI56" s="50"/>
      <c r="FAJ56" s="50"/>
      <c r="FAK56" s="50"/>
      <c r="FAL56" s="50"/>
      <c r="FAM56" s="50"/>
      <c r="FAN56" s="50"/>
      <c r="FAO56" s="50"/>
      <c r="FAP56" s="50"/>
      <c r="FAQ56" s="50"/>
      <c r="FAR56" s="50"/>
      <c r="FAS56" s="50"/>
      <c r="FAT56" s="50"/>
      <c r="FAU56" s="50"/>
      <c r="FAV56" s="50"/>
      <c r="FAW56" s="50"/>
      <c r="FAX56" s="50"/>
      <c r="FAY56" s="50"/>
      <c r="FAZ56" s="50"/>
      <c r="FBA56" s="50"/>
      <c r="FBB56" s="50"/>
      <c r="FBC56" s="50"/>
      <c r="FBD56" s="50"/>
      <c r="FBE56" s="50"/>
      <c r="FBF56" s="50"/>
      <c r="FBG56" s="50"/>
      <c r="FBH56" s="50"/>
      <c r="FBI56" s="50"/>
      <c r="FBJ56" s="50"/>
      <c r="FBK56" s="50"/>
      <c r="FBL56" s="50"/>
      <c r="FBM56" s="50"/>
      <c r="FBN56" s="50"/>
      <c r="FBO56" s="50"/>
      <c r="FBP56" s="50"/>
      <c r="FBQ56" s="50"/>
      <c r="FBR56" s="50"/>
      <c r="FBS56" s="50"/>
      <c r="FBT56" s="50"/>
      <c r="FBU56" s="50"/>
      <c r="FBV56" s="50"/>
      <c r="FBW56" s="50"/>
      <c r="FBX56" s="50"/>
      <c r="FBY56" s="50"/>
      <c r="FBZ56" s="50"/>
      <c r="FCA56" s="50"/>
      <c r="FCB56" s="50"/>
      <c r="FCC56" s="50"/>
      <c r="FCD56" s="50"/>
      <c r="FCE56" s="50"/>
      <c r="FCF56" s="50"/>
      <c r="FCG56" s="50"/>
      <c r="FCH56" s="50"/>
      <c r="FCI56" s="50"/>
      <c r="FCJ56" s="50"/>
      <c r="FCK56" s="50"/>
      <c r="FCL56" s="50"/>
      <c r="FCM56" s="50"/>
      <c r="FCN56" s="50"/>
      <c r="FCO56" s="50"/>
      <c r="FCP56" s="50"/>
      <c r="FCQ56" s="50"/>
      <c r="FCR56" s="50"/>
      <c r="FCS56" s="50"/>
      <c r="FCT56" s="50"/>
      <c r="FCU56" s="50"/>
      <c r="FCV56" s="50"/>
      <c r="FCW56" s="50"/>
      <c r="FCX56" s="50"/>
      <c r="FCY56" s="50"/>
      <c r="FCZ56" s="50"/>
      <c r="FDA56" s="50"/>
      <c r="FDB56" s="50"/>
      <c r="FDC56" s="50"/>
      <c r="FDD56" s="50"/>
      <c r="FDE56" s="50"/>
      <c r="FDF56" s="50"/>
      <c r="FDG56" s="50"/>
      <c r="FDH56" s="50"/>
      <c r="FDI56" s="50"/>
      <c r="FDJ56" s="50"/>
      <c r="FDK56" s="50"/>
      <c r="FDL56" s="50"/>
      <c r="FDM56" s="50"/>
      <c r="FDN56" s="50"/>
      <c r="FDO56" s="50"/>
      <c r="FDP56" s="50"/>
      <c r="FDQ56" s="50"/>
      <c r="FDR56" s="50"/>
      <c r="FDS56" s="50"/>
      <c r="FDT56" s="50"/>
      <c r="FDU56" s="50"/>
      <c r="FDV56" s="50"/>
      <c r="FDW56" s="50"/>
      <c r="FDX56" s="50"/>
      <c r="FDY56" s="50"/>
      <c r="FDZ56" s="50"/>
      <c r="FEA56" s="50"/>
      <c r="FEB56" s="50"/>
      <c r="FEC56" s="50"/>
      <c r="FED56" s="50"/>
      <c r="FEE56" s="50"/>
      <c r="FEF56" s="50"/>
      <c r="FEG56" s="50"/>
      <c r="FEH56" s="50"/>
      <c r="FEI56" s="50"/>
      <c r="FEJ56" s="50"/>
      <c r="FEK56" s="50"/>
      <c r="FEL56" s="50"/>
      <c r="FEM56" s="50"/>
      <c r="FEN56" s="50"/>
      <c r="FEO56" s="50"/>
      <c r="FEP56" s="50"/>
      <c r="FEQ56" s="50"/>
      <c r="FER56" s="50"/>
      <c r="FES56" s="50"/>
      <c r="FET56" s="50"/>
      <c r="FEU56" s="50"/>
      <c r="FEV56" s="50"/>
      <c r="FEW56" s="50"/>
      <c r="FEX56" s="50"/>
      <c r="FEY56" s="50"/>
      <c r="FEZ56" s="50"/>
      <c r="FFA56" s="50"/>
      <c r="FFB56" s="50"/>
      <c r="FFC56" s="50"/>
      <c r="FFD56" s="50"/>
      <c r="FFE56" s="50"/>
      <c r="FFF56" s="50"/>
      <c r="FFG56" s="50"/>
      <c r="FFH56" s="50"/>
      <c r="FFI56" s="50"/>
      <c r="FFJ56" s="50"/>
      <c r="FFK56" s="50"/>
      <c r="FFL56" s="50"/>
      <c r="FFM56" s="50"/>
      <c r="FFN56" s="50"/>
      <c r="FFO56" s="50"/>
      <c r="FFP56" s="50"/>
      <c r="FFQ56" s="50"/>
      <c r="FFR56" s="50"/>
      <c r="FFS56" s="50"/>
      <c r="FFT56" s="50"/>
      <c r="FFU56" s="50"/>
      <c r="FFV56" s="50"/>
      <c r="FFW56" s="50"/>
      <c r="FFX56" s="50"/>
      <c r="FFY56" s="50"/>
      <c r="FFZ56" s="50"/>
      <c r="FGA56" s="50"/>
      <c r="FGB56" s="50"/>
      <c r="FGC56" s="50"/>
      <c r="FGD56" s="50"/>
      <c r="FGE56" s="50"/>
      <c r="FGF56" s="50"/>
      <c r="FGG56" s="50"/>
      <c r="FGH56" s="50"/>
      <c r="FGI56" s="50"/>
      <c r="FGJ56" s="50"/>
      <c r="FGK56" s="50"/>
      <c r="FGL56" s="50"/>
      <c r="FGM56" s="50"/>
      <c r="FGN56" s="50"/>
      <c r="FGO56" s="50"/>
      <c r="FGP56" s="50"/>
      <c r="FGQ56" s="50"/>
      <c r="FGR56" s="50"/>
      <c r="FGS56" s="50"/>
      <c r="FGT56" s="50"/>
      <c r="FGU56" s="50"/>
      <c r="FGV56" s="50"/>
      <c r="FGW56" s="50"/>
      <c r="FGX56" s="50"/>
      <c r="FGY56" s="50"/>
      <c r="FGZ56" s="50"/>
      <c r="FHA56" s="50"/>
      <c r="FHB56" s="50"/>
      <c r="FHC56" s="50"/>
      <c r="FHD56" s="50"/>
      <c r="FHE56" s="50"/>
      <c r="FHF56" s="50"/>
      <c r="FHG56" s="50"/>
      <c r="FHH56" s="50"/>
      <c r="FHI56" s="50"/>
      <c r="FHJ56" s="50"/>
      <c r="FHK56" s="50"/>
      <c r="FHL56" s="50"/>
      <c r="FHM56" s="50"/>
      <c r="FHN56" s="50"/>
      <c r="FHO56" s="50"/>
      <c r="FHP56" s="50"/>
      <c r="FHQ56" s="50"/>
      <c r="FHR56" s="50"/>
      <c r="FHS56" s="50"/>
      <c r="FHT56" s="50"/>
      <c r="FHU56" s="50"/>
      <c r="FHV56" s="50"/>
      <c r="FHW56" s="50"/>
      <c r="FHX56" s="50"/>
      <c r="FHY56" s="50"/>
      <c r="FHZ56" s="50"/>
      <c r="FIA56" s="50"/>
      <c r="FIB56" s="50"/>
      <c r="FIC56" s="50"/>
      <c r="FID56" s="50"/>
      <c r="FIE56" s="50"/>
      <c r="FIF56" s="50"/>
      <c r="FIG56" s="50"/>
      <c r="FIH56" s="50"/>
      <c r="FII56" s="50"/>
      <c r="FIJ56" s="50"/>
      <c r="FIK56" s="50"/>
      <c r="FIL56" s="50"/>
      <c r="FIM56" s="50"/>
      <c r="FIN56" s="50"/>
      <c r="FIO56" s="50"/>
      <c r="FIP56" s="50"/>
      <c r="FIQ56" s="50"/>
      <c r="FIR56" s="50"/>
      <c r="FIS56" s="50"/>
      <c r="FIT56" s="50"/>
      <c r="FIU56" s="50"/>
      <c r="FIV56" s="50"/>
      <c r="FIW56" s="50"/>
      <c r="FIX56" s="50"/>
      <c r="FIY56" s="50"/>
      <c r="FIZ56" s="50"/>
      <c r="FJA56" s="50"/>
      <c r="FJB56" s="50"/>
      <c r="FJC56" s="50"/>
      <c r="FJD56" s="50"/>
      <c r="FJE56" s="50"/>
      <c r="FJF56" s="50"/>
      <c r="FJG56" s="50"/>
      <c r="FJH56" s="50"/>
      <c r="FJI56" s="50"/>
      <c r="FJJ56" s="50"/>
      <c r="FJK56" s="50"/>
      <c r="FJL56" s="50"/>
      <c r="FJM56" s="50"/>
      <c r="FJN56" s="50"/>
      <c r="FJO56" s="50"/>
      <c r="FJP56" s="50"/>
      <c r="FJQ56" s="50"/>
      <c r="FJR56" s="50"/>
      <c r="FJS56" s="50"/>
      <c r="FJT56" s="50"/>
      <c r="FJU56" s="50"/>
      <c r="FJV56" s="50"/>
      <c r="FJW56" s="50"/>
      <c r="FJX56" s="50"/>
      <c r="FJY56" s="50"/>
      <c r="FJZ56" s="50"/>
      <c r="FKA56" s="50"/>
      <c r="FKB56" s="50"/>
      <c r="FKC56" s="50"/>
      <c r="FKD56" s="50"/>
      <c r="FKE56" s="50"/>
      <c r="FKF56" s="50"/>
      <c r="FKG56" s="50"/>
      <c r="FKH56" s="50"/>
      <c r="FKI56" s="50"/>
      <c r="FKJ56" s="50"/>
      <c r="FKK56" s="50"/>
      <c r="FKL56" s="50"/>
      <c r="FKM56" s="50"/>
      <c r="FKN56" s="50"/>
      <c r="FKO56" s="50"/>
      <c r="FKP56" s="50"/>
      <c r="FKQ56" s="50"/>
      <c r="FKR56" s="50"/>
      <c r="FKS56" s="50"/>
      <c r="FKT56" s="50"/>
      <c r="FKU56" s="50"/>
      <c r="FKV56" s="50"/>
      <c r="FKW56" s="50"/>
      <c r="FKX56" s="50"/>
      <c r="FKY56" s="50"/>
      <c r="FKZ56" s="50"/>
      <c r="FLA56" s="50"/>
      <c r="FLB56" s="50"/>
      <c r="FLC56" s="50"/>
      <c r="FLD56" s="50"/>
      <c r="FLE56" s="50"/>
      <c r="FLF56" s="50"/>
      <c r="FLG56" s="50"/>
      <c r="FLH56" s="50"/>
      <c r="FLI56" s="50"/>
      <c r="FLJ56" s="50"/>
      <c r="FLK56" s="50"/>
      <c r="FLL56" s="50"/>
      <c r="FLM56" s="50"/>
      <c r="FLN56" s="50"/>
      <c r="FLO56" s="50"/>
      <c r="FLP56" s="50"/>
      <c r="FLQ56" s="50"/>
      <c r="FLR56" s="50"/>
      <c r="FLS56" s="50"/>
      <c r="FLT56" s="50"/>
      <c r="FLU56" s="50"/>
      <c r="FLV56" s="50"/>
      <c r="FLW56" s="50"/>
      <c r="FLX56" s="50"/>
      <c r="FLY56" s="50"/>
      <c r="FLZ56" s="50"/>
      <c r="FMA56" s="50"/>
      <c r="FMB56" s="50"/>
      <c r="FMC56" s="50"/>
      <c r="FMD56" s="50"/>
      <c r="FME56" s="50"/>
      <c r="FMF56" s="50"/>
      <c r="FMG56" s="50"/>
      <c r="FMH56" s="50"/>
      <c r="FMI56" s="50"/>
      <c r="FMJ56" s="50"/>
      <c r="FMK56" s="50"/>
      <c r="FML56" s="50"/>
      <c r="FMM56" s="50"/>
      <c r="FMN56" s="50"/>
      <c r="FMO56" s="50"/>
      <c r="FMP56" s="50"/>
      <c r="FMQ56" s="50"/>
      <c r="FMR56" s="50"/>
      <c r="FMS56" s="50"/>
      <c r="FMT56" s="50"/>
      <c r="FMU56" s="50"/>
      <c r="FMV56" s="50"/>
      <c r="FMW56" s="50"/>
      <c r="FMX56" s="50"/>
      <c r="FMY56" s="50"/>
      <c r="FMZ56" s="50"/>
      <c r="FNA56" s="50"/>
      <c r="FNB56" s="50"/>
      <c r="FNC56" s="50"/>
      <c r="FND56" s="50"/>
      <c r="FNE56" s="50"/>
      <c r="FNF56" s="50"/>
      <c r="FNG56" s="50"/>
      <c r="FNH56" s="50"/>
      <c r="FNI56" s="50"/>
      <c r="FNJ56" s="50"/>
      <c r="FNK56" s="50"/>
      <c r="FNL56" s="50"/>
      <c r="FNM56" s="50"/>
      <c r="FNN56" s="50"/>
      <c r="FNO56" s="50"/>
      <c r="FNP56" s="50"/>
      <c r="FNQ56" s="50"/>
      <c r="FNR56" s="50"/>
      <c r="FNS56" s="50"/>
      <c r="FNT56" s="50"/>
      <c r="FNU56" s="50"/>
      <c r="FNV56" s="50"/>
      <c r="FNW56" s="50"/>
      <c r="FNX56" s="50"/>
      <c r="FNY56" s="50"/>
      <c r="FNZ56" s="50"/>
      <c r="FOA56" s="50"/>
      <c r="FOB56" s="50"/>
      <c r="FOC56" s="50"/>
      <c r="FOD56" s="50"/>
      <c r="FOE56" s="50"/>
      <c r="FOF56" s="50"/>
      <c r="FOG56" s="50"/>
      <c r="FOH56" s="50"/>
      <c r="FOI56" s="50"/>
      <c r="FOJ56" s="50"/>
      <c r="FOK56" s="50"/>
      <c r="FOL56" s="50"/>
      <c r="FOM56" s="50"/>
      <c r="FON56" s="50"/>
      <c r="FOO56" s="50"/>
      <c r="FOP56" s="50"/>
      <c r="FOQ56" s="50"/>
      <c r="FOR56" s="50"/>
      <c r="FOS56" s="50"/>
      <c r="FOT56" s="50"/>
      <c r="FOU56" s="50"/>
      <c r="FOV56" s="50"/>
      <c r="FOW56" s="50"/>
      <c r="FOX56" s="50"/>
      <c r="FOY56" s="50"/>
      <c r="FOZ56" s="50"/>
      <c r="FPA56" s="50"/>
      <c r="FPB56" s="50"/>
      <c r="FPC56" s="50"/>
      <c r="FPD56" s="50"/>
      <c r="FPE56" s="50"/>
      <c r="FPF56" s="50"/>
      <c r="FPG56" s="50"/>
      <c r="FPH56" s="50"/>
      <c r="FPI56" s="50"/>
      <c r="FPJ56" s="50"/>
      <c r="FPK56" s="50"/>
      <c r="FPL56" s="50"/>
      <c r="FPM56" s="50"/>
      <c r="FPN56" s="50"/>
      <c r="FPO56" s="50"/>
      <c r="FPP56" s="50"/>
      <c r="FPQ56" s="50"/>
      <c r="FPR56" s="50"/>
      <c r="FPS56" s="50"/>
      <c r="FPT56" s="50"/>
      <c r="FPU56" s="50"/>
      <c r="FPV56" s="50"/>
      <c r="FPW56" s="50"/>
      <c r="FPX56" s="50"/>
      <c r="FPY56" s="50"/>
      <c r="FPZ56" s="50"/>
      <c r="FQA56" s="50"/>
      <c r="FQB56" s="50"/>
      <c r="FQC56" s="50"/>
      <c r="FQD56" s="50"/>
      <c r="FQE56" s="50"/>
      <c r="FQF56" s="50"/>
      <c r="FQG56" s="50"/>
      <c r="FQH56" s="50"/>
      <c r="FQI56" s="50"/>
      <c r="FQJ56" s="50"/>
      <c r="FQK56" s="50"/>
      <c r="FQL56" s="50"/>
      <c r="FQM56" s="50"/>
      <c r="FQN56" s="50"/>
      <c r="FQO56" s="50"/>
      <c r="FQP56" s="50"/>
      <c r="FQQ56" s="50"/>
      <c r="FQR56" s="50"/>
      <c r="FQS56" s="50"/>
      <c r="FQT56" s="50"/>
      <c r="FQU56" s="50"/>
      <c r="FQV56" s="50"/>
      <c r="FQW56" s="50"/>
      <c r="FQX56" s="50"/>
      <c r="FQY56" s="50"/>
      <c r="FQZ56" s="50"/>
      <c r="FRA56" s="50"/>
      <c r="FRB56" s="50"/>
      <c r="FRC56" s="50"/>
      <c r="FRD56" s="50"/>
      <c r="FRE56" s="50"/>
      <c r="FRF56" s="50"/>
      <c r="FRG56" s="50"/>
      <c r="FRH56" s="50"/>
      <c r="FRI56" s="50"/>
      <c r="FRJ56" s="50"/>
      <c r="FRK56" s="50"/>
      <c r="FRL56" s="50"/>
      <c r="FRM56" s="50"/>
      <c r="FRN56" s="50"/>
      <c r="FRO56" s="50"/>
      <c r="FRP56" s="50"/>
      <c r="FRQ56" s="50"/>
      <c r="FRR56" s="50"/>
      <c r="FRS56" s="50"/>
      <c r="FRT56" s="50"/>
      <c r="FRU56" s="50"/>
      <c r="FRV56" s="50"/>
      <c r="FRW56" s="50"/>
      <c r="FRX56" s="50"/>
      <c r="FRY56" s="50"/>
      <c r="FRZ56" s="50"/>
      <c r="FSA56" s="50"/>
      <c r="FSB56" s="50"/>
      <c r="FSC56" s="50"/>
      <c r="FSD56" s="50"/>
      <c r="FSE56" s="50"/>
      <c r="FSF56" s="50"/>
      <c r="FSG56" s="50"/>
      <c r="FSH56" s="50"/>
      <c r="FSI56" s="50"/>
      <c r="FSJ56" s="50"/>
      <c r="FSK56" s="50"/>
      <c r="FSL56" s="50"/>
      <c r="FSM56" s="50"/>
      <c r="FSN56" s="50"/>
      <c r="FSO56" s="50"/>
      <c r="FSP56" s="50"/>
      <c r="FSQ56" s="50"/>
      <c r="FSR56" s="50"/>
      <c r="FSS56" s="50"/>
      <c r="FST56" s="50"/>
      <c r="FSU56" s="50"/>
      <c r="FSV56" s="50"/>
      <c r="FSW56" s="50"/>
      <c r="FSX56" s="50"/>
      <c r="FSY56" s="50"/>
      <c r="FSZ56" s="50"/>
      <c r="FTA56" s="50"/>
      <c r="FTB56" s="50"/>
      <c r="FTC56" s="50"/>
      <c r="FTD56" s="50"/>
      <c r="FTE56" s="50"/>
      <c r="FTF56" s="50"/>
      <c r="FTG56" s="50"/>
      <c r="FTH56" s="50"/>
      <c r="FTI56" s="50"/>
      <c r="FTJ56" s="50"/>
      <c r="FTK56" s="50"/>
      <c r="FTL56" s="50"/>
      <c r="FTM56" s="50"/>
      <c r="FTN56" s="50"/>
      <c r="FTO56" s="50"/>
      <c r="FTP56" s="50"/>
      <c r="FTQ56" s="50"/>
      <c r="FTR56" s="50"/>
      <c r="FTS56" s="50"/>
      <c r="FTT56" s="50"/>
      <c r="FTU56" s="50"/>
      <c r="FTV56" s="50"/>
      <c r="FTW56" s="50"/>
      <c r="FTX56" s="50"/>
      <c r="FTY56" s="50"/>
      <c r="FTZ56" s="50"/>
      <c r="FUA56" s="50"/>
      <c r="FUB56" s="50"/>
      <c r="FUC56" s="50"/>
      <c r="FUD56" s="50"/>
      <c r="FUE56" s="50"/>
      <c r="FUF56" s="50"/>
      <c r="FUG56" s="50"/>
      <c r="FUH56" s="50"/>
      <c r="FUI56" s="50"/>
      <c r="FUJ56" s="50"/>
      <c r="FUK56" s="50"/>
      <c r="FUL56" s="50"/>
      <c r="FUM56" s="50"/>
      <c r="FUN56" s="50"/>
      <c r="FUO56" s="50"/>
      <c r="FUP56" s="50"/>
      <c r="FUQ56" s="50"/>
      <c r="FUR56" s="50"/>
      <c r="FUS56" s="50"/>
      <c r="FUT56" s="50"/>
      <c r="FUU56" s="50"/>
      <c r="FUV56" s="50"/>
      <c r="FUW56" s="50"/>
      <c r="FUX56" s="50"/>
      <c r="FUY56" s="50"/>
      <c r="FUZ56" s="50"/>
      <c r="FVA56" s="50"/>
      <c r="FVB56" s="50"/>
      <c r="FVC56" s="50"/>
      <c r="FVD56" s="50"/>
      <c r="FVE56" s="50"/>
      <c r="FVF56" s="50"/>
      <c r="FVG56" s="50"/>
      <c r="FVH56" s="50"/>
      <c r="FVI56" s="50"/>
      <c r="FVJ56" s="50"/>
      <c r="FVK56" s="50"/>
      <c r="FVL56" s="50"/>
      <c r="FVM56" s="50"/>
      <c r="FVN56" s="50"/>
      <c r="FVO56" s="50"/>
      <c r="FVP56" s="50"/>
      <c r="FVQ56" s="50"/>
      <c r="FVR56" s="50"/>
      <c r="FVS56" s="50"/>
      <c r="FVT56" s="50"/>
      <c r="FVU56" s="50"/>
      <c r="FVV56" s="50"/>
      <c r="FVW56" s="50"/>
      <c r="FVX56" s="50"/>
      <c r="FVY56" s="50"/>
      <c r="FVZ56" s="50"/>
      <c r="FWA56" s="50"/>
      <c r="FWB56" s="50"/>
      <c r="FWC56" s="50"/>
      <c r="FWD56" s="50"/>
      <c r="FWE56" s="50"/>
      <c r="FWF56" s="50"/>
      <c r="FWG56" s="50"/>
      <c r="FWH56" s="50"/>
      <c r="FWI56" s="50"/>
      <c r="FWJ56" s="50"/>
      <c r="FWK56" s="50"/>
      <c r="FWL56" s="50"/>
      <c r="FWM56" s="50"/>
      <c r="FWN56" s="50"/>
      <c r="FWO56" s="50"/>
      <c r="FWP56" s="50"/>
      <c r="FWQ56" s="50"/>
      <c r="FWR56" s="50"/>
      <c r="FWS56" s="50"/>
      <c r="FWT56" s="50"/>
      <c r="FWU56" s="50"/>
      <c r="FWV56" s="50"/>
      <c r="FWW56" s="50"/>
      <c r="FWX56" s="50"/>
      <c r="FWY56" s="50"/>
      <c r="FWZ56" s="50"/>
      <c r="FXA56" s="50"/>
      <c r="FXB56" s="50"/>
      <c r="FXC56" s="50"/>
      <c r="FXD56" s="50"/>
      <c r="FXE56" s="50"/>
      <c r="FXF56" s="50"/>
      <c r="FXG56" s="50"/>
      <c r="FXH56" s="50"/>
      <c r="FXI56" s="50"/>
      <c r="FXJ56" s="50"/>
      <c r="FXK56" s="50"/>
      <c r="FXL56" s="50"/>
      <c r="FXM56" s="50"/>
      <c r="FXN56" s="50"/>
      <c r="FXO56" s="50"/>
      <c r="FXP56" s="50"/>
      <c r="FXQ56" s="50"/>
      <c r="FXR56" s="50"/>
      <c r="FXS56" s="50"/>
      <c r="FXT56" s="50"/>
      <c r="FXU56" s="50"/>
      <c r="FXV56" s="50"/>
      <c r="FXW56" s="50"/>
      <c r="FXX56" s="50"/>
      <c r="FXY56" s="50"/>
      <c r="FXZ56" s="50"/>
      <c r="FYA56" s="50"/>
      <c r="FYB56" s="50"/>
      <c r="FYC56" s="50"/>
      <c r="FYD56" s="50"/>
      <c r="FYE56" s="50"/>
      <c r="FYF56" s="50"/>
      <c r="FYG56" s="50"/>
      <c r="FYH56" s="50"/>
      <c r="FYI56" s="50"/>
      <c r="FYJ56" s="50"/>
      <c r="FYK56" s="50"/>
      <c r="FYL56" s="50"/>
      <c r="FYM56" s="50"/>
      <c r="FYN56" s="50"/>
      <c r="FYO56" s="50"/>
      <c r="FYP56" s="50"/>
      <c r="FYQ56" s="50"/>
      <c r="FYR56" s="50"/>
      <c r="FYS56" s="50"/>
      <c r="FYT56" s="50"/>
      <c r="FYU56" s="50"/>
      <c r="FYV56" s="50"/>
      <c r="FYW56" s="50"/>
      <c r="FYX56" s="50"/>
      <c r="FYY56" s="50"/>
      <c r="FYZ56" s="50"/>
      <c r="FZA56" s="50"/>
      <c r="FZB56" s="50"/>
      <c r="FZC56" s="50"/>
      <c r="FZD56" s="50"/>
      <c r="FZE56" s="50"/>
      <c r="FZF56" s="50"/>
      <c r="FZG56" s="50"/>
      <c r="FZH56" s="50"/>
      <c r="FZI56" s="50"/>
      <c r="FZJ56" s="50"/>
      <c r="FZK56" s="50"/>
      <c r="FZL56" s="50"/>
      <c r="FZM56" s="50"/>
      <c r="FZN56" s="50"/>
      <c r="FZO56" s="50"/>
      <c r="FZP56" s="50"/>
      <c r="FZQ56" s="50"/>
      <c r="FZR56" s="50"/>
      <c r="FZS56" s="50"/>
      <c r="FZT56" s="50"/>
      <c r="FZU56" s="50"/>
      <c r="FZV56" s="50"/>
      <c r="FZW56" s="50"/>
      <c r="FZX56" s="50"/>
      <c r="FZY56" s="50"/>
      <c r="FZZ56" s="50"/>
      <c r="GAA56" s="50"/>
      <c r="GAB56" s="50"/>
      <c r="GAC56" s="50"/>
      <c r="GAD56" s="50"/>
      <c r="GAE56" s="50"/>
      <c r="GAF56" s="50"/>
      <c r="GAG56" s="50"/>
      <c r="GAH56" s="50"/>
      <c r="GAI56" s="50"/>
      <c r="GAJ56" s="50"/>
      <c r="GAK56" s="50"/>
      <c r="GAL56" s="50"/>
      <c r="GAM56" s="50"/>
      <c r="GAN56" s="50"/>
      <c r="GAO56" s="50"/>
      <c r="GAP56" s="50"/>
      <c r="GAQ56" s="50"/>
      <c r="GAR56" s="50"/>
      <c r="GAS56" s="50"/>
      <c r="GAT56" s="50"/>
      <c r="GAU56" s="50"/>
      <c r="GAV56" s="50"/>
      <c r="GAW56" s="50"/>
      <c r="GAX56" s="50"/>
      <c r="GAY56" s="50"/>
      <c r="GAZ56" s="50"/>
      <c r="GBA56" s="50"/>
      <c r="GBB56" s="50"/>
      <c r="GBC56" s="50"/>
      <c r="GBD56" s="50"/>
      <c r="GBE56" s="50"/>
      <c r="GBF56" s="50"/>
      <c r="GBG56" s="50"/>
      <c r="GBH56" s="50"/>
      <c r="GBI56" s="50"/>
      <c r="GBJ56" s="50"/>
      <c r="GBK56" s="50"/>
      <c r="GBL56" s="50"/>
      <c r="GBM56" s="50"/>
      <c r="GBN56" s="50"/>
      <c r="GBO56" s="50"/>
      <c r="GBP56" s="50"/>
      <c r="GBQ56" s="50"/>
      <c r="GBR56" s="50"/>
      <c r="GBS56" s="50"/>
      <c r="GBT56" s="50"/>
      <c r="GBU56" s="50"/>
      <c r="GBV56" s="50"/>
      <c r="GBW56" s="50"/>
      <c r="GBX56" s="50"/>
      <c r="GBY56" s="50"/>
      <c r="GBZ56" s="50"/>
      <c r="GCA56" s="50"/>
      <c r="GCB56" s="50"/>
      <c r="GCC56" s="50"/>
      <c r="GCD56" s="50"/>
      <c r="GCE56" s="50"/>
      <c r="GCF56" s="50"/>
      <c r="GCG56" s="50"/>
      <c r="GCH56" s="50"/>
      <c r="GCI56" s="50"/>
      <c r="GCJ56" s="50"/>
      <c r="GCK56" s="50"/>
      <c r="GCL56" s="50"/>
      <c r="GCM56" s="50"/>
      <c r="GCN56" s="50"/>
      <c r="GCO56" s="50"/>
      <c r="GCP56" s="50"/>
      <c r="GCQ56" s="50"/>
      <c r="GCR56" s="50"/>
      <c r="GCS56" s="50"/>
      <c r="GCT56" s="50"/>
      <c r="GCU56" s="50"/>
      <c r="GCV56" s="50"/>
      <c r="GCW56" s="50"/>
      <c r="GCX56" s="50"/>
      <c r="GCY56" s="50"/>
      <c r="GCZ56" s="50"/>
      <c r="GDA56" s="50"/>
      <c r="GDB56" s="50"/>
      <c r="GDC56" s="50"/>
      <c r="GDD56" s="50"/>
      <c r="GDE56" s="50"/>
      <c r="GDF56" s="50"/>
      <c r="GDG56" s="50"/>
      <c r="GDH56" s="50"/>
      <c r="GDI56" s="50"/>
      <c r="GDJ56" s="50"/>
      <c r="GDK56" s="50"/>
      <c r="GDL56" s="50"/>
      <c r="GDM56" s="50"/>
      <c r="GDN56" s="50"/>
      <c r="GDO56" s="50"/>
      <c r="GDP56" s="50"/>
      <c r="GDQ56" s="50"/>
      <c r="GDR56" s="50"/>
      <c r="GDS56" s="50"/>
      <c r="GDT56" s="50"/>
      <c r="GDU56" s="50"/>
      <c r="GDV56" s="50"/>
      <c r="GDW56" s="50"/>
      <c r="GDX56" s="50"/>
      <c r="GDY56" s="50"/>
      <c r="GDZ56" s="50"/>
      <c r="GEA56" s="50"/>
      <c r="GEB56" s="50"/>
      <c r="GEC56" s="50"/>
      <c r="GED56" s="50"/>
      <c r="GEE56" s="50"/>
      <c r="GEF56" s="50"/>
      <c r="GEG56" s="50"/>
      <c r="GEH56" s="50"/>
      <c r="GEI56" s="50"/>
      <c r="GEJ56" s="50"/>
      <c r="GEK56" s="50"/>
      <c r="GEL56" s="50"/>
      <c r="GEM56" s="50"/>
      <c r="GEN56" s="50"/>
      <c r="GEO56" s="50"/>
      <c r="GEP56" s="50"/>
      <c r="GEQ56" s="50"/>
      <c r="GER56" s="50"/>
      <c r="GES56" s="50"/>
      <c r="GET56" s="50"/>
      <c r="GEU56" s="50"/>
      <c r="GEV56" s="50"/>
      <c r="GEW56" s="50"/>
      <c r="GEX56" s="50"/>
      <c r="GEY56" s="50"/>
      <c r="GEZ56" s="50"/>
      <c r="GFA56" s="50"/>
      <c r="GFB56" s="50"/>
      <c r="GFC56" s="50"/>
      <c r="GFD56" s="50"/>
      <c r="GFE56" s="50"/>
      <c r="GFF56" s="50"/>
      <c r="GFG56" s="50"/>
      <c r="GFH56" s="50"/>
      <c r="GFI56" s="50"/>
      <c r="GFJ56" s="50"/>
      <c r="GFK56" s="50"/>
      <c r="GFL56" s="50"/>
      <c r="GFM56" s="50"/>
      <c r="GFN56" s="50"/>
      <c r="GFO56" s="50"/>
      <c r="GFP56" s="50"/>
      <c r="GFQ56" s="50"/>
      <c r="GFR56" s="50"/>
      <c r="GFS56" s="50"/>
      <c r="GFT56" s="50"/>
      <c r="GFU56" s="50"/>
      <c r="GFV56" s="50"/>
      <c r="GFW56" s="50"/>
      <c r="GFX56" s="50"/>
      <c r="GFY56" s="50"/>
      <c r="GFZ56" s="50"/>
      <c r="GGA56" s="50"/>
      <c r="GGB56" s="50"/>
      <c r="GGC56" s="50"/>
      <c r="GGD56" s="50"/>
      <c r="GGE56" s="50"/>
      <c r="GGF56" s="50"/>
      <c r="GGG56" s="50"/>
      <c r="GGH56" s="50"/>
      <c r="GGI56" s="50"/>
      <c r="GGJ56" s="50"/>
      <c r="GGK56" s="50"/>
      <c r="GGL56" s="50"/>
      <c r="GGM56" s="50"/>
      <c r="GGN56" s="50"/>
      <c r="GGO56" s="50"/>
      <c r="GGP56" s="50"/>
      <c r="GGQ56" s="50"/>
      <c r="GGR56" s="50"/>
      <c r="GGS56" s="50"/>
      <c r="GGT56" s="50"/>
      <c r="GGU56" s="50"/>
      <c r="GGV56" s="50"/>
      <c r="GGW56" s="50"/>
      <c r="GGX56" s="50"/>
      <c r="GGY56" s="50"/>
      <c r="GGZ56" s="50"/>
      <c r="GHA56" s="50"/>
      <c r="GHB56" s="50"/>
      <c r="GHC56" s="50"/>
      <c r="GHD56" s="50"/>
      <c r="GHE56" s="50"/>
      <c r="GHF56" s="50"/>
      <c r="GHG56" s="50"/>
      <c r="GHH56" s="50"/>
      <c r="GHI56" s="50"/>
      <c r="GHJ56" s="50"/>
      <c r="GHK56" s="50"/>
      <c r="GHL56" s="50"/>
      <c r="GHM56" s="50"/>
      <c r="GHN56" s="50"/>
      <c r="GHO56" s="50"/>
      <c r="GHP56" s="50"/>
      <c r="GHQ56" s="50"/>
      <c r="GHR56" s="50"/>
      <c r="GHS56" s="50"/>
      <c r="GHT56" s="50"/>
      <c r="GHU56" s="50"/>
      <c r="GHV56" s="50"/>
      <c r="GHW56" s="50"/>
      <c r="GHX56" s="50"/>
      <c r="GHY56" s="50"/>
      <c r="GHZ56" s="50"/>
      <c r="GIA56" s="50"/>
      <c r="GIB56" s="50"/>
      <c r="GIC56" s="50"/>
      <c r="GID56" s="50"/>
      <c r="GIE56" s="50"/>
      <c r="GIF56" s="50"/>
      <c r="GIG56" s="50"/>
      <c r="GIH56" s="50"/>
      <c r="GII56" s="50"/>
      <c r="GIJ56" s="50"/>
      <c r="GIK56" s="50"/>
      <c r="GIL56" s="50"/>
      <c r="GIM56" s="50"/>
      <c r="GIN56" s="50"/>
      <c r="GIO56" s="50"/>
      <c r="GIP56" s="50"/>
      <c r="GIQ56" s="50"/>
      <c r="GIR56" s="50"/>
      <c r="GIS56" s="50"/>
      <c r="GIT56" s="50"/>
      <c r="GIU56" s="50"/>
      <c r="GIV56" s="50"/>
      <c r="GIW56" s="50"/>
      <c r="GIX56" s="50"/>
      <c r="GIY56" s="50"/>
      <c r="GIZ56" s="50"/>
      <c r="GJA56" s="50"/>
      <c r="GJB56" s="50"/>
      <c r="GJC56" s="50"/>
      <c r="GJD56" s="50"/>
      <c r="GJE56" s="50"/>
      <c r="GJF56" s="50"/>
      <c r="GJG56" s="50"/>
      <c r="GJH56" s="50"/>
      <c r="GJI56" s="50"/>
      <c r="GJJ56" s="50"/>
      <c r="GJK56" s="50"/>
      <c r="GJL56" s="50"/>
      <c r="GJM56" s="50"/>
      <c r="GJN56" s="50"/>
      <c r="GJO56" s="50"/>
      <c r="GJP56" s="50"/>
      <c r="GJQ56" s="50"/>
      <c r="GJR56" s="50"/>
      <c r="GJS56" s="50"/>
      <c r="GJT56" s="50"/>
      <c r="GJU56" s="50"/>
      <c r="GJV56" s="50"/>
      <c r="GJW56" s="50"/>
      <c r="GJX56" s="50"/>
      <c r="GJY56" s="50"/>
      <c r="GJZ56" s="50"/>
      <c r="GKA56" s="50"/>
      <c r="GKB56" s="50"/>
      <c r="GKC56" s="50"/>
      <c r="GKD56" s="50"/>
      <c r="GKE56" s="50"/>
      <c r="GKF56" s="50"/>
      <c r="GKG56" s="50"/>
      <c r="GKH56" s="50"/>
      <c r="GKI56" s="50"/>
      <c r="GKJ56" s="50"/>
      <c r="GKK56" s="50"/>
      <c r="GKL56" s="50"/>
      <c r="GKM56" s="50"/>
      <c r="GKN56" s="50"/>
      <c r="GKO56" s="50"/>
      <c r="GKP56" s="50"/>
      <c r="GKQ56" s="50"/>
      <c r="GKR56" s="50"/>
      <c r="GKS56" s="50"/>
      <c r="GKT56" s="50"/>
      <c r="GKU56" s="50"/>
      <c r="GKV56" s="50"/>
      <c r="GKW56" s="50"/>
      <c r="GKX56" s="50"/>
      <c r="GKY56" s="50"/>
      <c r="GKZ56" s="50"/>
      <c r="GLA56" s="50"/>
      <c r="GLB56" s="50"/>
      <c r="GLC56" s="50"/>
      <c r="GLD56" s="50"/>
      <c r="GLE56" s="50"/>
      <c r="GLF56" s="50"/>
      <c r="GLG56" s="50"/>
      <c r="GLH56" s="50"/>
      <c r="GLI56" s="50"/>
      <c r="GLJ56" s="50"/>
      <c r="GLK56" s="50"/>
      <c r="GLL56" s="50"/>
      <c r="GLM56" s="50"/>
      <c r="GLN56" s="50"/>
      <c r="GLO56" s="50"/>
      <c r="GLP56" s="50"/>
      <c r="GLQ56" s="50"/>
      <c r="GLR56" s="50"/>
      <c r="GLS56" s="50"/>
      <c r="GLT56" s="50"/>
      <c r="GLU56" s="50"/>
      <c r="GLV56" s="50"/>
      <c r="GLW56" s="50"/>
      <c r="GLX56" s="50"/>
      <c r="GLY56" s="50"/>
      <c r="GLZ56" s="50"/>
      <c r="GMA56" s="50"/>
      <c r="GMB56" s="50"/>
      <c r="GMC56" s="50"/>
      <c r="GMD56" s="50"/>
      <c r="GME56" s="50"/>
      <c r="GMF56" s="50"/>
      <c r="GMG56" s="50"/>
      <c r="GMH56" s="50"/>
      <c r="GMI56" s="50"/>
      <c r="GMJ56" s="50"/>
      <c r="GMK56" s="50"/>
      <c r="GML56" s="50"/>
      <c r="GMM56" s="50"/>
      <c r="GMN56" s="50"/>
      <c r="GMO56" s="50"/>
      <c r="GMP56" s="50"/>
      <c r="GMQ56" s="50"/>
      <c r="GMR56" s="50"/>
      <c r="GMS56" s="50"/>
      <c r="GMT56" s="50"/>
      <c r="GMU56" s="50"/>
      <c r="GMV56" s="50"/>
      <c r="GMW56" s="50"/>
      <c r="GMX56" s="50"/>
      <c r="GMY56" s="50"/>
      <c r="GMZ56" s="50"/>
      <c r="GNA56" s="50"/>
      <c r="GNB56" s="50"/>
      <c r="GNC56" s="50"/>
      <c r="GND56" s="50"/>
      <c r="GNE56" s="50"/>
      <c r="GNF56" s="50"/>
      <c r="GNG56" s="50"/>
      <c r="GNH56" s="50"/>
      <c r="GNI56" s="50"/>
      <c r="GNJ56" s="50"/>
      <c r="GNK56" s="50"/>
      <c r="GNL56" s="50"/>
      <c r="GNM56" s="50"/>
      <c r="GNN56" s="50"/>
      <c r="GNO56" s="50"/>
      <c r="GNP56" s="50"/>
      <c r="GNQ56" s="50"/>
      <c r="GNR56" s="50"/>
      <c r="GNS56" s="50"/>
      <c r="GNT56" s="50"/>
      <c r="GNU56" s="50"/>
      <c r="GNV56" s="50"/>
      <c r="GNW56" s="50"/>
      <c r="GNX56" s="50"/>
      <c r="GNY56" s="50"/>
      <c r="GNZ56" s="50"/>
      <c r="GOA56" s="50"/>
      <c r="GOB56" s="50"/>
      <c r="GOC56" s="50"/>
      <c r="GOD56" s="50"/>
      <c r="GOE56" s="50"/>
      <c r="GOF56" s="50"/>
      <c r="GOG56" s="50"/>
      <c r="GOH56" s="50"/>
      <c r="GOI56" s="50"/>
      <c r="GOJ56" s="50"/>
      <c r="GOK56" s="50"/>
      <c r="GOL56" s="50"/>
      <c r="GOM56" s="50"/>
      <c r="GON56" s="50"/>
      <c r="GOO56" s="50"/>
      <c r="GOP56" s="50"/>
      <c r="GOQ56" s="50"/>
      <c r="GOR56" s="50"/>
      <c r="GOS56" s="50"/>
      <c r="GOT56" s="50"/>
      <c r="GOU56" s="50"/>
      <c r="GOV56" s="50"/>
      <c r="GOW56" s="50"/>
      <c r="GOX56" s="50"/>
      <c r="GOY56" s="50"/>
      <c r="GOZ56" s="50"/>
      <c r="GPA56" s="50"/>
      <c r="GPB56" s="50"/>
      <c r="GPC56" s="50"/>
      <c r="GPD56" s="50"/>
      <c r="GPE56" s="50"/>
      <c r="GPF56" s="50"/>
      <c r="GPG56" s="50"/>
      <c r="GPH56" s="50"/>
      <c r="GPI56" s="50"/>
      <c r="GPJ56" s="50"/>
      <c r="GPK56" s="50"/>
      <c r="GPL56" s="50"/>
      <c r="GPM56" s="50"/>
      <c r="GPN56" s="50"/>
      <c r="GPO56" s="50"/>
      <c r="GPP56" s="50"/>
      <c r="GPQ56" s="50"/>
      <c r="GPR56" s="50"/>
      <c r="GPS56" s="50"/>
      <c r="GPT56" s="50"/>
      <c r="GPU56" s="50"/>
      <c r="GPV56" s="50"/>
      <c r="GPW56" s="50"/>
      <c r="GPX56" s="50"/>
      <c r="GPY56" s="50"/>
      <c r="GPZ56" s="50"/>
      <c r="GQA56" s="50"/>
      <c r="GQB56" s="50"/>
      <c r="GQC56" s="50"/>
      <c r="GQD56" s="50"/>
      <c r="GQE56" s="50"/>
      <c r="GQF56" s="50"/>
      <c r="GQG56" s="50"/>
      <c r="GQH56" s="50"/>
      <c r="GQI56" s="50"/>
      <c r="GQJ56" s="50"/>
      <c r="GQK56" s="50"/>
      <c r="GQL56" s="50"/>
      <c r="GQM56" s="50"/>
      <c r="GQN56" s="50"/>
      <c r="GQO56" s="50"/>
      <c r="GQP56" s="50"/>
      <c r="GQQ56" s="50"/>
      <c r="GQR56" s="50"/>
      <c r="GQS56" s="50"/>
      <c r="GQT56" s="50"/>
      <c r="GQU56" s="50"/>
      <c r="GQV56" s="50"/>
      <c r="GQW56" s="50"/>
      <c r="GQX56" s="50"/>
      <c r="GQY56" s="50"/>
      <c r="GQZ56" s="50"/>
      <c r="GRA56" s="50"/>
      <c r="GRB56" s="50"/>
      <c r="GRC56" s="50"/>
      <c r="GRD56" s="50"/>
      <c r="GRE56" s="50"/>
      <c r="GRF56" s="50"/>
      <c r="GRG56" s="50"/>
      <c r="GRH56" s="50"/>
      <c r="GRI56" s="50"/>
      <c r="GRJ56" s="50"/>
      <c r="GRK56" s="50"/>
      <c r="GRL56" s="50"/>
      <c r="GRM56" s="50"/>
      <c r="GRN56" s="50"/>
      <c r="GRO56" s="50"/>
      <c r="GRP56" s="50"/>
      <c r="GRQ56" s="50"/>
      <c r="GRR56" s="50"/>
      <c r="GRS56" s="50"/>
      <c r="GRT56" s="50"/>
      <c r="GRU56" s="50"/>
      <c r="GRV56" s="50"/>
      <c r="GRW56" s="50"/>
      <c r="GRX56" s="50"/>
      <c r="GRY56" s="50"/>
      <c r="GRZ56" s="50"/>
      <c r="GSA56" s="50"/>
      <c r="GSB56" s="50"/>
      <c r="GSC56" s="50"/>
      <c r="GSD56" s="50"/>
      <c r="GSE56" s="50"/>
      <c r="GSF56" s="50"/>
      <c r="GSG56" s="50"/>
      <c r="GSH56" s="50"/>
      <c r="GSI56" s="50"/>
      <c r="GSJ56" s="50"/>
      <c r="GSK56" s="50"/>
      <c r="GSL56" s="50"/>
      <c r="GSM56" s="50"/>
      <c r="GSN56" s="50"/>
      <c r="GSO56" s="50"/>
      <c r="GSP56" s="50"/>
      <c r="GSQ56" s="50"/>
      <c r="GSR56" s="50"/>
      <c r="GSS56" s="50"/>
      <c r="GST56" s="50"/>
      <c r="GSU56" s="50"/>
      <c r="GSV56" s="50"/>
      <c r="GSW56" s="50"/>
      <c r="GSX56" s="50"/>
      <c r="GSY56" s="50"/>
      <c r="GSZ56" s="50"/>
      <c r="GTA56" s="50"/>
      <c r="GTB56" s="50"/>
      <c r="GTC56" s="50"/>
      <c r="GTD56" s="50"/>
      <c r="GTE56" s="50"/>
      <c r="GTF56" s="50"/>
      <c r="GTG56" s="50"/>
      <c r="GTH56" s="50"/>
      <c r="GTI56" s="50"/>
      <c r="GTJ56" s="50"/>
      <c r="GTK56" s="50"/>
      <c r="GTL56" s="50"/>
      <c r="GTM56" s="50"/>
      <c r="GTN56" s="50"/>
      <c r="GTO56" s="50"/>
      <c r="GTP56" s="50"/>
      <c r="GTQ56" s="50"/>
      <c r="GTR56" s="50"/>
      <c r="GTS56" s="50"/>
      <c r="GTT56" s="50"/>
      <c r="GTU56" s="50"/>
      <c r="GTV56" s="50"/>
      <c r="GTW56" s="50"/>
      <c r="GTX56" s="50"/>
      <c r="GTY56" s="50"/>
      <c r="GTZ56" s="50"/>
      <c r="GUA56" s="50"/>
      <c r="GUB56" s="50"/>
      <c r="GUC56" s="50"/>
      <c r="GUD56" s="50"/>
      <c r="GUE56" s="50"/>
      <c r="GUF56" s="50"/>
      <c r="GUG56" s="50"/>
      <c r="GUH56" s="50"/>
      <c r="GUI56" s="50"/>
      <c r="GUJ56" s="50"/>
      <c r="GUK56" s="50"/>
      <c r="GUL56" s="50"/>
      <c r="GUM56" s="50"/>
      <c r="GUN56" s="50"/>
      <c r="GUO56" s="50"/>
      <c r="GUP56" s="50"/>
      <c r="GUQ56" s="50"/>
      <c r="GUR56" s="50"/>
      <c r="GUS56" s="50"/>
      <c r="GUT56" s="50"/>
      <c r="GUU56" s="50"/>
      <c r="GUV56" s="50"/>
      <c r="GUW56" s="50"/>
      <c r="GUX56" s="50"/>
      <c r="GUY56" s="50"/>
      <c r="GUZ56" s="50"/>
      <c r="GVA56" s="50"/>
      <c r="GVB56" s="50"/>
      <c r="GVC56" s="50"/>
      <c r="GVD56" s="50"/>
      <c r="GVE56" s="50"/>
      <c r="GVF56" s="50"/>
      <c r="GVG56" s="50"/>
      <c r="GVH56" s="50"/>
      <c r="GVI56" s="50"/>
      <c r="GVJ56" s="50"/>
      <c r="GVK56" s="50"/>
      <c r="GVL56" s="50"/>
      <c r="GVM56" s="50"/>
      <c r="GVN56" s="50"/>
      <c r="GVO56" s="50"/>
      <c r="GVP56" s="50"/>
      <c r="GVQ56" s="50"/>
      <c r="GVR56" s="50"/>
      <c r="GVS56" s="50"/>
      <c r="GVT56" s="50"/>
      <c r="GVU56" s="50"/>
      <c r="GVV56" s="50"/>
      <c r="GVW56" s="50"/>
      <c r="GVX56" s="50"/>
      <c r="GVY56" s="50"/>
      <c r="GVZ56" s="50"/>
      <c r="GWA56" s="50"/>
      <c r="GWB56" s="50"/>
      <c r="GWC56" s="50"/>
      <c r="GWD56" s="50"/>
      <c r="GWE56" s="50"/>
      <c r="GWF56" s="50"/>
      <c r="GWG56" s="50"/>
      <c r="GWH56" s="50"/>
      <c r="GWI56" s="50"/>
      <c r="GWJ56" s="50"/>
      <c r="GWK56" s="50"/>
      <c r="GWL56" s="50"/>
      <c r="GWM56" s="50"/>
      <c r="GWN56" s="50"/>
      <c r="GWO56" s="50"/>
      <c r="GWP56" s="50"/>
      <c r="GWQ56" s="50"/>
      <c r="GWR56" s="50"/>
      <c r="GWS56" s="50"/>
      <c r="GWT56" s="50"/>
      <c r="GWU56" s="50"/>
      <c r="GWV56" s="50"/>
      <c r="GWW56" s="50"/>
      <c r="GWX56" s="50"/>
      <c r="GWY56" s="50"/>
      <c r="GWZ56" s="50"/>
      <c r="GXA56" s="50"/>
      <c r="GXB56" s="50"/>
      <c r="GXC56" s="50"/>
      <c r="GXD56" s="50"/>
      <c r="GXE56" s="50"/>
      <c r="GXF56" s="50"/>
      <c r="GXG56" s="50"/>
      <c r="GXH56" s="50"/>
      <c r="GXI56" s="50"/>
      <c r="GXJ56" s="50"/>
      <c r="GXK56" s="50"/>
      <c r="GXL56" s="50"/>
      <c r="GXM56" s="50"/>
      <c r="GXN56" s="50"/>
      <c r="GXO56" s="50"/>
      <c r="GXP56" s="50"/>
      <c r="GXQ56" s="50"/>
      <c r="GXR56" s="50"/>
      <c r="GXS56" s="50"/>
      <c r="GXT56" s="50"/>
      <c r="GXU56" s="50"/>
      <c r="GXV56" s="50"/>
      <c r="GXW56" s="50"/>
      <c r="GXX56" s="50"/>
      <c r="GXY56" s="50"/>
      <c r="GXZ56" s="50"/>
      <c r="GYA56" s="50"/>
      <c r="GYB56" s="50"/>
      <c r="GYC56" s="50"/>
      <c r="GYD56" s="50"/>
      <c r="GYE56" s="50"/>
      <c r="GYF56" s="50"/>
      <c r="GYG56" s="50"/>
      <c r="GYH56" s="50"/>
      <c r="GYI56" s="50"/>
      <c r="GYJ56" s="50"/>
      <c r="GYK56" s="50"/>
      <c r="GYL56" s="50"/>
      <c r="GYM56" s="50"/>
      <c r="GYN56" s="50"/>
      <c r="GYO56" s="50"/>
      <c r="GYP56" s="50"/>
      <c r="GYQ56" s="50"/>
      <c r="GYR56" s="50"/>
      <c r="GYS56" s="50"/>
      <c r="GYT56" s="50"/>
      <c r="GYU56" s="50"/>
      <c r="GYV56" s="50"/>
      <c r="GYW56" s="50"/>
      <c r="GYX56" s="50"/>
      <c r="GYY56" s="50"/>
      <c r="GYZ56" s="50"/>
      <c r="GZA56" s="50"/>
      <c r="GZB56" s="50"/>
      <c r="GZC56" s="50"/>
      <c r="GZD56" s="50"/>
      <c r="GZE56" s="50"/>
      <c r="GZF56" s="50"/>
      <c r="GZG56" s="50"/>
      <c r="GZH56" s="50"/>
      <c r="GZI56" s="50"/>
      <c r="GZJ56" s="50"/>
      <c r="GZK56" s="50"/>
      <c r="GZL56" s="50"/>
      <c r="GZM56" s="50"/>
      <c r="GZN56" s="50"/>
      <c r="GZO56" s="50"/>
      <c r="GZP56" s="50"/>
      <c r="GZQ56" s="50"/>
      <c r="GZR56" s="50"/>
      <c r="GZS56" s="50"/>
      <c r="GZT56" s="50"/>
      <c r="GZU56" s="50"/>
      <c r="GZV56" s="50"/>
      <c r="GZW56" s="50"/>
      <c r="GZX56" s="50"/>
      <c r="GZY56" s="50"/>
      <c r="GZZ56" s="50"/>
      <c r="HAA56" s="50"/>
      <c r="HAB56" s="50"/>
      <c r="HAC56" s="50"/>
      <c r="HAD56" s="50"/>
      <c r="HAE56" s="50"/>
      <c r="HAF56" s="50"/>
      <c r="HAG56" s="50"/>
      <c r="HAH56" s="50"/>
      <c r="HAI56" s="50"/>
      <c r="HAJ56" s="50"/>
      <c r="HAK56" s="50"/>
      <c r="HAL56" s="50"/>
      <c r="HAM56" s="50"/>
      <c r="HAN56" s="50"/>
      <c r="HAO56" s="50"/>
      <c r="HAP56" s="50"/>
      <c r="HAQ56" s="50"/>
      <c r="HAR56" s="50"/>
      <c r="HAS56" s="50"/>
      <c r="HAT56" s="50"/>
      <c r="HAU56" s="50"/>
      <c r="HAV56" s="50"/>
      <c r="HAW56" s="50"/>
      <c r="HAX56" s="50"/>
      <c r="HAY56" s="50"/>
      <c r="HAZ56" s="50"/>
      <c r="HBA56" s="50"/>
      <c r="HBB56" s="50"/>
      <c r="HBC56" s="50"/>
      <c r="HBD56" s="50"/>
      <c r="HBE56" s="50"/>
      <c r="HBF56" s="50"/>
      <c r="HBG56" s="50"/>
      <c r="HBH56" s="50"/>
      <c r="HBI56" s="50"/>
      <c r="HBJ56" s="50"/>
      <c r="HBK56" s="50"/>
      <c r="HBL56" s="50"/>
      <c r="HBM56" s="50"/>
      <c r="HBN56" s="50"/>
      <c r="HBO56" s="50"/>
      <c r="HBP56" s="50"/>
      <c r="HBQ56" s="50"/>
      <c r="HBR56" s="50"/>
      <c r="HBS56" s="50"/>
      <c r="HBT56" s="50"/>
      <c r="HBU56" s="50"/>
      <c r="HBV56" s="50"/>
      <c r="HBW56" s="50"/>
      <c r="HBX56" s="50"/>
      <c r="HBY56" s="50"/>
      <c r="HBZ56" s="50"/>
      <c r="HCA56" s="50"/>
      <c r="HCB56" s="50"/>
      <c r="HCC56" s="50"/>
      <c r="HCD56" s="50"/>
      <c r="HCE56" s="50"/>
      <c r="HCF56" s="50"/>
      <c r="HCG56" s="50"/>
      <c r="HCH56" s="50"/>
      <c r="HCI56" s="50"/>
      <c r="HCJ56" s="50"/>
      <c r="HCK56" s="50"/>
      <c r="HCL56" s="50"/>
      <c r="HCM56" s="50"/>
      <c r="HCN56" s="50"/>
      <c r="HCO56" s="50"/>
      <c r="HCP56" s="50"/>
      <c r="HCQ56" s="50"/>
      <c r="HCR56" s="50"/>
      <c r="HCS56" s="50"/>
      <c r="HCT56" s="50"/>
      <c r="HCU56" s="50"/>
      <c r="HCV56" s="50"/>
      <c r="HCW56" s="50"/>
      <c r="HCX56" s="50"/>
      <c r="HCY56" s="50"/>
      <c r="HCZ56" s="50"/>
      <c r="HDA56" s="50"/>
      <c r="HDB56" s="50"/>
      <c r="HDC56" s="50"/>
      <c r="HDD56" s="50"/>
      <c r="HDE56" s="50"/>
      <c r="HDF56" s="50"/>
      <c r="HDG56" s="50"/>
      <c r="HDH56" s="50"/>
      <c r="HDI56" s="50"/>
      <c r="HDJ56" s="50"/>
      <c r="HDK56" s="50"/>
      <c r="HDL56" s="50"/>
      <c r="HDM56" s="50"/>
      <c r="HDN56" s="50"/>
      <c r="HDO56" s="50"/>
      <c r="HDP56" s="50"/>
      <c r="HDQ56" s="50"/>
      <c r="HDR56" s="50"/>
      <c r="HDS56" s="50"/>
      <c r="HDT56" s="50"/>
      <c r="HDU56" s="50"/>
      <c r="HDV56" s="50"/>
      <c r="HDW56" s="50"/>
      <c r="HDX56" s="50"/>
      <c r="HDY56" s="50"/>
      <c r="HDZ56" s="50"/>
      <c r="HEA56" s="50"/>
      <c r="HEB56" s="50"/>
      <c r="HEC56" s="50"/>
      <c r="HED56" s="50"/>
      <c r="HEE56" s="50"/>
      <c r="HEF56" s="50"/>
      <c r="HEG56" s="50"/>
      <c r="HEH56" s="50"/>
      <c r="HEI56" s="50"/>
      <c r="HEJ56" s="50"/>
      <c r="HEK56" s="50"/>
      <c r="HEL56" s="50"/>
      <c r="HEM56" s="50"/>
      <c r="HEN56" s="50"/>
      <c r="HEO56" s="50"/>
      <c r="HEP56" s="50"/>
      <c r="HEQ56" s="50"/>
      <c r="HER56" s="50"/>
      <c r="HES56" s="50"/>
      <c r="HET56" s="50"/>
      <c r="HEU56" s="50"/>
      <c r="HEV56" s="50"/>
      <c r="HEW56" s="50"/>
      <c r="HEX56" s="50"/>
      <c r="HEY56" s="50"/>
      <c r="HEZ56" s="50"/>
      <c r="HFA56" s="50"/>
      <c r="HFB56" s="50"/>
      <c r="HFC56" s="50"/>
      <c r="HFD56" s="50"/>
      <c r="HFE56" s="50"/>
      <c r="HFF56" s="50"/>
      <c r="HFG56" s="50"/>
      <c r="HFH56" s="50"/>
      <c r="HFI56" s="50"/>
      <c r="HFJ56" s="50"/>
      <c r="HFK56" s="50"/>
      <c r="HFL56" s="50"/>
      <c r="HFM56" s="50"/>
      <c r="HFN56" s="50"/>
      <c r="HFO56" s="50"/>
      <c r="HFP56" s="50"/>
      <c r="HFQ56" s="50"/>
      <c r="HFR56" s="50"/>
      <c r="HFS56" s="50"/>
      <c r="HFT56" s="50"/>
      <c r="HFU56" s="50"/>
      <c r="HFV56" s="50"/>
      <c r="HFW56" s="50"/>
      <c r="HFX56" s="50"/>
      <c r="HFY56" s="50"/>
      <c r="HFZ56" s="50"/>
      <c r="HGA56" s="50"/>
      <c r="HGB56" s="50"/>
      <c r="HGC56" s="50"/>
      <c r="HGD56" s="50"/>
      <c r="HGE56" s="50"/>
      <c r="HGF56" s="50"/>
      <c r="HGG56" s="50"/>
      <c r="HGH56" s="50"/>
      <c r="HGI56" s="50"/>
      <c r="HGJ56" s="50"/>
      <c r="HGK56" s="50"/>
      <c r="HGL56" s="50"/>
      <c r="HGM56" s="50"/>
      <c r="HGN56" s="50"/>
      <c r="HGO56" s="50"/>
      <c r="HGP56" s="50"/>
      <c r="HGQ56" s="50"/>
      <c r="HGR56" s="50"/>
      <c r="HGS56" s="50"/>
      <c r="HGT56" s="50"/>
      <c r="HGU56" s="50"/>
      <c r="HGV56" s="50"/>
      <c r="HGW56" s="50"/>
      <c r="HGX56" s="50"/>
      <c r="HGY56" s="50"/>
      <c r="HGZ56" s="50"/>
      <c r="HHA56" s="50"/>
      <c r="HHB56" s="50"/>
      <c r="HHC56" s="50"/>
      <c r="HHD56" s="50"/>
      <c r="HHE56" s="50"/>
      <c r="HHF56" s="50"/>
      <c r="HHG56" s="50"/>
      <c r="HHH56" s="50"/>
      <c r="HHI56" s="50"/>
      <c r="HHJ56" s="50"/>
      <c r="HHK56" s="50"/>
      <c r="HHL56" s="50"/>
      <c r="HHM56" s="50"/>
      <c r="HHN56" s="50"/>
      <c r="HHO56" s="50"/>
      <c r="HHP56" s="50"/>
      <c r="HHQ56" s="50"/>
      <c r="HHR56" s="50"/>
      <c r="HHS56" s="50"/>
      <c r="HHT56" s="50"/>
      <c r="HHU56" s="50"/>
      <c r="HHV56" s="50"/>
      <c r="HHW56" s="50"/>
      <c r="HHX56" s="50"/>
      <c r="HHY56" s="50"/>
      <c r="HHZ56" s="50"/>
      <c r="HIA56" s="50"/>
      <c r="HIB56" s="50"/>
      <c r="HIC56" s="50"/>
      <c r="HID56" s="50"/>
      <c r="HIE56" s="50"/>
      <c r="HIF56" s="50"/>
      <c r="HIG56" s="50"/>
      <c r="HIH56" s="50"/>
      <c r="HII56" s="50"/>
      <c r="HIJ56" s="50"/>
      <c r="HIK56" s="50"/>
      <c r="HIL56" s="50"/>
      <c r="HIM56" s="50"/>
      <c r="HIN56" s="50"/>
      <c r="HIO56" s="50"/>
      <c r="HIP56" s="50"/>
      <c r="HIQ56" s="50"/>
      <c r="HIR56" s="50"/>
      <c r="HIS56" s="50"/>
      <c r="HIT56" s="50"/>
      <c r="HIU56" s="50"/>
      <c r="HIV56" s="50"/>
      <c r="HIW56" s="50"/>
      <c r="HIX56" s="50"/>
      <c r="HIY56" s="50"/>
      <c r="HIZ56" s="50"/>
      <c r="HJA56" s="50"/>
      <c r="HJB56" s="50"/>
      <c r="HJC56" s="50"/>
      <c r="HJD56" s="50"/>
      <c r="HJE56" s="50"/>
      <c r="HJF56" s="50"/>
      <c r="HJG56" s="50"/>
      <c r="HJH56" s="50"/>
      <c r="HJI56" s="50"/>
      <c r="HJJ56" s="50"/>
      <c r="HJK56" s="50"/>
      <c r="HJL56" s="50"/>
      <c r="HJM56" s="50"/>
      <c r="HJN56" s="50"/>
      <c r="HJO56" s="50"/>
      <c r="HJP56" s="50"/>
      <c r="HJQ56" s="50"/>
      <c r="HJR56" s="50"/>
      <c r="HJS56" s="50"/>
      <c r="HJT56" s="50"/>
      <c r="HJU56" s="50"/>
      <c r="HJV56" s="50"/>
      <c r="HJW56" s="50"/>
      <c r="HJX56" s="50"/>
      <c r="HJY56" s="50"/>
      <c r="HJZ56" s="50"/>
      <c r="HKA56" s="50"/>
      <c r="HKB56" s="50"/>
      <c r="HKC56" s="50"/>
      <c r="HKD56" s="50"/>
      <c r="HKE56" s="50"/>
      <c r="HKF56" s="50"/>
      <c r="HKG56" s="50"/>
      <c r="HKH56" s="50"/>
      <c r="HKI56" s="50"/>
      <c r="HKJ56" s="50"/>
      <c r="HKK56" s="50"/>
      <c r="HKL56" s="50"/>
      <c r="HKM56" s="50"/>
      <c r="HKN56" s="50"/>
      <c r="HKO56" s="50"/>
      <c r="HKP56" s="50"/>
      <c r="HKQ56" s="50"/>
      <c r="HKR56" s="50"/>
      <c r="HKS56" s="50"/>
      <c r="HKT56" s="50"/>
      <c r="HKU56" s="50"/>
      <c r="HKV56" s="50"/>
      <c r="HKW56" s="50"/>
      <c r="HKX56" s="50"/>
      <c r="HKY56" s="50"/>
      <c r="HKZ56" s="50"/>
      <c r="HLA56" s="50"/>
      <c r="HLB56" s="50"/>
      <c r="HLC56" s="50"/>
      <c r="HLD56" s="50"/>
      <c r="HLE56" s="50"/>
      <c r="HLF56" s="50"/>
      <c r="HLG56" s="50"/>
      <c r="HLH56" s="50"/>
      <c r="HLI56" s="50"/>
      <c r="HLJ56" s="50"/>
      <c r="HLK56" s="50"/>
      <c r="HLL56" s="50"/>
      <c r="HLM56" s="50"/>
      <c r="HLN56" s="50"/>
      <c r="HLO56" s="50"/>
      <c r="HLP56" s="50"/>
      <c r="HLQ56" s="50"/>
      <c r="HLR56" s="50"/>
      <c r="HLS56" s="50"/>
      <c r="HLT56" s="50"/>
      <c r="HLU56" s="50"/>
      <c r="HLV56" s="50"/>
      <c r="HLW56" s="50"/>
      <c r="HLX56" s="50"/>
      <c r="HLY56" s="50"/>
      <c r="HLZ56" s="50"/>
      <c r="HMA56" s="50"/>
      <c r="HMB56" s="50"/>
      <c r="HMC56" s="50"/>
      <c r="HMD56" s="50"/>
      <c r="HME56" s="50"/>
      <c r="HMF56" s="50"/>
      <c r="HMG56" s="50"/>
      <c r="HMH56" s="50"/>
      <c r="HMI56" s="50"/>
      <c r="HMJ56" s="50"/>
      <c r="HMK56" s="50"/>
      <c r="HML56" s="50"/>
      <c r="HMM56" s="50"/>
      <c r="HMN56" s="50"/>
      <c r="HMO56" s="50"/>
      <c r="HMP56" s="50"/>
      <c r="HMQ56" s="50"/>
      <c r="HMR56" s="50"/>
      <c r="HMS56" s="50"/>
      <c r="HMT56" s="50"/>
      <c r="HMU56" s="50"/>
      <c r="HMV56" s="50"/>
      <c r="HMW56" s="50"/>
      <c r="HMX56" s="50"/>
      <c r="HMY56" s="50"/>
      <c r="HMZ56" s="50"/>
      <c r="HNA56" s="50"/>
      <c r="HNB56" s="50"/>
      <c r="HNC56" s="50"/>
      <c r="HND56" s="50"/>
      <c r="HNE56" s="50"/>
      <c r="HNF56" s="50"/>
      <c r="HNG56" s="50"/>
      <c r="HNH56" s="50"/>
      <c r="HNI56" s="50"/>
      <c r="HNJ56" s="50"/>
      <c r="HNK56" s="50"/>
      <c r="HNL56" s="50"/>
      <c r="HNM56" s="50"/>
      <c r="HNN56" s="50"/>
      <c r="HNO56" s="50"/>
      <c r="HNP56" s="50"/>
      <c r="HNQ56" s="50"/>
      <c r="HNR56" s="50"/>
      <c r="HNS56" s="50"/>
      <c r="HNT56" s="50"/>
      <c r="HNU56" s="50"/>
      <c r="HNV56" s="50"/>
      <c r="HNW56" s="50"/>
      <c r="HNX56" s="50"/>
      <c r="HNY56" s="50"/>
      <c r="HNZ56" s="50"/>
      <c r="HOA56" s="50"/>
      <c r="HOB56" s="50"/>
      <c r="HOC56" s="50"/>
      <c r="HOD56" s="50"/>
      <c r="HOE56" s="50"/>
      <c r="HOF56" s="50"/>
      <c r="HOG56" s="50"/>
      <c r="HOH56" s="50"/>
      <c r="HOI56" s="50"/>
      <c r="HOJ56" s="50"/>
      <c r="HOK56" s="50"/>
      <c r="HOL56" s="50"/>
      <c r="HOM56" s="50"/>
      <c r="HON56" s="50"/>
      <c r="HOO56" s="50"/>
      <c r="HOP56" s="50"/>
      <c r="HOQ56" s="50"/>
      <c r="HOR56" s="50"/>
      <c r="HOS56" s="50"/>
      <c r="HOT56" s="50"/>
      <c r="HOU56" s="50"/>
      <c r="HOV56" s="50"/>
      <c r="HOW56" s="50"/>
      <c r="HOX56" s="50"/>
      <c r="HOY56" s="50"/>
      <c r="HOZ56" s="50"/>
      <c r="HPA56" s="50"/>
      <c r="HPB56" s="50"/>
      <c r="HPC56" s="50"/>
      <c r="HPD56" s="50"/>
      <c r="HPE56" s="50"/>
      <c r="HPF56" s="50"/>
      <c r="HPG56" s="50"/>
      <c r="HPH56" s="50"/>
      <c r="HPI56" s="50"/>
      <c r="HPJ56" s="50"/>
      <c r="HPK56" s="50"/>
      <c r="HPL56" s="50"/>
      <c r="HPM56" s="50"/>
      <c r="HPN56" s="50"/>
      <c r="HPO56" s="50"/>
      <c r="HPP56" s="50"/>
      <c r="HPQ56" s="50"/>
      <c r="HPR56" s="50"/>
      <c r="HPS56" s="50"/>
      <c r="HPT56" s="50"/>
      <c r="HPU56" s="50"/>
      <c r="HPV56" s="50"/>
      <c r="HPW56" s="50"/>
      <c r="HPX56" s="50"/>
      <c r="HPY56" s="50"/>
      <c r="HPZ56" s="50"/>
      <c r="HQA56" s="50"/>
      <c r="HQB56" s="50"/>
      <c r="HQC56" s="50"/>
      <c r="HQD56" s="50"/>
      <c r="HQE56" s="50"/>
      <c r="HQF56" s="50"/>
      <c r="HQG56" s="50"/>
      <c r="HQH56" s="50"/>
      <c r="HQI56" s="50"/>
      <c r="HQJ56" s="50"/>
      <c r="HQK56" s="50"/>
      <c r="HQL56" s="50"/>
      <c r="HQM56" s="50"/>
      <c r="HQN56" s="50"/>
      <c r="HQO56" s="50"/>
      <c r="HQP56" s="50"/>
      <c r="HQQ56" s="50"/>
      <c r="HQR56" s="50"/>
      <c r="HQS56" s="50"/>
      <c r="HQT56" s="50"/>
      <c r="HQU56" s="50"/>
      <c r="HQV56" s="50"/>
      <c r="HQW56" s="50"/>
      <c r="HQX56" s="50"/>
      <c r="HQY56" s="50"/>
      <c r="HQZ56" s="50"/>
      <c r="HRA56" s="50"/>
      <c r="HRB56" s="50"/>
      <c r="HRC56" s="50"/>
      <c r="HRD56" s="50"/>
      <c r="HRE56" s="50"/>
      <c r="HRF56" s="50"/>
      <c r="HRG56" s="50"/>
      <c r="HRH56" s="50"/>
      <c r="HRI56" s="50"/>
      <c r="HRJ56" s="50"/>
      <c r="HRK56" s="50"/>
      <c r="HRL56" s="50"/>
      <c r="HRM56" s="50"/>
      <c r="HRN56" s="50"/>
      <c r="HRO56" s="50"/>
      <c r="HRP56" s="50"/>
      <c r="HRQ56" s="50"/>
      <c r="HRR56" s="50"/>
      <c r="HRS56" s="50"/>
      <c r="HRT56" s="50"/>
      <c r="HRU56" s="50"/>
      <c r="HRV56" s="50"/>
      <c r="HRW56" s="50"/>
      <c r="HRX56" s="50"/>
      <c r="HRY56" s="50"/>
      <c r="HRZ56" s="50"/>
      <c r="HSA56" s="50"/>
      <c r="HSB56" s="50"/>
      <c r="HSC56" s="50"/>
      <c r="HSD56" s="50"/>
      <c r="HSE56" s="50"/>
      <c r="HSF56" s="50"/>
      <c r="HSG56" s="50"/>
      <c r="HSH56" s="50"/>
      <c r="HSI56" s="50"/>
      <c r="HSJ56" s="50"/>
      <c r="HSK56" s="50"/>
      <c r="HSL56" s="50"/>
      <c r="HSM56" s="50"/>
      <c r="HSN56" s="50"/>
      <c r="HSO56" s="50"/>
      <c r="HSP56" s="50"/>
      <c r="HSQ56" s="50"/>
      <c r="HSR56" s="50"/>
      <c r="HSS56" s="50"/>
      <c r="HST56" s="50"/>
      <c r="HSU56" s="50"/>
      <c r="HSV56" s="50"/>
      <c r="HSW56" s="50"/>
      <c r="HSX56" s="50"/>
      <c r="HSY56" s="50"/>
      <c r="HSZ56" s="50"/>
      <c r="HTA56" s="50"/>
      <c r="HTB56" s="50"/>
      <c r="HTC56" s="50"/>
      <c r="HTD56" s="50"/>
      <c r="HTE56" s="50"/>
      <c r="HTF56" s="50"/>
      <c r="HTG56" s="50"/>
      <c r="HTH56" s="50"/>
      <c r="HTI56" s="50"/>
      <c r="HTJ56" s="50"/>
      <c r="HTK56" s="50"/>
      <c r="HTL56" s="50"/>
      <c r="HTM56" s="50"/>
      <c r="HTN56" s="50"/>
      <c r="HTO56" s="50"/>
      <c r="HTP56" s="50"/>
      <c r="HTQ56" s="50"/>
      <c r="HTR56" s="50"/>
      <c r="HTS56" s="50"/>
      <c r="HTT56" s="50"/>
      <c r="HTU56" s="50"/>
      <c r="HTV56" s="50"/>
      <c r="HTW56" s="50"/>
      <c r="HTX56" s="50"/>
      <c r="HTY56" s="50"/>
      <c r="HTZ56" s="50"/>
      <c r="HUA56" s="50"/>
      <c r="HUB56" s="50"/>
      <c r="HUC56" s="50"/>
      <c r="HUD56" s="50"/>
      <c r="HUE56" s="50"/>
      <c r="HUF56" s="50"/>
      <c r="HUG56" s="50"/>
      <c r="HUH56" s="50"/>
      <c r="HUI56" s="50"/>
      <c r="HUJ56" s="50"/>
      <c r="HUK56" s="50"/>
      <c r="HUL56" s="50"/>
      <c r="HUM56" s="50"/>
      <c r="HUN56" s="50"/>
      <c r="HUO56" s="50"/>
      <c r="HUP56" s="50"/>
      <c r="HUQ56" s="50"/>
      <c r="HUR56" s="50"/>
      <c r="HUS56" s="50"/>
      <c r="HUT56" s="50"/>
      <c r="HUU56" s="50"/>
      <c r="HUV56" s="50"/>
      <c r="HUW56" s="50"/>
      <c r="HUX56" s="50"/>
      <c r="HUY56" s="50"/>
      <c r="HUZ56" s="50"/>
      <c r="HVA56" s="50"/>
      <c r="HVB56" s="50"/>
      <c r="HVC56" s="50"/>
      <c r="HVD56" s="50"/>
      <c r="HVE56" s="50"/>
      <c r="HVF56" s="50"/>
      <c r="HVG56" s="50"/>
      <c r="HVH56" s="50"/>
      <c r="HVI56" s="50"/>
      <c r="HVJ56" s="50"/>
      <c r="HVK56" s="50"/>
      <c r="HVL56" s="50"/>
      <c r="HVM56" s="50"/>
      <c r="HVN56" s="50"/>
      <c r="HVO56" s="50"/>
      <c r="HVP56" s="50"/>
      <c r="HVQ56" s="50"/>
      <c r="HVR56" s="50"/>
      <c r="HVS56" s="50"/>
      <c r="HVT56" s="50"/>
      <c r="HVU56" s="50"/>
      <c r="HVV56" s="50"/>
      <c r="HVW56" s="50"/>
      <c r="HVX56" s="50"/>
      <c r="HVY56" s="50"/>
      <c r="HVZ56" s="50"/>
      <c r="HWA56" s="50"/>
      <c r="HWB56" s="50"/>
      <c r="HWC56" s="50"/>
      <c r="HWD56" s="50"/>
      <c r="HWE56" s="50"/>
      <c r="HWF56" s="50"/>
      <c r="HWG56" s="50"/>
      <c r="HWH56" s="50"/>
      <c r="HWI56" s="50"/>
      <c r="HWJ56" s="50"/>
      <c r="HWK56" s="50"/>
      <c r="HWL56" s="50"/>
      <c r="HWM56" s="50"/>
      <c r="HWN56" s="50"/>
      <c r="HWO56" s="50"/>
      <c r="HWP56" s="50"/>
      <c r="HWQ56" s="50"/>
      <c r="HWR56" s="50"/>
      <c r="HWS56" s="50"/>
      <c r="HWT56" s="50"/>
      <c r="HWU56" s="50"/>
      <c r="HWV56" s="50"/>
      <c r="HWW56" s="50"/>
      <c r="HWX56" s="50"/>
      <c r="HWY56" s="50"/>
      <c r="HWZ56" s="50"/>
      <c r="HXA56" s="50"/>
      <c r="HXB56" s="50"/>
      <c r="HXC56" s="50"/>
      <c r="HXD56" s="50"/>
      <c r="HXE56" s="50"/>
      <c r="HXF56" s="50"/>
      <c r="HXG56" s="50"/>
      <c r="HXH56" s="50"/>
      <c r="HXI56" s="50"/>
      <c r="HXJ56" s="50"/>
      <c r="HXK56" s="50"/>
      <c r="HXL56" s="50"/>
      <c r="HXM56" s="50"/>
      <c r="HXN56" s="50"/>
      <c r="HXO56" s="50"/>
      <c r="HXP56" s="50"/>
      <c r="HXQ56" s="50"/>
      <c r="HXR56" s="50"/>
      <c r="HXS56" s="50"/>
      <c r="HXT56" s="50"/>
      <c r="HXU56" s="50"/>
      <c r="HXV56" s="50"/>
      <c r="HXW56" s="50"/>
      <c r="HXX56" s="50"/>
      <c r="HXY56" s="50"/>
      <c r="HXZ56" s="50"/>
      <c r="HYA56" s="50"/>
      <c r="HYB56" s="50"/>
      <c r="HYC56" s="50"/>
      <c r="HYD56" s="50"/>
      <c r="HYE56" s="50"/>
      <c r="HYF56" s="50"/>
      <c r="HYG56" s="50"/>
      <c r="HYH56" s="50"/>
      <c r="HYI56" s="50"/>
      <c r="HYJ56" s="50"/>
      <c r="HYK56" s="50"/>
      <c r="HYL56" s="50"/>
      <c r="HYM56" s="50"/>
      <c r="HYN56" s="50"/>
      <c r="HYO56" s="50"/>
      <c r="HYP56" s="50"/>
      <c r="HYQ56" s="50"/>
      <c r="HYR56" s="50"/>
      <c r="HYS56" s="50"/>
      <c r="HYT56" s="50"/>
      <c r="HYU56" s="50"/>
      <c r="HYV56" s="50"/>
      <c r="HYW56" s="50"/>
      <c r="HYX56" s="50"/>
      <c r="HYY56" s="50"/>
      <c r="HYZ56" s="50"/>
      <c r="HZA56" s="50"/>
      <c r="HZB56" s="50"/>
      <c r="HZC56" s="50"/>
      <c r="HZD56" s="50"/>
      <c r="HZE56" s="50"/>
      <c r="HZF56" s="50"/>
      <c r="HZG56" s="50"/>
      <c r="HZH56" s="50"/>
      <c r="HZI56" s="50"/>
      <c r="HZJ56" s="50"/>
      <c r="HZK56" s="50"/>
      <c r="HZL56" s="50"/>
      <c r="HZM56" s="50"/>
      <c r="HZN56" s="50"/>
      <c r="HZO56" s="50"/>
      <c r="HZP56" s="50"/>
      <c r="HZQ56" s="50"/>
      <c r="HZR56" s="50"/>
      <c r="HZS56" s="50"/>
      <c r="HZT56" s="50"/>
      <c r="HZU56" s="50"/>
      <c r="HZV56" s="50"/>
      <c r="HZW56" s="50"/>
      <c r="HZX56" s="50"/>
      <c r="HZY56" s="50"/>
      <c r="HZZ56" s="50"/>
      <c r="IAA56" s="50"/>
      <c r="IAB56" s="50"/>
      <c r="IAC56" s="50"/>
      <c r="IAD56" s="50"/>
      <c r="IAE56" s="50"/>
      <c r="IAF56" s="50"/>
      <c r="IAG56" s="50"/>
      <c r="IAH56" s="50"/>
      <c r="IAI56" s="50"/>
      <c r="IAJ56" s="50"/>
      <c r="IAK56" s="50"/>
      <c r="IAL56" s="50"/>
      <c r="IAM56" s="50"/>
      <c r="IAN56" s="50"/>
      <c r="IAO56" s="50"/>
      <c r="IAP56" s="50"/>
      <c r="IAQ56" s="50"/>
      <c r="IAR56" s="50"/>
      <c r="IAS56" s="50"/>
      <c r="IAT56" s="50"/>
      <c r="IAU56" s="50"/>
      <c r="IAV56" s="50"/>
      <c r="IAW56" s="50"/>
      <c r="IAX56" s="50"/>
      <c r="IAY56" s="50"/>
      <c r="IAZ56" s="50"/>
      <c r="IBA56" s="50"/>
      <c r="IBB56" s="50"/>
      <c r="IBC56" s="50"/>
      <c r="IBD56" s="50"/>
      <c r="IBE56" s="50"/>
      <c r="IBF56" s="50"/>
      <c r="IBG56" s="50"/>
      <c r="IBH56" s="50"/>
      <c r="IBI56" s="50"/>
      <c r="IBJ56" s="50"/>
      <c r="IBK56" s="50"/>
      <c r="IBL56" s="50"/>
      <c r="IBM56" s="50"/>
      <c r="IBN56" s="50"/>
      <c r="IBO56" s="50"/>
      <c r="IBP56" s="50"/>
      <c r="IBQ56" s="50"/>
      <c r="IBR56" s="50"/>
      <c r="IBS56" s="50"/>
      <c r="IBT56" s="50"/>
      <c r="IBU56" s="50"/>
      <c r="IBV56" s="50"/>
      <c r="IBW56" s="50"/>
      <c r="IBX56" s="50"/>
      <c r="IBY56" s="50"/>
      <c r="IBZ56" s="50"/>
      <c r="ICA56" s="50"/>
      <c r="ICB56" s="50"/>
      <c r="ICC56" s="50"/>
      <c r="ICD56" s="50"/>
      <c r="ICE56" s="50"/>
      <c r="ICF56" s="50"/>
      <c r="ICG56" s="50"/>
      <c r="ICH56" s="50"/>
      <c r="ICI56" s="50"/>
      <c r="ICJ56" s="50"/>
      <c r="ICK56" s="50"/>
      <c r="ICL56" s="50"/>
      <c r="ICM56" s="50"/>
      <c r="ICN56" s="50"/>
      <c r="ICO56" s="50"/>
      <c r="ICP56" s="50"/>
      <c r="ICQ56" s="50"/>
      <c r="ICR56" s="50"/>
      <c r="ICS56" s="50"/>
      <c r="ICT56" s="50"/>
      <c r="ICU56" s="50"/>
      <c r="ICV56" s="50"/>
      <c r="ICW56" s="50"/>
      <c r="ICX56" s="50"/>
      <c r="ICY56" s="50"/>
      <c r="ICZ56" s="50"/>
      <c r="IDA56" s="50"/>
      <c r="IDB56" s="50"/>
      <c r="IDC56" s="50"/>
      <c r="IDD56" s="50"/>
      <c r="IDE56" s="50"/>
      <c r="IDF56" s="50"/>
      <c r="IDG56" s="50"/>
      <c r="IDH56" s="50"/>
      <c r="IDI56" s="50"/>
      <c r="IDJ56" s="50"/>
      <c r="IDK56" s="50"/>
      <c r="IDL56" s="50"/>
      <c r="IDM56" s="50"/>
      <c r="IDN56" s="50"/>
      <c r="IDO56" s="50"/>
      <c r="IDP56" s="50"/>
      <c r="IDQ56" s="50"/>
      <c r="IDR56" s="50"/>
      <c r="IDS56" s="50"/>
      <c r="IDT56" s="50"/>
      <c r="IDU56" s="50"/>
      <c r="IDV56" s="50"/>
      <c r="IDW56" s="50"/>
      <c r="IDX56" s="50"/>
      <c r="IDY56" s="50"/>
      <c r="IDZ56" s="50"/>
      <c r="IEA56" s="50"/>
      <c r="IEB56" s="50"/>
      <c r="IEC56" s="50"/>
      <c r="IED56" s="50"/>
      <c r="IEE56" s="50"/>
      <c r="IEF56" s="50"/>
      <c r="IEG56" s="50"/>
      <c r="IEH56" s="50"/>
      <c r="IEI56" s="50"/>
      <c r="IEJ56" s="50"/>
      <c r="IEK56" s="50"/>
      <c r="IEL56" s="50"/>
      <c r="IEM56" s="50"/>
      <c r="IEN56" s="50"/>
      <c r="IEO56" s="50"/>
      <c r="IEP56" s="50"/>
      <c r="IEQ56" s="50"/>
      <c r="IER56" s="50"/>
      <c r="IES56" s="50"/>
      <c r="IET56" s="50"/>
      <c r="IEU56" s="50"/>
      <c r="IEV56" s="50"/>
      <c r="IEW56" s="50"/>
      <c r="IEX56" s="50"/>
      <c r="IEY56" s="50"/>
      <c r="IEZ56" s="50"/>
      <c r="IFA56" s="50"/>
      <c r="IFB56" s="50"/>
      <c r="IFC56" s="50"/>
      <c r="IFD56" s="50"/>
      <c r="IFE56" s="50"/>
      <c r="IFF56" s="50"/>
      <c r="IFG56" s="50"/>
      <c r="IFH56" s="50"/>
      <c r="IFI56" s="50"/>
      <c r="IFJ56" s="50"/>
      <c r="IFK56" s="50"/>
      <c r="IFL56" s="50"/>
      <c r="IFM56" s="50"/>
      <c r="IFN56" s="50"/>
      <c r="IFO56" s="50"/>
      <c r="IFP56" s="50"/>
      <c r="IFQ56" s="50"/>
      <c r="IFR56" s="50"/>
      <c r="IFS56" s="50"/>
      <c r="IFT56" s="50"/>
      <c r="IFU56" s="50"/>
      <c r="IFV56" s="50"/>
      <c r="IFW56" s="50"/>
      <c r="IFX56" s="50"/>
      <c r="IFY56" s="50"/>
      <c r="IFZ56" s="50"/>
      <c r="IGA56" s="50"/>
      <c r="IGB56" s="50"/>
      <c r="IGC56" s="50"/>
      <c r="IGD56" s="50"/>
      <c r="IGE56" s="50"/>
      <c r="IGF56" s="50"/>
      <c r="IGG56" s="50"/>
      <c r="IGH56" s="50"/>
      <c r="IGI56" s="50"/>
      <c r="IGJ56" s="50"/>
      <c r="IGK56" s="50"/>
      <c r="IGL56" s="50"/>
      <c r="IGM56" s="50"/>
      <c r="IGN56" s="50"/>
      <c r="IGO56" s="50"/>
      <c r="IGP56" s="50"/>
      <c r="IGQ56" s="50"/>
      <c r="IGR56" s="50"/>
      <c r="IGS56" s="50"/>
      <c r="IGT56" s="50"/>
      <c r="IGU56" s="50"/>
      <c r="IGV56" s="50"/>
      <c r="IGW56" s="50"/>
      <c r="IGX56" s="50"/>
      <c r="IGY56" s="50"/>
      <c r="IGZ56" s="50"/>
      <c r="IHA56" s="50"/>
      <c r="IHB56" s="50"/>
      <c r="IHC56" s="50"/>
      <c r="IHD56" s="50"/>
      <c r="IHE56" s="50"/>
      <c r="IHF56" s="50"/>
      <c r="IHG56" s="50"/>
      <c r="IHH56" s="50"/>
      <c r="IHI56" s="50"/>
      <c r="IHJ56" s="50"/>
      <c r="IHK56" s="50"/>
      <c r="IHL56" s="50"/>
      <c r="IHM56" s="50"/>
      <c r="IHN56" s="50"/>
      <c r="IHO56" s="50"/>
      <c r="IHP56" s="50"/>
      <c r="IHQ56" s="50"/>
      <c r="IHR56" s="50"/>
      <c r="IHS56" s="50"/>
      <c r="IHT56" s="50"/>
      <c r="IHU56" s="50"/>
      <c r="IHV56" s="50"/>
      <c r="IHW56" s="50"/>
      <c r="IHX56" s="50"/>
      <c r="IHY56" s="50"/>
      <c r="IHZ56" s="50"/>
      <c r="IIA56" s="50"/>
      <c r="IIB56" s="50"/>
      <c r="IIC56" s="50"/>
      <c r="IID56" s="50"/>
      <c r="IIE56" s="50"/>
      <c r="IIF56" s="50"/>
      <c r="IIG56" s="50"/>
      <c r="IIH56" s="50"/>
      <c r="III56" s="50"/>
      <c r="IIJ56" s="50"/>
      <c r="IIK56" s="50"/>
      <c r="IIL56" s="50"/>
      <c r="IIM56" s="50"/>
      <c r="IIN56" s="50"/>
      <c r="IIO56" s="50"/>
      <c r="IIP56" s="50"/>
      <c r="IIQ56" s="50"/>
      <c r="IIR56" s="50"/>
      <c r="IIS56" s="50"/>
      <c r="IIT56" s="50"/>
      <c r="IIU56" s="50"/>
      <c r="IIV56" s="50"/>
      <c r="IIW56" s="50"/>
      <c r="IIX56" s="50"/>
      <c r="IIY56" s="50"/>
      <c r="IIZ56" s="50"/>
      <c r="IJA56" s="50"/>
      <c r="IJB56" s="50"/>
      <c r="IJC56" s="50"/>
      <c r="IJD56" s="50"/>
      <c r="IJE56" s="50"/>
      <c r="IJF56" s="50"/>
      <c r="IJG56" s="50"/>
      <c r="IJH56" s="50"/>
      <c r="IJI56" s="50"/>
      <c r="IJJ56" s="50"/>
      <c r="IJK56" s="50"/>
      <c r="IJL56" s="50"/>
      <c r="IJM56" s="50"/>
      <c r="IJN56" s="50"/>
      <c r="IJO56" s="50"/>
      <c r="IJP56" s="50"/>
      <c r="IJQ56" s="50"/>
      <c r="IJR56" s="50"/>
      <c r="IJS56" s="50"/>
      <c r="IJT56" s="50"/>
      <c r="IJU56" s="50"/>
      <c r="IJV56" s="50"/>
      <c r="IJW56" s="50"/>
      <c r="IJX56" s="50"/>
      <c r="IJY56" s="50"/>
      <c r="IJZ56" s="50"/>
      <c r="IKA56" s="50"/>
      <c r="IKB56" s="50"/>
      <c r="IKC56" s="50"/>
      <c r="IKD56" s="50"/>
      <c r="IKE56" s="50"/>
      <c r="IKF56" s="50"/>
      <c r="IKG56" s="50"/>
      <c r="IKH56" s="50"/>
      <c r="IKI56" s="50"/>
      <c r="IKJ56" s="50"/>
      <c r="IKK56" s="50"/>
      <c r="IKL56" s="50"/>
      <c r="IKM56" s="50"/>
      <c r="IKN56" s="50"/>
      <c r="IKO56" s="50"/>
      <c r="IKP56" s="50"/>
      <c r="IKQ56" s="50"/>
      <c r="IKR56" s="50"/>
      <c r="IKS56" s="50"/>
      <c r="IKT56" s="50"/>
      <c r="IKU56" s="50"/>
      <c r="IKV56" s="50"/>
      <c r="IKW56" s="50"/>
      <c r="IKX56" s="50"/>
      <c r="IKY56" s="50"/>
      <c r="IKZ56" s="50"/>
      <c r="ILA56" s="50"/>
      <c r="ILB56" s="50"/>
      <c r="ILC56" s="50"/>
      <c r="ILD56" s="50"/>
      <c r="ILE56" s="50"/>
      <c r="ILF56" s="50"/>
      <c r="ILG56" s="50"/>
      <c r="ILH56" s="50"/>
      <c r="ILI56" s="50"/>
      <c r="ILJ56" s="50"/>
      <c r="ILK56" s="50"/>
      <c r="ILL56" s="50"/>
      <c r="ILM56" s="50"/>
      <c r="ILN56" s="50"/>
      <c r="ILO56" s="50"/>
      <c r="ILP56" s="50"/>
      <c r="ILQ56" s="50"/>
      <c r="ILR56" s="50"/>
      <c r="ILS56" s="50"/>
      <c r="ILT56" s="50"/>
      <c r="ILU56" s="50"/>
      <c r="ILV56" s="50"/>
      <c r="ILW56" s="50"/>
      <c r="ILX56" s="50"/>
      <c r="ILY56" s="50"/>
      <c r="ILZ56" s="50"/>
      <c r="IMA56" s="50"/>
      <c r="IMB56" s="50"/>
      <c r="IMC56" s="50"/>
      <c r="IMD56" s="50"/>
      <c r="IME56" s="50"/>
      <c r="IMF56" s="50"/>
      <c r="IMG56" s="50"/>
      <c r="IMH56" s="50"/>
      <c r="IMI56" s="50"/>
      <c r="IMJ56" s="50"/>
      <c r="IMK56" s="50"/>
      <c r="IML56" s="50"/>
      <c r="IMM56" s="50"/>
      <c r="IMN56" s="50"/>
      <c r="IMO56" s="50"/>
      <c r="IMP56" s="50"/>
      <c r="IMQ56" s="50"/>
      <c r="IMR56" s="50"/>
      <c r="IMS56" s="50"/>
      <c r="IMT56" s="50"/>
      <c r="IMU56" s="50"/>
      <c r="IMV56" s="50"/>
      <c r="IMW56" s="50"/>
      <c r="IMX56" s="50"/>
      <c r="IMY56" s="50"/>
      <c r="IMZ56" s="50"/>
      <c r="INA56" s="50"/>
      <c r="INB56" s="50"/>
      <c r="INC56" s="50"/>
      <c r="IND56" s="50"/>
      <c r="INE56" s="50"/>
      <c r="INF56" s="50"/>
      <c r="ING56" s="50"/>
      <c r="INH56" s="50"/>
      <c r="INI56" s="50"/>
      <c r="INJ56" s="50"/>
      <c r="INK56" s="50"/>
      <c r="INL56" s="50"/>
      <c r="INM56" s="50"/>
      <c r="INN56" s="50"/>
      <c r="INO56" s="50"/>
      <c r="INP56" s="50"/>
      <c r="INQ56" s="50"/>
      <c r="INR56" s="50"/>
      <c r="INS56" s="50"/>
      <c r="INT56" s="50"/>
      <c r="INU56" s="50"/>
      <c r="INV56" s="50"/>
      <c r="INW56" s="50"/>
      <c r="INX56" s="50"/>
      <c r="INY56" s="50"/>
      <c r="INZ56" s="50"/>
      <c r="IOA56" s="50"/>
      <c r="IOB56" s="50"/>
      <c r="IOC56" s="50"/>
      <c r="IOD56" s="50"/>
      <c r="IOE56" s="50"/>
      <c r="IOF56" s="50"/>
      <c r="IOG56" s="50"/>
      <c r="IOH56" s="50"/>
      <c r="IOI56" s="50"/>
      <c r="IOJ56" s="50"/>
      <c r="IOK56" s="50"/>
      <c r="IOL56" s="50"/>
      <c r="IOM56" s="50"/>
      <c r="ION56" s="50"/>
      <c r="IOO56" s="50"/>
      <c r="IOP56" s="50"/>
      <c r="IOQ56" s="50"/>
      <c r="IOR56" s="50"/>
      <c r="IOS56" s="50"/>
      <c r="IOT56" s="50"/>
      <c r="IOU56" s="50"/>
      <c r="IOV56" s="50"/>
      <c r="IOW56" s="50"/>
      <c r="IOX56" s="50"/>
      <c r="IOY56" s="50"/>
      <c r="IOZ56" s="50"/>
      <c r="IPA56" s="50"/>
      <c r="IPB56" s="50"/>
      <c r="IPC56" s="50"/>
      <c r="IPD56" s="50"/>
      <c r="IPE56" s="50"/>
      <c r="IPF56" s="50"/>
      <c r="IPG56" s="50"/>
      <c r="IPH56" s="50"/>
      <c r="IPI56" s="50"/>
      <c r="IPJ56" s="50"/>
      <c r="IPK56" s="50"/>
      <c r="IPL56" s="50"/>
      <c r="IPM56" s="50"/>
      <c r="IPN56" s="50"/>
      <c r="IPO56" s="50"/>
      <c r="IPP56" s="50"/>
      <c r="IPQ56" s="50"/>
      <c r="IPR56" s="50"/>
      <c r="IPS56" s="50"/>
      <c r="IPT56" s="50"/>
      <c r="IPU56" s="50"/>
      <c r="IPV56" s="50"/>
      <c r="IPW56" s="50"/>
      <c r="IPX56" s="50"/>
      <c r="IPY56" s="50"/>
      <c r="IPZ56" s="50"/>
      <c r="IQA56" s="50"/>
      <c r="IQB56" s="50"/>
      <c r="IQC56" s="50"/>
      <c r="IQD56" s="50"/>
      <c r="IQE56" s="50"/>
      <c r="IQF56" s="50"/>
      <c r="IQG56" s="50"/>
      <c r="IQH56" s="50"/>
      <c r="IQI56" s="50"/>
      <c r="IQJ56" s="50"/>
      <c r="IQK56" s="50"/>
      <c r="IQL56" s="50"/>
      <c r="IQM56" s="50"/>
      <c r="IQN56" s="50"/>
      <c r="IQO56" s="50"/>
      <c r="IQP56" s="50"/>
      <c r="IQQ56" s="50"/>
      <c r="IQR56" s="50"/>
      <c r="IQS56" s="50"/>
      <c r="IQT56" s="50"/>
      <c r="IQU56" s="50"/>
      <c r="IQV56" s="50"/>
      <c r="IQW56" s="50"/>
      <c r="IQX56" s="50"/>
      <c r="IQY56" s="50"/>
      <c r="IQZ56" s="50"/>
      <c r="IRA56" s="50"/>
      <c r="IRB56" s="50"/>
      <c r="IRC56" s="50"/>
      <c r="IRD56" s="50"/>
      <c r="IRE56" s="50"/>
      <c r="IRF56" s="50"/>
      <c r="IRG56" s="50"/>
      <c r="IRH56" s="50"/>
      <c r="IRI56" s="50"/>
      <c r="IRJ56" s="50"/>
      <c r="IRK56" s="50"/>
      <c r="IRL56" s="50"/>
      <c r="IRM56" s="50"/>
      <c r="IRN56" s="50"/>
      <c r="IRO56" s="50"/>
      <c r="IRP56" s="50"/>
      <c r="IRQ56" s="50"/>
      <c r="IRR56" s="50"/>
      <c r="IRS56" s="50"/>
      <c r="IRT56" s="50"/>
      <c r="IRU56" s="50"/>
      <c r="IRV56" s="50"/>
      <c r="IRW56" s="50"/>
      <c r="IRX56" s="50"/>
      <c r="IRY56" s="50"/>
      <c r="IRZ56" s="50"/>
      <c r="ISA56" s="50"/>
      <c r="ISB56" s="50"/>
      <c r="ISC56" s="50"/>
      <c r="ISD56" s="50"/>
      <c r="ISE56" s="50"/>
      <c r="ISF56" s="50"/>
      <c r="ISG56" s="50"/>
      <c r="ISH56" s="50"/>
      <c r="ISI56" s="50"/>
      <c r="ISJ56" s="50"/>
      <c r="ISK56" s="50"/>
      <c r="ISL56" s="50"/>
      <c r="ISM56" s="50"/>
      <c r="ISN56" s="50"/>
      <c r="ISO56" s="50"/>
      <c r="ISP56" s="50"/>
      <c r="ISQ56" s="50"/>
      <c r="ISR56" s="50"/>
      <c r="ISS56" s="50"/>
      <c r="IST56" s="50"/>
      <c r="ISU56" s="50"/>
      <c r="ISV56" s="50"/>
      <c r="ISW56" s="50"/>
      <c r="ISX56" s="50"/>
      <c r="ISY56" s="50"/>
      <c r="ISZ56" s="50"/>
      <c r="ITA56" s="50"/>
      <c r="ITB56" s="50"/>
      <c r="ITC56" s="50"/>
      <c r="ITD56" s="50"/>
      <c r="ITE56" s="50"/>
      <c r="ITF56" s="50"/>
      <c r="ITG56" s="50"/>
      <c r="ITH56" s="50"/>
      <c r="ITI56" s="50"/>
      <c r="ITJ56" s="50"/>
      <c r="ITK56" s="50"/>
      <c r="ITL56" s="50"/>
      <c r="ITM56" s="50"/>
      <c r="ITN56" s="50"/>
      <c r="ITO56" s="50"/>
      <c r="ITP56" s="50"/>
      <c r="ITQ56" s="50"/>
      <c r="ITR56" s="50"/>
      <c r="ITS56" s="50"/>
      <c r="ITT56" s="50"/>
      <c r="ITU56" s="50"/>
      <c r="ITV56" s="50"/>
      <c r="ITW56" s="50"/>
      <c r="ITX56" s="50"/>
      <c r="ITY56" s="50"/>
      <c r="ITZ56" s="50"/>
      <c r="IUA56" s="50"/>
      <c r="IUB56" s="50"/>
      <c r="IUC56" s="50"/>
      <c r="IUD56" s="50"/>
      <c r="IUE56" s="50"/>
      <c r="IUF56" s="50"/>
      <c r="IUG56" s="50"/>
      <c r="IUH56" s="50"/>
      <c r="IUI56" s="50"/>
      <c r="IUJ56" s="50"/>
      <c r="IUK56" s="50"/>
      <c r="IUL56" s="50"/>
      <c r="IUM56" s="50"/>
      <c r="IUN56" s="50"/>
      <c r="IUO56" s="50"/>
      <c r="IUP56" s="50"/>
      <c r="IUQ56" s="50"/>
      <c r="IUR56" s="50"/>
      <c r="IUS56" s="50"/>
      <c r="IUT56" s="50"/>
      <c r="IUU56" s="50"/>
      <c r="IUV56" s="50"/>
      <c r="IUW56" s="50"/>
      <c r="IUX56" s="50"/>
      <c r="IUY56" s="50"/>
      <c r="IUZ56" s="50"/>
      <c r="IVA56" s="50"/>
      <c r="IVB56" s="50"/>
      <c r="IVC56" s="50"/>
      <c r="IVD56" s="50"/>
      <c r="IVE56" s="50"/>
      <c r="IVF56" s="50"/>
      <c r="IVG56" s="50"/>
      <c r="IVH56" s="50"/>
      <c r="IVI56" s="50"/>
      <c r="IVJ56" s="50"/>
      <c r="IVK56" s="50"/>
      <c r="IVL56" s="50"/>
      <c r="IVM56" s="50"/>
      <c r="IVN56" s="50"/>
      <c r="IVO56" s="50"/>
      <c r="IVP56" s="50"/>
      <c r="IVQ56" s="50"/>
      <c r="IVR56" s="50"/>
      <c r="IVS56" s="50"/>
      <c r="IVT56" s="50"/>
      <c r="IVU56" s="50"/>
      <c r="IVV56" s="50"/>
      <c r="IVW56" s="50"/>
      <c r="IVX56" s="50"/>
      <c r="IVY56" s="50"/>
      <c r="IVZ56" s="50"/>
      <c r="IWA56" s="50"/>
      <c r="IWB56" s="50"/>
      <c r="IWC56" s="50"/>
      <c r="IWD56" s="50"/>
      <c r="IWE56" s="50"/>
      <c r="IWF56" s="50"/>
      <c r="IWG56" s="50"/>
      <c r="IWH56" s="50"/>
      <c r="IWI56" s="50"/>
      <c r="IWJ56" s="50"/>
      <c r="IWK56" s="50"/>
      <c r="IWL56" s="50"/>
      <c r="IWM56" s="50"/>
      <c r="IWN56" s="50"/>
      <c r="IWO56" s="50"/>
      <c r="IWP56" s="50"/>
      <c r="IWQ56" s="50"/>
      <c r="IWR56" s="50"/>
      <c r="IWS56" s="50"/>
      <c r="IWT56" s="50"/>
      <c r="IWU56" s="50"/>
      <c r="IWV56" s="50"/>
      <c r="IWW56" s="50"/>
      <c r="IWX56" s="50"/>
      <c r="IWY56" s="50"/>
      <c r="IWZ56" s="50"/>
      <c r="IXA56" s="50"/>
      <c r="IXB56" s="50"/>
      <c r="IXC56" s="50"/>
      <c r="IXD56" s="50"/>
      <c r="IXE56" s="50"/>
      <c r="IXF56" s="50"/>
      <c r="IXG56" s="50"/>
      <c r="IXH56" s="50"/>
      <c r="IXI56" s="50"/>
      <c r="IXJ56" s="50"/>
      <c r="IXK56" s="50"/>
      <c r="IXL56" s="50"/>
      <c r="IXM56" s="50"/>
      <c r="IXN56" s="50"/>
      <c r="IXO56" s="50"/>
      <c r="IXP56" s="50"/>
      <c r="IXQ56" s="50"/>
      <c r="IXR56" s="50"/>
      <c r="IXS56" s="50"/>
      <c r="IXT56" s="50"/>
      <c r="IXU56" s="50"/>
      <c r="IXV56" s="50"/>
      <c r="IXW56" s="50"/>
      <c r="IXX56" s="50"/>
      <c r="IXY56" s="50"/>
      <c r="IXZ56" s="50"/>
      <c r="IYA56" s="50"/>
      <c r="IYB56" s="50"/>
      <c r="IYC56" s="50"/>
      <c r="IYD56" s="50"/>
      <c r="IYE56" s="50"/>
      <c r="IYF56" s="50"/>
      <c r="IYG56" s="50"/>
      <c r="IYH56" s="50"/>
      <c r="IYI56" s="50"/>
      <c r="IYJ56" s="50"/>
      <c r="IYK56" s="50"/>
      <c r="IYL56" s="50"/>
      <c r="IYM56" s="50"/>
      <c r="IYN56" s="50"/>
      <c r="IYO56" s="50"/>
      <c r="IYP56" s="50"/>
      <c r="IYQ56" s="50"/>
      <c r="IYR56" s="50"/>
      <c r="IYS56" s="50"/>
      <c r="IYT56" s="50"/>
      <c r="IYU56" s="50"/>
      <c r="IYV56" s="50"/>
      <c r="IYW56" s="50"/>
      <c r="IYX56" s="50"/>
      <c r="IYY56" s="50"/>
      <c r="IYZ56" s="50"/>
      <c r="IZA56" s="50"/>
      <c r="IZB56" s="50"/>
      <c r="IZC56" s="50"/>
      <c r="IZD56" s="50"/>
      <c r="IZE56" s="50"/>
      <c r="IZF56" s="50"/>
      <c r="IZG56" s="50"/>
      <c r="IZH56" s="50"/>
      <c r="IZI56" s="50"/>
      <c r="IZJ56" s="50"/>
      <c r="IZK56" s="50"/>
      <c r="IZL56" s="50"/>
      <c r="IZM56" s="50"/>
      <c r="IZN56" s="50"/>
      <c r="IZO56" s="50"/>
      <c r="IZP56" s="50"/>
      <c r="IZQ56" s="50"/>
      <c r="IZR56" s="50"/>
      <c r="IZS56" s="50"/>
      <c r="IZT56" s="50"/>
      <c r="IZU56" s="50"/>
      <c r="IZV56" s="50"/>
      <c r="IZW56" s="50"/>
      <c r="IZX56" s="50"/>
      <c r="IZY56" s="50"/>
      <c r="IZZ56" s="50"/>
      <c r="JAA56" s="50"/>
      <c r="JAB56" s="50"/>
      <c r="JAC56" s="50"/>
      <c r="JAD56" s="50"/>
      <c r="JAE56" s="50"/>
      <c r="JAF56" s="50"/>
      <c r="JAG56" s="50"/>
      <c r="JAH56" s="50"/>
      <c r="JAI56" s="50"/>
      <c r="JAJ56" s="50"/>
      <c r="JAK56" s="50"/>
      <c r="JAL56" s="50"/>
      <c r="JAM56" s="50"/>
      <c r="JAN56" s="50"/>
      <c r="JAO56" s="50"/>
      <c r="JAP56" s="50"/>
      <c r="JAQ56" s="50"/>
      <c r="JAR56" s="50"/>
      <c r="JAS56" s="50"/>
      <c r="JAT56" s="50"/>
      <c r="JAU56" s="50"/>
      <c r="JAV56" s="50"/>
      <c r="JAW56" s="50"/>
      <c r="JAX56" s="50"/>
      <c r="JAY56" s="50"/>
      <c r="JAZ56" s="50"/>
      <c r="JBA56" s="50"/>
      <c r="JBB56" s="50"/>
      <c r="JBC56" s="50"/>
      <c r="JBD56" s="50"/>
      <c r="JBE56" s="50"/>
      <c r="JBF56" s="50"/>
      <c r="JBG56" s="50"/>
      <c r="JBH56" s="50"/>
      <c r="JBI56" s="50"/>
      <c r="JBJ56" s="50"/>
      <c r="JBK56" s="50"/>
      <c r="JBL56" s="50"/>
      <c r="JBM56" s="50"/>
      <c r="JBN56" s="50"/>
      <c r="JBO56" s="50"/>
      <c r="JBP56" s="50"/>
      <c r="JBQ56" s="50"/>
      <c r="JBR56" s="50"/>
      <c r="JBS56" s="50"/>
      <c r="JBT56" s="50"/>
      <c r="JBU56" s="50"/>
      <c r="JBV56" s="50"/>
      <c r="JBW56" s="50"/>
      <c r="JBX56" s="50"/>
      <c r="JBY56" s="50"/>
      <c r="JBZ56" s="50"/>
      <c r="JCA56" s="50"/>
      <c r="JCB56" s="50"/>
      <c r="JCC56" s="50"/>
      <c r="JCD56" s="50"/>
      <c r="JCE56" s="50"/>
      <c r="JCF56" s="50"/>
      <c r="JCG56" s="50"/>
      <c r="JCH56" s="50"/>
      <c r="JCI56" s="50"/>
      <c r="JCJ56" s="50"/>
      <c r="JCK56" s="50"/>
      <c r="JCL56" s="50"/>
      <c r="JCM56" s="50"/>
      <c r="JCN56" s="50"/>
      <c r="JCO56" s="50"/>
      <c r="JCP56" s="50"/>
      <c r="JCQ56" s="50"/>
      <c r="JCR56" s="50"/>
      <c r="JCS56" s="50"/>
      <c r="JCT56" s="50"/>
      <c r="JCU56" s="50"/>
      <c r="JCV56" s="50"/>
      <c r="JCW56" s="50"/>
      <c r="JCX56" s="50"/>
      <c r="JCY56" s="50"/>
      <c r="JCZ56" s="50"/>
      <c r="JDA56" s="50"/>
      <c r="JDB56" s="50"/>
      <c r="JDC56" s="50"/>
      <c r="JDD56" s="50"/>
      <c r="JDE56" s="50"/>
      <c r="JDF56" s="50"/>
      <c r="JDG56" s="50"/>
      <c r="JDH56" s="50"/>
      <c r="JDI56" s="50"/>
      <c r="JDJ56" s="50"/>
      <c r="JDK56" s="50"/>
      <c r="JDL56" s="50"/>
      <c r="JDM56" s="50"/>
      <c r="JDN56" s="50"/>
      <c r="JDO56" s="50"/>
      <c r="JDP56" s="50"/>
      <c r="JDQ56" s="50"/>
      <c r="JDR56" s="50"/>
      <c r="JDS56" s="50"/>
      <c r="JDT56" s="50"/>
      <c r="JDU56" s="50"/>
      <c r="JDV56" s="50"/>
      <c r="JDW56" s="50"/>
      <c r="JDX56" s="50"/>
      <c r="JDY56" s="50"/>
      <c r="JDZ56" s="50"/>
      <c r="JEA56" s="50"/>
      <c r="JEB56" s="50"/>
      <c r="JEC56" s="50"/>
      <c r="JED56" s="50"/>
      <c r="JEE56" s="50"/>
      <c r="JEF56" s="50"/>
      <c r="JEG56" s="50"/>
      <c r="JEH56" s="50"/>
      <c r="JEI56" s="50"/>
      <c r="JEJ56" s="50"/>
      <c r="JEK56" s="50"/>
      <c r="JEL56" s="50"/>
      <c r="JEM56" s="50"/>
      <c r="JEN56" s="50"/>
      <c r="JEO56" s="50"/>
      <c r="JEP56" s="50"/>
      <c r="JEQ56" s="50"/>
      <c r="JER56" s="50"/>
      <c r="JES56" s="50"/>
      <c r="JET56" s="50"/>
      <c r="JEU56" s="50"/>
      <c r="JEV56" s="50"/>
      <c r="JEW56" s="50"/>
      <c r="JEX56" s="50"/>
      <c r="JEY56" s="50"/>
      <c r="JEZ56" s="50"/>
      <c r="JFA56" s="50"/>
      <c r="JFB56" s="50"/>
      <c r="JFC56" s="50"/>
      <c r="JFD56" s="50"/>
      <c r="JFE56" s="50"/>
      <c r="JFF56" s="50"/>
      <c r="JFG56" s="50"/>
      <c r="JFH56" s="50"/>
      <c r="JFI56" s="50"/>
      <c r="JFJ56" s="50"/>
      <c r="JFK56" s="50"/>
      <c r="JFL56" s="50"/>
      <c r="JFM56" s="50"/>
      <c r="JFN56" s="50"/>
      <c r="JFO56" s="50"/>
      <c r="JFP56" s="50"/>
      <c r="JFQ56" s="50"/>
      <c r="JFR56" s="50"/>
      <c r="JFS56" s="50"/>
      <c r="JFT56" s="50"/>
      <c r="JFU56" s="50"/>
      <c r="JFV56" s="50"/>
      <c r="JFW56" s="50"/>
      <c r="JFX56" s="50"/>
      <c r="JFY56" s="50"/>
      <c r="JFZ56" s="50"/>
      <c r="JGA56" s="50"/>
      <c r="JGB56" s="50"/>
      <c r="JGC56" s="50"/>
      <c r="JGD56" s="50"/>
      <c r="JGE56" s="50"/>
      <c r="JGF56" s="50"/>
      <c r="JGG56" s="50"/>
      <c r="JGH56" s="50"/>
      <c r="JGI56" s="50"/>
      <c r="JGJ56" s="50"/>
      <c r="JGK56" s="50"/>
      <c r="JGL56" s="50"/>
      <c r="JGM56" s="50"/>
      <c r="JGN56" s="50"/>
      <c r="JGO56" s="50"/>
      <c r="JGP56" s="50"/>
      <c r="JGQ56" s="50"/>
      <c r="JGR56" s="50"/>
      <c r="JGS56" s="50"/>
      <c r="JGT56" s="50"/>
      <c r="JGU56" s="50"/>
      <c r="JGV56" s="50"/>
      <c r="JGW56" s="50"/>
      <c r="JGX56" s="50"/>
      <c r="JGY56" s="50"/>
      <c r="JGZ56" s="50"/>
      <c r="JHA56" s="50"/>
      <c r="JHB56" s="50"/>
      <c r="JHC56" s="50"/>
      <c r="JHD56" s="50"/>
      <c r="JHE56" s="50"/>
      <c r="JHF56" s="50"/>
      <c r="JHG56" s="50"/>
      <c r="JHH56" s="50"/>
      <c r="JHI56" s="50"/>
      <c r="JHJ56" s="50"/>
      <c r="JHK56" s="50"/>
      <c r="JHL56" s="50"/>
      <c r="JHM56" s="50"/>
      <c r="JHN56" s="50"/>
      <c r="JHO56" s="50"/>
      <c r="JHP56" s="50"/>
      <c r="JHQ56" s="50"/>
      <c r="JHR56" s="50"/>
      <c r="JHS56" s="50"/>
      <c r="JHT56" s="50"/>
      <c r="JHU56" s="50"/>
      <c r="JHV56" s="50"/>
      <c r="JHW56" s="50"/>
      <c r="JHX56" s="50"/>
      <c r="JHY56" s="50"/>
      <c r="JHZ56" s="50"/>
      <c r="JIA56" s="50"/>
      <c r="JIB56" s="50"/>
      <c r="JIC56" s="50"/>
      <c r="JID56" s="50"/>
      <c r="JIE56" s="50"/>
      <c r="JIF56" s="50"/>
      <c r="JIG56" s="50"/>
      <c r="JIH56" s="50"/>
      <c r="JII56" s="50"/>
      <c r="JIJ56" s="50"/>
      <c r="JIK56" s="50"/>
      <c r="JIL56" s="50"/>
      <c r="JIM56" s="50"/>
      <c r="JIN56" s="50"/>
      <c r="JIO56" s="50"/>
      <c r="JIP56" s="50"/>
      <c r="JIQ56" s="50"/>
      <c r="JIR56" s="50"/>
      <c r="JIS56" s="50"/>
      <c r="JIT56" s="50"/>
      <c r="JIU56" s="50"/>
      <c r="JIV56" s="50"/>
      <c r="JIW56" s="50"/>
      <c r="JIX56" s="50"/>
      <c r="JIY56" s="50"/>
      <c r="JIZ56" s="50"/>
      <c r="JJA56" s="50"/>
      <c r="JJB56" s="50"/>
      <c r="JJC56" s="50"/>
      <c r="JJD56" s="50"/>
      <c r="JJE56" s="50"/>
      <c r="JJF56" s="50"/>
      <c r="JJG56" s="50"/>
      <c r="JJH56" s="50"/>
      <c r="JJI56" s="50"/>
      <c r="JJJ56" s="50"/>
      <c r="JJK56" s="50"/>
      <c r="JJL56" s="50"/>
      <c r="JJM56" s="50"/>
      <c r="JJN56" s="50"/>
      <c r="JJO56" s="50"/>
      <c r="JJP56" s="50"/>
      <c r="JJQ56" s="50"/>
      <c r="JJR56" s="50"/>
      <c r="JJS56" s="50"/>
      <c r="JJT56" s="50"/>
      <c r="JJU56" s="50"/>
      <c r="JJV56" s="50"/>
      <c r="JJW56" s="50"/>
      <c r="JJX56" s="50"/>
      <c r="JJY56" s="50"/>
      <c r="JJZ56" s="50"/>
      <c r="JKA56" s="50"/>
      <c r="JKB56" s="50"/>
      <c r="JKC56" s="50"/>
      <c r="JKD56" s="50"/>
      <c r="JKE56" s="50"/>
      <c r="JKF56" s="50"/>
      <c r="JKG56" s="50"/>
      <c r="JKH56" s="50"/>
      <c r="JKI56" s="50"/>
      <c r="JKJ56" s="50"/>
      <c r="JKK56" s="50"/>
      <c r="JKL56" s="50"/>
      <c r="JKM56" s="50"/>
      <c r="JKN56" s="50"/>
      <c r="JKO56" s="50"/>
      <c r="JKP56" s="50"/>
      <c r="JKQ56" s="50"/>
      <c r="JKR56" s="50"/>
      <c r="JKS56" s="50"/>
      <c r="JKT56" s="50"/>
      <c r="JKU56" s="50"/>
      <c r="JKV56" s="50"/>
      <c r="JKW56" s="50"/>
      <c r="JKX56" s="50"/>
      <c r="JKY56" s="50"/>
      <c r="JKZ56" s="50"/>
      <c r="JLA56" s="50"/>
      <c r="JLB56" s="50"/>
      <c r="JLC56" s="50"/>
      <c r="JLD56" s="50"/>
      <c r="JLE56" s="50"/>
      <c r="JLF56" s="50"/>
      <c r="JLG56" s="50"/>
      <c r="JLH56" s="50"/>
      <c r="JLI56" s="50"/>
      <c r="JLJ56" s="50"/>
      <c r="JLK56" s="50"/>
      <c r="JLL56" s="50"/>
      <c r="JLM56" s="50"/>
      <c r="JLN56" s="50"/>
      <c r="JLO56" s="50"/>
      <c r="JLP56" s="50"/>
      <c r="JLQ56" s="50"/>
      <c r="JLR56" s="50"/>
      <c r="JLS56" s="50"/>
      <c r="JLT56" s="50"/>
      <c r="JLU56" s="50"/>
      <c r="JLV56" s="50"/>
      <c r="JLW56" s="50"/>
      <c r="JLX56" s="50"/>
      <c r="JLY56" s="50"/>
      <c r="JLZ56" s="50"/>
      <c r="JMA56" s="50"/>
      <c r="JMB56" s="50"/>
      <c r="JMC56" s="50"/>
      <c r="JMD56" s="50"/>
      <c r="JME56" s="50"/>
      <c r="JMF56" s="50"/>
      <c r="JMG56" s="50"/>
      <c r="JMH56" s="50"/>
      <c r="JMI56" s="50"/>
      <c r="JMJ56" s="50"/>
      <c r="JMK56" s="50"/>
      <c r="JML56" s="50"/>
      <c r="JMM56" s="50"/>
      <c r="JMN56" s="50"/>
      <c r="JMO56" s="50"/>
      <c r="JMP56" s="50"/>
      <c r="JMQ56" s="50"/>
      <c r="JMR56" s="50"/>
      <c r="JMS56" s="50"/>
      <c r="JMT56" s="50"/>
      <c r="JMU56" s="50"/>
      <c r="JMV56" s="50"/>
      <c r="JMW56" s="50"/>
      <c r="JMX56" s="50"/>
      <c r="JMY56" s="50"/>
      <c r="JMZ56" s="50"/>
      <c r="JNA56" s="50"/>
      <c r="JNB56" s="50"/>
      <c r="JNC56" s="50"/>
      <c r="JND56" s="50"/>
      <c r="JNE56" s="50"/>
      <c r="JNF56" s="50"/>
      <c r="JNG56" s="50"/>
      <c r="JNH56" s="50"/>
      <c r="JNI56" s="50"/>
      <c r="JNJ56" s="50"/>
      <c r="JNK56" s="50"/>
      <c r="JNL56" s="50"/>
      <c r="JNM56" s="50"/>
      <c r="JNN56" s="50"/>
      <c r="JNO56" s="50"/>
      <c r="JNP56" s="50"/>
      <c r="JNQ56" s="50"/>
      <c r="JNR56" s="50"/>
      <c r="JNS56" s="50"/>
      <c r="JNT56" s="50"/>
      <c r="JNU56" s="50"/>
      <c r="JNV56" s="50"/>
      <c r="JNW56" s="50"/>
      <c r="JNX56" s="50"/>
      <c r="JNY56" s="50"/>
      <c r="JNZ56" s="50"/>
      <c r="JOA56" s="50"/>
      <c r="JOB56" s="50"/>
      <c r="JOC56" s="50"/>
      <c r="JOD56" s="50"/>
      <c r="JOE56" s="50"/>
      <c r="JOF56" s="50"/>
      <c r="JOG56" s="50"/>
      <c r="JOH56" s="50"/>
      <c r="JOI56" s="50"/>
      <c r="JOJ56" s="50"/>
      <c r="JOK56" s="50"/>
      <c r="JOL56" s="50"/>
      <c r="JOM56" s="50"/>
      <c r="JON56" s="50"/>
      <c r="JOO56" s="50"/>
      <c r="JOP56" s="50"/>
      <c r="JOQ56" s="50"/>
      <c r="JOR56" s="50"/>
      <c r="JOS56" s="50"/>
      <c r="JOT56" s="50"/>
      <c r="JOU56" s="50"/>
      <c r="JOV56" s="50"/>
      <c r="JOW56" s="50"/>
      <c r="JOX56" s="50"/>
      <c r="JOY56" s="50"/>
      <c r="JOZ56" s="50"/>
      <c r="JPA56" s="50"/>
      <c r="JPB56" s="50"/>
      <c r="JPC56" s="50"/>
      <c r="JPD56" s="50"/>
      <c r="JPE56" s="50"/>
      <c r="JPF56" s="50"/>
      <c r="JPG56" s="50"/>
      <c r="JPH56" s="50"/>
      <c r="JPI56" s="50"/>
      <c r="JPJ56" s="50"/>
      <c r="JPK56" s="50"/>
      <c r="JPL56" s="50"/>
      <c r="JPM56" s="50"/>
      <c r="JPN56" s="50"/>
      <c r="JPO56" s="50"/>
      <c r="JPP56" s="50"/>
      <c r="JPQ56" s="50"/>
      <c r="JPR56" s="50"/>
      <c r="JPS56" s="50"/>
      <c r="JPT56" s="50"/>
      <c r="JPU56" s="50"/>
      <c r="JPV56" s="50"/>
      <c r="JPW56" s="50"/>
      <c r="JPX56" s="50"/>
      <c r="JPY56" s="50"/>
      <c r="JPZ56" s="50"/>
      <c r="JQA56" s="50"/>
      <c r="JQB56" s="50"/>
      <c r="JQC56" s="50"/>
      <c r="JQD56" s="50"/>
      <c r="JQE56" s="50"/>
      <c r="JQF56" s="50"/>
      <c r="JQG56" s="50"/>
      <c r="JQH56" s="50"/>
      <c r="JQI56" s="50"/>
      <c r="JQJ56" s="50"/>
      <c r="JQK56" s="50"/>
      <c r="JQL56" s="50"/>
      <c r="JQM56" s="50"/>
      <c r="JQN56" s="50"/>
      <c r="JQO56" s="50"/>
      <c r="JQP56" s="50"/>
      <c r="JQQ56" s="50"/>
      <c r="JQR56" s="50"/>
      <c r="JQS56" s="50"/>
      <c r="JQT56" s="50"/>
      <c r="JQU56" s="50"/>
      <c r="JQV56" s="50"/>
      <c r="JQW56" s="50"/>
      <c r="JQX56" s="50"/>
      <c r="JQY56" s="50"/>
      <c r="JQZ56" s="50"/>
      <c r="JRA56" s="50"/>
      <c r="JRB56" s="50"/>
      <c r="JRC56" s="50"/>
      <c r="JRD56" s="50"/>
      <c r="JRE56" s="50"/>
      <c r="JRF56" s="50"/>
      <c r="JRG56" s="50"/>
      <c r="JRH56" s="50"/>
      <c r="JRI56" s="50"/>
      <c r="JRJ56" s="50"/>
      <c r="JRK56" s="50"/>
      <c r="JRL56" s="50"/>
      <c r="JRM56" s="50"/>
      <c r="JRN56" s="50"/>
      <c r="JRO56" s="50"/>
      <c r="JRP56" s="50"/>
      <c r="JRQ56" s="50"/>
      <c r="JRR56" s="50"/>
      <c r="JRS56" s="50"/>
      <c r="JRT56" s="50"/>
      <c r="JRU56" s="50"/>
      <c r="JRV56" s="50"/>
      <c r="JRW56" s="50"/>
      <c r="JRX56" s="50"/>
      <c r="JRY56" s="50"/>
      <c r="JRZ56" s="50"/>
      <c r="JSA56" s="50"/>
      <c r="JSB56" s="50"/>
      <c r="JSC56" s="50"/>
      <c r="JSD56" s="50"/>
      <c r="JSE56" s="50"/>
      <c r="JSF56" s="50"/>
      <c r="JSG56" s="50"/>
      <c r="JSH56" s="50"/>
      <c r="JSI56" s="50"/>
      <c r="JSJ56" s="50"/>
      <c r="JSK56" s="50"/>
      <c r="JSL56" s="50"/>
      <c r="JSM56" s="50"/>
      <c r="JSN56" s="50"/>
      <c r="JSO56" s="50"/>
      <c r="JSP56" s="50"/>
      <c r="JSQ56" s="50"/>
      <c r="JSR56" s="50"/>
      <c r="JSS56" s="50"/>
      <c r="JST56" s="50"/>
      <c r="JSU56" s="50"/>
      <c r="JSV56" s="50"/>
      <c r="JSW56" s="50"/>
      <c r="JSX56" s="50"/>
      <c r="JSY56" s="50"/>
      <c r="JSZ56" s="50"/>
      <c r="JTA56" s="50"/>
      <c r="JTB56" s="50"/>
      <c r="JTC56" s="50"/>
      <c r="JTD56" s="50"/>
      <c r="JTE56" s="50"/>
      <c r="JTF56" s="50"/>
      <c r="JTG56" s="50"/>
      <c r="JTH56" s="50"/>
      <c r="JTI56" s="50"/>
      <c r="JTJ56" s="50"/>
      <c r="JTK56" s="50"/>
      <c r="JTL56" s="50"/>
      <c r="JTM56" s="50"/>
      <c r="JTN56" s="50"/>
      <c r="JTO56" s="50"/>
      <c r="JTP56" s="50"/>
      <c r="JTQ56" s="50"/>
      <c r="JTR56" s="50"/>
      <c r="JTS56" s="50"/>
      <c r="JTT56" s="50"/>
      <c r="JTU56" s="50"/>
      <c r="JTV56" s="50"/>
      <c r="JTW56" s="50"/>
      <c r="JTX56" s="50"/>
      <c r="JTY56" s="50"/>
      <c r="JTZ56" s="50"/>
      <c r="JUA56" s="50"/>
      <c r="JUB56" s="50"/>
      <c r="JUC56" s="50"/>
      <c r="JUD56" s="50"/>
      <c r="JUE56" s="50"/>
      <c r="JUF56" s="50"/>
      <c r="JUG56" s="50"/>
      <c r="JUH56" s="50"/>
      <c r="JUI56" s="50"/>
      <c r="JUJ56" s="50"/>
      <c r="JUK56" s="50"/>
      <c r="JUL56" s="50"/>
      <c r="JUM56" s="50"/>
      <c r="JUN56" s="50"/>
      <c r="JUO56" s="50"/>
      <c r="JUP56" s="50"/>
      <c r="JUQ56" s="50"/>
      <c r="JUR56" s="50"/>
      <c r="JUS56" s="50"/>
      <c r="JUT56" s="50"/>
      <c r="JUU56" s="50"/>
      <c r="JUV56" s="50"/>
      <c r="JUW56" s="50"/>
      <c r="JUX56" s="50"/>
      <c r="JUY56" s="50"/>
      <c r="JUZ56" s="50"/>
      <c r="JVA56" s="50"/>
      <c r="JVB56" s="50"/>
      <c r="JVC56" s="50"/>
      <c r="JVD56" s="50"/>
      <c r="JVE56" s="50"/>
      <c r="JVF56" s="50"/>
      <c r="JVG56" s="50"/>
      <c r="JVH56" s="50"/>
      <c r="JVI56" s="50"/>
      <c r="JVJ56" s="50"/>
      <c r="JVK56" s="50"/>
      <c r="JVL56" s="50"/>
      <c r="JVM56" s="50"/>
      <c r="JVN56" s="50"/>
      <c r="JVO56" s="50"/>
      <c r="JVP56" s="50"/>
      <c r="JVQ56" s="50"/>
      <c r="JVR56" s="50"/>
      <c r="JVS56" s="50"/>
      <c r="JVT56" s="50"/>
      <c r="JVU56" s="50"/>
      <c r="JVV56" s="50"/>
      <c r="JVW56" s="50"/>
      <c r="JVX56" s="50"/>
      <c r="JVY56" s="50"/>
      <c r="JVZ56" s="50"/>
      <c r="JWA56" s="50"/>
      <c r="JWB56" s="50"/>
      <c r="JWC56" s="50"/>
      <c r="JWD56" s="50"/>
      <c r="JWE56" s="50"/>
      <c r="JWF56" s="50"/>
      <c r="JWG56" s="50"/>
      <c r="JWH56" s="50"/>
      <c r="JWI56" s="50"/>
      <c r="JWJ56" s="50"/>
      <c r="JWK56" s="50"/>
      <c r="JWL56" s="50"/>
      <c r="JWM56" s="50"/>
      <c r="JWN56" s="50"/>
      <c r="JWO56" s="50"/>
      <c r="JWP56" s="50"/>
      <c r="JWQ56" s="50"/>
      <c r="JWR56" s="50"/>
      <c r="JWS56" s="50"/>
      <c r="JWT56" s="50"/>
      <c r="JWU56" s="50"/>
      <c r="JWV56" s="50"/>
      <c r="JWW56" s="50"/>
      <c r="JWX56" s="50"/>
      <c r="JWY56" s="50"/>
      <c r="JWZ56" s="50"/>
      <c r="JXA56" s="50"/>
      <c r="JXB56" s="50"/>
      <c r="JXC56" s="50"/>
      <c r="JXD56" s="50"/>
      <c r="JXE56" s="50"/>
      <c r="JXF56" s="50"/>
      <c r="JXG56" s="50"/>
      <c r="JXH56" s="50"/>
      <c r="JXI56" s="50"/>
      <c r="JXJ56" s="50"/>
      <c r="JXK56" s="50"/>
      <c r="JXL56" s="50"/>
      <c r="JXM56" s="50"/>
      <c r="JXN56" s="50"/>
      <c r="JXO56" s="50"/>
      <c r="JXP56" s="50"/>
      <c r="JXQ56" s="50"/>
      <c r="JXR56" s="50"/>
      <c r="JXS56" s="50"/>
      <c r="JXT56" s="50"/>
      <c r="JXU56" s="50"/>
      <c r="JXV56" s="50"/>
      <c r="JXW56" s="50"/>
      <c r="JXX56" s="50"/>
      <c r="JXY56" s="50"/>
      <c r="JXZ56" s="50"/>
      <c r="JYA56" s="50"/>
      <c r="JYB56" s="50"/>
      <c r="JYC56" s="50"/>
      <c r="JYD56" s="50"/>
      <c r="JYE56" s="50"/>
      <c r="JYF56" s="50"/>
      <c r="JYG56" s="50"/>
      <c r="JYH56" s="50"/>
      <c r="JYI56" s="50"/>
      <c r="JYJ56" s="50"/>
      <c r="JYK56" s="50"/>
      <c r="JYL56" s="50"/>
      <c r="JYM56" s="50"/>
      <c r="JYN56" s="50"/>
      <c r="JYO56" s="50"/>
      <c r="JYP56" s="50"/>
      <c r="JYQ56" s="50"/>
      <c r="JYR56" s="50"/>
      <c r="JYS56" s="50"/>
      <c r="JYT56" s="50"/>
      <c r="JYU56" s="50"/>
      <c r="JYV56" s="50"/>
      <c r="JYW56" s="50"/>
      <c r="JYX56" s="50"/>
      <c r="JYY56" s="50"/>
      <c r="JYZ56" s="50"/>
      <c r="JZA56" s="50"/>
      <c r="JZB56" s="50"/>
      <c r="JZC56" s="50"/>
      <c r="JZD56" s="50"/>
      <c r="JZE56" s="50"/>
      <c r="JZF56" s="50"/>
      <c r="JZG56" s="50"/>
      <c r="JZH56" s="50"/>
      <c r="JZI56" s="50"/>
      <c r="JZJ56" s="50"/>
      <c r="JZK56" s="50"/>
      <c r="JZL56" s="50"/>
      <c r="JZM56" s="50"/>
      <c r="JZN56" s="50"/>
      <c r="JZO56" s="50"/>
      <c r="JZP56" s="50"/>
      <c r="JZQ56" s="50"/>
      <c r="JZR56" s="50"/>
      <c r="JZS56" s="50"/>
      <c r="JZT56" s="50"/>
      <c r="JZU56" s="50"/>
      <c r="JZV56" s="50"/>
      <c r="JZW56" s="50"/>
      <c r="JZX56" s="50"/>
      <c r="JZY56" s="50"/>
      <c r="JZZ56" s="50"/>
      <c r="KAA56" s="50"/>
      <c r="KAB56" s="50"/>
      <c r="KAC56" s="50"/>
      <c r="KAD56" s="50"/>
      <c r="KAE56" s="50"/>
      <c r="KAF56" s="50"/>
      <c r="KAG56" s="50"/>
      <c r="KAH56" s="50"/>
      <c r="KAI56" s="50"/>
      <c r="KAJ56" s="50"/>
      <c r="KAK56" s="50"/>
      <c r="KAL56" s="50"/>
      <c r="KAM56" s="50"/>
      <c r="KAN56" s="50"/>
      <c r="KAO56" s="50"/>
      <c r="KAP56" s="50"/>
      <c r="KAQ56" s="50"/>
      <c r="KAR56" s="50"/>
      <c r="KAS56" s="50"/>
      <c r="KAT56" s="50"/>
      <c r="KAU56" s="50"/>
      <c r="KAV56" s="50"/>
      <c r="KAW56" s="50"/>
      <c r="KAX56" s="50"/>
      <c r="KAY56" s="50"/>
      <c r="KAZ56" s="50"/>
      <c r="KBA56" s="50"/>
      <c r="KBB56" s="50"/>
      <c r="KBC56" s="50"/>
      <c r="KBD56" s="50"/>
      <c r="KBE56" s="50"/>
      <c r="KBF56" s="50"/>
      <c r="KBG56" s="50"/>
      <c r="KBH56" s="50"/>
      <c r="KBI56" s="50"/>
      <c r="KBJ56" s="50"/>
      <c r="KBK56" s="50"/>
      <c r="KBL56" s="50"/>
      <c r="KBM56" s="50"/>
      <c r="KBN56" s="50"/>
      <c r="KBO56" s="50"/>
      <c r="KBP56" s="50"/>
      <c r="KBQ56" s="50"/>
      <c r="KBR56" s="50"/>
      <c r="KBS56" s="50"/>
      <c r="KBT56" s="50"/>
      <c r="KBU56" s="50"/>
      <c r="KBV56" s="50"/>
      <c r="KBW56" s="50"/>
      <c r="KBX56" s="50"/>
      <c r="KBY56" s="50"/>
      <c r="KBZ56" s="50"/>
      <c r="KCA56" s="50"/>
      <c r="KCB56" s="50"/>
      <c r="KCC56" s="50"/>
      <c r="KCD56" s="50"/>
      <c r="KCE56" s="50"/>
      <c r="KCF56" s="50"/>
      <c r="KCG56" s="50"/>
      <c r="KCH56" s="50"/>
      <c r="KCI56" s="50"/>
      <c r="KCJ56" s="50"/>
      <c r="KCK56" s="50"/>
      <c r="KCL56" s="50"/>
      <c r="KCM56" s="50"/>
      <c r="KCN56" s="50"/>
      <c r="KCO56" s="50"/>
      <c r="KCP56" s="50"/>
      <c r="KCQ56" s="50"/>
      <c r="KCR56" s="50"/>
      <c r="KCS56" s="50"/>
      <c r="KCT56" s="50"/>
      <c r="KCU56" s="50"/>
      <c r="KCV56" s="50"/>
      <c r="KCW56" s="50"/>
      <c r="KCX56" s="50"/>
      <c r="KCY56" s="50"/>
      <c r="KCZ56" s="50"/>
      <c r="KDA56" s="50"/>
      <c r="KDB56" s="50"/>
      <c r="KDC56" s="50"/>
      <c r="KDD56" s="50"/>
      <c r="KDE56" s="50"/>
      <c r="KDF56" s="50"/>
      <c r="KDG56" s="50"/>
      <c r="KDH56" s="50"/>
      <c r="KDI56" s="50"/>
      <c r="KDJ56" s="50"/>
      <c r="KDK56" s="50"/>
      <c r="KDL56" s="50"/>
      <c r="KDM56" s="50"/>
      <c r="KDN56" s="50"/>
      <c r="KDO56" s="50"/>
      <c r="KDP56" s="50"/>
      <c r="KDQ56" s="50"/>
      <c r="KDR56" s="50"/>
      <c r="KDS56" s="50"/>
      <c r="KDT56" s="50"/>
      <c r="KDU56" s="50"/>
      <c r="KDV56" s="50"/>
      <c r="KDW56" s="50"/>
      <c r="KDX56" s="50"/>
      <c r="KDY56" s="50"/>
      <c r="KDZ56" s="50"/>
      <c r="KEA56" s="50"/>
      <c r="KEB56" s="50"/>
      <c r="KEC56" s="50"/>
      <c r="KED56" s="50"/>
      <c r="KEE56" s="50"/>
      <c r="KEF56" s="50"/>
      <c r="KEG56" s="50"/>
      <c r="KEH56" s="50"/>
      <c r="KEI56" s="50"/>
      <c r="KEJ56" s="50"/>
      <c r="KEK56" s="50"/>
      <c r="KEL56" s="50"/>
      <c r="KEM56" s="50"/>
      <c r="KEN56" s="50"/>
      <c r="KEO56" s="50"/>
      <c r="KEP56" s="50"/>
      <c r="KEQ56" s="50"/>
      <c r="KER56" s="50"/>
      <c r="KES56" s="50"/>
      <c r="KET56" s="50"/>
      <c r="KEU56" s="50"/>
      <c r="KEV56" s="50"/>
      <c r="KEW56" s="50"/>
      <c r="KEX56" s="50"/>
      <c r="KEY56" s="50"/>
      <c r="KEZ56" s="50"/>
      <c r="KFA56" s="50"/>
      <c r="KFB56" s="50"/>
      <c r="KFC56" s="50"/>
      <c r="KFD56" s="50"/>
      <c r="KFE56" s="50"/>
      <c r="KFF56" s="50"/>
      <c r="KFG56" s="50"/>
      <c r="KFH56" s="50"/>
      <c r="KFI56" s="50"/>
      <c r="KFJ56" s="50"/>
      <c r="KFK56" s="50"/>
      <c r="KFL56" s="50"/>
      <c r="KFM56" s="50"/>
      <c r="KFN56" s="50"/>
      <c r="KFO56" s="50"/>
      <c r="KFP56" s="50"/>
      <c r="KFQ56" s="50"/>
      <c r="KFR56" s="50"/>
      <c r="KFS56" s="50"/>
      <c r="KFT56" s="50"/>
      <c r="KFU56" s="50"/>
      <c r="KFV56" s="50"/>
      <c r="KFW56" s="50"/>
      <c r="KFX56" s="50"/>
      <c r="KFY56" s="50"/>
      <c r="KFZ56" s="50"/>
      <c r="KGA56" s="50"/>
      <c r="KGB56" s="50"/>
      <c r="KGC56" s="50"/>
      <c r="KGD56" s="50"/>
      <c r="KGE56" s="50"/>
      <c r="KGF56" s="50"/>
      <c r="KGG56" s="50"/>
      <c r="KGH56" s="50"/>
      <c r="KGI56" s="50"/>
      <c r="KGJ56" s="50"/>
      <c r="KGK56" s="50"/>
      <c r="KGL56" s="50"/>
      <c r="KGM56" s="50"/>
      <c r="KGN56" s="50"/>
      <c r="KGO56" s="50"/>
      <c r="KGP56" s="50"/>
      <c r="KGQ56" s="50"/>
      <c r="KGR56" s="50"/>
      <c r="KGS56" s="50"/>
      <c r="KGT56" s="50"/>
      <c r="KGU56" s="50"/>
      <c r="KGV56" s="50"/>
      <c r="KGW56" s="50"/>
      <c r="KGX56" s="50"/>
      <c r="KGY56" s="50"/>
      <c r="KGZ56" s="50"/>
      <c r="KHA56" s="50"/>
      <c r="KHB56" s="50"/>
      <c r="KHC56" s="50"/>
      <c r="KHD56" s="50"/>
      <c r="KHE56" s="50"/>
      <c r="KHF56" s="50"/>
      <c r="KHG56" s="50"/>
      <c r="KHH56" s="50"/>
      <c r="KHI56" s="50"/>
      <c r="KHJ56" s="50"/>
      <c r="KHK56" s="50"/>
      <c r="KHL56" s="50"/>
      <c r="KHM56" s="50"/>
      <c r="KHN56" s="50"/>
      <c r="KHO56" s="50"/>
      <c r="KHP56" s="50"/>
      <c r="KHQ56" s="50"/>
      <c r="KHR56" s="50"/>
      <c r="KHS56" s="50"/>
      <c r="KHT56" s="50"/>
      <c r="KHU56" s="50"/>
      <c r="KHV56" s="50"/>
      <c r="KHW56" s="50"/>
      <c r="KHX56" s="50"/>
      <c r="KHY56" s="50"/>
      <c r="KHZ56" s="50"/>
      <c r="KIA56" s="50"/>
      <c r="KIB56" s="50"/>
      <c r="KIC56" s="50"/>
      <c r="KID56" s="50"/>
      <c r="KIE56" s="50"/>
      <c r="KIF56" s="50"/>
      <c r="KIG56" s="50"/>
      <c r="KIH56" s="50"/>
      <c r="KII56" s="50"/>
      <c r="KIJ56" s="50"/>
      <c r="KIK56" s="50"/>
      <c r="KIL56" s="50"/>
      <c r="KIM56" s="50"/>
      <c r="KIN56" s="50"/>
      <c r="KIO56" s="50"/>
      <c r="KIP56" s="50"/>
      <c r="KIQ56" s="50"/>
      <c r="KIR56" s="50"/>
      <c r="KIS56" s="50"/>
      <c r="KIT56" s="50"/>
      <c r="KIU56" s="50"/>
      <c r="KIV56" s="50"/>
      <c r="KIW56" s="50"/>
      <c r="KIX56" s="50"/>
      <c r="KIY56" s="50"/>
      <c r="KIZ56" s="50"/>
      <c r="KJA56" s="50"/>
      <c r="KJB56" s="50"/>
      <c r="KJC56" s="50"/>
      <c r="KJD56" s="50"/>
      <c r="KJE56" s="50"/>
      <c r="KJF56" s="50"/>
      <c r="KJG56" s="50"/>
      <c r="KJH56" s="50"/>
      <c r="KJI56" s="50"/>
      <c r="KJJ56" s="50"/>
      <c r="KJK56" s="50"/>
      <c r="KJL56" s="50"/>
      <c r="KJM56" s="50"/>
      <c r="KJN56" s="50"/>
      <c r="KJO56" s="50"/>
      <c r="KJP56" s="50"/>
      <c r="KJQ56" s="50"/>
      <c r="KJR56" s="50"/>
      <c r="KJS56" s="50"/>
      <c r="KJT56" s="50"/>
      <c r="KJU56" s="50"/>
      <c r="KJV56" s="50"/>
      <c r="KJW56" s="50"/>
      <c r="KJX56" s="50"/>
      <c r="KJY56" s="50"/>
      <c r="KJZ56" s="50"/>
      <c r="KKA56" s="50"/>
      <c r="KKB56" s="50"/>
      <c r="KKC56" s="50"/>
      <c r="KKD56" s="50"/>
      <c r="KKE56" s="50"/>
      <c r="KKF56" s="50"/>
      <c r="KKG56" s="50"/>
      <c r="KKH56" s="50"/>
      <c r="KKI56" s="50"/>
      <c r="KKJ56" s="50"/>
      <c r="KKK56" s="50"/>
      <c r="KKL56" s="50"/>
      <c r="KKM56" s="50"/>
      <c r="KKN56" s="50"/>
      <c r="KKO56" s="50"/>
      <c r="KKP56" s="50"/>
      <c r="KKQ56" s="50"/>
      <c r="KKR56" s="50"/>
      <c r="KKS56" s="50"/>
      <c r="KKT56" s="50"/>
      <c r="KKU56" s="50"/>
      <c r="KKV56" s="50"/>
      <c r="KKW56" s="50"/>
      <c r="KKX56" s="50"/>
      <c r="KKY56" s="50"/>
      <c r="KKZ56" s="50"/>
      <c r="KLA56" s="50"/>
      <c r="KLB56" s="50"/>
      <c r="KLC56" s="50"/>
      <c r="KLD56" s="50"/>
      <c r="KLE56" s="50"/>
      <c r="KLF56" s="50"/>
      <c r="KLG56" s="50"/>
      <c r="KLH56" s="50"/>
      <c r="KLI56" s="50"/>
      <c r="KLJ56" s="50"/>
      <c r="KLK56" s="50"/>
      <c r="KLL56" s="50"/>
      <c r="KLM56" s="50"/>
      <c r="KLN56" s="50"/>
      <c r="KLO56" s="50"/>
      <c r="KLP56" s="50"/>
      <c r="KLQ56" s="50"/>
      <c r="KLR56" s="50"/>
      <c r="KLS56" s="50"/>
      <c r="KLT56" s="50"/>
      <c r="KLU56" s="50"/>
      <c r="KLV56" s="50"/>
      <c r="KLW56" s="50"/>
      <c r="KLX56" s="50"/>
      <c r="KLY56" s="50"/>
      <c r="KLZ56" s="50"/>
      <c r="KMA56" s="50"/>
      <c r="KMB56" s="50"/>
      <c r="KMC56" s="50"/>
      <c r="KMD56" s="50"/>
      <c r="KME56" s="50"/>
      <c r="KMF56" s="50"/>
      <c r="KMG56" s="50"/>
      <c r="KMH56" s="50"/>
      <c r="KMI56" s="50"/>
      <c r="KMJ56" s="50"/>
      <c r="KMK56" s="50"/>
      <c r="KML56" s="50"/>
      <c r="KMM56" s="50"/>
      <c r="KMN56" s="50"/>
      <c r="KMO56" s="50"/>
      <c r="KMP56" s="50"/>
      <c r="KMQ56" s="50"/>
      <c r="KMR56" s="50"/>
      <c r="KMS56" s="50"/>
      <c r="KMT56" s="50"/>
      <c r="KMU56" s="50"/>
      <c r="KMV56" s="50"/>
      <c r="KMW56" s="50"/>
      <c r="KMX56" s="50"/>
      <c r="KMY56" s="50"/>
      <c r="KMZ56" s="50"/>
      <c r="KNA56" s="50"/>
      <c r="KNB56" s="50"/>
      <c r="KNC56" s="50"/>
      <c r="KND56" s="50"/>
      <c r="KNE56" s="50"/>
      <c r="KNF56" s="50"/>
      <c r="KNG56" s="50"/>
      <c r="KNH56" s="50"/>
      <c r="KNI56" s="50"/>
      <c r="KNJ56" s="50"/>
      <c r="KNK56" s="50"/>
      <c r="KNL56" s="50"/>
      <c r="KNM56" s="50"/>
      <c r="KNN56" s="50"/>
      <c r="KNO56" s="50"/>
      <c r="KNP56" s="50"/>
      <c r="KNQ56" s="50"/>
      <c r="KNR56" s="50"/>
      <c r="KNS56" s="50"/>
      <c r="KNT56" s="50"/>
      <c r="KNU56" s="50"/>
      <c r="KNV56" s="50"/>
      <c r="KNW56" s="50"/>
      <c r="KNX56" s="50"/>
      <c r="KNY56" s="50"/>
      <c r="KNZ56" s="50"/>
      <c r="KOA56" s="50"/>
      <c r="KOB56" s="50"/>
      <c r="KOC56" s="50"/>
      <c r="KOD56" s="50"/>
      <c r="KOE56" s="50"/>
      <c r="KOF56" s="50"/>
      <c r="KOG56" s="50"/>
      <c r="KOH56" s="50"/>
      <c r="KOI56" s="50"/>
      <c r="KOJ56" s="50"/>
      <c r="KOK56" s="50"/>
      <c r="KOL56" s="50"/>
      <c r="KOM56" s="50"/>
      <c r="KON56" s="50"/>
      <c r="KOO56" s="50"/>
      <c r="KOP56" s="50"/>
      <c r="KOQ56" s="50"/>
      <c r="KOR56" s="50"/>
      <c r="KOS56" s="50"/>
      <c r="KOT56" s="50"/>
      <c r="KOU56" s="50"/>
      <c r="KOV56" s="50"/>
      <c r="KOW56" s="50"/>
      <c r="KOX56" s="50"/>
      <c r="KOY56" s="50"/>
      <c r="KOZ56" s="50"/>
      <c r="KPA56" s="50"/>
      <c r="KPB56" s="50"/>
      <c r="KPC56" s="50"/>
      <c r="KPD56" s="50"/>
      <c r="KPE56" s="50"/>
      <c r="KPF56" s="50"/>
      <c r="KPG56" s="50"/>
      <c r="KPH56" s="50"/>
      <c r="KPI56" s="50"/>
      <c r="KPJ56" s="50"/>
      <c r="KPK56" s="50"/>
      <c r="KPL56" s="50"/>
      <c r="KPM56" s="50"/>
      <c r="KPN56" s="50"/>
      <c r="KPO56" s="50"/>
      <c r="KPP56" s="50"/>
      <c r="KPQ56" s="50"/>
      <c r="KPR56" s="50"/>
      <c r="KPS56" s="50"/>
      <c r="KPT56" s="50"/>
      <c r="KPU56" s="50"/>
      <c r="KPV56" s="50"/>
      <c r="KPW56" s="50"/>
      <c r="KPX56" s="50"/>
      <c r="KPY56" s="50"/>
      <c r="KPZ56" s="50"/>
      <c r="KQA56" s="50"/>
      <c r="KQB56" s="50"/>
      <c r="KQC56" s="50"/>
      <c r="KQD56" s="50"/>
      <c r="KQE56" s="50"/>
      <c r="KQF56" s="50"/>
      <c r="KQG56" s="50"/>
      <c r="KQH56" s="50"/>
      <c r="KQI56" s="50"/>
      <c r="KQJ56" s="50"/>
      <c r="KQK56" s="50"/>
      <c r="KQL56" s="50"/>
      <c r="KQM56" s="50"/>
      <c r="KQN56" s="50"/>
      <c r="KQO56" s="50"/>
      <c r="KQP56" s="50"/>
      <c r="KQQ56" s="50"/>
      <c r="KQR56" s="50"/>
      <c r="KQS56" s="50"/>
      <c r="KQT56" s="50"/>
      <c r="KQU56" s="50"/>
      <c r="KQV56" s="50"/>
      <c r="KQW56" s="50"/>
      <c r="KQX56" s="50"/>
      <c r="KQY56" s="50"/>
      <c r="KQZ56" s="50"/>
      <c r="KRA56" s="50"/>
      <c r="KRB56" s="50"/>
      <c r="KRC56" s="50"/>
      <c r="KRD56" s="50"/>
      <c r="KRE56" s="50"/>
      <c r="KRF56" s="50"/>
      <c r="KRG56" s="50"/>
      <c r="KRH56" s="50"/>
      <c r="KRI56" s="50"/>
      <c r="KRJ56" s="50"/>
      <c r="KRK56" s="50"/>
      <c r="KRL56" s="50"/>
      <c r="KRM56" s="50"/>
      <c r="KRN56" s="50"/>
      <c r="KRO56" s="50"/>
      <c r="KRP56" s="50"/>
      <c r="KRQ56" s="50"/>
      <c r="KRR56" s="50"/>
      <c r="KRS56" s="50"/>
      <c r="KRT56" s="50"/>
      <c r="KRU56" s="50"/>
      <c r="KRV56" s="50"/>
      <c r="KRW56" s="50"/>
      <c r="KRX56" s="50"/>
      <c r="KRY56" s="50"/>
      <c r="KRZ56" s="50"/>
      <c r="KSA56" s="50"/>
      <c r="KSB56" s="50"/>
      <c r="KSC56" s="50"/>
      <c r="KSD56" s="50"/>
      <c r="KSE56" s="50"/>
      <c r="KSF56" s="50"/>
      <c r="KSG56" s="50"/>
      <c r="KSH56" s="50"/>
      <c r="KSI56" s="50"/>
      <c r="KSJ56" s="50"/>
      <c r="KSK56" s="50"/>
      <c r="KSL56" s="50"/>
      <c r="KSM56" s="50"/>
      <c r="KSN56" s="50"/>
      <c r="KSO56" s="50"/>
      <c r="KSP56" s="50"/>
      <c r="KSQ56" s="50"/>
      <c r="KSR56" s="50"/>
      <c r="KSS56" s="50"/>
      <c r="KST56" s="50"/>
      <c r="KSU56" s="50"/>
      <c r="KSV56" s="50"/>
      <c r="KSW56" s="50"/>
      <c r="KSX56" s="50"/>
      <c r="KSY56" s="50"/>
      <c r="KSZ56" s="50"/>
      <c r="KTA56" s="50"/>
      <c r="KTB56" s="50"/>
      <c r="KTC56" s="50"/>
      <c r="KTD56" s="50"/>
      <c r="KTE56" s="50"/>
      <c r="KTF56" s="50"/>
      <c r="KTG56" s="50"/>
      <c r="KTH56" s="50"/>
      <c r="KTI56" s="50"/>
      <c r="KTJ56" s="50"/>
      <c r="KTK56" s="50"/>
      <c r="KTL56" s="50"/>
      <c r="KTM56" s="50"/>
      <c r="KTN56" s="50"/>
      <c r="KTO56" s="50"/>
      <c r="KTP56" s="50"/>
      <c r="KTQ56" s="50"/>
      <c r="KTR56" s="50"/>
      <c r="KTS56" s="50"/>
      <c r="KTT56" s="50"/>
      <c r="KTU56" s="50"/>
      <c r="KTV56" s="50"/>
      <c r="KTW56" s="50"/>
      <c r="KTX56" s="50"/>
      <c r="KTY56" s="50"/>
      <c r="KTZ56" s="50"/>
      <c r="KUA56" s="50"/>
      <c r="KUB56" s="50"/>
      <c r="KUC56" s="50"/>
      <c r="KUD56" s="50"/>
      <c r="KUE56" s="50"/>
      <c r="KUF56" s="50"/>
      <c r="KUG56" s="50"/>
      <c r="KUH56" s="50"/>
      <c r="KUI56" s="50"/>
      <c r="KUJ56" s="50"/>
      <c r="KUK56" s="50"/>
      <c r="KUL56" s="50"/>
      <c r="KUM56" s="50"/>
      <c r="KUN56" s="50"/>
      <c r="KUO56" s="50"/>
      <c r="KUP56" s="50"/>
      <c r="KUQ56" s="50"/>
      <c r="KUR56" s="50"/>
      <c r="KUS56" s="50"/>
      <c r="KUT56" s="50"/>
      <c r="KUU56" s="50"/>
      <c r="KUV56" s="50"/>
      <c r="KUW56" s="50"/>
      <c r="KUX56" s="50"/>
      <c r="KUY56" s="50"/>
      <c r="KUZ56" s="50"/>
      <c r="KVA56" s="50"/>
      <c r="KVB56" s="50"/>
      <c r="KVC56" s="50"/>
      <c r="KVD56" s="50"/>
      <c r="KVE56" s="50"/>
      <c r="KVF56" s="50"/>
      <c r="KVG56" s="50"/>
      <c r="KVH56" s="50"/>
      <c r="KVI56" s="50"/>
      <c r="KVJ56" s="50"/>
      <c r="KVK56" s="50"/>
      <c r="KVL56" s="50"/>
      <c r="KVM56" s="50"/>
      <c r="KVN56" s="50"/>
      <c r="KVO56" s="50"/>
      <c r="KVP56" s="50"/>
      <c r="KVQ56" s="50"/>
      <c r="KVR56" s="50"/>
      <c r="KVS56" s="50"/>
      <c r="KVT56" s="50"/>
      <c r="KVU56" s="50"/>
      <c r="KVV56" s="50"/>
      <c r="KVW56" s="50"/>
      <c r="KVX56" s="50"/>
      <c r="KVY56" s="50"/>
      <c r="KVZ56" s="50"/>
      <c r="KWA56" s="50"/>
      <c r="KWB56" s="50"/>
      <c r="KWC56" s="50"/>
      <c r="KWD56" s="50"/>
      <c r="KWE56" s="50"/>
      <c r="KWF56" s="50"/>
      <c r="KWG56" s="50"/>
      <c r="KWH56" s="50"/>
      <c r="KWI56" s="50"/>
      <c r="KWJ56" s="50"/>
      <c r="KWK56" s="50"/>
      <c r="KWL56" s="50"/>
      <c r="KWM56" s="50"/>
      <c r="KWN56" s="50"/>
      <c r="KWO56" s="50"/>
      <c r="KWP56" s="50"/>
      <c r="KWQ56" s="50"/>
      <c r="KWR56" s="50"/>
      <c r="KWS56" s="50"/>
      <c r="KWT56" s="50"/>
      <c r="KWU56" s="50"/>
      <c r="KWV56" s="50"/>
      <c r="KWW56" s="50"/>
      <c r="KWX56" s="50"/>
      <c r="KWY56" s="50"/>
      <c r="KWZ56" s="50"/>
      <c r="KXA56" s="50"/>
      <c r="KXB56" s="50"/>
      <c r="KXC56" s="50"/>
      <c r="KXD56" s="50"/>
      <c r="KXE56" s="50"/>
      <c r="KXF56" s="50"/>
      <c r="KXG56" s="50"/>
      <c r="KXH56" s="50"/>
      <c r="KXI56" s="50"/>
      <c r="KXJ56" s="50"/>
      <c r="KXK56" s="50"/>
      <c r="KXL56" s="50"/>
      <c r="KXM56" s="50"/>
      <c r="KXN56" s="50"/>
      <c r="KXO56" s="50"/>
      <c r="KXP56" s="50"/>
      <c r="KXQ56" s="50"/>
      <c r="KXR56" s="50"/>
      <c r="KXS56" s="50"/>
      <c r="KXT56" s="50"/>
      <c r="KXU56" s="50"/>
      <c r="KXV56" s="50"/>
      <c r="KXW56" s="50"/>
      <c r="KXX56" s="50"/>
      <c r="KXY56" s="50"/>
      <c r="KXZ56" s="50"/>
      <c r="KYA56" s="50"/>
      <c r="KYB56" s="50"/>
      <c r="KYC56" s="50"/>
      <c r="KYD56" s="50"/>
      <c r="KYE56" s="50"/>
      <c r="KYF56" s="50"/>
      <c r="KYG56" s="50"/>
      <c r="KYH56" s="50"/>
      <c r="KYI56" s="50"/>
      <c r="KYJ56" s="50"/>
      <c r="KYK56" s="50"/>
      <c r="KYL56" s="50"/>
      <c r="KYM56" s="50"/>
      <c r="KYN56" s="50"/>
      <c r="KYO56" s="50"/>
      <c r="KYP56" s="50"/>
      <c r="KYQ56" s="50"/>
      <c r="KYR56" s="50"/>
      <c r="KYS56" s="50"/>
      <c r="KYT56" s="50"/>
      <c r="KYU56" s="50"/>
      <c r="KYV56" s="50"/>
      <c r="KYW56" s="50"/>
      <c r="KYX56" s="50"/>
      <c r="KYY56" s="50"/>
      <c r="KYZ56" s="50"/>
      <c r="KZA56" s="50"/>
      <c r="KZB56" s="50"/>
      <c r="KZC56" s="50"/>
      <c r="KZD56" s="50"/>
      <c r="KZE56" s="50"/>
      <c r="KZF56" s="50"/>
      <c r="KZG56" s="50"/>
      <c r="KZH56" s="50"/>
      <c r="KZI56" s="50"/>
      <c r="KZJ56" s="50"/>
      <c r="KZK56" s="50"/>
      <c r="KZL56" s="50"/>
      <c r="KZM56" s="50"/>
      <c r="KZN56" s="50"/>
      <c r="KZO56" s="50"/>
      <c r="KZP56" s="50"/>
      <c r="KZQ56" s="50"/>
      <c r="KZR56" s="50"/>
      <c r="KZS56" s="50"/>
      <c r="KZT56" s="50"/>
      <c r="KZU56" s="50"/>
      <c r="KZV56" s="50"/>
      <c r="KZW56" s="50"/>
      <c r="KZX56" s="50"/>
      <c r="KZY56" s="50"/>
      <c r="KZZ56" s="50"/>
      <c r="LAA56" s="50"/>
      <c r="LAB56" s="50"/>
      <c r="LAC56" s="50"/>
      <c r="LAD56" s="50"/>
      <c r="LAE56" s="50"/>
      <c r="LAF56" s="50"/>
      <c r="LAG56" s="50"/>
      <c r="LAH56" s="50"/>
      <c r="LAI56" s="50"/>
      <c r="LAJ56" s="50"/>
      <c r="LAK56" s="50"/>
      <c r="LAL56" s="50"/>
      <c r="LAM56" s="50"/>
      <c r="LAN56" s="50"/>
      <c r="LAO56" s="50"/>
      <c r="LAP56" s="50"/>
      <c r="LAQ56" s="50"/>
      <c r="LAR56" s="50"/>
      <c r="LAS56" s="50"/>
      <c r="LAT56" s="50"/>
      <c r="LAU56" s="50"/>
      <c r="LAV56" s="50"/>
      <c r="LAW56" s="50"/>
      <c r="LAX56" s="50"/>
      <c r="LAY56" s="50"/>
      <c r="LAZ56" s="50"/>
      <c r="LBA56" s="50"/>
      <c r="LBB56" s="50"/>
      <c r="LBC56" s="50"/>
      <c r="LBD56" s="50"/>
      <c r="LBE56" s="50"/>
      <c r="LBF56" s="50"/>
      <c r="LBG56" s="50"/>
      <c r="LBH56" s="50"/>
      <c r="LBI56" s="50"/>
      <c r="LBJ56" s="50"/>
      <c r="LBK56" s="50"/>
      <c r="LBL56" s="50"/>
      <c r="LBM56" s="50"/>
      <c r="LBN56" s="50"/>
      <c r="LBO56" s="50"/>
      <c r="LBP56" s="50"/>
      <c r="LBQ56" s="50"/>
      <c r="LBR56" s="50"/>
      <c r="LBS56" s="50"/>
      <c r="LBT56" s="50"/>
      <c r="LBU56" s="50"/>
      <c r="LBV56" s="50"/>
      <c r="LBW56" s="50"/>
      <c r="LBX56" s="50"/>
      <c r="LBY56" s="50"/>
      <c r="LBZ56" s="50"/>
      <c r="LCA56" s="50"/>
      <c r="LCB56" s="50"/>
      <c r="LCC56" s="50"/>
      <c r="LCD56" s="50"/>
      <c r="LCE56" s="50"/>
      <c r="LCF56" s="50"/>
      <c r="LCG56" s="50"/>
      <c r="LCH56" s="50"/>
      <c r="LCI56" s="50"/>
      <c r="LCJ56" s="50"/>
      <c r="LCK56" s="50"/>
      <c r="LCL56" s="50"/>
      <c r="LCM56" s="50"/>
      <c r="LCN56" s="50"/>
      <c r="LCO56" s="50"/>
      <c r="LCP56" s="50"/>
      <c r="LCQ56" s="50"/>
      <c r="LCR56" s="50"/>
      <c r="LCS56" s="50"/>
      <c r="LCT56" s="50"/>
      <c r="LCU56" s="50"/>
      <c r="LCV56" s="50"/>
      <c r="LCW56" s="50"/>
      <c r="LCX56" s="50"/>
      <c r="LCY56" s="50"/>
      <c r="LCZ56" s="50"/>
      <c r="LDA56" s="50"/>
      <c r="LDB56" s="50"/>
      <c r="LDC56" s="50"/>
      <c r="LDD56" s="50"/>
      <c r="LDE56" s="50"/>
      <c r="LDF56" s="50"/>
      <c r="LDG56" s="50"/>
      <c r="LDH56" s="50"/>
      <c r="LDI56" s="50"/>
      <c r="LDJ56" s="50"/>
      <c r="LDK56" s="50"/>
      <c r="LDL56" s="50"/>
      <c r="LDM56" s="50"/>
      <c r="LDN56" s="50"/>
      <c r="LDO56" s="50"/>
      <c r="LDP56" s="50"/>
      <c r="LDQ56" s="50"/>
      <c r="LDR56" s="50"/>
      <c r="LDS56" s="50"/>
      <c r="LDT56" s="50"/>
      <c r="LDU56" s="50"/>
      <c r="LDV56" s="50"/>
      <c r="LDW56" s="50"/>
      <c r="LDX56" s="50"/>
      <c r="LDY56" s="50"/>
      <c r="LDZ56" s="50"/>
      <c r="LEA56" s="50"/>
      <c r="LEB56" s="50"/>
      <c r="LEC56" s="50"/>
      <c r="LED56" s="50"/>
      <c r="LEE56" s="50"/>
      <c r="LEF56" s="50"/>
      <c r="LEG56" s="50"/>
      <c r="LEH56" s="50"/>
      <c r="LEI56" s="50"/>
      <c r="LEJ56" s="50"/>
      <c r="LEK56" s="50"/>
      <c r="LEL56" s="50"/>
      <c r="LEM56" s="50"/>
      <c r="LEN56" s="50"/>
      <c r="LEO56" s="50"/>
      <c r="LEP56" s="50"/>
      <c r="LEQ56" s="50"/>
      <c r="LER56" s="50"/>
      <c r="LES56" s="50"/>
      <c r="LET56" s="50"/>
      <c r="LEU56" s="50"/>
      <c r="LEV56" s="50"/>
      <c r="LEW56" s="50"/>
      <c r="LEX56" s="50"/>
      <c r="LEY56" s="50"/>
      <c r="LEZ56" s="50"/>
      <c r="LFA56" s="50"/>
      <c r="LFB56" s="50"/>
      <c r="LFC56" s="50"/>
      <c r="LFD56" s="50"/>
      <c r="LFE56" s="50"/>
      <c r="LFF56" s="50"/>
      <c r="LFG56" s="50"/>
      <c r="LFH56" s="50"/>
      <c r="LFI56" s="50"/>
      <c r="LFJ56" s="50"/>
      <c r="LFK56" s="50"/>
      <c r="LFL56" s="50"/>
      <c r="LFM56" s="50"/>
      <c r="LFN56" s="50"/>
      <c r="LFO56" s="50"/>
      <c r="LFP56" s="50"/>
      <c r="LFQ56" s="50"/>
      <c r="LFR56" s="50"/>
      <c r="LFS56" s="50"/>
      <c r="LFT56" s="50"/>
      <c r="LFU56" s="50"/>
      <c r="LFV56" s="50"/>
      <c r="LFW56" s="50"/>
      <c r="LFX56" s="50"/>
      <c r="LFY56" s="50"/>
      <c r="LFZ56" s="50"/>
      <c r="LGA56" s="50"/>
      <c r="LGB56" s="50"/>
      <c r="LGC56" s="50"/>
      <c r="LGD56" s="50"/>
      <c r="LGE56" s="50"/>
      <c r="LGF56" s="50"/>
      <c r="LGG56" s="50"/>
      <c r="LGH56" s="50"/>
      <c r="LGI56" s="50"/>
      <c r="LGJ56" s="50"/>
      <c r="LGK56" s="50"/>
      <c r="LGL56" s="50"/>
      <c r="LGM56" s="50"/>
      <c r="LGN56" s="50"/>
      <c r="LGO56" s="50"/>
      <c r="LGP56" s="50"/>
      <c r="LGQ56" s="50"/>
      <c r="LGR56" s="50"/>
      <c r="LGS56" s="50"/>
      <c r="LGT56" s="50"/>
      <c r="LGU56" s="50"/>
      <c r="LGV56" s="50"/>
      <c r="LGW56" s="50"/>
      <c r="LGX56" s="50"/>
      <c r="LGY56" s="50"/>
      <c r="LGZ56" s="50"/>
      <c r="LHA56" s="50"/>
      <c r="LHB56" s="50"/>
      <c r="LHC56" s="50"/>
      <c r="LHD56" s="50"/>
      <c r="LHE56" s="50"/>
      <c r="LHF56" s="50"/>
      <c r="LHG56" s="50"/>
      <c r="LHH56" s="50"/>
      <c r="LHI56" s="50"/>
      <c r="LHJ56" s="50"/>
      <c r="LHK56" s="50"/>
      <c r="LHL56" s="50"/>
      <c r="LHM56" s="50"/>
      <c r="LHN56" s="50"/>
      <c r="LHO56" s="50"/>
      <c r="LHP56" s="50"/>
      <c r="LHQ56" s="50"/>
      <c r="LHR56" s="50"/>
      <c r="LHS56" s="50"/>
      <c r="LHT56" s="50"/>
      <c r="LHU56" s="50"/>
      <c r="LHV56" s="50"/>
      <c r="LHW56" s="50"/>
      <c r="LHX56" s="50"/>
      <c r="LHY56" s="50"/>
      <c r="LHZ56" s="50"/>
      <c r="LIA56" s="50"/>
      <c r="LIB56" s="50"/>
      <c r="LIC56" s="50"/>
      <c r="LID56" s="50"/>
      <c r="LIE56" s="50"/>
      <c r="LIF56" s="50"/>
      <c r="LIG56" s="50"/>
      <c r="LIH56" s="50"/>
      <c r="LII56" s="50"/>
      <c r="LIJ56" s="50"/>
      <c r="LIK56" s="50"/>
      <c r="LIL56" s="50"/>
      <c r="LIM56" s="50"/>
      <c r="LIN56" s="50"/>
      <c r="LIO56" s="50"/>
      <c r="LIP56" s="50"/>
      <c r="LIQ56" s="50"/>
      <c r="LIR56" s="50"/>
      <c r="LIS56" s="50"/>
      <c r="LIT56" s="50"/>
      <c r="LIU56" s="50"/>
      <c r="LIV56" s="50"/>
      <c r="LIW56" s="50"/>
      <c r="LIX56" s="50"/>
      <c r="LIY56" s="50"/>
      <c r="LIZ56" s="50"/>
      <c r="LJA56" s="50"/>
      <c r="LJB56" s="50"/>
      <c r="LJC56" s="50"/>
      <c r="LJD56" s="50"/>
      <c r="LJE56" s="50"/>
      <c r="LJF56" s="50"/>
      <c r="LJG56" s="50"/>
      <c r="LJH56" s="50"/>
      <c r="LJI56" s="50"/>
      <c r="LJJ56" s="50"/>
      <c r="LJK56" s="50"/>
      <c r="LJL56" s="50"/>
      <c r="LJM56" s="50"/>
      <c r="LJN56" s="50"/>
      <c r="LJO56" s="50"/>
      <c r="LJP56" s="50"/>
      <c r="LJQ56" s="50"/>
      <c r="LJR56" s="50"/>
      <c r="LJS56" s="50"/>
      <c r="LJT56" s="50"/>
      <c r="LJU56" s="50"/>
      <c r="LJV56" s="50"/>
      <c r="LJW56" s="50"/>
      <c r="LJX56" s="50"/>
      <c r="LJY56" s="50"/>
      <c r="LJZ56" s="50"/>
      <c r="LKA56" s="50"/>
      <c r="LKB56" s="50"/>
      <c r="LKC56" s="50"/>
      <c r="LKD56" s="50"/>
      <c r="LKE56" s="50"/>
      <c r="LKF56" s="50"/>
      <c r="LKG56" s="50"/>
      <c r="LKH56" s="50"/>
      <c r="LKI56" s="50"/>
      <c r="LKJ56" s="50"/>
      <c r="LKK56" s="50"/>
      <c r="LKL56" s="50"/>
      <c r="LKM56" s="50"/>
      <c r="LKN56" s="50"/>
      <c r="LKO56" s="50"/>
      <c r="LKP56" s="50"/>
      <c r="LKQ56" s="50"/>
      <c r="LKR56" s="50"/>
      <c r="LKS56" s="50"/>
      <c r="LKT56" s="50"/>
      <c r="LKU56" s="50"/>
      <c r="LKV56" s="50"/>
      <c r="LKW56" s="50"/>
      <c r="LKX56" s="50"/>
      <c r="LKY56" s="50"/>
      <c r="LKZ56" s="50"/>
      <c r="LLA56" s="50"/>
      <c r="LLB56" s="50"/>
      <c r="LLC56" s="50"/>
      <c r="LLD56" s="50"/>
      <c r="LLE56" s="50"/>
      <c r="LLF56" s="50"/>
      <c r="LLG56" s="50"/>
      <c r="LLH56" s="50"/>
      <c r="LLI56" s="50"/>
      <c r="LLJ56" s="50"/>
      <c r="LLK56" s="50"/>
      <c r="LLL56" s="50"/>
      <c r="LLM56" s="50"/>
      <c r="LLN56" s="50"/>
      <c r="LLO56" s="50"/>
      <c r="LLP56" s="50"/>
      <c r="LLQ56" s="50"/>
      <c r="LLR56" s="50"/>
      <c r="LLS56" s="50"/>
      <c r="LLT56" s="50"/>
      <c r="LLU56" s="50"/>
      <c r="LLV56" s="50"/>
      <c r="LLW56" s="50"/>
      <c r="LLX56" s="50"/>
      <c r="LLY56" s="50"/>
      <c r="LLZ56" s="50"/>
      <c r="LMA56" s="50"/>
      <c r="LMB56" s="50"/>
      <c r="LMC56" s="50"/>
      <c r="LMD56" s="50"/>
      <c r="LME56" s="50"/>
      <c r="LMF56" s="50"/>
      <c r="LMG56" s="50"/>
      <c r="LMH56" s="50"/>
      <c r="LMI56" s="50"/>
      <c r="LMJ56" s="50"/>
      <c r="LMK56" s="50"/>
      <c r="LML56" s="50"/>
      <c r="LMM56" s="50"/>
      <c r="LMN56" s="50"/>
      <c r="LMO56" s="50"/>
      <c r="LMP56" s="50"/>
      <c r="LMQ56" s="50"/>
      <c r="LMR56" s="50"/>
      <c r="LMS56" s="50"/>
      <c r="LMT56" s="50"/>
      <c r="LMU56" s="50"/>
      <c r="LMV56" s="50"/>
      <c r="LMW56" s="50"/>
      <c r="LMX56" s="50"/>
      <c r="LMY56" s="50"/>
      <c r="LMZ56" s="50"/>
      <c r="LNA56" s="50"/>
      <c r="LNB56" s="50"/>
      <c r="LNC56" s="50"/>
      <c r="LND56" s="50"/>
      <c r="LNE56" s="50"/>
      <c r="LNF56" s="50"/>
      <c r="LNG56" s="50"/>
      <c r="LNH56" s="50"/>
      <c r="LNI56" s="50"/>
      <c r="LNJ56" s="50"/>
      <c r="LNK56" s="50"/>
      <c r="LNL56" s="50"/>
      <c r="LNM56" s="50"/>
      <c r="LNN56" s="50"/>
      <c r="LNO56" s="50"/>
      <c r="LNP56" s="50"/>
      <c r="LNQ56" s="50"/>
      <c r="LNR56" s="50"/>
      <c r="LNS56" s="50"/>
      <c r="LNT56" s="50"/>
      <c r="LNU56" s="50"/>
      <c r="LNV56" s="50"/>
      <c r="LNW56" s="50"/>
      <c r="LNX56" s="50"/>
      <c r="LNY56" s="50"/>
      <c r="LNZ56" s="50"/>
      <c r="LOA56" s="50"/>
      <c r="LOB56" s="50"/>
      <c r="LOC56" s="50"/>
      <c r="LOD56" s="50"/>
      <c r="LOE56" s="50"/>
      <c r="LOF56" s="50"/>
      <c r="LOG56" s="50"/>
      <c r="LOH56" s="50"/>
      <c r="LOI56" s="50"/>
      <c r="LOJ56" s="50"/>
      <c r="LOK56" s="50"/>
      <c r="LOL56" s="50"/>
      <c r="LOM56" s="50"/>
      <c r="LON56" s="50"/>
      <c r="LOO56" s="50"/>
      <c r="LOP56" s="50"/>
      <c r="LOQ56" s="50"/>
      <c r="LOR56" s="50"/>
      <c r="LOS56" s="50"/>
      <c r="LOT56" s="50"/>
      <c r="LOU56" s="50"/>
      <c r="LOV56" s="50"/>
      <c r="LOW56" s="50"/>
      <c r="LOX56" s="50"/>
      <c r="LOY56" s="50"/>
      <c r="LOZ56" s="50"/>
      <c r="LPA56" s="50"/>
      <c r="LPB56" s="50"/>
      <c r="LPC56" s="50"/>
      <c r="LPD56" s="50"/>
      <c r="LPE56" s="50"/>
      <c r="LPF56" s="50"/>
      <c r="LPG56" s="50"/>
      <c r="LPH56" s="50"/>
      <c r="LPI56" s="50"/>
      <c r="LPJ56" s="50"/>
      <c r="LPK56" s="50"/>
      <c r="LPL56" s="50"/>
      <c r="LPM56" s="50"/>
      <c r="LPN56" s="50"/>
      <c r="LPO56" s="50"/>
      <c r="LPP56" s="50"/>
      <c r="LPQ56" s="50"/>
      <c r="LPR56" s="50"/>
      <c r="LPS56" s="50"/>
      <c r="LPT56" s="50"/>
      <c r="LPU56" s="50"/>
      <c r="LPV56" s="50"/>
      <c r="LPW56" s="50"/>
      <c r="LPX56" s="50"/>
      <c r="LPY56" s="50"/>
      <c r="LPZ56" s="50"/>
      <c r="LQA56" s="50"/>
      <c r="LQB56" s="50"/>
      <c r="LQC56" s="50"/>
      <c r="LQD56" s="50"/>
      <c r="LQE56" s="50"/>
      <c r="LQF56" s="50"/>
      <c r="LQG56" s="50"/>
      <c r="LQH56" s="50"/>
      <c r="LQI56" s="50"/>
      <c r="LQJ56" s="50"/>
      <c r="LQK56" s="50"/>
      <c r="LQL56" s="50"/>
      <c r="LQM56" s="50"/>
      <c r="LQN56" s="50"/>
      <c r="LQO56" s="50"/>
      <c r="LQP56" s="50"/>
      <c r="LQQ56" s="50"/>
      <c r="LQR56" s="50"/>
      <c r="LQS56" s="50"/>
      <c r="LQT56" s="50"/>
      <c r="LQU56" s="50"/>
      <c r="LQV56" s="50"/>
      <c r="LQW56" s="50"/>
      <c r="LQX56" s="50"/>
      <c r="LQY56" s="50"/>
      <c r="LQZ56" s="50"/>
      <c r="LRA56" s="50"/>
      <c r="LRB56" s="50"/>
      <c r="LRC56" s="50"/>
      <c r="LRD56" s="50"/>
      <c r="LRE56" s="50"/>
      <c r="LRF56" s="50"/>
      <c r="LRG56" s="50"/>
      <c r="LRH56" s="50"/>
      <c r="LRI56" s="50"/>
      <c r="LRJ56" s="50"/>
      <c r="LRK56" s="50"/>
      <c r="LRL56" s="50"/>
      <c r="LRM56" s="50"/>
      <c r="LRN56" s="50"/>
      <c r="LRO56" s="50"/>
      <c r="LRP56" s="50"/>
      <c r="LRQ56" s="50"/>
      <c r="LRR56" s="50"/>
      <c r="LRS56" s="50"/>
      <c r="LRT56" s="50"/>
      <c r="LRU56" s="50"/>
      <c r="LRV56" s="50"/>
      <c r="LRW56" s="50"/>
      <c r="LRX56" s="50"/>
      <c r="LRY56" s="50"/>
      <c r="LRZ56" s="50"/>
      <c r="LSA56" s="50"/>
      <c r="LSB56" s="50"/>
      <c r="LSC56" s="50"/>
      <c r="LSD56" s="50"/>
      <c r="LSE56" s="50"/>
      <c r="LSF56" s="50"/>
      <c r="LSG56" s="50"/>
      <c r="LSH56" s="50"/>
      <c r="LSI56" s="50"/>
      <c r="LSJ56" s="50"/>
      <c r="LSK56" s="50"/>
      <c r="LSL56" s="50"/>
      <c r="LSM56" s="50"/>
      <c r="LSN56" s="50"/>
      <c r="LSO56" s="50"/>
      <c r="LSP56" s="50"/>
      <c r="LSQ56" s="50"/>
      <c r="LSR56" s="50"/>
      <c r="LSS56" s="50"/>
      <c r="LST56" s="50"/>
      <c r="LSU56" s="50"/>
      <c r="LSV56" s="50"/>
      <c r="LSW56" s="50"/>
      <c r="LSX56" s="50"/>
      <c r="LSY56" s="50"/>
      <c r="LSZ56" s="50"/>
      <c r="LTA56" s="50"/>
      <c r="LTB56" s="50"/>
      <c r="LTC56" s="50"/>
      <c r="LTD56" s="50"/>
      <c r="LTE56" s="50"/>
      <c r="LTF56" s="50"/>
      <c r="LTG56" s="50"/>
      <c r="LTH56" s="50"/>
      <c r="LTI56" s="50"/>
      <c r="LTJ56" s="50"/>
      <c r="LTK56" s="50"/>
      <c r="LTL56" s="50"/>
      <c r="LTM56" s="50"/>
      <c r="LTN56" s="50"/>
      <c r="LTO56" s="50"/>
      <c r="LTP56" s="50"/>
      <c r="LTQ56" s="50"/>
      <c r="LTR56" s="50"/>
      <c r="LTS56" s="50"/>
      <c r="LTT56" s="50"/>
      <c r="LTU56" s="50"/>
      <c r="LTV56" s="50"/>
      <c r="LTW56" s="50"/>
      <c r="LTX56" s="50"/>
      <c r="LTY56" s="50"/>
      <c r="LTZ56" s="50"/>
      <c r="LUA56" s="50"/>
      <c r="LUB56" s="50"/>
      <c r="LUC56" s="50"/>
      <c r="LUD56" s="50"/>
      <c r="LUE56" s="50"/>
      <c r="LUF56" s="50"/>
      <c r="LUG56" s="50"/>
      <c r="LUH56" s="50"/>
      <c r="LUI56" s="50"/>
      <c r="LUJ56" s="50"/>
      <c r="LUK56" s="50"/>
      <c r="LUL56" s="50"/>
      <c r="LUM56" s="50"/>
      <c r="LUN56" s="50"/>
      <c r="LUO56" s="50"/>
      <c r="LUP56" s="50"/>
      <c r="LUQ56" s="50"/>
      <c r="LUR56" s="50"/>
      <c r="LUS56" s="50"/>
      <c r="LUT56" s="50"/>
      <c r="LUU56" s="50"/>
      <c r="LUV56" s="50"/>
      <c r="LUW56" s="50"/>
      <c r="LUX56" s="50"/>
      <c r="LUY56" s="50"/>
      <c r="LUZ56" s="50"/>
      <c r="LVA56" s="50"/>
      <c r="LVB56" s="50"/>
      <c r="LVC56" s="50"/>
      <c r="LVD56" s="50"/>
      <c r="LVE56" s="50"/>
      <c r="LVF56" s="50"/>
      <c r="LVG56" s="50"/>
      <c r="LVH56" s="50"/>
      <c r="LVI56" s="50"/>
      <c r="LVJ56" s="50"/>
      <c r="LVK56" s="50"/>
      <c r="LVL56" s="50"/>
      <c r="LVM56" s="50"/>
      <c r="LVN56" s="50"/>
      <c r="LVO56" s="50"/>
      <c r="LVP56" s="50"/>
      <c r="LVQ56" s="50"/>
      <c r="LVR56" s="50"/>
      <c r="LVS56" s="50"/>
      <c r="LVT56" s="50"/>
      <c r="LVU56" s="50"/>
      <c r="LVV56" s="50"/>
      <c r="LVW56" s="50"/>
      <c r="LVX56" s="50"/>
      <c r="LVY56" s="50"/>
      <c r="LVZ56" s="50"/>
      <c r="LWA56" s="50"/>
      <c r="LWB56" s="50"/>
      <c r="LWC56" s="50"/>
      <c r="LWD56" s="50"/>
      <c r="LWE56" s="50"/>
      <c r="LWF56" s="50"/>
      <c r="LWG56" s="50"/>
      <c r="LWH56" s="50"/>
      <c r="LWI56" s="50"/>
      <c r="LWJ56" s="50"/>
      <c r="LWK56" s="50"/>
      <c r="LWL56" s="50"/>
      <c r="LWM56" s="50"/>
      <c r="LWN56" s="50"/>
      <c r="LWO56" s="50"/>
      <c r="LWP56" s="50"/>
      <c r="LWQ56" s="50"/>
      <c r="LWR56" s="50"/>
      <c r="LWS56" s="50"/>
      <c r="LWT56" s="50"/>
      <c r="LWU56" s="50"/>
      <c r="LWV56" s="50"/>
      <c r="LWW56" s="50"/>
      <c r="LWX56" s="50"/>
      <c r="LWY56" s="50"/>
      <c r="LWZ56" s="50"/>
      <c r="LXA56" s="50"/>
      <c r="LXB56" s="50"/>
      <c r="LXC56" s="50"/>
      <c r="LXD56" s="50"/>
      <c r="LXE56" s="50"/>
      <c r="LXF56" s="50"/>
      <c r="LXG56" s="50"/>
      <c r="LXH56" s="50"/>
      <c r="LXI56" s="50"/>
      <c r="LXJ56" s="50"/>
      <c r="LXK56" s="50"/>
      <c r="LXL56" s="50"/>
      <c r="LXM56" s="50"/>
      <c r="LXN56" s="50"/>
      <c r="LXO56" s="50"/>
      <c r="LXP56" s="50"/>
      <c r="LXQ56" s="50"/>
      <c r="LXR56" s="50"/>
      <c r="LXS56" s="50"/>
      <c r="LXT56" s="50"/>
      <c r="LXU56" s="50"/>
      <c r="LXV56" s="50"/>
      <c r="LXW56" s="50"/>
      <c r="LXX56" s="50"/>
      <c r="LXY56" s="50"/>
      <c r="LXZ56" s="50"/>
      <c r="LYA56" s="50"/>
      <c r="LYB56" s="50"/>
      <c r="LYC56" s="50"/>
      <c r="LYD56" s="50"/>
      <c r="LYE56" s="50"/>
      <c r="LYF56" s="50"/>
      <c r="LYG56" s="50"/>
      <c r="LYH56" s="50"/>
      <c r="LYI56" s="50"/>
      <c r="LYJ56" s="50"/>
      <c r="LYK56" s="50"/>
      <c r="LYL56" s="50"/>
      <c r="LYM56" s="50"/>
      <c r="LYN56" s="50"/>
      <c r="LYO56" s="50"/>
      <c r="LYP56" s="50"/>
      <c r="LYQ56" s="50"/>
      <c r="LYR56" s="50"/>
      <c r="LYS56" s="50"/>
      <c r="LYT56" s="50"/>
      <c r="LYU56" s="50"/>
      <c r="LYV56" s="50"/>
      <c r="LYW56" s="50"/>
      <c r="LYX56" s="50"/>
      <c r="LYY56" s="50"/>
      <c r="LYZ56" s="50"/>
      <c r="LZA56" s="50"/>
      <c r="LZB56" s="50"/>
      <c r="LZC56" s="50"/>
      <c r="LZD56" s="50"/>
      <c r="LZE56" s="50"/>
      <c r="LZF56" s="50"/>
      <c r="LZG56" s="50"/>
      <c r="LZH56" s="50"/>
      <c r="LZI56" s="50"/>
      <c r="LZJ56" s="50"/>
      <c r="LZK56" s="50"/>
      <c r="LZL56" s="50"/>
      <c r="LZM56" s="50"/>
      <c r="LZN56" s="50"/>
      <c r="LZO56" s="50"/>
      <c r="LZP56" s="50"/>
      <c r="LZQ56" s="50"/>
      <c r="LZR56" s="50"/>
      <c r="LZS56" s="50"/>
      <c r="LZT56" s="50"/>
      <c r="LZU56" s="50"/>
      <c r="LZV56" s="50"/>
      <c r="LZW56" s="50"/>
      <c r="LZX56" s="50"/>
      <c r="LZY56" s="50"/>
      <c r="LZZ56" s="50"/>
      <c r="MAA56" s="50"/>
      <c r="MAB56" s="50"/>
      <c r="MAC56" s="50"/>
      <c r="MAD56" s="50"/>
      <c r="MAE56" s="50"/>
      <c r="MAF56" s="50"/>
      <c r="MAG56" s="50"/>
      <c r="MAH56" s="50"/>
      <c r="MAI56" s="50"/>
      <c r="MAJ56" s="50"/>
      <c r="MAK56" s="50"/>
      <c r="MAL56" s="50"/>
      <c r="MAM56" s="50"/>
      <c r="MAN56" s="50"/>
      <c r="MAO56" s="50"/>
      <c r="MAP56" s="50"/>
      <c r="MAQ56" s="50"/>
      <c r="MAR56" s="50"/>
      <c r="MAS56" s="50"/>
      <c r="MAT56" s="50"/>
      <c r="MAU56" s="50"/>
      <c r="MAV56" s="50"/>
      <c r="MAW56" s="50"/>
      <c r="MAX56" s="50"/>
      <c r="MAY56" s="50"/>
      <c r="MAZ56" s="50"/>
      <c r="MBA56" s="50"/>
      <c r="MBB56" s="50"/>
      <c r="MBC56" s="50"/>
      <c r="MBD56" s="50"/>
      <c r="MBE56" s="50"/>
      <c r="MBF56" s="50"/>
      <c r="MBG56" s="50"/>
      <c r="MBH56" s="50"/>
      <c r="MBI56" s="50"/>
      <c r="MBJ56" s="50"/>
      <c r="MBK56" s="50"/>
      <c r="MBL56" s="50"/>
      <c r="MBM56" s="50"/>
      <c r="MBN56" s="50"/>
      <c r="MBO56" s="50"/>
      <c r="MBP56" s="50"/>
      <c r="MBQ56" s="50"/>
      <c r="MBR56" s="50"/>
      <c r="MBS56" s="50"/>
      <c r="MBT56" s="50"/>
      <c r="MBU56" s="50"/>
      <c r="MBV56" s="50"/>
      <c r="MBW56" s="50"/>
      <c r="MBX56" s="50"/>
      <c r="MBY56" s="50"/>
      <c r="MBZ56" s="50"/>
      <c r="MCA56" s="50"/>
      <c r="MCB56" s="50"/>
      <c r="MCC56" s="50"/>
      <c r="MCD56" s="50"/>
      <c r="MCE56" s="50"/>
      <c r="MCF56" s="50"/>
      <c r="MCG56" s="50"/>
      <c r="MCH56" s="50"/>
      <c r="MCI56" s="50"/>
      <c r="MCJ56" s="50"/>
      <c r="MCK56" s="50"/>
      <c r="MCL56" s="50"/>
      <c r="MCM56" s="50"/>
      <c r="MCN56" s="50"/>
      <c r="MCO56" s="50"/>
      <c r="MCP56" s="50"/>
      <c r="MCQ56" s="50"/>
      <c r="MCR56" s="50"/>
      <c r="MCS56" s="50"/>
      <c r="MCT56" s="50"/>
      <c r="MCU56" s="50"/>
      <c r="MCV56" s="50"/>
      <c r="MCW56" s="50"/>
      <c r="MCX56" s="50"/>
      <c r="MCY56" s="50"/>
      <c r="MCZ56" s="50"/>
      <c r="MDA56" s="50"/>
      <c r="MDB56" s="50"/>
      <c r="MDC56" s="50"/>
      <c r="MDD56" s="50"/>
      <c r="MDE56" s="50"/>
      <c r="MDF56" s="50"/>
      <c r="MDG56" s="50"/>
      <c r="MDH56" s="50"/>
      <c r="MDI56" s="50"/>
      <c r="MDJ56" s="50"/>
      <c r="MDK56" s="50"/>
      <c r="MDL56" s="50"/>
      <c r="MDM56" s="50"/>
      <c r="MDN56" s="50"/>
      <c r="MDO56" s="50"/>
      <c r="MDP56" s="50"/>
      <c r="MDQ56" s="50"/>
      <c r="MDR56" s="50"/>
      <c r="MDS56" s="50"/>
      <c r="MDT56" s="50"/>
      <c r="MDU56" s="50"/>
      <c r="MDV56" s="50"/>
      <c r="MDW56" s="50"/>
      <c r="MDX56" s="50"/>
      <c r="MDY56" s="50"/>
      <c r="MDZ56" s="50"/>
      <c r="MEA56" s="50"/>
      <c r="MEB56" s="50"/>
      <c r="MEC56" s="50"/>
      <c r="MED56" s="50"/>
      <c r="MEE56" s="50"/>
      <c r="MEF56" s="50"/>
      <c r="MEG56" s="50"/>
      <c r="MEH56" s="50"/>
      <c r="MEI56" s="50"/>
      <c r="MEJ56" s="50"/>
      <c r="MEK56" s="50"/>
      <c r="MEL56" s="50"/>
      <c r="MEM56" s="50"/>
      <c r="MEN56" s="50"/>
      <c r="MEO56" s="50"/>
      <c r="MEP56" s="50"/>
      <c r="MEQ56" s="50"/>
      <c r="MER56" s="50"/>
      <c r="MES56" s="50"/>
      <c r="MET56" s="50"/>
      <c r="MEU56" s="50"/>
      <c r="MEV56" s="50"/>
      <c r="MEW56" s="50"/>
      <c r="MEX56" s="50"/>
      <c r="MEY56" s="50"/>
      <c r="MEZ56" s="50"/>
      <c r="MFA56" s="50"/>
      <c r="MFB56" s="50"/>
      <c r="MFC56" s="50"/>
      <c r="MFD56" s="50"/>
      <c r="MFE56" s="50"/>
      <c r="MFF56" s="50"/>
      <c r="MFG56" s="50"/>
      <c r="MFH56" s="50"/>
      <c r="MFI56" s="50"/>
      <c r="MFJ56" s="50"/>
      <c r="MFK56" s="50"/>
      <c r="MFL56" s="50"/>
      <c r="MFM56" s="50"/>
      <c r="MFN56" s="50"/>
      <c r="MFO56" s="50"/>
      <c r="MFP56" s="50"/>
      <c r="MFQ56" s="50"/>
      <c r="MFR56" s="50"/>
      <c r="MFS56" s="50"/>
      <c r="MFT56" s="50"/>
      <c r="MFU56" s="50"/>
      <c r="MFV56" s="50"/>
      <c r="MFW56" s="50"/>
      <c r="MFX56" s="50"/>
      <c r="MFY56" s="50"/>
      <c r="MFZ56" s="50"/>
      <c r="MGA56" s="50"/>
      <c r="MGB56" s="50"/>
      <c r="MGC56" s="50"/>
      <c r="MGD56" s="50"/>
      <c r="MGE56" s="50"/>
      <c r="MGF56" s="50"/>
      <c r="MGG56" s="50"/>
      <c r="MGH56" s="50"/>
      <c r="MGI56" s="50"/>
      <c r="MGJ56" s="50"/>
      <c r="MGK56" s="50"/>
      <c r="MGL56" s="50"/>
      <c r="MGM56" s="50"/>
      <c r="MGN56" s="50"/>
      <c r="MGO56" s="50"/>
      <c r="MGP56" s="50"/>
      <c r="MGQ56" s="50"/>
      <c r="MGR56" s="50"/>
      <c r="MGS56" s="50"/>
      <c r="MGT56" s="50"/>
      <c r="MGU56" s="50"/>
      <c r="MGV56" s="50"/>
      <c r="MGW56" s="50"/>
      <c r="MGX56" s="50"/>
      <c r="MGY56" s="50"/>
      <c r="MGZ56" s="50"/>
      <c r="MHA56" s="50"/>
      <c r="MHB56" s="50"/>
      <c r="MHC56" s="50"/>
      <c r="MHD56" s="50"/>
      <c r="MHE56" s="50"/>
      <c r="MHF56" s="50"/>
      <c r="MHG56" s="50"/>
      <c r="MHH56" s="50"/>
      <c r="MHI56" s="50"/>
      <c r="MHJ56" s="50"/>
      <c r="MHK56" s="50"/>
      <c r="MHL56" s="50"/>
      <c r="MHM56" s="50"/>
      <c r="MHN56" s="50"/>
      <c r="MHO56" s="50"/>
      <c r="MHP56" s="50"/>
      <c r="MHQ56" s="50"/>
      <c r="MHR56" s="50"/>
      <c r="MHS56" s="50"/>
      <c r="MHT56" s="50"/>
      <c r="MHU56" s="50"/>
      <c r="MHV56" s="50"/>
      <c r="MHW56" s="50"/>
      <c r="MHX56" s="50"/>
      <c r="MHY56" s="50"/>
      <c r="MHZ56" s="50"/>
      <c r="MIA56" s="50"/>
      <c r="MIB56" s="50"/>
      <c r="MIC56" s="50"/>
      <c r="MID56" s="50"/>
      <c r="MIE56" s="50"/>
      <c r="MIF56" s="50"/>
      <c r="MIG56" s="50"/>
      <c r="MIH56" s="50"/>
      <c r="MII56" s="50"/>
      <c r="MIJ56" s="50"/>
      <c r="MIK56" s="50"/>
      <c r="MIL56" s="50"/>
      <c r="MIM56" s="50"/>
      <c r="MIN56" s="50"/>
      <c r="MIO56" s="50"/>
      <c r="MIP56" s="50"/>
      <c r="MIQ56" s="50"/>
      <c r="MIR56" s="50"/>
      <c r="MIS56" s="50"/>
      <c r="MIT56" s="50"/>
      <c r="MIU56" s="50"/>
      <c r="MIV56" s="50"/>
      <c r="MIW56" s="50"/>
      <c r="MIX56" s="50"/>
      <c r="MIY56" s="50"/>
      <c r="MIZ56" s="50"/>
      <c r="MJA56" s="50"/>
      <c r="MJB56" s="50"/>
      <c r="MJC56" s="50"/>
      <c r="MJD56" s="50"/>
      <c r="MJE56" s="50"/>
      <c r="MJF56" s="50"/>
      <c r="MJG56" s="50"/>
      <c r="MJH56" s="50"/>
      <c r="MJI56" s="50"/>
      <c r="MJJ56" s="50"/>
      <c r="MJK56" s="50"/>
      <c r="MJL56" s="50"/>
      <c r="MJM56" s="50"/>
      <c r="MJN56" s="50"/>
      <c r="MJO56" s="50"/>
      <c r="MJP56" s="50"/>
      <c r="MJQ56" s="50"/>
      <c r="MJR56" s="50"/>
      <c r="MJS56" s="50"/>
      <c r="MJT56" s="50"/>
      <c r="MJU56" s="50"/>
      <c r="MJV56" s="50"/>
      <c r="MJW56" s="50"/>
      <c r="MJX56" s="50"/>
      <c r="MJY56" s="50"/>
      <c r="MJZ56" s="50"/>
      <c r="MKA56" s="50"/>
      <c r="MKB56" s="50"/>
      <c r="MKC56" s="50"/>
      <c r="MKD56" s="50"/>
      <c r="MKE56" s="50"/>
      <c r="MKF56" s="50"/>
      <c r="MKG56" s="50"/>
      <c r="MKH56" s="50"/>
      <c r="MKI56" s="50"/>
      <c r="MKJ56" s="50"/>
      <c r="MKK56" s="50"/>
      <c r="MKL56" s="50"/>
      <c r="MKM56" s="50"/>
      <c r="MKN56" s="50"/>
      <c r="MKO56" s="50"/>
      <c r="MKP56" s="50"/>
      <c r="MKQ56" s="50"/>
      <c r="MKR56" s="50"/>
      <c r="MKS56" s="50"/>
      <c r="MKT56" s="50"/>
      <c r="MKU56" s="50"/>
      <c r="MKV56" s="50"/>
      <c r="MKW56" s="50"/>
      <c r="MKX56" s="50"/>
      <c r="MKY56" s="50"/>
      <c r="MKZ56" s="50"/>
      <c r="MLA56" s="50"/>
      <c r="MLB56" s="50"/>
      <c r="MLC56" s="50"/>
      <c r="MLD56" s="50"/>
      <c r="MLE56" s="50"/>
      <c r="MLF56" s="50"/>
      <c r="MLG56" s="50"/>
      <c r="MLH56" s="50"/>
      <c r="MLI56" s="50"/>
      <c r="MLJ56" s="50"/>
      <c r="MLK56" s="50"/>
      <c r="MLL56" s="50"/>
      <c r="MLM56" s="50"/>
      <c r="MLN56" s="50"/>
      <c r="MLO56" s="50"/>
      <c r="MLP56" s="50"/>
      <c r="MLQ56" s="50"/>
      <c r="MLR56" s="50"/>
      <c r="MLS56" s="50"/>
      <c r="MLT56" s="50"/>
      <c r="MLU56" s="50"/>
      <c r="MLV56" s="50"/>
      <c r="MLW56" s="50"/>
      <c r="MLX56" s="50"/>
      <c r="MLY56" s="50"/>
      <c r="MLZ56" s="50"/>
      <c r="MMA56" s="50"/>
      <c r="MMB56" s="50"/>
      <c r="MMC56" s="50"/>
      <c r="MMD56" s="50"/>
      <c r="MME56" s="50"/>
      <c r="MMF56" s="50"/>
      <c r="MMG56" s="50"/>
      <c r="MMH56" s="50"/>
      <c r="MMI56" s="50"/>
      <c r="MMJ56" s="50"/>
      <c r="MMK56" s="50"/>
      <c r="MML56" s="50"/>
      <c r="MMM56" s="50"/>
      <c r="MMN56" s="50"/>
      <c r="MMO56" s="50"/>
      <c r="MMP56" s="50"/>
      <c r="MMQ56" s="50"/>
      <c r="MMR56" s="50"/>
      <c r="MMS56" s="50"/>
      <c r="MMT56" s="50"/>
      <c r="MMU56" s="50"/>
      <c r="MMV56" s="50"/>
      <c r="MMW56" s="50"/>
      <c r="MMX56" s="50"/>
      <c r="MMY56" s="50"/>
      <c r="MMZ56" s="50"/>
      <c r="MNA56" s="50"/>
      <c r="MNB56" s="50"/>
      <c r="MNC56" s="50"/>
      <c r="MND56" s="50"/>
      <c r="MNE56" s="50"/>
      <c r="MNF56" s="50"/>
      <c r="MNG56" s="50"/>
      <c r="MNH56" s="50"/>
      <c r="MNI56" s="50"/>
      <c r="MNJ56" s="50"/>
      <c r="MNK56" s="50"/>
      <c r="MNL56" s="50"/>
      <c r="MNM56" s="50"/>
      <c r="MNN56" s="50"/>
      <c r="MNO56" s="50"/>
      <c r="MNP56" s="50"/>
      <c r="MNQ56" s="50"/>
      <c r="MNR56" s="50"/>
      <c r="MNS56" s="50"/>
      <c r="MNT56" s="50"/>
      <c r="MNU56" s="50"/>
      <c r="MNV56" s="50"/>
      <c r="MNW56" s="50"/>
      <c r="MNX56" s="50"/>
      <c r="MNY56" s="50"/>
      <c r="MNZ56" s="50"/>
      <c r="MOA56" s="50"/>
      <c r="MOB56" s="50"/>
      <c r="MOC56" s="50"/>
      <c r="MOD56" s="50"/>
      <c r="MOE56" s="50"/>
      <c r="MOF56" s="50"/>
      <c r="MOG56" s="50"/>
      <c r="MOH56" s="50"/>
      <c r="MOI56" s="50"/>
      <c r="MOJ56" s="50"/>
      <c r="MOK56" s="50"/>
      <c r="MOL56" s="50"/>
      <c r="MOM56" s="50"/>
      <c r="MON56" s="50"/>
      <c r="MOO56" s="50"/>
      <c r="MOP56" s="50"/>
      <c r="MOQ56" s="50"/>
      <c r="MOR56" s="50"/>
      <c r="MOS56" s="50"/>
      <c r="MOT56" s="50"/>
      <c r="MOU56" s="50"/>
      <c r="MOV56" s="50"/>
      <c r="MOW56" s="50"/>
      <c r="MOX56" s="50"/>
      <c r="MOY56" s="50"/>
      <c r="MOZ56" s="50"/>
      <c r="MPA56" s="50"/>
      <c r="MPB56" s="50"/>
      <c r="MPC56" s="50"/>
      <c r="MPD56" s="50"/>
      <c r="MPE56" s="50"/>
      <c r="MPF56" s="50"/>
      <c r="MPG56" s="50"/>
      <c r="MPH56" s="50"/>
      <c r="MPI56" s="50"/>
      <c r="MPJ56" s="50"/>
      <c r="MPK56" s="50"/>
      <c r="MPL56" s="50"/>
      <c r="MPM56" s="50"/>
      <c r="MPN56" s="50"/>
      <c r="MPO56" s="50"/>
      <c r="MPP56" s="50"/>
      <c r="MPQ56" s="50"/>
      <c r="MPR56" s="50"/>
      <c r="MPS56" s="50"/>
      <c r="MPT56" s="50"/>
      <c r="MPU56" s="50"/>
      <c r="MPV56" s="50"/>
      <c r="MPW56" s="50"/>
      <c r="MPX56" s="50"/>
      <c r="MPY56" s="50"/>
      <c r="MPZ56" s="50"/>
      <c r="MQA56" s="50"/>
      <c r="MQB56" s="50"/>
      <c r="MQC56" s="50"/>
      <c r="MQD56" s="50"/>
      <c r="MQE56" s="50"/>
      <c r="MQF56" s="50"/>
      <c r="MQG56" s="50"/>
      <c r="MQH56" s="50"/>
      <c r="MQI56" s="50"/>
      <c r="MQJ56" s="50"/>
      <c r="MQK56" s="50"/>
      <c r="MQL56" s="50"/>
      <c r="MQM56" s="50"/>
      <c r="MQN56" s="50"/>
      <c r="MQO56" s="50"/>
      <c r="MQP56" s="50"/>
      <c r="MQQ56" s="50"/>
      <c r="MQR56" s="50"/>
      <c r="MQS56" s="50"/>
      <c r="MQT56" s="50"/>
      <c r="MQU56" s="50"/>
      <c r="MQV56" s="50"/>
      <c r="MQW56" s="50"/>
      <c r="MQX56" s="50"/>
      <c r="MQY56" s="50"/>
      <c r="MQZ56" s="50"/>
      <c r="MRA56" s="50"/>
      <c r="MRB56" s="50"/>
      <c r="MRC56" s="50"/>
      <c r="MRD56" s="50"/>
      <c r="MRE56" s="50"/>
      <c r="MRF56" s="50"/>
      <c r="MRG56" s="50"/>
      <c r="MRH56" s="50"/>
      <c r="MRI56" s="50"/>
      <c r="MRJ56" s="50"/>
      <c r="MRK56" s="50"/>
      <c r="MRL56" s="50"/>
      <c r="MRM56" s="50"/>
      <c r="MRN56" s="50"/>
      <c r="MRO56" s="50"/>
      <c r="MRP56" s="50"/>
      <c r="MRQ56" s="50"/>
      <c r="MRR56" s="50"/>
      <c r="MRS56" s="50"/>
      <c r="MRT56" s="50"/>
      <c r="MRU56" s="50"/>
      <c r="MRV56" s="50"/>
      <c r="MRW56" s="50"/>
      <c r="MRX56" s="50"/>
      <c r="MRY56" s="50"/>
      <c r="MRZ56" s="50"/>
      <c r="MSA56" s="50"/>
      <c r="MSB56" s="50"/>
      <c r="MSC56" s="50"/>
      <c r="MSD56" s="50"/>
      <c r="MSE56" s="50"/>
      <c r="MSF56" s="50"/>
      <c r="MSG56" s="50"/>
      <c r="MSH56" s="50"/>
      <c r="MSI56" s="50"/>
      <c r="MSJ56" s="50"/>
      <c r="MSK56" s="50"/>
      <c r="MSL56" s="50"/>
      <c r="MSM56" s="50"/>
      <c r="MSN56" s="50"/>
      <c r="MSO56" s="50"/>
      <c r="MSP56" s="50"/>
      <c r="MSQ56" s="50"/>
      <c r="MSR56" s="50"/>
      <c r="MSS56" s="50"/>
      <c r="MST56" s="50"/>
      <c r="MSU56" s="50"/>
      <c r="MSV56" s="50"/>
      <c r="MSW56" s="50"/>
      <c r="MSX56" s="50"/>
      <c r="MSY56" s="50"/>
      <c r="MSZ56" s="50"/>
      <c r="MTA56" s="50"/>
      <c r="MTB56" s="50"/>
      <c r="MTC56" s="50"/>
      <c r="MTD56" s="50"/>
      <c r="MTE56" s="50"/>
      <c r="MTF56" s="50"/>
      <c r="MTG56" s="50"/>
      <c r="MTH56" s="50"/>
      <c r="MTI56" s="50"/>
      <c r="MTJ56" s="50"/>
      <c r="MTK56" s="50"/>
      <c r="MTL56" s="50"/>
      <c r="MTM56" s="50"/>
      <c r="MTN56" s="50"/>
      <c r="MTO56" s="50"/>
      <c r="MTP56" s="50"/>
      <c r="MTQ56" s="50"/>
      <c r="MTR56" s="50"/>
      <c r="MTS56" s="50"/>
      <c r="MTT56" s="50"/>
      <c r="MTU56" s="50"/>
      <c r="MTV56" s="50"/>
      <c r="MTW56" s="50"/>
      <c r="MTX56" s="50"/>
      <c r="MTY56" s="50"/>
      <c r="MTZ56" s="50"/>
      <c r="MUA56" s="50"/>
      <c r="MUB56" s="50"/>
      <c r="MUC56" s="50"/>
      <c r="MUD56" s="50"/>
      <c r="MUE56" s="50"/>
      <c r="MUF56" s="50"/>
      <c r="MUG56" s="50"/>
      <c r="MUH56" s="50"/>
      <c r="MUI56" s="50"/>
      <c r="MUJ56" s="50"/>
      <c r="MUK56" s="50"/>
      <c r="MUL56" s="50"/>
      <c r="MUM56" s="50"/>
      <c r="MUN56" s="50"/>
      <c r="MUO56" s="50"/>
      <c r="MUP56" s="50"/>
      <c r="MUQ56" s="50"/>
      <c r="MUR56" s="50"/>
      <c r="MUS56" s="50"/>
      <c r="MUT56" s="50"/>
      <c r="MUU56" s="50"/>
      <c r="MUV56" s="50"/>
      <c r="MUW56" s="50"/>
      <c r="MUX56" s="50"/>
      <c r="MUY56" s="50"/>
      <c r="MUZ56" s="50"/>
      <c r="MVA56" s="50"/>
      <c r="MVB56" s="50"/>
      <c r="MVC56" s="50"/>
      <c r="MVD56" s="50"/>
      <c r="MVE56" s="50"/>
      <c r="MVF56" s="50"/>
      <c r="MVG56" s="50"/>
      <c r="MVH56" s="50"/>
      <c r="MVI56" s="50"/>
      <c r="MVJ56" s="50"/>
      <c r="MVK56" s="50"/>
      <c r="MVL56" s="50"/>
      <c r="MVM56" s="50"/>
      <c r="MVN56" s="50"/>
      <c r="MVO56" s="50"/>
      <c r="MVP56" s="50"/>
      <c r="MVQ56" s="50"/>
      <c r="MVR56" s="50"/>
      <c r="MVS56" s="50"/>
      <c r="MVT56" s="50"/>
      <c r="MVU56" s="50"/>
      <c r="MVV56" s="50"/>
      <c r="MVW56" s="50"/>
      <c r="MVX56" s="50"/>
      <c r="MVY56" s="50"/>
      <c r="MVZ56" s="50"/>
      <c r="MWA56" s="50"/>
      <c r="MWB56" s="50"/>
      <c r="MWC56" s="50"/>
      <c r="MWD56" s="50"/>
      <c r="MWE56" s="50"/>
      <c r="MWF56" s="50"/>
      <c r="MWG56" s="50"/>
      <c r="MWH56" s="50"/>
      <c r="MWI56" s="50"/>
      <c r="MWJ56" s="50"/>
      <c r="MWK56" s="50"/>
      <c r="MWL56" s="50"/>
      <c r="MWM56" s="50"/>
      <c r="MWN56" s="50"/>
      <c r="MWO56" s="50"/>
      <c r="MWP56" s="50"/>
      <c r="MWQ56" s="50"/>
      <c r="MWR56" s="50"/>
      <c r="MWS56" s="50"/>
      <c r="MWT56" s="50"/>
      <c r="MWU56" s="50"/>
      <c r="MWV56" s="50"/>
      <c r="MWW56" s="50"/>
      <c r="MWX56" s="50"/>
      <c r="MWY56" s="50"/>
      <c r="MWZ56" s="50"/>
      <c r="MXA56" s="50"/>
      <c r="MXB56" s="50"/>
      <c r="MXC56" s="50"/>
      <c r="MXD56" s="50"/>
      <c r="MXE56" s="50"/>
      <c r="MXF56" s="50"/>
      <c r="MXG56" s="50"/>
      <c r="MXH56" s="50"/>
      <c r="MXI56" s="50"/>
      <c r="MXJ56" s="50"/>
      <c r="MXK56" s="50"/>
      <c r="MXL56" s="50"/>
      <c r="MXM56" s="50"/>
      <c r="MXN56" s="50"/>
      <c r="MXO56" s="50"/>
      <c r="MXP56" s="50"/>
      <c r="MXQ56" s="50"/>
      <c r="MXR56" s="50"/>
      <c r="MXS56" s="50"/>
      <c r="MXT56" s="50"/>
      <c r="MXU56" s="50"/>
      <c r="MXV56" s="50"/>
      <c r="MXW56" s="50"/>
      <c r="MXX56" s="50"/>
      <c r="MXY56" s="50"/>
      <c r="MXZ56" s="50"/>
      <c r="MYA56" s="50"/>
      <c r="MYB56" s="50"/>
      <c r="MYC56" s="50"/>
      <c r="MYD56" s="50"/>
      <c r="MYE56" s="50"/>
      <c r="MYF56" s="50"/>
      <c r="MYG56" s="50"/>
      <c r="MYH56" s="50"/>
      <c r="MYI56" s="50"/>
      <c r="MYJ56" s="50"/>
      <c r="MYK56" s="50"/>
      <c r="MYL56" s="50"/>
      <c r="MYM56" s="50"/>
      <c r="MYN56" s="50"/>
      <c r="MYO56" s="50"/>
      <c r="MYP56" s="50"/>
      <c r="MYQ56" s="50"/>
      <c r="MYR56" s="50"/>
      <c r="MYS56" s="50"/>
      <c r="MYT56" s="50"/>
      <c r="MYU56" s="50"/>
      <c r="MYV56" s="50"/>
      <c r="MYW56" s="50"/>
      <c r="MYX56" s="50"/>
      <c r="MYY56" s="50"/>
      <c r="MYZ56" s="50"/>
      <c r="MZA56" s="50"/>
      <c r="MZB56" s="50"/>
      <c r="MZC56" s="50"/>
      <c r="MZD56" s="50"/>
      <c r="MZE56" s="50"/>
      <c r="MZF56" s="50"/>
      <c r="MZG56" s="50"/>
      <c r="MZH56" s="50"/>
      <c r="MZI56" s="50"/>
      <c r="MZJ56" s="50"/>
      <c r="MZK56" s="50"/>
      <c r="MZL56" s="50"/>
      <c r="MZM56" s="50"/>
      <c r="MZN56" s="50"/>
      <c r="MZO56" s="50"/>
      <c r="MZP56" s="50"/>
      <c r="MZQ56" s="50"/>
      <c r="MZR56" s="50"/>
      <c r="MZS56" s="50"/>
      <c r="MZT56" s="50"/>
      <c r="MZU56" s="50"/>
      <c r="MZV56" s="50"/>
      <c r="MZW56" s="50"/>
      <c r="MZX56" s="50"/>
      <c r="MZY56" s="50"/>
      <c r="MZZ56" s="50"/>
      <c r="NAA56" s="50"/>
      <c r="NAB56" s="50"/>
      <c r="NAC56" s="50"/>
      <c r="NAD56" s="50"/>
      <c r="NAE56" s="50"/>
      <c r="NAF56" s="50"/>
      <c r="NAG56" s="50"/>
      <c r="NAH56" s="50"/>
      <c r="NAI56" s="50"/>
      <c r="NAJ56" s="50"/>
      <c r="NAK56" s="50"/>
      <c r="NAL56" s="50"/>
      <c r="NAM56" s="50"/>
      <c r="NAN56" s="50"/>
      <c r="NAO56" s="50"/>
      <c r="NAP56" s="50"/>
      <c r="NAQ56" s="50"/>
      <c r="NAR56" s="50"/>
      <c r="NAS56" s="50"/>
      <c r="NAT56" s="50"/>
      <c r="NAU56" s="50"/>
      <c r="NAV56" s="50"/>
      <c r="NAW56" s="50"/>
      <c r="NAX56" s="50"/>
      <c r="NAY56" s="50"/>
      <c r="NAZ56" s="50"/>
      <c r="NBA56" s="50"/>
      <c r="NBB56" s="50"/>
      <c r="NBC56" s="50"/>
      <c r="NBD56" s="50"/>
      <c r="NBE56" s="50"/>
      <c r="NBF56" s="50"/>
      <c r="NBG56" s="50"/>
      <c r="NBH56" s="50"/>
      <c r="NBI56" s="50"/>
      <c r="NBJ56" s="50"/>
      <c r="NBK56" s="50"/>
      <c r="NBL56" s="50"/>
      <c r="NBM56" s="50"/>
      <c r="NBN56" s="50"/>
      <c r="NBO56" s="50"/>
      <c r="NBP56" s="50"/>
      <c r="NBQ56" s="50"/>
      <c r="NBR56" s="50"/>
      <c r="NBS56" s="50"/>
      <c r="NBT56" s="50"/>
      <c r="NBU56" s="50"/>
      <c r="NBV56" s="50"/>
      <c r="NBW56" s="50"/>
      <c r="NBX56" s="50"/>
      <c r="NBY56" s="50"/>
      <c r="NBZ56" s="50"/>
      <c r="NCA56" s="50"/>
      <c r="NCB56" s="50"/>
      <c r="NCC56" s="50"/>
      <c r="NCD56" s="50"/>
      <c r="NCE56" s="50"/>
      <c r="NCF56" s="50"/>
      <c r="NCG56" s="50"/>
      <c r="NCH56" s="50"/>
      <c r="NCI56" s="50"/>
      <c r="NCJ56" s="50"/>
      <c r="NCK56" s="50"/>
      <c r="NCL56" s="50"/>
      <c r="NCM56" s="50"/>
      <c r="NCN56" s="50"/>
      <c r="NCO56" s="50"/>
      <c r="NCP56" s="50"/>
      <c r="NCQ56" s="50"/>
      <c r="NCR56" s="50"/>
      <c r="NCS56" s="50"/>
      <c r="NCT56" s="50"/>
      <c r="NCU56" s="50"/>
      <c r="NCV56" s="50"/>
      <c r="NCW56" s="50"/>
      <c r="NCX56" s="50"/>
      <c r="NCY56" s="50"/>
      <c r="NCZ56" s="50"/>
      <c r="NDA56" s="50"/>
      <c r="NDB56" s="50"/>
      <c r="NDC56" s="50"/>
      <c r="NDD56" s="50"/>
      <c r="NDE56" s="50"/>
      <c r="NDF56" s="50"/>
      <c r="NDG56" s="50"/>
      <c r="NDH56" s="50"/>
      <c r="NDI56" s="50"/>
      <c r="NDJ56" s="50"/>
      <c r="NDK56" s="50"/>
      <c r="NDL56" s="50"/>
      <c r="NDM56" s="50"/>
      <c r="NDN56" s="50"/>
      <c r="NDO56" s="50"/>
      <c r="NDP56" s="50"/>
      <c r="NDQ56" s="50"/>
      <c r="NDR56" s="50"/>
      <c r="NDS56" s="50"/>
      <c r="NDT56" s="50"/>
      <c r="NDU56" s="50"/>
      <c r="NDV56" s="50"/>
      <c r="NDW56" s="50"/>
      <c r="NDX56" s="50"/>
      <c r="NDY56" s="50"/>
      <c r="NDZ56" s="50"/>
      <c r="NEA56" s="50"/>
      <c r="NEB56" s="50"/>
      <c r="NEC56" s="50"/>
      <c r="NED56" s="50"/>
      <c r="NEE56" s="50"/>
      <c r="NEF56" s="50"/>
      <c r="NEG56" s="50"/>
      <c r="NEH56" s="50"/>
      <c r="NEI56" s="50"/>
      <c r="NEJ56" s="50"/>
      <c r="NEK56" s="50"/>
      <c r="NEL56" s="50"/>
      <c r="NEM56" s="50"/>
      <c r="NEN56" s="50"/>
      <c r="NEO56" s="50"/>
      <c r="NEP56" s="50"/>
      <c r="NEQ56" s="50"/>
      <c r="NER56" s="50"/>
      <c r="NES56" s="50"/>
      <c r="NET56" s="50"/>
      <c r="NEU56" s="50"/>
      <c r="NEV56" s="50"/>
      <c r="NEW56" s="50"/>
      <c r="NEX56" s="50"/>
      <c r="NEY56" s="50"/>
      <c r="NEZ56" s="50"/>
      <c r="NFA56" s="50"/>
      <c r="NFB56" s="50"/>
      <c r="NFC56" s="50"/>
      <c r="NFD56" s="50"/>
      <c r="NFE56" s="50"/>
      <c r="NFF56" s="50"/>
      <c r="NFG56" s="50"/>
      <c r="NFH56" s="50"/>
      <c r="NFI56" s="50"/>
      <c r="NFJ56" s="50"/>
      <c r="NFK56" s="50"/>
      <c r="NFL56" s="50"/>
      <c r="NFM56" s="50"/>
      <c r="NFN56" s="50"/>
      <c r="NFO56" s="50"/>
      <c r="NFP56" s="50"/>
      <c r="NFQ56" s="50"/>
      <c r="NFR56" s="50"/>
      <c r="NFS56" s="50"/>
      <c r="NFT56" s="50"/>
      <c r="NFU56" s="50"/>
      <c r="NFV56" s="50"/>
      <c r="NFW56" s="50"/>
      <c r="NFX56" s="50"/>
      <c r="NFY56" s="50"/>
      <c r="NFZ56" s="50"/>
      <c r="NGA56" s="50"/>
      <c r="NGB56" s="50"/>
      <c r="NGC56" s="50"/>
      <c r="NGD56" s="50"/>
      <c r="NGE56" s="50"/>
      <c r="NGF56" s="50"/>
      <c r="NGG56" s="50"/>
      <c r="NGH56" s="50"/>
      <c r="NGI56" s="50"/>
      <c r="NGJ56" s="50"/>
      <c r="NGK56" s="50"/>
      <c r="NGL56" s="50"/>
      <c r="NGM56" s="50"/>
      <c r="NGN56" s="50"/>
      <c r="NGO56" s="50"/>
      <c r="NGP56" s="50"/>
      <c r="NGQ56" s="50"/>
      <c r="NGR56" s="50"/>
      <c r="NGS56" s="50"/>
      <c r="NGT56" s="50"/>
      <c r="NGU56" s="50"/>
      <c r="NGV56" s="50"/>
      <c r="NGW56" s="50"/>
      <c r="NGX56" s="50"/>
      <c r="NGY56" s="50"/>
      <c r="NGZ56" s="50"/>
      <c r="NHA56" s="50"/>
      <c r="NHB56" s="50"/>
      <c r="NHC56" s="50"/>
      <c r="NHD56" s="50"/>
      <c r="NHE56" s="50"/>
      <c r="NHF56" s="50"/>
      <c r="NHG56" s="50"/>
      <c r="NHH56" s="50"/>
      <c r="NHI56" s="50"/>
      <c r="NHJ56" s="50"/>
      <c r="NHK56" s="50"/>
      <c r="NHL56" s="50"/>
      <c r="NHM56" s="50"/>
      <c r="NHN56" s="50"/>
      <c r="NHO56" s="50"/>
      <c r="NHP56" s="50"/>
      <c r="NHQ56" s="50"/>
      <c r="NHR56" s="50"/>
      <c r="NHS56" s="50"/>
      <c r="NHT56" s="50"/>
      <c r="NHU56" s="50"/>
      <c r="NHV56" s="50"/>
      <c r="NHW56" s="50"/>
      <c r="NHX56" s="50"/>
      <c r="NHY56" s="50"/>
      <c r="NHZ56" s="50"/>
      <c r="NIA56" s="50"/>
      <c r="NIB56" s="50"/>
      <c r="NIC56" s="50"/>
      <c r="NID56" s="50"/>
      <c r="NIE56" s="50"/>
      <c r="NIF56" s="50"/>
      <c r="NIG56" s="50"/>
      <c r="NIH56" s="50"/>
      <c r="NII56" s="50"/>
      <c r="NIJ56" s="50"/>
      <c r="NIK56" s="50"/>
      <c r="NIL56" s="50"/>
      <c r="NIM56" s="50"/>
      <c r="NIN56" s="50"/>
      <c r="NIO56" s="50"/>
      <c r="NIP56" s="50"/>
      <c r="NIQ56" s="50"/>
      <c r="NIR56" s="50"/>
      <c r="NIS56" s="50"/>
      <c r="NIT56" s="50"/>
      <c r="NIU56" s="50"/>
      <c r="NIV56" s="50"/>
      <c r="NIW56" s="50"/>
      <c r="NIX56" s="50"/>
      <c r="NIY56" s="50"/>
      <c r="NIZ56" s="50"/>
      <c r="NJA56" s="50"/>
      <c r="NJB56" s="50"/>
      <c r="NJC56" s="50"/>
      <c r="NJD56" s="50"/>
      <c r="NJE56" s="50"/>
      <c r="NJF56" s="50"/>
      <c r="NJG56" s="50"/>
      <c r="NJH56" s="50"/>
      <c r="NJI56" s="50"/>
      <c r="NJJ56" s="50"/>
      <c r="NJK56" s="50"/>
      <c r="NJL56" s="50"/>
      <c r="NJM56" s="50"/>
      <c r="NJN56" s="50"/>
      <c r="NJO56" s="50"/>
      <c r="NJP56" s="50"/>
      <c r="NJQ56" s="50"/>
      <c r="NJR56" s="50"/>
      <c r="NJS56" s="50"/>
      <c r="NJT56" s="50"/>
      <c r="NJU56" s="50"/>
      <c r="NJV56" s="50"/>
      <c r="NJW56" s="50"/>
      <c r="NJX56" s="50"/>
      <c r="NJY56" s="50"/>
      <c r="NJZ56" s="50"/>
      <c r="NKA56" s="50"/>
      <c r="NKB56" s="50"/>
      <c r="NKC56" s="50"/>
      <c r="NKD56" s="50"/>
      <c r="NKE56" s="50"/>
      <c r="NKF56" s="50"/>
      <c r="NKG56" s="50"/>
      <c r="NKH56" s="50"/>
      <c r="NKI56" s="50"/>
      <c r="NKJ56" s="50"/>
      <c r="NKK56" s="50"/>
      <c r="NKL56" s="50"/>
      <c r="NKM56" s="50"/>
      <c r="NKN56" s="50"/>
      <c r="NKO56" s="50"/>
      <c r="NKP56" s="50"/>
      <c r="NKQ56" s="50"/>
      <c r="NKR56" s="50"/>
      <c r="NKS56" s="50"/>
      <c r="NKT56" s="50"/>
      <c r="NKU56" s="50"/>
      <c r="NKV56" s="50"/>
      <c r="NKW56" s="50"/>
      <c r="NKX56" s="50"/>
      <c r="NKY56" s="50"/>
      <c r="NKZ56" s="50"/>
      <c r="NLA56" s="50"/>
      <c r="NLB56" s="50"/>
      <c r="NLC56" s="50"/>
      <c r="NLD56" s="50"/>
      <c r="NLE56" s="50"/>
      <c r="NLF56" s="50"/>
      <c r="NLG56" s="50"/>
      <c r="NLH56" s="50"/>
      <c r="NLI56" s="50"/>
      <c r="NLJ56" s="50"/>
      <c r="NLK56" s="50"/>
      <c r="NLL56" s="50"/>
      <c r="NLM56" s="50"/>
      <c r="NLN56" s="50"/>
      <c r="NLO56" s="50"/>
      <c r="NLP56" s="50"/>
      <c r="NLQ56" s="50"/>
      <c r="NLR56" s="50"/>
      <c r="NLS56" s="50"/>
      <c r="NLT56" s="50"/>
      <c r="NLU56" s="50"/>
      <c r="NLV56" s="50"/>
      <c r="NLW56" s="50"/>
      <c r="NLX56" s="50"/>
      <c r="NLY56" s="50"/>
      <c r="NLZ56" s="50"/>
      <c r="NMA56" s="50"/>
      <c r="NMB56" s="50"/>
      <c r="NMC56" s="50"/>
      <c r="NMD56" s="50"/>
      <c r="NME56" s="50"/>
      <c r="NMF56" s="50"/>
      <c r="NMG56" s="50"/>
      <c r="NMH56" s="50"/>
      <c r="NMI56" s="50"/>
      <c r="NMJ56" s="50"/>
      <c r="NMK56" s="50"/>
      <c r="NML56" s="50"/>
      <c r="NMM56" s="50"/>
      <c r="NMN56" s="50"/>
      <c r="NMO56" s="50"/>
      <c r="NMP56" s="50"/>
      <c r="NMQ56" s="50"/>
      <c r="NMR56" s="50"/>
      <c r="NMS56" s="50"/>
      <c r="NMT56" s="50"/>
      <c r="NMU56" s="50"/>
      <c r="NMV56" s="50"/>
      <c r="NMW56" s="50"/>
      <c r="NMX56" s="50"/>
      <c r="NMY56" s="50"/>
      <c r="NMZ56" s="50"/>
      <c r="NNA56" s="50"/>
      <c r="NNB56" s="50"/>
      <c r="NNC56" s="50"/>
      <c r="NND56" s="50"/>
      <c r="NNE56" s="50"/>
      <c r="NNF56" s="50"/>
      <c r="NNG56" s="50"/>
      <c r="NNH56" s="50"/>
      <c r="NNI56" s="50"/>
      <c r="NNJ56" s="50"/>
      <c r="NNK56" s="50"/>
      <c r="NNL56" s="50"/>
      <c r="NNM56" s="50"/>
      <c r="NNN56" s="50"/>
      <c r="NNO56" s="50"/>
      <c r="NNP56" s="50"/>
      <c r="NNQ56" s="50"/>
      <c r="NNR56" s="50"/>
      <c r="NNS56" s="50"/>
      <c r="NNT56" s="50"/>
      <c r="NNU56" s="50"/>
      <c r="NNV56" s="50"/>
      <c r="NNW56" s="50"/>
      <c r="NNX56" s="50"/>
      <c r="NNY56" s="50"/>
      <c r="NNZ56" s="50"/>
      <c r="NOA56" s="50"/>
      <c r="NOB56" s="50"/>
      <c r="NOC56" s="50"/>
      <c r="NOD56" s="50"/>
      <c r="NOE56" s="50"/>
      <c r="NOF56" s="50"/>
      <c r="NOG56" s="50"/>
      <c r="NOH56" s="50"/>
      <c r="NOI56" s="50"/>
      <c r="NOJ56" s="50"/>
      <c r="NOK56" s="50"/>
      <c r="NOL56" s="50"/>
      <c r="NOM56" s="50"/>
      <c r="NON56" s="50"/>
      <c r="NOO56" s="50"/>
      <c r="NOP56" s="50"/>
      <c r="NOQ56" s="50"/>
      <c r="NOR56" s="50"/>
      <c r="NOS56" s="50"/>
      <c r="NOT56" s="50"/>
      <c r="NOU56" s="50"/>
      <c r="NOV56" s="50"/>
      <c r="NOW56" s="50"/>
      <c r="NOX56" s="50"/>
      <c r="NOY56" s="50"/>
      <c r="NOZ56" s="50"/>
      <c r="NPA56" s="50"/>
      <c r="NPB56" s="50"/>
      <c r="NPC56" s="50"/>
      <c r="NPD56" s="50"/>
      <c r="NPE56" s="50"/>
      <c r="NPF56" s="50"/>
      <c r="NPG56" s="50"/>
      <c r="NPH56" s="50"/>
      <c r="NPI56" s="50"/>
      <c r="NPJ56" s="50"/>
      <c r="NPK56" s="50"/>
      <c r="NPL56" s="50"/>
      <c r="NPM56" s="50"/>
      <c r="NPN56" s="50"/>
      <c r="NPO56" s="50"/>
      <c r="NPP56" s="50"/>
      <c r="NPQ56" s="50"/>
      <c r="NPR56" s="50"/>
      <c r="NPS56" s="50"/>
      <c r="NPT56" s="50"/>
      <c r="NPU56" s="50"/>
      <c r="NPV56" s="50"/>
      <c r="NPW56" s="50"/>
      <c r="NPX56" s="50"/>
      <c r="NPY56" s="50"/>
      <c r="NPZ56" s="50"/>
      <c r="NQA56" s="50"/>
      <c r="NQB56" s="50"/>
      <c r="NQC56" s="50"/>
      <c r="NQD56" s="50"/>
      <c r="NQE56" s="50"/>
      <c r="NQF56" s="50"/>
      <c r="NQG56" s="50"/>
      <c r="NQH56" s="50"/>
      <c r="NQI56" s="50"/>
      <c r="NQJ56" s="50"/>
      <c r="NQK56" s="50"/>
      <c r="NQL56" s="50"/>
      <c r="NQM56" s="50"/>
      <c r="NQN56" s="50"/>
      <c r="NQO56" s="50"/>
      <c r="NQP56" s="50"/>
      <c r="NQQ56" s="50"/>
      <c r="NQR56" s="50"/>
      <c r="NQS56" s="50"/>
      <c r="NQT56" s="50"/>
      <c r="NQU56" s="50"/>
      <c r="NQV56" s="50"/>
      <c r="NQW56" s="50"/>
      <c r="NQX56" s="50"/>
      <c r="NQY56" s="50"/>
      <c r="NQZ56" s="50"/>
      <c r="NRA56" s="50"/>
      <c r="NRB56" s="50"/>
      <c r="NRC56" s="50"/>
      <c r="NRD56" s="50"/>
      <c r="NRE56" s="50"/>
      <c r="NRF56" s="50"/>
      <c r="NRG56" s="50"/>
      <c r="NRH56" s="50"/>
      <c r="NRI56" s="50"/>
      <c r="NRJ56" s="50"/>
      <c r="NRK56" s="50"/>
      <c r="NRL56" s="50"/>
      <c r="NRM56" s="50"/>
      <c r="NRN56" s="50"/>
      <c r="NRO56" s="50"/>
      <c r="NRP56" s="50"/>
      <c r="NRQ56" s="50"/>
      <c r="NRR56" s="50"/>
      <c r="NRS56" s="50"/>
      <c r="NRT56" s="50"/>
      <c r="NRU56" s="50"/>
      <c r="NRV56" s="50"/>
      <c r="NRW56" s="50"/>
      <c r="NRX56" s="50"/>
      <c r="NRY56" s="50"/>
      <c r="NRZ56" s="50"/>
      <c r="NSA56" s="50"/>
      <c r="NSB56" s="50"/>
      <c r="NSC56" s="50"/>
      <c r="NSD56" s="50"/>
      <c r="NSE56" s="50"/>
      <c r="NSF56" s="50"/>
      <c r="NSG56" s="50"/>
      <c r="NSH56" s="50"/>
      <c r="NSI56" s="50"/>
      <c r="NSJ56" s="50"/>
      <c r="NSK56" s="50"/>
      <c r="NSL56" s="50"/>
      <c r="NSM56" s="50"/>
      <c r="NSN56" s="50"/>
      <c r="NSO56" s="50"/>
      <c r="NSP56" s="50"/>
      <c r="NSQ56" s="50"/>
      <c r="NSR56" s="50"/>
      <c r="NSS56" s="50"/>
      <c r="NST56" s="50"/>
      <c r="NSU56" s="50"/>
      <c r="NSV56" s="50"/>
      <c r="NSW56" s="50"/>
      <c r="NSX56" s="50"/>
      <c r="NSY56" s="50"/>
      <c r="NSZ56" s="50"/>
      <c r="NTA56" s="50"/>
      <c r="NTB56" s="50"/>
      <c r="NTC56" s="50"/>
      <c r="NTD56" s="50"/>
      <c r="NTE56" s="50"/>
      <c r="NTF56" s="50"/>
      <c r="NTG56" s="50"/>
      <c r="NTH56" s="50"/>
      <c r="NTI56" s="50"/>
      <c r="NTJ56" s="50"/>
      <c r="NTK56" s="50"/>
      <c r="NTL56" s="50"/>
      <c r="NTM56" s="50"/>
      <c r="NTN56" s="50"/>
      <c r="NTO56" s="50"/>
      <c r="NTP56" s="50"/>
      <c r="NTQ56" s="50"/>
      <c r="NTR56" s="50"/>
      <c r="NTS56" s="50"/>
      <c r="NTT56" s="50"/>
      <c r="NTU56" s="50"/>
      <c r="NTV56" s="50"/>
      <c r="NTW56" s="50"/>
      <c r="NTX56" s="50"/>
      <c r="NTY56" s="50"/>
      <c r="NTZ56" s="50"/>
      <c r="NUA56" s="50"/>
      <c r="NUB56" s="50"/>
      <c r="NUC56" s="50"/>
      <c r="NUD56" s="50"/>
      <c r="NUE56" s="50"/>
      <c r="NUF56" s="50"/>
      <c r="NUG56" s="50"/>
      <c r="NUH56" s="50"/>
      <c r="NUI56" s="50"/>
      <c r="NUJ56" s="50"/>
      <c r="NUK56" s="50"/>
      <c r="NUL56" s="50"/>
      <c r="NUM56" s="50"/>
      <c r="NUN56" s="50"/>
      <c r="NUO56" s="50"/>
      <c r="NUP56" s="50"/>
      <c r="NUQ56" s="50"/>
      <c r="NUR56" s="50"/>
      <c r="NUS56" s="50"/>
      <c r="NUT56" s="50"/>
      <c r="NUU56" s="50"/>
      <c r="NUV56" s="50"/>
      <c r="NUW56" s="50"/>
      <c r="NUX56" s="50"/>
      <c r="NUY56" s="50"/>
      <c r="NUZ56" s="50"/>
      <c r="NVA56" s="50"/>
      <c r="NVB56" s="50"/>
      <c r="NVC56" s="50"/>
      <c r="NVD56" s="50"/>
      <c r="NVE56" s="50"/>
      <c r="NVF56" s="50"/>
      <c r="NVG56" s="50"/>
      <c r="NVH56" s="50"/>
      <c r="NVI56" s="50"/>
      <c r="NVJ56" s="50"/>
      <c r="NVK56" s="50"/>
      <c r="NVL56" s="50"/>
      <c r="NVM56" s="50"/>
      <c r="NVN56" s="50"/>
      <c r="NVO56" s="50"/>
      <c r="NVP56" s="50"/>
      <c r="NVQ56" s="50"/>
      <c r="NVR56" s="50"/>
      <c r="NVS56" s="50"/>
      <c r="NVT56" s="50"/>
      <c r="NVU56" s="50"/>
      <c r="NVV56" s="50"/>
      <c r="NVW56" s="50"/>
      <c r="NVX56" s="50"/>
      <c r="NVY56" s="50"/>
      <c r="NVZ56" s="50"/>
      <c r="NWA56" s="50"/>
      <c r="NWB56" s="50"/>
      <c r="NWC56" s="50"/>
      <c r="NWD56" s="50"/>
      <c r="NWE56" s="50"/>
      <c r="NWF56" s="50"/>
      <c r="NWG56" s="50"/>
      <c r="NWH56" s="50"/>
      <c r="NWI56" s="50"/>
      <c r="NWJ56" s="50"/>
      <c r="NWK56" s="50"/>
      <c r="NWL56" s="50"/>
      <c r="NWM56" s="50"/>
      <c r="NWN56" s="50"/>
      <c r="NWO56" s="50"/>
      <c r="NWP56" s="50"/>
      <c r="NWQ56" s="50"/>
      <c r="NWR56" s="50"/>
      <c r="NWS56" s="50"/>
      <c r="NWT56" s="50"/>
      <c r="NWU56" s="50"/>
      <c r="NWV56" s="50"/>
      <c r="NWW56" s="50"/>
      <c r="NWX56" s="50"/>
      <c r="NWY56" s="50"/>
      <c r="NWZ56" s="50"/>
      <c r="NXA56" s="50"/>
      <c r="NXB56" s="50"/>
      <c r="NXC56" s="50"/>
      <c r="NXD56" s="50"/>
      <c r="NXE56" s="50"/>
      <c r="NXF56" s="50"/>
      <c r="NXG56" s="50"/>
      <c r="NXH56" s="50"/>
      <c r="NXI56" s="50"/>
      <c r="NXJ56" s="50"/>
      <c r="NXK56" s="50"/>
      <c r="NXL56" s="50"/>
      <c r="NXM56" s="50"/>
      <c r="NXN56" s="50"/>
      <c r="NXO56" s="50"/>
      <c r="NXP56" s="50"/>
      <c r="NXQ56" s="50"/>
      <c r="NXR56" s="50"/>
      <c r="NXS56" s="50"/>
      <c r="NXT56" s="50"/>
      <c r="NXU56" s="50"/>
      <c r="NXV56" s="50"/>
      <c r="NXW56" s="50"/>
      <c r="NXX56" s="50"/>
      <c r="NXY56" s="50"/>
      <c r="NXZ56" s="50"/>
      <c r="NYA56" s="50"/>
      <c r="NYB56" s="50"/>
      <c r="NYC56" s="50"/>
      <c r="NYD56" s="50"/>
      <c r="NYE56" s="50"/>
      <c r="NYF56" s="50"/>
      <c r="NYG56" s="50"/>
      <c r="NYH56" s="50"/>
      <c r="NYI56" s="50"/>
      <c r="NYJ56" s="50"/>
      <c r="NYK56" s="50"/>
      <c r="NYL56" s="50"/>
      <c r="NYM56" s="50"/>
      <c r="NYN56" s="50"/>
      <c r="NYO56" s="50"/>
      <c r="NYP56" s="50"/>
      <c r="NYQ56" s="50"/>
      <c r="NYR56" s="50"/>
      <c r="NYS56" s="50"/>
      <c r="NYT56" s="50"/>
      <c r="NYU56" s="50"/>
      <c r="NYV56" s="50"/>
      <c r="NYW56" s="50"/>
      <c r="NYX56" s="50"/>
      <c r="NYY56" s="50"/>
      <c r="NYZ56" s="50"/>
      <c r="NZA56" s="50"/>
      <c r="NZB56" s="50"/>
      <c r="NZC56" s="50"/>
      <c r="NZD56" s="50"/>
      <c r="NZE56" s="50"/>
      <c r="NZF56" s="50"/>
      <c r="NZG56" s="50"/>
      <c r="NZH56" s="50"/>
      <c r="NZI56" s="50"/>
      <c r="NZJ56" s="50"/>
      <c r="NZK56" s="50"/>
      <c r="NZL56" s="50"/>
      <c r="NZM56" s="50"/>
      <c r="NZN56" s="50"/>
      <c r="NZO56" s="50"/>
      <c r="NZP56" s="50"/>
      <c r="NZQ56" s="50"/>
      <c r="NZR56" s="50"/>
      <c r="NZS56" s="50"/>
      <c r="NZT56" s="50"/>
      <c r="NZU56" s="50"/>
      <c r="NZV56" s="50"/>
      <c r="NZW56" s="50"/>
      <c r="NZX56" s="50"/>
      <c r="NZY56" s="50"/>
      <c r="NZZ56" s="50"/>
      <c r="OAA56" s="50"/>
      <c r="OAB56" s="50"/>
      <c r="OAC56" s="50"/>
      <c r="OAD56" s="50"/>
      <c r="OAE56" s="50"/>
      <c r="OAF56" s="50"/>
      <c r="OAG56" s="50"/>
      <c r="OAH56" s="50"/>
      <c r="OAI56" s="50"/>
      <c r="OAJ56" s="50"/>
      <c r="OAK56" s="50"/>
      <c r="OAL56" s="50"/>
      <c r="OAM56" s="50"/>
      <c r="OAN56" s="50"/>
      <c r="OAO56" s="50"/>
      <c r="OAP56" s="50"/>
      <c r="OAQ56" s="50"/>
      <c r="OAR56" s="50"/>
      <c r="OAS56" s="50"/>
      <c r="OAT56" s="50"/>
      <c r="OAU56" s="50"/>
      <c r="OAV56" s="50"/>
      <c r="OAW56" s="50"/>
      <c r="OAX56" s="50"/>
      <c r="OAY56" s="50"/>
      <c r="OAZ56" s="50"/>
      <c r="OBA56" s="50"/>
      <c r="OBB56" s="50"/>
      <c r="OBC56" s="50"/>
      <c r="OBD56" s="50"/>
      <c r="OBE56" s="50"/>
      <c r="OBF56" s="50"/>
      <c r="OBG56" s="50"/>
      <c r="OBH56" s="50"/>
      <c r="OBI56" s="50"/>
      <c r="OBJ56" s="50"/>
      <c r="OBK56" s="50"/>
      <c r="OBL56" s="50"/>
      <c r="OBM56" s="50"/>
      <c r="OBN56" s="50"/>
      <c r="OBO56" s="50"/>
      <c r="OBP56" s="50"/>
      <c r="OBQ56" s="50"/>
      <c r="OBR56" s="50"/>
      <c r="OBS56" s="50"/>
      <c r="OBT56" s="50"/>
      <c r="OBU56" s="50"/>
      <c r="OBV56" s="50"/>
      <c r="OBW56" s="50"/>
      <c r="OBX56" s="50"/>
      <c r="OBY56" s="50"/>
      <c r="OBZ56" s="50"/>
      <c r="OCA56" s="50"/>
      <c r="OCB56" s="50"/>
      <c r="OCC56" s="50"/>
      <c r="OCD56" s="50"/>
      <c r="OCE56" s="50"/>
      <c r="OCF56" s="50"/>
      <c r="OCG56" s="50"/>
      <c r="OCH56" s="50"/>
      <c r="OCI56" s="50"/>
      <c r="OCJ56" s="50"/>
      <c r="OCK56" s="50"/>
      <c r="OCL56" s="50"/>
      <c r="OCM56" s="50"/>
      <c r="OCN56" s="50"/>
      <c r="OCO56" s="50"/>
      <c r="OCP56" s="50"/>
      <c r="OCQ56" s="50"/>
      <c r="OCR56" s="50"/>
      <c r="OCS56" s="50"/>
      <c r="OCT56" s="50"/>
      <c r="OCU56" s="50"/>
      <c r="OCV56" s="50"/>
      <c r="OCW56" s="50"/>
      <c r="OCX56" s="50"/>
      <c r="OCY56" s="50"/>
      <c r="OCZ56" s="50"/>
      <c r="ODA56" s="50"/>
      <c r="ODB56" s="50"/>
      <c r="ODC56" s="50"/>
      <c r="ODD56" s="50"/>
      <c r="ODE56" s="50"/>
      <c r="ODF56" s="50"/>
      <c r="ODG56" s="50"/>
      <c r="ODH56" s="50"/>
      <c r="ODI56" s="50"/>
      <c r="ODJ56" s="50"/>
      <c r="ODK56" s="50"/>
      <c r="ODL56" s="50"/>
      <c r="ODM56" s="50"/>
      <c r="ODN56" s="50"/>
      <c r="ODO56" s="50"/>
      <c r="ODP56" s="50"/>
      <c r="ODQ56" s="50"/>
      <c r="ODR56" s="50"/>
      <c r="ODS56" s="50"/>
      <c r="ODT56" s="50"/>
      <c r="ODU56" s="50"/>
      <c r="ODV56" s="50"/>
      <c r="ODW56" s="50"/>
      <c r="ODX56" s="50"/>
      <c r="ODY56" s="50"/>
      <c r="ODZ56" s="50"/>
      <c r="OEA56" s="50"/>
      <c r="OEB56" s="50"/>
      <c r="OEC56" s="50"/>
      <c r="OED56" s="50"/>
      <c r="OEE56" s="50"/>
      <c r="OEF56" s="50"/>
      <c r="OEG56" s="50"/>
      <c r="OEH56" s="50"/>
      <c r="OEI56" s="50"/>
      <c r="OEJ56" s="50"/>
      <c r="OEK56" s="50"/>
      <c r="OEL56" s="50"/>
      <c r="OEM56" s="50"/>
      <c r="OEN56" s="50"/>
      <c r="OEO56" s="50"/>
      <c r="OEP56" s="50"/>
      <c r="OEQ56" s="50"/>
      <c r="OER56" s="50"/>
      <c r="OES56" s="50"/>
      <c r="OET56" s="50"/>
      <c r="OEU56" s="50"/>
      <c r="OEV56" s="50"/>
      <c r="OEW56" s="50"/>
      <c r="OEX56" s="50"/>
      <c r="OEY56" s="50"/>
      <c r="OEZ56" s="50"/>
      <c r="OFA56" s="50"/>
      <c r="OFB56" s="50"/>
      <c r="OFC56" s="50"/>
      <c r="OFD56" s="50"/>
      <c r="OFE56" s="50"/>
      <c r="OFF56" s="50"/>
      <c r="OFG56" s="50"/>
      <c r="OFH56" s="50"/>
      <c r="OFI56" s="50"/>
      <c r="OFJ56" s="50"/>
      <c r="OFK56" s="50"/>
      <c r="OFL56" s="50"/>
      <c r="OFM56" s="50"/>
      <c r="OFN56" s="50"/>
      <c r="OFO56" s="50"/>
      <c r="OFP56" s="50"/>
      <c r="OFQ56" s="50"/>
      <c r="OFR56" s="50"/>
      <c r="OFS56" s="50"/>
      <c r="OFT56" s="50"/>
      <c r="OFU56" s="50"/>
      <c r="OFV56" s="50"/>
      <c r="OFW56" s="50"/>
      <c r="OFX56" s="50"/>
      <c r="OFY56" s="50"/>
      <c r="OFZ56" s="50"/>
      <c r="OGA56" s="50"/>
      <c r="OGB56" s="50"/>
      <c r="OGC56" s="50"/>
      <c r="OGD56" s="50"/>
      <c r="OGE56" s="50"/>
      <c r="OGF56" s="50"/>
      <c r="OGG56" s="50"/>
      <c r="OGH56" s="50"/>
      <c r="OGI56" s="50"/>
      <c r="OGJ56" s="50"/>
      <c r="OGK56" s="50"/>
      <c r="OGL56" s="50"/>
      <c r="OGM56" s="50"/>
      <c r="OGN56" s="50"/>
      <c r="OGO56" s="50"/>
      <c r="OGP56" s="50"/>
      <c r="OGQ56" s="50"/>
      <c r="OGR56" s="50"/>
      <c r="OGS56" s="50"/>
      <c r="OGT56" s="50"/>
      <c r="OGU56" s="50"/>
      <c r="OGV56" s="50"/>
      <c r="OGW56" s="50"/>
      <c r="OGX56" s="50"/>
      <c r="OGY56" s="50"/>
      <c r="OGZ56" s="50"/>
      <c r="OHA56" s="50"/>
      <c r="OHB56" s="50"/>
      <c r="OHC56" s="50"/>
      <c r="OHD56" s="50"/>
      <c r="OHE56" s="50"/>
      <c r="OHF56" s="50"/>
      <c r="OHG56" s="50"/>
      <c r="OHH56" s="50"/>
      <c r="OHI56" s="50"/>
      <c r="OHJ56" s="50"/>
      <c r="OHK56" s="50"/>
      <c r="OHL56" s="50"/>
      <c r="OHM56" s="50"/>
      <c r="OHN56" s="50"/>
      <c r="OHO56" s="50"/>
      <c r="OHP56" s="50"/>
      <c r="OHQ56" s="50"/>
      <c r="OHR56" s="50"/>
      <c r="OHS56" s="50"/>
      <c r="OHT56" s="50"/>
      <c r="OHU56" s="50"/>
      <c r="OHV56" s="50"/>
      <c r="OHW56" s="50"/>
      <c r="OHX56" s="50"/>
      <c r="OHY56" s="50"/>
      <c r="OHZ56" s="50"/>
      <c r="OIA56" s="50"/>
      <c r="OIB56" s="50"/>
      <c r="OIC56" s="50"/>
      <c r="OID56" s="50"/>
      <c r="OIE56" s="50"/>
      <c r="OIF56" s="50"/>
      <c r="OIG56" s="50"/>
      <c r="OIH56" s="50"/>
      <c r="OII56" s="50"/>
      <c r="OIJ56" s="50"/>
      <c r="OIK56" s="50"/>
      <c r="OIL56" s="50"/>
      <c r="OIM56" s="50"/>
      <c r="OIN56" s="50"/>
      <c r="OIO56" s="50"/>
      <c r="OIP56" s="50"/>
      <c r="OIQ56" s="50"/>
      <c r="OIR56" s="50"/>
      <c r="OIS56" s="50"/>
      <c r="OIT56" s="50"/>
      <c r="OIU56" s="50"/>
      <c r="OIV56" s="50"/>
      <c r="OIW56" s="50"/>
      <c r="OIX56" s="50"/>
      <c r="OIY56" s="50"/>
      <c r="OIZ56" s="50"/>
      <c r="OJA56" s="50"/>
      <c r="OJB56" s="50"/>
      <c r="OJC56" s="50"/>
      <c r="OJD56" s="50"/>
      <c r="OJE56" s="50"/>
      <c r="OJF56" s="50"/>
      <c r="OJG56" s="50"/>
      <c r="OJH56" s="50"/>
      <c r="OJI56" s="50"/>
      <c r="OJJ56" s="50"/>
      <c r="OJK56" s="50"/>
      <c r="OJL56" s="50"/>
      <c r="OJM56" s="50"/>
      <c r="OJN56" s="50"/>
      <c r="OJO56" s="50"/>
      <c r="OJP56" s="50"/>
      <c r="OJQ56" s="50"/>
      <c r="OJR56" s="50"/>
      <c r="OJS56" s="50"/>
      <c r="OJT56" s="50"/>
      <c r="OJU56" s="50"/>
      <c r="OJV56" s="50"/>
      <c r="OJW56" s="50"/>
      <c r="OJX56" s="50"/>
      <c r="OJY56" s="50"/>
      <c r="OJZ56" s="50"/>
      <c r="OKA56" s="50"/>
      <c r="OKB56" s="50"/>
      <c r="OKC56" s="50"/>
      <c r="OKD56" s="50"/>
      <c r="OKE56" s="50"/>
      <c r="OKF56" s="50"/>
      <c r="OKG56" s="50"/>
      <c r="OKH56" s="50"/>
      <c r="OKI56" s="50"/>
      <c r="OKJ56" s="50"/>
      <c r="OKK56" s="50"/>
      <c r="OKL56" s="50"/>
      <c r="OKM56" s="50"/>
      <c r="OKN56" s="50"/>
      <c r="OKO56" s="50"/>
      <c r="OKP56" s="50"/>
      <c r="OKQ56" s="50"/>
      <c r="OKR56" s="50"/>
      <c r="OKS56" s="50"/>
      <c r="OKT56" s="50"/>
      <c r="OKU56" s="50"/>
      <c r="OKV56" s="50"/>
      <c r="OKW56" s="50"/>
      <c r="OKX56" s="50"/>
      <c r="OKY56" s="50"/>
      <c r="OKZ56" s="50"/>
      <c r="OLA56" s="50"/>
      <c r="OLB56" s="50"/>
      <c r="OLC56" s="50"/>
      <c r="OLD56" s="50"/>
      <c r="OLE56" s="50"/>
      <c r="OLF56" s="50"/>
      <c r="OLG56" s="50"/>
      <c r="OLH56" s="50"/>
      <c r="OLI56" s="50"/>
      <c r="OLJ56" s="50"/>
      <c r="OLK56" s="50"/>
      <c r="OLL56" s="50"/>
      <c r="OLM56" s="50"/>
      <c r="OLN56" s="50"/>
      <c r="OLO56" s="50"/>
      <c r="OLP56" s="50"/>
      <c r="OLQ56" s="50"/>
      <c r="OLR56" s="50"/>
      <c r="OLS56" s="50"/>
      <c r="OLT56" s="50"/>
      <c r="OLU56" s="50"/>
      <c r="OLV56" s="50"/>
      <c r="OLW56" s="50"/>
      <c r="OLX56" s="50"/>
      <c r="OLY56" s="50"/>
      <c r="OLZ56" s="50"/>
      <c r="OMA56" s="50"/>
      <c r="OMB56" s="50"/>
      <c r="OMC56" s="50"/>
      <c r="OMD56" s="50"/>
      <c r="OME56" s="50"/>
      <c r="OMF56" s="50"/>
      <c r="OMG56" s="50"/>
      <c r="OMH56" s="50"/>
      <c r="OMI56" s="50"/>
      <c r="OMJ56" s="50"/>
      <c r="OMK56" s="50"/>
      <c r="OML56" s="50"/>
      <c r="OMM56" s="50"/>
      <c r="OMN56" s="50"/>
      <c r="OMO56" s="50"/>
      <c r="OMP56" s="50"/>
      <c r="OMQ56" s="50"/>
      <c r="OMR56" s="50"/>
      <c r="OMS56" s="50"/>
      <c r="OMT56" s="50"/>
      <c r="OMU56" s="50"/>
      <c r="OMV56" s="50"/>
      <c r="OMW56" s="50"/>
      <c r="OMX56" s="50"/>
      <c r="OMY56" s="50"/>
      <c r="OMZ56" s="50"/>
      <c r="ONA56" s="50"/>
      <c r="ONB56" s="50"/>
      <c r="ONC56" s="50"/>
      <c r="OND56" s="50"/>
      <c r="ONE56" s="50"/>
      <c r="ONF56" s="50"/>
      <c r="ONG56" s="50"/>
      <c r="ONH56" s="50"/>
      <c r="ONI56" s="50"/>
      <c r="ONJ56" s="50"/>
      <c r="ONK56" s="50"/>
      <c r="ONL56" s="50"/>
      <c r="ONM56" s="50"/>
      <c r="ONN56" s="50"/>
      <c r="ONO56" s="50"/>
      <c r="ONP56" s="50"/>
      <c r="ONQ56" s="50"/>
      <c r="ONR56" s="50"/>
      <c r="ONS56" s="50"/>
      <c r="ONT56" s="50"/>
      <c r="ONU56" s="50"/>
      <c r="ONV56" s="50"/>
      <c r="ONW56" s="50"/>
      <c r="ONX56" s="50"/>
      <c r="ONY56" s="50"/>
      <c r="ONZ56" s="50"/>
      <c r="OOA56" s="50"/>
      <c r="OOB56" s="50"/>
      <c r="OOC56" s="50"/>
      <c r="OOD56" s="50"/>
      <c r="OOE56" s="50"/>
      <c r="OOF56" s="50"/>
      <c r="OOG56" s="50"/>
      <c r="OOH56" s="50"/>
      <c r="OOI56" s="50"/>
      <c r="OOJ56" s="50"/>
      <c r="OOK56" s="50"/>
      <c r="OOL56" s="50"/>
      <c r="OOM56" s="50"/>
      <c r="OON56" s="50"/>
      <c r="OOO56" s="50"/>
      <c r="OOP56" s="50"/>
      <c r="OOQ56" s="50"/>
      <c r="OOR56" s="50"/>
      <c r="OOS56" s="50"/>
      <c r="OOT56" s="50"/>
      <c r="OOU56" s="50"/>
      <c r="OOV56" s="50"/>
      <c r="OOW56" s="50"/>
      <c r="OOX56" s="50"/>
      <c r="OOY56" s="50"/>
      <c r="OOZ56" s="50"/>
      <c r="OPA56" s="50"/>
      <c r="OPB56" s="50"/>
      <c r="OPC56" s="50"/>
      <c r="OPD56" s="50"/>
      <c r="OPE56" s="50"/>
      <c r="OPF56" s="50"/>
      <c r="OPG56" s="50"/>
      <c r="OPH56" s="50"/>
      <c r="OPI56" s="50"/>
      <c r="OPJ56" s="50"/>
      <c r="OPK56" s="50"/>
      <c r="OPL56" s="50"/>
      <c r="OPM56" s="50"/>
      <c r="OPN56" s="50"/>
      <c r="OPO56" s="50"/>
      <c r="OPP56" s="50"/>
      <c r="OPQ56" s="50"/>
      <c r="OPR56" s="50"/>
      <c r="OPS56" s="50"/>
      <c r="OPT56" s="50"/>
      <c r="OPU56" s="50"/>
      <c r="OPV56" s="50"/>
      <c r="OPW56" s="50"/>
      <c r="OPX56" s="50"/>
      <c r="OPY56" s="50"/>
      <c r="OPZ56" s="50"/>
      <c r="OQA56" s="50"/>
      <c r="OQB56" s="50"/>
      <c r="OQC56" s="50"/>
      <c r="OQD56" s="50"/>
      <c r="OQE56" s="50"/>
      <c r="OQF56" s="50"/>
      <c r="OQG56" s="50"/>
      <c r="OQH56" s="50"/>
      <c r="OQI56" s="50"/>
      <c r="OQJ56" s="50"/>
      <c r="OQK56" s="50"/>
      <c r="OQL56" s="50"/>
      <c r="OQM56" s="50"/>
      <c r="OQN56" s="50"/>
      <c r="OQO56" s="50"/>
      <c r="OQP56" s="50"/>
      <c r="OQQ56" s="50"/>
      <c r="OQR56" s="50"/>
      <c r="OQS56" s="50"/>
      <c r="OQT56" s="50"/>
      <c r="OQU56" s="50"/>
      <c r="OQV56" s="50"/>
      <c r="OQW56" s="50"/>
      <c r="OQX56" s="50"/>
      <c r="OQY56" s="50"/>
      <c r="OQZ56" s="50"/>
      <c r="ORA56" s="50"/>
      <c r="ORB56" s="50"/>
      <c r="ORC56" s="50"/>
      <c r="ORD56" s="50"/>
      <c r="ORE56" s="50"/>
      <c r="ORF56" s="50"/>
      <c r="ORG56" s="50"/>
      <c r="ORH56" s="50"/>
      <c r="ORI56" s="50"/>
      <c r="ORJ56" s="50"/>
      <c r="ORK56" s="50"/>
      <c r="ORL56" s="50"/>
      <c r="ORM56" s="50"/>
      <c r="ORN56" s="50"/>
      <c r="ORO56" s="50"/>
      <c r="ORP56" s="50"/>
      <c r="ORQ56" s="50"/>
      <c r="ORR56" s="50"/>
      <c r="ORS56" s="50"/>
      <c r="ORT56" s="50"/>
      <c r="ORU56" s="50"/>
      <c r="ORV56" s="50"/>
      <c r="ORW56" s="50"/>
      <c r="ORX56" s="50"/>
      <c r="ORY56" s="50"/>
      <c r="ORZ56" s="50"/>
      <c r="OSA56" s="50"/>
      <c r="OSB56" s="50"/>
      <c r="OSC56" s="50"/>
      <c r="OSD56" s="50"/>
      <c r="OSE56" s="50"/>
      <c r="OSF56" s="50"/>
      <c r="OSG56" s="50"/>
      <c r="OSH56" s="50"/>
      <c r="OSI56" s="50"/>
      <c r="OSJ56" s="50"/>
      <c r="OSK56" s="50"/>
      <c r="OSL56" s="50"/>
      <c r="OSM56" s="50"/>
      <c r="OSN56" s="50"/>
      <c r="OSO56" s="50"/>
      <c r="OSP56" s="50"/>
      <c r="OSQ56" s="50"/>
      <c r="OSR56" s="50"/>
      <c r="OSS56" s="50"/>
      <c r="OST56" s="50"/>
      <c r="OSU56" s="50"/>
      <c r="OSV56" s="50"/>
      <c r="OSW56" s="50"/>
      <c r="OSX56" s="50"/>
      <c r="OSY56" s="50"/>
      <c r="OSZ56" s="50"/>
      <c r="OTA56" s="50"/>
      <c r="OTB56" s="50"/>
      <c r="OTC56" s="50"/>
      <c r="OTD56" s="50"/>
      <c r="OTE56" s="50"/>
      <c r="OTF56" s="50"/>
      <c r="OTG56" s="50"/>
      <c r="OTH56" s="50"/>
      <c r="OTI56" s="50"/>
      <c r="OTJ56" s="50"/>
      <c r="OTK56" s="50"/>
      <c r="OTL56" s="50"/>
      <c r="OTM56" s="50"/>
      <c r="OTN56" s="50"/>
      <c r="OTO56" s="50"/>
      <c r="OTP56" s="50"/>
      <c r="OTQ56" s="50"/>
      <c r="OTR56" s="50"/>
      <c r="OTS56" s="50"/>
      <c r="OTT56" s="50"/>
      <c r="OTU56" s="50"/>
      <c r="OTV56" s="50"/>
      <c r="OTW56" s="50"/>
      <c r="OTX56" s="50"/>
      <c r="OTY56" s="50"/>
      <c r="OTZ56" s="50"/>
      <c r="OUA56" s="50"/>
      <c r="OUB56" s="50"/>
      <c r="OUC56" s="50"/>
      <c r="OUD56" s="50"/>
      <c r="OUE56" s="50"/>
      <c r="OUF56" s="50"/>
      <c r="OUG56" s="50"/>
      <c r="OUH56" s="50"/>
      <c r="OUI56" s="50"/>
      <c r="OUJ56" s="50"/>
      <c r="OUK56" s="50"/>
      <c r="OUL56" s="50"/>
      <c r="OUM56" s="50"/>
      <c r="OUN56" s="50"/>
      <c r="OUO56" s="50"/>
      <c r="OUP56" s="50"/>
      <c r="OUQ56" s="50"/>
      <c r="OUR56" s="50"/>
      <c r="OUS56" s="50"/>
      <c r="OUT56" s="50"/>
      <c r="OUU56" s="50"/>
      <c r="OUV56" s="50"/>
      <c r="OUW56" s="50"/>
      <c r="OUX56" s="50"/>
      <c r="OUY56" s="50"/>
      <c r="OUZ56" s="50"/>
      <c r="OVA56" s="50"/>
      <c r="OVB56" s="50"/>
      <c r="OVC56" s="50"/>
      <c r="OVD56" s="50"/>
      <c r="OVE56" s="50"/>
      <c r="OVF56" s="50"/>
      <c r="OVG56" s="50"/>
      <c r="OVH56" s="50"/>
      <c r="OVI56" s="50"/>
      <c r="OVJ56" s="50"/>
      <c r="OVK56" s="50"/>
      <c r="OVL56" s="50"/>
      <c r="OVM56" s="50"/>
      <c r="OVN56" s="50"/>
      <c r="OVO56" s="50"/>
      <c r="OVP56" s="50"/>
      <c r="OVQ56" s="50"/>
      <c r="OVR56" s="50"/>
      <c r="OVS56" s="50"/>
      <c r="OVT56" s="50"/>
      <c r="OVU56" s="50"/>
      <c r="OVV56" s="50"/>
      <c r="OVW56" s="50"/>
      <c r="OVX56" s="50"/>
      <c r="OVY56" s="50"/>
      <c r="OVZ56" s="50"/>
      <c r="OWA56" s="50"/>
      <c r="OWB56" s="50"/>
      <c r="OWC56" s="50"/>
      <c r="OWD56" s="50"/>
      <c r="OWE56" s="50"/>
      <c r="OWF56" s="50"/>
      <c r="OWG56" s="50"/>
      <c r="OWH56" s="50"/>
      <c r="OWI56" s="50"/>
      <c r="OWJ56" s="50"/>
      <c r="OWK56" s="50"/>
      <c r="OWL56" s="50"/>
      <c r="OWM56" s="50"/>
      <c r="OWN56" s="50"/>
      <c r="OWO56" s="50"/>
      <c r="OWP56" s="50"/>
      <c r="OWQ56" s="50"/>
      <c r="OWR56" s="50"/>
      <c r="OWS56" s="50"/>
      <c r="OWT56" s="50"/>
      <c r="OWU56" s="50"/>
      <c r="OWV56" s="50"/>
      <c r="OWW56" s="50"/>
      <c r="OWX56" s="50"/>
      <c r="OWY56" s="50"/>
      <c r="OWZ56" s="50"/>
      <c r="OXA56" s="50"/>
      <c r="OXB56" s="50"/>
      <c r="OXC56" s="50"/>
      <c r="OXD56" s="50"/>
      <c r="OXE56" s="50"/>
      <c r="OXF56" s="50"/>
      <c r="OXG56" s="50"/>
      <c r="OXH56" s="50"/>
      <c r="OXI56" s="50"/>
      <c r="OXJ56" s="50"/>
      <c r="OXK56" s="50"/>
      <c r="OXL56" s="50"/>
      <c r="OXM56" s="50"/>
      <c r="OXN56" s="50"/>
      <c r="OXO56" s="50"/>
      <c r="OXP56" s="50"/>
      <c r="OXQ56" s="50"/>
      <c r="OXR56" s="50"/>
      <c r="OXS56" s="50"/>
      <c r="OXT56" s="50"/>
      <c r="OXU56" s="50"/>
      <c r="OXV56" s="50"/>
      <c r="OXW56" s="50"/>
      <c r="OXX56" s="50"/>
      <c r="OXY56" s="50"/>
      <c r="OXZ56" s="50"/>
      <c r="OYA56" s="50"/>
      <c r="OYB56" s="50"/>
      <c r="OYC56" s="50"/>
      <c r="OYD56" s="50"/>
      <c r="OYE56" s="50"/>
      <c r="OYF56" s="50"/>
      <c r="OYG56" s="50"/>
      <c r="OYH56" s="50"/>
      <c r="OYI56" s="50"/>
      <c r="OYJ56" s="50"/>
      <c r="OYK56" s="50"/>
      <c r="OYL56" s="50"/>
      <c r="OYM56" s="50"/>
      <c r="OYN56" s="50"/>
      <c r="OYO56" s="50"/>
      <c r="OYP56" s="50"/>
      <c r="OYQ56" s="50"/>
      <c r="OYR56" s="50"/>
      <c r="OYS56" s="50"/>
      <c r="OYT56" s="50"/>
      <c r="OYU56" s="50"/>
      <c r="OYV56" s="50"/>
      <c r="OYW56" s="50"/>
      <c r="OYX56" s="50"/>
      <c r="OYY56" s="50"/>
      <c r="OYZ56" s="50"/>
      <c r="OZA56" s="50"/>
      <c r="OZB56" s="50"/>
      <c r="OZC56" s="50"/>
      <c r="OZD56" s="50"/>
      <c r="OZE56" s="50"/>
      <c r="OZF56" s="50"/>
      <c r="OZG56" s="50"/>
      <c r="OZH56" s="50"/>
      <c r="OZI56" s="50"/>
      <c r="OZJ56" s="50"/>
      <c r="OZK56" s="50"/>
      <c r="OZL56" s="50"/>
      <c r="OZM56" s="50"/>
      <c r="OZN56" s="50"/>
      <c r="OZO56" s="50"/>
      <c r="OZP56" s="50"/>
      <c r="OZQ56" s="50"/>
      <c r="OZR56" s="50"/>
      <c r="OZS56" s="50"/>
      <c r="OZT56" s="50"/>
      <c r="OZU56" s="50"/>
      <c r="OZV56" s="50"/>
      <c r="OZW56" s="50"/>
      <c r="OZX56" s="50"/>
      <c r="OZY56" s="50"/>
      <c r="OZZ56" s="50"/>
      <c r="PAA56" s="50"/>
      <c r="PAB56" s="50"/>
      <c r="PAC56" s="50"/>
      <c r="PAD56" s="50"/>
      <c r="PAE56" s="50"/>
      <c r="PAF56" s="50"/>
      <c r="PAG56" s="50"/>
      <c r="PAH56" s="50"/>
      <c r="PAI56" s="50"/>
      <c r="PAJ56" s="50"/>
      <c r="PAK56" s="50"/>
      <c r="PAL56" s="50"/>
      <c r="PAM56" s="50"/>
      <c r="PAN56" s="50"/>
      <c r="PAO56" s="50"/>
      <c r="PAP56" s="50"/>
      <c r="PAQ56" s="50"/>
      <c r="PAR56" s="50"/>
      <c r="PAS56" s="50"/>
      <c r="PAT56" s="50"/>
      <c r="PAU56" s="50"/>
      <c r="PAV56" s="50"/>
      <c r="PAW56" s="50"/>
      <c r="PAX56" s="50"/>
      <c r="PAY56" s="50"/>
      <c r="PAZ56" s="50"/>
      <c r="PBA56" s="50"/>
      <c r="PBB56" s="50"/>
      <c r="PBC56" s="50"/>
      <c r="PBD56" s="50"/>
      <c r="PBE56" s="50"/>
      <c r="PBF56" s="50"/>
      <c r="PBG56" s="50"/>
      <c r="PBH56" s="50"/>
      <c r="PBI56" s="50"/>
      <c r="PBJ56" s="50"/>
      <c r="PBK56" s="50"/>
      <c r="PBL56" s="50"/>
      <c r="PBM56" s="50"/>
      <c r="PBN56" s="50"/>
      <c r="PBO56" s="50"/>
      <c r="PBP56" s="50"/>
      <c r="PBQ56" s="50"/>
      <c r="PBR56" s="50"/>
      <c r="PBS56" s="50"/>
      <c r="PBT56" s="50"/>
      <c r="PBU56" s="50"/>
      <c r="PBV56" s="50"/>
      <c r="PBW56" s="50"/>
      <c r="PBX56" s="50"/>
      <c r="PBY56" s="50"/>
      <c r="PBZ56" s="50"/>
      <c r="PCA56" s="50"/>
      <c r="PCB56" s="50"/>
      <c r="PCC56" s="50"/>
      <c r="PCD56" s="50"/>
      <c r="PCE56" s="50"/>
      <c r="PCF56" s="50"/>
      <c r="PCG56" s="50"/>
      <c r="PCH56" s="50"/>
      <c r="PCI56" s="50"/>
      <c r="PCJ56" s="50"/>
      <c r="PCK56" s="50"/>
      <c r="PCL56" s="50"/>
      <c r="PCM56" s="50"/>
      <c r="PCN56" s="50"/>
      <c r="PCO56" s="50"/>
      <c r="PCP56" s="50"/>
      <c r="PCQ56" s="50"/>
      <c r="PCR56" s="50"/>
      <c r="PCS56" s="50"/>
      <c r="PCT56" s="50"/>
      <c r="PCU56" s="50"/>
      <c r="PCV56" s="50"/>
      <c r="PCW56" s="50"/>
      <c r="PCX56" s="50"/>
      <c r="PCY56" s="50"/>
      <c r="PCZ56" s="50"/>
      <c r="PDA56" s="50"/>
      <c r="PDB56" s="50"/>
      <c r="PDC56" s="50"/>
      <c r="PDD56" s="50"/>
      <c r="PDE56" s="50"/>
      <c r="PDF56" s="50"/>
      <c r="PDG56" s="50"/>
      <c r="PDH56" s="50"/>
      <c r="PDI56" s="50"/>
      <c r="PDJ56" s="50"/>
      <c r="PDK56" s="50"/>
      <c r="PDL56" s="50"/>
      <c r="PDM56" s="50"/>
      <c r="PDN56" s="50"/>
      <c r="PDO56" s="50"/>
      <c r="PDP56" s="50"/>
      <c r="PDQ56" s="50"/>
      <c r="PDR56" s="50"/>
      <c r="PDS56" s="50"/>
      <c r="PDT56" s="50"/>
      <c r="PDU56" s="50"/>
      <c r="PDV56" s="50"/>
      <c r="PDW56" s="50"/>
      <c r="PDX56" s="50"/>
      <c r="PDY56" s="50"/>
      <c r="PDZ56" s="50"/>
      <c r="PEA56" s="50"/>
      <c r="PEB56" s="50"/>
      <c r="PEC56" s="50"/>
      <c r="PED56" s="50"/>
      <c r="PEE56" s="50"/>
      <c r="PEF56" s="50"/>
      <c r="PEG56" s="50"/>
      <c r="PEH56" s="50"/>
      <c r="PEI56" s="50"/>
      <c r="PEJ56" s="50"/>
      <c r="PEK56" s="50"/>
      <c r="PEL56" s="50"/>
      <c r="PEM56" s="50"/>
      <c r="PEN56" s="50"/>
      <c r="PEO56" s="50"/>
      <c r="PEP56" s="50"/>
      <c r="PEQ56" s="50"/>
      <c r="PER56" s="50"/>
      <c r="PES56" s="50"/>
      <c r="PET56" s="50"/>
      <c r="PEU56" s="50"/>
      <c r="PEV56" s="50"/>
      <c r="PEW56" s="50"/>
      <c r="PEX56" s="50"/>
      <c r="PEY56" s="50"/>
      <c r="PEZ56" s="50"/>
      <c r="PFA56" s="50"/>
      <c r="PFB56" s="50"/>
      <c r="PFC56" s="50"/>
      <c r="PFD56" s="50"/>
      <c r="PFE56" s="50"/>
      <c r="PFF56" s="50"/>
      <c r="PFG56" s="50"/>
      <c r="PFH56" s="50"/>
      <c r="PFI56" s="50"/>
      <c r="PFJ56" s="50"/>
      <c r="PFK56" s="50"/>
      <c r="PFL56" s="50"/>
      <c r="PFM56" s="50"/>
      <c r="PFN56" s="50"/>
      <c r="PFO56" s="50"/>
      <c r="PFP56" s="50"/>
      <c r="PFQ56" s="50"/>
      <c r="PFR56" s="50"/>
      <c r="PFS56" s="50"/>
      <c r="PFT56" s="50"/>
      <c r="PFU56" s="50"/>
      <c r="PFV56" s="50"/>
      <c r="PFW56" s="50"/>
      <c r="PFX56" s="50"/>
      <c r="PFY56" s="50"/>
      <c r="PFZ56" s="50"/>
      <c r="PGA56" s="50"/>
      <c r="PGB56" s="50"/>
      <c r="PGC56" s="50"/>
      <c r="PGD56" s="50"/>
      <c r="PGE56" s="50"/>
      <c r="PGF56" s="50"/>
      <c r="PGG56" s="50"/>
      <c r="PGH56" s="50"/>
      <c r="PGI56" s="50"/>
      <c r="PGJ56" s="50"/>
      <c r="PGK56" s="50"/>
      <c r="PGL56" s="50"/>
      <c r="PGM56" s="50"/>
      <c r="PGN56" s="50"/>
      <c r="PGO56" s="50"/>
      <c r="PGP56" s="50"/>
      <c r="PGQ56" s="50"/>
      <c r="PGR56" s="50"/>
      <c r="PGS56" s="50"/>
      <c r="PGT56" s="50"/>
      <c r="PGU56" s="50"/>
      <c r="PGV56" s="50"/>
      <c r="PGW56" s="50"/>
      <c r="PGX56" s="50"/>
      <c r="PGY56" s="50"/>
      <c r="PGZ56" s="50"/>
      <c r="PHA56" s="50"/>
      <c r="PHB56" s="50"/>
      <c r="PHC56" s="50"/>
      <c r="PHD56" s="50"/>
      <c r="PHE56" s="50"/>
      <c r="PHF56" s="50"/>
      <c r="PHG56" s="50"/>
      <c r="PHH56" s="50"/>
      <c r="PHI56" s="50"/>
      <c r="PHJ56" s="50"/>
      <c r="PHK56" s="50"/>
      <c r="PHL56" s="50"/>
      <c r="PHM56" s="50"/>
      <c r="PHN56" s="50"/>
      <c r="PHO56" s="50"/>
      <c r="PHP56" s="50"/>
      <c r="PHQ56" s="50"/>
      <c r="PHR56" s="50"/>
      <c r="PHS56" s="50"/>
      <c r="PHT56" s="50"/>
      <c r="PHU56" s="50"/>
      <c r="PHV56" s="50"/>
      <c r="PHW56" s="50"/>
      <c r="PHX56" s="50"/>
      <c r="PHY56" s="50"/>
      <c r="PHZ56" s="50"/>
      <c r="PIA56" s="50"/>
      <c r="PIB56" s="50"/>
      <c r="PIC56" s="50"/>
      <c r="PID56" s="50"/>
      <c r="PIE56" s="50"/>
      <c r="PIF56" s="50"/>
      <c r="PIG56" s="50"/>
      <c r="PIH56" s="50"/>
      <c r="PII56" s="50"/>
      <c r="PIJ56" s="50"/>
      <c r="PIK56" s="50"/>
      <c r="PIL56" s="50"/>
      <c r="PIM56" s="50"/>
      <c r="PIN56" s="50"/>
      <c r="PIO56" s="50"/>
      <c r="PIP56" s="50"/>
      <c r="PIQ56" s="50"/>
      <c r="PIR56" s="50"/>
      <c r="PIS56" s="50"/>
      <c r="PIT56" s="50"/>
      <c r="PIU56" s="50"/>
      <c r="PIV56" s="50"/>
      <c r="PIW56" s="50"/>
      <c r="PIX56" s="50"/>
      <c r="PIY56" s="50"/>
      <c r="PIZ56" s="50"/>
      <c r="PJA56" s="50"/>
      <c r="PJB56" s="50"/>
      <c r="PJC56" s="50"/>
      <c r="PJD56" s="50"/>
      <c r="PJE56" s="50"/>
      <c r="PJF56" s="50"/>
      <c r="PJG56" s="50"/>
      <c r="PJH56" s="50"/>
      <c r="PJI56" s="50"/>
      <c r="PJJ56" s="50"/>
      <c r="PJK56" s="50"/>
      <c r="PJL56" s="50"/>
      <c r="PJM56" s="50"/>
      <c r="PJN56" s="50"/>
      <c r="PJO56" s="50"/>
      <c r="PJP56" s="50"/>
      <c r="PJQ56" s="50"/>
      <c r="PJR56" s="50"/>
      <c r="PJS56" s="50"/>
      <c r="PJT56" s="50"/>
      <c r="PJU56" s="50"/>
      <c r="PJV56" s="50"/>
      <c r="PJW56" s="50"/>
      <c r="PJX56" s="50"/>
      <c r="PJY56" s="50"/>
      <c r="PJZ56" s="50"/>
      <c r="PKA56" s="50"/>
      <c r="PKB56" s="50"/>
      <c r="PKC56" s="50"/>
      <c r="PKD56" s="50"/>
      <c r="PKE56" s="50"/>
      <c r="PKF56" s="50"/>
      <c r="PKG56" s="50"/>
      <c r="PKH56" s="50"/>
      <c r="PKI56" s="50"/>
      <c r="PKJ56" s="50"/>
      <c r="PKK56" s="50"/>
      <c r="PKL56" s="50"/>
      <c r="PKM56" s="50"/>
      <c r="PKN56" s="50"/>
      <c r="PKO56" s="50"/>
      <c r="PKP56" s="50"/>
      <c r="PKQ56" s="50"/>
      <c r="PKR56" s="50"/>
      <c r="PKS56" s="50"/>
      <c r="PKT56" s="50"/>
      <c r="PKU56" s="50"/>
      <c r="PKV56" s="50"/>
      <c r="PKW56" s="50"/>
      <c r="PKX56" s="50"/>
      <c r="PKY56" s="50"/>
      <c r="PKZ56" s="50"/>
      <c r="PLA56" s="50"/>
      <c r="PLB56" s="50"/>
      <c r="PLC56" s="50"/>
      <c r="PLD56" s="50"/>
      <c r="PLE56" s="50"/>
      <c r="PLF56" s="50"/>
      <c r="PLG56" s="50"/>
      <c r="PLH56" s="50"/>
      <c r="PLI56" s="50"/>
      <c r="PLJ56" s="50"/>
      <c r="PLK56" s="50"/>
      <c r="PLL56" s="50"/>
      <c r="PLM56" s="50"/>
      <c r="PLN56" s="50"/>
      <c r="PLO56" s="50"/>
      <c r="PLP56" s="50"/>
      <c r="PLQ56" s="50"/>
      <c r="PLR56" s="50"/>
      <c r="PLS56" s="50"/>
      <c r="PLT56" s="50"/>
      <c r="PLU56" s="50"/>
      <c r="PLV56" s="50"/>
      <c r="PLW56" s="50"/>
      <c r="PLX56" s="50"/>
      <c r="PLY56" s="50"/>
      <c r="PLZ56" s="50"/>
      <c r="PMA56" s="50"/>
      <c r="PMB56" s="50"/>
      <c r="PMC56" s="50"/>
      <c r="PMD56" s="50"/>
      <c r="PME56" s="50"/>
      <c r="PMF56" s="50"/>
      <c r="PMG56" s="50"/>
      <c r="PMH56" s="50"/>
      <c r="PMI56" s="50"/>
      <c r="PMJ56" s="50"/>
      <c r="PMK56" s="50"/>
      <c r="PML56" s="50"/>
      <c r="PMM56" s="50"/>
      <c r="PMN56" s="50"/>
      <c r="PMO56" s="50"/>
      <c r="PMP56" s="50"/>
      <c r="PMQ56" s="50"/>
      <c r="PMR56" s="50"/>
      <c r="PMS56" s="50"/>
      <c r="PMT56" s="50"/>
      <c r="PMU56" s="50"/>
      <c r="PMV56" s="50"/>
      <c r="PMW56" s="50"/>
      <c r="PMX56" s="50"/>
      <c r="PMY56" s="50"/>
      <c r="PMZ56" s="50"/>
      <c r="PNA56" s="50"/>
      <c r="PNB56" s="50"/>
      <c r="PNC56" s="50"/>
      <c r="PND56" s="50"/>
      <c r="PNE56" s="50"/>
      <c r="PNF56" s="50"/>
      <c r="PNG56" s="50"/>
      <c r="PNH56" s="50"/>
      <c r="PNI56" s="50"/>
      <c r="PNJ56" s="50"/>
      <c r="PNK56" s="50"/>
      <c r="PNL56" s="50"/>
      <c r="PNM56" s="50"/>
      <c r="PNN56" s="50"/>
      <c r="PNO56" s="50"/>
      <c r="PNP56" s="50"/>
      <c r="PNQ56" s="50"/>
      <c r="PNR56" s="50"/>
      <c r="PNS56" s="50"/>
      <c r="PNT56" s="50"/>
      <c r="PNU56" s="50"/>
      <c r="PNV56" s="50"/>
      <c r="PNW56" s="50"/>
      <c r="PNX56" s="50"/>
      <c r="PNY56" s="50"/>
      <c r="PNZ56" s="50"/>
      <c r="POA56" s="50"/>
      <c r="POB56" s="50"/>
      <c r="POC56" s="50"/>
      <c r="POD56" s="50"/>
      <c r="POE56" s="50"/>
      <c r="POF56" s="50"/>
      <c r="POG56" s="50"/>
      <c r="POH56" s="50"/>
      <c r="POI56" s="50"/>
      <c r="POJ56" s="50"/>
      <c r="POK56" s="50"/>
      <c r="POL56" s="50"/>
      <c r="POM56" s="50"/>
      <c r="PON56" s="50"/>
      <c r="POO56" s="50"/>
      <c r="POP56" s="50"/>
      <c r="POQ56" s="50"/>
      <c r="POR56" s="50"/>
      <c r="POS56" s="50"/>
      <c r="POT56" s="50"/>
      <c r="POU56" s="50"/>
      <c r="POV56" s="50"/>
      <c r="POW56" s="50"/>
      <c r="POX56" s="50"/>
      <c r="POY56" s="50"/>
      <c r="POZ56" s="50"/>
      <c r="PPA56" s="50"/>
      <c r="PPB56" s="50"/>
      <c r="PPC56" s="50"/>
      <c r="PPD56" s="50"/>
      <c r="PPE56" s="50"/>
      <c r="PPF56" s="50"/>
      <c r="PPG56" s="50"/>
      <c r="PPH56" s="50"/>
      <c r="PPI56" s="50"/>
      <c r="PPJ56" s="50"/>
      <c r="PPK56" s="50"/>
      <c r="PPL56" s="50"/>
      <c r="PPM56" s="50"/>
      <c r="PPN56" s="50"/>
      <c r="PPO56" s="50"/>
      <c r="PPP56" s="50"/>
      <c r="PPQ56" s="50"/>
      <c r="PPR56" s="50"/>
      <c r="PPS56" s="50"/>
      <c r="PPT56" s="50"/>
      <c r="PPU56" s="50"/>
      <c r="PPV56" s="50"/>
      <c r="PPW56" s="50"/>
      <c r="PPX56" s="50"/>
      <c r="PPY56" s="50"/>
      <c r="PPZ56" s="50"/>
      <c r="PQA56" s="50"/>
      <c r="PQB56" s="50"/>
      <c r="PQC56" s="50"/>
      <c r="PQD56" s="50"/>
      <c r="PQE56" s="50"/>
      <c r="PQF56" s="50"/>
      <c r="PQG56" s="50"/>
      <c r="PQH56" s="50"/>
      <c r="PQI56" s="50"/>
      <c r="PQJ56" s="50"/>
      <c r="PQK56" s="50"/>
      <c r="PQL56" s="50"/>
      <c r="PQM56" s="50"/>
      <c r="PQN56" s="50"/>
      <c r="PQO56" s="50"/>
      <c r="PQP56" s="50"/>
      <c r="PQQ56" s="50"/>
      <c r="PQR56" s="50"/>
      <c r="PQS56" s="50"/>
      <c r="PQT56" s="50"/>
      <c r="PQU56" s="50"/>
      <c r="PQV56" s="50"/>
      <c r="PQW56" s="50"/>
      <c r="PQX56" s="50"/>
      <c r="PQY56" s="50"/>
      <c r="PQZ56" s="50"/>
      <c r="PRA56" s="50"/>
      <c r="PRB56" s="50"/>
      <c r="PRC56" s="50"/>
      <c r="PRD56" s="50"/>
      <c r="PRE56" s="50"/>
      <c r="PRF56" s="50"/>
      <c r="PRG56" s="50"/>
      <c r="PRH56" s="50"/>
      <c r="PRI56" s="50"/>
      <c r="PRJ56" s="50"/>
      <c r="PRK56" s="50"/>
      <c r="PRL56" s="50"/>
      <c r="PRM56" s="50"/>
      <c r="PRN56" s="50"/>
      <c r="PRO56" s="50"/>
      <c r="PRP56" s="50"/>
      <c r="PRQ56" s="50"/>
      <c r="PRR56" s="50"/>
      <c r="PRS56" s="50"/>
      <c r="PRT56" s="50"/>
      <c r="PRU56" s="50"/>
      <c r="PRV56" s="50"/>
      <c r="PRW56" s="50"/>
      <c r="PRX56" s="50"/>
      <c r="PRY56" s="50"/>
      <c r="PRZ56" s="50"/>
      <c r="PSA56" s="50"/>
      <c r="PSB56" s="50"/>
      <c r="PSC56" s="50"/>
      <c r="PSD56" s="50"/>
      <c r="PSE56" s="50"/>
      <c r="PSF56" s="50"/>
      <c r="PSG56" s="50"/>
      <c r="PSH56" s="50"/>
      <c r="PSI56" s="50"/>
      <c r="PSJ56" s="50"/>
      <c r="PSK56" s="50"/>
      <c r="PSL56" s="50"/>
      <c r="PSM56" s="50"/>
      <c r="PSN56" s="50"/>
      <c r="PSO56" s="50"/>
      <c r="PSP56" s="50"/>
      <c r="PSQ56" s="50"/>
      <c r="PSR56" s="50"/>
      <c r="PSS56" s="50"/>
      <c r="PST56" s="50"/>
      <c r="PSU56" s="50"/>
      <c r="PSV56" s="50"/>
      <c r="PSW56" s="50"/>
      <c r="PSX56" s="50"/>
      <c r="PSY56" s="50"/>
      <c r="PSZ56" s="50"/>
      <c r="PTA56" s="50"/>
      <c r="PTB56" s="50"/>
      <c r="PTC56" s="50"/>
      <c r="PTD56" s="50"/>
      <c r="PTE56" s="50"/>
      <c r="PTF56" s="50"/>
      <c r="PTG56" s="50"/>
      <c r="PTH56" s="50"/>
      <c r="PTI56" s="50"/>
      <c r="PTJ56" s="50"/>
      <c r="PTK56" s="50"/>
      <c r="PTL56" s="50"/>
      <c r="PTM56" s="50"/>
      <c r="PTN56" s="50"/>
      <c r="PTO56" s="50"/>
      <c r="PTP56" s="50"/>
      <c r="PTQ56" s="50"/>
      <c r="PTR56" s="50"/>
      <c r="PTS56" s="50"/>
      <c r="PTT56" s="50"/>
      <c r="PTU56" s="50"/>
      <c r="PTV56" s="50"/>
      <c r="PTW56" s="50"/>
      <c r="PTX56" s="50"/>
      <c r="PTY56" s="50"/>
      <c r="PTZ56" s="50"/>
      <c r="PUA56" s="50"/>
      <c r="PUB56" s="50"/>
      <c r="PUC56" s="50"/>
      <c r="PUD56" s="50"/>
      <c r="PUE56" s="50"/>
      <c r="PUF56" s="50"/>
      <c r="PUG56" s="50"/>
      <c r="PUH56" s="50"/>
      <c r="PUI56" s="50"/>
      <c r="PUJ56" s="50"/>
      <c r="PUK56" s="50"/>
      <c r="PUL56" s="50"/>
      <c r="PUM56" s="50"/>
      <c r="PUN56" s="50"/>
      <c r="PUO56" s="50"/>
      <c r="PUP56" s="50"/>
      <c r="PUQ56" s="50"/>
      <c r="PUR56" s="50"/>
      <c r="PUS56" s="50"/>
      <c r="PUT56" s="50"/>
      <c r="PUU56" s="50"/>
      <c r="PUV56" s="50"/>
      <c r="PUW56" s="50"/>
      <c r="PUX56" s="50"/>
      <c r="PUY56" s="50"/>
      <c r="PUZ56" s="50"/>
      <c r="PVA56" s="50"/>
      <c r="PVB56" s="50"/>
      <c r="PVC56" s="50"/>
      <c r="PVD56" s="50"/>
      <c r="PVE56" s="50"/>
      <c r="PVF56" s="50"/>
      <c r="PVG56" s="50"/>
      <c r="PVH56" s="50"/>
      <c r="PVI56" s="50"/>
      <c r="PVJ56" s="50"/>
      <c r="PVK56" s="50"/>
      <c r="PVL56" s="50"/>
      <c r="PVM56" s="50"/>
      <c r="PVN56" s="50"/>
      <c r="PVO56" s="50"/>
      <c r="PVP56" s="50"/>
      <c r="PVQ56" s="50"/>
      <c r="PVR56" s="50"/>
      <c r="PVS56" s="50"/>
      <c r="PVT56" s="50"/>
      <c r="PVU56" s="50"/>
      <c r="PVV56" s="50"/>
      <c r="PVW56" s="50"/>
      <c r="PVX56" s="50"/>
      <c r="PVY56" s="50"/>
      <c r="PVZ56" s="50"/>
      <c r="PWA56" s="50"/>
      <c r="PWB56" s="50"/>
      <c r="PWC56" s="50"/>
      <c r="PWD56" s="50"/>
      <c r="PWE56" s="50"/>
      <c r="PWF56" s="50"/>
      <c r="PWG56" s="50"/>
      <c r="PWH56" s="50"/>
      <c r="PWI56" s="50"/>
      <c r="PWJ56" s="50"/>
      <c r="PWK56" s="50"/>
      <c r="PWL56" s="50"/>
      <c r="PWM56" s="50"/>
      <c r="PWN56" s="50"/>
      <c r="PWO56" s="50"/>
      <c r="PWP56" s="50"/>
      <c r="PWQ56" s="50"/>
      <c r="PWR56" s="50"/>
      <c r="PWS56" s="50"/>
      <c r="PWT56" s="50"/>
      <c r="PWU56" s="50"/>
      <c r="PWV56" s="50"/>
      <c r="PWW56" s="50"/>
      <c r="PWX56" s="50"/>
      <c r="PWY56" s="50"/>
      <c r="PWZ56" s="50"/>
      <c r="PXA56" s="50"/>
      <c r="PXB56" s="50"/>
      <c r="PXC56" s="50"/>
      <c r="PXD56" s="50"/>
      <c r="PXE56" s="50"/>
      <c r="PXF56" s="50"/>
      <c r="PXG56" s="50"/>
      <c r="PXH56" s="50"/>
      <c r="PXI56" s="50"/>
      <c r="PXJ56" s="50"/>
      <c r="PXK56" s="50"/>
      <c r="PXL56" s="50"/>
      <c r="PXM56" s="50"/>
      <c r="PXN56" s="50"/>
      <c r="PXO56" s="50"/>
      <c r="PXP56" s="50"/>
      <c r="PXQ56" s="50"/>
      <c r="PXR56" s="50"/>
      <c r="PXS56" s="50"/>
      <c r="PXT56" s="50"/>
      <c r="PXU56" s="50"/>
      <c r="PXV56" s="50"/>
      <c r="PXW56" s="50"/>
      <c r="PXX56" s="50"/>
      <c r="PXY56" s="50"/>
      <c r="PXZ56" s="50"/>
      <c r="PYA56" s="50"/>
      <c r="PYB56" s="50"/>
      <c r="PYC56" s="50"/>
      <c r="PYD56" s="50"/>
      <c r="PYE56" s="50"/>
      <c r="PYF56" s="50"/>
      <c r="PYG56" s="50"/>
      <c r="PYH56" s="50"/>
      <c r="PYI56" s="50"/>
      <c r="PYJ56" s="50"/>
      <c r="PYK56" s="50"/>
      <c r="PYL56" s="50"/>
      <c r="PYM56" s="50"/>
      <c r="PYN56" s="50"/>
      <c r="PYO56" s="50"/>
      <c r="PYP56" s="50"/>
      <c r="PYQ56" s="50"/>
      <c r="PYR56" s="50"/>
      <c r="PYS56" s="50"/>
      <c r="PYT56" s="50"/>
      <c r="PYU56" s="50"/>
      <c r="PYV56" s="50"/>
      <c r="PYW56" s="50"/>
      <c r="PYX56" s="50"/>
      <c r="PYY56" s="50"/>
      <c r="PYZ56" s="50"/>
      <c r="PZA56" s="50"/>
      <c r="PZB56" s="50"/>
      <c r="PZC56" s="50"/>
      <c r="PZD56" s="50"/>
      <c r="PZE56" s="50"/>
      <c r="PZF56" s="50"/>
      <c r="PZG56" s="50"/>
      <c r="PZH56" s="50"/>
      <c r="PZI56" s="50"/>
      <c r="PZJ56" s="50"/>
      <c r="PZK56" s="50"/>
      <c r="PZL56" s="50"/>
      <c r="PZM56" s="50"/>
      <c r="PZN56" s="50"/>
      <c r="PZO56" s="50"/>
      <c r="PZP56" s="50"/>
      <c r="PZQ56" s="50"/>
      <c r="PZR56" s="50"/>
      <c r="PZS56" s="50"/>
      <c r="PZT56" s="50"/>
      <c r="PZU56" s="50"/>
      <c r="PZV56" s="50"/>
      <c r="PZW56" s="50"/>
      <c r="PZX56" s="50"/>
      <c r="PZY56" s="50"/>
      <c r="PZZ56" s="50"/>
      <c r="QAA56" s="50"/>
      <c r="QAB56" s="50"/>
      <c r="QAC56" s="50"/>
      <c r="QAD56" s="50"/>
      <c r="QAE56" s="50"/>
      <c r="QAF56" s="50"/>
      <c r="QAG56" s="50"/>
      <c r="QAH56" s="50"/>
      <c r="QAI56" s="50"/>
      <c r="QAJ56" s="50"/>
      <c r="QAK56" s="50"/>
      <c r="QAL56" s="50"/>
      <c r="QAM56" s="50"/>
      <c r="QAN56" s="50"/>
      <c r="QAO56" s="50"/>
      <c r="QAP56" s="50"/>
      <c r="QAQ56" s="50"/>
      <c r="QAR56" s="50"/>
      <c r="QAS56" s="50"/>
      <c r="QAT56" s="50"/>
      <c r="QAU56" s="50"/>
      <c r="QAV56" s="50"/>
      <c r="QAW56" s="50"/>
      <c r="QAX56" s="50"/>
      <c r="QAY56" s="50"/>
      <c r="QAZ56" s="50"/>
      <c r="QBA56" s="50"/>
      <c r="QBB56" s="50"/>
      <c r="QBC56" s="50"/>
      <c r="QBD56" s="50"/>
      <c r="QBE56" s="50"/>
      <c r="QBF56" s="50"/>
      <c r="QBG56" s="50"/>
      <c r="QBH56" s="50"/>
      <c r="QBI56" s="50"/>
      <c r="QBJ56" s="50"/>
      <c r="QBK56" s="50"/>
      <c r="QBL56" s="50"/>
      <c r="QBM56" s="50"/>
      <c r="QBN56" s="50"/>
      <c r="QBO56" s="50"/>
      <c r="QBP56" s="50"/>
      <c r="QBQ56" s="50"/>
      <c r="QBR56" s="50"/>
      <c r="QBS56" s="50"/>
      <c r="QBT56" s="50"/>
      <c r="QBU56" s="50"/>
      <c r="QBV56" s="50"/>
      <c r="QBW56" s="50"/>
      <c r="QBX56" s="50"/>
      <c r="QBY56" s="50"/>
      <c r="QBZ56" s="50"/>
      <c r="QCA56" s="50"/>
      <c r="QCB56" s="50"/>
      <c r="QCC56" s="50"/>
      <c r="QCD56" s="50"/>
      <c r="QCE56" s="50"/>
      <c r="QCF56" s="50"/>
      <c r="QCG56" s="50"/>
      <c r="QCH56" s="50"/>
      <c r="QCI56" s="50"/>
      <c r="QCJ56" s="50"/>
      <c r="QCK56" s="50"/>
      <c r="QCL56" s="50"/>
      <c r="QCM56" s="50"/>
      <c r="QCN56" s="50"/>
      <c r="QCO56" s="50"/>
      <c r="QCP56" s="50"/>
      <c r="QCQ56" s="50"/>
      <c r="QCR56" s="50"/>
      <c r="QCS56" s="50"/>
      <c r="QCT56" s="50"/>
      <c r="QCU56" s="50"/>
      <c r="QCV56" s="50"/>
      <c r="QCW56" s="50"/>
      <c r="QCX56" s="50"/>
      <c r="QCY56" s="50"/>
      <c r="QCZ56" s="50"/>
      <c r="QDA56" s="50"/>
      <c r="QDB56" s="50"/>
      <c r="QDC56" s="50"/>
      <c r="QDD56" s="50"/>
      <c r="QDE56" s="50"/>
      <c r="QDF56" s="50"/>
      <c r="QDG56" s="50"/>
      <c r="QDH56" s="50"/>
      <c r="QDI56" s="50"/>
      <c r="QDJ56" s="50"/>
      <c r="QDK56" s="50"/>
      <c r="QDL56" s="50"/>
      <c r="QDM56" s="50"/>
      <c r="QDN56" s="50"/>
      <c r="QDO56" s="50"/>
      <c r="QDP56" s="50"/>
      <c r="QDQ56" s="50"/>
      <c r="QDR56" s="50"/>
      <c r="QDS56" s="50"/>
      <c r="QDT56" s="50"/>
      <c r="QDU56" s="50"/>
      <c r="QDV56" s="50"/>
      <c r="QDW56" s="50"/>
      <c r="QDX56" s="50"/>
      <c r="QDY56" s="50"/>
      <c r="QDZ56" s="50"/>
      <c r="QEA56" s="50"/>
      <c r="QEB56" s="50"/>
      <c r="QEC56" s="50"/>
      <c r="QED56" s="50"/>
      <c r="QEE56" s="50"/>
      <c r="QEF56" s="50"/>
      <c r="QEG56" s="50"/>
      <c r="QEH56" s="50"/>
      <c r="QEI56" s="50"/>
      <c r="QEJ56" s="50"/>
      <c r="QEK56" s="50"/>
      <c r="QEL56" s="50"/>
      <c r="QEM56" s="50"/>
      <c r="QEN56" s="50"/>
      <c r="QEO56" s="50"/>
      <c r="QEP56" s="50"/>
      <c r="QEQ56" s="50"/>
      <c r="QER56" s="50"/>
      <c r="QES56" s="50"/>
      <c r="QET56" s="50"/>
      <c r="QEU56" s="50"/>
      <c r="QEV56" s="50"/>
      <c r="QEW56" s="50"/>
      <c r="QEX56" s="50"/>
      <c r="QEY56" s="50"/>
      <c r="QEZ56" s="50"/>
      <c r="QFA56" s="50"/>
      <c r="QFB56" s="50"/>
      <c r="QFC56" s="50"/>
      <c r="QFD56" s="50"/>
      <c r="QFE56" s="50"/>
      <c r="QFF56" s="50"/>
      <c r="QFG56" s="50"/>
      <c r="QFH56" s="50"/>
      <c r="QFI56" s="50"/>
      <c r="QFJ56" s="50"/>
      <c r="QFK56" s="50"/>
      <c r="QFL56" s="50"/>
      <c r="QFM56" s="50"/>
      <c r="QFN56" s="50"/>
      <c r="QFO56" s="50"/>
      <c r="QFP56" s="50"/>
      <c r="QFQ56" s="50"/>
      <c r="QFR56" s="50"/>
      <c r="QFS56" s="50"/>
      <c r="QFT56" s="50"/>
      <c r="QFU56" s="50"/>
      <c r="QFV56" s="50"/>
      <c r="QFW56" s="50"/>
      <c r="QFX56" s="50"/>
      <c r="QFY56" s="50"/>
      <c r="QFZ56" s="50"/>
      <c r="QGA56" s="50"/>
      <c r="QGB56" s="50"/>
      <c r="QGC56" s="50"/>
      <c r="QGD56" s="50"/>
      <c r="QGE56" s="50"/>
      <c r="QGF56" s="50"/>
      <c r="QGG56" s="50"/>
      <c r="QGH56" s="50"/>
      <c r="QGI56" s="50"/>
      <c r="QGJ56" s="50"/>
      <c r="QGK56" s="50"/>
      <c r="QGL56" s="50"/>
      <c r="QGM56" s="50"/>
      <c r="QGN56" s="50"/>
      <c r="QGO56" s="50"/>
      <c r="QGP56" s="50"/>
      <c r="QGQ56" s="50"/>
      <c r="QGR56" s="50"/>
      <c r="QGS56" s="50"/>
      <c r="QGT56" s="50"/>
      <c r="QGU56" s="50"/>
      <c r="QGV56" s="50"/>
      <c r="QGW56" s="50"/>
      <c r="QGX56" s="50"/>
      <c r="QGY56" s="50"/>
      <c r="QGZ56" s="50"/>
      <c r="QHA56" s="50"/>
      <c r="QHB56" s="50"/>
      <c r="QHC56" s="50"/>
      <c r="QHD56" s="50"/>
      <c r="QHE56" s="50"/>
      <c r="QHF56" s="50"/>
      <c r="QHG56" s="50"/>
      <c r="QHH56" s="50"/>
      <c r="QHI56" s="50"/>
      <c r="QHJ56" s="50"/>
      <c r="QHK56" s="50"/>
      <c r="QHL56" s="50"/>
      <c r="QHM56" s="50"/>
      <c r="QHN56" s="50"/>
      <c r="QHO56" s="50"/>
      <c r="QHP56" s="50"/>
      <c r="QHQ56" s="50"/>
      <c r="QHR56" s="50"/>
      <c r="QHS56" s="50"/>
      <c r="QHT56" s="50"/>
      <c r="QHU56" s="50"/>
      <c r="QHV56" s="50"/>
      <c r="QHW56" s="50"/>
      <c r="QHX56" s="50"/>
      <c r="QHY56" s="50"/>
      <c r="QHZ56" s="50"/>
      <c r="QIA56" s="50"/>
      <c r="QIB56" s="50"/>
      <c r="QIC56" s="50"/>
      <c r="QID56" s="50"/>
      <c r="QIE56" s="50"/>
      <c r="QIF56" s="50"/>
      <c r="QIG56" s="50"/>
      <c r="QIH56" s="50"/>
      <c r="QII56" s="50"/>
      <c r="QIJ56" s="50"/>
      <c r="QIK56" s="50"/>
      <c r="QIL56" s="50"/>
      <c r="QIM56" s="50"/>
      <c r="QIN56" s="50"/>
      <c r="QIO56" s="50"/>
      <c r="QIP56" s="50"/>
      <c r="QIQ56" s="50"/>
      <c r="QIR56" s="50"/>
      <c r="QIS56" s="50"/>
      <c r="QIT56" s="50"/>
      <c r="QIU56" s="50"/>
      <c r="QIV56" s="50"/>
      <c r="QIW56" s="50"/>
      <c r="QIX56" s="50"/>
      <c r="QIY56" s="50"/>
      <c r="QIZ56" s="50"/>
      <c r="QJA56" s="50"/>
      <c r="QJB56" s="50"/>
      <c r="QJC56" s="50"/>
      <c r="QJD56" s="50"/>
      <c r="QJE56" s="50"/>
      <c r="QJF56" s="50"/>
      <c r="QJG56" s="50"/>
      <c r="QJH56" s="50"/>
      <c r="QJI56" s="50"/>
      <c r="QJJ56" s="50"/>
      <c r="QJK56" s="50"/>
      <c r="QJL56" s="50"/>
      <c r="QJM56" s="50"/>
      <c r="QJN56" s="50"/>
      <c r="QJO56" s="50"/>
      <c r="QJP56" s="50"/>
      <c r="QJQ56" s="50"/>
      <c r="QJR56" s="50"/>
      <c r="QJS56" s="50"/>
      <c r="QJT56" s="50"/>
      <c r="QJU56" s="50"/>
      <c r="QJV56" s="50"/>
      <c r="QJW56" s="50"/>
      <c r="QJX56" s="50"/>
      <c r="QJY56" s="50"/>
      <c r="QJZ56" s="50"/>
      <c r="QKA56" s="50"/>
      <c r="QKB56" s="50"/>
      <c r="QKC56" s="50"/>
      <c r="QKD56" s="50"/>
      <c r="QKE56" s="50"/>
      <c r="QKF56" s="50"/>
      <c r="QKG56" s="50"/>
      <c r="QKH56" s="50"/>
      <c r="QKI56" s="50"/>
      <c r="QKJ56" s="50"/>
      <c r="QKK56" s="50"/>
      <c r="QKL56" s="50"/>
      <c r="QKM56" s="50"/>
      <c r="QKN56" s="50"/>
      <c r="QKO56" s="50"/>
      <c r="QKP56" s="50"/>
      <c r="QKQ56" s="50"/>
      <c r="QKR56" s="50"/>
      <c r="QKS56" s="50"/>
      <c r="QKT56" s="50"/>
      <c r="QKU56" s="50"/>
      <c r="QKV56" s="50"/>
      <c r="QKW56" s="50"/>
      <c r="QKX56" s="50"/>
      <c r="QKY56" s="50"/>
      <c r="QKZ56" s="50"/>
      <c r="QLA56" s="50"/>
      <c r="QLB56" s="50"/>
      <c r="QLC56" s="50"/>
      <c r="QLD56" s="50"/>
      <c r="QLE56" s="50"/>
      <c r="QLF56" s="50"/>
      <c r="QLG56" s="50"/>
      <c r="QLH56" s="50"/>
      <c r="QLI56" s="50"/>
      <c r="QLJ56" s="50"/>
      <c r="QLK56" s="50"/>
      <c r="QLL56" s="50"/>
      <c r="QLM56" s="50"/>
      <c r="QLN56" s="50"/>
      <c r="QLO56" s="50"/>
      <c r="QLP56" s="50"/>
      <c r="QLQ56" s="50"/>
      <c r="QLR56" s="50"/>
      <c r="QLS56" s="50"/>
      <c r="QLT56" s="50"/>
      <c r="QLU56" s="50"/>
      <c r="QLV56" s="50"/>
      <c r="QLW56" s="50"/>
      <c r="QLX56" s="50"/>
      <c r="QLY56" s="50"/>
      <c r="QLZ56" s="50"/>
      <c r="QMA56" s="50"/>
      <c r="QMB56" s="50"/>
      <c r="QMC56" s="50"/>
      <c r="QMD56" s="50"/>
      <c r="QME56" s="50"/>
      <c r="QMF56" s="50"/>
      <c r="QMG56" s="50"/>
      <c r="QMH56" s="50"/>
      <c r="QMI56" s="50"/>
      <c r="QMJ56" s="50"/>
      <c r="QMK56" s="50"/>
      <c r="QML56" s="50"/>
      <c r="QMM56" s="50"/>
      <c r="QMN56" s="50"/>
      <c r="QMO56" s="50"/>
      <c r="QMP56" s="50"/>
      <c r="QMQ56" s="50"/>
      <c r="QMR56" s="50"/>
      <c r="QMS56" s="50"/>
      <c r="QMT56" s="50"/>
      <c r="QMU56" s="50"/>
      <c r="QMV56" s="50"/>
      <c r="QMW56" s="50"/>
      <c r="QMX56" s="50"/>
      <c r="QMY56" s="50"/>
      <c r="QMZ56" s="50"/>
      <c r="QNA56" s="50"/>
      <c r="QNB56" s="50"/>
      <c r="QNC56" s="50"/>
      <c r="QND56" s="50"/>
      <c r="QNE56" s="50"/>
      <c r="QNF56" s="50"/>
      <c r="QNG56" s="50"/>
      <c r="QNH56" s="50"/>
      <c r="QNI56" s="50"/>
      <c r="QNJ56" s="50"/>
      <c r="QNK56" s="50"/>
      <c r="QNL56" s="50"/>
      <c r="QNM56" s="50"/>
      <c r="QNN56" s="50"/>
      <c r="QNO56" s="50"/>
      <c r="QNP56" s="50"/>
      <c r="QNQ56" s="50"/>
      <c r="QNR56" s="50"/>
      <c r="QNS56" s="50"/>
      <c r="QNT56" s="50"/>
      <c r="QNU56" s="50"/>
      <c r="QNV56" s="50"/>
      <c r="QNW56" s="50"/>
      <c r="QNX56" s="50"/>
      <c r="QNY56" s="50"/>
      <c r="QNZ56" s="50"/>
      <c r="QOA56" s="50"/>
      <c r="QOB56" s="50"/>
      <c r="QOC56" s="50"/>
      <c r="QOD56" s="50"/>
      <c r="QOE56" s="50"/>
      <c r="QOF56" s="50"/>
      <c r="QOG56" s="50"/>
      <c r="QOH56" s="50"/>
      <c r="QOI56" s="50"/>
      <c r="QOJ56" s="50"/>
      <c r="QOK56" s="50"/>
      <c r="QOL56" s="50"/>
      <c r="QOM56" s="50"/>
      <c r="QON56" s="50"/>
      <c r="QOO56" s="50"/>
      <c r="QOP56" s="50"/>
      <c r="QOQ56" s="50"/>
      <c r="QOR56" s="50"/>
      <c r="QOS56" s="50"/>
      <c r="QOT56" s="50"/>
      <c r="QOU56" s="50"/>
      <c r="QOV56" s="50"/>
      <c r="QOW56" s="50"/>
      <c r="QOX56" s="50"/>
      <c r="QOY56" s="50"/>
      <c r="QOZ56" s="50"/>
      <c r="QPA56" s="50"/>
      <c r="QPB56" s="50"/>
      <c r="QPC56" s="50"/>
      <c r="QPD56" s="50"/>
      <c r="QPE56" s="50"/>
      <c r="QPF56" s="50"/>
      <c r="QPG56" s="50"/>
      <c r="QPH56" s="50"/>
      <c r="QPI56" s="50"/>
      <c r="QPJ56" s="50"/>
      <c r="QPK56" s="50"/>
      <c r="QPL56" s="50"/>
      <c r="QPM56" s="50"/>
      <c r="QPN56" s="50"/>
      <c r="QPO56" s="50"/>
      <c r="QPP56" s="50"/>
      <c r="QPQ56" s="50"/>
      <c r="QPR56" s="50"/>
      <c r="QPS56" s="50"/>
      <c r="QPT56" s="50"/>
      <c r="QPU56" s="50"/>
      <c r="QPV56" s="50"/>
      <c r="QPW56" s="50"/>
      <c r="QPX56" s="50"/>
      <c r="QPY56" s="50"/>
      <c r="QPZ56" s="50"/>
      <c r="QQA56" s="50"/>
      <c r="QQB56" s="50"/>
      <c r="QQC56" s="50"/>
      <c r="QQD56" s="50"/>
      <c r="QQE56" s="50"/>
      <c r="QQF56" s="50"/>
      <c r="QQG56" s="50"/>
      <c r="QQH56" s="50"/>
      <c r="QQI56" s="50"/>
      <c r="QQJ56" s="50"/>
      <c r="QQK56" s="50"/>
      <c r="QQL56" s="50"/>
      <c r="QQM56" s="50"/>
      <c r="QQN56" s="50"/>
      <c r="QQO56" s="50"/>
      <c r="QQP56" s="50"/>
      <c r="QQQ56" s="50"/>
      <c r="QQR56" s="50"/>
      <c r="QQS56" s="50"/>
      <c r="QQT56" s="50"/>
      <c r="QQU56" s="50"/>
      <c r="QQV56" s="50"/>
      <c r="QQW56" s="50"/>
      <c r="QQX56" s="50"/>
      <c r="QQY56" s="50"/>
      <c r="QQZ56" s="50"/>
      <c r="QRA56" s="50"/>
      <c r="QRB56" s="50"/>
      <c r="QRC56" s="50"/>
      <c r="QRD56" s="50"/>
      <c r="QRE56" s="50"/>
      <c r="QRF56" s="50"/>
      <c r="QRG56" s="50"/>
      <c r="QRH56" s="50"/>
      <c r="QRI56" s="50"/>
      <c r="QRJ56" s="50"/>
      <c r="QRK56" s="50"/>
      <c r="QRL56" s="50"/>
      <c r="QRM56" s="50"/>
      <c r="QRN56" s="50"/>
      <c r="QRO56" s="50"/>
      <c r="QRP56" s="50"/>
      <c r="QRQ56" s="50"/>
      <c r="QRR56" s="50"/>
      <c r="QRS56" s="50"/>
      <c r="QRT56" s="50"/>
      <c r="QRU56" s="50"/>
      <c r="QRV56" s="50"/>
      <c r="QRW56" s="50"/>
      <c r="QRX56" s="50"/>
      <c r="QRY56" s="50"/>
      <c r="QRZ56" s="50"/>
      <c r="QSA56" s="50"/>
      <c r="QSB56" s="50"/>
      <c r="QSC56" s="50"/>
      <c r="QSD56" s="50"/>
      <c r="QSE56" s="50"/>
      <c r="QSF56" s="50"/>
      <c r="QSG56" s="50"/>
      <c r="QSH56" s="50"/>
      <c r="QSI56" s="50"/>
      <c r="QSJ56" s="50"/>
      <c r="QSK56" s="50"/>
      <c r="QSL56" s="50"/>
      <c r="QSM56" s="50"/>
      <c r="QSN56" s="50"/>
      <c r="QSO56" s="50"/>
      <c r="QSP56" s="50"/>
      <c r="QSQ56" s="50"/>
      <c r="QSR56" s="50"/>
      <c r="QSS56" s="50"/>
      <c r="QST56" s="50"/>
      <c r="QSU56" s="50"/>
      <c r="QSV56" s="50"/>
      <c r="QSW56" s="50"/>
      <c r="QSX56" s="50"/>
      <c r="QSY56" s="50"/>
      <c r="QSZ56" s="50"/>
      <c r="QTA56" s="50"/>
      <c r="QTB56" s="50"/>
      <c r="QTC56" s="50"/>
      <c r="QTD56" s="50"/>
      <c r="QTE56" s="50"/>
      <c r="QTF56" s="50"/>
      <c r="QTG56" s="50"/>
      <c r="QTH56" s="50"/>
      <c r="QTI56" s="50"/>
      <c r="QTJ56" s="50"/>
      <c r="QTK56" s="50"/>
      <c r="QTL56" s="50"/>
      <c r="QTM56" s="50"/>
      <c r="QTN56" s="50"/>
      <c r="QTO56" s="50"/>
      <c r="QTP56" s="50"/>
      <c r="QTQ56" s="50"/>
      <c r="QTR56" s="50"/>
      <c r="QTS56" s="50"/>
      <c r="QTT56" s="50"/>
      <c r="QTU56" s="50"/>
      <c r="QTV56" s="50"/>
      <c r="QTW56" s="50"/>
      <c r="QTX56" s="50"/>
      <c r="QTY56" s="50"/>
      <c r="QTZ56" s="50"/>
      <c r="QUA56" s="50"/>
      <c r="QUB56" s="50"/>
      <c r="QUC56" s="50"/>
      <c r="QUD56" s="50"/>
      <c r="QUE56" s="50"/>
      <c r="QUF56" s="50"/>
      <c r="QUG56" s="50"/>
      <c r="QUH56" s="50"/>
      <c r="QUI56" s="50"/>
      <c r="QUJ56" s="50"/>
      <c r="QUK56" s="50"/>
      <c r="QUL56" s="50"/>
      <c r="QUM56" s="50"/>
      <c r="QUN56" s="50"/>
      <c r="QUO56" s="50"/>
      <c r="QUP56" s="50"/>
      <c r="QUQ56" s="50"/>
      <c r="QUR56" s="50"/>
      <c r="QUS56" s="50"/>
      <c r="QUT56" s="50"/>
      <c r="QUU56" s="50"/>
      <c r="QUV56" s="50"/>
      <c r="QUW56" s="50"/>
      <c r="QUX56" s="50"/>
      <c r="QUY56" s="50"/>
      <c r="QUZ56" s="50"/>
      <c r="QVA56" s="50"/>
      <c r="QVB56" s="50"/>
      <c r="QVC56" s="50"/>
      <c r="QVD56" s="50"/>
      <c r="QVE56" s="50"/>
      <c r="QVF56" s="50"/>
      <c r="QVG56" s="50"/>
      <c r="QVH56" s="50"/>
      <c r="QVI56" s="50"/>
      <c r="QVJ56" s="50"/>
      <c r="QVK56" s="50"/>
      <c r="QVL56" s="50"/>
      <c r="QVM56" s="50"/>
      <c r="QVN56" s="50"/>
      <c r="QVO56" s="50"/>
      <c r="QVP56" s="50"/>
      <c r="QVQ56" s="50"/>
      <c r="QVR56" s="50"/>
      <c r="QVS56" s="50"/>
      <c r="QVT56" s="50"/>
      <c r="QVU56" s="50"/>
      <c r="QVV56" s="50"/>
      <c r="QVW56" s="50"/>
      <c r="QVX56" s="50"/>
      <c r="QVY56" s="50"/>
      <c r="QVZ56" s="50"/>
      <c r="QWA56" s="50"/>
      <c r="QWB56" s="50"/>
      <c r="QWC56" s="50"/>
      <c r="QWD56" s="50"/>
      <c r="QWE56" s="50"/>
      <c r="QWF56" s="50"/>
      <c r="QWG56" s="50"/>
      <c r="QWH56" s="50"/>
      <c r="QWI56" s="50"/>
      <c r="QWJ56" s="50"/>
      <c r="QWK56" s="50"/>
      <c r="QWL56" s="50"/>
      <c r="QWM56" s="50"/>
      <c r="QWN56" s="50"/>
      <c r="QWO56" s="50"/>
      <c r="QWP56" s="50"/>
      <c r="QWQ56" s="50"/>
      <c r="QWR56" s="50"/>
      <c r="QWS56" s="50"/>
      <c r="QWT56" s="50"/>
      <c r="QWU56" s="50"/>
      <c r="QWV56" s="50"/>
      <c r="QWW56" s="50"/>
      <c r="QWX56" s="50"/>
      <c r="QWY56" s="50"/>
      <c r="QWZ56" s="50"/>
      <c r="QXA56" s="50"/>
      <c r="QXB56" s="50"/>
      <c r="QXC56" s="50"/>
      <c r="QXD56" s="50"/>
      <c r="QXE56" s="50"/>
      <c r="QXF56" s="50"/>
      <c r="QXG56" s="50"/>
      <c r="QXH56" s="50"/>
      <c r="QXI56" s="50"/>
      <c r="QXJ56" s="50"/>
      <c r="QXK56" s="50"/>
      <c r="QXL56" s="50"/>
      <c r="QXM56" s="50"/>
      <c r="QXN56" s="50"/>
      <c r="QXO56" s="50"/>
      <c r="QXP56" s="50"/>
      <c r="QXQ56" s="50"/>
      <c r="QXR56" s="50"/>
      <c r="QXS56" s="50"/>
      <c r="QXT56" s="50"/>
      <c r="QXU56" s="50"/>
      <c r="QXV56" s="50"/>
      <c r="QXW56" s="50"/>
      <c r="QXX56" s="50"/>
      <c r="QXY56" s="50"/>
      <c r="QXZ56" s="50"/>
      <c r="QYA56" s="50"/>
      <c r="QYB56" s="50"/>
      <c r="QYC56" s="50"/>
      <c r="QYD56" s="50"/>
      <c r="QYE56" s="50"/>
      <c r="QYF56" s="50"/>
      <c r="QYG56" s="50"/>
      <c r="QYH56" s="50"/>
      <c r="QYI56" s="50"/>
      <c r="QYJ56" s="50"/>
      <c r="QYK56" s="50"/>
      <c r="QYL56" s="50"/>
      <c r="QYM56" s="50"/>
      <c r="QYN56" s="50"/>
      <c r="QYO56" s="50"/>
      <c r="QYP56" s="50"/>
      <c r="QYQ56" s="50"/>
      <c r="QYR56" s="50"/>
      <c r="QYS56" s="50"/>
      <c r="QYT56" s="50"/>
      <c r="QYU56" s="50"/>
      <c r="QYV56" s="50"/>
      <c r="QYW56" s="50"/>
      <c r="QYX56" s="50"/>
      <c r="QYY56" s="50"/>
      <c r="QYZ56" s="50"/>
      <c r="QZA56" s="50"/>
      <c r="QZB56" s="50"/>
      <c r="QZC56" s="50"/>
      <c r="QZD56" s="50"/>
      <c r="QZE56" s="50"/>
      <c r="QZF56" s="50"/>
      <c r="QZG56" s="50"/>
      <c r="QZH56" s="50"/>
      <c r="QZI56" s="50"/>
      <c r="QZJ56" s="50"/>
      <c r="QZK56" s="50"/>
      <c r="QZL56" s="50"/>
      <c r="QZM56" s="50"/>
      <c r="QZN56" s="50"/>
      <c r="QZO56" s="50"/>
      <c r="QZP56" s="50"/>
      <c r="QZQ56" s="50"/>
      <c r="QZR56" s="50"/>
      <c r="QZS56" s="50"/>
      <c r="QZT56" s="50"/>
      <c r="QZU56" s="50"/>
      <c r="QZV56" s="50"/>
      <c r="QZW56" s="50"/>
      <c r="QZX56" s="50"/>
      <c r="QZY56" s="50"/>
      <c r="QZZ56" s="50"/>
      <c r="RAA56" s="50"/>
      <c r="RAB56" s="50"/>
      <c r="RAC56" s="50"/>
      <c r="RAD56" s="50"/>
      <c r="RAE56" s="50"/>
      <c r="RAF56" s="50"/>
      <c r="RAG56" s="50"/>
      <c r="RAH56" s="50"/>
      <c r="RAI56" s="50"/>
      <c r="RAJ56" s="50"/>
      <c r="RAK56" s="50"/>
      <c r="RAL56" s="50"/>
      <c r="RAM56" s="50"/>
      <c r="RAN56" s="50"/>
      <c r="RAO56" s="50"/>
      <c r="RAP56" s="50"/>
      <c r="RAQ56" s="50"/>
      <c r="RAR56" s="50"/>
      <c r="RAS56" s="50"/>
      <c r="RAT56" s="50"/>
      <c r="RAU56" s="50"/>
      <c r="RAV56" s="50"/>
      <c r="RAW56" s="50"/>
      <c r="RAX56" s="50"/>
      <c r="RAY56" s="50"/>
      <c r="RAZ56" s="50"/>
      <c r="RBA56" s="50"/>
      <c r="RBB56" s="50"/>
      <c r="RBC56" s="50"/>
      <c r="RBD56" s="50"/>
      <c r="RBE56" s="50"/>
      <c r="RBF56" s="50"/>
      <c r="RBG56" s="50"/>
      <c r="RBH56" s="50"/>
      <c r="RBI56" s="50"/>
      <c r="RBJ56" s="50"/>
      <c r="RBK56" s="50"/>
      <c r="RBL56" s="50"/>
      <c r="RBM56" s="50"/>
      <c r="RBN56" s="50"/>
      <c r="RBO56" s="50"/>
      <c r="RBP56" s="50"/>
      <c r="RBQ56" s="50"/>
      <c r="RBR56" s="50"/>
      <c r="RBS56" s="50"/>
      <c r="RBT56" s="50"/>
      <c r="RBU56" s="50"/>
      <c r="RBV56" s="50"/>
      <c r="RBW56" s="50"/>
      <c r="RBX56" s="50"/>
      <c r="RBY56" s="50"/>
      <c r="RBZ56" s="50"/>
      <c r="RCA56" s="50"/>
      <c r="RCB56" s="50"/>
      <c r="RCC56" s="50"/>
      <c r="RCD56" s="50"/>
      <c r="RCE56" s="50"/>
      <c r="RCF56" s="50"/>
      <c r="RCG56" s="50"/>
      <c r="RCH56" s="50"/>
      <c r="RCI56" s="50"/>
      <c r="RCJ56" s="50"/>
      <c r="RCK56" s="50"/>
      <c r="RCL56" s="50"/>
      <c r="RCM56" s="50"/>
      <c r="RCN56" s="50"/>
      <c r="RCO56" s="50"/>
      <c r="RCP56" s="50"/>
      <c r="RCQ56" s="50"/>
      <c r="RCR56" s="50"/>
      <c r="RCS56" s="50"/>
      <c r="RCT56" s="50"/>
      <c r="RCU56" s="50"/>
      <c r="RCV56" s="50"/>
      <c r="RCW56" s="50"/>
      <c r="RCX56" s="50"/>
      <c r="RCY56" s="50"/>
      <c r="RCZ56" s="50"/>
      <c r="RDA56" s="50"/>
      <c r="RDB56" s="50"/>
      <c r="RDC56" s="50"/>
      <c r="RDD56" s="50"/>
      <c r="RDE56" s="50"/>
      <c r="RDF56" s="50"/>
      <c r="RDG56" s="50"/>
      <c r="RDH56" s="50"/>
      <c r="RDI56" s="50"/>
      <c r="RDJ56" s="50"/>
      <c r="RDK56" s="50"/>
      <c r="RDL56" s="50"/>
      <c r="RDM56" s="50"/>
      <c r="RDN56" s="50"/>
      <c r="RDO56" s="50"/>
      <c r="RDP56" s="50"/>
      <c r="RDQ56" s="50"/>
      <c r="RDR56" s="50"/>
      <c r="RDS56" s="50"/>
      <c r="RDT56" s="50"/>
      <c r="RDU56" s="50"/>
      <c r="RDV56" s="50"/>
      <c r="RDW56" s="50"/>
      <c r="RDX56" s="50"/>
      <c r="RDY56" s="50"/>
      <c r="RDZ56" s="50"/>
      <c r="REA56" s="50"/>
      <c r="REB56" s="50"/>
      <c r="REC56" s="50"/>
      <c r="RED56" s="50"/>
      <c r="REE56" s="50"/>
      <c r="REF56" s="50"/>
      <c r="REG56" s="50"/>
      <c r="REH56" s="50"/>
      <c r="REI56" s="50"/>
      <c r="REJ56" s="50"/>
      <c r="REK56" s="50"/>
      <c r="REL56" s="50"/>
      <c r="REM56" s="50"/>
      <c r="REN56" s="50"/>
      <c r="REO56" s="50"/>
      <c r="REP56" s="50"/>
      <c r="REQ56" s="50"/>
      <c r="RER56" s="50"/>
      <c r="RES56" s="50"/>
      <c r="RET56" s="50"/>
      <c r="REU56" s="50"/>
      <c r="REV56" s="50"/>
      <c r="REW56" s="50"/>
      <c r="REX56" s="50"/>
      <c r="REY56" s="50"/>
      <c r="REZ56" s="50"/>
      <c r="RFA56" s="50"/>
      <c r="RFB56" s="50"/>
      <c r="RFC56" s="50"/>
      <c r="RFD56" s="50"/>
      <c r="RFE56" s="50"/>
      <c r="RFF56" s="50"/>
      <c r="RFG56" s="50"/>
      <c r="RFH56" s="50"/>
      <c r="RFI56" s="50"/>
      <c r="RFJ56" s="50"/>
      <c r="RFK56" s="50"/>
      <c r="RFL56" s="50"/>
      <c r="RFM56" s="50"/>
      <c r="RFN56" s="50"/>
      <c r="RFO56" s="50"/>
      <c r="RFP56" s="50"/>
      <c r="RFQ56" s="50"/>
      <c r="RFR56" s="50"/>
      <c r="RFS56" s="50"/>
      <c r="RFT56" s="50"/>
      <c r="RFU56" s="50"/>
      <c r="RFV56" s="50"/>
      <c r="RFW56" s="50"/>
      <c r="RFX56" s="50"/>
      <c r="RFY56" s="50"/>
      <c r="RFZ56" s="50"/>
      <c r="RGA56" s="50"/>
      <c r="RGB56" s="50"/>
      <c r="RGC56" s="50"/>
      <c r="RGD56" s="50"/>
      <c r="RGE56" s="50"/>
      <c r="RGF56" s="50"/>
      <c r="RGG56" s="50"/>
      <c r="RGH56" s="50"/>
      <c r="RGI56" s="50"/>
      <c r="RGJ56" s="50"/>
      <c r="RGK56" s="50"/>
      <c r="RGL56" s="50"/>
      <c r="RGM56" s="50"/>
      <c r="RGN56" s="50"/>
      <c r="RGO56" s="50"/>
      <c r="RGP56" s="50"/>
      <c r="RGQ56" s="50"/>
      <c r="RGR56" s="50"/>
      <c r="RGS56" s="50"/>
      <c r="RGT56" s="50"/>
      <c r="RGU56" s="50"/>
      <c r="RGV56" s="50"/>
      <c r="RGW56" s="50"/>
      <c r="RGX56" s="50"/>
      <c r="RGY56" s="50"/>
      <c r="RGZ56" s="50"/>
      <c r="RHA56" s="50"/>
      <c r="RHB56" s="50"/>
      <c r="RHC56" s="50"/>
      <c r="RHD56" s="50"/>
      <c r="RHE56" s="50"/>
      <c r="RHF56" s="50"/>
      <c r="RHG56" s="50"/>
      <c r="RHH56" s="50"/>
      <c r="RHI56" s="50"/>
      <c r="RHJ56" s="50"/>
      <c r="RHK56" s="50"/>
      <c r="RHL56" s="50"/>
      <c r="RHM56" s="50"/>
      <c r="RHN56" s="50"/>
      <c r="RHO56" s="50"/>
      <c r="RHP56" s="50"/>
      <c r="RHQ56" s="50"/>
      <c r="RHR56" s="50"/>
      <c r="RHS56" s="50"/>
      <c r="RHT56" s="50"/>
      <c r="RHU56" s="50"/>
      <c r="RHV56" s="50"/>
      <c r="RHW56" s="50"/>
      <c r="RHX56" s="50"/>
      <c r="RHY56" s="50"/>
      <c r="RHZ56" s="50"/>
      <c r="RIA56" s="50"/>
      <c r="RIB56" s="50"/>
      <c r="RIC56" s="50"/>
      <c r="RID56" s="50"/>
      <c r="RIE56" s="50"/>
      <c r="RIF56" s="50"/>
      <c r="RIG56" s="50"/>
      <c r="RIH56" s="50"/>
      <c r="RII56" s="50"/>
      <c r="RIJ56" s="50"/>
      <c r="RIK56" s="50"/>
      <c r="RIL56" s="50"/>
      <c r="RIM56" s="50"/>
      <c r="RIN56" s="50"/>
      <c r="RIO56" s="50"/>
      <c r="RIP56" s="50"/>
      <c r="RIQ56" s="50"/>
      <c r="RIR56" s="50"/>
      <c r="RIS56" s="50"/>
      <c r="RIT56" s="50"/>
      <c r="RIU56" s="50"/>
      <c r="RIV56" s="50"/>
      <c r="RIW56" s="50"/>
      <c r="RIX56" s="50"/>
      <c r="RIY56" s="50"/>
      <c r="RIZ56" s="50"/>
      <c r="RJA56" s="50"/>
      <c r="RJB56" s="50"/>
      <c r="RJC56" s="50"/>
      <c r="RJD56" s="50"/>
      <c r="RJE56" s="50"/>
      <c r="RJF56" s="50"/>
      <c r="RJG56" s="50"/>
      <c r="RJH56" s="50"/>
      <c r="RJI56" s="50"/>
      <c r="RJJ56" s="50"/>
      <c r="RJK56" s="50"/>
      <c r="RJL56" s="50"/>
      <c r="RJM56" s="50"/>
      <c r="RJN56" s="50"/>
      <c r="RJO56" s="50"/>
      <c r="RJP56" s="50"/>
      <c r="RJQ56" s="50"/>
      <c r="RJR56" s="50"/>
      <c r="RJS56" s="50"/>
      <c r="RJT56" s="50"/>
      <c r="RJU56" s="50"/>
      <c r="RJV56" s="50"/>
      <c r="RJW56" s="50"/>
      <c r="RJX56" s="50"/>
      <c r="RJY56" s="50"/>
      <c r="RJZ56" s="50"/>
      <c r="RKA56" s="50"/>
      <c r="RKB56" s="50"/>
      <c r="RKC56" s="50"/>
      <c r="RKD56" s="50"/>
      <c r="RKE56" s="50"/>
      <c r="RKF56" s="50"/>
      <c r="RKG56" s="50"/>
      <c r="RKH56" s="50"/>
      <c r="RKI56" s="50"/>
      <c r="RKJ56" s="50"/>
      <c r="RKK56" s="50"/>
      <c r="RKL56" s="50"/>
      <c r="RKM56" s="50"/>
      <c r="RKN56" s="50"/>
      <c r="RKO56" s="50"/>
      <c r="RKP56" s="50"/>
      <c r="RKQ56" s="50"/>
      <c r="RKR56" s="50"/>
      <c r="RKS56" s="50"/>
      <c r="RKT56" s="50"/>
      <c r="RKU56" s="50"/>
      <c r="RKV56" s="50"/>
      <c r="RKW56" s="50"/>
      <c r="RKX56" s="50"/>
      <c r="RKY56" s="50"/>
      <c r="RKZ56" s="50"/>
      <c r="RLA56" s="50"/>
      <c r="RLB56" s="50"/>
      <c r="RLC56" s="50"/>
      <c r="RLD56" s="50"/>
      <c r="RLE56" s="50"/>
      <c r="RLF56" s="50"/>
      <c r="RLG56" s="50"/>
      <c r="RLH56" s="50"/>
      <c r="RLI56" s="50"/>
      <c r="RLJ56" s="50"/>
      <c r="RLK56" s="50"/>
      <c r="RLL56" s="50"/>
      <c r="RLM56" s="50"/>
      <c r="RLN56" s="50"/>
      <c r="RLO56" s="50"/>
      <c r="RLP56" s="50"/>
      <c r="RLQ56" s="50"/>
      <c r="RLR56" s="50"/>
      <c r="RLS56" s="50"/>
      <c r="RLT56" s="50"/>
      <c r="RLU56" s="50"/>
      <c r="RLV56" s="50"/>
      <c r="RLW56" s="50"/>
      <c r="RLX56" s="50"/>
      <c r="RLY56" s="50"/>
      <c r="RLZ56" s="50"/>
      <c r="RMA56" s="50"/>
      <c r="RMB56" s="50"/>
      <c r="RMC56" s="50"/>
      <c r="RMD56" s="50"/>
      <c r="RME56" s="50"/>
      <c r="RMF56" s="50"/>
      <c r="RMG56" s="50"/>
      <c r="RMH56" s="50"/>
      <c r="RMI56" s="50"/>
      <c r="RMJ56" s="50"/>
      <c r="RMK56" s="50"/>
      <c r="RML56" s="50"/>
      <c r="RMM56" s="50"/>
      <c r="RMN56" s="50"/>
      <c r="RMO56" s="50"/>
      <c r="RMP56" s="50"/>
      <c r="RMQ56" s="50"/>
      <c r="RMR56" s="50"/>
      <c r="RMS56" s="50"/>
      <c r="RMT56" s="50"/>
      <c r="RMU56" s="50"/>
      <c r="RMV56" s="50"/>
      <c r="RMW56" s="50"/>
      <c r="RMX56" s="50"/>
      <c r="RMY56" s="50"/>
      <c r="RMZ56" s="50"/>
      <c r="RNA56" s="50"/>
      <c r="RNB56" s="50"/>
      <c r="RNC56" s="50"/>
      <c r="RND56" s="50"/>
      <c r="RNE56" s="50"/>
      <c r="RNF56" s="50"/>
      <c r="RNG56" s="50"/>
      <c r="RNH56" s="50"/>
      <c r="RNI56" s="50"/>
      <c r="RNJ56" s="50"/>
      <c r="RNK56" s="50"/>
      <c r="RNL56" s="50"/>
      <c r="RNM56" s="50"/>
      <c r="RNN56" s="50"/>
      <c r="RNO56" s="50"/>
      <c r="RNP56" s="50"/>
      <c r="RNQ56" s="50"/>
      <c r="RNR56" s="50"/>
      <c r="RNS56" s="50"/>
      <c r="RNT56" s="50"/>
      <c r="RNU56" s="50"/>
      <c r="RNV56" s="50"/>
      <c r="RNW56" s="50"/>
      <c r="RNX56" s="50"/>
      <c r="RNY56" s="50"/>
      <c r="RNZ56" s="50"/>
      <c r="ROA56" s="50"/>
      <c r="ROB56" s="50"/>
      <c r="ROC56" s="50"/>
      <c r="ROD56" s="50"/>
      <c r="ROE56" s="50"/>
      <c r="ROF56" s="50"/>
      <c r="ROG56" s="50"/>
      <c r="ROH56" s="50"/>
      <c r="ROI56" s="50"/>
      <c r="ROJ56" s="50"/>
      <c r="ROK56" s="50"/>
      <c r="ROL56" s="50"/>
      <c r="ROM56" s="50"/>
      <c r="RON56" s="50"/>
      <c r="ROO56" s="50"/>
      <c r="ROP56" s="50"/>
      <c r="ROQ56" s="50"/>
      <c r="ROR56" s="50"/>
      <c r="ROS56" s="50"/>
      <c r="ROT56" s="50"/>
      <c r="ROU56" s="50"/>
      <c r="ROV56" s="50"/>
      <c r="ROW56" s="50"/>
      <c r="ROX56" s="50"/>
      <c r="ROY56" s="50"/>
      <c r="ROZ56" s="50"/>
      <c r="RPA56" s="50"/>
      <c r="RPB56" s="50"/>
      <c r="RPC56" s="50"/>
      <c r="RPD56" s="50"/>
      <c r="RPE56" s="50"/>
      <c r="RPF56" s="50"/>
      <c r="RPG56" s="50"/>
      <c r="RPH56" s="50"/>
      <c r="RPI56" s="50"/>
      <c r="RPJ56" s="50"/>
      <c r="RPK56" s="50"/>
      <c r="RPL56" s="50"/>
      <c r="RPM56" s="50"/>
      <c r="RPN56" s="50"/>
      <c r="RPO56" s="50"/>
      <c r="RPP56" s="50"/>
      <c r="RPQ56" s="50"/>
      <c r="RPR56" s="50"/>
      <c r="RPS56" s="50"/>
      <c r="RPT56" s="50"/>
      <c r="RPU56" s="50"/>
      <c r="RPV56" s="50"/>
      <c r="RPW56" s="50"/>
      <c r="RPX56" s="50"/>
      <c r="RPY56" s="50"/>
      <c r="RPZ56" s="50"/>
      <c r="RQA56" s="50"/>
      <c r="RQB56" s="50"/>
      <c r="RQC56" s="50"/>
      <c r="RQD56" s="50"/>
      <c r="RQE56" s="50"/>
      <c r="RQF56" s="50"/>
      <c r="RQG56" s="50"/>
      <c r="RQH56" s="50"/>
      <c r="RQI56" s="50"/>
      <c r="RQJ56" s="50"/>
      <c r="RQK56" s="50"/>
      <c r="RQL56" s="50"/>
      <c r="RQM56" s="50"/>
      <c r="RQN56" s="50"/>
      <c r="RQO56" s="50"/>
      <c r="RQP56" s="50"/>
      <c r="RQQ56" s="50"/>
      <c r="RQR56" s="50"/>
      <c r="RQS56" s="50"/>
      <c r="RQT56" s="50"/>
      <c r="RQU56" s="50"/>
      <c r="RQV56" s="50"/>
      <c r="RQW56" s="50"/>
      <c r="RQX56" s="50"/>
      <c r="RQY56" s="50"/>
      <c r="RQZ56" s="50"/>
      <c r="RRA56" s="50"/>
      <c r="RRB56" s="50"/>
      <c r="RRC56" s="50"/>
      <c r="RRD56" s="50"/>
      <c r="RRE56" s="50"/>
      <c r="RRF56" s="50"/>
      <c r="RRG56" s="50"/>
      <c r="RRH56" s="50"/>
      <c r="RRI56" s="50"/>
      <c r="RRJ56" s="50"/>
      <c r="RRK56" s="50"/>
      <c r="RRL56" s="50"/>
      <c r="RRM56" s="50"/>
      <c r="RRN56" s="50"/>
      <c r="RRO56" s="50"/>
      <c r="RRP56" s="50"/>
      <c r="RRQ56" s="50"/>
      <c r="RRR56" s="50"/>
      <c r="RRS56" s="50"/>
      <c r="RRT56" s="50"/>
      <c r="RRU56" s="50"/>
      <c r="RRV56" s="50"/>
      <c r="RRW56" s="50"/>
      <c r="RRX56" s="50"/>
      <c r="RRY56" s="50"/>
      <c r="RRZ56" s="50"/>
      <c r="RSA56" s="50"/>
      <c r="RSB56" s="50"/>
      <c r="RSC56" s="50"/>
      <c r="RSD56" s="50"/>
      <c r="RSE56" s="50"/>
      <c r="RSF56" s="50"/>
      <c r="RSG56" s="50"/>
      <c r="RSH56" s="50"/>
      <c r="RSI56" s="50"/>
      <c r="RSJ56" s="50"/>
      <c r="RSK56" s="50"/>
      <c r="RSL56" s="50"/>
      <c r="RSM56" s="50"/>
      <c r="RSN56" s="50"/>
      <c r="RSO56" s="50"/>
      <c r="RSP56" s="50"/>
      <c r="RSQ56" s="50"/>
      <c r="RSR56" s="50"/>
      <c r="RSS56" s="50"/>
      <c r="RST56" s="50"/>
      <c r="RSU56" s="50"/>
      <c r="RSV56" s="50"/>
      <c r="RSW56" s="50"/>
      <c r="RSX56" s="50"/>
      <c r="RSY56" s="50"/>
      <c r="RSZ56" s="50"/>
      <c r="RTA56" s="50"/>
      <c r="RTB56" s="50"/>
      <c r="RTC56" s="50"/>
      <c r="RTD56" s="50"/>
      <c r="RTE56" s="50"/>
      <c r="RTF56" s="50"/>
      <c r="RTG56" s="50"/>
      <c r="RTH56" s="50"/>
      <c r="RTI56" s="50"/>
      <c r="RTJ56" s="50"/>
      <c r="RTK56" s="50"/>
      <c r="RTL56" s="50"/>
      <c r="RTM56" s="50"/>
      <c r="RTN56" s="50"/>
      <c r="RTO56" s="50"/>
      <c r="RTP56" s="50"/>
      <c r="RTQ56" s="50"/>
      <c r="RTR56" s="50"/>
      <c r="RTS56" s="50"/>
      <c r="RTT56" s="50"/>
      <c r="RTU56" s="50"/>
      <c r="RTV56" s="50"/>
      <c r="RTW56" s="50"/>
      <c r="RTX56" s="50"/>
      <c r="RTY56" s="50"/>
      <c r="RTZ56" s="50"/>
      <c r="RUA56" s="50"/>
      <c r="RUB56" s="50"/>
      <c r="RUC56" s="50"/>
      <c r="RUD56" s="50"/>
      <c r="RUE56" s="50"/>
      <c r="RUF56" s="50"/>
      <c r="RUG56" s="50"/>
      <c r="RUH56" s="50"/>
      <c r="RUI56" s="50"/>
      <c r="RUJ56" s="50"/>
      <c r="RUK56" s="50"/>
      <c r="RUL56" s="50"/>
      <c r="RUM56" s="50"/>
      <c r="RUN56" s="50"/>
      <c r="RUO56" s="50"/>
      <c r="RUP56" s="50"/>
      <c r="RUQ56" s="50"/>
      <c r="RUR56" s="50"/>
      <c r="RUS56" s="50"/>
      <c r="RUT56" s="50"/>
      <c r="RUU56" s="50"/>
      <c r="RUV56" s="50"/>
      <c r="RUW56" s="50"/>
      <c r="RUX56" s="50"/>
      <c r="RUY56" s="50"/>
      <c r="RUZ56" s="50"/>
      <c r="RVA56" s="50"/>
      <c r="RVB56" s="50"/>
      <c r="RVC56" s="50"/>
      <c r="RVD56" s="50"/>
      <c r="RVE56" s="50"/>
      <c r="RVF56" s="50"/>
      <c r="RVG56" s="50"/>
      <c r="RVH56" s="50"/>
      <c r="RVI56" s="50"/>
      <c r="RVJ56" s="50"/>
      <c r="RVK56" s="50"/>
      <c r="RVL56" s="50"/>
      <c r="RVM56" s="50"/>
      <c r="RVN56" s="50"/>
      <c r="RVO56" s="50"/>
      <c r="RVP56" s="50"/>
      <c r="RVQ56" s="50"/>
      <c r="RVR56" s="50"/>
      <c r="RVS56" s="50"/>
      <c r="RVT56" s="50"/>
      <c r="RVU56" s="50"/>
      <c r="RVV56" s="50"/>
      <c r="RVW56" s="50"/>
      <c r="RVX56" s="50"/>
      <c r="RVY56" s="50"/>
      <c r="RVZ56" s="50"/>
      <c r="RWA56" s="50"/>
      <c r="RWB56" s="50"/>
      <c r="RWC56" s="50"/>
      <c r="RWD56" s="50"/>
      <c r="RWE56" s="50"/>
      <c r="RWF56" s="50"/>
      <c r="RWG56" s="50"/>
      <c r="RWH56" s="50"/>
      <c r="RWI56" s="50"/>
      <c r="RWJ56" s="50"/>
      <c r="RWK56" s="50"/>
      <c r="RWL56" s="50"/>
      <c r="RWM56" s="50"/>
      <c r="RWN56" s="50"/>
      <c r="RWO56" s="50"/>
      <c r="RWP56" s="50"/>
      <c r="RWQ56" s="50"/>
      <c r="RWR56" s="50"/>
      <c r="RWS56" s="50"/>
      <c r="RWT56" s="50"/>
      <c r="RWU56" s="50"/>
      <c r="RWV56" s="50"/>
      <c r="RWW56" s="50"/>
      <c r="RWX56" s="50"/>
      <c r="RWY56" s="50"/>
      <c r="RWZ56" s="50"/>
      <c r="RXA56" s="50"/>
      <c r="RXB56" s="50"/>
      <c r="RXC56" s="50"/>
      <c r="RXD56" s="50"/>
      <c r="RXE56" s="50"/>
      <c r="RXF56" s="50"/>
      <c r="RXG56" s="50"/>
      <c r="RXH56" s="50"/>
      <c r="RXI56" s="50"/>
      <c r="RXJ56" s="50"/>
      <c r="RXK56" s="50"/>
      <c r="RXL56" s="50"/>
      <c r="RXM56" s="50"/>
      <c r="RXN56" s="50"/>
      <c r="RXO56" s="50"/>
      <c r="RXP56" s="50"/>
      <c r="RXQ56" s="50"/>
      <c r="RXR56" s="50"/>
      <c r="RXS56" s="50"/>
      <c r="RXT56" s="50"/>
      <c r="RXU56" s="50"/>
      <c r="RXV56" s="50"/>
      <c r="RXW56" s="50"/>
      <c r="RXX56" s="50"/>
      <c r="RXY56" s="50"/>
      <c r="RXZ56" s="50"/>
      <c r="RYA56" s="50"/>
      <c r="RYB56" s="50"/>
      <c r="RYC56" s="50"/>
      <c r="RYD56" s="50"/>
      <c r="RYE56" s="50"/>
      <c r="RYF56" s="50"/>
      <c r="RYG56" s="50"/>
      <c r="RYH56" s="50"/>
      <c r="RYI56" s="50"/>
      <c r="RYJ56" s="50"/>
      <c r="RYK56" s="50"/>
      <c r="RYL56" s="50"/>
      <c r="RYM56" s="50"/>
      <c r="RYN56" s="50"/>
      <c r="RYO56" s="50"/>
      <c r="RYP56" s="50"/>
      <c r="RYQ56" s="50"/>
      <c r="RYR56" s="50"/>
      <c r="RYS56" s="50"/>
      <c r="RYT56" s="50"/>
      <c r="RYU56" s="50"/>
      <c r="RYV56" s="50"/>
      <c r="RYW56" s="50"/>
      <c r="RYX56" s="50"/>
      <c r="RYY56" s="50"/>
      <c r="RYZ56" s="50"/>
      <c r="RZA56" s="50"/>
      <c r="RZB56" s="50"/>
      <c r="RZC56" s="50"/>
      <c r="RZD56" s="50"/>
      <c r="RZE56" s="50"/>
      <c r="RZF56" s="50"/>
      <c r="RZG56" s="50"/>
      <c r="RZH56" s="50"/>
      <c r="RZI56" s="50"/>
      <c r="RZJ56" s="50"/>
      <c r="RZK56" s="50"/>
      <c r="RZL56" s="50"/>
      <c r="RZM56" s="50"/>
      <c r="RZN56" s="50"/>
      <c r="RZO56" s="50"/>
      <c r="RZP56" s="50"/>
      <c r="RZQ56" s="50"/>
      <c r="RZR56" s="50"/>
      <c r="RZS56" s="50"/>
      <c r="RZT56" s="50"/>
      <c r="RZU56" s="50"/>
      <c r="RZV56" s="50"/>
      <c r="RZW56" s="50"/>
      <c r="RZX56" s="50"/>
      <c r="RZY56" s="50"/>
      <c r="RZZ56" s="50"/>
      <c r="SAA56" s="50"/>
      <c r="SAB56" s="50"/>
      <c r="SAC56" s="50"/>
      <c r="SAD56" s="50"/>
      <c r="SAE56" s="50"/>
      <c r="SAF56" s="50"/>
      <c r="SAG56" s="50"/>
      <c r="SAH56" s="50"/>
      <c r="SAI56" s="50"/>
      <c r="SAJ56" s="50"/>
      <c r="SAK56" s="50"/>
      <c r="SAL56" s="50"/>
      <c r="SAM56" s="50"/>
      <c r="SAN56" s="50"/>
      <c r="SAO56" s="50"/>
      <c r="SAP56" s="50"/>
      <c r="SAQ56" s="50"/>
      <c r="SAR56" s="50"/>
      <c r="SAS56" s="50"/>
      <c r="SAT56" s="50"/>
      <c r="SAU56" s="50"/>
      <c r="SAV56" s="50"/>
      <c r="SAW56" s="50"/>
      <c r="SAX56" s="50"/>
      <c r="SAY56" s="50"/>
      <c r="SAZ56" s="50"/>
      <c r="SBA56" s="50"/>
      <c r="SBB56" s="50"/>
      <c r="SBC56" s="50"/>
      <c r="SBD56" s="50"/>
      <c r="SBE56" s="50"/>
      <c r="SBF56" s="50"/>
      <c r="SBG56" s="50"/>
      <c r="SBH56" s="50"/>
      <c r="SBI56" s="50"/>
      <c r="SBJ56" s="50"/>
      <c r="SBK56" s="50"/>
      <c r="SBL56" s="50"/>
      <c r="SBM56" s="50"/>
      <c r="SBN56" s="50"/>
      <c r="SBO56" s="50"/>
      <c r="SBP56" s="50"/>
      <c r="SBQ56" s="50"/>
      <c r="SBR56" s="50"/>
      <c r="SBS56" s="50"/>
      <c r="SBT56" s="50"/>
      <c r="SBU56" s="50"/>
      <c r="SBV56" s="50"/>
      <c r="SBW56" s="50"/>
      <c r="SBX56" s="50"/>
      <c r="SBY56" s="50"/>
      <c r="SBZ56" s="50"/>
      <c r="SCA56" s="50"/>
      <c r="SCB56" s="50"/>
      <c r="SCC56" s="50"/>
      <c r="SCD56" s="50"/>
      <c r="SCE56" s="50"/>
      <c r="SCF56" s="50"/>
      <c r="SCG56" s="50"/>
      <c r="SCH56" s="50"/>
      <c r="SCI56" s="50"/>
      <c r="SCJ56" s="50"/>
      <c r="SCK56" s="50"/>
      <c r="SCL56" s="50"/>
      <c r="SCM56" s="50"/>
      <c r="SCN56" s="50"/>
      <c r="SCO56" s="50"/>
      <c r="SCP56" s="50"/>
      <c r="SCQ56" s="50"/>
      <c r="SCR56" s="50"/>
      <c r="SCS56" s="50"/>
      <c r="SCT56" s="50"/>
      <c r="SCU56" s="50"/>
      <c r="SCV56" s="50"/>
      <c r="SCW56" s="50"/>
      <c r="SCX56" s="50"/>
      <c r="SCY56" s="50"/>
      <c r="SCZ56" s="50"/>
      <c r="SDA56" s="50"/>
      <c r="SDB56" s="50"/>
      <c r="SDC56" s="50"/>
      <c r="SDD56" s="50"/>
      <c r="SDE56" s="50"/>
      <c r="SDF56" s="50"/>
      <c r="SDG56" s="50"/>
      <c r="SDH56" s="50"/>
      <c r="SDI56" s="50"/>
      <c r="SDJ56" s="50"/>
      <c r="SDK56" s="50"/>
      <c r="SDL56" s="50"/>
      <c r="SDM56" s="50"/>
      <c r="SDN56" s="50"/>
      <c r="SDO56" s="50"/>
      <c r="SDP56" s="50"/>
      <c r="SDQ56" s="50"/>
      <c r="SDR56" s="50"/>
      <c r="SDS56" s="50"/>
      <c r="SDT56" s="50"/>
      <c r="SDU56" s="50"/>
      <c r="SDV56" s="50"/>
      <c r="SDW56" s="50"/>
      <c r="SDX56" s="50"/>
      <c r="SDY56" s="50"/>
      <c r="SDZ56" s="50"/>
      <c r="SEA56" s="50"/>
      <c r="SEB56" s="50"/>
      <c r="SEC56" s="50"/>
      <c r="SED56" s="50"/>
      <c r="SEE56" s="50"/>
      <c r="SEF56" s="50"/>
      <c r="SEG56" s="50"/>
      <c r="SEH56" s="50"/>
      <c r="SEI56" s="50"/>
      <c r="SEJ56" s="50"/>
      <c r="SEK56" s="50"/>
      <c r="SEL56" s="50"/>
      <c r="SEM56" s="50"/>
      <c r="SEN56" s="50"/>
      <c r="SEO56" s="50"/>
      <c r="SEP56" s="50"/>
      <c r="SEQ56" s="50"/>
      <c r="SER56" s="50"/>
      <c r="SES56" s="50"/>
      <c r="SET56" s="50"/>
      <c r="SEU56" s="50"/>
      <c r="SEV56" s="50"/>
      <c r="SEW56" s="50"/>
      <c r="SEX56" s="50"/>
      <c r="SEY56" s="50"/>
      <c r="SEZ56" s="50"/>
      <c r="SFA56" s="50"/>
      <c r="SFB56" s="50"/>
      <c r="SFC56" s="50"/>
      <c r="SFD56" s="50"/>
      <c r="SFE56" s="50"/>
      <c r="SFF56" s="50"/>
      <c r="SFG56" s="50"/>
      <c r="SFH56" s="50"/>
      <c r="SFI56" s="50"/>
      <c r="SFJ56" s="50"/>
      <c r="SFK56" s="50"/>
      <c r="SFL56" s="50"/>
      <c r="SFM56" s="50"/>
      <c r="SFN56" s="50"/>
      <c r="SFO56" s="50"/>
      <c r="SFP56" s="50"/>
      <c r="SFQ56" s="50"/>
      <c r="SFR56" s="50"/>
      <c r="SFS56" s="50"/>
      <c r="SFT56" s="50"/>
      <c r="SFU56" s="50"/>
      <c r="SFV56" s="50"/>
      <c r="SFW56" s="50"/>
      <c r="SFX56" s="50"/>
      <c r="SFY56" s="50"/>
      <c r="SFZ56" s="50"/>
      <c r="SGA56" s="50"/>
      <c r="SGB56" s="50"/>
      <c r="SGC56" s="50"/>
      <c r="SGD56" s="50"/>
      <c r="SGE56" s="50"/>
      <c r="SGF56" s="50"/>
      <c r="SGG56" s="50"/>
      <c r="SGH56" s="50"/>
      <c r="SGI56" s="50"/>
      <c r="SGJ56" s="50"/>
      <c r="SGK56" s="50"/>
      <c r="SGL56" s="50"/>
      <c r="SGM56" s="50"/>
      <c r="SGN56" s="50"/>
      <c r="SGO56" s="50"/>
      <c r="SGP56" s="50"/>
      <c r="SGQ56" s="50"/>
      <c r="SGR56" s="50"/>
      <c r="SGS56" s="50"/>
      <c r="SGT56" s="50"/>
      <c r="SGU56" s="50"/>
      <c r="SGV56" s="50"/>
      <c r="SGW56" s="50"/>
      <c r="SGX56" s="50"/>
      <c r="SGY56" s="50"/>
      <c r="SGZ56" s="50"/>
      <c r="SHA56" s="50"/>
      <c r="SHB56" s="50"/>
      <c r="SHC56" s="50"/>
      <c r="SHD56" s="50"/>
      <c r="SHE56" s="50"/>
      <c r="SHF56" s="50"/>
      <c r="SHG56" s="50"/>
      <c r="SHH56" s="50"/>
      <c r="SHI56" s="50"/>
      <c r="SHJ56" s="50"/>
      <c r="SHK56" s="50"/>
      <c r="SHL56" s="50"/>
      <c r="SHM56" s="50"/>
      <c r="SHN56" s="50"/>
      <c r="SHO56" s="50"/>
      <c r="SHP56" s="50"/>
      <c r="SHQ56" s="50"/>
      <c r="SHR56" s="50"/>
      <c r="SHS56" s="50"/>
      <c r="SHT56" s="50"/>
      <c r="SHU56" s="50"/>
      <c r="SHV56" s="50"/>
      <c r="SHW56" s="50"/>
      <c r="SHX56" s="50"/>
      <c r="SHY56" s="50"/>
      <c r="SHZ56" s="50"/>
      <c r="SIA56" s="50"/>
      <c r="SIB56" s="50"/>
      <c r="SIC56" s="50"/>
      <c r="SID56" s="50"/>
      <c r="SIE56" s="50"/>
      <c r="SIF56" s="50"/>
      <c r="SIG56" s="50"/>
      <c r="SIH56" s="50"/>
      <c r="SII56" s="50"/>
      <c r="SIJ56" s="50"/>
      <c r="SIK56" s="50"/>
      <c r="SIL56" s="50"/>
      <c r="SIM56" s="50"/>
      <c r="SIN56" s="50"/>
      <c r="SIO56" s="50"/>
      <c r="SIP56" s="50"/>
      <c r="SIQ56" s="50"/>
      <c r="SIR56" s="50"/>
      <c r="SIS56" s="50"/>
      <c r="SIT56" s="50"/>
      <c r="SIU56" s="50"/>
      <c r="SIV56" s="50"/>
      <c r="SIW56" s="50"/>
      <c r="SIX56" s="50"/>
      <c r="SIY56" s="50"/>
      <c r="SIZ56" s="50"/>
      <c r="SJA56" s="50"/>
      <c r="SJB56" s="50"/>
      <c r="SJC56" s="50"/>
      <c r="SJD56" s="50"/>
      <c r="SJE56" s="50"/>
      <c r="SJF56" s="50"/>
      <c r="SJG56" s="50"/>
      <c r="SJH56" s="50"/>
      <c r="SJI56" s="50"/>
      <c r="SJJ56" s="50"/>
      <c r="SJK56" s="50"/>
      <c r="SJL56" s="50"/>
      <c r="SJM56" s="50"/>
      <c r="SJN56" s="50"/>
      <c r="SJO56" s="50"/>
      <c r="SJP56" s="50"/>
      <c r="SJQ56" s="50"/>
      <c r="SJR56" s="50"/>
      <c r="SJS56" s="50"/>
      <c r="SJT56" s="50"/>
      <c r="SJU56" s="50"/>
      <c r="SJV56" s="50"/>
      <c r="SJW56" s="50"/>
      <c r="SJX56" s="50"/>
      <c r="SJY56" s="50"/>
      <c r="SJZ56" s="50"/>
      <c r="SKA56" s="50"/>
      <c r="SKB56" s="50"/>
      <c r="SKC56" s="50"/>
      <c r="SKD56" s="50"/>
      <c r="SKE56" s="50"/>
      <c r="SKF56" s="50"/>
      <c r="SKG56" s="50"/>
      <c r="SKH56" s="50"/>
      <c r="SKI56" s="50"/>
      <c r="SKJ56" s="50"/>
      <c r="SKK56" s="50"/>
      <c r="SKL56" s="50"/>
      <c r="SKM56" s="50"/>
      <c r="SKN56" s="50"/>
      <c r="SKO56" s="50"/>
      <c r="SKP56" s="50"/>
      <c r="SKQ56" s="50"/>
      <c r="SKR56" s="50"/>
      <c r="SKS56" s="50"/>
      <c r="SKT56" s="50"/>
      <c r="SKU56" s="50"/>
      <c r="SKV56" s="50"/>
      <c r="SKW56" s="50"/>
      <c r="SKX56" s="50"/>
      <c r="SKY56" s="50"/>
      <c r="SKZ56" s="50"/>
      <c r="SLA56" s="50"/>
      <c r="SLB56" s="50"/>
      <c r="SLC56" s="50"/>
      <c r="SLD56" s="50"/>
      <c r="SLE56" s="50"/>
      <c r="SLF56" s="50"/>
      <c r="SLG56" s="50"/>
      <c r="SLH56" s="50"/>
      <c r="SLI56" s="50"/>
      <c r="SLJ56" s="50"/>
      <c r="SLK56" s="50"/>
      <c r="SLL56" s="50"/>
      <c r="SLM56" s="50"/>
      <c r="SLN56" s="50"/>
      <c r="SLO56" s="50"/>
      <c r="SLP56" s="50"/>
      <c r="SLQ56" s="50"/>
      <c r="SLR56" s="50"/>
      <c r="SLS56" s="50"/>
      <c r="SLT56" s="50"/>
      <c r="SLU56" s="50"/>
      <c r="SLV56" s="50"/>
      <c r="SLW56" s="50"/>
      <c r="SLX56" s="50"/>
      <c r="SLY56" s="50"/>
      <c r="SLZ56" s="50"/>
      <c r="SMA56" s="50"/>
      <c r="SMB56" s="50"/>
      <c r="SMC56" s="50"/>
      <c r="SMD56" s="50"/>
      <c r="SME56" s="50"/>
      <c r="SMF56" s="50"/>
      <c r="SMG56" s="50"/>
      <c r="SMH56" s="50"/>
      <c r="SMI56" s="50"/>
      <c r="SMJ56" s="50"/>
      <c r="SMK56" s="50"/>
      <c r="SML56" s="50"/>
      <c r="SMM56" s="50"/>
      <c r="SMN56" s="50"/>
      <c r="SMO56" s="50"/>
      <c r="SMP56" s="50"/>
      <c r="SMQ56" s="50"/>
      <c r="SMR56" s="50"/>
      <c r="SMS56" s="50"/>
      <c r="SMT56" s="50"/>
      <c r="SMU56" s="50"/>
      <c r="SMV56" s="50"/>
      <c r="SMW56" s="50"/>
      <c r="SMX56" s="50"/>
      <c r="SMY56" s="50"/>
      <c r="SMZ56" s="50"/>
      <c r="SNA56" s="50"/>
      <c r="SNB56" s="50"/>
      <c r="SNC56" s="50"/>
      <c r="SND56" s="50"/>
      <c r="SNE56" s="50"/>
      <c r="SNF56" s="50"/>
      <c r="SNG56" s="50"/>
      <c r="SNH56" s="50"/>
      <c r="SNI56" s="50"/>
      <c r="SNJ56" s="50"/>
      <c r="SNK56" s="50"/>
      <c r="SNL56" s="50"/>
      <c r="SNM56" s="50"/>
      <c r="SNN56" s="50"/>
      <c r="SNO56" s="50"/>
      <c r="SNP56" s="50"/>
      <c r="SNQ56" s="50"/>
      <c r="SNR56" s="50"/>
      <c r="SNS56" s="50"/>
      <c r="SNT56" s="50"/>
      <c r="SNU56" s="50"/>
      <c r="SNV56" s="50"/>
      <c r="SNW56" s="50"/>
      <c r="SNX56" s="50"/>
      <c r="SNY56" s="50"/>
      <c r="SNZ56" s="50"/>
      <c r="SOA56" s="50"/>
      <c r="SOB56" s="50"/>
      <c r="SOC56" s="50"/>
      <c r="SOD56" s="50"/>
      <c r="SOE56" s="50"/>
      <c r="SOF56" s="50"/>
      <c r="SOG56" s="50"/>
      <c r="SOH56" s="50"/>
      <c r="SOI56" s="50"/>
      <c r="SOJ56" s="50"/>
      <c r="SOK56" s="50"/>
      <c r="SOL56" s="50"/>
      <c r="SOM56" s="50"/>
      <c r="SON56" s="50"/>
      <c r="SOO56" s="50"/>
      <c r="SOP56" s="50"/>
      <c r="SOQ56" s="50"/>
      <c r="SOR56" s="50"/>
      <c r="SOS56" s="50"/>
      <c r="SOT56" s="50"/>
      <c r="SOU56" s="50"/>
      <c r="SOV56" s="50"/>
      <c r="SOW56" s="50"/>
      <c r="SOX56" s="50"/>
      <c r="SOY56" s="50"/>
      <c r="SOZ56" s="50"/>
      <c r="SPA56" s="50"/>
      <c r="SPB56" s="50"/>
      <c r="SPC56" s="50"/>
      <c r="SPD56" s="50"/>
      <c r="SPE56" s="50"/>
      <c r="SPF56" s="50"/>
      <c r="SPG56" s="50"/>
      <c r="SPH56" s="50"/>
      <c r="SPI56" s="50"/>
      <c r="SPJ56" s="50"/>
      <c r="SPK56" s="50"/>
      <c r="SPL56" s="50"/>
      <c r="SPM56" s="50"/>
      <c r="SPN56" s="50"/>
      <c r="SPO56" s="50"/>
      <c r="SPP56" s="50"/>
      <c r="SPQ56" s="50"/>
      <c r="SPR56" s="50"/>
      <c r="SPS56" s="50"/>
      <c r="SPT56" s="50"/>
      <c r="SPU56" s="50"/>
      <c r="SPV56" s="50"/>
      <c r="SPW56" s="50"/>
      <c r="SPX56" s="50"/>
      <c r="SPY56" s="50"/>
      <c r="SPZ56" s="50"/>
      <c r="SQA56" s="50"/>
      <c r="SQB56" s="50"/>
      <c r="SQC56" s="50"/>
      <c r="SQD56" s="50"/>
      <c r="SQE56" s="50"/>
      <c r="SQF56" s="50"/>
      <c r="SQG56" s="50"/>
      <c r="SQH56" s="50"/>
      <c r="SQI56" s="50"/>
      <c r="SQJ56" s="50"/>
      <c r="SQK56" s="50"/>
      <c r="SQL56" s="50"/>
      <c r="SQM56" s="50"/>
      <c r="SQN56" s="50"/>
      <c r="SQO56" s="50"/>
      <c r="SQP56" s="50"/>
      <c r="SQQ56" s="50"/>
      <c r="SQR56" s="50"/>
      <c r="SQS56" s="50"/>
      <c r="SQT56" s="50"/>
      <c r="SQU56" s="50"/>
      <c r="SQV56" s="50"/>
      <c r="SQW56" s="50"/>
      <c r="SQX56" s="50"/>
      <c r="SQY56" s="50"/>
      <c r="SQZ56" s="50"/>
      <c r="SRA56" s="50"/>
      <c r="SRB56" s="50"/>
      <c r="SRC56" s="50"/>
      <c r="SRD56" s="50"/>
      <c r="SRE56" s="50"/>
      <c r="SRF56" s="50"/>
      <c r="SRG56" s="50"/>
      <c r="SRH56" s="50"/>
      <c r="SRI56" s="50"/>
      <c r="SRJ56" s="50"/>
      <c r="SRK56" s="50"/>
      <c r="SRL56" s="50"/>
      <c r="SRM56" s="50"/>
      <c r="SRN56" s="50"/>
      <c r="SRO56" s="50"/>
      <c r="SRP56" s="50"/>
      <c r="SRQ56" s="50"/>
      <c r="SRR56" s="50"/>
      <c r="SRS56" s="50"/>
      <c r="SRT56" s="50"/>
      <c r="SRU56" s="50"/>
      <c r="SRV56" s="50"/>
      <c r="SRW56" s="50"/>
      <c r="SRX56" s="50"/>
      <c r="SRY56" s="50"/>
      <c r="SRZ56" s="50"/>
      <c r="SSA56" s="50"/>
      <c r="SSB56" s="50"/>
      <c r="SSC56" s="50"/>
      <c r="SSD56" s="50"/>
      <c r="SSE56" s="50"/>
      <c r="SSF56" s="50"/>
      <c r="SSG56" s="50"/>
      <c r="SSH56" s="50"/>
      <c r="SSI56" s="50"/>
      <c r="SSJ56" s="50"/>
      <c r="SSK56" s="50"/>
      <c r="SSL56" s="50"/>
      <c r="SSM56" s="50"/>
      <c r="SSN56" s="50"/>
      <c r="SSO56" s="50"/>
      <c r="SSP56" s="50"/>
      <c r="SSQ56" s="50"/>
      <c r="SSR56" s="50"/>
      <c r="SSS56" s="50"/>
      <c r="SST56" s="50"/>
      <c r="SSU56" s="50"/>
      <c r="SSV56" s="50"/>
      <c r="SSW56" s="50"/>
      <c r="SSX56" s="50"/>
      <c r="SSY56" s="50"/>
      <c r="SSZ56" s="50"/>
      <c r="STA56" s="50"/>
      <c r="STB56" s="50"/>
      <c r="STC56" s="50"/>
      <c r="STD56" s="50"/>
      <c r="STE56" s="50"/>
      <c r="STF56" s="50"/>
      <c r="STG56" s="50"/>
      <c r="STH56" s="50"/>
      <c r="STI56" s="50"/>
      <c r="STJ56" s="50"/>
      <c r="STK56" s="50"/>
      <c r="STL56" s="50"/>
      <c r="STM56" s="50"/>
      <c r="STN56" s="50"/>
      <c r="STO56" s="50"/>
      <c r="STP56" s="50"/>
      <c r="STQ56" s="50"/>
      <c r="STR56" s="50"/>
      <c r="STS56" s="50"/>
      <c r="STT56" s="50"/>
      <c r="STU56" s="50"/>
      <c r="STV56" s="50"/>
      <c r="STW56" s="50"/>
      <c r="STX56" s="50"/>
      <c r="STY56" s="50"/>
      <c r="STZ56" s="50"/>
      <c r="SUA56" s="50"/>
      <c r="SUB56" s="50"/>
      <c r="SUC56" s="50"/>
      <c r="SUD56" s="50"/>
      <c r="SUE56" s="50"/>
      <c r="SUF56" s="50"/>
      <c r="SUG56" s="50"/>
      <c r="SUH56" s="50"/>
      <c r="SUI56" s="50"/>
      <c r="SUJ56" s="50"/>
      <c r="SUK56" s="50"/>
      <c r="SUL56" s="50"/>
      <c r="SUM56" s="50"/>
      <c r="SUN56" s="50"/>
      <c r="SUO56" s="50"/>
      <c r="SUP56" s="50"/>
      <c r="SUQ56" s="50"/>
      <c r="SUR56" s="50"/>
      <c r="SUS56" s="50"/>
      <c r="SUT56" s="50"/>
      <c r="SUU56" s="50"/>
      <c r="SUV56" s="50"/>
      <c r="SUW56" s="50"/>
      <c r="SUX56" s="50"/>
      <c r="SUY56" s="50"/>
      <c r="SUZ56" s="50"/>
      <c r="SVA56" s="50"/>
      <c r="SVB56" s="50"/>
      <c r="SVC56" s="50"/>
      <c r="SVD56" s="50"/>
      <c r="SVE56" s="50"/>
      <c r="SVF56" s="50"/>
      <c r="SVG56" s="50"/>
      <c r="SVH56" s="50"/>
      <c r="SVI56" s="50"/>
      <c r="SVJ56" s="50"/>
      <c r="SVK56" s="50"/>
      <c r="SVL56" s="50"/>
      <c r="SVM56" s="50"/>
      <c r="SVN56" s="50"/>
      <c r="SVO56" s="50"/>
      <c r="SVP56" s="50"/>
      <c r="SVQ56" s="50"/>
      <c r="SVR56" s="50"/>
      <c r="SVS56" s="50"/>
      <c r="SVT56" s="50"/>
      <c r="SVU56" s="50"/>
      <c r="SVV56" s="50"/>
      <c r="SVW56" s="50"/>
      <c r="SVX56" s="50"/>
      <c r="SVY56" s="50"/>
      <c r="SVZ56" s="50"/>
      <c r="SWA56" s="50"/>
      <c r="SWB56" s="50"/>
      <c r="SWC56" s="50"/>
      <c r="SWD56" s="50"/>
      <c r="SWE56" s="50"/>
      <c r="SWF56" s="50"/>
      <c r="SWG56" s="50"/>
      <c r="SWH56" s="50"/>
      <c r="SWI56" s="50"/>
      <c r="SWJ56" s="50"/>
      <c r="SWK56" s="50"/>
      <c r="SWL56" s="50"/>
      <c r="SWM56" s="50"/>
      <c r="SWN56" s="50"/>
      <c r="SWO56" s="50"/>
      <c r="SWP56" s="50"/>
      <c r="SWQ56" s="50"/>
      <c r="SWR56" s="50"/>
      <c r="SWS56" s="50"/>
      <c r="SWT56" s="50"/>
      <c r="SWU56" s="50"/>
      <c r="SWV56" s="50"/>
      <c r="SWW56" s="50"/>
      <c r="SWX56" s="50"/>
      <c r="SWY56" s="50"/>
      <c r="SWZ56" s="50"/>
      <c r="SXA56" s="50"/>
      <c r="SXB56" s="50"/>
      <c r="SXC56" s="50"/>
      <c r="SXD56" s="50"/>
      <c r="SXE56" s="50"/>
      <c r="SXF56" s="50"/>
      <c r="SXG56" s="50"/>
      <c r="SXH56" s="50"/>
      <c r="SXI56" s="50"/>
      <c r="SXJ56" s="50"/>
      <c r="SXK56" s="50"/>
      <c r="SXL56" s="50"/>
      <c r="SXM56" s="50"/>
      <c r="SXN56" s="50"/>
      <c r="SXO56" s="50"/>
      <c r="SXP56" s="50"/>
      <c r="SXQ56" s="50"/>
      <c r="SXR56" s="50"/>
      <c r="SXS56" s="50"/>
      <c r="SXT56" s="50"/>
      <c r="SXU56" s="50"/>
      <c r="SXV56" s="50"/>
      <c r="SXW56" s="50"/>
      <c r="SXX56" s="50"/>
      <c r="SXY56" s="50"/>
      <c r="SXZ56" s="50"/>
      <c r="SYA56" s="50"/>
      <c r="SYB56" s="50"/>
      <c r="SYC56" s="50"/>
      <c r="SYD56" s="50"/>
      <c r="SYE56" s="50"/>
      <c r="SYF56" s="50"/>
      <c r="SYG56" s="50"/>
      <c r="SYH56" s="50"/>
      <c r="SYI56" s="50"/>
      <c r="SYJ56" s="50"/>
      <c r="SYK56" s="50"/>
      <c r="SYL56" s="50"/>
      <c r="SYM56" s="50"/>
      <c r="SYN56" s="50"/>
      <c r="SYO56" s="50"/>
      <c r="SYP56" s="50"/>
      <c r="SYQ56" s="50"/>
      <c r="SYR56" s="50"/>
      <c r="SYS56" s="50"/>
      <c r="SYT56" s="50"/>
      <c r="SYU56" s="50"/>
      <c r="SYV56" s="50"/>
      <c r="SYW56" s="50"/>
      <c r="SYX56" s="50"/>
      <c r="SYY56" s="50"/>
      <c r="SYZ56" s="50"/>
      <c r="SZA56" s="50"/>
      <c r="SZB56" s="50"/>
      <c r="SZC56" s="50"/>
      <c r="SZD56" s="50"/>
      <c r="SZE56" s="50"/>
      <c r="SZF56" s="50"/>
      <c r="SZG56" s="50"/>
      <c r="SZH56" s="50"/>
      <c r="SZI56" s="50"/>
      <c r="SZJ56" s="50"/>
      <c r="SZK56" s="50"/>
      <c r="SZL56" s="50"/>
      <c r="SZM56" s="50"/>
      <c r="SZN56" s="50"/>
      <c r="SZO56" s="50"/>
      <c r="SZP56" s="50"/>
      <c r="SZQ56" s="50"/>
      <c r="SZR56" s="50"/>
      <c r="SZS56" s="50"/>
      <c r="SZT56" s="50"/>
      <c r="SZU56" s="50"/>
      <c r="SZV56" s="50"/>
      <c r="SZW56" s="50"/>
      <c r="SZX56" s="50"/>
      <c r="SZY56" s="50"/>
      <c r="SZZ56" s="50"/>
      <c r="TAA56" s="50"/>
      <c r="TAB56" s="50"/>
      <c r="TAC56" s="50"/>
      <c r="TAD56" s="50"/>
      <c r="TAE56" s="50"/>
      <c r="TAF56" s="50"/>
      <c r="TAG56" s="50"/>
      <c r="TAH56" s="50"/>
      <c r="TAI56" s="50"/>
      <c r="TAJ56" s="50"/>
      <c r="TAK56" s="50"/>
      <c r="TAL56" s="50"/>
      <c r="TAM56" s="50"/>
      <c r="TAN56" s="50"/>
      <c r="TAO56" s="50"/>
      <c r="TAP56" s="50"/>
      <c r="TAQ56" s="50"/>
      <c r="TAR56" s="50"/>
      <c r="TAS56" s="50"/>
      <c r="TAT56" s="50"/>
      <c r="TAU56" s="50"/>
      <c r="TAV56" s="50"/>
      <c r="TAW56" s="50"/>
      <c r="TAX56" s="50"/>
      <c r="TAY56" s="50"/>
      <c r="TAZ56" s="50"/>
      <c r="TBA56" s="50"/>
      <c r="TBB56" s="50"/>
      <c r="TBC56" s="50"/>
      <c r="TBD56" s="50"/>
      <c r="TBE56" s="50"/>
      <c r="TBF56" s="50"/>
      <c r="TBG56" s="50"/>
      <c r="TBH56" s="50"/>
      <c r="TBI56" s="50"/>
      <c r="TBJ56" s="50"/>
      <c r="TBK56" s="50"/>
      <c r="TBL56" s="50"/>
      <c r="TBM56" s="50"/>
      <c r="TBN56" s="50"/>
      <c r="TBO56" s="50"/>
      <c r="TBP56" s="50"/>
      <c r="TBQ56" s="50"/>
      <c r="TBR56" s="50"/>
      <c r="TBS56" s="50"/>
      <c r="TBT56" s="50"/>
      <c r="TBU56" s="50"/>
      <c r="TBV56" s="50"/>
      <c r="TBW56" s="50"/>
      <c r="TBX56" s="50"/>
      <c r="TBY56" s="50"/>
      <c r="TBZ56" s="50"/>
      <c r="TCA56" s="50"/>
      <c r="TCB56" s="50"/>
      <c r="TCC56" s="50"/>
      <c r="TCD56" s="50"/>
      <c r="TCE56" s="50"/>
      <c r="TCF56" s="50"/>
      <c r="TCG56" s="50"/>
      <c r="TCH56" s="50"/>
      <c r="TCI56" s="50"/>
      <c r="TCJ56" s="50"/>
      <c r="TCK56" s="50"/>
      <c r="TCL56" s="50"/>
      <c r="TCM56" s="50"/>
      <c r="TCN56" s="50"/>
      <c r="TCO56" s="50"/>
      <c r="TCP56" s="50"/>
      <c r="TCQ56" s="50"/>
      <c r="TCR56" s="50"/>
      <c r="TCS56" s="50"/>
      <c r="TCT56" s="50"/>
      <c r="TCU56" s="50"/>
      <c r="TCV56" s="50"/>
      <c r="TCW56" s="50"/>
      <c r="TCX56" s="50"/>
      <c r="TCY56" s="50"/>
      <c r="TCZ56" s="50"/>
      <c r="TDA56" s="50"/>
      <c r="TDB56" s="50"/>
      <c r="TDC56" s="50"/>
      <c r="TDD56" s="50"/>
      <c r="TDE56" s="50"/>
      <c r="TDF56" s="50"/>
      <c r="TDG56" s="50"/>
      <c r="TDH56" s="50"/>
      <c r="TDI56" s="50"/>
      <c r="TDJ56" s="50"/>
      <c r="TDK56" s="50"/>
      <c r="TDL56" s="50"/>
      <c r="TDM56" s="50"/>
      <c r="TDN56" s="50"/>
      <c r="TDO56" s="50"/>
      <c r="TDP56" s="50"/>
      <c r="TDQ56" s="50"/>
      <c r="TDR56" s="50"/>
      <c r="TDS56" s="50"/>
      <c r="TDT56" s="50"/>
      <c r="TDU56" s="50"/>
      <c r="TDV56" s="50"/>
      <c r="TDW56" s="50"/>
      <c r="TDX56" s="50"/>
      <c r="TDY56" s="50"/>
      <c r="TDZ56" s="50"/>
      <c r="TEA56" s="50"/>
      <c r="TEB56" s="50"/>
      <c r="TEC56" s="50"/>
      <c r="TED56" s="50"/>
      <c r="TEE56" s="50"/>
      <c r="TEF56" s="50"/>
      <c r="TEG56" s="50"/>
      <c r="TEH56" s="50"/>
      <c r="TEI56" s="50"/>
      <c r="TEJ56" s="50"/>
      <c r="TEK56" s="50"/>
      <c r="TEL56" s="50"/>
      <c r="TEM56" s="50"/>
      <c r="TEN56" s="50"/>
      <c r="TEO56" s="50"/>
      <c r="TEP56" s="50"/>
      <c r="TEQ56" s="50"/>
      <c r="TER56" s="50"/>
      <c r="TES56" s="50"/>
      <c r="TET56" s="50"/>
      <c r="TEU56" s="50"/>
      <c r="TEV56" s="50"/>
      <c r="TEW56" s="50"/>
      <c r="TEX56" s="50"/>
      <c r="TEY56" s="50"/>
      <c r="TEZ56" s="50"/>
      <c r="TFA56" s="50"/>
      <c r="TFB56" s="50"/>
      <c r="TFC56" s="50"/>
      <c r="TFD56" s="50"/>
      <c r="TFE56" s="50"/>
      <c r="TFF56" s="50"/>
      <c r="TFG56" s="50"/>
      <c r="TFH56" s="50"/>
      <c r="TFI56" s="50"/>
      <c r="TFJ56" s="50"/>
      <c r="TFK56" s="50"/>
      <c r="TFL56" s="50"/>
      <c r="TFM56" s="50"/>
      <c r="TFN56" s="50"/>
      <c r="TFO56" s="50"/>
      <c r="TFP56" s="50"/>
      <c r="TFQ56" s="50"/>
      <c r="TFR56" s="50"/>
      <c r="TFS56" s="50"/>
      <c r="TFT56" s="50"/>
      <c r="TFU56" s="50"/>
      <c r="TFV56" s="50"/>
      <c r="TFW56" s="50"/>
      <c r="TFX56" s="50"/>
      <c r="TFY56" s="50"/>
      <c r="TFZ56" s="50"/>
      <c r="TGA56" s="50"/>
      <c r="TGB56" s="50"/>
      <c r="TGC56" s="50"/>
      <c r="TGD56" s="50"/>
      <c r="TGE56" s="50"/>
      <c r="TGF56" s="50"/>
      <c r="TGG56" s="50"/>
      <c r="TGH56" s="50"/>
      <c r="TGI56" s="50"/>
      <c r="TGJ56" s="50"/>
      <c r="TGK56" s="50"/>
      <c r="TGL56" s="50"/>
      <c r="TGM56" s="50"/>
      <c r="TGN56" s="50"/>
      <c r="TGO56" s="50"/>
      <c r="TGP56" s="50"/>
      <c r="TGQ56" s="50"/>
      <c r="TGR56" s="50"/>
      <c r="TGS56" s="50"/>
      <c r="TGT56" s="50"/>
      <c r="TGU56" s="50"/>
      <c r="TGV56" s="50"/>
      <c r="TGW56" s="50"/>
      <c r="TGX56" s="50"/>
      <c r="TGY56" s="50"/>
      <c r="TGZ56" s="50"/>
      <c r="THA56" s="50"/>
      <c r="THB56" s="50"/>
      <c r="THC56" s="50"/>
      <c r="THD56" s="50"/>
      <c r="THE56" s="50"/>
      <c r="THF56" s="50"/>
      <c r="THG56" s="50"/>
      <c r="THH56" s="50"/>
      <c r="THI56" s="50"/>
      <c r="THJ56" s="50"/>
      <c r="THK56" s="50"/>
      <c r="THL56" s="50"/>
      <c r="THM56" s="50"/>
      <c r="THN56" s="50"/>
      <c r="THO56" s="50"/>
      <c r="THP56" s="50"/>
      <c r="THQ56" s="50"/>
      <c r="THR56" s="50"/>
      <c r="THS56" s="50"/>
      <c r="THT56" s="50"/>
      <c r="THU56" s="50"/>
      <c r="THV56" s="50"/>
      <c r="THW56" s="50"/>
      <c r="THX56" s="50"/>
      <c r="THY56" s="50"/>
      <c r="THZ56" s="50"/>
      <c r="TIA56" s="50"/>
      <c r="TIB56" s="50"/>
      <c r="TIC56" s="50"/>
      <c r="TID56" s="50"/>
      <c r="TIE56" s="50"/>
      <c r="TIF56" s="50"/>
      <c r="TIG56" s="50"/>
      <c r="TIH56" s="50"/>
      <c r="TII56" s="50"/>
      <c r="TIJ56" s="50"/>
      <c r="TIK56" s="50"/>
      <c r="TIL56" s="50"/>
      <c r="TIM56" s="50"/>
      <c r="TIN56" s="50"/>
      <c r="TIO56" s="50"/>
      <c r="TIP56" s="50"/>
      <c r="TIQ56" s="50"/>
      <c r="TIR56" s="50"/>
      <c r="TIS56" s="50"/>
      <c r="TIT56" s="50"/>
      <c r="TIU56" s="50"/>
      <c r="TIV56" s="50"/>
      <c r="TIW56" s="50"/>
      <c r="TIX56" s="50"/>
      <c r="TIY56" s="50"/>
      <c r="TIZ56" s="50"/>
      <c r="TJA56" s="50"/>
      <c r="TJB56" s="50"/>
      <c r="TJC56" s="50"/>
      <c r="TJD56" s="50"/>
      <c r="TJE56" s="50"/>
      <c r="TJF56" s="50"/>
      <c r="TJG56" s="50"/>
      <c r="TJH56" s="50"/>
      <c r="TJI56" s="50"/>
      <c r="TJJ56" s="50"/>
      <c r="TJK56" s="50"/>
      <c r="TJL56" s="50"/>
      <c r="TJM56" s="50"/>
      <c r="TJN56" s="50"/>
      <c r="TJO56" s="50"/>
      <c r="TJP56" s="50"/>
      <c r="TJQ56" s="50"/>
      <c r="TJR56" s="50"/>
      <c r="TJS56" s="50"/>
      <c r="TJT56" s="50"/>
      <c r="TJU56" s="50"/>
      <c r="TJV56" s="50"/>
      <c r="TJW56" s="50"/>
      <c r="TJX56" s="50"/>
      <c r="TJY56" s="50"/>
      <c r="TJZ56" s="50"/>
      <c r="TKA56" s="50"/>
      <c r="TKB56" s="50"/>
      <c r="TKC56" s="50"/>
      <c r="TKD56" s="50"/>
      <c r="TKE56" s="50"/>
      <c r="TKF56" s="50"/>
      <c r="TKG56" s="50"/>
      <c r="TKH56" s="50"/>
      <c r="TKI56" s="50"/>
      <c r="TKJ56" s="50"/>
      <c r="TKK56" s="50"/>
      <c r="TKL56" s="50"/>
      <c r="TKM56" s="50"/>
      <c r="TKN56" s="50"/>
      <c r="TKO56" s="50"/>
      <c r="TKP56" s="50"/>
      <c r="TKQ56" s="50"/>
      <c r="TKR56" s="50"/>
      <c r="TKS56" s="50"/>
      <c r="TKT56" s="50"/>
      <c r="TKU56" s="50"/>
      <c r="TKV56" s="50"/>
      <c r="TKW56" s="50"/>
      <c r="TKX56" s="50"/>
      <c r="TKY56" s="50"/>
      <c r="TKZ56" s="50"/>
      <c r="TLA56" s="50"/>
      <c r="TLB56" s="50"/>
      <c r="TLC56" s="50"/>
      <c r="TLD56" s="50"/>
      <c r="TLE56" s="50"/>
      <c r="TLF56" s="50"/>
      <c r="TLG56" s="50"/>
      <c r="TLH56" s="50"/>
      <c r="TLI56" s="50"/>
      <c r="TLJ56" s="50"/>
      <c r="TLK56" s="50"/>
      <c r="TLL56" s="50"/>
      <c r="TLM56" s="50"/>
      <c r="TLN56" s="50"/>
      <c r="TLO56" s="50"/>
      <c r="TLP56" s="50"/>
      <c r="TLQ56" s="50"/>
      <c r="TLR56" s="50"/>
      <c r="TLS56" s="50"/>
      <c r="TLT56" s="50"/>
      <c r="TLU56" s="50"/>
      <c r="TLV56" s="50"/>
      <c r="TLW56" s="50"/>
      <c r="TLX56" s="50"/>
      <c r="TLY56" s="50"/>
      <c r="TLZ56" s="50"/>
      <c r="TMA56" s="50"/>
      <c r="TMB56" s="50"/>
      <c r="TMC56" s="50"/>
      <c r="TMD56" s="50"/>
      <c r="TME56" s="50"/>
      <c r="TMF56" s="50"/>
      <c r="TMG56" s="50"/>
      <c r="TMH56" s="50"/>
      <c r="TMI56" s="50"/>
      <c r="TMJ56" s="50"/>
      <c r="TMK56" s="50"/>
      <c r="TML56" s="50"/>
      <c r="TMM56" s="50"/>
      <c r="TMN56" s="50"/>
      <c r="TMO56" s="50"/>
      <c r="TMP56" s="50"/>
      <c r="TMQ56" s="50"/>
      <c r="TMR56" s="50"/>
      <c r="TMS56" s="50"/>
      <c r="TMT56" s="50"/>
      <c r="TMU56" s="50"/>
      <c r="TMV56" s="50"/>
      <c r="TMW56" s="50"/>
      <c r="TMX56" s="50"/>
      <c r="TMY56" s="50"/>
      <c r="TMZ56" s="50"/>
      <c r="TNA56" s="50"/>
      <c r="TNB56" s="50"/>
      <c r="TNC56" s="50"/>
      <c r="TND56" s="50"/>
      <c r="TNE56" s="50"/>
      <c r="TNF56" s="50"/>
      <c r="TNG56" s="50"/>
      <c r="TNH56" s="50"/>
      <c r="TNI56" s="50"/>
      <c r="TNJ56" s="50"/>
      <c r="TNK56" s="50"/>
      <c r="TNL56" s="50"/>
      <c r="TNM56" s="50"/>
      <c r="TNN56" s="50"/>
      <c r="TNO56" s="50"/>
      <c r="TNP56" s="50"/>
      <c r="TNQ56" s="50"/>
      <c r="TNR56" s="50"/>
      <c r="TNS56" s="50"/>
      <c r="TNT56" s="50"/>
      <c r="TNU56" s="50"/>
      <c r="TNV56" s="50"/>
      <c r="TNW56" s="50"/>
      <c r="TNX56" s="50"/>
      <c r="TNY56" s="50"/>
      <c r="TNZ56" s="50"/>
      <c r="TOA56" s="50"/>
      <c r="TOB56" s="50"/>
      <c r="TOC56" s="50"/>
      <c r="TOD56" s="50"/>
      <c r="TOE56" s="50"/>
      <c r="TOF56" s="50"/>
      <c r="TOG56" s="50"/>
      <c r="TOH56" s="50"/>
      <c r="TOI56" s="50"/>
      <c r="TOJ56" s="50"/>
      <c r="TOK56" s="50"/>
      <c r="TOL56" s="50"/>
      <c r="TOM56" s="50"/>
      <c r="TON56" s="50"/>
      <c r="TOO56" s="50"/>
      <c r="TOP56" s="50"/>
      <c r="TOQ56" s="50"/>
      <c r="TOR56" s="50"/>
      <c r="TOS56" s="50"/>
      <c r="TOT56" s="50"/>
      <c r="TOU56" s="50"/>
      <c r="TOV56" s="50"/>
      <c r="TOW56" s="50"/>
      <c r="TOX56" s="50"/>
      <c r="TOY56" s="50"/>
      <c r="TOZ56" s="50"/>
      <c r="TPA56" s="50"/>
      <c r="TPB56" s="50"/>
      <c r="TPC56" s="50"/>
      <c r="TPD56" s="50"/>
      <c r="TPE56" s="50"/>
      <c r="TPF56" s="50"/>
      <c r="TPG56" s="50"/>
      <c r="TPH56" s="50"/>
      <c r="TPI56" s="50"/>
      <c r="TPJ56" s="50"/>
      <c r="TPK56" s="50"/>
      <c r="TPL56" s="50"/>
      <c r="TPM56" s="50"/>
      <c r="TPN56" s="50"/>
      <c r="TPO56" s="50"/>
      <c r="TPP56" s="50"/>
      <c r="TPQ56" s="50"/>
      <c r="TPR56" s="50"/>
      <c r="TPS56" s="50"/>
      <c r="TPT56" s="50"/>
      <c r="TPU56" s="50"/>
      <c r="TPV56" s="50"/>
      <c r="TPW56" s="50"/>
      <c r="TPX56" s="50"/>
      <c r="TPY56" s="50"/>
      <c r="TPZ56" s="50"/>
      <c r="TQA56" s="50"/>
      <c r="TQB56" s="50"/>
      <c r="TQC56" s="50"/>
      <c r="TQD56" s="50"/>
      <c r="TQE56" s="50"/>
      <c r="TQF56" s="50"/>
      <c r="TQG56" s="50"/>
      <c r="TQH56" s="50"/>
      <c r="TQI56" s="50"/>
      <c r="TQJ56" s="50"/>
      <c r="TQK56" s="50"/>
      <c r="TQL56" s="50"/>
      <c r="TQM56" s="50"/>
      <c r="TQN56" s="50"/>
      <c r="TQO56" s="50"/>
      <c r="TQP56" s="50"/>
      <c r="TQQ56" s="50"/>
      <c r="TQR56" s="50"/>
      <c r="TQS56" s="50"/>
      <c r="TQT56" s="50"/>
      <c r="TQU56" s="50"/>
      <c r="TQV56" s="50"/>
      <c r="TQW56" s="50"/>
      <c r="TQX56" s="50"/>
      <c r="TQY56" s="50"/>
      <c r="TQZ56" s="50"/>
      <c r="TRA56" s="50"/>
      <c r="TRB56" s="50"/>
      <c r="TRC56" s="50"/>
      <c r="TRD56" s="50"/>
      <c r="TRE56" s="50"/>
      <c r="TRF56" s="50"/>
      <c r="TRG56" s="50"/>
      <c r="TRH56" s="50"/>
      <c r="TRI56" s="50"/>
      <c r="TRJ56" s="50"/>
      <c r="TRK56" s="50"/>
      <c r="TRL56" s="50"/>
      <c r="TRM56" s="50"/>
      <c r="TRN56" s="50"/>
      <c r="TRO56" s="50"/>
      <c r="TRP56" s="50"/>
      <c r="TRQ56" s="50"/>
      <c r="TRR56" s="50"/>
      <c r="TRS56" s="50"/>
      <c r="TRT56" s="50"/>
      <c r="TRU56" s="50"/>
      <c r="TRV56" s="50"/>
      <c r="TRW56" s="50"/>
      <c r="TRX56" s="50"/>
      <c r="TRY56" s="50"/>
      <c r="TRZ56" s="50"/>
      <c r="TSA56" s="50"/>
      <c r="TSB56" s="50"/>
      <c r="TSC56" s="50"/>
      <c r="TSD56" s="50"/>
      <c r="TSE56" s="50"/>
      <c r="TSF56" s="50"/>
      <c r="TSG56" s="50"/>
      <c r="TSH56" s="50"/>
      <c r="TSI56" s="50"/>
      <c r="TSJ56" s="50"/>
      <c r="TSK56" s="50"/>
      <c r="TSL56" s="50"/>
      <c r="TSM56" s="50"/>
      <c r="TSN56" s="50"/>
      <c r="TSO56" s="50"/>
      <c r="TSP56" s="50"/>
      <c r="TSQ56" s="50"/>
      <c r="TSR56" s="50"/>
      <c r="TSS56" s="50"/>
      <c r="TST56" s="50"/>
      <c r="TSU56" s="50"/>
      <c r="TSV56" s="50"/>
      <c r="TSW56" s="50"/>
      <c r="TSX56" s="50"/>
      <c r="TSY56" s="50"/>
      <c r="TSZ56" s="50"/>
      <c r="TTA56" s="50"/>
      <c r="TTB56" s="50"/>
      <c r="TTC56" s="50"/>
      <c r="TTD56" s="50"/>
      <c r="TTE56" s="50"/>
      <c r="TTF56" s="50"/>
      <c r="TTG56" s="50"/>
      <c r="TTH56" s="50"/>
      <c r="TTI56" s="50"/>
      <c r="TTJ56" s="50"/>
      <c r="TTK56" s="50"/>
      <c r="TTL56" s="50"/>
      <c r="TTM56" s="50"/>
      <c r="TTN56" s="50"/>
      <c r="TTO56" s="50"/>
      <c r="TTP56" s="50"/>
      <c r="TTQ56" s="50"/>
      <c r="TTR56" s="50"/>
      <c r="TTS56" s="50"/>
      <c r="TTT56" s="50"/>
      <c r="TTU56" s="50"/>
      <c r="TTV56" s="50"/>
      <c r="TTW56" s="50"/>
      <c r="TTX56" s="50"/>
      <c r="TTY56" s="50"/>
      <c r="TTZ56" s="50"/>
      <c r="TUA56" s="50"/>
      <c r="TUB56" s="50"/>
      <c r="TUC56" s="50"/>
      <c r="TUD56" s="50"/>
      <c r="TUE56" s="50"/>
      <c r="TUF56" s="50"/>
      <c r="TUG56" s="50"/>
      <c r="TUH56" s="50"/>
      <c r="TUI56" s="50"/>
      <c r="TUJ56" s="50"/>
      <c r="TUK56" s="50"/>
      <c r="TUL56" s="50"/>
      <c r="TUM56" s="50"/>
      <c r="TUN56" s="50"/>
      <c r="TUO56" s="50"/>
      <c r="TUP56" s="50"/>
      <c r="TUQ56" s="50"/>
      <c r="TUR56" s="50"/>
      <c r="TUS56" s="50"/>
      <c r="TUT56" s="50"/>
      <c r="TUU56" s="50"/>
      <c r="TUV56" s="50"/>
      <c r="TUW56" s="50"/>
      <c r="TUX56" s="50"/>
      <c r="TUY56" s="50"/>
      <c r="TUZ56" s="50"/>
      <c r="TVA56" s="50"/>
      <c r="TVB56" s="50"/>
      <c r="TVC56" s="50"/>
      <c r="TVD56" s="50"/>
      <c r="TVE56" s="50"/>
      <c r="TVF56" s="50"/>
      <c r="TVG56" s="50"/>
      <c r="TVH56" s="50"/>
      <c r="TVI56" s="50"/>
      <c r="TVJ56" s="50"/>
      <c r="TVK56" s="50"/>
      <c r="TVL56" s="50"/>
      <c r="TVM56" s="50"/>
      <c r="TVN56" s="50"/>
      <c r="TVO56" s="50"/>
      <c r="TVP56" s="50"/>
      <c r="TVQ56" s="50"/>
      <c r="TVR56" s="50"/>
      <c r="TVS56" s="50"/>
      <c r="TVT56" s="50"/>
      <c r="TVU56" s="50"/>
      <c r="TVV56" s="50"/>
      <c r="TVW56" s="50"/>
      <c r="TVX56" s="50"/>
      <c r="TVY56" s="50"/>
      <c r="TVZ56" s="50"/>
      <c r="TWA56" s="50"/>
      <c r="TWB56" s="50"/>
      <c r="TWC56" s="50"/>
      <c r="TWD56" s="50"/>
      <c r="TWE56" s="50"/>
      <c r="TWF56" s="50"/>
      <c r="TWG56" s="50"/>
      <c r="TWH56" s="50"/>
      <c r="TWI56" s="50"/>
      <c r="TWJ56" s="50"/>
      <c r="TWK56" s="50"/>
      <c r="TWL56" s="50"/>
      <c r="TWM56" s="50"/>
      <c r="TWN56" s="50"/>
      <c r="TWO56" s="50"/>
      <c r="TWP56" s="50"/>
      <c r="TWQ56" s="50"/>
      <c r="TWR56" s="50"/>
      <c r="TWS56" s="50"/>
      <c r="TWT56" s="50"/>
      <c r="TWU56" s="50"/>
      <c r="TWV56" s="50"/>
      <c r="TWW56" s="50"/>
      <c r="TWX56" s="50"/>
      <c r="TWY56" s="50"/>
      <c r="TWZ56" s="50"/>
      <c r="TXA56" s="50"/>
      <c r="TXB56" s="50"/>
      <c r="TXC56" s="50"/>
      <c r="TXD56" s="50"/>
      <c r="TXE56" s="50"/>
      <c r="TXF56" s="50"/>
      <c r="TXG56" s="50"/>
      <c r="TXH56" s="50"/>
      <c r="TXI56" s="50"/>
      <c r="TXJ56" s="50"/>
      <c r="TXK56" s="50"/>
      <c r="TXL56" s="50"/>
      <c r="TXM56" s="50"/>
      <c r="TXN56" s="50"/>
      <c r="TXO56" s="50"/>
      <c r="TXP56" s="50"/>
      <c r="TXQ56" s="50"/>
      <c r="TXR56" s="50"/>
      <c r="TXS56" s="50"/>
      <c r="TXT56" s="50"/>
      <c r="TXU56" s="50"/>
      <c r="TXV56" s="50"/>
      <c r="TXW56" s="50"/>
      <c r="TXX56" s="50"/>
      <c r="TXY56" s="50"/>
      <c r="TXZ56" s="50"/>
      <c r="TYA56" s="50"/>
      <c r="TYB56" s="50"/>
      <c r="TYC56" s="50"/>
      <c r="TYD56" s="50"/>
      <c r="TYE56" s="50"/>
      <c r="TYF56" s="50"/>
      <c r="TYG56" s="50"/>
      <c r="TYH56" s="50"/>
      <c r="TYI56" s="50"/>
      <c r="TYJ56" s="50"/>
      <c r="TYK56" s="50"/>
      <c r="TYL56" s="50"/>
      <c r="TYM56" s="50"/>
      <c r="TYN56" s="50"/>
      <c r="TYO56" s="50"/>
      <c r="TYP56" s="50"/>
      <c r="TYQ56" s="50"/>
      <c r="TYR56" s="50"/>
      <c r="TYS56" s="50"/>
      <c r="TYT56" s="50"/>
      <c r="TYU56" s="50"/>
      <c r="TYV56" s="50"/>
      <c r="TYW56" s="50"/>
      <c r="TYX56" s="50"/>
      <c r="TYY56" s="50"/>
      <c r="TYZ56" s="50"/>
      <c r="TZA56" s="50"/>
      <c r="TZB56" s="50"/>
      <c r="TZC56" s="50"/>
      <c r="TZD56" s="50"/>
      <c r="TZE56" s="50"/>
      <c r="TZF56" s="50"/>
      <c r="TZG56" s="50"/>
      <c r="TZH56" s="50"/>
      <c r="TZI56" s="50"/>
      <c r="TZJ56" s="50"/>
      <c r="TZK56" s="50"/>
      <c r="TZL56" s="50"/>
      <c r="TZM56" s="50"/>
      <c r="TZN56" s="50"/>
      <c r="TZO56" s="50"/>
      <c r="TZP56" s="50"/>
      <c r="TZQ56" s="50"/>
      <c r="TZR56" s="50"/>
      <c r="TZS56" s="50"/>
      <c r="TZT56" s="50"/>
      <c r="TZU56" s="50"/>
      <c r="TZV56" s="50"/>
      <c r="TZW56" s="50"/>
      <c r="TZX56" s="50"/>
      <c r="TZY56" s="50"/>
      <c r="TZZ56" s="50"/>
      <c r="UAA56" s="50"/>
      <c r="UAB56" s="50"/>
      <c r="UAC56" s="50"/>
      <c r="UAD56" s="50"/>
      <c r="UAE56" s="50"/>
      <c r="UAF56" s="50"/>
      <c r="UAG56" s="50"/>
      <c r="UAH56" s="50"/>
      <c r="UAI56" s="50"/>
      <c r="UAJ56" s="50"/>
      <c r="UAK56" s="50"/>
      <c r="UAL56" s="50"/>
      <c r="UAM56" s="50"/>
      <c r="UAN56" s="50"/>
      <c r="UAO56" s="50"/>
      <c r="UAP56" s="50"/>
      <c r="UAQ56" s="50"/>
      <c r="UAR56" s="50"/>
      <c r="UAS56" s="50"/>
      <c r="UAT56" s="50"/>
      <c r="UAU56" s="50"/>
      <c r="UAV56" s="50"/>
      <c r="UAW56" s="50"/>
      <c r="UAX56" s="50"/>
      <c r="UAY56" s="50"/>
      <c r="UAZ56" s="50"/>
      <c r="UBA56" s="50"/>
      <c r="UBB56" s="50"/>
      <c r="UBC56" s="50"/>
      <c r="UBD56" s="50"/>
      <c r="UBE56" s="50"/>
      <c r="UBF56" s="50"/>
      <c r="UBG56" s="50"/>
      <c r="UBH56" s="50"/>
      <c r="UBI56" s="50"/>
      <c r="UBJ56" s="50"/>
      <c r="UBK56" s="50"/>
      <c r="UBL56" s="50"/>
      <c r="UBM56" s="50"/>
      <c r="UBN56" s="50"/>
      <c r="UBO56" s="50"/>
      <c r="UBP56" s="50"/>
      <c r="UBQ56" s="50"/>
      <c r="UBR56" s="50"/>
      <c r="UBS56" s="50"/>
      <c r="UBT56" s="50"/>
      <c r="UBU56" s="50"/>
      <c r="UBV56" s="50"/>
      <c r="UBW56" s="50"/>
      <c r="UBX56" s="50"/>
      <c r="UBY56" s="50"/>
      <c r="UBZ56" s="50"/>
      <c r="UCA56" s="50"/>
      <c r="UCB56" s="50"/>
      <c r="UCC56" s="50"/>
      <c r="UCD56" s="50"/>
      <c r="UCE56" s="50"/>
      <c r="UCF56" s="50"/>
      <c r="UCG56" s="50"/>
      <c r="UCH56" s="50"/>
      <c r="UCI56" s="50"/>
      <c r="UCJ56" s="50"/>
      <c r="UCK56" s="50"/>
      <c r="UCL56" s="50"/>
      <c r="UCM56" s="50"/>
      <c r="UCN56" s="50"/>
      <c r="UCO56" s="50"/>
      <c r="UCP56" s="50"/>
      <c r="UCQ56" s="50"/>
      <c r="UCR56" s="50"/>
      <c r="UCS56" s="50"/>
      <c r="UCT56" s="50"/>
      <c r="UCU56" s="50"/>
      <c r="UCV56" s="50"/>
      <c r="UCW56" s="50"/>
      <c r="UCX56" s="50"/>
      <c r="UCY56" s="50"/>
      <c r="UCZ56" s="50"/>
      <c r="UDA56" s="50"/>
      <c r="UDB56" s="50"/>
      <c r="UDC56" s="50"/>
      <c r="UDD56" s="50"/>
      <c r="UDE56" s="50"/>
      <c r="UDF56" s="50"/>
      <c r="UDG56" s="50"/>
      <c r="UDH56" s="50"/>
      <c r="UDI56" s="50"/>
      <c r="UDJ56" s="50"/>
      <c r="UDK56" s="50"/>
      <c r="UDL56" s="50"/>
      <c r="UDM56" s="50"/>
      <c r="UDN56" s="50"/>
      <c r="UDO56" s="50"/>
      <c r="UDP56" s="50"/>
      <c r="UDQ56" s="50"/>
      <c r="UDR56" s="50"/>
      <c r="UDS56" s="50"/>
      <c r="UDT56" s="50"/>
      <c r="UDU56" s="50"/>
      <c r="UDV56" s="50"/>
      <c r="UDW56" s="50"/>
      <c r="UDX56" s="50"/>
      <c r="UDY56" s="50"/>
      <c r="UDZ56" s="50"/>
      <c r="UEA56" s="50"/>
      <c r="UEB56" s="50"/>
      <c r="UEC56" s="50"/>
      <c r="UED56" s="50"/>
      <c r="UEE56" s="50"/>
      <c r="UEF56" s="50"/>
      <c r="UEG56" s="50"/>
      <c r="UEH56" s="50"/>
      <c r="UEI56" s="50"/>
      <c r="UEJ56" s="50"/>
      <c r="UEK56" s="50"/>
      <c r="UEL56" s="50"/>
      <c r="UEM56" s="50"/>
      <c r="UEN56" s="50"/>
      <c r="UEO56" s="50"/>
      <c r="UEP56" s="50"/>
      <c r="UEQ56" s="50"/>
      <c r="UER56" s="50"/>
      <c r="UES56" s="50"/>
      <c r="UET56" s="50"/>
      <c r="UEU56" s="50"/>
      <c r="UEV56" s="50"/>
      <c r="UEW56" s="50"/>
      <c r="UEX56" s="50"/>
      <c r="UEY56" s="50"/>
      <c r="UEZ56" s="50"/>
      <c r="UFA56" s="50"/>
      <c r="UFB56" s="50"/>
      <c r="UFC56" s="50"/>
      <c r="UFD56" s="50"/>
      <c r="UFE56" s="50"/>
      <c r="UFF56" s="50"/>
      <c r="UFG56" s="50"/>
      <c r="UFH56" s="50"/>
      <c r="UFI56" s="50"/>
      <c r="UFJ56" s="50"/>
      <c r="UFK56" s="50"/>
      <c r="UFL56" s="50"/>
      <c r="UFM56" s="50"/>
      <c r="UFN56" s="50"/>
      <c r="UFO56" s="50"/>
      <c r="UFP56" s="50"/>
      <c r="UFQ56" s="50"/>
      <c r="UFR56" s="50"/>
      <c r="UFS56" s="50"/>
      <c r="UFT56" s="50"/>
      <c r="UFU56" s="50"/>
      <c r="UFV56" s="50"/>
      <c r="UFW56" s="50"/>
      <c r="UFX56" s="50"/>
      <c r="UFY56" s="50"/>
      <c r="UFZ56" s="50"/>
      <c r="UGA56" s="50"/>
      <c r="UGB56" s="50"/>
      <c r="UGC56" s="50"/>
      <c r="UGD56" s="50"/>
      <c r="UGE56" s="50"/>
      <c r="UGF56" s="50"/>
      <c r="UGG56" s="50"/>
      <c r="UGH56" s="50"/>
      <c r="UGI56" s="50"/>
      <c r="UGJ56" s="50"/>
      <c r="UGK56" s="50"/>
      <c r="UGL56" s="50"/>
      <c r="UGM56" s="50"/>
      <c r="UGN56" s="50"/>
      <c r="UGO56" s="50"/>
      <c r="UGP56" s="50"/>
      <c r="UGQ56" s="50"/>
      <c r="UGR56" s="50"/>
      <c r="UGS56" s="50"/>
      <c r="UGT56" s="50"/>
      <c r="UGU56" s="50"/>
      <c r="UGV56" s="50"/>
      <c r="UGW56" s="50"/>
      <c r="UGX56" s="50"/>
      <c r="UGY56" s="50"/>
      <c r="UGZ56" s="50"/>
      <c r="UHA56" s="50"/>
      <c r="UHB56" s="50"/>
      <c r="UHC56" s="50"/>
      <c r="UHD56" s="50"/>
      <c r="UHE56" s="50"/>
      <c r="UHF56" s="50"/>
      <c r="UHG56" s="50"/>
      <c r="UHH56" s="50"/>
      <c r="UHI56" s="50"/>
      <c r="UHJ56" s="50"/>
      <c r="UHK56" s="50"/>
      <c r="UHL56" s="50"/>
      <c r="UHM56" s="50"/>
      <c r="UHN56" s="50"/>
      <c r="UHO56" s="50"/>
      <c r="UHP56" s="50"/>
      <c r="UHQ56" s="50"/>
      <c r="UHR56" s="50"/>
      <c r="UHS56" s="50"/>
      <c r="UHT56" s="50"/>
      <c r="UHU56" s="50"/>
      <c r="UHV56" s="50"/>
      <c r="UHW56" s="50"/>
      <c r="UHX56" s="50"/>
      <c r="UHY56" s="50"/>
      <c r="UHZ56" s="50"/>
      <c r="UIA56" s="50"/>
      <c r="UIB56" s="50"/>
      <c r="UIC56" s="50"/>
      <c r="UID56" s="50"/>
      <c r="UIE56" s="50"/>
      <c r="UIF56" s="50"/>
      <c r="UIG56" s="50"/>
      <c r="UIH56" s="50"/>
      <c r="UII56" s="50"/>
      <c r="UIJ56" s="50"/>
      <c r="UIK56" s="50"/>
      <c r="UIL56" s="50"/>
      <c r="UIM56" s="50"/>
      <c r="UIN56" s="50"/>
      <c r="UIO56" s="50"/>
      <c r="UIP56" s="50"/>
      <c r="UIQ56" s="50"/>
      <c r="UIR56" s="50"/>
      <c r="UIS56" s="50"/>
      <c r="UIT56" s="50"/>
      <c r="UIU56" s="50"/>
      <c r="UIV56" s="50"/>
      <c r="UIW56" s="50"/>
      <c r="UIX56" s="50"/>
      <c r="UIY56" s="50"/>
      <c r="UIZ56" s="50"/>
      <c r="UJA56" s="50"/>
      <c r="UJB56" s="50"/>
      <c r="UJC56" s="50"/>
      <c r="UJD56" s="50"/>
      <c r="UJE56" s="50"/>
      <c r="UJF56" s="50"/>
      <c r="UJG56" s="50"/>
      <c r="UJH56" s="50"/>
      <c r="UJI56" s="50"/>
      <c r="UJJ56" s="50"/>
      <c r="UJK56" s="50"/>
      <c r="UJL56" s="50"/>
      <c r="UJM56" s="50"/>
      <c r="UJN56" s="50"/>
      <c r="UJO56" s="50"/>
      <c r="UJP56" s="50"/>
      <c r="UJQ56" s="50"/>
      <c r="UJR56" s="50"/>
      <c r="UJS56" s="50"/>
      <c r="UJT56" s="50"/>
      <c r="UJU56" s="50"/>
      <c r="UJV56" s="50"/>
      <c r="UJW56" s="50"/>
      <c r="UJX56" s="50"/>
      <c r="UJY56" s="50"/>
      <c r="UJZ56" s="50"/>
      <c r="UKA56" s="50"/>
      <c r="UKB56" s="50"/>
      <c r="UKC56" s="50"/>
      <c r="UKD56" s="50"/>
      <c r="UKE56" s="50"/>
      <c r="UKF56" s="50"/>
      <c r="UKG56" s="50"/>
      <c r="UKH56" s="50"/>
      <c r="UKI56" s="50"/>
      <c r="UKJ56" s="50"/>
      <c r="UKK56" s="50"/>
      <c r="UKL56" s="50"/>
      <c r="UKM56" s="50"/>
      <c r="UKN56" s="50"/>
      <c r="UKO56" s="50"/>
      <c r="UKP56" s="50"/>
      <c r="UKQ56" s="50"/>
      <c r="UKR56" s="50"/>
      <c r="UKS56" s="50"/>
      <c r="UKT56" s="50"/>
      <c r="UKU56" s="50"/>
      <c r="UKV56" s="50"/>
      <c r="UKW56" s="50"/>
      <c r="UKX56" s="50"/>
      <c r="UKY56" s="50"/>
      <c r="UKZ56" s="50"/>
      <c r="ULA56" s="50"/>
      <c r="ULB56" s="50"/>
      <c r="ULC56" s="50"/>
      <c r="ULD56" s="50"/>
      <c r="ULE56" s="50"/>
      <c r="ULF56" s="50"/>
      <c r="ULG56" s="50"/>
      <c r="ULH56" s="50"/>
      <c r="ULI56" s="50"/>
      <c r="ULJ56" s="50"/>
      <c r="ULK56" s="50"/>
      <c r="ULL56" s="50"/>
      <c r="ULM56" s="50"/>
      <c r="ULN56" s="50"/>
      <c r="ULO56" s="50"/>
      <c r="ULP56" s="50"/>
      <c r="ULQ56" s="50"/>
      <c r="ULR56" s="50"/>
      <c r="ULS56" s="50"/>
      <c r="ULT56" s="50"/>
      <c r="ULU56" s="50"/>
      <c r="ULV56" s="50"/>
      <c r="ULW56" s="50"/>
      <c r="ULX56" s="50"/>
      <c r="ULY56" s="50"/>
      <c r="ULZ56" s="50"/>
      <c r="UMA56" s="50"/>
      <c r="UMB56" s="50"/>
      <c r="UMC56" s="50"/>
      <c r="UMD56" s="50"/>
      <c r="UME56" s="50"/>
      <c r="UMF56" s="50"/>
      <c r="UMG56" s="50"/>
      <c r="UMH56" s="50"/>
      <c r="UMI56" s="50"/>
      <c r="UMJ56" s="50"/>
      <c r="UMK56" s="50"/>
      <c r="UML56" s="50"/>
      <c r="UMM56" s="50"/>
      <c r="UMN56" s="50"/>
      <c r="UMO56" s="50"/>
      <c r="UMP56" s="50"/>
      <c r="UMQ56" s="50"/>
      <c r="UMR56" s="50"/>
      <c r="UMS56" s="50"/>
      <c r="UMT56" s="50"/>
      <c r="UMU56" s="50"/>
      <c r="UMV56" s="50"/>
      <c r="UMW56" s="50"/>
      <c r="UMX56" s="50"/>
      <c r="UMY56" s="50"/>
      <c r="UMZ56" s="50"/>
      <c r="UNA56" s="50"/>
      <c r="UNB56" s="50"/>
      <c r="UNC56" s="50"/>
      <c r="UND56" s="50"/>
      <c r="UNE56" s="50"/>
      <c r="UNF56" s="50"/>
      <c r="UNG56" s="50"/>
      <c r="UNH56" s="50"/>
      <c r="UNI56" s="50"/>
      <c r="UNJ56" s="50"/>
      <c r="UNK56" s="50"/>
      <c r="UNL56" s="50"/>
      <c r="UNM56" s="50"/>
      <c r="UNN56" s="50"/>
      <c r="UNO56" s="50"/>
      <c r="UNP56" s="50"/>
      <c r="UNQ56" s="50"/>
      <c r="UNR56" s="50"/>
      <c r="UNS56" s="50"/>
      <c r="UNT56" s="50"/>
      <c r="UNU56" s="50"/>
      <c r="UNV56" s="50"/>
      <c r="UNW56" s="50"/>
      <c r="UNX56" s="50"/>
      <c r="UNY56" s="50"/>
      <c r="UNZ56" s="50"/>
      <c r="UOA56" s="50"/>
      <c r="UOB56" s="50"/>
      <c r="UOC56" s="50"/>
      <c r="UOD56" s="50"/>
      <c r="UOE56" s="50"/>
      <c r="UOF56" s="50"/>
      <c r="UOG56" s="50"/>
      <c r="UOH56" s="50"/>
      <c r="UOI56" s="50"/>
      <c r="UOJ56" s="50"/>
      <c r="UOK56" s="50"/>
      <c r="UOL56" s="50"/>
      <c r="UOM56" s="50"/>
      <c r="UON56" s="50"/>
      <c r="UOO56" s="50"/>
      <c r="UOP56" s="50"/>
      <c r="UOQ56" s="50"/>
      <c r="UOR56" s="50"/>
      <c r="UOS56" s="50"/>
      <c r="UOT56" s="50"/>
      <c r="UOU56" s="50"/>
      <c r="UOV56" s="50"/>
      <c r="UOW56" s="50"/>
      <c r="UOX56" s="50"/>
      <c r="UOY56" s="50"/>
      <c r="UOZ56" s="50"/>
      <c r="UPA56" s="50"/>
      <c r="UPB56" s="50"/>
      <c r="UPC56" s="50"/>
      <c r="UPD56" s="50"/>
      <c r="UPE56" s="50"/>
      <c r="UPF56" s="50"/>
      <c r="UPG56" s="50"/>
      <c r="UPH56" s="50"/>
      <c r="UPI56" s="50"/>
      <c r="UPJ56" s="50"/>
      <c r="UPK56" s="50"/>
      <c r="UPL56" s="50"/>
      <c r="UPM56" s="50"/>
      <c r="UPN56" s="50"/>
      <c r="UPO56" s="50"/>
      <c r="UPP56" s="50"/>
      <c r="UPQ56" s="50"/>
      <c r="UPR56" s="50"/>
      <c r="UPS56" s="50"/>
      <c r="UPT56" s="50"/>
      <c r="UPU56" s="50"/>
      <c r="UPV56" s="50"/>
      <c r="UPW56" s="50"/>
      <c r="UPX56" s="50"/>
      <c r="UPY56" s="50"/>
      <c r="UPZ56" s="50"/>
      <c r="UQA56" s="50"/>
      <c r="UQB56" s="50"/>
      <c r="UQC56" s="50"/>
      <c r="UQD56" s="50"/>
      <c r="UQE56" s="50"/>
      <c r="UQF56" s="50"/>
      <c r="UQG56" s="50"/>
      <c r="UQH56" s="50"/>
      <c r="UQI56" s="50"/>
      <c r="UQJ56" s="50"/>
      <c r="UQK56" s="50"/>
      <c r="UQL56" s="50"/>
      <c r="UQM56" s="50"/>
      <c r="UQN56" s="50"/>
      <c r="UQO56" s="50"/>
      <c r="UQP56" s="50"/>
      <c r="UQQ56" s="50"/>
      <c r="UQR56" s="50"/>
      <c r="UQS56" s="50"/>
      <c r="UQT56" s="50"/>
      <c r="UQU56" s="50"/>
      <c r="UQV56" s="50"/>
      <c r="UQW56" s="50"/>
      <c r="UQX56" s="50"/>
      <c r="UQY56" s="50"/>
      <c r="UQZ56" s="50"/>
      <c r="URA56" s="50"/>
      <c r="URB56" s="50"/>
      <c r="URC56" s="50"/>
      <c r="URD56" s="50"/>
      <c r="URE56" s="50"/>
      <c r="URF56" s="50"/>
      <c r="URG56" s="50"/>
      <c r="URH56" s="50"/>
      <c r="URI56" s="50"/>
      <c r="URJ56" s="50"/>
      <c r="URK56" s="50"/>
      <c r="URL56" s="50"/>
      <c r="URM56" s="50"/>
      <c r="URN56" s="50"/>
      <c r="URO56" s="50"/>
      <c r="URP56" s="50"/>
      <c r="URQ56" s="50"/>
      <c r="URR56" s="50"/>
      <c r="URS56" s="50"/>
      <c r="URT56" s="50"/>
      <c r="URU56" s="50"/>
      <c r="URV56" s="50"/>
      <c r="URW56" s="50"/>
      <c r="URX56" s="50"/>
      <c r="URY56" s="50"/>
      <c r="URZ56" s="50"/>
      <c r="USA56" s="50"/>
      <c r="USB56" s="50"/>
      <c r="USC56" s="50"/>
      <c r="USD56" s="50"/>
      <c r="USE56" s="50"/>
      <c r="USF56" s="50"/>
      <c r="USG56" s="50"/>
      <c r="USH56" s="50"/>
      <c r="USI56" s="50"/>
      <c r="USJ56" s="50"/>
      <c r="USK56" s="50"/>
      <c r="USL56" s="50"/>
      <c r="USM56" s="50"/>
      <c r="USN56" s="50"/>
      <c r="USO56" s="50"/>
      <c r="USP56" s="50"/>
      <c r="USQ56" s="50"/>
      <c r="USR56" s="50"/>
      <c r="USS56" s="50"/>
      <c r="UST56" s="50"/>
      <c r="USU56" s="50"/>
      <c r="USV56" s="50"/>
      <c r="USW56" s="50"/>
      <c r="USX56" s="50"/>
      <c r="USY56" s="50"/>
      <c r="USZ56" s="50"/>
      <c r="UTA56" s="50"/>
      <c r="UTB56" s="50"/>
      <c r="UTC56" s="50"/>
      <c r="UTD56" s="50"/>
      <c r="UTE56" s="50"/>
      <c r="UTF56" s="50"/>
      <c r="UTG56" s="50"/>
      <c r="UTH56" s="50"/>
      <c r="UTI56" s="50"/>
      <c r="UTJ56" s="50"/>
      <c r="UTK56" s="50"/>
      <c r="UTL56" s="50"/>
      <c r="UTM56" s="50"/>
      <c r="UTN56" s="50"/>
      <c r="UTO56" s="50"/>
      <c r="UTP56" s="50"/>
      <c r="UTQ56" s="50"/>
      <c r="UTR56" s="50"/>
      <c r="UTS56" s="50"/>
      <c r="UTT56" s="50"/>
      <c r="UTU56" s="50"/>
      <c r="UTV56" s="50"/>
      <c r="UTW56" s="50"/>
      <c r="UTX56" s="50"/>
      <c r="UTY56" s="50"/>
      <c r="UTZ56" s="50"/>
      <c r="UUA56" s="50"/>
      <c r="UUB56" s="50"/>
      <c r="UUC56" s="50"/>
      <c r="UUD56" s="50"/>
      <c r="UUE56" s="50"/>
      <c r="UUF56" s="50"/>
      <c r="UUG56" s="50"/>
      <c r="UUH56" s="50"/>
      <c r="UUI56" s="50"/>
      <c r="UUJ56" s="50"/>
      <c r="UUK56" s="50"/>
      <c r="UUL56" s="50"/>
      <c r="UUM56" s="50"/>
      <c r="UUN56" s="50"/>
      <c r="UUO56" s="50"/>
      <c r="UUP56" s="50"/>
      <c r="UUQ56" s="50"/>
      <c r="UUR56" s="50"/>
      <c r="UUS56" s="50"/>
      <c r="UUT56" s="50"/>
      <c r="UUU56" s="50"/>
      <c r="UUV56" s="50"/>
      <c r="UUW56" s="50"/>
      <c r="UUX56" s="50"/>
      <c r="UUY56" s="50"/>
      <c r="UUZ56" s="50"/>
      <c r="UVA56" s="50"/>
      <c r="UVB56" s="50"/>
      <c r="UVC56" s="50"/>
      <c r="UVD56" s="50"/>
      <c r="UVE56" s="50"/>
      <c r="UVF56" s="50"/>
      <c r="UVG56" s="50"/>
      <c r="UVH56" s="50"/>
      <c r="UVI56" s="50"/>
      <c r="UVJ56" s="50"/>
      <c r="UVK56" s="50"/>
      <c r="UVL56" s="50"/>
      <c r="UVM56" s="50"/>
      <c r="UVN56" s="50"/>
      <c r="UVO56" s="50"/>
      <c r="UVP56" s="50"/>
      <c r="UVQ56" s="50"/>
      <c r="UVR56" s="50"/>
      <c r="UVS56" s="50"/>
      <c r="UVT56" s="50"/>
      <c r="UVU56" s="50"/>
      <c r="UVV56" s="50"/>
      <c r="UVW56" s="50"/>
      <c r="UVX56" s="50"/>
      <c r="UVY56" s="50"/>
      <c r="UVZ56" s="50"/>
      <c r="UWA56" s="50"/>
      <c r="UWB56" s="50"/>
      <c r="UWC56" s="50"/>
      <c r="UWD56" s="50"/>
      <c r="UWE56" s="50"/>
      <c r="UWF56" s="50"/>
      <c r="UWG56" s="50"/>
      <c r="UWH56" s="50"/>
      <c r="UWI56" s="50"/>
      <c r="UWJ56" s="50"/>
      <c r="UWK56" s="50"/>
      <c r="UWL56" s="50"/>
      <c r="UWM56" s="50"/>
      <c r="UWN56" s="50"/>
      <c r="UWO56" s="50"/>
      <c r="UWP56" s="50"/>
      <c r="UWQ56" s="50"/>
      <c r="UWR56" s="50"/>
      <c r="UWS56" s="50"/>
      <c r="UWT56" s="50"/>
      <c r="UWU56" s="50"/>
      <c r="UWV56" s="50"/>
      <c r="UWW56" s="50"/>
      <c r="UWX56" s="50"/>
      <c r="UWY56" s="50"/>
      <c r="UWZ56" s="50"/>
      <c r="UXA56" s="50"/>
      <c r="UXB56" s="50"/>
      <c r="UXC56" s="50"/>
      <c r="UXD56" s="50"/>
      <c r="UXE56" s="50"/>
      <c r="UXF56" s="50"/>
      <c r="UXG56" s="50"/>
      <c r="UXH56" s="50"/>
      <c r="UXI56" s="50"/>
      <c r="UXJ56" s="50"/>
      <c r="UXK56" s="50"/>
      <c r="UXL56" s="50"/>
      <c r="UXM56" s="50"/>
      <c r="UXN56" s="50"/>
      <c r="UXO56" s="50"/>
      <c r="UXP56" s="50"/>
      <c r="UXQ56" s="50"/>
      <c r="UXR56" s="50"/>
      <c r="UXS56" s="50"/>
      <c r="UXT56" s="50"/>
      <c r="UXU56" s="50"/>
      <c r="UXV56" s="50"/>
      <c r="UXW56" s="50"/>
      <c r="UXX56" s="50"/>
      <c r="UXY56" s="50"/>
      <c r="UXZ56" s="50"/>
      <c r="UYA56" s="50"/>
      <c r="UYB56" s="50"/>
      <c r="UYC56" s="50"/>
      <c r="UYD56" s="50"/>
      <c r="UYE56" s="50"/>
      <c r="UYF56" s="50"/>
      <c r="UYG56" s="50"/>
      <c r="UYH56" s="50"/>
      <c r="UYI56" s="50"/>
      <c r="UYJ56" s="50"/>
      <c r="UYK56" s="50"/>
      <c r="UYL56" s="50"/>
      <c r="UYM56" s="50"/>
      <c r="UYN56" s="50"/>
      <c r="UYO56" s="50"/>
      <c r="UYP56" s="50"/>
      <c r="UYQ56" s="50"/>
      <c r="UYR56" s="50"/>
      <c r="UYS56" s="50"/>
      <c r="UYT56" s="50"/>
      <c r="UYU56" s="50"/>
      <c r="UYV56" s="50"/>
      <c r="UYW56" s="50"/>
      <c r="UYX56" s="50"/>
      <c r="UYY56" s="50"/>
      <c r="UYZ56" s="50"/>
      <c r="UZA56" s="50"/>
      <c r="UZB56" s="50"/>
      <c r="UZC56" s="50"/>
      <c r="UZD56" s="50"/>
      <c r="UZE56" s="50"/>
      <c r="UZF56" s="50"/>
      <c r="UZG56" s="50"/>
      <c r="UZH56" s="50"/>
      <c r="UZI56" s="50"/>
      <c r="UZJ56" s="50"/>
      <c r="UZK56" s="50"/>
      <c r="UZL56" s="50"/>
      <c r="UZM56" s="50"/>
      <c r="UZN56" s="50"/>
      <c r="UZO56" s="50"/>
      <c r="UZP56" s="50"/>
      <c r="UZQ56" s="50"/>
      <c r="UZR56" s="50"/>
      <c r="UZS56" s="50"/>
      <c r="UZT56" s="50"/>
      <c r="UZU56" s="50"/>
      <c r="UZV56" s="50"/>
      <c r="UZW56" s="50"/>
      <c r="UZX56" s="50"/>
      <c r="UZY56" s="50"/>
      <c r="UZZ56" s="50"/>
      <c r="VAA56" s="50"/>
      <c r="VAB56" s="50"/>
      <c r="VAC56" s="50"/>
      <c r="VAD56" s="50"/>
      <c r="VAE56" s="50"/>
      <c r="VAF56" s="50"/>
      <c r="VAG56" s="50"/>
      <c r="VAH56" s="50"/>
      <c r="VAI56" s="50"/>
      <c r="VAJ56" s="50"/>
      <c r="VAK56" s="50"/>
      <c r="VAL56" s="50"/>
      <c r="VAM56" s="50"/>
      <c r="VAN56" s="50"/>
      <c r="VAO56" s="50"/>
      <c r="VAP56" s="50"/>
      <c r="VAQ56" s="50"/>
      <c r="VAR56" s="50"/>
      <c r="VAS56" s="50"/>
      <c r="VAT56" s="50"/>
      <c r="VAU56" s="50"/>
      <c r="VAV56" s="50"/>
      <c r="VAW56" s="50"/>
      <c r="VAX56" s="50"/>
      <c r="VAY56" s="50"/>
      <c r="VAZ56" s="50"/>
      <c r="VBA56" s="50"/>
      <c r="VBB56" s="50"/>
      <c r="VBC56" s="50"/>
      <c r="VBD56" s="50"/>
      <c r="VBE56" s="50"/>
      <c r="VBF56" s="50"/>
      <c r="VBG56" s="50"/>
      <c r="VBH56" s="50"/>
      <c r="VBI56" s="50"/>
      <c r="VBJ56" s="50"/>
      <c r="VBK56" s="50"/>
      <c r="VBL56" s="50"/>
      <c r="VBM56" s="50"/>
      <c r="VBN56" s="50"/>
      <c r="VBO56" s="50"/>
      <c r="VBP56" s="50"/>
      <c r="VBQ56" s="50"/>
      <c r="VBR56" s="50"/>
      <c r="VBS56" s="50"/>
      <c r="VBT56" s="50"/>
      <c r="VBU56" s="50"/>
      <c r="VBV56" s="50"/>
      <c r="VBW56" s="50"/>
      <c r="VBX56" s="50"/>
      <c r="VBY56" s="50"/>
      <c r="VBZ56" s="50"/>
      <c r="VCA56" s="50"/>
      <c r="VCB56" s="50"/>
      <c r="VCC56" s="50"/>
      <c r="VCD56" s="50"/>
      <c r="VCE56" s="50"/>
      <c r="VCF56" s="50"/>
      <c r="VCG56" s="50"/>
      <c r="VCH56" s="50"/>
      <c r="VCI56" s="50"/>
      <c r="VCJ56" s="50"/>
      <c r="VCK56" s="50"/>
      <c r="VCL56" s="50"/>
      <c r="VCM56" s="50"/>
      <c r="VCN56" s="50"/>
      <c r="VCO56" s="50"/>
      <c r="VCP56" s="50"/>
      <c r="VCQ56" s="50"/>
      <c r="VCR56" s="50"/>
      <c r="VCS56" s="50"/>
      <c r="VCT56" s="50"/>
      <c r="VCU56" s="50"/>
      <c r="VCV56" s="50"/>
      <c r="VCW56" s="50"/>
      <c r="VCX56" s="50"/>
      <c r="VCY56" s="50"/>
      <c r="VCZ56" s="50"/>
      <c r="VDA56" s="50"/>
      <c r="VDB56" s="50"/>
      <c r="VDC56" s="50"/>
      <c r="VDD56" s="50"/>
      <c r="VDE56" s="50"/>
      <c r="VDF56" s="50"/>
      <c r="VDG56" s="50"/>
      <c r="VDH56" s="50"/>
      <c r="VDI56" s="50"/>
      <c r="VDJ56" s="50"/>
      <c r="VDK56" s="50"/>
      <c r="VDL56" s="50"/>
      <c r="VDM56" s="50"/>
      <c r="VDN56" s="50"/>
      <c r="VDO56" s="50"/>
      <c r="VDP56" s="50"/>
      <c r="VDQ56" s="50"/>
      <c r="VDR56" s="50"/>
      <c r="VDS56" s="50"/>
      <c r="VDT56" s="50"/>
      <c r="VDU56" s="50"/>
      <c r="VDV56" s="50"/>
      <c r="VDW56" s="50"/>
      <c r="VDX56" s="50"/>
      <c r="VDY56" s="50"/>
      <c r="VDZ56" s="50"/>
      <c r="VEA56" s="50"/>
      <c r="VEB56" s="50"/>
      <c r="VEC56" s="50"/>
      <c r="VED56" s="50"/>
      <c r="VEE56" s="50"/>
      <c r="VEF56" s="50"/>
      <c r="VEG56" s="50"/>
      <c r="VEH56" s="50"/>
      <c r="VEI56" s="50"/>
      <c r="VEJ56" s="50"/>
      <c r="VEK56" s="50"/>
      <c r="VEL56" s="50"/>
      <c r="VEM56" s="50"/>
      <c r="VEN56" s="50"/>
      <c r="VEO56" s="50"/>
      <c r="VEP56" s="50"/>
      <c r="VEQ56" s="50"/>
      <c r="VER56" s="50"/>
      <c r="VES56" s="50"/>
      <c r="VET56" s="50"/>
      <c r="VEU56" s="50"/>
      <c r="VEV56" s="50"/>
      <c r="VEW56" s="50"/>
      <c r="VEX56" s="50"/>
      <c r="VEY56" s="50"/>
      <c r="VEZ56" s="50"/>
      <c r="VFA56" s="50"/>
      <c r="VFB56" s="50"/>
      <c r="VFC56" s="50"/>
      <c r="VFD56" s="50"/>
      <c r="VFE56" s="50"/>
      <c r="VFF56" s="50"/>
      <c r="VFG56" s="50"/>
      <c r="VFH56" s="50"/>
      <c r="VFI56" s="50"/>
      <c r="VFJ56" s="50"/>
      <c r="VFK56" s="50"/>
      <c r="VFL56" s="50"/>
      <c r="VFM56" s="50"/>
      <c r="VFN56" s="50"/>
      <c r="VFO56" s="50"/>
      <c r="VFP56" s="50"/>
      <c r="VFQ56" s="50"/>
      <c r="VFR56" s="50"/>
      <c r="VFS56" s="50"/>
      <c r="VFT56" s="50"/>
      <c r="VFU56" s="50"/>
      <c r="VFV56" s="50"/>
      <c r="VFW56" s="50"/>
      <c r="VFX56" s="50"/>
      <c r="VFY56" s="50"/>
      <c r="VFZ56" s="50"/>
      <c r="VGA56" s="50"/>
      <c r="VGB56" s="50"/>
      <c r="VGC56" s="50"/>
      <c r="VGD56" s="50"/>
      <c r="VGE56" s="50"/>
      <c r="VGF56" s="50"/>
      <c r="VGG56" s="50"/>
      <c r="VGH56" s="50"/>
      <c r="VGI56" s="50"/>
      <c r="VGJ56" s="50"/>
      <c r="VGK56" s="50"/>
      <c r="VGL56" s="50"/>
      <c r="VGM56" s="50"/>
      <c r="VGN56" s="50"/>
      <c r="VGO56" s="50"/>
      <c r="VGP56" s="50"/>
      <c r="VGQ56" s="50"/>
      <c r="VGR56" s="50"/>
      <c r="VGS56" s="50"/>
      <c r="VGT56" s="50"/>
      <c r="VGU56" s="50"/>
      <c r="VGV56" s="50"/>
      <c r="VGW56" s="50"/>
      <c r="VGX56" s="50"/>
      <c r="VGY56" s="50"/>
      <c r="VGZ56" s="50"/>
      <c r="VHA56" s="50"/>
      <c r="VHB56" s="50"/>
      <c r="VHC56" s="50"/>
      <c r="VHD56" s="50"/>
      <c r="VHE56" s="50"/>
      <c r="VHF56" s="50"/>
      <c r="VHG56" s="50"/>
      <c r="VHH56" s="50"/>
      <c r="VHI56" s="50"/>
      <c r="VHJ56" s="50"/>
      <c r="VHK56" s="50"/>
      <c r="VHL56" s="50"/>
      <c r="VHM56" s="50"/>
      <c r="VHN56" s="50"/>
      <c r="VHO56" s="50"/>
      <c r="VHP56" s="50"/>
      <c r="VHQ56" s="50"/>
      <c r="VHR56" s="50"/>
      <c r="VHS56" s="50"/>
      <c r="VHT56" s="50"/>
      <c r="VHU56" s="50"/>
      <c r="VHV56" s="50"/>
      <c r="VHW56" s="50"/>
      <c r="VHX56" s="50"/>
      <c r="VHY56" s="50"/>
      <c r="VHZ56" s="50"/>
      <c r="VIA56" s="50"/>
      <c r="VIB56" s="50"/>
      <c r="VIC56" s="50"/>
      <c r="VID56" s="50"/>
      <c r="VIE56" s="50"/>
      <c r="VIF56" s="50"/>
      <c r="VIG56" s="50"/>
      <c r="VIH56" s="50"/>
      <c r="VII56" s="50"/>
      <c r="VIJ56" s="50"/>
      <c r="VIK56" s="50"/>
      <c r="VIL56" s="50"/>
      <c r="VIM56" s="50"/>
      <c r="VIN56" s="50"/>
      <c r="VIO56" s="50"/>
      <c r="VIP56" s="50"/>
      <c r="VIQ56" s="50"/>
      <c r="VIR56" s="50"/>
      <c r="VIS56" s="50"/>
      <c r="VIT56" s="50"/>
      <c r="VIU56" s="50"/>
      <c r="VIV56" s="50"/>
      <c r="VIW56" s="50"/>
      <c r="VIX56" s="50"/>
      <c r="VIY56" s="50"/>
      <c r="VIZ56" s="50"/>
      <c r="VJA56" s="50"/>
      <c r="VJB56" s="50"/>
      <c r="VJC56" s="50"/>
      <c r="VJD56" s="50"/>
      <c r="VJE56" s="50"/>
      <c r="VJF56" s="50"/>
      <c r="VJG56" s="50"/>
      <c r="VJH56" s="50"/>
      <c r="VJI56" s="50"/>
      <c r="VJJ56" s="50"/>
      <c r="VJK56" s="50"/>
      <c r="VJL56" s="50"/>
      <c r="VJM56" s="50"/>
      <c r="VJN56" s="50"/>
      <c r="VJO56" s="50"/>
      <c r="VJP56" s="50"/>
      <c r="VJQ56" s="50"/>
      <c r="VJR56" s="50"/>
      <c r="VJS56" s="50"/>
      <c r="VJT56" s="50"/>
      <c r="VJU56" s="50"/>
      <c r="VJV56" s="50"/>
      <c r="VJW56" s="50"/>
      <c r="VJX56" s="50"/>
      <c r="VJY56" s="50"/>
      <c r="VJZ56" s="50"/>
      <c r="VKA56" s="50"/>
      <c r="VKB56" s="50"/>
      <c r="VKC56" s="50"/>
      <c r="VKD56" s="50"/>
      <c r="VKE56" s="50"/>
      <c r="VKF56" s="50"/>
      <c r="VKG56" s="50"/>
      <c r="VKH56" s="50"/>
      <c r="VKI56" s="50"/>
      <c r="VKJ56" s="50"/>
      <c r="VKK56" s="50"/>
      <c r="VKL56" s="50"/>
      <c r="VKM56" s="50"/>
      <c r="VKN56" s="50"/>
      <c r="VKO56" s="50"/>
      <c r="VKP56" s="50"/>
      <c r="VKQ56" s="50"/>
      <c r="VKR56" s="50"/>
      <c r="VKS56" s="50"/>
      <c r="VKT56" s="50"/>
      <c r="VKU56" s="50"/>
      <c r="VKV56" s="50"/>
      <c r="VKW56" s="50"/>
      <c r="VKX56" s="50"/>
      <c r="VKY56" s="50"/>
      <c r="VKZ56" s="50"/>
      <c r="VLA56" s="50"/>
      <c r="VLB56" s="50"/>
      <c r="VLC56" s="50"/>
      <c r="VLD56" s="50"/>
      <c r="VLE56" s="50"/>
      <c r="VLF56" s="50"/>
      <c r="VLG56" s="50"/>
      <c r="VLH56" s="50"/>
      <c r="VLI56" s="50"/>
      <c r="VLJ56" s="50"/>
      <c r="VLK56" s="50"/>
      <c r="VLL56" s="50"/>
      <c r="VLM56" s="50"/>
      <c r="VLN56" s="50"/>
      <c r="VLO56" s="50"/>
      <c r="VLP56" s="50"/>
      <c r="VLQ56" s="50"/>
      <c r="VLR56" s="50"/>
      <c r="VLS56" s="50"/>
      <c r="VLT56" s="50"/>
      <c r="VLU56" s="50"/>
      <c r="VLV56" s="50"/>
      <c r="VLW56" s="50"/>
      <c r="VLX56" s="50"/>
      <c r="VLY56" s="50"/>
      <c r="VLZ56" s="50"/>
      <c r="VMA56" s="50"/>
      <c r="VMB56" s="50"/>
      <c r="VMC56" s="50"/>
      <c r="VMD56" s="50"/>
      <c r="VME56" s="50"/>
      <c r="VMF56" s="50"/>
      <c r="VMG56" s="50"/>
      <c r="VMH56" s="50"/>
      <c r="VMI56" s="50"/>
      <c r="VMJ56" s="50"/>
      <c r="VMK56" s="50"/>
      <c r="VML56" s="50"/>
      <c r="VMM56" s="50"/>
      <c r="VMN56" s="50"/>
      <c r="VMO56" s="50"/>
      <c r="VMP56" s="50"/>
      <c r="VMQ56" s="50"/>
      <c r="VMR56" s="50"/>
      <c r="VMS56" s="50"/>
      <c r="VMT56" s="50"/>
      <c r="VMU56" s="50"/>
      <c r="VMV56" s="50"/>
      <c r="VMW56" s="50"/>
      <c r="VMX56" s="50"/>
      <c r="VMY56" s="50"/>
      <c r="VMZ56" s="50"/>
      <c r="VNA56" s="50"/>
      <c r="VNB56" s="50"/>
      <c r="VNC56" s="50"/>
      <c r="VND56" s="50"/>
      <c r="VNE56" s="50"/>
      <c r="VNF56" s="50"/>
      <c r="VNG56" s="50"/>
      <c r="VNH56" s="50"/>
      <c r="VNI56" s="50"/>
      <c r="VNJ56" s="50"/>
      <c r="VNK56" s="50"/>
      <c r="VNL56" s="50"/>
      <c r="VNM56" s="50"/>
      <c r="VNN56" s="50"/>
      <c r="VNO56" s="50"/>
      <c r="VNP56" s="50"/>
      <c r="VNQ56" s="50"/>
      <c r="VNR56" s="50"/>
      <c r="VNS56" s="50"/>
      <c r="VNT56" s="50"/>
      <c r="VNU56" s="50"/>
      <c r="VNV56" s="50"/>
      <c r="VNW56" s="50"/>
      <c r="VNX56" s="50"/>
      <c r="VNY56" s="50"/>
      <c r="VNZ56" s="50"/>
      <c r="VOA56" s="50"/>
      <c r="VOB56" s="50"/>
      <c r="VOC56" s="50"/>
      <c r="VOD56" s="50"/>
      <c r="VOE56" s="50"/>
      <c r="VOF56" s="50"/>
      <c r="VOG56" s="50"/>
      <c r="VOH56" s="50"/>
      <c r="VOI56" s="50"/>
      <c r="VOJ56" s="50"/>
      <c r="VOK56" s="50"/>
      <c r="VOL56" s="50"/>
      <c r="VOM56" s="50"/>
      <c r="VON56" s="50"/>
      <c r="VOO56" s="50"/>
      <c r="VOP56" s="50"/>
      <c r="VOQ56" s="50"/>
      <c r="VOR56" s="50"/>
      <c r="VOS56" s="50"/>
      <c r="VOT56" s="50"/>
      <c r="VOU56" s="50"/>
      <c r="VOV56" s="50"/>
      <c r="VOW56" s="50"/>
      <c r="VOX56" s="50"/>
      <c r="VOY56" s="50"/>
      <c r="VOZ56" s="50"/>
      <c r="VPA56" s="50"/>
      <c r="VPB56" s="50"/>
      <c r="VPC56" s="50"/>
      <c r="VPD56" s="50"/>
      <c r="VPE56" s="50"/>
      <c r="VPF56" s="50"/>
      <c r="VPG56" s="50"/>
      <c r="VPH56" s="50"/>
      <c r="VPI56" s="50"/>
      <c r="VPJ56" s="50"/>
      <c r="VPK56" s="50"/>
      <c r="VPL56" s="50"/>
      <c r="VPM56" s="50"/>
      <c r="VPN56" s="50"/>
      <c r="VPO56" s="50"/>
      <c r="VPP56" s="50"/>
      <c r="VPQ56" s="50"/>
      <c r="VPR56" s="50"/>
      <c r="VPS56" s="50"/>
      <c r="VPT56" s="50"/>
      <c r="VPU56" s="50"/>
      <c r="VPV56" s="50"/>
      <c r="VPW56" s="50"/>
      <c r="VPX56" s="50"/>
      <c r="VPY56" s="50"/>
      <c r="VPZ56" s="50"/>
      <c r="VQA56" s="50"/>
      <c r="VQB56" s="50"/>
      <c r="VQC56" s="50"/>
      <c r="VQD56" s="50"/>
      <c r="VQE56" s="50"/>
      <c r="VQF56" s="50"/>
      <c r="VQG56" s="50"/>
      <c r="VQH56" s="50"/>
      <c r="VQI56" s="50"/>
      <c r="VQJ56" s="50"/>
      <c r="VQK56" s="50"/>
      <c r="VQL56" s="50"/>
      <c r="VQM56" s="50"/>
      <c r="VQN56" s="50"/>
      <c r="VQO56" s="50"/>
      <c r="VQP56" s="50"/>
      <c r="VQQ56" s="50"/>
      <c r="VQR56" s="50"/>
      <c r="VQS56" s="50"/>
      <c r="VQT56" s="50"/>
      <c r="VQU56" s="50"/>
      <c r="VQV56" s="50"/>
      <c r="VQW56" s="50"/>
      <c r="VQX56" s="50"/>
      <c r="VQY56" s="50"/>
      <c r="VQZ56" s="50"/>
      <c r="VRA56" s="50"/>
      <c r="VRB56" s="50"/>
      <c r="VRC56" s="50"/>
      <c r="VRD56" s="50"/>
      <c r="VRE56" s="50"/>
      <c r="VRF56" s="50"/>
      <c r="VRG56" s="50"/>
      <c r="VRH56" s="50"/>
      <c r="VRI56" s="50"/>
      <c r="VRJ56" s="50"/>
      <c r="VRK56" s="50"/>
      <c r="VRL56" s="50"/>
      <c r="VRM56" s="50"/>
      <c r="VRN56" s="50"/>
      <c r="VRO56" s="50"/>
      <c r="VRP56" s="50"/>
      <c r="VRQ56" s="50"/>
      <c r="VRR56" s="50"/>
      <c r="VRS56" s="50"/>
      <c r="VRT56" s="50"/>
      <c r="VRU56" s="50"/>
      <c r="VRV56" s="50"/>
      <c r="VRW56" s="50"/>
      <c r="VRX56" s="50"/>
      <c r="VRY56" s="50"/>
      <c r="VRZ56" s="50"/>
      <c r="VSA56" s="50"/>
      <c r="VSB56" s="50"/>
      <c r="VSC56" s="50"/>
      <c r="VSD56" s="50"/>
      <c r="VSE56" s="50"/>
      <c r="VSF56" s="50"/>
      <c r="VSG56" s="50"/>
      <c r="VSH56" s="50"/>
      <c r="VSI56" s="50"/>
      <c r="VSJ56" s="50"/>
      <c r="VSK56" s="50"/>
      <c r="VSL56" s="50"/>
      <c r="VSM56" s="50"/>
      <c r="VSN56" s="50"/>
      <c r="VSO56" s="50"/>
      <c r="VSP56" s="50"/>
      <c r="VSQ56" s="50"/>
      <c r="VSR56" s="50"/>
      <c r="VSS56" s="50"/>
      <c r="VST56" s="50"/>
      <c r="VSU56" s="50"/>
      <c r="VSV56" s="50"/>
      <c r="VSW56" s="50"/>
      <c r="VSX56" s="50"/>
      <c r="VSY56" s="50"/>
      <c r="VSZ56" s="50"/>
      <c r="VTA56" s="50"/>
      <c r="VTB56" s="50"/>
      <c r="VTC56" s="50"/>
      <c r="VTD56" s="50"/>
      <c r="VTE56" s="50"/>
      <c r="VTF56" s="50"/>
      <c r="VTG56" s="50"/>
      <c r="VTH56" s="50"/>
      <c r="VTI56" s="50"/>
      <c r="VTJ56" s="50"/>
      <c r="VTK56" s="50"/>
      <c r="VTL56" s="50"/>
      <c r="VTM56" s="50"/>
      <c r="VTN56" s="50"/>
      <c r="VTO56" s="50"/>
      <c r="VTP56" s="50"/>
      <c r="VTQ56" s="50"/>
      <c r="VTR56" s="50"/>
      <c r="VTS56" s="50"/>
      <c r="VTT56" s="50"/>
      <c r="VTU56" s="50"/>
      <c r="VTV56" s="50"/>
      <c r="VTW56" s="50"/>
      <c r="VTX56" s="50"/>
      <c r="VTY56" s="50"/>
      <c r="VTZ56" s="50"/>
      <c r="VUA56" s="50"/>
      <c r="VUB56" s="50"/>
      <c r="VUC56" s="50"/>
      <c r="VUD56" s="50"/>
      <c r="VUE56" s="50"/>
      <c r="VUF56" s="50"/>
      <c r="VUG56" s="50"/>
      <c r="VUH56" s="50"/>
      <c r="VUI56" s="50"/>
      <c r="VUJ56" s="50"/>
      <c r="VUK56" s="50"/>
      <c r="VUL56" s="50"/>
      <c r="VUM56" s="50"/>
      <c r="VUN56" s="50"/>
      <c r="VUO56" s="50"/>
      <c r="VUP56" s="50"/>
      <c r="VUQ56" s="50"/>
      <c r="VUR56" s="50"/>
      <c r="VUS56" s="50"/>
      <c r="VUT56" s="50"/>
      <c r="VUU56" s="50"/>
      <c r="VUV56" s="50"/>
      <c r="VUW56" s="50"/>
      <c r="VUX56" s="50"/>
      <c r="VUY56" s="50"/>
      <c r="VUZ56" s="50"/>
      <c r="VVA56" s="50"/>
      <c r="VVB56" s="50"/>
      <c r="VVC56" s="50"/>
      <c r="VVD56" s="50"/>
      <c r="VVE56" s="50"/>
      <c r="VVF56" s="50"/>
      <c r="VVG56" s="50"/>
      <c r="VVH56" s="50"/>
      <c r="VVI56" s="50"/>
      <c r="VVJ56" s="50"/>
      <c r="VVK56" s="50"/>
      <c r="VVL56" s="50"/>
      <c r="VVM56" s="50"/>
      <c r="VVN56" s="50"/>
      <c r="VVO56" s="50"/>
      <c r="VVP56" s="50"/>
      <c r="VVQ56" s="50"/>
      <c r="VVR56" s="50"/>
      <c r="VVS56" s="50"/>
      <c r="VVT56" s="50"/>
      <c r="VVU56" s="50"/>
      <c r="VVV56" s="50"/>
      <c r="VVW56" s="50"/>
      <c r="VVX56" s="50"/>
      <c r="VVY56" s="50"/>
      <c r="VVZ56" s="50"/>
      <c r="VWA56" s="50"/>
      <c r="VWB56" s="50"/>
      <c r="VWC56" s="50"/>
      <c r="VWD56" s="50"/>
      <c r="VWE56" s="50"/>
      <c r="VWF56" s="50"/>
      <c r="VWG56" s="50"/>
      <c r="VWH56" s="50"/>
      <c r="VWI56" s="50"/>
      <c r="VWJ56" s="50"/>
      <c r="VWK56" s="50"/>
      <c r="VWL56" s="50"/>
      <c r="VWM56" s="50"/>
      <c r="VWN56" s="50"/>
      <c r="VWO56" s="50"/>
      <c r="VWP56" s="50"/>
      <c r="VWQ56" s="50"/>
      <c r="VWR56" s="50"/>
      <c r="VWS56" s="50"/>
      <c r="VWT56" s="50"/>
      <c r="VWU56" s="50"/>
      <c r="VWV56" s="50"/>
      <c r="VWW56" s="50"/>
      <c r="VWX56" s="50"/>
      <c r="VWY56" s="50"/>
      <c r="VWZ56" s="50"/>
      <c r="VXA56" s="50"/>
      <c r="VXB56" s="50"/>
      <c r="VXC56" s="50"/>
      <c r="VXD56" s="50"/>
      <c r="VXE56" s="50"/>
      <c r="VXF56" s="50"/>
      <c r="VXG56" s="50"/>
      <c r="VXH56" s="50"/>
      <c r="VXI56" s="50"/>
      <c r="VXJ56" s="50"/>
      <c r="VXK56" s="50"/>
      <c r="VXL56" s="50"/>
      <c r="VXM56" s="50"/>
      <c r="VXN56" s="50"/>
      <c r="VXO56" s="50"/>
      <c r="VXP56" s="50"/>
      <c r="VXQ56" s="50"/>
      <c r="VXR56" s="50"/>
      <c r="VXS56" s="50"/>
      <c r="VXT56" s="50"/>
      <c r="VXU56" s="50"/>
      <c r="VXV56" s="50"/>
      <c r="VXW56" s="50"/>
      <c r="VXX56" s="50"/>
      <c r="VXY56" s="50"/>
      <c r="VXZ56" s="50"/>
      <c r="VYA56" s="50"/>
      <c r="VYB56" s="50"/>
      <c r="VYC56" s="50"/>
      <c r="VYD56" s="50"/>
      <c r="VYE56" s="50"/>
      <c r="VYF56" s="50"/>
      <c r="VYG56" s="50"/>
      <c r="VYH56" s="50"/>
      <c r="VYI56" s="50"/>
      <c r="VYJ56" s="50"/>
      <c r="VYK56" s="50"/>
      <c r="VYL56" s="50"/>
      <c r="VYM56" s="50"/>
      <c r="VYN56" s="50"/>
      <c r="VYO56" s="50"/>
      <c r="VYP56" s="50"/>
      <c r="VYQ56" s="50"/>
      <c r="VYR56" s="50"/>
      <c r="VYS56" s="50"/>
      <c r="VYT56" s="50"/>
      <c r="VYU56" s="50"/>
      <c r="VYV56" s="50"/>
      <c r="VYW56" s="50"/>
      <c r="VYX56" s="50"/>
      <c r="VYY56" s="50"/>
      <c r="VYZ56" s="50"/>
      <c r="VZA56" s="50"/>
      <c r="VZB56" s="50"/>
      <c r="VZC56" s="50"/>
      <c r="VZD56" s="50"/>
      <c r="VZE56" s="50"/>
      <c r="VZF56" s="50"/>
      <c r="VZG56" s="50"/>
      <c r="VZH56" s="50"/>
      <c r="VZI56" s="50"/>
      <c r="VZJ56" s="50"/>
      <c r="VZK56" s="50"/>
      <c r="VZL56" s="50"/>
      <c r="VZM56" s="50"/>
      <c r="VZN56" s="50"/>
      <c r="VZO56" s="50"/>
      <c r="VZP56" s="50"/>
      <c r="VZQ56" s="50"/>
      <c r="VZR56" s="50"/>
      <c r="VZS56" s="50"/>
      <c r="VZT56" s="50"/>
      <c r="VZU56" s="50"/>
      <c r="VZV56" s="50"/>
      <c r="VZW56" s="50"/>
      <c r="VZX56" s="50"/>
      <c r="VZY56" s="50"/>
      <c r="VZZ56" s="50"/>
      <c r="WAA56" s="50"/>
      <c r="WAB56" s="50"/>
      <c r="WAC56" s="50"/>
      <c r="WAD56" s="50"/>
      <c r="WAE56" s="50"/>
      <c r="WAF56" s="50"/>
      <c r="WAG56" s="50"/>
      <c r="WAH56" s="50"/>
      <c r="WAI56" s="50"/>
      <c r="WAJ56" s="50"/>
      <c r="WAK56" s="50"/>
      <c r="WAL56" s="50"/>
      <c r="WAM56" s="50"/>
      <c r="WAN56" s="50"/>
      <c r="WAO56" s="50"/>
      <c r="WAP56" s="50"/>
      <c r="WAQ56" s="50"/>
      <c r="WAR56" s="50"/>
      <c r="WAS56" s="50"/>
      <c r="WAT56" s="50"/>
      <c r="WAU56" s="50"/>
      <c r="WAV56" s="50"/>
      <c r="WAW56" s="50"/>
      <c r="WAX56" s="50"/>
      <c r="WAY56" s="50"/>
      <c r="WAZ56" s="50"/>
      <c r="WBA56" s="50"/>
      <c r="WBB56" s="50"/>
      <c r="WBC56" s="50"/>
      <c r="WBD56" s="50"/>
      <c r="WBE56" s="50"/>
      <c r="WBF56" s="50"/>
      <c r="WBG56" s="50"/>
      <c r="WBH56" s="50"/>
      <c r="WBI56" s="50"/>
      <c r="WBJ56" s="50"/>
      <c r="WBK56" s="50"/>
      <c r="WBL56" s="50"/>
      <c r="WBM56" s="50"/>
      <c r="WBN56" s="50"/>
      <c r="WBO56" s="50"/>
      <c r="WBP56" s="50"/>
      <c r="WBQ56" s="50"/>
      <c r="WBR56" s="50"/>
      <c r="WBS56" s="50"/>
      <c r="WBT56" s="50"/>
      <c r="WBU56" s="50"/>
      <c r="WBV56" s="50"/>
      <c r="WBW56" s="50"/>
      <c r="WBX56" s="50"/>
      <c r="WBY56" s="50"/>
      <c r="WBZ56" s="50"/>
      <c r="WCA56" s="50"/>
      <c r="WCB56" s="50"/>
      <c r="WCC56" s="50"/>
      <c r="WCD56" s="50"/>
      <c r="WCE56" s="50"/>
      <c r="WCF56" s="50"/>
      <c r="WCG56" s="50"/>
      <c r="WCH56" s="50"/>
      <c r="WCI56" s="50"/>
      <c r="WCJ56" s="50"/>
      <c r="WCK56" s="50"/>
      <c r="WCL56" s="50"/>
      <c r="WCM56" s="50"/>
      <c r="WCN56" s="50"/>
      <c r="WCO56" s="50"/>
      <c r="WCP56" s="50"/>
      <c r="WCQ56" s="50"/>
      <c r="WCR56" s="50"/>
      <c r="WCS56" s="50"/>
      <c r="WCT56" s="50"/>
      <c r="WCU56" s="50"/>
      <c r="WCV56" s="50"/>
      <c r="WCW56" s="50"/>
      <c r="WCX56" s="50"/>
      <c r="WCY56" s="50"/>
      <c r="WCZ56" s="50"/>
      <c r="WDA56" s="50"/>
      <c r="WDB56" s="50"/>
      <c r="WDC56" s="50"/>
      <c r="WDD56" s="50"/>
      <c r="WDE56" s="50"/>
      <c r="WDF56" s="50"/>
      <c r="WDG56" s="50"/>
      <c r="WDH56" s="50"/>
      <c r="WDI56" s="50"/>
      <c r="WDJ56" s="50"/>
      <c r="WDK56" s="50"/>
      <c r="WDL56" s="50"/>
      <c r="WDM56" s="50"/>
      <c r="WDN56" s="50"/>
      <c r="WDO56" s="50"/>
      <c r="WDP56" s="50"/>
      <c r="WDQ56" s="50"/>
      <c r="WDR56" s="50"/>
      <c r="WDS56" s="50"/>
      <c r="WDT56" s="50"/>
      <c r="WDU56" s="50"/>
      <c r="WDV56" s="50"/>
      <c r="WDW56" s="50"/>
      <c r="WDX56" s="50"/>
      <c r="WDY56" s="50"/>
      <c r="WDZ56" s="50"/>
      <c r="WEA56" s="50"/>
      <c r="WEB56" s="50"/>
      <c r="WEC56" s="50"/>
      <c r="WED56" s="50"/>
      <c r="WEE56" s="50"/>
      <c r="WEF56" s="50"/>
      <c r="WEG56" s="50"/>
      <c r="WEH56" s="50"/>
      <c r="WEI56" s="50"/>
      <c r="WEJ56" s="50"/>
      <c r="WEK56" s="50"/>
      <c r="WEL56" s="50"/>
      <c r="WEM56" s="50"/>
      <c r="WEN56" s="50"/>
      <c r="WEO56" s="50"/>
      <c r="WEP56" s="50"/>
      <c r="WEQ56" s="50"/>
      <c r="WER56" s="50"/>
      <c r="WES56" s="50"/>
      <c r="WET56" s="50"/>
      <c r="WEU56" s="50"/>
      <c r="WEV56" s="50"/>
      <c r="WEW56" s="50"/>
      <c r="WEX56" s="50"/>
      <c r="WEY56" s="50"/>
      <c r="WEZ56" s="50"/>
      <c r="WFA56" s="50"/>
      <c r="WFB56" s="50"/>
      <c r="WFC56" s="50"/>
      <c r="WFD56" s="50"/>
      <c r="WFE56" s="50"/>
      <c r="WFF56" s="50"/>
      <c r="WFG56" s="50"/>
      <c r="WFH56" s="50"/>
      <c r="WFI56" s="50"/>
      <c r="WFJ56" s="50"/>
      <c r="WFK56" s="50"/>
      <c r="WFL56" s="50"/>
      <c r="WFM56" s="50"/>
      <c r="WFN56" s="50"/>
      <c r="WFO56" s="50"/>
      <c r="WFP56" s="50"/>
      <c r="WFQ56" s="50"/>
      <c r="WFR56" s="50"/>
      <c r="WFS56" s="50"/>
      <c r="WFT56" s="50"/>
      <c r="WFU56" s="50"/>
      <c r="WFV56" s="50"/>
      <c r="WFW56" s="50"/>
      <c r="WFX56" s="50"/>
      <c r="WFY56" s="50"/>
      <c r="WFZ56" s="50"/>
      <c r="WGA56" s="50"/>
      <c r="WGB56" s="50"/>
      <c r="WGC56" s="50"/>
      <c r="WGD56" s="50"/>
      <c r="WGE56" s="50"/>
      <c r="WGF56" s="50"/>
      <c r="WGG56" s="50"/>
      <c r="WGH56" s="50"/>
      <c r="WGI56" s="50"/>
      <c r="WGJ56" s="50"/>
      <c r="WGK56" s="50"/>
      <c r="WGL56" s="50"/>
      <c r="WGM56" s="50"/>
      <c r="WGN56" s="50"/>
      <c r="WGO56" s="50"/>
      <c r="WGP56" s="50"/>
      <c r="WGQ56" s="50"/>
      <c r="WGR56" s="50"/>
      <c r="WGS56" s="50"/>
      <c r="WGT56" s="50"/>
      <c r="WGU56" s="50"/>
      <c r="WGV56" s="50"/>
      <c r="WGW56" s="50"/>
      <c r="WGX56" s="50"/>
      <c r="WGY56" s="50"/>
      <c r="WGZ56" s="50"/>
      <c r="WHA56" s="50"/>
      <c r="WHB56" s="50"/>
      <c r="WHC56" s="50"/>
      <c r="WHD56" s="50"/>
      <c r="WHE56" s="50"/>
      <c r="WHF56" s="50"/>
      <c r="WHG56" s="50"/>
      <c r="WHH56" s="50"/>
      <c r="WHI56" s="50"/>
      <c r="WHJ56" s="50"/>
      <c r="WHK56" s="50"/>
      <c r="WHL56" s="50"/>
      <c r="WHM56" s="50"/>
      <c r="WHN56" s="50"/>
      <c r="WHO56" s="50"/>
      <c r="WHP56" s="50"/>
      <c r="WHQ56" s="50"/>
      <c r="WHR56" s="50"/>
      <c r="WHS56" s="50"/>
      <c r="WHT56" s="50"/>
      <c r="WHU56" s="50"/>
      <c r="WHV56" s="50"/>
      <c r="WHW56" s="50"/>
      <c r="WHX56" s="50"/>
      <c r="WHY56" s="50"/>
      <c r="WHZ56" s="50"/>
      <c r="WIA56" s="50"/>
      <c r="WIB56" s="50"/>
      <c r="WIC56" s="50"/>
      <c r="WID56" s="50"/>
      <c r="WIE56" s="50"/>
      <c r="WIF56" s="50"/>
      <c r="WIG56" s="50"/>
      <c r="WIH56" s="50"/>
      <c r="WII56" s="50"/>
      <c r="WIJ56" s="50"/>
      <c r="WIK56" s="50"/>
      <c r="WIL56" s="50"/>
      <c r="WIM56" s="50"/>
      <c r="WIN56" s="50"/>
      <c r="WIO56" s="50"/>
      <c r="WIP56" s="50"/>
      <c r="WIQ56" s="50"/>
      <c r="WIR56" s="50"/>
      <c r="WIS56" s="50"/>
      <c r="WIT56" s="50"/>
      <c r="WIU56" s="50"/>
      <c r="WIV56" s="50"/>
      <c r="WIW56" s="50"/>
      <c r="WIX56" s="50"/>
      <c r="WIY56" s="50"/>
      <c r="WIZ56" s="50"/>
      <c r="WJA56" s="50"/>
      <c r="WJB56" s="50"/>
      <c r="WJC56" s="50"/>
      <c r="WJD56" s="50"/>
      <c r="WJE56" s="50"/>
      <c r="WJF56" s="50"/>
      <c r="WJG56" s="50"/>
      <c r="WJH56" s="50"/>
      <c r="WJI56" s="50"/>
      <c r="WJJ56" s="50"/>
      <c r="WJK56" s="50"/>
      <c r="WJL56" s="50"/>
      <c r="WJM56" s="50"/>
      <c r="WJN56" s="50"/>
      <c r="WJO56" s="50"/>
      <c r="WJP56" s="50"/>
      <c r="WJQ56" s="50"/>
      <c r="WJR56" s="50"/>
      <c r="WJS56" s="50"/>
      <c r="WJT56" s="50"/>
      <c r="WJU56" s="50"/>
      <c r="WJV56" s="50"/>
      <c r="WJW56" s="50"/>
      <c r="WJX56" s="50"/>
      <c r="WJY56" s="50"/>
      <c r="WJZ56" s="50"/>
      <c r="WKA56" s="50"/>
      <c r="WKB56" s="50"/>
      <c r="WKC56" s="50"/>
      <c r="WKD56" s="50"/>
      <c r="WKE56" s="50"/>
      <c r="WKF56" s="50"/>
      <c r="WKG56" s="50"/>
      <c r="WKH56" s="50"/>
      <c r="WKI56" s="50"/>
      <c r="WKJ56" s="50"/>
      <c r="WKK56" s="50"/>
      <c r="WKL56" s="50"/>
      <c r="WKM56" s="50"/>
      <c r="WKN56" s="50"/>
      <c r="WKO56" s="50"/>
      <c r="WKP56" s="50"/>
      <c r="WKQ56" s="50"/>
      <c r="WKR56" s="50"/>
      <c r="WKS56" s="50"/>
      <c r="WKT56" s="50"/>
      <c r="WKU56" s="50"/>
      <c r="WKV56" s="50"/>
      <c r="WKW56" s="50"/>
      <c r="WKX56" s="50"/>
      <c r="WKY56" s="50"/>
      <c r="WKZ56" s="50"/>
      <c r="WLA56" s="50"/>
      <c r="WLB56" s="50"/>
      <c r="WLC56" s="50"/>
      <c r="WLD56" s="50"/>
      <c r="WLE56" s="50"/>
      <c r="WLF56" s="50"/>
      <c r="WLG56" s="50"/>
      <c r="WLH56" s="50"/>
      <c r="WLI56" s="50"/>
      <c r="WLJ56" s="50"/>
      <c r="WLK56" s="50"/>
      <c r="WLL56" s="50"/>
      <c r="WLM56" s="50"/>
      <c r="WLN56" s="50"/>
      <c r="WLO56" s="50"/>
      <c r="WLP56" s="50"/>
      <c r="WLQ56" s="50"/>
      <c r="WLR56" s="50"/>
      <c r="WLS56" s="50"/>
      <c r="WLT56" s="50"/>
      <c r="WLU56" s="50"/>
      <c r="WLV56" s="50"/>
      <c r="WLW56" s="50"/>
      <c r="WLX56" s="50"/>
      <c r="WLY56" s="50"/>
      <c r="WLZ56" s="50"/>
      <c r="WMA56" s="50"/>
      <c r="WMB56" s="50"/>
      <c r="WMC56" s="50"/>
      <c r="WMD56" s="50"/>
      <c r="WME56" s="50"/>
      <c r="WMF56" s="50"/>
      <c r="WMG56" s="50"/>
      <c r="WMH56" s="50"/>
      <c r="WMI56" s="50"/>
      <c r="WMJ56" s="50"/>
      <c r="WMK56" s="50"/>
      <c r="WML56" s="50"/>
      <c r="WMM56" s="50"/>
      <c r="WMN56" s="50"/>
      <c r="WMO56" s="50"/>
      <c r="WMP56" s="50"/>
      <c r="WMQ56" s="50"/>
      <c r="WMR56" s="50"/>
      <c r="WMS56" s="50"/>
      <c r="WMT56" s="50"/>
      <c r="WMU56" s="50"/>
      <c r="WMV56" s="50"/>
      <c r="WMW56" s="50"/>
      <c r="WMX56" s="50"/>
      <c r="WMY56" s="50"/>
      <c r="WMZ56" s="50"/>
      <c r="WNA56" s="50"/>
      <c r="WNB56" s="50"/>
      <c r="WNC56" s="50"/>
      <c r="WND56" s="50"/>
      <c r="WNE56" s="50"/>
      <c r="WNF56" s="50"/>
      <c r="WNG56" s="50"/>
      <c r="WNH56" s="50"/>
      <c r="WNI56" s="50"/>
      <c r="WNJ56" s="50"/>
      <c r="WNK56" s="50"/>
      <c r="WNL56" s="50"/>
      <c r="WNM56" s="50"/>
      <c r="WNN56" s="50"/>
      <c r="WNO56" s="50"/>
      <c r="WNP56" s="50"/>
      <c r="WNQ56" s="50"/>
      <c r="WNR56" s="50"/>
      <c r="WNS56" s="50"/>
      <c r="WNT56" s="50"/>
      <c r="WNU56" s="50"/>
      <c r="WNV56" s="50"/>
      <c r="WNW56" s="50"/>
      <c r="WNX56" s="50"/>
      <c r="WNY56" s="50"/>
      <c r="WNZ56" s="50"/>
      <c r="WOA56" s="50"/>
      <c r="WOB56" s="50"/>
      <c r="WOC56" s="50"/>
      <c r="WOD56" s="50"/>
      <c r="WOE56" s="50"/>
      <c r="WOF56" s="50"/>
      <c r="WOG56" s="50"/>
      <c r="WOH56" s="50"/>
      <c r="WOI56" s="50"/>
      <c r="WOJ56" s="50"/>
      <c r="WOK56" s="50"/>
      <c r="WOL56" s="50"/>
      <c r="WOM56" s="50"/>
      <c r="WON56" s="50"/>
      <c r="WOO56" s="50"/>
      <c r="WOP56" s="50"/>
      <c r="WOQ56" s="50"/>
      <c r="WOR56" s="50"/>
      <c r="WOS56" s="50"/>
      <c r="WOT56" s="50"/>
      <c r="WOU56" s="50"/>
      <c r="WOV56" s="50"/>
      <c r="WOW56" s="50"/>
      <c r="WOX56" s="50"/>
      <c r="WOY56" s="50"/>
      <c r="WOZ56" s="50"/>
      <c r="WPA56" s="50"/>
      <c r="WPB56" s="50"/>
      <c r="WPC56" s="50"/>
      <c r="WPD56" s="50"/>
      <c r="WPE56" s="50"/>
      <c r="WPF56" s="50"/>
      <c r="WPG56" s="50"/>
      <c r="WPH56" s="50"/>
      <c r="WPI56" s="50"/>
      <c r="WPJ56" s="50"/>
      <c r="WPK56" s="50"/>
      <c r="WPL56" s="50"/>
      <c r="WPM56" s="50"/>
      <c r="WPN56" s="50"/>
      <c r="WPO56" s="50"/>
      <c r="WPP56" s="50"/>
      <c r="WPQ56" s="50"/>
      <c r="WPR56" s="50"/>
      <c r="WPS56" s="50"/>
      <c r="WPT56" s="50"/>
      <c r="WPU56" s="50"/>
      <c r="WPV56" s="50"/>
      <c r="WPW56" s="50"/>
      <c r="WPX56" s="50"/>
      <c r="WPY56" s="50"/>
      <c r="WPZ56" s="50"/>
      <c r="WQA56" s="50"/>
      <c r="WQB56" s="50"/>
      <c r="WQC56" s="50"/>
      <c r="WQD56" s="50"/>
      <c r="WQE56" s="50"/>
      <c r="WQF56" s="50"/>
      <c r="WQG56" s="50"/>
      <c r="WQH56" s="50"/>
      <c r="WQI56" s="50"/>
      <c r="WQJ56" s="50"/>
      <c r="WQK56" s="50"/>
      <c r="WQL56" s="50"/>
      <c r="WQM56" s="50"/>
      <c r="WQN56" s="50"/>
      <c r="WQO56" s="50"/>
      <c r="WQP56" s="50"/>
      <c r="WQQ56" s="50"/>
      <c r="WQR56" s="50"/>
      <c r="WQS56" s="50"/>
      <c r="WQT56" s="50"/>
      <c r="WQU56" s="50"/>
      <c r="WQV56" s="50"/>
      <c r="WQW56" s="50"/>
      <c r="WQX56" s="50"/>
      <c r="WQY56" s="50"/>
      <c r="WQZ56" s="50"/>
      <c r="WRA56" s="50"/>
      <c r="WRB56" s="50"/>
      <c r="WRC56" s="50"/>
      <c r="WRD56" s="50"/>
      <c r="WRE56" s="50"/>
      <c r="WRF56" s="50"/>
      <c r="WRG56" s="50"/>
      <c r="WRH56" s="50"/>
      <c r="WRI56" s="50"/>
      <c r="WRJ56" s="50"/>
      <c r="WRK56" s="50"/>
      <c r="WRL56" s="50"/>
      <c r="WRM56" s="50"/>
      <c r="WRN56" s="50"/>
      <c r="WRO56" s="50"/>
      <c r="WRP56" s="50"/>
      <c r="WRQ56" s="50"/>
      <c r="WRR56" s="50"/>
      <c r="WRS56" s="50"/>
      <c r="WRT56" s="50"/>
      <c r="WRU56" s="50"/>
      <c r="WRV56" s="50"/>
      <c r="WRW56" s="50"/>
      <c r="WRX56" s="50"/>
      <c r="WRY56" s="50"/>
      <c r="WRZ56" s="50"/>
      <c r="WSA56" s="50"/>
      <c r="WSB56" s="50"/>
      <c r="WSC56" s="50"/>
      <c r="WSD56" s="50"/>
      <c r="WSE56" s="50"/>
      <c r="WSF56" s="50"/>
      <c r="WSG56" s="50"/>
      <c r="WSH56" s="50"/>
      <c r="WSI56" s="50"/>
      <c r="WSJ56" s="50"/>
      <c r="WSK56" s="50"/>
      <c r="WSL56" s="50"/>
      <c r="WSM56" s="50"/>
      <c r="WSN56" s="50"/>
      <c r="WSO56" s="50"/>
      <c r="WSP56" s="50"/>
      <c r="WSQ56" s="50"/>
      <c r="WSR56" s="50"/>
      <c r="WSS56" s="50"/>
      <c r="WST56" s="50"/>
      <c r="WSU56" s="50"/>
      <c r="WSV56" s="50"/>
      <c r="WSW56" s="50"/>
      <c r="WSX56" s="50"/>
      <c r="WSY56" s="50"/>
      <c r="WSZ56" s="50"/>
      <c r="WTA56" s="50"/>
      <c r="WTB56" s="50"/>
      <c r="WTC56" s="50"/>
      <c r="WTD56" s="50"/>
      <c r="WTE56" s="50"/>
      <c r="WTF56" s="50"/>
      <c r="WTG56" s="50"/>
      <c r="WTH56" s="50"/>
      <c r="WTI56" s="50"/>
      <c r="WTJ56" s="50"/>
      <c r="WTK56" s="50"/>
      <c r="WTL56" s="50"/>
      <c r="WTM56" s="50"/>
      <c r="WTN56" s="50"/>
      <c r="WTO56" s="50"/>
      <c r="WTP56" s="50"/>
      <c r="WTQ56" s="50"/>
      <c r="WTR56" s="50"/>
      <c r="WTS56" s="50"/>
      <c r="WTT56" s="50"/>
      <c r="WTU56" s="50"/>
      <c r="WTV56" s="50"/>
      <c r="WTW56" s="50"/>
      <c r="WTX56" s="50"/>
      <c r="WTY56" s="50"/>
      <c r="WTZ56" s="50"/>
      <c r="WUA56" s="50"/>
      <c r="WUB56" s="50"/>
      <c r="WUC56" s="50"/>
      <c r="WUD56" s="50"/>
      <c r="WUE56" s="50"/>
      <c r="WUF56" s="50"/>
      <c r="WUG56" s="50"/>
      <c r="WUH56" s="50"/>
      <c r="WUI56" s="50"/>
      <c r="WUJ56" s="50"/>
      <c r="WUK56" s="50"/>
      <c r="WUL56" s="50"/>
      <c r="WUM56" s="50"/>
      <c r="WUN56" s="50"/>
      <c r="WUO56" s="50"/>
      <c r="WUP56" s="50"/>
      <c r="WUQ56" s="50"/>
      <c r="WUR56" s="50"/>
      <c r="WUS56" s="50"/>
      <c r="WUT56" s="50"/>
      <c r="WUU56" s="50"/>
      <c r="WUV56" s="50"/>
      <c r="WUW56" s="50"/>
      <c r="WUX56" s="50"/>
      <c r="WUY56" s="50"/>
      <c r="WUZ56" s="50"/>
      <c r="WVA56" s="50"/>
      <c r="WVB56" s="50"/>
      <c r="WVC56" s="50"/>
      <c r="WVD56" s="50"/>
      <c r="WVE56" s="50"/>
      <c r="WVF56" s="50"/>
      <c r="WVG56" s="50"/>
      <c r="WVH56" s="50"/>
      <c r="WVI56" s="50"/>
      <c r="WVJ56" s="50"/>
      <c r="WVK56" s="50"/>
      <c r="WVL56" s="50"/>
      <c r="WVM56" s="50"/>
      <c r="WVN56" s="50"/>
      <c r="WVO56" s="50"/>
      <c r="WVP56" s="50"/>
      <c r="WVQ56" s="50"/>
      <c r="WVR56" s="50"/>
      <c r="WVS56" s="50"/>
      <c r="WVT56" s="50"/>
      <c r="WVU56" s="50"/>
      <c r="WVV56" s="50"/>
      <c r="WVW56" s="50"/>
      <c r="WVX56" s="50"/>
      <c r="WVY56" s="50"/>
      <c r="WVZ56" s="50"/>
      <c r="WWA56" s="50"/>
      <c r="WWB56" s="50"/>
      <c r="WWC56" s="50"/>
      <c r="WWD56" s="50"/>
      <c r="WWE56" s="50"/>
      <c r="WWF56" s="50"/>
      <c r="WWG56" s="50"/>
      <c r="WWH56" s="50"/>
      <c r="WWI56" s="50"/>
      <c r="WWJ56" s="50"/>
      <c r="WWK56" s="50"/>
      <c r="WWL56" s="50"/>
      <c r="WWM56" s="50"/>
      <c r="WWN56" s="50"/>
      <c r="WWO56" s="50"/>
      <c r="WWP56" s="50"/>
      <c r="WWQ56" s="50"/>
      <c r="WWR56" s="50"/>
      <c r="WWS56" s="50"/>
      <c r="WWT56" s="50"/>
      <c r="WWU56" s="50"/>
      <c r="WWV56" s="50"/>
      <c r="WWW56" s="50"/>
      <c r="WWX56" s="50"/>
      <c r="WWY56" s="50"/>
      <c r="WWZ56" s="50"/>
      <c r="WXA56" s="50"/>
      <c r="WXB56" s="50"/>
      <c r="WXC56" s="50"/>
      <c r="WXD56" s="50"/>
      <c r="WXE56" s="50"/>
      <c r="WXF56" s="50"/>
      <c r="WXG56" s="50"/>
      <c r="WXH56" s="50"/>
      <c r="WXI56" s="50"/>
      <c r="WXJ56" s="50"/>
      <c r="WXK56" s="50"/>
      <c r="WXL56" s="50"/>
      <c r="WXM56" s="50"/>
      <c r="WXN56" s="50"/>
      <c r="WXO56" s="50"/>
      <c r="WXP56" s="50"/>
      <c r="WXQ56" s="50"/>
      <c r="WXR56" s="50"/>
      <c r="WXS56" s="50"/>
      <c r="WXT56" s="50"/>
      <c r="WXU56" s="50"/>
      <c r="WXV56" s="50"/>
      <c r="WXW56" s="50"/>
      <c r="WXX56" s="50"/>
      <c r="WXY56" s="50"/>
      <c r="WXZ56" s="50"/>
      <c r="WYA56" s="50"/>
      <c r="WYB56" s="50"/>
      <c r="WYC56" s="50"/>
      <c r="WYD56" s="50"/>
      <c r="WYE56" s="50"/>
      <c r="WYF56" s="50"/>
      <c r="WYG56" s="50"/>
      <c r="WYH56" s="50"/>
      <c r="WYI56" s="50"/>
      <c r="WYJ56" s="50"/>
      <c r="WYK56" s="50"/>
      <c r="WYL56" s="50"/>
      <c r="WYM56" s="50"/>
      <c r="WYN56" s="50"/>
      <c r="WYO56" s="50"/>
      <c r="WYP56" s="50"/>
      <c r="WYQ56" s="50"/>
      <c r="WYR56" s="50"/>
      <c r="WYS56" s="50"/>
      <c r="WYT56" s="50"/>
      <c r="WYU56" s="50"/>
      <c r="WYV56" s="50"/>
      <c r="WYW56" s="50"/>
      <c r="WYX56" s="50"/>
      <c r="WYY56" s="50"/>
      <c r="WYZ56" s="50"/>
      <c r="WZA56" s="50"/>
      <c r="WZB56" s="50"/>
      <c r="WZC56" s="50"/>
      <c r="WZD56" s="50"/>
      <c r="WZE56" s="50"/>
      <c r="WZF56" s="50"/>
      <c r="WZG56" s="50"/>
      <c r="WZH56" s="50"/>
      <c r="WZI56" s="50"/>
      <c r="WZJ56" s="50"/>
      <c r="WZK56" s="50"/>
      <c r="WZL56" s="50"/>
      <c r="WZM56" s="50"/>
      <c r="WZN56" s="50"/>
      <c r="WZO56" s="50"/>
      <c r="WZP56" s="50"/>
      <c r="WZQ56" s="50"/>
      <c r="WZR56" s="50"/>
      <c r="WZS56" s="50"/>
      <c r="WZT56" s="50"/>
      <c r="WZU56" s="50"/>
      <c r="WZV56" s="50"/>
      <c r="WZW56" s="50"/>
      <c r="WZX56" s="50"/>
      <c r="WZY56" s="50"/>
      <c r="WZZ56" s="50"/>
      <c r="XAA56" s="50"/>
      <c r="XAB56" s="50"/>
      <c r="XAC56" s="50"/>
      <c r="XAD56" s="50"/>
      <c r="XAE56" s="50"/>
      <c r="XAF56" s="50"/>
      <c r="XAG56" s="50"/>
      <c r="XAH56" s="50"/>
      <c r="XAI56" s="50"/>
      <c r="XAJ56" s="50"/>
      <c r="XAK56" s="50"/>
      <c r="XAL56" s="50"/>
      <c r="XAM56" s="50"/>
      <c r="XAN56" s="50"/>
      <c r="XAO56" s="50"/>
      <c r="XAP56" s="50"/>
      <c r="XAQ56" s="50"/>
      <c r="XAR56" s="50"/>
      <c r="XAS56" s="50"/>
      <c r="XAT56" s="50"/>
      <c r="XAU56" s="50"/>
      <c r="XAV56" s="50"/>
      <c r="XAW56" s="50"/>
      <c r="XAX56" s="50"/>
      <c r="XAY56" s="50"/>
      <c r="XAZ56" s="50"/>
      <c r="XBA56" s="50"/>
      <c r="XBB56" s="50"/>
      <c r="XBC56" s="50"/>
      <c r="XBD56" s="50"/>
      <c r="XBE56" s="50"/>
      <c r="XBF56" s="50"/>
      <c r="XBG56" s="50"/>
      <c r="XBH56" s="50"/>
      <c r="XBI56" s="50"/>
      <c r="XBJ56" s="50"/>
      <c r="XBK56" s="50"/>
      <c r="XBL56" s="50"/>
      <c r="XBM56" s="50"/>
      <c r="XBN56" s="50"/>
      <c r="XBO56" s="50"/>
      <c r="XBP56" s="50"/>
      <c r="XBQ56" s="50"/>
      <c r="XBR56" s="50"/>
      <c r="XBS56" s="50"/>
      <c r="XBT56" s="50"/>
      <c r="XBU56" s="50"/>
      <c r="XBV56" s="50"/>
      <c r="XBW56" s="50"/>
      <c r="XBX56" s="50"/>
      <c r="XBY56" s="50"/>
      <c r="XBZ56" s="50"/>
      <c r="XCA56" s="50"/>
      <c r="XCB56" s="50"/>
      <c r="XCC56" s="50"/>
      <c r="XCD56" s="50"/>
      <c r="XCE56" s="50"/>
      <c r="XCF56" s="50"/>
      <c r="XCG56" s="50"/>
      <c r="XCH56" s="50"/>
      <c r="XCI56" s="50"/>
      <c r="XCJ56" s="50"/>
      <c r="XCK56" s="50"/>
      <c r="XCL56" s="50"/>
      <c r="XCM56" s="50"/>
      <c r="XCN56" s="50"/>
      <c r="XCO56" s="50"/>
      <c r="XCP56" s="50"/>
      <c r="XCQ56" s="50"/>
      <c r="XCR56" s="50"/>
      <c r="XCS56" s="50"/>
      <c r="XCT56" s="50"/>
      <c r="XCU56" s="50"/>
      <c r="XCV56" s="50"/>
      <c r="XCW56" s="50"/>
      <c r="XCX56" s="50"/>
      <c r="XCY56" s="50"/>
      <c r="XCZ56" s="50"/>
      <c r="XDA56" s="50"/>
      <c r="XDB56" s="50"/>
      <c r="XDC56" s="50"/>
      <c r="XDD56" s="50"/>
      <c r="XDE56" s="50"/>
      <c r="XDF56" s="50"/>
      <c r="XDG56" s="50"/>
      <c r="XDH56" s="50"/>
      <c r="XDI56" s="50"/>
      <c r="XDJ56" s="50"/>
      <c r="XDK56" s="50"/>
      <c r="XDL56" s="50"/>
      <c r="XDM56" s="50"/>
      <c r="XDN56" s="50"/>
      <c r="XDO56" s="50"/>
      <c r="XDP56" s="50"/>
      <c r="XDQ56" s="50"/>
      <c r="XDR56" s="50"/>
      <c r="XDS56" s="50"/>
      <c r="XDT56" s="50"/>
      <c r="XDU56" s="50"/>
      <c r="XDV56" s="50"/>
      <c r="XDW56" s="50"/>
      <c r="XDX56" s="50"/>
      <c r="XDY56" s="50"/>
      <c r="XDZ56" s="50"/>
      <c r="XEA56" s="50"/>
      <c r="XEB56" s="50"/>
      <c r="XEC56" s="50"/>
      <c r="XED56" s="50"/>
      <c r="XEE56" s="50"/>
      <c r="XEF56" s="50"/>
      <c r="XEG56" s="50"/>
      <c r="XEH56" s="50"/>
      <c r="XEI56" s="50"/>
      <c r="XEJ56" s="50"/>
      <c r="XEK56" s="50"/>
      <c r="XEL56" s="50"/>
      <c r="XEM56" s="50"/>
      <c r="XEN56" s="50"/>
      <c r="XEO56" s="50"/>
      <c r="XEP56" s="50"/>
      <c r="XEQ56" s="50"/>
      <c r="XER56" s="50"/>
      <c r="XES56" s="50"/>
      <c r="XET56" s="50"/>
      <c r="XEU56" s="50"/>
      <c r="XEV56" s="50"/>
      <c r="XEW56" s="50"/>
      <c r="XEX56" s="50"/>
    </row>
    <row r="57" spans="1:16378" s="56" customFormat="1" ht="12" customHeight="1">
      <c r="A57" s="47" t="s">
        <v>83</v>
      </c>
      <c r="B57" s="47" t="str">
        <f>VLOOKUP(A57,'[39]Sales Summary Regulated'!$B:$C,2,FALSE)</f>
        <v>1.5YD CONTAINER PICKUP</v>
      </c>
      <c r="C57" s="48">
        <v>43.35</v>
      </c>
      <c r="D57" s="79"/>
      <c r="E57" s="45">
        <f>IFERROR(VLOOKUP($A57,'[39]Sales Summary Regulated'!$B:$O,3,0),0)</f>
        <v>0</v>
      </c>
      <c r="F57" s="45">
        <f>IFERROR(VLOOKUP($A57,'[39]Sales Summary Regulated'!$B:$O,4,0),0)</f>
        <v>0</v>
      </c>
      <c r="G57" s="45">
        <f>IFERROR(VLOOKUP($A57,'[39]Sales Summary Regulated'!$B:$O,5,0),0)</f>
        <v>0</v>
      </c>
      <c r="H57" s="45">
        <f>IFERROR(VLOOKUP($A57,'[39]Sales Summary Regulated'!$B:$O,6,0),0)</f>
        <v>0</v>
      </c>
      <c r="I57" s="45">
        <f>IFERROR(VLOOKUP($A57,'[39]Sales Summary Regulated'!$B:$O,7,0),0)</f>
        <v>0</v>
      </c>
      <c r="J57" s="45">
        <f>IFERROR(VLOOKUP($A57,'[39]Sales Summary Regulated'!$B:$O,8,0),0)</f>
        <v>0</v>
      </c>
      <c r="K57" s="45">
        <f>IFERROR(VLOOKUP($A57,'[39]Sales Summary Regulated'!$B:$O,9,0),0)</f>
        <v>0</v>
      </c>
      <c r="L57" s="45">
        <f>IFERROR(VLOOKUP($A57,'[39]Sales Summary Regulated'!$B:$O,10,0),0)</f>
        <v>0</v>
      </c>
      <c r="M57" s="45">
        <f>IFERROR(VLOOKUP($A57,'[39]Sales Summary Regulated'!$B:$O,11,0),0)</f>
        <v>0</v>
      </c>
      <c r="N57" s="45">
        <f>IFERROR(VLOOKUP($A57,'[39]Sales Summary Regulated'!$B:$O,12,0),0)</f>
        <v>0</v>
      </c>
      <c r="O57" s="45">
        <f>IFERROR(VLOOKUP($A57,'[39]Sales Summary Regulated'!$B:$O,13,0),0)</f>
        <v>29.09</v>
      </c>
      <c r="P57" s="45">
        <f>IFERROR(VLOOKUP($A57,'[39]Sales Summary Regulated'!$B:$O,14,0),0)</f>
        <v>0</v>
      </c>
      <c r="Q57" s="70">
        <f t="shared" si="21"/>
        <v>29.09</v>
      </c>
      <c r="R57" s="70"/>
      <c r="S57" s="71">
        <f t="shared" si="15"/>
        <v>0</v>
      </c>
      <c r="T57" s="71">
        <f t="shared" si="15"/>
        <v>0</v>
      </c>
      <c r="U57" s="71">
        <f t="shared" si="15"/>
        <v>0</v>
      </c>
      <c r="V57" s="71">
        <f t="shared" si="15"/>
        <v>0</v>
      </c>
      <c r="W57" s="71">
        <f t="shared" si="15"/>
        <v>0</v>
      </c>
      <c r="X57" s="71">
        <f t="shared" si="15"/>
        <v>0</v>
      </c>
      <c r="Y57" s="71">
        <f t="shared" si="15"/>
        <v>0</v>
      </c>
      <c r="Z57" s="71">
        <f t="shared" si="15"/>
        <v>0</v>
      </c>
      <c r="AA57" s="71">
        <f t="shared" si="15"/>
        <v>0</v>
      </c>
      <c r="AB57" s="71">
        <f t="shared" si="15"/>
        <v>0</v>
      </c>
      <c r="AC57" s="71">
        <f t="shared" si="15"/>
        <v>0.67104959630911187</v>
      </c>
      <c r="AD57" s="71">
        <f t="shared" si="15"/>
        <v>0</v>
      </c>
      <c r="AE57" s="70">
        <f t="shared" si="22"/>
        <v>5.5920799692425992E-2</v>
      </c>
      <c r="AF57" s="50"/>
      <c r="AG57" s="366">
        <f t="shared" si="23"/>
        <v>5.5920799692425992E-2</v>
      </c>
      <c r="AH57" s="42">
        <f t="shared" si="20"/>
        <v>1.5445299740232312</v>
      </c>
      <c r="AI57" s="43">
        <f t="shared" si="16"/>
        <v>44.894529974023236</v>
      </c>
      <c r="AJ57" s="43">
        <f t="shared" si="17"/>
        <v>30.126456215555613</v>
      </c>
      <c r="AK57" s="43">
        <f t="shared" si="18"/>
        <v>1.0364562155556136</v>
      </c>
      <c r="AL57" s="50"/>
      <c r="AM57" s="72"/>
      <c r="AN57" s="50"/>
      <c r="AO57" s="50">
        <v>1.5</v>
      </c>
      <c r="AP57" s="50">
        <v>1</v>
      </c>
      <c r="AQ57" s="45">
        <f t="shared" si="19"/>
        <v>5.5920799692425992E-2</v>
      </c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  <c r="GD57" s="50"/>
      <c r="GE57" s="50"/>
      <c r="GF57" s="50"/>
      <c r="GG57" s="50"/>
      <c r="GH57" s="50"/>
      <c r="GI57" s="50"/>
      <c r="GJ57" s="50"/>
      <c r="GK57" s="50"/>
      <c r="GL57" s="50"/>
      <c r="GM57" s="50"/>
      <c r="GN57" s="50"/>
      <c r="GO57" s="50"/>
      <c r="GP57" s="50"/>
      <c r="GQ57" s="50"/>
      <c r="GR57" s="50"/>
      <c r="GS57" s="50"/>
      <c r="GT57" s="50"/>
      <c r="GU57" s="50"/>
      <c r="GV57" s="50"/>
      <c r="GW57" s="50"/>
      <c r="GX57" s="50"/>
      <c r="GY57" s="50"/>
      <c r="GZ57" s="50"/>
      <c r="HA57" s="50"/>
      <c r="HB57" s="50"/>
      <c r="HC57" s="50"/>
      <c r="HD57" s="50"/>
      <c r="HE57" s="50"/>
      <c r="HF57" s="50"/>
      <c r="HG57" s="50"/>
      <c r="HH57" s="50"/>
      <c r="HI57" s="50"/>
      <c r="HJ57" s="50"/>
      <c r="HK57" s="50"/>
      <c r="HL57" s="50"/>
      <c r="HM57" s="50"/>
      <c r="HN57" s="50"/>
      <c r="HO57" s="50"/>
      <c r="HP57" s="50"/>
      <c r="HQ57" s="50"/>
      <c r="HR57" s="50"/>
      <c r="HS57" s="50"/>
      <c r="HT57" s="50"/>
      <c r="HU57" s="50"/>
      <c r="HV57" s="50"/>
      <c r="HW57" s="50"/>
      <c r="HX57" s="50"/>
      <c r="HY57" s="50"/>
      <c r="HZ57" s="50"/>
      <c r="IA57" s="50"/>
      <c r="IB57" s="50"/>
      <c r="IC57" s="50"/>
      <c r="ID57" s="50"/>
      <c r="IE57" s="50"/>
      <c r="IF57" s="50"/>
      <c r="IG57" s="50"/>
      <c r="IH57" s="50"/>
      <c r="II57" s="50"/>
      <c r="IJ57" s="50"/>
      <c r="IK57" s="50"/>
      <c r="IL57" s="50"/>
      <c r="IM57" s="50"/>
      <c r="IN57" s="50"/>
      <c r="IO57" s="50"/>
      <c r="IP57" s="50"/>
      <c r="IQ57" s="50"/>
      <c r="IR57" s="50"/>
      <c r="IS57" s="50"/>
      <c r="IT57" s="50"/>
      <c r="IU57" s="50"/>
      <c r="IV57" s="50"/>
      <c r="IW57" s="50"/>
      <c r="IX57" s="50"/>
      <c r="IY57" s="50"/>
      <c r="IZ57" s="50"/>
      <c r="JA57" s="50"/>
      <c r="JB57" s="50"/>
      <c r="JC57" s="50"/>
      <c r="JD57" s="50"/>
      <c r="JE57" s="50"/>
      <c r="JF57" s="50"/>
      <c r="JG57" s="50"/>
      <c r="JH57" s="50"/>
      <c r="JI57" s="50"/>
      <c r="JJ57" s="50"/>
      <c r="JK57" s="50"/>
      <c r="JL57" s="50"/>
      <c r="JM57" s="50"/>
      <c r="JN57" s="50"/>
      <c r="JO57" s="50"/>
      <c r="JP57" s="50"/>
      <c r="JQ57" s="50"/>
      <c r="JR57" s="50"/>
      <c r="JS57" s="50"/>
      <c r="JT57" s="50"/>
      <c r="JU57" s="50"/>
      <c r="JV57" s="50"/>
      <c r="JW57" s="50"/>
      <c r="JX57" s="50"/>
      <c r="JY57" s="50"/>
      <c r="JZ57" s="50"/>
      <c r="KA57" s="50"/>
      <c r="KB57" s="50"/>
      <c r="KC57" s="50"/>
      <c r="KD57" s="50"/>
      <c r="KE57" s="50"/>
      <c r="KF57" s="50"/>
      <c r="KG57" s="50"/>
      <c r="KH57" s="50"/>
      <c r="KI57" s="50"/>
      <c r="KJ57" s="50"/>
      <c r="KK57" s="50"/>
      <c r="KL57" s="50"/>
      <c r="KM57" s="50"/>
      <c r="KN57" s="50"/>
      <c r="KO57" s="50"/>
      <c r="KP57" s="50"/>
      <c r="KQ57" s="50"/>
      <c r="KR57" s="50"/>
      <c r="KS57" s="50"/>
      <c r="KT57" s="50"/>
      <c r="KU57" s="50"/>
      <c r="KV57" s="50"/>
      <c r="KW57" s="50"/>
      <c r="KX57" s="50"/>
      <c r="KY57" s="50"/>
      <c r="KZ57" s="50"/>
      <c r="LA57" s="50"/>
      <c r="LB57" s="50"/>
      <c r="LC57" s="50"/>
      <c r="LD57" s="50"/>
      <c r="LE57" s="50"/>
      <c r="LF57" s="50"/>
      <c r="LG57" s="50"/>
      <c r="LH57" s="50"/>
      <c r="LI57" s="50"/>
      <c r="LJ57" s="50"/>
      <c r="LK57" s="50"/>
      <c r="LL57" s="50"/>
      <c r="LM57" s="50"/>
      <c r="LN57" s="50"/>
      <c r="LO57" s="50"/>
      <c r="LP57" s="50"/>
      <c r="LQ57" s="50"/>
      <c r="LR57" s="50"/>
      <c r="LS57" s="50"/>
      <c r="LT57" s="50"/>
      <c r="LU57" s="50"/>
      <c r="LV57" s="50"/>
      <c r="LW57" s="50"/>
      <c r="LX57" s="50"/>
      <c r="LY57" s="50"/>
      <c r="LZ57" s="50"/>
      <c r="MA57" s="50"/>
      <c r="MB57" s="50"/>
      <c r="MC57" s="50"/>
      <c r="MD57" s="50"/>
      <c r="ME57" s="50"/>
      <c r="MF57" s="50"/>
      <c r="MG57" s="50"/>
      <c r="MH57" s="50"/>
      <c r="MI57" s="50"/>
      <c r="MJ57" s="50"/>
      <c r="MK57" s="50"/>
      <c r="ML57" s="50"/>
      <c r="MM57" s="50"/>
      <c r="MN57" s="50"/>
      <c r="MO57" s="50"/>
      <c r="MP57" s="50"/>
      <c r="MQ57" s="50"/>
      <c r="MR57" s="50"/>
      <c r="MS57" s="50"/>
      <c r="MT57" s="50"/>
      <c r="MU57" s="50"/>
      <c r="MV57" s="50"/>
      <c r="MW57" s="50"/>
      <c r="MX57" s="50"/>
      <c r="MY57" s="50"/>
      <c r="MZ57" s="50"/>
      <c r="NA57" s="50"/>
      <c r="NB57" s="50"/>
      <c r="NC57" s="50"/>
      <c r="ND57" s="50"/>
      <c r="NE57" s="50"/>
      <c r="NF57" s="50"/>
      <c r="NG57" s="50"/>
      <c r="NH57" s="50"/>
      <c r="NI57" s="50"/>
      <c r="NJ57" s="50"/>
      <c r="NK57" s="50"/>
      <c r="NL57" s="50"/>
      <c r="NM57" s="50"/>
      <c r="NN57" s="50"/>
      <c r="NO57" s="50"/>
      <c r="NP57" s="50"/>
      <c r="NQ57" s="50"/>
      <c r="NR57" s="50"/>
      <c r="NS57" s="50"/>
      <c r="NT57" s="50"/>
      <c r="NU57" s="50"/>
      <c r="NV57" s="50"/>
      <c r="NW57" s="50"/>
      <c r="NX57" s="50"/>
      <c r="NY57" s="50"/>
      <c r="NZ57" s="50"/>
      <c r="OA57" s="50"/>
      <c r="OB57" s="50"/>
      <c r="OC57" s="50"/>
      <c r="OD57" s="50"/>
      <c r="OE57" s="50"/>
      <c r="OF57" s="50"/>
      <c r="OG57" s="50"/>
      <c r="OH57" s="50"/>
      <c r="OI57" s="50"/>
      <c r="OJ57" s="50"/>
      <c r="OK57" s="50"/>
      <c r="OL57" s="50"/>
      <c r="OM57" s="50"/>
      <c r="ON57" s="50"/>
      <c r="OO57" s="50"/>
      <c r="OP57" s="50"/>
      <c r="OQ57" s="50"/>
      <c r="OR57" s="50"/>
      <c r="OS57" s="50"/>
      <c r="OT57" s="50"/>
      <c r="OU57" s="50"/>
      <c r="OV57" s="50"/>
      <c r="OW57" s="50"/>
      <c r="OX57" s="50"/>
      <c r="OY57" s="50"/>
      <c r="OZ57" s="50"/>
      <c r="PA57" s="50"/>
      <c r="PB57" s="50"/>
      <c r="PC57" s="50"/>
      <c r="PD57" s="50"/>
      <c r="PE57" s="50"/>
      <c r="PF57" s="50"/>
      <c r="PG57" s="50"/>
      <c r="PH57" s="50"/>
      <c r="PI57" s="50"/>
      <c r="PJ57" s="50"/>
      <c r="PK57" s="50"/>
      <c r="PL57" s="50"/>
      <c r="PM57" s="50"/>
      <c r="PN57" s="50"/>
      <c r="PO57" s="50"/>
      <c r="PP57" s="50"/>
      <c r="PQ57" s="50"/>
      <c r="PR57" s="50"/>
      <c r="PS57" s="50"/>
      <c r="PT57" s="50"/>
      <c r="PU57" s="50"/>
      <c r="PV57" s="50"/>
      <c r="PW57" s="50"/>
      <c r="PX57" s="50"/>
      <c r="PY57" s="50"/>
      <c r="PZ57" s="50"/>
      <c r="QA57" s="50"/>
      <c r="QB57" s="50"/>
      <c r="QC57" s="50"/>
      <c r="QD57" s="50"/>
      <c r="QE57" s="50"/>
      <c r="QF57" s="50"/>
      <c r="QG57" s="50"/>
      <c r="QH57" s="50"/>
      <c r="QI57" s="50"/>
      <c r="QJ57" s="50"/>
      <c r="QK57" s="50"/>
      <c r="QL57" s="50"/>
      <c r="QM57" s="50"/>
      <c r="QN57" s="50"/>
      <c r="QO57" s="50"/>
      <c r="QP57" s="50"/>
      <c r="QQ57" s="50"/>
      <c r="QR57" s="50"/>
      <c r="QS57" s="50"/>
      <c r="QT57" s="50"/>
      <c r="QU57" s="50"/>
      <c r="QV57" s="50"/>
      <c r="QW57" s="50"/>
      <c r="QX57" s="50"/>
      <c r="QY57" s="50"/>
      <c r="QZ57" s="50"/>
      <c r="RA57" s="50"/>
      <c r="RB57" s="50"/>
      <c r="RC57" s="50"/>
      <c r="RD57" s="50"/>
      <c r="RE57" s="50"/>
      <c r="RF57" s="50"/>
      <c r="RG57" s="50"/>
      <c r="RH57" s="50"/>
      <c r="RI57" s="50"/>
      <c r="RJ57" s="50"/>
      <c r="RK57" s="50"/>
      <c r="RL57" s="50"/>
      <c r="RM57" s="50"/>
      <c r="RN57" s="50"/>
      <c r="RO57" s="50"/>
      <c r="RP57" s="50"/>
      <c r="RQ57" s="50"/>
      <c r="RR57" s="50"/>
      <c r="RS57" s="50"/>
      <c r="RT57" s="50"/>
      <c r="RU57" s="50"/>
      <c r="RV57" s="50"/>
      <c r="RW57" s="50"/>
      <c r="RX57" s="50"/>
      <c r="RY57" s="50"/>
      <c r="RZ57" s="50"/>
      <c r="SA57" s="50"/>
      <c r="SB57" s="50"/>
      <c r="SC57" s="50"/>
      <c r="SD57" s="50"/>
      <c r="SE57" s="50"/>
      <c r="SF57" s="50"/>
      <c r="SG57" s="50"/>
      <c r="SH57" s="50"/>
      <c r="SI57" s="50"/>
      <c r="SJ57" s="50"/>
      <c r="SK57" s="50"/>
      <c r="SL57" s="50"/>
      <c r="SM57" s="50"/>
      <c r="SN57" s="50"/>
      <c r="SO57" s="50"/>
      <c r="SP57" s="50"/>
      <c r="SQ57" s="50"/>
      <c r="SR57" s="50"/>
      <c r="SS57" s="50"/>
      <c r="ST57" s="50"/>
      <c r="SU57" s="50"/>
      <c r="SV57" s="50"/>
      <c r="SW57" s="50"/>
      <c r="SX57" s="50"/>
      <c r="SY57" s="50"/>
      <c r="SZ57" s="50"/>
      <c r="TA57" s="50"/>
      <c r="TB57" s="50"/>
      <c r="TC57" s="50"/>
      <c r="TD57" s="50"/>
      <c r="TE57" s="50"/>
      <c r="TF57" s="50"/>
      <c r="TG57" s="50"/>
      <c r="TH57" s="50"/>
      <c r="TI57" s="50"/>
      <c r="TJ57" s="50"/>
      <c r="TK57" s="50"/>
      <c r="TL57" s="50"/>
      <c r="TM57" s="50"/>
      <c r="TN57" s="50"/>
      <c r="TO57" s="50"/>
      <c r="TP57" s="50"/>
      <c r="TQ57" s="50"/>
      <c r="TR57" s="50"/>
      <c r="TS57" s="50"/>
      <c r="TT57" s="50"/>
      <c r="TU57" s="50"/>
      <c r="TV57" s="50"/>
      <c r="TW57" s="50"/>
      <c r="TX57" s="50"/>
      <c r="TY57" s="50"/>
      <c r="TZ57" s="50"/>
      <c r="UA57" s="50"/>
      <c r="UB57" s="50"/>
      <c r="UC57" s="50"/>
      <c r="UD57" s="50"/>
      <c r="UE57" s="50"/>
      <c r="UF57" s="50"/>
      <c r="UG57" s="50"/>
      <c r="UH57" s="50"/>
      <c r="UI57" s="50"/>
      <c r="UJ57" s="50"/>
      <c r="UK57" s="50"/>
      <c r="UL57" s="50"/>
      <c r="UM57" s="50"/>
      <c r="UN57" s="50"/>
      <c r="UO57" s="50"/>
      <c r="UP57" s="50"/>
      <c r="UQ57" s="50"/>
      <c r="UR57" s="50"/>
      <c r="US57" s="50"/>
      <c r="UT57" s="50"/>
      <c r="UU57" s="50"/>
      <c r="UV57" s="50"/>
      <c r="UW57" s="50"/>
      <c r="UX57" s="50"/>
      <c r="UY57" s="50"/>
      <c r="UZ57" s="50"/>
      <c r="VA57" s="50"/>
      <c r="VB57" s="50"/>
      <c r="VC57" s="50"/>
      <c r="VD57" s="50"/>
      <c r="VE57" s="50"/>
      <c r="VF57" s="50"/>
      <c r="VG57" s="50"/>
      <c r="VH57" s="50"/>
      <c r="VI57" s="50"/>
      <c r="VJ57" s="50"/>
      <c r="VK57" s="50"/>
      <c r="VL57" s="50"/>
      <c r="VM57" s="50"/>
      <c r="VN57" s="50"/>
      <c r="VO57" s="50"/>
      <c r="VP57" s="50"/>
      <c r="VQ57" s="50"/>
      <c r="VR57" s="50"/>
      <c r="VS57" s="50"/>
      <c r="VT57" s="50"/>
      <c r="VU57" s="50"/>
      <c r="VV57" s="50"/>
      <c r="VW57" s="50"/>
      <c r="VX57" s="50"/>
      <c r="VY57" s="50"/>
      <c r="VZ57" s="50"/>
      <c r="WA57" s="50"/>
      <c r="WB57" s="50"/>
      <c r="WC57" s="50"/>
      <c r="WD57" s="50"/>
      <c r="WE57" s="50"/>
      <c r="WF57" s="50"/>
      <c r="WG57" s="50"/>
      <c r="WH57" s="50"/>
      <c r="WI57" s="50"/>
      <c r="WJ57" s="50"/>
      <c r="WK57" s="50"/>
      <c r="WL57" s="50"/>
      <c r="WM57" s="50"/>
      <c r="WN57" s="50"/>
      <c r="WO57" s="50"/>
      <c r="WP57" s="50"/>
      <c r="WQ57" s="50"/>
      <c r="WR57" s="50"/>
      <c r="WS57" s="50"/>
      <c r="WT57" s="50"/>
      <c r="WU57" s="50"/>
      <c r="WV57" s="50"/>
      <c r="WW57" s="50"/>
      <c r="WX57" s="50"/>
      <c r="WY57" s="50"/>
      <c r="WZ57" s="50"/>
      <c r="XA57" s="50"/>
      <c r="XB57" s="50"/>
      <c r="XC57" s="50"/>
      <c r="XD57" s="50"/>
      <c r="XE57" s="50"/>
      <c r="XF57" s="50"/>
      <c r="XG57" s="50"/>
      <c r="XH57" s="50"/>
      <c r="XI57" s="50"/>
      <c r="XJ57" s="50"/>
      <c r="XK57" s="50"/>
      <c r="XL57" s="50"/>
      <c r="XM57" s="50"/>
      <c r="XN57" s="50"/>
      <c r="XO57" s="50"/>
      <c r="XP57" s="50"/>
      <c r="XQ57" s="50"/>
      <c r="XR57" s="50"/>
      <c r="XS57" s="50"/>
      <c r="XT57" s="50"/>
      <c r="XU57" s="50"/>
      <c r="XV57" s="50"/>
      <c r="XW57" s="50"/>
      <c r="XX57" s="50"/>
      <c r="XY57" s="50"/>
      <c r="XZ57" s="50"/>
      <c r="YA57" s="50"/>
      <c r="YB57" s="50"/>
      <c r="YC57" s="50"/>
      <c r="YD57" s="50"/>
      <c r="YE57" s="50"/>
      <c r="YF57" s="50"/>
      <c r="YG57" s="50"/>
      <c r="YH57" s="50"/>
      <c r="YI57" s="50"/>
      <c r="YJ57" s="50"/>
      <c r="YK57" s="50"/>
      <c r="YL57" s="50"/>
      <c r="YM57" s="50"/>
      <c r="YN57" s="50"/>
      <c r="YO57" s="50"/>
      <c r="YP57" s="50"/>
      <c r="YQ57" s="50"/>
      <c r="YR57" s="50"/>
      <c r="YS57" s="50"/>
      <c r="YT57" s="50"/>
      <c r="YU57" s="50"/>
      <c r="YV57" s="50"/>
      <c r="YW57" s="50"/>
      <c r="YX57" s="50"/>
      <c r="YY57" s="50"/>
      <c r="YZ57" s="50"/>
      <c r="ZA57" s="50"/>
      <c r="ZB57" s="50"/>
      <c r="ZC57" s="50"/>
      <c r="ZD57" s="50"/>
      <c r="ZE57" s="50"/>
      <c r="ZF57" s="50"/>
      <c r="ZG57" s="50"/>
      <c r="ZH57" s="50"/>
      <c r="ZI57" s="50"/>
      <c r="ZJ57" s="50"/>
      <c r="ZK57" s="50"/>
      <c r="ZL57" s="50"/>
      <c r="ZM57" s="50"/>
      <c r="ZN57" s="50"/>
      <c r="ZO57" s="50"/>
      <c r="ZP57" s="50"/>
      <c r="ZQ57" s="50"/>
      <c r="ZR57" s="50"/>
      <c r="ZS57" s="50"/>
      <c r="ZT57" s="50"/>
      <c r="ZU57" s="50"/>
      <c r="ZV57" s="50"/>
      <c r="ZW57" s="50"/>
      <c r="ZX57" s="50"/>
      <c r="ZY57" s="50"/>
      <c r="ZZ57" s="50"/>
      <c r="AAA57" s="50"/>
      <c r="AAB57" s="50"/>
      <c r="AAC57" s="50"/>
      <c r="AAD57" s="50"/>
      <c r="AAE57" s="50"/>
      <c r="AAF57" s="50"/>
      <c r="AAG57" s="50"/>
      <c r="AAH57" s="50"/>
      <c r="AAI57" s="50"/>
      <c r="AAJ57" s="50"/>
      <c r="AAK57" s="50"/>
      <c r="AAL57" s="50"/>
      <c r="AAM57" s="50"/>
      <c r="AAN57" s="50"/>
      <c r="AAO57" s="50"/>
      <c r="AAP57" s="50"/>
      <c r="AAQ57" s="50"/>
      <c r="AAR57" s="50"/>
      <c r="AAS57" s="50"/>
      <c r="AAT57" s="50"/>
      <c r="AAU57" s="50"/>
      <c r="AAV57" s="50"/>
      <c r="AAW57" s="50"/>
      <c r="AAX57" s="50"/>
      <c r="AAY57" s="50"/>
      <c r="AAZ57" s="50"/>
      <c r="ABA57" s="50"/>
      <c r="ABB57" s="50"/>
      <c r="ABC57" s="50"/>
      <c r="ABD57" s="50"/>
      <c r="ABE57" s="50"/>
      <c r="ABF57" s="50"/>
      <c r="ABG57" s="50"/>
      <c r="ABH57" s="50"/>
      <c r="ABI57" s="50"/>
      <c r="ABJ57" s="50"/>
      <c r="ABK57" s="50"/>
      <c r="ABL57" s="50"/>
      <c r="ABM57" s="50"/>
      <c r="ABN57" s="50"/>
      <c r="ABO57" s="50"/>
      <c r="ABP57" s="50"/>
      <c r="ABQ57" s="50"/>
      <c r="ABR57" s="50"/>
      <c r="ABS57" s="50"/>
      <c r="ABT57" s="50"/>
      <c r="ABU57" s="50"/>
      <c r="ABV57" s="50"/>
      <c r="ABW57" s="50"/>
      <c r="ABX57" s="50"/>
      <c r="ABY57" s="50"/>
      <c r="ABZ57" s="50"/>
      <c r="ACA57" s="50"/>
      <c r="ACB57" s="50"/>
      <c r="ACC57" s="50"/>
      <c r="ACD57" s="50"/>
      <c r="ACE57" s="50"/>
      <c r="ACF57" s="50"/>
      <c r="ACG57" s="50"/>
      <c r="ACH57" s="50"/>
      <c r="ACI57" s="50"/>
      <c r="ACJ57" s="50"/>
      <c r="ACK57" s="50"/>
      <c r="ACL57" s="50"/>
      <c r="ACM57" s="50"/>
      <c r="ACN57" s="50"/>
      <c r="ACO57" s="50"/>
      <c r="ACP57" s="50"/>
      <c r="ACQ57" s="50"/>
      <c r="ACR57" s="50"/>
      <c r="ACS57" s="50"/>
      <c r="ACT57" s="50"/>
      <c r="ACU57" s="50"/>
      <c r="ACV57" s="50"/>
      <c r="ACW57" s="50"/>
      <c r="ACX57" s="50"/>
      <c r="ACY57" s="50"/>
      <c r="ACZ57" s="50"/>
      <c r="ADA57" s="50"/>
      <c r="ADB57" s="50"/>
      <c r="ADC57" s="50"/>
      <c r="ADD57" s="50"/>
      <c r="ADE57" s="50"/>
      <c r="ADF57" s="50"/>
      <c r="ADG57" s="50"/>
      <c r="ADH57" s="50"/>
      <c r="ADI57" s="50"/>
      <c r="ADJ57" s="50"/>
      <c r="ADK57" s="50"/>
      <c r="ADL57" s="50"/>
      <c r="ADM57" s="50"/>
      <c r="ADN57" s="50"/>
      <c r="ADO57" s="50"/>
      <c r="ADP57" s="50"/>
      <c r="ADQ57" s="50"/>
      <c r="ADR57" s="50"/>
      <c r="ADS57" s="50"/>
      <c r="ADT57" s="50"/>
      <c r="ADU57" s="50"/>
      <c r="ADV57" s="50"/>
      <c r="ADW57" s="50"/>
      <c r="ADX57" s="50"/>
      <c r="ADY57" s="50"/>
      <c r="ADZ57" s="50"/>
      <c r="AEA57" s="50"/>
      <c r="AEB57" s="50"/>
      <c r="AEC57" s="50"/>
      <c r="AED57" s="50"/>
      <c r="AEE57" s="50"/>
      <c r="AEF57" s="50"/>
      <c r="AEG57" s="50"/>
      <c r="AEH57" s="50"/>
      <c r="AEI57" s="50"/>
      <c r="AEJ57" s="50"/>
      <c r="AEK57" s="50"/>
      <c r="AEL57" s="50"/>
      <c r="AEM57" s="50"/>
      <c r="AEN57" s="50"/>
      <c r="AEO57" s="50"/>
      <c r="AEP57" s="50"/>
      <c r="AEQ57" s="50"/>
      <c r="AER57" s="50"/>
      <c r="AES57" s="50"/>
      <c r="AET57" s="50"/>
      <c r="AEU57" s="50"/>
      <c r="AEV57" s="50"/>
      <c r="AEW57" s="50"/>
      <c r="AEX57" s="50"/>
      <c r="AEY57" s="50"/>
      <c r="AEZ57" s="50"/>
      <c r="AFA57" s="50"/>
      <c r="AFB57" s="50"/>
      <c r="AFC57" s="50"/>
      <c r="AFD57" s="50"/>
      <c r="AFE57" s="50"/>
      <c r="AFF57" s="50"/>
      <c r="AFG57" s="50"/>
      <c r="AFH57" s="50"/>
      <c r="AFI57" s="50"/>
      <c r="AFJ57" s="50"/>
      <c r="AFK57" s="50"/>
      <c r="AFL57" s="50"/>
      <c r="AFM57" s="50"/>
      <c r="AFN57" s="50"/>
      <c r="AFO57" s="50"/>
      <c r="AFP57" s="50"/>
      <c r="AFQ57" s="50"/>
      <c r="AFR57" s="50"/>
      <c r="AFS57" s="50"/>
      <c r="AFT57" s="50"/>
      <c r="AFU57" s="50"/>
      <c r="AFV57" s="50"/>
      <c r="AFW57" s="50"/>
      <c r="AFX57" s="50"/>
      <c r="AFY57" s="50"/>
      <c r="AFZ57" s="50"/>
      <c r="AGA57" s="50"/>
      <c r="AGB57" s="50"/>
      <c r="AGC57" s="50"/>
      <c r="AGD57" s="50"/>
      <c r="AGE57" s="50"/>
      <c r="AGF57" s="50"/>
      <c r="AGG57" s="50"/>
      <c r="AGH57" s="50"/>
      <c r="AGI57" s="50"/>
      <c r="AGJ57" s="50"/>
      <c r="AGK57" s="50"/>
      <c r="AGL57" s="50"/>
      <c r="AGM57" s="50"/>
      <c r="AGN57" s="50"/>
      <c r="AGO57" s="50"/>
      <c r="AGP57" s="50"/>
      <c r="AGQ57" s="50"/>
      <c r="AGR57" s="50"/>
      <c r="AGS57" s="50"/>
      <c r="AGT57" s="50"/>
      <c r="AGU57" s="50"/>
      <c r="AGV57" s="50"/>
      <c r="AGW57" s="50"/>
      <c r="AGX57" s="50"/>
      <c r="AGY57" s="50"/>
      <c r="AGZ57" s="50"/>
      <c r="AHA57" s="50"/>
      <c r="AHB57" s="50"/>
      <c r="AHC57" s="50"/>
      <c r="AHD57" s="50"/>
      <c r="AHE57" s="50"/>
      <c r="AHF57" s="50"/>
      <c r="AHG57" s="50"/>
      <c r="AHH57" s="50"/>
      <c r="AHI57" s="50"/>
      <c r="AHJ57" s="50"/>
      <c r="AHK57" s="50"/>
      <c r="AHL57" s="50"/>
      <c r="AHM57" s="50"/>
      <c r="AHN57" s="50"/>
      <c r="AHO57" s="50"/>
      <c r="AHP57" s="50"/>
      <c r="AHQ57" s="50"/>
      <c r="AHR57" s="50"/>
      <c r="AHS57" s="50"/>
      <c r="AHT57" s="50"/>
      <c r="AHU57" s="50"/>
      <c r="AHV57" s="50"/>
      <c r="AHW57" s="50"/>
      <c r="AHX57" s="50"/>
      <c r="AHY57" s="50"/>
      <c r="AHZ57" s="50"/>
      <c r="AIA57" s="50"/>
      <c r="AIB57" s="50"/>
      <c r="AIC57" s="50"/>
      <c r="AID57" s="50"/>
      <c r="AIE57" s="50"/>
      <c r="AIF57" s="50"/>
      <c r="AIG57" s="50"/>
      <c r="AIH57" s="50"/>
      <c r="AII57" s="50"/>
      <c r="AIJ57" s="50"/>
      <c r="AIK57" s="50"/>
      <c r="AIL57" s="50"/>
      <c r="AIM57" s="50"/>
      <c r="AIN57" s="50"/>
      <c r="AIO57" s="50"/>
      <c r="AIP57" s="50"/>
      <c r="AIQ57" s="50"/>
      <c r="AIR57" s="50"/>
      <c r="AIS57" s="50"/>
      <c r="AIT57" s="50"/>
      <c r="AIU57" s="50"/>
      <c r="AIV57" s="50"/>
      <c r="AIW57" s="50"/>
      <c r="AIX57" s="50"/>
      <c r="AIY57" s="50"/>
      <c r="AIZ57" s="50"/>
      <c r="AJA57" s="50"/>
      <c r="AJB57" s="50"/>
      <c r="AJC57" s="50"/>
      <c r="AJD57" s="50"/>
      <c r="AJE57" s="50"/>
      <c r="AJF57" s="50"/>
      <c r="AJG57" s="50"/>
      <c r="AJH57" s="50"/>
      <c r="AJI57" s="50"/>
      <c r="AJJ57" s="50"/>
      <c r="AJK57" s="50"/>
      <c r="AJL57" s="50"/>
      <c r="AJM57" s="50"/>
      <c r="AJN57" s="50"/>
      <c r="AJO57" s="50"/>
      <c r="AJP57" s="50"/>
      <c r="AJQ57" s="50"/>
      <c r="AJR57" s="50"/>
      <c r="AJS57" s="50"/>
      <c r="AJT57" s="50"/>
      <c r="AJU57" s="50"/>
      <c r="AJV57" s="50"/>
      <c r="AJW57" s="50"/>
      <c r="AJX57" s="50"/>
      <c r="AJY57" s="50"/>
      <c r="AJZ57" s="50"/>
      <c r="AKA57" s="50"/>
      <c r="AKB57" s="50"/>
      <c r="AKC57" s="50"/>
      <c r="AKD57" s="50"/>
      <c r="AKE57" s="50"/>
      <c r="AKF57" s="50"/>
      <c r="AKG57" s="50"/>
      <c r="AKH57" s="50"/>
      <c r="AKI57" s="50"/>
      <c r="AKJ57" s="50"/>
      <c r="AKK57" s="50"/>
      <c r="AKL57" s="50"/>
      <c r="AKM57" s="50"/>
      <c r="AKN57" s="50"/>
      <c r="AKO57" s="50"/>
      <c r="AKP57" s="50"/>
      <c r="AKQ57" s="50"/>
      <c r="AKR57" s="50"/>
      <c r="AKS57" s="50"/>
      <c r="AKT57" s="50"/>
      <c r="AKU57" s="50"/>
      <c r="AKV57" s="50"/>
      <c r="AKW57" s="50"/>
      <c r="AKX57" s="50"/>
      <c r="AKY57" s="50"/>
      <c r="AKZ57" s="50"/>
      <c r="ALA57" s="50"/>
      <c r="ALB57" s="50"/>
      <c r="ALC57" s="50"/>
      <c r="ALD57" s="50"/>
      <c r="ALE57" s="50"/>
      <c r="ALF57" s="50"/>
      <c r="ALG57" s="50"/>
      <c r="ALH57" s="50"/>
      <c r="ALI57" s="50"/>
      <c r="ALJ57" s="50"/>
      <c r="ALK57" s="50"/>
      <c r="ALL57" s="50"/>
      <c r="ALM57" s="50"/>
      <c r="ALN57" s="50"/>
      <c r="ALO57" s="50"/>
      <c r="ALP57" s="50"/>
      <c r="ALQ57" s="50"/>
      <c r="ALR57" s="50"/>
      <c r="ALS57" s="50"/>
      <c r="ALT57" s="50"/>
      <c r="ALU57" s="50"/>
      <c r="ALV57" s="50"/>
      <c r="ALW57" s="50"/>
      <c r="ALX57" s="50"/>
      <c r="ALY57" s="50"/>
      <c r="ALZ57" s="50"/>
      <c r="AMA57" s="50"/>
      <c r="AMB57" s="50"/>
      <c r="AMC57" s="50"/>
      <c r="AMD57" s="50"/>
      <c r="AME57" s="50"/>
      <c r="AMF57" s="50"/>
      <c r="AMG57" s="50"/>
      <c r="AMH57" s="50"/>
      <c r="AMI57" s="50"/>
      <c r="AMJ57" s="50"/>
      <c r="AMK57" s="50"/>
      <c r="AML57" s="50"/>
      <c r="AMM57" s="50"/>
      <c r="AMN57" s="50"/>
      <c r="AMO57" s="50"/>
      <c r="AMP57" s="50"/>
      <c r="AMQ57" s="50"/>
      <c r="AMR57" s="50"/>
      <c r="AMS57" s="50"/>
      <c r="AMT57" s="50"/>
      <c r="AMU57" s="50"/>
      <c r="AMV57" s="50"/>
      <c r="AMW57" s="50"/>
      <c r="AMX57" s="50"/>
      <c r="AMY57" s="50"/>
      <c r="AMZ57" s="50"/>
      <c r="ANA57" s="50"/>
      <c r="ANB57" s="50"/>
      <c r="ANC57" s="50"/>
      <c r="AND57" s="50"/>
      <c r="ANE57" s="50"/>
      <c r="ANF57" s="50"/>
      <c r="ANG57" s="50"/>
      <c r="ANH57" s="50"/>
      <c r="ANI57" s="50"/>
      <c r="ANJ57" s="50"/>
      <c r="ANK57" s="50"/>
      <c r="ANL57" s="50"/>
      <c r="ANM57" s="50"/>
      <c r="ANN57" s="50"/>
      <c r="ANO57" s="50"/>
      <c r="ANP57" s="50"/>
      <c r="ANQ57" s="50"/>
      <c r="ANR57" s="50"/>
      <c r="ANS57" s="50"/>
      <c r="ANT57" s="50"/>
      <c r="ANU57" s="50"/>
      <c r="ANV57" s="50"/>
      <c r="ANW57" s="50"/>
      <c r="ANX57" s="50"/>
      <c r="ANY57" s="50"/>
      <c r="ANZ57" s="50"/>
      <c r="AOA57" s="50"/>
      <c r="AOB57" s="50"/>
      <c r="AOC57" s="50"/>
      <c r="AOD57" s="50"/>
      <c r="AOE57" s="50"/>
      <c r="AOF57" s="50"/>
      <c r="AOG57" s="50"/>
      <c r="AOH57" s="50"/>
      <c r="AOI57" s="50"/>
      <c r="AOJ57" s="50"/>
      <c r="AOK57" s="50"/>
      <c r="AOL57" s="50"/>
      <c r="AOM57" s="50"/>
      <c r="AON57" s="50"/>
      <c r="AOO57" s="50"/>
      <c r="AOP57" s="50"/>
      <c r="AOQ57" s="50"/>
      <c r="AOR57" s="50"/>
      <c r="AOS57" s="50"/>
      <c r="AOT57" s="50"/>
      <c r="AOU57" s="50"/>
      <c r="AOV57" s="50"/>
      <c r="AOW57" s="50"/>
      <c r="AOX57" s="50"/>
      <c r="AOY57" s="50"/>
      <c r="AOZ57" s="50"/>
      <c r="APA57" s="50"/>
      <c r="APB57" s="50"/>
      <c r="APC57" s="50"/>
      <c r="APD57" s="50"/>
      <c r="APE57" s="50"/>
      <c r="APF57" s="50"/>
      <c r="APG57" s="50"/>
      <c r="APH57" s="50"/>
      <c r="API57" s="50"/>
      <c r="APJ57" s="50"/>
      <c r="APK57" s="50"/>
      <c r="APL57" s="50"/>
      <c r="APM57" s="50"/>
      <c r="APN57" s="50"/>
      <c r="APO57" s="50"/>
      <c r="APP57" s="50"/>
      <c r="APQ57" s="50"/>
      <c r="APR57" s="50"/>
      <c r="APS57" s="50"/>
      <c r="APT57" s="50"/>
      <c r="APU57" s="50"/>
      <c r="APV57" s="50"/>
      <c r="APW57" s="50"/>
      <c r="APX57" s="50"/>
      <c r="APY57" s="50"/>
      <c r="APZ57" s="50"/>
      <c r="AQA57" s="50"/>
      <c r="AQB57" s="50"/>
      <c r="AQC57" s="50"/>
      <c r="AQD57" s="50"/>
      <c r="AQE57" s="50"/>
      <c r="AQF57" s="50"/>
      <c r="AQG57" s="50"/>
      <c r="AQH57" s="50"/>
      <c r="AQI57" s="50"/>
      <c r="AQJ57" s="50"/>
      <c r="AQK57" s="50"/>
      <c r="AQL57" s="50"/>
      <c r="AQM57" s="50"/>
      <c r="AQN57" s="50"/>
      <c r="AQO57" s="50"/>
      <c r="AQP57" s="50"/>
      <c r="AQQ57" s="50"/>
      <c r="AQR57" s="50"/>
      <c r="AQS57" s="50"/>
      <c r="AQT57" s="50"/>
      <c r="AQU57" s="50"/>
      <c r="AQV57" s="50"/>
      <c r="AQW57" s="50"/>
      <c r="AQX57" s="50"/>
      <c r="AQY57" s="50"/>
      <c r="AQZ57" s="50"/>
      <c r="ARA57" s="50"/>
      <c r="ARB57" s="50"/>
      <c r="ARC57" s="50"/>
      <c r="ARD57" s="50"/>
      <c r="ARE57" s="50"/>
      <c r="ARF57" s="50"/>
      <c r="ARG57" s="50"/>
      <c r="ARH57" s="50"/>
      <c r="ARI57" s="50"/>
      <c r="ARJ57" s="50"/>
      <c r="ARK57" s="50"/>
      <c r="ARL57" s="50"/>
      <c r="ARM57" s="50"/>
      <c r="ARN57" s="50"/>
      <c r="ARO57" s="50"/>
      <c r="ARP57" s="50"/>
      <c r="ARQ57" s="50"/>
      <c r="ARR57" s="50"/>
      <c r="ARS57" s="50"/>
      <c r="ART57" s="50"/>
      <c r="ARU57" s="50"/>
      <c r="ARV57" s="50"/>
      <c r="ARW57" s="50"/>
      <c r="ARX57" s="50"/>
      <c r="ARY57" s="50"/>
      <c r="ARZ57" s="50"/>
      <c r="ASA57" s="50"/>
      <c r="ASB57" s="50"/>
      <c r="ASC57" s="50"/>
      <c r="ASD57" s="50"/>
      <c r="ASE57" s="50"/>
      <c r="ASF57" s="50"/>
      <c r="ASG57" s="50"/>
      <c r="ASH57" s="50"/>
      <c r="ASI57" s="50"/>
      <c r="ASJ57" s="50"/>
      <c r="ASK57" s="50"/>
      <c r="ASL57" s="50"/>
      <c r="ASM57" s="50"/>
      <c r="ASN57" s="50"/>
      <c r="ASO57" s="50"/>
      <c r="ASP57" s="50"/>
      <c r="ASQ57" s="50"/>
      <c r="ASR57" s="50"/>
      <c r="ASS57" s="50"/>
      <c r="AST57" s="50"/>
      <c r="ASU57" s="50"/>
      <c r="ASV57" s="50"/>
      <c r="ASW57" s="50"/>
      <c r="ASX57" s="50"/>
      <c r="ASY57" s="50"/>
      <c r="ASZ57" s="50"/>
      <c r="ATA57" s="50"/>
      <c r="ATB57" s="50"/>
      <c r="ATC57" s="50"/>
      <c r="ATD57" s="50"/>
      <c r="ATE57" s="50"/>
      <c r="ATF57" s="50"/>
      <c r="ATG57" s="50"/>
      <c r="ATH57" s="50"/>
      <c r="ATI57" s="50"/>
      <c r="ATJ57" s="50"/>
      <c r="ATK57" s="50"/>
      <c r="ATL57" s="50"/>
      <c r="ATM57" s="50"/>
      <c r="ATN57" s="50"/>
      <c r="ATO57" s="50"/>
      <c r="ATP57" s="50"/>
      <c r="ATQ57" s="50"/>
      <c r="ATR57" s="50"/>
      <c r="ATS57" s="50"/>
      <c r="ATT57" s="50"/>
      <c r="ATU57" s="50"/>
      <c r="ATV57" s="50"/>
      <c r="ATW57" s="50"/>
      <c r="ATX57" s="50"/>
      <c r="ATY57" s="50"/>
      <c r="ATZ57" s="50"/>
      <c r="AUA57" s="50"/>
      <c r="AUB57" s="50"/>
      <c r="AUC57" s="50"/>
      <c r="AUD57" s="50"/>
      <c r="AUE57" s="50"/>
      <c r="AUF57" s="50"/>
      <c r="AUG57" s="50"/>
      <c r="AUH57" s="50"/>
      <c r="AUI57" s="50"/>
      <c r="AUJ57" s="50"/>
      <c r="AUK57" s="50"/>
      <c r="AUL57" s="50"/>
      <c r="AUM57" s="50"/>
      <c r="AUN57" s="50"/>
      <c r="AUO57" s="50"/>
      <c r="AUP57" s="50"/>
      <c r="AUQ57" s="50"/>
      <c r="AUR57" s="50"/>
      <c r="AUS57" s="50"/>
      <c r="AUT57" s="50"/>
      <c r="AUU57" s="50"/>
      <c r="AUV57" s="50"/>
      <c r="AUW57" s="50"/>
      <c r="AUX57" s="50"/>
      <c r="AUY57" s="50"/>
      <c r="AUZ57" s="50"/>
      <c r="AVA57" s="50"/>
      <c r="AVB57" s="50"/>
      <c r="AVC57" s="50"/>
      <c r="AVD57" s="50"/>
      <c r="AVE57" s="50"/>
      <c r="AVF57" s="50"/>
      <c r="AVG57" s="50"/>
      <c r="AVH57" s="50"/>
      <c r="AVI57" s="50"/>
      <c r="AVJ57" s="50"/>
      <c r="AVK57" s="50"/>
      <c r="AVL57" s="50"/>
      <c r="AVM57" s="50"/>
      <c r="AVN57" s="50"/>
      <c r="AVO57" s="50"/>
      <c r="AVP57" s="50"/>
      <c r="AVQ57" s="50"/>
      <c r="AVR57" s="50"/>
      <c r="AVS57" s="50"/>
      <c r="AVT57" s="50"/>
      <c r="AVU57" s="50"/>
      <c r="AVV57" s="50"/>
      <c r="AVW57" s="50"/>
      <c r="AVX57" s="50"/>
      <c r="AVY57" s="50"/>
      <c r="AVZ57" s="50"/>
      <c r="AWA57" s="50"/>
      <c r="AWB57" s="50"/>
      <c r="AWC57" s="50"/>
      <c r="AWD57" s="50"/>
      <c r="AWE57" s="50"/>
      <c r="AWF57" s="50"/>
      <c r="AWG57" s="50"/>
      <c r="AWH57" s="50"/>
      <c r="AWI57" s="50"/>
      <c r="AWJ57" s="50"/>
      <c r="AWK57" s="50"/>
      <c r="AWL57" s="50"/>
      <c r="AWM57" s="50"/>
      <c r="AWN57" s="50"/>
      <c r="AWO57" s="50"/>
      <c r="AWP57" s="50"/>
      <c r="AWQ57" s="50"/>
      <c r="AWR57" s="50"/>
      <c r="AWS57" s="50"/>
      <c r="AWT57" s="50"/>
      <c r="AWU57" s="50"/>
      <c r="AWV57" s="50"/>
      <c r="AWW57" s="50"/>
      <c r="AWX57" s="50"/>
      <c r="AWY57" s="50"/>
      <c r="AWZ57" s="50"/>
      <c r="AXA57" s="50"/>
      <c r="AXB57" s="50"/>
      <c r="AXC57" s="50"/>
      <c r="AXD57" s="50"/>
      <c r="AXE57" s="50"/>
      <c r="AXF57" s="50"/>
      <c r="AXG57" s="50"/>
      <c r="AXH57" s="50"/>
      <c r="AXI57" s="50"/>
      <c r="AXJ57" s="50"/>
      <c r="AXK57" s="50"/>
      <c r="AXL57" s="50"/>
      <c r="AXM57" s="50"/>
      <c r="AXN57" s="50"/>
      <c r="AXO57" s="50"/>
      <c r="AXP57" s="50"/>
      <c r="AXQ57" s="50"/>
      <c r="AXR57" s="50"/>
      <c r="AXS57" s="50"/>
      <c r="AXT57" s="50"/>
      <c r="AXU57" s="50"/>
      <c r="AXV57" s="50"/>
      <c r="AXW57" s="50"/>
      <c r="AXX57" s="50"/>
      <c r="AXY57" s="50"/>
      <c r="AXZ57" s="50"/>
      <c r="AYA57" s="50"/>
      <c r="AYB57" s="50"/>
      <c r="AYC57" s="50"/>
      <c r="AYD57" s="50"/>
      <c r="AYE57" s="50"/>
      <c r="AYF57" s="50"/>
      <c r="AYG57" s="50"/>
      <c r="AYH57" s="50"/>
      <c r="AYI57" s="50"/>
      <c r="AYJ57" s="50"/>
      <c r="AYK57" s="50"/>
      <c r="AYL57" s="50"/>
      <c r="AYM57" s="50"/>
      <c r="AYN57" s="50"/>
      <c r="AYO57" s="50"/>
      <c r="AYP57" s="50"/>
      <c r="AYQ57" s="50"/>
      <c r="AYR57" s="50"/>
      <c r="AYS57" s="50"/>
      <c r="AYT57" s="50"/>
      <c r="AYU57" s="50"/>
      <c r="AYV57" s="50"/>
      <c r="AYW57" s="50"/>
      <c r="AYX57" s="50"/>
      <c r="AYY57" s="50"/>
      <c r="AYZ57" s="50"/>
      <c r="AZA57" s="50"/>
      <c r="AZB57" s="50"/>
      <c r="AZC57" s="50"/>
      <c r="AZD57" s="50"/>
      <c r="AZE57" s="50"/>
      <c r="AZF57" s="50"/>
      <c r="AZG57" s="50"/>
      <c r="AZH57" s="50"/>
      <c r="AZI57" s="50"/>
      <c r="AZJ57" s="50"/>
      <c r="AZK57" s="50"/>
      <c r="AZL57" s="50"/>
      <c r="AZM57" s="50"/>
      <c r="AZN57" s="50"/>
      <c r="AZO57" s="50"/>
      <c r="AZP57" s="50"/>
      <c r="AZQ57" s="50"/>
      <c r="AZR57" s="50"/>
      <c r="AZS57" s="50"/>
      <c r="AZT57" s="50"/>
      <c r="AZU57" s="50"/>
      <c r="AZV57" s="50"/>
      <c r="AZW57" s="50"/>
      <c r="AZX57" s="50"/>
      <c r="AZY57" s="50"/>
      <c r="AZZ57" s="50"/>
      <c r="BAA57" s="50"/>
      <c r="BAB57" s="50"/>
      <c r="BAC57" s="50"/>
      <c r="BAD57" s="50"/>
      <c r="BAE57" s="50"/>
      <c r="BAF57" s="50"/>
      <c r="BAG57" s="50"/>
      <c r="BAH57" s="50"/>
      <c r="BAI57" s="50"/>
      <c r="BAJ57" s="50"/>
      <c r="BAK57" s="50"/>
      <c r="BAL57" s="50"/>
      <c r="BAM57" s="50"/>
      <c r="BAN57" s="50"/>
      <c r="BAO57" s="50"/>
      <c r="BAP57" s="50"/>
      <c r="BAQ57" s="50"/>
      <c r="BAR57" s="50"/>
      <c r="BAS57" s="50"/>
      <c r="BAT57" s="50"/>
      <c r="BAU57" s="50"/>
      <c r="BAV57" s="50"/>
      <c r="BAW57" s="50"/>
      <c r="BAX57" s="50"/>
      <c r="BAY57" s="50"/>
      <c r="BAZ57" s="50"/>
      <c r="BBA57" s="50"/>
      <c r="BBB57" s="50"/>
      <c r="BBC57" s="50"/>
      <c r="BBD57" s="50"/>
      <c r="BBE57" s="50"/>
      <c r="BBF57" s="50"/>
      <c r="BBG57" s="50"/>
      <c r="BBH57" s="50"/>
      <c r="BBI57" s="50"/>
      <c r="BBJ57" s="50"/>
      <c r="BBK57" s="50"/>
      <c r="BBL57" s="50"/>
      <c r="BBM57" s="50"/>
      <c r="BBN57" s="50"/>
      <c r="BBO57" s="50"/>
      <c r="BBP57" s="50"/>
      <c r="BBQ57" s="50"/>
      <c r="BBR57" s="50"/>
      <c r="BBS57" s="50"/>
      <c r="BBT57" s="50"/>
      <c r="BBU57" s="50"/>
      <c r="BBV57" s="50"/>
      <c r="BBW57" s="50"/>
      <c r="BBX57" s="50"/>
      <c r="BBY57" s="50"/>
      <c r="BBZ57" s="50"/>
      <c r="BCA57" s="50"/>
      <c r="BCB57" s="50"/>
      <c r="BCC57" s="50"/>
      <c r="BCD57" s="50"/>
      <c r="BCE57" s="50"/>
      <c r="BCF57" s="50"/>
      <c r="BCG57" s="50"/>
      <c r="BCH57" s="50"/>
      <c r="BCI57" s="50"/>
      <c r="BCJ57" s="50"/>
      <c r="BCK57" s="50"/>
      <c r="BCL57" s="50"/>
      <c r="BCM57" s="50"/>
      <c r="BCN57" s="50"/>
      <c r="BCO57" s="50"/>
      <c r="BCP57" s="50"/>
      <c r="BCQ57" s="50"/>
      <c r="BCR57" s="50"/>
      <c r="BCS57" s="50"/>
      <c r="BCT57" s="50"/>
      <c r="BCU57" s="50"/>
      <c r="BCV57" s="50"/>
      <c r="BCW57" s="50"/>
      <c r="BCX57" s="50"/>
      <c r="BCY57" s="50"/>
      <c r="BCZ57" s="50"/>
      <c r="BDA57" s="50"/>
      <c r="BDB57" s="50"/>
      <c r="BDC57" s="50"/>
      <c r="BDD57" s="50"/>
      <c r="BDE57" s="50"/>
      <c r="BDF57" s="50"/>
      <c r="BDG57" s="50"/>
      <c r="BDH57" s="50"/>
      <c r="BDI57" s="50"/>
      <c r="BDJ57" s="50"/>
      <c r="BDK57" s="50"/>
      <c r="BDL57" s="50"/>
      <c r="BDM57" s="50"/>
      <c r="BDN57" s="50"/>
      <c r="BDO57" s="50"/>
      <c r="BDP57" s="50"/>
      <c r="BDQ57" s="50"/>
      <c r="BDR57" s="50"/>
      <c r="BDS57" s="50"/>
      <c r="BDT57" s="50"/>
      <c r="BDU57" s="50"/>
      <c r="BDV57" s="50"/>
      <c r="BDW57" s="50"/>
      <c r="BDX57" s="50"/>
      <c r="BDY57" s="50"/>
      <c r="BDZ57" s="50"/>
      <c r="BEA57" s="50"/>
      <c r="BEB57" s="50"/>
      <c r="BEC57" s="50"/>
      <c r="BED57" s="50"/>
      <c r="BEE57" s="50"/>
      <c r="BEF57" s="50"/>
      <c r="BEG57" s="50"/>
      <c r="BEH57" s="50"/>
      <c r="BEI57" s="50"/>
      <c r="BEJ57" s="50"/>
      <c r="BEK57" s="50"/>
      <c r="BEL57" s="50"/>
      <c r="BEM57" s="50"/>
      <c r="BEN57" s="50"/>
      <c r="BEO57" s="50"/>
      <c r="BEP57" s="50"/>
      <c r="BEQ57" s="50"/>
      <c r="BER57" s="50"/>
      <c r="BES57" s="50"/>
      <c r="BET57" s="50"/>
      <c r="BEU57" s="50"/>
      <c r="BEV57" s="50"/>
      <c r="BEW57" s="50"/>
      <c r="BEX57" s="50"/>
      <c r="BEY57" s="50"/>
      <c r="BEZ57" s="50"/>
      <c r="BFA57" s="50"/>
      <c r="BFB57" s="50"/>
      <c r="BFC57" s="50"/>
      <c r="BFD57" s="50"/>
      <c r="BFE57" s="50"/>
      <c r="BFF57" s="50"/>
      <c r="BFG57" s="50"/>
      <c r="BFH57" s="50"/>
      <c r="BFI57" s="50"/>
      <c r="BFJ57" s="50"/>
      <c r="BFK57" s="50"/>
      <c r="BFL57" s="50"/>
      <c r="BFM57" s="50"/>
      <c r="BFN57" s="50"/>
      <c r="BFO57" s="50"/>
      <c r="BFP57" s="50"/>
      <c r="BFQ57" s="50"/>
      <c r="BFR57" s="50"/>
      <c r="BFS57" s="50"/>
      <c r="BFT57" s="50"/>
      <c r="BFU57" s="50"/>
      <c r="BFV57" s="50"/>
      <c r="BFW57" s="50"/>
      <c r="BFX57" s="50"/>
      <c r="BFY57" s="50"/>
      <c r="BFZ57" s="50"/>
      <c r="BGA57" s="50"/>
      <c r="BGB57" s="50"/>
      <c r="BGC57" s="50"/>
      <c r="BGD57" s="50"/>
      <c r="BGE57" s="50"/>
      <c r="BGF57" s="50"/>
      <c r="BGG57" s="50"/>
      <c r="BGH57" s="50"/>
      <c r="BGI57" s="50"/>
      <c r="BGJ57" s="50"/>
      <c r="BGK57" s="50"/>
      <c r="BGL57" s="50"/>
      <c r="BGM57" s="50"/>
      <c r="BGN57" s="50"/>
      <c r="BGO57" s="50"/>
      <c r="BGP57" s="50"/>
      <c r="BGQ57" s="50"/>
      <c r="BGR57" s="50"/>
      <c r="BGS57" s="50"/>
      <c r="BGT57" s="50"/>
      <c r="BGU57" s="50"/>
      <c r="BGV57" s="50"/>
      <c r="BGW57" s="50"/>
      <c r="BGX57" s="50"/>
      <c r="BGY57" s="50"/>
      <c r="BGZ57" s="50"/>
      <c r="BHA57" s="50"/>
      <c r="BHB57" s="50"/>
      <c r="BHC57" s="50"/>
      <c r="BHD57" s="50"/>
      <c r="BHE57" s="50"/>
      <c r="BHF57" s="50"/>
      <c r="BHG57" s="50"/>
      <c r="BHH57" s="50"/>
      <c r="BHI57" s="50"/>
      <c r="BHJ57" s="50"/>
      <c r="BHK57" s="50"/>
      <c r="BHL57" s="50"/>
      <c r="BHM57" s="50"/>
      <c r="BHN57" s="50"/>
      <c r="BHO57" s="50"/>
      <c r="BHP57" s="50"/>
      <c r="BHQ57" s="50"/>
      <c r="BHR57" s="50"/>
      <c r="BHS57" s="50"/>
      <c r="BHT57" s="50"/>
      <c r="BHU57" s="50"/>
      <c r="BHV57" s="50"/>
      <c r="BHW57" s="50"/>
      <c r="BHX57" s="50"/>
      <c r="BHY57" s="50"/>
      <c r="BHZ57" s="50"/>
      <c r="BIA57" s="50"/>
      <c r="BIB57" s="50"/>
      <c r="BIC57" s="50"/>
      <c r="BID57" s="50"/>
      <c r="BIE57" s="50"/>
      <c r="BIF57" s="50"/>
      <c r="BIG57" s="50"/>
      <c r="BIH57" s="50"/>
      <c r="BII57" s="50"/>
      <c r="BIJ57" s="50"/>
      <c r="BIK57" s="50"/>
      <c r="BIL57" s="50"/>
      <c r="BIM57" s="50"/>
      <c r="BIN57" s="50"/>
      <c r="BIO57" s="50"/>
      <c r="BIP57" s="50"/>
      <c r="BIQ57" s="50"/>
      <c r="BIR57" s="50"/>
      <c r="BIS57" s="50"/>
      <c r="BIT57" s="50"/>
      <c r="BIU57" s="50"/>
      <c r="BIV57" s="50"/>
      <c r="BIW57" s="50"/>
      <c r="BIX57" s="50"/>
      <c r="BIY57" s="50"/>
      <c r="BIZ57" s="50"/>
      <c r="BJA57" s="50"/>
      <c r="BJB57" s="50"/>
      <c r="BJC57" s="50"/>
      <c r="BJD57" s="50"/>
      <c r="BJE57" s="50"/>
      <c r="BJF57" s="50"/>
      <c r="BJG57" s="50"/>
      <c r="BJH57" s="50"/>
      <c r="BJI57" s="50"/>
      <c r="BJJ57" s="50"/>
      <c r="BJK57" s="50"/>
      <c r="BJL57" s="50"/>
      <c r="BJM57" s="50"/>
      <c r="BJN57" s="50"/>
      <c r="BJO57" s="50"/>
      <c r="BJP57" s="50"/>
      <c r="BJQ57" s="50"/>
      <c r="BJR57" s="50"/>
      <c r="BJS57" s="50"/>
      <c r="BJT57" s="50"/>
      <c r="BJU57" s="50"/>
      <c r="BJV57" s="50"/>
      <c r="BJW57" s="50"/>
      <c r="BJX57" s="50"/>
      <c r="BJY57" s="50"/>
      <c r="BJZ57" s="50"/>
      <c r="BKA57" s="50"/>
      <c r="BKB57" s="50"/>
      <c r="BKC57" s="50"/>
      <c r="BKD57" s="50"/>
      <c r="BKE57" s="50"/>
      <c r="BKF57" s="50"/>
      <c r="BKG57" s="50"/>
      <c r="BKH57" s="50"/>
      <c r="BKI57" s="50"/>
      <c r="BKJ57" s="50"/>
      <c r="BKK57" s="50"/>
      <c r="BKL57" s="50"/>
      <c r="BKM57" s="50"/>
      <c r="BKN57" s="50"/>
      <c r="BKO57" s="50"/>
      <c r="BKP57" s="50"/>
      <c r="BKQ57" s="50"/>
      <c r="BKR57" s="50"/>
      <c r="BKS57" s="50"/>
      <c r="BKT57" s="50"/>
      <c r="BKU57" s="50"/>
      <c r="BKV57" s="50"/>
      <c r="BKW57" s="50"/>
      <c r="BKX57" s="50"/>
      <c r="BKY57" s="50"/>
      <c r="BKZ57" s="50"/>
      <c r="BLA57" s="50"/>
      <c r="BLB57" s="50"/>
      <c r="BLC57" s="50"/>
      <c r="BLD57" s="50"/>
      <c r="BLE57" s="50"/>
      <c r="BLF57" s="50"/>
      <c r="BLG57" s="50"/>
      <c r="BLH57" s="50"/>
      <c r="BLI57" s="50"/>
      <c r="BLJ57" s="50"/>
      <c r="BLK57" s="50"/>
      <c r="BLL57" s="50"/>
      <c r="BLM57" s="50"/>
      <c r="BLN57" s="50"/>
      <c r="BLO57" s="50"/>
      <c r="BLP57" s="50"/>
      <c r="BLQ57" s="50"/>
      <c r="BLR57" s="50"/>
      <c r="BLS57" s="50"/>
      <c r="BLT57" s="50"/>
      <c r="BLU57" s="50"/>
      <c r="BLV57" s="50"/>
      <c r="BLW57" s="50"/>
      <c r="BLX57" s="50"/>
      <c r="BLY57" s="50"/>
      <c r="BLZ57" s="50"/>
      <c r="BMA57" s="50"/>
      <c r="BMB57" s="50"/>
      <c r="BMC57" s="50"/>
      <c r="BMD57" s="50"/>
      <c r="BME57" s="50"/>
      <c r="BMF57" s="50"/>
      <c r="BMG57" s="50"/>
      <c r="BMH57" s="50"/>
      <c r="BMI57" s="50"/>
      <c r="BMJ57" s="50"/>
      <c r="BMK57" s="50"/>
      <c r="BML57" s="50"/>
      <c r="BMM57" s="50"/>
      <c r="BMN57" s="50"/>
      <c r="BMO57" s="50"/>
      <c r="BMP57" s="50"/>
      <c r="BMQ57" s="50"/>
      <c r="BMR57" s="50"/>
      <c r="BMS57" s="50"/>
      <c r="BMT57" s="50"/>
      <c r="BMU57" s="50"/>
      <c r="BMV57" s="50"/>
      <c r="BMW57" s="50"/>
      <c r="BMX57" s="50"/>
      <c r="BMY57" s="50"/>
      <c r="BMZ57" s="50"/>
      <c r="BNA57" s="50"/>
      <c r="BNB57" s="50"/>
      <c r="BNC57" s="50"/>
      <c r="BND57" s="50"/>
      <c r="BNE57" s="50"/>
      <c r="BNF57" s="50"/>
      <c r="BNG57" s="50"/>
      <c r="BNH57" s="50"/>
      <c r="BNI57" s="50"/>
      <c r="BNJ57" s="50"/>
      <c r="BNK57" s="50"/>
      <c r="BNL57" s="50"/>
      <c r="BNM57" s="50"/>
      <c r="BNN57" s="50"/>
      <c r="BNO57" s="50"/>
      <c r="BNP57" s="50"/>
      <c r="BNQ57" s="50"/>
      <c r="BNR57" s="50"/>
      <c r="BNS57" s="50"/>
      <c r="BNT57" s="50"/>
      <c r="BNU57" s="50"/>
      <c r="BNV57" s="50"/>
      <c r="BNW57" s="50"/>
      <c r="BNX57" s="50"/>
      <c r="BNY57" s="50"/>
      <c r="BNZ57" s="50"/>
      <c r="BOA57" s="50"/>
      <c r="BOB57" s="50"/>
      <c r="BOC57" s="50"/>
      <c r="BOD57" s="50"/>
      <c r="BOE57" s="50"/>
      <c r="BOF57" s="50"/>
      <c r="BOG57" s="50"/>
      <c r="BOH57" s="50"/>
      <c r="BOI57" s="50"/>
      <c r="BOJ57" s="50"/>
      <c r="BOK57" s="50"/>
      <c r="BOL57" s="50"/>
      <c r="BOM57" s="50"/>
      <c r="BON57" s="50"/>
      <c r="BOO57" s="50"/>
      <c r="BOP57" s="50"/>
      <c r="BOQ57" s="50"/>
      <c r="BOR57" s="50"/>
      <c r="BOS57" s="50"/>
      <c r="BOT57" s="50"/>
      <c r="BOU57" s="50"/>
      <c r="BOV57" s="50"/>
      <c r="BOW57" s="50"/>
      <c r="BOX57" s="50"/>
      <c r="BOY57" s="50"/>
      <c r="BOZ57" s="50"/>
      <c r="BPA57" s="50"/>
      <c r="BPB57" s="50"/>
      <c r="BPC57" s="50"/>
      <c r="BPD57" s="50"/>
      <c r="BPE57" s="50"/>
      <c r="BPF57" s="50"/>
      <c r="BPG57" s="50"/>
      <c r="BPH57" s="50"/>
      <c r="BPI57" s="50"/>
      <c r="BPJ57" s="50"/>
      <c r="BPK57" s="50"/>
      <c r="BPL57" s="50"/>
      <c r="BPM57" s="50"/>
      <c r="BPN57" s="50"/>
      <c r="BPO57" s="50"/>
      <c r="BPP57" s="50"/>
      <c r="BPQ57" s="50"/>
      <c r="BPR57" s="50"/>
      <c r="BPS57" s="50"/>
      <c r="BPT57" s="50"/>
      <c r="BPU57" s="50"/>
      <c r="BPV57" s="50"/>
      <c r="BPW57" s="50"/>
      <c r="BPX57" s="50"/>
      <c r="BPY57" s="50"/>
      <c r="BPZ57" s="50"/>
      <c r="BQA57" s="50"/>
      <c r="BQB57" s="50"/>
      <c r="BQC57" s="50"/>
      <c r="BQD57" s="50"/>
      <c r="BQE57" s="50"/>
      <c r="BQF57" s="50"/>
      <c r="BQG57" s="50"/>
      <c r="BQH57" s="50"/>
      <c r="BQI57" s="50"/>
      <c r="BQJ57" s="50"/>
      <c r="BQK57" s="50"/>
      <c r="BQL57" s="50"/>
      <c r="BQM57" s="50"/>
      <c r="BQN57" s="50"/>
      <c r="BQO57" s="50"/>
      <c r="BQP57" s="50"/>
      <c r="BQQ57" s="50"/>
      <c r="BQR57" s="50"/>
      <c r="BQS57" s="50"/>
      <c r="BQT57" s="50"/>
      <c r="BQU57" s="50"/>
      <c r="BQV57" s="50"/>
      <c r="BQW57" s="50"/>
      <c r="BQX57" s="50"/>
      <c r="BQY57" s="50"/>
      <c r="BQZ57" s="50"/>
      <c r="BRA57" s="50"/>
      <c r="BRB57" s="50"/>
      <c r="BRC57" s="50"/>
      <c r="BRD57" s="50"/>
      <c r="BRE57" s="50"/>
      <c r="BRF57" s="50"/>
      <c r="BRG57" s="50"/>
      <c r="BRH57" s="50"/>
      <c r="BRI57" s="50"/>
      <c r="BRJ57" s="50"/>
      <c r="BRK57" s="50"/>
      <c r="BRL57" s="50"/>
      <c r="BRM57" s="50"/>
      <c r="BRN57" s="50"/>
      <c r="BRO57" s="50"/>
      <c r="BRP57" s="50"/>
      <c r="BRQ57" s="50"/>
      <c r="BRR57" s="50"/>
      <c r="BRS57" s="50"/>
      <c r="BRT57" s="50"/>
      <c r="BRU57" s="50"/>
      <c r="BRV57" s="50"/>
      <c r="BRW57" s="50"/>
      <c r="BRX57" s="50"/>
      <c r="BRY57" s="50"/>
      <c r="BRZ57" s="50"/>
      <c r="BSA57" s="50"/>
      <c r="BSB57" s="50"/>
      <c r="BSC57" s="50"/>
      <c r="BSD57" s="50"/>
      <c r="BSE57" s="50"/>
      <c r="BSF57" s="50"/>
      <c r="BSG57" s="50"/>
      <c r="BSH57" s="50"/>
      <c r="BSI57" s="50"/>
      <c r="BSJ57" s="50"/>
      <c r="BSK57" s="50"/>
      <c r="BSL57" s="50"/>
      <c r="BSM57" s="50"/>
      <c r="BSN57" s="50"/>
      <c r="BSO57" s="50"/>
      <c r="BSP57" s="50"/>
      <c r="BSQ57" s="50"/>
      <c r="BSR57" s="50"/>
      <c r="BSS57" s="50"/>
      <c r="BST57" s="50"/>
      <c r="BSU57" s="50"/>
      <c r="BSV57" s="50"/>
      <c r="BSW57" s="50"/>
      <c r="BSX57" s="50"/>
      <c r="BSY57" s="50"/>
      <c r="BSZ57" s="50"/>
      <c r="BTA57" s="50"/>
      <c r="BTB57" s="50"/>
      <c r="BTC57" s="50"/>
      <c r="BTD57" s="50"/>
      <c r="BTE57" s="50"/>
      <c r="BTF57" s="50"/>
      <c r="BTG57" s="50"/>
      <c r="BTH57" s="50"/>
      <c r="BTI57" s="50"/>
      <c r="BTJ57" s="50"/>
      <c r="BTK57" s="50"/>
      <c r="BTL57" s="50"/>
      <c r="BTM57" s="50"/>
      <c r="BTN57" s="50"/>
      <c r="BTO57" s="50"/>
      <c r="BTP57" s="50"/>
      <c r="BTQ57" s="50"/>
      <c r="BTR57" s="50"/>
      <c r="BTS57" s="50"/>
      <c r="BTT57" s="50"/>
      <c r="BTU57" s="50"/>
      <c r="BTV57" s="50"/>
      <c r="BTW57" s="50"/>
      <c r="BTX57" s="50"/>
      <c r="BTY57" s="50"/>
      <c r="BTZ57" s="50"/>
      <c r="BUA57" s="50"/>
      <c r="BUB57" s="50"/>
      <c r="BUC57" s="50"/>
      <c r="BUD57" s="50"/>
      <c r="BUE57" s="50"/>
      <c r="BUF57" s="50"/>
      <c r="BUG57" s="50"/>
      <c r="BUH57" s="50"/>
      <c r="BUI57" s="50"/>
      <c r="BUJ57" s="50"/>
      <c r="BUK57" s="50"/>
      <c r="BUL57" s="50"/>
      <c r="BUM57" s="50"/>
      <c r="BUN57" s="50"/>
      <c r="BUO57" s="50"/>
      <c r="BUP57" s="50"/>
      <c r="BUQ57" s="50"/>
      <c r="BUR57" s="50"/>
      <c r="BUS57" s="50"/>
      <c r="BUT57" s="50"/>
      <c r="BUU57" s="50"/>
      <c r="BUV57" s="50"/>
      <c r="BUW57" s="50"/>
      <c r="BUX57" s="50"/>
      <c r="BUY57" s="50"/>
      <c r="BUZ57" s="50"/>
      <c r="BVA57" s="50"/>
      <c r="BVB57" s="50"/>
      <c r="BVC57" s="50"/>
      <c r="BVD57" s="50"/>
      <c r="BVE57" s="50"/>
      <c r="BVF57" s="50"/>
      <c r="BVG57" s="50"/>
      <c r="BVH57" s="50"/>
      <c r="BVI57" s="50"/>
      <c r="BVJ57" s="50"/>
      <c r="BVK57" s="50"/>
      <c r="BVL57" s="50"/>
      <c r="BVM57" s="50"/>
      <c r="BVN57" s="50"/>
      <c r="BVO57" s="50"/>
      <c r="BVP57" s="50"/>
      <c r="BVQ57" s="50"/>
      <c r="BVR57" s="50"/>
      <c r="BVS57" s="50"/>
      <c r="BVT57" s="50"/>
      <c r="BVU57" s="50"/>
      <c r="BVV57" s="50"/>
      <c r="BVW57" s="50"/>
      <c r="BVX57" s="50"/>
      <c r="BVY57" s="50"/>
      <c r="BVZ57" s="50"/>
      <c r="BWA57" s="50"/>
      <c r="BWB57" s="50"/>
      <c r="BWC57" s="50"/>
      <c r="BWD57" s="50"/>
      <c r="BWE57" s="50"/>
      <c r="BWF57" s="50"/>
      <c r="BWG57" s="50"/>
      <c r="BWH57" s="50"/>
      <c r="BWI57" s="50"/>
      <c r="BWJ57" s="50"/>
      <c r="BWK57" s="50"/>
      <c r="BWL57" s="50"/>
      <c r="BWM57" s="50"/>
      <c r="BWN57" s="50"/>
      <c r="BWO57" s="50"/>
      <c r="BWP57" s="50"/>
      <c r="BWQ57" s="50"/>
      <c r="BWR57" s="50"/>
      <c r="BWS57" s="50"/>
      <c r="BWT57" s="50"/>
      <c r="BWU57" s="50"/>
      <c r="BWV57" s="50"/>
      <c r="BWW57" s="50"/>
      <c r="BWX57" s="50"/>
      <c r="BWY57" s="50"/>
      <c r="BWZ57" s="50"/>
      <c r="BXA57" s="50"/>
      <c r="BXB57" s="50"/>
      <c r="BXC57" s="50"/>
      <c r="BXD57" s="50"/>
      <c r="BXE57" s="50"/>
      <c r="BXF57" s="50"/>
      <c r="BXG57" s="50"/>
      <c r="BXH57" s="50"/>
      <c r="BXI57" s="50"/>
      <c r="BXJ57" s="50"/>
      <c r="BXK57" s="50"/>
      <c r="BXL57" s="50"/>
      <c r="BXM57" s="50"/>
      <c r="BXN57" s="50"/>
      <c r="BXO57" s="50"/>
      <c r="BXP57" s="50"/>
      <c r="BXQ57" s="50"/>
      <c r="BXR57" s="50"/>
      <c r="BXS57" s="50"/>
      <c r="BXT57" s="50"/>
      <c r="BXU57" s="50"/>
      <c r="BXV57" s="50"/>
      <c r="BXW57" s="50"/>
      <c r="BXX57" s="50"/>
      <c r="BXY57" s="50"/>
      <c r="BXZ57" s="50"/>
      <c r="BYA57" s="50"/>
      <c r="BYB57" s="50"/>
      <c r="BYC57" s="50"/>
      <c r="BYD57" s="50"/>
      <c r="BYE57" s="50"/>
      <c r="BYF57" s="50"/>
      <c r="BYG57" s="50"/>
      <c r="BYH57" s="50"/>
      <c r="BYI57" s="50"/>
      <c r="BYJ57" s="50"/>
      <c r="BYK57" s="50"/>
      <c r="BYL57" s="50"/>
      <c r="BYM57" s="50"/>
      <c r="BYN57" s="50"/>
      <c r="BYO57" s="50"/>
      <c r="BYP57" s="50"/>
      <c r="BYQ57" s="50"/>
      <c r="BYR57" s="50"/>
      <c r="BYS57" s="50"/>
      <c r="BYT57" s="50"/>
      <c r="BYU57" s="50"/>
      <c r="BYV57" s="50"/>
      <c r="BYW57" s="50"/>
      <c r="BYX57" s="50"/>
      <c r="BYY57" s="50"/>
      <c r="BYZ57" s="50"/>
      <c r="BZA57" s="50"/>
      <c r="BZB57" s="50"/>
      <c r="BZC57" s="50"/>
      <c r="BZD57" s="50"/>
      <c r="BZE57" s="50"/>
      <c r="BZF57" s="50"/>
      <c r="BZG57" s="50"/>
      <c r="BZH57" s="50"/>
      <c r="BZI57" s="50"/>
      <c r="BZJ57" s="50"/>
      <c r="BZK57" s="50"/>
      <c r="BZL57" s="50"/>
      <c r="BZM57" s="50"/>
      <c r="BZN57" s="50"/>
      <c r="BZO57" s="50"/>
      <c r="BZP57" s="50"/>
      <c r="BZQ57" s="50"/>
      <c r="BZR57" s="50"/>
      <c r="BZS57" s="50"/>
      <c r="BZT57" s="50"/>
      <c r="BZU57" s="50"/>
      <c r="BZV57" s="50"/>
      <c r="BZW57" s="50"/>
      <c r="BZX57" s="50"/>
      <c r="BZY57" s="50"/>
      <c r="BZZ57" s="50"/>
      <c r="CAA57" s="50"/>
      <c r="CAB57" s="50"/>
      <c r="CAC57" s="50"/>
      <c r="CAD57" s="50"/>
      <c r="CAE57" s="50"/>
      <c r="CAF57" s="50"/>
      <c r="CAG57" s="50"/>
      <c r="CAH57" s="50"/>
      <c r="CAI57" s="50"/>
      <c r="CAJ57" s="50"/>
      <c r="CAK57" s="50"/>
      <c r="CAL57" s="50"/>
      <c r="CAM57" s="50"/>
      <c r="CAN57" s="50"/>
      <c r="CAO57" s="50"/>
      <c r="CAP57" s="50"/>
      <c r="CAQ57" s="50"/>
      <c r="CAR57" s="50"/>
      <c r="CAS57" s="50"/>
      <c r="CAT57" s="50"/>
      <c r="CAU57" s="50"/>
      <c r="CAV57" s="50"/>
      <c r="CAW57" s="50"/>
      <c r="CAX57" s="50"/>
      <c r="CAY57" s="50"/>
      <c r="CAZ57" s="50"/>
      <c r="CBA57" s="50"/>
      <c r="CBB57" s="50"/>
      <c r="CBC57" s="50"/>
      <c r="CBD57" s="50"/>
      <c r="CBE57" s="50"/>
      <c r="CBF57" s="50"/>
      <c r="CBG57" s="50"/>
      <c r="CBH57" s="50"/>
      <c r="CBI57" s="50"/>
      <c r="CBJ57" s="50"/>
      <c r="CBK57" s="50"/>
      <c r="CBL57" s="50"/>
      <c r="CBM57" s="50"/>
      <c r="CBN57" s="50"/>
      <c r="CBO57" s="50"/>
      <c r="CBP57" s="50"/>
      <c r="CBQ57" s="50"/>
      <c r="CBR57" s="50"/>
      <c r="CBS57" s="50"/>
      <c r="CBT57" s="50"/>
      <c r="CBU57" s="50"/>
      <c r="CBV57" s="50"/>
      <c r="CBW57" s="50"/>
      <c r="CBX57" s="50"/>
      <c r="CBY57" s="50"/>
      <c r="CBZ57" s="50"/>
      <c r="CCA57" s="50"/>
      <c r="CCB57" s="50"/>
      <c r="CCC57" s="50"/>
      <c r="CCD57" s="50"/>
      <c r="CCE57" s="50"/>
      <c r="CCF57" s="50"/>
      <c r="CCG57" s="50"/>
      <c r="CCH57" s="50"/>
      <c r="CCI57" s="50"/>
      <c r="CCJ57" s="50"/>
      <c r="CCK57" s="50"/>
      <c r="CCL57" s="50"/>
      <c r="CCM57" s="50"/>
      <c r="CCN57" s="50"/>
      <c r="CCO57" s="50"/>
      <c r="CCP57" s="50"/>
      <c r="CCQ57" s="50"/>
      <c r="CCR57" s="50"/>
      <c r="CCS57" s="50"/>
      <c r="CCT57" s="50"/>
      <c r="CCU57" s="50"/>
      <c r="CCV57" s="50"/>
      <c r="CCW57" s="50"/>
      <c r="CCX57" s="50"/>
      <c r="CCY57" s="50"/>
      <c r="CCZ57" s="50"/>
      <c r="CDA57" s="50"/>
      <c r="CDB57" s="50"/>
      <c r="CDC57" s="50"/>
      <c r="CDD57" s="50"/>
      <c r="CDE57" s="50"/>
      <c r="CDF57" s="50"/>
      <c r="CDG57" s="50"/>
      <c r="CDH57" s="50"/>
      <c r="CDI57" s="50"/>
      <c r="CDJ57" s="50"/>
      <c r="CDK57" s="50"/>
      <c r="CDL57" s="50"/>
      <c r="CDM57" s="50"/>
      <c r="CDN57" s="50"/>
      <c r="CDO57" s="50"/>
      <c r="CDP57" s="50"/>
      <c r="CDQ57" s="50"/>
      <c r="CDR57" s="50"/>
      <c r="CDS57" s="50"/>
      <c r="CDT57" s="50"/>
      <c r="CDU57" s="50"/>
      <c r="CDV57" s="50"/>
      <c r="CDW57" s="50"/>
      <c r="CDX57" s="50"/>
      <c r="CDY57" s="50"/>
      <c r="CDZ57" s="50"/>
      <c r="CEA57" s="50"/>
      <c r="CEB57" s="50"/>
      <c r="CEC57" s="50"/>
      <c r="CED57" s="50"/>
      <c r="CEE57" s="50"/>
      <c r="CEF57" s="50"/>
      <c r="CEG57" s="50"/>
      <c r="CEH57" s="50"/>
      <c r="CEI57" s="50"/>
      <c r="CEJ57" s="50"/>
      <c r="CEK57" s="50"/>
      <c r="CEL57" s="50"/>
      <c r="CEM57" s="50"/>
      <c r="CEN57" s="50"/>
      <c r="CEO57" s="50"/>
      <c r="CEP57" s="50"/>
      <c r="CEQ57" s="50"/>
      <c r="CER57" s="50"/>
      <c r="CES57" s="50"/>
      <c r="CET57" s="50"/>
      <c r="CEU57" s="50"/>
      <c r="CEV57" s="50"/>
      <c r="CEW57" s="50"/>
      <c r="CEX57" s="50"/>
      <c r="CEY57" s="50"/>
      <c r="CEZ57" s="50"/>
      <c r="CFA57" s="50"/>
      <c r="CFB57" s="50"/>
      <c r="CFC57" s="50"/>
      <c r="CFD57" s="50"/>
      <c r="CFE57" s="50"/>
      <c r="CFF57" s="50"/>
      <c r="CFG57" s="50"/>
      <c r="CFH57" s="50"/>
      <c r="CFI57" s="50"/>
      <c r="CFJ57" s="50"/>
      <c r="CFK57" s="50"/>
      <c r="CFL57" s="50"/>
      <c r="CFM57" s="50"/>
      <c r="CFN57" s="50"/>
      <c r="CFO57" s="50"/>
      <c r="CFP57" s="50"/>
      <c r="CFQ57" s="50"/>
      <c r="CFR57" s="50"/>
      <c r="CFS57" s="50"/>
      <c r="CFT57" s="50"/>
      <c r="CFU57" s="50"/>
      <c r="CFV57" s="50"/>
      <c r="CFW57" s="50"/>
      <c r="CFX57" s="50"/>
      <c r="CFY57" s="50"/>
      <c r="CFZ57" s="50"/>
      <c r="CGA57" s="50"/>
      <c r="CGB57" s="50"/>
      <c r="CGC57" s="50"/>
      <c r="CGD57" s="50"/>
      <c r="CGE57" s="50"/>
      <c r="CGF57" s="50"/>
      <c r="CGG57" s="50"/>
      <c r="CGH57" s="50"/>
      <c r="CGI57" s="50"/>
      <c r="CGJ57" s="50"/>
      <c r="CGK57" s="50"/>
      <c r="CGL57" s="50"/>
      <c r="CGM57" s="50"/>
      <c r="CGN57" s="50"/>
      <c r="CGO57" s="50"/>
      <c r="CGP57" s="50"/>
      <c r="CGQ57" s="50"/>
      <c r="CGR57" s="50"/>
      <c r="CGS57" s="50"/>
      <c r="CGT57" s="50"/>
      <c r="CGU57" s="50"/>
      <c r="CGV57" s="50"/>
      <c r="CGW57" s="50"/>
      <c r="CGX57" s="50"/>
      <c r="CGY57" s="50"/>
      <c r="CGZ57" s="50"/>
      <c r="CHA57" s="50"/>
      <c r="CHB57" s="50"/>
      <c r="CHC57" s="50"/>
      <c r="CHD57" s="50"/>
      <c r="CHE57" s="50"/>
      <c r="CHF57" s="50"/>
      <c r="CHG57" s="50"/>
      <c r="CHH57" s="50"/>
      <c r="CHI57" s="50"/>
      <c r="CHJ57" s="50"/>
      <c r="CHK57" s="50"/>
      <c r="CHL57" s="50"/>
      <c r="CHM57" s="50"/>
      <c r="CHN57" s="50"/>
      <c r="CHO57" s="50"/>
      <c r="CHP57" s="50"/>
      <c r="CHQ57" s="50"/>
      <c r="CHR57" s="50"/>
      <c r="CHS57" s="50"/>
      <c r="CHT57" s="50"/>
      <c r="CHU57" s="50"/>
      <c r="CHV57" s="50"/>
      <c r="CHW57" s="50"/>
      <c r="CHX57" s="50"/>
      <c r="CHY57" s="50"/>
      <c r="CHZ57" s="50"/>
      <c r="CIA57" s="50"/>
      <c r="CIB57" s="50"/>
      <c r="CIC57" s="50"/>
      <c r="CID57" s="50"/>
      <c r="CIE57" s="50"/>
      <c r="CIF57" s="50"/>
      <c r="CIG57" s="50"/>
      <c r="CIH57" s="50"/>
      <c r="CII57" s="50"/>
      <c r="CIJ57" s="50"/>
      <c r="CIK57" s="50"/>
      <c r="CIL57" s="50"/>
      <c r="CIM57" s="50"/>
      <c r="CIN57" s="50"/>
      <c r="CIO57" s="50"/>
      <c r="CIP57" s="50"/>
      <c r="CIQ57" s="50"/>
      <c r="CIR57" s="50"/>
      <c r="CIS57" s="50"/>
      <c r="CIT57" s="50"/>
      <c r="CIU57" s="50"/>
      <c r="CIV57" s="50"/>
      <c r="CIW57" s="50"/>
      <c r="CIX57" s="50"/>
      <c r="CIY57" s="50"/>
      <c r="CIZ57" s="50"/>
      <c r="CJA57" s="50"/>
      <c r="CJB57" s="50"/>
      <c r="CJC57" s="50"/>
      <c r="CJD57" s="50"/>
      <c r="CJE57" s="50"/>
      <c r="CJF57" s="50"/>
      <c r="CJG57" s="50"/>
      <c r="CJH57" s="50"/>
      <c r="CJI57" s="50"/>
      <c r="CJJ57" s="50"/>
      <c r="CJK57" s="50"/>
      <c r="CJL57" s="50"/>
      <c r="CJM57" s="50"/>
      <c r="CJN57" s="50"/>
      <c r="CJO57" s="50"/>
      <c r="CJP57" s="50"/>
      <c r="CJQ57" s="50"/>
      <c r="CJR57" s="50"/>
      <c r="CJS57" s="50"/>
      <c r="CJT57" s="50"/>
      <c r="CJU57" s="50"/>
      <c r="CJV57" s="50"/>
      <c r="CJW57" s="50"/>
      <c r="CJX57" s="50"/>
      <c r="CJY57" s="50"/>
      <c r="CJZ57" s="50"/>
      <c r="CKA57" s="50"/>
      <c r="CKB57" s="50"/>
      <c r="CKC57" s="50"/>
      <c r="CKD57" s="50"/>
      <c r="CKE57" s="50"/>
      <c r="CKF57" s="50"/>
      <c r="CKG57" s="50"/>
      <c r="CKH57" s="50"/>
      <c r="CKI57" s="50"/>
      <c r="CKJ57" s="50"/>
      <c r="CKK57" s="50"/>
      <c r="CKL57" s="50"/>
      <c r="CKM57" s="50"/>
      <c r="CKN57" s="50"/>
      <c r="CKO57" s="50"/>
      <c r="CKP57" s="50"/>
      <c r="CKQ57" s="50"/>
      <c r="CKR57" s="50"/>
      <c r="CKS57" s="50"/>
      <c r="CKT57" s="50"/>
      <c r="CKU57" s="50"/>
      <c r="CKV57" s="50"/>
      <c r="CKW57" s="50"/>
      <c r="CKX57" s="50"/>
      <c r="CKY57" s="50"/>
      <c r="CKZ57" s="50"/>
      <c r="CLA57" s="50"/>
      <c r="CLB57" s="50"/>
      <c r="CLC57" s="50"/>
      <c r="CLD57" s="50"/>
      <c r="CLE57" s="50"/>
      <c r="CLF57" s="50"/>
      <c r="CLG57" s="50"/>
      <c r="CLH57" s="50"/>
      <c r="CLI57" s="50"/>
      <c r="CLJ57" s="50"/>
      <c r="CLK57" s="50"/>
      <c r="CLL57" s="50"/>
      <c r="CLM57" s="50"/>
      <c r="CLN57" s="50"/>
      <c r="CLO57" s="50"/>
      <c r="CLP57" s="50"/>
      <c r="CLQ57" s="50"/>
      <c r="CLR57" s="50"/>
      <c r="CLS57" s="50"/>
      <c r="CLT57" s="50"/>
      <c r="CLU57" s="50"/>
      <c r="CLV57" s="50"/>
      <c r="CLW57" s="50"/>
      <c r="CLX57" s="50"/>
      <c r="CLY57" s="50"/>
      <c r="CLZ57" s="50"/>
      <c r="CMA57" s="50"/>
      <c r="CMB57" s="50"/>
      <c r="CMC57" s="50"/>
      <c r="CMD57" s="50"/>
      <c r="CME57" s="50"/>
      <c r="CMF57" s="50"/>
      <c r="CMG57" s="50"/>
      <c r="CMH57" s="50"/>
      <c r="CMI57" s="50"/>
      <c r="CMJ57" s="50"/>
      <c r="CMK57" s="50"/>
      <c r="CML57" s="50"/>
      <c r="CMM57" s="50"/>
      <c r="CMN57" s="50"/>
      <c r="CMO57" s="50"/>
      <c r="CMP57" s="50"/>
      <c r="CMQ57" s="50"/>
      <c r="CMR57" s="50"/>
      <c r="CMS57" s="50"/>
      <c r="CMT57" s="50"/>
      <c r="CMU57" s="50"/>
      <c r="CMV57" s="50"/>
      <c r="CMW57" s="50"/>
      <c r="CMX57" s="50"/>
      <c r="CMY57" s="50"/>
      <c r="CMZ57" s="50"/>
      <c r="CNA57" s="50"/>
      <c r="CNB57" s="50"/>
      <c r="CNC57" s="50"/>
      <c r="CND57" s="50"/>
      <c r="CNE57" s="50"/>
      <c r="CNF57" s="50"/>
      <c r="CNG57" s="50"/>
      <c r="CNH57" s="50"/>
      <c r="CNI57" s="50"/>
      <c r="CNJ57" s="50"/>
      <c r="CNK57" s="50"/>
      <c r="CNL57" s="50"/>
      <c r="CNM57" s="50"/>
      <c r="CNN57" s="50"/>
      <c r="CNO57" s="50"/>
      <c r="CNP57" s="50"/>
      <c r="CNQ57" s="50"/>
      <c r="CNR57" s="50"/>
      <c r="CNS57" s="50"/>
      <c r="CNT57" s="50"/>
      <c r="CNU57" s="50"/>
      <c r="CNV57" s="50"/>
      <c r="CNW57" s="50"/>
      <c r="CNX57" s="50"/>
      <c r="CNY57" s="50"/>
      <c r="CNZ57" s="50"/>
      <c r="COA57" s="50"/>
      <c r="COB57" s="50"/>
      <c r="COC57" s="50"/>
      <c r="COD57" s="50"/>
      <c r="COE57" s="50"/>
      <c r="COF57" s="50"/>
      <c r="COG57" s="50"/>
      <c r="COH57" s="50"/>
      <c r="COI57" s="50"/>
      <c r="COJ57" s="50"/>
      <c r="COK57" s="50"/>
      <c r="COL57" s="50"/>
      <c r="COM57" s="50"/>
      <c r="CON57" s="50"/>
      <c r="COO57" s="50"/>
      <c r="COP57" s="50"/>
      <c r="COQ57" s="50"/>
      <c r="COR57" s="50"/>
      <c r="COS57" s="50"/>
      <c r="COT57" s="50"/>
      <c r="COU57" s="50"/>
      <c r="COV57" s="50"/>
      <c r="COW57" s="50"/>
      <c r="COX57" s="50"/>
      <c r="COY57" s="50"/>
      <c r="COZ57" s="50"/>
      <c r="CPA57" s="50"/>
      <c r="CPB57" s="50"/>
      <c r="CPC57" s="50"/>
      <c r="CPD57" s="50"/>
      <c r="CPE57" s="50"/>
      <c r="CPF57" s="50"/>
      <c r="CPG57" s="50"/>
      <c r="CPH57" s="50"/>
      <c r="CPI57" s="50"/>
      <c r="CPJ57" s="50"/>
      <c r="CPK57" s="50"/>
      <c r="CPL57" s="50"/>
      <c r="CPM57" s="50"/>
      <c r="CPN57" s="50"/>
      <c r="CPO57" s="50"/>
      <c r="CPP57" s="50"/>
      <c r="CPQ57" s="50"/>
      <c r="CPR57" s="50"/>
      <c r="CPS57" s="50"/>
      <c r="CPT57" s="50"/>
      <c r="CPU57" s="50"/>
      <c r="CPV57" s="50"/>
      <c r="CPW57" s="50"/>
      <c r="CPX57" s="50"/>
      <c r="CPY57" s="50"/>
      <c r="CPZ57" s="50"/>
      <c r="CQA57" s="50"/>
      <c r="CQB57" s="50"/>
      <c r="CQC57" s="50"/>
      <c r="CQD57" s="50"/>
      <c r="CQE57" s="50"/>
      <c r="CQF57" s="50"/>
      <c r="CQG57" s="50"/>
      <c r="CQH57" s="50"/>
      <c r="CQI57" s="50"/>
      <c r="CQJ57" s="50"/>
      <c r="CQK57" s="50"/>
      <c r="CQL57" s="50"/>
      <c r="CQM57" s="50"/>
      <c r="CQN57" s="50"/>
      <c r="CQO57" s="50"/>
      <c r="CQP57" s="50"/>
      <c r="CQQ57" s="50"/>
      <c r="CQR57" s="50"/>
      <c r="CQS57" s="50"/>
      <c r="CQT57" s="50"/>
      <c r="CQU57" s="50"/>
      <c r="CQV57" s="50"/>
      <c r="CQW57" s="50"/>
      <c r="CQX57" s="50"/>
      <c r="CQY57" s="50"/>
      <c r="CQZ57" s="50"/>
      <c r="CRA57" s="50"/>
      <c r="CRB57" s="50"/>
      <c r="CRC57" s="50"/>
      <c r="CRD57" s="50"/>
      <c r="CRE57" s="50"/>
      <c r="CRF57" s="50"/>
      <c r="CRG57" s="50"/>
      <c r="CRH57" s="50"/>
      <c r="CRI57" s="50"/>
      <c r="CRJ57" s="50"/>
      <c r="CRK57" s="50"/>
      <c r="CRL57" s="50"/>
      <c r="CRM57" s="50"/>
      <c r="CRN57" s="50"/>
      <c r="CRO57" s="50"/>
      <c r="CRP57" s="50"/>
      <c r="CRQ57" s="50"/>
      <c r="CRR57" s="50"/>
      <c r="CRS57" s="50"/>
      <c r="CRT57" s="50"/>
      <c r="CRU57" s="50"/>
      <c r="CRV57" s="50"/>
      <c r="CRW57" s="50"/>
      <c r="CRX57" s="50"/>
      <c r="CRY57" s="50"/>
      <c r="CRZ57" s="50"/>
      <c r="CSA57" s="50"/>
      <c r="CSB57" s="50"/>
      <c r="CSC57" s="50"/>
      <c r="CSD57" s="50"/>
      <c r="CSE57" s="50"/>
      <c r="CSF57" s="50"/>
      <c r="CSG57" s="50"/>
      <c r="CSH57" s="50"/>
      <c r="CSI57" s="50"/>
      <c r="CSJ57" s="50"/>
      <c r="CSK57" s="50"/>
      <c r="CSL57" s="50"/>
      <c r="CSM57" s="50"/>
      <c r="CSN57" s="50"/>
      <c r="CSO57" s="50"/>
      <c r="CSP57" s="50"/>
      <c r="CSQ57" s="50"/>
      <c r="CSR57" s="50"/>
      <c r="CSS57" s="50"/>
      <c r="CST57" s="50"/>
      <c r="CSU57" s="50"/>
      <c r="CSV57" s="50"/>
      <c r="CSW57" s="50"/>
      <c r="CSX57" s="50"/>
      <c r="CSY57" s="50"/>
      <c r="CSZ57" s="50"/>
      <c r="CTA57" s="50"/>
      <c r="CTB57" s="50"/>
      <c r="CTC57" s="50"/>
      <c r="CTD57" s="50"/>
      <c r="CTE57" s="50"/>
      <c r="CTF57" s="50"/>
      <c r="CTG57" s="50"/>
      <c r="CTH57" s="50"/>
      <c r="CTI57" s="50"/>
      <c r="CTJ57" s="50"/>
      <c r="CTK57" s="50"/>
      <c r="CTL57" s="50"/>
      <c r="CTM57" s="50"/>
      <c r="CTN57" s="50"/>
      <c r="CTO57" s="50"/>
      <c r="CTP57" s="50"/>
      <c r="CTQ57" s="50"/>
      <c r="CTR57" s="50"/>
      <c r="CTS57" s="50"/>
      <c r="CTT57" s="50"/>
      <c r="CTU57" s="50"/>
      <c r="CTV57" s="50"/>
      <c r="CTW57" s="50"/>
      <c r="CTX57" s="50"/>
      <c r="CTY57" s="50"/>
      <c r="CTZ57" s="50"/>
      <c r="CUA57" s="50"/>
      <c r="CUB57" s="50"/>
      <c r="CUC57" s="50"/>
      <c r="CUD57" s="50"/>
      <c r="CUE57" s="50"/>
      <c r="CUF57" s="50"/>
      <c r="CUG57" s="50"/>
      <c r="CUH57" s="50"/>
      <c r="CUI57" s="50"/>
      <c r="CUJ57" s="50"/>
      <c r="CUK57" s="50"/>
      <c r="CUL57" s="50"/>
      <c r="CUM57" s="50"/>
      <c r="CUN57" s="50"/>
      <c r="CUO57" s="50"/>
      <c r="CUP57" s="50"/>
      <c r="CUQ57" s="50"/>
      <c r="CUR57" s="50"/>
      <c r="CUS57" s="50"/>
      <c r="CUT57" s="50"/>
      <c r="CUU57" s="50"/>
      <c r="CUV57" s="50"/>
      <c r="CUW57" s="50"/>
      <c r="CUX57" s="50"/>
      <c r="CUY57" s="50"/>
      <c r="CUZ57" s="50"/>
      <c r="CVA57" s="50"/>
      <c r="CVB57" s="50"/>
      <c r="CVC57" s="50"/>
      <c r="CVD57" s="50"/>
      <c r="CVE57" s="50"/>
      <c r="CVF57" s="50"/>
      <c r="CVG57" s="50"/>
      <c r="CVH57" s="50"/>
      <c r="CVI57" s="50"/>
      <c r="CVJ57" s="50"/>
      <c r="CVK57" s="50"/>
      <c r="CVL57" s="50"/>
      <c r="CVM57" s="50"/>
      <c r="CVN57" s="50"/>
      <c r="CVO57" s="50"/>
      <c r="CVP57" s="50"/>
      <c r="CVQ57" s="50"/>
      <c r="CVR57" s="50"/>
      <c r="CVS57" s="50"/>
      <c r="CVT57" s="50"/>
      <c r="CVU57" s="50"/>
      <c r="CVV57" s="50"/>
      <c r="CVW57" s="50"/>
      <c r="CVX57" s="50"/>
      <c r="CVY57" s="50"/>
      <c r="CVZ57" s="50"/>
      <c r="CWA57" s="50"/>
      <c r="CWB57" s="50"/>
      <c r="CWC57" s="50"/>
      <c r="CWD57" s="50"/>
      <c r="CWE57" s="50"/>
      <c r="CWF57" s="50"/>
      <c r="CWG57" s="50"/>
      <c r="CWH57" s="50"/>
      <c r="CWI57" s="50"/>
      <c r="CWJ57" s="50"/>
      <c r="CWK57" s="50"/>
      <c r="CWL57" s="50"/>
      <c r="CWM57" s="50"/>
      <c r="CWN57" s="50"/>
      <c r="CWO57" s="50"/>
      <c r="CWP57" s="50"/>
      <c r="CWQ57" s="50"/>
      <c r="CWR57" s="50"/>
      <c r="CWS57" s="50"/>
      <c r="CWT57" s="50"/>
      <c r="CWU57" s="50"/>
      <c r="CWV57" s="50"/>
      <c r="CWW57" s="50"/>
      <c r="CWX57" s="50"/>
      <c r="CWY57" s="50"/>
      <c r="CWZ57" s="50"/>
      <c r="CXA57" s="50"/>
      <c r="CXB57" s="50"/>
      <c r="CXC57" s="50"/>
      <c r="CXD57" s="50"/>
      <c r="CXE57" s="50"/>
      <c r="CXF57" s="50"/>
      <c r="CXG57" s="50"/>
      <c r="CXH57" s="50"/>
      <c r="CXI57" s="50"/>
      <c r="CXJ57" s="50"/>
      <c r="CXK57" s="50"/>
      <c r="CXL57" s="50"/>
      <c r="CXM57" s="50"/>
      <c r="CXN57" s="50"/>
      <c r="CXO57" s="50"/>
      <c r="CXP57" s="50"/>
      <c r="CXQ57" s="50"/>
      <c r="CXR57" s="50"/>
      <c r="CXS57" s="50"/>
      <c r="CXT57" s="50"/>
      <c r="CXU57" s="50"/>
      <c r="CXV57" s="50"/>
      <c r="CXW57" s="50"/>
      <c r="CXX57" s="50"/>
      <c r="CXY57" s="50"/>
      <c r="CXZ57" s="50"/>
      <c r="CYA57" s="50"/>
      <c r="CYB57" s="50"/>
      <c r="CYC57" s="50"/>
      <c r="CYD57" s="50"/>
      <c r="CYE57" s="50"/>
      <c r="CYF57" s="50"/>
      <c r="CYG57" s="50"/>
      <c r="CYH57" s="50"/>
      <c r="CYI57" s="50"/>
      <c r="CYJ57" s="50"/>
      <c r="CYK57" s="50"/>
      <c r="CYL57" s="50"/>
      <c r="CYM57" s="50"/>
      <c r="CYN57" s="50"/>
      <c r="CYO57" s="50"/>
      <c r="CYP57" s="50"/>
      <c r="CYQ57" s="50"/>
      <c r="CYR57" s="50"/>
      <c r="CYS57" s="50"/>
      <c r="CYT57" s="50"/>
      <c r="CYU57" s="50"/>
      <c r="CYV57" s="50"/>
      <c r="CYW57" s="50"/>
      <c r="CYX57" s="50"/>
      <c r="CYY57" s="50"/>
      <c r="CYZ57" s="50"/>
      <c r="CZA57" s="50"/>
      <c r="CZB57" s="50"/>
      <c r="CZC57" s="50"/>
      <c r="CZD57" s="50"/>
      <c r="CZE57" s="50"/>
      <c r="CZF57" s="50"/>
      <c r="CZG57" s="50"/>
      <c r="CZH57" s="50"/>
      <c r="CZI57" s="50"/>
      <c r="CZJ57" s="50"/>
      <c r="CZK57" s="50"/>
      <c r="CZL57" s="50"/>
      <c r="CZM57" s="50"/>
      <c r="CZN57" s="50"/>
      <c r="CZO57" s="50"/>
      <c r="CZP57" s="50"/>
      <c r="CZQ57" s="50"/>
      <c r="CZR57" s="50"/>
      <c r="CZS57" s="50"/>
      <c r="CZT57" s="50"/>
      <c r="CZU57" s="50"/>
      <c r="CZV57" s="50"/>
      <c r="CZW57" s="50"/>
      <c r="CZX57" s="50"/>
      <c r="CZY57" s="50"/>
      <c r="CZZ57" s="50"/>
      <c r="DAA57" s="50"/>
      <c r="DAB57" s="50"/>
      <c r="DAC57" s="50"/>
      <c r="DAD57" s="50"/>
      <c r="DAE57" s="50"/>
      <c r="DAF57" s="50"/>
      <c r="DAG57" s="50"/>
      <c r="DAH57" s="50"/>
      <c r="DAI57" s="50"/>
      <c r="DAJ57" s="50"/>
      <c r="DAK57" s="50"/>
      <c r="DAL57" s="50"/>
      <c r="DAM57" s="50"/>
      <c r="DAN57" s="50"/>
      <c r="DAO57" s="50"/>
      <c r="DAP57" s="50"/>
      <c r="DAQ57" s="50"/>
      <c r="DAR57" s="50"/>
      <c r="DAS57" s="50"/>
      <c r="DAT57" s="50"/>
      <c r="DAU57" s="50"/>
      <c r="DAV57" s="50"/>
      <c r="DAW57" s="50"/>
      <c r="DAX57" s="50"/>
      <c r="DAY57" s="50"/>
      <c r="DAZ57" s="50"/>
      <c r="DBA57" s="50"/>
      <c r="DBB57" s="50"/>
      <c r="DBC57" s="50"/>
      <c r="DBD57" s="50"/>
      <c r="DBE57" s="50"/>
      <c r="DBF57" s="50"/>
      <c r="DBG57" s="50"/>
      <c r="DBH57" s="50"/>
      <c r="DBI57" s="50"/>
      <c r="DBJ57" s="50"/>
      <c r="DBK57" s="50"/>
      <c r="DBL57" s="50"/>
      <c r="DBM57" s="50"/>
      <c r="DBN57" s="50"/>
      <c r="DBO57" s="50"/>
      <c r="DBP57" s="50"/>
      <c r="DBQ57" s="50"/>
      <c r="DBR57" s="50"/>
      <c r="DBS57" s="50"/>
      <c r="DBT57" s="50"/>
      <c r="DBU57" s="50"/>
      <c r="DBV57" s="50"/>
      <c r="DBW57" s="50"/>
      <c r="DBX57" s="50"/>
      <c r="DBY57" s="50"/>
      <c r="DBZ57" s="50"/>
      <c r="DCA57" s="50"/>
      <c r="DCB57" s="50"/>
      <c r="DCC57" s="50"/>
      <c r="DCD57" s="50"/>
      <c r="DCE57" s="50"/>
      <c r="DCF57" s="50"/>
      <c r="DCG57" s="50"/>
      <c r="DCH57" s="50"/>
      <c r="DCI57" s="50"/>
      <c r="DCJ57" s="50"/>
      <c r="DCK57" s="50"/>
      <c r="DCL57" s="50"/>
      <c r="DCM57" s="50"/>
      <c r="DCN57" s="50"/>
      <c r="DCO57" s="50"/>
      <c r="DCP57" s="50"/>
      <c r="DCQ57" s="50"/>
      <c r="DCR57" s="50"/>
      <c r="DCS57" s="50"/>
      <c r="DCT57" s="50"/>
      <c r="DCU57" s="50"/>
      <c r="DCV57" s="50"/>
      <c r="DCW57" s="50"/>
      <c r="DCX57" s="50"/>
      <c r="DCY57" s="50"/>
      <c r="DCZ57" s="50"/>
      <c r="DDA57" s="50"/>
      <c r="DDB57" s="50"/>
      <c r="DDC57" s="50"/>
      <c r="DDD57" s="50"/>
      <c r="DDE57" s="50"/>
      <c r="DDF57" s="50"/>
      <c r="DDG57" s="50"/>
      <c r="DDH57" s="50"/>
      <c r="DDI57" s="50"/>
      <c r="DDJ57" s="50"/>
      <c r="DDK57" s="50"/>
      <c r="DDL57" s="50"/>
      <c r="DDM57" s="50"/>
      <c r="DDN57" s="50"/>
      <c r="DDO57" s="50"/>
      <c r="DDP57" s="50"/>
      <c r="DDQ57" s="50"/>
      <c r="DDR57" s="50"/>
      <c r="DDS57" s="50"/>
      <c r="DDT57" s="50"/>
      <c r="DDU57" s="50"/>
      <c r="DDV57" s="50"/>
      <c r="DDW57" s="50"/>
      <c r="DDX57" s="50"/>
      <c r="DDY57" s="50"/>
      <c r="DDZ57" s="50"/>
      <c r="DEA57" s="50"/>
      <c r="DEB57" s="50"/>
      <c r="DEC57" s="50"/>
      <c r="DED57" s="50"/>
      <c r="DEE57" s="50"/>
      <c r="DEF57" s="50"/>
      <c r="DEG57" s="50"/>
      <c r="DEH57" s="50"/>
      <c r="DEI57" s="50"/>
      <c r="DEJ57" s="50"/>
      <c r="DEK57" s="50"/>
      <c r="DEL57" s="50"/>
      <c r="DEM57" s="50"/>
      <c r="DEN57" s="50"/>
      <c r="DEO57" s="50"/>
      <c r="DEP57" s="50"/>
      <c r="DEQ57" s="50"/>
      <c r="DER57" s="50"/>
      <c r="DES57" s="50"/>
      <c r="DET57" s="50"/>
      <c r="DEU57" s="50"/>
      <c r="DEV57" s="50"/>
      <c r="DEW57" s="50"/>
      <c r="DEX57" s="50"/>
      <c r="DEY57" s="50"/>
      <c r="DEZ57" s="50"/>
      <c r="DFA57" s="50"/>
      <c r="DFB57" s="50"/>
      <c r="DFC57" s="50"/>
      <c r="DFD57" s="50"/>
      <c r="DFE57" s="50"/>
      <c r="DFF57" s="50"/>
      <c r="DFG57" s="50"/>
      <c r="DFH57" s="50"/>
      <c r="DFI57" s="50"/>
      <c r="DFJ57" s="50"/>
      <c r="DFK57" s="50"/>
      <c r="DFL57" s="50"/>
      <c r="DFM57" s="50"/>
      <c r="DFN57" s="50"/>
      <c r="DFO57" s="50"/>
      <c r="DFP57" s="50"/>
      <c r="DFQ57" s="50"/>
      <c r="DFR57" s="50"/>
      <c r="DFS57" s="50"/>
      <c r="DFT57" s="50"/>
      <c r="DFU57" s="50"/>
      <c r="DFV57" s="50"/>
      <c r="DFW57" s="50"/>
      <c r="DFX57" s="50"/>
      <c r="DFY57" s="50"/>
      <c r="DFZ57" s="50"/>
      <c r="DGA57" s="50"/>
      <c r="DGB57" s="50"/>
      <c r="DGC57" s="50"/>
      <c r="DGD57" s="50"/>
      <c r="DGE57" s="50"/>
      <c r="DGF57" s="50"/>
      <c r="DGG57" s="50"/>
      <c r="DGH57" s="50"/>
      <c r="DGI57" s="50"/>
      <c r="DGJ57" s="50"/>
      <c r="DGK57" s="50"/>
      <c r="DGL57" s="50"/>
      <c r="DGM57" s="50"/>
      <c r="DGN57" s="50"/>
      <c r="DGO57" s="50"/>
      <c r="DGP57" s="50"/>
      <c r="DGQ57" s="50"/>
      <c r="DGR57" s="50"/>
      <c r="DGS57" s="50"/>
      <c r="DGT57" s="50"/>
      <c r="DGU57" s="50"/>
      <c r="DGV57" s="50"/>
      <c r="DGW57" s="50"/>
      <c r="DGX57" s="50"/>
      <c r="DGY57" s="50"/>
      <c r="DGZ57" s="50"/>
      <c r="DHA57" s="50"/>
      <c r="DHB57" s="50"/>
      <c r="DHC57" s="50"/>
      <c r="DHD57" s="50"/>
      <c r="DHE57" s="50"/>
      <c r="DHF57" s="50"/>
      <c r="DHG57" s="50"/>
      <c r="DHH57" s="50"/>
      <c r="DHI57" s="50"/>
      <c r="DHJ57" s="50"/>
      <c r="DHK57" s="50"/>
      <c r="DHL57" s="50"/>
      <c r="DHM57" s="50"/>
      <c r="DHN57" s="50"/>
      <c r="DHO57" s="50"/>
      <c r="DHP57" s="50"/>
      <c r="DHQ57" s="50"/>
      <c r="DHR57" s="50"/>
      <c r="DHS57" s="50"/>
      <c r="DHT57" s="50"/>
      <c r="DHU57" s="50"/>
      <c r="DHV57" s="50"/>
      <c r="DHW57" s="50"/>
      <c r="DHX57" s="50"/>
      <c r="DHY57" s="50"/>
      <c r="DHZ57" s="50"/>
      <c r="DIA57" s="50"/>
      <c r="DIB57" s="50"/>
      <c r="DIC57" s="50"/>
      <c r="DID57" s="50"/>
      <c r="DIE57" s="50"/>
      <c r="DIF57" s="50"/>
      <c r="DIG57" s="50"/>
      <c r="DIH57" s="50"/>
      <c r="DII57" s="50"/>
      <c r="DIJ57" s="50"/>
      <c r="DIK57" s="50"/>
      <c r="DIL57" s="50"/>
      <c r="DIM57" s="50"/>
      <c r="DIN57" s="50"/>
      <c r="DIO57" s="50"/>
      <c r="DIP57" s="50"/>
      <c r="DIQ57" s="50"/>
      <c r="DIR57" s="50"/>
      <c r="DIS57" s="50"/>
      <c r="DIT57" s="50"/>
      <c r="DIU57" s="50"/>
      <c r="DIV57" s="50"/>
      <c r="DIW57" s="50"/>
      <c r="DIX57" s="50"/>
      <c r="DIY57" s="50"/>
      <c r="DIZ57" s="50"/>
      <c r="DJA57" s="50"/>
      <c r="DJB57" s="50"/>
      <c r="DJC57" s="50"/>
      <c r="DJD57" s="50"/>
      <c r="DJE57" s="50"/>
      <c r="DJF57" s="50"/>
      <c r="DJG57" s="50"/>
      <c r="DJH57" s="50"/>
      <c r="DJI57" s="50"/>
      <c r="DJJ57" s="50"/>
      <c r="DJK57" s="50"/>
      <c r="DJL57" s="50"/>
      <c r="DJM57" s="50"/>
      <c r="DJN57" s="50"/>
      <c r="DJO57" s="50"/>
      <c r="DJP57" s="50"/>
      <c r="DJQ57" s="50"/>
      <c r="DJR57" s="50"/>
      <c r="DJS57" s="50"/>
      <c r="DJT57" s="50"/>
      <c r="DJU57" s="50"/>
      <c r="DJV57" s="50"/>
      <c r="DJW57" s="50"/>
      <c r="DJX57" s="50"/>
      <c r="DJY57" s="50"/>
      <c r="DJZ57" s="50"/>
      <c r="DKA57" s="50"/>
      <c r="DKB57" s="50"/>
      <c r="DKC57" s="50"/>
      <c r="DKD57" s="50"/>
      <c r="DKE57" s="50"/>
      <c r="DKF57" s="50"/>
      <c r="DKG57" s="50"/>
      <c r="DKH57" s="50"/>
      <c r="DKI57" s="50"/>
      <c r="DKJ57" s="50"/>
      <c r="DKK57" s="50"/>
      <c r="DKL57" s="50"/>
      <c r="DKM57" s="50"/>
      <c r="DKN57" s="50"/>
      <c r="DKO57" s="50"/>
      <c r="DKP57" s="50"/>
      <c r="DKQ57" s="50"/>
      <c r="DKR57" s="50"/>
      <c r="DKS57" s="50"/>
      <c r="DKT57" s="50"/>
      <c r="DKU57" s="50"/>
      <c r="DKV57" s="50"/>
      <c r="DKW57" s="50"/>
      <c r="DKX57" s="50"/>
      <c r="DKY57" s="50"/>
      <c r="DKZ57" s="50"/>
      <c r="DLA57" s="50"/>
      <c r="DLB57" s="50"/>
      <c r="DLC57" s="50"/>
      <c r="DLD57" s="50"/>
      <c r="DLE57" s="50"/>
      <c r="DLF57" s="50"/>
      <c r="DLG57" s="50"/>
      <c r="DLH57" s="50"/>
      <c r="DLI57" s="50"/>
      <c r="DLJ57" s="50"/>
      <c r="DLK57" s="50"/>
      <c r="DLL57" s="50"/>
      <c r="DLM57" s="50"/>
      <c r="DLN57" s="50"/>
      <c r="DLO57" s="50"/>
      <c r="DLP57" s="50"/>
      <c r="DLQ57" s="50"/>
      <c r="DLR57" s="50"/>
      <c r="DLS57" s="50"/>
      <c r="DLT57" s="50"/>
      <c r="DLU57" s="50"/>
      <c r="DLV57" s="50"/>
      <c r="DLW57" s="50"/>
      <c r="DLX57" s="50"/>
      <c r="DLY57" s="50"/>
      <c r="DLZ57" s="50"/>
      <c r="DMA57" s="50"/>
      <c r="DMB57" s="50"/>
      <c r="DMC57" s="50"/>
      <c r="DMD57" s="50"/>
      <c r="DME57" s="50"/>
      <c r="DMF57" s="50"/>
      <c r="DMG57" s="50"/>
      <c r="DMH57" s="50"/>
      <c r="DMI57" s="50"/>
      <c r="DMJ57" s="50"/>
      <c r="DMK57" s="50"/>
      <c r="DML57" s="50"/>
      <c r="DMM57" s="50"/>
      <c r="DMN57" s="50"/>
      <c r="DMO57" s="50"/>
      <c r="DMP57" s="50"/>
      <c r="DMQ57" s="50"/>
      <c r="DMR57" s="50"/>
      <c r="DMS57" s="50"/>
      <c r="DMT57" s="50"/>
      <c r="DMU57" s="50"/>
      <c r="DMV57" s="50"/>
      <c r="DMW57" s="50"/>
      <c r="DMX57" s="50"/>
      <c r="DMY57" s="50"/>
      <c r="DMZ57" s="50"/>
      <c r="DNA57" s="50"/>
      <c r="DNB57" s="50"/>
      <c r="DNC57" s="50"/>
      <c r="DND57" s="50"/>
      <c r="DNE57" s="50"/>
      <c r="DNF57" s="50"/>
      <c r="DNG57" s="50"/>
      <c r="DNH57" s="50"/>
      <c r="DNI57" s="50"/>
      <c r="DNJ57" s="50"/>
      <c r="DNK57" s="50"/>
      <c r="DNL57" s="50"/>
      <c r="DNM57" s="50"/>
      <c r="DNN57" s="50"/>
      <c r="DNO57" s="50"/>
      <c r="DNP57" s="50"/>
      <c r="DNQ57" s="50"/>
      <c r="DNR57" s="50"/>
      <c r="DNS57" s="50"/>
      <c r="DNT57" s="50"/>
      <c r="DNU57" s="50"/>
      <c r="DNV57" s="50"/>
      <c r="DNW57" s="50"/>
      <c r="DNX57" s="50"/>
      <c r="DNY57" s="50"/>
      <c r="DNZ57" s="50"/>
      <c r="DOA57" s="50"/>
      <c r="DOB57" s="50"/>
      <c r="DOC57" s="50"/>
      <c r="DOD57" s="50"/>
      <c r="DOE57" s="50"/>
      <c r="DOF57" s="50"/>
      <c r="DOG57" s="50"/>
      <c r="DOH57" s="50"/>
      <c r="DOI57" s="50"/>
      <c r="DOJ57" s="50"/>
      <c r="DOK57" s="50"/>
      <c r="DOL57" s="50"/>
      <c r="DOM57" s="50"/>
      <c r="DON57" s="50"/>
      <c r="DOO57" s="50"/>
      <c r="DOP57" s="50"/>
      <c r="DOQ57" s="50"/>
      <c r="DOR57" s="50"/>
      <c r="DOS57" s="50"/>
      <c r="DOT57" s="50"/>
      <c r="DOU57" s="50"/>
      <c r="DOV57" s="50"/>
      <c r="DOW57" s="50"/>
      <c r="DOX57" s="50"/>
      <c r="DOY57" s="50"/>
      <c r="DOZ57" s="50"/>
      <c r="DPA57" s="50"/>
      <c r="DPB57" s="50"/>
      <c r="DPC57" s="50"/>
      <c r="DPD57" s="50"/>
      <c r="DPE57" s="50"/>
      <c r="DPF57" s="50"/>
      <c r="DPG57" s="50"/>
      <c r="DPH57" s="50"/>
      <c r="DPI57" s="50"/>
      <c r="DPJ57" s="50"/>
      <c r="DPK57" s="50"/>
      <c r="DPL57" s="50"/>
      <c r="DPM57" s="50"/>
      <c r="DPN57" s="50"/>
      <c r="DPO57" s="50"/>
      <c r="DPP57" s="50"/>
      <c r="DPQ57" s="50"/>
      <c r="DPR57" s="50"/>
      <c r="DPS57" s="50"/>
      <c r="DPT57" s="50"/>
      <c r="DPU57" s="50"/>
      <c r="DPV57" s="50"/>
      <c r="DPW57" s="50"/>
      <c r="DPX57" s="50"/>
      <c r="DPY57" s="50"/>
      <c r="DPZ57" s="50"/>
      <c r="DQA57" s="50"/>
      <c r="DQB57" s="50"/>
      <c r="DQC57" s="50"/>
      <c r="DQD57" s="50"/>
      <c r="DQE57" s="50"/>
      <c r="DQF57" s="50"/>
      <c r="DQG57" s="50"/>
      <c r="DQH57" s="50"/>
      <c r="DQI57" s="50"/>
      <c r="DQJ57" s="50"/>
      <c r="DQK57" s="50"/>
      <c r="DQL57" s="50"/>
      <c r="DQM57" s="50"/>
      <c r="DQN57" s="50"/>
      <c r="DQO57" s="50"/>
      <c r="DQP57" s="50"/>
      <c r="DQQ57" s="50"/>
      <c r="DQR57" s="50"/>
      <c r="DQS57" s="50"/>
      <c r="DQT57" s="50"/>
      <c r="DQU57" s="50"/>
      <c r="DQV57" s="50"/>
      <c r="DQW57" s="50"/>
      <c r="DQX57" s="50"/>
      <c r="DQY57" s="50"/>
      <c r="DQZ57" s="50"/>
      <c r="DRA57" s="50"/>
      <c r="DRB57" s="50"/>
      <c r="DRC57" s="50"/>
      <c r="DRD57" s="50"/>
      <c r="DRE57" s="50"/>
      <c r="DRF57" s="50"/>
      <c r="DRG57" s="50"/>
      <c r="DRH57" s="50"/>
      <c r="DRI57" s="50"/>
      <c r="DRJ57" s="50"/>
      <c r="DRK57" s="50"/>
      <c r="DRL57" s="50"/>
      <c r="DRM57" s="50"/>
      <c r="DRN57" s="50"/>
      <c r="DRO57" s="50"/>
      <c r="DRP57" s="50"/>
      <c r="DRQ57" s="50"/>
      <c r="DRR57" s="50"/>
      <c r="DRS57" s="50"/>
      <c r="DRT57" s="50"/>
      <c r="DRU57" s="50"/>
      <c r="DRV57" s="50"/>
      <c r="DRW57" s="50"/>
      <c r="DRX57" s="50"/>
      <c r="DRY57" s="50"/>
      <c r="DRZ57" s="50"/>
      <c r="DSA57" s="50"/>
      <c r="DSB57" s="50"/>
      <c r="DSC57" s="50"/>
      <c r="DSD57" s="50"/>
      <c r="DSE57" s="50"/>
      <c r="DSF57" s="50"/>
      <c r="DSG57" s="50"/>
      <c r="DSH57" s="50"/>
      <c r="DSI57" s="50"/>
      <c r="DSJ57" s="50"/>
      <c r="DSK57" s="50"/>
      <c r="DSL57" s="50"/>
      <c r="DSM57" s="50"/>
      <c r="DSN57" s="50"/>
      <c r="DSO57" s="50"/>
      <c r="DSP57" s="50"/>
      <c r="DSQ57" s="50"/>
      <c r="DSR57" s="50"/>
      <c r="DSS57" s="50"/>
      <c r="DST57" s="50"/>
      <c r="DSU57" s="50"/>
      <c r="DSV57" s="50"/>
      <c r="DSW57" s="50"/>
      <c r="DSX57" s="50"/>
      <c r="DSY57" s="50"/>
      <c r="DSZ57" s="50"/>
      <c r="DTA57" s="50"/>
      <c r="DTB57" s="50"/>
      <c r="DTC57" s="50"/>
      <c r="DTD57" s="50"/>
      <c r="DTE57" s="50"/>
      <c r="DTF57" s="50"/>
      <c r="DTG57" s="50"/>
      <c r="DTH57" s="50"/>
      <c r="DTI57" s="50"/>
      <c r="DTJ57" s="50"/>
      <c r="DTK57" s="50"/>
      <c r="DTL57" s="50"/>
      <c r="DTM57" s="50"/>
      <c r="DTN57" s="50"/>
      <c r="DTO57" s="50"/>
      <c r="DTP57" s="50"/>
      <c r="DTQ57" s="50"/>
      <c r="DTR57" s="50"/>
      <c r="DTS57" s="50"/>
      <c r="DTT57" s="50"/>
      <c r="DTU57" s="50"/>
      <c r="DTV57" s="50"/>
      <c r="DTW57" s="50"/>
      <c r="DTX57" s="50"/>
      <c r="DTY57" s="50"/>
      <c r="DTZ57" s="50"/>
      <c r="DUA57" s="50"/>
      <c r="DUB57" s="50"/>
      <c r="DUC57" s="50"/>
      <c r="DUD57" s="50"/>
      <c r="DUE57" s="50"/>
      <c r="DUF57" s="50"/>
      <c r="DUG57" s="50"/>
      <c r="DUH57" s="50"/>
      <c r="DUI57" s="50"/>
      <c r="DUJ57" s="50"/>
      <c r="DUK57" s="50"/>
      <c r="DUL57" s="50"/>
      <c r="DUM57" s="50"/>
      <c r="DUN57" s="50"/>
      <c r="DUO57" s="50"/>
      <c r="DUP57" s="50"/>
      <c r="DUQ57" s="50"/>
      <c r="DUR57" s="50"/>
      <c r="DUS57" s="50"/>
      <c r="DUT57" s="50"/>
      <c r="DUU57" s="50"/>
      <c r="DUV57" s="50"/>
      <c r="DUW57" s="50"/>
      <c r="DUX57" s="50"/>
      <c r="DUY57" s="50"/>
      <c r="DUZ57" s="50"/>
      <c r="DVA57" s="50"/>
      <c r="DVB57" s="50"/>
      <c r="DVC57" s="50"/>
      <c r="DVD57" s="50"/>
      <c r="DVE57" s="50"/>
      <c r="DVF57" s="50"/>
      <c r="DVG57" s="50"/>
      <c r="DVH57" s="50"/>
      <c r="DVI57" s="50"/>
      <c r="DVJ57" s="50"/>
      <c r="DVK57" s="50"/>
      <c r="DVL57" s="50"/>
      <c r="DVM57" s="50"/>
      <c r="DVN57" s="50"/>
      <c r="DVO57" s="50"/>
      <c r="DVP57" s="50"/>
      <c r="DVQ57" s="50"/>
      <c r="DVR57" s="50"/>
      <c r="DVS57" s="50"/>
      <c r="DVT57" s="50"/>
      <c r="DVU57" s="50"/>
      <c r="DVV57" s="50"/>
      <c r="DVW57" s="50"/>
      <c r="DVX57" s="50"/>
      <c r="DVY57" s="50"/>
      <c r="DVZ57" s="50"/>
      <c r="DWA57" s="50"/>
      <c r="DWB57" s="50"/>
      <c r="DWC57" s="50"/>
      <c r="DWD57" s="50"/>
      <c r="DWE57" s="50"/>
      <c r="DWF57" s="50"/>
      <c r="DWG57" s="50"/>
      <c r="DWH57" s="50"/>
      <c r="DWI57" s="50"/>
      <c r="DWJ57" s="50"/>
      <c r="DWK57" s="50"/>
      <c r="DWL57" s="50"/>
      <c r="DWM57" s="50"/>
      <c r="DWN57" s="50"/>
      <c r="DWO57" s="50"/>
      <c r="DWP57" s="50"/>
      <c r="DWQ57" s="50"/>
      <c r="DWR57" s="50"/>
      <c r="DWS57" s="50"/>
      <c r="DWT57" s="50"/>
      <c r="DWU57" s="50"/>
      <c r="DWV57" s="50"/>
      <c r="DWW57" s="50"/>
      <c r="DWX57" s="50"/>
      <c r="DWY57" s="50"/>
      <c r="DWZ57" s="50"/>
      <c r="DXA57" s="50"/>
      <c r="DXB57" s="50"/>
      <c r="DXC57" s="50"/>
      <c r="DXD57" s="50"/>
      <c r="DXE57" s="50"/>
      <c r="DXF57" s="50"/>
      <c r="DXG57" s="50"/>
      <c r="DXH57" s="50"/>
      <c r="DXI57" s="50"/>
      <c r="DXJ57" s="50"/>
      <c r="DXK57" s="50"/>
      <c r="DXL57" s="50"/>
      <c r="DXM57" s="50"/>
      <c r="DXN57" s="50"/>
      <c r="DXO57" s="50"/>
      <c r="DXP57" s="50"/>
      <c r="DXQ57" s="50"/>
      <c r="DXR57" s="50"/>
      <c r="DXS57" s="50"/>
      <c r="DXT57" s="50"/>
      <c r="DXU57" s="50"/>
      <c r="DXV57" s="50"/>
      <c r="DXW57" s="50"/>
      <c r="DXX57" s="50"/>
      <c r="DXY57" s="50"/>
      <c r="DXZ57" s="50"/>
      <c r="DYA57" s="50"/>
      <c r="DYB57" s="50"/>
      <c r="DYC57" s="50"/>
      <c r="DYD57" s="50"/>
      <c r="DYE57" s="50"/>
      <c r="DYF57" s="50"/>
      <c r="DYG57" s="50"/>
      <c r="DYH57" s="50"/>
      <c r="DYI57" s="50"/>
      <c r="DYJ57" s="50"/>
      <c r="DYK57" s="50"/>
      <c r="DYL57" s="50"/>
      <c r="DYM57" s="50"/>
      <c r="DYN57" s="50"/>
      <c r="DYO57" s="50"/>
      <c r="DYP57" s="50"/>
      <c r="DYQ57" s="50"/>
      <c r="DYR57" s="50"/>
      <c r="DYS57" s="50"/>
      <c r="DYT57" s="50"/>
      <c r="DYU57" s="50"/>
      <c r="DYV57" s="50"/>
      <c r="DYW57" s="50"/>
      <c r="DYX57" s="50"/>
      <c r="DYY57" s="50"/>
      <c r="DYZ57" s="50"/>
      <c r="DZA57" s="50"/>
      <c r="DZB57" s="50"/>
      <c r="DZC57" s="50"/>
      <c r="DZD57" s="50"/>
      <c r="DZE57" s="50"/>
      <c r="DZF57" s="50"/>
      <c r="DZG57" s="50"/>
      <c r="DZH57" s="50"/>
      <c r="DZI57" s="50"/>
      <c r="DZJ57" s="50"/>
      <c r="DZK57" s="50"/>
      <c r="DZL57" s="50"/>
      <c r="DZM57" s="50"/>
      <c r="DZN57" s="50"/>
      <c r="DZO57" s="50"/>
      <c r="DZP57" s="50"/>
      <c r="DZQ57" s="50"/>
      <c r="DZR57" s="50"/>
      <c r="DZS57" s="50"/>
      <c r="DZT57" s="50"/>
      <c r="DZU57" s="50"/>
      <c r="DZV57" s="50"/>
      <c r="DZW57" s="50"/>
      <c r="DZX57" s="50"/>
      <c r="DZY57" s="50"/>
      <c r="DZZ57" s="50"/>
      <c r="EAA57" s="50"/>
      <c r="EAB57" s="50"/>
      <c r="EAC57" s="50"/>
      <c r="EAD57" s="50"/>
      <c r="EAE57" s="50"/>
      <c r="EAF57" s="50"/>
      <c r="EAG57" s="50"/>
      <c r="EAH57" s="50"/>
      <c r="EAI57" s="50"/>
      <c r="EAJ57" s="50"/>
      <c r="EAK57" s="50"/>
      <c r="EAL57" s="50"/>
      <c r="EAM57" s="50"/>
      <c r="EAN57" s="50"/>
      <c r="EAO57" s="50"/>
      <c r="EAP57" s="50"/>
      <c r="EAQ57" s="50"/>
      <c r="EAR57" s="50"/>
      <c r="EAS57" s="50"/>
      <c r="EAT57" s="50"/>
      <c r="EAU57" s="50"/>
      <c r="EAV57" s="50"/>
      <c r="EAW57" s="50"/>
      <c r="EAX57" s="50"/>
      <c r="EAY57" s="50"/>
      <c r="EAZ57" s="50"/>
      <c r="EBA57" s="50"/>
      <c r="EBB57" s="50"/>
      <c r="EBC57" s="50"/>
      <c r="EBD57" s="50"/>
      <c r="EBE57" s="50"/>
      <c r="EBF57" s="50"/>
      <c r="EBG57" s="50"/>
      <c r="EBH57" s="50"/>
      <c r="EBI57" s="50"/>
      <c r="EBJ57" s="50"/>
      <c r="EBK57" s="50"/>
      <c r="EBL57" s="50"/>
      <c r="EBM57" s="50"/>
      <c r="EBN57" s="50"/>
      <c r="EBO57" s="50"/>
      <c r="EBP57" s="50"/>
      <c r="EBQ57" s="50"/>
      <c r="EBR57" s="50"/>
      <c r="EBS57" s="50"/>
      <c r="EBT57" s="50"/>
      <c r="EBU57" s="50"/>
      <c r="EBV57" s="50"/>
      <c r="EBW57" s="50"/>
      <c r="EBX57" s="50"/>
      <c r="EBY57" s="50"/>
      <c r="EBZ57" s="50"/>
      <c r="ECA57" s="50"/>
      <c r="ECB57" s="50"/>
      <c r="ECC57" s="50"/>
      <c r="ECD57" s="50"/>
      <c r="ECE57" s="50"/>
      <c r="ECF57" s="50"/>
      <c r="ECG57" s="50"/>
      <c r="ECH57" s="50"/>
      <c r="ECI57" s="50"/>
      <c r="ECJ57" s="50"/>
      <c r="ECK57" s="50"/>
      <c r="ECL57" s="50"/>
      <c r="ECM57" s="50"/>
      <c r="ECN57" s="50"/>
      <c r="ECO57" s="50"/>
      <c r="ECP57" s="50"/>
      <c r="ECQ57" s="50"/>
      <c r="ECR57" s="50"/>
      <c r="ECS57" s="50"/>
      <c r="ECT57" s="50"/>
      <c r="ECU57" s="50"/>
      <c r="ECV57" s="50"/>
      <c r="ECW57" s="50"/>
      <c r="ECX57" s="50"/>
      <c r="ECY57" s="50"/>
      <c r="ECZ57" s="50"/>
      <c r="EDA57" s="50"/>
      <c r="EDB57" s="50"/>
      <c r="EDC57" s="50"/>
      <c r="EDD57" s="50"/>
      <c r="EDE57" s="50"/>
      <c r="EDF57" s="50"/>
      <c r="EDG57" s="50"/>
      <c r="EDH57" s="50"/>
      <c r="EDI57" s="50"/>
      <c r="EDJ57" s="50"/>
      <c r="EDK57" s="50"/>
      <c r="EDL57" s="50"/>
      <c r="EDM57" s="50"/>
      <c r="EDN57" s="50"/>
      <c r="EDO57" s="50"/>
      <c r="EDP57" s="50"/>
      <c r="EDQ57" s="50"/>
      <c r="EDR57" s="50"/>
      <c r="EDS57" s="50"/>
      <c r="EDT57" s="50"/>
      <c r="EDU57" s="50"/>
      <c r="EDV57" s="50"/>
      <c r="EDW57" s="50"/>
      <c r="EDX57" s="50"/>
      <c r="EDY57" s="50"/>
      <c r="EDZ57" s="50"/>
      <c r="EEA57" s="50"/>
      <c r="EEB57" s="50"/>
      <c r="EEC57" s="50"/>
      <c r="EED57" s="50"/>
      <c r="EEE57" s="50"/>
      <c r="EEF57" s="50"/>
      <c r="EEG57" s="50"/>
      <c r="EEH57" s="50"/>
      <c r="EEI57" s="50"/>
      <c r="EEJ57" s="50"/>
      <c r="EEK57" s="50"/>
      <c r="EEL57" s="50"/>
      <c r="EEM57" s="50"/>
      <c r="EEN57" s="50"/>
      <c r="EEO57" s="50"/>
      <c r="EEP57" s="50"/>
      <c r="EEQ57" s="50"/>
      <c r="EER57" s="50"/>
      <c r="EES57" s="50"/>
      <c r="EET57" s="50"/>
      <c r="EEU57" s="50"/>
      <c r="EEV57" s="50"/>
      <c r="EEW57" s="50"/>
      <c r="EEX57" s="50"/>
      <c r="EEY57" s="50"/>
      <c r="EEZ57" s="50"/>
      <c r="EFA57" s="50"/>
      <c r="EFB57" s="50"/>
      <c r="EFC57" s="50"/>
      <c r="EFD57" s="50"/>
      <c r="EFE57" s="50"/>
      <c r="EFF57" s="50"/>
      <c r="EFG57" s="50"/>
      <c r="EFH57" s="50"/>
      <c r="EFI57" s="50"/>
      <c r="EFJ57" s="50"/>
      <c r="EFK57" s="50"/>
      <c r="EFL57" s="50"/>
      <c r="EFM57" s="50"/>
      <c r="EFN57" s="50"/>
      <c r="EFO57" s="50"/>
      <c r="EFP57" s="50"/>
      <c r="EFQ57" s="50"/>
      <c r="EFR57" s="50"/>
      <c r="EFS57" s="50"/>
      <c r="EFT57" s="50"/>
      <c r="EFU57" s="50"/>
      <c r="EFV57" s="50"/>
      <c r="EFW57" s="50"/>
      <c r="EFX57" s="50"/>
      <c r="EFY57" s="50"/>
      <c r="EFZ57" s="50"/>
      <c r="EGA57" s="50"/>
      <c r="EGB57" s="50"/>
      <c r="EGC57" s="50"/>
      <c r="EGD57" s="50"/>
      <c r="EGE57" s="50"/>
      <c r="EGF57" s="50"/>
      <c r="EGG57" s="50"/>
      <c r="EGH57" s="50"/>
      <c r="EGI57" s="50"/>
      <c r="EGJ57" s="50"/>
      <c r="EGK57" s="50"/>
      <c r="EGL57" s="50"/>
      <c r="EGM57" s="50"/>
      <c r="EGN57" s="50"/>
      <c r="EGO57" s="50"/>
      <c r="EGP57" s="50"/>
      <c r="EGQ57" s="50"/>
      <c r="EGR57" s="50"/>
      <c r="EGS57" s="50"/>
      <c r="EGT57" s="50"/>
      <c r="EGU57" s="50"/>
      <c r="EGV57" s="50"/>
      <c r="EGW57" s="50"/>
      <c r="EGX57" s="50"/>
      <c r="EGY57" s="50"/>
      <c r="EGZ57" s="50"/>
      <c r="EHA57" s="50"/>
      <c r="EHB57" s="50"/>
      <c r="EHC57" s="50"/>
      <c r="EHD57" s="50"/>
      <c r="EHE57" s="50"/>
      <c r="EHF57" s="50"/>
      <c r="EHG57" s="50"/>
      <c r="EHH57" s="50"/>
      <c r="EHI57" s="50"/>
      <c r="EHJ57" s="50"/>
      <c r="EHK57" s="50"/>
      <c r="EHL57" s="50"/>
      <c r="EHM57" s="50"/>
      <c r="EHN57" s="50"/>
      <c r="EHO57" s="50"/>
      <c r="EHP57" s="50"/>
      <c r="EHQ57" s="50"/>
      <c r="EHR57" s="50"/>
      <c r="EHS57" s="50"/>
      <c r="EHT57" s="50"/>
      <c r="EHU57" s="50"/>
      <c r="EHV57" s="50"/>
      <c r="EHW57" s="50"/>
      <c r="EHX57" s="50"/>
      <c r="EHY57" s="50"/>
      <c r="EHZ57" s="50"/>
      <c r="EIA57" s="50"/>
      <c r="EIB57" s="50"/>
      <c r="EIC57" s="50"/>
      <c r="EID57" s="50"/>
      <c r="EIE57" s="50"/>
      <c r="EIF57" s="50"/>
      <c r="EIG57" s="50"/>
      <c r="EIH57" s="50"/>
      <c r="EII57" s="50"/>
      <c r="EIJ57" s="50"/>
      <c r="EIK57" s="50"/>
      <c r="EIL57" s="50"/>
      <c r="EIM57" s="50"/>
      <c r="EIN57" s="50"/>
      <c r="EIO57" s="50"/>
      <c r="EIP57" s="50"/>
      <c r="EIQ57" s="50"/>
      <c r="EIR57" s="50"/>
      <c r="EIS57" s="50"/>
      <c r="EIT57" s="50"/>
      <c r="EIU57" s="50"/>
      <c r="EIV57" s="50"/>
      <c r="EIW57" s="50"/>
      <c r="EIX57" s="50"/>
      <c r="EIY57" s="50"/>
      <c r="EIZ57" s="50"/>
      <c r="EJA57" s="50"/>
      <c r="EJB57" s="50"/>
      <c r="EJC57" s="50"/>
      <c r="EJD57" s="50"/>
      <c r="EJE57" s="50"/>
      <c r="EJF57" s="50"/>
      <c r="EJG57" s="50"/>
      <c r="EJH57" s="50"/>
      <c r="EJI57" s="50"/>
      <c r="EJJ57" s="50"/>
      <c r="EJK57" s="50"/>
      <c r="EJL57" s="50"/>
      <c r="EJM57" s="50"/>
      <c r="EJN57" s="50"/>
      <c r="EJO57" s="50"/>
      <c r="EJP57" s="50"/>
      <c r="EJQ57" s="50"/>
      <c r="EJR57" s="50"/>
      <c r="EJS57" s="50"/>
      <c r="EJT57" s="50"/>
      <c r="EJU57" s="50"/>
      <c r="EJV57" s="50"/>
      <c r="EJW57" s="50"/>
      <c r="EJX57" s="50"/>
      <c r="EJY57" s="50"/>
      <c r="EJZ57" s="50"/>
      <c r="EKA57" s="50"/>
      <c r="EKB57" s="50"/>
      <c r="EKC57" s="50"/>
      <c r="EKD57" s="50"/>
      <c r="EKE57" s="50"/>
      <c r="EKF57" s="50"/>
      <c r="EKG57" s="50"/>
      <c r="EKH57" s="50"/>
      <c r="EKI57" s="50"/>
      <c r="EKJ57" s="50"/>
      <c r="EKK57" s="50"/>
      <c r="EKL57" s="50"/>
      <c r="EKM57" s="50"/>
      <c r="EKN57" s="50"/>
      <c r="EKO57" s="50"/>
      <c r="EKP57" s="50"/>
      <c r="EKQ57" s="50"/>
      <c r="EKR57" s="50"/>
      <c r="EKS57" s="50"/>
      <c r="EKT57" s="50"/>
      <c r="EKU57" s="50"/>
      <c r="EKV57" s="50"/>
      <c r="EKW57" s="50"/>
      <c r="EKX57" s="50"/>
      <c r="EKY57" s="50"/>
      <c r="EKZ57" s="50"/>
      <c r="ELA57" s="50"/>
      <c r="ELB57" s="50"/>
      <c r="ELC57" s="50"/>
      <c r="ELD57" s="50"/>
      <c r="ELE57" s="50"/>
      <c r="ELF57" s="50"/>
      <c r="ELG57" s="50"/>
      <c r="ELH57" s="50"/>
      <c r="ELI57" s="50"/>
      <c r="ELJ57" s="50"/>
      <c r="ELK57" s="50"/>
      <c r="ELL57" s="50"/>
      <c r="ELM57" s="50"/>
      <c r="ELN57" s="50"/>
      <c r="ELO57" s="50"/>
      <c r="ELP57" s="50"/>
      <c r="ELQ57" s="50"/>
      <c r="ELR57" s="50"/>
      <c r="ELS57" s="50"/>
      <c r="ELT57" s="50"/>
      <c r="ELU57" s="50"/>
      <c r="ELV57" s="50"/>
      <c r="ELW57" s="50"/>
      <c r="ELX57" s="50"/>
      <c r="ELY57" s="50"/>
      <c r="ELZ57" s="50"/>
      <c r="EMA57" s="50"/>
      <c r="EMB57" s="50"/>
      <c r="EMC57" s="50"/>
      <c r="EMD57" s="50"/>
      <c r="EME57" s="50"/>
      <c r="EMF57" s="50"/>
      <c r="EMG57" s="50"/>
      <c r="EMH57" s="50"/>
      <c r="EMI57" s="50"/>
      <c r="EMJ57" s="50"/>
      <c r="EMK57" s="50"/>
      <c r="EML57" s="50"/>
      <c r="EMM57" s="50"/>
      <c r="EMN57" s="50"/>
      <c r="EMO57" s="50"/>
      <c r="EMP57" s="50"/>
      <c r="EMQ57" s="50"/>
      <c r="EMR57" s="50"/>
      <c r="EMS57" s="50"/>
      <c r="EMT57" s="50"/>
      <c r="EMU57" s="50"/>
      <c r="EMV57" s="50"/>
      <c r="EMW57" s="50"/>
      <c r="EMX57" s="50"/>
      <c r="EMY57" s="50"/>
      <c r="EMZ57" s="50"/>
      <c r="ENA57" s="50"/>
      <c r="ENB57" s="50"/>
      <c r="ENC57" s="50"/>
      <c r="END57" s="50"/>
      <c r="ENE57" s="50"/>
      <c r="ENF57" s="50"/>
      <c r="ENG57" s="50"/>
      <c r="ENH57" s="50"/>
      <c r="ENI57" s="50"/>
      <c r="ENJ57" s="50"/>
      <c r="ENK57" s="50"/>
      <c r="ENL57" s="50"/>
      <c r="ENM57" s="50"/>
      <c r="ENN57" s="50"/>
      <c r="ENO57" s="50"/>
      <c r="ENP57" s="50"/>
      <c r="ENQ57" s="50"/>
      <c r="ENR57" s="50"/>
      <c r="ENS57" s="50"/>
      <c r="ENT57" s="50"/>
      <c r="ENU57" s="50"/>
      <c r="ENV57" s="50"/>
      <c r="ENW57" s="50"/>
      <c r="ENX57" s="50"/>
      <c r="ENY57" s="50"/>
      <c r="ENZ57" s="50"/>
      <c r="EOA57" s="50"/>
      <c r="EOB57" s="50"/>
      <c r="EOC57" s="50"/>
      <c r="EOD57" s="50"/>
      <c r="EOE57" s="50"/>
      <c r="EOF57" s="50"/>
      <c r="EOG57" s="50"/>
      <c r="EOH57" s="50"/>
      <c r="EOI57" s="50"/>
      <c r="EOJ57" s="50"/>
      <c r="EOK57" s="50"/>
      <c r="EOL57" s="50"/>
      <c r="EOM57" s="50"/>
      <c r="EON57" s="50"/>
      <c r="EOO57" s="50"/>
      <c r="EOP57" s="50"/>
      <c r="EOQ57" s="50"/>
      <c r="EOR57" s="50"/>
      <c r="EOS57" s="50"/>
      <c r="EOT57" s="50"/>
      <c r="EOU57" s="50"/>
      <c r="EOV57" s="50"/>
      <c r="EOW57" s="50"/>
      <c r="EOX57" s="50"/>
      <c r="EOY57" s="50"/>
      <c r="EOZ57" s="50"/>
      <c r="EPA57" s="50"/>
      <c r="EPB57" s="50"/>
      <c r="EPC57" s="50"/>
      <c r="EPD57" s="50"/>
      <c r="EPE57" s="50"/>
      <c r="EPF57" s="50"/>
      <c r="EPG57" s="50"/>
      <c r="EPH57" s="50"/>
      <c r="EPI57" s="50"/>
      <c r="EPJ57" s="50"/>
      <c r="EPK57" s="50"/>
      <c r="EPL57" s="50"/>
      <c r="EPM57" s="50"/>
      <c r="EPN57" s="50"/>
      <c r="EPO57" s="50"/>
      <c r="EPP57" s="50"/>
      <c r="EPQ57" s="50"/>
      <c r="EPR57" s="50"/>
      <c r="EPS57" s="50"/>
      <c r="EPT57" s="50"/>
      <c r="EPU57" s="50"/>
      <c r="EPV57" s="50"/>
      <c r="EPW57" s="50"/>
      <c r="EPX57" s="50"/>
      <c r="EPY57" s="50"/>
      <c r="EPZ57" s="50"/>
      <c r="EQA57" s="50"/>
      <c r="EQB57" s="50"/>
      <c r="EQC57" s="50"/>
      <c r="EQD57" s="50"/>
      <c r="EQE57" s="50"/>
      <c r="EQF57" s="50"/>
      <c r="EQG57" s="50"/>
      <c r="EQH57" s="50"/>
      <c r="EQI57" s="50"/>
      <c r="EQJ57" s="50"/>
      <c r="EQK57" s="50"/>
      <c r="EQL57" s="50"/>
      <c r="EQM57" s="50"/>
      <c r="EQN57" s="50"/>
      <c r="EQO57" s="50"/>
      <c r="EQP57" s="50"/>
      <c r="EQQ57" s="50"/>
      <c r="EQR57" s="50"/>
      <c r="EQS57" s="50"/>
      <c r="EQT57" s="50"/>
      <c r="EQU57" s="50"/>
      <c r="EQV57" s="50"/>
      <c r="EQW57" s="50"/>
      <c r="EQX57" s="50"/>
      <c r="EQY57" s="50"/>
      <c r="EQZ57" s="50"/>
      <c r="ERA57" s="50"/>
      <c r="ERB57" s="50"/>
      <c r="ERC57" s="50"/>
      <c r="ERD57" s="50"/>
      <c r="ERE57" s="50"/>
      <c r="ERF57" s="50"/>
      <c r="ERG57" s="50"/>
      <c r="ERH57" s="50"/>
      <c r="ERI57" s="50"/>
      <c r="ERJ57" s="50"/>
      <c r="ERK57" s="50"/>
      <c r="ERL57" s="50"/>
      <c r="ERM57" s="50"/>
      <c r="ERN57" s="50"/>
      <c r="ERO57" s="50"/>
      <c r="ERP57" s="50"/>
      <c r="ERQ57" s="50"/>
      <c r="ERR57" s="50"/>
      <c r="ERS57" s="50"/>
      <c r="ERT57" s="50"/>
      <c r="ERU57" s="50"/>
      <c r="ERV57" s="50"/>
      <c r="ERW57" s="50"/>
      <c r="ERX57" s="50"/>
      <c r="ERY57" s="50"/>
      <c r="ERZ57" s="50"/>
      <c r="ESA57" s="50"/>
      <c r="ESB57" s="50"/>
      <c r="ESC57" s="50"/>
      <c r="ESD57" s="50"/>
      <c r="ESE57" s="50"/>
      <c r="ESF57" s="50"/>
      <c r="ESG57" s="50"/>
      <c r="ESH57" s="50"/>
      <c r="ESI57" s="50"/>
      <c r="ESJ57" s="50"/>
      <c r="ESK57" s="50"/>
      <c r="ESL57" s="50"/>
      <c r="ESM57" s="50"/>
      <c r="ESN57" s="50"/>
      <c r="ESO57" s="50"/>
      <c r="ESP57" s="50"/>
      <c r="ESQ57" s="50"/>
      <c r="ESR57" s="50"/>
      <c r="ESS57" s="50"/>
      <c r="EST57" s="50"/>
      <c r="ESU57" s="50"/>
      <c r="ESV57" s="50"/>
      <c r="ESW57" s="50"/>
      <c r="ESX57" s="50"/>
      <c r="ESY57" s="50"/>
      <c r="ESZ57" s="50"/>
      <c r="ETA57" s="50"/>
      <c r="ETB57" s="50"/>
      <c r="ETC57" s="50"/>
      <c r="ETD57" s="50"/>
      <c r="ETE57" s="50"/>
      <c r="ETF57" s="50"/>
      <c r="ETG57" s="50"/>
      <c r="ETH57" s="50"/>
      <c r="ETI57" s="50"/>
      <c r="ETJ57" s="50"/>
      <c r="ETK57" s="50"/>
      <c r="ETL57" s="50"/>
      <c r="ETM57" s="50"/>
      <c r="ETN57" s="50"/>
      <c r="ETO57" s="50"/>
      <c r="ETP57" s="50"/>
      <c r="ETQ57" s="50"/>
      <c r="ETR57" s="50"/>
      <c r="ETS57" s="50"/>
      <c r="ETT57" s="50"/>
      <c r="ETU57" s="50"/>
      <c r="ETV57" s="50"/>
      <c r="ETW57" s="50"/>
      <c r="ETX57" s="50"/>
      <c r="ETY57" s="50"/>
      <c r="ETZ57" s="50"/>
      <c r="EUA57" s="50"/>
      <c r="EUB57" s="50"/>
      <c r="EUC57" s="50"/>
      <c r="EUD57" s="50"/>
      <c r="EUE57" s="50"/>
      <c r="EUF57" s="50"/>
      <c r="EUG57" s="50"/>
      <c r="EUH57" s="50"/>
      <c r="EUI57" s="50"/>
      <c r="EUJ57" s="50"/>
      <c r="EUK57" s="50"/>
      <c r="EUL57" s="50"/>
      <c r="EUM57" s="50"/>
      <c r="EUN57" s="50"/>
      <c r="EUO57" s="50"/>
      <c r="EUP57" s="50"/>
      <c r="EUQ57" s="50"/>
      <c r="EUR57" s="50"/>
      <c r="EUS57" s="50"/>
      <c r="EUT57" s="50"/>
      <c r="EUU57" s="50"/>
      <c r="EUV57" s="50"/>
      <c r="EUW57" s="50"/>
      <c r="EUX57" s="50"/>
      <c r="EUY57" s="50"/>
      <c r="EUZ57" s="50"/>
      <c r="EVA57" s="50"/>
      <c r="EVB57" s="50"/>
      <c r="EVC57" s="50"/>
      <c r="EVD57" s="50"/>
      <c r="EVE57" s="50"/>
      <c r="EVF57" s="50"/>
      <c r="EVG57" s="50"/>
      <c r="EVH57" s="50"/>
      <c r="EVI57" s="50"/>
      <c r="EVJ57" s="50"/>
      <c r="EVK57" s="50"/>
      <c r="EVL57" s="50"/>
      <c r="EVM57" s="50"/>
      <c r="EVN57" s="50"/>
      <c r="EVO57" s="50"/>
      <c r="EVP57" s="50"/>
      <c r="EVQ57" s="50"/>
      <c r="EVR57" s="50"/>
      <c r="EVS57" s="50"/>
      <c r="EVT57" s="50"/>
      <c r="EVU57" s="50"/>
      <c r="EVV57" s="50"/>
      <c r="EVW57" s="50"/>
      <c r="EVX57" s="50"/>
      <c r="EVY57" s="50"/>
      <c r="EVZ57" s="50"/>
      <c r="EWA57" s="50"/>
      <c r="EWB57" s="50"/>
      <c r="EWC57" s="50"/>
      <c r="EWD57" s="50"/>
      <c r="EWE57" s="50"/>
      <c r="EWF57" s="50"/>
      <c r="EWG57" s="50"/>
      <c r="EWH57" s="50"/>
      <c r="EWI57" s="50"/>
      <c r="EWJ57" s="50"/>
      <c r="EWK57" s="50"/>
      <c r="EWL57" s="50"/>
      <c r="EWM57" s="50"/>
      <c r="EWN57" s="50"/>
      <c r="EWO57" s="50"/>
      <c r="EWP57" s="50"/>
      <c r="EWQ57" s="50"/>
      <c r="EWR57" s="50"/>
      <c r="EWS57" s="50"/>
      <c r="EWT57" s="50"/>
      <c r="EWU57" s="50"/>
      <c r="EWV57" s="50"/>
      <c r="EWW57" s="50"/>
      <c r="EWX57" s="50"/>
      <c r="EWY57" s="50"/>
      <c r="EWZ57" s="50"/>
      <c r="EXA57" s="50"/>
      <c r="EXB57" s="50"/>
      <c r="EXC57" s="50"/>
      <c r="EXD57" s="50"/>
      <c r="EXE57" s="50"/>
      <c r="EXF57" s="50"/>
      <c r="EXG57" s="50"/>
      <c r="EXH57" s="50"/>
      <c r="EXI57" s="50"/>
      <c r="EXJ57" s="50"/>
      <c r="EXK57" s="50"/>
      <c r="EXL57" s="50"/>
      <c r="EXM57" s="50"/>
      <c r="EXN57" s="50"/>
      <c r="EXO57" s="50"/>
      <c r="EXP57" s="50"/>
      <c r="EXQ57" s="50"/>
      <c r="EXR57" s="50"/>
      <c r="EXS57" s="50"/>
      <c r="EXT57" s="50"/>
      <c r="EXU57" s="50"/>
      <c r="EXV57" s="50"/>
      <c r="EXW57" s="50"/>
      <c r="EXX57" s="50"/>
      <c r="EXY57" s="50"/>
      <c r="EXZ57" s="50"/>
      <c r="EYA57" s="50"/>
      <c r="EYB57" s="50"/>
      <c r="EYC57" s="50"/>
      <c r="EYD57" s="50"/>
      <c r="EYE57" s="50"/>
      <c r="EYF57" s="50"/>
      <c r="EYG57" s="50"/>
      <c r="EYH57" s="50"/>
      <c r="EYI57" s="50"/>
      <c r="EYJ57" s="50"/>
      <c r="EYK57" s="50"/>
      <c r="EYL57" s="50"/>
      <c r="EYM57" s="50"/>
      <c r="EYN57" s="50"/>
      <c r="EYO57" s="50"/>
      <c r="EYP57" s="50"/>
      <c r="EYQ57" s="50"/>
      <c r="EYR57" s="50"/>
      <c r="EYS57" s="50"/>
      <c r="EYT57" s="50"/>
      <c r="EYU57" s="50"/>
      <c r="EYV57" s="50"/>
      <c r="EYW57" s="50"/>
      <c r="EYX57" s="50"/>
      <c r="EYY57" s="50"/>
      <c r="EYZ57" s="50"/>
      <c r="EZA57" s="50"/>
      <c r="EZB57" s="50"/>
      <c r="EZC57" s="50"/>
      <c r="EZD57" s="50"/>
      <c r="EZE57" s="50"/>
      <c r="EZF57" s="50"/>
      <c r="EZG57" s="50"/>
      <c r="EZH57" s="50"/>
      <c r="EZI57" s="50"/>
      <c r="EZJ57" s="50"/>
      <c r="EZK57" s="50"/>
      <c r="EZL57" s="50"/>
      <c r="EZM57" s="50"/>
      <c r="EZN57" s="50"/>
      <c r="EZO57" s="50"/>
      <c r="EZP57" s="50"/>
      <c r="EZQ57" s="50"/>
      <c r="EZR57" s="50"/>
      <c r="EZS57" s="50"/>
      <c r="EZT57" s="50"/>
      <c r="EZU57" s="50"/>
      <c r="EZV57" s="50"/>
      <c r="EZW57" s="50"/>
      <c r="EZX57" s="50"/>
      <c r="EZY57" s="50"/>
      <c r="EZZ57" s="50"/>
      <c r="FAA57" s="50"/>
      <c r="FAB57" s="50"/>
      <c r="FAC57" s="50"/>
      <c r="FAD57" s="50"/>
      <c r="FAE57" s="50"/>
      <c r="FAF57" s="50"/>
      <c r="FAG57" s="50"/>
      <c r="FAH57" s="50"/>
      <c r="FAI57" s="50"/>
      <c r="FAJ57" s="50"/>
      <c r="FAK57" s="50"/>
      <c r="FAL57" s="50"/>
      <c r="FAM57" s="50"/>
      <c r="FAN57" s="50"/>
      <c r="FAO57" s="50"/>
      <c r="FAP57" s="50"/>
      <c r="FAQ57" s="50"/>
      <c r="FAR57" s="50"/>
      <c r="FAS57" s="50"/>
      <c r="FAT57" s="50"/>
      <c r="FAU57" s="50"/>
      <c r="FAV57" s="50"/>
      <c r="FAW57" s="50"/>
      <c r="FAX57" s="50"/>
      <c r="FAY57" s="50"/>
      <c r="FAZ57" s="50"/>
      <c r="FBA57" s="50"/>
      <c r="FBB57" s="50"/>
      <c r="FBC57" s="50"/>
      <c r="FBD57" s="50"/>
      <c r="FBE57" s="50"/>
      <c r="FBF57" s="50"/>
      <c r="FBG57" s="50"/>
      <c r="FBH57" s="50"/>
      <c r="FBI57" s="50"/>
      <c r="FBJ57" s="50"/>
      <c r="FBK57" s="50"/>
      <c r="FBL57" s="50"/>
      <c r="FBM57" s="50"/>
      <c r="FBN57" s="50"/>
      <c r="FBO57" s="50"/>
      <c r="FBP57" s="50"/>
      <c r="FBQ57" s="50"/>
      <c r="FBR57" s="50"/>
      <c r="FBS57" s="50"/>
      <c r="FBT57" s="50"/>
      <c r="FBU57" s="50"/>
      <c r="FBV57" s="50"/>
      <c r="FBW57" s="50"/>
      <c r="FBX57" s="50"/>
      <c r="FBY57" s="50"/>
      <c r="FBZ57" s="50"/>
      <c r="FCA57" s="50"/>
      <c r="FCB57" s="50"/>
      <c r="FCC57" s="50"/>
      <c r="FCD57" s="50"/>
      <c r="FCE57" s="50"/>
      <c r="FCF57" s="50"/>
      <c r="FCG57" s="50"/>
      <c r="FCH57" s="50"/>
      <c r="FCI57" s="50"/>
      <c r="FCJ57" s="50"/>
      <c r="FCK57" s="50"/>
      <c r="FCL57" s="50"/>
      <c r="FCM57" s="50"/>
      <c r="FCN57" s="50"/>
      <c r="FCO57" s="50"/>
      <c r="FCP57" s="50"/>
      <c r="FCQ57" s="50"/>
      <c r="FCR57" s="50"/>
      <c r="FCS57" s="50"/>
      <c r="FCT57" s="50"/>
      <c r="FCU57" s="50"/>
      <c r="FCV57" s="50"/>
      <c r="FCW57" s="50"/>
      <c r="FCX57" s="50"/>
      <c r="FCY57" s="50"/>
      <c r="FCZ57" s="50"/>
      <c r="FDA57" s="50"/>
      <c r="FDB57" s="50"/>
      <c r="FDC57" s="50"/>
      <c r="FDD57" s="50"/>
      <c r="FDE57" s="50"/>
      <c r="FDF57" s="50"/>
      <c r="FDG57" s="50"/>
      <c r="FDH57" s="50"/>
      <c r="FDI57" s="50"/>
      <c r="FDJ57" s="50"/>
      <c r="FDK57" s="50"/>
      <c r="FDL57" s="50"/>
      <c r="FDM57" s="50"/>
      <c r="FDN57" s="50"/>
      <c r="FDO57" s="50"/>
      <c r="FDP57" s="50"/>
      <c r="FDQ57" s="50"/>
      <c r="FDR57" s="50"/>
      <c r="FDS57" s="50"/>
      <c r="FDT57" s="50"/>
      <c r="FDU57" s="50"/>
      <c r="FDV57" s="50"/>
      <c r="FDW57" s="50"/>
      <c r="FDX57" s="50"/>
      <c r="FDY57" s="50"/>
      <c r="FDZ57" s="50"/>
      <c r="FEA57" s="50"/>
      <c r="FEB57" s="50"/>
      <c r="FEC57" s="50"/>
      <c r="FED57" s="50"/>
      <c r="FEE57" s="50"/>
      <c r="FEF57" s="50"/>
      <c r="FEG57" s="50"/>
      <c r="FEH57" s="50"/>
      <c r="FEI57" s="50"/>
      <c r="FEJ57" s="50"/>
      <c r="FEK57" s="50"/>
      <c r="FEL57" s="50"/>
      <c r="FEM57" s="50"/>
      <c r="FEN57" s="50"/>
      <c r="FEO57" s="50"/>
      <c r="FEP57" s="50"/>
      <c r="FEQ57" s="50"/>
      <c r="FER57" s="50"/>
      <c r="FES57" s="50"/>
      <c r="FET57" s="50"/>
      <c r="FEU57" s="50"/>
      <c r="FEV57" s="50"/>
      <c r="FEW57" s="50"/>
      <c r="FEX57" s="50"/>
      <c r="FEY57" s="50"/>
      <c r="FEZ57" s="50"/>
      <c r="FFA57" s="50"/>
      <c r="FFB57" s="50"/>
      <c r="FFC57" s="50"/>
      <c r="FFD57" s="50"/>
      <c r="FFE57" s="50"/>
      <c r="FFF57" s="50"/>
      <c r="FFG57" s="50"/>
      <c r="FFH57" s="50"/>
      <c r="FFI57" s="50"/>
      <c r="FFJ57" s="50"/>
      <c r="FFK57" s="50"/>
      <c r="FFL57" s="50"/>
      <c r="FFM57" s="50"/>
      <c r="FFN57" s="50"/>
      <c r="FFO57" s="50"/>
      <c r="FFP57" s="50"/>
      <c r="FFQ57" s="50"/>
      <c r="FFR57" s="50"/>
      <c r="FFS57" s="50"/>
      <c r="FFT57" s="50"/>
      <c r="FFU57" s="50"/>
      <c r="FFV57" s="50"/>
      <c r="FFW57" s="50"/>
      <c r="FFX57" s="50"/>
      <c r="FFY57" s="50"/>
      <c r="FFZ57" s="50"/>
      <c r="FGA57" s="50"/>
      <c r="FGB57" s="50"/>
      <c r="FGC57" s="50"/>
      <c r="FGD57" s="50"/>
      <c r="FGE57" s="50"/>
      <c r="FGF57" s="50"/>
      <c r="FGG57" s="50"/>
      <c r="FGH57" s="50"/>
      <c r="FGI57" s="50"/>
      <c r="FGJ57" s="50"/>
      <c r="FGK57" s="50"/>
      <c r="FGL57" s="50"/>
      <c r="FGM57" s="50"/>
      <c r="FGN57" s="50"/>
      <c r="FGO57" s="50"/>
      <c r="FGP57" s="50"/>
      <c r="FGQ57" s="50"/>
      <c r="FGR57" s="50"/>
      <c r="FGS57" s="50"/>
      <c r="FGT57" s="50"/>
      <c r="FGU57" s="50"/>
      <c r="FGV57" s="50"/>
      <c r="FGW57" s="50"/>
      <c r="FGX57" s="50"/>
      <c r="FGY57" s="50"/>
      <c r="FGZ57" s="50"/>
      <c r="FHA57" s="50"/>
      <c r="FHB57" s="50"/>
      <c r="FHC57" s="50"/>
      <c r="FHD57" s="50"/>
      <c r="FHE57" s="50"/>
      <c r="FHF57" s="50"/>
      <c r="FHG57" s="50"/>
      <c r="FHH57" s="50"/>
      <c r="FHI57" s="50"/>
      <c r="FHJ57" s="50"/>
      <c r="FHK57" s="50"/>
      <c r="FHL57" s="50"/>
      <c r="FHM57" s="50"/>
      <c r="FHN57" s="50"/>
      <c r="FHO57" s="50"/>
      <c r="FHP57" s="50"/>
      <c r="FHQ57" s="50"/>
      <c r="FHR57" s="50"/>
      <c r="FHS57" s="50"/>
      <c r="FHT57" s="50"/>
      <c r="FHU57" s="50"/>
      <c r="FHV57" s="50"/>
      <c r="FHW57" s="50"/>
      <c r="FHX57" s="50"/>
      <c r="FHY57" s="50"/>
      <c r="FHZ57" s="50"/>
      <c r="FIA57" s="50"/>
      <c r="FIB57" s="50"/>
      <c r="FIC57" s="50"/>
      <c r="FID57" s="50"/>
      <c r="FIE57" s="50"/>
      <c r="FIF57" s="50"/>
      <c r="FIG57" s="50"/>
      <c r="FIH57" s="50"/>
      <c r="FII57" s="50"/>
      <c r="FIJ57" s="50"/>
      <c r="FIK57" s="50"/>
      <c r="FIL57" s="50"/>
      <c r="FIM57" s="50"/>
      <c r="FIN57" s="50"/>
      <c r="FIO57" s="50"/>
      <c r="FIP57" s="50"/>
      <c r="FIQ57" s="50"/>
      <c r="FIR57" s="50"/>
      <c r="FIS57" s="50"/>
      <c r="FIT57" s="50"/>
      <c r="FIU57" s="50"/>
      <c r="FIV57" s="50"/>
      <c r="FIW57" s="50"/>
      <c r="FIX57" s="50"/>
      <c r="FIY57" s="50"/>
      <c r="FIZ57" s="50"/>
      <c r="FJA57" s="50"/>
      <c r="FJB57" s="50"/>
      <c r="FJC57" s="50"/>
      <c r="FJD57" s="50"/>
      <c r="FJE57" s="50"/>
      <c r="FJF57" s="50"/>
      <c r="FJG57" s="50"/>
      <c r="FJH57" s="50"/>
      <c r="FJI57" s="50"/>
      <c r="FJJ57" s="50"/>
      <c r="FJK57" s="50"/>
      <c r="FJL57" s="50"/>
      <c r="FJM57" s="50"/>
      <c r="FJN57" s="50"/>
      <c r="FJO57" s="50"/>
      <c r="FJP57" s="50"/>
      <c r="FJQ57" s="50"/>
      <c r="FJR57" s="50"/>
      <c r="FJS57" s="50"/>
      <c r="FJT57" s="50"/>
      <c r="FJU57" s="50"/>
      <c r="FJV57" s="50"/>
      <c r="FJW57" s="50"/>
      <c r="FJX57" s="50"/>
      <c r="FJY57" s="50"/>
      <c r="FJZ57" s="50"/>
      <c r="FKA57" s="50"/>
      <c r="FKB57" s="50"/>
      <c r="FKC57" s="50"/>
      <c r="FKD57" s="50"/>
      <c r="FKE57" s="50"/>
      <c r="FKF57" s="50"/>
      <c r="FKG57" s="50"/>
      <c r="FKH57" s="50"/>
      <c r="FKI57" s="50"/>
      <c r="FKJ57" s="50"/>
      <c r="FKK57" s="50"/>
      <c r="FKL57" s="50"/>
      <c r="FKM57" s="50"/>
      <c r="FKN57" s="50"/>
      <c r="FKO57" s="50"/>
      <c r="FKP57" s="50"/>
      <c r="FKQ57" s="50"/>
      <c r="FKR57" s="50"/>
      <c r="FKS57" s="50"/>
      <c r="FKT57" s="50"/>
      <c r="FKU57" s="50"/>
      <c r="FKV57" s="50"/>
      <c r="FKW57" s="50"/>
      <c r="FKX57" s="50"/>
      <c r="FKY57" s="50"/>
      <c r="FKZ57" s="50"/>
      <c r="FLA57" s="50"/>
      <c r="FLB57" s="50"/>
      <c r="FLC57" s="50"/>
      <c r="FLD57" s="50"/>
      <c r="FLE57" s="50"/>
      <c r="FLF57" s="50"/>
      <c r="FLG57" s="50"/>
      <c r="FLH57" s="50"/>
      <c r="FLI57" s="50"/>
      <c r="FLJ57" s="50"/>
      <c r="FLK57" s="50"/>
      <c r="FLL57" s="50"/>
      <c r="FLM57" s="50"/>
      <c r="FLN57" s="50"/>
      <c r="FLO57" s="50"/>
      <c r="FLP57" s="50"/>
      <c r="FLQ57" s="50"/>
      <c r="FLR57" s="50"/>
      <c r="FLS57" s="50"/>
      <c r="FLT57" s="50"/>
      <c r="FLU57" s="50"/>
      <c r="FLV57" s="50"/>
      <c r="FLW57" s="50"/>
      <c r="FLX57" s="50"/>
      <c r="FLY57" s="50"/>
      <c r="FLZ57" s="50"/>
      <c r="FMA57" s="50"/>
      <c r="FMB57" s="50"/>
      <c r="FMC57" s="50"/>
      <c r="FMD57" s="50"/>
      <c r="FME57" s="50"/>
      <c r="FMF57" s="50"/>
      <c r="FMG57" s="50"/>
      <c r="FMH57" s="50"/>
      <c r="FMI57" s="50"/>
      <c r="FMJ57" s="50"/>
      <c r="FMK57" s="50"/>
      <c r="FML57" s="50"/>
      <c r="FMM57" s="50"/>
      <c r="FMN57" s="50"/>
      <c r="FMO57" s="50"/>
      <c r="FMP57" s="50"/>
      <c r="FMQ57" s="50"/>
      <c r="FMR57" s="50"/>
      <c r="FMS57" s="50"/>
      <c r="FMT57" s="50"/>
      <c r="FMU57" s="50"/>
      <c r="FMV57" s="50"/>
      <c r="FMW57" s="50"/>
      <c r="FMX57" s="50"/>
      <c r="FMY57" s="50"/>
      <c r="FMZ57" s="50"/>
      <c r="FNA57" s="50"/>
      <c r="FNB57" s="50"/>
      <c r="FNC57" s="50"/>
      <c r="FND57" s="50"/>
      <c r="FNE57" s="50"/>
      <c r="FNF57" s="50"/>
      <c r="FNG57" s="50"/>
      <c r="FNH57" s="50"/>
      <c r="FNI57" s="50"/>
      <c r="FNJ57" s="50"/>
      <c r="FNK57" s="50"/>
      <c r="FNL57" s="50"/>
      <c r="FNM57" s="50"/>
      <c r="FNN57" s="50"/>
      <c r="FNO57" s="50"/>
      <c r="FNP57" s="50"/>
      <c r="FNQ57" s="50"/>
      <c r="FNR57" s="50"/>
      <c r="FNS57" s="50"/>
      <c r="FNT57" s="50"/>
      <c r="FNU57" s="50"/>
      <c r="FNV57" s="50"/>
      <c r="FNW57" s="50"/>
      <c r="FNX57" s="50"/>
      <c r="FNY57" s="50"/>
      <c r="FNZ57" s="50"/>
      <c r="FOA57" s="50"/>
      <c r="FOB57" s="50"/>
      <c r="FOC57" s="50"/>
      <c r="FOD57" s="50"/>
      <c r="FOE57" s="50"/>
      <c r="FOF57" s="50"/>
      <c r="FOG57" s="50"/>
      <c r="FOH57" s="50"/>
      <c r="FOI57" s="50"/>
      <c r="FOJ57" s="50"/>
      <c r="FOK57" s="50"/>
      <c r="FOL57" s="50"/>
      <c r="FOM57" s="50"/>
      <c r="FON57" s="50"/>
      <c r="FOO57" s="50"/>
      <c r="FOP57" s="50"/>
      <c r="FOQ57" s="50"/>
      <c r="FOR57" s="50"/>
      <c r="FOS57" s="50"/>
      <c r="FOT57" s="50"/>
      <c r="FOU57" s="50"/>
      <c r="FOV57" s="50"/>
      <c r="FOW57" s="50"/>
      <c r="FOX57" s="50"/>
      <c r="FOY57" s="50"/>
      <c r="FOZ57" s="50"/>
      <c r="FPA57" s="50"/>
      <c r="FPB57" s="50"/>
      <c r="FPC57" s="50"/>
      <c r="FPD57" s="50"/>
      <c r="FPE57" s="50"/>
      <c r="FPF57" s="50"/>
      <c r="FPG57" s="50"/>
      <c r="FPH57" s="50"/>
      <c r="FPI57" s="50"/>
      <c r="FPJ57" s="50"/>
      <c r="FPK57" s="50"/>
      <c r="FPL57" s="50"/>
      <c r="FPM57" s="50"/>
      <c r="FPN57" s="50"/>
      <c r="FPO57" s="50"/>
      <c r="FPP57" s="50"/>
      <c r="FPQ57" s="50"/>
      <c r="FPR57" s="50"/>
      <c r="FPS57" s="50"/>
      <c r="FPT57" s="50"/>
      <c r="FPU57" s="50"/>
      <c r="FPV57" s="50"/>
      <c r="FPW57" s="50"/>
      <c r="FPX57" s="50"/>
      <c r="FPY57" s="50"/>
      <c r="FPZ57" s="50"/>
      <c r="FQA57" s="50"/>
      <c r="FQB57" s="50"/>
      <c r="FQC57" s="50"/>
      <c r="FQD57" s="50"/>
      <c r="FQE57" s="50"/>
      <c r="FQF57" s="50"/>
      <c r="FQG57" s="50"/>
      <c r="FQH57" s="50"/>
      <c r="FQI57" s="50"/>
      <c r="FQJ57" s="50"/>
      <c r="FQK57" s="50"/>
      <c r="FQL57" s="50"/>
      <c r="FQM57" s="50"/>
      <c r="FQN57" s="50"/>
      <c r="FQO57" s="50"/>
      <c r="FQP57" s="50"/>
      <c r="FQQ57" s="50"/>
      <c r="FQR57" s="50"/>
      <c r="FQS57" s="50"/>
      <c r="FQT57" s="50"/>
      <c r="FQU57" s="50"/>
      <c r="FQV57" s="50"/>
      <c r="FQW57" s="50"/>
      <c r="FQX57" s="50"/>
      <c r="FQY57" s="50"/>
      <c r="FQZ57" s="50"/>
      <c r="FRA57" s="50"/>
      <c r="FRB57" s="50"/>
      <c r="FRC57" s="50"/>
      <c r="FRD57" s="50"/>
      <c r="FRE57" s="50"/>
      <c r="FRF57" s="50"/>
      <c r="FRG57" s="50"/>
      <c r="FRH57" s="50"/>
      <c r="FRI57" s="50"/>
      <c r="FRJ57" s="50"/>
      <c r="FRK57" s="50"/>
      <c r="FRL57" s="50"/>
      <c r="FRM57" s="50"/>
      <c r="FRN57" s="50"/>
      <c r="FRO57" s="50"/>
      <c r="FRP57" s="50"/>
      <c r="FRQ57" s="50"/>
      <c r="FRR57" s="50"/>
      <c r="FRS57" s="50"/>
      <c r="FRT57" s="50"/>
      <c r="FRU57" s="50"/>
      <c r="FRV57" s="50"/>
      <c r="FRW57" s="50"/>
      <c r="FRX57" s="50"/>
      <c r="FRY57" s="50"/>
      <c r="FRZ57" s="50"/>
      <c r="FSA57" s="50"/>
      <c r="FSB57" s="50"/>
      <c r="FSC57" s="50"/>
      <c r="FSD57" s="50"/>
      <c r="FSE57" s="50"/>
      <c r="FSF57" s="50"/>
      <c r="FSG57" s="50"/>
      <c r="FSH57" s="50"/>
      <c r="FSI57" s="50"/>
      <c r="FSJ57" s="50"/>
      <c r="FSK57" s="50"/>
      <c r="FSL57" s="50"/>
      <c r="FSM57" s="50"/>
      <c r="FSN57" s="50"/>
      <c r="FSO57" s="50"/>
      <c r="FSP57" s="50"/>
      <c r="FSQ57" s="50"/>
      <c r="FSR57" s="50"/>
      <c r="FSS57" s="50"/>
      <c r="FST57" s="50"/>
      <c r="FSU57" s="50"/>
      <c r="FSV57" s="50"/>
      <c r="FSW57" s="50"/>
      <c r="FSX57" s="50"/>
      <c r="FSY57" s="50"/>
      <c r="FSZ57" s="50"/>
      <c r="FTA57" s="50"/>
      <c r="FTB57" s="50"/>
      <c r="FTC57" s="50"/>
      <c r="FTD57" s="50"/>
      <c r="FTE57" s="50"/>
      <c r="FTF57" s="50"/>
      <c r="FTG57" s="50"/>
      <c r="FTH57" s="50"/>
      <c r="FTI57" s="50"/>
      <c r="FTJ57" s="50"/>
      <c r="FTK57" s="50"/>
      <c r="FTL57" s="50"/>
      <c r="FTM57" s="50"/>
      <c r="FTN57" s="50"/>
      <c r="FTO57" s="50"/>
      <c r="FTP57" s="50"/>
      <c r="FTQ57" s="50"/>
      <c r="FTR57" s="50"/>
      <c r="FTS57" s="50"/>
      <c r="FTT57" s="50"/>
      <c r="FTU57" s="50"/>
      <c r="FTV57" s="50"/>
      <c r="FTW57" s="50"/>
      <c r="FTX57" s="50"/>
      <c r="FTY57" s="50"/>
      <c r="FTZ57" s="50"/>
      <c r="FUA57" s="50"/>
      <c r="FUB57" s="50"/>
      <c r="FUC57" s="50"/>
      <c r="FUD57" s="50"/>
      <c r="FUE57" s="50"/>
      <c r="FUF57" s="50"/>
      <c r="FUG57" s="50"/>
      <c r="FUH57" s="50"/>
      <c r="FUI57" s="50"/>
      <c r="FUJ57" s="50"/>
      <c r="FUK57" s="50"/>
      <c r="FUL57" s="50"/>
      <c r="FUM57" s="50"/>
      <c r="FUN57" s="50"/>
      <c r="FUO57" s="50"/>
      <c r="FUP57" s="50"/>
      <c r="FUQ57" s="50"/>
      <c r="FUR57" s="50"/>
      <c r="FUS57" s="50"/>
      <c r="FUT57" s="50"/>
      <c r="FUU57" s="50"/>
      <c r="FUV57" s="50"/>
      <c r="FUW57" s="50"/>
      <c r="FUX57" s="50"/>
      <c r="FUY57" s="50"/>
      <c r="FUZ57" s="50"/>
      <c r="FVA57" s="50"/>
      <c r="FVB57" s="50"/>
      <c r="FVC57" s="50"/>
      <c r="FVD57" s="50"/>
      <c r="FVE57" s="50"/>
      <c r="FVF57" s="50"/>
      <c r="FVG57" s="50"/>
      <c r="FVH57" s="50"/>
      <c r="FVI57" s="50"/>
      <c r="FVJ57" s="50"/>
      <c r="FVK57" s="50"/>
      <c r="FVL57" s="50"/>
      <c r="FVM57" s="50"/>
      <c r="FVN57" s="50"/>
      <c r="FVO57" s="50"/>
      <c r="FVP57" s="50"/>
      <c r="FVQ57" s="50"/>
      <c r="FVR57" s="50"/>
      <c r="FVS57" s="50"/>
      <c r="FVT57" s="50"/>
      <c r="FVU57" s="50"/>
      <c r="FVV57" s="50"/>
      <c r="FVW57" s="50"/>
      <c r="FVX57" s="50"/>
      <c r="FVY57" s="50"/>
      <c r="FVZ57" s="50"/>
      <c r="FWA57" s="50"/>
      <c r="FWB57" s="50"/>
      <c r="FWC57" s="50"/>
      <c r="FWD57" s="50"/>
      <c r="FWE57" s="50"/>
      <c r="FWF57" s="50"/>
      <c r="FWG57" s="50"/>
      <c r="FWH57" s="50"/>
      <c r="FWI57" s="50"/>
      <c r="FWJ57" s="50"/>
      <c r="FWK57" s="50"/>
      <c r="FWL57" s="50"/>
      <c r="FWM57" s="50"/>
      <c r="FWN57" s="50"/>
      <c r="FWO57" s="50"/>
      <c r="FWP57" s="50"/>
      <c r="FWQ57" s="50"/>
      <c r="FWR57" s="50"/>
      <c r="FWS57" s="50"/>
      <c r="FWT57" s="50"/>
      <c r="FWU57" s="50"/>
      <c r="FWV57" s="50"/>
      <c r="FWW57" s="50"/>
      <c r="FWX57" s="50"/>
      <c r="FWY57" s="50"/>
      <c r="FWZ57" s="50"/>
      <c r="FXA57" s="50"/>
      <c r="FXB57" s="50"/>
      <c r="FXC57" s="50"/>
      <c r="FXD57" s="50"/>
      <c r="FXE57" s="50"/>
      <c r="FXF57" s="50"/>
      <c r="FXG57" s="50"/>
      <c r="FXH57" s="50"/>
      <c r="FXI57" s="50"/>
      <c r="FXJ57" s="50"/>
      <c r="FXK57" s="50"/>
      <c r="FXL57" s="50"/>
      <c r="FXM57" s="50"/>
      <c r="FXN57" s="50"/>
      <c r="FXO57" s="50"/>
      <c r="FXP57" s="50"/>
      <c r="FXQ57" s="50"/>
      <c r="FXR57" s="50"/>
      <c r="FXS57" s="50"/>
      <c r="FXT57" s="50"/>
      <c r="FXU57" s="50"/>
      <c r="FXV57" s="50"/>
      <c r="FXW57" s="50"/>
      <c r="FXX57" s="50"/>
      <c r="FXY57" s="50"/>
      <c r="FXZ57" s="50"/>
      <c r="FYA57" s="50"/>
      <c r="FYB57" s="50"/>
      <c r="FYC57" s="50"/>
      <c r="FYD57" s="50"/>
      <c r="FYE57" s="50"/>
      <c r="FYF57" s="50"/>
      <c r="FYG57" s="50"/>
      <c r="FYH57" s="50"/>
      <c r="FYI57" s="50"/>
      <c r="FYJ57" s="50"/>
      <c r="FYK57" s="50"/>
      <c r="FYL57" s="50"/>
      <c r="FYM57" s="50"/>
      <c r="FYN57" s="50"/>
      <c r="FYO57" s="50"/>
      <c r="FYP57" s="50"/>
      <c r="FYQ57" s="50"/>
      <c r="FYR57" s="50"/>
      <c r="FYS57" s="50"/>
      <c r="FYT57" s="50"/>
      <c r="FYU57" s="50"/>
      <c r="FYV57" s="50"/>
      <c r="FYW57" s="50"/>
      <c r="FYX57" s="50"/>
      <c r="FYY57" s="50"/>
      <c r="FYZ57" s="50"/>
      <c r="FZA57" s="50"/>
      <c r="FZB57" s="50"/>
      <c r="FZC57" s="50"/>
      <c r="FZD57" s="50"/>
      <c r="FZE57" s="50"/>
      <c r="FZF57" s="50"/>
      <c r="FZG57" s="50"/>
      <c r="FZH57" s="50"/>
      <c r="FZI57" s="50"/>
      <c r="FZJ57" s="50"/>
      <c r="FZK57" s="50"/>
      <c r="FZL57" s="50"/>
      <c r="FZM57" s="50"/>
      <c r="FZN57" s="50"/>
      <c r="FZO57" s="50"/>
      <c r="FZP57" s="50"/>
      <c r="FZQ57" s="50"/>
      <c r="FZR57" s="50"/>
      <c r="FZS57" s="50"/>
      <c r="FZT57" s="50"/>
      <c r="FZU57" s="50"/>
      <c r="FZV57" s="50"/>
      <c r="FZW57" s="50"/>
      <c r="FZX57" s="50"/>
      <c r="FZY57" s="50"/>
      <c r="FZZ57" s="50"/>
      <c r="GAA57" s="50"/>
      <c r="GAB57" s="50"/>
      <c r="GAC57" s="50"/>
      <c r="GAD57" s="50"/>
      <c r="GAE57" s="50"/>
      <c r="GAF57" s="50"/>
      <c r="GAG57" s="50"/>
      <c r="GAH57" s="50"/>
      <c r="GAI57" s="50"/>
      <c r="GAJ57" s="50"/>
      <c r="GAK57" s="50"/>
      <c r="GAL57" s="50"/>
      <c r="GAM57" s="50"/>
      <c r="GAN57" s="50"/>
      <c r="GAO57" s="50"/>
      <c r="GAP57" s="50"/>
      <c r="GAQ57" s="50"/>
      <c r="GAR57" s="50"/>
      <c r="GAS57" s="50"/>
      <c r="GAT57" s="50"/>
      <c r="GAU57" s="50"/>
      <c r="GAV57" s="50"/>
      <c r="GAW57" s="50"/>
      <c r="GAX57" s="50"/>
      <c r="GAY57" s="50"/>
      <c r="GAZ57" s="50"/>
      <c r="GBA57" s="50"/>
      <c r="GBB57" s="50"/>
      <c r="GBC57" s="50"/>
      <c r="GBD57" s="50"/>
      <c r="GBE57" s="50"/>
      <c r="GBF57" s="50"/>
      <c r="GBG57" s="50"/>
      <c r="GBH57" s="50"/>
      <c r="GBI57" s="50"/>
      <c r="GBJ57" s="50"/>
      <c r="GBK57" s="50"/>
      <c r="GBL57" s="50"/>
      <c r="GBM57" s="50"/>
      <c r="GBN57" s="50"/>
      <c r="GBO57" s="50"/>
      <c r="GBP57" s="50"/>
      <c r="GBQ57" s="50"/>
      <c r="GBR57" s="50"/>
      <c r="GBS57" s="50"/>
      <c r="GBT57" s="50"/>
      <c r="GBU57" s="50"/>
      <c r="GBV57" s="50"/>
      <c r="GBW57" s="50"/>
      <c r="GBX57" s="50"/>
      <c r="GBY57" s="50"/>
      <c r="GBZ57" s="50"/>
      <c r="GCA57" s="50"/>
      <c r="GCB57" s="50"/>
      <c r="GCC57" s="50"/>
      <c r="GCD57" s="50"/>
      <c r="GCE57" s="50"/>
      <c r="GCF57" s="50"/>
      <c r="GCG57" s="50"/>
      <c r="GCH57" s="50"/>
      <c r="GCI57" s="50"/>
      <c r="GCJ57" s="50"/>
      <c r="GCK57" s="50"/>
      <c r="GCL57" s="50"/>
      <c r="GCM57" s="50"/>
      <c r="GCN57" s="50"/>
      <c r="GCO57" s="50"/>
      <c r="GCP57" s="50"/>
      <c r="GCQ57" s="50"/>
      <c r="GCR57" s="50"/>
      <c r="GCS57" s="50"/>
      <c r="GCT57" s="50"/>
      <c r="GCU57" s="50"/>
      <c r="GCV57" s="50"/>
      <c r="GCW57" s="50"/>
      <c r="GCX57" s="50"/>
      <c r="GCY57" s="50"/>
      <c r="GCZ57" s="50"/>
      <c r="GDA57" s="50"/>
      <c r="GDB57" s="50"/>
      <c r="GDC57" s="50"/>
      <c r="GDD57" s="50"/>
      <c r="GDE57" s="50"/>
      <c r="GDF57" s="50"/>
      <c r="GDG57" s="50"/>
      <c r="GDH57" s="50"/>
      <c r="GDI57" s="50"/>
      <c r="GDJ57" s="50"/>
      <c r="GDK57" s="50"/>
      <c r="GDL57" s="50"/>
      <c r="GDM57" s="50"/>
      <c r="GDN57" s="50"/>
      <c r="GDO57" s="50"/>
      <c r="GDP57" s="50"/>
      <c r="GDQ57" s="50"/>
      <c r="GDR57" s="50"/>
      <c r="GDS57" s="50"/>
      <c r="GDT57" s="50"/>
      <c r="GDU57" s="50"/>
      <c r="GDV57" s="50"/>
      <c r="GDW57" s="50"/>
      <c r="GDX57" s="50"/>
      <c r="GDY57" s="50"/>
      <c r="GDZ57" s="50"/>
      <c r="GEA57" s="50"/>
      <c r="GEB57" s="50"/>
      <c r="GEC57" s="50"/>
      <c r="GED57" s="50"/>
      <c r="GEE57" s="50"/>
      <c r="GEF57" s="50"/>
      <c r="GEG57" s="50"/>
      <c r="GEH57" s="50"/>
      <c r="GEI57" s="50"/>
      <c r="GEJ57" s="50"/>
      <c r="GEK57" s="50"/>
      <c r="GEL57" s="50"/>
      <c r="GEM57" s="50"/>
      <c r="GEN57" s="50"/>
      <c r="GEO57" s="50"/>
      <c r="GEP57" s="50"/>
      <c r="GEQ57" s="50"/>
      <c r="GER57" s="50"/>
      <c r="GES57" s="50"/>
      <c r="GET57" s="50"/>
      <c r="GEU57" s="50"/>
      <c r="GEV57" s="50"/>
      <c r="GEW57" s="50"/>
      <c r="GEX57" s="50"/>
      <c r="GEY57" s="50"/>
      <c r="GEZ57" s="50"/>
      <c r="GFA57" s="50"/>
      <c r="GFB57" s="50"/>
      <c r="GFC57" s="50"/>
      <c r="GFD57" s="50"/>
      <c r="GFE57" s="50"/>
      <c r="GFF57" s="50"/>
      <c r="GFG57" s="50"/>
      <c r="GFH57" s="50"/>
      <c r="GFI57" s="50"/>
      <c r="GFJ57" s="50"/>
      <c r="GFK57" s="50"/>
      <c r="GFL57" s="50"/>
      <c r="GFM57" s="50"/>
      <c r="GFN57" s="50"/>
      <c r="GFO57" s="50"/>
      <c r="GFP57" s="50"/>
      <c r="GFQ57" s="50"/>
      <c r="GFR57" s="50"/>
      <c r="GFS57" s="50"/>
      <c r="GFT57" s="50"/>
      <c r="GFU57" s="50"/>
      <c r="GFV57" s="50"/>
      <c r="GFW57" s="50"/>
      <c r="GFX57" s="50"/>
      <c r="GFY57" s="50"/>
      <c r="GFZ57" s="50"/>
      <c r="GGA57" s="50"/>
      <c r="GGB57" s="50"/>
      <c r="GGC57" s="50"/>
      <c r="GGD57" s="50"/>
      <c r="GGE57" s="50"/>
      <c r="GGF57" s="50"/>
      <c r="GGG57" s="50"/>
      <c r="GGH57" s="50"/>
      <c r="GGI57" s="50"/>
      <c r="GGJ57" s="50"/>
      <c r="GGK57" s="50"/>
      <c r="GGL57" s="50"/>
      <c r="GGM57" s="50"/>
      <c r="GGN57" s="50"/>
      <c r="GGO57" s="50"/>
      <c r="GGP57" s="50"/>
      <c r="GGQ57" s="50"/>
      <c r="GGR57" s="50"/>
      <c r="GGS57" s="50"/>
      <c r="GGT57" s="50"/>
      <c r="GGU57" s="50"/>
      <c r="GGV57" s="50"/>
      <c r="GGW57" s="50"/>
      <c r="GGX57" s="50"/>
      <c r="GGY57" s="50"/>
      <c r="GGZ57" s="50"/>
      <c r="GHA57" s="50"/>
      <c r="GHB57" s="50"/>
      <c r="GHC57" s="50"/>
      <c r="GHD57" s="50"/>
      <c r="GHE57" s="50"/>
      <c r="GHF57" s="50"/>
      <c r="GHG57" s="50"/>
      <c r="GHH57" s="50"/>
      <c r="GHI57" s="50"/>
      <c r="GHJ57" s="50"/>
      <c r="GHK57" s="50"/>
      <c r="GHL57" s="50"/>
      <c r="GHM57" s="50"/>
      <c r="GHN57" s="50"/>
      <c r="GHO57" s="50"/>
      <c r="GHP57" s="50"/>
      <c r="GHQ57" s="50"/>
      <c r="GHR57" s="50"/>
      <c r="GHS57" s="50"/>
      <c r="GHT57" s="50"/>
      <c r="GHU57" s="50"/>
      <c r="GHV57" s="50"/>
      <c r="GHW57" s="50"/>
      <c r="GHX57" s="50"/>
      <c r="GHY57" s="50"/>
      <c r="GHZ57" s="50"/>
      <c r="GIA57" s="50"/>
      <c r="GIB57" s="50"/>
      <c r="GIC57" s="50"/>
      <c r="GID57" s="50"/>
      <c r="GIE57" s="50"/>
      <c r="GIF57" s="50"/>
      <c r="GIG57" s="50"/>
      <c r="GIH57" s="50"/>
      <c r="GII57" s="50"/>
      <c r="GIJ57" s="50"/>
      <c r="GIK57" s="50"/>
      <c r="GIL57" s="50"/>
      <c r="GIM57" s="50"/>
      <c r="GIN57" s="50"/>
      <c r="GIO57" s="50"/>
      <c r="GIP57" s="50"/>
      <c r="GIQ57" s="50"/>
      <c r="GIR57" s="50"/>
      <c r="GIS57" s="50"/>
      <c r="GIT57" s="50"/>
      <c r="GIU57" s="50"/>
      <c r="GIV57" s="50"/>
      <c r="GIW57" s="50"/>
      <c r="GIX57" s="50"/>
      <c r="GIY57" s="50"/>
      <c r="GIZ57" s="50"/>
      <c r="GJA57" s="50"/>
      <c r="GJB57" s="50"/>
      <c r="GJC57" s="50"/>
      <c r="GJD57" s="50"/>
      <c r="GJE57" s="50"/>
      <c r="GJF57" s="50"/>
      <c r="GJG57" s="50"/>
      <c r="GJH57" s="50"/>
      <c r="GJI57" s="50"/>
      <c r="GJJ57" s="50"/>
      <c r="GJK57" s="50"/>
      <c r="GJL57" s="50"/>
      <c r="GJM57" s="50"/>
      <c r="GJN57" s="50"/>
      <c r="GJO57" s="50"/>
      <c r="GJP57" s="50"/>
      <c r="GJQ57" s="50"/>
      <c r="GJR57" s="50"/>
      <c r="GJS57" s="50"/>
      <c r="GJT57" s="50"/>
      <c r="GJU57" s="50"/>
      <c r="GJV57" s="50"/>
      <c r="GJW57" s="50"/>
      <c r="GJX57" s="50"/>
      <c r="GJY57" s="50"/>
      <c r="GJZ57" s="50"/>
      <c r="GKA57" s="50"/>
      <c r="GKB57" s="50"/>
      <c r="GKC57" s="50"/>
      <c r="GKD57" s="50"/>
      <c r="GKE57" s="50"/>
      <c r="GKF57" s="50"/>
      <c r="GKG57" s="50"/>
      <c r="GKH57" s="50"/>
      <c r="GKI57" s="50"/>
      <c r="GKJ57" s="50"/>
      <c r="GKK57" s="50"/>
      <c r="GKL57" s="50"/>
      <c r="GKM57" s="50"/>
      <c r="GKN57" s="50"/>
      <c r="GKO57" s="50"/>
      <c r="GKP57" s="50"/>
      <c r="GKQ57" s="50"/>
      <c r="GKR57" s="50"/>
      <c r="GKS57" s="50"/>
      <c r="GKT57" s="50"/>
      <c r="GKU57" s="50"/>
      <c r="GKV57" s="50"/>
      <c r="GKW57" s="50"/>
      <c r="GKX57" s="50"/>
      <c r="GKY57" s="50"/>
      <c r="GKZ57" s="50"/>
      <c r="GLA57" s="50"/>
      <c r="GLB57" s="50"/>
      <c r="GLC57" s="50"/>
      <c r="GLD57" s="50"/>
      <c r="GLE57" s="50"/>
      <c r="GLF57" s="50"/>
      <c r="GLG57" s="50"/>
      <c r="GLH57" s="50"/>
      <c r="GLI57" s="50"/>
      <c r="GLJ57" s="50"/>
      <c r="GLK57" s="50"/>
      <c r="GLL57" s="50"/>
      <c r="GLM57" s="50"/>
      <c r="GLN57" s="50"/>
      <c r="GLO57" s="50"/>
      <c r="GLP57" s="50"/>
      <c r="GLQ57" s="50"/>
      <c r="GLR57" s="50"/>
      <c r="GLS57" s="50"/>
      <c r="GLT57" s="50"/>
      <c r="GLU57" s="50"/>
      <c r="GLV57" s="50"/>
      <c r="GLW57" s="50"/>
      <c r="GLX57" s="50"/>
      <c r="GLY57" s="50"/>
      <c r="GLZ57" s="50"/>
      <c r="GMA57" s="50"/>
      <c r="GMB57" s="50"/>
      <c r="GMC57" s="50"/>
      <c r="GMD57" s="50"/>
      <c r="GME57" s="50"/>
      <c r="GMF57" s="50"/>
      <c r="GMG57" s="50"/>
      <c r="GMH57" s="50"/>
      <c r="GMI57" s="50"/>
      <c r="GMJ57" s="50"/>
      <c r="GMK57" s="50"/>
      <c r="GML57" s="50"/>
      <c r="GMM57" s="50"/>
      <c r="GMN57" s="50"/>
      <c r="GMO57" s="50"/>
      <c r="GMP57" s="50"/>
      <c r="GMQ57" s="50"/>
      <c r="GMR57" s="50"/>
      <c r="GMS57" s="50"/>
      <c r="GMT57" s="50"/>
      <c r="GMU57" s="50"/>
      <c r="GMV57" s="50"/>
      <c r="GMW57" s="50"/>
      <c r="GMX57" s="50"/>
      <c r="GMY57" s="50"/>
      <c r="GMZ57" s="50"/>
      <c r="GNA57" s="50"/>
      <c r="GNB57" s="50"/>
      <c r="GNC57" s="50"/>
      <c r="GND57" s="50"/>
      <c r="GNE57" s="50"/>
      <c r="GNF57" s="50"/>
      <c r="GNG57" s="50"/>
      <c r="GNH57" s="50"/>
      <c r="GNI57" s="50"/>
      <c r="GNJ57" s="50"/>
      <c r="GNK57" s="50"/>
      <c r="GNL57" s="50"/>
      <c r="GNM57" s="50"/>
      <c r="GNN57" s="50"/>
      <c r="GNO57" s="50"/>
      <c r="GNP57" s="50"/>
      <c r="GNQ57" s="50"/>
      <c r="GNR57" s="50"/>
      <c r="GNS57" s="50"/>
      <c r="GNT57" s="50"/>
      <c r="GNU57" s="50"/>
      <c r="GNV57" s="50"/>
      <c r="GNW57" s="50"/>
      <c r="GNX57" s="50"/>
      <c r="GNY57" s="50"/>
      <c r="GNZ57" s="50"/>
      <c r="GOA57" s="50"/>
      <c r="GOB57" s="50"/>
      <c r="GOC57" s="50"/>
      <c r="GOD57" s="50"/>
      <c r="GOE57" s="50"/>
      <c r="GOF57" s="50"/>
      <c r="GOG57" s="50"/>
      <c r="GOH57" s="50"/>
      <c r="GOI57" s="50"/>
      <c r="GOJ57" s="50"/>
      <c r="GOK57" s="50"/>
      <c r="GOL57" s="50"/>
      <c r="GOM57" s="50"/>
      <c r="GON57" s="50"/>
      <c r="GOO57" s="50"/>
      <c r="GOP57" s="50"/>
      <c r="GOQ57" s="50"/>
      <c r="GOR57" s="50"/>
      <c r="GOS57" s="50"/>
      <c r="GOT57" s="50"/>
      <c r="GOU57" s="50"/>
      <c r="GOV57" s="50"/>
      <c r="GOW57" s="50"/>
      <c r="GOX57" s="50"/>
      <c r="GOY57" s="50"/>
      <c r="GOZ57" s="50"/>
      <c r="GPA57" s="50"/>
      <c r="GPB57" s="50"/>
      <c r="GPC57" s="50"/>
      <c r="GPD57" s="50"/>
      <c r="GPE57" s="50"/>
      <c r="GPF57" s="50"/>
      <c r="GPG57" s="50"/>
      <c r="GPH57" s="50"/>
      <c r="GPI57" s="50"/>
      <c r="GPJ57" s="50"/>
      <c r="GPK57" s="50"/>
      <c r="GPL57" s="50"/>
      <c r="GPM57" s="50"/>
      <c r="GPN57" s="50"/>
      <c r="GPO57" s="50"/>
      <c r="GPP57" s="50"/>
      <c r="GPQ57" s="50"/>
      <c r="GPR57" s="50"/>
      <c r="GPS57" s="50"/>
      <c r="GPT57" s="50"/>
      <c r="GPU57" s="50"/>
      <c r="GPV57" s="50"/>
      <c r="GPW57" s="50"/>
      <c r="GPX57" s="50"/>
      <c r="GPY57" s="50"/>
      <c r="GPZ57" s="50"/>
      <c r="GQA57" s="50"/>
      <c r="GQB57" s="50"/>
      <c r="GQC57" s="50"/>
      <c r="GQD57" s="50"/>
      <c r="GQE57" s="50"/>
      <c r="GQF57" s="50"/>
      <c r="GQG57" s="50"/>
      <c r="GQH57" s="50"/>
      <c r="GQI57" s="50"/>
      <c r="GQJ57" s="50"/>
      <c r="GQK57" s="50"/>
      <c r="GQL57" s="50"/>
      <c r="GQM57" s="50"/>
      <c r="GQN57" s="50"/>
      <c r="GQO57" s="50"/>
      <c r="GQP57" s="50"/>
      <c r="GQQ57" s="50"/>
      <c r="GQR57" s="50"/>
      <c r="GQS57" s="50"/>
      <c r="GQT57" s="50"/>
      <c r="GQU57" s="50"/>
      <c r="GQV57" s="50"/>
      <c r="GQW57" s="50"/>
      <c r="GQX57" s="50"/>
      <c r="GQY57" s="50"/>
      <c r="GQZ57" s="50"/>
      <c r="GRA57" s="50"/>
      <c r="GRB57" s="50"/>
      <c r="GRC57" s="50"/>
      <c r="GRD57" s="50"/>
      <c r="GRE57" s="50"/>
      <c r="GRF57" s="50"/>
      <c r="GRG57" s="50"/>
      <c r="GRH57" s="50"/>
      <c r="GRI57" s="50"/>
      <c r="GRJ57" s="50"/>
      <c r="GRK57" s="50"/>
      <c r="GRL57" s="50"/>
      <c r="GRM57" s="50"/>
      <c r="GRN57" s="50"/>
      <c r="GRO57" s="50"/>
      <c r="GRP57" s="50"/>
      <c r="GRQ57" s="50"/>
      <c r="GRR57" s="50"/>
      <c r="GRS57" s="50"/>
      <c r="GRT57" s="50"/>
      <c r="GRU57" s="50"/>
      <c r="GRV57" s="50"/>
      <c r="GRW57" s="50"/>
      <c r="GRX57" s="50"/>
      <c r="GRY57" s="50"/>
      <c r="GRZ57" s="50"/>
      <c r="GSA57" s="50"/>
      <c r="GSB57" s="50"/>
      <c r="GSC57" s="50"/>
      <c r="GSD57" s="50"/>
      <c r="GSE57" s="50"/>
      <c r="GSF57" s="50"/>
      <c r="GSG57" s="50"/>
      <c r="GSH57" s="50"/>
      <c r="GSI57" s="50"/>
      <c r="GSJ57" s="50"/>
      <c r="GSK57" s="50"/>
      <c r="GSL57" s="50"/>
      <c r="GSM57" s="50"/>
      <c r="GSN57" s="50"/>
      <c r="GSO57" s="50"/>
      <c r="GSP57" s="50"/>
      <c r="GSQ57" s="50"/>
      <c r="GSR57" s="50"/>
      <c r="GSS57" s="50"/>
      <c r="GST57" s="50"/>
      <c r="GSU57" s="50"/>
      <c r="GSV57" s="50"/>
      <c r="GSW57" s="50"/>
      <c r="GSX57" s="50"/>
      <c r="GSY57" s="50"/>
      <c r="GSZ57" s="50"/>
      <c r="GTA57" s="50"/>
      <c r="GTB57" s="50"/>
      <c r="GTC57" s="50"/>
      <c r="GTD57" s="50"/>
      <c r="GTE57" s="50"/>
      <c r="GTF57" s="50"/>
      <c r="GTG57" s="50"/>
      <c r="GTH57" s="50"/>
      <c r="GTI57" s="50"/>
      <c r="GTJ57" s="50"/>
      <c r="GTK57" s="50"/>
      <c r="GTL57" s="50"/>
      <c r="GTM57" s="50"/>
      <c r="GTN57" s="50"/>
      <c r="GTO57" s="50"/>
      <c r="GTP57" s="50"/>
      <c r="GTQ57" s="50"/>
      <c r="GTR57" s="50"/>
      <c r="GTS57" s="50"/>
      <c r="GTT57" s="50"/>
      <c r="GTU57" s="50"/>
      <c r="GTV57" s="50"/>
      <c r="GTW57" s="50"/>
      <c r="GTX57" s="50"/>
      <c r="GTY57" s="50"/>
      <c r="GTZ57" s="50"/>
      <c r="GUA57" s="50"/>
      <c r="GUB57" s="50"/>
      <c r="GUC57" s="50"/>
      <c r="GUD57" s="50"/>
      <c r="GUE57" s="50"/>
      <c r="GUF57" s="50"/>
      <c r="GUG57" s="50"/>
      <c r="GUH57" s="50"/>
      <c r="GUI57" s="50"/>
      <c r="GUJ57" s="50"/>
      <c r="GUK57" s="50"/>
      <c r="GUL57" s="50"/>
      <c r="GUM57" s="50"/>
      <c r="GUN57" s="50"/>
      <c r="GUO57" s="50"/>
      <c r="GUP57" s="50"/>
      <c r="GUQ57" s="50"/>
      <c r="GUR57" s="50"/>
      <c r="GUS57" s="50"/>
      <c r="GUT57" s="50"/>
      <c r="GUU57" s="50"/>
      <c r="GUV57" s="50"/>
      <c r="GUW57" s="50"/>
      <c r="GUX57" s="50"/>
      <c r="GUY57" s="50"/>
      <c r="GUZ57" s="50"/>
      <c r="GVA57" s="50"/>
      <c r="GVB57" s="50"/>
      <c r="GVC57" s="50"/>
      <c r="GVD57" s="50"/>
      <c r="GVE57" s="50"/>
      <c r="GVF57" s="50"/>
      <c r="GVG57" s="50"/>
      <c r="GVH57" s="50"/>
      <c r="GVI57" s="50"/>
      <c r="GVJ57" s="50"/>
      <c r="GVK57" s="50"/>
      <c r="GVL57" s="50"/>
      <c r="GVM57" s="50"/>
      <c r="GVN57" s="50"/>
      <c r="GVO57" s="50"/>
      <c r="GVP57" s="50"/>
      <c r="GVQ57" s="50"/>
      <c r="GVR57" s="50"/>
      <c r="GVS57" s="50"/>
      <c r="GVT57" s="50"/>
      <c r="GVU57" s="50"/>
      <c r="GVV57" s="50"/>
      <c r="GVW57" s="50"/>
      <c r="GVX57" s="50"/>
      <c r="GVY57" s="50"/>
      <c r="GVZ57" s="50"/>
      <c r="GWA57" s="50"/>
      <c r="GWB57" s="50"/>
      <c r="GWC57" s="50"/>
      <c r="GWD57" s="50"/>
      <c r="GWE57" s="50"/>
      <c r="GWF57" s="50"/>
      <c r="GWG57" s="50"/>
      <c r="GWH57" s="50"/>
      <c r="GWI57" s="50"/>
      <c r="GWJ57" s="50"/>
      <c r="GWK57" s="50"/>
      <c r="GWL57" s="50"/>
      <c r="GWM57" s="50"/>
      <c r="GWN57" s="50"/>
      <c r="GWO57" s="50"/>
      <c r="GWP57" s="50"/>
      <c r="GWQ57" s="50"/>
      <c r="GWR57" s="50"/>
      <c r="GWS57" s="50"/>
      <c r="GWT57" s="50"/>
      <c r="GWU57" s="50"/>
      <c r="GWV57" s="50"/>
      <c r="GWW57" s="50"/>
      <c r="GWX57" s="50"/>
      <c r="GWY57" s="50"/>
      <c r="GWZ57" s="50"/>
      <c r="GXA57" s="50"/>
      <c r="GXB57" s="50"/>
      <c r="GXC57" s="50"/>
      <c r="GXD57" s="50"/>
      <c r="GXE57" s="50"/>
      <c r="GXF57" s="50"/>
      <c r="GXG57" s="50"/>
      <c r="GXH57" s="50"/>
      <c r="GXI57" s="50"/>
      <c r="GXJ57" s="50"/>
      <c r="GXK57" s="50"/>
      <c r="GXL57" s="50"/>
      <c r="GXM57" s="50"/>
      <c r="GXN57" s="50"/>
      <c r="GXO57" s="50"/>
      <c r="GXP57" s="50"/>
      <c r="GXQ57" s="50"/>
      <c r="GXR57" s="50"/>
      <c r="GXS57" s="50"/>
      <c r="GXT57" s="50"/>
      <c r="GXU57" s="50"/>
      <c r="GXV57" s="50"/>
      <c r="GXW57" s="50"/>
      <c r="GXX57" s="50"/>
      <c r="GXY57" s="50"/>
      <c r="GXZ57" s="50"/>
      <c r="GYA57" s="50"/>
      <c r="GYB57" s="50"/>
      <c r="GYC57" s="50"/>
      <c r="GYD57" s="50"/>
      <c r="GYE57" s="50"/>
      <c r="GYF57" s="50"/>
      <c r="GYG57" s="50"/>
      <c r="GYH57" s="50"/>
      <c r="GYI57" s="50"/>
      <c r="GYJ57" s="50"/>
      <c r="GYK57" s="50"/>
      <c r="GYL57" s="50"/>
      <c r="GYM57" s="50"/>
      <c r="GYN57" s="50"/>
      <c r="GYO57" s="50"/>
      <c r="GYP57" s="50"/>
      <c r="GYQ57" s="50"/>
      <c r="GYR57" s="50"/>
      <c r="GYS57" s="50"/>
      <c r="GYT57" s="50"/>
      <c r="GYU57" s="50"/>
      <c r="GYV57" s="50"/>
      <c r="GYW57" s="50"/>
      <c r="GYX57" s="50"/>
      <c r="GYY57" s="50"/>
      <c r="GYZ57" s="50"/>
      <c r="GZA57" s="50"/>
      <c r="GZB57" s="50"/>
      <c r="GZC57" s="50"/>
      <c r="GZD57" s="50"/>
      <c r="GZE57" s="50"/>
      <c r="GZF57" s="50"/>
      <c r="GZG57" s="50"/>
      <c r="GZH57" s="50"/>
      <c r="GZI57" s="50"/>
      <c r="GZJ57" s="50"/>
      <c r="GZK57" s="50"/>
      <c r="GZL57" s="50"/>
      <c r="GZM57" s="50"/>
      <c r="GZN57" s="50"/>
      <c r="GZO57" s="50"/>
      <c r="GZP57" s="50"/>
      <c r="GZQ57" s="50"/>
      <c r="GZR57" s="50"/>
      <c r="GZS57" s="50"/>
      <c r="GZT57" s="50"/>
      <c r="GZU57" s="50"/>
      <c r="GZV57" s="50"/>
      <c r="GZW57" s="50"/>
      <c r="GZX57" s="50"/>
      <c r="GZY57" s="50"/>
      <c r="GZZ57" s="50"/>
      <c r="HAA57" s="50"/>
      <c r="HAB57" s="50"/>
      <c r="HAC57" s="50"/>
      <c r="HAD57" s="50"/>
      <c r="HAE57" s="50"/>
      <c r="HAF57" s="50"/>
      <c r="HAG57" s="50"/>
      <c r="HAH57" s="50"/>
      <c r="HAI57" s="50"/>
      <c r="HAJ57" s="50"/>
      <c r="HAK57" s="50"/>
      <c r="HAL57" s="50"/>
      <c r="HAM57" s="50"/>
      <c r="HAN57" s="50"/>
      <c r="HAO57" s="50"/>
      <c r="HAP57" s="50"/>
      <c r="HAQ57" s="50"/>
      <c r="HAR57" s="50"/>
      <c r="HAS57" s="50"/>
      <c r="HAT57" s="50"/>
      <c r="HAU57" s="50"/>
      <c r="HAV57" s="50"/>
      <c r="HAW57" s="50"/>
      <c r="HAX57" s="50"/>
      <c r="HAY57" s="50"/>
      <c r="HAZ57" s="50"/>
      <c r="HBA57" s="50"/>
      <c r="HBB57" s="50"/>
      <c r="HBC57" s="50"/>
      <c r="HBD57" s="50"/>
      <c r="HBE57" s="50"/>
      <c r="HBF57" s="50"/>
      <c r="HBG57" s="50"/>
      <c r="HBH57" s="50"/>
      <c r="HBI57" s="50"/>
      <c r="HBJ57" s="50"/>
      <c r="HBK57" s="50"/>
      <c r="HBL57" s="50"/>
      <c r="HBM57" s="50"/>
      <c r="HBN57" s="50"/>
      <c r="HBO57" s="50"/>
      <c r="HBP57" s="50"/>
      <c r="HBQ57" s="50"/>
      <c r="HBR57" s="50"/>
      <c r="HBS57" s="50"/>
      <c r="HBT57" s="50"/>
      <c r="HBU57" s="50"/>
      <c r="HBV57" s="50"/>
      <c r="HBW57" s="50"/>
      <c r="HBX57" s="50"/>
      <c r="HBY57" s="50"/>
      <c r="HBZ57" s="50"/>
      <c r="HCA57" s="50"/>
      <c r="HCB57" s="50"/>
      <c r="HCC57" s="50"/>
      <c r="HCD57" s="50"/>
      <c r="HCE57" s="50"/>
      <c r="HCF57" s="50"/>
      <c r="HCG57" s="50"/>
      <c r="HCH57" s="50"/>
      <c r="HCI57" s="50"/>
      <c r="HCJ57" s="50"/>
      <c r="HCK57" s="50"/>
      <c r="HCL57" s="50"/>
      <c r="HCM57" s="50"/>
      <c r="HCN57" s="50"/>
      <c r="HCO57" s="50"/>
      <c r="HCP57" s="50"/>
      <c r="HCQ57" s="50"/>
      <c r="HCR57" s="50"/>
      <c r="HCS57" s="50"/>
      <c r="HCT57" s="50"/>
      <c r="HCU57" s="50"/>
      <c r="HCV57" s="50"/>
      <c r="HCW57" s="50"/>
      <c r="HCX57" s="50"/>
      <c r="HCY57" s="50"/>
      <c r="HCZ57" s="50"/>
      <c r="HDA57" s="50"/>
      <c r="HDB57" s="50"/>
      <c r="HDC57" s="50"/>
      <c r="HDD57" s="50"/>
      <c r="HDE57" s="50"/>
      <c r="HDF57" s="50"/>
      <c r="HDG57" s="50"/>
      <c r="HDH57" s="50"/>
      <c r="HDI57" s="50"/>
      <c r="HDJ57" s="50"/>
      <c r="HDK57" s="50"/>
      <c r="HDL57" s="50"/>
      <c r="HDM57" s="50"/>
      <c r="HDN57" s="50"/>
      <c r="HDO57" s="50"/>
      <c r="HDP57" s="50"/>
      <c r="HDQ57" s="50"/>
      <c r="HDR57" s="50"/>
      <c r="HDS57" s="50"/>
      <c r="HDT57" s="50"/>
      <c r="HDU57" s="50"/>
      <c r="HDV57" s="50"/>
      <c r="HDW57" s="50"/>
      <c r="HDX57" s="50"/>
      <c r="HDY57" s="50"/>
      <c r="HDZ57" s="50"/>
      <c r="HEA57" s="50"/>
      <c r="HEB57" s="50"/>
      <c r="HEC57" s="50"/>
      <c r="HED57" s="50"/>
      <c r="HEE57" s="50"/>
      <c r="HEF57" s="50"/>
      <c r="HEG57" s="50"/>
      <c r="HEH57" s="50"/>
      <c r="HEI57" s="50"/>
      <c r="HEJ57" s="50"/>
      <c r="HEK57" s="50"/>
      <c r="HEL57" s="50"/>
      <c r="HEM57" s="50"/>
      <c r="HEN57" s="50"/>
      <c r="HEO57" s="50"/>
      <c r="HEP57" s="50"/>
      <c r="HEQ57" s="50"/>
      <c r="HER57" s="50"/>
      <c r="HES57" s="50"/>
      <c r="HET57" s="50"/>
      <c r="HEU57" s="50"/>
      <c r="HEV57" s="50"/>
      <c r="HEW57" s="50"/>
      <c r="HEX57" s="50"/>
      <c r="HEY57" s="50"/>
      <c r="HEZ57" s="50"/>
      <c r="HFA57" s="50"/>
      <c r="HFB57" s="50"/>
      <c r="HFC57" s="50"/>
      <c r="HFD57" s="50"/>
      <c r="HFE57" s="50"/>
      <c r="HFF57" s="50"/>
      <c r="HFG57" s="50"/>
      <c r="HFH57" s="50"/>
      <c r="HFI57" s="50"/>
      <c r="HFJ57" s="50"/>
      <c r="HFK57" s="50"/>
      <c r="HFL57" s="50"/>
      <c r="HFM57" s="50"/>
      <c r="HFN57" s="50"/>
      <c r="HFO57" s="50"/>
      <c r="HFP57" s="50"/>
      <c r="HFQ57" s="50"/>
      <c r="HFR57" s="50"/>
      <c r="HFS57" s="50"/>
      <c r="HFT57" s="50"/>
      <c r="HFU57" s="50"/>
      <c r="HFV57" s="50"/>
      <c r="HFW57" s="50"/>
      <c r="HFX57" s="50"/>
      <c r="HFY57" s="50"/>
      <c r="HFZ57" s="50"/>
      <c r="HGA57" s="50"/>
      <c r="HGB57" s="50"/>
      <c r="HGC57" s="50"/>
      <c r="HGD57" s="50"/>
      <c r="HGE57" s="50"/>
      <c r="HGF57" s="50"/>
      <c r="HGG57" s="50"/>
      <c r="HGH57" s="50"/>
      <c r="HGI57" s="50"/>
      <c r="HGJ57" s="50"/>
      <c r="HGK57" s="50"/>
      <c r="HGL57" s="50"/>
      <c r="HGM57" s="50"/>
      <c r="HGN57" s="50"/>
      <c r="HGO57" s="50"/>
      <c r="HGP57" s="50"/>
      <c r="HGQ57" s="50"/>
      <c r="HGR57" s="50"/>
      <c r="HGS57" s="50"/>
      <c r="HGT57" s="50"/>
      <c r="HGU57" s="50"/>
      <c r="HGV57" s="50"/>
      <c r="HGW57" s="50"/>
      <c r="HGX57" s="50"/>
      <c r="HGY57" s="50"/>
      <c r="HGZ57" s="50"/>
      <c r="HHA57" s="50"/>
      <c r="HHB57" s="50"/>
      <c r="HHC57" s="50"/>
      <c r="HHD57" s="50"/>
      <c r="HHE57" s="50"/>
      <c r="HHF57" s="50"/>
      <c r="HHG57" s="50"/>
      <c r="HHH57" s="50"/>
      <c r="HHI57" s="50"/>
      <c r="HHJ57" s="50"/>
      <c r="HHK57" s="50"/>
      <c r="HHL57" s="50"/>
      <c r="HHM57" s="50"/>
      <c r="HHN57" s="50"/>
      <c r="HHO57" s="50"/>
      <c r="HHP57" s="50"/>
      <c r="HHQ57" s="50"/>
      <c r="HHR57" s="50"/>
      <c r="HHS57" s="50"/>
      <c r="HHT57" s="50"/>
      <c r="HHU57" s="50"/>
      <c r="HHV57" s="50"/>
      <c r="HHW57" s="50"/>
      <c r="HHX57" s="50"/>
      <c r="HHY57" s="50"/>
      <c r="HHZ57" s="50"/>
      <c r="HIA57" s="50"/>
      <c r="HIB57" s="50"/>
      <c r="HIC57" s="50"/>
      <c r="HID57" s="50"/>
      <c r="HIE57" s="50"/>
      <c r="HIF57" s="50"/>
      <c r="HIG57" s="50"/>
      <c r="HIH57" s="50"/>
      <c r="HII57" s="50"/>
      <c r="HIJ57" s="50"/>
      <c r="HIK57" s="50"/>
      <c r="HIL57" s="50"/>
      <c r="HIM57" s="50"/>
      <c r="HIN57" s="50"/>
      <c r="HIO57" s="50"/>
      <c r="HIP57" s="50"/>
      <c r="HIQ57" s="50"/>
      <c r="HIR57" s="50"/>
      <c r="HIS57" s="50"/>
      <c r="HIT57" s="50"/>
      <c r="HIU57" s="50"/>
      <c r="HIV57" s="50"/>
      <c r="HIW57" s="50"/>
      <c r="HIX57" s="50"/>
      <c r="HIY57" s="50"/>
      <c r="HIZ57" s="50"/>
      <c r="HJA57" s="50"/>
      <c r="HJB57" s="50"/>
      <c r="HJC57" s="50"/>
      <c r="HJD57" s="50"/>
      <c r="HJE57" s="50"/>
      <c r="HJF57" s="50"/>
      <c r="HJG57" s="50"/>
      <c r="HJH57" s="50"/>
      <c r="HJI57" s="50"/>
      <c r="HJJ57" s="50"/>
      <c r="HJK57" s="50"/>
      <c r="HJL57" s="50"/>
      <c r="HJM57" s="50"/>
      <c r="HJN57" s="50"/>
      <c r="HJO57" s="50"/>
      <c r="HJP57" s="50"/>
      <c r="HJQ57" s="50"/>
      <c r="HJR57" s="50"/>
      <c r="HJS57" s="50"/>
      <c r="HJT57" s="50"/>
      <c r="HJU57" s="50"/>
      <c r="HJV57" s="50"/>
      <c r="HJW57" s="50"/>
      <c r="HJX57" s="50"/>
      <c r="HJY57" s="50"/>
      <c r="HJZ57" s="50"/>
      <c r="HKA57" s="50"/>
      <c r="HKB57" s="50"/>
      <c r="HKC57" s="50"/>
      <c r="HKD57" s="50"/>
      <c r="HKE57" s="50"/>
      <c r="HKF57" s="50"/>
      <c r="HKG57" s="50"/>
      <c r="HKH57" s="50"/>
      <c r="HKI57" s="50"/>
      <c r="HKJ57" s="50"/>
      <c r="HKK57" s="50"/>
      <c r="HKL57" s="50"/>
      <c r="HKM57" s="50"/>
      <c r="HKN57" s="50"/>
      <c r="HKO57" s="50"/>
      <c r="HKP57" s="50"/>
      <c r="HKQ57" s="50"/>
      <c r="HKR57" s="50"/>
      <c r="HKS57" s="50"/>
      <c r="HKT57" s="50"/>
      <c r="HKU57" s="50"/>
      <c r="HKV57" s="50"/>
      <c r="HKW57" s="50"/>
      <c r="HKX57" s="50"/>
      <c r="HKY57" s="50"/>
      <c r="HKZ57" s="50"/>
      <c r="HLA57" s="50"/>
      <c r="HLB57" s="50"/>
      <c r="HLC57" s="50"/>
      <c r="HLD57" s="50"/>
      <c r="HLE57" s="50"/>
      <c r="HLF57" s="50"/>
      <c r="HLG57" s="50"/>
      <c r="HLH57" s="50"/>
      <c r="HLI57" s="50"/>
      <c r="HLJ57" s="50"/>
      <c r="HLK57" s="50"/>
      <c r="HLL57" s="50"/>
      <c r="HLM57" s="50"/>
      <c r="HLN57" s="50"/>
      <c r="HLO57" s="50"/>
      <c r="HLP57" s="50"/>
      <c r="HLQ57" s="50"/>
      <c r="HLR57" s="50"/>
      <c r="HLS57" s="50"/>
      <c r="HLT57" s="50"/>
      <c r="HLU57" s="50"/>
      <c r="HLV57" s="50"/>
      <c r="HLW57" s="50"/>
      <c r="HLX57" s="50"/>
      <c r="HLY57" s="50"/>
      <c r="HLZ57" s="50"/>
      <c r="HMA57" s="50"/>
      <c r="HMB57" s="50"/>
      <c r="HMC57" s="50"/>
      <c r="HMD57" s="50"/>
      <c r="HME57" s="50"/>
      <c r="HMF57" s="50"/>
      <c r="HMG57" s="50"/>
      <c r="HMH57" s="50"/>
      <c r="HMI57" s="50"/>
      <c r="HMJ57" s="50"/>
      <c r="HMK57" s="50"/>
      <c r="HML57" s="50"/>
      <c r="HMM57" s="50"/>
      <c r="HMN57" s="50"/>
      <c r="HMO57" s="50"/>
      <c r="HMP57" s="50"/>
      <c r="HMQ57" s="50"/>
      <c r="HMR57" s="50"/>
      <c r="HMS57" s="50"/>
      <c r="HMT57" s="50"/>
      <c r="HMU57" s="50"/>
      <c r="HMV57" s="50"/>
      <c r="HMW57" s="50"/>
      <c r="HMX57" s="50"/>
      <c r="HMY57" s="50"/>
      <c r="HMZ57" s="50"/>
      <c r="HNA57" s="50"/>
      <c r="HNB57" s="50"/>
      <c r="HNC57" s="50"/>
      <c r="HND57" s="50"/>
      <c r="HNE57" s="50"/>
      <c r="HNF57" s="50"/>
      <c r="HNG57" s="50"/>
      <c r="HNH57" s="50"/>
      <c r="HNI57" s="50"/>
      <c r="HNJ57" s="50"/>
      <c r="HNK57" s="50"/>
      <c r="HNL57" s="50"/>
      <c r="HNM57" s="50"/>
      <c r="HNN57" s="50"/>
      <c r="HNO57" s="50"/>
      <c r="HNP57" s="50"/>
      <c r="HNQ57" s="50"/>
      <c r="HNR57" s="50"/>
      <c r="HNS57" s="50"/>
      <c r="HNT57" s="50"/>
      <c r="HNU57" s="50"/>
      <c r="HNV57" s="50"/>
      <c r="HNW57" s="50"/>
      <c r="HNX57" s="50"/>
      <c r="HNY57" s="50"/>
      <c r="HNZ57" s="50"/>
      <c r="HOA57" s="50"/>
      <c r="HOB57" s="50"/>
      <c r="HOC57" s="50"/>
      <c r="HOD57" s="50"/>
      <c r="HOE57" s="50"/>
      <c r="HOF57" s="50"/>
      <c r="HOG57" s="50"/>
      <c r="HOH57" s="50"/>
      <c r="HOI57" s="50"/>
      <c r="HOJ57" s="50"/>
      <c r="HOK57" s="50"/>
      <c r="HOL57" s="50"/>
      <c r="HOM57" s="50"/>
      <c r="HON57" s="50"/>
      <c r="HOO57" s="50"/>
      <c r="HOP57" s="50"/>
      <c r="HOQ57" s="50"/>
      <c r="HOR57" s="50"/>
      <c r="HOS57" s="50"/>
      <c r="HOT57" s="50"/>
      <c r="HOU57" s="50"/>
      <c r="HOV57" s="50"/>
      <c r="HOW57" s="50"/>
      <c r="HOX57" s="50"/>
      <c r="HOY57" s="50"/>
      <c r="HOZ57" s="50"/>
      <c r="HPA57" s="50"/>
      <c r="HPB57" s="50"/>
      <c r="HPC57" s="50"/>
      <c r="HPD57" s="50"/>
      <c r="HPE57" s="50"/>
      <c r="HPF57" s="50"/>
      <c r="HPG57" s="50"/>
      <c r="HPH57" s="50"/>
      <c r="HPI57" s="50"/>
      <c r="HPJ57" s="50"/>
      <c r="HPK57" s="50"/>
      <c r="HPL57" s="50"/>
      <c r="HPM57" s="50"/>
      <c r="HPN57" s="50"/>
      <c r="HPO57" s="50"/>
      <c r="HPP57" s="50"/>
      <c r="HPQ57" s="50"/>
      <c r="HPR57" s="50"/>
      <c r="HPS57" s="50"/>
      <c r="HPT57" s="50"/>
      <c r="HPU57" s="50"/>
      <c r="HPV57" s="50"/>
      <c r="HPW57" s="50"/>
      <c r="HPX57" s="50"/>
      <c r="HPY57" s="50"/>
      <c r="HPZ57" s="50"/>
      <c r="HQA57" s="50"/>
      <c r="HQB57" s="50"/>
      <c r="HQC57" s="50"/>
      <c r="HQD57" s="50"/>
      <c r="HQE57" s="50"/>
      <c r="HQF57" s="50"/>
      <c r="HQG57" s="50"/>
      <c r="HQH57" s="50"/>
      <c r="HQI57" s="50"/>
      <c r="HQJ57" s="50"/>
      <c r="HQK57" s="50"/>
      <c r="HQL57" s="50"/>
      <c r="HQM57" s="50"/>
      <c r="HQN57" s="50"/>
      <c r="HQO57" s="50"/>
      <c r="HQP57" s="50"/>
      <c r="HQQ57" s="50"/>
      <c r="HQR57" s="50"/>
      <c r="HQS57" s="50"/>
      <c r="HQT57" s="50"/>
      <c r="HQU57" s="50"/>
      <c r="HQV57" s="50"/>
      <c r="HQW57" s="50"/>
      <c r="HQX57" s="50"/>
      <c r="HQY57" s="50"/>
      <c r="HQZ57" s="50"/>
      <c r="HRA57" s="50"/>
      <c r="HRB57" s="50"/>
      <c r="HRC57" s="50"/>
      <c r="HRD57" s="50"/>
      <c r="HRE57" s="50"/>
      <c r="HRF57" s="50"/>
      <c r="HRG57" s="50"/>
      <c r="HRH57" s="50"/>
      <c r="HRI57" s="50"/>
      <c r="HRJ57" s="50"/>
      <c r="HRK57" s="50"/>
      <c r="HRL57" s="50"/>
      <c r="HRM57" s="50"/>
      <c r="HRN57" s="50"/>
      <c r="HRO57" s="50"/>
      <c r="HRP57" s="50"/>
      <c r="HRQ57" s="50"/>
      <c r="HRR57" s="50"/>
      <c r="HRS57" s="50"/>
      <c r="HRT57" s="50"/>
      <c r="HRU57" s="50"/>
      <c r="HRV57" s="50"/>
      <c r="HRW57" s="50"/>
      <c r="HRX57" s="50"/>
      <c r="HRY57" s="50"/>
      <c r="HRZ57" s="50"/>
      <c r="HSA57" s="50"/>
      <c r="HSB57" s="50"/>
      <c r="HSC57" s="50"/>
      <c r="HSD57" s="50"/>
      <c r="HSE57" s="50"/>
      <c r="HSF57" s="50"/>
      <c r="HSG57" s="50"/>
      <c r="HSH57" s="50"/>
      <c r="HSI57" s="50"/>
      <c r="HSJ57" s="50"/>
      <c r="HSK57" s="50"/>
      <c r="HSL57" s="50"/>
      <c r="HSM57" s="50"/>
      <c r="HSN57" s="50"/>
      <c r="HSO57" s="50"/>
      <c r="HSP57" s="50"/>
      <c r="HSQ57" s="50"/>
      <c r="HSR57" s="50"/>
      <c r="HSS57" s="50"/>
      <c r="HST57" s="50"/>
      <c r="HSU57" s="50"/>
      <c r="HSV57" s="50"/>
      <c r="HSW57" s="50"/>
      <c r="HSX57" s="50"/>
      <c r="HSY57" s="50"/>
      <c r="HSZ57" s="50"/>
      <c r="HTA57" s="50"/>
      <c r="HTB57" s="50"/>
      <c r="HTC57" s="50"/>
      <c r="HTD57" s="50"/>
      <c r="HTE57" s="50"/>
      <c r="HTF57" s="50"/>
      <c r="HTG57" s="50"/>
      <c r="HTH57" s="50"/>
      <c r="HTI57" s="50"/>
      <c r="HTJ57" s="50"/>
      <c r="HTK57" s="50"/>
      <c r="HTL57" s="50"/>
      <c r="HTM57" s="50"/>
      <c r="HTN57" s="50"/>
      <c r="HTO57" s="50"/>
      <c r="HTP57" s="50"/>
      <c r="HTQ57" s="50"/>
      <c r="HTR57" s="50"/>
      <c r="HTS57" s="50"/>
      <c r="HTT57" s="50"/>
      <c r="HTU57" s="50"/>
      <c r="HTV57" s="50"/>
      <c r="HTW57" s="50"/>
      <c r="HTX57" s="50"/>
      <c r="HTY57" s="50"/>
      <c r="HTZ57" s="50"/>
      <c r="HUA57" s="50"/>
      <c r="HUB57" s="50"/>
      <c r="HUC57" s="50"/>
      <c r="HUD57" s="50"/>
      <c r="HUE57" s="50"/>
      <c r="HUF57" s="50"/>
      <c r="HUG57" s="50"/>
      <c r="HUH57" s="50"/>
      <c r="HUI57" s="50"/>
      <c r="HUJ57" s="50"/>
      <c r="HUK57" s="50"/>
      <c r="HUL57" s="50"/>
      <c r="HUM57" s="50"/>
      <c r="HUN57" s="50"/>
      <c r="HUO57" s="50"/>
      <c r="HUP57" s="50"/>
      <c r="HUQ57" s="50"/>
      <c r="HUR57" s="50"/>
      <c r="HUS57" s="50"/>
      <c r="HUT57" s="50"/>
      <c r="HUU57" s="50"/>
      <c r="HUV57" s="50"/>
      <c r="HUW57" s="50"/>
      <c r="HUX57" s="50"/>
      <c r="HUY57" s="50"/>
      <c r="HUZ57" s="50"/>
      <c r="HVA57" s="50"/>
      <c r="HVB57" s="50"/>
      <c r="HVC57" s="50"/>
      <c r="HVD57" s="50"/>
      <c r="HVE57" s="50"/>
      <c r="HVF57" s="50"/>
      <c r="HVG57" s="50"/>
      <c r="HVH57" s="50"/>
      <c r="HVI57" s="50"/>
      <c r="HVJ57" s="50"/>
      <c r="HVK57" s="50"/>
      <c r="HVL57" s="50"/>
      <c r="HVM57" s="50"/>
      <c r="HVN57" s="50"/>
      <c r="HVO57" s="50"/>
      <c r="HVP57" s="50"/>
      <c r="HVQ57" s="50"/>
      <c r="HVR57" s="50"/>
      <c r="HVS57" s="50"/>
      <c r="HVT57" s="50"/>
      <c r="HVU57" s="50"/>
      <c r="HVV57" s="50"/>
      <c r="HVW57" s="50"/>
      <c r="HVX57" s="50"/>
      <c r="HVY57" s="50"/>
      <c r="HVZ57" s="50"/>
      <c r="HWA57" s="50"/>
      <c r="HWB57" s="50"/>
      <c r="HWC57" s="50"/>
      <c r="HWD57" s="50"/>
      <c r="HWE57" s="50"/>
      <c r="HWF57" s="50"/>
      <c r="HWG57" s="50"/>
      <c r="HWH57" s="50"/>
      <c r="HWI57" s="50"/>
      <c r="HWJ57" s="50"/>
      <c r="HWK57" s="50"/>
      <c r="HWL57" s="50"/>
      <c r="HWM57" s="50"/>
      <c r="HWN57" s="50"/>
      <c r="HWO57" s="50"/>
      <c r="HWP57" s="50"/>
      <c r="HWQ57" s="50"/>
      <c r="HWR57" s="50"/>
      <c r="HWS57" s="50"/>
      <c r="HWT57" s="50"/>
      <c r="HWU57" s="50"/>
      <c r="HWV57" s="50"/>
      <c r="HWW57" s="50"/>
      <c r="HWX57" s="50"/>
      <c r="HWY57" s="50"/>
      <c r="HWZ57" s="50"/>
      <c r="HXA57" s="50"/>
      <c r="HXB57" s="50"/>
      <c r="HXC57" s="50"/>
      <c r="HXD57" s="50"/>
      <c r="HXE57" s="50"/>
      <c r="HXF57" s="50"/>
      <c r="HXG57" s="50"/>
      <c r="HXH57" s="50"/>
      <c r="HXI57" s="50"/>
      <c r="HXJ57" s="50"/>
      <c r="HXK57" s="50"/>
      <c r="HXL57" s="50"/>
      <c r="HXM57" s="50"/>
      <c r="HXN57" s="50"/>
      <c r="HXO57" s="50"/>
      <c r="HXP57" s="50"/>
      <c r="HXQ57" s="50"/>
      <c r="HXR57" s="50"/>
      <c r="HXS57" s="50"/>
      <c r="HXT57" s="50"/>
      <c r="HXU57" s="50"/>
      <c r="HXV57" s="50"/>
      <c r="HXW57" s="50"/>
      <c r="HXX57" s="50"/>
      <c r="HXY57" s="50"/>
      <c r="HXZ57" s="50"/>
      <c r="HYA57" s="50"/>
      <c r="HYB57" s="50"/>
      <c r="HYC57" s="50"/>
      <c r="HYD57" s="50"/>
      <c r="HYE57" s="50"/>
      <c r="HYF57" s="50"/>
      <c r="HYG57" s="50"/>
      <c r="HYH57" s="50"/>
      <c r="HYI57" s="50"/>
      <c r="HYJ57" s="50"/>
      <c r="HYK57" s="50"/>
      <c r="HYL57" s="50"/>
      <c r="HYM57" s="50"/>
      <c r="HYN57" s="50"/>
      <c r="HYO57" s="50"/>
      <c r="HYP57" s="50"/>
      <c r="HYQ57" s="50"/>
      <c r="HYR57" s="50"/>
      <c r="HYS57" s="50"/>
      <c r="HYT57" s="50"/>
      <c r="HYU57" s="50"/>
      <c r="HYV57" s="50"/>
      <c r="HYW57" s="50"/>
      <c r="HYX57" s="50"/>
      <c r="HYY57" s="50"/>
      <c r="HYZ57" s="50"/>
      <c r="HZA57" s="50"/>
      <c r="HZB57" s="50"/>
      <c r="HZC57" s="50"/>
      <c r="HZD57" s="50"/>
      <c r="HZE57" s="50"/>
      <c r="HZF57" s="50"/>
      <c r="HZG57" s="50"/>
      <c r="HZH57" s="50"/>
      <c r="HZI57" s="50"/>
      <c r="HZJ57" s="50"/>
      <c r="HZK57" s="50"/>
      <c r="HZL57" s="50"/>
      <c r="HZM57" s="50"/>
      <c r="HZN57" s="50"/>
      <c r="HZO57" s="50"/>
      <c r="HZP57" s="50"/>
      <c r="HZQ57" s="50"/>
      <c r="HZR57" s="50"/>
      <c r="HZS57" s="50"/>
      <c r="HZT57" s="50"/>
      <c r="HZU57" s="50"/>
      <c r="HZV57" s="50"/>
      <c r="HZW57" s="50"/>
      <c r="HZX57" s="50"/>
      <c r="HZY57" s="50"/>
      <c r="HZZ57" s="50"/>
      <c r="IAA57" s="50"/>
      <c r="IAB57" s="50"/>
      <c r="IAC57" s="50"/>
      <c r="IAD57" s="50"/>
      <c r="IAE57" s="50"/>
      <c r="IAF57" s="50"/>
      <c r="IAG57" s="50"/>
      <c r="IAH57" s="50"/>
      <c r="IAI57" s="50"/>
      <c r="IAJ57" s="50"/>
      <c r="IAK57" s="50"/>
      <c r="IAL57" s="50"/>
      <c r="IAM57" s="50"/>
      <c r="IAN57" s="50"/>
      <c r="IAO57" s="50"/>
      <c r="IAP57" s="50"/>
      <c r="IAQ57" s="50"/>
      <c r="IAR57" s="50"/>
      <c r="IAS57" s="50"/>
      <c r="IAT57" s="50"/>
      <c r="IAU57" s="50"/>
      <c r="IAV57" s="50"/>
      <c r="IAW57" s="50"/>
      <c r="IAX57" s="50"/>
      <c r="IAY57" s="50"/>
      <c r="IAZ57" s="50"/>
      <c r="IBA57" s="50"/>
      <c r="IBB57" s="50"/>
      <c r="IBC57" s="50"/>
      <c r="IBD57" s="50"/>
      <c r="IBE57" s="50"/>
      <c r="IBF57" s="50"/>
      <c r="IBG57" s="50"/>
      <c r="IBH57" s="50"/>
      <c r="IBI57" s="50"/>
      <c r="IBJ57" s="50"/>
      <c r="IBK57" s="50"/>
      <c r="IBL57" s="50"/>
      <c r="IBM57" s="50"/>
      <c r="IBN57" s="50"/>
      <c r="IBO57" s="50"/>
      <c r="IBP57" s="50"/>
      <c r="IBQ57" s="50"/>
      <c r="IBR57" s="50"/>
      <c r="IBS57" s="50"/>
      <c r="IBT57" s="50"/>
      <c r="IBU57" s="50"/>
      <c r="IBV57" s="50"/>
      <c r="IBW57" s="50"/>
      <c r="IBX57" s="50"/>
      <c r="IBY57" s="50"/>
      <c r="IBZ57" s="50"/>
      <c r="ICA57" s="50"/>
      <c r="ICB57" s="50"/>
      <c r="ICC57" s="50"/>
      <c r="ICD57" s="50"/>
      <c r="ICE57" s="50"/>
      <c r="ICF57" s="50"/>
      <c r="ICG57" s="50"/>
      <c r="ICH57" s="50"/>
      <c r="ICI57" s="50"/>
      <c r="ICJ57" s="50"/>
      <c r="ICK57" s="50"/>
      <c r="ICL57" s="50"/>
      <c r="ICM57" s="50"/>
      <c r="ICN57" s="50"/>
      <c r="ICO57" s="50"/>
      <c r="ICP57" s="50"/>
      <c r="ICQ57" s="50"/>
      <c r="ICR57" s="50"/>
      <c r="ICS57" s="50"/>
      <c r="ICT57" s="50"/>
      <c r="ICU57" s="50"/>
      <c r="ICV57" s="50"/>
      <c r="ICW57" s="50"/>
      <c r="ICX57" s="50"/>
      <c r="ICY57" s="50"/>
      <c r="ICZ57" s="50"/>
      <c r="IDA57" s="50"/>
      <c r="IDB57" s="50"/>
      <c r="IDC57" s="50"/>
      <c r="IDD57" s="50"/>
      <c r="IDE57" s="50"/>
      <c r="IDF57" s="50"/>
      <c r="IDG57" s="50"/>
      <c r="IDH57" s="50"/>
      <c r="IDI57" s="50"/>
      <c r="IDJ57" s="50"/>
      <c r="IDK57" s="50"/>
      <c r="IDL57" s="50"/>
      <c r="IDM57" s="50"/>
      <c r="IDN57" s="50"/>
      <c r="IDO57" s="50"/>
      <c r="IDP57" s="50"/>
      <c r="IDQ57" s="50"/>
      <c r="IDR57" s="50"/>
      <c r="IDS57" s="50"/>
      <c r="IDT57" s="50"/>
      <c r="IDU57" s="50"/>
      <c r="IDV57" s="50"/>
      <c r="IDW57" s="50"/>
      <c r="IDX57" s="50"/>
      <c r="IDY57" s="50"/>
      <c r="IDZ57" s="50"/>
      <c r="IEA57" s="50"/>
      <c r="IEB57" s="50"/>
      <c r="IEC57" s="50"/>
      <c r="IED57" s="50"/>
      <c r="IEE57" s="50"/>
      <c r="IEF57" s="50"/>
      <c r="IEG57" s="50"/>
      <c r="IEH57" s="50"/>
      <c r="IEI57" s="50"/>
      <c r="IEJ57" s="50"/>
      <c r="IEK57" s="50"/>
      <c r="IEL57" s="50"/>
      <c r="IEM57" s="50"/>
      <c r="IEN57" s="50"/>
      <c r="IEO57" s="50"/>
      <c r="IEP57" s="50"/>
      <c r="IEQ57" s="50"/>
      <c r="IER57" s="50"/>
      <c r="IES57" s="50"/>
      <c r="IET57" s="50"/>
      <c r="IEU57" s="50"/>
      <c r="IEV57" s="50"/>
      <c r="IEW57" s="50"/>
      <c r="IEX57" s="50"/>
      <c r="IEY57" s="50"/>
      <c r="IEZ57" s="50"/>
      <c r="IFA57" s="50"/>
      <c r="IFB57" s="50"/>
      <c r="IFC57" s="50"/>
      <c r="IFD57" s="50"/>
      <c r="IFE57" s="50"/>
      <c r="IFF57" s="50"/>
      <c r="IFG57" s="50"/>
      <c r="IFH57" s="50"/>
      <c r="IFI57" s="50"/>
      <c r="IFJ57" s="50"/>
      <c r="IFK57" s="50"/>
      <c r="IFL57" s="50"/>
      <c r="IFM57" s="50"/>
      <c r="IFN57" s="50"/>
      <c r="IFO57" s="50"/>
      <c r="IFP57" s="50"/>
      <c r="IFQ57" s="50"/>
      <c r="IFR57" s="50"/>
      <c r="IFS57" s="50"/>
      <c r="IFT57" s="50"/>
      <c r="IFU57" s="50"/>
      <c r="IFV57" s="50"/>
      <c r="IFW57" s="50"/>
      <c r="IFX57" s="50"/>
      <c r="IFY57" s="50"/>
      <c r="IFZ57" s="50"/>
      <c r="IGA57" s="50"/>
      <c r="IGB57" s="50"/>
      <c r="IGC57" s="50"/>
      <c r="IGD57" s="50"/>
      <c r="IGE57" s="50"/>
      <c r="IGF57" s="50"/>
      <c r="IGG57" s="50"/>
      <c r="IGH57" s="50"/>
      <c r="IGI57" s="50"/>
      <c r="IGJ57" s="50"/>
      <c r="IGK57" s="50"/>
      <c r="IGL57" s="50"/>
      <c r="IGM57" s="50"/>
      <c r="IGN57" s="50"/>
      <c r="IGO57" s="50"/>
      <c r="IGP57" s="50"/>
      <c r="IGQ57" s="50"/>
      <c r="IGR57" s="50"/>
      <c r="IGS57" s="50"/>
      <c r="IGT57" s="50"/>
      <c r="IGU57" s="50"/>
      <c r="IGV57" s="50"/>
      <c r="IGW57" s="50"/>
      <c r="IGX57" s="50"/>
      <c r="IGY57" s="50"/>
      <c r="IGZ57" s="50"/>
      <c r="IHA57" s="50"/>
      <c r="IHB57" s="50"/>
      <c r="IHC57" s="50"/>
      <c r="IHD57" s="50"/>
      <c r="IHE57" s="50"/>
      <c r="IHF57" s="50"/>
      <c r="IHG57" s="50"/>
      <c r="IHH57" s="50"/>
      <c r="IHI57" s="50"/>
      <c r="IHJ57" s="50"/>
      <c r="IHK57" s="50"/>
      <c r="IHL57" s="50"/>
      <c r="IHM57" s="50"/>
      <c r="IHN57" s="50"/>
      <c r="IHO57" s="50"/>
      <c r="IHP57" s="50"/>
      <c r="IHQ57" s="50"/>
      <c r="IHR57" s="50"/>
      <c r="IHS57" s="50"/>
      <c r="IHT57" s="50"/>
      <c r="IHU57" s="50"/>
      <c r="IHV57" s="50"/>
      <c r="IHW57" s="50"/>
      <c r="IHX57" s="50"/>
      <c r="IHY57" s="50"/>
      <c r="IHZ57" s="50"/>
      <c r="IIA57" s="50"/>
      <c r="IIB57" s="50"/>
      <c r="IIC57" s="50"/>
      <c r="IID57" s="50"/>
      <c r="IIE57" s="50"/>
      <c r="IIF57" s="50"/>
      <c r="IIG57" s="50"/>
      <c r="IIH57" s="50"/>
      <c r="III57" s="50"/>
      <c r="IIJ57" s="50"/>
      <c r="IIK57" s="50"/>
      <c r="IIL57" s="50"/>
      <c r="IIM57" s="50"/>
      <c r="IIN57" s="50"/>
      <c r="IIO57" s="50"/>
      <c r="IIP57" s="50"/>
      <c r="IIQ57" s="50"/>
      <c r="IIR57" s="50"/>
      <c r="IIS57" s="50"/>
      <c r="IIT57" s="50"/>
      <c r="IIU57" s="50"/>
      <c r="IIV57" s="50"/>
      <c r="IIW57" s="50"/>
      <c r="IIX57" s="50"/>
      <c r="IIY57" s="50"/>
      <c r="IIZ57" s="50"/>
      <c r="IJA57" s="50"/>
      <c r="IJB57" s="50"/>
      <c r="IJC57" s="50"/>
      <c r="IJD57" s="50"/>
      <c r="IJE57" s="50"/>
      <c r="IJF57" s="50"/>
      <c r="IJG57" s="50"/>
      <c r="IJH57" s="50"/>
      <c r="IJI57" s="50"/>
      <c r="IJJ57" s="50"/>
      <c r="IJK57" s="50"/>
      <c r="IJL57" s="50"/>
      <c r="IJM57" s="50"/>
      <c r="IJN57" s="50"/>
      <c r="IJO57" s="50"/>
      <c r="IJP57" s="50"/>
      <c r="IJQ57" s="50"/>
      <c r="IJR57" s="50"/>
      <c r="IJS57" s="50"/>
      <c r="IJT57" s="50"/>
      <c r="IJU57" s="50"/>
      <c r="IJV57" s="50"/>
      <c r="IJW57" s="50"/>
      <c r="IJX57" s="50"/>
      <c r="IJY57" s="50"/>
      <c r="IJZ57" s="50"/>
      <c r="IKA57" s="50"/>
      <c r="IKB57" s="50"/>
      <c r="IKC57" s="50"/>
      <c r="IKD57" s="50"/>
      <c r="IKE57" s="50"/>
      <c r="IKF57" s="50"/>
      <c r="IKG57" s="50"/>
      <c r="IKH57" s="50"/>
      <c r="IKI57" s="50"/>
      <c r="IKJ57" s="50"/>
      <c r="IKK57" s="50"/>
      <c r="IKL57" s="50"/>
      <c r="IKM57" s="50"/>
      <c r="IKN57" s="50"/>
      <c r="IKO57" s="50"/>
      <c r="IKP57" s="50"/>
      <c r="IKQ57" s="50"/>
      <c r="IKR57" s="50"/>
      <c r="IKS57" s="50"/>
      <c r="IKT57" s="50"/>
      <c r="IKU57" s="50"/>
      <c r="IKV57" s="50"/>
      <c r="IKW57" s="50"/>
      <c r="IKX57" s="50"/>
      <c r="IKY57" s="50"/>
      <c r="IKZ57" s="50"/>
      <c r="ILA57" s="50"/>
      <c r="ILB57" s="50"/>
      <c r="ILC57" s="50"/>
      <c r="ILD57" s="50"/>
      <c r="ILE57" s="50"/>
      <c r="ILF57" s="50"/>
      <c r="ILG57" s="50"/>
      <c r="ILH57" s="50"/>
      <c r="ILI57" s="50"/>
      <c r="ILJ57" s="50"/>
      <c r="ILK57" s="50"/>
      <c r="ILL57" s="50"/>
      <c r="ILM57" s="50"/>
      <c r="ILN57" s="50"/>
      <c r="ILO57" s="50"/>
      <c r="ILP57" s="50"/>
      <c r="ILQ57" s="50"/>
      <c r="ILR57" s="50"/>
      <c r="ILS57" s="50"/>
      <c r="ILT57" s="50"/>
      <c r="ILU57" s="50"/>
      <c r="ILV57" s="50"/>
      <c r="ILW57" s="50"/>
      <c r="ILX57" s="50"/>
      <c r="ILY57" s="50"/>
      <c r="ILZ57" s="50"/>
      <c r="IMA57" s="50"/>
      <c r="IMB57" s="50"/>
      <c r="IMC57" s="50"/>
      <c r="IMD57" s="50"/>
      <c r="IME57" s="50"/>
      <c r="IMF57" s="50"/>
      <c r="IMG57" s="50"/>
      <c r="IMH57" s="50"/>
      <c r="IMI57" s="50"/>
      <c r="IMJ57" s="50"/>
      <c r="IMK57" s="50"/>
      <c r="IML57" s="50"/>
      <c r="IMM57" s="50"/>
      <c r="IMN57" s="50"/>
      <c r="IMO57" s="50"/>
      <c r="IMP57" s="50"/>
      <c r="IMQ57" s="50"/>
      <c r="IMR57" s="50"/>
      <c r="IMS57" s="50"/>
      <c r="IMT57" s="50"/>
      <c r="IMU57" s="50"/>
      <c r="IMV57" s="50"/>
      <c r="IMW57" s="50"/>
      <c r="IMX57" s="50"/>
      <c r="IMY57" s="50"/>
      <c r="IMZ57" s="50"/>
      <c r="INA57" s="50"/>
      <c r="INB57" s="50"/>
      <c r="INC57" s="50"/>
      <c r="IND57" s="50"/>
      <c r="INE57" s="50"/>
      <c r="INF57" s="50"/>
      <c r="ING57" s="50"/>
      <c r="INH57" s="50"/>
      <c r="INI57" s="50"/>
      <c r="INJ57" s="50"/>
      <c r="INK57" s="50"/>
      <c r="INL57" s="50"/>
      <c r="INM57" s="50"/>
      <c r="INN57" s="50"/>
      <c r="INO57" s="50"/>
      <c r="INP57" s="50"/>
      <c r="INQ57" s="50"/>
      <c r="INR57" s="50"/>
      <c r="INS57" s="50"/>
      <c r="INT57" s="50"/>
      <c r="INU57" s="50"/>
      <c r="INV57" s="50"/>
      <c r="INW57" s="50"/>
      <c r="INX57" s="50"/>
      <c r="INY57" s="50"/>
      <c r="INZ57" s="50"/>
      <c r="IOA57" s="50"/>
      <c r="IOB57" s="50"/>
      <c r="IOC57" s="50"/>
      <c r="IOD57" s="50"/>
      <c r="IOE57" s="50"/>
      <c r="IOF57" s="50"/>
      <c r="IOG57" s="50"/>
      <c r="IOH57" s="50"/>
      <c r="IOI57" s="50"/>
      <c r="IOJ57" s="50"/>
      <c r="IOK57" s="50"/>
      <c r="IOL57" s="50"/>
      <c r="IOM57" s="50"/>
      <c r="ION57" s="50"/>
      <c r="IOO57" s="50"/>
      <c r="IOP57" s="50"/>
      <c r="IOQ57" s="50"/>
      <c r="IOR57" s="50"/>
      <c r="IOS57" s="50"/>
      <c r="IOT57" s="50"/>
      <c r="IOU57" s="50"/>
      <c r="IOV57" s="50"/>
      <c r="IOW57" s="50"/>
      <c r="IOX57" s="50"/>
      <c r="IOY57" s="50"/>
      <c r="IOZ57" s="50"/>
      <c r="IPA57" s="50"/>
      <c r="IPB57" s="50"/>
      <c r="IPC57" s="50"/>
      <c r="IPD57" s="50"/>
      <c r="IPE57" s="50"/>
      <c r="IPF57" s="50"/>
      <c r="IPG57" s="50"/>
      <c r="IPH57" s="50"/>
      <c r="IPI57" s="50"/>
      <c r="IPJ57" s="50"/>
      <c r="IPK57" s="50"/>
      <c r="IPL57" s="50"/>
      <c r="IPM57" s="50"/>
      <c r="IPN57" s="50"/>
      <c r="IPO57" s="50"/>
      <c r="IPP57" s="50"/>
      <c r="IPQ57" s="50"/>
      <c r="IPR57" s="50"/>
      <c r="IPS57" s="50"/>
      <c r="IPT57" s="50"/>
      <c r="IPU57" s="50"/>
      <c r="IPV57" s="50"/>
      <c r="IPW57" s="50"/>
      <c r="IPX57" s="50"/>
      <c r="IPY57" s="50"/>
      <c r="IPZ57" s="50"/>
      <c r="IQA57" s="50"/>
      <c r="IQB57" s="50"/>
      <c r="IQC57" s="50"/>
      <c r="IQD57" s="50"/>
      <c r="IQE57" s="50"/>
      <c r="IQF57" s="50"/>
      <c r="IQG57" s="50"/>
      <c r="IQH57" s="50"/>
      <c r="IQI57" s="50"/>
      <c r="IQJ57" s="50"/>
      <c r="IQK57" s="50"/>
      <c r="IQL57" s="50"/>
      <c r="IQM57" s="50"/>
      <c r="IQN57" s="50"/>
      <c r="IQO57" s="50"/>
      <c r="IQP57" s="50"/>
      <c r="IQQ57" s="50"/>
      <c r="IQR57" s="50"/>
      <c r="IQS57" s="50"/>
      <c r="IQT57" s="50"/>
      <c r="IQU57" s="50"/>
      <c r="IQV57" s="50"/>
      <c r="IQW57" s="50"/>
      <c r="IQX57" s="50"/>
      <c r="IQY57" s="50"/>
      <c r="IQZ57" s="50"/>
      <c r="IRA57" s="50"/>
      <c r="IRB57" s="50"/>
      <c r="IRC57" s="50"/>
      <c r="IRD57" s="50"/>
      <c r="IRE57" s="50"/>
      <c r="IRF57" s="50"/>
      <c r="IRG57" s="50"/>
      <c r="IRH57" s="50"/>
      <c r="IRI57" s="50"/>
      <c r="IRJ57" s="50"/>
      <c r="IRK57" s="50"/>
      <c r="IRL57" s="50"/>
      <c r="IRM57" s="50"/>
      <c r="IRN57" s="50"/>
      <c r="IRO57" s="50"/>
      <c r="IRP57" s="50"/>
      <c r="IRQ57" s="50"/>
      <c r="IRR57" s="50"/>
      <c r="IRS57" s="50"/>
      <c r="IRT57" s="50"/>
      <c r="IRU57" s="50"/>
      <c r="IRV57" s="50"/>
      <c r="IRW57" s="50"/>
      <c r="IRX57" s="50"/>
      <c r="IRY57" s="50"/>
      <c r="IRZ57" s="50"/>
      <c r="ISA57" s="50"/>
      <c r="ISB57" s="50"/>
      <c r="ISC57" s="50"/>
      <c r="ISD57" s="50"/>
      <c r="ISE57" s="50"/>
      <c r="ISF57" s="50"/>
      <c r="ISG57" s="50"/>
      <c r="ISH57" s="50"/>
      <c r="ISI57" s="50"/>
      <c r="ISJ57" s="50"/>
      <c r="ISK57" s="50"/>
      <c r="ISL57" s="50"/>
      <c r="ISM57" s="50"/>
      <c r="ISN57" s="50"/>
      <c r="ISO57" s="50"/>
      <c r="ISP57" s="50"/>
      <c r="ISQ57" s="50"/>
      <c r="ISR57" s="50"/>
      <c r="ISS57" s="50"/>
      <c r="IST57" s="50"/>
      <c r="ISU57" s="50"/>
      <c r="ISV57" s="50"/>
      <c r="ISW57" s="50"/>
      <c r="ISX57" s="50"/>
      <c r="ISY57" s="50"/>
      <c r="ISZ57" s="50"/>
      <c r="ITA57" s="50"/>
      <c r="ITB57" s="50"/>
      <c r="ITC57" s="50"/>
      <c r="ITD57" s="50"/>
      <c r="ITE57" s="50"/>
      <c r="ITF57" s="50"/>
      <c r="ITG57" s="50"/>
      <c r="ITH57" s="50"/>
      <c r="ITI57" s="50"/>
      <c r="ITJ57" s="50"/>
      <c r="ITK57" s="50"/>
      <c r="ITL57" s="50"/>
      <c r="ITM57" s="50"/>
      <c r="ITN57" s="50"/>
      <c r="ITO57" s="50"/>
      <c r="ITP57" s="50"/>
      <c r="ITQ57" s="50"/>
      <c r="ITR57" s="50"/>
      <c r="ITS57" s="50"/>
      <c r="ITT57" s="50"/>
      <c r="ITU57" s="50"/>
      <c r="ITV57" s="50"/>
      <c r="ITW57" s="50"/>
      <c r="ITX57" s="50"/>
      <c r="ITY57" s="50"/>
      <c r="ITZ57" s="50"/>
      <c r="IUA57" s="50"/>
      <c r="IUB57" s="50"/>
      <c r="IUC57" s="50"/>
      <c r="IUD57" s="50"/>
      <c r="IUE57" s="50"/>
      <c r="IUF57" s="50"/>
      <c r="IUG57" s="50"/>
      <c r="IUH57" s="50"/>
      <c r="IUI57" s="50"/>
      <c r="IUJ57" s="50"/>
      <c r="IUK57" s="50"/>
      <c r="IUL57" s="50"/>
      <c r="IUM57" s="50"/>
      <c r="IUN57" s="50"/>
      <c r="IUO57" s="50"/>
      <c r="IUP57" s="50"/>
      <c r="IUQ57" s="50"/>
      <c r="IUR57" s="50"/>
      <c r="IUS57" s="50"/>
      <c r="IUT57" s="50"/>
      <c r="IUU57" s="50"/>
      <c r="IUV57" s="50"/>
      <c r="IUW57" s="50"/>
      <c r="IUX57" s="50"/>
      <c r="IUY57" s="50"/>
      <c r="IUZ57" s="50"/>
      <c r="IVA57" s="50"/>
      <c r="IVB57" s="50"/>
      <c r="IVC57" s="50"/>
      <c r="IVD57" s="50"/>
      <c r="IVE57" s="50"/>
      <c r="IVF57" s="50"/>
      <c r="IVG57" s="50"/>
      <c r="IVH57" s="50"/>
      <c r="IVI57" s="50"/>
      <c r="IVJ57" s="50"/>
      <c r="IVK57" s="50"/>
      <c r="IVL57" s="50"/>
      <c r="IVM57" s="50"/>
      <c r="IVN57" s="50"/>
      <c r="IVO57" s="50"/>
      <c r="IVP57" s="50"/>
      <c r="IVQ57" s="50"/>
      <c r="IVR57" s="50"/>
      <c r="IVS57" s="50"/>
      <c r="IVT57" s="50"/>
      <c r="IVU57" s="50"/>
      <c r="IVV57" s="50"/>
      <c r="IVW57" s="50"/>
      <c r="IVX57" s="50"/>
      <c r="IVY57" s="50"/>
      <c r="IVZ57" s="50"/>
      <c r="IWA57" s="50"/>
      <c r="IWB57" s="50"/>
      <c r="IWC57" s="50"/>
      <c r="IWD57" s="50"/>
      <c r="IWE57" s="50"/>
      <c r="IWF57" s="50"/>
      <c r="IWG57" s="50"/>
      <c r="IWH57" s="50"/>
      <c r="IWI57" s="50"/>
      <c r="IWJ57" s="50"/>
      <c r="IWK57" s="50"/>
      <c r="IWL57" s="50"/>
      <c r="IWM57" s="50"/>
      <c r="IWN57" s="50"/>
      <c r="IWO57" s="50"/>
      <c r="IWP57" s="50"/>
      <c r="IWQ57" s="50"/>
      <c r="IWR57" s="50"/>
      <c r="IWS57" s="50"/>
      <c r="IWT57" s="50"/>
      <c r="IWU57" s="50"/>
      <c r="IWV57" s="50"/>
      <c r="IWW57" s="50"/>
      <c r="IWX57" s="50"/>
      <c r="IWY57" s="50"/>
      <c r="IWZ57" s="50"/>
      <c r="IXA57" s="50"/>
      <c r="IXB57" s="50"/>
      <c r="IXC57" s="50"/>
      <c r="IXD57" s="50"/>
      <c r="IXE57" s="50"/>
      <c r="IXF57" s="50"/>
      <c r="IXG57" s="50"/>
      <c r="IXH57" s="50"/>
      <c r="IXI57" s="50"/>
      <c r="IXJ57" s="50"/>
      <c r="IXK57" s="50"/>
      <c r="IXL57" s="50"/>
      <c r="IXM57" s="50"/>
      <c r="IXN57" s="50"/>
      <c r="IXO57" s="50"/>
      <c r="IXP57" s="50"/>
      <c r="IXQ57" s="50"/>
      <c r="IXR57" s="50"/>
      <c r="IXS57" s="50"/>
      <c r="IXT57" s="50"/>
      <c r="IXU57" s="50"/>
      <c r="IXV57" s="50"/>
      <c r="IXW57" s="50"/>
      <c r="IXX57" s="50"/>
      <c r="IXY57" s="50"/>
      <c r="IXZ57" s="50"/>
      <c r="IYA57" s="50"/>
      <c r="IYB57" s="50"/>
      <c r="IYC57" s="50"/>
      <c r="IYD57" s="50"/>
      <c r="IYE57" s="50"/>
      <c r="IYF57" s="50"/>
      <c r="IYG57" s="50"/>
      <c r="IYH57" s="50"/>
      <c r="IYI57" s="50"/>
      <c r="IYJ57" s="50"/>
      <c r="IYK57" s="50"/>
      <c r="IYL57" s="50"/>
      <c r="IYM57" s="50"/>
      <c r="IYN57" s="50"/>
      <c r="IYO57" s="50"/>
      <c r="IYP57" s="50"/>
      <c r="IYQ57" s="50"/>
      <c r="IYR57" s="50"/>
      <c r="IYS57" s="50"/>
      <c r="IYT57" s="50"/>
      <c r="IYU57" s="50"/>
      <c r="IYV57" s="50"/>
      <c r="IYW57" s="50"/>
      <c r="IYX57" s="50"/>
      <c r="IYY57" s="50"/>
      <c r="IYZ57" s="50"/>
      <c r="IZA57" s="50"/>
      <c r="IZB57" s="50"/>
      <c r="IZC57" s="50"/>
      <c r="IZD57" s="50"/>
      <c r="IZE57" s="50"/>
      <c r="IZF57" s="50"/>
      <c r="IZG57" s="50"/>
      <c r="IZH57" s="50"/>
      <c r="IZI57" s="50"/>
      <c r="IZJ57" s="50"/>
      <c r="IZK57" s="50"/>
      <c r="IZL57" s="50"/>
      <c r="IZM57" s="50"/>
      <c r="IZN57" s="50"/>
      <c r="IZO57" s="50"/>
      <c r="IZP57" s="50"/>
      <c r="IZQ57" s="50"/>
      <c r="IZR57" s="50"/>
      <c r="IZS57" s="50"/>
      <c r="IZT57" s="50"/>
      <c r="IZU57" s="50"/>
      <c r="IZV57" s="50"/>
      <c r="IZW57" s="50"/>
      <c r="IZX57" s="50"/>
      <c r="IZY57" s="50"/>
      <c r="IZZ57" s="50"/>
      <c r="JAA57" s="50"/>
      <c r="JAB57" s="50"/>
      <c r="JAC57" s="50"/>
      <c r="JAD57" s="50"/>
      <c r="JAE57" s="50"/>
      <c r="JAF57" s="50"/>
      <c r="JAG57" s="50"/>
      <c r="JAH57" s="50"/>
      <c r="JAI57" s="50"/>
      <c r="JAJ57" s="50"/>
      <c r="JAK57" s="50"/>
      <c r="JAL57" s="50"/>
      <c r="JAM57" s="50"/>
      <c r="JAN57" s="50"/>
      <c r="JAO57" s="50"/>
      <c r="JAP57" s="50"/>
      <c r="JAQ57" s="50"/>
      <c r="JAR57" s="50"/>
      <c r="JAS57" s="50"/>
      <c r="JAT57" s="50"/>
      <c r="JAU57" s="50"/>
      <c r="JAV57" s="50"/>
      <c r="JAW57" s="50"/>
      <c r="JAX57" s="50"/>
      <c r="JAY57" s="50"/>
      <c r="JAZ57" s="50"/>
      <c r="JBA57" s="50"/>
      <c r="JBB57" s="50"/>
      <c r="JBC57" s="50"/>
      <c r="JBD57" s="50"/>
      <c r="JBE57" s="50"/>
      <c r="JBF57" s="50"/>
      <c r="JBG57" s="50"/>
      <c r="JBH57" s="50"/>
      <c r="JBI57" s="50"/>
      <c r="JBJ57" s="50"/>
      <c r="JBK57" s="50"/>
      <c r="JBL57" s="50"/>
      <c r="JBM57" s="50"/>
      <c r="JBN57" s="50"/>
      <c r="JBO57" s="50"/>
      <c r="JBP57" s="50"/>
      <c r="JBQ57" s="50"/>
      <c r="JBR57" s="50"/>
      <c r="JBS57" s="50"/>
      <c r="JBT57" s="50"/>
      <c r="JBU57" s="50"/>
      <c r="JBV57" s="50"/>
      <c r="JBW57" s="50"/>
      <c r="JBX57" s="50"/>
      <c r="JBY57" s="50"/>
      <c r="JBZ57" s="50"/>
      <c r="JCA57" s="50"/>
      <c r="JCB57" s="50"/>
      <c r="JCC57" s="50"/>
      <c r="JCD57" s="50"/>
      <c r="JCE57" s="50"/>
      <c r="JCF57" s="50"/>
      <c r="JCG57" s="50"/>
      <c r="JCH57" s="50"/>
      <c r="JCI57" s="50"/>
      <c r="JCJ57" s="50"/>
      <c r="JCK57" s="50"/>
      <c r="JCL57" s="50"/>
      <c r="JCM57" s="50"/>
      <c r="JCN57" s="50"/>
      <c r="JCO57" s="50"/>
      <c r="JCP57" s="50"/>
      <c r="JCQ57" s="50"/>
      <c r="JCR57" s="50"/>
      <c r="JCS57" s="50"/>
      <c r="JCT57" s="50"/>
      <c r="JCU57" s="50"/>
      <c r="JCV57" s="50"/>
      <c r="JCW57" s="50"/>
      <c r="JCX57" s="50"/>
      <c r="JCY57" s="50"/>
      <c r="JCZ57" s="50"/>
      <c r="JDA57" s="50"/>
      <c r="JDB57" s="50"/>
      <c r="JDC57" s="50"/>
      <c r="JDD57" s="50"/>
      <c r="JDE57" s="50"/>
      <c r="JDF57" s="50"/>
      <c r="JDG57" s="50"/>
      <c r="JDH57" s="50"/>
      <c r="JDI57" s="50"/>
      <c r="JDJ57" s="50"/>
      <c r="JDK57" s="50"/>
      <c r="JDL57" s="50"/>
      <c r="JDM57" s="50"/>
      <c r="JDN57" s="50"/>
      <c r="JDO57" s="50"/>
      <c r="JDP57" s="50"/>
      <c r="JDQ57" s="50"/>
      <c r="JDR57" s="50"/>
      <c r="JDS57" s="50"/>
      <c r="JDT57" s="50"/>
      <c r="JDU57" s="50"/>
      <c r="JDV57" s="50"/>
      <c r="JDW57" s="50"/>
      <c r="JDX57" s="50"/>
      <c r="JDY57" s="50"/>
      <c r="JDZ57" s="50"/>
      <c r="JEA57" s="50"/>
      <c r="JEB57" s="50"/>
      <c r="JEC57" s="50"/>
      <c r="JED57" s="50"/>
      <c r="JEE57" s="50"/>
      <c r="JEF57" s="50"/>
      <c r="JEG57" s="50"/>
      <c r="JEH57" s="50"/>
      <c r="JEI57" s="50"/>
      <c r="JEJ57" s="50"/>
      <c r="JEK57" s="50"/>
      <c r="JEL57" s="50"/>
      <c r="JEM57" s="50"/>
      <c r="JEN57" s="50"/>
      <c r="JEO57" s="50"/>
      <c r="JEP57" s="50"/>
      <c r="JEQ57" s="50"/>
      <c r="JER57" s="50"/>
      <c r="JES57" s="50"/>
      <c r="JET57" s="50"/>
      <c r="JEU57" s="50"/>
      <c r="JEV57" s="50"/>
      <c r="JEW57" s="50"/>
      <c r="JEX57" s="50"/>
      <c r="JEY57" s="50"/>
      <c r="JEZ57" s="50"/>
      <c r="JFA57" s="50"/>
      <c r="JFB57" s="50"/>
      <c r="JFC57" s="50"/>
      <c r="JFD57" s="50"/>
      <c r="JFE57" s="50"/>
      <c r="JFF57" s="50"/>
      <c r="JFG57" s="50"/>
      <c r="JFH57" s="50"/>
      <c r="JFI57" s="50"/>
      <c r="JFJ57" s="50"/>
      <c r="JFK57" s="50"/>
      <c r="JFL57" s="50"/>
      <c r="JFM57" s="50"/>
      <c r="JFN57" s="50"/>
      <c r="JFO57" s="50"/>
      <c r="JFP57" s="50"/>
      <c r="JFQ57" s="50"/>
      <c r="JFR57" s="50"/>
      <c r="JFS57" s="50"/>
      <c r="JFT57" s="50"/>
      <c r="JFU57" s="50"/>
      <c r="JFV57" s="50"/>
      <c r="JFW57" s="50"/>
      <c r="JFX57" s="50"/>
      <c r="JFY57" s="50"/>
      <c r="JFZ57" s="50"/>
      <c r="JGA57" s="50"/>
      <c r="JGB57" s="50"/>
      <c r="JGC57" s="50"/>
      <c r="JGD57" s="50"/>
      <c r="JGE57" s="50"/>
      <c r="JGF57" s="50"/>
      <c r="JGG57" s="50"/>
      <c r="JGH57" s="50"/>
      <c r="JGI57" s="50"/>
      <c r="JGJ57" s="50"/>
      <c r="JGK57" s="50"/>
      <c r="JGL57" s="50"/>
      <c r="JGM57" s="50"/>
      <c r="JGN57" s="50"/>
      <c r="JGO57" s="50"/>
      <c r="JGP57" s="50"/>
      <c r="JGQ57" s="50"/>
      <c r="JGR57" s="50"/>
      <c r="JGS57" s="50"/>
      <c r="JGT57" s="50"/>
      <c r="JGU57" s="50"/>
      <c r="JGV57" s="50"/>
      <c r="JGW57" s="50"/>
      <c r="JGX57" s="50"/>
      <c r="JGY57" s="50"/>
      <c r="JGZ57" s="50"/>
      <c r="JHA57" s="50"/>
      <c r="JHB57" s="50"/>
      <c r="JHC57" s="50"/>
      <c r="JHD57" s="50"/>
      <c r="JHE57" s="50"/>
      <c r="JHF57" s="50"/>
      <c r="JHG57" s="50"/>
      <c r="JHH57" s="50"/>
      <c r="JHI57" s="50"/>
      <c r="JHJ57" s="50"/>
      <c r="JHK57" s="50"/>
      <c r="JHL57" s="50"/>
      <c r="JHM57" s="50"/>
      <c r="JHN57" s="50"/>
      <c r="JHO57" s="50"/>
      <c r="JHP57" s="50"/>
      <c r="JHQ57" s="50"/>
      <c r="JHR57" s="50"/>
      <c r="JHS57" s="50"/>
      <c r="JHT57" s="50"/>
      <c r="JHU57" s="50"/>
      <c r="JHV57" s="50"/>
      <c r="JHW57" s="50"/>
      <c r="JHX57" s="50"/>
      <c r="JHY57" s="50"/>
      <c r="JHZ57" s="50"/>
      <c r="JIA57" s="50"/>
      <c r="JIB57" s="50"/>
      <c r="JIC57" s="50"/>
      <c r="JID57" s="50"/>
      <c r="JIE57" s="50"/>
      <c r="JIF57" s="50"/>
      <c r="JIG57" s="50"/>
      <c r="JIH57" s="50"/>
      <c r="JII57" s="50"/>
      <c r="JIJ57" s="50"/>
      <c r="JIK57" s="50"/>
      <c r="JIL57" s="50"/>
      <c r="JIM57" s="50"/>
      <c r="JIN57" s="50"/>
      <c r="JIO57" s="50"/>
      <c r="JIP57" s="50"/>
      <c r="JIQ57" s="50"/>
      <c r="JIR57" s="50"/>
      <c r="JIS57" s="50"/>
      <c r="JIT57" s="50"/>
      <c r="JIU57" s="50"/>
      <c r="JIV57" s="50"/>
      <c r="JIW57" s="50"/>
      <c r="JIX57" s="50"/>
      <c r="JIY57" s="50"/>
      <c r="JIZ57" s="50"/>
      <c r="JJA57" s="50"/>
      <c r="JJB57" s="50"/>
      <c r="JJC57" s="50"/>
      <c r="JJD57" s="50"/>
      <c r="JJE57" s="50"/>
      <c r="JJF57" s="50"/>
      <c r="JJG57" s="50"/>
      <c r="JJH57" s="50"/>
      <c r="JJI57" s="50"/>
      <c r="JJJ57" s="50"/>
      <c r="JJK57" s="50"/>
      <c r="JJL57" s="50"/>
      <c r="JJM57" s="50"/>
      <c r="JJN57" s="50"/>
      <c r="JJO57" s="50"/>
      <c r="JJP57" s="50"/>
      <c r="JJQ57" s="50"/>
      <c r="JJR57" s="50"/>
      <c r="JJS57" s="50"/>
      <c r="JJT57" s="50"/>
      <c r="JJU57" s="50"/>
      <c r="JJV57" s="50"/>
      <c r="JJW57" s="50"/>
      <c r="JJX57" s="50"/>
      <c r="JJY57" s="50"/>
      <c r="JJZ57" s="50"/>
      <c r="JKA57" s="50"/>
      <c r="JKB57" s="50"/>
      <c r="JKC57" s="50"/>
      <c r="JKD57" s="50"/>
      <c r="JKE57" s="50"/>
      <c r="JKF57" s="50"/>
      <c r="JKG57" s="50"/>
      <c r="JKH57" s="50"/>
      <c r="JKI57" s="50"/>
      <c r="JKJ57" s="50"/>
      <c r="JKK57" s="50"/>
      <c r="JKL57" s="50"/>
      <c r="JKM57" s="50"/>
      <c r="JKN57" s="50"/>
      <c r="JKO57" s="50"/>
      <c r="JKP57" s="50"/>
      <c r="JKQ57" s="50"/>
      <c r="JKR57" s="50"/>
      <c r="JKS57" s="50"/>
      <c r="JKT57" s="50"/>
      <c r="JKU57" s="50"/>
      <c r="JKV57" s="50"/>
      <c r="JKW57" s="50"/>
      <c r="JKX57" s="50"/>
      <c r="JKY57" s="50"/>
      <c r="JKZ57" s="50"/>
      <c r="JLA57" s="50"/>
      <c r="JLB57" s="50"/>
      <c r="JLC57" s="50"/>
      <c r="JLD57" s="50"/>
      <c r="JLE57" s="50"/>
      <c r="JLF57" s="50"/>
      <c r="JLG57" s="50"/>
      <c r="JLH57" s="50"/>
      <c r="JLI57" s="50"/>
      <c r="JLJ57" s="50"/>
      <c r="JLK57" s="50"/>
      <c r="JLL57" s="50"/>
      <c r="JLM57" s="50"/>
      <c r="JLN57" s="50"/>
      <c r="JLO57" s="50"/>
      <c r="JLP57" s="50"/>
      <c r="JLQ57" s="50"/>
      <c r="JLR57" s="50"/>
      <c r="JLS57" s="50"/>
      <c r="JLT57" s="50"/>
      <c r="JLU57" s="50"/>
      <c r="JLV57" s="50"/>
      <c r="JLW57" s="50"/>
      <c r="JLX57" s="50"/>
      <c r="JLY57" s="50"/>
      <c r="JLZ57" s="50"/>
      <c r="JMA57" s="50"/>
      <c r="JMB57" s="50"/>
      <c r="JMC57" s="50"/>
      <c r="JMD57" s="50"/>
      <c r="JME57" s="50"/>
      <c r="JMF57" s="50"/>
      <c r="JMG57" s="50"/>
      <c r="JMH57" s="50"/>
      <c r="JMI57" s="50"/>
      <c r="JMJ57" s="50"/>
      <c r="JMK57" s="50"/>
      <c r="JML57" s="50"/>
      <c r="JMM57" s="50"/>
      <c r="JMN57" s="50"/>
      <c r="JMO57" s="50"/>
      <c r="JMP57" s="50"/>
      <c r="JMQ57" s="50"/>
      <c r="JMR57" s="50"/>
      <c r="JMS57" s="50"/>
      <c r="JMT57" s="50"/>
      <c r="JMU57" s="50"/>
      <c r="JMV57" s="50"/>
      <c r="JMW57" s="50"/>
      <c r="JMX57" s="50"/>
      <c r="JMY57" s="50"/>
      <c r="JMZ57" s="50"/>
      <c r="JNA57" s="50"/>
      <c r="JNB57" s="50"/>
      <c r="JNC57" s="50"/>
      <c r="JND57" s="50"/>
      <c r="JNE57" s="50"/>
      <c r="JNF57" s="50"/>
      <c r="JNG57" s="50"/>
      <c r="JNH57" s="50"/>
      <c r="JNI57" s="50"/>
      <c r="JNJ57" s="50"/>
      <c r="JNK57" s="50"/>
      <c r="JNL57" s="50"/>
      <c r="JNM57" s="50"/>
      <c r="JNN57" s="50"/>
      <c r="JNO57" s="50"/>
      <c r="JNP57" s="50"/>
      <c r="JNQ57" s="50"/>
      <c r="JNR57" s="50"/>
      <c r="JNS57" s="50"/>
      <c r="JNT57" s="50"/>
      <c r="JNU57" s="50"/>
      <c r="JNV57" s="50"/>
      <c r="JNW57" s="50"/>
      <c r="JNX57" s="50"/>
      <c r="JNY57" s="50"/>
      <c r="JNZ57" s="50"/>
      <c r="JOA57" s="50"/>
      <c r="JOB57" s="50"/>
      <c r="JOC57" s="50"/>
      <c r="JOD57" s="50"/>
      <c r="JOE57" s="50"/>
      <c r="JOF57" s="50"/>
      <c r="JOG57" s="50"/>
      <c r="JOH57" s="50"/>
      <c r="JOI57" s="50"/>
      <c r="JOJ57" s="50"/>
      <c r="JOK57" s="50"/>
      <c r="JOL57" s="50"/>
      <c r="JOM57" s="50"/>
      <c r="JON57" s="50"/>
      <c r="JOO57" s="50"/>
      <c r="JOP57" s="50"/>
      <c r="JOQ57" s="50"/>
      <c r="JOR57" s="50"/>
      <c r="JOS57" s="50"/>
      <c r="JOT57" s="50"/>
      <c r="JOU57" s="50"/>
      <c r="JOV57" s="50"/>
      <c r="JOW57" s="50"/>
      <c r="JOX57" s="50"/>
      <c r="JOY57" s="50"/>
      <c r="JOZ57" s="50"/>
      <c r="JPA57" s="50"/>
      <c r="JPB57" s="50"/>
      <c r="JPC57" s="50"/>
      <c r="JPD57" s="50"/>
      <c r="JPE57" s="50"/>
      <c r="JPF57" s="50"/>
      <c r="JPG57" s="50"/>
      <c r="JPH57" s="50"/>
      <c r="JPI57" s="50"/>
      <c r="JPJ57" s="50"/>
      <c r="JPK57" s="50"/>
      <c r="JPL57" s="50"/>
      <c r="JPM57" s="50"/>
      <c r="JPN57" s="50"/>
      <c r="JPO57" s="50"/>
      <c r="JPP57" s="50"/>
      <c r="JPQ57" s="50"/>
      <c r="JPR57" s="50"/>
      <c r="JPS57" s="50"/>
      <c r="JPT57" s="50"/>
      <c r="JPU57" s="50"/>
      <c r="JPV57" s="50"/>
      <c r="JPW57" s="50"/>
      <c r="JPX57" s="50"/>
      <c r="JPY57" s="50"/>
      <c r="JPZ57" s="50"/>
      <c r="JQA57" s="50"/>
      <c r="JQB57" s="50"/>
      <c r="JQC57" s="50"/>
      <c r="JQD57" s="50"/>
      <c r="JQE57" s="50"/>
      <c r="JQF57" s="50"/>
      <c r="JQG57" s="50"/>
      <c r="JQH57" s="50"/>
      <c r="JQI57" s="50"/>
      <c r="JQJ57" s="50"/>
      <c r="JQK57" s="50"/>
      <c r="JQL57" s="50"/>
      <c r="JQM57" s="50"/>
      <c r="JQN57" s="50"/>
      <c r="JQO57" s="50"/>
      <c r="JQP57" s="50"/>
      <c r="JQQ57" s="50"/>
      <c r="JQR57" s="50"/>
      <c r="JQS57" s="50"/>
      <c r="JQT57" s="50"/>
      <c r="JQU57" s="50"/>
      <c r="JQV57" s="50"/>
      <c r="JQW57" s="50"/>
      <c r="JQX57" s="50"/>
      <c r="JQY57" s="50"/>
      <c r="JQZ57" s="50"/>
      <c r="JRA57" s="50"/>
      <c r="JRB57" s="50"/>
      <c r="JRC57" s="50"/>
      <c r="JRD57" s="50"/>
      <c r="JRE57" s="50"/>
      <c r="JRF57" s="50"/>
      <c r="JRG57" s="50"/>
      <c r="JRH57" s="50"/>
      <c r="JRI57" s="50"/>
      <c r="JRJ57" s="50"/>
      <c r="JRK57" s="50"/>
      <c r="JRL57" s="50"/>
      <c r="JRM57" s="50"/>
      <c r="JRN57" s="50"/>
      <c r="JRO57" s="50"/>
      <c r="JRP57" s="50"/>
      <c r="JRQ57" s="50"/>
      <c r="JRR57" s="50"/>
      <c r="JRS57" s="50"/>
      <c r="JRT57" s="50"/>
      <c r="JRU57" s="50"/>
      <c r="JRV57" s="50"/>
      <c r="JRW57" s="50"/>
      <c r="JRX57" s="50"/>
      <c r="JRY57" s="50"/>
      <c r="JRZ57" s="50"/>
      <c r="JSA57" s="50"/>
      <c r="JSB57" s="50"/>
      <c r="JSC57" s="50"/>
      <c r="JSD57" s="50"/>
      <c r="JSE57" s="50"/>
      <c r="JSF57" s="50"/>
      <c r="JSG57" s="50"/>
      <c r="JSH57" s="50"/>
      <c r="JSI57" s="50"/>
      <c r="JSJ57" s="50"/>
      <c r="JSK57" s="50"/>
      <c r="JSL57" s="50"/>
      <c r="JSM57" s="50"/>
      <c r="JSN57" s="50"/>
      <c r="JSO57" s="50"/>
      <c r="JSP57" s="50"/>
      <c r="JSQ57" s="50"/>
      <c r="JSR57" s="50"/>
      <c r="JSS57" s="50"/>
      <c r="JST57" s="50"/>
      <c r="JSU57" s="50"/>
      <c r="JSV57" s="50"/>
      <c r="JSW57" s="50"/>
      <c r="JSX57" s="50"/>
      <c r="JSY57" s="50"/>
      <c r="JSZ57" s="50"/>
      <c r="JTA57" s="50"/>
      <c r="JTB57" s="50"/>
      <c r="JTC57" s="50"/>
      <c r="JTD57" s="50"/>
      <c r="JTE57" s="50"/>
      <c r="JTF57" s="50"/>
      <c r="JTG57" s="50"/>
      <c r="JTH57" s="50"/>
      <c r="JTI57" s="50"/>
      <c r="JTJ57" s="50"/>
      <c r="JTK57" s="50"/>
      <c r="JTL57" s="50"/>
      <c r="JTM57" s="50"/>
      <c r="JTN57" s="50"/>
      <c r="JTO57" s="50"/>
      <c r="JTP57" s="50"/>
      <c r="JTQ57" s="50"/>
      <c r="JTR57" s="50"/>
      <c r="JTS57" s="50"/>
      <c r="JTT57" s="50"/>
      <c r="JTU57" s="50"/>
      <c r="JTV57" s="50"/>
      <c r="JTW57" s="50"/>
      <c r="JTX57" s="50"/>
      <c r="JTY57" s="50"/>
      <c r="JTZ57" s="50"/>
      <c r="JUA57" s="50"/>
      <c r="JUB57" s="50"/>
      <c r="JUC57" s="50"/>
      <c r="JUD57" s="50"/>
      <c r="JUE57" s="50"/>
      <c r="JUF57" s="50"/>
      <c r="JUG57" s="50"/>
      <c r="JUH57" s="50"/>
      <c r="JUI57" s="50"/>
      <c r="JUJ57" s="50"/>
      <c r="JUK57" s="50"/>
      <c r="JUL57" s="50"/>
      <c r="JUM57" s="50"/>
      <c r="JUN57" s="50"/>
      <c r="JUO57" s="50"/>
      <c r="JUP57" s="50"/>
      <c r="JUQ57" s="50"/>
      <c r="JUR57" s="50"/>
      <c r="JUS57" s="50"/>
      <c r="JUT57" s="50"/>
      <c r="JUU57" s="50"/>
      <c r="JUV57" s="50"/>
      <c r="JUW57" s="50"/>
      <c r="JUX57" s="50"/>
      <c r="JUY57" s="50"/>
      <c r="JUZ57" s="50"/>
      <c r="JVA57" s="50"/>
      <c r="JVB57" s="50"/>
      <c r="JVC57" s="50"/>
      <c r="JVD57" s="50"/>
      <c r="JVE57" s="50"/>
      <c r="JVF57" s="50"/>
      <c r="JVG57" s="50"/>
      <c r="JVH57" s="50"/>
      <c r="JVI57" s="50"/>
      <c r="JVJ57" s="50"/>
      <c r="JVK57" s="50"/>
      <c r="JVL57" s="50"/>
      <c r="JVM57" s="50"/>
      <c r="JVN57" s="50"/>
      <c r="JVO57" s="50"/>
      <c r="JVP57" s="50"/>
      <c r="JVQ57" s="50"/>
      <c r="JVR57" s="50"/>
      <c r="JVS57" s="50"/>
      <c r="JVT57" s="50"/>
      <c r="JVU57" s="50"/>
      <c r="JVV57" s="50"/>
      <c r="JVW57" s="50"/>
      <c r="JVX57" s="50"/>
      <c r="JVY57" s="50"/>
      <c r="JVZ57" s="50"/>
      <c r="JWA57" s="50"/>
      <c r="JWB57" s="50"/>
      <c r="JWC57" s="50"/>
      <c r="JWD57" s="50"/>
      <c r="JWE57" s="50"/>
      <c r="JWF57" s="50"/>
      <c r="JWG57" s="50"/>
      <c r="JWH57" s="50"/>
      <c r="JWI57" s="50"/>
      <c r="JWJ57" s="50"/>
      <c r="JWK57" s="50"/>
      <c r="JWL57" s="50"/>
      <c r="JWM57" s="50"/>
      <c r="JWN57" s="50"/>
      <c r="JWO57" s="50"/>
      <c r="JWP57" s="50"/>
      <c r="JWQ57" s="50"/>
      <c r="JWR57" s="50"/>
      <c r="JWS57" s="50"/>
      <c r="JWT57" s="50"/>
      <c r="JWU57" s="50"/>
      <c r="JWV57" s="50"/>
      <c r="JWW57" s="50"/>
      <c r="JWX57" s="50"/>
      <c r="JWY57" s="50"/>
      <c r="JWZ57" s="50"/>
      <c r="JXA57" s="50"/>
      <c r="JXB57" s="50"/>
      <c r="JXC57" s="50"/>
      <c r="JXD57" s="50"/>
      <c r="JXE57" s="50"/>
      <c r="JXF57" s="50"/>
      <c r="JXG57" s="50"/>
      <c r="JXH57" s="50"/>
      <c r="JXI57" s="50"/>
      <c r="JXJ57" s="50"/>
      <c r="JXK57" s="50"/>
      <c r="JXL57" s="50"/>
      <c r="JXM57" s="50"/>
      <c r="JXN57" s="50"/>
      <c r="JXO57" s="50"/>
      <c r="JXP57" s="50"/>
      <c r="JXQ57" s="50"/>
      <c r="JXR57" s="50"/>
      <c r="JXS57" s="50"/>
      <c r="JXT57" s="50"/>
      <c r="JXU57" s="50"/>
      <c r="JXV57" s="50"/>
      <c r="JXW57" s="50"/>
      <c r="JXX57" s="50"/>
      <c r="JXY57" s="50"/>
      <c r="JXZ57" s="50"/>
      <c r="JYA57" s="50"/>
      <c r="JYB57" s="50"/>
      <c r="JYC57" s="50"/>
      <c r="JYD57" s="50"/>
      <c r="JYE57" s="50"/>
      <c r="JYF57" s="50"/>
      <c r="JYG57" s="50"/>
      <c r="JYH57" s="50"/>
      <c r="JYI57" s="50"/>
      <c r="JYJ57" s="50"/>
      <c r="JYK57" s="50"/>
      <c r="JYL57" s="50"/>
      <c r="JYM57" s="50"/>
      <c r="JYN57" s="50"/>
      <c r="JYO57" s="50"/>
      <c r="JYP57" s="50"/>
      <c r="JYQ57" s="50"/>
      <c r="JYR57" s="50"/>
      <c r="JYS57" s="50"/>
      <c r="JYT57" s="50"/>
      <c r="JYU57" s="50"/>
      <c r="JYV57" s="50"/>
      <c r="JYW57" s="50"/>
      <c r="JYX57" s="50"/>
      <c r="JYY57" s="50"/>
      <c r="JYZ57" s="50"/>
      <c r="JZA57" s="50"/>
      <c r="JZB57" s="50"/>
      <c r="JZC57" s="50"/>
      <c r="JZD57" s="50"/>
      <c r="JZE57" s="50"/>
      <c r="JZF57" s="50"/>
      <c r="JZG57" s="50"/>
      <c r="JZH57" s="50"/>
      <c r="JZI57" s="50"/>
      <c r="JZJ57" s="50"/>
      <c r="JZK57" s="50"/>
      <c r="JZL57" s="50"/>
      <c r="JZM57" s="50"/>
      <c r="JZN57" s="50"/>
      <c r="JZO57" s="50"/>
      <c r="JZP57" s="50"/>
      <c r="JZQ57" s="50"/>
      <c r="JZR57" s="50"/>
      <c r="JZS57" s="50"/>
      <c r="JZT57" s="50"/>
      <c r="JZU57" s="50"/>
      <c r="JZV57" s="50"/>
      <c r="JZW57" s="50"/>
      <c r="JZX57" s="50"/>
      <c r="JZY57" s="50"/>
      <c r="JZZ57" s="50"/>
      <c r="KAA57" s="50"/>
      <c r="KAB57" s="50"/>
      <c r="KAC57" s="50"/>
      <c r="KAD57" s="50"/>
      <c r="KAE57" s="50"/>
      <c r="KAF57" s="50"/>
      <c r="KAG57" s="50"/>
      <c r="KAH57" s="50"/>
      <c r="KAI57" s="50"/>
      <c r="KAJ57" s="50"/>
      <c r="KAK57" s="50"/>
      <c r="KAL57" s="50"/>
      <c r="KAM57" s="50"/>
      <c r="KAN57" s="50"/>
      <c r="KAO57" s="50"/>
      <c r="KAP57" s="50"/>
      <c r="KAQ57" s="50"/>
      <c r="KAR57" s="50"/>
      <c r="KAS57" s="50"/>
      <c r="KAT57" s="50"/>
      <c r="KAU57" s="50"/>
      <c r="KAV57" s="50"/>
      <c r="KAW57" s="50"/>
      <c r="KAX57" s="50"/>
      <c r="KAY57" s="50"/>
      <c r="KAZ57" s="50"/>
      <c r="KBA57" s="50"/>
      <c r="KBB57" s="50"/>
      <c r="KBC57" s="50"/>
      <c r="KBD57" s="50"/>
      <c r="KBE57" s="50"/>
      <c r="KBF57" s="50"/>
      <c r="KBG57" s="50"/>
      <c r="KBH57" s="50"/>
      <c r="KBI57" s="50"/>
      <c r="KBJ57" s="50"/>
      <c r="KBK57" s="50"/>
      <c r="KBL57" s="50"/>
      <c r="KBM57" s="50"/>
      <c r="KBN57" s="50"/>
      <c r="KBO57" s="50"/>
      <c r="KBP57" s="50"/>
      <c r="KBQ57" s="50"/>
      <c r="KBR57" s="50"/>
      <c r="KBS57" s="50"/>
      <c r="KBT57" s="50"/>
      <c r="KBU57" s="50"/>
      <c r="KBV57" s="50"/>
      <c r="KBW57" s="50"/>
      <c r="KBX57" s="50"/>
      <c r="KBY57" s="50"/>
      <c r="KBZ57" s="50"/>
      <c r="KCA57" s="50"/>
      <c r="KCB57" s="50"/>
      <c r="KCC57" s="50"/>
      <c r="KCD57" s="50"/>
      <c r="KCE57" s="50"/>
      <c r="KCF57" s="50"/>
      <c r="KCG57" s="50"/>
      <c r="KCH57" s="50"/>
      <c r="KCI57" s="50"/>
      <c r="KCJ57" s="50"/>
      <c r="KCK57" s="50"/>
      <c r="KCL57" s="50"/>
      <c r="KCM57" s="50"/>
      <c r="KCN57" s="50"/>
      <c r="KCO57" s="50"/>
      <c r="KCP57" s="50"/>
      <c r="KCQ57" s="50"/>
      <c r="KCR57" s="50"/>
      <c r="KCS57" s="50"/>
      <c r="KCT57" s="50"/>
      <c r="KCU57" s="50"/>
      <c r="KCV57" s="50"/>
      <c r="KCW57" s="50"/>
      <c r="KCX57" s="50"/>
      <c r="KCY57" s="50"/>
      <c r="KCZ57" s="50"/>
      <c r="KDA57" s="50"/>
      <c r="KDB57" s="50"/>
      <c r="KDC57" s="50"/>
      <c r="KDD57" s="50"/>
      <c r="KDE57" s="50"/>
      <c r="KDF57" s="50"/>
      <c r="KDG57" s="50"/>
      <c r="KDH57" s="50"/>
      <c r="KDI57" s="50"/>
      <c r="KDJ57" s="50"/>
      <c r="KDK57" s="50"/>
      <c r="KDL57" s="50"/>
      <c r="KDM57" s="50"/>
      <c r="KDN57" s="50"/>
      <c r="KDO57" s="50"/>
      <c r="KDP57" s="50"/>
      <c r="KDQ57" s="50"/>
      <c r="KDR57" s="50"/>
      <c r="KDS57" s="50"/>
      <c r="KDT57" s="50"/>
      <c r="KDU57" s="50"/>
      <c r="KDV57" s="50"/>
      <c r="KDW57" s="50"/>
      <c r="KDX57" s="50"/>
      <c r="KDY57" s="50"/>
      <c r="KDZ57" s="50"/>
      <c r="KEA57" s="50"/>
      <c r="KEB57" s="50"/>
      <c r="KEC57" s="50"/>
      <c r="KED57" s="50"/>
      <c r="KEE57" s="50"/>
      <c r="KEF57" s="50"/>
      <c r="KEG57" s="50"/>
      <c r="KEH57" s="50"/>
      <c r="KEI57" s="50"/>
      <c r="KEJ57" s="50"/>
      <c r="KEK57" s="50"/>
      <c r="KEL57" s="50"/>
      <c r="KEM57" s="50"/>
      <c r="KEN57" s="50"/>
      <c r="KEO57" s="50"/>
      <c r="KEP57" s="50"/>
      <c r="KEQ57" s="50"/>
      <c r="KER57" s="50"/>
      <c r="KES57" s="50"/>
      <c r="KET57" s="50"/>
      <c r="KEU57" s="50"/>
      <c r="KEV57" s="50"/>
      <c r="KEW57" s="50"/>
      <c r="KEX57" s="50"/>
      <c r="KEY57" s="50"/>
      <c r="KEZ57" s="50"/>
      <c r="KFA57" s="50"/>
      <c r="KFB57" s="50"/>
      <c r="KFC57" s="50"/>
      <c r="KFD57" s="50"/>
      <c r="KFE57" s="50"/>
      <c r="KFF57" s="50"/>
      <c r="KFG57" s="50"/>
      <c r="KFH57" s="50"/>
      <c r="KFI57" s="50"/>
      <c r="KFJ57" s="50"/>
      <c r="KFK57" s="50"/>
      <c r="KFL57" s="50"/>
      <c r="KFM57" s="50"/>
      <c r="KFN57" s="50"/>
      <c r="KFO57" s="50"/>
      <c r="KFP57" s="50"/>
      <c r="KFQ57" s="50"/>
      <c r="KFR57" s="50"/>
      <c r="KFS57" s="50"/>
      <c r="KFT57" s="50"/>
      <c r="KFU57" s="50"/>
      <c r="KFV57" s="50"/>
      <c r="KFW57" s="50"/>
      <c r="KFX57" s="50"/>
      <c r="KFY57" s="50"/>
      <c r="KFZ57" s="50"/>
      <c r="KGA57" s="50"/>
      <c r="KGB57" s="50"/>
      <c r="KGC57" s="50"/>
      <c r="KGD57" s="50"/>
      <c r="KGE57" s="50"/>
      <c r="KGF57" s="50"/>
      <c r="KGG57" s="50"/>
      <c r="KGH57" s="50"/>
      <c r="KGI57" s="50"/>
      <c r="KGJ57" s="50"/>
      <c r="KGK57" s="50"/>
      <c r="KGL57" s="50"/>
      <c r="KGM57" s="50"/>
      <c r="KGN57" s="50"/>
      <c r="KGO57" s="50"/>
      <c r="KGP57" s="50"/>
      <c r="KGQ57" s="50"/>
      <c r="KGR57" s="50"/>
      <c r="KGS57" s="50"/>
      <c r="KGT57" s="50"/>
      <c r="KGU57" s="50"/>
      <c r="KGV57" s="50"/>
      <c r="KGW57" s="50"/>
      <c r="KGX57" s="50"/>
      <c r="KGY57" s="50"/>
      <c r="KGZ57" s="50"/>
      <c r="KHA57" s="50"/>
      <c r="KHB57" s="50"/>
      <c r="KHC57" s="50"/>
      <c r="KHD57" s="50"/>
      <c r="KHE57" s="50"/>
      <c r="KHF57" s="50"/>
      <c r="KHG57" s="50"/>
      <c r="KHH57" s="50"/>
      <c r="KHI57" s="50"/>
      <c r="KHJ57" s="50"/>
      <c r="KHK57" s="50"/>
      <c r="KHL57" s="50"/>
      <c r="KHM57" s="50"/>
      <c r="KHN57" s="50"/>
      <c r="KHO57" s="50"/>
      <c r="KHP57" s="50"/>
      <c r="KHQ57" s="50"/>
      <c r="KHR57" s="50"/>
      <c r="KHS57" s="50"/>
      <c r="KHT57" s="50"/>
      <c r="KHU57" s="50"/>
      <c r="KHV57" s="50"/>
      <c r="KHW57" s="50"/>
      <c r="KHX57" s="50"/>
      <c r="KHY57" s="50"/>
      <c r="KHZ57" s="50"/>
      <c r="KIA57" s="50"/>
      <c r="KIB57" s="50"/>
      <c r="KIC57" s="50"/>
      <c r="KID57" s="50"/>
      <c r="KIE57" s="50"/>
      <c r="KIF57" s="50"/>
      <c r="KIG57" s="50"/>
      <c r="KIH57" s="50"/>
      <c r="KII57" s="50"/>
      <c r="KIJ57" s="50"/>
      <c r="KIK57" s="50"/>
      <c r="KIL57" s="50"/>
      <c r="KIM57" s="50"/>
      <c r="KIN57" s="50"/>
      <c r="KIO57" s="50"/>
      <c r="KIP57" s="50"/>
      <c r="KIQ57" s="50"/>
      <c r="KIR57" s="50"/>
      <c r="KIS57" s="50"/>
      <c r="KIT57" s="50"/>
      <c r="KIU57" s="50"/>
      <c r="KIV57" s="50"/>
      <c r="KIW57" s="50"/>
      <c r="KIX57" s="50"/>
      <c r="KIY57" s="50"/>
      <c r="KIZ57" s="50"/>
      <c r="KJA57" s="50"/>
      <c r="KJB57" s="50"/>
      <c r="KJC57" s="50"/>
      <c r="KJD57" s="50"/>
      <c r="KJE57" s="50"/>
      <c r="KJF57" s="50"/>
      <c r="KJG57" s="50"/>
      <c r="KJH57" s="50"/>
      <c r="KJI57" s="50"/>
      <c r="KJJ57" s="50"/>
      <c r="KJK57" s="50"/>
      <c r="KJL57" s="50"/>
      <c r="KJM57" s="50"/>
      <c r="KJN57" s="50"/>
      <c r="KJO57" s="50"/>
      <c r="KJP57" s="50"/>
      <c r="KJQ57" s="50"/>
      <c r="KJR57" s="50"/>
      <c r="KJS57" s="50"/>
      <c r="KJT57" s="50"/>
      <c r="KJU57" s="50"/>
      <c r="KJV57" s="50"/>
      <c r="KJW57" s="50"/>
      <c r="KJX57" s="50"/>
      <c r="KJY57" s="50"/>
      <c r="KJZ57" s="50"/>
      <c r="KKA57" s="50"/>
      <c r="KKB57" s="50"/>
      <c r="KKC57" s="50"/>
      <c r="KKD57" s="50"/>
      <c r="KKE57" s="50"/>
      <c r="KKF57" s="50"/>
      <c r="KKG57" s="50"/>
      <c r="KKH57" s="50"/>
      <c r="KKI57" s="50"/>
      <c r="KKJ57" s="50"/>
      <c r="KKK57" s="50"/>
      <c r="KKL57" s="50"/>
      <c r="KKM57" s="50"/>
      <c r="KKN57" s="50"/>
      <c r="KKO57" s="50"/>
      <c r="KKP57" s="50"/>
      <c r="KKQ57" s="50"/>
      <c r="KKR57" s="50"/>
      <c r="KKS57" s="50"/>
      <c r="KKT57" s="50"/>
      <c r="KKU57" s="50"/>
      <c r="KKV57" s="50"/>
      <c r="KKW57" s="50"/>
      <c r="KKX57" s="50"/>
      <c r="KKY57" s="50"/>
      <c r="KKZ57" s="50"/>
      <c r="KLA57" s="50"/>
      <c r="KLB57" s="50"/>
      <c r="KLC57" s="50"/>
      <c r="KLD57" s="50"/>
      <c r="KLE57" s="50"/>
      <c r="KLF57" s="50"/>
      <c r="KLG57" s="50"/>
      <c r="KLH57" s="50"/>
      <c r="KLI57" s="50"/>
      <c r="KLJ57" s="50"/>
      <c r="KLK57" s="50"/>
      <c r="KLL57" s="50"/>
      <c r="KLM57" s="50"/>
      <c r="KLN57" s="50"/>
      <c r="KLO57" s="50"/>
      <c r="KLP57" s="50"/>
      <c r="KLQ57" s="50"/>
      <c r="KLR57" s="50"/>
      <c r="KLS57" s="50"/>
      <c r="KLT57" s="50"/>
      <c r="KLU57" s="50"/>
      <c r="KLV57" s="50"/>
      <c r="KLW57" s="50"/>
      <c r="KLX57" s="50"/>
      <c r="KLY57" s="50"/>
      <c r="KLZ57" s="50"/>
      <c r="KMA57" s="50"/>
      <c r="KMB57" s="50"/>
      <c r="KMC57" s="50"/>
      <c r="KMD57" s="50"/>
      <c r="KME57" s="50"/>
      <c r="KMF57" s="50"/>
      <c r="KMG57" s="50"/>
      <c r="KMH57" s="50"/>
      <c r="KMI57" s="50"/>
      <c r="KMJ57" s="50"/>
      <c r="KMK57" s="50"/>
      <c r="KML57" s="50"/>
      <c r="KMM57" s="50"/>
      <c r="KMN57" s="50"/>
      <c r="KMO57" s="50"/>
      <c r="KMP57" s="50"/>
      <c r="KMQ57" s="50"/>
      <c r="KMR57" s="50"/>
      <c r="KMS57" s="50"/>
      <c r="KMT57" s="50"/>
      <c r="KMU57" s="50"/>
      <c r="KMV57" s="50"/>
      <c r="KMW57" s="50"/>
      <c r="KMX57" s="50"/>
      <c r="KMY57" s="50"/>
      <c r="KMZ57" s="50"/>
      <c r="KNA57" s="50"/>
      <c r="KNB57" s="50"/>
      <c r="KNC57" s="50"/>
      <c r="KND57" s="50"/>
      <c r="KNE57" s="50"/>
      <c r="KNF57" s="50"/>
      <c r="KNG57" s="50"/>
      <c r="KNH57" s="50"/>
      <c r="KNI57" s="50"/>
      <c r="KNJ57" s="50"/>
      <c r="KNK57" s="50"/>
      <c r="KNL57" s="50"/>
      <c r="KNM57" s="50"/>
      <c r="KNN57" s="50"/>
      <c r="KNO57" s="50"/>
      <c r="KNP57" s="50"/>
      <c r="KNQ57" s="50"/>
      <c r="KNR57" s="50"/>
      <c r="KNS57" s="50"/>
      <c r="KNT57" s="50"/>
      <c r="KNU57" s="50"/>
      <c r="KNV57" s="50"/>
      <c r="KNW57" s="50"/>
      <c r="KNX57" s="50"/>
      <c r="KNY57" s="50"/>
      <c r="KNZ57" s="50"/>
      <c r="KOA57" s="50"/>
      <c r="KOB57" s="50"/>
      <c r="KOC57" s="50"/>
      <c r="KOD57" s="50"/>
      <c r="KOE57" s="50"/>
      <c r="KOF57" s="50"/>
      <c r="KOG57" s="50"/>
      <c r="KOH57" s="50"/>
      <c r="KOI57" s="50"/>
      <c r="KOJ57" s="50"/>
      <c r="KOK57" s="50"/>
      <c r="KOL57" s="50"/>
      <c r="KOM57" s="50"/>
      <c r="KON57" s="50"/>
      <c r="KOO57" s="50"/>
      <c r="KOP57" s="50"/>
      <c r="KOQ57" s="50"/>
      <c r="KOR57" s="50"/>
      <c r="KOS57" s="50"/>
      <c r="KOT57" s="50"/>
      <c r="KOU57" s="50"/>
      <c r="KOV57" s="50"/>
      <c r="KOW57" s="50"/>
      <c r="KOX57" s="50"/>
      <c r="KOY57" s="50"/>
      <c r="KOZ57" s="50"/>
      <c r="KPA57" s="50"/>
      <c r="KPB57" s="50"/>
      <c r="KPC57" s="50"/>
      <c r="KPD57" s="50"/>
      <c r="KPE57" s="50"/>
      <c r="KPF57" s="50"/>
      <c r="KPG57" s="50"/>
      <c r="KPH57" s="50"/>
      <c r="KPI57" s="50"/>
      <c r="KPJ57" s="50"/>
      <c r="KPK57" s="50"/>
      <c r="KPL57" s="50"/>
      <c r="KPM57" s="50"/>
      <c r="KPN57" s="50"/>
      <c r="KPO57" s="50"/>
      <c r="KPP57" s="50"/>
      <c r="KPQ57" s="50"/>
      <c r="KPR57" s="50"/>
      <c r="KPS57" s="50"/>
      <c r="KPT57" s="50"/>
      <c r="KPU57" s="50"/>
      <c r="KPV57" s="50"/>
      <c r="KPW57" s="50"/>
      <c r="KPX57" s="50"/>
      <c r="KPY57" s="50"/>
      <c r="KPZ57" s="50"/>
      <c r="KQA57" s="50"/>
      <c r="KQB57" s="50"/>
      <c r="KQC57" s="50"/>
      <c r="KQD57" s="50"/>
      <c r="KQE57" s="50"/>
      <c r="KQF57" s="50"/>
      <c r="KQG57" s="50"/>
      <c r="KQH57" s="50"/>
      <c r="KQI57" s="50"/>
      <c r="KQJ57" s="50"/>
      <c r="KQK57" s="50"/>
      <c r="KQL57" s="50"/>
      <c r="KQM57" s="50"/>
      <c r="KQN57" s="50"/>
      <c r="KQO57" s="50"/>
      <c r="KQP57" s="50"/>
      <c r="KQQ57" s="50"/>
      <c r="KQR57" s="50"/>
      <c r="KQS57" s="50"/>
      <c r="KQT57" s="50"/>
      <c r="KQU57" s="50"/>
      <c r="KQV57" s="50"/>
      <c r="KQW57" s="50"/>
      <c r="KQX57" s="50"/>
      <c r="KQY57" s="50"/>
      <c r="KQZ57" s="50"/>
      <c r="KRA57" s="50"/>
      <c r="KRB57" s="50"/>
      <c r="KRC57" s="50"/>
      <c r="KRD57" s="50"/>
      <c r="KRE57" s="50"/>
      <c r="KRF57" s="50"/>
      <c r="KRG57" s="50"/>
      <c r="KRH57" s="50"/>
      <c r="KRI57" s="50"/>
      <c r="KRJ57" s="50"/>
      <c r="KRK57" s="50"/>
      <c r="KRL57" s="50"/>
      <c r="KRM57" s="50"/>
      <c r="KRN57" s="50"/>
      <c r="KRO57" s="50"/>
      <c r="KRP57" s="50"/>
      <c r="KRQ57" s="50"/>
      <c r="KRR57" s="50"/>
      <c r="KRS57" s="50"/>
      <c r="KRT57" s="50"/>
      <c r="KRU57" s="50"/>
      <c r="KRV57" s="50"/>
      <c r="KRW57" s="50"/>
      <c r="KRX57" s="50"/>
      <c r="KRY57" s="50"/>
      <c r="KRZ57" s="50"/>
      <c r="KSA57" s="50"/>
      <c r="KSB57" s="50"/>
      <c r="KSC57" s="50"/>
      <c r="KSD57" s="50"/>
      <c r="KSE57" s="50"/>
      <c r="KSF57" s="50"/>
      <c r="KSG57" s="50"/>
      <c r="KSH57" s="50"/>
      <c r="KSI57" s="50"/>
      <c r="KSJ57" s="50"/>
      <c r="KSK57" s="50"/>
      <c r="KSL57" s="50"/>
      <c r="KSM57" s="50"/>
      <c r="KSN57" s="50"/>
      <c r="KSO57" s="50"/>
      <c r="KSP57" s="50"/>
      <c r="KSQ57" s="50"/>
      <c r="KSR57" s="50"/>
      <c r="KSS57" s="50"/>
      <c r="KST57" s="50"/>
      <c r="KSU57" s="50"/>
      <c r="KSV57" s="50"/>
      <c r="KSW57" s="50"/>
      <c r="KSX57" s="50"/>
      <c r="KSY57" s="50"/>
      <c r="KSZ57" s="50"/>
      <c r="KTA57" s="50"/>
      <c r="KTB57" s="50"/>
      <c r="KTC57" s="50"/>
      <c r="KTD57" s="50"/>
      <c r="KTE57" s="50"/>
      <c r="KTF57" s="50"/>
      <c r="KTG57" s="50"/>
      <c r="KTH57" s="50"/>
      <c r="KTI57" s="50"/>
      <c r="KTJ57" s="50"/>
      <c r="KTK57" s="50"/>
      <c r="KTL57" s="50"/>
      <c r="KTM57" s="50"/>
      <c r="KTN57" s="50"/>
      <c r="KTO57" s="50"/>
      <c r="KTP57" s="50"/>
      <c r="KTQ57" s="50"/>
      <c r="KTR57" s="50"/>
      <c r="KTS57" s="50"/>
      <c r="KTT57" s="50"/>
      <c r="KTU57" s="50"/>
      <c r="KTV57" s="50"/>
      <c r="KTW57" s="50"/>
      <c r="KTX57" s="50"/>
      <c r="KTY57" s="50"/>
      <c r="KTZ57" s="50"/>
      <c r="KUA57" s="50"/>
      <c r="KUB57" s="50"/>
      <c r="KUC57" s="50"/>
      <c r="KUD57" s="50"/>
      <c r="KUE57" s="50"/>
      <c r="KUF57" s="50"/>
      <c r="KUG57" s="50"/>
      <c r="KUH57" s="50"/>
      <c r="KUI57" s="50"/>
      <c r="KUJ57" s="50"/>
      <c r="KUK57" s="50"/>
      <c r="KUL57" s="50"/>
      <c r="KUM57" s="50"/>
      <c r="KUN57" s="50"/>
      <c r="KUO57" s="50"/>
      <c r="KUP57" s="50"/>
      <c r="KUQ57" s="50"/>
      <c r="KUR57" s="50"/>
      <c r="KUS57" s="50"/>
      <c r="KUT57" s="50"/>
      <c r="KUU57" s="50"/>
      <c r="KUV57" s="50"/>
      <c r="KUW57" s="50"/>
      <c r="KUX57" s="50"/>
      <c r="KUY57" s="50"/>
      <c r="KUZ57" s="50"/>
      <c r="KVA57" s="50"/>
      <c r="KVB57" s="50"/>
      <c r="KVC57" s="50"/>
      <c r="KVD57" s="50"/>
      <c r="KVE57" s="50"/>
      <c r="KVF57" s="50"/>
      <c r="KVG57" s="50"/>
      <c r="KVH57" s="50"/>
      <c r="KVI57" s="50"/>
      <c r="KVJ57" s="50"/>
      <c r="KVK57" s="50"/>
      <c r="KVL57" s="50"/>
      <c r="KVM57" s="50"/>
      <c r="KVN57" s="50"/>
      <c r="KVO57" s="50"/>
      <c r="KVP57" s="50"/>
      <c r="KVQ57" s="50"/>
      <c r="KVR57" s="50"/>
      <c r="KVS57" s="50"/>
      <c r="KVT57" s="50"/>
      <c r="KVU57" s="50"/>
      <c r="KVV57" s="50"/>
      <c r="KVW57" s="50"/>
      <c r="KVX57" s="50"/>
      <c r="KVY57" s="50"/>
      <c r="KVZ57" s="50"/>
      <c r="KWA57" s="50"/>
      <c r="KWB57" s="50"/>
      <c r="KWC57" s="50"/>
      <c r="KWD57" s="50"/>
      <c r="KWE57" s="50"/>
      <c r="KWF57" s="50"/>
      <c r="KWG57" s="50"/>
      <c r="KWH57" s="50"/>
      <c r="KWI57" s="50"/>
      <c r="KWJ57" s="50"/>
      <c r="KWK57" s="50"/>
      <c r="KWL57" s="50"/>
      <c r="KWM57" s="50"/>
      <c r="KWN57" s="50"/>
      <c r="KWO57" s="50"/>
      <c r="KWP57" s="50"/>
      <c r="KWQ57" s="50"/>
      <c r="KWR57" s="50"/>
      <c r="KWS57" s="50"/>
      <c r="KWT57" s="50"/>
      <c r="KWU57" s="50"/>
      <c r="KWV57" s="50"/>
      <c r="KWW57" s="50"/>
      <c r="KWX57" s="50"/>
      <c r="KWY57" s="50"/>
      <c r="KWZ57" s="50"/>
      <c r="KXA57" s="50"/>
      <c r="KXB57" s="50"/>
      <c r="KXC57" s="50"/>
      <c r="KXD57" s="50"/>
      <c r="KXE57" s="50"/>
      <c r="KXF57" s="50"/>
      <c r="KXG57" s="50"/>
      <c r="KXH57" s="50"/>
      <c r="KXI57" s="50"/>
      <c r="KXJ57" s="50"/>
      <c r="KXK57" s="50"/>
      <c r="KXL57" s="50"/>
      <c r="KXM57" s="50"/>
      <c r="KXN57" s="50"/>
      <c r="KXO57" s="50"/>
      <c r="KXP57" s="50"/>
      <c r="KXQ57" s="50"/>
      <c r="KXR57" s="50"/>
      <c r="KXS57" s="50"/>
      <c r="KXT57" s="50"/>
      <c r="KXU57" s="50"/>
      <c r="KXV57" s="50"/>
      <c r="KXW57" s="50"/>
      <c r="KXX57" s="50"/>
      <c r="KXY57" s="50"/>
      <c r="KXZ57" s="50"/>
      <c r="KYA57" s="50"/>
      <c r="KYB57" s="50"/>
      <c r="KYC57" s="50"/>
      <c r="KYD57" s="50"/>
      <c r="KYE57" s="50"/>
      <c r="KYF57" s="50"/>
      <c r="KYG57" s="50"/>
      <c r="KYH57" s="50"/>
      <c r="KYI57" s="50"/>
      <c r="KYJ57" s="50"/>
      <c r="KYK57" s="50"/>
      <c r="KYL57" s="50"/>
      <c r="KYM57" s="50"/>
      <c r="KYN57" s="50"/>
      <c r="KYO57" s="50"/>
      <c r="KYP57" s="50"/>
      <c r="KYQ57" s="50"/>
      <c r="KYR57" s="50"/>
      <c r="KYS57" s="50"/>
      <c r="KYT57" s="50"/>
      <c r="KYU57" s="50"/>
      <c r="KYV57" s="50"/>
      <c r="KYW57" s="50"/>
      <c r="KYX57" s="50"/>
      <c r="KYY57" s="50"/>
      <c r="KYZ57" s="50"/>
      <c r="KZA57" s="50"/>
      <c r="KZB57" s="50"/>
      <c r="KZC57" s="50"/>
      <c r="KZD57" s="50"/>
      <c r="KZE57" s="50"/>
      <c r="KZF57" s="50"/>
      <c r="KZG57" s="50"/>
      <c r="KZH57" s="50"/>
      <c r="KZI57" s="50"/>
      <c r="KZJ57" s="50"/>
      <c r="KZK57" s="50"/>
      <c r="KZL57" s="50"/>
      <c r="KZM57" s="50"/>
      <c r="KZN57" s="50"/>
      <c r="KZO57" s="50"/>
      <c r="KZP57" s="50"/>
      <c r="KZQ57" s="50"/>
      <c r="KZR57" s="50"/>
      <c r="KZS57" s="50"/>
      <c r="KZT57" s="50"/>
      <c r="KZU57" s="50"/>
      <c r="KZV57" s="50"/>
      <c r="KZW57" s="50"/>
      <c r="KZX57" s="50"/>
      <c r="KZY57" s="50"/>
      <c r="KZZ57" s="50"/>
      <c r="LAA57" s="50"/>
      <c r="LAB57" s="50"/>
      <c r="LAC57" s="50"/>
      <c r="LAD57" s="50"/>
      <c r="LAE57" s="50"/>
      <c r="LAF57" s="50"/>
      <c r="LAG57" s="50"/>
      <c r="LAH57" s="50"/>
      <c r="LAI57" s="50"/>
      <c r="LAJ57" s="50"/>
      <c r="LAK57" s="50"/>
      <c r="LAL57" s="50"/>
      <c r="LAM57" s="50"/>
      <c r="LAN57" s="50"/>
      <c r="LAO57" s="50"/>
      <c r="LAP57" s="50"/>
      <c r="LAQ57" s="50"/>
      <c r="LAR57" s="50"/>
      <c r="LAS57" s="50"/>
      <c r="LAT57" s="50"/>
      <c r="LAU57" s="50"/>
      <c r="LAV57" s="50"/>
      <c r="LAW57" s="50"/>
      <c r="LAX57" s="50"/>
      <c r="LAY57" s="50"/>
      <c r="LAZ57" s="50"/>
      <c r="LBA57" s="50"/>
      <c r="LBB57" s="50"/>
      <c r="LBC57" s="50"/>
      <c r="LBD57" s="50"/>
      <c r="LBE57" s="50"/>
      <c r="LBF57" s="50"/>
      <c r="LBG57" s="50"/>
      <c r="LBH57" s="50"/>
      <c r="LBI57" s="50"/>
      <c r="LBJ57" s="50"/>
      <c r="LBK57" s="50"/>
      <c r="LBL57" s="50"/>
      <c r="LBM57" s="50"/>
      <c r="LBN57" s="50"/>
      <c r="LBO57" s="50"/>
      <c r="LBP57" s="50"/>
      <c r="LBQ57" s="50"/>
      <c r="LBR57" s="50"/>
      <c r="LBS57" s="50"/>
      <c r="LBT57" s="50"/>
      <c r="LBU57" s="50"/>
      <c r="LBV57" s="50"/>
      <c r="LBW57" s="50"/>
      <c r="LBX57" s="50"/>
      <c r="LBY57" s="50"/>
      <c r="LBZ57" s="50"/>
      <c r="LCA57" s="50"/>
      <c r="LCB57" s="50"/>
      <c r="LCC57" s="50"/>
      <c r="LCD57" s="50"/>
      <c r="LCE57" s="50"/>
      <c r="LCF57" s="50"/>
      <c r="LCG57" s="50"/>
      <c r="LCH57" s="50"/>
      <c r="LCI57" s="50"/>
      <c r="LCJ57" s="50"/>
      <c r="LCK57" s="50"/>
      <c r="LCL57" s="50"/>
      <c r="LCM57" s="50"/>
      <c r="LCN57" s="50"/>
      <c r="LCO57" s="50"/>
      <c r="LCP57" s="50"/>
      <c r="LCQ57" s="50"/>
      <c r="LCR57" s="50"/>
      <c r="LCS57" s="50"/>
      <c r="LCT57" s="50"/>
      <c r="LCU57" s="50"/>
      <c r="LCV57" s="50"/>
      <c r="LCW57" s="50"/>
      <c r="LCX57" s="50"/>
      <c r="LCY57" s="50"/>
      <c r="LCZ57" s="50"/>
      <c r="LDA57" s="50"/>
      <c r="LDB57" s="50"/>
      <c r="LDC57" s="50"/>
      <c r="LDD57" s="50"/>
      <c r="LDE57" s="50"/>
      <c r="LDF57" s="50"/>
      <c r="LDG57" s="50"/>
      <c r="LDH57" s="50"/>
      <c r="LDI57" s="50"/>
      <c r="LDJ57" s="50"/>
      <c r="LDK57" s="50"/>
      <c r="LDL57" s="50"/>
      <c r="LDM57" s="50"/>
      <c r="LDN57" s="50"/>
      <c r="LDO57" s="50"/>
      <c r="LDP57" s="50"/>
      <c r="LDQ57" s="50"/>
      <c r="LDR57" s="50"/>
      <c r="LDS57" s="50"/>
      <c r="LDT57" s="50"/>
      <c r="LDU57" s="50"/>
      <c r="LDV57" s="50"/>
      <c r="LDW57" s="50"/>
      <c r="LDX57" s="50"/>
      <c r="LDY57" s="50"/>
      <c r="LDZ57" s="50"/>
      <c r="LEA57" s="50"/>
      <c r="LEB57" s="50"/>
      <c r="LEC57" s="50"/>
      <c r="LED57" s="50"/>
      <c r="LEE57" s="50"/>
      <c r="LEF57" s="50"/>
      <c r="LEG57" s="50"/>
      <c r="LEH57" s="50"/>
      <c r="LEI57" s="50"/>
      <c r="LEJ57" s="50"/>
      <c r="LEK57" s="50"/>
      <c r="LEL57" s="50"/>
      <c r="LEM57" s="50"/>
      <c r="LEN57" s="50"/>
      <c r="LEO57" s="50"/>
      <c r="LEP57" s="50"/>
      <c r="LEQ57" s="50"/>
      <c r="LER57" s="50"/>
      <c r="LES57" s="50"/>
      <c r="LET57" s="50"/>
      <c r="LEU57" s="50"/>
      <c r="LEV57" s="50"/>
      <c r="LEW57" s="50"/>
      <c r="LEX57" s="50"/>
      <c r="LEY57" s="50"/>
      <c r="LEZ57" s="50"/>
      <c r="LFA57" s="50"/>
      <c r="LFB57" s="50"/>
      <c r="LFC57" s="50"/>
      <c r="LFD57" s="50"/>
      <c r="LFE57" s="50"/>
      <c r="LFF57" s="50"/>
      <c r="LFG57" s="50"/>
      <c r="LFH57" s="50"/>
      <c r="LFI57" s="50"/>
      <c r="LFJ57" s="50"/>
      <c r="LFK57" s="50"/>
      <c r="LFL57" s="50"/>
      <c r="LFM57" s="50"/>
      <c r="LFN57" s="50"/>
      <c r="LFO57" s="50"/>
      <c r="LFP57" s="50"/>
      <c r="LFQ57" s="50"/>
      <c r="LFR57" s="50"/>
      <c r="LFS57" s="50"/>
      <c r="LFT57" s="50"/>
      <c r="LFU57" s="50"/>
      <c r="LFV57" s="50"/>
      <c r="LFW57" s="50"/>
      <c r="LFX57" s="50"/>
      <c r="LFY57" s="50"/>
      <c r="LFZ57" s="50"/>
      <c r="LGA57" s="50"/>
      <c r="LGB57" s="50"/>
      <c r="LGC57" s="50"/>
      <c r="LGD57" s="50"/>
      <c r="LGE57" s="50"/>
      <c r="LGF57" s="50"/>
      <c r="LGG57" s="50"/>
      <c r="LGH57" s="50"/>
      <c r="LGI57" s="50"/>
      <c r="LGJ57" s="50"/>
      <c r="LGK57" s="50"/>
      <c r="LGL57" s="50"/>
      <c r="LGM57" s="50"/>
      <c r="LGN57" s="50"/>
      <c r="LGO57" s="50"/>
      <c r="LGP57" s="50"/>
      <c r="LGQ57" s="50"/>
      <c r="LGR57" s="50"/>
      <c r="LGS57" s="50"/>
      <c r="LGT57" s="50"/>
      <c r="LGU57" s="50"/>
      <c r="LGV57" s="50"/>
      <c r="LGW57" s="50"/>
      <c r="LGX57" s="50"/>
      <c r="LGY57" s="50"/>
      <c r="LGZ57" s="50"/>
      <c r="LHA57" s="50"/>
      <c r="LHB57" s="50"/>
      <c r="LHC57" s="50"/>
      <c r="LHD57" s="50"/>
      <c r="LHE57" s="50"/>
      <c r="LHF57" s="50"/>
      <c r="LHG57" s="50"/>
      <c r="LHH57" s="50"/>
      <c r="LHI57" s="50"/>
      <c r="LHJ57" s="50"/>
      <c r="LHK57" s="50"/>
      <c r="LHL57" s="50"/>
      <c r="LHM57" s="50"/>
      <c r="LHN57" s="50"/>
      <c r="LHO57" s="50"/>
      <c r="LHP57" s="50"/>
      <c r="LHQ57" s="50"/>
      <c r="LHR57" s="50"/>
      <c r="LHS57" s="50"/>
      <c r="LHT57" s="50"/>
      <c r="LHU57" s="50"/>
      <c r="LHV57" s="50"/>
      <c r="LHW57" s="50"/>
      <c r="LHX57" s="50"/>
      <c r="LHY57" s="50"/>
      <c r="LHZ57" s="50"/>
      <c r="LIA57" s="50"/>
      <c r="LIB57" s="50"/>
      <c r="LIC57" s="50"/>
      <c r="LID57" s="50"/>
      <c r="LIE57" s="50"/>
      <c r="LIF57" s="50"/>
      <c r="LIG57" s="50"/>
      <c r="LIH57" s="50"/>
      <c r="LII57" s="50"/>
      <c r="LIJ57" s="50"/>
      <c r="LIK57" s="50"/>
      <c r="LIL57" s="50"/>
      <c r="LIM57" s="50"/>
      <c r="LIN57" s="50"/>
      <c r="LIO57" s="50"/>
      <c r="LIP57" s="50"/>
      <c r="LIQ57" s="50"/>
      <c r="LIR57" s="50"/>
      <c r="LIS57" s="50"/>
      <c r="LIT57" s="50"/>
      <c r="LIU57" s="50"/>
      <c r="LIV57" s="50"/>
      <c r="LIW57" s="50"/>
      <c r="LIX57" s="50"/>
      <c r="LIY57" s="50"/>
      <c r="LIZ57" s="50"/>
      <c r="LJA57" s="50"/>
      <c r="LJB57" s="50"/>
      <c r="LJC57" s="50"/>
      <c r="LJD57" s="50"/>
      <c r="LJE57" s="50"/>
      <c r="LJF57" s="50"/>
      <c r="LJG57" s="50"/>
      <c r="LJH57" s="50"/>
      <c r="LJI57" s="50"/>
      <c r="LJJ57" s="50"/>
      <c r="LJK57" s="50"/>
      <c r="LJL57" s="50"/>
      <c r="LJM57" s="50"/>
      <c r="LJN57" s="50"/>
      <c r="LJO57" s="50"/>
      <c r="LJP57" s="50"/>
      <c r="LJQ57" s="50"/>
      <c r="LJR57" s="50"/>
      <c r="LJS57" s="50"/>
      <c r="LJT57" s="50"/>
      <c r="LJU57" s="50"/>
      <c r="LJV57" s="50"/>
      <c r="LJW57" s="50"/>
      <c r="LJX57" s="50"/>
      <c r="LJY57" s="50"/>
      <c r="LJZ57" s="50"/>
      <c r="LKA57" s="50"/>
      <c r="LKB57" s="50"/>
      <c r="LKC57" s="50"/>
      <c r="LKD57" s="50"/>
      <c r="LKE57" s="50"/>
      <c r="LKF57" s="50"/>
      <c r="LKG57" s="50"/>
      <c r="LKH57" s="50"/>
      <c r="LKI57" s="50"/>
      <c r="LKJ57" s="50"/>
      <c r="LKK57" s="50"/>
      <c r="LKL57" s="50"/>
      <c r="LKM57" s="50"/>
      <c r="LKN57" s="50"/>
      <c r="LKO57" s="50"/>
      <c r="LKP57" s="50"/>
      <c r="LKQ57" s="50"/>
      <c r="LKR57" s="50"/>
      <c r="LKS57" s="50"/>
      <c r="LKT57" s="50"/>
      <c r="LKU57" s="50"/>
      <c r="LKV57" s="50"/>
      <c r="LKW57" s="50"/>
      <c r="LKX57" s="50"/>
      <c r="LKY57" s="50"/>
      <c r="LKZ57" s="50"/>
      <c r="LLA57" s="50"/>
      <c r="LLB57" s="50"/>
      <c r="LLC57" s="50"/>
      <c r="LLD57" s="50"/>
      <c r="LLE57" s="50"/>
      <c r="LLF57" s="50"/>
      <c r="LLG57" s="50"/>
      <c r="LLH57" s="50"/>
      <c r="LLI57" s="50"/>
      <c r="LLJ57" s="50"/>
      <c r="LLK57" s="50"/>
      <c r="LLL57" s="50"/>
      <c r="LLM57" s="50"/>
      <c r="LLN57" s="50"/>
      <c r="LLO57" s="50"/>
      <c r="LLP57" s="50"/>
      <c r="LLQ57" s="50"/>
      <c r="LLR57" s="50"/>
      <c r="LLS57" s="50"/>
      <c r="LLT57" s="50"/>
      <c r="LLU57" s="50"/>
      <c r="LLV57" s="50"/>
      <c r="LLW57" s="50"/>
      <c r="LLX57" s="50"/>
      <c r="LLY57" s="50"/>
      <c r="LLZ57" s="50"/>
      <c r="LMA57" s="50"/>
      <c r="LMB57" s="50"/>
      <c r="LMC57" s="50"/>
      <c r="LMD57" s="50"/>
      <c r="LME57" s="50"/>
      <c r="LMF57" s="50"/>
      <c r="LMG57" s="50"/>
      <c r="LMH57" s="50"/>
      <c r="LMI57" s="50"/>
      <c r="LMJ57" s="50"/>
      <c r="LMK57" s="50"/>
      <c r="LML57" s="50"/>
      <c r="LMM57" s="50"/>
      <c r="LMN57" s="50"/>
      <c r="LMO57" s="50"/>
      <c r="LMP57" s="50"/>
      <c r="LMQ57" s="50"/>
      <c r="LMR57" s="50"/>
      <c r="LMS57" s="50"/>
      <c r="LMT57" s="50"/>
      <c r="LMU57" s="50"/>
      <c r="LMV57" s="50"/>
      <c r="LMW57" s="50"/>
      <c r="LMX57" s="50"/>
      <c r="LMY57" s="50"/>
      <c r="LMZ57" s="50"/>
      <c r="LNA57" s="50"/>
      <c r="LNB57" s="50"/>
      <c r="LNC57" s="50"/>
      <c r="LND57" s="50"/>
      <c r="LNE57" s="50"/>
      <c r="LNF57" s="50"/>
      <c r="LNG57" s="50"/>
      <c r="LNH57" s="50"/>
      <c r="LNI57" s="50"/>
      <c r="LNJ57" s="50"/>
      <c r="LNK57" s="50"/>
      <c r="LNL57" s="50"/>
      <c r="LNM57" s="50"/>
      <c r="LNN57" s="50"/>
      <c r="LNO57" s="50"/>
      <c r="LNP57" s="50"/>
      <c r="LNQ57" s="50"/>
      <c r="LNR57" s="50"/>
      <c r="LNS57" s="50"/>
      <c r="LNT57" s="50"/>
      <c r="LNU57" s="50"/>
      <c r="LNV57" s="50"/>
      <c r="LNW57" s="50"/>
      <c r="LNX57" s="50"/>
      <c r="LNY57" s="50"/>
      <c r="LNZ57" s="50"/>
      <c r="LOA57" s="50"/>
      <c r="LOB57" s="50"/>
      <c r="LOC57" s="50"/>
      <c r="LOD57" s="50"/>
      <c r="LOE57" s="50"/>
      <c r="LOF57" s="50"/>
      <c r="LOG57" s="50"/>
      <c r="LOH57" s="50"/>
      <c r="LOI57" s="50"/>
      <c r="LOJ57" s="50"/>
      <c r="LOK57" s="50"/>
      <c r="LOL57" s="50"/>
      <c r="LOM57" s="50"/>
      <c r="LON57" s="50"/>
      <c r="LOO57" s="50"/>
      <c r="LOP57" s="50"/>
      <c r="LOQ57" s="50"/>
      <c r="LOR57" s="50"/>
      <c r="LOS57" s="50"/>
      <c r="LOT57" s="50"/>
      <c r="LOU57" s="50"/>
      <c r="LOV57" s="50"/>
      <c r="LOW57" s="50"/>
      <c r="LOX57" s="50"/>
      <c r="LOY57" s="50"/>
      <c r="LOZ57" s="50"/>
      <c r="LPA57" s="50"/>
      <c r="LPB57" s="50"/>
      <c r="LPC57" s="50"/>
      <c r="LPD57" s="50"/>
      <c r="LPE57" s="50"/>
      <c r="LPF57" s="50"/>
      <c r="LPG57" s="50"/>
      <c r="LPH57" s="50"/>
      <c r="LPI57" s="50"/>
      <c r="LPJ57" s="50"/>
      <c r="LPK57" s="50"/>
      <c r="LPL57" s="50"/>
      <c r="LPM57" s="50"/>
      <c r="LPN57" s="50"/>
      <c r="LPO57" s="50"/>
      <c r="LPP57" s="50"/>
      <c r="LPQ57" s="50"/>
      <c r="LPR57" s="50"/>
      <c r="LPS57" s="50"/>
      <c r="LPT57" s="50"/>
      <c r="LPU57" s="50"/>
      <c r="LPV57" s="50"/>
      <c r="LPW57" s="50"/>
      <c r="LPX57" s="50"/>
      <c r="LPY57" s="50"/>
      <c r="LPZ57" s="50"/>
      <c r="LQA57" s="50"/>
      <c r="LQB57" s="50"/>
      <c r="LQC57" s="50"/>
      <c r="LQD57" s="50"/>
      <c r="LQE57" s="50"/>
      <c r="LQF57" s="50"/>
      <c r="LQG57" s="50"/>
      <c r="LQH57" s="50"/>
      <c r="LQI57" s="50"/>
      <c r="LQJ57" s="50"/>
      <c r="LQK57" s="50"/>
      <c r="LQL57" s="50"/>
      <c r="LQM57" s="50"/>
      <c r="LQN57" s="50"/>
      <c r="LQO57" s="50"/>
      <c r="LQP57" s="50"/>
      <c r="LQQ57" s="50"/>
      <c r="LQR57" s="50"/>
      <c r="LQS57" s="50"/>
      <c r="LQT57" s="50"/>
      <c r="LQU57" s="50"/>
      <c r="LQV57" s="50"/>
      <c r="LQW57" s="50"/>
      <c r="LQX57" s="50"/>
      <c r="LQY57" s="50"/>
      <c r="LQZ57" s="50"/>
      <c r="LRA57" s="50"/>
      <c r="LRB57" s="50"/>
      <c r="LRC57" s="50"/>
      <c r="LRD57" s="50"/>
      <c r="LRE57" s="50"/>
      <c r="LRF57" s="50"/>
      <c r="LRG57" s="50"/>
      <c r="LRH57" s="50"/>
      <c r="LRI57" s="50"/>
      <c r="LRJ57" s="50"/>
      <c r="LRK57" s="50"/>
      <c r="LRL57" s="50"/>
      <c r="LRM57" s="50"/>
      <c r="LRN57" s="50"/>
      <c r="LRO57" s="50"/>
      <c r="LRP57" s="50"/>
      <c r="LRQ57" s="50"/>
      <c r="LRR57" s="50"/>
      <c r="LRS57" s="50"/>
      <c r="LRT57" s="50"/>
      <c r="LRU57" s="50"/>
      <c r="LRV57" s="50"/>
      <c r="LRW57" s="50"/>
      <c r="LRX57" s="50"/>
      <c r="LRY57" s="50"/>
      <c r="LRZ57" s="50"/>
      <c r="LSA57" s="50"/>
      <c r="LSB57" s="50"/>
      <c r="LSC57" s="50"/>
      <c r="LSD57" s="50"/>
      <c r="LSE57" s="50"/>
      <c r="LSF57" s="50"/>
      <c r="LSG57" s="50"/>
      <c r="LSH57" s="50"/>
      <c r="LSI57" s="50"/>
      <c r="LSJ57" s="50"/>
      <c r="LSK57" s="50"/>
      <c r="LSL57" s="50"/>
      <c r="LSM57" s="50"/>
      <c r="LSN57" s="50"/>
      <c r="LSO57" s="50"/>
      <c r="LSP57" s="50"/>
      <c r="LSQ57" s="50"/>
      <c r="LSR57" s="50"/>
      <c r="LSS57" s="50"/>
      <c r="LST57" s="50"/>
      <c r="LSU57" s="50"/>
      <c r="LSV57" s="50"/>
      <c r="LSW57" s="50"/>
      <c r="LSX57" s="50"/>
      <c r="LSY57" s="50"/>
      <c r="LSZ57" s="50"/>
      <c r="LTA57" s="50"/>
      <c r="LTB57" s="50"/>
      <c r="LTC57" s="50"/>
      <c r="LTD57" s="50"/>
      <c r="LTE57" s="50"/>
      <c r="LTF57" s="50"/>
      <c r="LTG57" s="50"/>
      <c r="LTH57" s="50"/>
      <c r="LTI57" s="50"/>
      <c r="LTJ57" s="50"/>
      <c r="LTK57" s="50"/>
      <c r="LTL57" s="50"/>
      <c r="LTM57" s="50"/>
      <c r="LTN57" s="50"/>
      <c r="LTO57" s="50"/>
      <c r="LTP57" s="50"/>
      <c r="LTQ57" s="50"/>
      <c r="LTR57" s="50"/>
      <c r="LTS57" s="50"/>
      <c r="LTT57" s="50"/>
      <c r="LTU57" s="50"/>
      <c r="LTV57" s="50"/>
      <c r="LTW57" s="50"/>
      <c r="LTX57" s="50"/>
      <c r="LTY57" s="50"/>
      <c r="LTZ57" s="50"/>
      <c r="LUA57" s="50"/>
      <c r="LUB57" s="50"/>
      <c r="LUC57" s="50"/>
      <c r="LUD57" s="50"/>
      <c r="LUE57" s="50"/>
      <c r="LUF57" s="50"/>
      <c r="LUG57" s="50"/>
      <c r="LUH57" s="50"/>
      <c r="LUI57" s="50"/>
      <c r="LUJ57" s="50"/>
      <c r="LUK57" s="50"/>
      <c r="LUL57" s="50"/>
      <c r="LUM57" s="50"/>
      <c r="LUN57" s="50"/>
      <c r="LUO57" s="50"/>
      <c r="LUP57" s="50"/>
      <c r="LUQ57" s="50"/>
      <c r="LUR57" s="50"/>
      <c r="LUS57" s="50"/>
      <c r="LUT57" s="50"/>
      <c r="LUU57" s="50"/>
      <c r="LUV57" s="50"/>
      <c r="LUW57" s="50"/>
      <c r="LUX57" s="50"/>
      <c r="LUY57" s="50"/>
      <c r="LUZ57" s="50"/>
      <c r="LVA57" s="50"/>
      <c r="LVB57" s="50"/>
      <c r="LVC57" s="50"/>
      <c r="LVD57" s="50"/>
      <c r="LVE57" s="50"/>
      <c r="LVF57" s="50"/>
      <c r="LVG57" s="50"/>
      <c r="LVH57" s="50"/>
      <c r="LVI57" s="50"/>
      <c r="LVJ57" s="50"/>
      <c r="LVK57" s="50"/>
      <c r="LVL57" s="50"/>
      <c r="LVM57" s="50"/>
      <c r="LVN57" s="50"/>
      <c r="LVO57" s="50"/>
      <c r="LVP57" s="50"/>
      <c r="LVQ57" s="50"/>
      <c r="LVR57" s="50"/>
      <c r="LVS57" s="50"/>
      <c r="LVT57" s="50"/>
      <c r="LVU57" s="50"/>
      <c r="LVV57" s="50"/>
      <c r="LVW57" s="50"/>
      <c r="LVX57" s="50"/>
      <c r="LVY57" s="50"/>
      <c r="LVZ57" s="50"/>
      <c r="LWA57" s="50"/>
      <c r="LWB57" s="50"/>
      <c r="LWC57" s="50"/>
      <c r="LWD57" s="50"/>
      <c r="LWE57" s="50"/>
      <c r="LWF57" s="50"/>
      <c r="LWG57" s="50"/>
      <c r="LWH57" s="50"/>
      <c r="LWI57" s="50"/>
      <c r="LWJ57" s="50"/>
      <c r="LWK57" s="50"/>
      <c r="LWL57" s="50"/>
      <c r="LWM57" s="50"/>
      <c r="LWN57" s="50"/>
      <c r="LWO57" s="50"/>
      <c r="LWP57" s="50"/>
      <c r="LWQ57" s="50"/>
      <c r="LWR57" s="50"/>
      <c r="LWS57" s="50"/>
      <c r="LWT57" s="50"/>
      <c r="LWU57" s="50"/>
      <c r="LWV57" s="50"/>
      <c r="LWW57" s="50"/>
      <c r="LWX57" s="50"/>
      <c r="LWY57" s="50"/>
      <c r="LWZ57" s="50"/>
      <c r="LXA57" s="50"/>
      <c r="LXB57" s="50"/>
      <c r="LXC57" s="50"/>
      <c r="LXD57" s="50"/>
      <c r="LXE57" s="50"/>
      <c r="LXF57" s="50"/>
      <c r="LXG57" s="50"/>
      <c r="LXH57" s="50"/>
      <c r="LXI57" s="50"/>
      <c r="LXJ57" s="50"/>
      <c r="LXK57" s="50"/>
      <c r="LXL57" s="50"/>
      <c r="LXM57" s="50"/>
      <c r="LXN57" s="50"/>
      <c r="LXO57" s="50"/>
      <c r="LXP57" s="50"/>
      <c r="LXQ57" s="50"/>
      <c r="LXR57" s="50"/>
      <c r="LXS57" s="50"/>
      <c r="LXT57" s="50"/>
      <c r="LXU57" s="50"/>
      <c r="LXV57" s="50"/>
      <c r="LXW57" s="50"/>
      <c r="LXX57" s="50"/>
      <c r="LXY57" s="50"/>
      <c r="LXZ57" s="50"/>
      <c r="LYA57" s="50"/>
      <c r="LYB57" s="50"/>
      <c r="LYC57" s="50"/>
      <c r="LYD57" s="50"/>
      <c r="LYE57" s="50"/>
      <c r="LYF57" s="50"/>
      <c r="LYG57" s="50"/>
      <c r="LYH57" s="50"/>
      <c r="LYI57" s="50"/>
      <c r="LYJ57" s="50"/>
      <c r="LYK57" s="50"/>
      <c r="LYL57" s="50"/>
      <c r="LYM57" s="50"/>
      <c r="LYN57" s="50"/>
      <c r="LYO57" s="50"/>
      <c r="LYP57" s="50"/>
      <c r="LYQ57" s="50"/>
      <c r="LYR57" s="50"/>
      <c r="LYS57" s="50"/>
      <c r="LYT57" s="50"/>
      <c r="LYU57" s="50"/>
      <c r="LYV57" s="50"/>
      <c r="LYW57" s="50"/>
      <c r="LYX57" s="50"/>
      <c r="LYY57" s="50"/>
      <c r="LYZ57" s="50"/>
      <c r="LZA57" s="50"/>
      <c r="LZB57" s="50"/>
      <c r="LZC57" s="50"/>
      <c r="LZD57" s="50"/>
      <c r="LZE57" s="50"/>
      <c r="LZF57" s="50"/>
      <c r="LZG57" s="50"/>
      <c r="LZH57" s="50"/>
      <c r="LZI57" s="50"/>
      <c r="LZJ57" s="50"/>
      <c r="LZK57" s="50"/>
      <c r="LZL57" s="50"/>
      <c r="LZM57" s="50"/>
      <c r="LZN57" s="50"/>
      <c r="LZO57" s="50"/>
      <c r="LZP57" s="50"/>
      <c r="LZQ57" s="50"/>
      <c r="LZR57" s="50"/>
      <c r="LZS57" s="50"/>
      <c r="LZT57" s="50"/>
      <c r="LZU57" s="50"/>
      <c r="LZV57" s="50"/>
      <c r="LZW57" s="50"/>
      <c r="LZX57" s="50"/>
      <c r="LZY57" s="50"/>
      <c r="LZZ57" s="50"/>
      <c r="MAA57" s="50"/>
      <c r="MAB57" s="50"/>
      <c r="MAC57" s="50"/>
      <c r="MAD57" s="50"/>
      <c r="MAE57" s="50"/>
      <c r="MAF57" s="50"/>
      <c r="MAG57" s="50"/>
      <c r="MAH57" s="50"/>
      <c r="MAI57" s="50"/>
      <c r="MAJ57" s="50"/>
      <c r="MAK57" s="50"/>
      <c r="MAL57" s="50"/>
      <c r="MAM57" s="50"/>
      <c r="MAN57" s="50"/>
      <c r="MAO57" s="50"/>
      <c r="MAP57" s="50"/>
      <c r="MAQ57" s="50"/>
      <c r="MAR57" s="50"/>
      <c r="MAS57" s="50"/>
      <c r="MAT57" s="50"/>
      <c r="MAU57" s="50"/>
      <c r="MAV57" s="50"/>
      <c r="MAW57" s="50"/>
      <c r="MAX57" s="50"/>
      <c r="MAY57" s="50"/>
      <c r="MAZ57" s="50"/>
      <c r="MBA57" s="50"/>
      <c r="MBB57" s="50"/>
      <c r="MBC57" s="50"/>
      <c r="MBD57" s="50"/>
      <c r="MBE57" s="50"/>
      <c r="MBF57" s="50"/>
      <c r="MBG57" s="50"/>
      <c r="MBH57" s="50"/>
      <c r="MBI57" s="50"/>
      <c r="MBJ57" s="50"/>
      <c r="MBK57" s="50"/>
      <c r="MBL57" s="50"/>
      <c r="MBM57" s="50"/>
      <c r="MBN57" s="50"/>
      <c r="MBO57" s="50"/>
      <c r="MBP57" s="50"/>
      <c r="MBQ57" s="50"/>
      <c r="MBR57" s="50"/>
      <c r="MBS57" s="50"/>
      <c r="MBT57" s="50"/>
      <c r="MBU57" s="50"/>
      <c r="MBV57" s="50"/>
      <c r="MBW57" s="50"/>
      <c r="MBX57" s="50"/>
      <c r="MBY57" s="50"/>
      <c r="MBZ57" s="50"/>
      <c r="MCA57" s="50"/>
      <c r="MCB57" s="50"/>
      <c r="MCC57" s="50"/>
      <c r="MCD57" s="50"/>
      <c r="MCE57" s="50"/>
      <c r="MCF57" s="50"/>
      <c r="MCG57" s="50"/>
      <c r="MCH57" s="50"/>
      <c r="MCI57" s="50"/>
      <c r="MCJ57" s="50"/>
      <c r="MCK57" s="50"/>
      <c r="MCL57" s="50"/>
      <c r="MCM57" s="50"/>
      <c r="MCN57" s="50"/>
      <c r="MCO57" s="50"/>
      <c r="MCP57" s="50"/>
      <c r="MCQ57" s="50"/>
      <c r="MCR57" s="50"/>
      <c r="MCS57" s="50"/>
      <c r="MCT57" s="50"/>
      <c r="MCU57" s="50"/>
      <c r="MCV57" s="50"/>
      <c r="MCW57" s="50"/>
      <c r="MCX57" s="50"/>
      <c r="MCY57" s="50"/>
      <c r="MCZ57" s="50"/>
      <c r="MDA57" s="50"/>
      <c r="MDB57" s="50"/>
      <c r="MDC57" s="50"/>
      <c r="MDD57" s="50"/>
      <c r="MDE57" s="50"/>
      <c r="MDF57" s="50"/>
      <c r="MDG57" s="50"/>
      <c r="MDH57" s="50"/>
      <c r="MDI57" s="50"/>
      <c r="MDJ57" s="50"/>
      <c r="MDK57" s="50"/>
      <c r="MDL57" s="50"/>
      <c r="MDM57" s="50"/>
      <c r="MDN57" s="50"/>
      <c r="MDO57" s="50"/>
      <c r="MDP57" s="50"/>
      <c r="MDQ57" s="50"/>
      <c r="MDR57" s="50"/>
      <c r="MDS57" s="50"/>
      <c r="MDT57" s="50"/>
      <c r="MDU57" s="50"/>
      <c r="MDV57" s="50"/>
      <c r="MDW57" s="50"/>
      <c r="MDX57" s="50"/>
      <c r="MDY57" s="50"/>
      <c r="MDZ57" s="50"/>
      <c r="MEA57" s="50"/>
      <c r="MEB57" s="50"/>
      <c r="MEC57" s="50"/>
      <c r="MED57" s="50"/>
      <c r="MEE57" s="50"/>
      <c r="MEF57" s="50"/>
      <c r="MEG57" s="50"/>
      <c r="MEH57" s="50"/>
      <c r="MEI57" s="50"/>
      <c r="MEJ57" s="50"/>
      <c r="MEK57" s="50"/>
      <c r="MEL57" s="50"/>
      <c r="MEM57" s="50"/>
      <c r="MEN57" s="50"/>
      <c r="MEO57" s="50"/>
      <c r="MEP57" s="50"/>
      <c r="MEQ57" s="50"/>
      <c r="MER57" s="50"/>
      <c r="MES57" s="50"/>
      <c r="MET57" s="50"/>
      <c r="MEU57" s="50"/>
      <c r="MEV57" s="50"/>
      <c r="MEW57" s="50"/>
      <c r="MEX57" s="50"/>
      <c r="MEY57" s="50"/>
      <c r="MEZ57" s="50"/>
      <c r="MFA57" s="50"/>
      <c r="MFB57" s="50"/>
      <c r="MFC57" s="50"/>
      <c r="MFD57" s="50"/>
      <c r="MFE57" s="50"/>
      <c r="MFF57" s="50"/>
      <c r="MFG57" s="50"/>
      <c r="MFH57" s="50"/>
      <c r="MFI57" s="50"/>
      <c r="MFJ57" s="50"/>
      <c r="MFK57" s="50"/>
      <c r="MFL57" s="50"/>
      <c r="MFM57" s="50"/>
      <c r="MFN57" s="50"/>
      <c r="MFO57" s="50"/>
      <c r="MFP57" s="50"/>
      <c r="MFQ57" s="50"/>
      <c r="MFR57" s="50"/>
      <c r="MFS57" s="50"/>
      <c r="MFT57" s="50"/>
      <c r="MFU57" s="50"/>
      <c r="MFV57" s="50"/>
      <c r="MFW57" s="50"/>
      <c r="MFX57" s="50"/>
      <c r="MFY57" s="50"/>
      <c r="MFZ57" s="50"/>
      <c r="MGA57" s="50"/>
      <c r="MGB57" s="50"/>
      <c r="MGC57" s="50"/>
      <c r="MGD57" s="50"/>
      <c r="MGE57" s="50"/>
      <c r="MGF57" s="50"/>
      <c r="MGG57" s="50"/>
      <c r="MGH57" s="50"/>
      <c r="MGI57" s="50"/>
      <c r="MGJ57" s="50"/>
      <c r="MGK57" s="50"/>
      <c r="MGL57" s="50"/>
      <c r="MGM57" s="50"/>
      <c r="MGN57" s="50"/>
      <c r="MGO57" s="50"/>
      <c r="MGP57" s="50"/>
      <c r="MGQ57" s="50"/>
      <c r="MGR57" s="50"/>
      <c r="MGS57" s="50"/>
      <c r="MGT57" s="50"/>
      <c r="MGU57" s="50"/>
      <c r="MGV57" s="50"/>
      <c r="MGW57" s="50"/>
      <c r="MGX57" s="50"/>
      <c r="MGY57" s="50"/>
      <c r="MGZ57" s="50"/>
      <c r="MHA57" s="50"/>
      <c r="MHB57" s="50"/>
      <c r="MHC57" s="50"/>
      <c r="MHD57" s="50"/>
      <c r="MHE57" s="50"/>
      <c r="MHF57" s="50"/>
      <c r="MHG57" s="50"/>
      <c r="MHH57" s="50"/>
      <c r="MHI57" s="50"/>
      <c r="MHJ57" s="50"/>
      <c r="MHK57" s="50"/>
      <c r="MHL57" s="50"/>
      <c r="MHM57" s="50"/>
      <c r="MHN57" s="50"/>
      <c r="MHO57" s="50"/>
      <c r="MHP57" s="50"/>
      <c r="MHQ57" s="50"/>
      <c r="MHR57" s="50"/>
      <c r="MHS57" s="50"/>
      <c r="MHT57" s="50"/>
      <c r="MHU57" s="50"/>
      <c r="MHV57" s="50"/>
      <c r="MHW57" s="50"/>
      <c r="MHX57" s="50"/>
      <c r="MHY57" s="50"/>
      <c r="MHZ57" s="50"/>
      <c r="MIA57" s="50"/>
      <c r="MIB57" s="50"/>
      <c r="MIC57" s="50"/>
      <c r="MID57" s="50"/>
      <c r="MIE57" s="50"/>
      <c r="MIF57" s="50"/>
      <c r="MIG57" s="50"/>
      <c r="MIH57" s="50"/>
      <c r="MII57" s="50"/>
      <c r="MIJ57" s="50"/>
      <c r="MIK57" s="50"/>
      <c r="MIL57" s="50"/>
      <c r="MIM57" s="50"/>
      <c r="MIN57" s="50"/>
      <c r="MIO57" s="50"/>
      <c r="MIP57" s="50"/>
      <c r="MIQ57" s="50"/>
      <c r="MIR57" s="50"/>
      <c r="MIS57" s="50"/>
      <c r="MIT57" s="50"/>
      <c r="MIU57" s="50"/>
      <c r="MIV57" s="50"/>
      <c r="MIW57" s="50"/>
      <c r="MIX57" s="50"/>
      <c r="MIY57" s="50"/>
      <c r="MIZ57" s="50"/>
      <c r="MJA57" s="50"/>
      <c r="MJB57" s="50"/>
      <c r="MJC57" s="50"/>
      <c r="MJD57" s="50"/>
      <c r="MJE57" s="50"/>
      <c r="MJF57" s="50"/>
      <c r="MJG57" s="50"/>
      <c r="MJH57" s="50"/>
      <c r="MJI57" s="50"/>
      <c r="MJJ57" s="50"/>
      <c r="MJK57" s="50"/>
      <c r="MJL57" s="50"/>
      <c r="MJM57" s="50"/>
      <c r="MJN57" s="50"/>
      <c r="MJO57" s="50"/>
      <c r="MJP57" s="50"/>
      <c r="MJQ57" s="50"/>
      <c r="MJR57" s="50"/>
      <c r="MJS57" s="50"/>
      <c r="MJT57" s="50"/>
      <c r="MJU57" s="50"/>
      <c r="MJV57" s="50"/>
      <c r="MJW57" s="50"/>
      <c r="MJX57" s="50"/>
      <c r="MJY57" s="50"/>
      <c r="MJZ57" s="50"/>
      <c r="MKA57" s="50"/>
      <c r="MKB57" s="50"/>
      <c r="MKC57" s="50"/>
      <c r="MKD57" s="50"/>
      <c r="MKE57" s="50"/>
      <c r="MKF57" s="50"/>
      <c r="MKG57" s="50"/>
      <c r="MKH57" s="50"/>
      <c r="MKI57" s="50"/>
      <c r="MKJ57" s="50"/>
      <c r="MKK57" s="50"/>
      <c r="MKL57" s="50"/>
      <c r="MKM57" s="50"/>
      <c r="MKN57" s="50"/>
      <c r="MKO57" s="50"/>
      <c r="MKP57" s="50"/>
      <c r="MKQ57" s="50"/>
      <c r="MKR57" s="50"/>
      <c r="MKS57" s="50"/>
      <c r="MKT57" s="50"/>
      <c r="MKU57" s="50"/>
      <c r="MKV57" s="50"/>
      <c r="MKW57" s="50"/>
      <c r="MKX57" s="50"/>
      <c r="MKY57" s="50"/>
      <c r="MKZ57" s="50"/>
      <c r="MLA57" s="50"/>
      <c r="MLB57" s="50"/>
      <c r="MLC57" s="50"/>
      <c r="MLD57" s="50"/>
      <c r="MLE57" s="50"/>
      <c r="MLF57" s="50"/>
      <c r="MLG57" s="50"/>
      <c r="MLH57" s="50"/>
      <c r="MLI57" s="50"/>
      <c r="MLJ57" s="50"/>
      <c r="MLK57" s="50"/>
      <c r="MLL57" s="50"/>
      <c r="MLM57" s="50"/>
      <c r="MLN57" s="50"/>
      <c r="MLO57" s="50"/>
      <c r="MLP57" s="50"/>
      <c r="MLQ57" s="50"/>
      <c r="MLR57" s="50"/>
      <c r="MLS57" s="50"/>
      <c r="MLT57" s="50"/>
      <c r="MLU57" s="50"/>
      <c r="MLV57" s="50"/>
      <c r="MLW57" s="50"/>
      <c r="MLX57" s="50"/>
      <c r="MLY57" s="50"/>
      <c r="MLZ57" s="50"/>
      <c r="MMA57" s="50"/>
      <c r="MMB57" s="50"/>
      <c r="MMC57" s="50"/>
      <c r="MMD57" s="50"/>
      <c r="MME57" s="50"/>
      <c r="MMF57" s="50"/>
      <c r="MMG57" s="50"/>
      <c r="MMH57" s="50"/>
      <c r="MMI57" s="50"/>
      <c r="MMJ57" s="50"/>
      <c r="MMK57" s="50"/>
      <c r="MML57" s="50"/>
      <c r="MMM57" s="50"/>
      <c r="MMN57" s="50"/>
      <c r="MMO57" s="50"/>
      <c r="MMP57" s="50"/>
      <c r="MMQ57" s="50"/>
      <c r="MMR57" s="50"/>
      <c r="MMS57" s="50"/>
      <c r="MMT57" s="50"/>
      <c r="MMU57" s="50"/>
      <c r="MMV57" s="50"/>
      <c r="MMW57" s="50"/>
      <c r="MMX57" s="50"/>
      <c r="MMY57" s="50"/>
      <c r="MMZ57" s="50"/>
      <c r="MNA57" s="50"/>
      <c r="MNB57" s="50"/>
      <c r="MNC57" s="50"/>
      <c r="MND57" s="50"/>
      <c r="MNE57" s="50"/>
      <c r="MNF57" s="50"/>
      <c r="MNG57" s="50"/>
      <c r="MNH57" s="50"/>
      <c r="MNI57" s="50"/>
      <c r="MNJ57" s="50"/>
      <c r="MNK57" s="50"/>
      <c r="MNL57" s="50"/>
      <c r="MNM57" s="50"/>
      <c r="MNN57" s="50"/>
      <c r="MNO57" s="50"/>
      <c r="MNP57" s="50"/>
      <c r="MNQ57" s="50"/>
      <c r="MNR57" s="50"/>
      <c r="MNS57" s="50"/>
      <c r="MNT57" s="50"/>
      <c r="MNU57" s="50"/>
      <c r="MNV57" s="50"/>
      <c r="MNW57" s="50"/>
      <c r="MNX57" s="50"/>
      <c r="MNY57" s="50"/>
      <c r="MNZ57" s="50"/>
      <c r="MOA57" s="50"/>
      <c r="MOB57" s="50"/>
      <c r="MOC57" s="50"/>
      <c r="MOD57" s="50"/>
      <c r="MOE57" s="50"/>
      <c r="MOF57" s="50"/>
      <c r="MOG57" s="50"/>
      <c r="MOH57" s="50"/>
      <c r="MOI57" s="50"/>
      <c r="MOJ57" s="50"/>
      <c r="MOK57" s="50"/>
      <c r="MOL57" s="50"/>
      <c r="MOM57" s="50"/>
      <c r="MON57" s="50"/>
      <c r="MOO57" s="50"/>
      <c r="MOP57" s="50"/>
      <c r="MOQ57" s="50"/>
      <c r="MOR57" s="50"/>
      <c r="MOS57" s="50"/>
      <c r="MOT57" s="50"/>
      <c r="MOU57" s="50"/>
      <c r="MOV57" s="50"/>
      <c r="MOW57" s="50"/>
      <c r="MOX57" s="50"/>
      <c r="MOY57" s="50"/>
      <c r="MOZ57" s="50"/>
      <c r="MPA57" s="50"/>
      <c r="MPB57" s="50"/>
      <c r="MPC57" s="50"/>
      <c r="MPD57" s="50"/>
      <c r="MPE57" s="50"/>
      <c r="MPF57" s="50"/>
      <c r="MPG57" s="50"/>
      <c r="MPH57" s="50"/>
      <c r="MPI57" s="50"/>
      <c r="MPJ57" s="50"/>
      <c r="MPK57" s="50"/>
      <c r="MPL57" s="50"/>
      <c r="MPM57" s="50"/>
      <c r="MPN57" s="50"/>
      <c r="MPO57" s="50"/>
      <c r="MPP57" s="50"/>
      <c r="MPQ57" s="50"/>
      <c r="MPR57" s="50"/>
      <c r="MPS57" s="50"/>
      <c r="MPT57" s="50"/>
      <c r="MPU57" s="50"/>
      <c r="MPV57" s="50"/>
      <c r="MPW57" s="50"/>
      <c r="MPX57" s="50"/>
      <c r="MPY57" s="50"/>
      <c r="MPZ57" s="50"/>
      <c r="MQA57" s="50"/>
      <c r="MQB57" s="50"/>
      <c r="MQC57" s="50"/>
      <c r="MQD57" s="50"/>
      <c r="MQE57" s="50"/>
      <c r="MQF57" s="50"/>
      <c r="MQG57" s="50"/>
      <c r="MQH57" s="50"/>
      <c r="MQI57" s="50"/>
      <c r="MQJ57" s="50"/>
      <c r="MQK57" s="50"/>
      <c r="MQL57" s="50"/>
      <c r="MQM57" s="50"/>
      <c r="MQN57" s="50"/>
      <c r="MQO57" s="50"/>
      <c r="MQP57" s="50"/>
      <c r="MQQ57" s="50"/>
      <c r="MQR57" s="50"/>
      <c r="MQS57" s="50"/>
      <c r="MQT57" s="50"/>
      <c r="MQU57" s="50"/>
      <c r="MQV57" s="50"/>
      <c r="MQW57" s="50"/>
      <c r="MQX57" s="50"/>
      <c r="MQY57" s="50"/>
      <c r="MQZ57" s="50"/>
      <c r="MRA57" s="50"/>
      <c r="MRB57" s="50"/>
      <c r="MRC57" s="50"/>
      <c r="MRD57" s="50"/>
      <c r="MRE57" s="50"/>
      <c r="MRF57" s="50"/>
      <c r="MRG57" s="50"/>
      <c r="MRH57" s="50"/>
      <c r="MRI57" s="50"/>
      <c r="MRJ57" s="50"/>
      <c r="MRK57" s="50"/>
      <c r="MRL57" s="50"/>
      <c r="MRM57" s="50"/>
      <c r="MRN57" s="50"/>
      <c r="MRO57" s="50"/>
      <c r="MRP57" s="50"/>
      <c r="MRQ57" s="50"/>
      <c r="MRR57" s="50"/>
      <c r="MRS57" s="50"/>
      <c r="MRT57" s="50"/>
      <c r="MRU57" s="50"/>
      <c r="MRV57" s="50"/>
      <c r="MRW57" s="50"/>
      <c r="MRX57" s="50"/>
      <c r="MRY57" s="50"/>
      <c r="MRZ57" s="50"/>
      <c r="MSA57" s="50"/>
      <c r="MSB57" s="50"/>
      <c r="MSC57" s="50"/>
      <c r="MSD57" s="50"/>
      <c r="MSE57" s="50"/>
      <c r="MSF57" s="50"/>
      <c r="MSG57" s="50"/>
      <c r="MSH57" s="50"/>
      <c r="MSI57" s="50"/>
      <c r="MSJ57" s="50"/>
      <c r="MSK57" s="50"/>
      <c r="MSL57" s="50"/>
      <c r="MSM57" s="50"/>
      <c r="MSN57" s="50"/>
      <c r="MSO57" s="50"/>
      <c r="MSP57" s="50"/>
      <c r="MSQ57" s="50"/>
      <c r="MSR57" s="50"/>
      <c r="MSS57" s="50"/>
      <c r="MST57" s="50"/>
      <c r="MSU57" s="50"/>
      <c r="MSV57" s="50"/>
      <c r="MSW57" s="50"/>
      <c r="MSX57" s="50"/>
      <c r="MSY57" s="50"/>
      <c r="MSZ57" s="50"/>
      <c r="MTA57" s="50"/>
      <c r="MTB57" s="50"/>
      <c r="MTC57" s="50"/>
      <c r="MTD57" s="50"/>
      <c r="MTE57" s="50"/>
      <c r="MTF57" s="50"/>
      <c r="MTG57" s="50"/>
      <c r="MTH57" s="50"/>
      <c r="MTI57" s="50"/>
      <c r="MTJ57" s="50"/>
      <c r="MTK57" s="50"/>
      <c r="MTL57" s="50"/>
      <c r="MTM57" s="50"/>
      <c r="MTN57" s="50"/>
      <c r="MTO57" s="50"/>
      <c r="MTP57" s="50"/>
      <c r="MTQ57" s="50"/>
      <c r="MTR57" s="50"/>
      <c r="MTS57" s="50"/>
      <c r="MTT57" s="50"/>
      <c r="MTU57" s="50"/>
      <c r="MTV57" s="50"/>
      <c r="MTW57" s="50"/>
      <c r="MTX57" s="50"/>
      <c r="MTY57" s="50"/>
      <c r="MTZ57" s="50"/>
      <c r="MUA57" s="50"/>
      <c r="MUB57" s="50"/>
      <c r="MUC57" s="50"/>
      <c r="MUD57" s="50"/>
      <c r="MUE57" s="50"/>
      <c r="MUF57" s="50"/>
      <c r="MUG57" s="50"/>
      <c r="MUH57" s="50"/>
      <c r="MUI57" s="50"/>
      <c r="MUJ57" s="50"/>
      <c r="MUK57" s="50"/>
      <c r="MUL57" s="50"/>
      <c r="MUM57" s="50"/>
      <c r="MUN57" s="50"/>
      <c r="MUO57" s="50"/>
      <c r="MUP57" s="50"/>
      <c r="MUQ57" s="50"/>
      <c r="MUR57" s="50"/>
      <c r="MUS57" s="50"/>
      <c r="MUT57" s="50"/>
      <c r="MUU57" s="50"/>
      <c r="MUV57" s="50"/>
      <c r="MUW57" s="50"/>
      <c r="MUX57" s="50"/>
      <c r="MUY57" s="50"/>
      <c r="MUZ57" s="50"/>
      <c r="MVA57" s="50"/>
      <c r="MVB57" s="50"/>
      <c r="MVC57" s="50"/>
      <c r="MVD57" s="50"/>
      <c r="MVE57" s="50"/>
      <c r="MVF57" s="50"/>
      <c r="MVG57" s="50"/>
      <c r="MVH57" s="50"/>
      <c r="MVI57" s="50"/>
      <c r="MVJ57" s="50"/>
      <c r="MVK57" s="50"/>
      <c r="MVL57" s="50"/>
      <c r="MVM57" s="50"/>
      <c r="MVN57" s="50"/>
      <c r="MVO57" s="50"/>
      <c r="MVP57" s="50"/>
      <c r="MVQ57" s="50"/>
      <c r="MVR57" s="50"/>
      <c r="MVS57" s="50"/>
      <c r="MVT57" s="50"/>
      <c r="MVU57" s="50"/>
      <c r="MVV57" s="50"/>
      <c r="MVW57" s="50"/>
      <c r="MVX57" s="50"/>
      <c r="MVY57" s="50"/>
      <c r="MVZ57" s="50"/>
      <c r="MWA57" s="50"/>
      <c r="MWB57" s="50"/>
      <c r="MWC57" s="50"/>
      <c r="MWD57" s="50"/>
      <c r="MWE57" s="50"/>
      <c r="MWF57" s="50"/>
      <c r="MWG57" s="50"/>
      <c r="MWH57" s="50"/>
      <c r="MWI57" s="50"/>
      <c r="MWJ57" s="50"/>
      <c r="MWK57" s="50"/>
      <c r="MWL57" s="50"/>
      <c r="MWM57" s="50"/>
      <c r="MWN57" s="50"/>
      <c r="MWO57" s="50"/>
      <c r="MWP57" s="50"/>
      <c r="MWQ57" s="50"/>
      <c r="MWR57" s="50"/>
      <c r="MWS57" s="50"/>
      <c r="MWT57" s="50"/>
      <c r="MWU57" s="50"/>
      <c r="MWV57" s="50"/>
      <c r="MWW57" s="50"/>
      <c r="MWX57" s="50"/>
      <c r="MWY57" s="50"/>
      <c r="MWZ57" s="50"/>
      <c r="MXA57" s="50"/>
      <c r="MXB57" s="50"/>
      <c r="MXC57" s="50"/>
      <c r="MXD57" s="50"/>
      <c r="MXE57" s="50"/>
      <c r="MXF57" s="50"/>
      <c r="MXG57" s="50"/>
      <c r="MXH57" s="50"/>
      <c r="MXI57" s="50"/>
      <c r="MXJ57" s="50"/>
      <c r="MXK57" s="50"/>
      <c r="MXL57" s="50"/>
      <c r="MXM57" s="50"/>
      <c r="MXN57" s="50"/>
      <c r="MXO57" s="50"/>
      <c r="MXP57" s="50"/>
      <c r="MXQ57" s="50"/>
      <c r="MXR57" s="50"/>
      <c r="MXS57" s="50"/>
      <c r="MXT57" s="50"/>
      <c r="MXU57" s="50"/>
      <c r="MXV57" s="50"/>
      <c r="MXW57" s="50"/>
      <c r="MXX57" s="50"/>
      <c r="MXY57" s="50"/>
      <c r="MXZ57" s="50"/>
      <c r="MYA57" s="50"/>
      <c r="MYB57" s="50"/>
      <c r="MYC57" s="50"/>
      <c r="MYD57" s="50"/>
      <c r="MYE57" s="50"/>
      <c r="MYF57" s="50"/>
      <c r="MYG57" s="50"/>
      <c r="MYH57" s="50"/>
      <c r="MYI57" s="50"/>
      <c r="MYJ57" s="50"/>
      <c r="MYK57" s="50"/>
      <c r="MYL57" s="50"/>
      <c r="MYM57" s="50"/>
      <c r="MYN57" s="50"/>
      <c r="MYO57" s="50"/>
      <c r="MYP57" s="50"/>
      <c r="MYQ57" s="50"/>
      <c r="MYR57" s="50"/>
      <c r="MYS57" s="50"/>
      <c r="MYT57" s="50"/>
      <c r="MYU57" s="50"/>
      <c r="MYV57" s="50"/>
      <c r="MYW57" s="50"/>
      <c r="MYX57" s="50"/>
      <c r="MYY57" s="50"/>
      <c r="MYZ57" s="50"/>
      <c r="MZA57" s="50"/>
      <c r="MZB57" s="50"/>
      <c r="MZC57" s="50"/>
      <c r="MZD57" s="50"/>
      <c r="MZE57" s="50"/>
      <c r="MZF57" s="50"/>
      <c r="MZG57" s="50"/>
      <c r="MZH57" s="50"/>
      <c r="MZI57" s="50"/>
      <c r="MZJ57" s="50"/>
      <c r="MZK57" s="50"/>
      <c r="MZL57" s="50"/>
      <c r="MZM57" s="50"/>
      <c r="MZN57" s="50"/>
      <c r="MZO57" s="50"/>
      <c r="MZP57" s="50"/>
      <c r="MZQ57" s="50"/>
      <c r="MZR57" s="50"/>
      <c r="MZS57" s="50"/>
      <c r="MZT57" s="50"/>
      <c r="MZU57" s="50"/>
      <c r="MZV57" s="50"/>
      <c r="MZW57" s="50"/>
      <c r="MZX57" s="50"/>
      <c r="MZY57" s="50"/>
      <c r="MZZ57" s="50"/>
      <c r="NAA57" s="50"/>
      <c r="NAB57" s="50"/>
      <c r="NAC57" s="50"/>
      <c r="NAD57" s="50"/>
      <c r="NAE57" s="50"/>
      <c r="NAF57" s="50"/>
      <c r="NAG57" s="50"/>
      <c r="NAH57" s="50"/>
      <c r="NAI57" s="50"/>
      <c r="NAJ57" s="50"/>
      <c r="NAK57" s="50"/>
      <c r="NAL57" s="50"/>
      <c r="NAM57" s="50"/>
      <c r="NAN57" s="50"/>
      <c r="NAO57" s="50"/>
      <c r="NAP57" s="50"/>
      <c r="NAQ57" s="50"/>
      <c r="NAR57" s="50"/>
      <c r="NAS57" s="50"/>
      <c r="NAT57" s="50"/>
      <c r="NAU57" s="50"/>
      <c r="NAV57" s="50"/>
      <c r="NAW57" s="50"/>
      <c r="NAX57" s="50"/>
      <c r="NAY57" s="50"/>
      <c r="NAZ57" s="50"/>
      <c r="NBA57" s="50"/>
      <c r="NBB57" s="50"/>
      <c r="NBC57" s="50"/>
      <c r="NBD57" s="50"/>
      <c r="NBE57" s="50"/>
      <c r="NBF57" s="50"/>
      <c r="NBG57" s="50"/>
      <c r="NBH57" s="50"/>
      <c r="NBI57" s="50"/>
      <c r="NBJ57" s="50"/>
      <c r="NBK57" s="50"/>
      <c r="NBL57" s="50"/>
      <c r="NBM57" s="50"/>
      <c r="NBN57" s="50"/>
      <c r="NBO57" s="50"/>
      <c r="NBP57" s="50"/>
      <c r="NBQ57" s="50"/>
      <c r="NBR57" s="50"/>
      <c r="NBS57" s="50"/>
      <c r="NBT57" s="50"/>
      <c r="NBU57" s="50"/>
      <c r="NBV57" s="50"/>
      <c r="NBW57" s="50"/>
      <c r="NBX57" s="50"/>
      <c r="NBY57" s="50"/>
      <c r="NBZ57" s="50"/>
      <c r="NCA57" s="50"/>
      <c r="NCB57" s="50"/>
      <c r="NCC57" s="50"/>
      <c r="NCD57" s="50"/>
      <c r="NCE57" s="50"/>
      <c r="NCF57" s="50"/>
      <c r="NCG57" s="50"/>
      <c r="NCH57" s="50"/>
      <c r="NCI57" s="50"/>
      <c r="NCJ57" s="50"/>
      <c r="NCK57" s="50"/>
      <c r="NCL57" s="50"/>
      <c r="NCM57" s="50"/>
      <c r="NCN57" s="50"/>
      <c r="NCO57" s="50"/>
      <c r="NCP57" s="50"/>
      <c r="NCQ57" s="50"/>
      <c r="NCR57" s="50"/>
      <c r="NCS57" s="50"/>
      <c r="NCT57" s="50"/>
      <c r="NCU57" s="50"/>
      <c r="NCV57" s="50"/>
      <c r="NCW57" s="50"/>
      <c r="NCX57" s="50"/>
      <c r="NCY57" s="50"/>
      <c r="NCZ57" s="50"/>
      <c r="NDA57" s="50"/>
      <c r="NDB57" s="50"/>
      <c r="NDC57" s="50"/>
      <c r="NDD57" s="50"/>
      <c r="NDE57" s="50"/>
      <c r="NDF57" s="50"/>
      <c r="NDG57" s="50"/>
      <c r="NDH57" s="50"/>
      <c r="NDI57" s="50"/>
      <c r="NDJ57" s="50"/>
      <c r="NDK57" s="50"/>
      <c r="NDL57" s="50"/>
      <c r="NDM57" s="50"/>
      <c r="NDN57" s="50"/>
      <c r="NDO57" s="50"/>
      <c r="NDP57" s="50"/>
      <c r="NDQ57" s="50"/>
      <c r="NDR57" s="50"/>
      <c r="NDS57" s="50"/>
      <c r="NDT57" s="50"/>
      <c r="NDU57" s="50"/>
      <c r="NDV57" s="50"/>
      <c r="NDW57" s="50"/>
      <c r="NDX57" s="50"/>
      <c r="NDY57" s="50"/>
      <c r="NDZ57" s="50"/>
      <c r="NEA57" s="50"/>
      <c r="NEB57" s="50"/>
      <c r="NEC57" s="50"/>
      <c r="NED57" s="50"/>
      <c r="NEE57" s="50"/>
      <c r="NEF57" s="50"/>
      <c r="NEG57" s="50"/>
      <c r="NEH57" s="50"/>
      <c r="NEI57" s="50"/>
      <c r="NEJ57" s="50"/>
      <c r="NEK57" s="50"/>
      <c r="NEL57" s="50"/>
      <c r="NEM57" s="50"/>
      <c r="NEN57" s="50"/>
      <c r="NEO57" s="50"/>
      <c r="NEP57" s="50"/>
      <c r="NEQ57" s="50"/>
      <c r="NER57" s="50"/>
      <c r="NES57" s="50"/>
      <c r="NET57" s="50"/>
      <c r="NEU57" s="50"/>
      <c r="NEV57" s="50"/>
      <c r="NEW57" s="50"/>
      <c r="NEX57" s="50"/>
      <c r="NEY57" s="50"/>
      <c r="NEZ57" s="50"/>
      <c r="NFA57" s="50"/>
      <c r="NFB57" s="50"/>
      <c r="NFC57" s="50"/>
      <c r="NFD57" s="50"/>
      <c r="NFE57" s="50"/>
      <c r="NFF57" s="50"/>
      <c r="NFG57" s="50"/>
      <c r="NFH57" s="50"/>
      <c r="NFI57" s="50"/>
      <c r="NFJ57" s="50"/>
      <c r="NFK57" s="50"/>
      <c r="NFL57" s="50"/>
      <c r="NFM57" s="50"/>
      <c r="NFN57" s="50"/>
      <c r="NFO57" s="50"/>
      <c r="NFP57" s="50"/>
      <c r="NFQ57" s="50"/>
      <c r="NFR57" s="50"/>
      <c r="NFS57" s="50"/>
      <c r="NFT57" s="50"/>
      <c r="NFU57" s="50"/>
      <c r="NFV57" s="50"/>
      <c r="NFW57" s="50"/>
      <c r="NFX57" s="50"/>
      <c r="NFY57" s="50"/>
      <c r="NFZ57" s="50"/>
      <c r="NGA57" s="50"/>
      <c r="NGB57" s="50"/>
      <c r="NGC57" s="50"/>
      <c r="NGD57" s="50"/>
      <c r="NGE57" s="50"/>
      <c r="NGF57" s="50"/>
      <c r="NGG57" s="50"/>
      <c r="NGH57" s="50"/>
      <c r="NGI57" s="50"/>
      <c r="NGJ57" s="50"/>
      <c r="NGK57" s="50"/>
      <c r="NGL57" s="50"/>
      <c r="NGM57" s="50"/>
      <c r="NGN57" s="50"/>
      <c r="NGO57" s="50"/>
      <c r="NGP57" s="50"/>
      <c r="NGQ57" s="50"/>
      <c r="NGR57" s="50"/>
      <c r="NGS57" s="50"/>
      <c r="NGT57" s="50"/>
      <c r="NGU57" s="50"/>
      <c r="NGV57" s="50"/>
      <c r="NGW57" s="50"/>
      <c r="NGX57" s="50"/>
      <c r="NGY57" s="50"/>
      <c r="NGZ57" s="50"/>
      <c r="NHA57" s="50"/>
      <c r="NHB57" s="50"/>
      <c r="NHC57" s="50"/>
      <c r="NHD57" s="50"/>
      <c r="NHE57" s="50"/>
      <c r="NHF57" s="50"/>
      <c r="NHG57" s="50"/>
      <c r="NHH57" s="50"/>
      <c r="NHI57" s="50"/>
      <c r="NHJ57" s="50"/>
      <c r="NHK57" s="50"/>
      <c r="NHL57" s="50"/>
      <c r="NHM57" s="50"/>
      <c r="NHN57" s="50"/>
      <c r="NHO57" s="50"/>
      <c r="NHP57" s="50"/>
      <c r="NHQ57" s="50"/>
      <c r="NHR57" s="50"/>
      <c r="NHS57" s="50"/>
      <c r="NHT57" s="50"/>
      <c r="NHU57" s="50"/>
      <c r="NHV57" s="50"/>
      <c r="NHW57" s="50"/>
      <c r="NHX57" s="50"/>
      <c r="NHY57" s="50"/>
      <c r="NHZ57" s="50"/>
      <c r="NIA57" s="50"/>
      <c r="NIB57" s="50"/>
      <c r="NIC57" s="50"/>
      <c r="NID57" s="50"/>
      <c r="NIE57" s="50"/>
      <c r="NIF57" s="50"/>
      <c r="NIG57" s="50"/>
      <c r="NIH57" s="50"/>
      <c r="NII57" s="50"/>
      <c r="NIJ57" s="50"/>
      <c r="NIK57" s="50"/>
      <c r="NIL57" s="50"/>
      <c r="NIM57" s="50"/>
      <c r="NIN57" s="50"/>
      <c r="NIO57" s="50"/>
      <c r="NIP57" s="50"/>
      <c r="NIQ57" s="50"/>
      <c r="NIR57" s="50"/>
      <c r="NIS57" s="50"/>
      <c r="NIT57" s="50"/>
      <c r="NIU57" s="50"/>
      <c r="NIV57" s="50"/>
      <c r="NIW57" s="50"/>
      <c r="NIX57" s="50"/>
      <c r="NIY57" s="50"/>
      <c r="NIZ57" s="50"/>
      <c r="NJA57" s="50"/>
      <c r="NJB57" s="50"/>
      <c r="NJC57" s="50"/>
      <c r="NJD57" s="50"/>
      <c r="NJE57" s="50"/>
      <c r="NJF57" s="50"/>
      <c r="NJG57" s="50"/>
      <c r="NJH57" s="50"/>
      <c r="NJI57" s="50"/>
      <c r="NJJ57" s="50"/>
      <c r="NJK57" s="50"/>
      <c r="NJL57" s="50"/>
      <c r="NJM57" s="50"/>
      <c r="NJN57" s="50"/>
      <c r="NJO57" s="50"/>
      <c r="NJP57" s="50"/>
      <c r="NJQ57" s="50"/>
      <c r="NJR57" s="50"/>
      <c r="NJS57" s="50"/>
      <c r="NJT57" s="50"/>
      <c r="NJU57" s="50"/>
      <c r="NJV57" s="50"/>
      <c r="NJW57" s="50"/>
      <c r="NJX57" s="50"/>
      <c r="NJY57" s="50"/>
      <c r="NJZ57" s="50"/>
      <c r="NKA57" s="50"/>
      <c r="NKB57" s="50"/>
      <c r="NKC57" s="50"/>
      <c r="NKD57" s="50"/>
      <c r="NKE57" s="50"/>
      <c r="NKF57" s="50"/>
      <c r="NKG57" s="50"/>
      <c r="NKH57" s="50"/>
      <c r="NKI57" s="50"/>
      <c r="NKJ57" s="50"/>
      <c r="NKK57" s="50"/>
      <c r="NKL57" s="50"/>
      <c r="NKM57" s="50"/>
      <c r="NKN57" s="50"/>
      <c r="NKO57" s="50"/>
      <c r="NKP57" s="50"/>
      <c r="NKQ57" s="50"/>
      <c r="NKR57" s="50"/>
      <c r="NKS57" s="50"/>
      <c r="NKT57" s="50"/>
      <c r="NKU57" s="50"/>
      <c r="NKV57" s="50"/>
      <c r="NKW57" s="50"/>
      <c r="NKX57" s="50"/>
      <c r="NKY57" s="50"/>
      <c r="NKZ57" s="50"/>
      <c r="NLA57" s="50"/>
      <c r="NLB57" s="50"/>
      <c r="NLC57" s="50"/>
      <c r="NLD57" s="50"/>
      <c r="NLE57" s="50"/>
      <c r="NLF57" s="50"/>
      <c r="NLG57" s="50"/>
      <c r="NLH57" s="50"/>
      <c r="NLI57" s="50"/>
      <c r="NLJ57" s="50"/>
      <c r="NLK57" s="50"/>
      <c r="NLL57" s="50"/>
      <c r="NLM57" s="50"/>
      <c r="NLN57" s="50"/>
      <c r="NLO57" s="50"/>
      <c r="NLP57" s="50"/>
      <c r="NLQ57" s="50"/>
      <c r="NLR57" s="50"/>
      <c r="NLS57" s="50"/>
      <c r="NLT57" s="50"/>
      <c r="NLU57" s="50"/>
      <c r="NLV57" s="50"/>
      <c r="NLW57" s="50"/>
      <c r="NLX57" s="50"/>
      <c r="NLY57" s="50"/>
      <c r="NLZ57" s="50"/>
      <c r="NMA57" s="50"/>
      <c r="NMB57" s="50"/>
      <c r="NMC57" s="50"/>
      <c r="NMD57" s="50"/>
      <c r="NME57" s="50"/>
      <c r="NMF57" s="50"/>
      <c r="NMG57" s="50"/>
      <c r="NMH57" s="50"/>
      <c r="NMI57" s="50"/>
      <c r="NMJ57" s="50"/>
      <c r="NMK57" s="50"/>
      <c r="NML57" s="50"/>
      <c r="NMM57" s="50"/>
      <c r="NMN57" s="50"/>
      <c r="NMO57" s="50"/>
      <c r="NMP57" s="50"/>
      <c r="NMQ57" s="50"/>
      <c r="NMR57" s="50"/>
      <c r="NMS57" s="50"/>
      <c r="NMT57" s="50"/>
      <c r="NMU57" s="50"/>
      <c r="NMV57" s="50"/>
      <c r="NMW57" s="50"/>
      <c r="NMX57" s="50"/>
      <c r="NMY57" s="50"/>
      <c r="NMZ57" s="50"/>
      <c r="NNA57" s="50"/>
      <c r="NNB57" s="50"/>
      <c r="NNC57" s="50"/>
      <c r="NND57" s="50"/>
      <c r="NNE57" s="50"/>
      <c r="NNF57" s="50"/>
      <c r="NNG57" s="50"/>
      <c r="NNH57" s="50"/>
      <c r="NNI57" s="50"/>
      <c r="NNJ57" s="50"/>
      <c r="NNK57" s="50"/>
      <c r="NNL57" s="50"/>
      <c r="NNM57" s="50"/>
      <c r="NNN57" s="50"/>
      <c r="NNO57" s="50"/>
      <c r="NNP57" s="50"/>
      <c r="NNQ57" s="50"/>
      <c r="NNR57" s="50"/>
      <c r="NNS57" s="50"/>
      <c r="NNT57" s="50"/>
      <c r="NNU57" s="50"/>
      <c r="NNV57" s="50"/>
      <c r="NNW57" s="50"/>
      <c r="NNX57" s="50"/>
      <c r="NNY57" s="50"/>
      <c r="NNZ57" s="50"/>
      <c r="NOA57" s="50"/>
      <c r="NOB57" s="50"/>
      <c r="NOC57" s="50"/>
      <c r="NOD57" s="50"/>
      <c r="NOE57" s="50"/>
      <c r="NOF57" s="50"/>
      <c r="NOG57" s="50"/>
      <c r="NOH57" s="50"/>
      <c r="NOI57" s="50"/>
      <c r="NOJ57" s="50"/>
      <c r="NOK57" s="50"/>
      <c r="NOL57" s="50"/>
      <c r="NOM57" s="50"/>
      <c r="NON57" s="50"/>
      <c r="NOO57" s="50"/>
      <c r="NOP57" s="50"/>
      <c r="NOQ57" s="50"/>
      <c r="NOR57" s="50"/>
      <c r="NOS57" s="50"/>
      <c r="NOT57" s="50"/>
      <c r="NOU57" s="50"/>
      <c r="NOV57" s="50"/>
      <c r="NOW57" s="50"/>
      <c r="NOX57" s="50"/>
      <c r="NOY57" s="50"/>
      <c r="NOZ57" s="50"/>
      <c r="NPA57" s="50"/>
      <c r="NPB57" s="50"/>
      <c r="NPC57" s="50"/>
      <c r="NPD57" s="50"/>
      <c r="NPE57" s="50"/>
      <c r="NPF57" s="50"/>
      <c r="NPG57" s="50"/>
      <c r="NPH57" s="50"/>
      <c r="NPI57" s="50"/>
      <c r="NPJ57" s="50"/>
      <c r="NPK57" s="50"/>
      <c r="NPL57" s="50"/>
      <c r="NPM57" s="50"/>
      <c r="NPN57" s="50"/>
      <c r="NPO57" s="50"/>
      <c r="NPP57" s="50"/>
      <c r="NPQ57" s="50"/>
      <c r="NPR57" s="50"/>
      <c r="NPS57" s="50"/>
      <c r="NPT57" s="50"/>
      <c r="NPU57" s="50"/>
      <c r="NPV57" s="50"/>
      <c r="NPW57" s="50"/>
      <c r="NPX57" s="50"/>
      <c r="NPY57" s="50"/>
      <c r="NPZ57" s="50"/>
      <c r="NQA57" s="50"/>
      <c r="NQB57" s="50"/>
      <c r="NQC57" s="50"/>
      <c r="NQD57" s="50"/>
      <c r="NQE57" s="50"/>
      <c r="NQF57" s="50"/>
      <c r="NQG57" s="50"/>
      <c r="NQH57" s="50"/>
      <c r="NQI57" s="50"/>
      <c r="NQJ57" s="50"/>
      <c r="NQK57" s="50"/>
      <c r="NQL57" s="50"/>
      <c r="NQM57" s="50"/>
      <c r="NQN57" s="50"/>
      <c r="NQO57" s="50"/>
      <c r="NQP57" s="50"/>
      <c r="NQQ57" s="50"/>
      <c r="NQR57" s="50"/>
      <c r="NQS57" s="50"/>
      <c r="NQT57" s="50"/>
      <c r="NQU57" s="50"/>
      <c r="NQV57" s="50"/>
      <c r="NQW57" s="50"/>
      <c r="NQX57" s="50"/>
      <c r="NQY57" s="50"/>
      <c r="NQZ57" s="50"/>
      <c r="NRA57" s="50"/>
      <c r="NRB57" s="50"/>
      <c r="NRC57" s="50"/>
      <c r="NRD57" s="50"/>
      <c r="NRE57" s="50"/>
      <c r="NRF57" s="50"/>
      <c r="NRG57" s="50"/>
      <c r="NRH57" s="50"/>
      <c r="NRI57" s="50"/>
      <c r="NRJ57" s="50"/>
      <c r="NRK57" s="50"/>
      <c r="NRL57" s="50"/>
      <c r="NRM57" s="50"/>
      <c r="NRN57" s="50"/>
      <c r="NRO57" s="50"/>
      <c r="NRP57" s="50"/>
      <c r="NRQ57" s="50"/>
      <c r="NRR57" s="50"/>
      <c r="NRS57" s="50"/>
      <c r="NRT57" s="50"/>
      <c r="NRU57" s="50"/>
      <c r="NRV57" s="50"/>
      <c r="NRW57" s="50"/>
      <c r="NRX57" s="50"/>
      <c r="NRY57" s="50"/>
      <c r="NRZ57" s="50"/>
      <c r="NSA57" s="50"/>
      <c r="NSB57" s="50"/>
      <c r="NSC57" s="50"/>
      <c r="NSD57" s="50"/>
      <c r="NSE57" s="50"/>
      <c r="NSF57" s="50"/>
      <c r="NSG57" s="50"/>
      <c r="NSH57" s="50"/>
      <c r="NSI57" s="50"/>
      <c r="NSJ57" s="50"/>
      <c r="NSK57" s="50"/>
      <c r="NSL57" s="50"/>
      <c r="NSM57" s="50"/>
      <c r="NSN57" s="50"/>
      <c r="NSO57" s="50"/>
      <c r="NSP57" s="50"/>
      <c r="NSQ57" s="50"/>
      <c r="NSR57" s="50"/>
      <c r="NSS57" s="50"/>
      <c r="NST57" s="50"/>
      <c r="NSU57" s="50"/>
      <c r="NSV57" s="50"/>
      <c r="NSW57" s="50"/>
      <c r="NSX57" s="50"/>
      <c r="NSY57" s="50"/>
      <c r="NSZ57" s="50"/>
      <c r="NTA57" s="50"/>
      <c r="NTB57" s="50"/>
      <c r="NTC57" s="50"/>
      <c r="NTD57" s="50"/>
      <c r="NTE57" s="50"/>
      <c r="NTF57" s="50"/>
      <c r="NTG57" s="50"/>
      <c r="NTH57" s="50"/>
      <c r="NTI57" s="50"/>
      <c r="NTJ57" s="50"/>
      <c r="NTK57" s="50"/>
      <c r="NTL57" s="50"/>
      <c r="NTM57" s="50"/>
      <c r="NTN57" s="50"/>
      <c r="NTO57" s="50"/>
      <c r="NTP57" s="50"/>
      <c r="NTQ57" s="50"/>
      <c r="NTR57" s="50"/>
      <c r="NTS57" s="50"/>
      <c r="NTT57" s="50"/>
      <c r="NTU57" s="50"/>
      <c r="NTV57" s="50"/>
      <c r="NTW57" s="50"/>
      <c r="NTX57" s="50"/>
      <c r="NTY57" s="50"/>
      <c r="NTZ57" s="50"/>
      <c r="NUA57" s="50"/>
      <c r="NUB57" s="50"/>
      <c r="NUC57" s="50"/>
      <c r="NUD57" s="50"/>
      <c r="NUE57" s="50"/>
      <c r="NUF57" s="50"/>
      <c r="NUG57" s="50"/>
      <c r="NUH57" s="50"/>
      <c r="NUI57" s="50"/>
      <c r="NUJ57" s="50"/>
      <c r="NUK57" s="50"/>
      <c r="NUL57" s="50"/>
      <c r="NUM57" s="50"/>
      <c r="NUN57" s="50"/>
      <c r="NUO57" s="50"/>
      <c r="NUP57" s="50"/>
      <c r="NUQ57" s="50"/>
      <c r="NUR57" s="50"/>
      <c r="NUS57" s="50"/>
      <c r="NUT57" s="50"/>
      <c r="NUU57" s="50"/>
      <c r="NUV57" s="50"/>
      <c r="NUW57" s="50"/>
      <c r="NUX57" s="50"/>
      <c r="NUY57" s="50"/>
      <c r="NUZ57" s="50"/>
      <c r="NVA57" s="50"/>
      <c r="NVB57" s="50"/>
      <c r="NVC57" s="50"/>
      <c r="NVD57" s="50"/>
      <c r="NVE57" s="50"/>
      <c r="NVF57" s="50"/>
      <c r="NVG57" s="50"/>
      <c r="NVH57" s="50"/>
      <c r="NVI57" s="50"/>
      <c r="NVJ57" s="50"/>
      <c r="NVK57" s="50"/>
      <c r="NVL57" s="50"/>
      <c r="NVM57" s="50"/>
      <c r="NVN57" s="50"/>
      <c r="NVO57" s="50"/>
      <c r="NVP57" s="50"/>
      <c r="NVQ57" s="50"/>
      <c r="NVR57" s="50"/>
      <c r="NVS57" s="50"/>
      <c r="NVT57" s="50"/>
      <c r="NVU57" s="50"/>
      <c r="NVV57" s="50"/>
      <c r="NVW57" s="50"/>
      <c r="NVX57" s="50"/>
      <c r="NVY57" s="50"/>
      <c r="NVZ57" s="50"/>
      <c r="NWA57" s="50"/>
      <c r="NWB57" s="50"/>
      <c r="NWC57" s="50"/>
      <c r="NWD57" s="50"/>
      <c r="NWE57" s="50"/>
      <c r="NWF57" s="50"/>
      <c r="NWG57" s="50"/>
      <c r="NWH57" s="50"/>
      <c r="NWI57" s="50"/>
      <c r="NWJ57" s="50"/>
      <c r="NWK57" s="50"/>
      <c r="NWL57" s="50"/>
      <c r="NWM57" s="50"/>
      <c r="NWN57" s="50"/>
      <c r="NWO57" s="50"/>
      <c r="NWP57" s="50"/>
      <c r="NWQ57" s="50"/>
      <c r="NWR57" s="50"/>
      <c r="NWS57" s="50"/>
      <c r="NWT57" s="50"/>
      <c r="NWU57" s="50"/>
      <c r="NWV57" s="50"/>
      <c r="NWW57" s="50"/>
      <c r="NWX57" s="50"/>
      <c r="NWY57" s="50"/>
      <c r="NWZ57" s="50"/>
      <c r="NXA57" s="50"/>
      <c r="NXB57" s="50"/>
      <c r="NXC57" s="50"/>
      <c r="NXD57" s="50"/>
      <c r="NXE57" s="50"/>
      <c r="NXF57" s="50"/>
      <c r="NXG57" s="50"/>
      <c r="NXH57" s="50"/>
      <c r="NXI57" s="50"/>
      <c r="NXJ57" s="50"/>
      <c r="NXK57" s="50"/>
      <c r="NXL57" s="50"/>
      <c r="NXM57" s="50"/>
      <c r="NXN57" s="50"/>
      <c r="NXO57" s="50"/>
      <c r="NXP57" s="50"/>
      <c r="NXQ57" s="50"/>
      <c r="NXR57" s="50"/>
      <c r="NXS57" s="50"/>
      <c r="NXT57" s="50"/>
      <c r="NXU57" s="50"/>
      <c r="NXV57" s="50"/>
      <c r="NXW57" s="50"/>
      <c r="NXX57" s="50"/>
      <c r="NXY57" s="50"/>
      <c r="NXZ57" s="50"/>
      <c r="NYA57" s="50"/>
      <c r="NYB57" s="50"/>
      <c r="NYC57" s="50"/>
      <c r="NYD57" s="50"/>
      <c r="NYE57" s="50"/>
      <c r="NYF57" s="50"/>
      <c r="NYG57" s="50"/>
      <c r="NYH57" s="50"/>
      <c r="NYI57" s="50"/>
      <c r="NYJ57" s="50"/>
      <c r="NYK57" s="50"/>
      <c r="NYL57" s="50"/>
      <c r="NYM57" s="50"/>
      <c r="NYN57" s="50"/>
      <c r="NYO57" s="50"/>
      <c r="NYP57" s="50"/>
      <c r="NYQ57" s="50"/>
      <c r="NYR57" s="50"/>
      <c r="NYS57" s="50"/>
      <c r="NYT57" s="50"/>
      <c r="NYU57" s="50"/>
      <c r="NYV57" s="50"/>
      <c r="NYW57" s="50"/>
      <c r="NYX57" s="50"/>
      <c r="NYY57" s="50"/>
      <c r="NYZ57" s="50"/>
      <c r="NZA57" s="50"/>
      <c r="NZB57" s="50"/>
      <c r="NZC57" s="50"/>
      <c r="NZD57" s="50"/>
      <c r="NZE57" s="50"/>
      <c r="NZF57" s="50"/>
      <c r="NZG57" s="50"/>
      <c r="NZH57" s="50"/>
      <c r="NZI57" s="50"/>
      <c r="NZJ57" s="50"/>
      <c r="NZK57" s="50"/>
      <c r="NZL57" s="50"/>
      <c r="NZM57" s="50"/>
      <c r="NZN57" s="50"/>
      <c r="NZO57" s="50"/>
      <c r="NZP57" s="50"/>
      <c r="NZQ57" s="50"/>
      <c r="NZR57" s="50"/>
      <c r="NZS57" s="50"/>
      <c r="NZT57" s="50"/>
      <c r="NZU57" s="50"/>
      <c r="NZV57" s="50"/>
      <c r="NZW57" s="50"/>
      <c r="NZX57" s="50"/>
      <c r="NZY57" s="50"/>
      <c r="NZZ57" s="50"/>
      <c r="OAA57" s="50"/>
      <c r="OAB57" s="50"/>
      <c r="OAC57" s="50"/>
      <c r="OAD57" s="50"/>
      <c r="OAE57" s="50"/>
      <c r="OAF57" s="50"/>
      <c r="OAG57" s="50"/>
      <c r="OAH57" s="50"/>
      <c r="OAI57" s="50"/>
      <c r="OAJ57" s="50"/>
      <c r="OAK57" s="50"/>
      <c r="OAL57" s="50"/>
      <c r="OAM57" s="50"/>
      <c r="OAN57" s="50"/>
      <c r="OAO57" s="50"/>
      <c r="OAP57" s="50"/>
      <c r="OAQ57" s="50"/>
      <c r="OAR57" s="50"/>
      <c r="OAS57" s="50"/>
      <c r="OAT57" s="50"/>
      <c r="OAU57" s="50"/>
      <c r="OAV57" s="50"/>
      <c r="OAW57" s="50"/>
      <c r="OAX57" s="50"/>
      <c r="OAY57" s="50"/>
      <c r="OAZ57" s="50"/>
      <c r="OBA57" s="50"/>
      <c r="OBB57" s="50"/>
      <c r="OBC57" s="50"/>
      <c r="OBD57" s="50"/>
      <c r="OBE57" s="50"/>
      <c r="OBF57" s="50"/>
      <c r="OBG57" s="50"/>
      <c r="OBH57" s="50"/>
      <c r="OBI57" s="50"/>
      <c r="OBJ57" s="50"/>
      <c r="OBK57" s="50"/>
      <c r="OBL57" s="50"/>
      <c r="OBM57" s="50"/>
      <c r="OBN57" s="50"/>
      <c r="OBO57" s="50"/>
      <c r="OBP57" s="50"/>
      <c r="OBQ57" s="50"/>
      <c r="OBR57" s="50"/>
      <c r="OBS57" s="50"/>
      <c r="OBT57" s="50"/>
      <c r="OBU57" s="50"/>
      <c r="OBV57" s="50"/>
      <c r="OBW57" s="50"/>
      <c r="OBX57" s="50"/>
      <c r="OBY57" s="50"/>
      <c r="OBZ57" s="50"/>
      <c r="OCA57" s="50"/>
      <c r="OCB57" s="50"/>
      <c r="OCC57" s="50"/>
      <c r="OCD57" s="50"/>
      <c r="OCE57" s="50"/>
      <c r="OCF57" s="50"/>
      <c r="OCG57" s="50"/>
      <c r="OCH57" s="50"/>
      <c r="OCI57" s="50"/>
      <c r="OCJ57" s="50"/>
      <c r="OCK57" s="50"/>
      <c r="OCL57" s="50"/>
      <c r="OCM57" s="50"/>
      <c r="OCN57" s="50"/>
      <c r="OCO57" s="50"/>
      <c r="OCP57" s="50"/>
      <c r="OCQ57" s="50"/>
      <c r="OCR57" s="50"/>
      <c r="OCS57" s="50"/>
      <c r="OCT57" s="50"/>
      <c r="OCU57" s="50"/>
      <c r="OCV57" s="50"/>
      <c r="OCW57" s="50"/>
      <c r="OCX57" s="50"/>
      <c r="OCY57" s="50"/>
      <c r="OCZ57" s="50"/>
      <c r="ODA57" s="50"/>
      <c r="ODB57" s="50"/>
      <c r="ODC57" s="50"/>
      <c r="ODD57" s="50"/>
      <c r="ODE57" s="50"/>
      <c r="ODF57" s="50"/>
      <c r="ODG57" s="50"/>
      <c r="ODH57" s="50"/>
      <c r="ODI57" s="50"/>
      <c r="ODJ57" s="50"/>
      <c r="ODK57" s="50"/>
      <c r="ODL57" s="50"/>
      <c r="ODM57" s="50"/>
      <c r="ODN57" s="50"/>
      <c r="ODO57" s="50"/>
      <c r="ODP57" s="50"/>
      <c r="ODQ57" s="50"/>
      <c r="ODR57" s="50"/>
      <c r="ODS57" s="50"/>
      <c r="ODT57" s="50"/>
      <c r="ODU57" s="50"/>
      <c r="ODV57" s="50"/>
      <c r="ODW57" s="50"/>
      <c r="ODX57" s="50"/>
      <c r="ODY57" s="50"/>
      <c r="ODZ57" s="50"/>
      <c r="OEA57" s="50"/>
      <c r="OEB57" s="50"/>
      <c r="OEC57" s="50"/>
      <c r="OED57" s="50"/>
      <c r="OEE57" s="50"/>
      <c r="OEF57" s="50"/>
      <c r="OEG57" s="50"/>
      <c r="OEH57" s="50"/>
      <c r="OEI57" s="50"/>
      <c r="OEJ57" s="50"/>
      <c r="OEK57" s="50"/>
      <c r="OEL57" s="50"/>
      <c r="OEM57" s="50"/>
      <c r="OEN57" s="50"/>
      <c r="OEO57" s="50"/>
      <c r="OEP57" s="50"/>
      <c r="OEQ57" s="50"/>
      <c r="OER57" s="50"/>
      <c r="OES57" s="50"/>
      <c r="OET57" s="50"/>
      <c r="OEU57" s="50"/>
      <c r="OEV57" s="50"/>
      <c r="OEW57" s="50"/>
      <c r="OEX57" s="50"/>
      <c r="OEY57" s="50"/>
      <c r="OEZ57" s="50"/>
      <c r="OFA57" s="50"/>
      <c r="OFB57" s="50"/>
      <c r="OFC57" s="50"/>
      <c r="OFD57" s="50"/>
      <c r="OFE57" s="50"/>
      <c r="OFF57" s="50"/>
      <c r="OFG57" s="50"/>
      <c r="OFH57" s="50"/>
      <c r="OFI57" s="50"/>
      <c r="OFJ57" s="50"/>
      <c r="OFK57" s="50"/>
      <c r="OFL57" s="50"/>
      <c r="OFM57" s="50"/>
      <c r="OFN57" s="50"/>
      <c r="OFO57" s="50"/>
      <c r="OFP57" s="50"/>
      <c r="OFQ57" s="50"/>
      <c r="OFR57" s="50"/>
      <c r="OFS57" s="50"/>
      <c r="OFT57" s="50"/>
      <c r="OFU57" s="50"/>
      <c r="OFV57" s="50"/>
      <c r="OFW57" s="50"/>
      <c r="OFX57" s="50"/>
      <c r="OFY57" s="50"/>
      <c r="OFZ57" s="50"/>
      <c r="OGA57" s="50"/>
      <c r="OGB57" s="50"/>
      <c r="OGC57" s="50"/>
      <c r="OGD57" s="50"/>
      <c r="OGE57" s="50"/>
      <c r="OGF57" s="50"/>
      <c r="OGG57" s="50"/>
      <c r="OGH57" s="50"/>
      <c r="OGI57" s="50"/>
      <c r="OGJ57" s="50"/>
      <c r="OGK57" s="50"/>
      <c r="OGL57" s="50"/>
      <c r="OGM57" s="50"/>
      <c r="OGN57" s="50"/>
      <c r="OGO57" s="50"/>
      <c r="OGP57" s="50"/>
      <c r="OGQ57" s="50"/>
      <c r="OGR57" s="50"/>
      <c r="OGS57" s="50"/>
      <c r="OGT57" s="50"/>
      <c r="OGU57" s="50"/>
      <c r="OGV57" s="50"/>
      <c r="OGW57" s="50"/>
      <c r="OGX57" s="50"/>
      <c r="OGY57" s="50"/>
      <c r="OGZ57" s="50"/>
      <c r="OHA57" s="50"/>
      <c r="OHB57" s="50"/>
      <c r="OHC57" s="50"/>
      <c r="OHD57" s="50"/>
      <c r="OHE57" s="50"/>
      <c r="OHF57" s="50"/>
      <c r="OHG57" s="50"/>
      <c r="OHH57" s="50"/>
      <c r="OHI57" s="50"/>
      <c r="OHJ57" s="50"/>
      <c r="OHK57" s="50"/>
      <c r="OHL57" s="50"/>
      <c r="OHM57" s="50"/>
      <c r="OHN57" s="50"/>
      <c r="OHO57" s="50"/>
      <c r="OHP57" s="50"/>
      <c r="OHQ57" s="50"/>
      <c r="OHR57" s="50"/>
      <c r="OHS57" s="50"/>
      <c r="OHT57" s="50"/>
      <c r="OHU57" s="50"/>
      <c r="OHV57" s="50"/>
      <c r="OHW57" s="50"/>
      <c r="OHX57" s="50"/>
      <c r="OHY57" s="50"/>
      <c r="OHZ57" s="50"/>
      <c r="OIA57" s="50"/>
      <c r="OIB57" s="50"/>
      <c r="OIC57" s="50"/>
      <c r="OID57" s="50"/>
      <c r="OIE57" s="50"/>
      <c r="OIF57" s="50"/>
      <c r="OIG57" s="50"/>
      <c r="OIH57" s="50"/>
      <c r="OII57" s="50"/>
      <c r="OIJ57" s="50"/>
      <c r="OIK57" s="50"/>
      <c r="OIL57" s="50"/>
      <c r="OIM57" s="50"/>
      <c r="OIN57" s="50"/>
      <c r="OIO57" s="50"/>
      <c r="OIP57" s="50"/>
      <c r="OIQ57" s="50"/>
      <c r="OIR57" s="50"/>
      <c r="OIS57" s="50"/>
      <c r="OIT57" s="50"/>
      <c r="OIU57" s="50"/>
      <c r="OIV57" s="50"/>
      <c r="OIW57" s="50"/>
      <c r="OIX57" s="50"/>
      <c r="OIY57" s="50"/>
      <c r="OIZ57" s="50"/>
      <c r="OJA57" s="50"/>
      <c r="OJB57" s="50"/>
      <c r="OJC57" s="50"/>
      <c r="OJD57" s="50"/>
      <c r="OJE57" s="50"/>
      <c r="OJF57" s="50"/>
      <c r="OJG57" s="50"/>
      <c r="OJH57" s="50"/>
      <c r="OJI57" s="50"/>
      <c r="OJJ57" s="50"/>
      <c r="OJK57" s="50"/>
      <c r="OJL57" s="50"/>
      <c r="OJM57" s="50"/>
      <c r="OJN57" s="50"/>
      <c r="OJO57" s="50"/>
      <c r="OJP57" s="50"/>
      <c r="OJQ57" s="50"/>
      <c r="OJR57" s="50"/>
      <c r="OJS57" s="50"/>
      <c r="OJT57" s="50"/>
      <c r="OJU57" s="50"/>
      <c r="OJV57" s="50"/>
      <c r="OJW57" s="50"/>
      <c r="OJX57" s="50"/>
      <c r="OJY57" s="50"/>
      <c r="OJZ57" s="50"/>
      <c r="OKA57" s="50"/>
      <c r="OKB57" s="50"/>
      <c r="OKC57" s="50"/>
      <c r="OKD57" s="50"/>
      <c r="OKE57" s="50"/>
      <c r="OKF57" s="50"/>
      <c r="OKG57" s="50"/>
      <c r="OKH57" s="50"/>
      <c r="OKI57" s="50"/>
      <c r="OKJ57" s="50"/>
      <c r="OKK57" s="50"/>
      <c r="OKL57" s="50"/>
      <c r="OKM57" s="50"/>
      <c r="OKN57" s="50"/>
      <c r="OKO57" s="50"/>
      <c r="OKP57" s="50"/>
      <c r="OKQ57" s="50"/>
      <c r="OKR57" s="50"/>
      <c r="OKS57" s="50"/>
      <c r="OKT57" s="50"/>
      <c r="OKU57" s="50"/>
      <c r="OKV57" s="50"/>
      <c r="OKW57" s="50"/>
      <c r="OKX57" s="50"/>
      <c r="OKY57" s="50"/>
      <c r="OKZ57" s="50"/>
      <c r="OLA57" s="50"/>
      <c r="OLB57" s="50"/>
      <c r="OLC57" s="50"/>
      <c r="OLD57" s="50"/>
      <c r="OLE57" s="50"/>
      <c r="OLF57" s="50"/>
      <c r="OLG57" s="50"/>
      <c r="OLH57" s="50"/>
      <c r="OLI57" s="50"/>
      <c r="OLJ57" s="50"/>
      <c r="OLK57" s="50"/>
      <c r="OLL57" s="50"/>
      <c r="OLM57" s="50"/>
      <c r="OLN57" s="50"/>
      <c r="OLO57" s="50"/>
      <c r="OLP57" s="50"/>
      <c r="OLQ57" s="50"/>
      <c r="OLR57" s="50"/>
      <c r="OLS57" s="50"/>
      <c r="OLT57" s="50"/>
      <c r="OLU57" s="50"/>
      <c r="OLV57" s="50"/>
      <c r="OLW57" s="50"/>
      <c r="OLX57" s="50"/>
      <c r="OLY57" s="50"/>
      <c r="OLZ57" s="50"/>
      <c r="OMA57" s="50"/>
      <c r="OMB57" s="50"/>
      <c r="OMC57" s="50"/>
      <c r="OMD57" s="50"/>
      <c r="OME57" s="50"/>
      <c r="OMF57" s="50"/>
      <c r="OMG57" s="50"/>
      <c r="OMH57" s="50"/>
      <c r="OMI57" s="50"/>
      <c r="OMJ57" s="50"/>
      <c r="OMK57" s="50"/>
      <c r="OML57" s="50"/>
      <c r="OMM57" s="50"/>
      <c r="OMN57" s="50"/>
      <c r="OMO57" s="50"/>
      <c r="OMP57" s="50"/>
      <c r="OMQ57" s="50"/>
      <c r="OMR57" s="50"/>
      <c r="OMS57" s="50"/>
      <c r="OMT57" s="50"/>
      <c r="OMU57" s="50"/>
      <c r="OMV57" s="50"/>
      <c r="OMW57" s="50"/>
      <c r="OMX57" s="50"/>
      <c r="OMY57" s="50"/>
      <c r="OMZ57" s="50"/>
      <c r="ONA57" s="50"/>
      <c r="ONB57" s="50"/>
      <c r="ONC57" s="50"/>
      <c r="OND57" s="50"/>
      <c r="ONE57" s="50"/>
      <c r="ONF57" s="50"/>
      <c r="ONG57" s="50"/>
      <c r="ONH57" s="50"/>
      <c r="ONI57" s="50"/>
      <c r="ONJ57" s="50"/>
      <c r="ONK57" s="50"/>
      <c r="ONL57" s="50"/>
      <c r="ONM57" s="50"/>
      <c r="ONN57" s="50"/>
      <c r="ONO57" s="50"/>
      <c r="ONP57" s="50"/>
      <c r="ONQ57" s="50"/>
      <c r="ONR57" s="50"/>
      <c r="ONS57" s="50"/>
      <c r="ONT57" s="50"/>
      <c r="ONU57" s="50"/>
      <c r="ONV57" s="50"/>
      <c r="ONW57" s="50"/>
      <c r="ONX57" s="50"/>
      <c r="ONY57" s="50"/>
      <c r="ONZ57" s="50"/>
      <c r="OOA57" s="50"/>
      <c r="OOB57" s="50"/>
      <c r="OOC57" s="50"/>
      <c r="OOD57" s="50"/>
      <c r="OOE57" s="50"/>
      <c r="OOF57" s="50"/>
      <c r="OOG57" s="50"/>
      <c r="OOH57" s="50"/>
      <c r="OOI57" s="50"/>
      <c r="OOJ57" s="50"/>
      <c r="OOK57" s="50"/>
      <c r="OOL57" s="50"/>
      <c r="OOM57" s="50"/>
      <c r="OON57" s="50"/>
      <c r="OOO57" s="50"/>
      <c r="OOP57" s="50"/>
      <c r="OOQ57" s="50"/>
      <c r="OOR57" s="50"/>
      <c r="OOS57" s="50"/>
      <c r="OOT57" s="50"/>
      <c r="OOU57" s="50"/>
      <c r="OOV57" s="50"/>
      <c r="OOW57" s="50"/>
      <c r="OOX57" s="50"/>
      <c r="OOY57" s="50"/>
      <c r="OOZ57" s="50"/>
      <c r="OPA57" s="50"/>
      <c r="OPB57" s="50"/>
      <c r="OPC57" s="50"/>
      <c r="OPD57" s="50"/>
      <c r="OPE57" s="50"/>
      <c r="OPF57" s="50"/>
      <c r="OPG57" s="50"/>
      <c r="OPH57" s="50"/>
      <c r="OPI57" s="50"/>
      <c r="OPJ57" s="50"/>
      <c r="OPK57" s="50"/>
      <c r="OPL57" s="50"/>
      <c r="OPM57" s="50"/>
      <c r="OPN57" s="50"/>
      <c r="OPO57" s="50"/>
      <c r="OPP57" s="50"/>
      <c r="OPQ57" s="50"/>
      <c r="OPR57" s="50"/>
      <c r="OPS57" s="50"/>
      <c r="OPT57" s="50"/>
      <c r="OPU57" s="50"/>
      <c r="OPV57" s="50"/>
      <c r="OPW57" s="50"/>
      <c r="OPX57" s="50"/>
      <c r="OPY57" s="50"/>
      <c r="OPZ57" s="50"/>
      <c r="OQA57" s="50"/>
      <c r="OQB57" s="50"/>
      <c r="OQC57" s="50"/>
      <c r="OQD57" s="50"/>
      <c r="OQE57" s="50"/>
      <c r="OQF57" s="50"/>
      <c r="OQG57" s="50"/>
      <c r="OQH57" s="50"/>
      <c r="OQI57" s="50"/>
      <c r="OQJ57" s="50"/>
      <c r="OQK57" s="50"/>
      <c r="OQL57" s="50"/>
      <c r="OQM57" s="50"/>
      <c r="OQN57" s="50"/>
      <c r="OQO57" s="50"/>
      <c r="OQP57" s="50"/>
      <c r="OQQ57" s="50"/>
      <c r="OQR57" s="50"/>
      <c r="OQS57" s="50"/>
      <c r="OQT57" s="50"/>
      <c r="OQU57" s="50"/>
      <c r="OQV57" s="50"/>
      <c r="OQW57" s="50"/>
      <c r="OQX57" s="50"/>
      <c r="OQY57" s="50"/>
      <c r="OQZ57" s="50"/>
      <c r="ORA57" s="50"/>
      <c r="ORB57" s="50"/>
      <c r="ORC57" s="50"/>
      <c r="ORD57" s="50"/>
      <c r="ORE57" s="50"/>
      <c r="ORF57" s="50"/>
      <c r="ORG57" s="50"/>
      <c r="ORH57" s="50"/>
      <c r="ORI57" s="50"/>
      <c r="ORJ57" s="50"/>
      <c r="ORK57" s="50"/>
      <c r="ORL57" s="50"/>
      <c r="ORM57" s="50"/>
      <c r="ORN57" s="50"/>
      <c r="ORO57" s="50"/>
      <c r="ORP57" s="50"/>
      <c r="ORQ57" s="50"/>
      <c r="ORR57" s="50"/>
      <c r="ORS57" s="50"/>
      <c r="ORT57" s="50"/>
      <c r="ORU57" s="50"/>
      <c r="ORV57" s="50"/>
      <c r="ORW57" s="50"/>
      <c r="ORX57" s="50"/>
      <c r="ORY57" s="50"/>
      <c r="ORZ57" s="50"/>
      <c r="OSA57" s="50"/>
      <c r="OSB57" s="50"/>
      <c r="OSC57" s="50"/>
      <c r="OSD57" s="50"/>
      <c r="OSE57" s="50"/>
      <c r="OSF57" s="50"/>
      <c r="OSG57" s="50"/>
      <c r="OSH57" s="50"/>
      <c r="OSI57" s="50"/>
      <c r="OSJ57" s="50"/>
      <c r="OSK57" s="50"/>
      <c r="OSL57" s="50"/>
      <c r="OSM57" s="50"/>
      <c r="OSN57" s="50"/>
      <c r="OSO57" s="50"/>
      <c r="OSP57" s="50"/>
      <c r="OSQ57" s="50"/>
      <c r="OSR57" s="50"/>
      <c r="OSS57" s="50"/>
      <c r="OST57" s="50"/>
      <c r="OSU57" s="50"/>
      <c r="OSV57" s="50"/>
      <c r="OSW57" s="50"/>
      <c r="OSX57" s="50"/>
      <c r="OSY57" s="50"/>
      <c r="OSZ57" s="50"/>
      <c r="OTA57" s="50"/>
      <c r="OTB57" s="50"/>
      <c r="OTC57" s="50"/>
      <c r="OTD57" s="50"/>
      <c r="OTE57" s="50"/>
      <c r="OTF57" s="50"/>
      <c r="OTG57" s="50"/>
      <c r="OTH57" s="50"/>
      <c r="OTI57" s="50"/>
      <c r="OTJ57" s="50"/>
      <c r="OTK57" s="50"/>
      <c r="OTL57" s="50"/>
      <c r="OTM57" s="50"/>
      <c r="OTN57" s="50"/>
      <c r="OTO57" s="50"/>
      <c r="OTP57" s="50"/>
      <c r="OTQ57" s="50"/>
      <c r="OTR57" s="50"/>
      <c r="OTS57" s="50"/>
      <c r="OTT57" s="50"/>
      <c r="OTU57" s="50"/>
      <c r="OTV57" s="50"/>
      <c r="OTW57" s="50"/>
      <c r="OTX57" s="50"/>
      <c r="OTY57" s="50"/>
      <c r="OTZ57" s="50"/>
      <c r="OUA57" s="50"/>
      <c r="OUB57" s="50"/>
      <c r="OUC57" s="50"/>
      <c r="OUD57" s="50"/>
      <c r="OUE57" s="50"/>
      <c r="OUF57" s="50"/>
      <c r="OUG57" s="50"/>
      <c r="OUH57" s="50"/>
      <c r="OUI57" s="50"/>
      <c r="OUJ57" s="50"/>
      <c r="OUK57" s="50"/>
      <c r="OUL57" s="50"/>
      <c r="OUM57" s="50"/>
      <c r="OUN57" s="50"/>
      <c r="OUO57" s="50"/>
      <c r="OUP57" s="50"/>
      <c r="OUQ57" s="50"/>
      <c r="OUR57" s="50"/>
      <c r="OUS57" s="50"/>
      <c r="OUT57" s="50"/>
      <c r="OUU57" s="50"/>
      <c r="OUV57" s="50"/>
      <c r="OUW57" s="50"/>
      <c r="OUX57" s="50"/>
      <c r="OUY57" s="50"/>
      <c r="OUZ57" s="50"/>
      <c r="OVA57" s="50"/>
      <c r="OVB57" s="50"/>
      <c r="OVC57" s="50"/>
      <c r="OVD57" s="50"/>
      <c r="OVE57" s="50"/>
      <c r="OVF57" s="50"/>
      <c r="OVG57" s="50"/>
      <c r="OVH57" s="50"/>
      <c r="OVI57" s="50"/>
      <c r="OVJ57" s="50"/>
      <c r="OVK57" s="50"/>
      <c r="OVL57" s="50"/>
      <c r="OVM57" s="50"/>
      <c r="OVN57" s="50"/>
      <c r="OVO57" s="50"/>
      <c r="OVP57" s="50"/>
      <c r="OVQ57" s="50"/>
      <c r="OVR57" s="50"/>
      <c r="OVS57" s="50"/>
      <c r="OVT57" s="50"/>
      <c r="OVU57" s="50"/>
      <c r="OVV57" s="50"/>
      <c r="OVW57" s="50"/>
      <c r="OVX57" s="50"/>
      <c r="OVY57" s="50"/>
      <c r="OVZ57" s="50"/>
      <c r="OWA57" s="50"/>
      <c r="OWB57" s="50"/>
      <c r="OWC57" s="50"/>
      <c r="OWD57" s="50"/>
      <c r="OWE57" s="50"/>
      <c r="OWF57" s="50"/>
      <c r="OWG57" s="50"/>
      <c r="OWH57" s="50"/>
      <c r="OWI57" s="50"/>
      <c r="OWJ57" s="50"/>
      <c r="OWK57" s="50"/>
      <c r="OWL57" s="50"/>
      <c r="OWM57" s="50"/>
      <c r="OWN57" s="50"/>
      <c r="OWO57" s="50"/>
      <c r="OWP57" s="50"/>
      <c r="OWQ57" s="50"/>
      <c r="OWR57" s="50"/>
      <c r="OWS57" s="50"/>
      <c r="OWT57" s="50"/>
      <c r="OWU57" s="50"/>
      <c r="OWV57" s="50"/>
      <c r="OWW57" s="50"/>
      <c r="OWX57" s="50"/>
      <c r="OWY57" s="50"/>
      <c r="OWZ57" s="50"/>
      <c r="OXA57" s="50"/>
      <c r="OXB57" s="50"/>
      <c r="OXC57" s="50"/>
      <c r="OXD57" s="50"/>
      <c r="OXE57" s="50"/>
      <c r="OXF57" s="50"/>
      <c r="OXG57" s="50"/>
      <c r="OXH57" s="50"/>
      <c r="OXI57" s="50"/>
      <c r="OXJ57" s="50"/>
      <c r="OXK57" s="50"/>
      <c r="OXL57" s="50"/>
      <c r="OXM57" s="50"/>
      <c r="OXN57" s="50"/>
      <c r="OXO57" s="50"/>
      <c r="OXP57" s="50"/>
      <c r="OXQ57" s="50"/>
      <c r="OXR57" s="50"/>
      <c r="OXS57" s="50"/>
      <c r="OXT57" s="50"/>
      <c r="OXU57" s="50"/>
      <c r="OXV57" s="50"/>
      <c r="OXW57" s="50"/>
      <c r="OXX57" s="50"/>
      <c r="OXY57" s="50"/>
      <c r="OXZ57" s="50"/>
      <c r="OYA57" s="50"/>
      <c r="OYB57" s="50"/>
      <c r="OYC57" s="50"/>
      <c r="OYD57" s="50"/>
      <c r="OYE57" s="50"/>
      <c r="OYF57" s="50"/>
      <c r="OYG57" s="50"/>
      <c r="OYH57" s="50"/>
      <c r="OYI57" s="50"/>
      <c r="OYJ57" s="50"/>
      <c r="OYK57" s="50"/>
      <c r="OYL57" s="50"/>
      <c r="OYM57" s="50"/>
      <c r="OYN57" s="50"/>
      <c r="OYO57" s="50"/>
      <c r="OYP57" s="50"/>
      <c r="OYQ57" s="50"/>
      <c r="OYR57" s="50"/>
      <c r="OYS57" s="50"/>
      <c r="OYT57" s="50"/>
      <c r="OYU57" s="50"/>
      <c r="OYV57" s="50"/>
      <c r="OYW57" s="50"/>
      <c r="OYX57" s="50"/>
      <c r="OYY57" s="50"/>
      <c r="OYZ57" s="50"/>
      <c r="OZA57" s="50"/>
      <c r="OZB57" s="50"/>
      <c r="OZC57" s="50"/>
      <c r="OZD57" s="50"/>
      <c r="OZE57" s="50"/>
      <c r="OZF57" s="50"/>
      <c r="OZG57" s="50"/>
      <c r="OZH57" s="50"/>
      <c r="OZI57" s="50"/>
      <c r="OZJ57" s="50"/>
      <c r="OZK57" s="50"/>
      <c r="OZL57" s="50"/>
      <c r="OZM57" s="50"/>
      <c r="OZN57" s="50"/>
      <c r="OZO57" s="50"/>
      <c r="OZP57" s="50"/>
      <c r="OZQ57" s="50"/>
      <c r="OZR57" s="50"/>
      <c r="OZS57" s="50"/>
      <c r="OZT57" s="50"/>
      <c r="OZU57" s="50"/>
      <c r="OZV57" s="50"/>
      <c r="OZW57" s="50"/>
      <c r="OZX57" s="50"/>
      <c r="OZY57" s="50"/>
      <c r="OZZ57" s="50"/>
      <c r="PAA57" s="50"/>
      <c r="PAB57" s="50"/>
      <c r="PAC57" s="50"/>
      <c r="PAD57" s="50"/>
      <c r="PAE57" s="50"/>
      <c r="PAF57" s="50"/>
      <c r="PAG57" s="50"/>
      <c r="PAH57" s="50"/>
      <c r="PAI57" s="50"/>
      <c r="PAJ57" s="50"/>
      <c r="PAK57" s="50"/>
      <c r="PAL57" s="50"/>
      <c r="PAM57" s="50"/>
      <c r="PAN57" s="50"/>
      <c r="PAO57" s="50"/>
      <c r="PAP57" s="50"/>
      <c r="PAQ57" s="50"/>
      <c r="PAR57" s="50"/>
      <c r="PAS57" s="50"/>
      <c r="PAT57" s="50"/>
      <c r="PAU57" s="50"/>
      <c r="PAV57" s="50"/>
      <c r="PAW57" s="50"/>
      <c r="PAX57" s="50"/>
      <c r="PAY57" s="50"/>
      <c r="PAZ57" s="50"/>
      <c r="PBA57" s="50"/>
      <c r="PBB57" s="50"/>
      <c r="PBC57" s="50"/>
      <c r="PBD57" s="50"/>
      <c r="PBE57" s="50"/>
      <c r="PBF57" s="50"/>
      <c r="PBG57" s="50"/>
      <c r="PBH57" s="50"/>
      <c r="PBI57" s="50"/>
      <c r="PBJ57" s="50"/>
      <c r="PBK57" s="50"/>
      <c r="PBL57" s="50"/>
      <c r="PBM57" s="50"/>
      <c r="PBN57" s="50"/>
      <c r="PBO57" s="50"/>
      <c r="PBP57" s="50"/>
      <c r="PBQ57" s="50"/>
      <c r="PBR57" s="50"/>
      <c r="PBS57" s="50"/>
      <c r="PBT57" s="50"/>
      <c r="PBU57" s="50"/>
      <c r="PBV57" s="50"/>
      <c r="PBW57" s="50"/>
      <c r="PBX57" s="50"/>
      <c r="PBY57" s="50"/>
      <c r="PBZ57" s="50"/>
      <c r="PCA57" s="50"/>
      <c r="PCB57" s="50"/>
      <c r="PCC57" s="50"/>
      <c r="PCD57" s="50"/>
      <c r="PCE57" s="50"/>
      <c r="PCF57" s="50"/>
      <c r="PCG57" s="50"/>
      <c r="PCH57" s="50"/>
      <c r="PCI57" s="50"/>
      <c r="PCJ57" s="50"/>
      <c r="PCK57" s="50"/>
      <c r="PCL57" s="50"/>
      <c r="PCM57" s="50"/>
      <c r="PCN57" s="50"/>
      <c r="PCO57" s="50"/>
      <c r="PCP57" s="50"/>
      <c r="PCQ57" s="50"/>
      <c r="PCR57" s="50"/>
      <c r="PCS57" s="50"/>
      <c r="PCT57" s="50"/>
      <c r="PCU57" s="50"/>
      <c r="PCV57" s="50"/>
      <c r="PCW57" s="50"/>
      <c r="PCX57" s="50"/>
      <c r="PCY57" s="50"/>
      <c r="PCZ57" s="50"/>
      <c r="PDA57" s="50"/>
      <c r="PDB57" s="50"/>
      <c r="PDC57" s="50"/>
      <c r="PDD57" s="50"/>
      <c r="PDE57" s="50"/>
      <c r="PDF57" s="50"/>
      <c r="PDG57" s="50"/>
      <c r="PDH57" s="50"/>
      <c r="PDI57" s="50"/>
      <c r="PDJ57" s="50"/>
      <c r="PDK57" s="50"/>
      <c r="PDL57" s="50"/>
      <c r="PDM57" s="50"/>
      <c r="PDN57" s="50"/>
      <c r="PDO57" s="50"/>
      <c r="PDP57" s="50"/>
      <c r="PDQ57" s="50"/>
      <c r="PDR57" s="50"/>
      <c r="PDS57" s="50"/>
      <c r="PDT57" s="50"/>
      <c r="PDU57" s="50"/>
      <c r="PDV57" s="50"/>
      <c r="PDW57" s="50"/>
      <c r="PDX57" s="50"/>
      <c r="PDY57" s="50"/>
      <c r="PDZ57" s="50"/>
      <c r="PEA57" s="50"/>
      <c r="PEB57" s="50"/>
      <c r="PEC57" s="50"/>
      <c r="PED57" s="50"/>
      <c r="PEE57" s="50"/>
      <c r="PEF57" s="50"/>
      <c r="PEG57" s="50"/>
      <c r="PEH57" s="50"/>
      <c r="PEI57" s="50"/>
      <c r="PEJ57" s="50"/>
      <c r="PEK57" s="50"/>
      <c r="PEL57" s="50"/>
      <c r="PEM57" s="50"/>
      <c r="PEN57" s="50"/>
      <c r="PEO57" s="50"/>
      <c r="PEP57" s="50"/>
      <c r="PEQ57" s="50"/>
      <c r="PER57" s="50"/>
      <c r="PES57" s="50"/>
      <c r="PET57" s="50"/>
      <c r="PEU57" s="50"/>
      <c r="PEV57" s="50"/>
      <c r="PEW57" s="50"/>
      <c r="PEX57" s="50"/>
      <c r="PEY57" s="50"/>
      <c r="PEZ57" s="50"/>
      <c r="PFA57" s="50"/>
      <c r="PFB57" s="50"/>
      <c r="PFC57" s="50"/>
      <c r="PFD57" s="50"/>
      <c r="PFE57" s="50"/>
      <c r="PFF57" s="50"/>
      <c r="PFG57" s="50"/>
      <c r="PFH57" s="50"/>
      <c r="PFI57" s="50"/>
      <c r="PFJ57" s="50"/>
      <c r="PFK57" s="50"/>
      <c r="PFL57" s="50"/>
      <c r="PFM57" s="50"/>
      <c r="PFN57" s="50"/>
      <c r="PFO57" s="50"/>
      <c r="PFP57" s="50"/>
      <c r="PFQ57" s="50"/>
      <c r="PFR57" s="50"/>
      <c r="PFS57" s="50"/>
      <c r="PFT57" s="50"/>
      <c r="PFU57" s="50"/>
      <c r="PFV57" s="50"/>
      <c r="PFW57" s="50"/>
      <c r="PFX57" s="50"/>
      <c r="PFY57" s="50"/>
      <c r="PFZ57" s="50"/>
      <c r="PGA57" s="50"/>
      <c r="PGB57" s="50"/>
      <c r="PGC57" s="50"/>
      <c r="PGD57" s="50"/>
      <c r="PGE57" s="50"/>
      <c r="PGF57" s="50"/>
      <c r="PGG57" s="50"/>
      <c r="PGH57" s="50"/>
      <c r="PGI57" s="50"/>
      <c r="PGJ57" s="50"/>
      <c r="PGK57" s="50"/>
      <c r="PGL57" s="50"/>
      <c r="PGM57" s="50"/>
      <c r="PGN57" s="50"/>
      <c r="PGO57" s="50"/>
      <c r="PGP57" s="50"/>
      <c r="PGQ57" s="50"/>
      <c r="PGR57" s="50"/>
      <c r="PGS57" s="50"/>
      <c r="PGT57" s="50"/>
      <c r="PGU57" s="50"/>
      <c r="PGV57" s="50"/>
      <c r="PGW57" s="50"/>
      <c r="PGX57" s="50"/>
      <c r="PGY57" s="50"/>
      <c r="PGZ57" s="50"/>
      <c r="PHA57" s="50"/>
      <c r="PHB57" s="50"/>
      <c r="PHC57" s="50"/>
      <c r="PHD57" s="50"/>
      <c r="PHE57" s="50"/>
      <c r="PHF57" s="50"/>
      <c r="PHG57" s="50"/>
      <c r="PHH57" s="50"/>
      <c r="PHI57" s="50"/>
      <c r="PHJ57" s="50"/>
      <c r="PHK57" s="50"/>
      <c r="PHL57" s="50"/>
      <c r="PHM57" s="50"/>
      <c r="PHN57" s="50"/>
      <c r="PHO57" s="50"/>
      <c r="PHP57" s="50"/>
      <c r="PHQ57" s="50"/>
      <c r="PHR57" s="50"/>
      <c r="PHS57" s="50"/>
      <c r="PHT57" s="50"/>
      <c r="PHU57" s="50"/>
      <c r="PHV57" s="50"/>
      <c r="PHW57" s="50"/>
      <c r="PHX57" s="50"/>
      <c r="PHY57" s="50"/>
      <c r="PHZ57" s="50"/>
      <c r="PIA57" s="50"/>
      <c r="PIB57" s="50"/>
      <c r="PIC57" s="50"/>
      <c r="PID57" s="50"/>
      <c r="PIE57" s="50"/>
      <c r="PIF57" s="50"/>
      <c r="PIG57" s="50"/>
      <c r="PIH57" s="50"/>
      <c r="PII57" s="50"/>
      <c r="PIJ57" s="50"/>
      <c r="PIK57" s="50"/>
      <c r="PIL57" s="50"/>
      <c r="PIM57" s="50"/>
      <c r="PIN57" s="50"/>
      <c r="PIO57" s="50"/>
      <c r="PIP57" s="50"/>
      <c r="PIQ57" s="50"/>
      <c r="PIR57" s="50"/>
      <c r="PIS57" s="50"/>
      <c r="PIT57" s="50"/>
      <c r="PIU57" s="50"/>
      <c r="PIV57" s="50"/>
      <c r="PIW57" s="50"/>
      <c r="PIX57" s="50"/>
      <c r="PIY57" s="50"/>
      <c r="PIZ57" s="50"/>
      <c r="PJA57" s="50"/>
      <c r="PJB57" s="50"/>
      <c r="PJC57" s="50"/>
      <c r="PJD57" s="50"/>
      <c r="PJE57" s="50"/>
      <c r="PJF57" s="50"/>
      <c r="PJG57" s="50"/>
      <c r="PJH57" s="50"/>
      <c r="PJI57" s="50"/>
      <c r="PJJ57" s="50"/>
      <c r="PJK57" s="50"/>
      <c r="PJL57" s="50"/>
      <c r="PJM57" s="50"/>
      <c r="PJN57" s="50"/>
      <c r="PJO57" s="50"/>
      <c r="PJP57" s="50"/>
      <c r="PJQ57" s="50"/>
      <c r="PJR57" s="50"/>
      <c r="PJS57" s="50"/>
      <c r="PJT57" s="50"/>
      <c r="PJU57" s="50"/>
      <c r="PJV57" s="50"/>
      <c r="PJW57" s="50"/>
      <c r="PJX57" s="50"/>
      <c r="PJY57" s="50"/>
      <c r="PJZ57" s="50"/>
      <c r="PKA57" s="50"/>
      <c r="PKB57" s="50"/>
      <c r="PKC57" s="50"/>
      <c r="PKD57" s="50"/>
      <c r="PKE57" s="50"/>
      <c r="PKF57" s="50"/>
      <c r="PKG57" s="50"/>
      <c r="PKH57" s="50"/>
      <c r="PKI57" s="50"/>
      <c r="PKJ57" s="50"/>
      <c r="PKK57" s="50"/>
      <c r="PKL57" s="50"/>
      <c r="PKM57" s="50"/>
      <c r="PKN57" s="50"/>
      <c r="PKO57" s="50"/>
      <c r="PKP57" s="50"/>
      <c r="PKQ57" s="50"/>
      <c r="PKR57" s="50"/>
      <c r="PKS57" s="50"/>
      <c r="PKT57" s="50"/>
      <c r="PKU57" s="50"/>
      <c r="PKV57" s="50"/>
      <c r="PKW57" s="50"/>
      <c r="PKX57" s="50"/>
      <c r="PKY57" s="50"/>
      <c r="PKZ57" s="50"/>
      <c r="PLA57" s="50"/>
      <c r="PLB57" s="50"/>
      <c r="PLC57" s="50"/>
      <c r="PLD57" s="50"/>
      <c r="PLE57" s="50"/>
      <c r="PLF57" s="50"/>
      <c r="PLG57" s="50"/>
      <c r="PLH57" s="50"/>
      <c r="PLI57" s="50"/>
      <c r="PLJ57" s="50"/>
      <c r="PLK57" s="50"/>
      <c r="PLL57" s="50"/>
      <c r="PLM57" s="50"/>
      <c r="PLN57" s="50"/>
      <c r="PLO57" s="50"/>
      <c r="PLP57" s="50"/>
      <c r="PLQ57" s="50"/>
      <c r="PLR57" s="50"/>
      <c r="PLS57" s="50"/>
      <c r="PLT57" s="50"/>
      <c r="PLU57" s="50"/>
      <c r="PLV57" s="50"/>
      <c r="PLW57" s="50"/>
      <c r="PLX57" s="50"/>
      <c r="PLY57" s="50"/>
      <c r="PLZ57" s="50"/>
      <c r="PMA57" s="50"/>
      <c r="PMB57" s="50"/>
      <c r="PMC57" s="50"/>
      <c r="PMD57" s="50"/>
      <c r="PME57" s="50"/>
      <c r="PMF57" s="50"/>
      <c r="PMG57" s="50"/>
      <c r="PMH57" s="50"/>
      <c r="PMI57" s="50"/>
      <c r="PMJ57" s="50"/>
      <c r="PMK57" s="50"/>
      <c r="PML57" s="50"/>
      <c r="PMM57" s="50"/>
      <c r="PMN57" s="50"/>
      <c r="PMO57" s="50"/>
      <c r="PMP57" s="50"/>
      <c r="PMQ57" s="50"/>
      <c r="PMR57" s="50"/>
      <c r="PMS57" s="50"/>
      <c r="PMT57" s="50"/>
      <c r="PMU57" s="50"/>
      <c r="PMV57" s="50"/>
      <c r="PMW57" s="50"/>
      <c r="PMX57" s="50"/>
      <c r="PMY57" s="50"/>
      <c r="PMZ57" s="50"/>
      <c r="PNA57" s="50"/>
      <c r="PNB57" s="50"/>
      <c r="PNC57" s="50"/>
      <c r="PND57" s="50"/>
      <c r="PNE57" s="50"/>
      <c r="PNF57" s="50"/>
      <c r="PNG57" s="50"/>
      <c r="PNH57" s="50"/>
      <c r="PNI57" s="50"/>
      <c r="PNJ57" s="50"/>
      <c r="PNK57" s="50"/>
      <c r="PNL57" s="50"/>
      <c r="PNM57" s="50"/>
      <c r="PNN57" s="50"/>
      <c r="PNO57" s="50"/>
      <c r="PNP57" s="50"/>
      <c r="PNQ57" s="50"/>
      <c r="PNR57" s="50"/>
      <c r="PNS57" s="50"/>
      <c r="PNT57" s="50"/>
      <c r="PNU57" s="50"/>
      <c r="PNV57" s="50"/>
      <c r="PNW57" s="50"/>
      <c r="PNX57" s="50"/>
      <c r="PNY57" s="50"/>
      <c r="PNZ57" s="50"/>
      <c r="POA57" s="50"/>
      <c r="POB57" s="50"/>
      <c r="POC57" s="50"/>
      <c r="POD57" s="50"/>
      <c r="POE57" s="50"/>
      <c r="POF57" s="50"/>
      <c r="POG57" s="50"/>
      <c r="POH57" s="50"/>
      <c r="POI57" s="50"/>
      <c r="POJ57" s="50"/>
      <c r="POK57" s="50"/>
      <c r="POL57" s="50"/>
      <c r="POM57" s="50"/>
      <c r="PON57" s="50"/>
      <c r="POO57" s="50"/>
      <c r="POP57" s="50"/>
      <c r="POQ57" s="50"/>
      <c r="POR57" s="50"/>
      <c r="POS57" s="50"/>
      <c r="POT57" s="50"/>
      <c r="POU57" s="50"/>
      <c r="POV57" s="50"/>
      <c r="POW57" s="50"/>
      <c r="POX57" s="50"/>
      <c r="POY57" s="50"/>
      <c r="POZ57" s="50"/>
      <c r="PPA57" s="50"/>
      <c r="PPB57" s="50"/>
      <c r="PPC57" s="50"/>
      <c r="PPD57" s="50"/>
      <c r="PPE57" s="50"/>
      <c r="PPF57" s="50"/>
      <c r="PPG57" s="50"/>
      <c r="PPH57" s="50"/>
      <c r="PPI57" s="50"/>
      <c r="PPJ57" s="50"/>
      <c r="PPK57" s="50"/>
      <c r="PPL57" s="50"/>
      <c r="PPM57" s="50"/>
      <c r="PPN57" s="50"/>
      <c r="PPO57" s="50"/>
      <c r="PPP57" s="50"/>
      <c r="PPQ57" s="50"/>
      <c r="PPR57" s="50"/>
      <c r="PPS57" s="50"/>
      <c r="PPT57" s="50"/>
      <c r="PPU57" s="50"/>
      <c r="PPV57" s="50"/>
      <c r="PPW57" s="50"/>
      <c r="PPX57" s="50"/>
      <c r="PPY57" s="50"/>
      <c r="PPZ57" s="50"/>
      <c r="PQA57" s="50"/>
      <c r="PQB57" s="50"/>
      <c r="PQC57" s="50"/>
      <c r="PQD57" s="50"/>
      <c r="PQE57" s="50"/>
      <c r="PQF57" s="50"/>
      <c r="PQG57" s="50"/>
      <c r="PQH57" s="50"/>
      <c r="PQI57" s="50"/>
      <c r="PQJ57" s="50"/>
      <c r="PQK57" s="50"/>
      <c r="PQL57" s="50"/>
      <c r="PQM57" s="50"/>
      <c r="PQN57" s="50"/>
      <c r="PQO57" s="50"/>
      <c r="PQP57" s="50"/>
      <c r="PQQ57" s="50"/>
      <c r="PQR57" s="50"/>
      <c r="PQS57" s="50"/>
      <c r="PQT57" s="50"/>
      <c r="PQU57" s="50"/>
      <c r="PQV57" s="50"/>
      <c r="PQW57" s="50"/>
      <c r="PQX57" s="50"/>
      <c r="PQY57" s="50"/>
      <c r="PQZ57" s="50"/>
      <c r="PRA57" s="50"/>
      <c r="PRB57" s="50"/>
      <c r="PRC57" s="50"/>
      <c r="PRD57" s="50"/>
      <c r="PRE57" s="50"/>
      <c r="PRF57" s="50"/>
      <c r="PRG57" s="50"/>
      <c r="PRH57" s="50"/>
      <c r="PRI57" s="50"/>
      <c r="PRJ57" s="50"/>
      <c r="PRK57" s="50"/>
      <c r="PRL57" s="50"/>
      <c r="PRM57" s="50"/>
      <c r="PRN57" s="50"/>
      <c r="PRO57" s="50"/>
      <c r="PRP57" s="50"/>
      <c r="PRQ57" s="50"/>
      <c r="PRR57" s="50"/>
      <c r="PRS57" s="50"/>
      <c r="PRT57" s="50"/>
      <c r="PRU57" s="50"/>
      <c r="PRV57" s="50"/>
      <c r="PRW57" s="50"/>
      <c r="PRX57" s="50"/>
      <c r="PRY57" s="50"/>
      <c r="PRZ57" s="50"/>
      <c r="PSA57" s="50"/>
      <c r="PSB57" s="50"/>
      <c r="PSC57" s="50"/>
      <c r="PSD57" s="50"/>
      <c r="PSE57" s="50"/>
      <c r="PSF57" s="50"/>
      <c r="PSG57" s="50"/>
      <c r="PSH57" s="50"/>
      <c r="PSI57" s="50"/>
      <c r="PSJ57" s="50"/>
      <c r="PSK57" s="50"/>
      <c r="PSL57" s="50"/>
      <c r="PSM57" s="50"/>
      <c r="PSN57" s="50"/>
      <c r="PSO57" s="50"/>
      <c r="PSP57" s="50"/>
      <c r="PSQ57" s="50"/>
      <c r="PSR57" s="50"/>
      <c r="PSS57" s="50"/>
      <c r="PST57" s="50"/>
      <c r="PSU57" s="50"/>
      <c r="PSV57" s="50"/>
      <c r="PSW57" s="50"/>
      <c r="PSX57" s="50"/>
      <c r="PSY57" s="50"/>
      <c r="PSZ57" s="50"/>
      <c r="PTA57" s="50"/>
      <c r="PTB57" s="50"/>
      <c r="PTC57" s="50"/>
      <c r="PTD57" s="50"/>
      <c r="PTE57" s="50"/>
      <c r="PTF57" s="50"/>
      <c r="PTG57" s="50"/>
      <c r="PTH57" s="50"/>
      <c r="PTI57" s="50"/>
      <c r="PTJ57" s="50"/>
      <c r="PTK57" s="50"/>
      <c r="PTL57" s="50"/>
      <c r="PTM57" s="50"/>
      <c r="PTN57" s="50"/>
      <c r="PTO57" s="50"/>
      <c r="PTP57" s="50"/>
      <c r="PTQ57" s="50"/>
      <c r="PTR57" s="50"/>
      <c r="PTS57" s="50"/>
      <c r="PTT57" s="50"/>
      <c r="PTU57" s="50"/>
      <c r="PTV57" s="50"/>
      <c r="PTW57" s="50"/>
      <c r="PTX57" s="50"/>
      <c r="PTY57" s="50"/>
      <c r="PTZ57" s="50"/>
      <c r="PUA57" s="50"/>
      <c r="PUB57" s="50"/>
      <c r="PUC57" s="50"/>
      <c r="PUD57" s="50"/>
      <c r="PUE57" s="50"/>
      <c r="PUF57" s="50"/>
      <c r="PUG57" s="50"/>
      <c r="PUH57" s="50"/>
      <c r="PUI57" s="50"/>
      <c r="PUJ57" s="50"/>
      <c r="PUK57" s="50"/>
      <c r="PUL57" s="50"/>
      <c r="PUM57" s="50"/>
      <c r="PUN57" s="50"/>
      <c r="PUO57" s="50"/>
      <c r="PUP57" s="50"/>
      <c r="PUQ57" s="50"/>
      <c r="PUR57" s="50"/>
      <c r="PUS57" s="50"/>
      <c r="PUT57" s="50"/>
      <c r="PUU57" s="50"/>
      <c r="PUV57" s="50"/>
      <c r="PUW57" s="50"/>
      <c r="PUX57" s="50"/>
      <c r="PUY57" s="50"/>
      <c r="PUZ57" s="50"/>
      <c r="PVA57" s="50"/>
      <c r="PVB57" s="50"/>
      <c r="PVC57" s="50"/>
      <c r="PVD57" s="50"/>
      <c r="PVE57" s="50"/>
      <c r="PVF57" s="50"/>
      <c r="PVG57" s="50"/>
      <c r="PVH57" s="50"/>
      <c r="PVI57" s="50"/>
      <c r="PVJ57" s="50"/>
      <c r="PVK57" s="50"/>
      <c r="PVL57" s="50"/>
      <c r="PVM57" s="50"/>
      <c r="PVN57" s="50"/>
      <c r="PVO57" s="50"/>
      <c r="PVP57" s="50"/>
      <c r="PVQ57" s="50"/>
      <c r="PVR57" s="50"/>
      <c r="PVS57" s="50"/>
      <c r="PVT57" s="50"/>
      <c r="PVU57" s="50"/>
      <c r="PVV57" s="50"/>
      <c r="PVW57" s="50"/>
      <c r="PVX57" s="50"/>
      <c r="PVY57" s="50"/>
      <c r="PVZ57" s="50"/>
      <c r="PWA57" s="50"/>
      <c r="PWB57" s="50"/>
      <c r="PWC57" s="50"/>
      <c r="PWD57" s="50"/>
      <c r="PWE57" s="50"/>
      <c r="PWF57" s="50"/>
      <c r="PWG57" s="50"/>
      <c r="PWH57" s="50"/>
      <c r="PWI57" s="50"/>
      <c r="PWJ57" s="50"/>
      <c r="PWK57" s="50"/>
      <c r="PWL57" s="50"/>
      <c r="PWM57" s="50"/>
      <c r="PWN57" s="50"/>
      <c r="PWO57" s="50"/>
      <c r="PWP57" s="50"/>
      <c r="PWQ57" s="50"/>
      <c r="PWR57" s="50"/>
      <c r="PWS57" s="50"/>
      <c r="PWT57" s="50"/>
      <c r="PWU57" s="50"/>
      <c r="PWV57" s="50"/>
      <c r="PWW57" s="50"/>
      <c r="PWX57" s="50"/>
      <c r="PWY57" s="50"/>
      <c r="PWZ57" s="50"/>
      <c r="PXA57" s="50"/>
      <c r="PXB57" s="50"/>
      <c r="PXC57" s="50"/>
      <c r="PXD57" s="50"/>
      <c r="PXE57" s="50"/>
      <c r="PXF57" s="50"/>
      <c r="PXG57" s="50"/>
      <c r="PXH57" s="50"/>
      <c r="PXI57" s="50"/>
      <c r="PXJ57" s="50"/>
      <c r="PXK57" s="50"/>
      <c r="PXL57" s="50"/>
      <c r="PXM57" s="50"/>
      <c r="PXN57" s="50"/>
      <c r="PXO57" s="50"/>
      <c r="PXP57" s="50"/>
      <c r="PXQ57" s="50"/>
      <c r="PXR57" s="50"/>
      <c r="PXS57" s="50"/>
      <c r="PXT57" s="50"/>
      <c r="PXU57" s="50"/>
      <c r="PXV57" s="50"/>
      <c r="PXW57" s="50"/>
      <c r="PXX57" s="50"/>
      <c r="PXY57" s="50"/>
      <c r="PXZ57" s="50"/>
      <c r="PYA57" s="50"/>
      <c r="PYB57" s="50"/>
      <c r="PYC57" s="50"/>
      <c r="PYD57" s="50"/>
      <c r="PYE57" s="50"/>
      <c r="PYF57" s="50"/>
      <c r="PYG57" s="50"/>
      <c r="PYH57" s="50"/>
      <c r="PYI57" s="50"/>
      <c r="PYJ57" s="50"/>
      <c r="PYK57" s="50"/>
      <c r="PYL57" s="50"/>
      <c r="PYM57" s="50"/>
      <c r="PYN57" s="50"/>
      <c r="PYO57" s="50"/>
      <c r="PYP57" s="50"/>
      <c r="PYQ57" s="50"/>
      <c r="PYR57" s="50"/>
      <c r="PYS57" s="50"/>
      <c r="PYT57" s="50"/>
      <c r="PYU57" s="50"/>
      <c r="PYV57" s="50"/>
      <c r="PYW57" s="50"/>
      <c r="PYX57" s="50"/>
      <c r="PYY57" s="50"/>
      <c r="PYZ57" s="50"/>
      <c r="PZA57" s="50"/>
      <c r="PZB57" s="50"/>
      <c r="PZC57" s="50"/>
      <c r="PZD57" s="50"/>
      <c r="PZE57" s="50"/>
      <c r="PZF57" s="50"/>
      <c r="PZG57" s="50"/>
      <c r="PZH57" s="50"/>
      <c r="PZI57" s="50"/>
      <c r="PZJ57" s="50"/>
      <c r="PZK57" s="50"/>
      <c r="PZL57" s="50"/>
      <c r="PZM57" s="50"/>
      <c r="PZN57" s="50"/>
      <c r="PZO57" s="50"/>
      <c r="PZP57" s="50"/>
      <c r="PZQ57" s="50"/>
      <c r="PZR57" s="50"/>
      <c r="PZS57" s="50"/>
      <c r="PZT57" s="50"/>
      <c r="PZU57" s="50"/>
      <c r="PZV57" s="50"/>
      <c r="PZW57" s="50"/>
      <c r="PZX57" s="50"/>
      <c r="PZY57" s="50"/>
      <c r="PZZ57" s="50"/>
      <c r="QAA57" s="50"/>
      <c r="QAB57" s="50"/>
      <c r="QAC57" s="50"/>
      <c r="QAD57" s="50"/>
      <c r="QAE57" s="50"/>
      <c r="QAF57" s="50"/>
      <c r="QAG57" s="50"/>
      <c r="QAH57" s="50"/>
      <c r="QAI57" s="50"/>
      <c r="QAJ57" s="50"/>
      <c r="QAK57" s="50"/>
      <c r="QAL57" s="50"/>
      <c r="QAM57" s="50"/>
      <c r="QAN57" s="50"/>
      <c r="QAO57" s="50"/>
      <c r="QAP57" s="50"/>
      <c r="QAQ57" s="50"/>
      <c r="QAR57" s="50"/>
      <c r="QAS57" s="50"/>
      <c r="QAT57" s="50"/>
      <c r="QAU57" s="50"/>
      <c r="QAV57" s="50"/>
      <c r="QAW57" s="50"/>
      <c r="QAX57" s="50"/>
      <c r="QAY57" s="50"/>
      <c r="QAZ57" s="50"/>
      <c r="QBA57" s="50"/>
      <c r="QBB57" s="50"/>
      <c r="QBC57" s="50"/>
      <c r="QBD57" s="50"/>
      <c r="QBE57" s="50"/>
      <c r="QBF57" s="50"/>
      <c r="QBG57" s="50"/>
      <c r="QBH57" s="50"/>
      <c r="QBI57" s="50"/>
      <c r="QBJ57" s="50"/>
      <c r="QBK57" s="50"/>
      <c r="QBL57" s="50"/>
      <c r="QBM57" s="50"/>
      <c r="QBN57" s="50"/>
      <c r="QBO57" s="50"/>
      <c r="QBP57" s="50"/>
      <c r="QBQ57" s="50"/>
      <c r="QBR57" s="50"/>
      <c r="QBS57" s="50"/>
      <c r="QBT57" s="50"/>
      <c r="QBU57" s="50"/>
      <c r="QBV57" s="50"/>
      <c r="QBW57" s="50"/>
      <c r="QBX57" s="50"/>
      <c r="QBY57" s="50"/>
      <c r="QBZ57" s="50"/>
      <c r="QCA57" s="50"/>
      <c r="QCB57" s="50"/>
      <c r="QCC57" s="50"/>
      <c r="QCD57" s="50"/>
      <c r="QCE57" s="50"/>
      <c r="QCF57" s="50"/>
      <c r="QCG57" s="50"/>
      <c r="QCH57" s="50"/>
      <c r="QCI57" s="50"/>
      <c r="QCJ57" s="50"/>
      <c r="QCK57" s="50"/>
      <c r="QCL57" s="50"/>
      <c r="QCM57" s="50"/>
      <c r="QCN57" s="50"/>
      <c r="QCO57" s="50"/>
      <c r="QCP57" s="50"/>
      <c r="QCQ57" s="50"/>
      <c r="QCR57" s="50"/>
      <c r="QCS57" s="50"/>
      <c r="QCT57" s="50"/>
      <c r="QCU57" s="50"/>
      <c r="QCV57" s="50"/>
      <c r="QCW57" s="50"/>
      <c r="QCX57" s="50"/>
      <c r="QCY57" s="50"/>
      <c r="QCZ57" s="50"/>
      <c r="QDA57" s="50"/>
      <c r="QDB57" s="50"/>
      <c r="QDC57" s="50"/>
      <c r="QDD57" s="50"/>
      <c r="QDE57" s="50"/>
      <c r="QDF57" s="50"/>
      <c r="QDG57" s="50"/>
      <c r="QDH57" s="50"/>
      <c r="QDI57" s="50"/>
      <c r="QDJ57" s="50"/>
      <c r="QDK57" s="50"/>
      <c r="QDL57" s="50"/>
      <c r="QDM57" s="50"/>
      <c r="QDN57" s="50"/>
      <c r="QDO57" s="50"/>
      <c r="QDP57" s="50"/>
      <c r="QDQ57" s="50"/>
      <c r="QDR57" s="50"/>
      <c r="QDS57" s="50"/>
      <c r="QDT57" s="50"/>
      <c r="QDU57" s="50"/>
      <c r="QDV57" s="50"/>
      <c r="QDW57" s="50"/>
      <c r="QDX57" s="50"/>
      <c r="QDY57" s="50"/>
      <c r="QDZ57" s="50"/>
      <c r="QEA57" s="50"/>
      <c r="QEB57" s="50"/>
      <c r="QEC57" s="50"/>
      <c r="QED57" s="50"/>
      <c r="QEE57" s="50"/>
      <c r="QEF57" s="50"/>
      <c r="QEG57" s="50"/>
      <c r="QEH57" s="50"/>
      <c r="QEI57" s="50"/>
      <c r="QEJ57" s="50"/>
      <c r="QEK57" s="50"/>
      <c r="QEL57" s="50"/>
      <c r="QEM57" s="50"/>
      <c r="QEN57" s="50"/>
      <c r="QEO57" s="50"/>
      <c r="QEP57" s="50"/>
      <c r="QEQ57" s="50"/>
      <c r="QER57" s="50"/>
      <c r="QES57" s="50"/>
      <c r="QET57" s="50"/>
      <c r="QEU57" s="50"/>
      <c r="QEV57" s="50"/>
      <c r="QEW57" s="50"/>
      <c r="QEX57" s="50"/>
      <c r="QEY57" s="50"/>
      <c r="QEZ57" s="50"/>
      <c r="QFA57" s="50"/>
      <c r="QFB57" s="50"/>
      <c r="QFC57" s="50"/>
      <c r="QFD57" s="50"/>
      <c r="QFE57" s="50"/>
      <c r="QFF57" s="50"/>
      <c r="QFG57" s="50"/>
      <c r="QFH57" s="50"/>
      <c r="QFI57" s="50"/>
      <c r="QFJ57" s="50"/>
      <c r="QFK57" s="50"/>
      <c r="QFL57" s="50"/>
      <c r="QFM57" s="50"/>
      <c r="QFN57" s="50"/>
      <c r="QFO57" s="50"/>
      <c r="QFP57" s="50"/>
      <c r="QFQ57" s="50"/>
      <c r="QFR57" s="50"/>
      <c r="QFS57" s="50"/>
      <c r="QFT57" s="50"/>
      <c r="QFU57" s="50"/>
      <c r="QFV57" s="50"/>
      <c r="QFW57" s="50"/>
      <c r="QFX57" s="50"/>
      <c r="QFY57" s="50"/>
      <c r="QFZ57" s="50"/>
      <c r="QGA57" s="50"/>
      <c r="QGB57" s="50"/>
      <c r="QGC57" s="50"/>
      <c r="QGD57" s="50"/>
      <c r="QGE57" s="50"/>
      <c r="QGF57" s="50"/>
      <c r="QGG57" s="50"/>
      <c r="QGH57" s="50"/>
      <c r="QGI57" s="50"/>
      <c r="QGJ57" s="50"/>
      <c r="QGK57" s="50"/>
      <c r="QGL57" s="50"/>
      <c r="QGM57" s="50"/>
      <c r="QGN57" s="50"/>
      <c r="QGO57" s="50"/>
      <c r="QGP57" s="50"/>
      <c r="QGQ57" s="50"/>
      <c r="QGR57" s="50"/>
      <c r="QGS57" s="50"/>
      <c r="QGT57" s="50"/>
      <c r="QGU57" s="50"/>
      <c r="QGV57" s="50"/>
      <c r="QGW57" s="50"/>
      <c r="QGX57" s="50"/>
      <c r="QGY57" s="50"/>
      <c r="QGZ57" s="50"/>
      <c r="QHA57" s="50"/>
      <c r="QHB57" s="50"/>
      <c r="QHC57" s="50"/>
      <c r="QHD57" s="50"/>
      <c r="QHE57" s="50"/>
      <c r="QHF57" s="50"/>
      <c r="QHG57" s="50"/>
      <c r="QHH57" s="50"/>
      <c r="QHI57" s="50"/>
      <c r="QHJ57" s="50"/>
      <c r="QHK57" s="50"/>
      <c r="QHL57" s="50"/>
      <c r="QHM57" s="50"/>
      <c r="QHN57" s="50"/>
      <c r="QHO57" s="50"/>
      <c r="QHP57" s="50"/>
      <c r="QHQ57" s="50"/>
      <c r="QHR57" s="50"/>
      <c r="QHS57" s="50"/>
      <c r="QHT57" s="50"/>
      <c r="QHU57" s="50"/>
      <c r="QHV57" s="50"/>
      <c r="QHW57" s="50"/>
      <c r="QHX57" s="50"/>
      <c r="QHY57" s="50"/>
      <c r="QHZ57" s="50"/>
      <c r="QIA57" s="50"/>
      <c r="QIB57" s="50"/>
      <c r="QIC57" s="50"/>
      <c r="QID57" s="50"/>
      <c r="QIE57" s="50"/>
      <c r="QIF57" s="50"/>
      <c r="QIG57" s="50"/>
      <c r="QIH57" s="50"/>
      <c r="QII57" s="50"/>
      <c r="QIJ57" s="50"/>
      <c r="QIK57" s="50"/>
      <c r="QIL57" s="50"/>
      <c r="QIM57" s="50"/>
      <c r="QIN57" s="50"/>
      <c r="QIO57" s="50"/>
      <c r="QIP57" s="50"/>
      <c r="QIQ57" s="50"/>
      <c r="QIR57" s="50"/>
      <c r="QIS57" s="50"/>
      <c r="QIT57" s="50"/>
      <c r="QIU57" s="50"/>
      <c r="QIV57" s="50"/>
      <c r="QIW57" s="50"/>
      <c r="QIX57" s="50"/>
      <c r="QIY57" s="50"/>
      <c r="QIZ57" s="50"/>
      <c r="QJA57" s="50"/>
      <c r="QJB57" s="50"/>
      <c r="QJC57" s="50"/>
      <c r="QJD57" s="50"/>
      <c r="QJE57" s="50"/>
      <c r="QJF57" s="50"/>
      <c r="QJG57" s="50"/>
      <c r="QJH57" s="50"/>
      <c r="QJI57" s="50"/>
      <c r="QJJ57" s="50"/>
      <c r="QJK57" s="50"/>
      <c r="QJL57" s="50"/>
      <c r="QJM57" s="50"/>
      <c r="QJN57" s="50"/>
      <c r="QJO57" s="50"/>
      <c r="QJP57" s="50"/>
      <c r="QJQ57" s="50"/>
      <c r="QJR57" s="50"/>
      <c r="QJS57" s="50"/>
      <c r="QJT57" s="50"/>
      <c r="QJU57" s="50"/>
      <c r="QJV57" s="50"/>
      <c r="QJW57" s="50"/>
      <c r="QJX57" s="50"/>
      <c r="QJY57" s="50"/>
      <c r="QJZ57" s="50"/>
      <c r="QKA57" s="50"/>
      <c r="QKB57" s="50"/>
      <c r="QKC57" s="50"/>
      <c r="QKD57" s="50"/>
      <c r="QKE57" s="50"/>
      <c r="QKF57" s="50"/>
      <c r="QKG57" s="50"/>
      <c r="QKH57" s="50"/>
      <c r="QKI57" s="50"/>
      <c r="QKJ57" s="50"/>
      <c r="QKK57" s="50"/>
      <c r="QKL57" s="50"/>
      <c r="QKM57" s="50"/>
      <c r="QKN57" s="50"/>
      <c r="QKO57" s="50"/>
      <c r="QKP57" s="50"/>
      <c r="QKQ57" s="50"/>
      <c r="QKR57" s="50"/>
      <c r="QKS57" s="50"/>
      <c r="QKT57" s="50"/>
      <c r="QKU57" s="50"/>
      <c r="QKV57" s="50"/>
      <c r="QKW57" s="50"/>
      <c r="QKX57" s="50"/>
      <c r="QKY57" s="50"/>
      <c r="QKZ57" s="50"/>
      <c r="QLA57" s="50"/>
      <c r="QLB57" s="50"/>
      <c r="QLC57" s="50"/>
      <c r="QLD57" s="50"/>
      <c r="QLE57" s="50"/>
      <c r="QLF57" s="50"/>
      <c r="QLG57" s="50"/>
      <c r="QLH57" s="50"/>
      <c r="QLI57" s="50"/>
      <c r="QLJ57" s="50"/>
      <c r="QLK57" s="50"/>
      <c r="QLL57" s="50"/>
      <c r="QLM57" s="50"/>
      <c r="QLN57" s="50"/>
      <c r="QLO57" s="50"/>
      <c r="QLP57" s="50"/>
      <c r="QLQ57" s="50"/>
      <c r="QLR57" s="50"/>
      <c r="QLS57" s="50"/>
      <c r="QLT57" s="50"/>
      <c r="QLU57" s="50"/>
      <c r="QLV57" s="50"/>
      <c r="QLW57" s="50"/>
      <c r="QLX57" s="50"/>
      <c r="QLY57" s="50"/>
      <c r="QLZ57" s="50"/>
      <c r="QMA57" s="50"/>
      <c r="QMB57" s="50"/>
      <c r="QMC57" s="50"/>
      <c r="QMD57" s="50"/>
      <c r="QME57" s="50"/>
      <c r="QMF57" s="50"/>
      <c r="QMG57" s="50"/>
      <c r="QMH57" s="50"/>
      <c r="QMI57" s="50"/>
      <c r="QMJ57" s="50"/>
      <c r="QMK57" s="50"/>
      <c r="QML57" s="50"/>
      <c r="QMM57" s="50"/>
      <c r="QMN57" s="50"/>
      <c r="QMO57" s="50"/>
      <c r="QMP57" s="50"/>
      <c r="QMQ57" s="50"/>
      <c r="QMR57" s="50"/>
      <c r="QMS57" s="50"/>
      <c r="QMT57" s="50"/>
      <c r="QMU57" s="50"/>
      <c r="QMV57" s="50"/>
      <c r="QMW57" s="50"/>
      <c r="QMX57" s="50"/>
      <c r="QMY57" s="50"/>
      <c r="QMZ57" s="50"/>
      <c r="QNA57" s="50"/>
      <c r="QNB57" s="50"/>
      <c r="QNC57" s="50"/>
      <c r="QND57" s="50"/>
      <c r="QNE57" s="50"/>
      <c r="QNF57" s="50"/>
      <c r="QNG57" s="50"/>
      <c r="QNH57" s="50"/>
      <c r="QNI57" s="50"/>
      <c r="QNJ57" s="50"/>
      <c r="QNK57" s="50"/>
      <c r="QNL57" s="50"/>
      <c r="QNM57" s="50"/>
      <c r="QNN57" s="50"/>
      <c r="QNO57" s="50"/>
      <c r="QNP57" s="50"/>
      <c r="QNQ57" s="50"/>
      <c r="QNR57" s="50"/>
      <c r="QNS57" s="50"/>
      <c r="QNT57" s="50"/>
      <c r="QNU57" s="50"/>
      <c r="QNV57" s="50"/>
      <c r="QNW57" s="50"/>
      <c r="QNX57" s="50"/>
      <c r="QNY57" s="50"/>
      <c r="QNZ57" s="50"/>
      <c r="QOA57" s="50"/>
      <c r="QOB57" s="50"/>
      <c r="QOC57" s="50"/>
      <c r="QOD57" s="50"/>
      <c r="QOE57" s="50"/>
      <c r="QOF57" s="50"/>
      <c r="QOG57" s="50"/>
      <c r="QOH57" s="50"/>
      <c r="QOI57" s="50"/>
      <c r="QOJ57" s="50"/>
      <c r="QOK57" s="50"/>
      <c r="QOL57" s="50"/>
      <c r="QOM57" s="50"/>
      <c r="QON57" s="50"/>
      <c r="QOO57" s="50"/>
      <c r="QOP57" s="50"/>
      <c r="QOQ57" s="50"/>
      <c r="QOR57" s="50"/>
      <c r="QOS57" s="50"/>
      <c r="QOT57" s="50"/>
      <c r="QOU57" s="50"/>
      <c r="QOV57" s="50"/>
      <c r="QOW57" s="50"/>
      <c r="QOX57" s="50"/>
      <c r="QOY57" s="50"/>
      <c r="QOZ57" s="50"/>
      <c r="QPA57" s="50"/>
      <c r="QPB57" s="50"/>
      <c r="QPC57" s="50"/>
      <c r="QPD57" s="50"/>
      <c r="QPE57" s="50"/>
      <c r="QPF57" s="50"/>
      <c r="QPG57" s="50"/>
      <c r="QPH57" s="50"/>
      <c r="QPI57" s="50"/>
      <c r="QPJ57" s="50"/>
      <c r="QPK57" s="50"/>
      <c r="QPL57" s="50"/>
      <c r="QPM57" s="50"/>
      <c r="QPN57" s="50"/>
      <c r="QPO57" s="50"/>
      <c r="QPP57" s="50"/>
      <c r="QPQ57" s="50"/>
      <c r="QPR57" s="50"/>
      <c r="QPS57" s="50"/>
      <c r="QPT57" s="50"/>
      <c r="QPU57" s="50"/>
      <c r="QPV57" s="50"/>
      <c r="QPW57" s="50"/>
      <c r="QPX57" s="50"/>
      <c r="QPY57" s="50"/>
      <c r="QPZ57" s="50"/>
      <c r="QQA57" s="50"/>
      <c r="QQB57" s="50"/>
      <c r="QQC57" s="50"/>
      <c r="QQD57" s="50"/>
      <c r="QQE57" s="50"/>
      <c r="QQF57" s="50"/>
      <c r="QQG57" s="50"/>
      <c r="QQH57" s="50"/>
      <c r="QQI57" s="50"/>
      <c r="QQJ57" s="50"/>
      <c r="QQK57" s="50"/>
      <c r="QQL57" s="50"/>
      <c r="QQM57" s="50"/>
      <c r="QQN57" s="50"/>
      <c r="QQO57" s="50"/>
      <c r="QQP57" s="50"/>
      <c r="QQQ57" s="50"/>
      <c r="QQR57" s="50"/>
      <c r="QQS57" s="50"/>
      <c r="QQT57" s="50"/>
      <c r="QQU57" s="50"/>
      <c r="QQV57" s="50"/>
      <c r="QQW57" s="50"/>
      <c r="QQX57" s="50"/>
      <c r="QQY57" s="50"/>
      <c r="QQZ57" s="50"/>
      <c r="QRA57" s="50"/>
      <c r="QRB57" s="50"/>
      <c r="QRC57" s="50"/>
      <c r="QRD57" s="50"/>
      <c r="QRE57" s="50"/>
      <c r="QRF57" s="50"/>
      <c r="QRG57" s="50"/>
      <c r="QRH57" s="50"/>
      <c r="QRI57" s="50"/>
      <c r="QRJ57" s="50"/>
      <c r="QRK57" s="50"/>
      <c r="QRL57" s="50"/>
      <c r="QRM57" s="50"/>
      <c r="QRN57" s="50"/>
      <c r="QRO57" s="50"/>
      <c r="QRP57" s="50"/>
      <c r="QRQ57" s="50"/>
      <c r="QRR57" s="50"/>
      <c r="QRS57" s="50"/>
      <c r="QRT57" s="50"/>
      <c r="QRU57" s="50"/>
      <c r="QRV57" s="50"/>
      <c r="QRW57" s="50"/>
      <c r="QRX57" s="50"/>
      <c r="QRY57" s="50"/>
      <c r="QRZ57" s="50"/>
      <c r="QSA57" s="50"/>
      <c r="QSB57" s="50"/>
      <c r="QSC57" s="50"/>
      <c r="QSD57" s="50"/>
      <c r="QSE57" s="50"/>
      <c r="QSF57" s="50"/>
      <c r="QSG57" s="50"/>
      <c r="QSH57" s="50"/>
      <c r="QSI57" s="50"/>
      <c r="QSJ57" s="50"/>
      <c r="QSK57" s="50"/>
      <c r="QSL57" s="50"/>
      <c r="QSM57" s="50"/>
      <c r="QSN57" s="50"/>
      <c r="QSO57" s="50"/>
      <c r="QSP57" s="50"/>
      <c r="QSQ57" s="50"/>
      <c r="QSR57" s="50"/>
      <c r="QSS57" s="50"/>
      <c r="QST57" s="50"/>
      <c r="QSU57" s="50"/>
      <c r="QSV57" s="50"/>
      <c r="QSW57" s="50"/>
      <c r="QSX57" s="50"/>
      <c r="QSY57" s="50"/>
      <c r="QSZ57" s="50"/>
      <c r="QTA57" s="50"/>
      <c r="QTB57" s="50"/>
      <c r="QTC57" s="50"/>
      <c r="QTD57" s="50"/>
      <c r="QTE57" s="50"/>
      <c r="QTF57" s="50"/>
      <c r="QTG57" s="50"/>
      <c r="QTH57" s="50"/>
      <c r="QTI57" s="50"/>
      <c r="QTJ57" s="50"/>
      <c r="QTK57" s="50"/>
      <c r="QTL57" s="50"/>
      <c r="QTM57" s="50"/>
      <c r="QTN57" s="50"/>
      <c r="QTO57" s="50"/>
      <c r="QTP57" s="50"/>
      <c r="QTQ57" s="50"/>
      <c r="QTR57" s="50"/>
      <c r="QTS57" s="50"/>
      <c r="QTT57" s="50"/>
      <c r="QTU57" s="50"/>
      <c r="QTV57" s="50"/>
      <c r="QTW57" s="50"/>
      <c r="QTX57" s="50"/>
      <c r="QTY57" s="50"/>
      <c r="QTZ57" s="50"/>
      <c r="QUA57" s="50"/>
      <c r="QUB57" s="50"/>
      <c r="QUC57" s="50"/>
      <c r="QUD57" s="50"/>
      <c r="QUE57" s="50"/>
      <c r="QUF57" s="50"/>
      <c r="QUG57" s="50"/>
      <c r="QUH57" s="50"/>
      <c r="QUI57" s="50"/>
      <c r="QUJ57" s="50"/>
      <c r="QUK57" s="50"/>
      <c r="QUL57" s="50"/>
      <c r="QUM57" s="50"/>
      <c r="QUN57" s="50"/>
      <c r="QUO57" s="50"/>
      <c r="QUP57" s="50"/>
      <c r="QUQ57" s="50"/>
      <c r="QUR57" s="50"/>
      <c r="QUS57" s="50"/>
      <c r="QUT57" s="50"/>
      <c r="QUU57" s="50"/>
      <c r="QUV57" s="50"/>
      <c r="QUW57" s="50"/>
      <c r="QUX57" s="50"/>
      <c r="QUY57" s="50"/>
      <c r="QUZ57" s="50"/>
      <c r="QVA57" s="50"/>
      <c r="QVB57" s="50"/>
      <c r="QVC57" s="50"/>
      <c r="QVD57" s="50"/>
      <c r="QVE57" s="50"/>
      <c r="QVF57" s="50"/>
      <c r="QVG57" s="50"/>
      <c r="QVH57" s="50"/>
      <c r="QVI57" s="50"/>
      <c r="QVJ57" s="50"/>
      <c r="QVK57" s="50"/>
      <c r="QVL57" s="50"/>
      <c r="QVM57" s="50"/>
      <c r="QVN57" s="50"/>
      <c r="QVO57" s="50"/>
      <c r="QVP57" s="50"/>
      <c r="QVQ57" s="50"/>
      <c r="QVR57" s="50"/>
      <c r="QVS57" s="50"/>
      <c r="QVT57" s="50"/>
      <c r="QVU57" s="50"/>
      <c r="QVV57" s="50"/>
      <c r="QVW57" s="50"/>
      <c r="QVX57" s="50"/>
      <c r="QVY57" s="50"/>
      <c r="QVZ57" s="50"/>
      <c r="QWA57" s="50"/>
      <c r="QWB57" s="50"/>
      <c r="QWC57" s="50"/>
      <c r="QWD57" s="50"/>
      <c r="QWE57" s="50"/>
      <c r="QWF57" s="50"/>
      <c r="QWG57" s="50"/>
      <c r="QWH57" s="50"/>
      <c r="QWI57" s="50"/>
      <c r="QWJ57" s="50"/>
      <c r="QWK57" s="50"/>
      <c r="QWL57" s="50"/>
      <c r="QWM57" s="50"/>
      <c r="QWN57" s="50"/>
      <c r="QWO57" s="50"/>
      <c r="QWP57" s="50"/>
      <c r="QWQ57" s="50"/>
      <c r="QWR57" s="50"/>
      <c r="QWS57" s="50"/>
      <c r="QWT57" s="50"/>
      <c r="QWU57" s="50"/>
      <c r="QWV57" s="50"/>
      <c r="QWW57" s="50"/>
      <c r="QWX57" s="50"/>
      <c r="QWY57" s="50"/>
      <c r="QWZ57" s="50"/>
      <c r="QXA57" s="50"/>
      <c r="QXB57" s="50"/>
      <c r="QXC57" s="50"/>
      <c r="QXD57" s="50"/>
      <c r="QXE57" s="50"/>
      <c r="QXF57" s="50"/>
      <c r="QXG57" s="50"/>
      <c r="QXH57" s="50"/>
      <c r="QXI57" s="50"/>
      <c r="QXJ57" s="50"/>
      <c r="QXK57" s="50"/>
      <c r="QXL57" s="50"/>
      <c r="QXM57" s="50"/>
      <c r="QXN57" s="50"/>
      <c r="QXO57" s="50"/>
      <c r="QXP57" s="50"/>
      <c r="QXQ57" s="50"/>
      <c r="QXR57" s="50"/>
      <c r="QXS57" s="50"/>
      <c r="QXT57" s="50"/>
      <c r="QXU57" s="50"/>
      <c r="QXV57" s="50"/>
      <c r="QXW57" s="50"/>
      <c r="QXX57" s="50"/>
      <c r="QXY57" s="50"/>
      <c r="QXZ57" s="50"/>
      <c r="QYA57" s="50"/>
      <c r="QYB57" s="50"/>
      <c r="QYC57" s="50"/>
      <c r="QYD57" s="50"/>
      <c r="QYE57" s="50"/>
      <c r="QYF57" s="50"/>
      <c r="QYG57" s="50"/>
      <c r="QYH57" s="50"/>
      <c r="QYI57" s="50"/>
      <c r="QYJ57" s="50"/>
      <c r="QYK57" s="50"/>
      <c r="QYL57" s="50"/>
      <c r="QYM57" s="50"/>
      <c r="QYN57" s="50"/>
      <c r="QYO57" s="50"/>
      <c r="QYP57" s="50"/>
      <c r="QYQ57" s="50"/>
      <c r="QYR57" s="50"/>
      <c r="QYS57" s="50"/>
      <c r="QYT57" s="50"/>
      <c r="QYU57" s="50"/>
      <c r="QYV57" s="50"/>
      <c r="QYW57" s="50"/>
      <c r="QYX57" s="50"/>
      <c r="QYY57" s="50"/>
      <c r="QYZ57" s="50"/>
      <c r="QZA57" s="50"/>
      <c r="QZB57" s="50"/>
      <c r="QZC57" s="50"/>
      <c r="QZD57" s="50"/>
      <c r="QZE57" s="50"/>
      <c r="QZF57" s="50"/>
      <c r="QZG57" s="50"/>
      <c r="QZH57" s="50"/>
      <c r="QZI57" s="50"/>
      <c r="QZJ57" s="50"/>
      <c r="QZK57" s="50"/>
      <c r="QZL57" s="50"/>
      <c r="QZM57" s="50"/>
      <c r="QZN57" s="50"/>
      <c r="QZO57" s="50"/>
      <c r="QZP57" s="50"/>
      <c r="QZQ57" s="50"/>
      <c r="QZR57" s="50"/>
      <c r="QZS57" s="50"/>
      <c r="QZT57" s="50"/>
      <c r="QZU57" s="50"/>
      <c r="QZV57" s="50"/>
      <c r="QZW57" s="50"/>
      <c r="QZX57" s="50"/>
      <c r="QZY57" s="50"/>
      <c r="QZZ57" s="50"/>
      <c r="RAA57" s="50"/>
      <c r="RAB57" s="50"/>
      <c r="RAC57" s="50"/>
      <c r="RAD57" s="50"/>
      <c r="RAE57" s="50"/>
      <c r="RAF57" s="50"/>
      <c r="RAG57" s="50"/>
      <c r="RAH57" s="50"/>
      <c r="RAI57" s="50"/>
      <c r="RAJ57" s="50"/>
      <c r="RAK57" s="50"/>
      <c r="RAL57" s="50"/>
      <c r="RAM57" s="50"/>
      <c r="RAN57" s="50"/>
      <c r="RAO57" s="50"/>
      <c r="RAP57" s="50"/>
      <c r="RAQ57" s="50"/>
      <c r="RAR57" s="50"/>
      <c r="RAS57" s="50"/>
      <c r="RAT57" s="50"/>
      <c r="RAU57" s="50"/>
      <c r="RAV57" s="50"/>
      <c r="RAW57" s="50"/>
      <c r="RAX57" s="50"/>
      <c r="RAY57" s="50"/>
      <c r="RAZ57" s="50"/>
      <c r="RBA57" s="50"/>
      <c r="RBB57" s="50"/>
      <c r="RBC57" s="50"/>
      <c r="RBD57" s="50"/>
      <c r="RBE57" s="50"/>
      <c r="RBF57" s="50"/>
      <c r="RBG57" s="50"/>
      <c r="RBH57" s="50"/>
      <c r="RBI57" s="50"/>
      <c r="RBJ57" s="50"/>
      <c r="RBK57" s="50"/>
      <c r="RBL57" s="50"/>
      <c r="RBM57" s="50"/>
      <c r="RBN57" s="50"/>
      <c r="RBO57" s="50"/>
      <c r="RBP57" s="50"/>
      <c r="RBQ57" s="50"/>
      <c r="RBR57" s="50"/>
      <c r="RBS57" s="50"/>
      <c r="RBT57" s="50"/>
      <c r="RBU57" s="50"/>
      <c r="RBV57" s="50"/>
      <c r="RBW57" s="50"/>
      <c r="RBX57" s="50"/>
      <c r="RBY57" s="50"/>
      <c r="RBZ57" s="50"/>
      <c r="RCA57" s="50"/>
      <c r="RCB57" s="50"/>
      <c r="RCC57" s="50"/>
      <c r="RCD57" s="50"/>
      <c r="RCE57" s="50"/>
      <c r="RCF57" s="50"/>
      <c r="RCG57" s="50"/>
      <c r="RCH57" s="50"/>
      <c r="RCI57" s="50"/>
      <c r="RCJ57" s="50"/>
      <c r="RCK57" s="50"/>
      <c r="RCL57" s="50"/>
      <c r="RCM57" s="50"/>
      <c r="RCN57" s="50"/>
      <c r="RCO57" s="50"/>
      <c r="RCP57" s="50"/>
      <c r="RCQ57" s="50"/>
      <c r="RCR57" s="50"/>
      <c r="RCS57" s="50"/>
      <c r="RCT57" s="50"/>
      <c r="RCU57" s="50"/>
      <c r="RCV57" s="50"/>
      <c r="RCW57" s="50"/>
      <c r="RCX57" s="50"/>
      <c r="RCY57" s="50"/>
      <c r="RCZ57" s="50"/>
      <c r="RDA57" s="50"/>
      <c r="RDB57" s="50"/>
      <c r="RDC57" s="50"/>
      <c r="RDD57" s="50"/>
      <c r="RDE57" s="50"/>
      <c r="RDF57" s="50"/>
      <c r="RDG57" s="50"/>
      <c r="RDH57" s="50"/>
      <c r="RDI57" s="50"/>
      <c r="RDJ57" s="50"/>
      <c r="RDK57" s="50"/>
      <c r="RDL57" s="50"/>
      <c r="RDM57" s="50"/>
      <c r="RDN57" s="50"/>
      <c r="RDO57" s="50"/>
      <c r="RDP57" s="50"/>
      <c r="RDQ57" s="50"/>
      <c r="RDR57" s="50"/>
      <c r="RDS57" s="50"/>
      <c r="RDT57" s="50"/>
      <c r="RDU57" s="50"/>
      <c r="RDV57" s="50"/>
      <c r="RDW57" s="50"/>
      <c r="RDX57" s="50"/>
      <c r="RDY57" s="50"/>
      <c r="RDZ57" s="50"/>
      <c r="REA57" s="50"/>
      <c r="REB57" s="50"/>
      <c r="REC57" s="50"/>
      <c r="RED57" s="50"/>
      <c r="REE57" s="50"/>
      <c r="REF57" s="50"/>
      <c r="REG57" s="50"/>
      <c r="REH57" s="50"/>
      <c r="REI57" s="50"/>
      <c r="REJ57" s="50"/>
      <c r="REK57" s="50"/>
      <c r="REL57" s="50"/>
      <c r="REM57" s="50"/>
      <c r="REN57" s="50"/>
      <c r="REO57" s="50"/>
      <c r="REP57" s="50"/>
      <c r="REQ57" s="50"/>
      <c r="RER57" s="50"/>
      <c r="RES57" s="50"/>
      <c r="RET57" s="50"/>
      <c r="REU57" s="50"/>
      <c r="REV57" s="50"/>
      <c r="REW57" s="50"/>
      <c r="REX57" s="50"/>
      <c r="REY57" s="50"/>
      <c r="REZ57" s="50"/>
      <c r="RFA57" s="50"/>
      <c r="RFB57" s="50"/>
      <c r="RFC57" s="50"/>
      <c r="RFD57" s="50"/>
      <c r="RFE57" s="50"/>
      <c r="RFF57" s="50"/>
      <c r="RFG57" s="50"/>
      <c r="RFH57" s="50"/>
      <c r="RFI57" s="50"/>
      <c r="RFJ57" s="50"/>
      <c r="RFK57" s="50"/>
      <c r="RFL57" s="50"/>
      <c r="RFM57" s="50"/>
      <c r="RFN57" s="50"/>
      <c r="RFO57" s="50"/>
      <c r="RFP57" s="50"/>
      <c r="RFQ57" s="50"/>
      <c r="RFR57" s="50"/>
      <c r="RFS57" s="50"/>
      <c r="RFT57" s="50"/>
      <c r="RFU57" s="50"/>
      <c r="RFV57" s="50"/>
      <c r="RFW57" s="50"/>
      <c r="RFX57" s="50"/>
      <c r="RFY57" s="50"/>
      <c r="RFZ57" s="50"/>
      <c r="RGA57" s="50"/>
      <c r="RGB57" s="50"/>
      <c r="RGC57" s="50"/>
      <c r="RGD57" s="50"/>
      <c r="RGE57" s="50"/>
      <c r="RGF57" s="50"/>
      <c r="RGG57" s="50"/>
      <c r="RGH57" s="50"/>
      <c r="RGI57" s="50"/>
      <c r="RGJ57" s="50"/>
      <c r="RGK57" s="50"/>
      <c r="RGL57" s="50"/>
      <c r="RGM57" s="50"/>
      <c r="RGN57" s="50"/>
      <c r="RGO57" s="50"/>
      <c r="RGP57" s="50"/>
      <c r="RGQ57" s="50"/>
      <c r="RGR57" s="50"/>
      <c r="RGS57" s="50"/>
      <c r="RGT57" s="50"/>
      <c r="RGU57" s="50"/>
      <c r="RGV57" s="50"/>
      <c r="RGW57" s="50"/>
      <c r="RGX57" s="50"/>
      <c r="RGY57" s="50"/>
      <c r="RGZ57" s="50"/>
      <c r="RHA57" s="50"/>
      <c r="RHB57" s="50"/>
      <c r="RHC57" s="50"/>
      <c r="RHD57" s="50"/>
      <c r="RHE57" s="50"/>
      <c r="RHF57" s="50"/>
      <c r="RHG57" s="50"/>
      <c r="RHH57" s="50"/>
      <c r="RHI57" s="50"/>
      <c r="RHJ57" s="50"/>
      <c r="RHK57" s="50"/>
      <c r="RHL57" s="50"/>
      <c r="RHM57" s="50"/>
      <c r="RHN57" s="50"/>
      <c r="RHO57" s="50"/>
      <c r="RHP57" s="50"/>
      <c r="RHQ57" s="50"/>
      <c r="RHR57" s="50"/>
      <c r="RHS57" s="50"/>
      <c r="RHT57" s="50"/>
      <c r="RHU57" s="50"/>
      <c r="RHV57" s="50"/>
      <c r="RHW57" s="50"/>
      <c r="RHX57" s="50"/>
      <c r="RHY57" s="50"/>
      <c r="RHZ57" s="50"/>
      <c r="RIA57" s="50"/>
      <c r="RIB57" s="50"/>
      <c r="RIC57" s="50"/>
      <c r="RID57" s="50"/>
      <c r="RIE57" s="50"/>
      <c r="RIF57" s="50"/>
      <c r="RIG57" s="50"/>
      <c r="RIH57" s="50"/>
      <c r="RII57" s="50"/>
      <c r="RIJ57" s="50"/>
      <c r="RIK57" s="50"/>
      <c r="RIL57" s="50"/>
      <c r="RIM57" s="50"/>
      <c r="RIN57" s="50"/>
      <c r="RIO57" s="50"/>
      <c r="RIP57" s="50"/>
      <c r="RIQ57" s="50"/>
      <c r="RIR57" s="50"/>
      <c r="RIS57" s="50"/>
      <c r="RIT57" s="50"/>
      <c r="RIU57" s="50"/>
      <c r="RIV57" s="50"/>
      <c r="RIW57" s="50"/>
      <c r="RIX57" s="50"/>
      <c r="RIY57" s="50"/>
      <c r="RIZ57" s="50"/>
      <c r="RJA57" s="50"/>
      <c r="RJB57" s="50"/>
      <c r="RJC57" s="50"/>
      <c r="RJD57" s="50"/>
      <c r="RJE57" s="50"/>
      <c r="RJF57" s="50"/>
      <c r="RJG57" s="50"/>
      <c r="RJH57" s="50"/>
      <c r="RJI57" s="50"/>
      <c r="RJJ57" s="50"/>
      <c r="RJK57" s="50"/>
      <c r="RJL57" s="50"/>
      <c r="RJM57" s="50"/>
      <c r="RJN57" s="50"/>
      <c r="RJO57" s="50"/>
      <c r="RJP57" s="50"/>
      <c r="RJQ57" s="50"/>
      <c r="RJR57" s="50"/>
      <c r="RJS57" s="50"/>
      <c r="RJT57" s="50"/>
      <c r="RJU57" s="50"/>
      <c r="RJV57" s="50"/>
      <c r="RJW57" s="50"/>
      <c r="RJX57" s="50"/>
      <c r="RJY57" s="50"/>
      <c r="RJZ57" s="50"/>
      <c r="RKA57" s="50"/>
      <c r="RKB57" s="50"/>
      <c r="RKC57" s="50"/>
      <c r="RKD57" s="50"/>
      <c r="RKE57" s="50"/>
      <c r="RKF57" s="50"/>
      <c r="RKG57" s="50"/>
      <c r="RKH57" s="50"/>
      <c r="RKI57" s="50"/>
      <c r="RKJ57" s="50"/>
      <c r="RKK57" s="50"/>
      <c r="RKL57" s="50"/>
      <c r="RKM57" s="50"/>
      <c r="RKN57" s="50"/>
      <c r="RKO57" s="50"/>
      <c r="RKP57" s="50"/>
      <c r="RKQ57" s="50"/>
      <c r="RKR57" s="50"/>
      <c r="RKS57" s="50"/>
      <c r="RKT57" s="50"/>
      <c r="RKU57" s="50"/>
      <c r="RKV57" s="50"/>
      <c r="RKW57" s="50"/>
      <c r="RKX57" s="50"/>
      <c r="RKY57" s="50"/>
      <c r="RKZ57" s="50"/>
      <c r="RLA57" s="50"/>
      <c r="RLB57" s="50"/>
      <c r="RLC57" s="50"/>
      <c r="RLD57" s="50"/>
      <c r="RLE57" s="50"/>
      <c r="RLF57" s="50"/>
      <c r="RLG57" s="50"/>
      <c r="RLH57" s="50"/>
      <c r="RLI57" s="50"/>
      <c r="RLJ57" s="50"/>
      <c r="RLK57" s="50"/>
      <c r="RLL57" s="50"/>
      <c r="RLM57" s="50"/>
      <c r="RLN57" s="50"/>
      <c r="RLO57" s="50"/>
      <c r="RLP57" s="50"/>
      <c r="RLQ57" s="50"/>
      <c r="RLR57" s="50"/>
      <c r="RLS57" s="50"/>
      <c r="RLT57" s="50"/>
      <c r="RLU57" s="50"/>
      <c r="RLV57" s="50"/>
      <c r="RLW57" s="50"/>
      <c r="RLX57" s="50"/>
      <c r="RLY57" s="50"/>
      <c r="RLZ57" s="50"/>
      <c r="RMA57" s="50"/>
      <c r="RMB57" s="50"/>
      <c r="RMC57" s="50"/>
      <c r="RMD57" s="50"/>
      <c r="RME57" s="50"/>
      <c r="RMF57" s="50"/>
      <c r="RMG57" s="50"/>
      <c r="RMH57" s="50"/>
      <c r="RMI57" s="50"/>
      <c r="RMJ57" s="50"/>
      <c r="RMK57" s="50"/>
      <c r="RML57" s="50"/>
      <c r="RMM57" s="50"/>
      <c r="RMN57" s="50"/>
      <c r="RMO57" s="50"/>
      <c r="RMP57" s="50"/>
      <c r="RMQ57" s="50"/>
      <c r="RMR57" s="50"/>
      <c r="RMS57" s="50"/>
      <c r="RMT57" s="50"/>
      <c r="RMU57" s="50"/>
      <c r="RMV57" s="50"/>
      <c r="RMW57" s="50"/>
      <c r="RMX57" s="50"/>
      <c r="RMY57" s="50"/>
      <c r="RMZ57" s="50"/>
      <c r="RNA57" s="50"/>
      <c r="RNB57" s="50"/>
      <c r="RNC57" s="50"/>
      <c r="RND57" s="50"/>
      <c r="RNE57" s="50"/>
      <c r="RNF57" s="50"/>
      <c r="RNG57" s="50"/>
      <c r="RNH57" s="50"/>
      <c r="RNI57" s="50"/>
      <c r="RNJ57" s="50"/>
      <c r="RNK57" s="50"/>
      <c r="RNL57" s="50"/>
      <c r="RNM57" s="50"/>
      <c r="RNN57" s="50"/>
      <c r="RNO57" s="50"/>
      <c r="RNP57" s="50"/>
      <c r="RNQ57" s="50"/>
      <c r="RNR57" s="50"/>
      <c r="RNS57" s="50"/>
      <c r="RNT57" s="50"/>
      <c r="RNU57" s="50"/>
      <c r="RNV57" s="50"/>
      <c r="RNW57" s="50"/>
      <c r="RNX57" s="50"/>
      <c r="RNY57" s="50"/>
      <c r="RNZ57" s="50"/>
      <c r="ROA57" s="50"/>
      <c r="ROB57" s="50"/>
      <c r="ROC57" s="50"/>
      <c r="ROD57" s="50"/>
      <c r="ROE57" s="50"/>
      <c r="ROF57" s="50"/>
      <c r="ROG57" s="50"/>
      <c r="ROH57" s="50"/>
      <c r="ROI57" s="50"/>
      <c r="ROJ57" s="50"/>
      <c r="ROK57" s="50"/>
      <c r="ROL57" s="50"/>
      <c r="ROM57" s="50"/>
      <c r="RON57" s="50"/>
      <c r="ROO57" s="50"/>
      <c r="ROP57" s="50"/>
      <c r="ROQ57" s="50"/>
      <c r="ROR57" s="50"/>
      <c r="ROS57" s="50"/>
      <c r="ROT57" s="50"/>
      <c r="ROU57" s="50"/>
      <c r="ROV57" s="50"/>
      <c r="ROW57" s="50"/>
      <c r="ROX57" s="50"/>
      <c r="ROY57" s="50"/>
      <c r="ROZ57" s="50"/>
      <c r="RPA57" s="50"/>
      <c r="RPB57" s="50"/>
      <c r="RPC57" s="50"/>
      <c r="RPD57" s="50"/>
      <c r="RPE57" s="50"/>
      <c r="RPF57" s="50"/>
      <c r="RPG57" s="50"/>
      <c r="RPH57" s="50"/>
      <c r="RPI57" s="50"/>
      <c r="RPJ57" s="50"/>
      <c r="RPK57" s="50"/>
      <c r="RPL57" s="50"/>
      <c r="RPM57" s="50"/>
      <c r="RPN57" s="50"/>
      <c r="RPO57" s="50"/>
      <c r="RPP57" s="50"/>
      <c r="RPQ57" s="50"/>
      <c r="RPR57" s="50"/>
      <c r="RPS57" s="50"/>
      <c r="RPT57" s="50"/>
      <c r="RPU57" s="50"/>
      <c r="RPV57" s="50"/>
      <c r="RPW57" s="50"/>
      <c r="RPX57" s="50"/>
      <c r="RPY57" s="50"/>
      <c r="RPZ57" s="50"/>
      <c r="RQA57" s="50"/>
      <c r="RQB57" s="50"/>
      <c r="RQC57" s="50"/>
      <c r="RQD57" s="50"/>
      <c r="RQE57" s="50"/>
      <c r="RQF57" s="50"/>
      <c r="RQG57" s="50"/>
      <c r="RQH57" s="50"/>
      <c r="RQI57" s="50"/>
      <c r="RQJ57" s="50"/>
      <c r="RQK57" s="50"/>
      <c r="RQL57" s="50"/>
      <c r="RQM57" s="50"/>
      <c r="RQN57" s="50"/>
      <c r="RQO57" s="50"/>
      <c r="RQP57" s="50"/>
      <c r="RQQ57" s="50"/>
      <c r="RQR57" s="50"/>
      <c r="RQS57" s="50"/>
      <c r="RQT57" s="50"/>
      <c r="RQU57" s="50"/>
      <c r="RQV57" s="50"/>
      <c r="RQW57" s="50"/>
      <c r="RQX57" s="50"/>
      <c r="RQY57" s="50"/>
      <c r="RQZ57" s="50"/>
      <c r="RRA57" s="50"/>
      <c r="RRB57" s="50"/>
      <c r="RRC57" s="50"/>
      <c r="RRD57" s="50"/>
      <c r="RRE57" s="50"/>
      <c r="RRF57" s="50"/>
      <c r="RRG57" s="50"/>
      <c r="RRH57" s="50"/>
      <c r="RRI57" s="50"/>
      <c r="RRJ57" s="50"/>
      <c r="RRK57" s="50"/>
      <c r="RRL57" s="50"/>
      <c r="RRM57" s="50"/>
      <c r="RRN57" s="50"/>
      <c r="RRO57" s="50"/>
      <c r="RRP57" s="50"/>
      <c r="RRQ57" s="50"/>
      <c r="RRR57" s="50"/>
      <c r="RRS57" s="50"/>
      <c r="RRT57" s="50"/>
      <c r="RRU57" s="50"/>
      <c r="RRV57" s="50"/>
      <c r="RRW57" s="50"/>
      <c r="RRX57" s="50"/>
      <c r="RRY57" s="50"/>
      <c r="RRZ57" s="50"/>
      <c r="RSA57" s="50"/>
      <c r="RSB57" s="50"/>
      <c r="RSC57" s="50"/>
      <c r="RSD57" s="50"/>
      <c r="RSE57" s="50"/>
      <c r="RSF57" s="50"/>
      <c r="RSG57" s="50"/>
      <c r="RSH57" s="50"/>
      <c r="RSI57" s="50"/>
      <c r="RSJ57" s="50"/>
      <c r="RSK57" s="50"/>
      <c r="RSL57" s="50"/>
      <c r="RSM57" s="50"/>
      <c r="RSN57" s="50"/>
      <c r="RSO57" s="50"/>
      <c r="RSP57" s="50"/>
      <c r="RSQ57" s="50"/>
      <c r="RSR57" s="50"/>
      <c r="RSS57" s="50"/>
      <c r="RST57" s="50"/>
      <c r="RSU57" s="50"/>
      <c r="RSV57" s="50"/>
      <c r="RSW57" s="50"/>
      <c r="RSX57" s="50"/>
      <c r="RSY57" s="50"/>
      <c r="RSZ57" s="50"/>
      <c r="RTA57" s="50"/>
      <c r="RTB57" s="50"/>
      <c r="RTC57" s="50"/>
      <c r="RTD57" s="50"/>
      <c r="RTE57" s="50"/>
      <c r="RTF57" s="50"/>
      <c r="RTG57" s="50"/>
      <c r="RTH57" s="50"/>
      <c r="RTI57" s="50"/>
      <c r="RTJ57" s="50"/>
      <c r="RTK57" s="50"/>
      <c r="RTL57" s="50"/>
      <c r="RTM57" s="50"/>
      <c r="RTN57" s="50"/>
      <c r="RTO57" s="50"/>
      <c r="RTP57" s="50"/>
      <c r="RTQ57" s="50"/>
      <c r="RTR57" s="50"/>
      <c r="RTS57" s="50"/>
      <c r="RTT57" s="50"/>
      <c r="RTU57" s="50"/>
      <c r="RTV57" s="50"/>
      <c r="RTW57" s="50"/>
      <c r="RTX57" s="50"/>
      <c r="RTY57" s="50"/>
      <c r="RTZ57" s="50"/>
      <c r="RUA57" s="50"/>
      <c r="RUB57" s="50"/>
      <c r="RUC57" s="50"/>
      <c r="RUD57" s="50"/>
      <c r="RUE57" s="50"/>
      <c r="RUF57" s="50"/>
      <c r="RUG57" s="50"/>
      <c r="RUH57" s="50"/>
      <c r="RUI57" s="50"/>
      <c r="RUJ57" s="50"/>
      <c r="RUK57" s="50"/>
      <c r="RUL57" s="50"/>
      <c r="RUM57" s="50"/>
      <c r="RUN57" s="50"/>
      <c r="RUO57" s="50"/>
      <c r="RUP57" s="50"/>
      <c r="RUQ57" s="50"/>
      <c r="RUR57" s="50"/>
      <c r="RUS57" s="50"/>
      <c r="RUT57" s="50"/>
      <c r="RUU57" s="50"/>
      <c r="RUV57" s="50"/>
      <c r="RUW57" s="50"/>
      <c r="RUX57" s="50"/>
      <c r="RUY57" s="50"/>
      <c r="RUZ57" s="50"/>
      <c r="RVA57" s="50"/>
      <c r="RVB57" s="50"/>
      <c r="RVC57" s="50"/>
      <c r="RVD57" s="50"/>
      <c r="RVE57" s="50"/>
      <c r="RVF57" s="50"/>
      <c r="RVG57" s="50"/>
      <c r="RVH57" s="50"/>
      <c r="RVI57" s="50"/>
      <c r="RVJ57" s="50"/>
      <c r="RVK57" s="50"/>
      <c r="RVL57" s="50"/>
      <c r="RVM57" s="50"/>
      <c r="RVN57" s="50"/>
      <c r="RVO57" s="50"/>
      <c r="RVP57" s="50"/>
      <c r="RVQ57" s="50"/>
      <c r="RVR57" s="50"/>
      <c r="RVS57" s="50"/>
      <c r="RVT57" s="50"/>
      <c r="RVU57" s="50"/>
      <c r="RVV57" s="50"/>
      <c r="RVW57" s="50"/>
      <c r="RVX57" s="50"/>
      <c r="RVY57" s="50"/>
      <c r="RVZ57" s="50"/>
      <c r="RWA57" s="50"/>
      <c r="RWB57" s="50"/>
      <c r="RWC57" s="50"/>
      <c r="RWD57" s="50"/>
      <c r="RWE57" s="50"/>
      <c r="RWF57" s="50"/>
      <c r="RWG57" s="50"/>
      <c r="RWH57" s="50"/>
      <c r="RWI57" s="50"/>
      <c r="RWJ57" s="50"/>
      <c r="RWK57" s="50"/>
      <c r="RWL57" s="50"/>
      <c r="RWM57" s="50"/>
      <c r="RWN57" s="50"/>
      <c r="RWO57" s="50"/>
      <c r="RWP57" s="50"/>
      <c r="RWQ57" s="50"/>
      <c r="RWR57" s="50"/>
      <c r="RWS57" s="50"/>
      <c r="RWT57" s="50"/>
      <c r="RWU57" s="50"/>
      <c r="RWV57" s="50"/>
      <c r="RWW57" s="50"/>
      <c r="RWX57" s="50"/>
      <c r="RWY57" s="50"/>
      <c r="RWZ57" s="50"/>
      <c r="RXA57" s="50"/>
      <c r="RXB57" s="50"/>
      <c r="RXC57" s="50"/>
      <c r="RXD57" s="50"/>
      <c r="RXE57" s="50"/>
      <c r="RXF57" s="50"/>
      <c r="RXG57" s="50"/>
      <c r="RXH57" s="50"/>
      <c r="RXI57" s="50"/>
      <c r="RXJ57" s="50"/>
      <c r="RXK57" s="50"/>
      <c r="RXL57" s="50"/>
      <c r="RXM57" s="50"/>
      <c r="RXN57" s="50"/>
      <c r="RXO57" s="50"/>
      <c r="RXP57" s="50"/>
      <c r="RXQ57" s="50"/>
      <c r="RXR57" s="50"/>
      <c r="RXS57" s="50"/>
      <c r="RXT57" s="50"/>
      <c r="RXU57" s="50"/>
      <c r="RXV57" s="50"/>
      <c r="RXW57" s="50"/>
      <c r="RXX57" s="50"/>
      <c r="RXY57" s="50"/>
      <c r="RXZ57" s="50"/>
      <c r="RYA57" s="50"/>
      <c r="RYB57" s="50"/>
      <c r="RYC57" s="50"/>
      <c r="RYD57" s="50"/>
      <c r="RYE57" s="50"/>
      <c r="RYF57" s="50"/>
      <c r="RYG57" s="50"/>
      <c r="RYH57" s="50"/>
      <c r="RYI57" s="50"/>
      <c r="RYJ57" s="50"/>
      <c r="RYK57" s="50"/>
      <c r="RYL57" s="50"/>
      <c r="RYM57" s="50"/>
      <c r="RYN57" s="50"/>
      <c r="RYO57" s="50"/>
      <c r="RYP57" s="50"/>
      <c r="RYQ57" s="50"/>
      <c r="RYR57" s="50"/>
      <c r="RYS57" s="50"/>
      <c r="RYT57" s="50"/>
      <c r="RYU57" s="50"/>
      <c r="RYV57" s="50"/>
      <c r="RYW57" s="50"/>
      <c r="RYX57" s="50"/>
      <c r="RYY57" s="50"/>
      <c r="RYZ57" s="50"/>
      <c r="RZA57" s="50"/>
      <c r="RZB57" s="50"/>
      <c r="RZC57" s="50"/>
      <c r="RZD57" s="50"/>
      <c r="RZE57" s="50"/>
      <c r="RZF57" s="50"/>
      <c r="RZG57" s="50"/>
      <c r="RZH57" s="50"/>
      <c r="RZI57" s="50"/>
      <c r="RZJ57" s="50"/>
      <c r="RZK57" s="50"/>
      <c r="RZL57" s="50"/>
      <c r="RZM57" s="50"/>
      <c r="RZN57" s="50"/>
      <c r="RZO57" s="50"/>
      <c r="RZP57" s="50"/>
      <c r="RZQ57" s="50"/>
      <c r="RZR57" s="50"/>
      <c r="RZS57" s="50"/>
      <c r="RZT57" s="50"/>
      <c r="RZU57" s="50"/>
      <c r="RZV57" s="50"/>
      <c r="RZW57" s="50"/>
      <c r="RZX57" s="50"/>
      <c r="RZY57" s="50"/>
      <c r="RZZ57" s="50"/>
      <c r="SAA57" s="50"/>
      <c r="SAB57" s="50"/>
      <c r="SAC57" s="50"/>
      <c r="SAD57" s="50"/>
      <c r="SAE57" s="50"/>
      <c r="SAF57" s="50"/>
      <c r="SAG57" s="50"/>
      <c r="SAH57" s="50"/>
      <c r="SAI57" s="50"/>
      <c r="SAJ57" s="50"/>
      <c r="SAK57" s="50"/>
      <c r="SAL57" s="50"/>
      <c r="SAM57" s="50"/>
      <c r="SAN57" s="50"/>
      <c r="SAO57" s="50"/>
      <c r="SAP57" s="50"/>
      <c r="SAQ57" s="50"/>
      <c r="SAR57" s="50"/>
      <c r="SAS57" s="50"/>
      <c r="SAT57" s="50"/>
      <c r="SAU57" s="50"/>
      <c r="SAV57" s="50"/>
      <c r="SAW57" s="50"/>
      <c r="SAX57" s="50"/>
      <c r="SAY57" s="50"/>
      <c r="SAZ57" s="50"/>
      <c r="SBA57" s="50"/>
      <c r="SBB57" s="50"/>
      <c r="SBC57" s="50"/>
      <c r="SBD57" s="50"/>
      <c r="SBE57" s="50"/>
      <c r="SBF57" s="50"/>
      <c r="SBG57" s="50"/>
      <c r="SBH57" s="50"/>
      <c r="SBI57" s="50"/>
      <c r="SBJ57" s="50"/>
      <c r="SBK57" s="50"/>
      <c r="SBL57" s="50"/>
      <c r="SBM57" s="50"/>
      <c r="SBN57" s="50"/>
      <c r="SBO57" s="50"/>
      <c r="SBP57" s="50"/>
      <c r="SBQ57" s="50"/>
      <c r="SBR57" s="50"/>
      <c r="SBS57" s="50"/>
      <c r="SBT57" s="50"/>
      <c r="SBU57" s="50"/>
      <c r="SBV57" s="50"/>
      <c r="SBW57" s="50"/>
      <c r="SBX57" s="50"/>
      <c r="SBY57" s="50"/>
      <c r="SBZ57" s="50"/>
      <c r="SCA57" s="50"/>
      <c r="SCB57" s="50"/>
      <c r="SCC57" s="50"/>
      <c r="SCD57" s="50"/>
      <c r="SCE57" s="50"/>
      <c r="SCF57" s="50"/>
      <c r="SCG57" s="50"/>
      <c r="SCH57" s="50"/>
      <c r="SCI57" s="50"/>
      <c r="SCJ57" s="50"/>
      <c r="SCK57" s="50"/>
      <c r="SCL57" s="50"/>
      <c r="SCM57" s="50"/>
      <c r="SCN57" s="50"/>
      <c r="SCO57" s="50"/>
      <c r="SCP57" s="50"/>
      <c r="SCQ57" s="50"/>
      <c r="SCR57" s="50"/>
      <c r="SCS57" s="50"/>
      <c r="SCT57" s="50"/>
      <c r="SCU57" s="50"/>
      <c r="SCV57" s="50"/>
      <c r="SCW57" s="50"/>
      <c r="SCX57" s="50"/>
      <c r="SCY57" s="50"/>
      <c r="SCZ57" s="50"/>
      <c r="SDA57" s="50"/>
      <c r="SDB57" s="50"/>
      <c r="SDC57" s="50"/>
      <c r="SDD57" s="50"/>
      <c r="SDE57" s="50"/>
      <c r="SDF57" s="50"/>
      <c r="SDG57" s="50"/>
      <c r="SDH57" s="50"/>
      <c r="SDI57" s="50"/>
      <c r="SDJ57" s="50"/>
      <c r="SDK57" s="50"/>
      <c r="SDL57" s="50"/>
      <c r="SDM57" s="50"/>
      <c r="SDN57" s="50"/>
      <c r="SDO57" s="50"/>
      <c r="SDP57" s="50"/>
      <c r="SDQ57" s="50"/>
      <c r="SDR57" s="50"/>
      <c r="SDS57" s="50"/>
      <c r="SDT57" s="50"/>
      <c r="SDU57" s="50"/>
      <c r="SDV57" s="50"/>
      <c r="SDW57" s="50"/>
      <c r="SDX57" s="50"/>
      <c r="SDY57" s="50"/>
      <c r="SDZ57" s="50"/>
      <c r="SEA57" s="50"/>
      <c r="SEB57" s="50"/>
      <c r="SEC57" s="50"/>
      <c r="SED57" s="50"/>
      <c r="SEE57" s="50"/>
      <c r="SEF57" s="50"/>
      <c r="SEG57" s="50"/>
      <c r="SEH57" s="50"/>
      <c r="SEI57" s="50"/>
      <c r="SEJ57" s="50"/>
      <c r="SEK57" s="50"/>
      <c r="SEL57" s="50"/>
      <c r="SEM57" s="50"/>
      <c r="SEN57" s="50"/>
      <c r="SEO57" s="50"/>
      <c r="SEP57" s="50"/>
      <c r="SEQ57" s="50"/>
      <c r="SER57" s="50"/>
      <c r="SES57" s="50"/>
      <c r="SET57" s="50"/>
      <c r="SEU57" s="50"/>
      <c r="SEV57" s="50"/>
      <c r="SEW57" s="50"/>
      <c r="SEX57" s="50"/>
      <c r="SEY57" s="50"/>
      <c r="SEZ57" s="50"/>
      <c r="SFA57" s="50"/>
      <c r="SFB57" s="50"/>
      <c r="SFC57" s="50"/>
      <c r="SFD57" s="50"/>
      <c r="SFE57" s="50"/>
      <c r="SFF57" s="50"/>
      <c r="SFG57" s="50"/>
      <c r="SFH57" s="50"/>
      <c r="SFI57" s="50"/>
      <c r="SFJ57" s="50"/>
      <c r="SFK57" s="50"/>
      <c r="SFL57" s="50"/>
      <c r="SFM57" s="50"/>
      <c r="SFN57" s="50"/>
      <c r="SFO57" s="50"/>
      <c r="SFP57" s="50"/>
      <c r="SFQ57" s="50"/>
      <c r="SFR57" s="50"/>
      <c r="SFS57" s="50"/>
      <c r="SFT57" s="50"/>
      <c r="SFU57" s="50"/>
      <c r="SFV57" s="50"/>
      <c r="SFW57" s="50"/>
      <c r="SFX57" s="50"/>
      <c r="SFY57" s="50"/>
      <c r="SFZ57" s="50"/>
      <c r="SGA57" s="50"/>
      <c r="SGB57" s="50"/>
      <c r="SGC57" s="50"/>
      <c r="SGD57" s="50"/>
      <c r="SGE57" s="50"/>
      <c r="SGF57" s="50"/>
      <c r="SGG57" s="50"/>
      <c r="SGH57" s="50"/>
      <c r="SGI57" s="50"/>
      <c r="SGJ57" s="50"/>
      <c r="SGK57" s="50"/>
      <c r="SGL57" s="50"/>
      <c r="SGM57" s="50"/>
      <c r="SGN57" s="50"/>
      <c r="SGO57" s="50"/>
      <c r="SGP57" s="50"/>
      <c r="SGQ57" s="50"/>
      <c r="SGR57" s="50"/>
      <c r="SGS57" s="50"/>
      <c r="SGT57" s="50"/>
      <c r="SGU57" s="50"/>
      <c r="SGV57" s="50"/>
      <c r="SGW57" s="50"/>
      <c r="SGX57" s="50"/>
      <c r="SGY57" s="50"/>
      <c r="SGZ57" s="50"/>
      <c r="SHA57" s="50"/>
      <c r="SHB57" s="50"/>
      <c r="SHC57" s="50"/>
      <c r="SHD57" s="50"/>
      <c r="SHE57" s="50"/>
      <c r="SHF57" s="50"/>
      <c r="SHG57" s="50"/>
      <c r="SHH57" s="50"/>
      <c r="SHI57" s="50"/>
      <c r="SHJ57" s="50"/>
      <c r="SHK57" s="50"/>
      <c r="SHL57" s="50"/>
      <c r="SHM57" s="50"/>
      <c r="SHN57" s="50"/>
      <c r="SHO57" s="50"/>
      <c r="SHP57" s="50"/>
      <c r="SHQ57" s="50"/>
      <c r="SHR57" s="50"/>
      <c r="SHS57" s="50"/>
      <c r="SHT57" s="50"/>
      <c r="SHU57" s="50"/>
      <c r="SHV57" s="50"/>
      <c r="SHW57" s="50"/>
      <c r="SHX57" s="50"/>
      <c r="SHY57" s="50"/>
      <c r="SHZ57" s="50"/>
      <c r="SIA57" s="50"/>
      <c r="SIB57" s="50"/>
      <c r="SIC57" s="50"/>
      <c r="SID57" s="50"/>
      <c r="SIE57" s="50"/>
      <c r="SIF57" s="50"/>
      <c r="SIG57" s="50"/>
      <c r="SIH57" s="50"/>
      <c r="SII57" s="50"/>
      <c r="SIJ57" s="50"/>
      <c r="SIK57" s="50"/>
      <c r="SIL57" s="50"/>
      <c r="SIM57" s="50"/>
      <c r="SIN57" s="50"/>
      <c r="SIO57" s="50"/>
      <c r="SIP57" s="50"/>
      <c r="SIQ57" s="50"/>
      <c r="SIR57" s="50"/>
      <c r="SIS57" s="50"/>
      <c r="SIT57" s="50"/>
      <c r="SIU57" s="50"/>
      <c r="SIV57" s="50"/>
      <c r="SIW57" s="50"/>
      <c r="SIX57" s="50"/>
      <c r="SIY57" s="50"/>
      <c r="SIZ57" s="50"/>
      <c r="SJA57" s="50"/>
      <c r="SJB57" s="50"/>
      <c r="SJC57" s="50"/>
      <c r="SJD57" s="50"/>
      <c r="SJE57" s="50"/>
      <c r="SJF57" s="50"/>
      <c r="SJG57" s="50"/>
      <c r="SJH57" s="50"/>
      <c r="SJI57" s="50"/>
      <c r="SJJ57" s="50"/>
      <c r="SJK57" s="50"/>
      <c r="SJL57" s="50"/>
      <c r="SJM57" s="50"/>
      <c r="SJN57" s="50"/>
      <c r="SJO57" s="50"/>
      <c r="SJP57" s="50"/>
      <c r="SJQ57" s="50"/>
      <c r="SJR57" s="50"/>
      <c r="SJS57" s="50"/>
      <c r="SJT57" s="50"/>
      <c r="SJU57" s="50"/>
      <c r="SJV57" s="50"/>
      <c r="SJW57" s="50"/>
      <c r="SJX57" s="50"/>
      <c r="SJY57" s="50"/>
      <c r="SJZ57" s="50"/>
      <c r="SKA57" s="50"/>
      <c r="SKB57" s="50"/>
      <c r="SKC57" s="50"/>
      <c r="SKD57" s="50"/>
      <c r="SKE57" s="50"/>
      <c r="SKF57" s="50"/>
      <c r="SKG57" s="50"/>
      <c r="SKH57" s="50"/>
      <c r="SKI57" s="50"/>
      <c r="SKJ57" s="50"/>
      <c r="SKK57" s="50"/>
      <c r="SKL57" s="50"/>
      <c r="SKM57" s="50"/>
      <c r="SKN57" s="50"/>
      <c r="SKO57" s="50"/>
      <c r="SKP57" s="50"/>
      <c r="SKQ57" s="50"/>
      <c r="SKR57" s="50"/>
      <c r="SKS57" s="50"/>
      <c r="SKT57" s="50"/>
      <c r="SKU57" s="50"/>
      <c r="SKV57" s="50"/>
      <c r="SKW57" s="50"/>
      <c r="SKX57" s="50"/>
      <c r="SKY57" s="50"/>
      <c r="SKZ57" s="50"/>
      <c r="SLA57" s="50"/>
      <c r="SLB57" s="50"/>
      <c r="SLC57" s="50"/>
      <c r="SLD57" s="50"/>
      <c r="SLE57" s="50"/>
      <c r="SLF57" s="50"/>
      <c r="SLG57" s="50"/>
      <c r="SLH57" s="50"/>
      <c r="SLI57" s="50"/>
      <c r="SLJ57" s="50"/>
      <c r="SLK57" s="50"/>
      <c r="SLL57" s="50"/>
      <c r="SLM57" s="50"/>
      <c r="SLN57" s="50"/>
      <c r="SLO57" s="50"/>
      <c r="SLP57" s="50"/>
      <c r="SLQ57" s="50"/>
      <c r="SLR57" s="50"/>
      <c r="SLS57" s="50"/>
      <c r="SLT57" s="50"/>
      <c r="SLU57" s="50"/>
      <c r="SLV57" s="50"/>
      <c r="SLW57" s="50"/>
      <c r="SLX57" s="50"/>
      <c r="SLY57" s="50"/>
      <c r="SLZ57" s="50"/>
      <c r="SMA57" s="50"/>
      <c r="SMB57" s="50"/>
      <c r="SMC57" s="50"/>
      <c r="SMD57" s="50"/>
      <c r="SME57" s="50"/>
      <c r="SMF57" s="50"/>
      <c r="SMG57" s="50"/>
      <c r="SMH57" s="50"/>
      <c r="SMI57" s="50"/>
      <c r="SMJ57" s="50"/>
      <c r="SMK57" s="50"/>
      <c r="SML57" s="50"/>
      <c r="SMM57" s="50"/>
      <c r="SMN57" s="50"/>
      <c r="SMO57" s="50"/>
      <c r="SMP57" s="50"/>
      <c r="SMQ57" s="50"/>
      <c r="SMR57" s="50"/>
      <c r="SMS57" s="50"/>
      <c r="SMT57" s="50"/>
      <c r="SMU57" s="50"/>
      <c r="SMV57" s="50"/>
      <c r="SMW57" s="50"/>
      <c r="SMX57" s="50"/>
      <c r="SMY57" s="50"/>
      <c r="SMZ57" s="50"/>
      <c r="SNA57" s="50"/>
      <c r="SNB57" s="50"/>
      <c r="SNC57" s="50"/>
      <c r="SND57" s="50"/>
      <c r="SNE57" s="50"/>
      <c r="SNF57" s="50"/>
      <c r="SNG57" s="50"/>
      <c r="SNH57" s="50"/>
      <c r="SNI57" s="50"/>
      <c r="SNJ57" s="50"/>
      <c r="SNK57" s="50"/>
      <c r="SNL57" s="50"/>
      <c r="SNM57" s="50"/>
      <c r="SNN57" s="50"/>
      <c r="SNO57" s="50"/>
      <c r="SNP57" s="50"/>
      <c r="SNQ57" s="50"/>
      <c r="SNR57" s="50"/>
      <c r="SNS57" s="50"/>
      <c r="SNT57" s="50"/>
      <c r="SNU57" s="50"/>
      <c r="SNV57" s="50"/>
      <c r="SNW57" s="50"/>
      <c r="SNX57" s="50"/>
      <c r="SNY57" s="50"/>
      <c r="SNZ57" s="50"/>
      <c r="SOA57" s="50"/>
      <c r="SOB57" s="50"/>
      <c r="SOC57" s="50"/>
      <c r="SOD57" s="50"/>
      <c r="SOE57" s="50"/>
      <c r="SOF57" s="50"/>
      <c r="SOG57" s="50"/>
      <c r="SOH57" s="50"/>
      <c r="SOI57" s="50"/>
      <c r="SOJ57" s="50"/>
      <c r="SOK57" s="50"/>
      <c r="SOL57" s="50"/>
      <c r="SOM57" s="50"/>
      <c r="SON57" s="50"/>
      <c r="SOO57" s="50"/>
      <c r="SOP57" s="50"/>
      <c r="SOQ57" s="50"/>
      <c r="SOR57" s="50"/>
      <c r="SOS57" s="50"/>
      <c r="SOT57" s="50"/>
      <c r="SOU57" s="50"/>
      <c r="SOV57" s="50"/>
      <c r="SOW57" s="50"/>
      <c r="SOX57" s="50"/>
      <c r="SOY57" s="50"/>
      <c r="SOZ57" s="50"/>
      <c r="SPA57" s="50"/>
      <c r="SPB57" s="50"/>
      <c r="SPC57" s="50"/>
      <c r="SPD57" s="50"/>
      <c r="SPE57" s="50"/>
      <c r="SPF57" s="50"/>
      <c r="SPG57" s="50"/>
      <c r="SPH57" s="50"/>
      <c r="SPI57" s="50"/>
      <c r="SPJ57" s="50"/>
      <c r="SPK57" s="50"/>
      <c r="SPL57" s="50"/>
      <c r="SPM57" s="50"/>
      <c r="SPN57" s="50"/>
      <c r="SPO57" s="50"/>
      <c r="SPP57" s="50"/>
      <c r="SPQ57" s="50"/>
      <c r="SPR57" s="50"/>
      <c r="SPS57" s="50"/>
      <c r="SPT57" s="50"/>
      <c r="SPU57" s="50"/>
      <c r="SPV57" s="50"/>
      <c r="SPW57" s="50"/>
      <c r="SPX57" s="50"/>
      <c r="SPY57" s="50"/>
      <c r="SPZ57" s="50"/>
      <c r="SQA57" s="50"/>
      <c r="SQB57" s="50"/>
      <c r="SQC57" s="50"/>
      <c r="SQD57" s="50"/>
      <c r="SQE57" s="50"/>
      <c r="SQF57" s="50"/>
      <c r="SQG57" s="50"/>
      <c r="SQH57" s="50"/>
      <c r="SQI57" s="50"/>
      <c r="SQJ57" s="50"/>
      <c r="SQK57" s="50"/>
      <c r="SQL57" s="50"/>
      <c r="SQM57" s="50"/>
      <c r="SQN57" s="50"/>
      <c r="SQO57" s="50"/>
      <c r="SQP57" s="50"/>
      <c r="SQQ57" s="50"/>
      <c r="SQR57" s="50"/>
      <c r="SQS57" s="50"/>
      <c r="SQT57" s="50"/>
      <c r="SQU57" s="50"/>
      <c r="SQV57" s="50"/>
      <c r="SQW57" s="50"/>
      <c r="SQX57" s="50"/>
      <c r="SQY57" s="50"/>
      <c r="SQZ57" s="50"/>
      <c r="SRA57" s="50"/>
      <c r="SRB57" s="50"/>
      <c r="SRC57" s="50"/>
      <c r="SRD57" s="50"/>
      <c r="SRE57" s="50"/>
      <c r="SRF57" s="50"/>
      <c r="SRG57" s="50"/>
      <c r="SRH57" s="50"/>
      <c r="SRI57" s="50"/>
      <c r="SRJ57" s="50"/>
      <c r="SRK57" s="50"/>
      <c r="SRL57" s="50"/>
      <c r="SRM57" s="50"/>
      <c r="SRN57" s="50"/>
      <c r="SRO57" s="50"/>
      <c r="SRP57" s="50"/>
      <c r="SRQ57" s="50"/>
      <c r="SRR57" s="50"/>
      <c r="SRS57" s="50"/>
      <c r="SRT57" s="50"/>
      <c r="SRU57" s="50"/>
      <c r="SRV57" s="50"/>
      <c r="SRW57" s="50"/>
      <c r="SRX57" s="50"/>
      <c r="SRY57" s="50"/>
      <c r="SRZ57" s="50"/>
      <c r="SSA57" s="50"/>
      <c r="SSB57" s="50"/>
      <c r="SSC57" s="50"/>
      <c r="SSD57" s="50"/>
      <c r="SSE57" s="50"/>
      <c r="SSF57" s="50"/>
      <c r="SSG57" s="50"/>
      <c r="SSH57" s="50"/>
      <c r="SSI57" s="50"/>
      <c r="SSJ57" s="50"/>
      <c r="SSK57" s="50"/>
      <c r="SSL57" s="50"/>
      <c r="SSM57" s="50"/>
      <c r="SSN57" s="50"/>
      <c r="SSO57" s="50"/>
      <c r="SSP57" s="50"/>
      <c r="SSQ57" s="50"/>
      <c r="SSR57" s="50"/>
      <c r="SSS57" s="50"/>
      <c r="SST57" s="50"/>
      <c r="SSU57" s="50"/>
      <c r="SSV57" s="50"/>
      <c r="SSW57" s="50"/>
      <c r="SSX57" s="50"/>
      <c r="SSY57" s="50"/>
      <c r="SSZ57" s="50"/>
      <c r="STA57" s="50"/>
      <c r="STB57" s="50"/>
      <c r="STC57" s="50"/>
      <c r="STD57" s="50"/>
      <c r="STE57" s="50"/>
      <c r="STF57" s="50"/>
      <c r="STG57" s="50"/>
      <c r="STH57" s="50"/>
      <c r="STI57" s="50"/>
      <c r="STJ57" s="50"/>
      <c r="STK57" s="50"/>
      <c r="STL57" s="50"/>
      <c r="STM57" s="50"/>
      <c r="STN57" s="50"/>
      <c r="STO57" s="50"/>
      <c r="STP57" s="50"/>
      <c r="STQ57" s="50"/>
      <c r="STR57" s="50"/>
      <c r="STS57" s="50"/>
      <c r="STT57" s="50"/>
      <c r="STU57" s="50"/>
      <c r="STV57" s="50"/>
      <c r="STW57" s="50"/>
      <c r="STX57" s="50"/>
      <c r="STY57" s="50"/>
      <c r="STZ57" s="50"/>
      <c r="SUA57" s="50"/>
      <c r="SUB57" s="50"/>
      <c r="SUC57" s="50"/>
      <c r="SUD57" s="50"/>
      <c r="SUE57" s="50"/>
      <c r="SUF57" s="50"/>
      <c r="SUG57" s="50"/>
      <c r="SUH57" s="50"/>
      <c r="SUI57" s="50"/>
      <c r="SUJ57" s="50"/>
      <c r="SUK57" s="50"/>
      <c r="SUL57" s="50"/>
      <c r="SUM57" s="50"/>
      <c r="SUN57" s="50"/>
      <c r="SUO57" s="50"/>
      <c r="SUP57" s="50"/>
      <c r="SUQ57" s="50"/>
      <c r="SUR57" s="50"/>
      <c r="SUS57" s="50"/>
      <c r="SUT57" s="50"/>
      <c r="SUU57" s="50"/>
      <c r="SUV57" s="50"/>
      <c r="SUW57" s="50"/>
      <c r="SUX57" s="50"/>
      <c r="SUY57" s="50"/>
      <c r="SUZ57" s="50"/>
      <c r="SVA57" s="50"/>
      <c r="SVB57" s="50"/>
      <c r="SVC57" s="50"/>
      <c r="SVD57" s="50"/>
      <c r="SVE57" s="50"/>
      <c r="SVF57" s="50"/>
      <c r="SVG57" s="50"/>
      <c r="SVH57" s="50"/>
      <c r="SVI57" s="50"/>
      <c r="SVJ57" s="50"/>
      <c r="SVK57" s="50"/>
      <c r="SVL57" s="50"/>
      <c r="SVM57" s="50"/>
      <c r="SVN57" s="50"/>
      <c r="SVO57" s="50"/>
      <c r="SVP57" s="50"/>
      <c r="SVQ57" s="50"/>
      <c r="SVR57" s="50"/>
      <c r="SVS57" s="50"/>
      <c r="SVT57" s="50"/>
      <c r="SVU57" s="50"/>
      <c r="SVV57" s="50"/>
      <c r="SVW57" s="50"/>
      <c r="SVX57" s="50"/>
      <c r="SVY57" s="50"/>
      <c r="SVZ57" s="50"/>
      <c r="SWA57" s="50"/>
      <c r="SWB57" s="50"/>
      <c r="SWC57" s="50"/>
      <c r="SWD57" s="50"/>
      <c r="SWE57" s="50"/>
      <c r="SWF57" s="50"/>
      <c r="SWG57" s="50"/>
      <c r="SWH57" s="50"/>
      <c r="SWI57" s="50"/>
      <c r="SWJ57" s="50"/>
      <c r="SWK57" s="50"/>
      <c r="SWL57" s="50"/>
      <c r="SWM57" s="50"/>
      <c r="SWN57" s="50"/>
      <c r="SWO57" s="50"/>
      <c r="SWP57" s="50"/>
      <c r="SWQ57" s="50"/>
      <c r="SWR57" s="50"/>
      <c r="SWS57" s="50"/>
      <c r="SWT57" s="50"/>
      <c r="SWU57" s="50"/>
      <c r="SWV57" s="50"/>
      <c r="SWW57" s="50"/>
      <c r="SWX57" s="50"/>
      <c r="SWY57" s="50"/>
      <c r="SWZ57" s="50"/>
      <c r="SXA57" s="50"/>
      <c r="SXB57" s="50"/>
      <c r="SXC57" s="50"/>
      <c r="SXD57" s="50"/>
      <c r="SXE57" s="50"/>
      <c r="SXF57" s="50"/>
      <c r="SXG57" s="50"/>
      <c r="SXH57" s="50"/>
      <c r="SXI57" s="50"/>
      <c r="SXJ57" s="50"/>
      <c r="SXK57" s="50"/>
      <c r="SXL57" s="50"/>
      <c r="SXM57" s="50"/>
      <c r="SXN57" s="50"/>
      <c r="SXO57" s="50"/>
      <c r="SXP57" s="50"/>
      <c r="SXQ57" s="50"/>
      <c r="SXR57" s="50"/>
      <c r="SXS57" s="50"/>
      <c r="SXT57" s="50"/>
      <c r="SXU57" s="50"/>
      <c r="SXV57" s="50"/>
      <c r="SXW57" s="50"/>
      <c r="SXX57" s="50"/>
      <c r="SXY57" s="50"/>
      <c r="SXZ57" s="50"/>
      <c r="SYA57" s="50"/>
      <c r="SYB57" s="50"/>
      <c r="SYC57" s="50"/>
      <c r="SYD57" s="50"/>
      <c r="SYE57" s="50"/>
      <c r="SYF57" s="50"/>
      <c r="SYG57" s="50"/>
      <c r="SYH57" s="50"/>
      <c r="SYI57" s="50"/>
      <c r="SYJ57" s="50"/>
      <c r="SYK57" s="50"/>
      <c r="SYL57" s="50"/>
      <c r="SYM57" s="50"/>
      <c r="SYN57" s="50"/>
      <c r="SYO57" s="50"/>
      <c r="SYP57" s="50"/>
      <c r="SYQ57" s="50"/>
      <c r="SYR57" s="50"/>
      <c r="SYS57" s="50"/>
      <c r="SYT57" s="50"/>
      <c r="SYU57" s="50"/>
      <c r="SYV57" s="50"/>
      <c r="SYW57" s="50"/>
      <c r="SYX57" s="50"/>
      <c r="SYY57" s="50"/>
      <c r="SYZ57" s="50"/>
      <c r="SZA57" s="50"/>
      <c r="SZB57" s="50"/>
      <c r="SZC57" s="50"/>
      <c r="SZD57" s="50"/>
      <c r="SZE57" s="50"/>
      <c r="SZF57" s="50"/>
      <c r="SZG57" s="50"/>
      <c r="SZH57" s="50"/>
      <c r="SZI57" s="50"/>
      <c r="SZJ57" s="50"/>
      <c r="SZK57" s="50"/>
      <c r="SZL57" s="50"/>
      <c r="SZM57" s="50"/>
      <c r="SZN57" s="50"/>
      <c r="SZO57" s="50"/>
      <c r="SZP57" s="50"/>
      <c r="SZQ57" s="50"/>
      <c r="SZR57" s="50"/>
      <c r="SZS57" s="50"/>
      <c r="SZT57" s="50"/>
      <c r="SZU57" s="50"/>
      <c r="SZV57" s="50"/>
      <c r="SZW57" s="50"/>
      <c r="SZX57" s="50"/>
      <c r="SZY57" s="50"/>
      <c r="SZZ57" s="50"/>
      <c r="TAA57" s="50"/>
      <c r="TAB57" s="50"/>
      <c r="TAC57" s="50"/>
      <c r="TAD57" s="50"/>
      <c r="TAE57" s="50"/>
      <c r="TAF57" s="50"/>
      <c r="TAG57" s="50"/>
      <c r="TAH57" s="50"/>
      <c r="TAI57" s="50"/>
      <c r="TAJ57" s="50"/>
      <c r="TAK57" s="50"/>
      <c r="TAL57" s="50"/>
      <c r="TAM57" s="50"/>
      <c r="TAN57" s="50"/>
      <c r="TAO57" s="50"/>
      <c r="TAP57" s="50"/>
      <c r="TAQ57" s="50"/>
      <c r="TAR57" s="50"/>
      <c r="TAS57" s="50"/>
      <c r="TAT57" s="50"/>
      <c r="TAU57" s="50"/>
      <c r="TAV57" s="50"/>
      <c r="TAW57" s="50"/>
      <c r="TAX57" s="50"/>
      <c r="TAY57" s="50"/>
      <c r="TAZ57" s="50"/>
      <c r="TBA57" s="50"/>
      <c r="TBB57" s="50"/>
      <c r="TBC57" s="50"/>
      <c r="TBD57" s="50"/>
      <c r="TBE57" s="50"/>
      <c r="TBF57" s="50"/>
      <c r="TBG57" s="50"/>
      <c r="TBH57" s="50"/>
      <c r="TBI57" s="50"/>
      <c r="TBJ57" s="50"/>
      <c r="TBK57" s="50"/>
      <c r="TBL57" s="50"/>
      <c r="TBM57" s="50"/>
      <c r="TBN57" s="50"/>
      <c r="TBO57" s="50"/>
      <c r="TBP57" s="50"/>
      <c r="TBQ57" s="50"/>
      <c r="TBR57" s="50"/>
      <c r="TBS57" s="50"/>
      <c r="TBT57" s="50"/>
      <c r="TBU57" s="50"/>
      <c r="TBV57" s="50"/>
      <c r="TBW57" s="50"/>
      <c r="TBX57" s="50"/>
      <c r="TBY57" s="50"/>
      <c r="TBZ57" s="50"/>
      <c r="TCA57" s="50"/>
      <c r="TCB57" s="50"/>
      <c r="TCC57" s="50"/>
      <c r="TCD57" s="50"/>
      <c r="TCE57" s="50"/>
      <c r="TCF57" s="50"/>
      <c r="TCG57" s="50"/>
      <c r="TCH57" s="50"/>
      <c r="TCI57" s="50"/>
      <c r="TCJ57" s="50"/>
      <c r="TCK57" s="50"/>
      <c r="TCL57" s="50"/>
      <c r="TCM57" s="50"/>
      <c r="TCN57" s="50"/>
      <c r="TCO57" s="50"/>
      <c r="TCP57" s="50"/>
      <c r="TCQ57" s="50"/>
      <c r="TCR57" s="50"/>
      <c r="TCS57" s="50"/>
      <c r="TCT57" s="50"/>
      <c r="TCU57" s="50"/>
      <c r="TCV57" s="50"/>
      <c r="TCW57" s="50"/>
      <c r="TCX57" s="50"/>
      <c r="TCY57" s="50"/>
      <c r="TCZ57" s="50"/>
      <c r="TDA57" s="50"/>
      <c r="TDB57" s="50"/>
      <c r="TDC57" s="50"/>
      <c r="TDD57" s="50"/>
      <c r="TDE57" s="50"/>
      <c r="TDF57" s="50"/>
      <c r="TDG57" s="50"/>
      <c r="TDH57" s="50"/>
      <c r="TDI57" s="50"/>
      <c r="TDJ57" s="50"/>
      <c r="TDK57" s="50"/>
      <c r="TDL57" s="50"/>
      <c r="TDM57" s="50"/>
      <c r="TDN57" s="50"/>
      <c r="TDO57" s="50"/>
      <c r="TDP57" s="50"/>
      <c r="TDQ57" s="50"/>
      <c r="TDR57" s="50"/>
      <c r="TDS57" s="50"/>
      <c r="TDT57" s="50"/>
      <c r="TDU57" s="50"/>
      <c r="TDV57" s="50"/>
      <c r="TDW57" s="50"/>
      <c r="TDX57" s="50"/>
      <c r="TDY57" s="50"/>
      <c r="TDZ57" s="50"/>
      <c r="TEA57" s="50"/>
      <c r="TEB57" s="50"/>
      <c r="TEC57" s="50"/>
      <c r="TED57" s="50"/>
      <c r="TEE57" s="50"/>
      <c r="TEF57" s="50"/>
      <c r="TEG57" s="50"/>
      <c r="TEH57" s="50"/>
      <c r="TEI57" s="50"/>
      <c r="TEJ57" s="50"/>
      <c r="TEK57" s="50"/>
      <c r="TEL57" s="50"/>
      <c r="TEM57" s="50"/>
      <c r="TEN57" s="50"/>
      <c r="TEO57" s="50"/>
      <c r="TEP57" s="50"/>
      <c r="TEQ57" s="50"/>
      <c r="TER57" s="50"/>
      <c r="TES57" s="50"/>
      <c r="TET57" s="50"/>
      <c r="TEU57" s="50"/>
      <c r="TEV57" s="50"/>
      <c r="TEW57" s="50"/>
      <c r="TEX57" s="50"/>
      <c r="TEY57" s="50"/>
      <c r="TEZ57" s="50"/>
      <c r="TFA57" s="50"/>
      <c r="TFB57" s="50"/>
      <c r="TFC57" s="50"/>
      <c r="TFD57" s="50"/>
      <c r="TFE57" s="50"/>
      <c r="TFF57" s="50"/>
      <c r="TFG57" s="50"/>
      <c r="TFH57" s="50"/>
      <c r="TFI57" s="50"/>
      <c r="TFJ57" s="50"/>
      <c r="TFK57" s="50"/>
      <c r="TFL57" s="50"/>
      <c r="TFM57" s="50"/>
      <c r="TFN57" s="50"/>
      <c r="TFO57" s="50"/>
      <c r="TFP57" s="50"/>
      <c r="TFQ57" s="50"/>
      <c r="TFR57" s="50"/>
      <c r="TFS57" s="50"/>
      <c r="TFT57" s="50"/>
      <c r="TFU57" s="50"/>
      <c r="TFV57" s="50"/>
      <c r="TFW57" s="50"/>
      <c r="TFX57" s="50"/>
      <c r="TFY57" s="50"/>
      <c r="TFZ57" s="50"/>
      <c r="TGA57" s="50"/>
      <c r="TGB57" s="50"/>
      <c r="TGC57" s="50"/>
      <c r="TGD57" s="50"/>
      <c r="TGE57" s="50"/>
      <c r="TGF57" s="50"/>
      <c r="TGG57" s="50"/>
      <c r="TGH57" s="50"/>
      <c r="TGI57" s="50"/>
      <c r="TGJ57" s="50"/>
      <c r="TGK57" s="50"/>
      <c r="TGL57" s="50"/>
      <c r="TGM57" s="50"/>
      <c r="TGN57" s="50"/>
      <c r="TGO57" s="50"/>
      <c r="TGP57" s="50"/>
      <c r="TGQ57" s="50"/>
      <c r="TGR57" s="50"/>
      <c r="TGS57" s="50"/>
      <c r="TGT57" s="50"/>
      <c r="TGU57" s="50"/>
      <c r="TGV57" s="50"/>
      <c r="TGW57" s="50"/>
      <c r="TGX57" s="50"/>
      <c r="TGY57" s="50"/>
      <c r="TGZ57" s="50"/>
      <c r="THA57" s="50"/>
      <c r="THB57" s="50"/>
      <c r="THC57" s="50"/>
      <c r="THD57" s="50"/>
      <c r="THE57" s="50"/>
      <c r="THF57" s="50"/>
      <c r="THG57" s="50"/>
      <c r="THH57" s="50"/>
      <c r="THI57" s="50"/>
      <c r="THJ57" s="50"/>
      <c r="THK57" s="50"/>
      <c r="THL57" s="50"/>
      <c r="THM57" s="50"/>
      <c r="THN57" s="50"/>
      <c r="THO57" s="50"/>
      <c r="THP57" s="50"/>
      <c r="THQ57" s="50"/>
      <c r="THR57" s="50"/>
      <c r="THS57" s="50"/>
      <c r="THT57" s="50"/>
      <c r="THU57" s="50"/>
      <c r="THV57" s="50"/>
      <c r="THW57" s="50"/>
      <c r="THX57" s="50"/>
      <c r="THY57" s="50"/>
      <c r="THZ57" s="50"/>
      <c r="TIA57" s="50"/>
      <c r="TIB57" s="50"/>
      <c r="TIC57" s="50"/>
      <c r="TID57" s="50"/>
      <c r="TIE57" s="50"/>
      <c r="TIF57" s="50"/>
      <c r="TIG57" s="50"/>
      <c r="TIH57" s="50"/>
      <c r="TII57" s="50"/>
      <c r="TIJ57" s="50"/>
      <c r="TIK57" s="50"/>
      <c r="TIL57" s="50"/>
      <c r="TIM57" s="50"/>
      <c r="TIN57" s="50"/>
      <c r="TIO57" s="50"/>
      <c r="TIP57" s="50"/>
      <c r="TIQ57" s="50"/>
      <c r="TIR57" s="50"/>
      <c r="TIS57" s="50"/>
      <c r="TIT57" s="50"/>
      <c r="TIU57" s="50"/>
      <c r="TIV57" s="50"/>
      <c r="TIW57" s="50"/>
      <c r="TIX57" s="50"/>
      <c r="TIY57" s="50"/>
      <c r="TIZ57" s="50"/>
      <c r="TJA57" s="50"/>
      <c r="TJB57" s="50"/>
      <c r="TJC57" s="50"/>
      <c r="TJD57" s="50"/>
      <c r="TJE57" s="50"/>
      <c r="TJF57" s="50"/>
      <c r="TJG57" s="50"/>
      <c r="TJH57" s="50"/>
      <c r="TJI57" s="50"/>
      <c r="TJJ57" s="50"/>
      <c r="TJK57" s="50"/>
      <c r="TJL57" s="50"/>
      <c r="TJM57" s="50"/>
      <c r="TJN57" s="50"/>
      <c r="TJO57" s="50"/>
      <c r="TJP57" s="50"/>
      <c r="TJQ57" s="50"/>
      <c r="TJR57" s="50"/>
      <c r="TJS57" s="50"/>
      <c r="TJT57" s="50"/>
      <c r="TJU57" s="50"/>
      <c r="TJV57" s="50"/>
      <c r="TJW57" s="50"/>
      <c r="TJX57" s="50"/>
      <c r="TJY57" s="50"/>
      <c r="TJZ57" s="50"/>
      <c r="TKA57" s="50"/>
      <c r="TKB57" s="50"/>
      <c r="TKC57" s="50"/>
      <c r="TKD57" s="50"/>
      <c r="TKE57" s="50"/>
      <c r="TKF57" s="50"/>
      <c r="TKG57" s="50"/>
      <c r="TKH57" s="50"/>
      <c r="TKI57" s="50"/>
      <c r="TKJ57" s="50"/>
      <c r="TKK57" s="50"/>
      <c r="TKL57" s="50"/>
      <c r="TKM57" s="50"/>
      <c r="TKN57" s="50"/>
      <c r="TKO57" s="50"/>
      <c r="TKP57" s="50"/>
      <c r="TKQ57" s="50"/>
      <c r="TKR57" s="50"/>
      <c r="TKS57" s="50"/>
      <c r="TKT57" s="50"/>
      <c r="TKU57" s="50"/>
      <c r="TKV57" s="50"/>
      <c r="TKW57" s="50"/>
      <c r="TKX57" s="50"/>
      <c r="TKY57" s="50"/>
      <c r="TKZ57" s="50"/>
      <c r="TLA57" s="50"/>
      <c r="TLB57" s="50"/>
      <c r="TLC57" s="50"/>
      <c r="TLD57" s="50"/>
      <c r="TLE57" s="50"/>
      <c r="TLF57" s="50"/>
      <c r="TLG57" s="50"/>
      <c r="TLH57" s="50"/>
      <c r="TLI57" s="50"/>
      <c r="TLJ57" s="50"/>
      <c r="TLK57" s="50"/>
      <c r="TLL57" s="50"/>
      <c r="TLM57" s="50"/>
      <c r="TLN57" s="50"/>
      <c r="TLO57" s="50"/>
      <c r="TLP57" s="50"/>
      <c r="TLQ57" s="50"/>
      <c r="TLR57" s="50"/>
      <c r="TLS57" s="50"/>
      <c r="TLT57" s="50"/>
      <c r="TLU57" s="50"/>
      <c r="TLV57" s="50"/>
      <c r="TLW57" s="50"/>
      <c r="TLX57" s="50"/>
      <c r="TLY57" s="50"/>
      <c r="TLZ57" s="50"/>
      <c r="TMA57" s="50"/>
      <c r="TMB57" s="50"/>
      <c r="TMC57" s="50"/>
      <c r="TMD57" s="50"/>
      <c r="TME57" s="50"/>
      <c r="TMF57" s="50"/>
      <c r="TMG57" s="50"/>
      <c r="TMH57" s="50"/>
      <c r="TMI57" s="50"/>
      <c r="TMJ57" s="50"/>
      <c r="TMK57" s="50"/>
      <c r="TML57" s="50"/>
      <c r="TMM57" s="50"/>
      <c r="TMN57" s="50"/>
      <c r="TMO57" s="50"/>
      <c r="TMP57" s="50"/>
      <c r="TMQ57" s="50"/>
      <c r="TMR57" s="50"/>
      <c r="TMS57" s="50"/>
      <c r="TMT57" s="50"/>
      <c r="TMU57" s="50"/>
      <c r="TMV57" s="50"/>
      <c r="TMW57" s="50"/>
      <c r="TMX57" s="50"/>
      <c r="TMY57" s="50"/>
      <c r="TMZ57" s="50"/>
      <c r="TNA57" s="50"/>
      <c r="TNB57" s="50"/>
      <c r="TNC57" s="50"/>
      <c r="TND57" s="50"/>
      <c r="TNE57" s="50"/>
      <c r="TNF57" s="50"/>
      <c r="TNG57" s="50"/>
      <c r="TNH57" s="50"/>
      <c r="TNI57" s="50"/>
      <c r="TNJ57" s="50"/>
      <c r="TNK57" s="50"/>
      <c r="TNL57" s="50"/>
      <c r="TNM57" s="50"/>
      <c r="TNN57" s="50"/>
      <c r="TNO57" s="50"/>
      <c r="TNP57" s="50"/>
      <c r="TNQ57" s="50"/>
      <c r="TNR57" s="50"/>
      <c r="TNS57" s="50"/>
      <c r="TNT57" s="50"/>
      <c r="TNU57" s="50"/>
      <c r="TNV57" s="50"/>
      <c r="TNW57" s="50"/>
      <c r="TNX57" s="50"/>
      <c r="TNY57" s="50"/>
      <c r="TNZ57" s="50"/>
      <c r="TOA57" s="50"/>
      <c r="TOB57" s="50"/>
      <c r="TOC57" s="50"/>
      <c r="TOD57" s="50"/>
      <c r="TOE57" s="50"/>
      <c r="TOF57" s="50"/>
      <c r="TOG57" s="50"/>
      <c r="TOH57" s="50"/>
      <c r="TOI57" s="50"/>
      <c r="TOJ57" s="50"/>
      <c r="TOK57" s="50"/>
      <c r="TOL57" s="50"/>
      <c r="TOM57" s="50"/>
      <c r="TON57" s="50"/>
      <c r="TOO57" s="50"/>
      <c r="TOP57" s="50"/>
      <c r="TOQ57" s="50"/>
      <c r="TOR57" s="50"/>
      <c r="TOS57" s="50"/>
      <c r="TOT57" s="50"/>
      <c r="TOU57" s="50"/>
      <c r="TOV57" s="50"/>
      <c r="TOW57" s="50"/>
      <c r="TOX57" s="50"/>
      <c r="TOY57" s="50"/>
      <c r="TOZ57" s="50"/>
      <c r="TPA57" s="50"/>
      <c r="TPB57" s="50"/>
      <c r="TPC57" s="50"/>
      <c r="TPD57" s="50"/>
      <c r="TPE57" s="50"/>
      <c r="TPF57" s="50"/>
      <c r="TPG57" s="50"/>
      <c r="TPH57" s="50"/>
      <c r="TPI57" s="50"/>
      <c r="TPJ57" s="50"/>
      <c r="TPK57" s="50"/>
      <c r="TPL57" s="50"/>
      <c r="TPM57" s="50"/>
      <c r="TPN57" s="50"/>
      <c r="TPO57" s="50"/>
      <c r="TPP57" s="50"/>
      <c r="TPQ57" s="50"/>
      <c r="TPR57" s="50"/>
      <c r="TPS57" s="50"/>
      <c r="TPT57" s="50"/>
      <c r="TPU57" s="50"/>
      <c r="TPV57" s="50"/>
      <c r="TPW57" s="50"/>
      <c r="TPX57" s="50"/>
      <c r="TPY57" s="50"/>
      <c r="TPZ57" s="50"/>
      <c r="TQA57" s="50"/>
      <c r="TQB57" s="50"/>
      <c r="TQC57" s="50"/>
      <c r="TQD57" s="50"/>
      <c r="TQE57" s="50"/>
      <c r="TQF57" s="50"/>
      <c r="TQG57" s="50"/>
      <c r="TQH57" s="50"/>
      <c r="TQI57" s="50"/>
      <c r="TQJ57" s="50"/>
      <c r="TQK57" s="50"/>
      <c r="TQL57" s="50"/>
      <c r="TQM57" s="50"/>
      <c r="TQN57" s="50"/>
      <c r="TQO57" s="50"/>
      <c r="TQP57" s="50"/>
      <c r="TQQ57" s="50"/>
      <c r="TQR57" s="50"/>
      <c r="TQS57" s="50"/>
      <c r="TQT57" s="50"/>
      <c r="TQU57" s="50"/>
      <c r="TQV57" s="50"/>
      <c r="TQW57" s="50"/>
      <c r="TQX57" s="50"/>
      <c r="TQY57" s="50"/>
      <c r="TQZ57" s="50"/>
      <c r="TRA57" s="50"/>
      <c r="TRB57" s="50"/>
      <c r="TRC57" s="50"/>
      <c r="TRD57" s="50"/>
      <c r="TRE57" s="50"/>
      <c r="TRF57" s="50"/>
      <c r="TRG57" s="50"/>
      <c r="TRH57" s="50"/>
      <c r="TRI57" s="50"/>
      <c r="TRJ57" s="50"/>
      <c r="TRK57" s="50"/>
      <c r="TRL57" s="50"/>
      <c r="TRM57" s="50"/>
      <c r="TRN57" s="50"/>
      <c r="TRO57" s="50"/>
      <c r="TRP57" s="50"/>
      <c r="TRQ57" s="50"/>
      <c r="TRR57" s="50"/>
      <c r="TRS57" s="50"/>
      <c r="TRT57" s="50"/>
      <c r="TRU57" s="50"/>
      <c r="TRV57" s="50"/>
      <c r="TRW57" s="50"/>
      <c r="TRX57" s="50"/>
      <c r="TRY57" s="50"/>
      <c r="TRZ57" s="50"/>
      <c r="TSA57" s="50"/>
      <c r="TSB57" s="50"/>
      <c r="TSC57" s="50"/>
      <c r="TSD57" s="50"/>
      <c r="TSE57" s="50"/>
      <c r="TSF57" s="50"/>
      <c r="TSG57" s="50"/>
      <c r="TSH57" s="50"/>
      <c r="TSI57" s="50"/>
      <c r="TSJ57" s="50"/>
      <c r="TSK57" s="50"/>
      <c r="TSL57" s="50"/>
      <c r="TSM57" s="50"/>
      <c r="TSN57" s="50"/>
      <c r="TSO57" s="50"/>
      <c r="TSP57" s="50"/>
      <c r="TSQ57" s="50"/>
      <c r="TSR57" s="50"/>
      <c r="TSS57" s="50"/>
      <c r="TST57" s="50"/>
      <c r="TSU57" s="50"/>
      <c r="TSV57" s="50"/>
      <c r="TSW57" s="50"/>
      <c r="TSX57" s="50"/>
      <c r="TSY57" s="50"/>
      <c r="TSZ57" s="50"/>
      <c r="TTA57" s="50"/>
      <c r="TTB57" s="50"/>
      <c r="TTC57" s="50"/>
      <c r="TTD57" s="50"/>
      <c r="TTE57" s="50"/>
      <c r="TTF57" s="50"/>
      <c r="TTG57" s="50"/>
      <c r="TTH57" s="50"/>
      <c r="TTI57" s="50"/>
      <c r="TTJ57" s="50"/>
      <c r="TTK57" s="50"/>
      <c r="TTL57" s="50"/>
      <c r="TTM57" s="50"/>
      <c r="TTN57" s="50"/>
      <c r="TTO57" s="50"/>
      <c r="TTP57" s="50"/>
      <c r="TTQ57" s="50"/>
      <c r="TTR57" s="50"/>
      <c r="TTS57" s="50"/>
      <c r="TTT57" s="50"/>
      <c r="TTU57" s="50"/>
      <c r="TTV57" s="50"/>
      <c r="TTW57" s="50"/>
      <c r="TTX57" s="50"/>
      <c r="TTY57" s="50"/>
      <c r="TTZ57" s="50"/>
      <c r="TUA57" s="50"/>
      <c r="TUB57" s="50"/>
      <c r="TUC57" s="50"/>
      <c r="TUD57" s="50"/>
      <c r="TUE57" s="50"/>
      <c r="TUF57" s="50"/>
      <c r="TUG57" s="50"/>
      <c r="TUH57" s="50"/>
      <c r="TUI57" s="50"/>
      <c r="TUJ57" s="50"/>
      <c r="TUK57" s="50"/>
      <c r="TUL57" s="50"/>
      <c r="TUM57" s="50"/>
      <c r="TUN57" s="50"/>
      <c r="TUO57" s="50"/>
      <c r="TUP57" s="50"/>
      <c r="TUQ57" s="50"/>
      <c r="TUR57" s="50"/>
      <c r="TUS57" s="50"/>
      <c r="TUT57" s="50"/>
      <c r="TUU57" s="50"/>
      <c r="TUV57" s="50"/>
      <c r="TUW57" s="50"/>
      <c r="TUX57" s="50"/>
      <c r="TUY57" s="50"/>
      <c r="TUZ57" s="50"/>
      <c r="TVA57" s="50"/>
      <c r="TVB57" s="50"/>
      <c r="TVC57" s="50"/>
      <c r="TVD57" s="50"/>
      <c r="TVE57" s="50"/>
      <c r="TVF57" s="50"/>
      <c r="TVG57" s="50"/>
      <c r="TVH57" s="50"/>
      <c r="TVI57" s="50"/>
      <c r="TVJ57" s="50"/>
      <c r="TVK57" s="50"/>
      <c r="TVL57" s="50"/>
      <c r="TVM57" s="50"/>
      <c r="TVN57" s="50"/>
      <c r="TVO57" s="50"/>
      <c r="TVP57" s="50"/>
      <c r="TVQ57" s="50"/>
      <c r="TVR57" s="50"/>
      <c r="TVS57" s="50"/>
      <c r="TVT57" s="50"/>
      <c r="TVU57" s="50"/>
      <c r="TVV57" s="50"/>
      <c r="TVW57" s="50"/>
      <c r="TVX57" s="50"/>
      <c r="TVY57" s="50"/>
      <c r="TVZ57" s="50"/>
      <c r="TWA57" s="50"/>
      <c r="TWB57" s="50"/>
      <c r="TWC57" s="50"/>
      <c r="TWD57" s="50"/>
      <c r="TWE57" s="50"/>
      <c r="TWF57" s="50"/>
      <c r="TWG57" s="50"/>
      <c r="TWH57" s="50"/>
      <c r="TWI57" s="50"/>
      <c r="TWJ57" s="50"/>
      <c r="TWK57" s="50"/>
      <c r="TWL57" s="50"/>
      <c r="TWM57" s="50"/>
      <c r="TWN57" s="50"/>
      <c r="TWO57" s="50"/>
      <c r="TWP57" s="50"/>
      <c r="TWQ57" s="50"/>
      <c r="TWR57" s="50"/>
      <c r="TWS57" s="50"/>
      <c r="TWT57" s="50"/>
      <c r="TWU57" s="50"/>
      <c r="TWV57" s="50"/>
      <c r="TWW57" s="50"/>
      <c r="TWX57" s="50"/>
      <c r="TWY57" s="50"/>
      <c r="TWZ57" s="50"/>
      <c r="TXA57" s="50"/>
      <c r="TXB57" s="50"/>
      <c r="TXC57" s="50"/>
      <c r="TXD57" s="50"/>
      <c r="TXE57" s="50"/>
      <c r="TXF57" s="50"/>
      <c r="TXG57" s="50"/>
      <c r="TXH57" s="50"/>
      <c r="TXI57" s="50"/>
      <c r="TXJ57" s="50"/>
      <c r="TXK57" s="50"/>
      <c r="TXL57" s="50"/>
      <c r="TXM57" s="50"/>
      <c r="TXN57" s="50"/>
      <c r="TXO57" s="50"/>
      <c r="TXP57" s="50"/>
      <c r="TXQ57" s="50"/>
      <c r="TXR57" s="50"/>
      <c r="TXS57" s="50"/>
      <c r="TXT57" s="50"/>
      <c r="TXU57" s="50"/>
      <c r="TXV57" s="50"/>
      <c r="TXW57" s="50"/>
      <c r="TXX57" s="50"/>
      <c r="TXY57" s="50"/>
      <c r="TXZ57" s="50"/>
      <c r="TYA57" s="50"/>
      <c r="TYB57" s="50"/>
      <c r="TYC57" s="50"/>
      <c r="TYD57" s="50"/>
      <c r="TYE57" s="50"/>
      <c r="TYF57" s="50"/>
      <c r="TYG57" s="50"/>
      <c r="TYH57" s="50"/>
      <c r="TYI57" s="50"/>
      <c r="TYJ57" s="50"/>
      <c r="TYK57" s="50"/>
      <c r="TYL57" s="50"/>
      <c r="TYM57" s="50"/>
      <c r="TYN57" s="50"/>
      <c r="TYO57" s="50"/>
      <c r="TYP57" s="50"/>
      <c r="TYQ57" s="50"/>
      <c r="TYR57" s="50"/>
      <c r="TYS57" s="50"/>
      <c r="TYT57" s="50"/>
      <c r="TYU57" s="50"/>
      <c r="TYV57" s="50"/>
      <c r="TYW57" s="50"/>
      <c r="TYX57" s="50"/>
      <c r="TYY57" s="50"/>
      <c r="TYZ57" s="50"/>
      <c r="TZA57" s="50"/>
      <c r="TZB57" s="50"/>
      <c r="TZC57" s="50"/>
      <c r="TZD57" s="50"/>
      <c r="TZE57" s="50"/>
      <c r="TZF57" s="50"/>
      <c r="TZG57" s="50"/>
      <c r="TZH57" s="50"/>
      <c r="TZI57" s="50"/>
      <c r="TZJ57" s="50"/>
      <c r="TZK57" s="50"/>
      <c r="TZL57" s="50"/>
      <c r="TZM57" s="50"/>
      <c r="TZN57" s="50"/>
      <c r="TZO57" s="50"/>
      <c r="TZP57" s="50"/>
      <c r="TZQ57" s="50"/>
      <c r="TZR57" s="50"/>
      <c r="TZS57" s="50"/>
      <c r="TZT57" s="50"/>
      <c r="TZU57" s="50"/>
      <c r="TZV57" s="50"/>
      <c r="TZW57" s="50"/>
      <c r="TZX57" s="50"/>
      <c r="TZY57" s="50"/>
      <c r="TZZ57" s="50"/>
      <c r="UAA57" s="50"/>
      <c r="UAB57" s="50"/>
      <c r="UAC57" s="50"/>
      <c r="UAD57" s="50"/>
      <c r="UAE57" s="50"/>
      <c r="UAF57" s="50"/>
      <c r="UAG57" s="50"/>
      <c r="UAH57" s="50"/>
      <c r="UAI57" s="50"/>
      <c r="UAJ57" s="50"/>
      <c r="UAK57" s="50"/>
      <c r="UAL57" s="50"/>
      <c r="UAM57" s="50"/>
      <c r="UAN57" s="50"/>
      <c r="UAO57" s="50"/>
      <c r="UAP57" s="50"/>
      <c r="UAQ57" s="50"/>
      <c r="UAR57" s="50"/>
      <c r="UAS57" s="50"/>
      <c r="UAT57" s="50"/>
      <c r="UAU57" s="50"/>
      <c r="UAV57" s="50"/>
      <c r="UAW57" s="50"/>
      <c r="UAX57" s="50"/>
      <c r="UAY57" s="50"/>
      <c r="UAZ57" s="50"/>
      <c r="UBA57" s="50"/>
      <c r="UBB57" s="50"/>
      <c r="UBC57" s="50"/>
      <c r="UBD57" s="50"/>
      <c r="UBE57" s="50"/>
      <c r="UBF57" s="50"/>
      <c r="UBG57" s="50"/>
      <c r="UBH57" s="50"/>
      <c r="UBI57" s="50"/>
      <c r="UBJ57" s="50"/>
      <c r="UBK57" s="50"/>
      <c r="UBL57" s="50"/>
      <c r="UBM57" s="50"/>
      <c r="UBN57" s="50"/>
      <c r="UBO57" s="50"/>
      <c r="UBP57" s="50"/>
      <c r="UBQ57" s="50"/>
      <c r="UBR57" s="50"/>
      <c r="UBS57" s="50"/>
      <c r="UBT57" s="50"/>
      <c r="UBU57" s="50"/>
      <c r="UBV57" s="50"/>
      <c r="UBW57" s="50"/>
      <c r="UBX57" s="50"/>
      <c r="UBY57" s="50"/>
      <c r="UBZ57" s="50"/>
      <c r="UCA57" s="50"/>
      <c r="UCB57" s="50"/>
      <c r="UCC57" s="50"/>
      <c r="UCD57" s="50"/>
      <c r="UCE57" s="50"/>
      <c r="UCF57" s="50"/>
      <c r="UCG57" s="50"/>
      <c r="UCH57" s="50"/>
      <c r="UCI57" s="50"/>
      <c r="UCJ57" s="50"/>
      <c r="UCK57" s="50"/>
      <c r="UCL57" s="50"/>
      <c r="UCM57" s="50"/>
      <c r="UCN57" s="50"/>
      <c r="UCO57" s="50"/>
      <c r="UCP57" s="50"/>
      <c r="UCQ57" s="50"/>
      <c r="UCR57" s="50"/>
      <c r="UCS57" s="50"/>
      <c r="UCT57" s="50"/>
      <c r="UCU57" s="50"/>
      <c r="UCV57" s="50"/>
      <c r="UCW57" s="50"/>
      <c r="UCX57" s="50"/>
      <c r="UCY57" s="50"/>
      <c r="UCZ57" s="50"/>
      <c r="UDA57" s="50"/>
      <c r="UDB57" s="50"/>
      <c r="UDC57" s="50"/>
      <c r="UDD57" s="50"/>
      <c r="UDE57" s="50"/>
      <c r="UDF57" s="50"/>
      <c r="UDG57" s="50"/>
      <c r="UDH57" s="50"/>
      <c r="UDI57" s="50"/>
      <c r="UDJ57" s="50"/>
      <c r="UDK57" s="50"/>
      <c r="UDL57" s="50"/>
      <c r="UDM57" s="50"/>
      <c r="UDN57" s="50"/>
      <c r="UDO57" s="50"/>
      <c r="UDP57" s="50"/>
      <c r="UDQ57" s="50"/>
      <c r="UDR57" s="50"/>
      <c r="UDS57" s="50"/>
      <c r="UDT57" s="50"/>
      <c r="UDU57" s="50"/>
      <c r="UDV57" s="50"/>
      <c r="UDW57" s="50"/>
      <c r="UDX57" s="50"/>
      <c r="UDY57" s="50"/>
      <c r="UDZ57" s="50"/>
      <c r="UEA57" s="50"/>
      <c r="UEB57" s="50"/>
      <c r="UEC57" s="50"/>
      <c r="UED57" s="50"/>
      <c r="UEE57" s="50"/>
      <c r="UEF57" s="50"/>
      <c r="UEG57" s="50"/>
      <c r="UEH57" s="50"/>
      <c r="UEI57" s="50"/>
      <c r="UEJ57" s="50"/>
      <c r="UEK57" s="50"/>
      <c r="UEL57" s="50"/>
      <c r="UEM57" s="50"/>
      <c r="UEN57" s="50"/>
      <c r="UEO57" s="50"/>
      <c r="UEP57" s="50"/>
      <c r="UEQ57" s="50"/>
      <c r="UER57" s="50"/>
      <c r="UES57" s="50"/>
      <c r="UET57" s="50"/>
      <c r="UEU57" s="50"/>
      <c r="UEV57" s="50"/>
      <c r="UEW57" s="50"/>
      <c r="UEX57" s="50"/>
      <c r="UEY57" s="50"/>
      <c r="UEZ57" s="50"/>
      <c r="UFA57" s="50"/>
      <c r="UFB57" s="50"/>
      <c r="UFC57" s="50"/>
      <c r="UFD57" s="50"/>
      <c r="UFE57" s="50"/>
      <c r="UFF57" s="50"/>
      <c r="UFG57" s="50"/>
      <c r="UFH57" s="50"/>
      <c r="UFI57" s="50"/>
      <c r="UFJ57" s="50"/>
      <c r="UFK57" s="50"/>
      <c r="UFL57" s="50"/>
      <c r="UFM57" s="50"/>
      <c r="UFN57" s="50"/>
      <c r="UFO57" s="50"/>
      <c r="UFP57" s="50"/>
      <c r="UFQ57" s="50"/>
      <c r="UFR57" s="50"/>
      <c r="UFS57" s="50"/>
      <c r="UFT57" s="50"/>
      <c r="UFU57" s="50"/>
      <c r="UFV57" s="50"/>
      <c r="UFW57" s="50"/>
      <c r="UFX57" s="50"/>
      <c r="UFY57" s="50"/>
      <c r="UFZ57" s="50"/>
      <c r="UGA57" s="50"/>
      <c r="UGB57" s="50"/>
      <c r="UGC57" s="50"/>
      <c r="UGD57" s="50"/>
      <c r="UGE57" s="50"/>
      <c r="UGF57" s="50"/>
      <c r="UGG57" s="50"/>
      <c r="UGH57" s="50"/>
      <c r="UGI57" s="50"/>
      <c r="UGJ57" s="50"/>
      <c r="UGK57" s="50"/>
      <c r="UGL57" s="50"/>
      <c r="UGM57" s="50"/>
      <c r="UGN57" s="50"/>
      <c r="UGO57" s="50"/>
      <c r="UGP57" s="50"/>
      <c r="UGQ57" s="50"/>
      <c r="UGR57" s="50"/>
      <c r="UGS57" s="50"/>
      <c r="UGT57" s="50"/>
      <c r="UGU57" s="50"/>
      <c r="UGV57" s="50"/>
      <c r="UGW57" s="50"/>
      <c r="UGX57" s="50"/>
      <c r="UGY57" s="50"/>
      <c r="UGZ57" s="50"/>
      <c r="UHA57" s="50"/>
      <c r="UHB57" s="50"/>
      <c r="UHC57" s="50"/>
      <c r="UHD57" s="50"/>
      <c r="UHE57" s="50"/>
      <c r="UHF57" s="50"/>
      <c r="UHG57" s="50"/>
      <c r="UHH57" s="50"/>
      <c r="UHI57" s="50"/>
      <c r="UHJ57" s="50"/>
      <c r="UHK57" s="50"/>
      <c r="UHL57" s="50"/>
      <c r="UHM57" s="50"/>
      <c r="UHN57" s="50"/>
      <c r="UHO57" s="50"/>
      <c r="UHP57" s="50"/>
      <c r="UHQ57" s="50"/>
      <c r="UHR57" s="50"/>
      <c r="UHS57" s="50"/>
      <c r="UHT57" s="50"/>
      <c r="UHU57" s="50"/>
      <c r="UHV57" s="50"/>
      <c r="UHW57" s="50"/>
      <c r="UHX57" s="50"/>
      <c r="UHY57" s="50"/>
      <c r="UHZ57" s="50"/>
      <c r="UIA57" s="50"/>
      <c r="UIB57" s="50"/>
      <c r="UIC57" s="50"/>
      <c r="UID57" s="50"/>
      <c r="UIE57" s="50"/>
      <c r="UIF57" s="50"/>
      <c r="UIG57" s="50"/>
      <c r="UIH57" s="50"/>
      <c r="UII57" s="50"/>
      <c r="UIJ57" s="50"/>
      <c r="UIK57" s="50"/>
      <c r="UIL57" s="50"/>
      <c r="UIM57" s="50"/>
      <c r="UIN57" s="50"/>
      <c r="UIO57" s="50"/>
      <c r="UIP57" s="50"/>
      <c r="UIQ57" s="50"/>
      <c r="UIR57" s="50"/>
      <c r="UIS57" s="50"/>
      <c r="UIT57" s="50"/>
      <c r="UIU57" s="50"/>
      <c r="UIV57" s="50"/>
      <c r="UIW57" s="50"/>
      <c r="UIX57" s="50"/>
      <c r="UIY57" s="50"/>
      <c r="UIZ57" s="50"/>
      <c r="UJA57" s="50"/>
      <c r="UJB57" s="50"/>
      <c r="UJC57" s="50"/>
      <c r="UJD57" s="50"/>
      <c r="UJE57" s="50"/>
      <c r="UJF57" s="50"/>
      <c r="UJG57" s="50"/>
      <c r="UJH57" s="50"/>
      <c r="UJI57" s="50"/>
      <c r="UJJ57" s="50"/>
      <c r="UJK57" s="50"/>
      <c r="UJL57" s="50"/>
      <c r="UJM57" s="50"/>
      <c r="UJN57" s="50"/>
      <c r="UJO57" s="50"/>
      <c r="UJP57" s="50"/>
      <c r="UJQ57" s="50"/>
      <c r="UJR57" s="50"/>
      <c r="UJS57" s="50"/>
      <c r="UJT57" s="50"/>
      <c r="UJU57" s="50"/>
      <c r="UJV57" s="50"/>
      <c r="UJW57" s="50"/>
      <c r="UJX57" s="50"/>
      <c r="UJY57" s="50"/>
      <c r="UJZ57" s="50"/>
      <c r="UKA57" s="50"/>
      <c r="UKB57" s="50"/>
      <c r="UKC57" s="50"/>
      <c r="UKD57" s="50"/>
      <c r="UKE57" s="50"/>
      <c r="UKF57" s="50"/>
      <c r="UKG57" s="50"/>
      <c r="UKH57" s="50"/>
      <c r="UKI57" s="50"/>
      <c r="UKJ57" s="50"/>
      <c r="UKK57" s="50"/>
      <c r="UKL57" s="50"/>
      <c r="UKM57" s="50"/>
      <c r="UKN57" s="50"/>
      <c r="UKO57" s="50"/>
      <c r="UKP57" s="50"/>
      <c r="UKQ57" s="50"/>
      <c r="UKR57" s="50"/>
      <c r="UKS57" s="50"/>
      <c r="UKT57" s="50"/>
      <c r="UKU57" s="50"/>
      <c r="UKV57" s="50"/>
      <c r="UKW57" s="50"/>
      <c r="UKX57" s="50"/>
      <c r="UKY57" s="50"/>
      <c r="UKZ57" s="50"/>
      <c r="ULA57" s="50"/>
      <c r="ULB57" s="50"/>
      <c r="ULC57" s="50"/>
      <c r="ULD57" s="50"/>
      <c r="ULE57" s="50"/>
      <c r="ULF57" s="50"/>
      <c r="ULG57" s="50"/>
      <c r="ULH57" s="50"/>
      <c r="ULI57" s="50"/>
      <c r="ULJ57" s="50"/>
      <c r="ULK57" s="50"/>
      <c r="ULL57" s="50"/>
      <c r="ULM57" s="50"/>
      <c r="ULN57" s="50"/>
      <c r="ULO57" s="50"/>
      <c r="ULP57" s="50"/>
      <c r="ULQ57" s="50"/>
      <c r="ULR57" s="50"/>
      <c r="ULS57" s="50"/>
      <c r="ULT57" s="50"/>
      <c r="ULU57" s="50"/>
      <c r="ULV57" s="50"/>
      <c r="ULW57" s="50"/>
      <c r="ULX57" s="50"/>
      <c r="ULY57" s="50"/>
      <c r="ULZ57" s="50"/>
      <c r="UMA57" s="50"/>
      <c r="UMB57" s="50"/>
      <c r="UMC57" s="50"/>
      <c r="UMD57" s="50"/>
      <c r="UME57" s="50"/>
      <c r="UMF57" s="50"/>
      <c r="UMG57" s="50"/>
      <c r="UMH57" s="50"/>
      <c r="UMI57" s="50"/>
      <c r="UMJ57" s="50"/>
      <c r="UMK57" s="50"/>
      <c r="UML57" s="50"/>
      <c r="UMM57" s="50"/>
      <c r="UMN57" s="50"/>
      <c r="UMO57" s="50"/>
      <c r="UMP57" s="50"/>
      <c r="UMQ57" s="50"/>
      <c r="UMR57" s="50"/>
      <c r="UMS57" s="50"/>
      <c r="UMT57" s="50"/>
      <c r="UMU57" s="50"/>
      <c r="UMV57" s="50"/>
      <c r="UMW57" s="50"/>
      <c r="UMX57" s="50"/>
      <c r="UMY57" s="50"/>
      <c r="UMZ57" s="50"/>
      <c r="UNA57" s="50"/>
      <c r="UNB57" s="50"/>
      <c r="UNC57" s="50"/>
      <c r="UND57" s="50"/>
      <c r="UNE57" s="50"/>
      <c r="UNF57" s="50"/>
      <c r="UNG57" s="50"/>
      <c r="UNH57" s="50"/>
      <c r="UNI57" s="50"/>
      <c r="UNJ57" s="50"/>
      <c r="UNK57" s="50"/>
      <c r="UNL57" s="50"/>
      <c r="UNM57" s="50"/>
      <c r="UNN57" s="50"/>
      <c r="UNO57" s="50"/>
      <c r="UNP57" s="50"/>
      <c r="UNQ57" s="50"/>
      <c r="UNR57" s="50"/>
      <c r="UNS57" s="50"/>
      <c r="UNT57" s="50"/>
      <c r="UNU57" s="50"/>
      <c r="UNV57" s="50"/>
      <c r="UNW57" s="50"/>
      <c r="UNX57" s="50"/>
      <c r="UNY57" s="50"/>
      <c r="UNZ57" s="50"/>
      <c r="UOA57" s="50"/>
      <c r="UOB57" s="50"/>
      <c r="UOC57" s="50"/>
      <c r="UOD57" s="50"/>
      <c r="UOE57" s="50"/>
      <c r="UOF57" s="50"/>
      <c r="UOG57" s="50"/>
      <c r="UOH57" s="50"/>
      <c r="UOI57" s="50"/>
      <c r="UOJ57" s="50"/>
      <c r="UOK57" s="50"/>
      <c r="UOL57" s="50"/>
      <c r="UOM57" s="50"/>
      <c r="UON57" s="50"/>
      <c r="UOO57" s="50"/>
      <c r="UOP57" s="50"/>
      <c r="UOQ57" s="50"/>
      <c r="UOR57" s="50"/>
      <c r="UOS57" s="50"/>
      <c r="UOT57" s="50"/>
      <c r="UOU57" s="50"/>
      <c r="UOV57" s="50"/>
      <c r="UOW57" s="50"/>
      <c r="UOX57" s="50"/>
      <c r="UOY57" s="50"/>
      <c r="UOZ57" s="50"/>
      <c r="UPA57" s="50"/>
      <c r="UPB57" s="50"/>
      <c r="UPC57" s="50"/>
      <c r="UPD57" s="50"/>
      <c r="UPE57" s="50"/>
      <c r="UPF57" s="50"/>
      <c r="UPG57" s="50"/>
      <c r="UPH57" s="50"/>
      <c r="UPI57" s="50"/>
      <c r="UPJ57" s="50"/>
      <c r="UPK57" s="50"/>
      <c r="UPL57" s="50"/>
      <c r="UPM57" s="50"/>
      <c r="UPN57" s="50"/>
      <c r="UPO57" s="50"/>
      <c r="UPP57" s="50"/>
      <c r="UPQ57" s="50"/>
      <c r="UPR57" s="50"/>
      <c r="UPS57" s="50"/>
      <c r="UPT57" s="50"/>
      <c r="UPU57" s="50"/>
      <c r="UPV57" s="50"/>
      <c r="UPW57" s="50"/>
      <c r="UPX57" s="50"/>
      <c r="UPY57" s="50"/>
      <c r="UPZ57" s="50"/>
      <c r="UQA57" s="50"/>
      <c r="UQB57" s="50"/>
      <c r="UQC57" s="50"/>
      <c r="UQD57" s="50"/>
      <c r="UQE57" s="50"/>
      <c r="UQF57" s="50"/>
      <c r="UQG57" s="50"/>
      <c r="UQH57" s="50"/>
      <c r="UQI57" s="50"/>
      <c r="UQJ57" s="50"/>
      <c r="UQK57" s="50"/>
      <c r="UQL57" s="50"/>
      <c r="UQM57" s="50"/>
      <c r="UQN57" s="50"/>
      <c r="UQO57" s="50"/>
      <c r="UQP57" s="50"/>
      <c r="UQQ57" s="50"/>
      <c r="UQR57" s="50"/>
      <c r="UQS57" s="50"/>
      <c r="UQT57" s="50"/>
      <c r="UQU57" s="50"/>
      <c r="UQV57" s="50"/>
      <c r="UQW57" s="50"/>
      <c r="UQX57" s="50"/>
      <c r="UQY57" s="50"/>
      <c r="UQZ57" s="50"/>
      <c r="URA57" s="50"/>
      <c r="URB57" s="50"/>
      <c r="URC57" s="50"/>
      <c r="URD57" s="50"/>
      <c r="URE57" s="50"/>
      <c r="URF57" s="50"/>
      <c r="URG57" s="50"/>
      <c r="URH57" s="50"/>
      <c r="URI57" s="50"/>
      <c r="URJ57" s="50"/>
      <c r="URK57" s="50"/>
      <c r="URL57" s="50"/>
      <c r="URM57" s="50"/>
      <c r="URN57" s="50"/>
      <c r="URO57" s="50"/>
      <c r="URP57" s="50"/>
      <c r="URQ57" s="50"/>
      <c r="URR57" s="50"/>
      <c r="URS57" s="50"/>
      <c r="URT57" s="50"/>
      <c r="URU57" s="50"/>
      <c r="URV57" s="50"/>
      <c r="URW57" s="50"/>
      <c r="URX57" s="50"/>
      <c r="URY57" s="50"/>
      <c r="URZ57" s="50"/>
      <c r="USA57" s="50"/>
      <c r="USB57" s="50"/>
      <c r="USC57" s="50"/>
      <c r="USD57" s="50"/>
      <c r="USE57" s="50"/>
      <c r="USF57" s="50"/>
      <c r="USG57" s="50"/>
      <c r="USH57" s="50"/>
      <c r="USI57" s="50"/>
      <c r="USJ57" s="50"/>
      <c r="USK57" s="50"/>
      <c r="USL57" s="50"/>
      <c r="USM57" s="50"/>
      <c r="USN57" s="50"/>
      <c r="USO57" s="50"/>
      <c r="USP57" s="50"/>
      <c r="USQ57" s="50"/>
      <c r="USR57" s="50"/>
      <c r="USS57" s="50"/>
      <c r="UST57" s="50"/>
      <c r="USU57" s="50"/>
      <c r="USV57" s="50"/>
      <c r="USW57" s="50"/>
      <c r="USX57" s="50"/>
      <c r="USY57" s="50"/>
      <c r="USZ57" s="50"/>
      <c r="UTA57" s="50"/>
      <c r="UTB57" s="50"/>
      <c r="UTC57" s="50"/>
      <c r="UTD57" s="50"/>
      <c r="UTE57" s="50"/>
      <c r="UTF57" s="50"/>
      <c r="UTG57" s="50"/>
      <c r="UTH57" s="50"/>
      <c r="UTI57" s="50"/>
      <c r="UTJ57" s="50"/>
      <c r="UTK57" s="50"/>
      <c r="UTL57" s="50"/>
      <c r="UTM57" s="50"/>
      <c r="UTN57" s="50"/>
      <c r="UTO57" s="50"/>
      <c r="UTP57" s="50"/>
      <c r="UTQ57" s="50"/>
      <c r="UTR57" s="50"/>
      <c r="UTS57" s="50"/>
      <c r="UTT57" s="50"/>
      <c r="UTU57" s="50"/>
      <c r="UTV57" s="50"/>
      <c r="UTW57" s="50"/>
      <c r="UTX57" s="50"/>
      <c r="UTY57" s="50"/>
      <c r="UTZ57" s="50"/>
      <c r="UUA57" s="50"/>
      <c r="UUB57" s="50"/>
      <c r="UUC57" s="50"/>
      <c r="UUD57" s="50"/>
      <c r="UUE57" s="50"/>
      <c r="UUF57" s="50"/>
      <c r="UUG57" s="50"/>
      <c r="UUH57" s="50"/>
      <c r="UUI57" s="50"/>
      <c r="UUJ57" s="50"/>
      <c r="UUK57" s="50"/>
      <c r="UUL57" s="50"/>
      <c r="UUM57" s="50"/>
      <c r="UUN57" s="50"/>
      <c r="UUO57" s="50"/>
      <c r="UUP57" s="50"/>
      <c r="UUQ57" s="50"/>
      <c r="UUR57" s="50"/>
      <c r="UUS57" s="50"/>
      <c r="UUT57" s="50"/>
      <c r="UUU57" s="50"/>
      <c r="UUV57" s="50"/>
      <c r="UUW57" s="50"/>
      <c r="UUX57" s="50"/>
      <c r="UUY57" s="50"/>
      <c r="UUZ57" s="50"/>
      <c r="UVA57" s="50"/>
      <c r="UVB57" s="50"/>
      <c r="UVC57" s="50"/>
      <c r="UVD57" s="50"/>
      <c r="UVE57" s="50"/>
      <c r="UVF57" s="50"/>
      <c r="UVG57" s="50"/>
      <c r="UVH57" s="50"/>
      <c r="UVI57" s="50"/>
      <c r="UVJ57" s="50"/>
      <c r="UVK57" s="50"/>
      <c r="UVL57" s="50"/>
      <c r="UVM57" s="50"/>
      <c r="UVN57" s="50"/>
      <c r="UVO57" s="50"/>
      <c r="UVP57" s="50"/>
      <c r="UVQ57" s="50"/>
      <c r="UVR57" s="50"/>
      <c r="UVS57" s="50"/>
      <c r="UVT57" s="50"/>
      <c r="UVU57" s="50"/>
      <c r="UVV57" s="50"/>
      <c r="UVW57" s="50"/>
      <c r="UVX57" s="50"/>
      <c r="UVY57" s="50"/>
      <c r="UVZ57" s="50"/>
      <c r="UWA57" s="50"/>
      <c r="UWB57" s="50"/>
      <c r="UWC57" s="50"/>
      <c r="UWD57" s="50"/>
      <c r="UWE57" s="50"/>
      <c r="UWF57" s="50"/>
      <c r="UWG57" s="50"/>
      <c r="UWH57" s="50"/>
      <c r="UWI57" s="50"/>
      <c r="UWJ57" s="50"/>
      <c r="UWK57" s="50"/>
      <c r="UWL57" s="50"/>
      <c r="UWM57" s="50"/>
      <c r="UWN57" s="50"/>
      <c r="UWO57" s="50"/>
      <c r="UWP57" s="50"/>
      <c r="UWQ57" s="50"/>
      <c r="UWR57" s="50"/>
      <c r="UWS57" s="50"/>
      <c r="UWT57" s="50"/>
      <c r="UWU57" s="50"/>
      <c r="UWV57" s="50"/>
      <c r="UWW57" s="50"/>
      <c r="UWX57" s="50"/>
      <c r="UWY57" s="50"/>
      <c r="UWZ57" s="50"/>
      <c r="UXA57" s="50"/>
      <c r="UXB57" s="50"/>
      <c r="UXC57" s="50"/>
      <c r="UXD57" s="50"/>
      <c r="UXE57" s="50"/>
      <c r="UXF57" s="50"/>
      <c r="UXG57" s="50"/>
      <c r="UXH57" s="50"/>
      <c r="UXI57" s="50"/>
      <c r="UXJ57" s="50"/>
      <c r="UXK57" s="50"/>
      <c r="UXL57" s="50"/>
      <c r="UXM57" s="50"/>
      <c r="UXN57" s="50"/>
      <c r="UXO57" s="50"/>
      <c r="UXP57" s="50"/>
      <c r="UXQ57" s="50"/>
      <c r="UXR57" s="50"/>
      <c r="UXS57" s="50"/>
      <c r="UXT57" s="50"/>
      <c r="UXU57" s="50"/>
      <c r="UXV57" s="50"/>
      <c r="UXW57" s="50"/>
      <c r="UXX57" s="50"/>
      <c r="UXY57" s="50"/>
      <c r="UXZ57" s="50"/>
      <c r="UYA57" s="50"/>
      <c r="UYB57" s="50"/>
      <c r="UYC57" s="50"/>
      <c r="UYD57" s="50"/>
      <c r="UYE57" s="50"/>
      <c r="UYF57" s="50"/>
      <c r="UYG57" s="50"/>
      <c r="UYH57" s="50"/>
      <c r="UYI57" s="50"/>
      <c r="UYJ57" s="50"/>
      <c r="UYK57" s="50"/>
      <c r="UYL57" s="50"/>
      <c r="UYM57" s="50"/>
      <c r="UYN57" s="50"/>
      <c r="UYO57" s="50"/>
      <c r="UYP57" s="50"/>
      <c r="UYQ57" s="50"/>
      <c r="UYR57" s="50"/>
      <c r="UYS57" s="50"/>
      <c r="UYT57" s="50"/>
      <c r="UYU57" s="50"/>
      <c r="UYV57" s="50"/>
      <c r="UYW57" s="50"/>
      <c r="UYX57" s="50"/>
      <c r="UYY57" s="50"/>
      <c r="UYZ57" s="50"/>
      <c r="UZA57" s="50"/>
      <c r="UZB57" s="50"/>
      <c r="UZC57" s="50"/>
      <c r="UZD57" s="50"/>
      <c r="UZE57" s="50"/>
      <c r="UZF57" s="50"/>
      <c r="UZG57" s="50"/>
      <c r="UZH57" s="50"/>
      <c r="UZI57" s="50"/>
      <c r="UZJ57" s="50"/>
      <c r="UZK57" s="50"/>
      <c r="UZL57" s="50"/>
      <c r="UZM57" s="50"/>
      <c r="UZN57" s="50"/>
      <c r="UZO57" s="50"/>
      <c r="UZP57" s="50"/>
      <c r="UZQ57" s="50"/>
      <c r="UZR57" s="50"/>
      <c r="UZS57" s="50"/>
      <c r="UZT57" s="50"/>
      <c r="UZU57" s="50"/>
      <c r="UZV57" s="50"/>
      <c r="UZW57" s="50"/>
      <c r="UZX57" s="50"/>
      <c r="UZY57" s="50"/>
      <c r="UZZ57" s="50"/>
      <c r="VAA57" s="50"/>
      <c r="VAB57" s="50"/>
      <c r="VAC57" s="50"/>
      <c r="VAD57" s="50"/>
      <c r="VAE57" s="50"/>
      <c r="VAF57" s="50"/>
      <c r="VAG57" s="50"/>
      <c r="VAH57" s="50"/>
      <c r="VAI57" s="50"/>
      <c r="VAJ57" s="50"/>
      <c r="VAK57" s="50"/>
      <c r="VAL57" s="50"/>
      <c r="VAM57" s="50"/>
      <c r="VAN57" s="50"/>
      <c r="VAO57" s="50"/>
      <c r="VAP57" s="50"/>
      <c r="VAQ57" s="50"/>
      <c r="VAR57" s="50"/>
      <c r="VAS57" s="50"/>
      <c r="VAT57" s="50"/>
      <c r="VAU57" s="50"/>
      <c r="VAV57" s="50"/>
      <c r="VAW57" s="50"/>
      <c r="VAX57" s="50"/>
      <c r="VAY57" s="50"/>
      <c r="VAZ57" s="50"/>
      <c r="VBA57" s="50"/>
      <c r="VBB57" s="50"/>
      <c r="VBC57" s="50"/>
      <c r="VBD57" s="50"/>
      <c r="VBE57" s="50"/>
      <c r="VBF57" s="50"/>
      <c r="VBG57" s="50"/>
      <c r="VBH57" s="50"/>
      <c r="VBI57" s="50"/>
      <c r="VBJ57" s="50"/>
      <c r="VBK57" s="50"/>
      <c r="VBL57" s="50"/>
      <c r="VBM57" s="50"/>
      <c r="VBN57" s="50"/>
      <c r="VBO57" s="50"/>
      <c r="VBP57" s="50"/>
      <c r="VBQ57" s="50"/>
      <c r="VBR57" s="50"/>
      <c r="VBS57" s="50"/>
      <c r="VBT57" s="50"/>
      <c r="VBU57" s="50"/>
      <c r="VBV57" s="50"/>
      <c r="VBW57" s="50"/>
      <c r="VBX57" s="50"/>
      <c r="VBY57" s="50"/>
      <c r="VBZ57" s="50"/>
      <c r="VCA57" s="50"/>
      <c r="VCB57" s="50"/>
      <c r="VCC57" s="50"/>
      <c r="VCD57" s="50"/>
      <c r="VCE57" s="50"/>
      <c r="VCF57" s="50"/>
      <c r="VCG57" s="50"/>
      <c r="VCH57" s="50"/>
      <c r="VCI57" s="50"/>
      <c r="VCJ57" s="50"/>
      <c r="VCK57" s="50"/>
      <c r="VCL57" s="50"/>
      <c r="VCM57" s="50"/>
      <c r="VCN57" s="50"/>
      <c r="VCO57" s="50"/>
      <c r="VCP57" s="50"/>
      <c r="VCQ57" s="50"/>
      <c r="VCR57" s="50"/>
      <c r="VCS57" s="50"/>
      <c r="VCT57" s="50"/>
      <c r="VCU57" s="50"/>
      <c r="VCV57" s="50"/>
      <c r="VCW57" s="50"/>
      <c r="VCX57" s="50"/>
      <c r="VCY57" s="50"/>
      <c r="VCZ57" s="50"/>
      <c r="VDA57" s="50"/>
      <c r="VDB57" s="50"/>
      <c r="VDC57" s="50"/>
      <c r="VDD57" s="50"/>
      <c r="VDE57" s="50"/>
      <c r="VDF57" s="50"/>
      <c r="VDG57" s="50"/>
      <c r="VDH57" s="50"/>
      <c r="VDI57" s="50"/>
      <c r="VDJ57" s="50"/>
      <c r="VDK57" s="50"/>
      <c r="VDL57" s="50"/>
      <c r="VDM57" s="50"/>
      <c r="VDN57" s="50"/>
      <c r="VDO57" s="50"/>
      <c r="VDP57" s="50"/>
      <c r="VDQ57" s="50"/>
      <c r="VDR57" s="50"/>
      <c r="VDS57" s="50"/>
      <c r="VDT57" s="50"/>
      <c r="VDU57" s="50"/>
      <c r="VDV57" s="50"/>
      <c r="VDW57" s="50"/>
      <c r="VDX57" s="50"/>
      <c r="VDY57" s="50"/>
      <c r="VDZ57" s="50"/>
      <c r="VEA57" s="50"/>
      <c r="VEB57" s="50"/>
      <c r="VEC57" s="50"/>
      <c r="VED57" s="50"/>
      <c r="VEE57" s="50"/>
      <c r="VEF57" s="50"/>
      <c r="VEG57" s="50"/>
      <c r="VEH57" s="50"/>
      <c r="VEI57" s="50"/>
      <c r="VEJ57" s="50"/>
      <c r="VEK57" s="50"/>
      <c r="VEL57" s="50"/>
      <c r="VEM57" s="50"/>
      <c r="VEN57" s="50"/>
      <c r="VEO57" s="50"/>
      <c r="VEP57" s="50"/>
      <c r="VEQ57" s="50"/>
      <c r="VER57" s="50"/>
      <c r="VES57" s="50"/>
      <c r="VET57" s="50"/>
      <c r="VEU57" s="50"/>
      <c r="VEV57" s="50"/>
      <c r="VEW57" s="50"/>
      <c r="VEX57" s="50"/>
      <c r="VEY57" s="50"/>
      <c r="VEZ57" s="50"/>
      <c r="VFA57" s="50"/>
      <c r="VFB57" s="50"/>
      <c r="VFC57" s="50"/>
      <c r="VFD57" s="50"/>
      <c r="VFE57" s="50"/>
      <c r="VFF57" s="50"/>
      <c r="VFG57" s="50"/>
      <c r="VFH57" s="50"/>
      <c r="VFI57" s="50"/>
      <c r="VFJ57" s="50"/>
      <c r="VFK57" s="50"/>
      <c r="VFL57" s="50"/>
      <c r="VFM57" s="50"/>
      <c r="VFN57" s="50"/>
      <c r="VFO57" s="50"/>
      <c r="VFP57" s="50"/>
      <c r="VFQ57" s="50"/>
      <c r="VFR57" s="50"/>
      <c r="VFS57" s="50"/>
      <c r="VFT57" s="50"/>
      <c r="VFU57" s="50"/>
      <c r="VFV57" s="50"/>
      <c r="VFW57" s="50"/>
      <c r="VFX57" s="50"/>
      <c r="VFY57" s="50"/>
      <c r="VFZ57" s="50"/>
      <c r="VGA57" s="50"/>
      <c r="VGB57" s="50"/>
      <c r="VGC57" s="50"/>
      <c r="VGD57" s="50"/>
      <c r="VGE57" s="50"/>
      <c r="VGF57" s="50"/>
      <c r="VGG57" s="50"/>
      <c r="VGH57" s="50"/>
      <c r="VGI57" s="50"/>
      <c r="VGJ57" s="50"/>
      <c r="VGK57" s="50"/>
      <c r="VGL57" s="50"/>
      <c r="VGM57" s="50"/>
      <c r="VGN57" s="50"/>
      <c r="VGO57" s="50"/>
      <c r="VGP57" s="50"/>
      <c r="VGQ57" s="50"/>
      <c r="VGR57" s="50"/>
      <c r="VGS57" s="50"/>
      <c r="VGT57" s="50"/>
      <c r="VGU57" s="50"/>
      <c r="VGV57" s="50"/>
      <c r="VGW57" s="50"/>
      <c r="VGX57" s="50"/>
      <c r="VGY57" s="50"/>
      <c r="VGZ57" s="50"/>
      <c r="VHA57" s="50"/>
      <c r="VHB57" s="50"/>
      <c r="VHC57" s="50"/>
      <c r="VHD57" s="50"/>
      <c r="VHE57" s="50"/>
      <c r="VHF57" s="50"/>
      <c r="VHG57" s="50"/>
      <c r="VHH57" s="50"/>
      <c r="VHI57" s="50"/>
      <c r="VHJ57" s="50"/>
      <c r="VHK57" s="50"/>
      <c r="VHL57" s="50"/>
      <c r="VHM57" s="50"/>
      <c r="VHN57" s="50"/>
      <c r="VHO57" s="50"/>
      <c r="VHP57" s="50"/>
      <c r="VHQ57" s="50"/>
      <c r="VHR57" s="50"/>
      <c r="VHS57" s="50"/>
      <c r="VHT57" s="50"/>
      <c r="VHU57" s="50"/>
      <c r="VHV57" s="50"/>
      <c r="VHW57" s="50"/>
      <c r="VHX57" s="50"/>
      <c r="VHY57" s="50"/>
      <c r="VHZ57" s="50"/>
      <c r="VIA57" s="50"/>
      <c r="VIB57" s="50"/>
      <c r="VIC57" s="50"/>
      <c r="VID57" s="50"/>
      <c r="VIE57" s="50"/>
      <c r="VIF57" s="50"/>
      <c r="VIG57" s="50"/>
      <c r="VIH57" s="50"/>
      <c r="VII57" s="50"/>
      <c r="VIJ57" s="50"/>
      <c r="VIK57" s="50"/>
      <c r="VIL57" s="50"/>
      <c r="VIM57" s="50"/>
      <c r="VIN57" s="50"/>
      <c r="VIO57" s="50"/>
      <c r="VIP57" s="50"/>
      <c r="VIQ57" s="50"/>
      <c r="VIR57" s="50"/>
      <c r="VIS57" s="50"/>
      <c r="VIT57" s="50"/>
      <c r="VIU57" s="50"/>
      <c r="VIV57" s="50"/>
      <c r="VIW57" s="50"/>
      <c r="VIX57" s="50"/>
      <c r="VIY57" s="50"/>
      <c r="VIZ57" s="50"/>
      <c r="VJA57" s="50"/>
      <c r="VJB57" s="50"/>
      <c r="VJC57" s="50"/>
      <c r="VJD57" s="50"/>
      <c r="VJE57" s="50"/>
      <c r="VJF57" s="50"/>
      <c r="VJG57" s="50"/>
      <c r="VJH57" s="50"/>
      <c r="VJI57" s="50"/>
      <c r="VJJ57" s="50"/>
      <c r="VJK57" s="50"/>
      <c r="VJL57" s="50"/>
      <c r="VJM57" s="50"/>
      <c r="VJN57" s="50"/>
      <c r="VJO57" s="50"/>
      <c r="VJP57" s="50"/>
      <c r="VJQ57" s="50"/>
      <c r="VJR57" s="50"/>
      <c r="VJS57" s="50"/>
      <c r="VJT57" s="50"/>
      <c r="VJU57" s="50"/>
      <c r="VJV57" s="50"/>
      <c r="VJW57" s="50"/>
      <c r="VJX57" s="50"/>
      <c r="VJY57" s="50"/>
      <c r="VJZ57" s="50"/>
      <c r="VKA57" s="50"/>
      <c r="VKB57" s="50"/>
      <c r="VKC57" s="50"/>
      <c r="VKD57" s="50"/>
      <c r="VKE57" s="50"/>
      <c r="VKF57" s="50"/>
      <c r="VKG57" s="50"/>
      <c r="VKH57" s="50"/>
      <c r="VKI57" s="50"/>
      <c r="VKJ57" s="50"/>
      <c r="VKK57" s="50"/>
      <c r="VKL57" s="50"/>
      <c r="VKM57" s="50"/>
      <c r="VKN57" s="50"/>
      <c r="VKO57" s="50"/>
      <c r="VKP57" s="50"/>
      <c r="VKQ57" s="50"/>
      <c r="VKR57" s="50"/>
      <c r="VKS57" s="50"/>
      <c r="VKT57" s="50"/>
      <c r="VKU57" s="50"/>
      <c r="VKV57" s="50"/>
      <c r="VKW57" s="50"/>
      <c r="VKX57" s="50"/>
      <c r="VKY57" s="50"/>
      <c r="VKZ57" s="50"/>
      <c r="VLA57" s="50"/>
      <c r="VLB57" s="50"/>
      <c r="VLC57" s="50"/>
      <c r="VLD57" s="50"/>
      <c r="VLE57" s="50"/>
      <c r="VLF57" s="50"/>
      <c r="VLG57" s="50"/>
      <c r="VLH57" s="50"/>
      <c r="VLI57" s="50"/>
      <c r="VLJ57" s="50"/>
      <c r="VLK57" s="50"/>
      <c r="VLL57" s="50"/>
      <c r="VLM57" s="50"/>
      <c r="VLN57" s="50"/>
      <c r="VLO57" s="50"/>
      <c r="VLP57" s="50"/>
      <c r="VLQ57" s="50"/>
      <c r="VLR57" s="50"/>
      <c r="VLS57" s="50"/>
      <c r="VLT57" s="50"/>
      <c r="VLU57" s="50"/>
      <c r="VLV57" s="50"/>
      <c r="VLW57" s="50"/>
      <c r="VLX57" s="50"/>
      <c r="VLY57" s="50"/>
      <c r="VLZ57" s="50"/>
      <c r="VMA57" s="50"/>
      <c r="VMB57" s="50"/>
      <c r="VMC57" s="50"/>
      <c r="VMD57" s="50"/>
      <c r="VME57" s="50"/>
      <c r="VMF57" s="50"/>
      <c r="VMG57" s="50"/>
      <c r="VMH57" s="50"/>
      <c r="VMI57" s="50"/>
      <c r="VMJ57" s="50"/>
      <c r="VMK57" s="50"/>
      <c r="VML57" s="50"/>
      <c r="VMM57" s="50"/>
      <c r="VMN57" s="50"/>
      <c r="VMO57" s="50"/>
      <c r="VMP57" s="50"/>
      <c r="VMQ57" s="50"/>
      <c r="VMR57" s="50"/>
      <c r="VMS57" s="50"/>
      <c r="VMT57" s="50"/>
      <c r="VMU57" s="50"/>
      <c r="VMV57" s="50"/>
      <c r="VMW57" s="50"/>
      <c r="VMX57" s="50"/>
      <c r="VMY57" s="50"/>
      <c r="VMZ57" s="50"/>
      <c r="VNA57" s="50"/>
      <c r="VNB57" s="50"/>
      <c r="VNC57" s="50"/>
      <c r="VND57" s="50"/>
      <c r="VNE57" s="50"/>
      <c r="VNF57" s="50"/>
      <c r="VNG57" s="50"/>
      <c r="VNH57" s="50"/>
      <c r="VNI57" s="50"/>
      <c r="VNJ57" s="50"/>
      <c r="VNK57" s="50"/>
      <c r="VNL57" s="50"/>
      <c r="VNM57" s="50"/>
      <c r="VNN57" s="50"/>
      <c r="VNO57" s="50"/>
      <c r="VNP57" s="50"/>
      <c r="VNQ57" s="50"/>
      <c r="VNR57" s="50"/>
      <c r="VNS57" s="50"/>
      <c r="VNT57" s="50"/>
      <c r="VNU57" s="50"/>
      <c r="VNV57" s="50"/>
      <c r="VNW57" s="50"/>
      <c r="VNX57" s="50"/>
      <c r="VNY57" s="50"/>
      <c r="VNZ57" s="50"/>
      <c r="VOA57" s="50"/>
      <c r="VOB57" s="50"/>
      <c r="VOC57" s="50"/>
      <c r="VOD57" s="50"/>
      <c r="VOE57" s="50"/>
      <c r="VOF57" s="50"/>
      <c r="VOG57" s="50"/>
      <c r="VOH57" s="50"/>
      <c r="VOI57" s="50"/>
      <c r="VOJ57" s="50"/>
      <c r="VOK57" s="50"/>
      <c r="VOL57" s="50"/>
      <c r="VOM57" s="50"/>
      <c r="VON57" s="50"/>
      <c r="VOO57" s="50"/>
      <c r="VOP57" s="50"/>
      <c r="VOQ57" s="50"/>
      <c r="VOR57" s="50"/>
      <c r="VOS57" s="50"/>
      <c r="VOT57" s="50"/>
      <c r="VOU57" s="50"/>
      <c r="VOV57" s="50"/>
      <c r="VOW57" s="50"/>
      <c r="VOX57" s="50"/>
      <c r="VOY57" s="50"/>
      <c r="VOZ57" s="50"/>
      <c r="VPA57" s="50"/>
      <c r="VPB57" s="50"/>
      <c r="VPC57" s="50"/>
      <c r="VPD57" s="50"/>
      <c r="VPE57" s="50"/>
      <c r="VPF57" s="50"/>
      <c r="VPG57" s="50"/>
      <c r="VPH57" s="50"/>
      <c r="VPI57" s="50"/>
      <c r="VPJ57" s="50"/>
      <c r="VPK57" s="50"/>
      <c r="VPL57" s="50"/>
      <c r="VPM57" s="50"/>
      <c r="VPN57" s="50"/>
      <c r="VPO57" s="50"/>
      <c r="VPP57" s="50"/>
      <c r="VPQ57" s="50"/>
      <c r="VPR57" s="50"/>
      <c r="VPS57" s="50"/>
      <c r="VPT57" s="50"/>
      <c r="VPU57" s="50"/>
      <c r="VPV57" s="50"/>
      <c r="VPW57" s="50"/>
      <c r="VPX57" s="50"/>
      <c r="VPY57" s="50"/>
      <c r="VPZ57" s="50"/>
      <c r="VQA57" s="50"/>
      <c r="VQB57" s="50"/>
      <c r="VQC57" s="50"/>
      <c r="VQD57" s="50"/>
      <c r="VQE57" s="50"/>
      <c r="VQF57" s="50"/>
      <c r="VQG57" s="50"/>
      <c r="VQH57" s="50"/>
      <c r="VQI57" s="50"/>
      <c r="VQJ57" s="50"/>
      <c r="VQK57" s="50"/>
      <c r="VQL57" s="50"/>
      <c r="VQM57" s="50"/>
      <c r="VQN57" s="50"/>
      <c r="VQO57" s="50"/>
      <c r="VQP57" s="50"/>
      <c r="VQQ57" s="50"/>
      <c r="VQR57" s="50"/>
      <c r="VQS57" s="50"/>
      <c r="VQT57" s="50"/>
      <c r="VQU57" s="50"/>
      <c r="VQV57" s="50"/>
      <c r="VQW57" s="50"/>
      <c r="VQX57" s="50"/>
      <c r="VQY57" s="50"/>
      <c r="VQZ57" s="50"/>
      <c r="VRA57" s="50"/>
      <c r="VRB57" s="50"/>
      <c r="VRC57" s="50"/>
      <c r="VRD57" s="50"/>
      <c r="VRE57" s="50"/>
      <c r="VRF57" s="50"/>
      <c r="VRG57" s="50"/>
      <c r="VRH57" s="50"/>
      <c r="VRI57" s="50"/>
      <c r="VRJ57" s="50"/>
      <c r="VRK57" s="50"/>
      <c r="VRL57" s="50"/>
      <c r="VRM57" s="50"/>
      <c r="VRN57" s="50"/>
      <c r="VRO57" s="50"/>
      <c r="VRP57" s="50"/>
      <c r="VRQ57" s="50"/>
      <c r="VRR57" s="50"/>
      <c r="VRS57" s="50"/>
      <c r="VRT57" s="50"/>
      <c r="VRU57" s="50"/>
      <c r="VRV57" s="50"/>
      <c r="VRW57" s="50"/>
      <c r="VRX57" s="50"/>
      <c r="VRY57" s="50"/>
      <c r="VRZ57" s="50"/>
      <c r="VSA57" s="50"/>
      <c r="VSB57" s="50"/>
      <c r="VSC57" s="50"/>
      <c r="VSD57" s="50"/>
      <c r="VSE57" s="50"/>
      <c r="VSF57" s="50"/>
      <c r="VSG57" s="50"/>
      <c r="VSH57" s="50"/>
      <c r="VSI57" s="50"/>
      <c r="VSJ57" s="50"/>
      <c r="VSK57" s="50"/>
      <c r="VSL57" s="50"/>
      <c r="VSM57" s="50"/>
      <c r="VSN57" s="50"/>
      <c r="VSO57" s="50"/>
      <c r="VSP57" s="50"/>
      <c r="VSQ57" s="50"/>
      <c r="VSR57" s="50"/>
      <c r="VSS57" s="50"/>
      <c r="VST57" s="50"/>
      <c r="VSU57" s="50"/>
      <c r="VSV57" s="50"/>
      <c r="VSW57" s="50"/>
      <c r="VSX57" s="50"/>
      <c r="VSY57" s="50"/>
      <c r="VSZ57" s="50"/>
      <c r="VTA57" s="50"/>
      <c r="VTB57" s="50"/>
      <c r="VTC57" s="50"/>
      <c r="VTD57" s="50"/>
      <c r="VTE57" s="50"/>
      <c r="VTF57" s="50"/>
      <c r="VTG57" s="50"/>
      <c r="VTH57" s="50"/>
      <c r="VTI57" s="50"/>
      <c r="VTJ57" s="50"/>
      <c r="VTK57" s="50"/>
      <c r="VTL57" s="50"/>
      <c r="VTM57" s="50"/>
      <c r="VTN57" s="50"/>
      <c r="VTO57" s="50"/>
      <c r="VTP57" s="50"/>
      <c r="VTQ57" s="50"/>
      <c r="VTR57" s="50"/>
      <c r="VTS57" s="50"/>
      <c r="VTT57" s="50"/>
      <c r="VTU57" s="50"/>
      <c r="VTV57" s="50"/>
      <c r="VTW57" s="50"/>
      <c r="VTX57" s="50"/>
      <c r="VTY57" s="50"/>
      <c r="VTZ57" s="50"/>
      <c r="VUA57" s="50"/>
      <c r="VUB57" s="50"/>
      <c r="VUC57" s="50"/>
      <c r="VUD57" s="50"/>
      <c r="VUE57" s="50"/>
      <c r="VUF57" s="50"/>
      <c r="VUG57" s="50"/>
      <c r="VUH57" s="50"/>
      <c r="VUI57" s="50"/>
      <c r="VUJ57" s="50"/>
      <c r="VUK57" s="50"/>
      <c r="VUL57" s="50"/>
      <c r="VUM57" s="50"/>
      <c r="VUN57" s="50"/>
      <c r="VUO57" s="50"/>
      <c r="VUP57" s="50"/>
      <c r="VUQ57" s="50"/>
      <c r="VUR57" s="50"/>
      <c r="VUS57" s="50"/>
      <c r="VUT57" s="50"/>
      <c r="VUU57" s="50"/>
      <c r="VUV57" s="50"/>
      <c r="VUW57" s="50"/>
      <c r="VUX57" s="50"/>
      <c r="VUY57" s="50"/>
      <c r="VUZ57" s="50"/>
      <c r="VVA57" s="50"/>
      <c r="VVB57" s="50"/>
      <c r="VVC57" s="50"/>
      <c r="VVD57" s="50"/>
      <c r="VVE57" s="50"/>
      <c r="VVF57" s="50"/>
      <c r="VVG57" s="50"/>
      <c r="VVH57" s="50"/>
      <c r="VVI57" s="50"/>
      <c r="VVJ57" s="50"/>
      <c r="VVK57" s="50"/>
      <c r="VVL57" s="50"/>
      <c r="VVM57" s="50"/>
      <c r="VVN57" s="50"/>
      <c r="VVO57" s="50"/>
      <c r="VVP57" s="50"/>
      <c r="VVQ57" s="50"/>
      <c r="VVR57" s="50"/>
      <c r="VVS57" s="50"/>
      <c r="VVT57" s="50"/>
      <c r="VVU57" s="50"/>
      <c r="VVV57" s="50"/>
      <c r="VVW57" s="50"/>
      <c r="VVX57" s="50"/>
      <c r="VVY57" s="50"/>
      <c r="VVZ57" s="50"/>
      <c r="VWA57" s="50"/>
      <c r="VWB57" s="50"/>
      <c r="VWC57" s="50"/>
      <c r="VWD57" s="50"/>
      <c r="VWE57" s="50"/>
      <c r="VWF57" s="50"/>
      <c r="VWG57" s="50"/>
      <c r="VWH57" s="50"/>
      <c r="VWI57" s="50"/>
      <c r="VWJ57" s="50"/>
      <c r="VWK57" s="50"/>
      <c r="VWL57" s="50"/>
      <c r="VWM57" s="50"/>
      <c r="VWN57" s="50"/>
      <c r="VWO57" s="50"/>
      <c r="VWP57" s="50"/>
      <c r="VWQ57" s="50"/>
      <c r="VWR57" s="50"/>
      <c r="VWS57" s="50"/>
      <c r="VWT57" s="50"/>
      <c r="VWU57" s="50"/>
      <c r="VWV57" s="50"/>
      <c r="VWW57" s="50"/>
      <c r="VWX57" s="50"/>
      <c r="VWY57" s="50"/>
      <c r="VWZ57" s="50"/>
      <c r="VXA57" s="50"/>
      <c r="VXB57" s="50"/>
      <c r="VXC57" s="50"/>
      <c r="VXD57" s="50"/>
      <c r="VXE57" s="50"/>
      <c r="VXF57" s="50"/>
      <c r="VXG57" s="50"/>
      <c r="VXH57" s="50"/>
      <c r="VXI57" s="50"/>
      <c r="VXJ57" s="50"/>
      <c r="VXK57" s="50"/>
      <c r="VXL57" s="50"/>
      <c r="VXM57" s="50"/>
      <c r="VXN57" s="50"/>
      <c r="VXO57" s="50"/>
      <c r="VXP57" s="50"/>
      <c r="VXQ57" s="50"/>
      <c r="VXR57" s="50"/>
      <c r="VXS57" s="50"/>
      <c r="VXT57" s="50"/>
      <c r="VXU57" s="50"/>
      <c r="VXV57" s="50"/>
      <c r="VXW57" s="50"/>
      <c r="VXX57" s="50"/>
      <c r="VXY57" s="50"/>
      <c r="VXZ57" s="50"/>
      <c r="VYA57" s="50"/>
      <c r="VYB57" s="50"/>
      <c r="VYC57" s="50"/>
      <c r="VYD57" s="50"/>
      <c r="VYE57" s="50"/>
      <c r="VYF57" s="50"/>
      <c r="VYG57" s="50"/>
      <c r="VYH57" s="50"/>
      <c r="VYI57" s="50"/>
      <c r="VYJ57" s="50"/>
      <c r="VYK57" s="50"/>
      <c r="VYL57" s="50"/>
      <c r="VYM57" s="50"/>
      <c r="VYN57" s="50"/>
      <c r="VYO57" s="50"/>
      <c r="VYP57" s="50"/>
      <c r="VYQ57" s="50"/>
      <c r="VYR57" s="50"/>
      <c r="VYS57" s="50"/>
      <c r="VYT57" s="50"/>
      <c r="VYU57" s="50"/>
      <c r="VYV57" s="50"/>
      <c r="VYW57" s="50"/>
      <c r="VYX57" s="50"/>
      <c r="VYY57" s="50"/>
      <c r="VYZ57" s="50"/>
      <c r="VZA57" s="50"/>
      <c r="VZB57" s="50"/>
      <c r="VZC57" s="50"/>
      <c r="VZD57" s="50"/>
      <c r="VZE57" s="50"/>
      <c r="VZF57" s="50"/>
      <c r="VZG57" s="50"/>
      <c r="VZH57" s="50"/>
      <c r="VZI57" s="50"/>
      <c r="VZJ57" s="50"/>
      <c r="VZK57" s="50"/>
      <c r="VZL57" s="50"/>
      <c r="VZM57" s="50"/>
      <c r="VZN57" s="50"/>
      <c r="VZO57" s="50"/>
      <c r="VZP57" s="50"/>
      <c r="VZQ57" s="50"/>
      <c r="VZR57" s="50"/>
      <c r="VZS57" s="50"/>
      <c r="VZT57" s="50"/>
      <c r="VZU57" s="50"/>
      <c r="VZV57" s="50"/>
      <c r="VZW57" s="50"/>
      <c r="VZX57" s="50"/>
      <c r="VZY57" s="50"/>
      <c r="VZZ57" s="50"/>
      <c r="WAA57" s="50"/>
      <c r="WAB57" s="50"/>
      <c r="WAC57" s="50"/>
      <c r="WAD57" s="50"/>
      <c r="WAE57" s="50"/>
      <c r="WAF57" s="50"/>
      <c r="WAG57" s="50"/>
      <c r="WAH57" s="50"/>
      <c r="WAI57" s="50"/>
      <c r="WAJ57" s="50"/>
      <c r="WAK57" s="50"/>
      <c r="WAL57" s="50"/>
      <c r="WAM57" s="50"/>
      <c r="WAN57" s="50"/>
      <c r="WAO57" s="50"/>
      <c r="WAP57" s="50"/>
      <c r="WAQ57" s="50"/>
      <c r="WAR57" s="50"/>
      <c r="WAS57" s="50"/>
      <c r="WAT57" s="50"/>
      <c r="WAU57" s="50"/>
      <c r="WAV57" s="50"/>
      <c r="WAW57" s="50"/>
      <c r="WAX57" s="50"/>
      <c r="WAY57" s="50"/>
      <c r="WAZ57" s="50"/>
      <c r="WBA57" s="50"/>
      <c r="WBB57" s="50"/>
      <c r="WBC57" s="50"/>
      <c r="WBD57" s="50"/>
      <c r="WBE57" s="50"/>
      <c r="WBF57" s="50"/>
      <c r="WBG57" s="50"/>
      <c r="WBH57" s="50"/>
      <c r="WBI57" s="50"/>
      <c r="WBJ57" s="50"/>
      <c r="WBK57" s="50"/>
      <c r="WBL57" s="50"/>
      <c r="WBM57" s="50"/>
      <c r="WBN57" s="50"/>
      <c r="WBO57" s="50"/>
      <c r="WBP57" s="50"/>
      <c r="WBQ57" s="50"/>
      <c r="WBR57" s="50"/>
      <c r="WBS57" s="50"/>
      <c r="WBT57" s="50"/>
      <c r="WBU57" s="50"/>
      <c r="WBV57" s="50"/>
      <c r="WBW57" s="50"/>
      <c r="WBX57" s="50"/>
      <c r="WBY57" s="50"/>
      <c r="WBZ57" s="50"/>
      <c r="WCA57" s="50"/>
      <c r="WCB57" s="50"/>
      <c r="WCC57" s="50"/>
      <c r="WCD57" s="50"/>
      <c r="WCE57" s="50"/>
      <c r="WCF57" s="50"/>
      <c r="WCG57" s="50"/>
      <c r="WCH57" s="50"/>
      <c r="WCI57" s="50"/>
      <c r="WCJ57" s="50"/>
      <c r="WCK57" s="50"/>
      <c r="WCL57" s="50"/>
      <c r="WCM57" s="50"/>
      <c r="WCN57" s="50"/>
      <c r="WCO57" s="50"/>
      <c r="WCP57" s="50"/>
      <c r="WCQ57" s="50"/>
      <c r="WCR57" s="50"/>
      <c r="WCS57" s="50"/>
      <c r="WCT57" s="50"/>
      <c r="WCU57" s="50"/>
      <c r="WCV57" s="50"/>
      <c r="WCW57" s="50"/>
      <c r="WCX57" s="50"/>
      <c r="WCY57" s="50"/>
      <c r="WCZ57" s="50"/>
      <c r="WDA57" s="50"/>
      <c r="WDB57" s="50"/>
      <c r="WDC57" s="50"/>
      <c r="WDD57" s="50"/>
      <c r="WDE57" s="50"/>
      <c r="WDF57" s="50"/>
      <c r="WDG57" s="50"/>
      <c r="WDH57" s="50"/>
      <c r="WDI57" s="50"/>
      <c r="WDJ57" s="50"/>
      <c r="WDK57" s="50"/>
      <c r="WDL57" s="50"/>
      <c r="WDM57" s="50"/>
      <c r="WDN57" s="50"/>
      <c r="WDO57" s="50"/>
      <c r="WDP57" s="50"/>
      <c r="WDQ57" s="50"/>
      <c r="WDR57" s="50"/>
      <c r="WDS57" s="50"/>
      <c r="WDT57" s="50"/>
      <c r="WDU57" s="50"/>
      <c r="WDV57" s="50"/>
      <c r="WDW57" s="50"/>
      <c r="WDX57" s="50"/>
      <c r="WDY57" s="50"/>
      <c r="WDZ57" s="50"/>
      <c r="WEA57" s="50"/>
      <c r="WEB57" s="50"/>
      <c r="WEC57" s="50"/>
      <c r="WED57" s="50"/>
      <c r="WEE57" s="50"/>
      <c r="WEF57" s="50"/>
      <c r="WEG57" s="50"/>
      <c r="WEH57" s="50"/>
      <c r="WEI57" s="50"/>
      <c r="WEJ57" s="50"/>
      <c r="WEK57" s="50"/>
      <c r="WEL57" s="50"/>
      <c r="WEM57" s="50"/>
      <c r="WEN57" s="50"/>
      <c r="WEO57" s="50"/>
      <c r="WEP57" s="50"/>
      <c r="WEQ57" s="50"/>
      <c r="WER57" s="50"/>
      <c r="WES57" s="50"/>
      <c r="WET57" s="50"/>
      <c r="WEU57" s="50"/>
      <c r="WEV57" s="50"/>
      <c r="WEW57" s="50"/>
      <c r="WEX57" s="50"/>
      <c r="WEY57" s="50"/>
      <c r="WEZ57" s="50"/>
      <c r="WFA57" s="50"/>
      <c r="WFB57" s="50"/>
      <c r="WFC57" s="50"/>
      <c r="WFD57" s="50"/>
      <c r="WFE57" s="50"/>
      <c r="WFF57" s="50"/>
      <c r="WFG57" s="50"/>
      <c r="WFH57" s="50"/>
      <c r="WFI57" s="50"/>
      <c r="WFJ57" s="50"/>
      <c r="WFK57" s="50"/>
      <c r="WFL57" s="50"/>
      <c r="WFM57" s="50"/>
      <c r="WFN57" s="50"/>
      <c r="WFO57" s="50"/>
      <c r="WFP57" s="50"/>
      <c r="WFQ57" s="50"/>
      <c r="WFR57" s="50"/>
      <c r="WFS57" s="50"/>
      <c r="WFT57" s="50"/>
      <c r="WFU57" s="50"/>
      <c r="WFV57" s="50"/>
      <c r="WFW57" s="50"/>
      <c r="WFX57" s="50"/>
      <c r="WFY57" s="50"/>
      <c r="WFZ57" s="50"/>
      <c r="WGA57" s="50"/>
      <c r="WGB57" s="50"/>
      <c r="WGC57" s="50"/>
      <c r="WGD57" s="50"/>
      <c r="WGE57" s="50"/>
      <c r="WGF57" s="50"/>
      <c r="WGG57" s="50"/>
      <c r="WGH57" s="50"/>
      <c r="WGI57" s="50"/>
      <c r="WGJ57" s="50"/>
      <c r="WGK57" s="50"/>
      <c r="WGL57" s="50"/>
      <c r="WGM57" s="50"/>
      <c r="WGN57" s="50"/>
      <c r="WGO57" s="50"/>
      <c r="WGP57" s="50"/>
      <c r="WGQ57" s="50"/>
      <c r="WGR57" s="50"/>
      <c r="WGS57" s="50"/>
      <c r="WGT57" s="50"/>
      <c r="WGU57" s="50"/>
      <c r="WGV57" s="50"/>
      <c r="WGW57" s="50"/>
      <c r="WGX57" s="50"/>
      <c r="WGY57" s="50"/>
      <c r="WGZ57" s="50"/>
      <c r="WHA57" s="50"/>
      <c r="WHB57" s="50"/>
      <c r="WHC57" s="50"/>
      <c r="WHD57" s="50"/>
      <c r="WHE57" s="50"/>
      <c r="WHF57" s="50"/>
      <c r="WHG57" s="50"/>
      <c r="WHH57" s="50"/>
      <c r="WHI57" s="50"/>
      <c r="WHJ57" s="50"/>
      <c r="WHK57" s="50"/>
      <c r="WHL57" s="50"/>
      <c r="WHM57" s="50"/>
      <c r="WHN57" s="50"/>
      <c r="WHO57" s="50"/>
      <c r="WHP57" s="50"/>
      <c r="WHQ57" s="50"/>
      <c r="WHR57" s="50"/>
      <c r="WHS57" s="50"/>
      <c r="WHT57" s="50"/>
      <c r="WHU57" s="50"/>
      <c r="WHV57" s="50"/>
      <c r="WHW57" s="50"/>
      <c r="WHX57" s="50"/>
      <c r="WHY57" s="50"/>
      <c r="WHZ57" s="50"/>
      <c r="WIA57" s="50"/>
      <c r="WIB57" s="50"/>
      <c r="WIC57" s="50"/>
      <c r="WID57" s="50"/>
      <c r="WIE57" s="50"/>
      <c r="WIF57" s="50"/>
      <c r="WIG57" s="50"/>
      <c r="WIH57" s="50"/>
      <c r="WII57" s="50"/>
      <c r="WIJ57" s="50"/>
      <c r="WIK57" s="50"/>
      <c r="WIL57" s="50"/>
      <c r="WIM57" s="50"/>
      <c r="WIN57" s="50"/>
      <c r="WIO57" s="50"/>
      <c r="WIP57" s="50"/>
      <c r="WIQ57" s="50"/>
      <c r="WIR57" s="50"/>
      <c r="WIS57" s="50"/>
      <c r="WIT57" s="50"/>
      <c r="WIU57" s="50"/>
      <c r="WIV57" s="50"/>
      <c r="WIW57" s="50"/>
      <c r="WIX57" s="50"/>
      <c r="WIY57" s="50"/>
      <c r="WIZ57" s="50"/>
      <c r="WJA57" s="50"/>
      <c r="WJB57" s="50"/>
      <c r="WJC57" s="50"/>
      <c r="WJD57" s="50"/>
      <c r="WJE57" s="50"/>
      <c r="WJF57" s="50"/>
      <c r="WJG57" s="50"/>
      <c r="WJH57" s="50"/>
      <c r="WJI57" s="50"/>
      <c r="WJJ57" s="50"/>
      <c r="WJK57" s="50"/>
      <c r="WJL57" s="50"/>
      <c r="WJM57" s="50"/>
      <c r="WJN57" s="50"/>
      <c r="WJO57" s="50"/>
      <c r="WJP57" s="50"/>
      <c r="WJQ57" s="50"/>
      <c r="WJR57" s="50"/>
      <c r="WJS57" s="50"/>
      <c r="WJT57" s="50"/>
      <c r="WJU57" s="50"/>
      <c r="WJV57" s="50"/>
      <c r="WJW57" s="50"/>
      <c r="WJX57" s="50"/>
      <c r="WJY57" s="50"/>
      <c r="WJZ57" s="50"/>
      <c r="WKA57" s="50"/>
      <c r="WKB57" s="50"/>
      <c r="WKC57" s="50"/>
      <c r="WKD57" s="50"/>
      <c r="WKE57" s="50"/>
      <c r="WKF57" s="50"/>
      <c r="WKG57" s="50"/>
      <c r="WKH57" s="50"/>
      <c r="WKI57" s="50"/>
      <c r="WKJ57" s="50"/>
      <c r="WKK57" s="50"/>
      <c r="WKL57" s="50"/>
      <c r="WKM57" s="50"/>
      <c r="WKN57" s="50"/>
      <c r="WKO57" s="50"/>
      <c r="WKP57" s="50"/>
      <c r="WKQ57" s="50"/>
      <c r="WKR57" s="50"/>
      <c r="WKS57" s="50"/>
      <c r="WKT57" s="50"/>
      <c r="WKU57" s="50"/>
      <c r="WKV57" s="50"/>
      <c r="WKW57" s="50"/>
      <c r="WKX57" s="50"/>
      <c r="WKY57" s="50"/>
      <c r="WKZ57" s="50"/>
      <c r="WLA57" s="50"/>
      <c r="WLB57" s="50"/>
      <c r="WLC57" s="50"/>
      <c r="WLD57" s="50"/>
      <c r="WLE57" s="50"/>
      <c r="WLF57" s="50"/>
      <c r="WLG57" s="50"/>
      <c r="WLH57" s="50"/>
      <c r="WLI57" s="50"/>
      <c r="WLJ57" s="50"/>
      <c r="WLK57" s="50"/>
      <c r="WLL57" s="50"/>
      <c r="WLM57" s="50"/>
      <c r="WLN57" s="50"/>
      <c r="WLO57" s="50"/>
      <c r="WLP57" s="50"/>
      <c r="WLQ57" s="50"/>
      <c r="WLR57" s="50"/>
      <c r="WLS57" s="50"/>
      <c r="WLT57" s="50"/>
      <c r="WLU57" s="50"/>
      <c r="WLV57" s="50"/>
      <c r="WLW57" s="50"/>
      <c r="WLX57" s="50"/>
      <c r="WLY57" s="50"/>
      <c r="WLZ57" s="50"/>
      <c r="WMA57" s="50"/>
      <c r="WMB57" s="50"/>
      <c r="WMC57" s="50"/>
      <c r="WMD57" s="50"/>
      <c r="WME57" s="50"/>
      <c r="WMF57" s="50"/>
      <c r="WMG57" s="50"/>
      <c r="WMH57" s="50"/>
      <c r="WMI57" s="50"/>
      <c r="WMJ57" s="50"/>
      <c r="WMK57" s="50"/>
      <c r="WML57" s="50"/>
      <c r="WMM57" s="50"/>
      <c r="WMN57" s="50"/>
      <c r="WMO57" s="50"/>
      <c r="WMP57" s="50"/>
      <c r="WMQ57" s="50"/>
      <c r="WMR57" s="50"/>
      <c r="WMS57" s="50"/>
      <c r="WMT57" s="50"/>
      <c r="WMU57" s="50"/>
      <c r="WMV57" s="50"/>
      <c r="WMW57" s="50"/>
      <c r="WMX57" s="50"/>
      <c r="WMY57" s="50"/>
      <c r="WMZ57" s="50"/>
      <c r="WNA57" s="50"/>
      <c r="WNB57" s="50"/>
      <c r="WNC57" s="50"/>
      <c r="WND57" s="50"/>
      <c r="WNE57" s="50"/>
      <c r="WNF57" s="50"/>
      <c r="WNG57" s="50"/>
      <c r="WNH57" s="50"/>
      <c r="WNI57" s="50"/>
      <c r="WNJ57" s="50"/>
      <c r="WNK57" s="50"/>
      <c r="WNL57" s="50"/>
      <c r="WNM57" s="50"/>
      <c r="WNN57" s="50"/>
      <c r="WNO57" s="50"/>
      <c r="WNP57" s="50"/>
      <c r="WNQ57" s="50"/>
      <c r="WNR57" s="50"/>
      <c r="WNS57" s="50"/>
      <c r="WNT57" s="50"/>
      <c r="WNU57" s="50"/>
      <c r="WNV57" s="50"/>
      <c r="WNW57" s="50"/>
      <c r="WNX57" s="50"/>
      <c r="WNY57" s="50"/>
      <c r="WNZ57" s="50"/>
      <c r="WOA57" s="50"/>
      <c r="WOB57" s="50"/>
      <c r="WOC57" s="50"/>
      <c r="WOD57" s="50"/>
      <c r="WOE57" s="50"/>
      <c r="WOF57" s="50"/>
      <c r="WOG57" s="50"/>
      <c r="WOH57" s="50"/>
      <c r="WOI57" s="50"/>
      <c r="WOJ57" s="50"/>
      <c r="WOK57" s="50"/>
      <c r="WOL57" s="50"/>
      <c r="WOM57" s="50"/>
      <c r="WON57" s="50"/>
      <c r="WOO57" s="50"/>
      <c r="WOP57" s="50"/>
      <c r="WOQ57" s="50"/>
      <c r="WOR57" s="50"/>
      <c r="WOS57" s="50"/>
      <c r="WOT57" s="50"/>
      <c r="WOU57" s="50"/>
      <c r="WOV57" s="50"/>
      <c r="WOW57" s="50"/>
      <c r="WOX57" s="50"/>
      <c r="WOY57" s="50"/>
      <c r="WOZ57" s="50"/>
      <c r="WPA57" s="50"/>
      <c r="WPB57" s="50"/>
      <c r="WPC57" s="50"/>
      <c r="WPD57" s="50"/>
      <c r="WPE57" s="50"/>
      <c r="WPF57" s="50"/>
      <c r="WPG57" s="50"/>
      <c r="WPH57" s="50"/>
      <c r="WPI57" s="50"/>
      <c r="WPJ57" s="50"/>
      <c r="WPK57" s="50"/>
      <c r="WPL57" s="50"/>
      <c r="WPM57" s="50"/>
      <c r="WPN57" s="50"/>
      <c r="WPO57" s="50"/>
      <c r="WPP57" s="50"/>
      <c r="WPQ57" s="50"/>
      <c r="WPR57" s="50"/>
      <c r="WPS57" s="50"/>
      <c r="WPT57" s="50"/>
      <c r="WPU57" s="50"/>
      <c r="WPV57" s="50"/>
      <c r="WPW57" s="50"/>
      <c r="WPX57" s="50"/>
      <c r="WPY57" s="50"/>
      <c r="WPZ57" s="50"/>
      <c r="WQA57" s="50"/>
      <c r="WQB57" s="50"/>
      <c r="WQC57" s="50"/>
      <c r="WQD57" s="50"/>
      <c r="WQE57" s="50"/>
      <c r="WQF57" s="50"/>
      <c r="WQG57" s="50"/>
      <c r="WQH57" s="50"/>
      <c r="WQI57" s="50"/>
      <c r="WQJ57" s="50"/>
      <c r="WQK57" s="50"/>
      <c r="WQL57" s="50"/>
      <c r="WQM57" s="50"/>
      <c r="WQN57" s="50"/>
      <c r="WQO57" s="50"/>
      <c r="WQP57" s="50"/>
      <c r="WQQ57" s="50"/>
      <c r="WQR57" s="50"/>
      <c r="WQS57" s="50"/>
      <c r="WQT57" s="50"/>
      <c r="WQU57" s="50"/>
      <c r="WQV57" s="50"/>
      <c r="WQW57" s="50"/>
      <c r="WQX57" s="50"/>
      <c r="WQY57" s="50"/>
      <c r="WQZ57" s="50"/>
      <c r="WRA57" s="50"/>
      <c r="WRB57" s="50"/>
      <c r="WRC57" s="50"/>
      <c r="WRD57" s="50"/>
      <c r="WRE57" s="50"/>
      <c r="WRF57" s="50"/>
      <c r="WRG57" s="50"/>
      <c r="WRH57" s="50"/>
      <c r="WRI57" s="50"/>
      <c r="WRJ57" s="50"/>
      <c r="WRK57" s="50"/>
      <c r="WRL57" s="50"/>
      <c r="WRM57" s="50"/>
      <c r="WRN57" s="50"/>
      <c r="WRO57" s="50"/>
      <c r="WRP57" s="50"/>
      <c r="WRQ57" s="50"/>
      <c r="WRR57" s="50"/>
      <c r="WRS57" s="50"/>
      <c r="WRT57" s="50"/>
      <c r="WRU57" s="50"/>
      <c r="WRV57" s="50"/>
      <c r="WRW57" s="50"/>
      <c r="WRX57" s="50"/>
      <c r="WRY57" s="50"/>
      <c r="WRZ57" s="50"/>
      <c r="WSA57" s="50"/>
      <c r="WSB57" s="50"/>
      <c r="WSC57" s="50"/>
      <c r="WSD57" s="50"/>
      <c r="WSE57" s="50"/>
      <c r="WSF57" s="50"/>
      <c r="WSG57" s="50"/>
      <c r="WSH57" s="50"/>
      <c r="WSI57" s="50"/>
      <c r="WSJ57" s="50"/>
      <c r="WSK57" s="50"/>
      <c r="WSL57" s="50"/>
      <c r="WSM57" s="50"/>
      <c r="WSN57" s="50"/>
      <c r="WSO57" s="50"/>
      <c r="WSP57" s="50"/>
      <c r="WSQ57" s="50"/>
      <c r="WSR57" s="50"/>
      <c r="WSS57" s="50"/>
      <c r="WST57" s="50"/>
      <c r="WSU57" s="50"/>
      <c r="WSV57" s="50"/>
      <c r="WSW57" s="50"/>
      <c r="WSX57" s="50"/>
      <c r="WSY57" s="50"/>
      <c r="WSZ57" s="50"/>
      <c r="WTA57" s="50"/>
      <c r="WTB57" s="50"/>
      <c r="WTC57" s="50"/>
      <c r="WTD57" s="50"/>
      <c r="WTE57" s="50"/>
      <c r="WTF57" s="50"/>
      <c r="WTG57" s="50"/>
      <c r="WTH57" s="50"/>
      <c r="WTI57" s="50"/>
      <c r="WTJ57" s="50"/>
      <c r="WTK57" s="50"/>
      <c r="WTL57" s="50"/>
      <c r="WTM57" s="50"/>
      <c r="WTN57" s="50"/>
      <c r="WTO57" s="50"/>
      <c r="WTP57" s="50"/>
      <c r="WTQ57" s="50"/>
      <c r="WTR57" s="50"/>
      <c r="WTS57" s="50"/>
      <c r="WTT57" s="50"/>
      <c r="WTU57" s="50"/>
      <c r="WTV57" s="50"/>
      <c r="WTW57" s="50"/>
      <c r="WTX57" s="50"/>
      <c r="WTY57" s="50"/>
      <c r="WTZ57" s="50"/>
      <c r="WUA57" s="50"/>
      <c r="WUB57" s="50"/>
      <c r="WUC57" s="50"/>
      <c r="WUD57" s="50"/>
      <c r="WUE57" s="50"/>
      <c r="WUF57" s="50"/>
      <c r="WUG57" s="50"/>
      <c r="WUH57" s="50"/>
      <c r="WUI57" s="50"/>
      <c r="WUJ57" s="50"/>
      <c r="WUK57" s="50"/>
      <c r="WUL57" s="50"/>
      <c r="WUM57" s="50"/>
      <c r="WUN57" s="50"/>
      <c r="WUO57" s="50"/>
      <c r="WUP57" s="50"/>
      <c r="WUQ57" s="50"/>
      <c r="WUR57" s="50"/>
      <c r="WUS57" s="50"/>
      <c r="WUT57" s="50"/>
      <c r="WUU57" s="50"/>
      <c r="WUV57" s="50"/>
      <c r="WUW57" s="50"/>
      <c r="WUX57" s="50"/>
      <c r="WUY57" s="50"/>
      <c r="WUZ57" s="50"/>
      <c r="WVA57" s="50"/>
      <c r="WVB57" s="50"/>
      <c r="WVC57" s="50"/>
      <c r="WVD57" s="50"/>
      <c r="WVE57" s="50"/>
      <c r="WVF57" s="50"/>
      <c r="WVG57" s="50"/>
      <c r="WVH57" s="50"/>
      <c r="WVI57" s="50"/>
      <c r="WVJ57" s="50"/>
      <c r="WVK57" s="50"/>
      <c r="WVL57" s="50"/>
      <c r="WVM57" s="50"/>
      <c r="WVN57" s="50"/>
      <c r="WVO57" s="50"/>
      <c r="WVP57" s="50"/>
      <c r="WVQ57" s="50"/>
      <c r="WVR57" s="50"/>
      <c r="WVS57" s="50"/>
      <c r="WVT57" s="50"/>
      <c r="WVU57" s="50"/>
      <c r="WVV57" s="50"/>
      <c r="WVW57" s="50"/>
      <c r="WVX57" s="50"/>
      <c r="WVY57" s="50"/>
      <c r="WVZ57" s="50"/>
      <c r="WWA57" s="50"/>
      <c r="WWB57" s="50"/>
      <c r="WWC57" s="50"/>
      <c r="WWD57" s="50"/>
      <c r="WWE57" s="50"/>
      <c r="WWF57" s="50"/>
      <c r="WWG57" s="50"/>
      <c r="WWH57" s="50"/>
      <c r="WWI57" s="50"/>
      <c r="WWJ57" s="50"/>
      <c r="WWK57" s="50"/>
      <c r="WWL57" s="50"/>
      <c r="WWM57" s="50"/>
      <c r="WWN57" s="50"/>
      <c r="WWO57" s="50"/>
      <c r="WWP57" s="50"/>
      <c r="WWQ57" s="50"/>
      <c r="WWR57" s="50"/>
      <c r="WWS57" s="50"/>
      <c r="WWT57" s="50"/>
      <c r="WWU57" s="50"/>
      <c r="WWV57" s="50"/>
      <c r="WWW57" s="50"/>
      <c r="WWX57" s="50"/>
      <c r="WWY57" s="50"/>
      <c r="WWZ57" s="50"/>
      <c r="WXA57" s="50"/>
      <c r="WXB57" s="50"/>
      <c r="WXC57" s="50"/>
      <c r="WXD57" s="50"/>
      <c r="WXE57" s="50"/>
      <c r="WXF57" s="50"/>
      <c r="WXG57" s="50"/>
      <c r="WXH57" s="50"/>
      <c r="WXI57" s="50"/>
      <c r="WXJ57" s="50"/>
      <c r="WXK57" s="50"/>
      <c r="WXL57" s="50"/>
      <c r="WXM57" s="50"/>
      <c r="WXN57" s="50"/>
      <c r="WXO57" s="50"/>
      <c r="WXP57" s="50"/>
      <c r="WXQ57" s="50"/>
      <c r="WXR57" s="50"/>
      <c r="WXS57" s="50"/>
      <c r="WXT57" s="50"/>
      <c r="WXU57" s="50"/>
      <c r="WXV57" s="50"/>
      <c r="WXW57" s="50"/>
      <c r="WXX57" s="50"/>
      <c r="WXY57" s="50"/>
      <c r="WXZ57" s="50"/>
      <c r="WYA57" s="50"/>
      <c r="WYB57" s="50"/>
      <c r="WYC57" s="50"/>
      <c r="WYD57" s="50"/>
      <c r="WYE57" s="50"/>
      <c r="WYF57" s="50"/>
      <c r="WYG57" s="50"/>
      <c r="WYH57" s="50"/>
      <c r="WYI57" s="50"/>
      <c r="WYJ57" s="50"/>
      <c r="WYK57" s="50"/>
      <c r="WYL57" s="50"/>
      <c r="WYM57" s="50"/>
      <c r="WYN57" s="50"/>
      <c r="WYO57" s="50"/>
      <c r="WYP57" s="50"/>
      <c r="WYQ57" s="50"/>
      <c r="WYR57" s="50"/>
      <c r="WYS57" s="50"/>
      <c r="WYT57" s="50"/>
      <c r="WYU57" s="50"/>
      <c r="WYV57" s="50"/>
      <c r="WYW57" s="50"/>
      <c r="WYX57" s="50"/>
      <c r="WYY57" s="50"/>
      <c r="WYZ57" s="50"/>
      <c r="WZA57" s="50"/>
      <c r="WZB57" s="50"/>
      <c r="WZC57" s="50"/>
      <c r="WZD57" s="50"/>
      <c r="WZE57" s="50"/>
      <c r="WZF57" s="50"/>
      <c r="WZG57" s="50"/>
      <c r="WZH57" s="50"/>
      <c r="WZI57" s="50"/>
      <c r="WZJ57" s="50"/>
      <c r="WZK57" s="50"/>
      <c r="WZL57" s="50"/>
      <c r="WZM57" s="50"/>
      <c r="WZN57" s="50"/>
      <c r="WZO57" s="50"/>
      <c r="WZP57" s="50"/>
      <c r="WZQ57" s="50"/>
      <c r="WZR57" s="50"/>
      <c r="WZS57" s="50"/>
      <c r="WZT57" s="50"/>
      <c r="WZU57" s="50"/>
      <c r="WZV57" s="50"/>
      <c r="WZW57" s="50"/>
      <c r="WZX57" s="50"/>
      <c r="WZY57" s="50"/>
      <c r="WZZ57" s="50"/>
      <c r="XAA57" s="50"/>
      <c r="XAB57" s="50"/>
      <c r="XAC57" s="50"/>
      <c r="XAD57" s="50"/>
      <c r="XAE57" s="50"/>
      <c r="XAF57" s="50"/>
      <c r="XAG57" s="50"/>
      <c r="XAH57" s="50"/>
      <c r="XAI57" s="50"/>
      <c r="XAJ57" s="50"/>
      <c r="XAK57" s="50"/>
      <c r="XAL57" s="50"/>
      <c r="XAM57" s="50"/>
      <c r="XAN57" s="50"/>
      <c r="XAO57" s="50"/>
      <c r="XAP57" s="50"/>
      <c r="XAQ57" s="50"/>
      <c r="XAR57" s="50"/>
      <c r="XAS57" s="50"/>
      <c r="XAT57" s="50"/>
      <c r="XAU57" s="50"/>
      <c r="XAV57" s="50"/>
      <c r="XAW57" s="50"/>
      <c r="XAX57" s="50"/>
      <c r="XAY57" s="50"/>
      <c r="XAZ57" s="50"/>
      <c r="XBA57" s="50"/>
      <c r="XBB57" s="50"/>
      <c r="XBC57" s="50"/>
      <c r="XBD57" s="50"/>
      <c r="XBE57" s="50"/>
      <c r="XBF57" s="50"/>
      <c r="XBG57" s="50"/>
      <c r="XBH57" s="50"/>
      <c r="XBI57" s="50"/>
      <c r="XBJ57" s="50"/>
      <c r="XBK57" s="50"/>
      <c r="XBL57" s="50"/>
      <c r="XBM57" s="50"/>
      <c r="XBN57" s="50"/>
      <c r="XBO57" s="50"/>
      <c r="XBP57" s="50"/>
      <c r="XBQ57" s="50"/>
      <c r="XBR57" s="50"/>
      <c r="XBS57" s="50"/>
      <c r="XBT57" s="50"/>
      <c r="XBU57" s="50"/>
      <c r="XBV57" s="50"/>
      <c r="XBW57" s="50"/>
      <c r="XBX57" s="50"/>
      <c r="XBY57" s="50"/>
      <c r="XBZ57" s="50"/>
      <c r="XCA57" s="50"/>
      <c r="XCB57" s="50"/>
      <c r="XCC57" s="50"/>
      <c r="XCD57" s="50"/>
      <c r="XCE57" s="50"/>
      <c r="XCF57" s="50"/>
      <c r="XCG57" s="50"/>
      <c r="XCH57" s="50"/>
      <c r="XCI57" s="50"/>
      <c r="XCJ57" s="50"/>
      <c r="XCK57" s="50"/>
      <c r="XCL57" s="50"/>
      <c r="XCM57" s="50"/>
      <c r="XCN57" s="50"/>
      <c r="XCO57" s="50"/>
      <c r="XCP57" s="50"/>
      <c r="XCQ57" s="50"/>
      <c r="XCR57" s="50"/>
      <c r="XCS57" s="50"/>
      <c r="XCT57" s="50"/>
      <c r="XCU57" s="50"/>
      <c r="XCV57" s="50"/>
      <c r="XCW57" s="50"/>
      <c r="XCX57" s="50"/>
      <c r="XCY57" s="50"/>
      <c r="XCZ57" s="50"/>
      <c r="XDA57" s="50"/>
      <c r="XDB57" s="50"/>
      <c r="XDC57" s="50"/>
      <c r="XDD57" s="50"/>
      <c r="XDE57" s="50"/>
      <c r="XDF57" s="50"/>
      <c r="XDG57" s="50"/>
      <c r="XDH57" s="50"/>
      <c r="XDI57" s="50"/>
      <c r="XDJ57" s="50"/>
      <c r="XDK57" s="50"/>
      <c r="XDL57" s="50"/>
      <c r="XDM57" s="50"/>
      <c r="XDN57" s="50"/>
      <c r="XDO57" s="50"/>
      <c r="XDP57" s="50"/>
      <c r="XDQ57" s="50"/>
      <c r="XDR57" s="50"/>
      <c r="XDS57" s="50"/>
      <c r="XDT57" s="50"/>
      <c r="XDU57" s="50"/>
      <c r="XDV57" s="50"/>
      <c r="XDW57" s="50"/>
      <c r="XDX57" s="50"/>
      <c r="XDY57" s="50"/>
      <c r="XDZ57" s="50"/>
      <c r="XEA57" s="50"/>
      <c r="XEB57" s="50"/>
      <c r="XEC57" s="50"/>
      <c r="XED57" s="50"/>
      <c r="XEE57" s="50"/>
      <c r="XEF57" s="50"/>
      <c r="XEG57" s="50"/>
      <c r="XEH57" s="50"/>
      <c r="XEI57" s="50"/>
      <c r="XEJ57" s="50"/>
      <c r="XEK57" s="50"/>
      <c r="XEL57" s="50"/>
      <c r="XEM57" s="50"/>
      <c r="XEN57" s="50"/>
      <c r="XEO57" s="50"/>
      <c r="XEP57" s="50"/>
      <c r="XEQ57" s="50"/>
      <c r="XER57" s="50"/>
      <c r="XES57" s="50"/>
      <c r="XET57" s="50"/>
      <c r="XEU57" s="50"/>
      <c r="XEV57" s="50"/>
      <c r="XEW57" s="50"/>
      <c r="XEX57" s="50"/>
    </row>
    <row r="58" spans="1:16378" s="50" customFormat="1" ht="12" customHeight="1">
      <c r="A58" s="47" t="s">
        <v>84</v>
      </c>
      <c r="B58" s="47" t="str">
        <f>VLOOKUP(A58,'[39]Sales Summary Regulated'!$B:$C,2,FALSE)</f>
        <v>1.5YD CONT 1xWEEKLY SVC</v>
      </c>
      <c r="C58" s="48">
        <f>IFERROR(IFERROR(VLOOKUP(A58,'[39]All Other Rates'!$F$2:$H$646,3,FALSE),VLOOKUP(A58,#REF!,3,FALSE)),IF('Regulated Price Out'!Q58=0,0,"missing price"))</f>
        <v>140.22</v>
      </c>
      <c r="D58" s="49"/>
      <c r="E58" s="45">
        <f>IFERROR(VLOOKUP($A58,'[39]Sales Summary Regulated'!$B:$O,3,0),0)</f>
        <v>10269.650000000001</v>
      </c>
      <c r="F58" s="45">
        <f>IFERROR(VLOOKUP($A58,'[39]Sales Summary Regulated'!$B:$O,4,0),0)</f>
        <v>10170.450000000001</v>
      </c>
      <c r="G58" s="45">
        <f>IFERROR(VLOOKUP($A58,'[39]Sales Summary Regulated'!$B:$O,5,0),0)</f>
        <v>10455.380000000001</v>
      </c>
      <c r="H58" s="45">
        <f>IFERROR(VLOOKUP($A58,'[39]Sales Summary Regulated'!$B:$O,6,0),0)</f>
        <v>10635.890000000001</v>
      </c>
      <c r="I58" s="45">
        <f>IFERROR(VLOOKUP($A58,'[39]Sales Summary Regulated'!$B:$O,7,0),0)</f>
        <v>11236.33</v>
      </c>
      <c r="J58" s="45">
        <f>IFERROR(VLOOKUP($A58,'[39]Sales Summary Regulated'!$B:$O,8,0),0)</f>
        <v>10463.550000000001</v>
      </c>
      <c r="K58" s="45">
        <f>IFERROR(VLOOKUP($A58,'[39]Sales Summary Regulated'!$B:$O,9,0),0)</f>
        <v>11668.19</v>
      </c>
      <c r="L58" s="45">
        <f>IFERROR(VLOOKUP($A58,'[39]Sales Summary Regulated'!$B:$O,10,0),0)</f>
        <v>11006.54</v>
      </c>
      <c r="M58" s="45">
        <f>IFERROR(VLOOKUP($A58,'[39]Sales Summary Regulated'!$B:$O,11,0),0)</f>
        <v>11797.93</v>
      </c>
      <c r="N58" s="45">
        <f>IFERROR(VLOOKUP($A58,'[39]Sales Summary Regulated'!$B:$O,12,0),0)</f>
        <v>10951.390000000001</v>
      </c>
      <c r="O58" s="45">
        <f>IFERROR(VLOOKUP($A58,'[39]Sales Summary Regulated'!$B:$O,13,0),0)</f>
        <v>10193.570000000002</v>
      </c>
      <c r="P58" s="45">
        <f>IFERROR(VLOOKUP($A58,'[39]Sales Summary Regulated'!$B:$O,14,0),0)</f>
        <v>10007.11</v>
      </c>
      <c r="Q58" s="69">
        <f>SUM(E58:P58)-Q59</f>
        <v>122543.45000000001</v>
      </c>
      <c r="R58" s="70"/>
      <c r="S58" s="71">
        <f t="shared" si="15"/>
        <v>73.239552132363443</v>
      </c>
      <c r="T58" s="71">
        <f t="shared" si="15"/>
        <v>72.532092426187432</v>
      </c>
      <c r="U58" s="71">
        <f t="shared" si="15"/>
        <v>74.56411353587221</v>
      </c>
      <c r="V58" s="71">
        <f t="shared" si="15"/>
        <v>75.851447725003581</v>
      </c>
      <c r="W58" s="71">
        <f t="shared" si="15"/>
        <v>80.133575809442306</v>
      </c>
      <c r="X58" s="71">
        <f t="shared" si="15"/>
        <v>74.622379118528031</v>
      </c>
      <c r="Y58" s="71">
        <f t="shared" si="15"/>
        <v>83.213450292397667</v>
      </c>
      <c r="Z58" s="71">
        <f t="shared" si="15"/>
        <v>78.494793895307382</v>
      </c>
      <c r="AA58" s="71">
        <f t="shared" si="15"/>
        <v>84.138710597632297</v>
      </c>
      <c r="AB58" s="71">
        <f t="shared" si="15"/>
        <v>78.101483383254902</v>
      </c>
      <c r="AC58" s="71">
        <f t="shared" si="15"/>
        <v>72.696976180288132</v>
      </c>
      <c r="AD58" s="71">
        <f t="shared" si="15"/>
        <v>71.367208672086733</v>
      </c>
      <c r="AE58" s="69">
        <f>Q58/C58/12</f>
        <v>72.828085627347505</v>
      </c>
      <c r="AG58" s="367">
        <f>AE58*12-AG59</f>
        <v>656.93702752817012</v>
      </c>
      <c r="AH58" s="42">
        <f t="shared" si="20"/>
        <v>4.9959398606121672</v>
      </c>
      <c r="AI58" s="43">
        <f t="shared" si="16"/>
        <v>145.21593986061217</v>
      </c>
      <c r="AJ58" s="43">
        <f t="shared" si="17"/>
        <v>126909.5868314929</v>
      </c>
      <c r="AK58" s="43">
        <f t="shared" si="18"/>
        <v>4366.1368314928841</v>
      </c>
      <c r="AM58" s="72"/>
      <c r="AO58" s="50">
        <v>1.5</v>
      </c>
      <c r="AP58" s="50">
        <v>1</v>
      </c>
      <c r="AQ58" s="45">
        <f t="shared" si="19"/>
        <v>72.828085627347505</v>
      </c>
    </row>
    <row r="59" spans="1:16378" s="50" customFormat="1" ht="12" customHeight="1">
      <c r="A59" s="73" t="str">
        <f>A55</f>
        <v xml:space="preserve">State Park </v>
      </c>
      <c r="B59" s="73" t="str">
        <f>B58</f>
        <v>1.5YD CONT 1xWEEKLY SVC</v>
      </c>
      <c r="C59" s="74">
        <f>'[37]Rate Sheet'!B261</f>
        <v>29.09</v>
      </c>
      <c r="D59" s="49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69">
        <f>SUM('[40]DP Pivot'!$C$3+'[40]DP2 Pivot'!$C$3)</f>
        <v>6312.5299999999979</v>
      </c>
      <c r="R59" s="70">
        <f>Q59/(C59*4.33)</f>
        <v>50.115473441108527</v>
      </c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69">
        <v>2</v>
      </c>
      <c r="AF59" s="77">
        <f>Q59/C59</f>
        <v>216.99999999999994</v>
      </c>
      <c r="AG59" s="366">
        <f>AF59</f>
        <v>216.99999999999994</v>
      </c>
      <c r="AH59" s="78">
        <f t="shared" si="20"/>
        <v>1.0364562155556123</v>
      </c>
      <c r="AI59" s="78">
        <f t="shared" si="16"/>
        <v>30.126456215555613</v>
      </c>
      <c r="AJ59" s="78">
        <f>+AF59*AI59</f>
        <v>6537.4409987755662</v>
      </c>
      <c r="AK59" s="78">
        <f t="shared" si="18"/>
        <v>224.91099877556826</v>
      </c>
      <c r="AM59" s="72"/>
      <c r="AQ59" s="45"/>
    </row>
    <row r="60" spans="1:16378" s="50" customFormat="1" ht="11.25" customHeight="1">
      <c r="A60" s="47" t="s">
        <v>85</v>
      </c>
      <c r="B60" s="47" t="str">
        <f>VLOOKUP(A60,'[39]Sales Summary Regulated'!$B:$C,2,FALSE)</f>
        <v>1.5YD CONT 2xWEEKLY SVC</v>
      </c>
      <c r="C60" s="48">
        <f>IFERROR(IFERROR(VLOOKUP(A60,'[39]All Other Rates'!$F$2:$H$646,3,FALSE),VLOOKUP(A60,#REF!,3,FALSE)),IF('Regulated Price Out'!Q60=0,0,"missing price"))</f>
        <v>266.18</v>
      </c>
      <c r="D60" s="49"/>
      <c r="E60" s="45">
        <f>IFERROR(VLOOKUP($A60,'[39]Sales Summary Regulated'!$B:$O,3,0),0)</f>
        <v>5057.42</v>
      </c>
      <c r="F60" s="45">
        <f>IFERROR(VLOOKUP($A60,'[39]Sales Summary Regulated'!$B:$O,4,0),0)</f>
        <v>5190.51</v>
      </c>
      <c r="G60" s="45">
        <f>IFERROR(VLOOKUP($A60,'[39]Sales Summary Regulated'!$B:$O,5,0),0)</f>
        <v>5190.51</v>
      </c>
      <c r="H60" s="45">
        <f>IFERROR(VLOOKUP($A60,'[39]Sales Summary Regulated'!$B:$O,6,0),0)</f>
        <v>5057.42</v>
      </c>
      <c r="I60" s="45">
        <f>IFERROR(VLOOKUP($A60,'[39]Sales Summary Regulated'!$B:$O,7,0),0)</f>
        <v>5057.42</v>
      </c>
      <c r="J60" s="45">
        <f>IFERROR(VLOOKUP($A60,'[39]Sales Summary Regulated'!$B:$O,8,0),0)</f>
        <v>5834.49</v>
      </c>
      <c r="K60" s="45">
        <f>IFERROR(VLOOKUP($A60,'[39]Sales Summary Regulated'!$B:$O,9,0),0)</f>
        <v>4525.0599999999995</v>
      </c>
      <c r="L60" s="45">
        <f>IFERROR(VLOOKUP($A60,'[39]Sales Summary Regulated'!$B:$O,10,0),0)</f>
        <v>4986.13</v>
      </c>
      <c r="M60" s="45">
        <f>IFERROR(VLOOKUP($A60,'[39]Sales Summary Regulated'!$B:$O,11,0),0)</f>
        <v>4791.24</v>
      </c>
      <c r="N60" s="45">
        <f>IFERROR(VLOOKUP($A60,'[39]Sales Summary Regulated'!$B:$O,12,0),0)</f>
        <v>4258.88</v>
      </c>
      <c r="O60" s="45">
        <f>IFERROR(VLOOKUP($A60,'[39]Sales Summary Regulated'!$B:$O,13,0),0)</f>
        <v>4491.79</v>
      </c>
      <c r="P60" s="45">
        <f>IFERROR(VLOOKUP($A60,'[39]Sales Summary Regulated'!$B:$O,14,0),0)</f>
        <v>4525.0599999999995</v>
      </c>
      <c r="Q60" s="69">
        <f>SUM(E60:P60)-Q61</f>
        <v>57395.069999999985</v>
      </c>
      <c r="R60" s="70"/>
      <c r="S60" s="71">
        <f t="shared" si="15"/>
        <v>19</v>
      </c>
      <c r="T60" s="71">
        <f t="shared" si="15"/>
        <v>19.5</v>
      </c>
      <c r="U60" s="71">
        <f t="shared" si="15"/>
        <v>19.5</v>
      </c>
      <c r="V60" s="71">
        <f t="shared" si="15"/>
        <v>19</v>
      </c>
      <c r="W60" s="71">
        <f t="shared" si="15"/>
        <v>19</v>
      </c>
      <c r="X60" s="71">
        <f t="shared" si="15"/>
        <v>21.919340296040271</v>
      </c>
      <c r="Y60" s="71">
        <f t="shared" si="15"/>
        <v>16.999999999999996</v>
      </c>
      <c r="Z60" s="71">
        <f t="shared" si="15"/>
        <v>18.732173717033586</v>
      </c>
      <c r="AA60" s="71">
        <f t="shared" si="15"/>
        <v>18</v>
      </c>
      <c r="AB60" s="71">
        <f t="shared" si="15"/>
        <v>16</v>
      </c>
      <c r="AC60" s="71">
        <f t="shared" si="15"/>
        <v>16.875009392140655</v>
      </c>
      <c r="AD60" s="71">
        <f t="shared" si="15"/>
        <v>16.999999999999996</v>
      </c>
      <c r="AE60" s="69">
        <f>Q60/C60/12</f>
        <v>17.96875234803516</v>
      </c>
      <c r="AG60" s="367">
        <f>AE60*12-AG61</f>
        <v>161.62502817642195</v>
      </c>
      <c r="AH60" s="42">
        <f t="shared" si="20"/>
        <v>9.4838059627567173</v>
      </c>
      <c r="AI60" s="43">
        <f t="shared" si="16"/>
        <v>275.66380596275673</v>
      </c>
      <c r="AJ60" s="43">
        <f t="shared" si="17"/>
        <v>59440.015927939123</v>
      </c>
      <c r="AK60" s="43">
        <f t="shared" si="18"/>
        <v>2044.9459279391376</v>
      </c>
      <c r="AM60" s="72"/>
      <c r="AO60" s="50">
        <v>1.5</v>
      </c>
      <c r="AP60" s="50">
        <v>1</v>
      </c>
      <c r="AQ60" s="45">
        <f t="shared" si="19"/>
        <v>17.96875234803516</v>
      </c>
    </row>
    <row r="61" spans="1:16378" s="50" customFormat="1" ht="11.25" customHeight="1">
      <c r="A61" s="73" t="str">
        <f>A59</f>
        <v xml:space="preserve">State Park </v>
      </c>
      <c r="B61" s="73" t="str">
        <f>B60</f>
        <v>1.5YD CONT 2xWEEKLY SVC</v>
      </c>
      <c r="C61" s="74">
        <f>C59</f>
        <v>29.09</v>
      </c>
      <c r="D61" s="49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69">
        <f>SUM('[40]DP Pivot'!$C$4,'[40]DP2 Pivot'!$C$4)</f>
        <v>1570.8599999999997</v>
      </c>
      <c r="R61" s="70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69">
        <v>2</v>
      </c>
      <c r="AF61" s="77">
        <f>Q61/C61</f>
        <v>53.999999999999986</v>
      </c>
      <c r="AG61" s="366">
        <f>AF61</f>
        <v>53.999999999999986</v>
      </c>
      <c r="AH61" s="78">
        <f t="shared" si="20"/>
        <v>1.0364562155556123</v>
      </c>
      <c r="AI61" s="78">
        <f t="shared" si="16"/>
        <v>30.126456215555613</v>
      </c>
      <c r="AJ61" s="78">
        <f>+AF61*AI61</f>
        <v>1626.8286356400026</v>
      </c>
      <c r="AK61" s="78">
        <f t="shared" si="18"/>
        <v>55.968635640002958</v>
      </c>
      <c r="AM61" s="72"/>
      <c r="AQ61" s="45"/>
    </row>
    <row r="62" spans="1:16378" s="50" customFormat="1" ht="12" customHeight="1">
      <c r="A62" s="47" t="s">
        <v>86</v>
      </c>
      <c r="B62" s="47" t="str">
        <f>VLOOKUP(A62,'[39]Sales Summary Regulated'!$B:$C,2,FALSE)</f>
        <v>1.5YD CONT 3xWEEKLY SVC</v>
      </c>
      <c r="C62" s="48">
        <f>IFERROR(IFERROR(VLOOKUP(A62,'[39]All Other Rates'!$F$2:$H$646,3,FALSE),VLOOKUP(A62,#REF!,3,FALSE)),IF('Regulated Price Out'!Q62=0,0,"missing price"))</f>
        <v>392.14</v>
      </c>
      <c r="D62" s="49"/>
      <c r="E62" s="45">
        <f>IFERROR(VLOOKUP($A62,'[39]Sales Summary Regulated'!$B:$O,3,0),0)</f>
        <v>392.14</v>
      </c>
      <c r="F62" s="45">
        <f>IFERROR(VLOOKUP($A62,'[39]Sales Summary Regulated'!$B:$O,4,0),0)</f>
        <v>392.14</v>
      </c>
      <c r="G62" s="45">
        <f>IFERROR(VLOOKUP($A62,'[39]Sales Summary Regulated'!$B:$O,5,0),0)</f>
        <v>392.14</v>
      </c>
      <c r="H62" s="45">
        <f>IFERROR(VLOOKUP($A62,'[39]Sales Summary Regulated'!$B:$O,6,0),0)</f>
        <v>392.14</v>
      </c>
      <c r="I62" s="45">
        <f>IFERROR(VLOOKUP($A62,'[39]Sales Summary Regulated'!$B:$O,7,0),0)</f>
        <v>392.14</v>
      </c>
      <c r="J62" s="45">
        <f>IFERROR(VLOOKUP($A62,'[39]Sales Summary Regulated'!$B:$O,8,0),0)</f>
        <v>392.14</v>
      </c>
      <c r="K62" s="45">
        <f>IFERROR(VLOOKUP($A62,'[39]Sales Summary Regulated'!$B:$O,9,0),0)</f>
        <v>392.14</v>
      </c>
      <c r="L62" s="45">
        <f>IFERROR(VLOOKUP($A62,'[39]Sales Summary Regulated'!$B:$O,10,0),0)</f>
        <v>392.14</v>
      </c>
      <c r="M62" s="45">
        <f>IFERROR(VLOOKUP($A62,'[39]Sales Summary Regulated'!$B:$O,11,0),0)</f>
        <v>392.14</v>
      </c>
      <c r="N62" s="45">
        <f>IFERROR(VLOOKUP($A62,'[39]Sales Summary Regulated'!$B:$O,12,0),0)</f>
        <v>1680.2599999999998</v>
      </c>
      <c r="O62" s="45">
        <f>IFERROR(VLOOKUP($A62,'[39]Sales Summary Regulated'!$B:$O,13,0),0)</f>
        <v>1176.42</v>
      </c>
      <c r="P62" s="45">
        <f>IFERROR(VLOOKUP($A62,'[39]Sales Summary Regulated'!$B:$O,14,0),0)</f>
        <v>1176.42</v>
      </c>
      <c r="Q62" s="70">
        <f t="shared" si="21"/>
        <v>7562.3599999999988</v>
      </c>
      <c r="R62" s="70"/>
      <c r="S62" s="71">
        <f t="shared" si="15"/>
        <v>1</v>
      </c>
      <c r="T62" s="71">
        <f t="shared" si="15"/>
        <v>1</v>
      </c>
      <c r="U62" s="71">
        <f t="shared" si="15"/>
        <v>1</v>
      </c>
      <c r="V62" s="71">
        <f t="shared" si="15"/>
        <v>1</v>
      </c>
      <c r="W62" s="71">
        <f t="shared" si="15"/>
        <v>1</v>
      </c>
      <c r="X62" s="71">
        <f t="shared" si="15"/>
        <v>1</v>
      </c>
      <c r="Y62" s="71">
        <f t="shared" si="15"/>
        <v>1</v>
      </c>
      <c r="Z62" s="71">
        <f t="shared" si="15"/>
        <v>1</v>
      </c>
      <c r="AA62" s="71">
        <f t="shared" si="15"/>
        <v>1</v>
      </c>
      <c r="AB62" s="71">
        <f t="shared" si="15"/>
        <v>4.2848472484316824</v>
      </c>
      <c r="AC62" s="71">
        <f t="shared" si="15"/>
        <v>3.0000000000000004</v>
      </c>
      <c r="AD62" s="71">
        <f t="shared" si="15"/>
        <v>3.0000000000000004</v>
      </c>
      <c r="AE62" s="70">
        <f t="shared" si="22"/>
        <v>1.6070706040359735</v>
      </c>
      <c r="AG62" s="367">
        <f>AE62*12</f>
        <v>19.284847248431682</v>
      </c>
      <c r="AH62" s="42">
        <f t="shared" si="20"/>
        <v>13.971672064901265</v>
      </c>
      <c r="AI62" s="43">
        <f t="shared" si="16"/>
        <v>406.11167206490126</v>
      </c>
      <c r="AJ62" s="43">
        <f t="shared" si="17"/>
        <v>7831.8015615767999</v>
      </c>
      <c r="AK62" s="43">
        <f t="shared" si="18"/>
        <v>269.44156157680118</v>
      </c>
      <c r="AM62" s="72"/>
      <c r="AO62" s="50">
        <v>1.5</v>
      </c>
      <c r="AP62" s="50">
        <v>1</v>
      </c>
      <c r="AQ62" s="45">
        <f t="shared" si="19"/>
        <v>1.6070706040359735</v>
      </c>
    </row>
    <row r="63" spans="1:16378" s="50" customFormat="1" ht="15" customHeight="1">
      <c r="A63" s="47" t="s">
        <v>87</v>
      </c>
      <c r="B63" s="47" t="str">
        <f>VLOOKUP(A63,'[39]Sales Summary Regulated'!$B:$C,2,FALSE)</f>
        <v>2YD CONT 1xWEEKLY SVC</v>
      </c>
      <c r="C63" s="48">
        <f>IFERROR(IFERROR(VLOOKUP(A63,'[39]All Other Rates'!$F$2:$H$646,3,FALSE),VLOOKUP(A63,#REF!,3,FALSE)),IF('Regulated Price Out'!Q63=0,0,"missing price"))</f>
        <v>182.91</v>
      </c>
      <c r="D63" s="49"/>
      <c r="E63" s="45">
        <f>IFERROR(VLOOKUP($A63,'[39]Sales Summary Regulated'!$B:$O,3,0),0)</f>
        <v>14366.430000000002</v>
      </c>
      <c r="F63" s="45">
        <f>IFERROR(VLOOKUP($A63,'[39]Sales Summary Regulated'!$B:$O,4,0),0)</f>
        <v>15448.72</v>
      </c>
      <c r="G63" s="45">
        <f>IFERROR(VLOOKUP($A63,'[39]Sales Summary Regulated'!$B:$O,5,0),0)</f>
        <v>16943.55</v>
      </c>
      <c r="H63" s="45">
        <f>IFERROR(VLOOKUP($A63,'[39]Sales Summary Regulated'!$B:$O,6,0),0)</f>
        <v>18446.600000000002</v>
      </c>
      <c r="I63" s="45">
        <f>IFERROR(VLOOKUP($A63,'[39]Sales Summary Regulated'!$B:$O,7,0),0)</f>
        <v>20582.439999999999</v>
      </c>
      <c r="J63" s="45">
        <f>IFERROR(VLOOKUP($A63,'[39]Sales Summary Regulated'!$B:$O,8,0),0)</f>
        <v>15135.8</v>
      </c>
      <c r="K63" s="45">
        <f>IFERROR(VLOOKUP($A63,'[39]Sales Summary Regulated'!$B:$O,9,0),0)</f>
        <v>22314.329999999998</v>
      </c>
      <c r="L63" s="45">
        <f>IFERROR(VLOOKUP($A63,'[39]Sales Summary Regulated'!$B:$O,10,0),0)</f>
        <v>14891.990000000002</v>
      </c>
      <c r="M63" s="45">
        <f>IFERROR(VLOOKUP($A63,'[39]Sales Summary Regulated'!$B:$O,11,0),0)</f>
        <v>19468.829999999998</v>
      </c>
      <c r="N63" s="45">
        <f>IFERROR(VLOOKUP($A63,'[39]Sales Summary Regulated'!$B:$O,12,0),0)</f>
        <v>18240.12</v>
      </c>
      <c r="O63" s="45">
        <f>IFERROR(VLOOKUP($A63,'[39]Sales Summary Regulated'!$B:$O,13,0),0)</f>
        <v>15799.86</v>
      </c>
      <c r="P63" s="45">
        <f>IFERROR(VLOOKUP($A63,'[39]Sales Summary Regulated'!$B:$O,14,0),0)</f>
        <v>14724.46</v>
      </c>
      <c r="Q63" s="69">
        <f>SUM(E63:P63)-Q64</f>
        <v>180656.77</v>
      </c>
      <c r="R63" s="70"/>
      <c r="S63" s="71">
        <f t="shared" si="15"/>
        <v>78.543710021321971</v>
      </c>
      <c r="T63" s="71">
        <f t="shared" si="15"/>
        <v>84.460773057787975</v>
      </c>
      <c r="U63" s="71">
        <f t="shared" si="15"/>
        <v>92.633262260127935</v>
      </c>
      <c r="V63" s="71">
        <f t="shared" si="15"/>
        <v>100.85069159696027</v>
      </c>
      <c r="W63" s="71">
        <f t="shared" si="15"/>
        <v>112.52769121425837</v>
      </c>
      <c r="X63" s="71">
        <f t="shared" si="15"/>
        <v>82.749986332075878</v>
      </c>
      <c r="Y63" s="71">
        <f t="shared" si="15"/>
        <v>121.99622765294406</v>
      </c>
      <c r="Z63" s="71">
        <f t="shared" si="15"/>
        <v>81.417035700617802</v>
      </c>
      <c r="AA63" s="71">
        <f t="shared" si="15"/>
        <v>106.43939642447104</v>
      </c>
      <c r="AB63" s="71">
        <f t="shared" si="15"/>
        <v>99.721830408397565</v>
      </c>
      <c r="AC63" s="71">
        <f t="shared" si="15"/>
        <v>86.38051500738068</v>
      </c>
      <c r="AD63" s="71">
        <f t="shared" si="15"/>
        <v>80.501120769777486</v>
      </c>
      <c r="AE63" s="69">
        <f>Q63/C63/12</f>
        <v>82.306767444827145</v>
      </c>
      <c r="AG63" s="367">
        <f>AE63*12-AG64</f>
        <v>313.68120933792613</v>
      </c>
      <c r="AH63" s="42">
        <f t="shared" si="20"/>
        <v>6.5169544993907547</v>
      </c>
      <c r="AI63" s="43">
        <f t="shared" si="16"/>
        <v>189.42695449939075</v>
      </c>
      <c r="AJ63" s="43">
        <f t="shared" si="17"/>
        <v>187093.4435011585</v>
      </c>
      <c r="AK63" s="43">
        <f t="shared" si="18"/>
        <v>6436.6735011585115</v>
      </c>
      <c r="AM63" s="72"/>
      <c r="AO63" s="50">
        <v>2</v>
      </c>
      <c r="AP63" s="50">
        <v>1</v>
      </c>
      <c r="AQ63" s="45">
        <f t="shared" si="19"/>
        <v>82.306767444827145</v>
      </c>
    </row>
    <row r="64" spans="1:16378" s="50" customFormat="1" ht="15" customHeight="1">
      <c r="A64" s="73" t="str">
        <f>A61</f>
        <v xml:space="preserve">State Park </v>
      </c>
      <c r="B64" s="73" t="str">
        <f>B63</f>
        <v>2YD CONT 1xWEEKLY SVC</v>
      </c>
      <c r="C64" s="74">
        <f>'[37]Rate Sheet'!B262</f>
        <v>38.14</v>
      </c>
      <c r="D64" s="49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69">
        <f>SUM('[40]DP Pivot'!$C$7)</f>
        <v>25706.359999999986</v>
      </c>
      <c r="R64" s="70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69">
        <v>2</v>
      </c>
      <c r="AF64" s="77">
        <f>Q64/C64</f>
        <v>673.99999999999966</v>
      </c>
      <c r="AG64" s="366">
        <f>AF64</f>
        <v>673.99999999999966</v>
      </c>
      <c r="AH64" s="78">
        <f t="shared" si="20"/>
        <v>1.3589013427738417</v>
      </c>
      <c r="AI64" s="78">
        <f t="shared" si="16"/>
        <v>39.498901342773841</v>
      </c>
      <c r="AJ64" s="78">
        <f>+AF64*AI64</f>
        <v>26622.259505029557</v>
      </c>
      <c r="AK64" s="78">
        <f t="shared" si="18"/>
        <v>915.89950502957072</v>
      </c>
      <c r="AM64" s="72"/>
      <c r="AQ64" s="45"/>
    </row>
    <row r="65" spans="1:16378" s="50" customFormat="1" ht="12" customHeight="1">
      <c r="A65" s="47" t="s">
        <v>88</v>
      </c>
      <c r="B65" s="47" t="str">
        <f>VLOOKUP(A65,'[39]Sales Summary Regulated'!$B:$C,2,FALSE)</f>
        <v>2YD CONT 2xWEEKLY SVC</v>
      </c>
      <c r="C65" s="48">
        <f>IFERROR(IFERROR(VLOOKUP(A65,'[39]All Other Rates'!$F$2:$H$646,3,FALSE),VLOOKUP(A65,#REF!,3,FALSE)),IF('Regulated Price Out'!Q65=0,0,"missing price"))</f>
        <v>348.05</v>
      </c>
      <c r="D65" s="49"/>
      <c r="E65" s="45">
        <f>IFERROR(VLOOKUP($A65,'[39]Sales Summary Regulated'!$B:$O,3,0),0)</f>
        <v>14705.11</v>
      </c>
      <c r="F65" s="45">
        <f>IFERROR(VLOOKUP($A65,'[39]Sales Summary Regulated'!$B:$O,4,0),0)</f>
        <v>13573.949999999999</v>
      </c>
      <c r="G65" s="45">
        <f>IFERROR(VLOOKUP($A65,'[39]Sales Summary Regulated'!$B:$O,5,0),0)</f>
        <v>13834.98</v>
      </c>
      <c r="H65" s="45">
        <f>IFERROR(VLOOKUP($A65,'[39]Sales Summary Regulated'!$B:$O,6,0),0)</f>
        <v>15096.68</v>
      </c>
      <c r="I65" s="45">
        <f>IFERROR(VLOOKUP($A65,'[39]Sales Summary Regulated'!$B:$O,7,0),0)</f>
        <v>15096.680000000002</v>
      </c>
      <c r="J65" s="45">
        <f>IFERROR(VLOOKUP($A65,'[39]Sales Summary Regulated'!$B:$O,8,0),0)</f>
        <v>21534.639999999999</v>
      </c>
      <c r="K65" s="45">
        <f>IFERROR(VLOOKUP($A65,'[39]Sales Summary Regulated'!$B:$O,9,0),0)</f>
        <v>16967.440000000002</v>
      </c>
      <c r="L65" s="45">
        <f>IFERROR(VLOOKUP($A65,'[39]Sales Summary Regulated'!$B:$O,10,0),0)</f>
        <v>20281.98</v>
      </c>
      <c r="M65" s="45">
        <f>IFERROR(VLOOKUP($A65,'[39]Sales Summary Regulated'!$B:$O,11,0),0)</f>
        <v>15836.27</v>
      </c>
      <c r="N65" s="45">
        <f>IFERROR(VLOOKUP($A65,'[39]Sales Summary Regulated'!$B:$O,12,0),0)</f>
        <v>15705.76</v>
      </c>
      <c r="O65" s="45">
        <f>IFERROR(VLOOKUP($A65,'[39]Sales Summary Regulated'!$B:$O,13,0),0)</f>
        <v>15662.25</v>
      </c>
      <c r="P65" s="45">
        <f>IFERROR(VLOOKUP($A65,'[39]Sales Summary Regulated'!$B:$O,14,0),0)</f>
        <v>15140.17</v>
      </c>
      <c r="Q65" s="69">
        <f>SUM(E65:P65)-Q66</f>
        <v>184625.57</v>
      </c>
      <c r="R65" s="80" t="s">
        <v>89</v>
      </c>
      <c r="S65" s="71">
        <f t="shared" si="15"/>
        <v>42.249992817123974</v>
      </c>
      <c r="T65" s="71">
        <f t="shared" si="15"/>
        <v>38.999999999999993</v>
      </c>
      <c r="U65" s="71">
        <f t="shared" si="15"/>
        <v>39.749978451371923</v>
      </c>
      <c r="V65" s="71">
        <f t="shared" si="15"/>
        <v>43.375032322942104</v>
      </c>
      <c r="W65" s="71">
        <f t="shared" si="15"/>
        <v>43.375032322942111</v>
      </c>
      <c r="X65" s="71">
        <f t="shared" si="15"/>
        <v>61.872259732797005</v>
      </c>
      <c r="Y65" s="71">
        <f t="shared" si="15"/>
        <v>48.750007182876026</v>
      </c>
      <c r="Z65" s="71">
        <f t="shared" si="15"/>
        <v>58.273179140928022</v>
      </c>
      <c r="AA65" s="71">
        <f t="shared" si="15"/>
        <v>45.499985634247956</v>
      </c>
      <c r="AB65" s="71">
        <f t="shared" si="15"/>
        <v>45.125010774314035</v>
      </c>
      <c r="AC65" s="71">
        <f t="shared" si="15"/>
        <v>45</v>
      </c>
      <c r="AD65" s="71">
        <f t="shared" si="15"/>
        <v>43.499985634247949</v>
      </c>
      <c r="AE65" s="69">
        <f>Q65/C65/12</f>
        <v>44.204752669635589</v>
      </c>
      <c r="AG65" s="367">
        <f>AE65*12-AG66</f>
        <v>299.45703203562709</v>
      </c>
      <c r="AH65" s="42">
        <f t="shared" si="20"/>
        <v>12.400776411967373</v>
      </c>
      <c r="AI65" s="43">
        <f t="shared" si="16"/>
        <v>360.45077641196741</v>
      </c>
      <c r="AJ65" s="43">
        <f t="shared" si="17"/>
        <v>191203.64905042964</v>
      </c>
      <c r="AK65" s="43">
        <f t="shared" si="18"/>
        <v>6578.079050429631</v>
      </c>
      <c r="AM65" s="72"/>
      <c r="AO65" s="50">
        <v>2</v>
      </c>
      <c r="AP65" s="50">
        <v>1</v>
      </c>
      <c r="AQ65" s="45">
        <f t="shared" si="19"/>
        <v>44.204752669635589</v>
      </c>
    </row>
    <row r="66" spans="1:16378" s="50" customFormat="1" ht="12" customHeight="1">
      <c r="A66" s="73" t="str">
        <f>A64</f>
        <v xml:space="preserve">State Park </v>
      </c>
      <c r="B66" s="73" t="str">
        <f>B65</f>
        <v>2YD CONT 2xWEEKLY SVC</v>
      </c>
      <c r="C66" s="74">
        <f>C64</f>
        <v>38.14</v>
      </c>
      <c r="D66" s="49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69">
        <f>SUM('[40]DP Pivot'!$C$8)</f>
        <v>8810.34</v>
      </c>
      <c r="R66" s="69">
        <f>SUM(Q66,Q64,Q61,Q59,Q55,Q53)</f>
        <v>57992.729999999981</v>
      </c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0">
        <v>1</v>
      </c>
      <c r="AF66" s="77">
        <f>Q66/C66</f>
        <v>231</v>
      </c>
      <c r="AG66" s="366">
        <f>AF66</f>
        <v>231</v>
      </c>
      <c r="AH66" s="78">
        <f t="shared" si="20"/>
        <v>1.3589013427738417</v>
      </c>
      <c r="AI66" s="78">
        <f t="shared" si="16"/>
        <v>39.498901342773841</v>
      </c>
      <c r="AJ66" s="78">
        <f>+AF66*AI66</f>
        <v>9124.2462101807578</v>
      </c>
      <c r="AK66" s="78">
        <f t="shared" si="18"/>
        <v>313.90621018075763</v>
      </c>
      <c r="AM66" s="72"/>
      <c r="AQ66" s="45"/>
    </row>
    <row r="67" spans="1:16378" s="50" customFormat="1" ht="12" customHeight="1">
      <c r="A67" s="47" t="s">
        <v>90</v>
      </c>
      <c r="B67" s="47" t="str">
        <f>VLOOKUP(A67,'[39]Sales Summary Regulated'!$B:$C,2,FALSE)</f>
        <v>2YD CONT 3xWEEKLY SVC</v>
      </c>
      <c r="C67" s="48">
        <f>IFERROR(IFERROR(VLOOKUP(A67,'[39]All Other Rates'!$F$2:$H$646,3,FALSE),VLOOKUP(A67,#REF!,3,FALSE)),IF('Regulated Price Out'!Q67=0,0,"missing price"))</f>
        <v>513.20000000000005</v>
      </c>
      <c r="D67" s="49"/>
      <c r="E67" s="45">
        <f>IFERROR(VLOOKUP($A67,'[39]Sales Summary Regulated'!$B:$O,3,0),0)</f>
        <v>5645.2</v>
      </c>
      <c r="F67" s="45">
        <f>IFERROR(VLOOKUP($A67,'[39]Sales Summary Regulated'!$B:$O,4,0),0)</f>
        <v>6671.5999999999995</v>
      </c>
      <c r="G67" s="45">
        <f>IFERROR(VLOOKUP($A67,'[39]Sales Summary Regulated'!$B:$O,5,0),0)</f>
        <v>6671.5999999999995</v>
      </c>
      <c r="H67" s="45">
        <f>IFERROR(VLOOKUP($A67,'[39]Sales Summary Regulated'!$B:$O,6,0),0)</f>
        <v>7184.8</v>
      </c>
      <c r="I67" s="45">
        <f>IFERROR(VLOOKUP($A67,'[39]Sales Summary Regulated'!$B:$O,7,0),0)</f>
        <v>7698</v>
      </c>
      <c r="J67" s="45">
        <f>IFERROR(VLOOKUP($A67,'[39]Sales Summary Regulated'!$B:$O,8,0),0)</f>
        <v>7698</v>
      </c>
      <c r="K67" s="45">
        <f>IFERROR(VLOOKUP($A67,'[39]Sales Summary Regulated'!$B:$O,9,0),0)</f>
        <v>7698</v>
      </c>
      <c r="L67" s="45">
        <f>IFERROR(VLOOKUP($A67,'[39]Sales Summary Regulated'!$B:$O,10,0),0)</f>
        <v>10264</v>
      </c>
      <c r="M67" s="45">
        <f>IFERROR(VLOOKUP($A67,'[39]Sales Summary Regulated'!$B:$O,11,0),0)</f>
        <v>10135.699999999999</v>
      </c>
      <c r="N67" s="45">
        <f>IFERROR(VLOOKUP($A67,'[39]Sales Summary Regulated'!$B:$O,12,0),0)</f>
        <v>6885.43</v>
      </c>
      <c r="O67" s="45">
        <f>IFERROR(VLOOKUP($A67,'[39]Sales Summary Regulated'!$B:$O,13,0),0)</f>
        <v>6671.6</v>
      </c>
      <c r="P67" s="45">
        <f>IFERROR(VLOOKUP($A67,'[39]Sales Summary Regulated'!$B:$O,14,0),0)</f>
        <v>6671.6</v>
      </c>
      <c r="Q67" s="70">
        <f t="shared" si="21"/>
        <v>89895.53</v>
      </c>
      <c r="R67" s="70">
        <f>R66-SUM('[40]DP Pivot'!$C$3:$C$8,'[40]DP2 Pivot'!$C$3:$C$6,'[40]SW Pivot'!$C$3)</f>
        <v>0</v>
      </c>
      <c r="S67" s="71">
        <f t="shared" si="15"/>
        <v>10.999999999999998</v>
      </c>
      <c r="T67" s="71">
        <f t="shared" si="15"/>
        <v>12.999999999999998</v>
      </c>
      <c r="U67" s="71">
        <f t="shared" si="15"/>
        <v>12.999999999999998</v>
      </c>
      <c r="V67" s="71">
        <f t="shared" si="15"/>
        <v>14</v>
      </c>
      <c r="W67" s="71">
        <f t="shared" si="15"/>
        <v>14.999999999999998</v>
      </c>
      <c r="X67" s="71">
        <f t="shared" si="15"/>
        <v>14.999999999999998</v>
      </c>
      <c r="Y67" s="71">
        <f t="shared" si="15"/>
        <v>14.999999999999998</v>
      </c>
      <c r="Z67" s="71">
        <f t="shared" si="15"/>
        <v>20</v>
      </c>
      <c r="AA67" s="71">
        <f t="shared" si="15"/>
        <v>19.749999999999996</v>
      </c>
      <c r="AB67" s="71">
        <f t="shared" si="15"/>
        <v>13.41666017147311</v>
      </c>
      <c r="AC67" s="71">
        <f t="shared" si="15"/>
        <v>13</v>
      </c>
      <c r="AD67" s="71">
        <f t="shared" si="15"/>
        <v>13</v>
      </c>
      <c r="AE67" s="70">
        <f t="shared" si="22"/>
        <v>14.597221680956089</v>
      </c>
      <c r="AG67" s="367">
        <f>AE67*12</f>
        <v>175.16666017147307</v>
      </c>
      <c r="AH67" s="42">
        <f t="shared" si="20"/>
        <v>18.284954617502244</v>
      </c>
      <c r="AI67" s="43">
        <f t="shared" si="16"/>
        <v>531.48495461750224</v>
      </c>
      <c r="AJ67" s="43">
        <f t="shared" si="17"/>
        <v>93098.444431734795</v>
      </c>
      <c r="AK67" s="43">
        <f t="shared" si="18"/>
        <v>3202.9144317347964</v>
      </c>
      <c r="AM67" s="72"/>
      <c r="AO67" s="50">
        <v>2</v>
      </c>
      <c r="AP67" s="50">
        <v>1</v>
      </c>
      <c r="AQ67" s="45">
        <f t="shared" si="19"/>
        <v>14.597221680956089</v>
      </c>
    </row>
    <row r="68" spans="1:16378" s="50" customFormat="1" ht="12" customHeight="1">
      <c r="A68" s="47" t="s">
        <v>91</v>
      </c>
      <c r="B68" s="47" t="str">
        <f>VLOOKUP(A68,'[39]Sales Summary Regulated'!$B:$C,2,FALSE)</f>
        <v>2-32 GAL CAN 2xWKLY SVC</v>
      </c>
      <c r="C68" s="48">
        <v>58.2</v>
      </c>
      <c r="D68" s="49"/>
      <c r="E68" s="45">
        <f>IFERROR(VLOOKUP($A68,'[39]Sales Summary Regulated'!$B:$O,3,0),0)</f>
        <v>108.78</v>
      </c>
      <c r="F68" s="45">
        <f>IFERROR(VLOOKUP($A68,'[39]Sales Summary Regulated'!$B:$O,4,0),0)</f>
        <v>108.78</v>
      </c>
      <c r="G68" s="45">
        <f>IFERROR(VLOOKUP($A68,'[39]Sales Summary Regulated'!$B:$O,5,0),0)</f>
        <v>27.19</v>
      </c>
      <c r="H68" s="45">
        <f>IFERROR(VLOOKUP($A68,'[39]Sales Summary Regulated'!$B:$O,6,0),0)</f>
        <v>27.200000000000003</v>
      </c>
      <c r="I68" s="45">
        <f>IFERROR(VLOOKUP($A68,'[39]Sales Summary Regulated'!$B:$O,7,0),0)</f>
        <v>27.19</v>
      </c>
      <c r="J68" s="45">
        <f>IFERROR(VLOOKUP($A68,'[39]Sales Summary Regulated'!$B:$O,8,0),0)</f>
        <v>27.200000000000003</v>
      </c>
      <c r="K68" s="45">
        <f>IFERROR(VLOOKUP($A68,'[39]Sales Summary Regulated'!$B:$O,9,0),0)</f>
        <v>27.19</v>
      </c>
      <c r="L68" s="45">
        <f>IFERROR(VLOOKUP($A68,'[39]Sales Summary Regulated'!$B:$O,10,0),0)</f>
        <v>27.200000000000003</v>
      </c>
      <c r="M68" s="45">
        <f>IFERROR(VLOOKUP($A68,'[39]Sales Summary Regulated'!$B:$O,11,0),0)</f>
        <v>27.19</v>
      </c>
      <c r="N68" s="45">
        <f>IFERROR(VLOOKUP($A68,'[39]Sales Summary Regulated'!$B:$O,12,0),0)</f>
        <v>27.200000000000003</v>
      </c>
      <c r="O68" s="45">
        <f>IFERROR(VLOOKUP($A68,'[39]Sales Summary Regulated'!$B:$O,13,0),0)</f>
        <v>27.19</v>
      </c>
      <c r="P68" s="45">
        <f>IFERROR(VLOOKUP($A68,'[39]Sales Summary Regulated'!$B:$O,14,0),0)</f>
        <v>27.200000000000003</v>
      </c>
      <c r="Q68" s="70">
        <f t="shared" si="21"/>
        <v>489.50999999999993</v>
      </c>
      <c r="R68" s="70"/>
      <c r="S68" s="71">
        <f t="shared" si="15"/>
        <v>1.8690721649484536</v>
      </c>
      <c r="T68" s="71">
        <f t="shared" si="15"/>
        <v>1.8690721649484536</v>
      </c>
      <c r="U68" s="71">
        <f t="shared" si="15"/>
        <v>0.46718213058419245</v>
      </c>
      <c r="V68" s="71">
        <f t="shared" si="15"/>
        <v>0.46735395189003437</v>
      </c>
      <c r="W68" s="71">
        <f t="shared" si="15"/>
        <v>0.46718213058419245</v>
      </c>
      <c r="X68" s="71">
        <f t="shared" si="15"/>
        <v>0.46735395189003437</v>
      </c>
      <c r="Y68" s="71">
        <f t="shared" si="15"/>
        <v>0.46718213058419245</v>
      </c>
      <c r="Z68" s="71">
        <f t="shared" si="15"/>
        <v>0.46735395189003437</v>
      </c>
      <c r="AA68" s="71">
        <f t="shared" si="15"/>
        <v>0.46718213058419245</v>
      </c>
      <c r="AB68" s="71">
        <f t="shared" si="15"/>
        <v>0.46735395189003437</v>
      </c>
      <c r="AC68" s="71">
        <f t="shared" si="15"/>
        <v>0.46718213058419245</v>
      </c>
      <c r="AD68" s="71">
        <f t="shared" si="15"/>
        <v>0.46735395189003437</v>
      </c>
      <c r="AE68" s="70">
        <f t="shared" si="22"/>
        <v>0.70090206185567017</v>
      </c>
      <c r="AG68" s="367">
        <f>AE68*12</f>
        <v>8.4108247422680424</v>
      </c>
      <c r="AH68" s="42">
        <f t="shared" si="20"/>
        <v>2.0736250170277293</v>
      </c>
      <c r="AI68" s="43">
        <f t="shared" si="16"/>
        <v>60.273625017027733</v>
      </c>
      <c r="AJ68" s="43">
        <f t="shared" si="17"/>
        <v>506.95089659940288</v>
      </c>
      <c r="AK68" s="43">
        <f t="shared" si="18"/>
        <v>17.440896599402947</v>
      </c>
      <c r="AL68" s="45">
        <f>+Q68/C68</f>
        <v>8.4108247422680389</v>
      </c>
      <c r="AM68" s="72"/>
      <c r="AN68" s="50">
        <v>32</v>
      </c>
      <c r="AP68" s="50">
        <v>2</v>
      </c>
      <c r="AQ68" s="45">
        <f t="shared" si="19"/>
        <v>1.4018041237113403</v>
      </c>
    </row>
    <row r="69" spans="1:16378" s="50" customFormat="1" ht="12" customHeight="1">
      <c r="A69" s="47" t="s">
        <v>92</v>
      </c>
      <c r="B69" s="47" t="str">
        <f>VLOOKUP(A69,'[39]Sales Summary Regulated'!$B:$C,2,FALSE)</f>
        <v>32 GL BY COUNT ROAD</v>
      </c>
      <c r="C69" s="48">
        <f>IFERROR(IFERROR(VLOOKUP(A69,'[39]All Other Rates'!$F$2:$H$646,3,FALSE),VLOOKUP(A69,#REF!,3,FALSE)),IF('Regulated Price Out'!Q69=0,0,"missing price"))</f>
        <v>3.36</v>
      </c>
      <c r="D69" s="49"/>
      <c r="E69" s="45">
        <f>IFERROR(VLOOKUP($A69,'[39]Sales Summary Regulated'!$B:$O,3,0),0)</f>
        <v>1770.6</v>
      </c>
      <c r="F69" s="45">
        <f>IFERROR(VLOOKUP($A69,'[39]Sales Summary Regulated'!$B:$O,4,0),0)</f>
        <v>1763.3600000000001</v>
      </c>
      <c r="G69" s="45">
        <f>IFERROR(VLOOKUP($A69,'[39]Sales Summary Regulated'!$B:$O,5,0),0)</f>
        <v>2091.3199999999997</v>
      </c>
      <c r="H69" s="45">
        <f>IFERROR(VLOOKUP($A69,'[39]Sales Summary Regulated'!$B:$O,6,0),0)</f>
        <v>1926.68</v>
      </c>
      <c r="I69" s="45">
        <f>IFERROR(VLOOKUP($A69,'[39]Sales Summary Regulated'!$B:$O,7,0),0)</f>
        <v>2187.25</v>
      </c>
      <c r="J69" s="45">
        <f>IFERROR(VLOOKUP($A69,'[39]Sales Summary Regulated'!$B:$O,8,0),0)</f>
        <v>1872.92</v>
      </c>
      <c r="K69" s="45">
        <f>IFERROR(VLOOKUP($A69,'[39]Sales Summary Regulated'!$B:$O,9,0),0)</f>
        <v>2037.21</v>
      </c>
      <c r="L69" s="45">
        <f>IFERROR(VLOOKUP($A69,'[39]Sales Summary Regulated'!$B:$O,10,0),0)</f>
        <v>2161.5300000000002</v>
      </c>
      <c r="M69" s="45">
        <f>IFERROR(VLOOKUP($A69,'[39]Sales Summary Regulated'!$B:$O,11,0),0)</f>
        <v>1720.67</v>
      </c>
      <c r="N69" s="45">
        <f>IFERROR(VLOOKUP($A69,'[39]Sales Summary Regulated'!$B:$O,12,0),0)</f>
        <v>2074.87</v>
      </c>
      <c r="O69" s="45">
        <f>IFERROR(VLOOKUP($A69,'[39]Sales Summary Regulated'!$B:$O,13,0),0)</f>
        <v>2245.88</v>
      </c>
      <c r="P69" s="45">
        <f>IFERROR(VLOOKUP($A69,'[39]Sales Summary Regulated'!$B:$O,14,0),0)</f>
        <v>1855.77</v>
      </c>
      <c r="Q69" s="70">
        <f t="shared" si="21"/>
        <v>23708.06</v>
      </c>
      <c r="R69" s="70"/>
      <c r="S69" s="71">
        <f t="shared" ref="S69:AD69" si="24">IFERROR(E69/$C69,0)/4.33</f>
        <v>121.70075882547013</v>
      </c>
      <c r="T69" s="71">
        <f t="shared" si="24"/>
        <v>121.20312328164523</v>
      </c>
      <c r="U69" s="71">
        <f t="shared" si="24"/>
        <v>143.74518860662047</v>
      </c>
      <c r="V69" s="71">
        <f t="shared" si="24"/>
        <v>132.42879137798309</v>
      </c>
      <c r="W69" s="71">
        <f t="shared" si="24"/>
        <v>150.33885956230068</v>
      </c>
      <c r="X69" s="71">
        <f t="shared" si="24"/>
        <v>128.73364126250965</v>
      </c>
      <c r="Y69" s="71">
        <f t="shared" si="24"/>
        <v>140.02598152424943</v>
      </c>
      <c r="Z69" s="71">
        <f t="shared" si="24"/>
        <v>148.57101616628177</v>
      </c>
      <c r="AA69" s="71">
        <f t="shared" si="24"/>
        <v>118.26886066204774</v>
      </c>
      <c r="AB69" s="71">
        <f t="shared" si="24"/>
        <v>142.61451116243265</v>
      </c>
      <c r="AC69" s="71">
        <f t="shared" si="24"/>
        <v>154.36874518860662</v>
      </c>
      <c r="AD69" s="71">
        <f t="shared" si="24"/>
        <v>127.55484988452656</v>
      </c>
      <c r="AE69" s="81">
        <f t="shared" si="22"/>
        <v>135.79619395872282</v>
      </c>
      <c r="AF69" s="41">
        <f>AE69*4.33</f>
        <v>587.99751984126988</v>
      </c>
      <c r="AG69" s="366">
        <f>+AF69*12</f>
        <v>7055.9702380952385</v>
      </c>
      <c r="AH69" s="42">
        <f t="shared" si="20"/>
        <v>0.11971443397273486</v>
      </c>
      <c r="AI69" s="43">
        <f t="shared" si="16"/>
        <v>3.4797144339727346</v>
      </c>
      <c r="AJ69" s="43">
        <f>+AF69*AI69*12</f>
        <v>24552.761483182036</v>
      </c>
      <c r="AK69" s="43">
        <f t="shared" si="18"/>
        <v>844.70148318203428</v>
      </c>
      <c r="AL69" s="45">
        <f t="shared" ref="AL69:AL86" si="25">+Q69/C69</f>
        <v>7055.9702380952385</v>
      </c>
      <c r="AN69" s="50">
        <v>32</v>
      </c>
      <c r="AP69" s="50">
        <v>1</v>
      </c>
      <c r="AQ69" s="45">
        <f t="shared" si="19"/>
        <v>135.79619395872282</v>
      </c>
    </row>
    <row r="70" spans="1:16378" s="50" customFormat="1" ht="12" customHeight="1">
      <c r="A70" s="47" t="s">
        <v>50</v>
      </c>
      <c r="B70" s="47" t="str">
        <f>VLOOKUP(A70,'[39]Sales Summary Regulated'!$B:$C,2,FALSE)</f>
        <v>1-32 GL EOWVC ROAD</v>
      </c>
      <c r="C70" s="48">
        <v>23.87</v>
      </c>
      <c r="D70" s="79"/>
      <c r="E70" s="45">
        <f>IFERROR(VLOOKUP($A70,'[39]Sales Summary Regulated'!$B:$O,3,0),0)</f>
        <v>66.900000000000006</v>
      </c>
      <c r="F70" s="45">
        <f>IFERROR(VLOOKUP($A70,'[39]Sales Summary Regulated'!$B:$O,4,0),0)</f>
        <v>66.900000000000006</v>
      </c>
      <c r="G70" s="45">
        <f>IFERROR(VLOOKUP($A70,'[39]Sales Summary Regulated'!$B:$O,5,0),0)</f>
        <v>66.900000000000006</v>
      </c>
      <c r="H70" s="45">
        <f>IFERROR(VLOOKUP($A70,'[39]Sales Summary Regulated'!$B:$O,6,0),0)</f>
        <v>66.900000000000006</v>
      </c>
      <c r="I70" s="45">
        <f>IFERROR(VLOOKUP($A70,'[39]Sales Summary Regulated'!$B:$O,7,0),0)</f>
        <v>73.28</v>
      </c>
      <c r="J70" s="45">
        <f>IFERROR(VLOOKUP($A70,'[39]Sales Summary Regulated'!$B:$O,8,0),0)</f>
        <v>79.650000000000006</v>
      </c>
      <c r="K70" s="45">
        <f>IFERROR(VLOOKUP($A70,'[39]Sales Summary Regulated'!$B:$O,9,0),0)</f>
        <v>79.650000000000006</v>
      </c>
      <c r="L70" s="45">
        <f>IFERROR(VLOOKUP($A70,'[39]Sales Summary Regulated'!$B:$O,10,0),0)</f>
        <v>79.650000000000006</v>
      </c>
      <c r="M70" s="45">
        <f>IFERROR(VLOOKUP($A70,'[39]Sales Summary Regulated'!$B:$O,11,0),0)</f>
        <v>72.14</v>
      </c>
      <c r="N70" s="45">
        <f>IFERROR(VLOOKUP($A70,'[39]Sales Summary Regulated'!$B:$O,12,0),0)</f>
        <v>66.900000000000006</v>
      </c>
      <c r="O70" s="45">
        <f>IFERROR(VLOOKUP($A70,'[39]Sales Summary Regulated'!$B:$O,13,0),0)</f>
        <v>66.900000000000006</v>
      </c>
      <c r="P70" s="45">
        <f>IFERROR(VLOOKUP($A70,'[39]Sales Summary Regulated'!$B:$O,14,0),0)</f>
        <v>66.900000000000006</v>
      </c>
      <c r="Q70" s="70">
        <f t="shared" si="21"/>
        <v>852.66999999999985</v>
      </c>
      <c r="R70" s="70"/>
      <c r="S70" s="71">
        <f t="shared" ref="S70:AD87" si="26">IFERROR(E70/$C70,0)</f>
        <v>2.8026811897779642</v>
      </c>
      <c r="T70" s="71">
        <f t="shared" si="26"/>
        <v>2.8026811897779642</v>
      </c>
      <c r="U70" s="71">
        <f t="shared" si="26"/>
        <v>2.8026811897779642</v>
      </c>
      <c r="V70" s="71">
        <f t="shared" si="26"/>
        <v>2.8026811897779642</v>
      </c>
      <c r="W70" s="71">
        <f t="shared" si="26"/>
        <v>3.0699622957687471</v>
      </c>
      <c r="X70" s="71">
        <f t="shared" si="26"/>
        <v>3.3368244658567239</v>
      </c>
      <c r="Y70" s="71">
        <f t="shared" si="26"/>
        <v>3.3368244658567239</v>
      </c>
      <c r="Z70" s="71">
        <f t="shared" si="26"/>
        <v>3.3368244658567239</v>
      </c>
      <c r="AA70" s="71">
        <f t="shared" si="26"/>
        <v>3.022203602848764</v>
      </c>
      <c r="AB70" s="71">
        <f t="shared" si="26"/>
        <v>2.8026811897779642</v>
      </c>
      <c r="AC70" s="71">
        <f t="shared" si="26"/>
        <v>2.8026811897779642</v>
      </c>
      <c r="AD70" s="71">
        <f t="shared" si="26"/>
        <v>2.8026811897779642</v>
      </c>
      <c r="AE70" s="70">
        <f t="shared" si="22"/>
        <v>2.9767839687194524</v>
      </c>
      <c r="AG70" s="367">
        <f t="shared" ref="AG70:AG76" si="27">AE70*12</f>
        <v>35.721407624633429</v>
      </c>
      <c r="AH70" s="42">
        <f t="shared" si="20"/>
        <v>0.85047129134797061</v>
      </c>
      <c r="AI70" s="43">
        <f t="shared" si="16"/>
        <v>24.720471291347973</v>
      </c>
      <c r="AJ70" s="43">
        <f t="shared" si="17"/>
        <v>883.05003167128928</v>
      </c>
      <c r="AK70" s="43">
        <f t="shared" si="18"/>
        <v>30.38003167128943</v>
      </c>
      <c r="AL70" s="45">
        <f t="shared" si="25"/>
        <v>35.721407624633422</v>
      </c>
      <c r="AN70" s="50">
        <v>32</v>
      </c>
      <c r="AP70" s="50">
        <v>1</v>
      </c>
      <c r="AQ70" s="45">
        <f t="shared" si="19"/>
        <v>2.9767839687194524</v>
      </c>
    </row>
    <row r="71" spans="1:16378" s="50" customFormat="1" ht="12" customHeight="1">
      <c r="A71" s="47" t="s">
        <v>93</v>
      </c>
      <c r="B71" s="47" t="str">
        <f>VLOOKUP(A71,'[39]Sales Summary Regulated'!$B:$C,2,FALSE)</f>
        <v>1-32 GL WKLY SVC ROAD</v>
      </c>
      <c r="C71" s="48">
        <v>23.87</v>
      </c>
      <c r="D71" s="49"/>
      <c r="E71" s="45">
        <f>IFERROR(VLOOKUP($A71,'[39]Sales Summary Regulated'!$B:$O,3,0),0)</f>
        <v>867.5</v>
      </c>
      <c r="F71" s="45">
        <f>IFERROR(VLOOKUP($A71,'[39]Sales Summary Regulated'!$B:$O,4,0),0)</f>
        <v>850.15</v>
      </c>
      <c r="G71" s="45">
        <f>IFERROR(VLOOKUP($A71,'[39]Sales Summary Regulated'!$B:$O,5,0),0)</f>
        <v>854.49</v>
      </c>
      <c r="H71" s="45">
        <f>IFERROR(VLOOKUP($A71,'[39]Sales Summary Regulated'!$B:$O,6,0),0)</f>
        <v>876.18</v>
      </c>
      <c r="I71" s="45">
        <f>IFERROR(VLOOKUP($A71,'[39]Sales Summary Regulated'!$B:$O,7,0),0)</f>
        <v>993.29</v>
      </c>
      <c r="J71" s="45">
        <f>IFERROR(VLOOKUP($A71,'[39]Sales Summary Regulated'!$B:$O,8,0),0)</f>
        <v>997.63</v>
      </c>
      <c r="K71" s="45">
        <f>IFERROR(VLOOKUP($A71,'[39]Sales Summary Regulated'!$B:$O,9,0),0)</f>
        <v>945.58</v>
      </c>
      <c r="L71" s="45">
        <f>IFERROR(VLOOKUP($A71,'[39]Sales Summary Regulated'!$B:$O,10,0),0)</f>
        <v>932.56</v>
      </c>
      <c r="M71" s="45">
        <f>IFERROR(VLOOKUP($A71,'[39]Sales Summary Regulated'!$B:$O,11,0),0)</f>
        <v>867.5</v>
      </c>
      <c r="N71" s="45">
        <f>IFERROR(VLOOKUP($A71,'[39]Sales Summary Regulated'!$B:$O,12,0),0)</f>
        <v>858.82999999999993</v>
      </c>
      <c r="O71" s="45">
        <f>IFERROR(VLOOKUP($A71,'[39]Sales Summary Regulated'!$B:$O,13,0),0)</f>
        <v>876.18999999999994</v>
      </c>
      <c r="P71" s="45">
        <f>IFERROR(VLOOKUP($A71,'[39]Sales Summary Regulated'!$B:$O,14,0),0)</f>
        <v>867.5</v>
      </c>
      <c r="Q71" s="70">
        <f t="shared" si="21"/>
        <v>10787.400000000001</v>
      </c>
      <c r="R71" s="70"/>
      <c r="S71" s="71">
        <f t="shared" si="26"/>
        <v>36.34268956849602</v>
      </c>
      <c r="T71" s="71">
        <f t="shared" si="26"/>
        <v>35.615835777126094</v>
      </c>
      <c r="U71" s="71">
        <f t="shared" si="26"/>
        <v>35.797653958944281</v>
      </c>
      <c r="V71" s="71">
        <f t="shared" si="26"/>
        <v>36.70632593213238</v>
      </c>
      <c r="W71" s="71">
        <f t="shared" si="26"/>
        <v>41.612484289903641</v>
      </c>
      <c r="X71" s="71">
        <f t="shared" si="26"/>
        <v>41.794302471721828</v>
      </c>
      <c r="Y71" s="71">
        <f t="shared" si="26"/>
        <v>39.613741097612063</v>
      </c>
      <c r="Z71" s="71">
        <f t="shared" si="26"/>
        <v>39.068286552157517</v>
      </c>
      <c r="AA71" s="71">
        <f t="shared" si="26"/>
        <v>36.34268956849602</v>
      </c>
      <c r="AB71" s="71">
        <f t="shared" si="26"/>
        <v>35.979472140762461</v>
      </c>
      <c r="AC71" s="71">
        <f t="shared" si="26"/>
        <v>36.706744868035187</v>
      </c>
      <c r="AD71" s="71">
        <f t="shared" si="26"/>
        <v>36.34268956849602</v>
      </c>
      <c r="AE71" s="70">
        <f t="shared" si="22"/>
        <v>37.660242982823632</v>
      </c>
      <c r="AG71" s="367">
        <f t="shared" si="27"/>
        <v>451.92291579388359</v>
      </c>
      <c r="AH71" s="42">
        <f t="shared" si="20"/>
        <v>0.85047129134797061</v>
      </c>
      <c r="AI71" s="43">
        <f t="shared" si="16"/>
        <v>24.720471291347973</v>
      </c>
      <c r="AJ71" s="43">
        <f t="shared" si="17"/>
        <v>11171.747465784967</v>
      </c>
      <c r="AK71" s="43">
        <f t="shared" si="18"/>
        <v>384.34746578496561</v>
      </c>
      <c r="AL71" s="45">
        <f t="shared" si="25"/>
        <v>451.92291579388359</v>
      </c>
      <c r="AN71" s="50">
        <v>32</v>
      </c>
      <c r="AP71" s="50">
        <v>1</v>
      </c>
      <c r="AQ71" s="45">
        <f t="shared" si="19"/>
        <v>37.660242982823632</v>
      </c>
    </row>
    <row r="72" spans="1:16378" s="50" customFormat="1" ht="12" customHeight="1">
      <c r="A72" s="47" t="s">
        <v>94</v>
      </c>
      <c r="B72" s="47" t="str">
        <f>VLOOKUP(A72,'[39]Sales Summary Regulated'!$B:$C,2,FALSE)</f>
        <v>2-32 GL WKLY SVC ROAD</v>
      </c>
      <c r="C72" s="48">
        <v>29.1</v>
      </c>
      <c r="D72" s="49"/>
      <c r="E72" s="45">
        <f>IFERROR(VLOOKUP($A72,'[39]Sales Summary Regulated'!$B:$O,3,0),0)</f>
        <v>728.48</v>
      </c>
      <c r="F72" s="45">
        <f>IFERROR(VLOOKUP($A72,'[39]Sales Summary Regulated'!$B:$O,4,0),0)</f>
        <v>722.2</v>
      </c>
      <c r="G72" s="45">
        <f>IFERROR(VLOOKUP($A72,'[39]Sales Summary Regulated'!$B:$O,5,0),0)</f>
        <v>73.680000000000035</v>
      </c>
      <c r="H72" s="45">
        <f>IFERROR(VLOOKUP($A72,'[39]Sales Summary Regulated'!$B:$O,6,0),0)</f>
        <v>690.80000000000007</v>
      </c>
      <c r="I72" s="45">
        <f>IFERROR(VLOOKUP($A72,'[39]Sales Summary Regulated'!$B:$O,7,0),0)</f>
        <v>609.16</v>
      </c>
      <c r="J72" s="45">
        <f>IFERROR(VLOOKUP($A72,'[39]Sales Summary Regulated'!$B:$O,8,0),0)</f>
        <v>621.72</v>
      </c>
      <c r="K72" s="45">
        <f>IFERROR(VLOOKUP($A72,'[39]Sales Summary Regulated'!$B:$O,9,0),0)</f>
        <v>709.64</v>
      </c>
      <c r="L72" s="45">
        <f>IFERROR(VLOOKUP($A72,'[39]Sales Summary Regulated'!$B:$O,10,0),0)</f>
        <v>828.96</v>
      </c>
      <c r="M72" s="45">
        <f>IFERROR(VLOOKUP($A72,'[39]Sales Summary Regulated'!$B:$O,11,0),0)</f>
        <v>697.08</v>
      </c>
      <c r="N72" s="45">
        <f>IFERROR(VLOOKUP($A72,'[39]Sales Summary Regulated'!$B:$O,12,0),0)</f>
        <v>665.68</v>
      </c>
      <c r="O72" s="45">
        <f>IFERROR(VLOOKUP($A72,'[39]Sales Summary Regulated'!$B:$O,13,0),0)</f>
        <v>678.24</v>
      </c>
      <c r="P72" s="45">
        <f>IFERROR(VLOOKUP($A72,'[39]Sales Summary Regulated'!$B:$O,14,0),0)</f>
        <v>684.52</v>
      </c>
      <c r="Q72" s="70">
        <f t="shared" si="21"/>
        <v>7710.16</v>
      </c>
      <c r="R72" s="70"/>
      <c r="S72" s="71">
        <f t="shared" si="26"/>
        <v>25.033676975945017</v>
      </c>
      <c r="T72" s="71">
        <f t="shared" si="26"/>
        <v>24.817869415807561</v>
      </c>
      <c r="U72" s="71">
        <f t="shared" si="26"/>
        <v>2.5319587628865992</v>
      </c>
      <c r="V72" s="71">
        <f t="shared" si="26"/>
        <v>23.738831615120276</v>
      </c>
      <c r="W72" s="71">
        <f t="shared" si="26"/>
        <v>20.93333333333333</v>
      </c>
      <c r="X72" s="71">
        <f t="shared" si="26"/>
        <v>21.364948453608246</v>
      </c>
      <c r="Y72" s="71">
        <f t="shared" si="26"/>
        <v>24.386254295532645</v>
      </c>
      <c r="Z72" s="71">
        <f t="shared" si="26"/>
        <v>28.486597938144328</v>
      </c>
      <c r="AA72" s="71">
        <f t="shared" si="26"/>
        <v>23.954639175257732</v>
      </c>
      <c r="AB72" s="71">
        <f t="shared" si="26"/>
        <v>22.875601374570444</v>
      </c>
      <c r="AC72" s="71">
        <f t="shared" si="26"/>
        <v>23.30721649484536</v>
      </c>
      <c r="AD72" s="71">
        <f t="shared" si="26"/>
        <v>23.523024054982816</v>
      </c>
      <c r="AE72" s="70">
        <f t="shared" si="22"/>
        <v>22.079495990836197</v>
      </c>
      <c r="AG72" s="367">
        <f t="shared" si="27"/>
        <v>264.95395189003438</v>
      </c>
      <c r="AH72" s="42">
        <f t="shared" si="20"/>
        <v>1.0368125085138646</v>
      </c>
      <c r="AI72" s="43">
        <f t="shared" si="16"/>
        <v>30.136812508513867</v>
      </c>
      <c r="AJ72" s="43">
        <f t="shared" si="17"/>
        <v>7984.8675714997689</v>
      </c>
      <c r="AK72" s="43">
        <f t="shared" si="18"/>
        <v>274.70757149976907</v>
      </c>
      <c r="AL72" s="45">
        <f t="shared" si="25"/>
        <v>264.95395189003432</v>
      </c>
      <c r="AN72" s="50">
        <v>32</v>
      </c>
      <c r="AP72" s="50">
        <v>2</v>
      </c>
      <c r="AQ72" s="45">
        <f t="shared" si="19"/>
        <v>44.158991981672393</v>
      </c>
    </row>
    <row r="73" spans="1:16378" s="50" customFormat="1" ht="12" customHeight="1">
      <c r="A73" s="47" t="s">
        <v>95</v>
      </c>
      <c r="B73" s="47" t="str">
        <f>VLOOKUP(A73,'[39]Sales Summary Regulated'!$B:$C,2,FALSE)</f>
        <v>3-32 GL WKLY SVC RD</v>
      </c>
      <c r="C73" s="48">
        <v>43.65</v>
      </c>
      <c r="D73" s="49"/>
      <c r="E73" s="45">
        <f>IFERROR(VLOOKUP($A73,'[39]Sales Summary Regulated'!$B:$O,3,0),0)</f>
        <v>108.87</v>
      </c>
      <c r="F73" s="45">
        <f>IFERROR(VLOOKUP($A73,'[39]Sales Summary Regulated'!$B:$O,4,0),0)</f>
        <v>108.87</v>
      </c>
      <c r="G73" s="45">
        <f>IFERROR(VLOOKUP($A73,'[39]Sales Summary Regulated'!$B:$O,5,0),0)</f>
        <v>108.87</v>
      </c>
      <c r="H73" s="45">
        <f>IFERROR(VLOOKUP($A73,'[39]Sales Summary Regulated'!$B:$O,6,0),0)</f>
        <v>72.58</v>
      </c>
      <c r="I73" s="45">
        <f>IFERROR(VLOOKUP($A73,'[39]Sales Summary Regulated'!$B:$O,7,0),0)</f>
        <v>72.58</v>
      </c>
      <c r="J73" s="45">
        <f>IFERROR(VLOOKUP($A73,'[39]Sales Summary Regulated'!$B:$O,8,0),0)</f>
        <v>72.58</v>
      </c>
      <c r="K73" s="45">
        <f>IFERROR(VLOOKUP($A73,'[39]Sales Summary Regulated'!$B:$O,9,0),0)</f>
        <v>72.58</v>
      </c>
      <c r="L73" s="45">
        <f>IFERROR(VLOOKUP($A73,'[39]Sales Summary Regulated'!$B:$O,10,0),0)</f>
        <v>72.58</v>
      </c>
      <c r="M73" s="45">
        <f>IFERROR(VLOOKUP($A73,'[39]Sales Summary Regulated'!$B:$O,11,0),0)</f>
        <v>72.58</v>
      </c>
      <c r="N73" s="45">
        <f>IFERROR(VLOOKUP($A73,'[39]Sales Summary Regulated'!$B:$O,12,0),0)</f>
        <v>72.58</v>
      </c>
      <c r="O73" s="45">
        <f>IFERROR(VLOOKUP($A73,'[39]Sales Summary Regulated'!$B:$O,13,0),0)</f>
        <v>90.72999999999999</v>
      </c>
      <c r="P73" s="45">
        <f>IFERROR(VLOOKUP($A73,'[39]Sales Summary Regulated'!$B:$O,14,0),0)</f>
        <v>108.87</v>
      </c>
      <c r="Q73" s="70">
        <f t="shared" si="21"/>
        <v>1034.2700000000002</v>
      </c>
      <c r="R73" s="70"/>
      <c r="S73" s="71">
        <f t="shared" si="26"/>
        <v>2.4941580756013746</v>
      </c>
      <c r="T73" s="71">
        <f t="shared" si="26"/>
        <v>2.4941580756013746</v>
      </c>
      <c r="U73" s="71">
        <f t="shared" si="26"/>
        <v>2.4941580756013746</v>
      </c>
      <c r="V73" s="71">
        <f t="shared" si="26"/>
        <v>1.6627720504009165</v>
      </c>
      <c r="W73" s="71">
        <f t="shared" si="26"/>
        <v>1.6627720504009165</v>
      </c>
      <c r="X73" s="71">
        <f t="shared" si="26"/>
        <v>1.6627720504009165</v>
      </c>
      <c r="Y73" s="71">
        <f t="shared" si="26"/>
        <v>1.6627720504009165</v>
      </c>
      <c r="Z73" s="71">
        <f t="shared" si="26"/>
        <v>1.6627720504009165</v>
      </c>
      <c r="AA73" s="71">
        <f t="shared" si="26"/>
        <v>1.6627720504009165</v>
      </c>
      <c r="AB73" s="71">
        <f t="shared" si="26"/>
        <v>1.6627720504009165</v>
      </c>
      <c r="AC73" s="71">
        <f t="shared" si="26"/>
        <v>2.0785796105383731</v>
      </c>
      <c r="AD73" s="71">
        <f t="shared" si="26"/>
        <v>2.4941580756013746</v>
      </c>
      <c r="AE73" s="70">
        <f t="shared" si="22"/>
        <v>1.9745513554791903</v>
      </c>
      <c r="AG73" s="367">
        <f t="shared" si="27"/>
        <v>23.694616265750284</v>
      </c>
      <c r="AH73" s="42">
        <f t="shared" si="20"/>
        <v>1.5552187627707967</v>
      </c>
      <c r="AI73" s="43">
        <f t="shared" si="16"/>
        <v>45.205218762770798</v>
      </c>
      <c r="AJ73" s="43">
        <f t="shared" si="17"/>
        <v>1071.1203117931489</v>
      </c>
      <c r="AK73" s="43">
        <f t="shared" si="18"/>
        <v>36.850311793148649</v>
      </c>
      <c r="AL73" s="45">
        <f t="shared" si="25"/>
        <v>23.694616265750291</v>
      </c>
      <c r="AN73" s="50">
        <v>32</v>
      </c>
      <c r="AP73" s="50">
        <v>3</v>
      </c>
      <c r="AQ73" s="45">
        <f t="shared" si="19"/>
        <v>5.923654066437571</v>
      </c>
    </row>
    <row r="74" spans="1:16378" s="50" customFormat="1" ht="12" customHeight="1">
      <c r="A74" s="47" t="s">
        <v>96</v>
      </c>
      <c r="B74" s="47" t="str">
        <f>VLOOKUP(A74,'[39]Sales Summary Regulated'!$B:$C,2,FALSE)</f>
        <v>4-32 GL WKLY SVC ROAD</v>
      </c>
      <c r="C74" s="48">
        <v>58.2</v>
      </c>
      <c r="D74" s="49"/>
      <c r="E74" s="45">
        <f>IFERROR(VLOOKUP($A74,'[39]Sales Summary Regulated'!$B:$O,3,0),0)</f>
        <v>314.86</v>
      </c>
      <c r="F74" s="45">
        <f>IFERROR(VLOOKUP($A74,'[39]Sales Summary Regulated'!$B:$O,4,0),0)</f>
        <v>314.86</v>
      </c>
      <c r="G74" s="45">
        <f>IFERROR(VLOOKUP($A74,'[39]Sales Summary Regulated'!$B:$O,5,0),0)</f>
        <v>314.86</v>
      </c>
      <c r="H74" s="45">
        <f>IFERROR(VLOOKUP($A74,'[39]Sales Summary Regulated'!$B:$O,6,0),0)</f>
        <v>314.86</v>
      </c>
      <c r="I74" s="45">
        <f>IFERROR(VLOOKUP($A74,'[39]Sales Summary Regulated'!$B:$O,7,0),0)</f>
        <v>314.86</v>
      </c>
      <c r="J74" s="45">
        <f>IFERROR(VLOOKUP($A74,'[39]Sales Summary Regulated'!$B:$O,8,0),0)</f>
        <v>314.86</v>
      </c>
      <c r="K74" s="45">
        <f>IFERROR(VLOOKUP($A74,'[39]Sales Summary Regulated'!$B:$O,9,0),0)</f>
        <v>314.86</v>
      </c>
      <c r="L74" s="45">
        <f>IFERROR(VLOOKUP($A74,'[39]Sales Summary Regulated'!$B:$O,10,0),0)</f>
        <v>314.86</v>
      </c>
      <c r="M74" s="45">
        <f>IFERROR(VLOOKUP($A74,'[39]Sales Summary Regulated'!$B:$O,11,0),0)</f>
        <v>314.86</v>
      </c>
      <c r="N74" s="45">
        <f>IFERROR(VLOOKUP($A74,'[39]Sales Summary Regulated'!$B:$O,12,0),0)</f>
        <v>314.86</v>
      </c>
      <c r="O74" s="45">
        <f>IFERROR(VLOOKUP($A74,'[39]Sales Summary Regulated'!$B:$O,13,0),0)</f>
        <v>281.13</v>
      </c>
      <c r="P74" s="45">
        <f>IFERROR(VLOOKUP($A74,'[39]Sales Summary Regulated'!$B:$O,14,0),0)</f>
        <v>264.26</v>
      </c>
      <c r="Q74" s="70">
        <f t="shared" si="21"/>
        <v>3693.9900000000007</v>
      </c>
      <c r="R74" s="70"/>
      <c r="S74" s="71">
        <f t="shared" si="26"/>
        <v>5.4099656357388319</v>
      </c>
      <c r="T74" s="71">
        <f t="shared" si="26"/>
        <v>5.4099656357388319</v>
      </c>
      <c r="U74" s="71">
        <f t="shared" si="26"/>
        <v>5.4099656357388319</v>
      </c>
      <c r="V74" s="71">
        <f t="shared" si="26"/>
        <v>5.4099656357388319</v>
      </c>
      <c r="W74" s="71">
        <f t="shared" si="26"/>
        <v>5.4099656357388319</v>
      </c>
      <c r="X74" s="71">
        <f t="shared" si="26"/>
        <v>5.4099656357388319</v>
      </c>
      <c r="Y74" s="71">
        <f t="shared" si="26"/>
        <v>5.4099656357388319</v>
      </c>
      <c r="Z74" s="71">
        <f t="shared" si="26"/>
        <v>5.4099656357388319</v>
      </c>
      <c r="AA74" s="71">
        <f t="shared" si="26"/>
        <v>5.4099656357388319</v>
      </c>
      <c r="AB74" s="71">
        <f t="shared" si="26"/>
        <v>5.4099656357388319</v>
      </c>
      <c r="AC74" s="71">
        <f t="shared" si="26"/>
        <v>4.8304123711340203</v>
      </c>
      <c r="AD74" s="71">
        <f t="shared" si="26"/>
        <v>4.540549828178694</v>
      </c>
      <c r="AE74" s="70">
        <f t="shared" si="22"/>
        <v>5.2892182130584189</v>
      </c>
      <c r="AG74" s="367">
        <f t="shared" si="27"/>
        <v>63.470618556701027</v>
      </c>
      <c r="AH74" s="42">
        <f t="shared" si="20"/>
        <v>2.0736250170277293</v>
      </c>
      <c r="AI74" s="43">
        <f t="shared" si="16"/>
        <v>60.273625017027733</v>
      </c>
      <c r="AJ74" s="43">
        <f t="shared" si="17"/>
        <v>3825.6042624853999</v>
      </c>
      <c r="AK74" s="43">
        <f t="shared" si="18"/>
        <v>131.61426248539919</v>
      </c>
      <c r="AL74" s="45">
        <f t="shared" si="25"/>
        <v>63.470618556701041</v>
      </c>
      <c r="AN74" s="50">
        <v>32</v>
      </c>
      <c r="AP74" s="50">
        <v>4</v>
      </c>
      <c r="AQ74" s="45">
        <f t="shared" si="19"/>
        <v>21.156872852233676</v>
      </c>
    </row>
    <row r="75" spans="1:16378" s="50" customFormat="1" ht="11.25" customHeight="1">
      <c r="A75" s="47" t="s">
        <v>97</v>
      </c>
      <c r="B75" s="47" t="str">
        <f>VLOOKUP(A75,'[39]Sales Summary Regulated'!$B:$C,2,FALSE)</f>
        <v>1-32 GAL CAN WEEKLY SVC</v>
      </c>
      <c r="C75" s="48">
        <v>23.87</v>
      </c>
      <c r="D75" s="49"/>
      <c r="E75" s="45">
        <f>IFERROR(VLOOKUP($A75,'[39]Sales Summary Regulated'!$B:$O,3,0),0)</f>
        <v>0</v>
      </c>
      <c r="F75" s="45">
        <f>IFERROR(VLOOKUP($A75,'[39]Sales Summary Regulated'!$B:$O,4,0),0)</f>
        <v>0</v>
      </c>
      <c r="G75" s="45">
        <f>IFERROR(VLOOKUP($A75,'[39]Sales Summary Regulated'!$B:$O,5,0),0)</f>
        <v>0</v>
      </c>
      <c r="H75" s="45">
        <f>IFERROR(VLOOKUP($A75,'[39]Sales Summary Regulated'!$B:$O,6,0),0)</f>
        <v>0</v>
      </c>
      <c r="I75" s="45">
        <f>IFERROR(VLOOKUP($A75,'[39]Sales Summary Regulated'!$B:$O,7,0),0)</f>
        <v>3.46</v>
      </c>
      <c r="J75" s="45">
        <f>IFERROR(VLOOKUP($A75,'[39]Sales Summary Regulated'!$B:$O,8,0),0)</f>
        <v>17.350000000000001</v>
      </c>
      <c r="K75" s="45">
        <f>IFERROR(VLOOKUP($A75,'[39]Sales Summary Regulated'!$B:$O,9,0),0)</f>
        <v>0</v>
      </c>
      <c r="L75" s="45">
        <f>IFERROR(VLOOKUP($A75,'[39]Sales Summary Regulated'!$B:$O,10,0),0)</f>
        <v>0</v>
      </c>
      <c r="M75" s="45">
        <f>IFERROR(VLOOKUP($A75,'[39]Sales Summary Regulated'!$B:$O,11,0),0)</f>
        <v>0</v>
      </c>
      <c r="N75" s="45">
        <f>IFERROR(VLOOKUP($A75,'[39]Sales Summary Regulated'!$B:$O,12,0),0)</f>
        <v>0</v>
      </c>
      <c r="O75" s="45">
        <f>IFERROR(VLOOKUP($A75,'[39]Sales Summary Regulated'!$B:$O,13,0),0)</f>
        <v>0</v>
      </c>
      <c r="P75" s="45">
        <f>IFERROR(VLOOKUP($A75,'[39]Sales Summary Regulated'!$B:$O,14,0),0)</f>
        <v>0</v>
      </c>
      <c r="Q75" s="70">
        <f t="shared" si="21"/>
        <v>20.810000000000002</v>
      </c>
      <c r="R75" s="70"/>
      <c r="S75" s="71">
        <f t="shared" si="26"/>
        <v>0</v>
      </c>
      <c r="T75" s="71">
        <f t="shared" si="26"/>
        <v>0</v>
      </c>
      <c r="U75" s="71">
        <f t="shared" si="26"/>
        <v>0</v>
      </c>
      <c r="V75" s="71">
        <f t="shared" si="26"/>
        <v>0</v>
      </c>
      <c r="W75" s="71">
        <f t="shared" si="26"/>
        <v>0.14495182237117721</v>
      </c>
      <c r="X75" s="71">
        <f t="shared" si="26"/>
        <v>0.72685379136992045</v>
      </c>
      <c r="Y75" s="71">
        <f t="shared" si="26"/>
        <v>0</v>
      </c>
      <c r="Z75" s="71">
        <f t="shared" si="26"/>
        <v>0</v>
      </c>
      <c r="AA75" s="71">
        <f t="shared" si="26"/>
        <v>0</v>
      </c>
      <c r="AB75" s="71">
        <f t="shared" si="26"/>
        <v>0</v>
      </c>
      <c r="AC75" s="71">
        <f t="shared" si="26"/>
        <v>0</v>
      </c>
      <c r="AD75" s="71">
        <f t="shared" si="26"/>
        <v>0</v>
      </c>
      <c r="AE75" s="70">
        <f t="shared" si="22"/>
        <v>7.2650467811758143E-2</v>
      </c>
      <c r="AG75" s="367">
        <f t="shared" si="27"/>
        <v>0.87180561374109766</v>
      </c>
      <c r="AH75" s="42">
        <f t="shared" si="20"/>
        <v>0.85047129134797061</v>
      </c>
      <c r="AI75" s="43">
        <f t="shared" si="16"/>
        <v>24.720471291347973</v>
      </c>
      <c r="AJ75" s="43">
        <f t="shared" si="17"/>
        <v>21.551445646122808</v>
      </c>
      <c r="AK75" s="43">
        <f t="shared" si="18"/>
        <v>0.74144564612280561</v>
      </c>
      <c r="AL75" s="45">
        <f t="shared" si="25"/>
        <v>0.87180561374109766</v>
      </c>
      <c r="AN75" s="50">
        <v>32</v>
      </c>
      <c r="AP75" s="50">
        <v>1</v>
      </c>
      <c r="AQ75" s="45">
        <f t="shared" si="19"/>
        <v>7.2650467811758143E-2</v>
      </c>
    </row>
    <row r="76" spans="1:16378" s="50" customFormat="1">
      <c r="A76" s="47" t="s">
        <v>98</v>
      </c>
      <c r="B76" s="47" t="str">
        <f>VLOOKUP(A76,'[39]Sales Summary Regulated'!$B:$C,2,FALSE)</f>
        <v>2-32 GAL CANS WKLY SVC</v>
      </c>
      <c r="C76" s="48">
        <v>29.1</v>
      </c>
      <c r="D76" s="49"/>
      <c r="E76" s="45">
        <f>IFERROR(VLOOKUP($A76,'[39]Sales Summary Regulated'!$B:$O,3,0),0)</f>
        <v>0</v>
      </c>
      <c r="F76" s="45">
        <f>IFERROR(VLOOKUP($A76,'[39]Sales Summary Regulated'!$B:$O,4,0),0)</f>
        <v>0</v>
      </c>
      <c r="G76" s="45">
        <f>IFERROR(VLOOKUP($A76,'[39]Sales Summary Regulated'!$B:$O,5,0),0)</f>
        <v>0</v>
      </c>
      <c r="H76" s="45">
        <f>IFERROR(VLOOKUP($A76,'[39]Sales Summary Regulated'!$B:$O,6,0),0)</f>
        <v>0</v>
      </c>
      <c r="I76" s="45">
        <f>IFERROR(VLOOKUP($A76,'[39]Sales Summary Regulated'!$B:$O,7,0),0)</f>
        <v>0</v>
      </c>
      <c r="J76" s="45">
        <f>IFERROR(VLOOKUP($A76,'[39]Sales Summary Regulated'!$B:$O,8,0),0)</f>
        <v>6.8</v>
      </c>
      <c r="K76" s="45">
        <f>IFERROR(VLOOKUP($A76,'[39]Sales Summary Regulated'!$B:$O,9,0),0)</f>
        <v>54.38</v>
      </c>
      <c r="L76" s="45">
        <f>IFERROR(VLOOKUP($A76,'[39]Sales Summary Regulated'!$B:$O,10,0),0)</f>
        <v>27.19</v>
      </c>
      <c r="M76" s="45">
        <f>IFERROR(VLOOKUP($A76,'[39]Sales Summary Regulated'!$B:$O,11,0),0)</f>
        <v>54.38</v>
      </c>
      <c r="N76" s="45">
        <f>IFERROR(VLOOKUP($A76,'[39]Sales Summary Regulated'!$B:$O,12,0),0)</f>
        <v>54.38</v>
      </c>
      <c r="O76" s="45">
        <f>IFERROR(VLOOKUP($A76,'[39]Sales Summary Regulated'!$B:$O,13,0),0)</f>
        <v>54.38</v>
      </c>
      <c r="P76" s="45">
        <f>IFERROR(VLOOKUP($A76,'[39]Sales Summary Regulated'!$B:$O,14,0),0)</f>
        <v>47.58</v>
      </c>
      <c r="Q76" s="70">
        <f t="shared" si="21"/>
        <v>299.08999999999997</v>
      </c>
      <c r="R76" s="70"/>
      <c r="S76" s="71">
        <f t="shared" si="26"/>
        <v>0</v>
      </c>
      <c r="T76" s="71">
        <f t="shared" si="26"/>
        <v>0</v>
      </c>
      <c r="U76" s="71">
        <f t="shared" si="26"/>
        <v>0</v>
      </c>
      <c r="V76" s="71">
        <f t="shared" si="26"/>
        <v>0</v>
      </c>
      <c r="W76" s="71">
        <f t="shared" si="26"/>
        <v>0</v>
      </c>
      <c r="X76" s="71">
        <f t="shared" si="26"/>
        <v>0.23367697594501716</v>
      </c>
      <c r="Y76" s="71">
        <f t="shared" si="26"/>
        <v>1.8687285223367698</v>
      </c>
      <c r="Z76" s="71">
        <f t="shared" si="26"/>
        <v>0.93436426116838489</v>
      </c>
      <c r="AA76" s="71">
        <f t="shared" si="26"/>
        <v>1.8687285223367698</v>
      </c>
      <c r="AB76" s="71">
        <f t="shared" si="26"/>
        <v>1.8687285223367698</v>
      </c>
      <c r="AC76" s="71">
        <f t="shared" si="26"/>
        <v>1.8687285223367698</v>
      </c>
      <c r="AD76" s="71">
        <f t="shared" si="26"/>
        <v>1.6350515463917525</v>
      </c>
      <c r="AE76" s="70">
        <f t="shared" si="22"/>
        <v>0.85650057273768621</v>
      </c>
      <c r="AG76" s="367">
        <f t="shared" si="27"/>
        <v>10.278006872852234</v>
      </c>
      <c r="AH76" s="42">
        <f t="shared" si="20"/>
        <v>1.0368125085138646</v>
      </c>
      <c r="AI76" s="43">
        <f t="shared" si="16"/>
        <v>30.136812508513867</v>
      </c>
      <c r="AJ76" s="43">
        <f t="shared" si="17"/>
        <v>309.74636608836471</v>
      </c>
      <c r="AK76" s="43">
        <f t="shared" si="18"/>
        <v>10.656366088364734</v>
      </c>
      <c r="AL76" s="45">
        <f t="shared" si="25"/>
        <v>10.278006872852233</v>
      </c>
      <c r="AN76" s="50">
        <v>32</v>
      </c>
      <c r="AP76" s="50">
        <v>2</v>
      </c>
      <c r="AQ76" s="45">
        <f t="shared" si="19"/>
        <v>1.7130011454753724</v>
      </c>
    </row>
    <row r="77" spans="1:16378" s="50" customFormat="1" ht="12" customHeight="1">
      <c r="A77" s="47" t="s">
        <v>99</v>
      </c>
      <c r="B77" s="47" t="str">
        <f>VLOOKUP(A77,'[39]Sales Summary Regulated'!$B:$C,2,FALSE)</f>
        <v>1-35 GAL CART WEEKLY SVC</v>
      </c>
      <c r="C77" s="48">
        <v>17.829999999999998</v>
      </c>
      <c r="D77" s="49"/>
      <c r="E77" s="45">
        <f>IFERROR(VLOOKUP($A77,'[39]Sales Summary Regulated'!$B:$O,3,0),0)</f>
        <v>0</v>
      </c>
      <c r="F77" s="45">
        <f>IFERROR(VLOOKUP($A77,'[39]Sales Summary Regulated'!$B:$O,4,0),0)</f>
        <v>0</v>
      </c>
      <c r="G77" s="45">
        <f>IFERROR(VLOOKUP($A77,'[39]Sales Summary Regulated'!$B:$O,5,0),0)</f>
        <v>0</v>
      </c>
      <c r="H77" s="45">
        <f>IFERROR(VLOOKUP($A77,'[39]Sales Summary Regulated'!$B:$O,6,0),0)</f>
        <v>0</v>
      </c>
      <c r="I77" s="45">
        <f>IFERROR(VLOOKUP($A77,'[39]Sales Summary Regulated'!$B:$O,7,0),0)</f>
        <v>0</v>
      </c>
      <c r="J77" s="45">
        <f>IFERROR(VLOOKUP($A77,'[39]Sales Summary Regulated'!$B:$O,8,0),0)</f>
        <v>0</v>
      </c>
      <c r="K77" s="45">
        <f>IFERROR(VLOOKUP($A77,'[39]Sales Summary Regulated'!$B:$O,9,0),0)</f>
        <v>0</v>
      </c>
      <c r="L77" s="45">
        <f>IFERROR(VLOOKUP($A77,'[39]Sales Summary Regulated'!$B:$O,10,0),0)</f>
        <v>0</v>
      </c>
      <c r="M77" s="45">
        <f>IFERROR(VLOOKUP($A77,'[39]Sales Summary Regulated'!$B:$O,11,0),0)</f>
        <v>127.21000000000001</v>
      </c>
      <c r="N77" s="45">
        <f>IFERROR(VLOOKUP($A77,'[39]Sales Summary Regulated'!$B:$O,12,0),0)</f>
        <v>124.81</v>
      </c>
      <c r="O77" s="45">
        <f>IFERROR(VLOOKUP($A77,'[39]Sales Summary Regulated'!$B:$O,13,0),0)</f>
        <v>124.81</v>
      </c>
      <c r="P77" s="45">
        <f>IFERROR(VLOOKUP($A77,'[39]Sales Summary Regulated'!$B:$O,14,0),0)</f>
        <v>106.98</v>
      </c>
      <c r="Q77" s="70">
        <f t="shared" si="21"/>
        <v>483.81000000000006</v>
      </c>
      <c r="R77" s="70"/>
      <c r="S77" s="71">
        <f t="shared" si="26"/>
        <v>0</v>
      </c>
      <c r="T77" s="71">
        <f t="shared" si="26"/>
        <v>0</v>
      </c>
      <c r="U77" s="71">
        <f t="shared" si="26"/>
        <v>0</v>
      </c>
      <c r="V77" s="71">
        <f t="shared" si="26"/>
        <v>0</v>
      </c>
      <c r="W77" s="71">
        <f t="shared" si="26"/>
        <v>0</v>
      </c>
      <c r="X77" s="71">
        <f t="shared" si="26"/>
        <v>0</v>
      </c>
      <c r="Y77" s="71">
        <f t="shared" si="26"/>
        <v>0</v>
      </c>
      <c r="Z77" s="71">
        <f t="shared" si="26"/>
        <v>0</v>
      </c>
      <c r="AA77" s="71">
        <f t="shared" si="26"/>
        <v>7.1346045989904665</v>
      </c>
      <c r="AB77" s="71">
        <f t="shared" si="26"/>
        <v>7.0000000000000009</v>
      </c>
      <c r="AC77" s="71">
        <f t="shared" si="26"/>
        <v>7.0000000000000009</v>
      </c>
      <c r="AD77" s="71">
        <f t="shared" si="26"/>
        <v>6.0000000000000009</v>
      </c>
      <c r="AE77" s="81">
        <f>+AVERAGE(AA77:AD77)</f>
        <v>6.7836511497476168</v>
      </c>
      <c r="AF77" s="41">
        <f t="shared" ref="AF77" si="28">+AVERAGE(S77:AD77)</f>
        <v>2.2612170499158721</v>
      </c>
      <c r="AG77" s="366">
        <f>+AF77*12</f>
        <v>27.134604598990464</v>
      </c>
      <c r="AH77" s="42">
        <f t="shared" si="20"/>
        <v>0.63527034456364961</v>
      </c>
      <c r="AI77" s="43">
        <f t="shared" si="16"/>
        <v>18.465270344563649</v>
      </c>
      <c r="AJ77" s="43">
        <f t="shared" si="17"/>
        <v>1503.1434288395972</v>
      </c>
      <c r="AK77" s="43">
        <f t="shared" si="18"/>
        <v>1019.3334288395971</v>
      </c>
      <c r="AL77" s="45">
        <f t="shared" si="25"/>
        <v>27.134604598990471</v>
      </c>
      <c r="AM77" s="50">
        <v>35</v>
      </c>
      <c r="AP77" s="50">
        <v>1</v>
      </c>
      <c r="AQ77" s="45">
        <f t="shared" si="19"/>
        <v>6.7836511497476168</v>
      </c>
    </row>
    <row r="78" spans="1:16378" s="56" customFormat="1" ht="12" customHeight="1">
      <c r="A78" s="47" t="s">
        <v>100</v>
      </c>
      <c r="B78" s="47" t="str">
        <f>VLOOKUP(A78,'[39]Sales Summary Regulated'!$B:$C,2,FALSE)</f>
        <v>1-32 GL CAN ON CALL</v>
      </c>
      <c r="C78" s="48">
        <f>IFERROR(IFERROR(VLOOKUP(A78,'[39]All Other Rates'!$F$2:$H$646,3,FALSE),VLOOKUP(A78,#REF!,3,FALSE)),IF('Regulated Price Out'!Q78=0,0,"missing price"))</f>
        <v>7.55</v>
      </c>
      <c r="D78" s="49"/>
      <c r="E78" s="45">
        <f>IFERROR(VLOOKUP($A78,'[39]Sales Summary Regulated'!$B:$O,3,0),0)</f>
        <v>26.42</v>
      </c>
      <c r="F78" s="45">
        <f>IFERROR(VLOOKUP($A78,'[39]Sales Summary Regulated'!$B:$O,4,0),0)</f>
        <v>30.19</v>
      </c>
      <c r="G78" s="45">
        <f>IFERROR(VLOOKUP($A78,'[39]Sales Summary Regulated'!$B:$O,5,0),0)</f>
        <v>15.1</v>
      </c>
      <c r="H78" s="45">
        <f>IFERROR(VLOOKUP($A78,'[39]Sales Summary Regulated'!$B:$O,6,0),0)</f>
        <v>7.55</v>
      </c>
      <c r="I78" s="45">
        <f>IFERROR(VLOOKUP($A78,'[39]Sales Summary Regulated'!$B:$O,7,0),0)</f>
        <v>22.65</v>
      </c>
      <c r="J78" s="45">
        <f>IFERROR(VLOOKUP($A78,'[39]Sales Summary Regulated'!$B:$O,8,0),0)</f>
        <v>0</v>
      </c>
      <c r="K78" s="45">
        <f>IFERROR(VLOOKUP($A78,'[39]Sales Summary Regulated'!$B:$O,9,0),0)</f>
        <v>0</v>
      </c>
      <c r="L78" s="45">
        <f>IFERROR(VLOOKUP($A78,'[39]Sales Summary Regulated'!$B:$O,10,0),0)</f>
        <v>0</v>
      </c>
      <c r="M78" s="45">
        <f>IFERROR(VLOOKUP($A78,'[39]Sales Summary Regulated'!$B:$O,11,0),0)</f>
        <v>0</v>
      </c>
      <c r="N78" s="45">
        <f>IFERROR(VLOOKUP($A78,'[39]Sales Summary Regulated'!$B:$O,12,0),0)</f>
        <v>0</v>
      </c>
      <c r="O78" s="45">
        <f>IFERROR(VLOOKUP($A78,'[39]Sales Summary Regulated'!$B:$O,13,0),0)</f>
        <v>0</v>
      </c>
      <c r="P78" s="45">
        <f>IFERROR(VLOOKUP($A78,'[39]Sales Summary Regulated'!$B:$O,14,0),0)</f>
        <v>0</v>
      </c>
      <c r="Q78" s="70">
        <f t="shared" si="21"/>
        <v>101.91</v>
      </c>
      <c r="R78" s="70"/>
      <c r="S78" s="71">
        <f t="shared" si="26"/>
        <v>3.4993377483443711</v>
      </c>
      <c r="T78" s="71">
        <f t="shared" si="26"/>
        <v>3.9986754966887421</v>
      </c>
      <c r="U78" s="71">
        <f t="shared" si="26"/>
        <v>2</v>
      </c>
      <c r="V78" s="71">
        <f t="shared" si="26"/>
        <v>1</v>
      </c>
      <c r="W78" s="71">
        <f t="shared" si="26"/>
        <v>3</v>
      </c>
      <c r="X78" s="71">
        <f t="shared" si="26"/>
        <v>0</v>
      </c>
      <c r="Y78" s="71">
        <f t="shared" si="26"/>
        <v>0</v>
      </c>
      <c r="Z78" s="71">
        <f t="shared" si="26"/>
        <v>0</v>
      </c>
      <c r="AA78" s="71">
        <f t="shared" si="26"/>
        <v>0</v>
      </c>
      <c r="AB78" s="71">
        <f t="shared" si="26"/>
        <v>0</v>
      </c>
      <c r="AC78" s="71">
        <f t="shared" si="26"/>
        <v>0</v>
      </c>
      <c r="AD78" s="71">
        <f t="shared" si="26"/>
        <v>0</v>
      </c>
      <c r="AE78" s="70">
        <f t="shared" ref="AE78:AE95" si="29">+AVERAGE(S78:AD78)</f>
        <v>1.1248344370860928</v>
      </c>
      <c r="AF78" s="50"/>
      <c r="AG78" s="366">
        <f>AE78</f>
        <v>1.1248344370860928</v>
      </c>
      <c r="AH78" s="42">
        <f t="shared" si="20"/>
        <v>0.26900118348040125</v>
      </c>
      <c r="AI78" s="43">
        <f t="shared" si="16"/>
        <v>7.8190011834804007</v>
      </c>
      <c r="AJ78" s="43">
        <f t="shared" si="17"/>
        <v>105.54098153754802</v>
      </c>
      <c r="AK78" s="43">
        <f t="shared" si="18"/>
        <v>3.6309815375480241</v>
      </c>
      <c r="AL78" s="45">
        <f t="shared" si="25"/>
        <v>13.498013245033112</v>
      </c>
      <c r="AM78" s="50"/>
      <c r="AN78" s="50">
        <v>32</v>
      </c>
      <c r="AO78" s="50"/>
      <c r="AP78" s="50">
        <v>1</v>
      </c>
      <c r="AQ78" s="45">
        <f t="shared" si="19"/>
        <v>1.1248344370860928</v>
      </c>
      <c r="AR78" s="50"/>
      <c r="AS78" s="50"/>
      <c r="AT78" s="50"/>
      <c r="AU78" s="50"/>
      <c r="AV78" s="50"/>
      <c r="AW78" s="50"/>
      <c r="AX78" s="50"/>
      <c r="AY78" s="50"/>
      <c r="AZ78" s="50"/>
      <c r="BA78" s="50"/>
      <c r="BB78" s="50"/>
      <c r="BC78" s="50"/>
      <c r="BD78" s="50"/>
      <c r="BE78" s="50"/>
      <c r="BF78" s="50"/>
      <c r="BG78" s="50"/>
      <c r="BH78" s="50"/>
      <c r="BI78" s="50"/>
      <c r="BJ78" s="50"/>
      <c r="BK78" s="50"/>
      <c r="BL78" s="50"/>
      <c r="BM78" s="50"/>
      <c r="BN78" s="50"/>
      <c r="BO78" s="50"/>
      <c r="BP78" s="50"/>
      <c r="BQ78" s="50"/>
      <c r="BR78" s="50"/>
      <c r="BS78" s="50"/>
      <c r="BT78" s="50"/>
      <c r="BU78" s="50"/>
      <c r="BV78" s="50"/>
      <c r="BW78" s="50"/>
      <c r="BX78" s="50"/>
      <c r="BY78" s="50"/>
      <c r="BZ78" s="50"/>
      <c r="CA78" s="50"/>
      <c r="CB78" s="50"/>
      <c r="CC78" s="50"/>
      <c r="CD78" s="50"/>
      <c r="CE78" s="50"/>
      <c r="CF78" s="50"/>
      <c r="CG78" s="50"/>
      <c r="CH78" s="50"/>
      <c r="CI78" s="50"/>
      <c r="CJ78" s="50"/>
      <c r="CK78" s="50"/>
      <c r="CL78" s="50"/>
      <c r="CM78" s="50"/>
      <c r="CN78" s="50"/>
      <c r="CO78" s="50"/>
      <c r="CP78" s="50"/>
      <c r="CQ78" s="50"/>
      <c r="CR78" s="50"/>
      <c r="CS78" s="50"/>
      <c r="CT78" s="50"/>
      <c r="CU78" s="50"/>
      <c r="CV78" s="50"/>
      <c r="CW78" s="50"/>
      <c r="CX78" s="50"/>
      <c r="CY78" s="50"/>
      <c r="CZ78" s="50"/>
      <c r="DA78" s="50"/>
      <c r="DB78" s="50"/>
      <c r="DC78" s="50"/>
      <c r="DD78" s="50"/>
      <c r="DE78" s="50"/>
      <c r="DF78" s="50"/>
      <c r="DG78" s="50"/>
      <c r="DH78" s="50"/>
      <c r="DI78" s="50"/>
      <c r="DJ78" s="50"/>
      <c r="DK78" s="50"/>
      <c r="DL78" s="50"/>
      <c r="DM78" s="50"/>
      <c r="DN78" s="50"/>
      <c r="DO78" s="50"/>
      <c r="DP78" s="50"/>
      <c r="DQ78" s="50"/>
      <c r="DR78" s="50"/>
      <c r="DS78" s="50"/>
      <c r="DT78" s="50"/>
      <c r="DU78" s="50"/>
      <c r="DV78" s="50"/>
      <c r="DW78" s="50"/>
      <c r="DX78" s="50"/>
      <c r="DY78" s="50"/>
      <c r="DZ78" s="50"/>
      <c r="EA78" s="50"/>
      <c r="EB78" s="50"/>
      <c r="EC78" s="50"/>
      <c r="ED78" s="50"/>
      <c r="EE78" s="50"/>
      <c r="EF78" s="50"/>
      <c r="EG78" s="50"/>
      <c r="EH78" s="50"/>
      <c r="EI78" s="50"/>
      <c r="EJ78" s="50"/>
      <c r="EK78" s="50"/>
      <c r="EL78" s="50"/>
      <c r="EM78" s="50"/>
      <c r="EN78" s="50"/>
      <c r="EO78" s="50"/>
      <c r="EP78" s="50"/>
      <c r="EQ78" s="50"/>
      <c r="ER78" s="50"/>
      <c r="ES78" s="50"/>
      <c r="ET78" s="50"/>
      <c r="EU78" s="50"/>
      <c r="EV78" s="50"/>
      <c r="EW78" s="50"/>
      <c r="EX78" s="50"/>
      <c r="EY78" s="50"/>
      <c r="EZ78" s="50"/>
      <c r="FA78" s="50"/>
      <c r="FB78" s="50"/>
      <c r="FC78" s="50"/>
      <c r="FD78" s="50"/>
      <c r="FE78" s="50"/>
      <c r="FF78" s="50"/>
      <c r="FG78" s="50"/>
      <c r="FH78" s="50"/>
      <c r="FI78" s="50"/>
      <c r="FJ78" s="50"/>
      <c r="FK78" s="50"/>
      <c r="FL78" s="50"/>
      <c r="FM78" s="50"/>
      <c r="FN78" s="50"/>
      <c r="FO78" s="50"/>
      <c r="FP78" s="50"/>
      <c r="FQ78" s="50"/>
      <c r="FR78" s="50"/>
      <c r="FS78" s="50"/>
      <c r="FT78" s="50"/>
      <c r="FU78" s="50"/>
      <c r="FV78" s="50"/>
      <c r="FW78" s="50"/>
      <c r="FX78" s="50"/>
      <c r="FY78" s="50"/>
      <c r="FZ78" s="50"/>
      <c r="GA78" s="50"/>
      <c r="GB78" s="50"/>
      <c r="GC78" s="50"/>
      <c r="GD78" s="50"/>
      <c r="GE78" s="50"/>
      <c r="GF78" s="50"/>
      <c r="GG78" s="50"/>
      <c r="GH78" s="50"/>
      <c r="GI78" s="50"/>
      <c r="GJ78" s="50"/>
      <c r="GK78" s="50"/>
      <c r="GL78" s="50"/>
      <c r="GM78" s="50"/>
      <c r="GN78" s="50"/>
      <c r="GO78" s="50"/>
      <c r="GP78" s="50"/>
      <c r="GQ78" s="50"/>
      <c r="GR78" s="50"/>
      <c r="GS78" s="50"/>
      <c r="GT78" s="50"/>
      <c r="GU78" s="50"/>
      <c r="GV78" s="50"/>
      <c r="GW78" s="50"/>
      <c r="GX78" s="50"/>
      <c r="GY78" s="50"/>
      <c r="GZ78" s="50"/>
      <c r="HA78" s="50"/>
      <c r="HB78" s="50"/>
      <c r="HC78" s="50"/>
      <c r="HD78" s="50"/>
      <c r="HE78" s="50"/>
      <c r="HF78" s="50"/>
      <c r="HG78" s="50"/>
      <c r="HH78" s="50"/>
      <c r="HI78" s="50"/>
      <c r="HJ78" s="50"/>
      <c r="HK78" s="50"/>
      <c r="HL78" s="50"/>
      <c r="HM78" s="50"/>
      <c r="HN78" s="50"/>
      <c r="HO78" s="50"/>
      <c r="HP78" s="50"/>
      <c r="HQ78" s="50"/>
      <c r="HR78" s="50"/>
      <c r="HS78" s="50"/>
      <c r="HT78" s="50"/>
      <c r="HU78" s="50"/>
      <c r="HV78" s="50"/>
      <c r="HW78" s="50"/>
      <c r="HX78" s="50"/>
      <c r="HY78" s="50"/>
      <c r="HZ78" s="50"/>
      <c r="IA78" s="50"/>
      <c r="IB78" s="50"/>
      <c r="IC78" s="50"/>
      <c r="ID78" s="50"/>
      <c r="IE78" s="50"/>
      <c r="IF78" s="50"/>
      <c r="IG78" s="50"/>
      <c r="IH78" s="50"/>
      <c r="II78" s="50"/>
      <c r="IJ78" s="50"/>
      <c r="IK78" s="50"/>
      <c r="IL78" s="50"/>
      <c r="IM78" s="50"/>
      <c r="IN78" s="50"/>
      <c r="IO78" s="50"/>
      <c r="IP78" s="50"/>
      <c r="IQ78" s="50"/>
      <c r="IR78" s="50"/>
      <c r="IS78" s="50"/>
      <c r="IT78" s="50"/>
      <c r="IU78" s="50"/>
      <c r="IV78" s="50"/>
      <c r="IW78" s="50"/>
      <c r="IX78" s="50"/>
      <c r="IY78" s="50"/>
      <c r="IZ78" s="50"/>
      <c r="JA78" s="50"/>
      <c r="JB78" s="50"/>
      <c r="JC78" s="50"/>
      <c r="JD78" s="50"/>
      <c r="JE78" s="50"/>
      <c r="JF78" s="50"/>
      <c r="JG78" s="50"/>
      <c r="JH78" s="50"/>
      <c r="JI78" s="50"/>
      <c r="JJ78" s="50"/>
      <c r="JK78" s="50"/>
      <c r="JL78" s="50"/>
      <c r="JM78" s="50"/>
      <c r="JN78" s="50"/>
      <c r="JO78" s="50"/>
      <c r="JP78" s="50"/>
      <c r="JQ78" s="50"/>
      <c r="JR78" s="50"/>
      <c r="JS78" s="50"/>
      <c r="JT78" s="50"/>
      <c r="JU78" s="50"/>
      <c r="JV78" s="50"/>
      <c r="JW78" s="50"/>
      <c r="JX78" s="50"/>
      <c r="JY78" s="50"/>
      <c r="JZ78" s="50"/>
      <c r="KA78" s="50"/>
      <c r="KB78" s="50"/>
      <c r="KC78" s="50"/>
      <c r="KD78" s="50"/>
      <c r="KE78" s="50"/>
      <c r="KF78" s="50"/>
      <c r="KG78" s="50"/>
      <c r="KH78" s="50"/>
      <c r="KI78" s="50"/>
      <c r="KJ78" s="50"/>
      <c r="KK78" s="50"/>
      <c r="KL78" s="50"/>
      <c r="KM78" s="50"/>
      <c r="KN78" s="50"/>
      <c r="KO78" s="50"/>
      <c r="KP78" s="50"/>
      <c r="KQ78" s="50"/>
      <c r="KR78" s="50"/>
      <c r="KS78" s="50"/>
      <c r="KT78" s="50"/>
      <c r="KU78" s="50"/>
      <c r="KV78" s="50"/>
      <c r="KW78" s="50"/>
      <c r="KX78" s="50"/>
      <c r="KY78" s="50"/>
      <c r="KZ78" s="50"/>
      <c r="LA78" s="50"/>
      <c r="LB78" s="50"/>
      <c r="LC78" s="50"/>
      <c r="LD78" s="50"/>
      <c r="LE78" s="50"/>
      <c r="LF78" s="50"/>
      <c r="LG78" s="50"/>
      <c r="LH78" s="50"/>
      <c r="LI78" s="50"/>
      <c r="LJ78" s="50"/>
      <c r="LK78" s="50"/>
      <c r="LL78" s="50"/>
      <c r="LM78" s="50"/>
      <c r="LN78" s="50"/>
      <c r="LO78" s="50"/>
      <c r="LP78" s="50"/>
      <c r="LQ78" s="50"/>
      <c r="LR78" s="50"/>
      <c r="LS78" s="50"/>
      <c r="LT78" s="50"/>
      <c r="LU78" s="50"/>
      <c r="LV78" s="50"/>
      <c r="LW78" s="50"/>
      <c r="LX78" s="50"/>
      <c r="LY78" s="50"/>
      <c r="LZ78" s="50"/>
      <c r="MA78" s="50"/>
      <c r="MB78" s="50"/>
      <c r="MC78" s="50"/>
      <c r="MD78" s="50"/>
      <c r="ME78" s="50"/>
      <c r="MF78" s="50"/>
      <c r="MG78" s="50"/>
      <c r="MH78" s="50"/>
      <c r="MI78" s="50"/>
      <c r="MJ78" s="50"/>
      <c r="MK78" s="50"/>
      <c r="ML78" s="50"/>
      <c r="MM78" s="50"/>
      <c r="MN78" s="50"/>
      <c r="MO78" s="50"/>
      <c r="MP78" s="50"/>
      <c r="MQ78" s="50"/>
      <c r="MR78" s="50"/>
      <c r="MS78" s="50"/>
      <c r="MT78" s="50"/>
      <c r="MU78" s="50"/>
      <c r="MV78" s="50"/>
      <c r="MW78" s="50"/>
      <c r="MX78" s="50"/>
      <c r="MY78" s="50"/>
      <c r="MZ78" s="50"/>
      <c r="NA78" s="50"/>
      <c r="NB78" s="50"/>
      <c r="NC78" s="50"/>
      <c r="ND78" s="50"/>
      <c r="NE78" s="50"/>
      <c r="NF78" s="50"/>
      <c r="NG78" s="50"/>
      <c r="NH78" s="50"/>
      <c r="NI78" s="50"/>
      <c r="NJ78" s="50"/>
      <c r="NK78" s="50"/>
      <c r="NL78" s="50"/>
      <c r="NM78" s="50"/>
      <c r="NN78" s="50"/>
      <c r="NO78" s="50"/>
      <c r="NP78" s="50"/>
      <c r="NQ78" s="50"/>
      <c r="NR78" s="50"/>
      <c r="NS78" s="50"/>
      <c r="NT78" s="50"/>
      <c r="NU78" s="50"/>
      <c r="NV78" s="50"/>
      <c r="NW78" s="50"/>
      <c r="NX78" s="50"/>
      <c r="NY78" s="50"/>
      <c r="NZ78" s="50"/>
      <c r="OA78" s="50"/>
      <c r="OB78" s="50"/>
      <c r="OC78" s="50"/>
      <c r="OD78" s="50"/>
      <c r="OE78" s="50"/>
      <c r="OF78" s="50"/>
      <c r="OG78" s="50"/>
      <c r="OH78" s="50"/>
      <c r="OI78" s="50"/>
      <c r="OJ78" s="50"/>
      <c r="OK78" s="50"/>
      <c r="OL78" s="50"/>
      <c r="OM78" s="50"/>
      <c r="ON78" s="50"/>
      <c r="OO78" s="50"/>
      <c r="OP78" s="50"/>
      <c r="OQ78" s="50"/>
      <c r="OR78" s="50"/>
      <c r="OS78" s="50"/>
      <c r="OT78" s="50"/>
      <c r="OU78" s="50"/>
      <c r="OV78" s="50"/>
      <c r="OW78" s="50"/>
      <c r="OX78" s="50"/>
      <c r="OY78" s="50"/>
      <c r="OZ78" s="50"/>
      <c r="PA78" s="50"/>
      <c r="PB78" s="50"/>
      <c r="PC78" s="50"/>
      <c r="PD78" s="50"/>
      <c r="PE78" s="50"/>
      <c r="PF78" s="50"/>
      <c r="PG78" s="50"/>
      <c r="PH78" s="50"/>
      <c r="PI78" s="50"/>
      <c r="PJ78" s="50"/>
      <c r="PK78" s="50"/>
      <c r="PL78" s="50"/>
      <c r="PM78" s="50"/>
      <c r="PN78" s="50"/>
      <c r="PO78" s="50"/>
      <c r="PP78" s="50"/>
      <c r="PQ78" s="50"/>
      <c r="PR78" s="50"/>
      <c r="PS78" s="50"/>
      <c r="PT78" s="50"/>
      <c r="PU78" s="50"/>
      <c r="PV78" s="50"/>
      <c r="PW78" s="50"/>
      <c r="PX78" s="50"/>
      <c r="PY78" s="50"/>
      <c r="PZ78" s="50"/>
      <c r="QA78" s="50"/>
      <c r="QB78" s="50"/>
      <c r="QC78" s="50"/>
      <c r="QD78" s="50"/>
      <c r="QE78" s="50"/>
      <c r="QF78" s="50"/>
      <c r="QG78" s="50"/>
      <c r="QH78" s="50"/>
      <c r="QI78" s="50"/>
      <c r="QJ78" s="50"/>
      <c r="QK78" s="50"/>
      <c r="QL78" s="50"/>
      <c r="QM78" s="50"/>
      <c r="QN78" s="50"/>
      <c r="QO78" s="50"/>
      <c r="QP78" s="50"/>
      <c r="QQ78" s="50"/>
      <c r="QR78" s="50"/>
      <c r="QS78" s="50"/>
      <c r="QT78" s="50"/>
      <c r="QU78" s="50"/>
      <c r="QV78" s="50"/>
      <c r="QW78" s="50"/>
      <c r="QX78" s="50"/>
      <c r="QY78" s="50"/>
      <c r="QZ78" s="50"/>
      <c r="RA78" s="50"/>
      <c r="RB78" s="50"/>
      <c r="RC78" s="50"/>
      <c r="RD78" s="50"/>
      <c r="RE78" s="50"/>
      <c r="RF78" s="50"/>
      <c r="RG78" s="50"/>
      <c r="RH78" s="50"/>
      <c r="RI78" s="50"/>
      <c r="RJ78" s="50"/>
      <c r="RK78" s="50"/>
      <c r="RL78" s="50"/>
      <c r="RM78" s="50"/>
      <c r="RN78" s="50"/>
      <c r="RO78" s="50"/>
      <c r="RP78" s="50"/>
      <c r="RQ78" s="50"/>
      <c r="RR78" s="50"/>
      <c r="RS78" s="50"/>
      <c r="RT78" s="50"/>
      <c r="RU78" s="50"/>
      <c r="RV78" s="50"/>
      <c r="RW78" s="50"/>
      <c r="RX78" s="50"/>
      <c r="RY78" s="50"/>
      <c r="RZ78" s="50"/>
      <c r="SA78" s="50"/>
      <c r="SB78" s="50"/>
      <c r="SC78" s="50"/>
      <c r="SD78" s="50"/>
      <c r="SE78" s="50"/>
      <c r="SF78" s="50"/>
      <c r="SG78" s="50"/>
      <c r="SH78" s="50"/>
      <c r="SI78" s="50"/>
      <c r="SJ78" s="50"/>
      <c r="SK78" s="50"/>
      <c r="SL78" s="50"/>
      <c r="SM78" s="50"/>
      <c r="SN78" s="50"/>
      <c r="SO78" s="50"/>
      <c r="SP78" s="50"/>
      <c r="SQ78" s="50"/>
      <c r="SR78" s="50"/>
      <c r="SS78" s="50"/>
      <c r="ST78" s="50"/>
      <c r="SU78" s="50"/>
      <c r="SV78" s="50"/>
      <c r="SW78" s="50"/>
      <c r="SX78" s="50"/>
      <c r="SY78" s="50"/>
      <c r="SZ78" s="50"/>
      <c r="TA78" s="50"/>
      <c r="TB78" s="50"/>
      <c r="TC78" s="50"/>
      <c r="TD78" s="50"/>
      <c r="TE78" s="50"/>
      <c r="TF78" s="50"/>
      <c r="TG78" s="50"/>
      <c r="TH78" s="50"/>
      <c r="TI78" s="50"/>
      <c r="TJ78" s="50"/>
      <c r="TK78" s="50"/>
      <c r="TL78" s="50"/>
      <c r="TM78" s="50"/>
      <c r="TN78" s="50"/>
      <c r="TO78" s="50"/>
      <c r="TP78" s="50"/>
      <c r="TQ78" s="50"/>
      <c r="TR78" s="50"/>
      <c r="TS78" s="50"/>
      <c r="TT78" s="50"/>
      <c r="TU78" s="50"/>
      <c r="TV78" s="50"/>
      <c r="TW78" s="50"/>
      <c r="TX78" s="50"/>
      <c r="TY78" s="50"/>
      <c r="TZ78" s="50"/>
      <c r="UA78" s="50"/>
      <c r="UB78" s="50"/>
      <c r="UC78" s="50"/>
      <c r="UD78" s="50"/>
      <c r="UE78" s="50"/>
      <c r="UF78" s="50"/>
      <c r="UG78" s="50"/>
      <c r="UH78" s="50"/>
      <c r="UI78" s="50"/>
      <c r="UJ78" s="50"/>
      <c r="UK78" s="50"/>
      <c r="UL78" s="50"/>
      <c r="UM78" s="50"/>
      <c r="UN78" s="50"/>
      <c r="UO78" s="50"/>
      <c r="UP78" s="50"/>
      <c r="UQ78" s="50"/>
      <c r="UR78" s="50"/>
      <c r="US78" s="50"/>
      <c r="UT78" s="50"/>
      <c r="UU78" s="50"/>
      <c r="UV78" s="50"/>
      <c r="UW78" s="50"/>
      <c r="UX78" s="50"/>
      <c r="UY78" s="50"/>
      <c r="UZ78" s="50"/>
      <c r="VA78" s="50"/>
      <c r="VB78" s="50"/>
      <c r="VC78" s="50"/>
      <c r="VD78" s="50"/>
      <c r="VE78" s="50"/>
      <c r="VF78" s="50"/>
      <c r="VG78" s="50"/>
      <c r="VH78" s="50"/>
      <c r="VI78" s="50"/>
      <c r="VJ78" s="50"/>
      <c r="VK78" s="50"/>
      <c r="VL78" s="50"/>
      <c r="VM78" s="50"/>
      <c r="VN78" s="50"/>
      <c r="VO78" s="50"/>
      <c r="VP78" s="50"/>
      <c r="VQ78" s="50"/>
      <c r="VR78" s="50"/>
      <c r="VS78" s="50"/>
      <c r="VT78" s="50"/>
      <c r="VU78" s="50"/>
      <c r="VV78" s="50"/>
      <c r="VW78" s="50"/>
      <c r="VX78" s="50"/>
      <c r="VY78" s="50"/>
      <c r="VZ78" s="50"/>
      <c r="WA78" s="50"/>
      <c r="WB78" s="50"/>
      <c r="WC78" s="50"/>
      <c r="WD78" s="50"/>
      <c r="WE78" s="50"/>
      <c r="WF78" s="50"/>
      <c r="WG78" s="50"/>
      <c r="WH78" s="50"/>
      <c r="WI78" s="50"/>
      <c r="WJ78" s="50"/>
      <c r="WK78" s="50"/>
      <c r="WL78" s="50"/>
      <c r="WM78" s="50"/>
      <c r="WN78" s="50"/>
      <c r="WO78" s="50"/>
      <c r="WP78" s="50"/>
      <c r="WQ78" s="50"/>
      <c r="WR78" s="50"/>
      <c r="WS78" s="50"/>
      <c r="WT78" s="50"/>
      <c r="WU78" s="50"/>
      <c r="WV78" s="50"/>
      <c r="WW78" s="50"/>
      <c r="WX78" s="50"/>
      <c r="WY78" s="50"/>
      <c r="WZ78" s="50"/>
      <c r="XA78" s="50"/>
      <c r="XB78" s="50"/>
      <c r="XC78" s="50"/>
      <c r="XD78" s="50"/>
      <c r="XE78" s="50"/>
      <c r="XF78" s="50"/>
      <c r="XG78" s="50"/>
      <c r="XH78" s="50"/>
      <c r="XI78" s="50"/>
      <c r="XJ78" s="50"/>
      <c r="XK78" s="50"/>
      <c r="XL78" s="50"/>
      <c r="XM78" s="50"/>
      <c r="XN78" s="50"/>
      <c r="XO78" s="50"/>
      <c r="XP78" s="50"/>
      <c r="XQ78" s="50"/>
      <c r="XR78" s="50"/>
      <c r="XS78" s="50"/>
      <c r="XT78" s="50"/>
      <c r="XU78" s="50"/>
      <c r="XV78" s="50"/>
      <c r="XW78" s="50"/>
      <c r="XX78" s="50"/>
      <c r="XY78" s="50"/>
      <c r="XZ78" s="50"/>
      <c r="YA78" s="50"/>
      <c r="YB78" s="50"/>
      <c r="YC78" s="50"/>
      <c r="YD78" s="50"/>
      <c r="YE78" s="50"/>
      <c r="YF78" s="50"/>
      <c r="YG78" s="50"/>
      <c r="YH78" s="50"/>
      <c r="YI78" s="50"/>
      <c r="YJ78" s="50"/>
      <c r="YK78" s="50"/>
      <c r="YL78" s="50"/>
      <c r="YM78" s="50"/>
      <c r="YN78" s="50"/>
      <c r="YO78" s="50"/>
      <c r="YP78" s="50"/>
      <c r="YQ78" s="50"/>
      <c r="YR78" s="50"/>
      <c r="YS78" s="50"/>
      <c r="YT78" s="50"/>
      <c r="YU78" s="50"/>
      <c r="YV78" s="50"/>
      <c r="YW78" s="50"/>
      <c r="YX78" s="50"/>
      <c r="YY78" s="50"/>
      <c r="YZ78" s="50"/>
      <c r="ZA78" s="50"/>
      <c r="ZB78" s="50"/>
      <c r="ZC78" s="50"/>
      <c r="ZD78" s="50"/>
      <c r="ZE78" s="50"/>
      <c r="ZF78" s="50"/>
      <c r="ZG78" s="50"/>
      <c r="ZH78" s="50"/>
      <c r="ZI78" s="50"/>
      <c r="ZJ78" s="50"/>
      <c r="ZK78" s="50"/>
      <c r="ZL78" s="50"/>
      <c r="ZM78" s="50"/>
      <c r="ZN78" s="50"/>
      <c r="ZO78" s="50"/>
      <c r="ZP78" s="50"/>
      <c r="ZQ78" s="50"/>
      <c r="ZR78" s="50"/>
      <c r="ZS78" s="50"/>
      <c r="ZT78" s="50"/>
      <c r="ZU78" s="50"/>
      <c r="ZV78" s="50"/>
      <c r="ZW78" s="50"/>
      <c r="ZX78" s="50"/>
      <c r="ZY78" s="50"/>
      <c r="ZZ78" s="50"/>
      <c r="AAA78" s="50"/>
      <c r="AAB78" s="50"/>
      <c r="AAC78" s="50"/>
      <c r="AAD78" s="50"/>
      <c r="AAE78" s="50"/>
      <c r="AAF78" s="50"/>
      <c r="AAG78" s="50"/>
      <c r="AAH78" s="50"/>
      <c r="AAI78" s="50"/>
      <c r="AAJ78" s="50"/>
      <c r="AAK78" s="50"/>
      <c r="AAL78" s="50"/>
      <c r="AAM78" s="50"/>
      <c r="AAN78" s="50"/>
      <c r="AAO78" s="50"/>
      <c r="AAP78" s="50"/>
      <c r="AAQ78" s="50"/>
      <c r="AAR78" s="50"/>
      <c r="AAS78" s="50"/>
      <c r="AAT78" s="50"/>
      <c r="AAU78" s="50"/>
      <c r="AAV78" s="50"/>
      <c r="AAW78" s="50"/>
      <c r="AAX78" s="50"/>
      <c r="AAY78" s="50"/>
      <c r="AAZ78" s="50"/>
      <c r="ABA78" s="50"/>
      <c r="ABB78" s="50"/>
      <c r="ABC78" s="50"/>
      <c r="ABD78" s="50"/>
      <c r="ABE78" s="50"/>
      <c r="ABF78" s="50"/>
      <c r="ABG78" s="50"/>
      <c r="ABH78" s="50"/>
      <c r="ABI78" s="50"/>
      <c r="ABJ78" s="50"/>
      <c r="ABK78" s="50"/>
      <c r="ABL78" s="50"/>
      <c r="ABM78" s="50"/>
      <c r="ABN78" s="50"/>
      <c r="ABO78" s="50"/>
      <c r="ABP78" s="50"/>
      <c r="ABQ78" s="50"/>
      <c r="ABR78" s="50"/>
      <c r="ABS78" s="50"/>
      <c r="ABT78" s="50"/>
      <c r="ABU78" s="50"/>
      <c r="ABV78" s="50"/>
      <c r="ABW78" s="50"/>
      <c r="ABX78" s="50"/>
      <c r="ABY78" s="50"/>
      <c r="ABZ78" s="50"/>
      <c r="ACA78" s="50"/>
      <c r="ACB78" s="50"/>
      <c r="ACC78" s="50"/>
      <c r="ACD78" s="50"/>
      <c r="ACE78" s="50"/>
      <c r="ACF78" s="50"/>
      <c r="ACG78" s="50"/>
      <c r="ACH78" s="50"/>
      <c r="ACI78" s="50"/>
      <c r="ACJ78" s="50"/>
      <c r="ACK78" s="50"/>
      <c r="ACL78" s="50"/>
      <c r="ACM78" s="50"/>
      <c r="ACN78" s="50"/>
      <c r="ACO78" s="50"/>
      <c r="ACP78" s="50"/>
      <c r="ACQ78" s="50"/>
      <c r="ACR78" s="50"/>
      <c r="ACS78" s="50"/>
      <c r="ACT78" s="50"/>
      <c r="ACU78" s="50"/>
      <c r="ACV78" s="50"/>
      <c r="ACW78" s="50"/>
      <c r="ACX78" s="50"/>
      <c r="ACY78" s="50"/>
      <c r="ACZ78" s="50"/>
      <c r="ADA78" s="50"/>
      <c r="ADB78" s="50"/>
      <c r="ADC78" s="50"/>
      <c r="ADD78" s="50"/>
      <c r="ADE78" s="50"/>
      <c r="ADF78" s="50"/>
      <c r="ADG78" s="50"/>
      <c r="ADH78" s="50"/>
      <c r="ADI78" s="50"/>
      <c r="ADJ78" s="50"/>
      <c r="ADK78" s="50"/>
      <c r="ADL78" s="50"/>
      <c r="ADM78" s="50"/>
      <c r="ADN78" s="50"/>
      <c r="ADO78" s="50"/>
      <c r="ADP78" s="50"/>
      <c r="ADQ78" s="50"/>
      <c r="ADR78" s="50"/>
      <c r="ADS78" s="50"/>
      <c r="ADT78" s="50"/>
      <c r="ADU78" s="50"/>
      <c r="ADV78" s="50"/>
      <c r="ADW78" s="50"/>
      <c r="ADX78" s="50"/>
      <c r="ADY78" s="50"/>
      <c r="ADZ78" s="50"/>
      <c r="AEA78" s="50"/>
      <c r="AEB78" s="50"/>
      <c r="AEC78" s="50"/>
      <c r="AED78" s="50"/>
      <c r="AEE78" s="50"/>
      <c r="AEF78" s="50"/>
      <c r="AEG78" s="50"/>
      <c r="AEH78" s="50"/>
      <c r="AEI78" s="50"/>
      <c r="AEJ78" s="50"/>
      <c r="AEK78" s="50"/>
      <c r="AEL78" s="50"/>
      <c r="AEM78" s="50"/>
      <c r="AEN78" s="50"/>
      <c r="AEO78" s="50"/>
      <c r="AEP78" s="50"/>
      <c r="AEQ78" s="50"/>
      <c r="AER78" s="50"/>
      <c r="AES78" s="50"/>
      <c r="AET78" s="50"/>
      <c r="AEU78" s="50"/>
      <c r="AEV78" s="50"/>
      <c r="AEW78" s="50"/>
      <c r="AEX78" s="50"/>
      <c r="AEY78" s="50"/>
      <c r="AEZ78" s="50"/>
      <c r="AFA78" s="50"/>
      <c r="AFB78" s="50"/>
      <c r="AFC78" s="50"/>
      <c r="AFD78" s="50"/>
      <c r="AFE78" s="50"/>
      <c r="AFF78" s="50"/>
      <c r="AFG78" s="50"/>
      <c r="AFH78" s="50"/>
      <c r="AFI78" s="50"/>
      <c r="AFJ78" s="50"/>
      <c r="AFK78" s="50"/>
      <c r="AFL78" s="50"/>
      <c r="AFM78" s="50"/>
      <c r="AFN78" s="50"/>
      <c r="AFO78" s="50"/>
      <c r="AFP78" s="50"/>
      <c r="AFQ78" s="50"/>
      <c r="AFR78" s="50"/>
      <c r="AFS78" s="50"/>
      <c r="AFT78" s="50"/>
      <c r="AFU78" s="50"/>
      <c r="AFV78" s="50"/>
      <c r="AFW78" s="50"/>
      <c r="AFX78" s="50"/>
      <c r="AFY78" s="50"/>
      <c r="AFZ78" s="50"/>
      <c r="AGA78" s="50"/>
      <c r="AGB78" s="50"/>
      <c r="AGC78" s="50"/>
      <c r="AGD78" s="50"/>
      <c r="AGE78" s="50"/>
      <c r="AGF78" s="50"/>
      <c r="AGG78" s="50"/>
      <c r="AGH78" s="50"/>
      <c r="AGI78" s="50"/>
      <c r="AGJ78" s="50"/>
      <c r="AGK78" s="50"/>
      <c r="AGL78" s="50"/>
      <c r="AGM78" s="50"/>
      <c r="AGN78" s="50"/>
      <c r="AGO78" s="50"/>
      <c r="AGP78" s="50"/>
      <c r="AGQ78" s="50"/>
      <c r="AGR78" s="50"/>
      <c r="AGS78" s="50"/>
      <c r="AGT78" s="50"/>
      <c r="AGU78" s="50"/>
      <c r="AGV78" s="50"/>
      <c r="AGW78" s="50"/>
      <c r="AGX78" s="50"/>
      <c r="AGY78" s="50"/>
      <c r="AGZ78" s="50"/>
      <c r="AHA78" s="50"/>
      <c r="AHB78" s="50"/>
      <c r="AHC78" s="50"/>
      <c r="AHD78" s="50"/>
      <c r="AHE78" s="50"/>
      <c r="AHF78" s="50"/>
      <c r="AHG78" s="50"/>
      <c r="AHH78" s="50"/>
      <c r="AHI78" s="50"/>
      <c r="AHJ78" s="50"/>
      <c r="AHK78" s="50"/>
      <c r="AHL78" s="50"/>
      <c r="AHM78" s="50"/>
      <c r="AHN78" s="50"/>
      <c r="AHO78" s="50"/>
      <c r="AHP78" s="50"/>
      <c r="AHQ78" s="50"/>
      <c r="AHR78" s="50"/>
      <c r="AHS78" s="50"/>
      <c r="AHT78" s="50"/>
      <c r="AHU78" s="50"/>
      <c r="AHV78" s="50"/>
      <c r="AHW78" s="50"/>
      <c r="AHX78" s="50"/>
      <c r="AHY78" s="50"/>
      <c r="AHZ78" s="50"/>
      <c r="AIA78" s="50"/>
      <c r="AIB78" s="50"/>
      <c r="AIC78" s="50"/>
      <c r="AID78" s="50"/>
      <c r="AIE78" s="50"/>
      <c r="AIF78" s="50"/>
      <c r="AIG78" s="50"/>
      <c r="AIH78" s="50"/>
      <c r="AII78" s="50"/>
      <c r="AIJ78" s="50"/>
      <c r="AIK78" s="50"/>
      <c r="AIL78" s="50"/>
      <c r="AIM78" s="50"/>
      <c r="AIN78" s="50"/>
      <c r="AIO78" s="50"/>
      <c r="AIP78" s="50"/>
      <c r="AIQ78" s="50"/>
      <c r="AIR78" s="50"/>
      <c r="AIS78" s="50"/>
      <c r="AIT78" s="50"/>
      <c r="AIU78" s="50"/>
      <c r="AIV78" s="50"/>
      <c r="AIW78" s="50"/>
      <c r="AIX78" s="50"/>
      <c r="AIY78" s="50"/>
      <c r="AIZ78" s="50"/>
      <c r="AJA78" s="50"/>
      <c r="AJB78" s="50"/>
      <c r="AJC78" s="50"/>
      <c r="AJD78" s="50"/>
      <c r="AJE78" s="50"/>
      <c r="AJF78" s="50"/>
      <c r="AJG78" s="50"/>
      <c r="AJH78" s="50"/>
      <c r="AJI78" s="50"/>
      <c r="AJJ78" s="50"/>
      <c r="AJK78" s="50"/>
      <c r="AJL78" s="50"/>
      <c r="AJM78" s="50"/>
      <c r="AJN78" s="50"/>
      <c r="AJO78" s="50"/>
      <c r="AJP78" s="50"/>
      <c r="AJQ78" s="50"/>
      <c r="AJR78" s="50"/>
      <c r="AJS78" s="50"/>
      <c r="AJT78" s="50"/>
      <c r="AJU78" s="50"/>
      <c r="AJV78" s="50"/>
      <c r="AJW78" s="50"/>
      <c r="AJX78" s="50"/>
      <c r="AJY78" s="50"/>
      <c r="AJZ78" s="50"/>
      <c r="AKA78" s="50"/>
      <c r="AKB78" s="50"/>
      <c r="AKC78" s="50"/>
      <c r="AKD78" s="50"/>
      <c r="AKE78" s="50"/>
      <c r="AKF78" s="50"/>
      <c r="AKG78" s="50"/>
      <c r="AKH78" s="50"/>
      <c r="AKI78" s="50"/>
      <c r="AKJ78" s="50"/>
      <c r="AKK78" s="50"/>
      <c r="AKL78" s="50"/>
      <c r="AKM78" s="50"/>
      <c r="AKN78" s="50"/>
      <c r="AKO78" s="50"/>
      <c r="AKP78" s="50"/>
      <c r="AKQ78" s="50"/>
      <c r="AKR78" s="50"/>
      <c r="AKS78" s="50"/>
      <c r="AKT78" s="50"/>
      <c r="AKU78" s="50"/>
      <c r="AKV78" s="50"/>
      <c r="AKW78" s="50"/>
      <c r="AKX78" s="50"/>
      <c r="AKY78" s="50"/>
      <c r="AKZ78" s="50"/>
      <c r="ALA78" s="50"/>
      <c r="ALB78" s="50"/>
      <c r="ALC78" s="50"/>
      <c r="ALD78" s="50"/>
      <c r="ALE78" s="50"/>
      <c r="ALF78" s="50"/>
      <c r="ALG78" s="50"/>
      <c r="ALH78" s="50"/>
      <c r="ALI78" s="50"/>
      <c r="ALJ78" s="50"/>
      <c r="ALK78" s="50"/>
      <c r="ALL78" s="50"/>
      <c r="ALM78" s="50"/>
      <c r="ALN78" s="50"/>
      <c r="ALO78" s="50"/>
      <c r="ALP78" s="50"/>
      <c r="ALQ78" s="50"/>
      <c r="ALR78" s="50"/>
      <c r="ALS78" s="50"/>
      <c r="ALT78" s="50"/>
      <c r="ALU78" s="50"/>
      <c r="ALV78" s="50"/>
      <c r="ALW78" s="50"/>
      <c r="ALX78" s="50"/>
      <c r="ALY78" s="50"/>
      <c r="ALZ78" s="50"/>
      <c r="AMA78" s="50"/>
      <c r="AMB78" s="50"/>
      <c r="AMC78" s="50"/>
      <c r="AMD78" s="50"/>
      <c r="AME78" s="50"/>
      <c r="AMF78" s="50"/>
      <c r="AMG78" s="50"/>
      <c r="AMH78" s="50"/>
      <c r="AMI78" s="50"/>
      <c r="AMJ78" s="50"/>
      <c r="AMK78" s="50"/>
      <c r="AML78" s="50"/>
      <c r="AMM78" s="50"/>
      <c r="AMN78" s="50"/>
      <c r="AMO78" s="50"/>
      <c r="AMP78" s="50"/>
      <c r="AMQ78" s="50"/>
      <c r="AMR78" s="50"/>
      <c r="AMS78" s="50"/>
      <c r="AMT78" s="50"/>
      <c r="AMU78" s="50"/>
      <c r="AMV78" s="50"/>
      <c r="AMW78" s="50"/>
      <c r="AMX78" s="50"/>
      <c r="AMY78" s="50"/>
      <c r="AMZ78" s="50"/>
      <c r="ANA78" s="50"/>
      <c r="ANB78" s="50"/>
      <c r="ANC78" s="50"/>
      <c r="AND78" s="50"/>
      <c r="ANE78" s="50"/>
      <c r="ANF78" s="50"/>
      <c r="ANG78" s="50"/>
      <c r="ANH78" s="50"/>
      <c r="ANI78" s="50"/>
      <c r="ANJ78" s="50"/>
      <c r="ANK78" s="50"/>
      <c r="ANL78" s="50"/>
      <c r="ANM78" s="50"/>
      <c r="ANN78" s="50"/>
      <c r="ANO78" s="50"/>
      <c r="ANP78" s="50"/>
      <c r="ANQ78" s="50"/>
      <c r="ANR78" s="50"/>
      <c r="ANS78" s="50"/>
      <c r="ANT78" s="50"/>
      <c r="ANU78" s="50"/>
      <c r="ANV78" s="50"/>
      <c r="ANW78" s="50"/>
      <c r="ANX78" s="50"/>
      <c r="ANY78" s="50"/>
      <c r="ANZ78" s="50"/>
      <c r="AOA78" s="50"/>
      <c r="AOB78" s="50"/>
      <c r="AOC78" s="50"/>
      <c r="AOD78" s="50"/>
      <c r="AOE78" s="50"/>
      <c r="AOF78" s="50"/>
      <c r="AOG78" s="50"/>
      <c r="AOH78" s="50"/>
      <c r="AOI78" s="50"/>
      <c r="AOJ78" s="50"/>
      <c r="AOK78" s="50"/>
      <c r="AOL78" s="50"/>
      <c r="AOM78" s="50"/>
      <c r="AON78" s="50"/>
      <c r="AOO78" s="50"/>
      <c r="AOP78" s="50"/>
      <c r="AOQ78" s="50"/>
      <c r="AOR78" s="50"/>
      <c r="AOS78" s="50"/>
      <c r="AOT78" s="50"/>
      <c r="AOU78" s="50"/>
      <c r="AOV78" s="50"/>
      <c r="AOW78" s="50"/>
      <c r="AOX78" s="50"/>
      <c r="AOY78" s="50"/>
      <c r="AOZ78" s="50"/>
      <c r="APA78" s="50"/>
      <c r="APB78" s="50"/>
      <c r="APC78" s="50"/>
      <c r="APD78" s="50"/>
      <c r="APE78" s="50"/>
      <c r="APF78" s="50"/>
      <c r="APG78" s="50"/>
      <c r="APH78" s="50"/>
      <c r="API78" s="50"/>
      <c r="APJ78" s="50"/>
      <c r="APK78" s="50"/>
      <c r="APL78" s="50"/>
      <c r="APM78" s="50"/>
      <c r="APN78" s="50"/>
      <c r="APO78" s="50"/>
      <c r="APP78" s="50"/>
      <c r="APQ78" s="50"/>
      <c r="APR78" s="50"/>
      <c r="APS78" s="50"/>
      <c r="APT78" s="50"/>
      <c r="APU78" s="50"/>
      <c r="APV78" s="50"/>
      <c r="APW78" s="50"/>
      <c r="APX78" s="50"/>
      <c r="APY78" s="50"/>
      <c r="APZ78" s="50"/>
      <c r="AQA78" s="50"/>
      <c r="AQB78" s="50"/>
      <c r="AQC78" s="50"/>
      <c r="AQD78" s="50"/>
      <c r="AQE78" s="50"/>
      <c r="AQF78" s="50"/>
      <c r="AQG78" s="50"/>
      <c r="AQH78" s="50"/>
      <c r="AQI78" s="50"/>
      <c r="AQJ78" s="50"/>
      <c r="AQK78" s="50"/>
      <c r="AQL78" s="50"/>
      <c r="AQM78" s="50"/>
      <c r="AQN78" s="50"/>
      <c r="AQO78" s="50"/>
      <c r="AQP78" s="50"/>
      <c r="AQQ78" s="50"/>
      <c r="AQR78" s="50"/>
      <c r="AQS78" s="50"/>
      <c r="AQT78" s="50"/>
      <c r="AQU78" s="50"/>
      <c r="AQV78" s="50"/>
      <c r="AQW78" s="50"/>
      <c r="AQX78" s="50"/>
      <c r="AQY78" s="50"/>
      <c r="AQZ78" s="50"/>
      <c r="ARA78" s="50"/>
      <c r="ARB78" s="50"/>
      <c r="ARC78" s="50"/>
      <c r="ARD78" s="50"/>
      <c r="ARE78" s="50"/>
      <c r="ARF78" s="50"/>
      <c r="ARG78" s="50"/>
      <c r="ARH78" s="50"/>
      <c r="ARI78" s="50"/>
      <c r="ARJ78" s="50"/>
      <c r="ARK78" s="50"/>
      <c r="ARL78" s="50"/>
      <c r="ARM78" s="50"/>
      <c r="ARN78" s="50"/>
      <c r="ARO78" s="50"/>
      <c r="ARP78" s="50"/>
      <c r="ARQ78" s="50"/>
      <c r="ARR78" s="50"/>
      <c r="ARS78" s="50"/>
      <c r="ART78" s="50"/>
      <c r="ARU78" s="50"/>
      <c r="ARV78" s="50"/>
      <c r="ARW78" s="50"/>
      <c r="ARX78" s="50"/>
      <c r="ARY78" s="50"/>
      <c r="ARZ78" s="50"/>
      <c r="ASA78" s="50"/>
      <c r="ASB78" s="50"/>
      <c r="ASC78" s="50"/>
      <c r="ASD78" s="50"/>
      <c r="ASE78" s="50"/>
      <c r="ASF78" s="50"/>
      <c r="ASG78" s="50"/>
      <c r="ASH78" s="50"/>
      <c r="ASI78" s="50"/>
      <c r="ASJ78" s="50"/>
      <c r="ASK78" s="50"/>
      <c r="ASL78" s="50"/>
      <c r="ASM78" s="50"/>
      <c r="ASN78" s="50"/>
      <c r="ASO78" s="50"/>
      <c r="ASP78" s="50"/>
      <c r="ASQ78" s="50"/>
      <c r="ASR78" s="50"/>
      <c r="ASS78" s="50"/>
      <c r="AST78" s="50"/>
      <c r="ASU78" s="50"/>
      <c r="ASV78" s="50"/>
      <c r="ASW78" s="50"/>
      <c r="ASX78" s="50"/>
      <c r="ASY78" s="50"/>
      <c r="ASZ78" s="50"/>
      <c r="ATA78" s="50"/>
      <c r="ATB78" s="50"/>
      <c r="ATC78" s="50"/>
      <c r="ATD78" s="50"/>
      <c r="ATE78" s="50"/>
      <c r="ATF78" s="50"/>
      <c r="ATG78" s="50"/>
      <c r="ATH78" s="50"/>
      <c r="ATI78" s="50"/>
      <c r="ATJ78" s="50"/>
      <c r="ATK78" s="50"/>
      <c r="ATL78" s="50"/>
      <c r="ATM78" s="50"/>
      <c r="ATN78" s="50"/>
      <c r="ATO78" s="50"/>
      <c r="ATP78" s="50"/>
      <c r="ATQ78" s="50"/>
      <c r="ATR78" s="50"/>
      <c r="ATS78" s="50"/>
      <c r="ATT78" s="50"/>
      <c r="ATU78" s="50"/>
      <c r="ATV78" s="50"/>
      <c r="ATW78" s="50"/>
      <c r="ATX78" s="50"/>
      <c r="ATY78" s="50"/>
      <c r="ATZ78" s="50"/>
      <c r="AUA78" s="50"/>
      <c r="AUB78" s="50"/>
      <c r="AUC78" s="50"/>
      <c r="AUD78" s="50"/>
      <c r="AUE78" s="50"/>
      <c r="AUF78" s="50"/>
      <c r="AUG78" s="50"/>
      <c r="AUH78" s="50"/>
      <c r="AUI78" s="50"/>
      <c r="AUJ78" s="50"/>
      <c r="AUK78" s="50"/>
      <c r="AUL78" s="50"/>
      <c r="AUM78" s="50"/>
      <c r="AUN78" s="50"/>
      <c r="AUO78" s="50"/>
      <c r="AUP78" s="50"/>
      <c r="AUQ78" s="50"/>
      <c r="AUR78" s="50"/>
      <c r="AUS78" s="50"/>
      <c r="AUT78" s="50"/>
      <c r="AUU78" s="50"/>
      <c r="AUV78" s="50"/>
      <c r="AUW78" s="50"/>
      <c r="AUX78" s="50"/>
      <c r="AUY78" s="50"/>
      <c r="AUZ78" s="50"/>
      <c r="AVA78" s="50"/>
      <c r="AVB78" s="50"/>
      <c r="AVC78" s="50"/>
      <c r="AVD78" s="50"/>
      <c r="AVE78" s="50"/>
      <c r="AVF78" s="50"/>
      <c r="AVG78" s="50"/>
      <c r="AVH78" s="50"/>
      <c r="AVI78" s="50"/>
      <c r="AVJ78" s="50"/>
      <c r="AVK78" s="50"/>
      <c r="AVL78" s="50"/>
      <c r="AVM78" s="50"/>
      <c r="AVN78" s="50"/>
      <c r="AVO78" s="50"/>
      <c r="AVP78" s="50"/>
      <c r="AVQ78" s="50"/>
      <c r="AVR78" s="50"/>
      <c r="AVS78" s="50"/>
      <c r="AVT78" s="50"/>
      <c r="AVU78" s="50"/>
      <c r="AVV78" s="50"/>
      <c r="AVW78" s="50"/>
      <c r="AVX78" s="50"/>
      <c r="AVY78" s="50"/>
      <c r="AVZ78" s="50"/>
      <c r="AWA78" s="50"/>
      <c r="AWB78" s="50"/>
      <c r="AWC78" s="50"/>
      <c r="AWD78" s="50"/>
      <c r="AWE78" s="50"/>
      <c r="AWF78" s="50"/>
      <c r="AWG78" s="50"/>
      <c r="AWH78" s="50"/>
      <c r="AWI78" s="50"/>
      <c r="AWJ78" s="50"/>
      <c r="AWK78" s="50"/>
      <c r="AWL78" s="50"/>
      <c r="AWM78" s="50"/>
      <c r="AWN78" s="50"/>
      <c r="AWO78" s="50"/>
      <c r="AWP78" s="50"/>
      <c r="AWQ78" s="50"/>
      <c r="AWR78" s="50"/>
      <c r="AWS78" s="50"/>
      <c r="AWT78" s="50"/>
      <c r="AWU78" s="50"/>
      <c r="AWV78" s="50"/>
      <c r="AWW78" s="50"/>
      <c r="AWX78" s="50"/>
      <c r="AWY78" s="50"/>
      <c r="AWZ78" s="50"/>
      <c r="AXA78" s="50"/>
      <c r="AXB78" s="50"/>
      <c r="AXC78" s="50"/>
      <c r="AXD78" s="50"/>
      <c r="AXE78" s="50"/>
      <c r="AXF78" s="50"/>
      <c r="AXG78" s="50"/>
      <c r="AXH78" s="50"/>
      <c r="AXI78" s="50"/>
      <c r="AXJ78" s="50"/>
      <c r="AXK78" s="50"/>
      <c r="AXL78" s="50"/>
      <c r="AXM78" s="50"/>
      <c r="AXN78" s="50"/>
      <c r="AXO78" s="50"/>
      <c r="AXP78" s="50"/>
      <c r="AXQ78" s="50"/>
      <c r="AXR78" s="50"/>
      <c r="AXS78" s="50"/>
      <c r="AXT78" s="50"/>
      <c r="AXU78" s="50"/>
      <c r="AXV78" s="50"/>
      <c r="AXW78" s="50"/>
      <c r="AXX78" s="50"/>
      <c r="AXY78" s="50"/>
      <c r="AXZ78" s="50"/>
      <c r="AYA78" s="50"/>
      <c r="AYB78" s="50"/>
      <c r="AYC78" s="50"/>
      <c r="AYD78" s="50"/>
      <c r="AYE78" s="50"/>
      <c r="AYF78" s="50"/>
      <c r="AYG78" s="50"/>
      <c r="AYH78" s="50"/>
      <c r="AYI78" s="50"/>
      <c r="AYJ78" s="50"/>
      <c r="AYK78" s="50"/>
      <c r="AYL78" s="50"/>
      <c r="AYM78" s="50"/>
      <c r="AYN78" s="50"/>
      <c r="AYO78" s="50"/>
      <c r="AYP78" s="50"/>
      <c r="AYQ78" s="50"/>
      <c r="AYR78" s="50"/>
      <c r="AYS78" s="50"/>
      <c r="AYT78" s="50"/>
      <c r="AYU78" s="50"/>
      <c r="AYV78" s="50"/>
      <c r="AYW78" s="50"/>
      <c r="AYX78" s="50"/>
      <c r="AYY78" s="50"/>
      <c r="AYZ78" s="50"/>
      <c r="AZA78" s="50"/>
      <c r="AZB78" s="50"/>
      <c r="AZC78" s="50"/>
      <c r="AZD78" s="50"/>
      <c r="AZE78" s="50"/>
      <c r="AZF78" s="50"/>
      <c r="AZG78" s="50"/>
      <c r="AZH78" s="50"/>
      <c r="AZI78" s="50"/>
      <c r="AZJ78" s="50"/>
      <c r="AZK78" s="50"/>
      <c r="AZL78" s="50"/>
      <c r="AZM78" s="50"/>
      <c r="AZN78" s="50"/>
      <c r="AZO78" s="50"/>
      <c r="AZP78" s="50"/>
      <c r="AZQ78" s="50"/>
      <c r="AZR78" s="50"/>
      <c r="AZS78" s="50"/>
      <c r="AZT78" s="50"/>
      <c r="AZU78" s="50"/>
      <c r="AZV78" s="50"/>
      <c r="AZW78" s="50"/>
      <c r="AZX78" s="50"/>
      <c r="AZY78" s="50"/>
      <c r="AZZ78" s="50"/>
      <c r="BAA78" s="50"/>
      <c r="BAB78" s="50"/>
      <c r="BAC78" s="50"/>
      <c r="BAD78" s="50"/>
      <c r="BAE78" s="50"/>
      <c r="BAF78" s="50"/>
      <c r="BAG78" s="50"/>
      <c r="BAH78" s="50"/>
      <c r="BAI78" s="50"/>
      <c r="BAJ78" s="50"/>
      <c r="BAK78" s="50"/>
      <c r="BAL78" s="50"/>
      <c r="BAM78" s="50"/>
      <c r="BAN78" s="50"/>
      <c r="BAO78" s="50"/>
      <c r="BAP78" s="50"/>
      <c r="BAQ78" s="50"/>
      <c r="BAR78" s="50"/>
      <c r="BAS78" s="50"/>
      <c r="BAT78" s="50"/>
      <c r="BAU78" s="50"/>
      <c r="BAV78" s="50"/>
      <c r="BAW78" s="50"/>
      <c r="BAX78" s="50"/>
      <c r="BAY78" s="50"/>
      <c r="BAZ78" s="50"/>
      <c r="BBA78" s="50"/>
      <c r="BBB78" s="50"/>
      <c r="BBC78" s="50"/>
      <c r="BBD78" s="50"/>
      <c r="BBE78" s="50"/>
      <c r="BBF78" s="50"/>
      <c r="BBG78" s="50"/>
      <c r="BBH78" s="50"/>
      <c r="BBI78" s="50"/>
      <c r="BBJ78" s="50"/>
      <c r="BBK78" s="50"/>
      <c r="BBL78" s="50"/>
      <c r="BBM78" s="50"/>
      <c r="BBN78" s="50"/>
      <c r="BBO78" s="50"/>
      <c r="BBP78" s="50"/>
      <c r="BBQ78" s="50"/>
      <c r="BBR78" s="50"/>
      <c r="BBS78" s="50"/>
      <c r="BBT78" s="50"/>
      <c r="BBU78" s="50"/>
      <c r="BBV78" s="50"/>
      <c r="BBW78" s="50"/>
      <c r="BBX78" s="50"/>
      <c r="BBY78" s="50"/>
      <c r="BBZ78" s="50"/>
      <c r="BCA78" s="50"/>
      <c r="BCB78" s="50"/>
      <c r="BCC78" s="50"/>
      <c r="BCD78" s="50"/>
      <c r="BCE78" s="50"/>
      <c r="BCF78" s="50"/>
      <c r="BCG78" s="50"/>
      <c r="BCH78" s="50"/>
      <c r="BCI78" s="50"/>
      <c r="BCJ78" s="50"/>
      <c r="BCK78" s="50"/>
      <c r="BCL78" s="50"/>
      <c r="BCM78" s="50"/>
      <c r="BCN78" s="50"/>
      <c r="BCO78" s="50"/>
      <c r="BCP78" s="50"/>
      <c r="BCQ78" s="50"/>
      <c r="BCR78" s="50"/>
      <c r="BCS78" s="50"/>
      <c r="BCT78" s="50"/>
      <c r="BCU78" s="50"/>
      <c r="BCV78" s="50"/>
      <c r="BCW78" s="50"/>
      <c r="BCX78" s="50"/>
      <c r="BCY78" s="50"/>
      <c r="BCZ78" s="50"/>
      <c r="BDA78" s="50"/>
      <c r="BDB78" s="50"/>
      <c r="BDC78" s="50"/>
      <c r="BDD78" s="50"/>
      <c r="BDE78" s="50"/>
      <c r="BDF78" s="50"/>
      <c r="BDG78" s="50"/>
      <c r="BDH78" s="50"/>
      <c r="BDI78" s="50"/>
      <c r="BDJ78" s="50"/>
      <c r="BDK78" s="50"/>
      <c r="BDL78" s="50"/>
      <c r="BDM78" s="50"/>
      <c r="BDN78" s="50"/>
      <c r="BDO78" s="50"/>
      <c r="BDP78" s="50"/>
      <c r="BDQ78" s="50"/>
      <c r="BDR78" s="50"/>
      <c r="BDS78" s="50"/>
      <c r="BDT78" s="50"/>
      <c r="BDU78" s="50"/>
      <c r="BDV78" s="50"/>
      <c r="BDW78" s="50"/>
      <c r="BDX78" s="50"/>
      <c r="BDY78" s="50"/>
      <c r="BDZ78" s="50"/>
      <c r="BEA78" s="50"/>
      <c r="BEB78" s="50"/>
      <c r="BEC78" s="50"/>
      <c r="BED78" s="50"/>
      <c r="BEE78" s="50"/>
      <c r="BEF78" s="50"/>
      <c r="BEG78" s="50"/>
      <c r="BEH78" s="50"/>
      <c r="BEI78" s="50"/>
      <c r="BEJ78" s="50"/>
      <c r="BEK78" s="50"/>
      <c r="BEL78" s="50"/>
      <c r="BEM78" s="50"/>
      <c r="BEN78" s="50"/>
      <c r="BEO78" s="50"/>
      <c r="BEP78" s="50"/>
      <c r="BEQ78" s="50"/>
      <c r="BER78" s="50"/>
      <c r="BES78" s="50"/>
      <c r="BET78" s="50"/>
      <c r="BEU78" s="50"/>
      <c r="BEV78" s="50"/>
      <c r="BEW78" s="50"/>
      <c r="BEX78" s="50"/>
      <c r="BEY78" s="50"/>
      <c r="BEZ78" s="50"/>
      <c r="BFA78" s="50"/>
      <c r="BFB78" s="50"/>
      <c r="BFC78" s="50"/>
      <c r="BFD78" s="50"/>
      <c r="BFE78" s="50"/>
      <c r="BFF78" s="50"/>
      <c r="BFG78" s="50"/>
      <c r="BFH78" s="50"/>
      <c r="BFI78" s="50"/>
      <c r="BFJ78" s="50"/>
      <c r="BFK78" s="50"/>
      <c r="BFL78" s="50"/>
      <c r="BFM78" s="50"/>
      <c r="BFN78" s="50"/>
      <c r="BFO78" s="50"/>
      <c r="BFP78" s="50"/>
      <c r="BFQ78" s="50"/>
      <c r="BFR78" s="50"/>
      <c r="BFS78" s="50"/>
      <c r="BFT78" s="50"/>
      <c r="BFU78" s="50"/>
      <c r="BFV78" s="50"/>
      <c r="BFW78" s="50"/>
      <c r="BFX78" s="50"/>
      <c r="BFY78" s="50"/>
      <c r="BFZ78" s="50"/>
      <c r="BGA78" s="50"/>
      <c r="BGB78" s="50"/>
      <c r="BGC78" s="50"/>
      <c r="BGD78" s="50"/>
      <c r="BGE78" s="50"/>
      <c r="BGF78" s="50"/>
      <c r="BGG78" s="50"/>
      <c r="BGH78" s="50"/>
      <c r="BGI78" s="50"/>
      <c r="BGJ78" s="50"/>
      <c r="BGK78" s="50"/>
      <c r="BGL78" s="50"/>
      <c r="BGM78" s="50"/>
      <c r="BGN78" s="50"/>
      <c r="BGO78" s="50"/>
      <c r="BGP78" s="50"/>
      <c r="BGQ78" s="50"/>
      <c r="BGR78" s="50"/>
      <c r="BGS78" s="50"/>
      <c r="BGT78" s="50"/>
      <c r="BGU78" s="50"/>
      <c r="BGV78" s="50"/>
      <c r="BGW78" s="50"/>
      <c r="BGX78" s="50"/>
      <c r="BGY78" s="50"/>
      <c r="BGZ78" s="50"/>
      <c r="BHA78" s="50"/>
      <c r="BHB78" s="50"/>
      <c r="BHC78" s="50"/>
      <c r="BHD78" s="50"/>
      <c r="BHE78" s="50"/>
      <c r="BHF78" s="50"/>
      <c r="BHG78" s="50"/>
      <c r="BHH78" s="50"/>
      <c r="BHI78" s="50"/>
      <c r="BHJ78" s="50"/>
      <c r="BHK78" s="50"/>
      <c r="BHL78" s="50"/>
      <c r="BHM78" s="50"/>
      <c r="BHN78" s="50"/>
      <c r="BHO78" s="50"/>
      <c r="BHP78" s="50"/>
      <c r="BHQ78" s="50"/>
      <c r="BHR78" s="50"/>
      <c r="BHS78" s="50"/>
      <c r="BHT78" s="50"/>
      <c r="BHU78" s="50"/>
      <c r="BHV78" s="50"/>
      <c r="BHW78" s="50"/>
      <c r="BHX78" s="50"/>
      <c r="BHY78" s="50"/>
      <c r="BHZ78" s="50"/>
      <c r="BIA78" s="50"/>
      <c r="BIB78" s="50"/>
      <c r="BIC78" s="50"/>
      <c r="BID78" s="50"/>
      <c r="BIE78" s="50"/>
      <c r="BIF78" s="50"/>
      <c r="BIG78" s="50"/>
      <c r="BIH78" s="50"/>
      <c r="BII78" s="50"/>
      <c r="BIJ78" s="50"/>
      <c r="BIK78" s="50"/>
      <c r="BIL78" s="50"/>
      <c r="BIM78" s="50"/>
      <c r="BIN78" s="50"/>
      <c r="BIO78" s="50"/>
      <c r="BIP78" s="50"/>
      <c r="BIQ78" s="50"/>
      <c r="BIR78" s="50"/>
      <c r="BIS78" s="50"/>
      <c r="BIT78" s="50"/>
      <c r="BIU78" s="50"/>
      <c r="BIV78" s="50"/>
      <c r="BIW78" s="50"/>
      <c r="BIX78" s="50"/>
      <c r="BIY78" s="50"/>
      <c r="BIZ78" s="50"/>
      <c r="BJA78" s="50"/>
      <c r="BJB78" s="50"/>
      <c r="BJC78" s="50"/>
      <c r="BJD78" s="50"/>
      <c r="BJE78" s="50"/>
      <c r="BJF78" s="50"/>
      <c r="BJG78" s="50"/>
      <c r="BJH78" s="50"/>
      <c r="BJI78" s="50"/>
      <c r="BJJ78" s="50"/>
      <c r="BJK78" s="50"/>
      <c r="BJL78" s="50"/>
      <c r="BJM78" s="50"/>
      <c r="BJN78" s="50"/>
      <c r="BJO78" s="50"/>
      <c r="BJP78" s="50"/>
      <c r="BJQ78" s="50"/>
      <c r="BJR78" s="50"/>
      <c r="BJS78" s="50"/>
      <c r="BJT78" s="50"/>
      <c r="BJU78" s="50"/>
      <c r="BJV78" s="50"/>
      <c r="BJW78" s="50"/>
      <c r="BJX78" s="50"/>
      <c r="BJY78" s="50"/>
      <c r="BJZ78" s="50"/>
      <c r="BKA78" s="50"/>
      <c r="BKB78" s="50"/>
      <c r="BKC78" s="50"/>
      <c r="BKD78" s="50"/>
      <c r="BKE78" s="50"/>
      <c r="BKF78" s="50"/>
      <c r="BKG78" s="50"/>
      <c r="BKH78" s="50"/>
      <c r="BKI78" s="50"/>
      <c r="BKJ78" s="50"/>
      <c r="BKK78" s="50"/>
      <c r="BKL78" s="50"/>
      <c r="BKM78" s="50"/>
      <c r="BKN78" s="50"/>
      <c r="BKO78" s="50"/>
      <c r="BKP78" s="50"/>
      <c r="BKQ78" s="50"/>
      <c r="BKR78" s="50"/>
      <c r="BKS78" s="50"/>
      <c r="BKT78" s="50"/>
      <c r="BKU78" s="50"/>
      <c r="BKV78" s="50"/>
      <c r="BKW78" s="50"/>
      <c r="BKX78" s="50"/>
      <c r="BKY78" s="50"/>
      <c r="BKZ78" s="50"/>
      <c r="BLA78" s="50"/>
      <c r="BLB78" s="50"/>
      <c r="BLC78" s="50"/>
      <c r="BLD78" s="50"/>
      <c r="BLE78" s="50"/>
      <c r="BLF78" s="50"/>
      <c r="BLG78" s="50"/>
      <c r="BLH78" s="50"/>
      <c r="BLI78" s="50"/>
      <c r="BLJ78" s="50"/>
      <c r="BLK78" s="50"/>
      <c r="BLL78" s="50"/>
      <c r="BLM78" s="50"/>
      <c r="BLN78" s="50"/>
      <c r="BLO78" s="50"/>
      <c r="BLP78" s="50"/>
      <c r="BLQ78" s="50"/>
      <c r="BLR78" s="50"/>
      <c r="BLS78" s="50"/>
      <c r="BLT78" s="50"/>
      <c r="BLU78" s="50"/>
      <c r="BLV78" s="50"/>
      <c r="BLW78" s="50"/>
      <c r="BLX78" s="50"/>
      <c r="BLY78" s="50"/>
      <c r="BLZ78" s="50"/>
      <c r="BMA78" s="50"/>
      <c r="BMB78" s="50"/>
      <c r="BMC78" s="50"/>
      <c r="BMD78" s="50"/>
      <c r="BME78" s="50"/>
      <c r="BMF78" s="50"/>
      <c r="BMG78" s="50"/>
      <c r="BMH78" s="50"/>
      <c r="BMI78" s="50"/>
      <c r="BMJ78" s="50"/>
      <c r="BMK78" s="50"/>
      <c r="BML78" s="50"/>
      <c r="BMM78" s="50"/>
      <c r="BMN78" s="50"/>
      <c r="BMO78" s="50"/>
      <c r="BMP78" s="50"/>
      <c r="BMQ78" s="50"/>
      <c r="BMR78" s="50"/>
      <c r="BMS78" s="50"/>
      <c r="BMT78" s="50"/>
      <c r="BMU78" s="50"/>
      <c r="BMV78" s="50"/>
      <c r="BMW78" s="50"/>
      <c r="BMX78" s="50"/>
      <c r="BMY78" s="50"/>
      <c r="BMZ78" s="50"/>
      <c r="BNA78" s="50"/>
      <c r="BNB78" s="50"/>
      <c r="BNC78" s="50"/>
      <c r="BND78" s="50"/>
      <c r="BNE78" s="50"/>
      <c r="BNF78" s="50"/>
      <c r="BNG78" s="50"/>
      <c r="BNH78" s="50"/>
      <c r="BNI78" s="50"/>
      <c r="BNJ78" s="50"/>
      <c r="BNK78" s="50"/>
      <c r="BNL78" s="50"/>
      <c r="BNM78" s="50"/>
      <c r="BNN78" s="50"/>
      <c r="BNO78" s="50"/>
      <c r="BNP78" s="50"/>
      <c r="BNQ78" s="50"/>
      <c r="BNR78" s="50"/>
      <c r="BNS78" s="50"/>
      <c r="BNT78" s="50"/>
      <c r="BNU78" s="50"/>
      <c r="BNV78" s="50"/>
      <c r="BNW78" s="50"/>
      <c r="BNX78" s="50"/>
      <c r="BNY78" s="50"/>
      <c r="BNZ78" s="50"/>
      <c r="BOA78" s="50"/>
      <c r="BOB78" s="50"/>
      <c r="BOC78" s="50"/>
      <c r="BOD78" s="50"/>
      <c r="BOE78" s="50"/>
      <c r="BOF78" s="50"/>
      <c r="BOG78" s="50"/>
      <c r="BOH78" s="50"/>
      <c r="BOI78" s="50"/>
      <c r="BOJ78" s="50"/>
      <c r="BOK78" s="50"/>
      <c r="BOL78" s="50"/>
      <c r="BOM78" s="50"/>
      <c r="BON78" s="50"/>
      <c r="BOO78" s="50"/>
      <c r="BOP78" s="50"/>
      <c r="BOQ78" s="50"/>
      <c r="BOR78" s="50"/>
      <c r="BOS78" s="50"/>
      <c r="BOT78" s="50"/>
      <c r="BOU78" s="50"/>
      <c r="BOV78" s="50"/>
      <c r="BOW78" s="50"/>
      <c r="BOX78" s="50"/>
      <c r="BOY78" s="50"/>
      <c r="BOZ78" s="50"/>
      <c r="BPA78" s="50"/>
      <c r="BPB78" s="50"/>
      <c r="BPC78" s="50"/>
      <c r="BPD78" s="50"/>
      <c r="BPE78" s="50"/>
      <c r="BPF78" s="50"/>
      <c r="BPG78" s="50"/>
      <c r="BPH78" s="50"/>
      <c r="BPI78" s="50"/>
      <c r="BPJ78" s="50"/>
      <c r="BPK78" s="50"/>
      <c r="BPL78" s="50"/>
      <c r="BPM78" s="50"/>
      <c r="BPN78" s="50"/>
      <c r="BPO78" s="50"/>
      <c r="BPP78" s="50"/>
      <c r="BPQ78" s="50"/>
      <c r="BPR78" s="50"/>
      <c r="BPS78" s="50"/>
      <c r="BPT78" s="50"/>
      <c r="BPU78" s="50"/>
      <c r="BPV78" s="50"/>
      <c r="BPW78" s="50"/>
      <c r="BPX78" s="50"/>
      <c r="BPY78" s="50"/>
      <c r="BPZ78" s="50"/>
      <c r="BQA78" s="50"/>
      <c r="BQB78" s="50"/>
      <c r="BQC78" s="50"/>
      <c r="BQD78" s="50"/>
      <c r="BQE78" s="50"/>
      <c r="BQF78" s="50"/>
      <c r="BQG78" s="50"/>
      <c r="BQH78" s="50"/>
      <c r="BQI78" s="50"/>
      <c r="BQJ78" s="50"/>
      <c r="BQK78" s="50"/>
      <c r="BQL78" s="50"/>
      <c r="BQM78" s="50"/>
      <c r="BQN78" s="50"/>
      <c r="BQO78" s="50"/>
      <c r="BQP78" s="50"/>
      <c r="BQQ78" s="50"/>
      <c r="BQR78" s="50"/>
      <c r="BQS78" s="50"/>
      <c r="BQT78" s="50"/>
      <c r="BQU78" s="50"/>
      <c r="BQV78" s="50"/>
      <c r="BQW78" s="50"/>
      <c r="BQX78" s="50"/>
      <c r="BQY78" s="50"/>
      <c r="BQZ78" s="50"/>
      <c r="BRA78" s="50"/>
      <c r="BRB78" s="50"/>
      <c r="BRC78" s="50"/>
      <c r="BRD78" s="50"/>
      <c r="BRE78" s="50"/>
      <c r="BRF78" s="50"/>
      <c r="BRG78" s="50"/>
      <c r="BRH78" s="50"/>
      <c r="BRI78" s="50"/>
      <c r="BRJ78" s="50"/>
      <c r="BRK78" s="50"/>
      <c r="BRL78" s="50"/>
      <c r="BRM78" s="50"/>
      <c r="BRN78" s="50"/>
      <c r="BRO78" s="50"/>
      <c r="BRP78" s="50"/>
      <c r="BRQ78" s="50"/>
      <c r="BRR78" s="50"/>
      <c r="BRS78" s="50"/>
      <c r="BRT78" s="50"/>
      <c r="BRU78" s="50"/>
      <c r="BRV78" s="50"/>
      <c r="BRW78" s="50"/>
      <c r="BRX78" s="50"/>
      <c r="BRY78" s="50"/>
      <c r="BRZ78" s="50"/>
      <c r="BSA78" s="50"/>
      <c r="BSB78" s="50"/>
      <c r="BSC78" s="50"/>
      <c r="BSD78" s="50"/>
      <c r="BSE78" s="50"/>
      <c r="BSF78" s="50"/>
      <c r="BSG78" s="50"/>
      <c r="BSH78" s="50"/>
      <c r="BSI78" s="50"/>
      <c r="BSJ78" s="50"/>
      <c r="BSK78" s="50"/>
      <c r="BSL78" s="50"/>
      <c r="BSM78" s="50"/>
      <c r="BSN78" s="50"/>
      <c r="BSO78" s="50"/>
      <c r="BSP78" s="50"/>
      <c r="BSQ78" s="50"/>
      <c r="BSR78" s="50"/>
      <c r="BSS78" s="50"/>
      <c r="BST78" s="50"/>
      <c r="BSU78" s="50"/>
      <c r="BSV78" s="50"/>
      <c r="BSW78" s="50"/>
      <c r="BSX78" s="50"/>
      <c r="BSY78" s="50"/>
      <c r="BSZ78" s="50"/>
      <c r="BTA78" s="50"/>
      <c r="BTB78" s="50"/>
      <c r="BTC78" s="50"/>
      <c r="BTD78" s="50"/>
      <c r="BTE78" s="50"/>
      <c r="BTF78" s="50"/>
      <c r="BTG78" s="50"/>
      <c r="BTH78" s="50"/>
      <c r="BTI78" s="50"/>
      <c r="BTJ78" s="50"/>
      <c r="BTK78" s="50"/>
      <c r="BTL78" s="50"/>
      <c r="BTM78" s="50"/>
      <c r="BTN78" s="50"/>
      <c r="BTO78" s="50"/>
      <c r="BTP78" s="50"/>
      <c r="BTQ78" s="50"/>
      <c r="BTR78" s="50"/>
      <c r="BTS78" s="50"/>
      <c r="BTT78" s="50"/>
      <c r="BTU78" s="50"/>
      <c r="BTV78" s="50"/>
      <c r="BTW78" s="50"/>
      <c r="BTX78" s="50"/>
      <c r="BTY78" s="50"/>
      <c r="BTZ78" s="50"/>
      <c r="BUA78" s="50"/>
      <c r="BUB78" s="50"/>
      <c r="BUC78" s="50"/>
      <c r="BUD78" s="50"/>
      <c r="BUE78" s="50"/>
      <c r="BUF78" s="50"/>
      <c r="BUG78" s="50"/>
      <c r="BUH78" s="50"/>
      <c r="BUI78" s="50"/>
      <c r="BUJ78" s="50"/>
      <c r="BUK78" s="50"/>
      <c r="BUL78" s="50"/>
      <c r="BUM78" s="50"/>
      <c r="BUN78" s="50"/>
      <c r="BUO78" s="50"/>
      <c r="BUP78" s="50"/>
      <c r="BUQ78" s="50"/>
      <c r="BUR78" s="50"/>
      <c r="BUS78" s="50"/>
      <c r="BUT78" s="50"/>
      <c r="BUU78" s="50"/>
      <c r="BUV78" s="50"/>
      <c r="BUW78" s="50"/>
      <c r="BUX78" s="50"/>
      <c r="BUY78" s="50"/>
      <c r="BUZ78" s="50"/>
      <c r="BVA78" s="50"/>
      <c r="BVB78" s="50"/>
      <c r="BVC78" s="50"/>
      <c r="BVD78" s="50"/>
      <c r="BVE78" s="50"/>
      <c r="BVF78" s="50"/>
      <c r="BVG78" s="50"/>
      <c r="BVH78" s="50"/>
      <c r="BVI78" s="50"/>
      <c r="BVJ78" s="50"/>
      <c r="BVK78" s="50"/>
      <c r="BVL78" s="50"/>
      <c r="BVM78" s="50"/>
      <c r="BVN78" s="50"/>
      <c r="BVO78" s="50"/>
      <c r="BVP78" s="50"/>
      <c r="BVQ78" s="50"/>
      <c r="BVR78" s="50"/>
      <c r="BVS78" s="50"/>
      <c r="BVT78" s="50"/>
      <c r="BVU78" s="50"/>
      <c r="BVV78" s="50"/>
      <c r="BVW78" s="50"/>
      <c r="BVX78" s="50"/>
      <c r="BVY78" s="50"/>
      <c r="BVZ78" s="50"/>
      <c r="BWA78" s="50"/>
      <c r="BWB78" s="50"/>
      <c r="BWC78" s="50"/>
      <c r="BWD78" s="50"/>
      <c r="BWE78" s="50"/>
      <c r="BWF78" s="50"/>
      <c r="BWG78" s="50"/>
      <c r="BWH78" s="50"/>
      <c r="BWI78" s="50"/>
      <c r="BWJ78" s="50"/>
      <c r="BWK78" s="50"/>
      <c r="BWL78" s="50"/>
      <c r="BWM78" s="50"/>
      <c r="BWN78" s="50"/>
      <c r="BWO78" s="50"/>
      <c r="BWP78" s="50"/>
      <c r="BWQ78" s="50"/>
      <c r="BWR78" s="50"/>
      <c r="BWS78" s="50"/>
      <c r="BWT78" s="50"/>
      <c r="BWU78" s="50"/>
      <c r="BWV78" s="50"/>
      <c r="BWW78" s="50"/>
      <c r="BWX78" s="50"/>
      <c r="BWY78" s="50"/>
      <c r="BWZ78" s="50"/>
      <c r="BXA78" s="50"/>
      <c r="BXB78" s="50"/>
      <c r="BXC78" s="50"/>
      <c r="BXD78" s="50"/>
      <c r="BXE78" s="50"/>
      <c r="BXF78" s="50"/>
      <c r="BXG78" s="50"/>
      <c r="BXH78" s="50"/>
      <c r="BXI78" s="50"/>
      <c r="BXJ78" s="50"/>
      <c r="BXK78" s="50"/>
      <c r="BXL78" s="50"/>
      <c r="BXM78" s="50"/>
      <c r="BXN78" s="50"/>
      <c r="BXO78" s="50"/>
      <c r="BXP78" s="50"/>
      <c r="BXQ78" s="50"/>
      <c r="BXR78" s="50"/>
      <c r="BXS78" s="50"/>
      <c r="BXT78" s="50"/>
      <c r="BXU78" s="50"/>
      <c r="BXV78" s="50"/>
      <c r="BXW78" s="50"/>
      <c r="BXX78" s="50"/>
      <c r="BXY78" s="50"/>
      <c r="BXZ78" s="50"/>
      <c r="BYA78" s="50"/>
      <c r="BYB78" s="50"/>
      <c r="BYC78" s="50"/>
      <c r="BYD78" s="50"/>
      <c r="BYE78" s="50"/>
      <c r="BYF78" s="50"/>
      <c r="BYG78" s="50"/>
      <c r="BYH78" s="50"/>
      <c r="BYI78" s="50"/>
      <c r="BYJ78" s="50"/>
      <c r="BYK78" s="50"/>
      <c r="BYL78" s="50"/>
      <c r="BYM78" s="50"/>
      <c r="BYN78" s="50"/>
      <c r="BYO78" s="50"/>
      <c r="BYP78" s="50"/>
      <c r="BYQ78" s="50"/>
      <c r="BYR78" s="50"/>
      <c r="BYS78" s="50"/>
      <c r="BYT78" s="50"/>
      <c r="BYU78" s="50"/>
      <c r="BYV78" s="50"/>
      <c r="BYW78" s="50"/>
      <c r="BYX78" s="50"/>
      <c r="BYY78" s="50"/>
      <c r="BYZ78" s="50"/>
      <c r="BZA78" s="50"/>
      <c r="BZB78" s="50"/>
      <c r="BZC78" s="50"/>
      <c r="BZD78" s="50"/>
      <c r="BZE78" s="50"/>
      <c r="BZF78" s="50"/>
      <c r="BZG78" s="50"/>
      <c r="BZH78" s="50"/>
      <c r="BZI78" s="50"/>
      <c r="BZJ78" s="50"/>
      <c r="BZK78" s="50"/>
      <c r="BZL78" s="50"/>
      <c r="BZM78" s="50"/>
      <c r="BZN78" s="50"/>
      <c r="BZO78" s="50"/>
      <c r="BZP78" s="50"/>
      <c r="BZQ78" s="50"/>
      <c r="BZR78" s="50"/>
      <c r="BZS78" s="50"/>
      <c r="BZT78" s="50"/>
      <c r="BZU78" s="50"/>
      <c r="BZV78" s="50"/>
      <c r="BZW78" s="50"/>
      <c r="BZX78" s="50"/>
      <c r="BZY78" s="50"/>
      <c r="BZZ78" s="50"/>
      <c r="CAA78" s="50"/>
      <c r="CAB78" s="50"/>
      <c r="CAC78" s="50"/>
      <c r="CAD78" s="50"/>
      <c r="CAE78" s="50"/>
      <c r="CAF78" s="50"/>
      <c r="CAG78" s="50"/>
      <c r="CAH78" s="50"/>
      <c r="CAI78" s="50"/>
      <c r="CAJ78" s="50"/>
      <c r="CAK78" s="50"/>
      <c r="CAL78" s="50"/>
      <c r="CAM78" s="50"/>
      <c r="CAN78" s="50"/>
      <c r="CAO78" s="50"/>
      <c r="CAP78" s="50"/>
      <c r="CAQ78" s="50"/>
      <c r="CAR78" s="50"/>
      <c r="CAS78" s="50"/>
      <c r="CAT78" s="50"/>
      <c r="CAU78" s="50"/>
      <c r="CAV78" s="50"/>
      <c r="CAW78" s="50"/>
      <c r="CAX78" s="50"/>
      <c r="CAY78" s="50"/>
      <c r="CAZ78" s="50"/>
      <c r="CBA78" s="50"/>
      <c r="CBB78" s="50"/>
      <c r="CBC78" s="50"/>
      <c r="CBD78" s="50"/>
      <c r="CBE78" s="50"/>
      <c r="CBF78" s="50"/>
      <c r="CBG78" s="50"/>
      <c r="CBH78" s="50"/>
      <c r="CBI78" s="50"/>
      <c r="CBJ78" s="50"/>
      <c r="CBK78" s="50"/>
      <c r="CBL78" s="50"/>
      <c r="CBM78" s="50"/>
      <c r="CBN78" s="50"/>
      <c r="CBO78" s="50"/>
      <c r="CBP78" s="50"/>
      <c r="CBQ78" s="50"/>
      <c r="CBR78" s="50"/>
      <c r="CBS78" s="50"/>
      <c r="CBT78" s="50"/>
      <c r="CBU78" s="50"/>
      <c r="CBV78" s="50"/>
      <c r="CBW78" s="50"/>
      <c r="CBX78" s="50"/>
      <c r="CBY78" s="50"/>
      <c r="CBZ78" s="50"/>
      <c r="CCA78" s="50"/>
      <c r="CCB78" s="50"/>
      <c r="CCC78" s="50"/>
      <c r="CCD78" s="50"/>
      <c r="CCE78" s="50"/>
      <c r="CCF78" s="50"/>
      <c r="CCG78" s="50"/>
      <c r="CCH78" s="50"/>
      <c r="CCI78" s="50"/>
      <c r="CCJ78" s="50"/>
      <c r="CCK78" s="50"/>
      <c r="CCL78" s="50"/>
      <c r="CCM78" s="50"/>
      <c r="CCN78" s="50"/>
      <c r="CCO78" s="50"/>
      <c r="CCP78" s="50"/>
      <c r="CCQ78" s="50"/>
      <c r="CCR78" s="50"/>
      <c r="CCS78" s="50"/>
      <c r="CCT78" s="50"/>
      <c r="CCU78" s="50"/>
      <c r="CCV78" s="50"/>
      <c r="CCW78" s="50"/>
      <c r="CCX78" s="50"/>
      <c r="CCY78" s="50"/>
      <c r="CCZ78" s="50"/>
      <c r="CDA78" s="50"/>
      <c r="CDB78" s="50"/>
      <c r="CDC78" s="50"/>
      <c r="CDD78" s="50"/>
      <c r="CDE78" s="50"/>
      <c r="CDF78" s="50"/>
      <c r="CDG78" s="50"/>
      <c r="CDH78" s="50"/>
      <c r="CDI78" s="50"/>
      <c r="CDJ78" s="50"/>
      <c r="CDK78" s="50"/>
      <c r="CDL78" s="50"/>
      <c r="CDM78" s="50"/>
      <c r="CDN78" s="50"/>
      <c r="CDO78" s="50"/>
      <c r="CDP78" s="50"/>
      <c r="CDQ78" s="50"/>
      <c r="CDR78" s="50"/>
      <c r="CDS78" s="50"/>
      <c r="CDT78" s="50"/>
      <c r="CDU78" s="50"/>
      <c r="CDV78" s="50"/>
      <c r="CDW78" s="50"/>
      <c r="CDX78" s="50"/>
      <c r="CDY78" s="50"/>
      <c r="CDZ78" s="50"/>
      <c r="CEA78" s="50"/>
      <c r="CEB78" s="50"/>
      <c r="CEC78" s="50"/>
      <c r="CED78" s="50"/>
      <c r="CEE78" s="50"/>
      <c r="CEF78" s="50"/>
      <c r="CEG78" s="50"/>
      <c r="CEH78" s="50"/>
      <c r="CEI78" s="50"/>
      <c r="CEJ78" s="50"/>
      <c r="CEK78" s="50"/>
      <c r="CEL78" s="50"/>
      <c r="CEM78" s="50"/>
      <c r="CEN78" s="50"/>
      <c r="CEO78" s="50"/>
      <c r="CEP78" s="50"/>
      <c r="CEQ78" s="50"/>
      <c r="CER78" s="50"/>
      <c r="CES78" s="50"/>
      <c r="CET78" s="50"/>
      <c r="CEU78" s="50"/>
      <c r="CEV78" s="50"/>
      <c r="CEW78" s="50"/>
      <c r="CEX78" s="50"/>
      <c r="CEY78" s="50"/>
      <c r="CEZ78" s="50"/>
      <c r="CFA78" s="50"/>
      <c r="CFB78" s="50"/>
      <c r="CFC78" s="50"/>
      <c r="CFD78" s="50"/>
      <c r="CFE78" s="50"/>
      <c r="CFF78" s="50"/>
      <c r="CFG78" s="50"/>
      <c r="CFH78" s="50"/>
      <c r="CFI78" s="50"/>
      <c r="CFJ78" s="50"/>
      <c r="CFK78" s="50"/>
      <c r="CFL78" s="50"/>
      <c r="CFM78" s="50"/>
      <c r="CFN78" s="50"/>
      <c r="CFO78" s="50"/>
      <c r="CFP78" s="50"/>
      <c r="CFQ78" s="50"/>
      <c r="CFR78" s="50"/>
      <c r="CFS78" s="50"/>
      <c r="CFT78" s="50"/>
      <c r="CFU78" s="50"/>
      <c r="CFV78" s="50"/>
      <c r="CFW78" s="50"/>
      <c r="CFX78" s="50"/>
      <c r="CFY78" s="50"/>
      <c r="CFZ78" s="50"/>
      <c r="CGA78" s="50"/>
      <c r="CGB78" s="50"/>
      <c r="CGC78" s="50"/>
      <c r="CGD78" s="50"/>
      <c r="CGE78" s="50"/>
      <c r="CGF78" s="50"/>
      <c r="CGG78" s="50"/>
      <c r="CGH78" s="50"/>
      <c r="CGI78" s="50"/>
      <c r="CGJ78" s="50"/>
      <c r="CGK78" s="50"/>
      <c r="CGL78" s="50"/>
      <c r="CGM78" s="50"/>
      <c r="CGN78" s="50"/>
      <c r="CGO78" s="50"/>
      <c r="CGP78" s="50"/>
      <c r="CGQ78" s="50"/>
      <c r="CGR78" s="50"/>
      <c r="CGS78" s="50"/>
      <c r="CGT78" s="50"/>
      <c r="CGU78" s="50"/>
      <c r="CGV78" s="50"/>
      <c r="CGW78" s="50"/>
      <c r="CGX78" s="50"/>
      <c r="CGY78" s="50"/>
      <c r="CGZ78" s="50"/>
      <c r="CHA78" s="50"/>
      <c r="CHB78" s="50"/>
      <c r="CHC78" s="50"/>
      <c r="CHD78" s="50"/>
      <c r="CHE78" s="50"/>
      <c r="CHF78" s="50"/>
      <c r="CHG78" s="50"/>
      <c r="CHH78" s="50"/>
      <c r="CHI78" s="50"/>
      <c r="CHJ78" s="50"/>
      <c r="CHK78" s="50"/>
      <c r="CHL78" s="50"/>
      <c r="CHM78" s="50"/>
      <c r="CHN78" s="50"/>
      <c r="CHO78" s="50"/>
      <c r="CHP78" s="50"/>
      <c r="CHQ78" s="50"/>
      <c r="CHR78" s="50"/>
      <c r="CHS78" s="50"/>
      <c r="CHT78" s="50"/>
      <c r="CHU78" s="50"/>
      <c r="CHV78" s="50"/>
      <c r="CHW78" s="50"/>
      <c r="CHX78" s="50"/>
      <c r="CHY78" s="50"/>
      <c r="CHZ78" s="50"/>
      <c r="CIA78" s="50"/>
      <c r="CIB78" s="50"/>
      <c r="CIC78" s="50"/>
      <c r="CID78" s="50"/>
      <c r="CIE78" s="50"/>
      <c r="CIF78" s="50"/>
      <c r="CIG78" s="50"/>
      <c r="CIH78" s="50"/>
      <c r="CII78" s="50"/>
      <c r="CIJ78" s="50"/>
      <c r="CIK78" s="50"/>
      <c r="CIL78" s="50"/>
      <c r="CIM78" s="50"/>
      <c r="CIN78" s="50"/>
      <c r="CIO78" s="50"/>
      <c r="CIP78" s="50"/>
      <c r="CIQ78" s="50"/>
      <c r="CIR78" s="50"/>
      <c r="CIS78" s="50"/>
      <c r="CIT78" s="50"/>
      <c r="CIU78" s="50"/>
      <c r="CIV78" s="50"/>
      <c r="CIW78" s="50"/>
      <c r="CIX78" s="50"/>
      <c r="CIY78" s="50"/>
      <c r="CIZ78" s="50"/>
      <c r="CJA78" s="50"/>
      <c r="CJB78" s="50"/>
      <c r="CJC78" s="50"/>
      <c r="CJD78" s="50"/>
      <c r="CJE78" s="50"/>
      <c r="CJF78" s="50"/>
      <c r="CJG78" s="50"/>
      <c r="CJH78" s="50"/>
      <c r="CJI78" s="50"/>
      <c r="CJJ78" s="50"/>
      <c r="CJK78" s="50"/>
      <c r="CJL78" s="50"/>
      <c r="CJM78" s="50"/>
      <c r="CJN78" s="50"/>
      <c r="CJO78" s="50"/>
      <c r="CJP78" s="50"/>
      <c r="CJQ78" s="50"/>
      <c r="CJR78" s="50"/>
      <c r="CJS78" s="50"/>
      <c r="CJT78" s="50"/>
      <c r="CJU78" s="50"/>
      <c r="CJV78" s="50"/>
      <c r="CJW78" s="50"/>
      <c r="CJX78" s="50"/>
      <c r="CJY78" s="50"/>
      <c r="CJZ78" s="50"/>
      <c r="CKA78" s="50"/>
      <c r="CKB78" s="50"/>
      <c r="CKC78" s="50"/>
      <c r="CKD78" s="50"/>
      <c r="CKE78" s="50"/>
      <c r="CKF78" s="50"/>
      <c r="CKG78" s="50"/>
      <c r="CKH78" s="50"/>
      <c r="CKI78" s="50"/>
      <c r="CKJ78" s="50"/>
      <c r="CKK78" s="50"/>
      <c r="CKL78" s="50"/>
      <c r="CKM78" s="50"/>
      <c r="CKN78" s="50"/>
      <c r="CKO78" s="50"/>
      <c r="CKP78" s="50"/>
      <c r="CKQ78" s="50"/>
      <c r="CKR78" s="50"/>
      <c r="CKS78" s="50"/>
      <c r="CKT78" s="50"/>
      <c r="CKU78" s="50"/>
      <c r="CKV78" s="50"/>
      <c r="CKW78" s="50"/>
      <c r="CKX78" s="50"/>
      <c r="CKY78" s="50"/>
      <c r="CKZ78" s="50"/>
      <c r="CLA78" s="50"/>
      <c r="CLB78" s="50"/>
      <c r="CLC78" s="50"/>
      <c r="CLD78" s="50"/>
      <c r="CLE78" s="50"/>
      <c r="CLF78" s="50"/>
      <c r="CLG78" s="50"/>
      <c r="CLH78" s="50"/>
      <c r="CLI78" s="50"/>
      <c r="CLJ78" s="50"/>
      <c r="CLK78" s="50"/>
      <c r="CLL78" s="50"/>
      <c r="CLM78" s="50"/>
      <c r="CLN78" s="50"/>
      <c r="CLO78" s="50"/>
      <c r="CLP78" s="50"/>
      <c r="CLQ78" s="50"/>
      <c r="CLR78" s="50"/>
      <c r="CLS78" s="50"/>
      <c r="CLT78" s="50"/>
      <c r="CLU78" s="50"/>
      <c r="CLV78" s="50"/>
      <c r="CLW78" s="50"/>
      <c r="CLX78" s="50"/>
      <c r="CLY78" s="50"/>
      <c r="CLZ78" s="50"/>
      <c r="CMA78" s="50"/>
      <c r="CMB78" s="50"/>
      <c r="CMC78" s="50"/>
      <c r="CMD78" s="50"/>
      <c r="CME78" s="50"/>
      <c r="CMF78" s="50"/>
      <c r="CMG78" s="50"/>
      <c r="CMH78" s="50"/>
      <c r="CMI78" s="50"/>
      <c r="CMJ78" s="50"/>
      <c r="CMK78" s="50"/>
      <c r="CML78" s="50"/>
      <c r="CMM78" s="50"/>
      <c r="CMN78" s="50"/>
      <c r="CMO78" s="50"/>
      <c r="CMP78" s="50"/>
      <c r="CMQ78" s="50"/>
      <c r="CMR78" s="50"/>
      <c r="CMS78" s="50"/>
      <c r="CMT78" s="50"/>
      <c r="CMU78" s="50"/>
      <c r="CMV78" s="50"/>
      <c r="CMW78" s="50"/>
      <c r="CMX78" s="50"/>
      <c r="CMY78" s="50"/>
      <c r="CMZ78" s="50"/>
      <c r="CNA78" s="50"/>
      <c r="CNB78" s="50"/>
      <c r="CNC78" s="50"/>
      <c r="CND78" s="50"/>
      <c r="CNE78" s="50"/>
      <c r="CNF78" s="50"/>
      <c r="CNG78" s="50"/>
      <c r="CNH78" s="50"/>
      <c r="CNI78" s="50"/>
      <c r="CNJ78" s="50"/>
      <c r="CNK78" s="50"/>
      <c r="CNL78" s="50"/>
      <c r="CNM78" s="50"/>
      <c r="CNN78" s="50"/>
      <c r="CNO78" s="50"/>
      <c r="CNP78" s="50"/>
      <c r="CNQ78" s="50"/>
      <c r="CNR78" s="50"/>
      <c r="CNS78" s="50"/>
      <c r="CNT78" s="50"/>
      <c r="CNU78" s="50"/>
      <c r="CNV78" s="50"/>
      <c r="CNW78" s="50"/>
      <c r="CNX78" s="50"/>
      <c r="CNY78" s="50"/>
      <c r="CNZ78" s="50"/>
      <c r="COA78" s="50"/>
      <c r="COB78" s="50"/>
      <c r="COC78" s="50"/>
      <c r="COD78" s="50"/>
      <c r="COE78" s="50"/>
      <c r="COF78" s="50"/>
      <c r="COG78" s="50"/>
      <c r="COH78" s="50"/>
      <c r="COI78" s="50"/>
      <c r="COJ78" s="50"/>
      <c r="COK78" s="50"/>
      <c r="COL78" s="50"/>
      <c r="COM78" s="50"/>
      <c r="CON78" s="50"/>
      <c r="COO78" s="50"/>
      <c r="COP78" s="50"/>
      <c r="COQ78" s="50"/>
      <c r="COR78" s="50"/>
      <c r="COS78" s="50"/>
      <c r="COT78" s="50"/>
      <c r="COU78" s="50"/>
      <c r="COV78" s="50"/>
      <c r="COW78" s="50"/>
      <c r="COX78" s="50"/>
      <c r="COY78" s="50"/>
      <c r="COZ78" s="50"/>
      <c r="CPA78" s="50"/>
      <c r="CPB78" s="50"/>
      <c r="CPC78" s="50"/>
      <c r="CPD78" s="50"/>
      <c r="CPE78" s="50"/>
      <c r="CPF78" s="50"/>
      <c r="CPG78" s="50"/>
      <c r="CPH78" s="50"/>
      <c r="CPI78" s="50"/>
      <c r="CPJ78" s="50"/>
      <c r="CPK78" s="50"/>
      <c r="CPL78" s="50"/>
      <c r="CPM78" s="50"/>
      <c r="CPN78" s="50"/>
      <c r="CPO78" s="50"/>
      <c r="CPP78" s="50"/>
      <c r="CPQ78" s="50"/>
      <c r="CPR78" s="50"/>
      <c r="CPS78" s="50"/>
      <c r="CPT78" s="50"/>
      <c r="CPU78" s="50"/>
      <c r="CPV78" s="50"/>
      <c r="CPW78" s="50"/>
      <c r="CPX78" s="50"/>
      <c r="CPY78" s="50"/>
      <c r="CPZ78" s="50"/>
      <c r="CQA78" s="50"/>
      <c r="CQB78" s="50"/>
      <c r="CQC78" s="50"/>
      <c r="CQD78" s="50"/>
      <c r="CQE78" s="50"/>
      <c r="CQF78" s="50"/>
      <c r="CQG78" s="50"/>
      <c r="CQH78" s="50"/>
      <c r="CQI78" s="50"/>
      <c r="CQJ78" s="50"/>
      <c r="CQK78" s="50"/>
      <c r="CQL78" s="50"/>
      <c r="CQM78" s="50"/>
      <c r="CQN78" s="50"/>
      <c r="CQO78" s="50"/>
      <c r="CQP78" s="50"/>
      <c r="CQQ78" s="50"/>
      <c r="CQR78" s="50"/>
      <c r="CQS78" s="50"/>
      <c r="CQT78" s="50"/>
      <c r="CQU78" s="50"/>
      <c r="CQV78" s="50"/>
      <c r="CQW78" s="50"/>
      <c r="CQX78" s="50"/>
      <c r="CQY78" s="50"/>
      <c r="CQZ78" s="50"/>
      <c r="CRA78" s="50"/>
      <c r="CRB78" s="50"/>
      <c r="CRC78" s="50"/>
      <c r="CRD78" s="50"/>
      <c r="CRE78" s="50"/>
      <c r="CRF78" s="50"/>
      <c r="CRG78" s="50"/>
      <c r="CRH78" s="50"/>
      <c r="CRI78" s="50"/>
      <c r="CRJ78" s="50"/>
      <c r="CRK78" s="50"/>
      <c r="CRL78" s="50"/>
      <c r="CRM78" s="50"/>
      <c r="CRN78" s="50"/>
      <c r="CRO78" s="50"/>
      <c r="CRP78" s="50"/>
      <c r="CRQ78" s="50"/>
      <c r="CRR78" s="50"/>
      <c r="CRS78" s="50"/>
      <c r="CRT78" s="50"/>
      <c r="CRU78" s="50"/>
      <c r="CRV78" s="50"/>
      <c r="CRW78" s="50"/>
      <c r="CRX78" s="50"/>
      <c r="CRY78" s="50"/>
      <c r="CRZ78" s="50"/>
      <c r="CSA78" s="50"/>
      <c r="CSB78" s="50"/>
      <c r="CSC78" s="50"/>
      <c r="CSD78" s="50"/>
      <c r="CSE78" s="50"/>
      <c r="CSF78" s="50"/>
      <c r="CSG78" s="50"/>
      <c r="CSH78" s="50"/>
      <c r="CSI78" s="50"/>
      <c r="CSJ78" s="50"/>
      <c r="CSK78" s="50"/>
      <c r="CSL78" s="50"/>
      <c r="CSM78" s="50"/>
      <c r="CSN78" s="50"/>
      <c r="CSO78" s="50"/>
      <c r="CSP78" s="50"/>
      <c r="CSQ78" s="50"/>
      <c r="CSR78" s="50"/>
      <c r="CSS78" s="50"/>
      <c r="CST78" s="50"/>
      <c r="CSU78" s="50"/>
      <c r="CSV78" s="50"/>
      <c r="CSW78" s="50"/>
      <c r="CSX78" s="50"/>
      <c r="CSY78" s="50"/>
      <c r="CSZ78" s="50"/>
      <c r="CTA78" s="50"/>
      <c r="CTB78" s="50"/>
      <c r="CTC78" s="50"/>
      <c r="CTD78" s="50"/>
      <c r="CTE78" s="50"/>
      <c r="CTF78" s="50"/>
      <c r="CTG78" s="50"/>
      <c r="CTH78" s="50"/>
      <c r="CTI78" s="50"/>
      <c r="CTJ78" s="50"/>
      <c r="CTK78" s="50"/>
      <c r="CTL78" s="50"/>
      <c r="CTM78" s="50"/>
      <c r="CTN78" s="50"/>
      <c r="CTO78" s="50"/>
      <c r="CTP78" s="50"/>
      <c r="CTQ78" s="50"/>
      <c r="CTR78" s="50"/>
      <c r="CTS78" s="50"/>
      <c r="CTT78" s="50"/>
      <c r="CTU78" s="50"/>
      <c r="CTV78" s="50"/>
      <c r="CTW78" s="50"/>
      <c r="CTX78" s="50"/>
      <c r="CTY78" s="50"/>
      <c r="CTZ78" s="50"/>
      <c r="CUA78" s="50"/>
      <c r="CUB78" s="50"/>
      <c r="CUC78" s="50"/>
      <c r="CUD78" s="50"/>
      <c r="CUE78" s="50"/>
      <c r="CUF78" s="50"/>
      <c r="CUG78" s="50"/>
      <c r="CUH78" s="50"/>
      <c r="CUI78" s="50"/>
      <c r="CUJ78" s="50"/>
      <c r="CUK78" s="50"/>
      <c r="CUL78" s="50"/>
      <c r="CUM78" s="50"/>
      <c r="CUN78" s="50"/>
      <c r="CUO78" s="50"/>
      <c r="CUP78" s="50"/>
      <c r="CUQ78" s="50"/>
      <c r="CUR78" s="50"/>
      <c r="CUS78" s="50"/>
      <c r="CUT78" s="50"/>
      <c r="CUU78" s="50"/>
      <c r="CUV78" s="50"/>
      <c r="CUW78" s="50"/>
      <c r="CUX78" s="50"/>
      <c r="CUY78" s="50"/>
      <c r="CUZ78" s="50"/>
      <c r="CVA78" s="50"/>
      <c r="CVB78" s="50"/>
      <c r="CVC78" s="50"/>
      <c r="CVD78" s="50"/>
      <c r="CVE78" s="50"/>
      <c r="CVF78" s="50"/>
      <c r="CVG78" s="50"/>
      <c r="CVH78" s="50"/>
      <c r="CVI78" s="50"/>
      <c r="CVJ78" s="50"/>
      <c r="CVK78" s="50"/>
      <c r="CVL78" s="50"/>
      <c r="CVM78" s="50"/>
      <c r="CVN78" s="50"/>
      <c r="CVO78" s="50"/>
      <c r="CVP78" s="50"/>
      <c r="CVQ78" s="50"/>
      <c r="CVR78" s="50"/>
      <c r="CVS78" s="50"/>
      <c r="CVT78" s="50"/>
      <c r="CVU78" s="50"/>
      <c r="CVV78" s="50"/>
      <c r="CVW78" s="50"/>
      <c r="CVX78" s="50"/>
      <c r="CVY78" s="50"/>
      <c r="CVZ78" s="50"/>
      <c r="CWA78" s="50"/>
      <c r="CWB78" s="50"/>
      <c r="CWC78" s="50"/>
      <c r="CWD78" s="50"/>
      <c r="CWE78" s="50"/>
      <c r="CWF78" s="50"/>
      <c r="CWG78" s="50"/>
      <c r="CWH78" s="50"/>
      <c r="CWI78" s="50"/>
      <c r="CWJ78" s="50"/>
      <c r="CWK78" s="50"/>
      <c r="CWL78" s="50"/>
      <c r="CWM78" s="50"/>
      <c r="CWN78" s="50"/>
      <c r="CWO78" s="50"/>
      <c r="CWP78" s="50"/>
      <c r="CWQ78" s="50"/>
      <c r="CWR78" s="50"/>
      <c r="CWS78" s="50"/>
      <c r="CWT78" s="50"/>
      <c r="CWU78" s="50"/>
      <c r="CWV78" s="50"/>
      <c r="CWW78" s="50"/>
      <c r="CWX78" s="50"/>
      <c r="CWY78" s="50"/>
      <c r="CWZ78" s="50"/>
      <c r="CXA78" s="50"/>
      <c r="CXB78" s="50"/>
      <c r="CXC78" s="50"/>
      <c r="CXD78" s="50"/>
      <c r="CXE78" s="50"/>
      <c r="CXF78" s="50"/>
      <c r="CXG78" s="50"/>
      <c r="CXH78" s="50"/>
      <c r="CXI78" s="50"/>
      <c r="CXJ78" s="50"/>
      <c r="CXK78" s="50"/>
      <c r="CXL78" s="50"/>
      <c r="CXM78" s="50"/>
      <c r="CXN78" s="50"/>
      <c r="CXO78" s="50"/>
      <c r="CXP78" s="50"/>
      <c r="CXQ78" s="50"/>
      <c r="CXR78" s="50"/>
      <c r="CXS78" s="50"/>
      <c r="CXT78" s="50"/>
      <c r="CXU78" s="50"/>
      <c r="CXV78" s="50"/>
      <c r="CXW78" s="50"/>
      <c r="CXX78" s="50"/>
      <c r="CXY78" s="50"/>
      <c r="CXZ78" s="50"/>
      <c r="CYA78" s="50"/>
      <c r="CYB78" s="50"/>
      <c r="CYC78" s="50"/>
      <c r="CYD78" s="50"/>
      <c r="CYE78" s="50"/>
      <c r="CYF78" s="50"/>
      <c r="CYG78" s="50"/>
      <c r="CYH78" s="50"/>
      <c r="CYI78" s="50"/>
      <c r="CYJ78" s="50"/>
      <c r="CYK78" s="50"/>
      <c r="CYL78" s="50"/>
      <c r="CYM78" s="50"/>
      <c r="CYN78" s="50"/>
      <c r="CYO78" s="50"/>
      <c r="CYP78" s="50"/>
      <c r="CYQ78" s="50"/>
      <c r="CYR78" s="50"/>
      <c r="CYS78" s="50"/>
      <c r="CYT78" s="50"/>
      <c r="CYU78" s="50"/>
      <c r="CYV78" s="50"/>
      <c r="CYW78" s="50"/>
      <c r="CYX78" s="50"/>
      <c r="CYY78" s="50"/>
      <c r="CYZ78" s="50"/>
      <c r="CZA78" s="50"/>
      <c r="CZB78" s="50"/>
      <c r="CZC78" s="50"/>
      <c r="CZD78" s="50"/>
      <c r="CZE78" s="50"/>
      <c r="CZF78" s="50"/>
      <c r="CZG78" s="50"/>
      <c r="CZH78" s="50"/>
      <c r="CZI78" s="50"/>
      <c r="CZJ78" s="50"/>
      <c r="CZK78" s="50"/>
      <c r="CZL78" s="50"/>
      <c r="CZM78" s="50"/>
      <c r="CZN78" s="50"/>
      <c r="CZO78" s="50"/>
      <c r="CZP78" s="50"/>
      <c r="CZQ78" s="50"/>
      <c r="CZR78" s="50"/>
      <c r="CZS78" s="50"/>
      <c r="CZT78" s="50"/>
      <c r="CZU78" s="50"/>
      <c r="CZV78" s="50"/>
      <c r="CZW78" s="50"/>
      <c r="CZX78" s="50"/>
      <c r="CZY78" s="50"/>
      <c r="CZZ78" s="50"/>
      <c r="DAA78" s="50"/>
      <c r="DAB78" s="50"/>
      <c r="DAC78" s="50"/>
      <c r="DAD78" s="50"/>
      <c r="DAE78" s="50"/>
      <c r="DAF78" s="50"/>
      <c r="DAG78" s="50"/>
      <c r="DAH78" s="50"/>
      <c r="DAI78" s="50"/>
      <c r="DAJ78" s="50"/>
      <c r="DAK78" s="50"/>
      <c r="DAL78" s="50"/>
      <c r="DAM78" s="50"/>
      <c r="DAN78" s="50"/>
      <c r="DAO78" s="50"/>
      <c r="DAP78" s="50"/>
      <c r="DAQ78" s="50"/>
      <c r="DAR78" s="50"/>
      <c r="DAS78" s="50"/>
      <c r="DAT78" s="50"/>
      <c r="DAU78" s="50"/>
      <c r="DAV78" s="50"/>
      <c r="DAW78" s="50"/>
      <c r="DAX78" s="50"/>
      <c r="DAY78" s="50"/>
      <c r="DAZ78" s="50"/>
      <c r="DBA78" s="50"/>
      <c r="DBB78" s="50"/>
      <c r="DBC78" s="50"/>
      <c r="DBD78" s="50"/>
      <c r="DBE78" s="50"/>
      <c r="DBF78" s="50"/>
      <c r="DBG78" s="50"/>
      <c r="DBH78" s="50"/>
      <c r="DBI78" s="50"/>
      <c r="DBJ78" s="50"/>
      <c r="DBK78" s="50"/>
      <c r="DBL78" s="50"/>
      <c r="DBM78" s="50"/>
      <c r="DBN78" s="50"/>
      <c r="DBO78" s="50"/>
      <c r="DBP78" s="50"/>
      <c r="DBQ78" s="50"/>
      <c r="DBR78" s="50"/>
      <c r="DBS78" s="50"/>
      <c r="DBT78" s="50"/>
      <c r="DBU78" s="50"/>
      <c r="DBV78" s="50"/>
      <c r="DBW78" s="50"/>
      <c r="DBX78" s="50"/>
      <c r="DBY78" s="50"/>
      <c r="DBZ78" s="50"/>
      <c r="DCA78" s="50"/>
      <c r="DCB78" s="50"/>
      <c r="DCC78" s="50"/>
      <c r="DCD78" s="50"/>
      <c r="DCE78" s="50"/>
      <c r="DCF78" s="50"/>
      <c r="DCG78" s="50"/>
      <c r="DCH78" s="50"/>
      <c r="DCI78" s="50"/>
      <c r="DCJ78" s="50"/>
      <c r="DCK78" s="50"/>
      <c r="DCL78" s="50"/>
      <c r="DCM78" s="50"/>
      <c r="DCN78" s="50"/>
      <c r="DCO78" s="50"/>
      <c r="DCP78" s="50"/>
      <c r="DCQ78" s="50"/>
      <c r="DCR78" s="50"/>
      <c r="DCS78" s="50"/>
      <c r="DCT78" s="50"/>
      <c r="DCU78" s="50"/>
      <c r="DCV78" s="50"/>
      <c r="DCW78" s="50"/>
      <c r="DCX78" s="50"/>
      <c r="DCY78" s="50"/>
      <c r="DCZ78" s="50"/>
      <c r="DDA78" s="50"/>
      <c r="DDB78" s="50"/>
      <c r="DDC78" s="50"/>
      <c r="DDD78" s="50"/>
      <c r="DDE78" s="50"/>
      <c r="DDF78" s="50"/>
      <c r="DDG78" s="50"/>
      <c r="DDH78" s="50"/>
      <c r="DDI78" s="50"/>
      <c r="DDJ78" s="50"/>
      <c r="DDK78" s="50"/>
      <c r="DDL78" s="50"/>
      <c r="DDM78" s="50"/>
      <c r="DDN78" s="50"/>
      <c r="DDO78" s="50"/>
      <c r="DDP78" s="50"/>
      <c r="DDQ78" s="50"/>
      <c r="DDR78" s="50"/>
      <c r="DDS78" s="50"/>
      <c r="DDT78" s="50"/>
      <c r="DDU78" s="50"/>
      <c r="DDV78" s="50"/>
      <c r="DDW78" s="50"/>
      <c r="DDX78" s="50"/>
      <c r="DDY78" s="50"/>
      <c r="DDZ78" s="50"/>
      <c r="DEA78" s="50"/>
      <c r="DEB78" s="50"/>
      <c r="DEC78" s="50"/>
      <c r="DED78" s="50"/>
      <c r="DEE78" s="50"/>
      <c r="DEF78" s="50"/>
      <c r="DEG78" s="50"/>
      <c r="DEH78" s="50"/>
      <c r="DEI78" s="50"/>
      <c r="DEJ78" s="50"/>
      <c r="DEK78" s="50"/>
      <c r="DEL78" s="50"/>
      <c r="DEM78" s="50"/>
      <c r="DEN78" s="50"/>
      <c r="DEO78" s="50"/>
      <c r="DEP78" s="50"/>
      <c r="DEQ78" s="50"/>
      <c r="DER78" s="50"/>
      <c r="DES78" s="50"/>
      <c r="DET78" s="50"/>
      <c r="DEU78" s="50"/>
      <c r="DEV78" s="50"/>
      <c r="DEW78" s="50"/>
      <c r="DEX78" s="50"/>
      <c r="DEY78" s="50"/>
      <c r="DEZ78" s="50"/>
      <c r="DFA78" s="50"/>
      <c r="DFB78" s="50"/>
      <c r="DFC78" s="50"/>
      <c r="DFD78" s="50"/>
      <c r="DFE78" s="50"/>
      <c r="DFF78" s="50"/>
      <c r="DFG78" s="50"/>
      <c r="DFH78" s="50"/>
      <c r="DFI78" s="50"/>
      <c r="DFJ78" s="50"/>
      <c r="DFK78" s="50"/>
      <c r="DFL78" s="50"/>
      <c r="DFM78" s="50"/>
      <c r="DFN78" s="50"/>
      <c r="DFO78" s="50"/>
      <c r="DFP78" s="50"/>
      <c r="DFQ78" s="50"/>
      <c r="DFR78" s="50"/>
      <c r="DFS78" s="50"/>
      <c r="DFT78" s="50"/>
      <c r="DFU78" s="50"/>
      <c r="DFV78" s="50"/>
      <c r="DFW78" s="50"/>
      <c r="DFX78" s="50"/>
      <c r="DFY78" s="50"/>
      <c r="DFZ78" s="50"/>
      <c r="DGA78" s="50"/>
      <c r="DGB78" s="50"/>
      <c r="DGC78" s="50"/>
      <c r="DGD78" s="50"/>
      <c r="DGE78" s="50"/>
      <c r="DGF78" s="50"/>
      <c r="DGG78" s="50"/>
      <c r="DGH78" s="50"/>
      <c r="DGI78" s="50"/>
      <c r="DGJ78" s="50"/>
      <c r="DGK78" s="50"/>
      <c r="DGL78" s="50"/>
      <c r="DGM78" s="50"/>
      <c r="DGN78" s="50"/>
      <c r="DGO78" s="50"/>
      <c r="DGP78" s="50"/>
      <c r="DGQ78" s="50"/>
      <c r="DGR78" s="50"/>
      <c r="DGS78" s="50"/>
      <c r="DGT78" s="50"/>
      <c r="DGU78" s="50"/>
      <c r="DGV78" s="50"/>
      <c r="DGW78" s="50"/>
      <c r="DGX78" s="50"/>
      <c r="DGY78" s="50"/>
      <c r="DGZ78" s="50"/>
      <c r="DHA78" s="50"/>
      <c r="DHB78" s="50"/>
      <c r="DHC78" s="50"/>
      <c r="DHD78" s="50"/>
      <c r="DHE78" s="50"/>
      <c r="DHF78" s="50"/>
      <c r="DHG78" s="50"/>
      <c r="DHH78" s="50"/>
      <c r="DHI78" s="50"/>
      <c r="DHJ78" s="50"/>
      <c r="DHK78" s="50"/>
      <c r="DHL78" s="50"/>
      <c r="DHM78" s="50"/>
      <c r="DHN78" s="50"/>
      <c r="DHO78" s="50"/>
      <c r="DHP78" s="50"/>
      <c r="DHQ78" s="50"/>
      <c r="DHR78" s="50"/>
      <c r="DHS78" s="50"/>
      <c r="DHT78" s="50"/>
      <c r="DHU78" s="50"/>
      <c r="DHV78" s="50"/>
      <c r="DHW78" s="50"/>
      <c r="DHX78" s="50"/>
      <c r="DHY78" s="50"/>
      <c r="DHZ78" s="50"/>
      <c r="DIA78" s="50"/>
      <c r="DIB78" s="50"/>
      <c r="DIC78" s="50"/>
      <c r="DID78" s="50"/>
      <c r="DIE78" s="50"/>
      <c r="DIF78" s="50"/>
      <c r="DIG78" s="50"/>
      <c r="DIH78" s="50"/>
      <c r="DII78" s="50"/>
      <c r="DIJ78" s="50"/>
      <c r="DIK78" s="50"/>
      <c r="DIL78" s="50"/>
      <c r="DIM78" s="50"/>
      <c r="DIN78" s="50"/>
      <c r="DIO78" s="50"/>
      <c r="DIP78" s="50"/>
      <c r="DIQ78" s="50"/>
      <c r="DIR78" s="50"/>
      <c r="DIS78" s="50"/>
      <c r="DIT78" s="50"/>
      <c r="DIU78" s="50"/>
      <c r="DIV78" s="50"/>
      <c r="DIW78" s="50"/>
      <c r="DIX78" s="50"/>
      <c r="DIY78" s="50"/>
      <c r="DIZ78" s="50"/>
      <c r="DJA78" s="50"/>
      <c r="DJB78" s="50"/>
      <c r="DJC78" s="50"/>
      <c r="DJD78" s="50"/>
      <c r="DJE78" s="50"/>
      <c r="DJF78" s="50"/>
      <c r="DJG78" s="50"/>
      <c r="DJH78" s="50"/>
      <c r="DJI78" s="50"/>
      <c r="DJJ78" s="50"/>
      <c r="DJK78" s="50"/>
      <c r="DJL78" s="50"/>
      <c r="DJM78" s="50"/>
      <c r="DJN78" s="50"/>
      <c r="DJO78" s="50"/>
      <c r="DJP78" s="50"/>
      <c r="DJQ78" s="50"/>
      <c r="DJR78" s="50"/>
      <c r="DJS78" s="50"/>
      <c r="DJT78" s="50"/>
      <c r="DJU78" s="50"/>
      <c r="DJV78" s="50"/>
      <c r="DJW78" s="50"/>
      <c r="DJX78" s="50"/>
      <c r="DJY78" s="50"/>
      <c r="DJZ78" s="50"/>
      <c r="DKA78" s="50"/>
      <c r="DKB78" s="50"/>
      <c r="DKC78" s="50"/>
      <c r="DKD78" s="50"/>
      <c r="DKE78" s="50"/>
      <c r="DKF78" s="50"/>
      <c r="DKG78" s="50"/>
      <c r="DKH78" s="50"/>
      <c r="DKI78" s="50"/>
      <c r="DKJ78" s="50"/>
      <c r="DKK78" s="50"/>
      <c r="DKL78" s="50"/>
      <c r="DKM78" s="50"/>
      <c r="DKN78" s="50"/>
      <c r="DKO78" s="50"/>
      <c r="DKP78" s="50"/>
      <c r="DKQ78" s="50"/>
      <c r="DKR78" s="50"/>
      <c r="DKS78" s="50"/>
      <c r="DKT78" s="50"/>
      <c r="DKU78" s="50"/>
      <c r="DKV78" s="50"/>
      <c r="DKW78" s="50"/>
      <c r="DKX78" s="50"/>
      <c r="DKY78" s="50"/>
      <c r="DKZ78" s="50"/>
      <c r="DLA78" s="50"/>
      <c r="DLB78" s="50"/>
      <c r="DLC78" s="50"/>
      <c r="DLD78" s="50"/>
      <c r="DLE78" s="50"/>
      <c r="DLF78" s="50"/>
      <c r="DLG78" s="50"/>
      <c r="DLH78" s="50"/>
      <c r="DLI78" s="50"/>
      <c r="DLJ78" s="50"/>
      <c r="DLK78" s="50"/>
      <c r="DLL78" s="50"/>
      <c r="DLM78" s="50"/>
      <c r="DLN78" s="50"/>
      <c r="DLO78" s="50"/>
      <c r="DLP78" s="50"/>
      <c r="DLQ78" s="50"/>
      <c r="DLR78" s="50"/>
      <c r="DLS78" s="50"/>
      <c r="DLT78" s="50"/>
      <c r="DLU78" s="50"/>
      <c r="DLV78" s="50"/>
      <c r="DLW78" s="50"/>
      <c r="DLX78" s="50"/>
      <c r="DLY78" s="50"/>
      <c r="DLZ78" s="50"/>
      <c r="DMA78" s="50"/>
      <c r="DMB78" s="50"/>
      <c r="DMC78" s="50"/>
      <c r="DMD78" s="50"/>
      <c r="DME78" s="50"/>
      <c r="DMF78" s="50"/>
      <c r="DMG78" s="50"/>
      <c r="DMH78" s="50"/>
      <c r="DMI78" s="50"/>
      <c r="DMJ78" s="50"/>
      <c r="DMK78" s="50"/>
      <c r="DML78" s="50"/>
      <c r="DMM78" s="50"/>
      <c r="DMN78" s="50"/>
      <c r="DMO78" s="50"/>
      <c r="DMP78" s="50"/>
      <c r="DMQ78" s="50"/>
      <c r="DMR78" s="50"/>
      <c r="DMS78" s="50"/>
      <c r="DMT78" s="50"/>
      <c r="DMU78" s="50"/>
      <c r="DMV78" s="50"/>
      <c r="DMW78" s="50"/>
      <c r="DMX78" s="50"/>
      <c r="DMY78" s="50"/>
      <c r="DMZ78" s="50"/>
      <c r="DNA78" s="50"/>
      <c r="DNB78" s="50"/>
      <c r="DNC78" s="50"/>
      <c r="DND78" s="50"/>
      <c r="DNE78" s="50"/>
      <c r="DNF78" s="50"/>
      <c r="DNG78" s="50"/>
      <c r="DNH78" s="50"/>
      <c r="DNI78" s="50"/>
      <c r="DNJ78" s="50"/>
      <c r="DNK78" s="50"/>
      <c r="DNL78" s="50"/>
      <c r="DNM78" s="50"/>
      <c r="DNN78" s="50"/>
      <c r="DNO78" s="50"/>
      <c r="DNP78" s="50"/>
      <c r="DNQ78" s="50"/>
      <c r="DNR78" s="50"/>
      <c r="DNS78" s="50"/>
      <c r="DNT78" s="50"/>
      <c r="DNU78" s="50"/>
      <c r="DNV78" s="50"/>
      <c r="DNW78" s="50"/>
      <c r="DNX78" s="50"/>
      <c r="DNY78" s="50"/>
      <c r="DNZ78" s="50"/>
      <c r="DOA78" s="50"/>
      <c r="DOB78" s="50"/>
      <c r="DOC78" s="50"/>
      <c r="DOD78" s="50"/>
      <c r="DOE78" s="50"/>
      <c r="DOF78" s="50"/>
      <c r="DOG78" s="50"/>
      <c r="DOH78" s="50"/>
      <c r="DOI78" s="50"/>
      <c r="DOJ78" s="50"/>
      <c r="DOK78" s="50"/>
      <c r="DOL78" s="50"/>
      <c r="DOM78" s="50"/>
      <c r="DON78" s="50"/>
      <c r="DOO78" s="50"/>
      <c r="DOP78" s="50"/>
      <c r="DOQ78" s="50"/>
      <c r="DOR78" s="50"/>
      <c r="DOS78" s="50"/>
      <c r="DOT78" s="50"/>
      <c r="DOU78" s="50"/>
      <c r="DOV78" s="50"/>
      <c r="DOW78" s="50"/>
      <c r="DOX78" s="50"/>
      <c r="DOY78" s="50"/>
      <c r="DOZ78" s="50"/>
      <c r="DPA78" s="50"/>
      <c r="DPB78" s="50"/>
      <c r="DPC78" s="50"/>
      <c r="DPD78" s="50"/>
      <c r="DPE78" s="50"/>
      <c r="DPF78" s="50"/>
      <c r="DPG78" s="50"/>
      <c r="DPH78" s="50"/>
      <c r="DPI78" s="50"/>
      <c r="DPJ78" s="50"/>
      <c r="DPK78" s="50"/>
      <c r="DPL78" s="50"/>
      <c r="DPM78" s="50"/>
      <c r="DPN78" s="50"/>
      <c r="DPO78" s="50"/>
      <c r="DPP78" s="50"/>
      <c r="DPQ78" s="50"/>
      <c r="DPR78" s="50"/>
      <c r="DPS78" s="50"/>
      <c r="DPT78" s="50"/>
      <c r="DPU78" s="50"/>
      <c r="DPV78" s="50"/>
      <c r="DPW78" s="50"/>
      <c r="DPX78" s="50"/>
      <c r="DPY78" s="50"/>
      <c r="DPZ78" s="50"/>
      <c r="DQA78" s="50"/>
      <c r="DQB78" s="50"/>
      <c r="DQC78" s="50"/>
      <c r="DQD78" s="50"/>
      <c r="DQE78" s="50"/>
      <c r="DQF78" s="50"/>
      <c r="DQG78" s="50"/>
      <c r="DQH78" s="50"/>
      <c r="DQI78" s="50"/>
      <c r="DQJ78" s="50"/>
      <c r="DQK78" s="50"/>
      <c r="DQL78" s="50"/>
      <c r="DQM78" s="50"/>
      <c r="DQN78" s="50"/>
      <c r="DQO78" s="50"/>
      <c r="DQP78" s="50"/>
      <c r="DQQ78" s="50"/>
      <c r="DQR78" s="50"/>
      <c r="DQS78" s="50"/>
      <c r="DQT78" s="50"/>
      <c r="DQU78" s="50"/>
      <c r="DQV78" s="50"/>
      <c r="DQW78" s="50"/>
      <c r="DQX78" s="50"/>
      <c r="DQY78" s="50"/>
      <c r="DQZ78" s="50"/>
      <c r="DRA78" s="50"/>
      <c r="DRB78" s="50"/>
      <c r="DRC78" s="50"/>
      <c r="DRD78" s="50"/>
      <c r="DRE78" s="50"/>
      <c r="DRF78" s="50"/>
      <c r="DRG78" s="50"/>
      <c r="DRH78" s="50"/>
      <c r="DRI78" s="50"/>
      <c r="DRJ78" s="50"/>
      <c r="DRK78" s="50"/>
      <c r="DRL78" s="50"/>
      <c r="DRM78" s="50"/>
      <c r="DRN78" s="50"/>
      <c r="DRO78" s="50"/>
      <c r="DRP78" s="50"/>
      <c r="DRQ78" s="50"/>
      <c r="DRR78" s="50"/>
      <c r="DRS78" s="50"/>
      <c r="DRT78" s="50"/>
      <c r="DRU78" s="50"/>
      <c r="DRV78" s="50"/>
      <c r="DRW78" s="50"/>
      <c r="DRX78" s="50"/>
      <c r="DRY78" s="50"/>
      <c r="DRZ78" s="50"/>
      <c r="DSA78" s="50"/>
      <c r="DSB78" s="50"/>
      <c r="DSC78" s="50"/>
      <c r="DSD78" s="50"/>
      <c r="DSE78" s="50"/>
      <c r="DSF78" s="50"/>
      <c r="DSG78" s="50"/>
      <c r="DSH78" s="50"/>
      <c r="DSI78" s="50"/>
      <c r="DSJ78" s="50"/>
      <c r="DSK78" s="50"/>
      <c r="DSL78" s="50"/>
      <c r="DSM78" s="50"/>
      <c r="DSN78" s="50"/>
      <c r="DSO78" s="50"/>
      <c r="DSP78" s="50"/>
      <c r="DSQ78" s="50"/>
      <c r="DSR78" s="50"/>
      <c r="DSS78" s="50"/>
      <c r="DST78" s="50"/>
      <c r="DSU78" s="50"/>
      <c r="DSV78" s="50"/>
      <c r="DSW78" s="50"/>
      <c r="DSX78" s="50"/>
      <c r="DSY78" s="50"/>
      <c r="DSZ78" s="50"/>
      <c r="DTA78" s="50"/>
      <c r="DTB78" s="50"/>
      <c r="DTC78" s="50"/>
      <c r="DTD78" s="50"/>
      <c r="DTE78" s="50"/>
      <c r="DTF78" s="50"/>
      <c r="DTG78" s="50"/>
      <c r="DTH78" s="50"/>
      <c r="DTI78" s="50"/>
      <c r="DTJ78" s="50"/>
      <c r="DTK78" s="50"/>
      <c r="DTL78" s="50"/>
      <c r="DTM78" s="50"/>
      <c r="DTN78" s="50"/>
      <c r="DTO78" s="50"/>
      <c r="DTP78" s="50"/>
      <c r="DTQ78" s="50"/>
      <c r="DTR78" s="50"/>
      <c r="DTS78" s="50"/>
      <c r="DTT78" s="50"/>
      <c r="DTU78" s="50"/>
      <c r="DTV78" s="50"/>
      <c r="DTW78" s="50"/>
      <c r="DTX78" s="50"/>
      <c r="DTY78" s="50"/>
      <c r="DTZ78" s="50"/>
      <c r="DUA78" s="50"/>
      <c r="DUB78" s="50"/>
      <c r="DUC78" s="50"/>
      <c r="DUD78" s="50"/>
      <c r="DUE78" s="50"/>
      <c r="DUF78" s="50"/>
      <c r="DUG78" s="50"/>
      <c r="DUH78" s="50"/>
      <c r="DUI78" s="50"/>
      <c r="DUJ78" s="50"/>
      <c r="DUK78" s="50"/>
      <c r="DUL78" s="50"/>
      <c r="DUM78" s="50"/>
      <c r="DUN78" s="50"/>
      <c r="DUO78" s="50"/>
      <c r="DUP78" s="50"/>
      <c r="DUQ78" s="50"/>
      <c r="DUR78" s="50"/>
      <c r="DUS78" s="50"/>
      <c r="DUT78" s="50"/>
      <c r="DUU78" s="50"/>
      <c r="DUV78" s="50"/>
      <c r="DUW78" s="50"/>
      <c r="DUX78" s="50"/>
      <c r="DUY78" s="50"/>
      <c r="DUZ78" s="50"/>
      <c r="DVA78" s="50"/>
      <c r="DVB78" s="50"/>
      <c r="DVC78" s="50"/>
      <c r="DVD78" s="50"/>
      <c r="DVE78" s="50"/>
      <c r="DVF78" s="50"/>
      <c r="DVG78" s="50"/>
      <c r="DVH78" s="50"/>
      <c r="DVI78" s="50"/>
      <c r="DVJ78" s="50"/>
      <c r="DVK78" s="50"/>
      <c r="DVL78" s="50"/>
      <c r="DVM78" s="50"/>
      <c r="DVN78" s="50"/>
      <c r="DVO78" s="50"/>
      <c r="DVP78" s="50"/>
      <c r="DVQ78" s="50"/>
      <c r="DVR78" s="50"/>
      <c r="DVS78" s="50"/>
      <c r="DVT78" s="50"/>
      <c r="DVU78" s="50"/>
      <c r="DVV78" s="50"/>
      <c r="DVW78" s="50"/>
      <c r="DVX78" s="50"/>
      <c r="DVY78" s="50"/>
      <c r="DVZ78" s="50"/>
      <c r="DWA78" s="50"/>
      <c r="DWB78" s="50"/>
      <c r="DWC78" s="50"/>
      <c r="DWD78" s="50"/>
      <c r="DWE78" s="50"/>
      <c r="DWF78" s="50"/>
      <c r="DWG78" s="50"/>
      <c r="DWH78" s="50"/>
      <c r="DWI78" s="50"/>
      <c r="DWJ78" s="50"/>
      <c r="DWK78" s="50"/>
      <c r="DWL78" s="50"/>
      <c r="DWM78" s="50"/>
      <c r="DWN78" s="50"/>
      <c r="DWO78" s="50"/>
      <c r="DWP78" s="50"/>
      <c r="DWQ78" s="50"/>
      <c r="DWR78" s="50"/>
      <c r="DWS78" s="50"/>
      <c r="DWT78" s="50"/>
      <c r="DWU78" s="50"/>
      <c r="DWV78" s="50"/>
      <c r="DWW78" s="50"/>
      <c r="DWX78" s="50"/>
      <c r="DWY78" s="50"/>
      <c r="DWZ78" s="50"/>
      <c r="DXA78" s="50"/>
      <c r="DXB78" s="50"/>
      <c r="DXC78" s="50"/>
      <c r="DXD78" s="50"/>
      <c r="DXE78" s="50"/>
      <c r="DXF78" s="50"/>
      <c r="DXG78" s="50"/>
      <c r="DXH78" s="50"/>
      <c r="DXI78" s="50"/>
      <c r="DXJ78" s="50"/>
      <c r="DXK78" s="50"/>
      <c r="DXL78" s="50"/>
      <c r="DXM78" s="50"/>
      <c r="DXN78" s="50"/>
      <c r="DXO78" s="50"/>
      <c r="DXP78" s="50"/>
      <c r="DXQ78" s="50"/>
      <c r="DXR78" s="50"/>
      <c r="DXS78" s="50"/>
      <c r="DXT78" s="50"/>
      <c r="DXU78" s="50"/>
      <c r="DXV78" s="50"/>
      <c r="DXW78" s="50"/>
      <c r="DXX78" s="50"/>
      <c r="DXY78" s="50"/>
      <c r="DXZ78" s="50"/>
      <c r="DYA78" s="50"/>
      <c r="DYB78" s="50"/>
      <c r="DYC78" s="50"/>
      <c r="DYD78" s="50"/>
      <c r="DYE78" s="50"/>
      <c r="DYF78" s="50"/>
      <c r="DYG78" s="50"/>
      <c r="DYH78" s="50"/>
      <c r="DYI78" s="50"/>
      <c r="DYJ78" s="50"/>
      <c r="DYK78" s="50"/>
      <c r="DYL78" s="50"/>
      <c r="DYM78" s="50"/>
      <c r="DYN78" s="50"/>
      <c r="DYO78" s="50"/>
      <c r="DYP78" s="50"/>
      <c r="DYQ78" s="50"/>
      <c r="DYR78" s="50"/>
      <c r="DYS78" s="50"/>
      <c r="DYT78" s="50"/>
      <c r="DYU78" s="50"/>
      <c r="DYV78" s="50"/>
      <c r="DYW78" s="50"/>
      <c r="DYX78" s="50"/>
      <c r="DYY78" s="50"/>
      <c r="DYZ78" s="50"/>
      <c r="DZA78" s="50"/>
      <c r="DZB78" s="50"/>
      <c r="DZC78" s="50"/>
      <c r="DZD78" s="50"/>
      <c r="DZE78" s="50"/>
      <c r="DZF78" s="50"/>
      <c r="DZG78" s="50"/>
      <c r="DZH78" s="50"/>
      <c r="DZI78" s="50"/>
      <c r="DZJ78" s="50"/>
      <c r="DZK78" s="50"/>
      <c r="DZL78" s="50"/>
      <c r="DZM78" s="50"/>
      <c r="DZN78" s="50"/>
      <c r="DZO78" s="50"/>
      <c r="DZP78" s="50"/>
      <c r="DZQ78" s="50"/>
      <c r="DZR78" s="50"/>
      <c r="DZS78" s="50"/>
      <c r="DZT78" s="50"/>
      <c r="DZU78" s="50"/>
      <c r="DZV78" s="50"/>
      <c r="DZW78" s="50"/>
      <c r="DZX78" s="50"/>
      <c r="DZY78" s="50"/>
      <c r="DZZ78" s="50"/>
      <c r="EAA78" s="50"/>
      <c r="EAB78" s="50"/>
      <c r="EAC78" s="50"/>
      <c r="EAD78" s="50"/>
      <c r="EAE78" s="50"/>
      <c r="EAF78" s="50"/>
      <c r="EAG78" s="50"/>
      <c r="EAH78" s="50"/>
      <c r="EAI78" s="50"/>
      <c r="EAJ78" s="50"/>
      <c r="EAK78" s="50"/>
      <c r="EAL78" s="50"/>
      <c r="EAM78" s="50"/>
      <c r="EAN78" s="50"/>
      <c r="EAO78" s="50"/>
      <c r="EAP78" s="50"/>
      <c r="EAQ78" s="50"/>
      <c r="EAR78" s="50"/>
      <c r="EAS78" s="50"/>
      <c r="EAT78" s="50"/>
      <c r="EAU78" s="50"/>
      <c r="EAV78" s="50"/>
      <c r="EAW78" s="50"/>
      <c r="EAX78" s="50"/>
      <c r="EAY78" s="50"/>
      <c r="EAZ78" s="50"/>
      <c r="EBA78" s="50"/>
      <c r="EBB78" s="50"/>
      <c r="EBC78" s="50"/>
      <c r="EBD78" s="50"/>
      <c r="EBE78" s="50"/>
      <c r="EBF78" s="50"/>
      <c r="EBG78" s="50"/>
      <c r="EBH78" s="50"/>
      <c r="EBI78" s="50"/>
      <c r="EBJ78" s="50"/>
      <c r="EBK78" s="50"/>
      <c r="EBL78" s="50"/>
      <c r="EBM78" s="50"/>
      <c r="EBN78" s="50"/>
      <c r="EBO78" s="50"/>
      <c r="EBP78" s="50"/>
      <c r="EBQ78" s="50"/>
      <c r="EBR78" s="50"/>
      <c r="EBS78" s="50"/>
      <c r="EBT78" s="50"/>
      <c r="EBU78" s="50"/>
      <c r="EBV78" s="50"/>
      <c r="EBW78" s="50"/>
      <c r="EBX78" s="50"/>
      <c r="EBY78" s="50"/>
      <c r="EBZ78" s="50"/>
      <c r="ECA78" s="50"/>
      <c r="ECB78" s="50"/>
      <c r="ECC78" s="50"/>
      <c r="ECD78" s="50"/>
      <c r="ECE78" s="50"/>
      <c r="ECF78" s="50"/>
      <c r="ECG78" s="50"/>
      <c r="ECH78" s="50"/>
      <c r="ECI78" s="50"/>
      <c r="ECJ78" s="50"/>
      <c r="ECK78" s="50"/>
      <c r="ECL78" s="50"/>
      <c r="ECM78" s="50"/>
      <c r="ECN78" s="50"/>
      <c r="ECO78" s="50"/>
      <c r="ECP78" s="50"/>
      <c r="ECQ78" s="50"/>
      <c r="ECR78" s="50"/>
      <c r="ECS78" s="50"/>
      <c r="ECT78" s="50"/>
      <c r="ECU78" s="50"/>
      <c r="ECV78" s="50"/>
      <c r="ECW78" s="50"/>
      <c r="ECX78" s="50"/>
      <c r="ECY78" s="50"/>
      <c r="ECZ78" s="50"/>
      <c r="EDA78" s="50"/>
      <c r="EDB78" s="50"/>
      <c r="EDC78" s="50"/>
      <c r="EDD78" s="50"/>
      <c r="EDE78" s="50"/>
      <c r="EDF78" s="50"/>
      <c r="EDG78" s="50"/>
      <c r="EDH78" s="50"/>
      <c r="EDI78" s="50"/>
      <c r="EDJ78" s="50"/>
      <c r="EDK78" s="50"/>
      <c r="EDL78" s="50"/>
      <c r="EDM78" s="50"/>
      <c r="EDN78" s="50"/>
      <c r="EDO78" s="50"/>
      <c r="EDP78" s="50"/>
      <c r="EDQ78" s="50"/>
      <c r="EDR78" s="50"/>
      <c r="EDS78" s="50"/>
      <c r="EDT78" s="50"/>
      <c r="EDU78" s="50"/>
      <c r="EDV78" s="50"/>
      <c r="EDW78" s="50"/>
      <c r="EDX78" s="50"/>
      <c r="EDY78" s="50"/>
      <c r="EDZ78" s="50"/>
      <c r="EEA78" s="50"/>
      <c r="EEB78" s="50"/>
      <c r="EEC78" s="50"/>
      <c r="EED78" s="50"/>
      <c r="EEE78" s="50"/>
      <c r="EEF78" s="50"/>
      <c r="EEG78" s="50"/>
      <c r="EEH78" s="50"/>
      <c r="EEI78" s="50"/>
      <c r="EEJ78" s="50"/>
      <c r="EEK78" s="50"/>
      <c r="EEL78" s="50"/>
      <c r="EEM78" s="50"/>
      <c r="EEN78" s="50"/>
      <c r="EEO78" s="50"/>
      <c r="EEP78" s="50"/>
      <c r="EEQ78" s="50"/>
      <c r="EER78" s="50"/>
      <c r="EES78" s="50"/>
      <c r="EET78" s="50"/>
      <c r="EEU78" s="50"/>
      <c r="EEV78" s="50"/>
      <c r="EEW78" s="50"/>
      <c r="EEX78" s="50"/>
      <c r="EEY78" s="50"/>
      <c r="EEZ78" s="50"/>
      <c r="EFA78" s="50"/>
      <c r="EFB78" s="50"/>
      <c r="EFC78" s="50"/>
      <c r="EFD78" s="50"/>
      <c r="EFE78" s="50"/>
      <c r="EFF78" s="50"/>
      <c r="EFG78" s="50"/>
      <c r="EFH78" s="50"/>
      <c r="EFI78" s="50"/>
      <c r="EFJ78" s="50"/>
      <c r="EFK78" s="50"/>
      <c r="EFL78" s="50"/>
      <c r="EFM78" s="50"/>
      <c r="EFN78" s="50"/>
      <c r="EFO78" s="50"/>
      <c r="EFP78" s="50"/>
      <c r="EFQ78" s="50"/>
      <c r="EFR78" s="50"/>
      <c r="EFS78" s="50"/>
      <c r="EFT78" s="50"/>
      <c r="EFU78" s="50"/>
      <c r="EFV78" s="50"/>
      <c r="EFW78" s="50"/>
      <c r="EFX78" s="50"/>
      <c r="EFY78" s="50"/>
      <c r="EFZ78" s="50"/>
      <c r="EGA78" s="50"/>
      <c r="EGB78" s="50"/>
      <c r="EGC78" s="50"/>
      <c r="EGD78" s="50"/>
      <c r="EGE78" s="50"/>
      <c r="EGF78" s="50"/>
      <c r="EGG78" s="50"/>
      <c r="EGH78" s="50"/>
      <c r="EGI78" s="50"/>
      <c r="EGJ78" s="50"/>
      <c r="EGK78" s="50"/>
      <c r="EGL78" s="50"/>
      <c r="EGM78" s="50"/>
      <c r="EGN78" s="50"/>
      <c r="EGO78" s="50"/>
      <c r="EGP78" s="50"/>
      <c r="EGQ78" s="50"/>
      <c r="EGR78" s="50"/>
      <c r="EGS78" s="50"/>
      <c r="EGT78" s="50"/>
      <c r="EGU78" s="50"/>
      <c r="EGV78" s="50"/>
      <c r="EGW78" s="50"/>
      <c r="EGX78" s="50"/>
      <c r="EGY78" s="50"/>
      <c r="EGZ78" s="50"/>
      <c r="EHA78" s="50"/>
      <c r="EHB78" s="50"/>
      <c r="EHC78" s="50"/>
      <c r="EHD78" s="50"/>
      <c r="EHE78" s="50"/>
      <c r="EHF78" s="50"/>
      <c r="EHG78" s="50"/>
      <c r="EHH78" s="50"/>
      <c r="EHI78" s="50"/>
      <c r="EHJ78" s="50"/>
      <c r="EHK78" s="50"/>
      <c r="EHL78" s="50"/>
      <c r="EHM78" s="50"/>
      <c r="EHN78" s="50"/>
      <c r="EHO78" s="50"/>
      <c r="EHP78" s="50"/>
      <c r="EHQ78" s="50"/>
      <c r="EHR78" s="50"/>
      <c r="EHS78" s="50"/>
      <c r="EHT78" s="50"/>
      <c r="EHU78" s="50"/>
      <c r="EHV78" s="50"/>
      <c r="EHW78" s="50"/>
      <c r="EHX78" s="50"/>
      <c r="EHY78" s="50"/>
      <c r="EHZ78" s="50"/>
      <c r="EIA78" s="50"/>
      <c r="EIB78" s="50"/>
      <c r="EIC78" s="50"/>
      <c r="EID78" s="50"/>
      <c r="EIE78" s="50"/>
      <c r="EIF78" s="50"/>
      <c r="EIG78" s="50"/>
      <c r="EIH78" s="50"/>
      <c r="EII78" s="50"/>
      <c r="EIJ78" s="50"/>
      <c r="EIK78" s="50"/>
      <c r="EIL78" s="50"/>
      <c r="EIM78" s="50"/>
      <c r="EIN78" s="50"/>
      <c r="EIO78" s="50"/>
      <c r="EIP78" s="50"/>
      <c r="EIQ78" s="50"/>
      <c r="EIR78" s="50"/>
      <c r="EIS78" s="50"/>
      <c r="EIT78" s="50"/>
      <c r="EIU78" s="50"/>
      <c r="EIV78" s="50"/>
      <c r="EIW78" s="50"/>
      <c r="EIX78" s="50"/>
      <c r="EIY78" s="50"/>
      <c r="EIZ78" s="50"/>
      <c r="EJA78" s="50"/>
      <c r="EJB78" s="50"/>
      <c r="EJC78" s="50"/>
      <c r="EJD78" s="50"/>
      <c r="EJE78" s="50"/>
      <c r="EJF78" s="50"/>
      <c r="EJG78" s="50"/>
      <c r="EJH78" s="50"/>
      <c r="EJI78" s="50"/>
      <c r="EJJ78" s="50"/>
      <c r="EJK78" s="50"/>
      <c r="EJL78" s="50"/>
      <c r="EJM78" s="50"/>
      <c r="EJN78" s="50"/>
      <c r="EJO78" s="50"/>
      <c r="EJP78" s="50"/>
      <c r="EJQ78" s="50"/>
      <c r="EJR78" s="50"/>
      <c r="EJS78" s="50"/>
      <c r="EJT78" s="50"/>
      <c r="EJU78" s="50"/>
      <c r="EJV78" s="50"/>
      <c r="EJW78" s="50"/>
      <c r="EJX78" s="50"/>
      <c r="EJY78" s="50"/>
      <c r="EJZ78" s="50"/>
      <c r="EKA78" s="50"/>
      <c r="EKB78" s="50"/>
      <c r="EKC78" s="50"/>
      <c r="EKD78" s="50"/>
      <c r="EKE78" s="50"/>
      <c r="EKF78" s="50"/>
      <c r="EKG78" s="50"/>
      <c r="EKH78" s="50"/>
      <c r="EKI78" s="50"/>
      <c r="EKJ78" s="50"/>
      <c r="EKK78" s="50"/>
      <c r="EKL78" s="50"/>
      <c r="EKM78" s="50"/>
      <c r="EKN78" s="50"/>
      <c r="EKO78" s="50"/>
      <c r="EKP78" s="50"/>
      <c r="EKQ78" s="50"/>
      <c r="EKR78" s="50"/>
      <c r="EKS78" s="50"/>
      <c r="EKT78" s="50"/>
      <c r="EKU78" s="50"/>
      <c r="EKV78" s="50"/>
      <c r="EKW78" s="50"/>
      <c r="EKX78" s="50"/>
      <c r="EKY78" s="50"/>
      <c r="EKZ78" s="50"/>
      <c r="ELA78" s="50"/>
      <c r="ELB78" s="50"/>
      <c r="ELC78" s="50"/>
      <c r="ELD78" s="50"/>
      <c r="ELE78" s="50"/>
      <c r="ELF78" s="50"/>
      <c r="ELG78" s="50"/>
      <c r="ELH78" s="50"/>
      <c r="ELI78" s="50"/>
      <c r="ELJ78" s="50"/>
      <c r="ELK78" s="50"/>
      <c r="ELL78" s="50"/>
      <c r="ELM78" s="50"/>
      <c r="ELN78" s="50"/>
      <c r="ELO78" s="50"/>
      <c r="ELP78" s="50"/>
      <c r="ELQ78" s="50"/>
      <c r="ELR78" s="50"/>
      <c r="ELS78" s="50"/>
      <c r="ELT78" s="50"/>
      <c r="ELU78" s="50"/>
      <c r="ELV78" s="50"/>
      <c r="ELW78" s="50"/>
      <c r="ELX78" s="50"/>
      <c r="ELY78" s="50"/>
      <c r="ELZ78" s="50"/>
      <c r="EMA78" s="50"/>
      <c r="EMB78" s="50"/>
      <c r="EMC78" s="50"/>
      <c r="EMD78" s="50"/>
      <c r="EME78" s="50"/>
      <c r="EMF78" s="50"/>
      <c r="EMG78" s="50"/>
      <c r="EMH78" s="50"/>
      <c r="EMI78" s="50"/>
      <c r="EMJ78" s="50"/>
      <c r="EMK78" s="50"/>
      <c r="EML78" s="50"/>
      <c r="EMM78" s="50"/>
      <c r="EMN78" s="50"/>
      <c r="EMO78" s="50"/>
      <c r="EMP78" s="50"/>
      <c r="EMQ78" s="50"/>
      <c r="EMR78" s="50"/>
      <c r="EMS78" s="50"/>
      <c r="EMT78" s="50"/>
      <c r="EMU78" s="50"/>
      <c r="EMV78" s="50"/>
      <c r="EMW78" s="50"/>
      <c r="EMX78" s="50"/>
      <c r="EMY78" s="50"/>
      <c r="EMZ78" s="50"/>
      <c r="ENA78" s="50"/>
      <c r="ENB78" s="50"/>
      <c r="ENC78" s="50"/>
      <c r="END78" s="50"/>
      <c r="ENE78" s="50"/>
      <c r="ENF78" s="50"/>
      <c r="ENG78" s="50"/>
      <c r="ENH78" s="50"/>
      <c r="ENI78" s="50"/>
      <c r="ENJ78" s="50"/>
      <c r="ENK78" s="50"/>
      <c r="ENL78" s="50"/>
      <c r="ENM78" s="50"/>
      <c r="ENN78" s="50"/>
      <c r="ENO78" s="50"/>
      <c r="ENP78" s="50"/>
      <c r="ENQ78" s="50"/>
      <c r="ENR78" s="50"/>
      <c r="ENS78" s="50"/>
      <c r="ENT78" s="50"/>
      <c r="ENU78" s="50"/>
      <c r="ENV78" s="50"/>
      <c r="ENW78" s="50"/>
      <c r="ENX78" s="50"/>
      <c r="ENY78" s="50"/>
      <c r="ENZ78" s="50"/>
      <c r="EOA78" s="50"/>
      <c r="EOB78" s="50"/>
      <c r="EOC78" s="50"/>
      <c r="EOD78" s="50"/>
      <c r="EOE78" s="50"/>
      <c r="EOF78" s="50"/>
      <c r="EOG78" s="50"/>
      <c r="EOH78" s="50"/>
      <c r="EOI78" s="50"/>
      <c r="EOJ78" s="50"/>
      <c r="EOK78" s="50"/>
      <c r="EOL78" s="50"/>
      <c r="EOM78" s="50"/>
      <c r="EON78" s="50"/>
      <c r="EOO78" s="50"/>
      <c r="EOP78" s="50"/>
      <c r="EOQ78" s="50"/>
      <c r="EOR78" s="50"/>
      <c r="EOS78" s="50"/>
      <c r="EOT78" s="50"/>
      <c r="EOU78" s="50"/>
      <c r="EOV78" s="50"/>
      <c r="EOW78" s="50"/>
      <c r="EOX78" s="50"/>
      <c r="EOY78" s="50"/>
      <c r="EOZ78" s="50"/>
      <c r="EPA78" s="50"/>
      <c r="EPB78" s="50"/>
      <c r="EPC78" s="50"/>
      <c r="EPD78" s="50"/>
      <c r="EPE78" s="50"/>
      <c r="EPF78" s="50"/>
      <c r="EPG78" s="50"/>
      <c r="EPH78" s="50"/>
      <c r="EPI78" s="50"/>
      <c r="EPJ78" s="50"/>
      <c r="EPK78" s="50"/>
      <c r="EPL78" s="50"/>
      <c r="EPM78" s="50"/>
      <c r="EPN78" s="50"/>
      <c r="EPO78" s="50"/>
      <c r="EPP78" s="50"/>
      <c r="EPQ78" s="50"/>
      <c r="EPR78" s="50"/>
      <c r="EPS78" s="50"/>
      <c r="EPT78" s="50"/>
      <c r="EPU78" s="50"/>
      <c r="EPV78" s="50"/>
      <c r="EPW78" s="50"/>
      <c r="EPX78" s="50"/>
      <c r="EPY78" s="50"/>
      <c r="EPZ78" s="50"/>
      <c r="EQA78" s="50"/>
      <c r="EQB78" s="50"/>
      <c r="EQC78" s="50"/>
      <c r="EQD78" s="50"/>
      <c r="EQE78" s="50"/>
      <c r="EQF78" s="50"/>
      <c r="EQG78" s="50"/>
      <c r="EQH78" s="50"/>
      <c r="EQI78" s="50"/>
      <c r="EQJ78" s="50"/>
      <c r="EQK78" s="50"/>
      <c r="EQL78" s="50"/>
      <c r="EQM78" s="50"/>
      <c r="EQN78" s="50"/>
      <c r="EQO78" s="50"/>
      <c r="EQP78" s="50"/>
      <c r="EQQ78" s="50"/>
      <c r="EQR78" s="50"/>
      <c r="EQS78" s="50"/>
      <c r="EQT78" s="50"/>
      <c r="EQU78" s="50"/>
      <c r="EQV78" s="50"/>
      <c r="EQW78" s="50"/>
      <c r="EQX78" s="50"/>
      <c r="EQY78" s="50"/>
      <c r="EQZ78" s="50"/>
      <c r="ERA78" s="50"/>
      <c r="ERB78" s="50"/>
      <c r="ERC78" s="50"/>
      <c r="ERD78" s="50"/>
      <c r="ERE78" s="50"/>
      <c r="ERF78" s="50"/>
      <c r="ERG78" s="50"/>
      <c r="ERH78" s="50"/>
      <c r="ERI78" s="50"/>
      <c r="ERJ78" s="50"/>
      <c r="ERK78" s="50"/>
      <c r="ERL78" s="50"/>
      <c r="ERM78" s="50"/>
      <c r="ERN78" s="50"/>
      <c r="ERO78" s="50"/>
      <c r="ERP78" s="50"/>
      <c r="ERQ78" s="50"/>
      <c r="ERR78" s="50"/>
      <c r="ERS78" s="50"/>
      <c r="ERT78" s="50"/>
      <c r="ERU78" s="50"/>
      <c r="ERV78" s="50"/>
      <c r="ERW78" s="50"/>
      <c r="ERX78" s="50"/>
      <c r="ERY78" s="50"/>
      <c r="ERZ78" s="50"/>
      <c r="ESA78" s="50"/>
      <c r="ESB78" s="50"/>
      <c r="ESC78" s="50"/>
      <c r="ESD78" s="50"/>
      <c r="ESE78" s="50"/>
      <c r="ESF78" s="50"/>
      <c r="ESG78" s="50"/>
      <c r="ESH78" s="50"/>
      <c r="ESI78" s="50"/>
      <c r="ESJ78" s="50"/>
      <c r="ESK78" s="50"/>
      <c r="ESL78" s="50"/>
      <c r="ESM78" s="50"/>
      <c r="ESN78" s="50"/>
      <c r="ESO78" s="50"/>
      <c r="ESP78" s="50"/>
      <c r="ESQ78" s="50"/>
      <c r="ESR78" s="50"/>
      <c r="ESS78" s="50"/>
      <c r="EST78" s="50"/>
      <c r="ESU78" s="50"/>
      <c r="ESV78" s="50"/>
      <c r="ESW78" s="50"/>
      <c r="ESX78" s="50"/>
      <c r="ESY78" s="50"/>
      <c r="ESZ78" s="50"/>
      <c r="ETA78" s="50"/>
      <c r="ETB78" s="50"/>
      <c r="ETC78" s="50"/>
      <c r="ETD78" s="50"/>
      <c r="ETE78" s="50"/>
      <c r="ETF78" s="50"/>
      <c r="ETG78" s="50"/>
      <c r="ETH78" s="50"/>
      <c r="ETI78" s="50"/>
      <c r="ETJ78" s="50"/>
      <c r="ETK78" s="50"/>
      <c r="ETL78" s="50"/>
      <c r="ETM78" s="50"/>
      <c r="ETN78" s="50"/>
      <c r="ETO78" s="50"/>
      <c r="ETP78" s="50"/>
      <c r="ETQ78" s="50"/>
      <c r="ETR78" s="50"/>
      <c r="ETS78" s="50"/>
      <c r="ETT78" s="50"/>
      <c r="ETU78" s="50"/>
      <c r="ETV78" s="50"/>
      <c r="ETW78" s="50"/>
      <c r="ETX78" s="50"/>
      <c r="ETY78" s="50"/>
      <c r="ETZ78" s="50"/>
      <c r="EUA78" s="50"/>
      <c r="EUB78" s="50"/>
      <c r="EUC78" s="50"/>
      <c r="EUD78" s="50"/>
      <c r="EUE78" s="50"/>
      <c r="EUF78" s="50"/>
      <c r="EUG78" s="50"/>
      <c r="EUH78" s="50"/>
      <c r="EUI78" s="50"/>
      <c r="EUJ78" s="50"/>
      <c r="EUK78" s="50"/>
      <c r="EUL78" s="50"/>
      <c r="EUM78" s="50"/>
      <c r="EUN78" s="50"/>
      <c r="EUO78" s="50"/>
      <c r="EUP78" s="50"/>
      <c r="EUQ78" s="50"/>
      <c r="EUR78" s="50"/>
      <c r="EUS78" s="50"/>
      <c r="EUT78" s="50"/>
      <c r="EUU78" s="50"/>
      <c r="EUV78" s="50"/>
      <c r="EUW78" s="50"/>
      <c r="EUX78" s="50"/>
      <c r="EUY78" s="50"/>
      <c r="EUZ78" s="50"/>
      <c r="EVA78" s="50"/>
      <c r="EVB78" s="50"/>
      <c r="EVC78" s="50"/>
      <c r="EVD78" s="50"/>
      <c r="EVE78" s="50"/>
      <c r="EVF78" s="50"/>
      <c r="EVG78" s="50"/>
      <c r="EVH78" s="50"/>
      <c r="EVI78" s="50"/>
      <c r="EVJ78" s="50"/>
      <c r="EVK78" s="50"/>
      <c r="EVL78" s="50"/>
      <c r="EVM78" s="50"/>
      <c r="EVN78" s="50"/>
      <c r="EVO78" s="50"/>
      <c r="EVP78" s="50"/>
      <c r="EVQ78" s="50"/>
      <c r="EVR78" s="50"/>
      <c r="EVS78" s="50"/>
      <c r="EVT78" s="50"/>
      <c r="EVU78" s="50"/>
      <c r="EVV78" s="50"/>
      <c r="EVW78" s="50"/>
      <c r="EVX78" s="50"/>
      <c r="EVY78" s="50"/>
      <c r="EVZ78" s="50"/>
      <c r="EWA78" s="50"/>
      <c r="EWB78" s="50"/>
      <c r="EWC78" s="50"/>
      <c r="EWD78" s="50"/>
      <c r="EWE78" s="50"/>
      <c r="EWF78" s="50"/>
      <c r="EWG78" s="50"/>
      <c r="EWH78" s="50"/>
      <c r="EWI78" s="50"/>
      <c r="EWJ78" s="50"/>
      <c r="EWK78" s="50"/>
      <c r="EWL78" s="50"/>
      <c r="EWM78" s="50"/>
      <c r="EWN78" s="50"/>
      <c r="EWO78" s="50"/>
      <c r="EWP78" s="50"/>
      <c r="EWQ78" s="50"/>
      <c r="EWR78" s="50"/>
      <c r="EWS78" s="50"/>
      <c r="EWT78" s="50"/>
      <c r="EWU78" s="50"/>
      <c r="EWV78" s="50"/>
      <c r="EWW78" s="50"/>
      <c r="EWX78" s="50"/>
      <c r="EWY78" s="50"/>
      <c r="EWZ78" s="50"/>
      <c r="EXA78" s="50"/>
      <c r="EXB78" s="50"/>
      <c r="EXC78" s="50"/>
      <c r="EXD78" s="50"/>
      <c r="EXE78" s="50"/>
      <c r="EXF78" s="50"/>
      <c r="EXG78" s="50"/>
      <c r="EXH78" s="50"/>
      <c r="EXI78" s="50"/>
      <c r="EXJ78" s="50"/>
      <c r="EXK78" s="50"/>
      <c r="EXL78" s="50"/>
      <c r="EXM78" s="50"/>
      <c r="EXN78" s="50"/>
      <c r="EXO78" s="50"/>
      <c r="EXP78" s="50"/>
      <c r="EXQ78" s="50"/>
      <c r="EXR78" s="50"/>
      <c r="EXS78" s="50"/>
      <c r="EXT78" s="50"/>
      <c r="EXU78" s="50"/>
      <c r="EXV78" s="50"/>
      <c r="EXW78" s="50"/>
      <c r="EXX78" s="50"/>
      <c r="EXY78" s="50"/>
      <c r="EXZ78" s="50"/>
      <c r="EYA78" s="50"/>
      <c r="EYB78" s="50"/>
      <c r="EYC78" s="50"/>
      <c r="EYD78" s="50"/>
      <c r="EYE78" s="50"/>
      <c r="EYF78" s="50"/>
      <c r="EYG78" s="50"/>
      <c r="EYH78" s="50"/>
      <c r="EYI78" s="50"/>
      <c r="EYJ78" s="50"/>
      <c r="EYK78" s="50"/>
      <c r="EYL78" s="50"/>
      <c r="EYM78" s="50"/>
      <c r="EYN78" s="50"/>
      <c r="EYO78" s="50"/>
      <c r="EYP78" s="50"/>
      <c r="EYQ78" s="50"/>
      <c r="EYR78" s="50"/>
      <c r="EYS78" s="50"/>
      <c r="EYT78" s="50"/>
      <c r="EYU78" s="50"/>
      <c r="EYV78" s="50"/>
      <c r="EYW78" s="50"/>
      <c r="EYX78" s="50"/>
      <c r="EYY78" s="50"/>
      <c r="EYZ78" s="50"/>
      <c r="EZA78" s="50"/>
      <c r="EZB78" s="50"/>
      <c r="EZC78" s="50"/>
      <c r="EZD78" s="50"/>
      <c r="EZE78" s="50"/>
      <c r="EZF78" s="50"/>
      <c r="EZG78" s="50"/>
      <c r="EZH78" s="50"/>
      <c r="EZI78" s="50"/>
      <c r="EZJ78" s="50"/>
      <c r="EZK78" s="50"/>
      <c r="EZL78" s="50"/>
      <c r="EZM78" s="50"/>
      <c r="EZN78" s="50"/>
      <c r="EZO78" s="50"/>
      <c r="EZP78" s="50"/>
      <c r="EZQ78" s="50"/>
      <c r="EZR78" s="50"/>
      <c r="EZS78" s="50"/>
      <c r="EZT78" s="50"/>
      <c r="EZU78" s="50"/>
      <c r="EZV78" s="50"/>
      <c r="EZW78" s="50"/>
      <c r="EZX78" s="50"/>
      <c r="EZY78" s="50"/>
      <c r="EZZ78" s="50"/>
      <c r="FAA78" s="50"/>
      <c r="FAB78" s="50"/>
      <c r="FAC78" s="50"/>
      <c r="FAD78" s="50"/>
      <c r="FAE78" s="50"/>
      <c r="FAF78" s="50"/>
      <c r="FAG78" s="50"/>
      <c r="FAH78" s="50"/>
      <c r="FAI78" s="50"/>
      <c r="FAJ78" s="50"/>
      <c r="FAK78" s="50"/>
      <c r="FAL78" s="50"/>
      <c r="FAM78" s="50"/>
      <c r="FAN78" s="50"/>
      <c r="FAO78" s="50"/>
      <c r="FAP78" s="50"/>
      <c r="FAQ78" s="50"/>
      <c r="FAR78" s="50"/>
      <c r="FAS78" s="50"/>
      <c r="FAT78" s="50"/>
      <c r="FAU78" s="50"/>
      <c r="FAV78" s="50"/>
      <c r="FAW78" s="50"/>
      <c r="FAX78" s="50"/>
      <c r="FAY78" s="50"/>
      <c r="FAZ78" s="50"/>
      <c r="FBA78" s="50"/>
      <c r="FBB78" s="50"/>
      <c r="FBC78" s="50"/>
      <c r="FBD78" s="50"/>
      <c r="FBE78" s="50"/>
      <c r="FBF78" s="50"/>
      <c r="FBG78" s="50"/>
      <c r="FBH78" s="50"/>
      <c r="FBI78" s="50"/>
      <c r="FBJ78" s="50"/>
      <c r="FBK78" s="50"/>
      <c r="FBL78" s="50"/>
      <c r="FBM78" s="50"/>
      <c r="FBN78" s="50"/>
      <c r="FBO78" s="50"/>
      <c r="FBP78" s="50"/>
      <c r="FBQ78" s="50"/>
      <c r="FBR78" s="50"/>
      <c r="FBS78" s="50"/>
      <c r="FBT78" s="50"/>
      <c r="FBU78" s="50"/>
      <c r="FBV78" s="50"/>
      <c r="FBW78" s="50"/>
      <c r="FBX78" s="50"/>
      <c r="FBY78" s="50"/>
      <c r="FBZ78" s="50"/>
      <c r="FCA78" s="50"/>
      <c r="FCB78" s="50"/>
      <c r="FCC78" s="50"/>
      <c r="FCD78" s="50"/>
      <c r="FCE78" s="50"/>
      <c r="FCF78" s="50"/>
      <c r="FCG78" s="50"/>
      <c r="FCH78" s="50"/>
      <c r="FCI78" s="50"/>
      <c r="FCJ78" s="50"/>
      <c r="FCK78" s="50"/>
      <c r="FCL78" s="50"/>
      <c r="FCM78" s="50"/>
      <c r="FCN78" s="50"/>
      <c r="FCO78" s="50"/>
      <c r="FCP78" s="50"/>
      <c r="FCQ78" s="50"/>
      <c r="FCR78" s="50"/>
      <c r="FCS78" s="50"/>
      <c r="FCT78" s="50"/>
      <c r="FCU78" s="50"/>
      <c r="FCV78" s="50"/>
      <c r="FCW78" s="50"/>
      <c r="FCX78" s="50"/>
      <c r="FCY78" s="50"/>
      <c r="FCZ78" s="50"/>
      <c r="FDA78" s="50"/>
      <c r="FDB78" s="50"/>
      <c r="FDC78" s="50"/>
      <c r="FDD78" s="50"/>
      <c r="FDE78" s="50"/>
      <c r="FDF78" s="50"/>
      <c r="FDG78" s="50"/>
      <c r="FDH78" s="50"/>
      <c r="FDI78" s="50"/>
      <c r="FDJ78" s="50"/>
      <c r="FDK78" s="50"/>
      <c r="FDL78" s="50"/>
      <c r="FDM78" s="50"/>
      <c r="FDN78" s="50"/>
      <c r="FDO78" s="50"/>
      <c r="FDP78" s="50"/>
      <c r="FDQ78" s="50"/>
      <c r="FDR78" s="50"/>
      <c r="FDS78" s="50"/>
      <c r="FDT78" s="50"/>
      <c r="FDU78" s="50"/>
      <c r="FDV78" s="50"/>
      <c r="FDW78" s="50"/>
      <c r="FDX78" s="50"/>
      <c r="FDY78" s="50"/>
      <c r="FDZ78" s="50"/>
      <c r="FEA78" s="50"/>
      <c r="FEB78" s="50"/>
      <c r="FEC78" s="50"/>
      <c r="FED78" s="50"/>
      <c r="FEE78" s="50"/>
      <c r="FEF78" s="50"/>
      <c r="FEG78" s="50"/>
      <c r="FEH78" s="50"/>
      <c r="FEI78" s="50"/>
      <c r="FEJ78" s="50"/>
      <c r="FEK78" s="50"/>
      <c r="FEL78" s="50"/>
      <c r="FEM78" s="50"/>
      <c r="FEN78" s="50"/>
      <c r="FEO78" s="50"/>
      <c r="FEP78" s="50"/>
      <c r="FEQ78" s="50"/>
      <c r="FER78" s="50"/>
      <c r="FES78" s="50"/>
      <c r="FET78" s="50"/>
      <c r="FEU78" s="50"/>
      <c r="FEV78" s="50"/>
      <c r="FEW78" s="50"/>
      <c r="FEX78" s="50"/>
      <c r="FEY78" s="50"/>
      <c r="FEZ78" s="50"/>
      <c r="FFA78" s="50"/>
      <c r="FFB78" s="50"/>
      <c r="FFC78" s="50"/>
      <c r="FFD78" s="50"/>
      <c r="FFE78" s="50"/>
      <c r="FFF78" s="50"/>
      <c r="FFG78" s="50"/>
      <c r="FFH78" s="50"/>
      <c r="FFI78" s="50"/>
      <c r="FFJ78" s="50"/>
      <c r="FFK78" s="50"/>
      <c r="FFL78" s="50"/>
      <c r="FFM78" s="50"/>
      <c r="FFN78" s="50"/>
      <c r="FFO78" s="50"/>
      <c r="FFP78" s="50"/>
      <c r="FFQ78" s="50"/>
      <c r="FFR78" s="50"/>
      <c r="FFS78" s="50"/>
      <c r="FFT78" s="50"/>
      <c r="FFU78" s="50"/>
      <c r="FFV78" s="50"/>
      <c r="FFW78" s="50"/>
      <c r="FFX78" s="50"/>
      <c r="FFY78" s="50"/>
      <c r="FFZ78" s="50"/>
      <c r="FGA78" s="50"/>
      <c r="FGB78" s="50"/>
      <c r="FGC78" s="50"/>
      <c r="FGD78" s="50"/>
      <c r="FGE78" s="50"/>
      <c r="FGF78" s="50"/>
      <c r="FGG78" s="50"/>
      <c r="FGH78" s="50"/>
      <c r="FGI78" s="50"/>
      <c r="FGJ78" s="50"/>
      <c r="FGK78" s="50"/>
      <c r="FGL78" s="50"/>
      <c r="FGM78" s="50"/>
      <c r="FGN78" s="50"/>
      <c r="FGO78" s="50"/>
      <c r="FGP78" s="50"/>
      <c r="FGQ78" s="50"/>
      <c r="FGR78" s="50"/>
      <c r="FGS78" s="50"/>
      <c r="FGT78" s="50"/>
      <c r="FGU78" s="50"/>
      <c r="FGV78" s="50"/>
      <c r="FGW78" s="50"/>
      <c r="FGX78" s="50"/>
      <c r="FGY78" s="50"/>
      <c r="FGZ78" s="50"/>
      <c r="FHA78" s="50"/>
      <c r="FHB78" s="50"/>
      <c r="FHC78" s="50"/>
      <c r="FHD78" s="50"/>
      <c r="FHE78" s="50"/>
      <c r="FHF78" s="50"/>
      <c r="FHG78" s="50"/>
      <c r="FHH78" s="50"/>
      <c r="FHI78" s="50"/>
      <c r="FHJ78" s="50"/>
      <c r="FHK78" s="50"/>
      <c r="FHL78" s="50"/>
      <c r="FHM78" s="50"/>
      <c r="FHN78" s="50"/>
      <c r="FHO78" s="50"/>
      <c r="FHP78" s="50"/>
      <c r="FHQ78" s="50"/>
      <c r="FHR78" s="50"/>
      <c r="FHS78" s="50"/>
      <c r="FHT78" s="50"/>
      <c r="FHU78" s="50"/>
      <c r="FHV78" s="50"/>
      <c r="FHW78" s="50"/>
      <c r="FHX78" s="50"/>
      <c r="FHY78" s="50"/>
      <c r="FHZ78" s="50"/>
      <c r="FIA78" s="50"/>
      <c r="FIB78" s="50"/>
      <c r="FIC78" s="50"/>
      <c r="FID78" s="50"/>
      <c r="FIE78" s="50"/>
      <c r="FIF78" s="50"/>
      <c r="FIG78" s="50"/>
      <c r="FIH78" s="50"/>
      <c r="FII78" s="50"/>
      <c r="FIJ78" s="50"/>
      <c r="FIK78" s="50"/>
      <c r="FIL78" s="50"/>
      <c r="FIM78" s="50"/>
      <c r="FIN78" s="50"/>
      <c r="FIO78" s="50"/>
      <c r="FIP78" s="50"/>
      <c r="FIQ78" s="50"/>
      <c r="FIR78" s="50"/>
      <c r="FIS78" s="50"/>
      <c r="FIT78" s="50"/>
      <c r="FIU78" s="50"/>
      <c r="FIV78" s="50"/>
      <c r="FIW78" s="50"/>
      <c r="FIX78" s="50"/>
      <c r="FIY78" s="50"/>
      <c r="FIZ78" s="50"/>
      <c r="FJA78" s="50"/>
      <c r="FJB78" s="50"/>
      <c r="FJC78" s="50"/>
      <c r="FJD78" s="50"/>
      <c r="FJE78" s="50"/>
      <c r="FJF78" s="50"/>
      <c r="FJG78" s="50"/>
      <c r="FJH78" s="50"/>
      <c r="FJI78" s="50"/>
      <c r="FJJ78" s="50"/>
      <c r="FJK78" s="50"/>
      <c r="FJL78" s="50"/>
      <c r="FJM78" s="50"/>
      <c r="FJN78" s="50"/>
      <c r="FJO78" s="50"/>
      <c r="FJP78" s="50"/>
      <c r="FJQ78" s="50"/>
      <c r="FJR78" s="50"/>
      <c r="FJS78" s="50"/>
      <c r="FJT78" s="50"/>
      <c r="FJU78" s="50"/>
      <c r="FJV78" s="50"/>
      <c r="FJW78" s="50"/>
      <c r="FJX78" s="50"/>
      <c r="FJY78" s="50"/>
      <c r="FJZ78" s="50"/>
      <c r="FKA78" s="50"/>
      <c r="FKB78" s="50"/>
      <c r="FKC78" s="50"/>
      <c r="FKD78" s="50"/>
      <c r="FKE78" s="50"/>
      <c r="FKF78" s="50"/>
      <c r="FKG78" s="50"/>
      <c r="FKH78" s="50"/>
      <c r="FKI78" s="50"/>
      <c r="FKJ78" s="50"/>
      <c r="FKK78" s="50"/>
      <c r="FKL78" s="50"/>
      <c r="FKM78" s="50"/>
      <c r="FKN78" s="50"/>
      <c r="FKO78" s="50"/>
      <c r="FKP78" s="50"/>
      <c r="FKQ78" s="50"/>
      <c r="FKR78" s="50"/>
      <c r="FKS78" s="50"/>
      <c r="FKT78" s="50"/>
      <c r="FKU78" s="50"/>
      <c r="FKV78" s="50"/>
      <c r="FKW78" s="50"/>
      <c r="FKX78" s="50"/>
      <c r="FKY78" s="50"/>
      <c r="FKZ78" s="50"/>
      <c r="FLA78" s="50"/>
      <c r="FLB78" s="50"/>
      <c r="FLC78" s="50"/>
      <c r="FLD78" s="50"/>
      <c r="FLE78" s="50"/>
      <c r="FLF78" s="50"/>
      <c r="FLG78" s="50"/>
      <c r="FLH78" s="50"/>
      <c r="FLI78" s="50"/>
      <c r="FLJ78" s="50"/>
      <c r="FLK78" s="50"/>
      <c r="FLL78" s="50"/>
      <c r="FLM78" s="50"/>
      <c r="FLN78" s="50"/>
      <c r="FLO78" s="50"/>
      <c r="FLP78" s="50"/>
      <c r="FLQ78" s="50"/>
      <c r="FLR78" s="50"/>
      <c r="FLS78" s="50"/>
      <c r="FLT78" s="50"/>
      <c r="FLU78" s="50"/>
      <c r="FLV78" s="50"/>
      <c r="FLW78" s="50"/>
      <c r="FLX78" s="50"/>
      <c r="FLY78" s="50"/>
      <c r="FLZ78" s="50"/>
      <c r="FMA78" s="50"/>
      <c r="FMB78" s="50"/>
      <c r="FMC78" s="50"/>
      <c r="FMD78" s="50"/>
      <c r="FME78" s="50"/>
      <c r="FMF78" s="50"/>
      <c r="FMG78" s="50"/>
      <c r="FMH78" s="50"/>
      <c r="FMI78" s="50"/>
      <c r="FMJ78" s="50"/>
      <c r="FMK78" s="50"/>
      <c r="FML78" s="50"/>
      <c r="FMM78" s="50"/>
      <c r="FMN78" s="50"/>
      <c r="FMO78" s="50"/>
      <c r="FMP78" s="50"/>
      <c r="FMQ78" s="50"/>
      <c r="FMR78" s="50"/>
      <c r="FMS78" s="50"/>
      <c r="FMT78" s="50"/>
      <c r="FMU78" s="50"/>
      <c r="FMV78" s="50"/>
      <c r="FMW78" s="50"/>
      <c r="FMX78" s="50"/>
      <c r="FMY78" s="50"/>
      <c r="FMZ78" s="50"/>
      <c r="FNA78" s="50"/>
      <c r="FNB78" s="50"/>
      <c r="FNC78" s="50"/>
      <c r="FND78" s="50"/>
      <c r="FNE78" s="50"/>
      <c r="FNF78" s="50"/>
      <c r="FNG78" s="50"/>
      <c r="FNH78" s="50"/>
      <c r="FNI78" s="50"/>
      <c r="FNJ78" s="50"/>
      <c r="FNK78" s="50"/>
      <c r="FNL78" s="50"/>
      <c r="FNM78" s="50"/>
      <c r="FNN78" s="50"/>
      <c r="FNO78" s="50"/>
      <c r="FNP78" s="50"/>
      <c r="FNQ78" s="50"/>
      <c r="FNR78" s="50"/>
      <c r="FNS78" s="50"/>
      <c r="FNT78" s="50"/>
      <c r="FNU78" s="50"/>
      <c r="FNV78" s="50"/>
      <c r="FNW78" s="50"/>
      <c r="FNX78" s="50"/>
      <c r="FNY78" s="50"/>
      <c r="FNZ78" s="50"/>
      <c r="FOA78" s="50"/>
      <c r="FOB78" s="50"/>
      <c r="FOC78" s="50"/>
      <c r="FOD78" s="50"/>
      <c r="FOE78" s="50"/>
      <c r="FOF78" s="50"/>
      <c r="FOG78" s="50"/>
      <c r="FOH78" s="50"/>
      <c r="FOI78" s="50"/>
      <c r="FOJ78" s="50"/>
      <c r="FOK78" s="50"/>
      <c r="FOL78" s="50"/>
      <c r="FOM78" s="50"/>
      <c r="FON78" s="50"/>
      <c r="FOO78" s="50"/>
      <c r="FOP78" s="50"/>
      <c r="FOQ78" s="50"/>
      <c r="FOR78" s="50"/>
      <c r="FOS78" s="50"/>
      <c r="FOT78" s="50"/>
      <c r="FOU78" s="50"/>
      <c r="FOV78" s="50"/>
      <c r="FOW78" s="50"/>
      <c r="FOX78" s="50"/>
      <c r="FOY78" s="50"/>
      <c r="FOZ78" s="50"/>
      <c r="FPA78" s="50"/>
      <c r="FPB78" s="50"/>
      <c r="FPC78" s="50"/>
      <c r="FPD78" s="50"/>
      <c r="FPE78" s="50"/>
      <c r="FPF78" s="50"/>
      <c r="FPG78" s="50"/>
      <c r="FPH78" s="50"/>
      <c r="FPI78" s="50"/>
      <c r="FPJ78" s="50"/>
      <c r="FPK78" s="50"/>
      <c r="FPL78" s="50"/>
      <c r="FPM78" s="50"/>
      <c r="FPN78" s="50"/>
      <c r="FPO78" s="50"/>
      <c r="FPP78" s="50"/>
      <c r="FPQ78" s="50"/>
      <c r="FPR78" s="50"/>
      <c r="FPS78" s="50"/>
      <c r="FPT78" s="50"/>
      <c r="FPU78" s="50"/>
      <c r="FPV78" s="50"/>
      <c r="FPW78" s="50"/>
      <c r="FPX78" s="50"/>
      <c r="FPY78" s="50"/>
      <c r="FPZ78" s="50"/>
      <c r="FQA78" s="50"/>
      <c r="FQB78" s="50"/>
      <c r="FQC78" s="50"/>
      <c r="FQD78" s="50"/>
      <c r="FQE78" s="50"/>
      <c r="FQF78" s="50"/>
      <c r="FQG78" s="50"/>
      <c r="FQH78" s="50"/>
      <c r="FQI78" s="50"/>
      <c r="FQJ78" s="50"/>
      <c r="FQK78" s="50"/>
      <c r="FQL78" s="50"/>
      <c r="FQM78" s="50"/>
      <c r="FQN78" s="50"/>
      <c r="FQO78" s="50"/>
      <c r="FQP78" s="50"/>
      <c r="FQQ78" s="50"/>
      <c r="FQR78" s="50"/>
      <c r="FQS78" s="50"/>
      <c r="FQT78" s="50"/>
      <c r="FQU78" s="50"/>
      <c r="FQV78" s="50"/>
      <c r="FQW78" s="50"/>
      <c r="FQX78" s="50"/>
      <c r="FQY78" s="50"/>
      <c r="FQZ78" s="50"/>
      <c r="FRA78" s="50"/>
      <c r="FRB78" s="50"/>
      <c r="FRC78" s="50"/>
      <c r="FRD78" s="50"/>
      <c r="FRE78" s="50"/>
      <c r="FRF78" s="50"/>
      <c r="FRG78" s="50"/>
      <c r="FRH78" s="50"/>
      <c r="FRI78" s="50"/>
      <c r="FRJ78" s="50"/>
      <c r="FRK78" s="50"/>
      <c r="FRL78" s="50"/>
      <c r="FRM78" s="50"/>
      <c r="FRN78" s="50"/>
      <c r="FRO78" s="50"/>
      <c r="FRP78" s="50"/>
      <c r="FRQ78" s="50"/>
      <c r="FRR78" s="50"/>
      <c r="FRS78" s="50"/>
      <c r="FRT78" s="50"/>
      <c r="FRU78" s="50"/>
      <c r="FRV78" s="50"/>
      <c r="FRW78" s="50"/>
      <c r="FRX78" s="50"/>
      <c r="FRY78" s="50"/>
      <c r="FRZ78" s="50"/>
      <c r="FSA78" s="50"/>
      <c r="FSB78" s="50"/>
      <c r="FSC78" s="50"/>
      <c r="FSD78" s="50"/>
      <c r="FSE78" s="50"/>
      <c r="FSF78" s="50"/>
      <c r="FSG78" s="50"/>
      <c r="FSH78" s="50"/>
      <c r="FSI78" s="50"/>
      <c r="FSJ78" s="50"/>
      <c r="FSK78" s="50"/>
      <c r="FSL78" s="50"/>
      <c r="FSM78" s="50"/>
      <c r="FSN78" s="50"/>
      <c r="FSO78" s="50"/>
      <c r="FSP78" s="50"/>
      <c r="FSQ78" s="50"/>
      <c r="FSR78" s="50"/>
      <c r="FSS78" s="50"/>
      <c r="FST78" s="50"/>
      <c r="FSU78" s="50"/>
      <c r="FSV78" s="50"/>
      <c r="FSW78" s="50"/>
      <c r="FSX78" s="50"/>
      <c r="FSY78" s="50"/>
      <c r="FSZ78" s="50"/>
      <c r="FTA78" s="50"/>
      <c r="FTB78" s="50"/>
      <c r="FTC78" s="50"/>
      <c r="FTD78" s="50"/>
      <c r="FTE78" s="50"/>
      <c r="FTF78" s="50"/>
      <c r="FTG78" s="50"/>
      <c r="FTH78" s="50"/>
      <c r="FTI78" s="50"/>
      <c r="FTJ78" s="50"/>
      <c r="FTK78" s="50"/>
      <c r="FTL78" s="50"/>
      <c r="FTM78" s="50"/>
      <c r="FTN78" s="50"/>
      <c r="FTO78" s="50"/>
      <c r="FTP78" s="50"/>
      <c r="FTQ78" s="50"/>
      <c r="FTR78" s="50"/>
      <c r="FTS78" s="50"/>
      <c r="FTT78" s="50"/>
      <c r="FTU78" s="50"/>
      <c r="FTV78" s="50"/>
      <c r="FTW78" s="50"/>
      <c r="FTX78" s="50"/>
      <c r="FTY78" s="50"/>
      <c r="FTZ78" s="50"/>
      <c r="FUA78" s="50"/>
      <c r="FUB78" s="50"/>
      <c r="FUC78" s="50"/>
      <c r="FUD78" s="50"/>
      <c r="FUE78" s="50"/>
      <c r="FUF78" s="50"/>
      <c r="FUG78" s="50"/>
      <c r="FUH78" s="50"/>
      <c r="FUI78" s="50"/>
      <c r="FUJ78" s="50"/>
      <c r="FUK78" s="50"/>
      <c r="FUL78" s="50"/>
      <c r="FUM78" s="50"/>
      <c r="FUN78" s="50"/>
      <c r="FUO78" s="50"/>
      <c r="FUP78" s="50"/>
      <c r="FUQ78" s="50"/>
      <c r="FUR78" s="50"/>
      <c r="FUS78" s="50"/>
      <c r="FUT78" s="50"/>
      <c r="FUU78" s="50"/>
      <c r="FUV78" s="50"/>
      <c r="FUW78" s="50"/>
      <c r="FUX78" s="50"/>
      <c r="FUY78" s="50"/>
      <c r="FUZ78" s="50"/>
      <c r="FVA78" s="50"/>
      <c r="FVB78" s="50"/>
      <c r="FVC78" s="50"/>
      <c r="FVD78" s="50"/>
      <c r="FVE78" s="50"/>
      <c r="FVF78" s="50"/>
      <c r="FVG78" s="50"/>
      <c r="FVH78" s="50"/>
      <c r="FVI78" s="50"/>
      <c r="FVJ78" s="50"/>
      <c r="FVK78" s="50"/>
      <c r="FVL78" s="50"/>
      <c r="FVM78" s="50"/>
      <c r="FVN78" s="50"/>
      <c r="FVO78" s="50"/>
      <c r="FVP78" s="50"/>
      <c r="FVQ78" s="50"/>
      <c r="FVR78" s="50"/>
      <c r="FVS78" s="50"/>
      <c r="FVT78" s="50"/>
      <c r="FVU78" s="50"/>
      <c r="FVV78" s="50"/>
      <c r="FVW78" s="50"/>
      <c r="FVX78" s="50"/>
      <c r="FVY78" s="50"/>
      <c r="FVZ78" s="50"/>
      <c r="FWA78" s="50"/>
      <c r="FWB78" s="50"/>
      <c r="FWC78" s="50"/>
      <c r="FWD78" s="50"/>
      <c r="FWE78" s="50"/>
      <c r="FWF78" s="50"/>
      <c r="FWG78" s="50"/>
      <c r="FWH78" s="50"/>
      <c r="FWI78" s="50"/>
      <c r="FWJ78" s="50"/>
      <c r="FWK78" s="50"/>
      <c r="FWL78" s="50"/>
      <c r="FWM78" s="50"/>
      <c r="FWN78" s="50"/>
      <c r="FWO78" s="50"/>
      <c r="FWP78" s="50"/>
      <c r="FWQ78" s="50"/>
      <c r="FWR78" s="50"/>
      <c r="FWS78" s="50"/>
      <c r="FWT78" s="50"/>
      <c r="FWU78" s="50"/>
      <c r="FWV78" s="50"/>
      <c r="FWW78" s="50"/>
      <c r="FWX78" s="50"/>
      <c r="FWY78" s="50"/>
      <c r="FWZ78" s="50"/>
      <c r="FXA78" s="50"/>
      <c r="FXB78" s="50"/>
      <c r="FXC78" s="50"/>
      <c r="FXD78" s="50"/>
      <c r="FXE78" s="50"/>
      <c r="FXF78" s="50"/>
      <c r="FXG78" s="50"/>
      <c r="FXH78" s="50"/>
      <c r="FXI78" s="50"/>
      <c r="FXJ78" s="50"/>
      <c r="FXK78" s="50"/>
      <c r="FXL78" s="50"/>
      <c r="FXM78" s="50"/>
      <c r="FXN78" s="50"/>
      <c r="FXO78" s="50"/>
      <c r="FXP78" s="50"/>
      <c r="FXQ78" s="50"/>
      <c r="FXR78" s="50"/>
      <c r="FXS78" s="50"/>
      <c r="FXT78" s="50"/>
      <c r="FXU78" s="50"/>
      <c r="FXV78" s="50"/>
      <c r="FXW78" s="50"/>
      <c r="FXX78" s="50"/>
      <c r="FXY78" s="50"/>
      <c r="FXZ78" s="50"/>
      <c r="FYA78" s="50"/>
      <c r="FYB78" s="50"/>
      <c r="FYC78" s="50"/>
      <c r="FYD78" s="50"/>
      <c r="FYE78" s="50"/>
      <c r="FYF78" s="50"/>
      <c r="FYG78" s="50"/>
      <c r="FYH78" s="50"/>
      <c r="FYI78" s="50"/>
      <c r="FYJ78" s="50"/>
      <c r="FYK78" s="50"/>
      <c r="FYL78" s="50"/>
      <c r="FYM78" s="50"/>
      <c r="FYN78" s="50"/>
      <c r="FYO78" s="50"/>
      <c r="FYP78" s="50"/>
      <c r="FYQ78" s="50"/>
      <c r="FYR78" s="50"/>
      <c r="FYS78" s="50"/>
      <c r="FYT78" s="50"/>
      <c r="FYU78" s="50"/>
      <c r="FYV78" s="50"/>
      <c r="FYW78" s="50"/>
      <c r="FYX78" s="50"/>
      <c r="FYY78" s="50"/>
      <c r="FYZ78" s="50"/>
      <c r="FZA78" s="50"/>
      <c r="FZB78" s="50"/>
      <c r="FZC78" s="50"/>
      <c r="FZD78" s="50"/>
      <c r="FZE78" s="50"/>
      <c r="FZF78" s="50"/>
      <c r="FZG78" s="50"/>
      <c r="FZH78" s="50"/>
      <c r="FZI78" s="50"/>
      <c r="FZJ78" s="50"/>
      <c r="FZK78" s="50"/>
      <c r="FZL78" s="50"/>
      <c r="FZM78" s="50"/>
      <c r="FZN78" s="50"/>
      <c r="FZO78" s="50"/>
      <c r="FZP78" s="50"/>
      <c r="FZQ78" s="50"/>
      <c r="FZR78" s="50"/>
      <c r="FZS78" s="50"/>
      <c r="FZT78" s="50"/>
      <c r="FZU78" s="50"/>
      <c r="FZV78" s="50"/>
      <c r="FZW78" s="50"/>
      <c r="FZX78" s="50"/>
      <c r="FZY78" s="50"/>
      <c r="FZZ78" s="50"/>
      <c r="GAA78" s="50"/>
      <c r="GAB78" s="50"/>
      <c r="GAC78" s="50"/>
      <c r="GAD78" s="50"/>
      <c r="GAE78" s="50"/>
      <c r="GAF78" s="50"/>
      <c r="GAG78" s="50"/>
      <c r="GAH78" s="50"/>
      <c r="GAI78" s="50"/>
      <c r="GAJ78" s="50"/>
      <c r="GAK78" s="50"/>
      <c r="GAL78" s="50"/>
      <c r="GAM78" s="50"/>
      <c r="GAN78" s="50"/>
      <c r="GAO78" s="50"/>
      <c r="GAP78" s="50"/>
      <c r="GAQ78" s="50"/>
      <c r="GAR78" s="50"/>
      <c r="GAS78" s="50"/>
      <c r="GAT78" s="50"/>
      <c r="GAU78" s="50"/>
      <c r="GAV78" s="50"/>
      <c r="GAW78" s="50"/>
      <c r="GAX78" s="50"/>
      <c r="GAY78" s="50"/>
      <c r="GAZ78" s="50"/>
      <c r="GBA78" s="50"/>
      <c r="GBB78" s="50"/>
      <c r="GBC78" s="50"/>
      <c r="GBD78" s="50"/>
      <c r="GBE78" s="50"/>
      <c r="GBF78" s="50"/>
      <c r="GBG78" s="50"/>
      <c r="GBH78" s="50"/>
      <c r="GBI78" s="50"/>
      <c r="GBJ78" s="50"/>
      <c r="GBK78" s="50"/>
      <c r="GBL78" s="50"/>
      <c r="GBM78" s="50"/>
      <c r="GBN78" s="50"/>
      <c r="GBO78" s="50"/>
      <c r="GBP78" s="50"/>
      <c r="GBQ78" s="50"/>
      <c r="GBR78" s="50"/>
      <c r="GBS78" s="50"/>
      <c r="GBT78" s="50"/>
      <c r="GBU78" s="50"/>
      <c r="GBV78" s="50"/>
      <c r="GBW78" s="50"/>
      <c r="GBX78" s="50"/>
      <c r="GBY78" s="50"/>
      <c r="GBZ78" s="50"/>
      <c r="GCA78" s="50"/>
      <c r="GCB78" s="50"/>
      <c r="GCC78" s="50"/>
      <c r="GCD78" s="50"/>
      <c r="GCE78" s="50"/>
      <c r="GCF78" s="50"/>
      <c r="GCG78" s="50"/>
      <c r="GCH78" s="50"/>
      <c r="GCI78" s="50"/>
      <c r="GCJ78" s="50"/>
      <c r="GCK78" s="50"/>
      <c r="GCL78" s="50"/>
      <c r="GCM78" s="50"/>
      <c r="GCN78" s="50"/>
      <c r="GCO78" s="50"/>
      <c r="GCP78" s="50"/>
      <c r="GCQ78" s="50"/>
      <c r="GCR78" s="50"/>
      <c r="GCS78" s="50"/>
      <c r="GCT78" s="50"/>
      <c r="GCU78" s="50"/>
      <c r="GCV78" s="50"/>
      <c r="GCW78" s="50"/>
      <c r="GCX78" s="50"/>
      <c r="GCY78" s="50"/>
      <c r="GCZ78" s="50"/>
      <c r="GDA78" s="50"/>
      <c r="GDB78" s="50"/>
      <c r="GDC78" s="50"/>
      <c r="GDD78" s="50"/>
      <c r="GDE78" s="50"/>
      <c r="GDF78" s="50"/>
      <c r="GDG78" s="50"/>
      <c r="GDH78" s="50"/>
      <c r="GDI78" s="50"/>
      <c r="GDJ78" s="50"/>
      <c r="GDK78" s="50"/>
      <c r="GDL78" s="50"/>
      <c r="GDM78" s="50"/>
      <c r="GDN78" s="50"/>
      <c r="GDO78" s="50"/>
      <c r="GDP78" s="50"/>
      <c r="GDQ78" s="50"/>
      <c r="GDR78" s="50"/>
      <c r="GDS78" s="50"/>
      <c r="GDT78" s="50"/>
      <c r="GDU78" s="50"/>
      <c r="GDV78" s="50"/>
      <c r="GDW78" s="50"/>
      <c r="GDX78" s="50"/>
      <c r="GDY78" s="50"/>
      <c r="GDZ78" s="50"/>
      <c r="GEA78" s="50"/>
      <c r="GEB78" s="50"/>
      <c r="GEC78" s="50"/>
      <c r="GED78" s="50"/>
      <c r="GEE78" s="50"/>
      <c r="GEF78" s="50"/>
      <c r="GEG78" s="50"/>
      <c r="GEH78" s="50"/>
      <c r="GEI78" s="50"/>
      <c r="GEJ78" s="50"/>
      <c r="GEK78" s="50"/>
      <c r="GEL78" s="50"/>
      <c r="GEM78" s="50"/>
      <c r="GEN78" s="50"/>
      <c r="GEO78" s="50"/>
      <c r="GEP78" s="50"/>
      <c r="GEQ78" s="50"/>
      <c r="GER78" s="50"/>
      <c r="GES78" s="50"/>
      <c r="GET78" s="50"/>
      <c r="GEU78" s="50"/>
      <c r="GEV78" s="50"/>
      <c r="GEW78" s="50"/>
      <c r="GEX78" s="50"/>
      <c r="GEY78" s="50"/>
      <c r="GEZ78" s="50"/>
      <c r="GFA78" s="50"/>
      <c r="GFB78" s="50"/>
      <c r="GFC78" s="50"/>
      <c r="GFD78" s="50"/>
      <c r="GFE78" s="50"/>
      <c r="GFF78" s="50"/>
      <c r="GFG78" s="50"/>
      <c r="GFH78" s="50"/>
      <c r="GFI78" s="50"/>
      <c r="GFJ78" s="50"/>
      <c r="GFK78" s="50"/>
      <c r="GFL78" s="50"/>
      <c r="GFM78" s="50"/>
      <c r="GFN78" s="50"/>
      <c r="GFO78" s="50"/>
      <c r="GFP78" s="50"/>
      <c r="GFQ78" s="50"/>
      <c r="GFR78" s="50"/>
      <c r="GFS78" s="50"/>
      <c r="GFT78" s="50"/>
      <c r="GFU78" s="50"/>
      <c r="GFV78" s="50"/>
      <c r="GFW78" s="50"/>
      <c r="GFX78" s="50"/>
      <c r="GFY78" s="50"/>
      <c r="GFZ78" s="50"/>
      <c r="GGA78" s="50"/>
      <c r="GGB78" s="50"/>
      <c r="GGC78" s="50"/>
      <c r="GGD78" s="50"/>
      <c r="GGE78" s="50"/>
      <c r="GGF78" s="50"/>
      <c r="GGG78" s="50"/>
      <c r="GGH78" s="50"/>
      <c r="GGI78" s="50"/>
      <c r="GGJ78" s="50"/>
      <c r="GGK78" s="50"/>
      <c r="GGL78" s="50"/>
      <c r="GGM78" s="50"/>
      <c r="GGN78" s="50"/>
      <c r="GGO78" s="50"/>
      <c r="GGP78" s="50"/>
      <c r="GGQ78" s="50"/>
      <c r="GGR78" s="50"/>
      <c r="GGS78" s="50"/>
      <c r="GGT78" s="50"/>
      <c r="GGU78" s="50"/>
      <c r="GGV78" s="50"/>
      <c r="GGW78" s="50"/>
      <c r="GGX78" s="50"/>
      <c r="GGY78" s="50"/>
      <c r="GGZ78" s="50"/>
      <c r="GHA78" s="50"/>
      <c r="GHB78" s="50"/>
      <c r="GHC78" s="50"/>
      <c r="GHD78" s="50"/>
      <c r="GHE78" s="50"/>
      <c r="GHF78" s="50"/>
      <c r="GHG78" s="50"/>
      <c r="GHH78" s="50"/>
      <c r="GHI78" s="50"/>
      <c r="GHJ78" s="50"/>
      <c r="GHK78" s="50"/>
      <c r="GHL78" s="50"/>
      <c r="GHM78" s="50"/>
      <c r="GHN78" s="50"/>
      <c r="GHO78" s="50"/>
      <c r="GHP78" s="50"/>
      <c r="GHQ78" s="50"/>
      <c r="GHR78" s="50"/>
      <c r="GHS78" s="50"/>
      <c r="GHT78" s="50"/>
      <c r="GHU78" s="50"/>
      <c r="GHV78" s="50"/>
      <c r="GHW78" s="50"/>
      <c r="GHX78" s="50"/>
      <c r="GHY78" s="50"/>
      <c r="GHZ78" s="50"/>
      <c r="GIA78" s="50"/>
      <c r="GIB78" s="50"/>
      <c r="GIC78" s="50"/>
      <c r="GID78" s="50"/>
      <c r="GIE78" s="50"/>
      <c r="GIF78" s="50"/>
      <c r="GIG78" s="50"/>
      <c r="GIH78" s="50"/>
      <c r="GII78" s="50"/>
      <c r="GIJ78" s="50"/>
      <c r="GIK78" s="50"/>
      <c r="GIL78" s="50"/>
      <c r="GIM78" s="50"/>
      <c r="GIN78" s="50"/>
      <c r="GIO78" s="50"/>
      <c r="GIP78" s="50"/>
      <c r="GIQ78" s="50"/>
      <c r="GIR78" s="50"/>
      <c r="GIS78" s="50"/>
      <c r="GIT78" s="50"/>
      <c r="GIU78" s="50"/>
      <c r="GIV78" s="50"/>
      <c r="GIW78" s="50"/>
      <c r="GIX78" s="50"/>
      <c r="GIY78" s="50"/>
      <c r="GIZ78" s="50"/>
      <c r="GJA78" s="50"/>
      <c r="GJB78" s="50"/>
      <c r="GJC78" s="50"/>
      <c r="GJD78" s="50"/>
      <c r="GJE78" s="50"/>
      <c r="GJF78" s="50"/>
      <c r="GJG78" s="50"/>
      <c r="GJH78" s="50"/>
      <c r="GJI78" s="50"/>
      <c r="GJJ78" s="50"/>
      <c r="GJK78" s="50"/>
      <c r="GJL78" s="50"/>
      <c r="GJM78" s="50"/>
      <c r="GJN78" s="50"/>
      <c r="GJO78" s="50"/>
      <c r="GJP78" s="50"/>
      <c r="GJQ78" s="50"/>
      <c r="GJR78" s="50"/>
      <c r="GJS78" s="50"/>
      <c r="GJT78" s="50"/>
      <c r="GJU78" s="50"/>
      <c r="GJV78" s="50"/>
      <c r="GJW78" s="50"/>
      <c r="GJX78" s="50"/>
      <c r="GJY78" s="50"/>
      <c r="GJZ78" s="50"/>
      <c r="GKA78" s="50"/>
      <c r="GKB78" s="50"/>
      <c r="GKC78" s="50"/>
      <c r="GKD78" s="50"/>
      <c r="GKE78" s="50"/>
      <c r="GKF78" s="50"/>
      <c r="GKG78" s="50"/>
      <c r="GKH78" s="50"/>
      <c r="GKI78" s="50"/>
      <c r="GKJ78" s="50"/>
      <c r="GKK78" s="50"/>
      <c r="GKL78" s="50"/>
      <c r="GKM78" s="50"/>
      <c r="GKN78" s="50"/>
      <c r="GKO78" s="50"/>
      <c r="GKP78" s="50"/>
      <c r="GKQ78" s="50"/>
      <c r="GKR78" s="50"/>
      <c r="GKS78" s="50"/>
      <c r="GKT78" s="50"/>
      <c r="GKU78" s="50"/>
      <c r="GKV78" s="50"/>
      <c r="GKW78" s="50"/>
      <c r="GKX78" s="50"/>
      <c r="GKY78" s="50"/>
      <c r="GKZ78" s="50"/>
      <c r="GLA78" s="50"/>
      <c r="GLB78" s="50"/>
      <c r="GLC78" s="50"/>
      <c r="GLD78" s="50"/>
      <c r="GLE78" s="50"/>
      <c r="GLF78" s="50"/>
      <c r="GLG78" s="50"/>
      <c r="GLH78" s="50"/>
      <c r="GLI78" s="50"/>
      <c r="GLJ78" s="50"/>
      <c r="GLK78" s="50"/>
      <c r="GLL78" s="50"/>
      <c r="GLM78" s="50"/>
      <c r="GLN78" s="50"/>
      <c r="GLO78" s="50"/>
      <c r="GLP78" s="50"/>
      <c r="GLQ78" s="50"/>
      <c r="GLR78" s="50"/>
      <c r="GLS78" s="50"/>
      <c r="GLT78" s="50"/>
      <c r="GLU78" s="50"/>
      <c r="GLV78" s="50"/>
      <c r="GLW78" s="50"/>
      <c r="GLX78" s="50"/>
      <c r="GLY78" s="50"/>
      <c r="GLZ78" s="50"/>
      <c r="GMA78" s="50"/>
      <c r="GMB78" s="50"/>
      <c r="GMC78" s="50"/>
      <c r="GMD78" s="50"/>
      <c r="GME78" s="50"/>
      <c r="GMF78" s="50"/>
      <c r="GMG78" s="50"/>
      <c r="GMH78" s="50"/>
      <c r="GMI78" s="50"/>
      <c r="GMJ78" s="50"/>
      <c r="GMK78" s="50"/>
      <c r="GML78" s="50"/>
      <c r="GMM78" s="50"/>
      <c r="GMN78" s="50"/>
      <c r="GMO78" s="50"/>
      <c r="GMP78" s="50"/>
      <c r="GMQ78" s="50"/>
      <c r="GMR78" s="50"/>
      <c r="GMS78" s="50"/>
      <c r="GMT78" s="50"/>
      <c r="GMU78" s="50"/>
      <c r="GMV78" s="50"/>
      <c r="GMW78" s="50"/>
      <c r="GMX78" s="50"/>
      <c r="GMY78" s="50"/>
      <c r="GMZ78" s="50"/>
      <c r="GNA78" s="50"/>
      <c r="GNB78" s="50"/>
      <c r="GNC78" s="50"/>
      <c r="GND78" s="50"/>
      <c r="GNE78" s="50"/>
      <c r="GNF78" s="50"/>
      <c r="GNG78" s="50"/>
      <c r="GNH78" s="50"/>
      <c r="GNI78" s="50"/>
      <c r="GNJ78" s="50"/>
      <c r="GNK78" s="50"/>
      <c r="GNL78" s="50"/>
      <c r="GNM78" s="50"/>
      <c r="GNN78" s="50"/>
      <c r="GNO78" s="50"/>
      <c r="GNP78" s="50"/>
      <c r="GNQ78" s="50"/>
      <c r="GNR78" s="50"/>
      <c r="GNS78" s="50"/>
      <c r="GNT78" s="50"/>
      <c r="GNU78" s="50"/>
      <c r="GNV78" s="50"/>
      <c r="GNW78" s="50"/>
      <c r="GNX78" s="50"/>
      <c r="GNY78" s="50"/>
      <c r="GNZ78" s="50"/>
      <c r="GOA78" s="50"/>
      <c r="GOB78" s="50"/>
      <c r="GOC78" s="50"/>
      <c r="GOD78" s="50"/>
      <c r="GOE78" s="50"/>
      <c r="GOF78" s="50"/>
      <c r="GOG78" s="50"/>
      <c r="GOH78" s="50"/>
      <c r="GOI78" s="50"/>
      <c r="GOJ78" s="50"/>
      <c r="GOK78" s="50"/>
      <c r="GOL78" s="50"/>
      <c r="GOM78" s="50"/>
      <c r="GON78" s="50"/>
      <c r="GOO78" s="50"/>
      <c r="GOP78" s="50"/>
      <c r="GOQ78" s="50"/>
      <c r="GOR78" s="50"/>
      <c r="GOS78" s="50"/>
      <c r="GOT78" s="50"/>
      <c r="GOU78" s="50"/>
      <c r="GOV78" s="50"/>
      <c r="GOW78" s="50"/>
      <c r="GOX78" s="50"/>
      <c r="GOY78" s="50"/>
      <c r="GOZ78" s="50"/>
      <c r="GPA78" s="50"/>
      <c r="GPB78" s="50"/>
      <c r="GPC78" s="50"/>
      <c r="GPD78" s="50"/>
      <c r="GPE78" s="50"/>
      <c r="GPF78" s="50"/>
      <c r="GPG78" s="50"/>
      <c r="GPH78" s="50"/>
      <c r="GPI78" s="50"/>
      <c r="GPJ78" s="50"/>
      <c r="GPK78" s="50"/>
      <c r="GPL78" s="50"/>
      <c r="GPM78" s="50"/>
      <c r="GPN78" s="50"/>
      <c r="GPO78" s="50"/>
      <c r="GPP78" s="50"/>
      <c r="GPQ78" s="50"/>
      <c r="GPR78" s="50"/>
      <c r="GPS78" s="50"/>
      <c r="GPT78" s="50"/>
      <c r="GPU78" s="50"/>
      <c r="GPV78" s="50"/>
      <c r="GPW78" s="50"/>
      <c r="GPX78" s="50"/>
      <c r="GPY78" s="50"/>
      <c r="GPZ78" s="50"/>
      <c r="GQA78" s="50"/>
      <c r="GQB78" s="50"/>
      <c r="GQC78" s="50"/>
      <c r="GQD78" s="50"/>
      <c r="GQE78" s="50"/>
      <c r="GQF78" s="50"/>
      <c r="GQG78" s="50"/>
      <c r="GQH78" s="50"/>
      <c r="GQI78" s="50"/>
      <c r="GQJ78" s="50"/>
      <c r="GQK78" s="50"/>
      <c r="GQL78" s="50"/>
      <c r="GQM78" s="50"/>
      <c r="GQN78" s="50"/>
      <c r="GQO78" s="50"/>
      <c r="GQP78" s="50"/>
      <c r="GQQ78" s="50"/>
      <c r="GQR78" s="50"/>
      <c r="GQS78" s="50"/>
      <c r="GQT78" s="50"/>
      <c r="GQU78" s="50"/>
      <c r="GQV78" s="50"/>
      <c r="GQW78" s="50"/>
      <c r="GQX78" s="50"/>
      <c r="GQY78" s="50"/>
      <c r="GQZ78" s="50"/>
      <c r="GRA78" s="50"/>
      <c r="GRB78" s="50"/>
      <c r="GRC78" s="50"/>
      <c r="GRD78" s="50"/>
      <c r="GRE78" s="50"/>
      <c r="GRF78" s="50"/>
      <c r="GRG78" s="50"/>
      <c r="GRH78" s="50"/>
      <c r="GRI78" s="50"/>
      <c r="GRJ78" s="50"/>
      <c r="GRK78" s="50"/>
      <c r="GRL78" s="50"/>
      <c r="GRM78" s="50"/>
      <c r="GRN78" s="50"/>
      <c r="GRO78" s="50"/>
      <c r="GRP78" s="50"/>
      <c r="GRQ78" s="50"/>
      <c r="GRR78" s="50"/>
      <c r="GRS78" s="50"/>
      <c r="GRT78" s="50"/>
      <c r="GRU78" s="50"/>
      <c r="GRV78" s="50"/>
      <c r="GRW78" s="50"/>
      <c r="GRX78" s="50"/>
      <c r="GRY78" s="50"/>
      <c r="GRZ78" s="50"/>
      <c r="GSA78" s="50"/>
      <c r="GSB78" s="50"/>
      <c r="GSC78" s="50"/>
      <c r="GSD78" s="50"/>
      <c r="GSE78" s="50"/>
      <c r="GSF78" s="50"/>
      <c r="GSG78" s="50"/>
      <c r="GSH78" s="50"/>
      <c r="GSI78" s="50"/>
      <c r="GSJ78" s="50"/>
      <c r="GSK78" s="50"/>
      <c r="GSL78" s="50"/>
      <c r="GSM78" s="50"/>
      <c r="GSN78" s="50"/>
      <c r="GSO78" s="50"/>
      <c r="GSP78" s="50"/>
      <c r="GSQ78" s="50"/>
      <c r="GSR78" s="50"/>
      <c r="GSS78" s="50"/>
      <c r="GST78" s="50"/>
      <c r="GSU78" s="50"/>
      <c r="GSV78" s="50"/>
      <c r="GSW78" s="50"/>
      <c r="GSX78" s="50"/>
      <c r="GSY78" s="50"/>
      <c r="GSZ78" s="50"/>
      <c r="GTA78" s="50"/>
      <c r="GTB78" s="50"/>
      <c r="GTC78" s="50"/>
      <c r="GTD78" s="50"/>
      <c r="GTE78" s="50"/>
      <c r="GTF78" s="50"/>
      <c r="GTG78" s="50"/>
      <c r="GTH78" s="50"/>
      <c r="GTI78" s="50"/>
      <c r="GTJ78" s="50"/>
      <c r="GTK78" s="50"/>
      <c r="GTL78" s="50"/>
      <c r="GTM78" s="50"/>
      <c r="GTN78" s="50"/>
      <c r="GTO78" s="50"/>
      <c r="GTP78" s="50"/>
      <c r="GTQ78" s="50"/>
      <c r="GTR78" s="50"/>
      <c r="GTS78" s="50"/>
      <c r="GTT78" s="50"/>
      <c r="GTU78" s="50"/>
      <c r="GTV78" s="50"/>
      <c r="GTW78" s="50"/>
      <c r="GTX78" s="50"/>
      <c r="GTY78" s="50"/>
      <c r="GTZ78" s="50"/>
      <c r="GUA78" s="50"/>
      <c r="GUB78" s="50"/>
      <c r="GUC78" s="50"/>
      <c r="GUD78" s="50"/>
      <c r="GUE78" s="50"/>
      <c r="GUF78" s="50"/>
      <c r="GUG78" s="50"/>
      <c r="GUH78" s="50"/>
      <c r="GUI78" s="50"/>
      <c r="GUJ78" s="50"/>
      <c r="GUK78" s="50"/>
      <c r="GUL78" s="50"/>
      <c r="GUM78" s="50"/>
      <c r="GUN78" s="50"/>
      <c r="GUO78" s="50"/>
      <c r="GUP78" s="50"/>
      <c r="GUQ78" s="50"/>
      <c r="GUR78" s="50"/>
      <c r="GUS78" s="50"/>
      <c r="GUT78" s="50"/>
      <c r="GUU78" s="50"/>
      <c r="GUV78" s="50"/>
      <c r="GUW78" s="50"/>
      <c r="GUX78" s="50"/>
      <c r="GUY78" s="50"/>
      <c r="GUZ78" s="50"/>
      <c r="GVA78" s="50"/>
      <c r="GVB78" s="50"/>
      <c r="GVC78" s="50"/>
      <c r="GVD78" s="50"/>
      <c r="GVE78" s="50"/>
      <c r="GVF78" s="50"/>
      <c r="GVG78" s="50"/>
      <c r="GVH78" s="50"/>
      <c r="GVI78" s="50"/>
      <c r="GVJ78" s="50"/>
      <c r="GVK78" s="50"/>
      <c r="GVL78" s="50"/>
      <c r="GVM78" s="50"/>
      <c r="GVN78" s="50"/>
      <c r="GVO78" s="50"/>
      <c r="GVP78" s="50"/>
      <c r="GVQ78" s="50"/>
      <c r="GVR78" s="50"/>
      <c r="GVS78" s="50"/>
      <c r="GVT78" s="50"/>
      <c r="GVU78" s="50"/>
      <c r="GVV78" s="50"/>
      <c r="GVW78" s="50"/>
      <c r="GVX78" s="50"/>
      <c r="GVY78" s="50"/>
      <c r="GVZ78" s="50"/>
      <c r="GWA78" s="50"/>
      <c r="GWB78" s="50"/>
      <c r="GWC78" s="50"/>
      <c r="GWD78" s="50"/>
      <c r="GWE78" s="50"/>
      <c r="GWF78" s="50"/>
      <c r="GWG78" s="50"/>
      <c r="GWH78" s="50"/>
      <c r="GWI78" s="50"/>
      <c r="GWJ78" s="50"/>
      <c r="GWK78" s="50"/>
      <c r="GWL78" s="50"/>
      <c r="GWM78" s="50"/>
      <c r="GWN78" s="50"/>
      <c r="GWO78" s="50"/>
      <c r="GWP78" s="50"/>
      <c r="GWQ78" s="50"/>
      <c r="GWR78" s="50"/>
      <c r="GWS78" s="50"/>
      <c r="GWT78" s="50"/>
      <c r="GWU78" s="50"/>
      <c r="GWV78" s="50"/>
      <c r="GWW78" s="50"/>
      <c r="GWX78" s="50"/>
      <c r="GWY78" s="50"/>
      <c r="GWZ78" s="50"/>
      <c r="GXA78" s="50"/>
      <c r="GXB78" s="50"/>
      <c r="GXC78" s="50"/>
      <c r="GXD78" s="50"/>
      <c r="GXE78" s="50"/>
      <c r="GXF78" s="50"/>
      <c r="GXG78" s="50"/>
      <c r="GXH78" s="50"/>
      <c r="GXI78" s="50"/>
      <c r="GXJ78" s="50"/>
      <c r="GXK78" s="50"/>
      <c r="GXL78" s="50"/>
      <c r="GXM78" s="50"/>
      <c r="GXN78" s="50"/>
      <c r="GXO78" s="50"/>
      <c r="GXP78" s="50"/>
      <c r="GXQ78" s="50"/>
      <c r="GXR78" s="50"/>
      <c r="GXS78" s="50"/>
      <c r="GXT78" s="50"/>
      <c r="GXU78" s="50"/>
      <c r="GXV78" s="50"/>
      <c r="GXW78" s="50"/>
      <c r="GXX78" s="50"/>
      <c r="GXY78" s="50"/>
      <c r="GXZ78" s="50"/>
      <c r="GYA78" s="50"/>
      <c r="GYB78" s="50"/>
      <c r="GYC78" s="50"/>
      <c r="GYD78" s="50"/>
      <c r="GYE78" s="50"/>
      <c r="GYF78" s="50"/>
      <c r="GYG78" s="50"/>
      <c r="GYH78" s="50"/>
      <c r="GYI78" s="50"/>
      <c r="GYJ78" s="50"/>
      <c r="GYK78" s="50"/>
      <c r="GYL78" s="50"/>
      <c r="GYM78" s="50"/>
      <c r="GYN78" s="50"/>
      <c r="GYO78" s="50"/>
      <c r="GYP78" s="50"/>
      <c r="GYQ78" s="50"/>
      <c r="GYR78" s="50"/>
      <c r="GYS78" s="50"/>
      <c r="GYT78" s="50"/>
      <c r="GYU78" s="50"/>
      <c r="GYV78" s="50"/>
      <c r="GYW78" s="50"/>
      <c r="GYX78" s="50"/>
      <c r="GYY78" s="50"/>
      <c r="GYZ78" s="50"/>
      <c r="GZA78" s="50"/>
      <c r="GZB78" s="50"/>
      <c r="GZC78" s="50"/>
      <c r="GZD78" s="50"/>
      <c r="GZE78" s="50"/>
      <c r="GZF78" s="50"/>
      <c r="GZG78" s="50"/>
      <c r="GZH78" s="50"/>
      <c r="GZI78" s="50"/>
      <c r="GZJ78" s="50"/>
      <c r="GZK78" s="50"/>
      <c r="GZL78" s="50"/>
      <c r="GZM78" s="50"/>
      <c r="GZN78" s="50"/>
      <c r="GZO78" s="50"/>
      <c r="GZP78" s="50"/>
      <c r="GZQ78" s="50"/>
      <c r="GZR78" s="50"/>
      <c r="GZS78" s="50"/>
      <c r="GZT78" s="50"/>
      <c r="GZU78" s="50"/>
      <c r="GZV78" s="50"/>
      <c r="GZW78" s="50"/>
      <c r="GZX78" s="50"/>
      <c r="GZY78" s="50"/>
      <c r="GZZ78" s="50"/>
      <c r="HAA78" s="50"/>
      <c r="HAB78" s="50"/>
      <c r="HAC78" s="50"/>
      <c r="HAD78" s="50"/>
      <c r="HAE78" s="50"/>
      <c r="HAF78" s="50"/>
      <c r="HAG78" s="50"/>
      <c r="HAH78" s="50"/>
      <c r="HAI78" s="50"/>
      <c r="HAJ78" s="50"/>
      <c r="HAK78" s="50"/>
      <c r="HAL78" s="50"/>
      <c r="HAM78" s="50"/>
      <c r="HAN78" s="50"/>
      <c r="HAO78" s="50"/>
      <c r="HAP78" s="50"/>
      <c r="HAQ78" s="50"/>
      <c r="HAR78" s="50"/>
      <c r="HAS78" s="50"/>
      <c r="HAT78" s="50"/>
      <c r="HAU78" s="50"/>
      <c r="HAV78" s="50"/>
      <c r="HAW78" s="50"/>
      <c r="HAX78" s="50"/>
      <c r="HAY78" s="50"/>
      <c r="HAZ78" s="50"/>
      <c r="HBA78" s="50"/>
      <c r="HBB78" s="50"/>
      <c r="HBC78" s="50"/>
      <c r="HBD78" s="50"/>
      <c r="HBE78" s="50"/>
      <c r="HBF78" s="50"/>
      <c r="HBG78" s="50"/>
      <c r="HBH78" s="50"/>
      <c r="HBI78" s="50"/>
      <c r="HBJ78" s="50"/>
      <c r="HBK78" s="50"/>
      <c r="HBL78" s="50"/>
      <c r="HBM78" s="50"/>
      <c r="HBN78" s="50"/>
      <c r="HBO78" s="50"/>
      <c r="HBP78" s="50"/>
      <c r="HBQ78" s="50"/>
      <c r="HBR78" s="50"/>
      <c r="HBS78" s="50"/>
      <c r="HBT78" s="50"/>
      <c r="HBU78" s="50"/>
      <c r="HBV78" s="50"/>
      <c r="HBW78" s="50"/>
      <c r="HBX78" s="50"/>
      <c r="HBY78" s="50"/>
      <c r="HBZ78" s="50"/>
      <c r="HCA78" s="50"/>
      <c r="HCB78" s="50"/>
      <c r="HCC78" s="50"/>
      <c r="HCD78" s="50"/>
      <c r="HCE78" s="50"/>
      <c r="HCF78" s="50"/>
      <c r="HCG78" s="50"/>
      <c r="HCH78" s="50"/>
      <c r="HCI78" s="50"/>
      <c r="HCJ78" s="50"/>
      <c r="HCK78" s="50"/>
      <c r="HCL78" s="50"/>
      <c r="HCM78" s="50"/>
      <c r="HCN78" s="50"/>
      <c r="HCO78" s="50"/>
      <c r="HCP78" s="50"/>
      <c r="HCQ78" s="50"/>
      <c r="HCR78" s="50"/>
      <c r="HCS78" s="50"/>
      <c r="HCT78" s="50"/>
      <c r="HCU78" s="50"/>
      <c r="HCV78" s="50"/>
      <c r="HCW78" s="50"/>
      <c r="HCX78" s="50"/>
      <c r="HCY78" s="50"/>
      <c r="HCZ78" s="50"/>
      <c r="HDA78" s="50"/>
      <c r="HDB78" s="50"/>
      <c r="HDC78" s="50"/>
      <c r="HDD78" s="50"/>
      <c r="HDE78" s="50"/>
      <c r="HDF78" s="50"/>
      <c r="HDG78" s="50"/>
      <c r="HDH78" s="50"/>
      <c r="HDI78" s="50"/>
      <c r="HDJ78" s="50"/>
      <c r="HDK78" s="50"/>
      <c r="HDL78" s="50"/>
      <c r="HDM78" s="50"/>
      <c r="HDN78" s="50"/>
      <c r="HDO78" s="50"/>
      <c r="HDP78" s="50"/>
      <c r="HDQ78" s="50"/>
      <c r="HDR78" s="50"/>
      <c r="HDS78" s="50"/>
      <c r="HDT78" s="50"/>
      <c r="HDU78" s="50"/>
      <c r="HDV78" s="50"/>
      <c r="HDW78" s="50"/>
      <c r="HDX78" s="50"/>
      <c r="HDY78" s="50"/>
      <c r="HDZ78" s="50"/>
      <c r="HEA78" s="50"/>
      <c r="HEB78" s="50"/>
      <c r="HEC78" s="50"/>
      <c r="HED78" s="50"/>
      <c r="HEE78" s="50"/>
      <c r="HEF78" s="50"/>
      <c r="HEG78" s="50"/>
      <c r="HEH78" s="50"/>
      <c r="HEI78" s="50"/>
      <c r="HEJ78" s="50"/>
      <c r="HEK78" s="50"/>
      <c r="HEL78" s="50"/>
      <c r="HEM78" s="50"/>
      <c r="HEN78" s="50"/>
      <c r="HEO78" s="50"/>
      <c r="HEP78" s="50"/>
      <c r="HEQ78" s="50"/>
      <c r="HER78" s="50"/>
      <c r="HES78" s="50"/>
      <c r="HET78" s="50"/>
      <c r="HEU78" s="50"/>
      <c r="HEV78" s="50"/>
      <c r="HEW78" s="50"/>
      <c r="HEX78" s="50"/>
      <c r="HEY78" s="50"/>
      <c r="HEZ78" s="50"/>
      <c r="HFA78" s="50"/>
      <c r="HFB78" s="50"/>
      <c r="HFC78" s="50"/>
      <c r="HFD78" s="50"/>
      <c r="HFE78" s="50"/>
      <c r="HFF78" s="50"/>
      <c r="HFG78" s="50"/>
      <c r="HFH78" s="50"/>
      <c r="HFI78" s="50"/>
      <c r="HFJ78" s="50"/>
      <c r="HFK78" s="50"/>
      <c r="HFL78" s="50"/>
      <c r="HFM78" s="50"/>
      <c r="HFN78" s="50"/>
      <c r="HFO78" s="50"/>
      <c r="HFP78" s="50"/>
      <c r="HFQ78" s="50"/>
      <c r="HFR78" s="50"/>
      <c r="HFS78" s="50"/>
      <c r="HFT78" s="50"/>
      <c r="HFU78" s="50"/>
      <c r="HFV78" s="50"/>
      <c r="HFW78" s="50"/>
      <c r="HFX78" s="50"/>
      <c r="HFY78" s="50"/>
      <c r="HFZ78" s="50"/>
      <c r="HGA78" s="50"/>
      <c r="HGB78" s="50"/>
      <c r="HGC78" s="50"/>
      <c r="HGD78" s="50"/>
      <c r="HGE78" s="50"/>
      <c r="HGF78" s="50"/>
      <c r="HGG78" s="50"/>
      <c r="HGH78" s="50"/>
      <c r="HGI78" s="50"/>
      <c r="HGJ78" s="50"/>
      <c r="HGK78" s="50"/>
      <c r="HGL78" s="50"/>
      <c r="HGM78" s="50"/>
      <c r="HGN78" s="50"/>
      <c r="HGO78" s="50"/>
      <c r="HGP78" s="50"/>
      <c r="HGQ78" s="50"/>
      <c r="HGR78" s="50"/>
      <c r="HGS78" s="50"/>
      <c r="HGT78" s="50"/>
      <c r="HGU78" s="50"/>
      <c r="HGV78" s="50"/>
      <c r="HGW78" s="50"/>
      <c r="HGX78" s="50"/>
      <c r="HGY78" s="50"/>
      <c r="HGZ78" s="50"/>
      <c r="HHA78" s="50"/>
      <c r="HHB78" s="50"/>
      <c r="HHC78" s="50"/>
      <c r="HHD78" s="50"/>
      <c r="HHE78" s="50"/>
      <c r="HHF78" s="50"/>
      <c r="HHG78" s="50"/>
      <c r="HHH78" s="50"/>
      <c r="HHI78" s="50"/>
      <c r="HHJ78" s="50"/>
      <c r="HHK78" s="50"/>
      <c r="HHL78" s="50"/>
      <c r="HHM78" s="50"/>
      <c r="HHN78" s="50"/>
      <c r="HHO78" s="50"/>
      <c r="HHP78" s="50"/>
      <c r="HHQ78" s="50"/>
      <c r="HHR78" s="50"/>
      <c r="HHS78" s="50"/>
      <c r="HHT78" s="50"/>
      <c r="HHU78" s="50"/>
      <c r="HHV78" s="50"/>
      <c r="HHW78" s="50"/>
      <c r="HHX78" s="50"/>
      <c r="HHY78" s="50"/>
      <c r="HHZ78" s="50"/>
      <c r="HIA78" s="50"/>
      <c r="HIB78" s="50"/>
      <c r="HIC78" s="50"/>
      <c r="HID78" s="50"/>
      <c r="HIE78" s="50"/>
      <c r="HIF78" s="50"/>
      <c r="HIG78" s="50"/>
      <c r="HIH78" s="50"/>
      <c r="HII78" s="50"/>
      <c r="HIJ78" s="50"/>
      <c r="HIK78" s="50"/>
      <c r="HIL78" s="50"/>
      <c r="HIM78" s="50"/>
      <c r="HIN78" s="50"/>
      <c r="HIO78" s="50"/>
      <c r="HIP78" s="50"/>
      <c r="HIQ78" s="50"/>
      <c r="HIR78" s="50"/>
      <c r="HIS78" s="50"/>
      <c r="HIT78" s="50"/>
      <c r="HIU78" s="50"/>
      <c r="HIV78" s="50"/>
      <c r="HIW78" s="50"/>
      <c r="HIX78" s="50"/>
      <c r="HIY78" s="50"/>
      <c r="HIZ78" s="50"/>
      <c r="HJA78" s="50"/>
      <c r="HJB78" s="50"/>
      <c r="HJC78" s="50"/>
      <c r="HJD78" s="50"/>
      <c r="HJE78" s="50"/>
      <c r="HJF78" s="50"/>
      <c r="HJG78" s="50"/>
      <c r="HJH78" s="50"/>
      <c r="HJI78" s="50"/>
      <c r="HJJ78" s="50"/>
      <c r="HJK78" s="50"/>
      <c r="HJL78" s="50"/>
      <c r="HJM78" s="50"/>
      <c r="HJN78" s="50"/>
      <c r="HJO78" s="50"/>
      <c r="HJP78" s="50"/>
      <c r="HJQ78" s="50"/>
      <c r="HJR78" s="50"/>
      <c r="HJS78" s="50"/>
      <c r="HJT78" s="50"/>
      <c r="HJU78" s="50"/>
      <c r="HJV78" s="50"/>
      <c r="HJW78" s="50"/>
      <c r="HJX78" s="50"/>
      <c r="HJY78" s="50"/>
      <c r="HJZ78" s="50"/>
      <c r="HKA78" s="50"/>
      <c r="HKB78" s="50"/>
      <c r="HKC78" s="50"/>
      <c r="HKD78" s="50"/>
      <c r="HKE78" s="50"/>
      <c r="HKF78" s="50"/>
      <c r="HKG78" s="50"/>
      <c r="HKH78" s="50"/>
      <c r="HKI78" s="50"/>
      <c r="HKJ78" s="50"/>
      <c r="HKK78" s="50"/>
      <c r="HKL78" s="50"/>
      <c r="HKM78" s="50"/>
      <c r="HKN78" s="50"/>
      <c r="HKO78" s="50"/>
      <c r="HKP78" s="50"/>
      <c r="HKQ78" s="50"/>
      <c r="HKR78" s="50"/>
      <c r="HKS78" s="50"/>
      <c r="HKT78" s="50"/>
      <c r="HKU78" s="50"/>
      <c r="HKV78" s="50"/>
      <c r="HKW78" s="50"/>
      <c r="HKX78" s="50"/>
      <c r="HKY78" s="50"/>
      <c r="HKZ78" s="50"/>
      <c r="HLA78" s="50"/>
      <c r="HLB78" s="50"/>
      <c r="HLC78" s="50"/>
      <c r="HLD78" s="50"/>
      <c r="HLE78" s="50"/>
      <c r="HLF78" s="50"/>
      <c r="HLG78" s="50"/>
      <c r="HLH78" s="50"/>
      <c r="HLI78" s="50"/>
      <c r="HLJ78" s="50"/>
      <c r="HLK78" s="50"/>
      <c r="HLL78" s="50"/>
      <c r="HLM78" s="50"/>
      <c r="HLN78" s="50"/>
      <c r="HLO78" s="50"/>
      <c r="HLP78" s="50"/>
      <c r="HLQ78" s="50"/>
      <c r="HLR78" s="50"/>
      <c r="HLS78" s="50"/>
      <c r="HLT78" s="50"/>
      <c r="HLU78" s="50"/>
      <c r="HLV78" s="50"/>
      <c r="HLW78" s="50"/>
      <c r="HLX78" s="50"/>
      <c r="HLY78" s="50"/>
      <c r="HLZ78" s="50"/>
      <c r="HMA78" s="50"/>
      <c r="HMB78" s="50"/>
      <c r="HMC78" s="50"/>
      <c r="HMD78" s="50"/>
      <c r="HME78" s="50"/>
      <c r="HMF78" s="50"/>
      <c r="HMG78" s="50"/>
      <c r="HMH78" s="50"/>
      <c r="HMI78" s="50"/>
      <c r="HMJ78" s="50"/>
      <c r="HMK78" s="50"/>
      <c r="HML78" s="50"/>
      <c r="HMM78" s="50"/>
      <c r="HMN78" s="50"/>
      <c r="HMO78" s="50"/>
      <c r="HMP78" s="50"/>
      <c r="HMQ78" s="50"/>
      <c r="HMR78" s="50"/>
      <c r="HMS78" s="50"/>
      <c r="HMT78" s="50"/>
      <c r="HMU78" s="50"/>
      <c r="HMV78" s="50"/>
      <c r="HMW78" s="50"/>
      <c r="HMX78" s="50"/>
      <c r="HMY78" s="50"/>
      <c r="HMZ78" s="50"/>
      <c r="HNA78" s="50"/>
      <c r="HNB78" s="50"/>
      <c r="HNC78" s="50"/>
      <c r="HND78" s="50"/>
      <c r="HNE78" s="50"/>
      <c r="HNF78" s="50"/>
      <c r="HNG78" s="50"/>
      <c r="HNH78" s="50"/>
      <c r="HNI78" s="50"/>
      <c r="HNJ78" s="50"/>
      <c r="HNK78" s="50"/>
      <c r="HNL78" s="50"/>
      <c r="HNM78" s="50"/>
      <c r="HNN78" s="50"/>
      <c r="HNO78" s="50"/>
      <c r="HNP78" s="50"/>
      <c r="HNQ78" s="50"/>
      <c r="HNR78" s="50"/>
      <c r="HNS78" s="50"/>
      <c r="HNT78" s="50"/>
      <c r="HNU78" s="50"/>
      <c r="HNV78" s="50"/>
      <c r="HNW78" s="50"/>
      <c r="HNX78" s="50"/>
      <c r="HNY78" s="50"/>
      <c r="HNZ78" s="50"/>
      <c r="HOA78" s="50"/>
      <c r="HOB78" s="50"/>
      <c r="HOC78" s="50"/>
      <c r="HOD78" s="50"/>
      <c r="HOE78" s="50"/>
      <c r="HOF78" s="50"/>
      <c r="HOG78" s="50"/>
      <c r="HOH78" s="50"/>
      <c r="HOI78" s="50"/>
      <c r="HOJ78" s="50"/>
      <c r="HOK78" s="50"/>
      <c r="HOL78" s="50"/>
      <c r="HOM78" s="50"/>
      <c r="HON78" s="50"/>
      <c r="HOO78" s="50"/>
      <c r="HOP78" s="50"/>
      <c r="HOQ78" s="50"/>
      <c r="HOR78" s="50"/>
      <c r="HOS78" s="50"/>
      <c r="HOT78" s="50"/>
      <c r="HOU78" s="50"/>
      <c r="HOV78" s="50"/>
      <c r="HOW78" s="50"/>
      <c r="HOX78" s="50"/>
      <c r="HOY78" s="50"/>
      <c r="HOZ78" s="50"/>
      <c r="HPA78" s="50"/>
      <c r="HPB78" s="50"/>
      <c r="HPC78" s="50"/>
      <c r="HPD78" s="50"/>
      <c r="HPE78" s="50"/>
      <c r="HPF78" s="50"/>
      <c r="HPG78" s="50"/>
      <c r="HPH78" s="50"/>
      <c r="HPI78" s="50"/>
      <c r="HPJ78" s="50"/>
      <c r="HPK78" s="50"/>
      <c r="HPL78" s="50"/>
      <c r="HPM78" s="50"/>
      <c r="HPN78" s="50"/>
      <c r="HPO78" s="50"/>
      <c r="HPP78" s="50"/>
      <c r="HPQ78" s="50"/>
      <c r="HPR78" s="50"/>
      <c r="HPS78" s="50"/>
      <c r="HPT78" s="50"/>
      <c r="HPU78" s="50"/>
      <c r="HPV78" s="50"/>
      <c r="HPW78" s="50"/>
      <c r="HPX78" s="50"/>
      <c r="HPY78" s="50"/>
      <c r="HPZ78" s="50"/>
      <c r="HQA78" s="50"/>
      <c r="HQB78" s="50"/>
      <c r="HQC78" s="50"/>
      <c r="HQD78" s="50"/>
      <c r="HQE78" s="50"/>
      <c r="HQF78" s="50"/>
      <c r="HQG78" s="50"/>
      <c r="HQH78" s="50"/>
      <c r="HQI78" s="50"/>
      <c r="HQJ78" s="50"/>
      <c r="HQK78" s="50"/>
      <c r="HQL78" s="50"/>
      <c r="HQM78" s="50"/>
      <c r="HQN78" s="50"/>
      <c r="HQO78" s="50"/>
      <c r="HQP78" s="50"/>
      <c r="HQQ78" s="50"/>
      <c r="HQR78" s="50"/>
      <c r="HQS78" s="50"/>
      <c r="HQT78" s="50"/>
      <c r="HQU78" s="50"/>
      <c r="HQV78" s="50"/>
      <c r="HQW78" s="50"/>
      <c r="HQX78" s="50"/>
      <c r="HQY78" s="50"/>
      <c r="HQZ78" s="50"/>
      <c r="HRA78" s="50"/>
      <c r="HRB78" s="50"/>
      <c r="HRC78" s="50"/>
      <c r="HRD78" s="50"/>
      <c r="HRE78" s="50"/>
      <c r="HRF78" s="50"/>
      <c r="HRG78" s="50"/>
      <c r="HRH78" s="50"/>
      <c r="HRI78" s="50"/>
      <c r="HRJ78" s="50"/>
      <c r="HRK78" s="50"/>
      <c r="HRL78" s="50"/>
      <c r="HRM78" s="50"/>
      <c r="HRN78" s="50"/>
      <c r="HRO78" s="50"/>
      <c r="HRP78" s="50"/>
      <c r="HRQ78" s="50"/>
      <c r="HRR78" s="50"/>
      <c r="HRS78" s="50"/>
      <c r="HRT78" s="50"/>
      <c r="HRU78" s="50"/>
      <c r="HRV78" s="50"/>
      <c r="HRW78" s="50"/>
      <c r="HRX78" s="50"/>
      <c r="HRY78" s="50"/>
      <c r="HRZ78" s="50"/>
      <c r="HSA78" s="50"/>
      <c r="HSB78" s="50"/>
      <c r="HSC78" s="50"/>
      <c r="HSD78" s="50"/>
      <c r="HSE78" s="50"/>
      <c r="HSF78" s="50"/>
      <c r="HSG78" s="50"/>
      <c r="HSH78" s="50"/>
      <c r="HSI78" s="50"/>
      <c r="HSJ78" s="50"/>
      <c r="HSK78" s="50"/>
      <c r="HSL78" s="50"/>
      <c r="HSM78" s="50"/>
      <c r="HSN78" s="50"/>
      <c r="HSO78" s="50"/>
      <c r="HSP78" s="50"/>
      <c r="HSQ78" s="50"/>
      <c r="HSR78" s="50"/>
      <c r="HSS78" s="50"/>
      <c r="HST78" s="50"/>
      <c r="HSU78" s="50"/>
      <c r="HSV78" s="50"/>
      <c r="HSW78" s="50"/>
      <c r="HSX78" s="50"/>
      <c r="HSY78" s="50"/>
      <c r="HSZ78" s="50"/>
      <c r="HTA78" s="50"/>
      <c r="HTB78" s="50"/>
      <c r="HTC78" s="50"/>
      <c r="HTD78" s="50"/>
      <c r="HTE78" s="50"/>
      <c r="HTF78" s="50"/>
      <c r="HTG78" s="50"/>
      <c r="HTH78" s="50"/>
      <c r="HTI78" s="50"/>
      <c r="HTJ78" s="50"/>
      <c r="HTK78" s="50"/>
      <c r="HTL78" s="50"/>
      <c r="HTM78" s="50"/>
      <c r="HTN78" s="50"/>
      <c r="HTO78" s="50"/>
      <c r="HTP78" s="50"/>
      <c r="HTQ78" s="50"/>
      <c r="HTR78" s="50"/>
      <c r="HTS78" s="50"/>
      <c r="HTT78" s="50"/>
      <c r="HTU78" s="50"/>
      <c r="HTV78" s="50"/>
      <c r="HTW78" s="50"/>
      <c r="HTX78" s="50"/>
      <c r="HTY78" s="50"/>
      <c r="HTZ78" s="50"/>
      <c r="HUA78" s="50"/>
      <c r="HUB78" s="50"/>
      <c r="HUC78" s="50"/>
      <c r="HUD78" s="50"/>
      <c r="HUE78" s="50"/>
      <c r="HUF78" s="50"/>
      <c r="HUG78" s="50"/>
      <c r="HUH78" s="50"/>
      <c r="HUI78" s="50"/>
      <c r="HUJ78" s="50"/>
      <c r="HUK78" s="50"/>
      <c r="HUL78" s="50"/>
      <c r="HUM78" s="50"/>
      <c r="HUN78" s="50"/>
      <c r="HUO78" s="50"/>
      <c r="HUP78" s="50"/>
      <c r="HUQ78" s="50"/>
      <c r="HUR78" s="50"/>
      <c r="HUS78" s="50"/>
      <c r="HUT78" s="50"/>
      <c r="HUU78" s="50"/>
      <c r="HUV78" s="50"/>
      <c r="HUW78" s="50"/>
      <c r="HUX78" s="50"/>
      <c r="HUY78" s="50"/>
      <c r="HUZ78" s="50"/>
      <c r="HVA78" s="50"/>
      <c r="HVB78" s="50"/>
      <c r="HVC78" s="50"/>
      <c r="HVD78" s="50"/>
      <c r="HVE78" s="50"/>
      <c r="HVF78" s="50"/>
      <c r="HVG78" s="50"/>
      <c r="HVH78" s="50"/>
      <c r="HVI78" s="50"/>
      <c r="HVJ78" s="50"/>
      <c r="HVK78" s="50"/>
      <c r="HVL78" s="50"/>
      <c r="HVM78" s="50"/>
      <c r="HVN78" s="50"/>
      <c r="HVO78" s="50"/>
      <c r="HVP78" s="50"/>
      <c r="HVQ78" s="50"/>
      <c r="HVR78" s="50"/>
      <c r="HVS78" s="50"/>
      <c r="HVT78" s="50"/>
      <c r="HVU78" s="50"/>
      <c r="HVV78" s="50"/>
      <c r="HVW78" s="50"/>
      <c r="HVX78" s="50"/>
      <c r="HVY78" s="50"/>
      <c r="HVZ78" s="50"/>
      <c r="HWA78" s="50"/>
      <c r="HWB78" s="50"/>
      <c r="HWC78" s="50"/>
      <c r="HWD78" s="50"/>
      <c r="HWE78" s="50"/>
      <c r="HWF78" s="50"/>
      <c r="HWG78" s="50"/>
      <c r="HWH78" s="50"/>
      <c r="HWI78" s="50"/>
      <c r="HWJ78" s="50"/>
      <c r="HWK78" s="50"/>
      <c r="HWL78" s="50"/>
      <c r="HWM78" s="50"/>
      <c r="HWN78" s="50"/>
      <c r="HWO78" s="50"/>
      <c r="HWP78" s="50"/>
      <c r="HWQ78" s="50"/>
      <c r="HWR78" s="50"/>
      <c r="HWS78" s="50"/>
      <c r="HWT78" s="50"/>
      <c r="HWU78" s="50"/>
      <c r="HWV78" s="50"/>
      <c r="HWW78" s="50"/>
      <c r="HWX78" s="50"/>
      <c r="HWY78" s="50"/>
      <c r="HWZ78" s="50"/>
      <c r="HXA78" s="50"/>
      <c r="HXB78" s="50"/>
      <c r="HXC78" s="50"/>
      <c r="HXD78" s="50"/>
      <c r="HXE78" s="50"/>
      <c r="HXF78" s="50"/>
      <c r="HXG78" s="50"/>
      <c r="HXH78" s="50"/>
      <c r="HXI78" s="50"/>
      <c r="HXJ78" s="50"/>
      <c r="HXK78" s="50"/>
      <c r="HXL78" s="50"/>
      <c r="HXM78" s="50"/>
      <c r="HXN78" s="50"/>
      <c r="HXO78" s="50"/>
      <c r="HXP78" s="50"/>
      <c r="HXQ78" s="50"/>
      <c r="HXR78" s="50"/>
      <c r="HXS78" s="50"/>
      <c r="HXT78" s="50"/>
      <c r="HXU78" s="50"/>
      <c r="HXV78" s="50"/>
      <c r="HXW78" s="50"/>
      <c r="HXX78" s="50"/>
      <c r="HXY78" s="50"/>
      <c r="HXZ78" s="50"/>
      <c r="HYA78" s="50"/>
      <c r="HYB78" s="50"/>
      <c r="HYC78" s="50"/>
      <c r="HYD78" s="50"/>
      <c r="HYE78" s="50"/>
      <c r="HYF78" s="50"/>
      <c r="HYG78" s="50"/>
      <c r="HYH78" s="50"/>
      <c r="HYI78" s="50"/>
      <c r="HYJ78" s="50"/>
      <c r="HYK78" s="50"/>
      <c r="HYL78" s="50"/>
      <c r="HYM78" s="50"/>
      <c r="HYN78" s="50"/>
      <c r="HYO78" s="50"/>
      <c r="HYP78" s="50"/>
      <c r="HYQ78" s="50"/>
      <c r="HYR78" s="50"/>
      <c r="HYS78" s="50"/>
      <c r="HYT78" s="50"/>
      <c r="HYU78" s="50"/>
      <c r="HYV78" s="50"/>
      <c r="HYW78" s="50"/>
      <c r="HYX78" s="50"/>
      <c r="HYY78" s="50"/>
      <c r="HYZ78" s="50"/>
      <c r="HZA78" s="50"/>
      <c r="HZB78" s="50"/>
      <c r="HZC78" s="50"/>
      <c r="HZD78" s="50"/>
      <c r="HZE78" s="50"/>
      <c r="HZF78" s="50"/>
      <c r="HZG78" s="50"/>
      <c r="HZH78" s="50"/>
      <c r="HZI78" s="50"/>
      <c r="HZJ78" s="50"/>
      <c r="HZK78" s="50"/>
      <c r="HZL78" s="50"/>
      <c r="HZM78" s="50"/>
      <c r="HZN78" s="50"/>
      <c r="HZO78" s="50"/>
      <c r="HZP78" s="50"/>
      <c r="HZQ78" s="50"/>
      <c r="HZR78" s="50"/>
      <c r="HZS78" s="50"/>
      <c r="HZT78" s="50"/>
      <c r="HZU78" s="50"/>
      <c r="HZV78" s="50"/>
      <c r="HZW78" s="50"/>
      <c r="HZX78" s="50"/>
      <c r="HZY78" s="50"/>
      <c r="HZZ78" s="50"/>
      <c r="IAA78" s="50"/>
      <c r="IAB78" s="50"/>
      <c r="IAC78" s="50"/>
      <c r="IAD78" s="50"/>
      <c r="IAE78" s="50"/>
      <c r="IAF78" s="50"/>
      <c r="IAG78" s="50"/>
      <c r="IAH78" s="50"/>
      <c r="IAI78" s="50"/>
      <c r="IAJ78" s="50"/>
      <c r="IAK78" s="50"/>
      <c r="IAL78" s="50"/>
      <c r="IAM78" s="50"/>
      <c r="IAN78" s="50"/>
      <c r="IAO78" s="50"/>
      <c r="IAP78" s="50"/>
      <c r="IAQ78" s="50"/>
      <c r="IAR78" s="50"/>
      <c r="IAS78" s="50"/>
      <c r="IAT78" s="50"/>
      <c r="IAU78" s="50"/>
      <c r="IAV78" s="50"/>
      <c r="IAW78" s="50"/>
      <c r="IAX78" s="50"/>
      <c r="IAY78" s="50"/>
      <c r="IAZ78" s="50"/>
      <c r="IBA78" s="50"/>
      <c r="IBB78" s="50"/>
      <c r="IBC78" s="50"/>
      <c r="IBD78" s="50"/>
      <c r="IBE78" s="50"/>
      <c r="IBF78" s="50"/>
      <c r="IBG78" s="50"/>
      <c r="IBH78" s="50"/>
      <c r="IBI78" s="50"/>
      <c r="IBJ78" s="50"/>
      <c r="IBK78" s="50"/>
      <c r="IBL78" s="50"/>
      <c r="IBM78" s="50"/>
      <c r="IBN78" s="50"/>
      <c r="IBO78" s="50"/>
      <c r="IBP78" s="50"/>
      <c r="IBQ78" s="50"/>
      <c r="IBR78" s="50"/>
      <c r="IBS78" s="50"/>
      <c r="IBT78" s="50"/>
      <c r="IBU78" s="50"/>
      <c r="IBV78" s="50"/>
      <c r="IBW78" s="50"/>
      <c r="IBX78" s="50"/>
      <c r="IBY78" s="50"/>
      <c r="IBZ78" s="50"/>
      <c r="ICA78" s="50"/>
      <c r="ICB78" s="50"/>
      <c r="ICC78" s="50"/>
      <c r="ICD78" s="50"/>
      <c r="ICE78" s="50"/>
      <c r="ICF78" s="50"/>
      <c r="ICG78" s="50"/>
      <c r="ICH78" s="50"/>
      <c r="ICI78" s="50"/>
      <c r="ICJ78" s="50"/>
      <c r="ICK78" s="50"/>
      <c r="ICL78" s="50"/>
      <c r="ICM78" s="50"/>
      <c r="ICN78" s="50"/>
      <c r="ICO78" s="50"/>
      <c r="ICP78" s="50"/>
      <c r="ICQ78" s="50"/>
      <c r="ICR78" s="50"/>
      <c r="ICS78" s="50"/>
      <c r="ICT78" s="50"/>
      <c r="ICU78" s="50"/>
      <c r="ICV78" s="50"/>
      <c r="ICW78" s="50"/>
      <c r="ICX78" s="50"/>
      <c r="ICY78" s="50"/>
      <c r="ICZ78" s="50"/>
      <c r="IDA78" s="50"/>
      <c r="IDB78" s="50"/>
      <c r="IDC78" s="50"/>
      <c r="IDD78" s="50"/>
      <c r="IDE78" s="50"/>
      <c r="IDF78" s="50"/>
      <c r="IDG78" s="50"/>
      <c r="IDH78" s="50"/>
      <c r="IDI78" s="50"/>
      <c r="IDJ78" s="50"/>
      <c r="IDK78" s="50"/>
      <c r="IDL78" s="50"/>
      <c r="IDM78" s="50"/>
      <c r="IDN78" s="50"/>
      <c r="IDO78" s="50"/>
      <c r="IDP78" s="50"/>
      <c r="IDQ78" s="50"/>
      <c r="IDR78" s="50"/>
      <c r="IDS78" s="50"/>
      <c r="IDT78" s="50"/>
      <c r="IDU78" s="50"/>
      <c r="IDV78" s="50"/>
      <c r="IDW78" s="50"/>
      <c r="IDX78" s="50"/>
      <c r="IDY78" s="50"/>
      <c r="IDZ78" s="50"/>
      <c r="IEA78" s="50"/>
      <c r="IEB78" s="50"/>
      <c r="IEC78" s="50"/>
      <c r="IED78" s="50"/>
      <c r="IEE78" s="50"/>
      <c r="IEF78" s="50"/>
      <c r="IEG78" s="50"/>
      <c r="IEH78" s="50"/>
      <c r="IEI78" s="50"/>
      <c r="IEJ78" s="50"/>
      <c r="IEK78" s="50"/>
      <c r="IEL78" s="50"/>
      <c r="IEM78" s="50"/>
      <c r="IEN78" s="50"/>
      <c r="IEO78" s="50"/>
      <c r="IEP78" s="50"/>
      <c r="IEQ78" s="50"/>
      <c r="IER78" s="50"/>
      <c r="IES78" s="50"/>
      <c r="IET78" s="50"/>
      <c r="IEU78" s="50"/>
      <c r="IEV78" s="50"/>
      <c r="IEW78" s="50"/>
      <c r="IEX78" s="50"/>
      <c r="IEY78" s="50"/>
      <c r="IEZ78" s="50"/>
      <c r="IFA78" s="50"/>
      <c r="IFB78" s="50"/>
      <c r="IFC78" s="50"/>
      <c r="IFD78" s="50"/>
      <c r="IFE78" s="50"/>
      <c r="IFF78" s="50"/>
      <c r="IFG78" s="50"/>
      <c r="IFH78" s="50"/>
      <c r="IFI78" s="50"/>
      <c r="IFJ78" s="50"/>
      <c r="IFK78" s="50"/>
      <c r="IFL78" s="50"/>
      <c r="IFM78" s="50"/>
      <c r="IFN78" s="50"/>
      <c r="IFO78" s="50"/>
      <c r="IFP78" s="50"/>
      <c r="IFQ78" s="50"/>
      <c r="IFR78" s="50"/>
      <c r="IFS78" s="50"/>
      <c r="IFT78" s="50"/>
      <c r="IFU78" s="50"/>
      <c r="IFV78" s="50"/>
      <c r="IFW78" s="50"/>
      <c r="IFX78" s="50"/>
      <c r="IFY78" s="50"/>
      <c r="IFZ78" s="50"/>
      <c r="IGA78" s="50"/>
      <c r="IGB78" s="50"/>
      <c r="IGC78" s="50"/>
      <c r="IGD78" s="50"/>
      <c r="IGE78" s="50"/>
      <c r="IGF78" s="50"/>
      <c r="IGG78" s="50"/>
      <c r="IGH78" s="50"/>
      <c r="IGI78" s="50"/>
      <c r="IGJ78" s="50"/>
      <c r="IGK78" s="50"/>
      <c r="IGL78" s="50"/>
      <c r="IGM78" s="50"/>
      <c r="IGN78" s="50"/>
      <c r="IGO78" s="50"/>
      <c r="IGP78" s="50"/>
      <c r="IGQ78" s="50"/>
      <c r="IGR78" s="50"/>
      <c r="IGS78" s="50"/>
      <c r="IGT78" s="50"/>
      <c r="IGU78" s="50"/>
      <c r="IGV78" s="50"/>
      <c r="IGW78" s="50"/>
      <c r="IGX78" s="50"/>
      <c r="IGY78" s="50"/>
      <c r="IGZ78" s="50"/>
      <c r="IHA78" s="50"/>
      <c r="IHB78" s="50"/>
      <c r="IHC78" s="50"/>
      <c r="IHD78" s="50"/>
      <c r="IHE78" s="50"/>
      <c r="IHF78" s="50"/>
      <c r="IHG78" s="50"/>
      <c r="IHH78" s="50"/>
      <c r="IHI78" s="50"/>
      <c r="IHJ78" s="50"/>
      <c r="IHK78" s="50"/>
      <c r="IHL78" s="50"/>
      <c r="IHM78" s="50"/>
      <c r="IHN78" s="50"/>
      <c r="IHO78" s="50"/>
      <c r="IHP78" s="50"/>
      <c r="IHQ78" s="50"/>
      <c r="IHR78" s="50"/>
      <c r="IHS78" s="50"/>
      <c r="IHT78" s="50"/>
      <c r="IHU78" s="50"/>
      <c r="IHV78" s="50"/>
      <c r="IHW78" s="50"/>
      <c r="IHX78" s="50"/>
      <c r="IHY78" s="50"/>
      <c r="IHZ78" s="50"/>
      <c r="IIA78" s="50"/>
      <c r="IIB78" s="50"/>
      <c r="IIC78" s="50"/>
      <c r="IID78" s="50"/>
      <c r="IIE78" s="50"/>
      <c r="IIF78" s="50"/>
      <c r="IIG78" s="50"/>
      <c r="IIH78" s="50"/>
      <c r="III78" s="50"/>
      <c r="IIJ78" s="50"/>
      <c r="IIK78" s="50"/>
      <c r="IIL78" s="50"/>
      <c r="IIM78" s="50"/>
      <c r="IIN78" s="50"/>
      <c r="IIO78" s="50"/>
      <c r="IIP78" s="50"/>
      <c r="IIQ78" s="50"/>
      <c r="IIR78" s="50"/>
      <c r="IIS78" s="50"/>
      <c r="IIT78" s="50"/>
      <c r="IIU78" s="50"/>
      <c r="IIV78" s="50"/>
      <c r="IIW78" s="50"/>
      <c r="IIX78" s="50"/>
      <c r="IIY78" s="50"/>
      <c r="IIZ78" s="50"/>
      <c r="IJA78" s="50"/>
      <c r="IJB78" s="50"/>
      <c r="IJC78" s="50"/>
      <c r="IJD78" s="50"/>
      <c r="IJE78" s="50"/>
      <c r="IJF78" s="50"/>
      <c r="IJG78" s="50"/>
      <c r="IJH78" s="50"/>
      <c r="IJI78" s="50"/>
      <c r="IJJ78" s="50"/>
      <c r="IJK78" s="50"/>
      <c r="IJL78" s="50"/>
      <c r="IJM78" s="50"/>
      <c r="IJN78" s="50"/>
      <c r="IJO78" s="50"/>
      <c r="IJP78" s="50"/>
      <c r="IJQ78" s="50"/>
      <c r="IJR78" s="50"/>
      <c r="IJS78" s="50"/>
      <c r="IJT78" s="50"/>
      <c r="IJU78" s="50"/>
      <c r="IJV78" s="50"/>
      <c r="IJW78" s="50"/>
      <c r="IJX78" s="50"/>
      <c r="IJY78" s="50"/>
      <c r="IJZ78" s="50"/>
      <c r="IKA78" s="50"/>
      <c r="IKB78" s="50"/>
      <c r="IKC78" s="50"/>
      <c r="IKD78" s="50"/>
      <c r="IKE78" s="50"/>
      <c r="IKF78" s="50"/>
      <c r="IKG78" s="50"/>
      <c r="IKH78" s="50"/>
      <c r="IKI78" s="50"/>
      <c r="IKJ78" s="50"/>
      <c r="IKK78" s="50"/>
      <c r="IKL78" s="50"/>
      <c r="IKM78" s="50"/>
      <c r="IKN78" s="50"/>
      <c r="IKO78" s="50"/>
      <c r="IKP78" s="50"/>
      <c r="IKQ78" s="50"/>
      <c r="IKR78" s="50"/>
      <c r="IKS78" s="50"/>
      <c r="IKT78" s="50"/>
      <c r="IKU78" s="50"/>
      <c r="IKV78" s="50"/>
      <c r="IKW78" s="50"/>
      <c r="IKX78" s="50"/>
      <c r="IKY78" s="50"/>
      <c r="IKZ78" s="50"/>
      <c r="ILA78" s="50"/>
      <c r="ILB78" s="50"/>
      <c r="ILC78" s="50"/>
      <c r="ILD78" s="50"/>
      <c r="ILE78" s="50"/>
      <c r="ILF78" s="50"/>
      <c r="ILG78" s="50"/>
      <c r="ILH78" s="50"/>
      <c r="ILI78" s="50"/>
      <c r="ILJ78" s="50"/>
      <c r="ILK78" s="50"/>
      <c r="ILL78" s="50"/>
      <c r="ILM78" s="50"/>
      <c r="ILN78" s="50"/>
      <c r="ILO78" s="50"/>
      <c r="ILP78" s="50"/>
      <c r="ILQ78" s="50"/>
      <c r="ILR78" s="50"/>
      <c r="ILS78" s="50"/>
      <c r="ILT78" s="50"/>
      <c r="ILU78" s="50"/>
      <c r="ILV78" s="50"/>
      <c r="ILW78" s="50"/>
      <c r="ILX78" s="50"/>
      <c r="ILY78" s="50"/>
      <c r="ILZ78" s="50"/>
      <c r="IMA78" s="50"/>
      <c r="IMB78" s="50"/>
      <c r="IMC78" s="50"/>
      <c r="IMD78" s="50"/>
      <c r="IME78" s="50"/>
      <c r="IMF78" s="50"/>
      <c r="IMG78" s="50"/>
      <c r="IMH78" s="50"/>
      <c r="IMI78" s="50"/>
      <c r="IMJ78" s="50"/>
      <c r="IMK78" s="50"/>
      <c r="IML78" s="50"/>
      <c r="IMM78" s="50"/>
      <c r="IMN78" s="50"/>
      <c r="IMO78" s="50"/>
      <c r="IMP78" s="50"/>
      <c r="IMQ78" s="50"/>
      <c r="IMR78" s="50"/>
      <c r="IMS78" s="50"/>
      <c r="IMT78" s="50"/>
      <c r="IMU78" s="50"/>
      <c r="IMV78" s="50"/>
      <c r="IMW78" s="50"/>
      <c r="IMX78" s="50"/>
      <c r="IMY78" s="50"/>
      <c r="IMZ78" s="50"/>
      <c r="INA78" s="50"/>
      <c r="INB78" s="50"/>
      <c r="INC78" s="50"/>
      <c r="IND78" s="50"/>
      <c r="INE78" s="50"/>
      <c r="INF78" s="50"/>
      <c r="ING78" s="50"/>
      <c r="INH78" s="50"/>
      <c r="INI78" s="50"/>
      <c r="INJ78" s="50"/>
      <c r="INK78" s="50"/>
      <c r="INL78" s="50"/>
      <c r="INM78" s="50"/>
      <c r="INN78" s="50"/>
      <c r="INO78" s="50"/>
      <c r="INP78" s="50"/>
      <c r="INQ78" s="50"/>
      <c r="INR78" s="50"/>
      <c r="INS78" s="50"/>
      <c r="INT78" s="50"/>
      <c r="INU78" s="50"/>
      <c r="INV78" s="50"/>
      <c r="INW78" s="50"/>
      <c r="INX78" s="50"/>
      <c r="INY78" s="50"/>
      <c r="INZ78" s="50"/>
      <c r="IOA78" s="50"/>
      <c r="IOB78" s="50"/>
      <c r="IOC78" s="50"/>
      <c r="IOD78" s="50"/>
      <c r="IOE78" s="50"/>
      <c r="IOF78" s="50"/>
      <c r="IOG78" s="50"/>
      <c r="IOH78" s="50"/>
      <c r="IOI78" s="50"/>
      <c r="IOJ78" s="50"/>
      <c r="IOK78" s="50"/>
      <c r="IOL78" s="50"/>
      <c r="IOM78" s="50"/>
      <c r="ION78" s="50"/>
      <c r="IOO78" s="50"/>
      <c r="IOP78" s="50"/>
      <c r="IOQ78" s="50"/>
      <c r="IOR78" s="50"/>
      <c r="IOS78" s="50"/>
      <c r="IOT78" s="50"/>
      <c r="IOU78" s="50"/>
      <c r="IOV78" s="50"/>
      <c r="IOW78" s="50"/>
      <c r="IOX78" s="50"/>
      <c r="IOY78" s="50"/>
      <c r="IOZ78" s="50"/>
      <c r="IPA78" s="50"/>
      <c r="IPB78" s="50"/>
      <c r="IPC78" s="50"/>
      <c r="IPD78" s="50"/>
      <c r="IPE78" s="50"/>
      <c r="IPF78" s="50"/>
      <c r="IPG78" s="50"/>
      <c r="IPH78" s="50"/>
      <c r="IPI78" s="50"/>
      <c r="IPJ78" s="50"/>
      <c r="IPK78" s="50"/>
      <c r="IPL78" s="50"/>
      <c r="IPM78" s="50"/>
      <c r="IPN78" s="50"/>
      <c r="IPO78" s="50"/>
      <c r="IPP78" s="50"/>
      <c r="IPQ78" s="50"/>
      <c r="IPR78" s="50"/>
      <c r="IPS78" s="50"/>
      <c r="IPT78" s="50"/>
      <c r="IPU78" s="50"/>
      <c r="IPV78" s="50"/>
      <c r="IPW78" s="50"/>
      <c r="IPX78" s="50"/>
      <c r="IPY78" s="50"/>
      <c r="IPZ78" s="50"/>
      <c r="IQA78" s="50"/>
      <c r="IQB78" s="50"/>
      <c r="IQC78" s="50"/>
      <c r="IQD78" s="50"/>
      <c r="IQE78" s="50"/>
      <c r="IQF78" s="50"/>
      <c r="IQG78" s="50"/>
      <c r="IQH78" s="50"/>
      <c r="IQI78" s="50"/>
      <c r="IQJ78" s="50"/>
      <c r="IQK78" s="50"/>
      <c r="IQL78" s="50"/>
      <c r="IQM78" s="50"/>
      <c r="IQN78" s="50"/>
      <c r="IQO78" s="50"/>
      <c r="IQP78" s="50"/>
      <c r="IQQ78" s="50"/>
      <c r="IQR78" s="50"/>
      <c r="IQS78" s="50"/>
      <c r="IQT78" s="50"/>
      <c r="IQU78" s="50"/>
      <c r="IQV78" s="50"/>
      <c r="IQW78" s="50"/>
      <c r="IQX78" s="50"/>
      <c r="IQY78" s="50"/>
      <c r="IQZ78" s="50"/>
      <c r="IRA78" s="50"/>
      <c r="IRB78" s="50"/>
      <c r="IRC78" s="50"/>
      <c r="IRD78" s="50"/>
      <c r="IRE78" s="50"/>
      <c r="IRF78" s="50"/>
      <c r="IRG78" s="50"/>
      <c r="IRH78" s="50"/>
      <c r="IRI78" s="50"/>
      <c r="IRJ78" s="50"/>
      <c r="IRK78" s="50"/>
      <c r="IRL78" s="50"/>
      <c r="IRM78" s="50"/>
      <c r="IRN78" s="50"/>
      <c r="IRO78" s="50"/>
      <c r="IRP78" s="50"/>
      <c r="IRQ78" s="50"/>
      <c r="IRR78" s="50"/>
      <c r="IRS78" s="50"/>
      <c r="IRT78" s="50"/>
      <c r="IRU78" s="50"/>
      <c r="IRV78" s="50"/>
      <c r="IRW78" s="50"/>
      <c r="IRX78" s="50"/>
      <c r="IRY78" s="50"/>
      <c r="IRZ78" s="50"/>
      <c r="ISA78" s="50"/>
      <c r="ISB78" s="50"/>
      <c r="ISC78" s="50"/>
      <c r="ISD78" s="50"/>
      <c r="ISE78" s="50"/>
      <c r="ISF78" s="50"/>
      <c r="ISG78" s="50"/>
      <c r="ISH78" s="50"/>
      <c r="ISI78" s="50"/>
      <c r="ISJ78" s="50"/>
      <c r="ISK78" s="50"/>
      <c r="ISL78" s="50"/>
      <c r="ISM78" s="50"/>
      <c r="ISN78" s="50"/>
      <c r="ISO78" s="50"/>
      <c r="ISP78" s="50"/>
      <c r="ISQ78" s="50"/>
      <c r="ISR78" s="50"/>
      <c r="ISS78" s="50"/>
      <c r="IST78" s="50"/>
      <c r="ISU78" s="50"/>
      <c r="ISV78" s="50"/>
      <c r="ISW78" s="50"/>
      <c r="ISX78" s="50"/>
      <c r="ISY78" s="50"/>
      <c r="ISZ78" s="50"/>
      <c r="ITA78" s="50"/>
      <c r="ITB78" s="50"/>
      <c r="ITC78" s="50"/>
      <c r="ITD78" s="50"/>
      <c r="ITE78" s="50"/>
      <c r="ITF78" s="50"/>
      <c r="ITG78" s="50"/>
      <c r="ITH78" s="50"/>
      <c r="ITI78" s="50"/>
      <c r="ITJ78" s="50"/>
      <c r="ITK78" s="50"/>
      <c r="ITL78" s="50"/>
      <c r="ITM78" s="50"/>
      <c r="ITN78" s="50"/>
      <c r="ITO78" s="50"/>
      <c r="ITP78" s="50"/>
      <c r="ITQ78" s="50"/>
      <c r="ITR78" s="50"/>
      <c r="ITS78" s="50"/>
      <c r="ITT78" s="50"/>
      <c r="ITU78" s="50"/>
      <c r="ITV78" s="50"/>
      <c r="ITW78" s="50"/>
      <c r="ITX78" s="50"/>
      <c r="ITY78" s="50"/>
      <c r="ITZ78" s="50"/>
      <c r="IUA78" s="50"/>
      <c r="IUB78" s="50"/>
      <c r="IUC78" s="50"/>
      <c r="IUD78" s="50"/>
      <c r="IUE78" s="50"/>
      <c r="IUF78" s="50"/>
      <c r="IUG78" s="50"/>
      <c r="IUH78" s="50"/>
      <c r="IUI78" s="50"/>
      <c r="IUJ78" s="50"/>
      <c r="IUK78" s="50"/>
      <c r="IUL78" s="50"/>
      <c r="IUM78" s="50"/>
      <c r="IUN78" s="50"/>
      <c r="IUO78" s="50"/>
      <c r="IUP78" s="50"/>
      <c r="IUQ78" s="50"/>
      <c r="IUR78" s="50"/>
      <c r="IUS78" s="50"/>
      <c r="IUT78" s="50"/>
      <c r="IUU78" s="50"/>
      <c r="IUV78" s="50"/>
      <c r="IUW78" s="50"/>
      <c r="IUX78" s="50"/>
      <c r="IUY78" s="50"/>
      <c r="IUZ78" s="50"/>
      <c r="IVA78" s="50"/>
      <c r="IVB78" s="50"/>
      <c r="IVC78" s="50"/>
      <c r="IVD78" s="50"/>
      <c r="IVE78" s="50"/>
      <c r="IVF78" s="50"/>
      <c r="IVG78" s="50"/>
      <c r="IVH78" s="50"/>
      <c r="IVI78" s="50"/>
      <c r="IVJ78" s="50"/>
      <c r="IVK78" s="50"/>
      <c r="IVL78" s="50"/>
      <c r="IVM78" s="50"/>
      <c r="IVN78" s="50"/>
      <c r="IVO78" s="50"/>
      <c r="IVP78" s="50"/>
      <c r="IVQ78" s="50"/>
      <c r="IVR78" s="50"/>
      <c r="IVS78" s="50"/>
      <c r="IVT78" s="50"/>
      <c r="IVU78" s="50"/>
      <c r="IVV78" s="50"/>
      <c r="IVW78" s="50"/>
      <c r="IVX78" s="50"/>
      <c r="IVY78" s="50"/>
      <c r="IVZ78" s="50"/>
      <c r="IWA78" s="50"/>
      <c r="IWB78" s="50"/>
      <c r="IWC78" s="50"/>
      <c r="IWD78" s="50"/>
      <c r="IWE78" s="50"/>
      <c r="IWF78" s="50"/>
      <c r="IWG78" s="50"/>
      <c r="IWH78" s="50"/>
      <c r="IWI78" s="50"/>
      <c r="IWJ78" s="50"/>
      <c r="IWK78" s="50"/>
      <c r="IWL78" s="50"/>
      <c r="IWM78" s="50"/>
      <c r="IWN78" s="50"/>
      <c r="IWO78" s="50"/>
      <c r="IWP78" s="50"/>
      <c r="IWQ78" s="50"/>
      <c r="IWR78" s="50"/>
      <c r="IWS78" s="50"/>
      <c r="IWT78" s="50"/>
      <c r="IWU78" s="50"/>
      <c r="IWV78" s="50"/>
      <c r="IWW78" s="50"/>
      <c r="IWX78" s="50"/>
      <c r="IWY78" s="50"/>
      <c r="IWZ78" s="50"/>
      <c r="IXA78" s="50"/>
      <c r="IXB78" s="50"/>
      <c r="IXC78" s="50"/>
      <c r="IXD78" s="50"/>
      <c r="IXE78" s="50"/>
      <c r="IXF78" s="50"/>
      <c r="IXG78" s="50"/>
      <c r="IXH78" s="50"/>
      <c r="IXI78" s="50"/>
      <c r="IXJ78" s="50"/>
      <c r="IXK78" s="50"/>
      <c r="IXL78" s="50"/>
      <c r="IXM78" s="50"/>
      <c r="IXN78" s="50"/>
      <c r="IXO78" s="50"/>
      <c r="IXP78" s="50"/>
      <c r="IXQ78" s="50"/>
      <c r="IXR78" s="50"/>
      <c r="IXS78" s="50"/>
      <c r="IXT78" s="50"/>
      <c r="IXU78" s="50"/>
      <c r="IXV78" s="50"/>
      <c r="IXW78" s="50"/>
      <c r="IXX78" s="50"/>
      <c r="IXY78" s="50"/>
      <c r="IXZ78" s="50"/>
      <c r="IYA78" s="50"/>
      <c r="IYB78" s="50"/>
      <c r="IYC78" s="50"/>
      <c r="IYD78" s="50"/>
      <c r="IYE78" s="50"/>
      <c r="IYF78" s="50"/>
      <c r="IYG78" s="50"/>
      <c r="IYH78" s="50"/>
      <c r="IYI78" s="50"/>
      <c r="IYJ78" s="50"/>
      <c r="IYK78" s="50"/>
      <c r="IYL78" s="50"/>
      <c r="IYM78" s="50"/>
      <c r="IYN78" s="50"/>
      <c r="IYO78" s="50"/>
      <c r="IYP78" s="50"/>
      <c r="IYQ78" s="50"/>
      <c r="IYR78" s="50"/>
      <c r="IYS78" s="50"/>
      <c r="IYT78" s="50"/>
      <c r="IYU78" s="50"/>
      <c r="IYV78" s="50"/>
      <c r="IYW78" s="50"/>
      <c r="IYX78" s="50"/>
      <c r="IYY78" s="50"/>
      <c r="IYZ78" s="50"/>
      <c r="IZA78" s="50"/>
      <c r="IZB78" s="50"/>
      <c r="IZC78" s="50"/>
      <c r="IZD78" s="50"/>
      <c r="IZE78" s="50"/>
      <c r="IZF78" s="50"/>
      <c r="IZG78" s="50"/>
      <c r="IZH78" s="50"/>
      <c r="IZI78" s="50"/>
      <c r="IZJ78" s="50"/>
      <c r="IZK78" s="50"/>
      <c r="IZL78" s="50"/>
      <c r="IZM78" s="50"/>
      <c r="IZN78" s="50"/>
      <c r="IZO78" s="50"/>
      <c r="IZP78" s="50"/>
      <c r="IZQ78" s="50"/>
      <c r="IZR78" s="50"/>
      <c r="IZS78" s="50"/>
      <c r="IZT78" s="50"/>
      <c r="IZU78" s="50"/>
      <c r="IZV78" s="50"/>
      <c r="IZW78" s="50"/>
      <c r="IZX78" s="50"/>
      <c r="IZY78" s="50"/>
      <c r="IZZ78" s="50"/>
      <c r="JAA78" s="50"/>
      <c r="JAB78" s="50"/>
      <c r="JAC78" s="50"/>
      <c r="JAD78" s="50"/>
      <c r="JAE78" s="50"/>
      <c r="JAF78" s="50"/>
      <c r="JAG78" s="50"/>
      <c r="JAH78" s="50"/>
      <c r="JAI78" s="50"/>
      <c r="JAJ78" s="50"/>
      <c r="JAK78" s="50"/>
      <c r="JAL78" s="50"/>
      <c r="JAM78" s="50"/>
      <c r="JAN78" s="50"/>
      <c r="JAO78" s="50"/>
      <c r="JAP78" s="50"/>
      <c r="JAQ78" s="50"/>
      <c r="JAR78" s="50"/>
      <c r="JAS78" s="50"/>
      <c r="JAT78" s="50"/>
      <c r="JAU78" s="50"/>
      <c r="JAV78" s="50"/>
      <c r="JAW78" s="50"/>
      <c r="JAX78" s="50"/>
      <c r="JAY78" s="50"/>
      <c r="JAZ78" s="50"/>
      <c r="JBA78" s="50"/>
      <c r="JBB78" s="50"/>
      <c r="JBC78" s="50"/>
      <c r="JBD78" s="50"/>
      <c r="JBE78" s="50"/>
      <c r="JBF78" s="50"/>
      <c r="JBG78" s="50"/>
      <c r="JBH78" s="50"/>
      <c r="JBI78" s="50"/>
      <c r="JBJ78" s="50"/>
      <c r="JBK78" s="50"/>
      <c r="JBL78" s="50"/>
      <c r="JBM78" s="50"/>
      <c r="JBN78" s="50"/>
      <c r="JBO78" s="50"/>
      <c r="JBP78" s="50"/>
      <c r="JBQ78" s="50"/>
      <c r="JBR78" s="50"/>
      <c r="JBS78" s="50"/>
      <c r="JBT78" s="50"/>
      <c r="JBU78" s="50"/>
      <c r="JBV78" s="50"/>
      <c r="JBW78" s="50"/>
      <c r="JBX78" s="50"/>
      <c r="JBY78" s="50"/>
      <c r="JBZ78" s="50"/>
      <c r="JCA78" s="50"/>
      <c r="JCB78" s="50"/>
      <c r="JCC78" s="50"/>
      <c r="JCD78" s="50"/>
      <c r="JCE78" s="50"/>
      <c r="JCF78" s="50"/>
      <c r="JCG78" s="50"/>
      <c r="JCH78" s="50"/>
      <c r="JCI78" s="50"/>
      <c r="JCJ78" s="50"/>
      <c r="JCK78" s="50"/>
      <c r="JCL78" s="50"/>
      <c r="JCM78" s="50"/>
      <c r="JCN78" s="50"/>
      <c r="JCO78" s="50"/>
      <c r="JCP78" s="50"/>
      <c r="JCQ78" s="50"/>
      <c r="JCR78" s="50"/>
      <c r="JCS78" s="50"/>
      <c r="JCT78" s="50"/>
      <c r="JCU78" s="50"/>
      <c r="JCV78" s="50"/>
      <c r="JCW78" s="50"/>
      <c r="JCX78" s="50"/>
      <c r="JCY78" s="50"/>
      <c r="JCZ78" s="50"/>
      <c r="JDA78" s="50"/>
      <c r="JDB78" s="50"/>
      <c r="JDC78" s="50"/>
      <c r="JDD78" s="50"/>
      <c r="JDE78" s="50"/>
      <c r="JDF78" s="50"/>
      <c r="JDG78" s="50"/>
      <c r="JDH78" s="50"/>
      <c r="JDI78" s="50"/>
      <c r="JDJ78" s="50"/>
      <c r="JDK78" s="50"/>
      <c r="JDL78" s="50"/>
      <c r="JDM78" s="50"/>
      <c r="JDN78" s="50"/>
      <c r="JDO78" s="50"/>
      <c r="JDP78" s="50"/>
      <c r="JDQ78" s="50"/>
      <c r="JDR78" s="50"/>
      <c r="JDS78" s="50"/>
      <c r="JDT78" s="50"/>
      <c r="JDU78" s="50"/>
      <c r="JDV78" s="50"/>
      <c r="JDW78" s="50"/>
      <c r="JDX78" s="50"/>
      <c r="JDY78" s="50"/>
      <c r="JDZ78" s="50"/>
      <c r="JEA78" s="50"/>
      <c r="JEB78" s="50"/>
      <c r="JEC78" s="50"/>
      <c r="JED78" s="50"/>
      <c r="JEE78" s="50"/>
      <c r="JEF78" s="50"/>
      <c r="JEG78" s="50"/>
      <c r="JEH78" s="50"/>
      <c r="JEI78" s="50"/>
      <c r="JEJ78" s="50"/>
      <c r="JEK78" s="50"/>
      <c r="JEL78" s="50"/>
      <c r="JEM78" s="50"/>
      <c r="JEN78" s="50"/>
      <c r="JEO78" s="50"/>
      <c r="JEP78" s="50"/>
      <c r="JEQ78" s="50"/>
      <c r="JER78" s="50"/>
      <c r="JES78" s="50"/>
      <c r="JET78" s="50"/>
      <c r="JEU78" s="50"/>
      <c r="JEV78" s="50"/>
      <c r="JEW78" s="50"/>
      <c r="JEX78" s="50"/>
      <c r="JEY78" s="50"/>
      <c r="JEZ78" s="50"/>
      <c r="JFA78" s="50"/>
      <c r="JFB78" s="50"/>
      <c r="JFC78" s="50"/>
      <c r="JFD78" s="50"/>
      <c r="JFE78" s="50"/>
      <c r="JFF78" s="50"/>
      <c r="JFG78" s="50"/>
      <c r="JFH78" s="50"/>
      <c r="JFI78" s="50"/>
      <c r="JFJ78" s="50"/>
      <c r="JFK78" s="50"/>
      <c r="JFL78" s="50"/>
      <c r="JFM78" s="50"/>
      <c r="JFN78" s="50"/>
      <c r="JFO78" s="50"/>
      <c r="JFP78" s="50"/>
      <c r="JFQ78" s="50"/>
      <c r="JFR78" s="50"/>
      <c r="JFS78" s="50"/>
      <c r="JFT78" s="50"/>
      <c r="JFU78" s="50"/>
      <c r="JFV78" s="50"/>
      <c r="JFW78" s="50"/>
      <c r="JFX78" s="50"/>
      <c r="JFY78" s="50"/>
      <c r="JFZ78" s="50"/>
      <c r="JGA78" s="50"/>
      <c r="JGB78" s="50"/>
      <c r="JGC78" s="50"/>
      <c r="JGD78" s="50"/>
      <c r="JGE78" s="50"/>
      <c r="JGF78" s="50"/>
      <c r="JGG78" s="50"/>
      <c r="JGH78" s="50"/>
      <c r="JGI78" s="50"/>
      <c r="JGJ78" s="50"/>
      <c r="JGK78" s="50"/>
      <c r="JGL78" s="50"/>
      <c r="JGM78" s="50"/>
      <c r="JGN78" s="50"/>
      <c r="JGO78" s="50"/>
      <c r="JGP78" s="50"/>
      <c r="JGQ78" s="50"/>
      <c r="JGR78" s="50"/>
      <c r="JGS78" s="50"/>
      <c r="JGT78" s="50"/>
      <c r="JGU78" s="50"/>
      <c r="JGV78" s="50"/>
      <c r="JGW78" s="50"/>
      <c r="JGX78" s="50"/>
      <c r="JGY78" s="50"/>
      <c r="JGZ78" s="50"/>
      <c r="JHA78" s="50"/>
      <c r="JHB78" s="50"/>
      <c r="JHC78" s="50"/>
      <c r="JHD78" s="50"/>
      <c r="JHE78" s="50"/>
      <c r="JHF78" s="50"/>
      <c r="JHG78" s="50"/>
      <c r="JHH78" s="50"/>
      <c r="JHI78" s="50"/>
      <c r="JHJ78" s="50"/>
      <c r="JHK78" s="50"/>
      <c r="JHL78" s="50"/>
      <c r="JHM78" s="50"/>
      <c r="JHN78" s="50"/>
      <c r="JHO78" s="50"/>
      <c r="JHP78" s="50"/>
      <c r="JHQ78" s="50"/>
      <c r="JHR78" s="50"/>
      <c r="JHS78" s="50"/>
      <c r="JHT78" s="50"/>
      <c r="JHU78" s="50"/>
      <c r="JHV78" s="50"/>
      <c r="JHW78" s="50"/>
      <c r="JHX78" s="50"/>
      <c r="JHY78" s="50"/>
      <c r="JHZ78" s="50"/>
      <c r="JIA78" s="50"/>
      <c r="JIB78" s="50"/>
      <c r="JIC78" s="50"/>
      <c r="JID78" s="50"/>
      <c r="JIE78" s="50"/>
      <c r="JIF78" s="50"/>
      <c r="JIG78" s="50"/>
      <c r="JIH78" s="50"/>
      <c r="JII78" s="50"/>
      <c r="JIJ78" s="50"/>
      <c r="JIK78" s="50"/>
      <c r="JIL78" s="50"/>
      <c r="JIM78" s="50"/>
      <c r="JIN78" s="50"/>
      <c r="JIO78" s="50"/>
      <c r="JIP78" s="50"/>
      <c r="JIQ78" s="50"/>
      <c r="JIR78" s="50"/>
      <c r="JIS78" s="50"/>
      <c r="JIT78" s="50"/>
      <c r="JIU78" s="50"/>
      <c r="JIV78" s="50"/>
      <c r="JIW78" s="50"/>
      <c r="JIX78" s="50"/>
      <c r="JIY78" s="50"/>
      <c r="JIZ78" s="50"/>
      <c r="JJA78" s="50"/>
      <c r="JJB78" s="50"/>
      <c r="JJC78" s="50"/>
      <c r="JJD78" s="50"/>
      <c r="JJE78" s="50"/>
      <c r="JJF78" s="50"/>
      <c r="JJG78" s="50"/>
      <c r="JJH78" s="50"/>
      <c r="JJI78" s="50"/>
      <c r="JJJ78" s="50"/>
      <c r="JJK78" s="50"/>
      <c r="JJL78" s="50"/>
      <c r="JJM78" s="50"/>
      <c r="JJN78" s="50"/>
      <c r="JJO78" s="50"/>
      <c r="JJP78" s="50"/>
      <c r="JJQ78" s="50"/>
      <c r="JJR78" s="50"/>
      <c r="JJS78" s="50"/>
      <c r="JJT78" s="50"/>
      <c r="JJU78" s="50"/>
      <c r="JJV78" s="50"/>
      <c r="JJW78" s="50"/>
      <c r="JJX78" s="50"/>
      <c r="JJY78" s="50"/>
      <c r="JJZ78" s="50"/>
      <c r="JKA78" s="50"/>
      <c r="JKB78" s="50"/>
      <c r="JKC78" s="50"/>
      <c r="JKD78" s="50"/>
      <c r="JKE78" s="50"/>
      <c r="JKF78" s="50"/>
      <c r="JKG78" s="50"/>
      <c r="JKH78" s="50"/>
      <c r="JKI78" s="50"/>
      <c r="JKJ78" s="50"/>
      <c r="JKK78" s="50"/>
      <c r="JKL78" s="50"/>
      <c r="JKM78" s="50"/>
      <c r="JKN78" s="50"/>
      <c r="JKO78" s="50"/>
      <c r="JKP78" s="50"/>
      <c r="JKQ78" s="50"/>
      <c r="JKR78" s="50"/>
      <c r="JKS78" s="50"/>
      <c r="JKT78" s="50"/>
      <c r="JKU78" s="50"/>
      <c r="JKV78" s="50"/>
      <c r="JKW78" s="50"/>
      <c r="JKX78" s="50"/>
      <c r="JKY78" s="50"/>
      <c r="JKZ78" s="50"/>
      <c r="JLA78" s="50"/>
      <c r="JLB78" s="50"/>
      <c r="JLC78" s="50"/>
      <c r="JLD78" s="50"/>
      <c r="JLE78" s="50"/>
      <c r="JLF78" s="50"/>
      <c r="JLG78" s="50"/>
      <c r="JLH78" s="50"/>
      <c r="JLI78" s="50"/>
      <c r="JLJ78" s="50"/>
      <c r="JLK78" s="50"/>
      <c r="JLL78" s="50"/>
      <c r="JLM78" s="50"/>
      <c r="JLN78" s="50"/>
      <c r="JLO78" s="50"/>
      <c r="JLP78" s="50"/>
      <c r="JLQ78" s="50"/>
      <c r="JLR78" s="50"/>
      <c r="JLS78" s="50"/>
      <c r="JLT78" s="50"/>
      <c r="JLU78" s="50"/>
      <c r="JLV78" s="50"/>
      <c r="JLW78" s="50"/>
      <c r="JLX78" s="50"/>
      <c r="JLY78" s="50"/>
      <c r="JLZ78" s="50"/>
      <c r="JMA78" s="50"/>
      <c r="JMB78" s="50"/>
      <c r="JMC78" s="50"/>
      <c r="JMD78" s="50"/>
      <c r="JME78" s="50"/>
      <c r="JMF78" s="50"/>
      <c r="JMG78" s="50"/>
      <c r="JMH78" s="50"/>
      <c r="JMI78" s="50"/>
      <c r="JMJ78" s="50"/>
      <c r="JMK78" s="50"/>
      <c r="JML78" s="50"/>
      <c r="JMM78" s="50"/>
      <c r="JMN78" s="50"/>
      <c r="JMO78" s="50"/>
      <c r="JMP78" s="50"/>
      <c r="JMQ78" s="50"/>
      <c r="JMR78" s="50"/>
      <c r="JMS78" s="50"/>
      <c r="JMT78" s="50"/>
      <c r="JMU78" s="50"/>
      <c r="JMV78" s="50"/>
      <c r="JMW78" s="50"/>
      <c r="JMX78" s="50"/>
      <c r="JMY78" s="50"/>
      <c r="JMZ78" s="50"/>
      <c r="JNA78" s="50"/>
      <c r="JNB78" s="50"/>
      <c r="JNC78" s="50"/>
      <c r="JND78" s="50"/>
      <c r="JNE78" s="50"/>
      <c r="JNF78" s="50"/>
      <c r="JNG78" s="50"/>
      <c r="JNH78" s="50"/>
      <c r="JNI78" s="50"/>
      <c r="JNJ78" s="50"/>
      <c r="JNK78" s="50"/>
      <c r="JNL78" s="50"/>
      <c r="JNM78" s="50"/>
      <c r="JNN78" s="50"/>
      <c r="JNO78" s="50"/>
      <c r="JNP78" s="50"/>
      <c r="JNQ78" s="50"/>
      <c r="JNR78" s="50"/>
      <c r="JNS78" s="50"/>
      <c r="JNT78" s="50"/>
      <c r="JNU78" s="50"/>
      <c r="JNV78" s="50"/>
      <c r="JNW78" s="50"/>
      <c r="JNX78" s="50"/>
      <c r="JNY78" s="50"/>
      <c r="JNZ78" s="50"/>
      <c r="JOA78" s="50"/>
      <c r="JOB78" s="50"/>
      <c r="JOC78" s="50"/>
      <c r="JOD78" s="50"/>
      <c r="JOE78" s="50"/>
      <c r="JOF78" s="50"/>
      <c r="JOG78" s="50"/>
      <c r="JOH78" s="50"/>
      <c r="JOI78" s="50"/>
      <c r="JOJ78" s="50"/>
      <c r="JOK78" s="50"/>
      <c r="JOL78" s="50"/>
      <c r="JOM78" s="50"/>
      <c r="JON78" s="50"/>
      <c r="JOO78" s="50"/>
      <c r="JOP78" s="50"/>
      <c r="JOQ78" s="50"/>
      <c r="JOR78" s="50"/>
      <c r="JOS78" s="50"/>
      <c r="JOT78" s="50"/>
      <c r="JOU78" s="50"/>
      <c r="JOV78" s="50"/>
      <c r="JOW78" s="50"/>
      <c r="JOX78" s="50"/>
      <c r="JOY78" s="50"/>
      <c r="JOZ78" s="50"/>
      <c r="JPA78" s="50"/>
      <c r="JPB78" s="50"/>
      <c r="JPC78" s="50"/>
      <c r="JPD78" s="50"/>
      <c r="JPE78" s="50"/>
      <c r="JPF78" s="50"/>
      <c r="JPG78" s="50"/>
      <c r="JPH78" s="50"/>
      <c r="JPI78" s="50"/>
      <c r="JPJ78" s="50"/>
      <c r="JPK78" s="50"/>
      <c r="JPL78" s="50"/>
      <c r="JPM78" s="50"/>
      <c r="JPN78" s="50"/>
      <c r="JPO78" s="50"/>
      <c r="JPP78" s="50"/>
      <c r="JPQ78" s="50"/>
      <c r="JPR78" s="50"/>
      <c r="JPS78" s="50"/>
      <c r="JPT78" s="50"/>
      <c r="JPU78" s="50"/>
      <c r="JPV78" s="50"/>
      <c r="JPW78" s="50"/>
      <c r="JPX78" s="50"/>
      <c r="JPY78" s="50"/>
      <c r="JPZ78" s="50"/>
      <c r="JQA78" s="50"/>
      <c r="JQB78" s="50"/>
      <c r="JQC78" s="50"/>
      <c r="JQD78" s="50"/>
      <c r="JQE78" s="50"/>
      <c r="JQF78" s="50"/>
      <c r="JQG78" s="50"/>
      <c r="JQH78" s="50"/>
      <c r="JQI78" s="50"/>
      <c r="JQJ78" s="50"/>
      <c r="JQK78" s="50"/>
      <c r="JQL78" s="50"/>
      <c r="JQM78" s="50"/>
      <c r="JQN78" s="50"/>
      <c r="JQO78" s="50"/>
      <c r="JQP78" s="50"/>
      <c r="JQQ78" s="50"/>
      <c r="JQR78" s="50"/>
      <c r="JQS78" s="50"/>
      <c r="JQT78" s="50"/>
      <c r="JQU78" s="50"/>
      <c r="JQV78" s="50"/>
      <c r="JQW78" s="50"/>
      <c r="JQX78" s="50"/>
      <c r="JQY78" s="50"/>
      <c r="JQZ78" s="50"/>
      <c r="JRA78" s="50"/>
      <c r="JRB78" s="50"/>
      <c r="JRC78" s="50"/>
      <c r="JRD78" s="50"/>
      <c r="JRE78" s="50"/>
      <c r="JRF78" s="50"/>
      <c r="JRG78" s="50"/>
      <c r="JRH78" s="50"/>
      <c r="JRI78" s="50"/>
      <c r="JRJ78" s="50"/>
      <c r="JRK78" s="50"/>
      <c r="JRL78" s="50"/>
      <c r="JRM78" s="50"/>
      <c r="JRN78" s="50"/>
      <c r="JRO78" s="50"/>
      <c r="JRP78" s="50"/>
      <c r="JRQ78" s="50"/>
      <c r="JRR78" s="50"/>
      <c r="JRS78" s="50"/>
      <c r="JRT78" s="50"/>
      <c r="JRU78" s="50"/>
      <c r="JRV78" s="50"/>
      <c r="JRW78" s="50"/>
      <c r="JRX78" s="50"/>
      <c r="JRY78" s="50"/>
      <c r="JRZ78" s="50"/>
      <c r="JSA78" s="50"/>
      <c r="JSB78" s="50"/>
      <c r="JSC78" s="50"/>
      <c r="JSD78" s="50"/>
      <c r="JSE78" s="50"/>
      <c r="JSF78" s="50"/>
      <c r="JSG78" s="50"/>
      <c r="JSH78" s="50"/>
      <c r="JSI78" s="50"/>
      <c r="JSJ78" s="50"/>
      <c r="JSK78" s="50"/>
      <c r="JSL78" s="50"/>
      <c r="JSM78" s="50"/>
      <c r="JSN78" s="50"/>
      <c r="JSO78" s="50"/>
      <c r="JSP78" s="50"/>
      <c r="JSQ78" s="50"/>
      <c r="JSR78" s="50"/>
      <c r="JSS78" s="50"/>
      <c r="JST78" s="50"/>
      <c r="JSU78" s="50"/>
      <c r="JSV78" s="50"/>
      <c r="JSW78" s="50"/>
      <c r="JSX78" s="50"/>
      <c r="JSY78" s="50"/>
      <c r="JSZ78" s="50"/>
      <c r="JTA78" s="50"/>
      <c r="JTB78" s="50"/>
      <c r="JTC78" s="50"/>
      <c r="JTD78" s="50"/>
      <c r="JTE78" s="50"/>
      <c r="JTF78" s="50"/>
      <c r="JTG78" s="50"/>
      <c r="JTH78" s="50"/>
      <c r="JTI78" s="50"/>
      <c r="JTJ78" s="50"/>
      <c r="JTK78" s="50"/>
      <c r="JTL78" s="50"/>
      <c r="JTM78" s="50"/>
      <c r="JTN78" s="50"/>
      <c r="JTO78" s="50"/>
      <c r="JTP78" s="50"/>
      <c r="JTQ78" s="50"/>
      <c r="JTR78" s="50"/>
      <c r="JTS78" s="50"/>
      <c r="JTT78" s="50"/>
      <c r="JTU78" s="50"/>
      <c r="JTV78" s="50"/>
      <c r="JTW78" s="50"/>
      <c r="JTX78" s="50"/>
      <c r="JTY78" s="50"/>
      <c r="JTZ78" s="50"/>
      <c r="JUA78" s="50"/>
      <c r="JUB78" s="50"/>
      <c r="JUC78" s="50"/>
      <c r="JUD78" s="50"/>
      <c r="JUE78" s="50"/>
      <c r="JUF78" s="50"/>
      <c r="JUG78" s="50"/>
      <c r="JUH78" s="50"/>
      <c r="JUI78" s="50"/>
      <c r="JUJ78" s="50"/>
      <c r="JUK78" s="50"/>
      <c r="JUL78" s="50"/>
      <c r="JUM78" s="50"/>
      <c r="JUN78" s="50"/>
      <c r="JUO78" s="50"/>
      <c r="JUP78" s="50"/>
      <c r="JUQ78" s="50"/>
      <c r="JUR78" s="50"/>
      <c r="JUS78" s="50"/>
      <c r="JUT78" s="50"/>
      <c r="JUU78" s="50"/>
      <c r="JUV78" s="50"/>
      <c r="JUW78" s="50"/>
      <c r="JUX78" s="50"/>
      <c r="JUY78" s="50"/>
      <c r="JUZ78" s="50"/>
      <c r="JVA78" s="50"/>
      <c r="JVB78" s="50"/>
      <c r="JVC78" s="50"/>
      <c r="JVD78" s="50"/>
      <c r="JVE78" s="50"/>
      <c r="JVF78" s="50"/>
      <c r="JVG78" s="50"/>
      <c r="JVH78" s="50"/>
      <c r="JVI78" s="50"/>
      <c r="JVJ78" s="50"/>
      <c r="JVK78" s="50"/>
      <c r="JVL78" s="50"/>
      <c r="JVM78" s="50"/>
      <c r="JVN78" s="50"/>
      <c r="JVO78" s="50"/>
      <c r="JVP78" s="50"/>
      <c r="JVQ78" s="50"/>
      <c r="JVR78" s="50"/>
      <c r="JVS78" s="50"/>
      <c r="JVT78" s="50"/>
      <c r="JVU78" s="50"/>
      <c r="JVV78" s="50"/>
      <c r="JVW78" s="50"/>
      <c r="JVX78" s="50"/>
      <c r="JVY78" s="50"/>
      <c r="JVZ78" s="50"/>
      <c r="JWA78" s="50"/>
      <c r="JWB78" s="50"/>
      <c r="JWC78" s="50"/>
      <c r="JWD78" s="50"/>
      <c r="JWE78" s="50"/>
      <c r="JWF78" s="50"/>
      <c r="JWG78" s="50"/>
      <c r="JWH78" s="50"/>
      <c r="JWI78" s="50"/>
      <c r="JWJ78" s="50"/>
      <c r="JWK78" s="50"/>
      <c r="JWL78" s="50"/>
      <c r="JWM78" s="50"/>
      <c r="JWN78" s="50"/>
      <c r="JWO78" s="50"/>
      <c r="JWP78" s="50"/>
      <c r="JWQ78" s="50"/>
      <c r="JWR78" s="50"/>
      <c r="JWS78" s="50"/>
      <c r="JWT78" s="50"/>
      <c r="JWU78" s="50"/>
      <c r="JWV78" s="50"/>
      <c r="JWW78" s="50"/>
      <c r="JWX78" s="50"/>
      <c r="JWY78" s="50"/>
      <c r="JWZ78" s="50"/>
      <c r="JXA78" s="50"/>
      <c r="JXB78" s="50"/>
      <c r="JXC78" s="50"/>
      <c r="JXD78" s="50"/>
      <c r="JXE78" s="50"/>
      <c r="JXF78" s="50"/>
      <c r="JXG78" s="50"/>
      <c r="JXH78" s="50"/>
      <c r="JXI78" s="50"/>
      <c r="JXJ78" s="50"/>
      <c r="JXK78" s="50"/>
      <c r="JXL78" s="50"/>
      <c r="JXM78" s="50"/>
      <c r="JXN78" s="50"/>
      <c r="JXO78" s="50"/>
      <c r="JXP78" s="50"/>
      <c r="JXQ78" s="50"/>
      <c r="JXR78" s="50"/>
      <c r="JXS78" s="50"/>
      <c r="JXT78" s="50"/>
      <c r="JXU78" s="50"/>
      <c r="JXV78" s="50"/>
      <c r="JXW78" s="50"/>
      <c r="JXX78" s="50"/>
      <c r="JXY78" s="50"/>
      <c r="JXZ78" s="50"/>
      <c r="JYA78" s="50"/>
      <c r="JYB78" s="50"/>
      <c r="JYC78" s="50"/>
      <c r="JYD78" s="50"/>
      <c r="JYE78" s="50"/>
      <c r="JYF78" s="50"/>
      <c r="JYG78" s="50"/>
      <c r="JYH78" s="50"/>
      <c r="JYI78" s="50"/>
      <c r="JYJ78" s="50"/>
      <c r="JYK78" s="50"/>
      <c r="JYL78" s="50"/>
      <c r="JYM78" s="50"/>
      <c r="JYN78" s="50"/>
      <c r="JYO78" s="50"/>
      <c r="JYP78" s="50"/>
      <c r="JYQ78" s="50"/>
      <c r="JYR78" s="50"/>
      <c r="JYS78" s="50"/>
      <c r="JYT78" s="50"/>
      <c r="JYU78" s="50"/>
      <c r="JYV78" s="50"/>
      <c r="JYW78" s="50"/>
      <c r="JYX78" s="50"/>
      <c r="JYY78" s="50"/>
      <c r="JYZ78" s="50"/>
      <c r="JZA78" s="50"/>
      <c r="JZB78" s="50"/>
      <c r="JZC78" s="50"/>
      <c r="JZD78" s="50"/>
      <c r="JZE78" s="50"/>
      <c r="JZF78" s="50"/>
      <c r="JZG78" s="50"/>
      <c r="JZH78" s="50"/>
      <c r="JZI78" s="50"/>
      <c r="JZJ78" s="50"/>
      <c r="JZK78" s="50"/>
      <c r="JZL78" s="50"/>
      <c r="JZM78" s="50"/>
      <c r="JZN78" s="50"/>
      <c r="JZO78" s="50"/>
      <c r="JZP78" s="50"/>
      <c r="JZQ78" s="50"/>
      <c r="JZR78" s="50"/>
      <c r="JZS78" s="50"/>
      <c r="JZT78" s="50"/>
      <c r="JZU78" s="50"/>
      <c r="JZV78" s="50"/>
      <c r="JZW78" s="50"/>
      <c r="JZX78" s="50"/>
      <c r="JZY78" s="50"/>
      <c r="JZZ78" s="50"/>
      <c r="KAA78" s="50"/>
      <c r="KAB78" s="50"/>
      <c r="KAC78" s="50"/>
      <c r="KAD78" s="50"/>
      <c r="KAE78" s="50"/>
      <c r="KAF78" s="50"/>
      <c r="KAG78" s="50"/>
      <c r="KAH78" s="50"/>
      <c r="KAI78" s="50"/>
      <c r="KAJ78" s="50"/>
      <c r="KAK78" s="50"/>
      <c r="KAL78" s="50"/>
      <c r="KAM78" s="50"/>
      <c r="KAN78" s="50"/>
      <c r="KAO78" s="50"/>
      <c r="KAP78" s="50"/>
      <c r="KAQ78" s="50"/>
      <c r="KAR78" s="50"/>
      <c r="KAS78" s="50"/>
      <c r="KAT78" s="50"/>
      <c r="KAU78" s="50"/>
      <c r="KAV78" s="50"/>
      <c r="KAW78" s="50"/>
      <c r="KAX78" s="50"/>
      <c r="KAY78" s="50"/>
      <c r="KAZ78" s="50"/>
      <c r="KBA78" s="50"/>
      <c r="KBB78" s="50"/>
      <c r="KBC78" s="50"/>
      <c r="KBD78" s="50"/>
      <c r="KBE78" s="50"/>
      <c r="KBF78" s="50"/>
      <c r="KBG78" s="50"/>
      <c r="KBH78" s="50"/>
      <c r="KBI78" s="50"/>
      <c r="KBJ78" s="50"/>
      <c r="KBK78" s="50"/>
      <c r="KBL78" s="50"/>
      <c r="KBM78" s="50"/>
      <c r="KBN78" s="50"/>
      <c r="KBO78" s="50"/>
      <c r="KBP78" s="50"/>
      <c r="KBQ78" s="50"/>
      <c r="KBR78" s="50"/>
      <c r="KBS78" s="50"/>
      <c r="KBT78" s="50"/>
      <c r="KBU78" s="50"/>
      <c r="KBV78" s="50"/>
      <c r="KBW78" s="50"/>
      <c r="KBX78" s="50"/>
      <c r="KBY78" s="50"/>
      <c r="KBZ78" s="50"/>
      <c r="KCA78" s="50"/>
      <c r="KCB78" s="50"/>
      <c r="KCC78" s="50"/>
      <c r="KCD78" s="50"/>
      <c r="KCE78" s="50"/>
      <c r="KCF78" s="50"/>
      <c r="KCG78" s="50"/>
      <c r="KCH78" s="50"/>
      <c r="KCI78" s="50"/>
      <c r="KCJ78" s="50"/>
      <c r="KCK78" s="50"/>
      <c r="KCL78" s="50"/>
      <c r="KCM78" s="50"/>
      <c r="KCN78" s="50"/>
      <c r="KCO78" s="50"/>
      <c r="KCP78" s="50"/>
      <c r="KCQ78" s="50"/>
      <c r="KCR78" s="50"/>
      <c r="KCS78" s="50"/>
      <c r="KCT78" s="50"/>
      <c r="KCU78" s="50"/>
      <c r="KCV78" s="50"/>
      <c r="KCW78" s="50"/>
      <c r="KCX78" s="50"/>
      <c r="KCY78" s="50"/>
      <c r="KCZ78" s="50"/>
      <c r="KDA78" s="50"/>
      <c r="KDB78" s="50"/>
      <c r="KDC78" s="50"/>
      <c r="KDD78" s="50"/>
      <c r="KDE78" s="50"/>
      <c r="KDF78" s="50"/>
      <c r="KDG78" s="50"/>
      <c r="KDH78" s="50"/>
      <c r="KDI78" s="50"/>
      <c r="KDJ78" s="50"/>
      <c r="KDK78" s="50"/>
      <c r="KDL78" s="50"/>
      <c r="KDM78" s="50"/>
      <c r="KDN78" s="50"/>
      <c r="KDO78" s="50"/>
      <c r="KDP78" s="50"/>
      <c r="KDQ78" s="50"/>
      <c r="KDR78" s="50"/>
      <c r="KDS78" s="50"/>
      <c r="KDT78" s="50"/>
      <c r="KDU78" s="50"/>
      <c r="KDV78" s="50"/>
      <c r="KDW78" s="50"/>
      <c r="KDX78" s="50"/>
      <c r="KDY78" s="50"/>
      <c r="KDZ78" s="50"/>
      <c r="KEA78" s="50"/>
      <c r="KEB78" s="50"/>
      <c r="KEC78" s="50"/>
      <c r="KED78" s="50"/>
      <c r="KEE78" s="50"/>
      <c r="KEF78" s="50"/>
      <c r="KEG78" s="50"/>
      <c r="KEH78" s="50"/>
      <c r="KEI78" s="50"/>
      <c r="KEJ78" s="50"/>
      <c r="KEK78" s="50"/>
      <c r="KEL78" s="50"/>
      <c r="KEM78" s="50"/>
      <c r="KEN78" s="50"/>
      <c r="KEO78" s="50"/>
      <c r="KEP78" s="50"/>
      <c r="KEQ78" s="50"/>
      <c r="KER78" s="50"/>
      <c r="KES78" s="50"/>
      <c r="KET78" s="50"/>
      <c r="KEU78" s="50"/>
      <c r="KEV78" s="50"/>
      <c r="KEW78" s="50"/>
      <c r="KEX78" s="50"/>
      <c r="KEY78" s="50"/>
      <c r="KEZ78" s="50"/>
      <c r="KFA78" s="50"/>
      <c r="KFB78" s="50"/>
      <c r="KFC78" s="50"/>
      <c r="KFD78" s="50"/>
      <c r="KFE78" s="50"/>
      <c r="KFF78" s="50"/>
      <c r="KFG78" s="50"/>
      <c r="KFH78" s="50"/>
      <c r="KFI78" s="50"/>
      <c r="KFJ78" s="50"/>
      <c r="KFK78" s="50"/>
      <c r="KFL78" s="50"/>
      <c r="KFM78" s="50"/>
      <c r="KFN78" s="50"/>
      <c r="KFO78" s="50"/>
      <c r="KFP78" s="50"/>
      <c r="KFQ78" s="50"/>
      <c r="KFR78" s="50"/>
      <c r="KFS78" s="50"/>
      <c r="KFT78" s="50"/>
      <c r="KFU78" s="50"/>
      <c r="KFV78" s="50"/>
      <c r="KFW78" s="50"/>
      <c r="KFX78" s="50"/>
      <c r="KFY78" s="50"/>
      <c r="KFZ78" s="50"/>
      <c r="KGA78" s="50"/>
      <c r="KGB78" s="50"/>
      <c r="KGC78" s="50"/>
      <c r="KGD78" s="50"/>
      <c r="KGE78" s="50"/>
      <c r="KGF78" s="50"/>
      <c r="KGG78" s="50"/>
      <c r="KGH78" s="50"/>
      <c r="KGI78" s="50"/>
      <c r="KGJ78" s="50"/>
      <c r="KGK78" s="50"/>
      <c r="KGL78" s="50"/>
      <c r="KGM78" s="50"/>
      <c r="KGN78" s="50"/>
      <c r="KGO78" s="50"/>
      <c r="KGP78" s="50"/>
      <c r="KGQ78" s="50"/>
      <c r="KGR78" s="50"/>
      <c r="KGS78" s="50"/>
      <c r="KGT78" s="50"/>
      <c r="KGU78" s="50"/>
      <c r="KGV78" s="50"/>
      <c r="KGW78" s="50"/>
      <c r="KGX78" s="50"/>
      <c r="KGY78" s="50"/>
      <c r="KGZ78" s="50"/>
      <c r="KHA78" s="50"/>
      <c r="KHB78" s="50"/>
      <c r="KHC78" s="50"/>
      <c r="KHD78" s="50"/>
      <c r="KHE78" s="50"/>
      <c r="KHF78" s="50"/>
      <c r="KHG78" s="50"/>
      <c r="KHH78" s="50"/>
      <c r="KHI78" s="50"/>
      <c r="KHJ78" s="50"/>
      <c r="KHK78" s="50"/>
      <c r="KHL78" s="50"/>
      <c r="KHM78" s="50"/>
      <c r="KHN78" s="50"/>
      <c r="KHO78" s="50"/>
      <c r="KHP78" s="50"/>
      <c r="KHQ78" s="50"/>
      <c r="KHR78" s="50"/>
      <c r="KHS78" s="50"/>
      <c r="KHT78" s="50"/>
      <c r="KHU78" s="50"/>
      <c r="KHV78" s="50"/>
      <c r="KHW78" s="50"/>
      <c r="KHX78" s="50"/>
      <c r="KHY78" s="50"/>
      <c r="KHZ78" s="50"/>
      <c r="KIA78" s="50"/>
      <c r="KIB78" s="50"/>
      <c r="KIC78" s="50"/>
      <c r="KID78" s="50"/>
      <c r="KIE78" s="50"/>
      <c r="KIF78" s="50"/>
      <c r="KIG78" s="50"/>
      <c r="KIH78" s="50"/>
      <c r="KII78" s="50"/>
      <c r="KIJ78" s="50"/>
      <c r="KIK78" s="50"/>
      <c r="KIL78" s="50"/>
      <c r="KIM78" s="50"/>
      <c r="KIN78" s="50"/>
      <c r="KIO78" s="50"/>
      <c r="KIP78" s="50"/>
      <c r="KIQ78" s="50"/>
      <c r="KIR78" s="50"/>
      <c r="KIS78" s="50"/>
      <c r="KIT78" s="50"/>
      <c r="KIU78" s="50"/>
      <c r="KIV78" s="50"/>
      <c r="KIW78" s="50"/>
      <c r="KIX78" s="50"/>
      <c r="KIY78" s="50"/>
      <c r="KIZ78" s="50"/>
      <c r="KJA78" s="50"/>
      <c r="KJB78" s="50"/>
      <c r="KJC78" s="50"/>
      <c r="KJD78" s="50"/>
      <c r="KJE78" s="50"/>
      <c r="KJF78" s="50"/>
      <c r="KJG78" s="50"/>
      <c r="KJH78" s="50"/>
      <c r="KJI78" s="50"/>
      <c r="KJJ78" s="50"/>
      <c r="KJK78" s="50"/>
      <c r="KJL78" s="50"/>
      <c r="KJM78" s="50"/>
      <c r="KJN78" s="50"/>
      <c r="KJO78" s="50"/>
      <c r="KJP78" s="50"/>
      <c r="KJQ78" s="50"/>
      <c r="KJR78" s="50"/>
      <c r="KJS78" s="50"/>
      <c r="KJT78" s="50"/>
      <c r="KJU78" s="50"/>
      <c r="KJV78" s="50"/>
      <c r="KJW78" s="50"/>
      <c r="KJX78" s="50"/>
      <c r="KJY78" s="50"/>
      <c r="KJZ78" s="50"/>
      <c r="KKA78" s="50"/>
      <c r="KKB78" s="50"/>
      <c r="KKC78" s="50"/>
      <c r="KKD78" s="50"/>
      <c r="KKE78" s="50"/>
      <c r="KKF78" s="50"/>
      <c r="KKG78" s="50"/>
      <c r="KKH78" s="50"/>
      <c r="KKI78" s="50"/>
      <c r="KKJ78" s="50"/>
      <c r="KKK78" s="50"/>
      <c r="KKL78" s="50"/>
      <c r="KKM78" s="50"/>
      <c r="KKN78" s="50"/>
      <c r="KKO78" s="50"/>
      <c r="KKP78" s="50"/>
      <c r="KKQ78" s="50"/>
      <c r="KKR78" s="50"/>
      <c r="KKS78" s="50"/>
      <c r="KKT78" s="50"/>
      <c r="KKU78" s="50"/>
      <c r="KKV78" s="50"/>
      <c r="KKW78" s="50"/>
      <c r="KKX78" s="50"/>
      <c r="KKY78" s="50"/>
      <c r="KKZ78" s="50"/>
      <c r="KLA78" s="50"/>
      <c r="KLB78" s="50"/>
      <c r="KLC78" s="50"/>
      <c r="KLD78" s="50"/>
      <c r="KLE78" s="50"/>
      <c r="KLF78" s="50"/>
      <c r="KLG78" s="50"/>
      <c r="KLH78" s="50"/>
      <c r="KLI78" s="50"/>
      <c r="KLJ78" s="50"/>
      <c r="KLK78" s="50"/>
      <c r="KLL78" s="50"/>
      <c r="KLM78" s="50"/>
      <c r="KLN78" s="50"/>
      <c r="KLO78" s="50"/>
      <c r="KLP78" s="50"/>
      <c r="KLQ78" s="50"/>
      <c r="KLR78" s="50"/>
      <c r="KLS78" s="50"/>
      <c r="KLT78" s="50"/>
      <c r="KLU78" s="50"/>
      <c r="KLV78" s="50"/>
      <c r="KLW78" s="50"/>
      <c r="KLX78" s="50"/>
      <c r="KLY78" s="50"/>
      <c r="KLZ78" s="50"/>
      <c r="KMA78" s="50"/>
      <c r="KMB78" s="50"/>
      <c r="KMC78" s="50"/>
      <c r="KMD78" s="50"/>
      <c r="KME78" s="50"/>
      <c r="KMF78" s="50"/>
      <c r="KMG78" s="50"/>
      <c r="KMH78" s="50"/>
      <c r="KMI78" s="50"/>
      <c r="KMJ78" s="50"/>
      <c r="KMK78" s="50"/>
      <c r="KML78" s="50"/>
      <c r="KMM78" s="50"/>
      <c r="KMN78" s="50"/>
      <c r="KMO78" s="50"/>
      <c r="KMP78" s="50"/>
      <c r="KMQ78" s="50"/>
      <c r="KMR78" s="50"/>
      <c r="KMS78" s="50"/>
      <c r="KMT78" s="50"/>
      <c r="KMU78" s="50"/>
      <c r="KMV78" s="50"/>
      <c r="KMW78" s="50"/>
      <c r="KMX78" s="50"/>
      <c r="KMY78" s="50"/>
      <c r="KMZ78" s="50"/>
      <c r="KNA78" s="50"/>
      <c r="KNB78" s="50"/>
      <c r="KNC78" s="50"/>
      <c r="KND78" s="50"/>
      <c r="KNE78" s="50"/>
      <c r="KNF78" s="50"/>
      <c r="KNG78" s="50"/>
      <c r="KNH78" s="50"/>
      <c r="KNI78" s="50"/>
      <c r="KNJ78" s="50"/>
      <c r="KNK78" s="50"/>
      <c r="KNL78" s="50"/>
      <c r="KNM78" s="50"/>
      <c r="KNN78" s="50"/>
      <c r="KNO78" s="50"/>
      <c r="KNP78" s="50"/>
      <c r="KNQ78" s="50"/>
      <c r="KNR78" s="50"/>
      <c r="KNS78" s="50"/>
      <c r="KNT78" s="50"/>
      <c r="KNU78" s="50"/>
      <c r="KNV78" s="50"/>
      <c r="KNW78" s="50"/>
      <c r="KNX78" s="50"/>
      <c r="KNY78" s="50"/>
      <c r="KNZ78" s="50"/>
      <c r="KOA78" s="50"/>
      <c r="KOB78" s="50"/>
      <c r="KOC78" s="50"/>
      <c r="KOD78" s="50"/>
      <c r="KOE78" s="50"/>
      <c r="KOF78" s="50"/>
      <c r="KOG78" s="50"/>
      <c r="KOH78" s="50"/>
      <c r="KOI78" s="50"/>
      <c r="KOJ78" s="50"/>
      <c r="KOK78" s="50"/>
      <c r="KOL78" s="50"/>
      <c r="KOM78" s="50"/>
      <c r="KON78" s="50"/>
      <c r="KOO78" s="50"/>
      <c r="KOP78" s="50"/>
      <c r="KOQ78" s="50"/>
      <c r="KOR78" s="50"/>
      <c r="KOS78" s="50"/>
      <c r="KOT78" s="50"/>
      <c r="KOU78" s="50"/>
      <c r="KOV78" s="50"/>
      <c r="KOW78" s="50"/>
      <c r="KOX78" s="50"/>
      <c r="KOY78" s="50"/>
      <c r="KOZ78" s="50"/>
      <c r="KPA78" s="50"/>
      <c r="KPB78" s="50"/>
      <c r="KPC78" s="50"/>
      <c r="KPD78" s="50"/>
      <c r="KPE78" s="50"/>
      <c r="KPF78" s="50"/>
      <c r="KPG78" s="50"/>
      <c r="KPH78" s="50"/>
      <c r="KPI78" s="50"/>
      <c r="KPJ78" s="50"/>
      <c r="KPK78" s="50"/>
      <c r="KPL78" s="50"/>
      <c r="KPM78" s="50"/>
      <c r="KPN78" s="50"/>
      <c r="KPO78" s="50"/>
      <c r="KPP78" s="50"/>
      <c r="KPQ78" s="50"/>
      <c r="KPR78" s="50"/>
      <c r="KPS78" s="50"/>
      <c r="KPT78" s="50"/>
      <c r="KPU78" s="50"/>
      <c r="KPV78" s="50"/>
      <c r="KPW78" s="50"/>
      <c r="KPX78" s="50"/>
      <c r="KPY78" s="50"/>
      <c r="KPZ78" s="50"/>
      <c r="KQA78" s="50"/>
      <c r="KQB78" s="50"/>
      <c r="KQC78" s="50"/>
      <c r="KQD78" s="50"/>
      <c r="KQE78" s="50"/>
      <c r="KQF78" s="50"/>
      <c r="KQG78" s="50"/>
      <c r="KQH78" s="50"/>
      <c r="KQI78" s="50"/>
      <c r="KQJ78" s="50"/>
      <c r="KQK78" s="50"/>
      <c r="KQL78" s="50"/>
      <c r="KQM78" s="50"/>
      <c r="KQN78" s="50"/>
      <c r="KQO78" s="50"/>
      <c r="KQP78" s="50"/>
      <c r="KQQ78" s="50"/>
      <c r="KQR78" s="50"/>
      <c r="KQS78" s="50"/>
      <c r="KQT78" s="50"/>
      <c r="KQU78" s="50"/>
      <c r="KQV78" s="50"/>
      <c r="KQW78" s="50"/>
      <c r="KQX78" s="50"/>
      <c r="KQY78" s="50"/>
      <c r="KQZ78" s="50"/>
      <c r="KRA78" s="50"/>
      <c r="KRB78" s="50"/>
      <c r="KRC78" s="50"/>
      <c r="KRD78" s="50"/>
      <c r="KRE78" s="50"/>
      <c r="KRF78" s="50"/>
      <c r="KRG78" s="50"/>
      <c r="KRH78" s="50"/>
      <c r="KRI78" s="50"/>
      <c r="KRJ78" s="50"/>
      <c r="KRK78" s="50"/>
      <c r="KRL78" s="50"/>
      <c r="KRM78" s="50"/>
      <c r="KRN78" s="50"/>
      <c r="KRO78" s="50"/>
      <c r="KRP78" s="50"/>
      <c r="KRQ78" s="50"/>
      <c r="KRR78" s="50"/>
      <c r="KRS78" s="50"/>
      <c r="KRT78" s="50"/>
      <c r="KRU78" s="50"/>
      <c r="KRV78" s="50"/>
      <c r="KRW78" s="50"/>
      <c r="KRX78" s="50"/>
      <c r="KRY78" s="50"/>
      <c r="KRZ78" s="50"/>
      <c r="KSA78" s="50"/>
      <c r="KSB78" s="50"/>
      <c r="KSC78" s="50"/>
      <c r="KSD78" s="50"/>
      <c r="KSE78" s="50"/>
      <c r="KSF78" s="50"/>
      <c r="KSG78" s="50"/>
      <c r="KSH78" s="50"/>
      <c r="KSI78" s="50"/>
      <c r="KSJ78" s="50"/>
      <c r="KSK78" s="50"/>
      <c r="KSL78" s="50"/>
      <c r="KSM78" s="50"/>
      <c r="KSN78" s="50"/>
      <c r="KSO78" s="50"/>
      <c r="KSP78" s="50"/>
      <c r="KSQ78" s="50"/>
      <c r="KSR78" s="50"/>
      <c r="KSS78" s="50"/>
      <c r="KST78" s="50"/>
      <c r="KSU78" s="50"/>
      <c r="KSV78" s="50"/>
      <c r="KSW78" s="50"/>
      <c r="KSX78" s="50"/>
      <c r="KSY78" s="50"/>
      <c r="KSZ78" s="50"/>
      <c r="KTA78" s="50"/>
      <c r="KTB78" s="50"/>
      <c r="KTC78" s="50"/>
      <c r="KTD78" s="50"/>
      <c r="KTE78" s="50"/>
      <c r="KTF78" s="50"/>
      <c r="KTG78" s="50"/>
      <c r="KTH78" s="50"/>
      <c r="KTI78" s="50"/>
      <c r="KTJ78" s="50"/>
      <c r="KTK78" s="50"/>
      <c r="KTL78" s="50"/>
      <c r="KTM78" s="50"/>
      <c r="KTN78" s="50"/>
      <c r="KTO78" s="50"/>
      <c r="KTP78" s="50"/>
      <c r="KTQ78" s="50"/>
      <c r="KTR78" s="50"/>
      <c r="KTS78" s="50"/>
      <c r="KTT78" s="50"/>
      <c r="KTU78" s="50"/>
      <c r="KTV78" s="50"/>
      <c r="KTW78" s="50"/>
      <c r="KTX78" s="50"/>
      <c r="KTY78" s="50"/>
      <c r="KTZ78" s="50"/>
      <c r="KUA78" s="50"/>
      <c r="KUB78" s="50"/>
      <c r="KUC78" s="50"/>
      <c r="KUD78" s="50"/>
      <c r="KUE78" s="50"/>
      <c r="KUF78" s="50"/>
      <c r="KUG78" s="50"/>
      <c r="KUH78" s="50"/>
      <c r="KUI78" s="50"/>
      <c r="KUJ78" s="50"/>
      <c r="KUK78" s="50"/>
      <c r="KUL78" s="50"/>
      <c r="KUM78" s="50"/>
      <c r="KUN78" s="50"/>
      <c r="KUO78" s="50"/>
      <c r="KUP78" s="50"/>
      <c r="KUQ78" s="50"/>
      <c r="KUR78" s="50"/>
      <c r="KUS78" s="50"/>
      <c r="KUT78" s="50"/>
      <c r="KUU78" s="50"/>
      <c r="KUV78" s="50"/>
      <c r="KUW78" s="50"/>
      <c r="KUX78" s="50"/>
      <c r="KUY78" s="50"/>
      <c r="KUZ78" s="50"/>
      <c r="KVA78" s="50"/>
      <c r="KVB78" s="50"/>
      <c r="KVC78" s="50"/>
      <c r="KVD78" s="50"/>
      <c r="KVE78" s="50"/>
      <c r="KVF78" s="50"/>
      <c r="KVG78" s="50"/>
      <c r="KVH78" s="50"/>
      <c r="KVI78" s="50"/>
      <c r="KVJ78" s="50"/>
      <c r="KVK78" s="50"/>
      <c r="KVL78" s="50"/>
      <c r="KVM78" s="50"/>
      <c r="KVN78" s="50"/>
      <c r="KVO78" s="50"/>
      <c r="KVP78" s="50"/>
      <c r="KVQ78" s="50"/>
      <c r="KVR78" s="50"/>
      <c r="KVS78" s="50"/>
      <c r="KVT78" s="50"/>
      <c r="KVU78" s="50"/>
      <c r="KVV78" s="50"/>
      <c r="KVW78" s="50"/>
      <c r="KVX78" s="50"/>
      <c r="KVY78" s="50"/>
      <c r="KVZ78" s="50"/>
      <c r="KWA78" s="50"/>
      <c r="KWB78" s="50"/>
      <c r="KWC78" s="50"/>
      <c r="KWD78" s="50"/>
      <c r="KWE78" s="50"/>
      <c r="KWF78" s="50"/>
      <c r="KWG78" s="50"/>
      <c r="KWH78" s="50"/>
      <c r="KWI78" s="50"/>
      <c r="KWJ78" s="50"/>
      <c r="KWK78" s="50"/>
      <c r="KWL78" s="50"/>
      <c r="KWM78" s="50"/>
      <c r="KWN78" s="50"/>
      <c r="KWO78" s="50"/>
      <c r="KWP78" s="50"/>
      <c r="KWQ78" s="50"/>
      <c r="KWR78" s="50"/>
      <c r="KWS78" s="50"/>
      <c r="KWT78" s="50"/>
      <c r="KWU78" s="50"/>
      <c r="KWV78" s="50"/>
      <c r="KWW78" s="50"/>
      <c r="KWX78" s="50"/>
      <c r="KWY78" s="50"/>
      <c r="KWZ78" s="50"/>
      <c r="KXA78" s="50"/>
      <c r="KXB78" s="50"/>
      <c r="KXC78" s="50"/>
      <c r="KXD78" s="50"/>
      <c r="KXE78" s="50"/>
      <c r="KXF78" s="50"/>
      <c r="KXG78" s="50"/>
      <c r="KXH78" s="50"/>
      <c r="KXI78" s="50"/>
      <c r="KXJ78" s="50"/>
      <c r="KXK78" s="50"/>
      <c r="KXL78" s="50"/>
      <c r="KXM78" s="50"/>
      <c r="KXN78" s="50"/>
      <c r="KXO78" s="50"/>
      <c r="KXP78" s="50"/>
      <c r="KXQ78" s="50"/>
      <c r="KXR78" s="50"/>
      <c r="KXS78" s="50"/>
      <c r="KXT78" s="50"/>
      <c r="KXU78" s="50"/>
      <c r="KXV78" s="50"/>
      <c r="KXW78" s="50"/>
      <c r="KXX78" s="50"/>
      <c r="KXY78" s="50"/>
      <c r="KXZ78" s="50"/>
      <c r="KYA78" s="50"/>
      <c r="KYB78" s="50"/>
      <c r="KYC78" s="50"/>
      <c r="KYD78" s="50"/>
      <c r="KYE78" s="50"/>
      <c r="KYF78" s="50"/>
      <c r="KYG78" s="50"/>
      <c r="KYH78" s="50"/>
      <c r="KYI78" s="50"/>
      <c r="KYJ78" s="50"/>
      <c r="KYK78" s="50"/>
      <c r="KYL78" s="50"/>
      <c r="KYM78" s="50"/>
      <c r="KYN78" s="50"/>
      <c r="KYO78" s="50"/>
      <c r="KYP78" s="50"/>
      <c r="KYQ78" s="50"/>
      <c r="KYR78" s="50"/>
      <c r="KYS78" s="50"/>
      <c r="KYT78" s="50"/>
      <c r="KYU78" s="50"/>
      <c r="KYV78" s="50"/>
      <c r="KYW78" s="50"/>
      <c r="KYX78" s="50"/>
      <c r="KYY78" s="50"/>
      <c r="KYZ78" s="50"/>
      <c r="KZA78" s="50"/>
      <c r="KZB78" s="50"/>
      <c r="KZC78" s="50"/>
      <c r="KZD78" s="50"/>
      <c r="KZE78" s="50"/>
      <c r="KZF78" s="50"/>
      <c r="KZG78" s="50"/>
      <c r="KZH78" s="50"/>
      <c r="KZI78" s="50"/>
      <c r="KZJ78" s="50"/>
      <c r="KZK78" s="50"/>
      <c r="KZL78" s="50"/>
      <c r="KZM78" s="50"/>
      <c r="KZN78" s="50"/>
      <c r="KZO78" s="50"/>
      <c r="KZP78" s="50"/>
      <c r="KZQ78" s="50"/>
      <c r="KZR78" s="50"/>
      <c r="KZS78" s="50"/>
      <c r="KZT78" s="50"/>
      <c r="KZU78" s="50"/>
      <c r="KZV78" s="50"/>
      <c r="KZW78" s="50"/>
      <c r="KZX78" s="50"/>
      <c r="KZY78" s="50"/>
      <c r="KZZ78" s="50"/>
      <c r="LAA78" s="50"/>
      <c r="LAB78" s="50"/>
      <c r="LAC78" s="50"/>
      <c r="LAD78" s="50"/>
      <c r="LAE78" s="50"/>
      <c r="LAF78" s="50"/>
      <c r="LAG78" s="50"/>
      <c r="LAH78" s="50"/>
      <c r="LAI78" s="50"/>
      <c r="LAJ78" s="50"/>
      <c r="LAK78" s="50"/>
      <c r="LAL78" s="50"/>
      <c r="LAM78" s="50"/>
      <c r="LAN78" s="50"/>
      <c r="LAO78" s="50"/>
      <c r="LAP78" s="50"/>
      <c r="LAQ78" s="50"/>
      <c r="LAR78" s="50"/>
      <c r="LAS78" s="50"/>
      <c r="LAT78" s="50"/>
      <c r="LAU78" s="50"/>
      <c r="LAV78" s="50"/>
      <c r="LAW78" s="50"/>
      <c r="LAX78" s="50"/>
      <c r="LAY78" s="50"/>
      <c r="LAZ78" s="50"/>
      <c r="LBA78" s="50"/>
      <c r="LBB78" s="50"/>
      <c r="LBC78" s="50"/>
      <c r="LBD78" s="50"/>
      <c r="LBE78" s="50"/>
      <c r="LBF78" s="50"/>
      <c r="LBG78" s="50"/>
      <c r="LBH78" s="50"/>
      <c r="LBI78" s="50"/>
      <c r="LBJ78" s="50"/>
      <c r="LBK78" s="50"/>
      <c r="LBL78" s="50"/>
      <c r="LBM78" s="50"/>
      <c r="LBN78" s="50"/>
      <c r="LBO78" s="50"/>
      <c r="LBP78" s="50"/>
      <c r="LBQ78" s="50"/>
      <c r="LBR78" s="50"/>
      <c r="LBS78" s="50"/>
      <c r="LBT78" s="50"/>
      <c r="LBU78" s="50"/>
      <c r="LBV78" s="50"/>
      <c r="LBW78" s="50"/>
      <c r="LBX78" s="50"/>
      <c r="LBY78" s="50"/>
      <c r="LBZ78" s="50"/>
      <c r="LCA78" s="50"/>
      <c r="LCB78" s="50"/>
      <c r="LCC78" s="50"/>
      <c r="LCD78" s="50"/>
      <c r="LCE78" s="50"/>
      <c r="LCF78" s="50"/>
      <c r="LCG78" s="50"/>
      <c r="LCH78" s="50"/>
      <c r="LCI78" s="50"/>
      <c r="LCJ78" s="50"/>
      <c r="LCK78" s="50"/>
      <c r="LCL78" s="50"/>
      <c r="LCM78" s="50"/>
      <c r="LCN78" s="50"/>
      <c r="LCO78" s="50"/>
      <c r="LCP78" s="50"/>
      <c r="LCQ78" s="50"/>
      <c r="LCR78" s="50"/>
      <c r="LCS78" s="50"/>
      <c r="LCT78" s="50"/>
      <c r="LCU78" s="50"/>
      <c r="LCV78" s="50"/>
      <c r="LCW78" s="50"/>
      <c r="LCX78" s="50"/>
      <c r="LCY78" s="50"/>
      <c r="LCZ78" s="50"/>
      <c r="LDA78" s="50"/>
      <c r="LDB78" s="50"/>
      <c r="LDC78" s="50"/>
      <c r="LDD78" s="50"/>
      <c r="LDE78" s="50"/>
      <c r="LDF78" s="50"/>
      <c r="LDG78" s="50"/>
      <c r="LDH78" s="50"/>
      <c r="LDI78" s="50"/>
      <c r="LDJ78" s="50"/>
      <c r="LDK78" s="50"/>
      <c r="LDL78" s="50"/>
      <c r="LDM78" s="50"/>
      <c r="LDN78" s="50"/>
      <c r="LDO78" s="50"/>
      <c r="LDP78" s="50"/>
      <c r="LDQ78" s="50"/>
      <c r="LDR78" s="50"/>
      <c r="LDS78" s="50"/>
      <c r="LDT78" s="50"/>
      <c r="LDU78" s="50"/>
      <c r="LDV78" s="50"/>
      <c r="LDW78" s="50"/>
      <c r="LDX78" s="50"/>
      <c r="LDY78" s="50"/>
      <c r="LDZ78" s="50"/>
      <c r="LEA78" s="50"/>
      <c r="LEB78" s="50"/>
      <c r="LEC78" s="50"/>
      <c r="LED78" s="50"/>
      <c r="LEE78" s="50"/>
      <c r="LEF78" s="50"/>
      <c r="LEG78" s="50"/>
      <c r="LEH78" s="50"/>
      <c r="LEI78" s="50"/>
      <c r="LEJ78" s="50"/>
      <c r="LEK78" s="50"/>
      <c r="LEL78" s="50"/>
      <c r="LEM78" s="50"/>
      <c r="LEN78" s="50"/>
      <c r="LEO78" s="50"/>
      <c r="LEP78" s="50"/>
      <c r="LEQ78" s="50"/>
      <c r="LER78" s="50"/>
      <c r="LES78" s="50"/>
      <c r="LET78" s="50"/>
      <c r="LEU78" s="50"/>
      <c r="LEV78" s="50"/>
      <c r="LEW78" s="50"/>
      <c r="LEX78" s="50"/>
      <c r="LEY78" s="50"/>
      <c r="LEZ78" s="50"/>
      <c r="LFA78" s="50"/>
      <c r="LFB78" s="50"/>
      <c r="LFC78" s="50"/>
      <c r="LFD78" s="50"/>
      <c r="LFE78" s="50"/>
      <c r="LFF78" s="50"/>
      <c r="LFG78" s="50"/>
      <c r="LFH78" s="50"/>
      <c r="LFI78" s="50"/>
      <c r="LFJ78" s="50"/>
      <c r="LFK78" s="50"/>
      <c r="LFL78" s="50"/>
      <c r="LFM78" s="50"/>
      <c r="LFN78" s="50"/>
      <c r="LFO78" s="50"/>
      <c r="LFP78" s="50"/>
      <c r="LFQ78" s="50"/>
      <c r="LFR78" s="50"/>
      <c r="LFS78" s="50"/>
      <c r="LFT78" s="50"/>
      <c r="LFU78" s="50"/>
      <c r="LFV78" s="50"/>
      <c r="LFW78" s="50"/>
      <c r="LFX78" s="50"/>
      <c r="LFY78" s="50"/>
      <c r="LFZ78" s="50"/>
      <c r="LGA78" s="50"/>
      <c r="LGB78" s="50"/>
      <c r="LGC78" s="50"/>
      <c r="LGD78" s="50"/>
      <c r="LGE78" s="50"/>
      <c r="LGF78" s="50"/>
      <c r="LGG78" s="50"/>
      <c r="LGH78" s="50"/>
      <c r="LGI78" s="50"/>
      <c r="LGJ78" s="50"/>
      <c r="LGK78" s="50"/>
      <c r="LGL78" s="50"/>
      <c r="LGM78" s="50"/>
      <c r="LGN78" s="50"/>
      <c r="LGO78" s="50"/>
      <c r="LGP78" s="50"/>
      <c r="LGQ78" s="50"/>
      <c r="LGR78" s="50"/>
      <c r="LGS78" s="50"/>
      <c r="LGT78" s="50"/>
      <c r="LGU78" s="50"/>
      <c r="LGV78" s="50"/>
      <c r="LGW78" s="50"/>
      <c r="LGX78" s="50"/>
      <c r="LGY78" s="50"/>
      <c r="LGZ78" s="50"/>
      <c r="LHA78" s="50"/>
      <c r="LHB78" s="50"/>
      <c r="LHC78" s="50"/>
      <c r="LHD78" s="50"/>
      <c r="LHE78" s="50"/>
      <c r="LHF78" s="50"/>
      <c r="LHG78" s="50"/>
      <c r="LHH78" s="50"/>
      <c r="LHI78" s="50"/>
      <c r="LHJ78" s="50"/>
      <c r="LHK78" s="50"/>
      <c r="LHL78" s="50"/>
      <c r="LHM78" s="50"/>
      <c r="LHN78" s="50"/>
      <c r="LHO78" s="50"/>
      <c r="LHP78" s="50"/>
      <c r="LHQ78" s="50"/>
      <c r="LHR78" s="50"/>
      <c r="LHS78" s="50"/>
      <c r="LHT78" s="50"/>
      <c r="LHU78" s="50"/>
      <c r="LHV78" s="50"/>
      <c r="LHW78" s="50"/>
      <c r="LHX78" s="50"/>
      <c r="LHY78" s="50"/>
      <c r="LHZ78" s="50"/>
      <c r="LIA78" s="50"/>
      <c r="LIB78" s="50"/>
      <c r="LIC78" s="50"/>
      <c r="LID78" s="50"/>
      <c r="LIE78" s="50"/>
      <c r="LIF78" s="50"/>
      <c r="LIG78" s="50"/>
      <c r="LIH78" s="50"/>
      <c r="LII78" s="50"/>
      <c r="LIJ78" s="50"/>
      <c r="LIK78" s="50"/>
      <c r="LIL78" s="50"/>
      <c r="LIM78" s="50"/>
      <c r="LIN78" s="50"/>
      <c r="LIO78" s="50"/>
      <c r="LIP78" s="50"/>
      <c r="LIQ78" s="50"/>
      <c r="LIR78" s="50"/>
      <c r="LIS78" s="50"/>
      <c r="LIT78" s="50"/>
      <c r="LIU78" s="50"/>
      <c r="LIV78" s="50"/>
      <c r="LIW78" s="50"/>
      <c r="LIX78" s="50"/>
      <c r="LIY78" s="50"/>
      <c r="LIZ78" s="50"/>
      <c r="LJA78" s="50"/>
      <c r="LJB78" s="50"/>
      <c r="LJC78" s="50"/>
      <c r="LJD78" s="50"/>
      <c r="LJE78" s="50"/>
      <c r="LJF78" s="50"/>
      <c r="LJG78" s="50"/>
      <c r="LJH78" s="50"/>
      <c r="LJI78" s="50"/>
      <c r="LJJ78" s="50"/>
      <c r="LJK78" s="50"/>
      <c r="LJL78" s="50"/>
      <c r="LJM78" s="50"/>
      <c r="LJN78" s="50"/>
      <c r="LJO78" s="50"/>
      <c r="LJP78" s="50"/>
      <c r="LJQ78" s="50"/>
      <c r="LJR78" s="50"/>
      <c r="LJS78" s="50"/>
      <c r="LJT78" s="50"/>
      <c r="LJU78" s="50"/>
      <c r="LJV78" s="50"/>
      <c r="LJW78" s="50"/>
      <c r="LJX78" s="50"/>
      <c r="LJY78" s="50"/>
      <c r="LJZ78" s="50"/>
      <c r="LKA78" s="50"/>
      <c r="LKB78" s="50"/>
      <c r="LKC78" s="50"/>
      <c r="LKD78" s="50"/>
      <c r="LKE78" s="50"/>
      <c r="LKF78" s="50"/>
      <c r="LKG78" s="50"/>
      <c r="LKH78" s="50"/>
      <c r="LKI78" s="50"/>
      <c r="LKJ78" s="50"/>
      <c r="LKK78" s="50"/>
      <c r="LKL78" s="50"/>
      <c r="LKM78" s="50"/>
      <c r="LKN78" s="50"/>
      <c r="LKO78" s="50"/>
      <c r="LKP78" s="50"/>
      <c r="LKQ78" s="50"/>
      <c r="LKR78" s="50"/>
      <c r="LKS78" s="50"/>
      <c r="LKT78" s="50"/>
      <c r="LKU78" s="50"/>
      <c r="LKV78" s="50"/>
      <c r="LKW78" s="50"/>
      <c r="LKX78" s="50"/>
      <c r="LKY78" s="50"/>
      <c r="LKZ78" s="50"/>
      <c r="LLA78" s="50"/>
      <c r="LLB78" s="50"/>
      <c r="LLC78" s="50"/>
      <c r="LLD78" s="50"/>
      <c r="LLE78" s="50"/>
      <c r="LLF78" s="50"/>
      <c r="LLG78" s="50"/>
      <c r="LLH78" s="50"/>
      <c r="LLI78" s="50"/>
      <c r="LLJ78" s="50"/>
      <c r="LLK78" s="50"/>
      <c r="LLL78" s="50"/>
      <c r="LLM78" s="50"/>
      <c r="LLN78" s="50"/>
      <c r="LLO78" s="50"/>
      <c r="LLP78" s="50"/>
      <c r="LLQ78" s="50"/>
      <c r="LLR78" s="50"/>
      <c r="LLS78" s="50"/>
      <c r="LLT78" s="50"/>
      <c r="LLU78" s="50"/>
      <c r="LLV78" s="50"/>
      <c r="LLW78" s="50"/>
      <c r="LLX78" s="50"/>
      <c r="LLY78" s="50"/>
      <c r="LLZ78" s="50"/>
      <c r="LMA78" s="50"/>
      <c r="LMB78" s="50"/>
      <c r="LMC78" s="50"/>
      <c r="LMD78" s="50"/>
      <c r="LME78" s="50"/>
      <c r="LMF78" s="50"/>
      <c r="LMG78" s="50"/>
      <c r="LMH78" s="50"/>
      <c r="LMI78" s="50"/>
      <c r="LMJ78" s="50"/>
      <c r="LMK78" s="50"/>
      <c r="LML78" s="50"/>
      <c r="LMM78" s="50"/>
      <c r="LMN78" s="50"/>
      <c r="LMO78" s="50"/>
      <c r="LMP78" s="50"/>
      <c r="LMQ78" s="50"/>
      <c r="LMR78" s="50"/>
      <c r="LMS78" s="50"/>
      <c r="LMT78" s="50"/>
      <c r="LMU78" s="50"/>
      <c r="LMV78" s="50"/>
      <c r="LMW78" s="50"/>
      <c r="LMX78" s="50"/>
      <c r="LMY78" s="50"/>
      <c r="LMZ78" s="50"/>
      <c r="LNA78" s="50"/>
      <c r="LNB78" s="50"/>
      <c r="LNC78" s="50"/>
      <c r="LND78" s="50"/>
      <c r="LNE78" s="50"/>
      <c r="LNF78" s="50"/>
      <c r="LNG78" s="50"/>
      <c r="LNH78" s="50"/>
      <c r="LNI78" s="50"/>
      <c r="LNJ78" s="50"/>
      <c r="LNK78" s="50"/>
      <c r="LNL78" s="50"/>
      <c r="LNM78" s="50"/>
      <c r="LNN78" s="50"/>
      <c r="LNO78" s="50"/>
      <c r="LNP78" s="50"/>
      <c r="LNQ78" s="50"/>
      <c r="LNR78" s="50"/>
      <c r="LNS78" s="50"/>
      <c r="LNT78" s="50"/>
      <c r="LNU78" s="50"/>
      <c r="LNV78" s="50"/>
      <c r="LNW78" s="50"/>
      <c r="LNX78" s="50"/>
      <c r="LNY78" s="50"/>
      <c r="LNZ78" s="50"/>
      <c r="LOA78" s="50"/>
      <c r="LOB78" s="50"/>
      <c r="LOC78" s="50"/>
      <c r="LOD78" s="50"/>
      <c r="LOE78" s="50"/>
      <c r="LOF78" s="50"/>
      <c r="LOG78" s="50"/>
      <c r="LOH78" s="50"/>
      <c r="LOI78" s="50"/>
      <c r="LOJ78" s="50"/>
      <c r="LOK78" s="50"/>
      <c r="LOL78" s="50"/>
      <c r="LOM78" s="50"/>
      <c r="LON78" s="50"/>
      <c r="LOO78" s="50"/>
      <c r="LOP78" s="50"/>
      <c r="LOQ78" s="50"/>
      <c r="LOR78" s="50"/>
      <c r="LOS78" s="50"/>
      <c r="LOT78" s="50"/>
      <c r="LOU78" s="50"/>
      <c r="LOV78" s="50"/>
      <c r="LOW78" s="50"/>
      <c r="LOX78" s="50"/>
      <c r="LOY78" s="50"/>
      <c r="LOZ78" s="50"/>
      <c r="LPA78" s="50"/>
      <c r="LPB78" s="50"/>
      <c r="LPC78" s="50"/>
      <c r="LPD78" s="50"/>
      <c r="LPE78" s="50"/>
      <c r="LPF78" s="50"/>
      <c r="LPG78" s="50"/>
      <c r="LPH78" s="50"/>
      <c r="LPI78" s="50"/>
      <c r="LPJ78" s="50"/>
      <c r="LPK78" s="50"/>
      <c r="LPL78" s="50"/>
      <c r="LPM78" s="50"/>
      <c r="LPN78" s="50"/>
      <c r="LPO78" s="50"/>
      <c r="LPP78" s="50"/>
      <c r="LPQ78" s="50"/>
      <c r="LPR78" s="50"/>
      <c r="LPS78" s="50"/>
      <c r="LPT78" s="50"/>
      <c r="LPU78" s="50"/>
      <c r="LPV78" s="50"/>
      <c r="LPW78" s="50"/>
      <c r="LPX78" s="50"/>
      <c r="LPY78" s="50"/>
      <c r="LPZ78" s="50"/>
      <c r="LQA78" s="50"/>
      <c r="LQB78" s="50"/>
      <c r="LQC78" s="50"/>
      <c r="LQD78" s="50"/>
      <c r="LQE78" s="50"/>
      <c r="LQF78" s="50"/>
      <c r="LQG78" s="50"/>
      <c r="LQH78" s="50"/>
      <c r="LQI78" s="50"/>
      <c r="LQJ78" s="50"/>
      <c r="LQK78" s="50"/>
      <c r="LQL78" s="50"/>
      <c r="LQM78" s="50"/>
      <c r="LQN78" s="50"/>
      <c r="LQO78" s="50"/>
      <c r="LQP78" s="50"/>
      <c r="LQQ78" s="50"/>
      <c r="LQR78" s="50"/>
      <c r="LQS78" s="50"/>
      <c r="LQT78" s="50"/>
      <c r="LQU78" s="50"/>
      <c r="LQV78" s="50"/>
      <c r="LQW78" s="50"/>
      <c r="LQX78" s="50"/>
      <c r="LQY78" s="50"/>
      <c r="LQZ78" s="50"/>
      <c r="LRA78" s="50"/>
      <c r="LRB78" s="50"/>
      <c r="LRC78" s="50"/>
      <c r="LRD78" s="50"/>
      <c r="LRE78" s="50"/>
      <c r="LRF78" s="50"/>
      <c r="LRG78" s="50"/>
      <c r="LRH78" s="50"/>
      <c r="LRI78" s="50"/>
      <c r="LRJ78" s="50"/>
      <c r="LRK78" s="50"/>
      <c r="LRL78" s="50"/>
      <c r="LRM78" s="50"/>
      <c r="LRN78" s="50"/>
      <c r="LRO78" s="50"/>
      <c r="LRP78" s="50"/>
      <c r="LRQ78" s="50"/>
      <c r="LRR78" s="50"/>
      <c r="LRS78" s="50"/>
      <c r="LRT78" s="50"/>
      <c r="LRU78" s="50"/>
      <c r="LRV78" s="50"/>
      <c r="LRW78" s="50"/>
      <c r="LRX78" s="50"/>
      <c r="LRY78" s="50"/>
      <c r="LRZ78" s="50"/>
      <c r="LSA78" s="50"/>
      <c r="LSB78" s="50"/>
      <c r="LSC78" s="50"/>
      <c r="LSD78" s="50"/>
      <c r="LSE78" s="50"/>
      <c r="LSF78" s="50"/>
      <c r="LSG78" s="50"/>
      <c r="LSH78" s="50"/>
      <c r="LSI78" s="50"/>
      <c r="LSJ78" s="50"/>
      <c r="LSK78" s="50"/>
      <c r="LSL78" s="50"/>
      <c r="LSM78" s="50"/>
      <c r="LSN78" s="50"/>
      <c r="LSO78" s="50"/>
      <c r="LSP78" s="50"/>
      <c r="LSQ78" s="50"/>
      <c r="LSR78" s="50"/>
      <c r="LSS78" s="50"/>
      <c r="LST78" s="50"/>
      <c r="LSU78" s="50"/>
      <c r="LSV78" s="50"/>
      <c r="LSW78" s="50"/>
      <c r="LSX78" s="50"/>
      <c r="LSY78" s="50"/>
      <c r="LSZ78" s="50"/>
      <c r="LTA78" s="50"/>
      <c r="LTB78" s="50"/>
      <c r="LTC78" s="50"/>
      <c r="LTD78" s="50"/>
      <c r="LTE78" s="50"/>
      <c r="LTF78" s="50"/>
      <c r="LTG78" s="50"/>
      <c r="LTH78" s="50"/>
      <c r="LTI78" s="50"/>
      <c r="LTJ78" s="50"/>
      <c r="LTK78" s="50"/>
      <c r="LTL78" s="50"/>
      <c r="LTM78" s="50"/>
      <c r="LTN78" s="50"/>
      <c r="LTO78" s="50"/>
      <c r="LTP78" s="50"/>
      <c r="LTQ78" s="50"/>
      <c r="LTR78" s="50"/>
      <c r="LTS78" s="50"/>
      <c r="LTT78" s="50"/>
      <c r="LTU78" s="50"/>
      <c r="LTV78" s="50"/>
      <c r="LTW78" s="50"/>
      <c r="LTX78" s="50"/>
      <c r="LTY78" s="50"/>
      <c r="LTZ78" s="50"/>
      <c r="LUA78" s="50"/>
      <c r="LUB78" s="50"/>
      <c r="LUC78" s="50"/>
      <c r="LUD78" s="50"/>
      <c r="LUE78" s="50"/>
      <c r="LUF78" s="50"/>
      <c r="LUG78" s="50"/>
      <c r="LUH78" s="50"/>
      <c r="LUI78" s="50"/>
      <c r="LUJ78" s="50"/>
      <c r="LUK78" s="50"/>
      <c r="LUL78" s="50"/>
      <c r="LUM78" s="50"/>
      <c r="LUN78" s="50"/>
      <c r="LUO78" s="50"/>
      <c r="LUP78" s="50"/>
      <c r="LUQ78" s="50"/>
      <c r="LUR78" s="50"/>
      <c r="LUS78" s="50"/>
      <c r="LUT78" s="50"/>
      <c r="LUU78" s="50"/>
      <c r="LUV78" s="50"/>
      <c r="LUW78" s="50"/>
      <c r="LUX78" s="50"/>
      <c r="LUY78" s="50"/>
      <c r="LUZ78" s="50"/>
      <c r="LVA78" s="50"/>
      <c r="LVB78" s="50"/>
      <c r="LVC78" s="50"/>
      <c r="LVD78" s="50"/>
      <c r="LVE78" s="50"/>
      <c r="LVF78" s="50"/>
      <c r="LVG78" s="50"/>
      <c r="LVH78" s="50"/>
      <c r="LVI78" s="50"/>
      <c r="LVJ78" s="50"/>
      <c r="LVK78" s="50"/>
      <c r="LVL78" s="50"/>
      <c r="LVM78" s="50"/>
      <c r="LVN78" s="50"/>
      <c r="LVO78" s="50"/>
      <c r="LVP78" s="50"/>
      <c r="LVQ78" s="50"/>
      <c r="LVR78" s="50"/>
      <c r="LVS78" s="50"/>
      <c r="LVT78" s="50"/>
      <c r="LVU78" s="50"/>
      <c r="LVV78" s="50"/>
      <c r="LVW78" s="50"/>
      <c r="LVX78" s="50"/>
      <c r="LVY78" s="50"/>
      <c r="LVZ78" s="50"/>
      <c r="LWA78" s="50"/>
      <c r="LWB78" s="50"/>
      <c r="LWC78" s="50"/>
      <c r="LWD78" s="50"/>
      <c r="LWE78" s="50"/>
      <c r="LWF78" s="50"/>
      <c r="LWG78" s="50"/>
      <c r="LWH78" s="50"/>
      <c r="LWI78" s="50"/>
      <c r="LWJ78" s="50"/>
      <c r="LWK78" s="50"/>
      <c r="LWL78" s="50"/>
      <c r="LWM78" s="50"/>
      <c r="LWN78" s="50"/>
      <c r="LWO78" s="50"/>
      <c r="LWP78" s="50"/>
      <c r="LWQ78" s="50"/>
      <c r="LWR78" s="50"/>
      <c r="LWS78" s="50"/>
      <c r="LWT78" s="50"/>
      <c r="LWU78" s="50"/>
      <c r="LWV78" s="50"/>
      <c r="LWW78" s="50"/>
      <c r="LWX78" s="50"/>
      <c r="LWY78" s="50"/>
      <c r="LWZ78" s="50"/>
      <c r="LXA78" s="50"/>
      <c r="LXB78" s="50"/>
      <c r="LXC78" s="50"/>
      <c r="LXD78" s="50"/>
      <c r="LXE78" s="50"/>
      <c r="LXF78" s="50"/>
      <c r="LXG78" s="50"/>
      <c r="LXH78" s="50"/>
      <c r="LXI78" s="50"/>
      <c r="LXJ78" s="50"/>
      <c r="LXK78" s="50"/>
      <c r="LXL78" s="50"/>
      <c r="LXM78" s="50"/>
      <c r="LXN78" s="50"/>
      <c r="LXO78" s="50"/>
      <c r="LXP78" s="50"/>
      <c r="LXQ78" s="50"/>
      <c r="LXR78" s="50"/>
      <c r="LXS78" s="50"/>
      <c r="LXT78" s="50"/>
      <c r="LXU78" s="50"/>
      <c r="LXV78" s="50"/>
      <c r="LXW78" s="50"/>
      <c r="LXX78" s="50"/>
      <c r="LXY78" s="50"/>
      <c r="LXZ78" s="50"/>
      <c r="LYA78" s="50"/>
      <c r="LYB78" s="50"/>
      <c r="LYC78" s="50"/>
      <c r="LYD78" s="50"/>
      <c r="LYE78" s="50"/>
      <c r="LYF78" s="50"/>
      <c r="LYG78" s="50"/>
      <c r="LYH78" s="50"/>
      <c r="LYI78" s="50"/>
      <c r="LYJ78" s="50"/>
      <c r="LYK78" s="50"/>
      <c r="LYL78" s="50"/>
      <c r="LYM78" s="50"/>
      <c r="LYN78" s="50"/>
      <c r="LYO78" s="50"/>
      <c r="LYP78" s="50"/>
      <c r="LYQ78" s="50"/>
      <c r="LYR78" s="50"/>
      <c r="LYS78" s="50"/>
      <c r="LYT78" s="50"/>
      <c r="LYU78" s="50"/>
      <c r="LYV78" s="50"/>
      <c r="LYW78" s="50"/>
      <c r="LYX78" s="50"/>
      <c r="LYY78" s="50"/>
      <c r="LYZ78" s="50"/>
      <c r="LZA78" s="50"/>
      <c r="LZB78" s="50"/>
      <c r="LZC78" s="50"/>
      <c r="LZD78" s="50"/>
      <c r="LZE78" s="50"/>
      <c r="LZF78" s="50"/>
      <c r="LZG78" s="50"/>
      <c r="LZH78" s="50"/>
      <c r="LZI78" s="50"/>
      <c r="LZJ78" s="50"/>
      <c r="LZK78" s="50"/>
      <c r="LZL78" s="50"/>
      <c r="LZM78" s="50"/>
      <c r="LZN78" s="50"/>
      <c r="LZO78" s="50"/>
      <c r="LZP78" s="50"/>
      <c r="LZQ78" s="50"/>
      <c r="LZR78" s="50"/>
      <c r="LZS78" s="50"/>
      <c r="LZT78" s="50"/>
      <c r="LZU78" s="50"/>
      <c r="LZV78" s="50"/>
      <c r="LZW78" s="50"/>
      <c r="LZX78" s="50"/>
      <c r="LZY78" s="50"/>
      <c r="LZZ78" s="50"/>
      <c r="MAA78" s="50"/>
      <c r="MAB78" s="50"/>
      <c r="MAC78" s="50"/>
      <c r="MAD78" s="50"/>
      <c r="MAE78" s="50"/>
      <c r="MAF78" s="50"/>
      <c r="MAG78" s="50"/>
      <c r="MAH78" s="50"/>
      <c r="MAI78" s="50"/>
      <c r="MAJ78" s="50"/>
      <c r="MAK78" s="50"/>
      <c r="MAL78" s="50"/>
      <c r="MAM78" s="50"/>
      <c r="MAN78" s="50"/>
      <c r="MAO78" s="50"/>
      <c r="MAP78" s="50"/>
      <c r="MAQ78" s="50"/>
      <c r="MAR78" s="50"/>
      <c r="MAS78" s="50"/>
      <c r="MAT78" s="50"/>
      <c r="MAU78" s="50"/>
      <c r="MAV78" s="50"/>
      <c r="MAW78" s="50"/>
      <c r="MAX78" s="50"/>
      <c r="MAY78" s="50"/>
      <c r="MAZ78" s="50"/>
      <c r="MBA78" s="50"/>
      <c r="MBB78" s="50"/>
      <c r="MBC78" s="50"/>
      <c r="MBD78" s="50"/>
      <c r="MBE78" s="50"/>
      <c r="MBF78" s="50"/>
      <c r="MBG78" s="50"/>
      <c r="MBH78" s="50"/>
      <c r="MBI78" s="50"/>
      <c r="MBJ78" s="50"/>
      <c r="MBK78" s="50"/>
      <c r="MBL78" s="50"/>
      <c r="MBM78" s="50"/>
      <c r="MBN78" s="50"/>
      <c r="MBO78" s="50"/>
      <c r="MBP78" s="50"/>
      <c r="MBQ78" s="50"/>
      <c r="MBR78" s="50"/>
      <c r="MBS78" s="50"/>
      <c r="MBT78" s="50"/>
      <c r="MBU78" s="50"/>
      <c r="MBV78" s="50"/>
      <c r="MBW78" s="50"/>
      <c r="MBX78" s="50"/>
      <c r="MBY78" s="50"/>
      <c r="MBZ78" s="50"/>
      <c r="MCA78" s="50"/>
      <c r="MCB78" s="50"/>
      <c r="MCC78" s="50"/>
      <c r="MCD78" s="50"/>
      <c r="MCE78" s="50"/>
      <c r="MCF78" s="50"/>
      <c r="MCG78" s="50"/>
      <c r="MCH78" s="50"/>
      <c r="MCI78" s="50"/>
      <c r="MCJ78" s="50"/>
      <c r="MCK78" s="50"/>
      <c r="MCL78" s="50"/>
      <c r="MCM78" s="50"/>
      <c r="MCN78" s="50"/>
      <c r="MCO78" s="50"/>
      <c r="MCP78" s="50"/>
      <c r="MCQ78" s="50"/>
      <c r="MCR78" s="50"/>
      <c r="MCS78" s="50"/>
      <c r="MCT78" s="50"/>
      <c r="MCU78" s="50"/>
      <c r="MCV78" s="50"/>
      <c r="MCW78" s="50"/>
      <c r="MCX78" s="50"/>
      <c r="MCY78" s="50"/>
      <c r="MCZ78" s="50"/>
      <c r="MDA78" s="50"/>
      <c r="MDB78" s="50"/>
      <c r="MDC78" s="50"/>
      <c r="MDD78" s="50"/>
      <c r="MDE78" s="50"/>
      <c r="MDF78" s="50"/>
      <c r="MDG78" s="50"/>
      <c r="MDH78" s="50"/>
      <c r="MDI78" s="50"/>
      <c r="MDJ78" s="50"/>
      <c r="MDK78" s="50"/>
      <c r="MDL78" s="50"/>
      <c r="MDM78" s="50"/>
      <c r="MDN78" s="50"/>
      <c r="MDO78" s="50"/>
      <c r="MDP78" s="50"/>
      <c r="MDQ78" s="50"/>
      <c r="MDR78" s="50"/>
      <c r="MDS78" s="50"/>
      <c r="MDT78" s="50"/>
      <c r="MDU78" s="50"/>
      <c r="MDV78" s="50"/>
      <c r="MDW78" s="50"/>
      <c r="MDX78" s="50"/>
      <c r="MDY78" s="50"/>
      <c r="MDZ78" s="50"/>
      <c r="MEA78" s="50"/>
      <c r="MEB78" s="50"/>
      <c r="MEC78" s="50"/>
      <c r="MED78" s="50"/>
      <c r="MEE78" s="50"/>
      <c r="MEF78" s="50"/>
      <c r="MEG78" s="50"/>
      <c r="MEH78" s="50"/>
      <c r="MEI78" s="50"/>
      <c r="MEJ78" s="50"/>
      <c r="MEK78" s="50"/>
      <c r="MEL78" s="50"/>
      <c r="MEM78" s="50"/>
      <c r="MEN78" s="50"/>
      <c r="MEO78" s="50"/>
      <c r="MEP78" s="50"/>
      <c r="MEQ78" s="50"/>
      <c r="MER78" s="50"/>
      <c r="MES78" s="50"/>
      <c r="MET78" s="50"/>
      <c r="MEU78" s="50"/>
      <c r="MEV78" s="50"/>
      <c r="MEW78" s="50"/>
      <c r="MEX78" s="50"/>
      <c r="MEY78" s="50"/>
      <c r="MEZ78" s="50"/>
      <c r="MFA78" s="50"/>
      <c r="MFB78" s="50"/>
      <c r="MFC78" s="50"/>
      <c r="MFD78" s="50"/>
      <c r="MFE78" s="50"/>
      <c r="MFF78" s="50"/>
      <c r="MFG78" s="50"/>
      <c r="MFH78" s="50"/>
      <c r="MFI78" s="50"/>
      <c r="MFJ78" s="50"/>
      <c r="MFK78" s="50"/>
      <c r="MFL78" s="50"/>
      <c r="MFM78" s="50"/>
      <c r="MFN78" s="50"/>
      <c r="MFO78" s="50"/>
      <c r="MFP78" s="50"/>
      <c r="MFQ78" s="50"/>
      <c r="MFR78" s="50"/>
      <c r="MFS78" s="50"/>
      <c r="MFT78" s="50"/>
      <c r="MFU78" s="50"/>
      <c r="MFV78" s="50"/>
      <c r="MFW78" s="50"/>
      <c r="MFX78" s="50"/>
      <c r="MFY78" s="50"/>
      <c r="MFZ78" s="50"/>
      <c r="MGA78" s="50"/>
      <c r="MGB78" s="50"/>
      <c r="MGC78" s="50"/>
      <c r="MGD78" s="50"/>
      <c r="MGE78" s="50"/>
      <c r="MGF78" s="50"/>
      <c r="MGG78" s="50"/>
      <c r="MGH78" s="50"/>
      <c r="MGI78" s="50"/>
      <c r="MGJ78" s="50"/>
      <c r="MGK78" s="50"/>
      <c r="MGL78" s="50"/>
      <c r="MGM78" s="50"/>
      <c r="MGN78" s="50"/>
      <c r="MGO78" s="50"/>
      <c r="MGP78" s="50"/>
      <c r="MGQ78" s="50"/>
      <c r="MGR78" s="50"/>
      <c r="MGS78" s="50"/>
      <c r="MGT78" s="50"/>
      <c r="MGU78" s="50"/>
      <c r="MGV78" s="50"/>
      <c r="MGW78" s="50"/>
      <c r="MGX78" s="50"/>
      <c r="MGY78" s="50"/>
      <c r="MGZ78" s="50"/>
      <c r="MHA78" s="50"/>
      <c r="MHB78" s="50"/>
      <c r="MHC78" s="50"/>
      <c r="MHD78" s="50"/>
      <c r="MHE78" s="50"/>
      <c r="MHF78" s="50"/>
      <c r="MHG78" s="50"/>
      <c r="MHH78" s="50"/>
      <c r="MHI78" s="50"/>
      <c r="MHJ78" s="50"/>
      <c r="MHK78" s="50"/>
      <c r="MHL78" s="50"/>
      <c r="MHM78" s="50"/>
      <c r="MHN78" s="50"/>
      <c r="MHO78" s="50"/>
      <c r="MHP78" s="50"/>
      <c r="MHQ78" s="50"/>
      <c r="MHR78" s="50"/>
      <c r="MHS78" s="50"/>
      <c r="MHT78" s="50"/>
      <c r="MHU78" s="50"/>
      <c r="MHV78" s="50"/>
      <c r="MHW78" s="50"/>
      <c r="MHX78" s="50"/>
      <c r="MHY78" s="50"/>
      <c r="MHZ78" s="50"/>
      <c r="MIA78" s="50"/>
      <c r="MIB78" s="50"/>
      <c r="MIC78" s="50"/>
      <c r="MID78" s="50"/>
      <c r="MIE78" s="50"/>
      <c r="MIF78" s="50"/>
      <c r="MIG78" s="50"/>
      <c r="MIH78" s="50"/>
      <c r="MII78" s="50"/>
      <c r="MIJ78" s="50"/>
      <c r="MIK78" s="50"/>
      <c r="MIL78" s="50"/>
      <c r="MIM78" s="50"/>
      <c r="MIN78" s="50"/>
      <c r="MIO78" s="50"/>
      <c r="MIP78" s="50"/>
      <c r="MIQ78" s="50"/>
      <c r="MIR78" s="50"/>
      <c r="MIS78" s="50"/>
      <c r="MIT78" s="50"/>
      <c r="MIU78" s="50"/>
      <c r="MIV78" s="50"/>
      <c r="MIW78" s="50"/>
      <c r="MIX78" s="50"/>
      <c r="MIY78" s="50"/>
      <c r="MIZ78" s="50"/>
      <c r="MJA78" s="50"/>
      <c r="MJB78" s="50"/>
      <c r="MJC78" s="50"/>
      <c r="MJD78" s="50"/>
      <c r="MJE78" s="50"/>
      <c r="MJF78" s="50"/>
      <c r="MJG78" s="50"/>
      <c r="MJH78" s="50"/>
      <c r="MJI78" s="50"/>
      <c r="MJJ78" s="50"/>
      <c r="MJK78" s="50"/>
      <c r="MJL78" s="50"/>
      <c r="MJM78" s="50"/>
      <c r="MJN78" s="50"/>
      <c r="MJO78" s="50"/>
      <c r="MJP78" s="50"/>
      <c r="MJQ78" s="50"/>
      <c r="MJR78" s="50"/>
      <c r="MJS78" s="50"/>
      <c r="MJT78" s="50"/>
      <c r="MJU78" s="50"/>
      <c r="MJV78" s="50"/>
      <c r="MJW78" s="50"/>
      <c r="MJX78" s="50"/>
      <c r="MJY78" s="50"/>
      <c r="MJZ78" s="50"/>
      <c r="MKA78" s="50"/>
      <c r="MKB78" s="50"/>
      <c r="MKC78" s="50"/>
      <c r="MKD78" s="50"/>
      <c r="MKE78" s="50"/>
      <c r="MKF78" s="50"/>
      <c r="MKG78" s="50"/>
      <c r="MKH78" s="50"/>
      <c r="MKI78" s="50"/>
      <c r="MKJ78" s="50"/>
      <c r="MKK78" s="50"/>
      <c r="MKL78" s="50"/>
      <c r="MKM78" s="50"/>
      <c r="MKN78" s="50"/>
      <c r="MKO78" s="50"/>
      <c r="MKP78" s="50"/>
      <c r="MKQ78" s="50"/>
      <c r="MKR78" s="50"/>
      <c r="MKS78" s="50"/>
      <c r="MKT78" s="50"/>
      <c r="MKU78" s="50"/>
      <c r="MKV78" s="50"/>
      <c r="MKW78" s="50"/>
      <c r="MKX78" s="50"/>
      <c r="MKY78" s="50"/>
      <c r="MKZ78" s="50"/>
      <c r="MLA78" s="50"/>
      <c r="MLB78" s="50"/>
      <c r="MLC78" s="50"/>
      <c r="MLD78" s="50"/>
      <c r="MLE78" s="50"/>
      <c r="MLF78" s="50"/>
      <c r="MLG78" s="50"/>
      <c r="MLH78" s="50"/>
      <c r="MLI78" s="50"/>
      <c r="MLJ78" s="50"/>
      <c r="MLK78" s="50"/>
      <c r="MLL78" s="50"/>
      <c r="MLM78" s="50"/>
      <c r="MLN78" s="50"/>
      <c r="MLO78" s="50"/>
      <c r="MLP78" s="50"/>
      <c r="MLQ78" s="50"/>
      <c r="MLR78" s="50"/>
      <c r="MLS78" s="50"/>
      <c r="MLT78" s="50"/>
      <c r="MLU78" s="50"/>
      <c r="MLV78" s="50"/>
      <c r="MLW78" s="50"/>
      <c r="MLX78" s="50"/>
      <c r="MLY78" s="50"/>
      <c r="MLZ78" s="50"/>
      <c r="MMA78" s="50"/>
      <c r="MMB78" s="50"/>
      <c r="MMC78" s="50"/>
      <c r="MMD78" s="50"/>
      <c r="MME78" s="50"/>
      <c r="MMF78" s="50"/>
      <c r="MMG78" s="50"/>
      <c r="MMH78" s="50"/>
      <c r="MMI78" s="50"/>
      <c r="MMJ78" s="50"/>
      <c r="MMK78" s="50"/>
      <c r="MML78" s="50"/>
      <c r="MMM78" s="50"/>
      <c r="MMN78" s="50"/>
      <c r="MMO78" s="50"/>
      <c r="MMP78" s="50"/>
      <c r="MMQ78" s="50"/>
      <c r="MMR78" s="50"/>
      <c r="MMS78" s="50"/>
      <c r="MMT78" s="50"/>
      <c r="MMU78" s="50"/>
      <c r="MMV78" s="50"/>
      <c r="MMW78" s="50"/>
      <c r="MMX78" s="50"/>
      <c r="MMY78" s="50"/>
      <c r="MMZ78" s="50"/>
      <c r="MNA78" s="50"/>
      <c r="MNB78" s="50"/>
      <c r="MNC78" s="50"/>
      <c r="MND78" s="50"/>
      <c r="MNE78" s="50"/>
      <c r="MNF78" s="50"/>
      <c r="MNG78" s="50"/>
      <c r="MNH78" s="50"/>
      <c r="MNI78" s="50"/>
      <c r="MNJ78" s="50"/>
      <c r="MNK78" s="50"/>
      <c r="MNL78" s="50"/>
      <c r="MNM78" s="50"/>
      <c r="MNN78" s="50"/>
      <c r="MNO78" s="50"/>
      <c r="MNP78" s="50"/>
      <c r="MNQ78" s="50"/>
      <c r="MNR78" s="50"/>
      <c r="MNS78" s="50"/>
      <c r="MNT78" s="50"/>
      <c r="MNU78" s="50"/>
      <c r="MNV78" s="50"/>
      <c r="MNW78" s="50"/>
      <c r="MNX78" s="50"/>
      <c r="MNY78" s="50"/>
      <c r="MNZ78" s="50"/>
      <c r="MOA78" s="50"/>
      <c r="MOB78" s="50"/>
      <c r="MOC78" s="50"/>
      <c r="MOD78" s="50"/>
      <c r="MOE78" s="50"/>
      <c r="MOF78" s="50"/>
      <c r="MOG78" s="50"/>
      <c r="MOH78" s="50"/>
      <c r="MOI78" s="50"/>
      <c r="MOJ78" s="50"/>
      <c r="MOK78" s="50"/>
      <c r="MOL78" s="50"/>
      <c r="MOM78" s="50"/>
      <c r="MON78" s="50"/>
      <c r="MOO78" s="50"/>
      <c r="MOP78" s="50"/>
      <c r="MOQ78" s="50"/>
      <c r="MOR78" s="50"/>
      <c r="MOS78" s="50"/>
      <c r="MOT78" s="50"/>
      <c r="MOU78" s="50"/>
      <c r="MOV78" s="50"/>
      <c r="MOW78" s="50"/>
      <c r="MOX78" s="50"/>
      <c r="MOY78" s="50"/>
      <c r="MOZ78" s="50"/>
      <c r="MPA78" s="50"/>
      <c r="MPB78" s="50"/>
      <c r="MPC78" s="50"/>
      <c r="MPD78" s="50"/>
      <c r="MPE78" s="50"/>
      <c r="MPF78" s="50"/>
      <c r="MPG78" s="50"/>
      <c r="MPH78" s="50"/>
      <c r="MPI78" s="50"/>
      <c r="MPJ78" s="50"/>
      <c r="MPK78" s="50"/>
      <c r="MPL78" s="50"/>
      <c r="MPM78" s="50"/>
      <c r="MPN78" s="50"/>
      <c r="MPO78" s="50"/>
      <c r="MPP78" s="50"/>
      <c r="MPQ78" s="50"/>
      <c r="MPR78" s="50"/>
      <c r="MPS78" s="50"/>
      <c r="MPT78" s="50"/>
      <c r="MPU78" s="50"/>
      <c r="MPV78" s="50"/>
      <c r="MPW78" s="50"/>
      <c r="MPX78" s="50"/>
      <c r="MPY78" s="50"/>
      <c r="MPZ78" s="50"/>
      <c r="MQA78" s="50"/>
      <c r="MQB78" s="50"/>
      <c r="MQC78" s="50"/>
      <c r="MQD78" s="50"/>
      <c r="MQE78" s="50"/>
      <c r="MQF78" s="50"/>
      <c r="MQG78" s="50"/>
      <c r="MQH78" s="50"/>
      <c r="MQI78" s="50"/>
      <c r="MQJ78" s="50"/>
      <c r="MQK78" s="50"/>
      <c r="MQL78" s="50"/>
      <c r="MQM78" s="50"/>
      <c r="MQN78" s="50"/>
      <c r="MQO78" s="50"/>
      <c r="MQP78" s="50"/>
      <c r="MQQ78" s="50"/>
      <c r="MQR78" s="50"/>
      <c r="MQS78" s="50"/>
      <c r="MQT78" s="50"/>
      <c r="MQU78" s="50"/>
      <c r="MQV78" s="50"/>
      <c r="MQW78" s="50"/>
      <c r="MQX78" s="50"/>
      <c r="MQY78" s="50"/>
      <c r="MQZ78" s="50"/>
      <c r="MRA78" s="50"/>
      <c r="MRB78" s="50"/>
      <c r="MRC78" s="50"/>
      <c r="MRD78" s="50"/>
      <c r="MRE78" s="50"/>
      <c r="MRF78" s="50"/>
      <c r="MRG78" s="50"/>
      <c r="MRH78" s="50"/>
      <c r="MRI78" s="50"/>
      <c r="MRJ78" s="50"/>
      <c r="MRK78" s="50"/>
      <c r="MRL78" s="50"/>
      <c r="MRM78" s="50"/>
      <c r="MRN78" s="50"/>
      <c r="MRO78" s="50"/>
      <c r="MRP78" s="50"/>
      <c r="MRQ78" s="50"/>
      <c r="MRR78" s="50"/>
      <c r="MRS78" s="50"/>
      <c r="MRT78" s="50"/>
      <c r="MRU78" s="50"/>
      <c r="MRV78" s="50"/>
      <c r="MRW78" s="50"/>
      <c r="MRX78" s="50"/>
      <c r="MRY78" s="50"/>
      <c r="MRZ78" s="50"/>
      <c r="MSA78" s="50"/>
      <c r="MSB78" s="50"/>
      <c r="MSC78" s="50"/>
      <c r="MSD78" s="50"/>
      <c r="MSE78" s="50"/>
      <c r="MSF78" s="50"/>
      <c r="MSG78" s="50"/>
      <c r="MSH78" s="50"/>
      <c r="MSI78" s="50"/>
      <c r="MSJ78" s="50"/>
      <c r="MSK78" s="50"/>
      <c r="MSL78" s="50"/>
      <c r="MSM78" s="50"/>
      <c r="MSN78" s="50"/>
      <c r="MSO78" s="50"/>
      <c r="MSP78" s="50"/>
      <c r="MSQ78" s="50"/>
      <c r="MSR78" s="50"/>
      <c r="MSS78" s="50"/>
      <c r="MST78" s="50"/>
      <c r="MSU78" s="50"/>
      <c r="MSV78" s="50"/>
      <c r="MSW78" s="50"/>
      <c r="MSX78" s="50"/>
      <c r="MSY78" s="50"/>
      <c r="MSZ78" s="50"/>
      <c r="MTA78" s="50"/>
      <c r="MTB78" s="50"/>
      <c r="MTC78" s="50"/>
      <c r="MTD78" s="50"/>
      <c r="MTE78" s="50"/>
      <c r="MTF78" s="50"/>
      <c r="MTG78" s="50"/>
      <c r="MTH78" s="50"/>
      <c r="MTI78" s="50"/>
      <c r="MTJ78" s="50"/>
      <c r="MTK78" s="50"/>
      <c r="MTL78" s="50"/>
      <c r="MTM78" s="50"/>
      <c r="MTN78" s="50"/>
      <c r="MTO78" s="50"/>
      <c r="MTP78" s="50"/>
      <c r="MTQ78" s="50"/>
      <c r="MTR78" s="50"/>
      <c r="MTS78" s="50"/>
      <c r="MTT78" s="50"/>
      <c r="MTU78" s="50"/>
      <c r="MTV78" s="50"/>
      <c r="MTW78" s="50"/>
      <c r="MTX78" s="50"/>
      <c r="MTY78" s="50"/>
      <c r="MTZ78" s="50"/>
      <c r="MUA78" s="50"/>
      <c r="MUB78" s="50"/>
      <c r="MUC78" s="50"/>
      <c r="MUD78" s="50"/>
      <c r="MUE78" s="50"/>
      <c r="MUF78" s="50"/>
      <c r="MUG78" s="50"/>
      <c r="MUH78" s="50"/>
      <c r="MUI78" s="50"/>
      <c r="MUJ78" s="50"/>
      <c r="MUK78" s="50"/>
      <c r="MUL78" s="50"/>
      <c r="MUM78" s="50"/>
      <c r="MUN78" s="50"/>
      <c r="MUO78" s="50"/>
      <c r="MUP78" s="50"/>
      <c r="MUQ78" s="50"/>
      <c r="MUR78" s="50"/>
      <c r="MUS78" s="50"/>
      <c r="MUT78" s="50"/>
      <c r="MUU78" s="50"/>
      <c r="MUV78" s="50"/>
      <c r="MUW78" s="50"/>
      <c r="MUX78" s="50"/>
      <c r="MUY78" s="50"/>
      <c r="MUZ78" s="50"/>
      <c r="MVA78" s="50"/>
      <c r="MVB78" s="50"/>
      <c r="MVC78" s="50"/>
      <c r="MVD78" s="50"/>
      <c r="MVE78" s="50"/>
      <c r="MVF78" s="50"/>
      <c r="MVG78" s="50"/>
      <c r="MVH78" s="50"/>
      <c r="MVI78" s="50"/>
      <c r="MVJ78" s="50"/>
      <c r="MVK78" s="50"/>
      <c r="MVL78" s="50"/>
      <c r="MVM78" s="50"/>
      <c r="MVN78" s="50"/>
      <c r="MVO78" s="50"/>
      <c r="MVP78" s="50"/>
      <c r="MVQ78" s="50"/>
      <c r="MVR78" s="50"/>
      <c r="MVS78" s="50"/>
      <c r="MVT78" s="50"/>
      <c r="MVU78" s="50"/>
      <c r="MVV78" s="50"/>
      <c r="MVW78" s="50"/>
      <c r="MVX78" s="50"/>
      <c r="MVY78" s="50"/>
      <c r="MVZ78" s="50"/>
      <c r="MWA78" s="50"/>
      <c r="MWB78" s="50"/>
      <c r="MWC78" s="50"/>
      <c r="MWD78" s="50"/>
      <c r="MWE78" s="50"/>
      <c r="MWF78" s="50"/>
      <c r="MWG78" s="50"/>
      <c r="MWH78" s="50"/>
      <c r="MWI78" s="50"/>
      <c r="MWJ78" s="50"/>
      <c r="MWK78" s="50"/>
      <c r="MWL78" s="50"/>
      <c r="MWM78" s="50"/>
      <c r="MWN78" s="50"/>
      <c r="MWO78" s="50"/>
      <c r="MWP78" s="50"/>
      <c r="MWQ78" s="50"/>
      <c r="MWR78" s="50"/>
      <c r="MWS78" s="50"/>
      <c r="MWT78" s="50"/>
      <c r="MWU78" s="50"/>
      <c r="MWV78" s="50"/>
      <c r="MWW78" s="50"/>
      <c r="MWX78" s="50"/>
      <c r="MWY78" s="50"/>
      <c r="MWZ78" s="50"/>
      <c r="MXA78" s="50"/>
      <c r="MXB78" s="50"/>
      <c r="MXC78" s="50"/>
      <c r="MXD78" s="50"/>
      <c r="MXE78" s="50"/>
      <c r="MXF78" s="50"/>
      <c r="MXG78" s="50"/>
      <c r="MXH78" s="50"/>
      <c r="MXI78" s="50"/>
      <c r="MXJ78" s="50"/>
      <c r="MXK78" s="50"/>
      <c r="MXL78" s="50"/>
      <c r="MXM78" s="50"/>
      <c r="MXN78" s="50"/>
      <c r="MXO78" s="50"/>
      <c r="MXP78" s="50"/>
      <c r="MXQ78" s="50"/>
      <c r="MXR78" s="50"/>
      <c r="MXS78" s="50"/>
      <c r="MXT78" s="50"/>
      <c r="MXU78" s="50"/>
      <c r="MXV78" s="50"/>
      <c r="MXW78" s="50"/>
      <c r="MXX78" s="50"/>
      <c r="MXY78" s="50"/>
      <c r="MXZ78" s="50"/>
      <c r="MYA78" s="50"/>
      <c r="MYB78" s="50"/>
      <c r="MYC78" s="50"/>
      <c r="MYD78" s="50"/>
      <c r="MYE78" s="50"/>
      <c r="MYF78" s="50"/>
      <c r="MYG78" s="50"/>
      <c r="MYH78" s="50"/>
      <c r="MYI78" s="50"/>
      <c r="MYJ78" s="50"/>
      <c r="MYK78" s="50"/>
      <c r="MYL78" s="50"/>
      <c r="MYM78" s="50"/>
      <c r="MYN78" s="50"/>
      <c r="MYO78" s="50"/>
      <c r="MYP78" s="50"/>
      <c r="MYQ78" s="50"/>
      <c r="MYR78" s="50"/>
      <c r="MYS78" s="50"/>
      <c r="MYT78" s="50"/>
      <c r="MYU78" s="50"/>
      <c r="MYV78" s="50"/>
      <c r="MYW78" s="50"/>
      <c r="MYX78" s="50"/>
      <c r="MYY78" s="50"/>
      <c r="MYZ78" s="50"/>
      <c r="MZA78" s="50"/>
      <c r="MZB78" s="50"/>
      <c r="MZC78" s="50"/>
      <c r="MZD78" s="50"/>
      <c r="MZE78" s="50"/>
      <c r="MZF78" s="50"/>
      <c r="MZG78" s="50"/>
      <c r="MZH78" s="50"/>
      <c r="MZI78" s="50"/>
      <c r="MZJ78" s="50"/>
      <c r="MZK78" s="50"/>
      <c r="MZL78" s="50"/>
      <c r="MZM78" s="50"/>
      <c r="MZN78" s="50"/>
      <c r="MZO78" s="50"/>
      <c r="MZP78" s="50"/>
      <c r="MZQ78" s="50"/>
      <c r="MZR78" s="50"/>
      <c r="MZS78" s="50"/>
      <c r="MZT78" s="50"/>
      <c r="MZU78" s="50"/>
      <c r="MZV78" s="50"/>
      <c r="MZW78" s="50"/>
      <c r="MZX78" s="50"/>
      <c r="MZY78" s="50"/>
      <c r="MZZ78" s="50"/>
      <c r="NAA78" s="50"/>
      <c r="NAB78" s="50"/>
      <c r="NAC78" s="50"/>
      <c r="NAD78" s="50"/>
      <c r="NAE78" s="50"/>
      <c r="NAF78" s="50"/>
      <c r="NAG78" s="50"/>
      <c r="NAH78" s="50"/>
      <c r="NAI78" s="50"/>
      <c r="NAJ78" s="50"/>
      <c r="NAK78" s="50"/>
      <c r="NAL78" s="50"/>
      <c r="NAM78" s="50"/>
      <c r="NAN78" s="50"/>
      <c r="NAO78" s="50"/>
      <c r="NAP78" s="50"/>
      <c r="NAQ78" s="50"/>
      <c r="NAR78" s="50"/>
      <c r="NAS78" s="50"/>
      <c r="NAT78" s="50"/>
      <c r="NAU78" s="50"/>
      <c r="NAV78" s="50"/>
      <c r="NAW78" s="50"/>
      <c r="NAX78" s="50"/>
      <c r="NAY78" s="50"/>
      <c r="NAZ78" s="50"/>
      <c r="NBA78" s="50"/>
      <c r="NBB78" s="50"/>
      <c r="NBC78" s="50"/>
      <c r="NBD78" s="50"/>
      <c r="NBE78" s="50"/>
      <c r="NBF78" s="50"/>
      <c r="NBG78" s="50"/>
      <c r="NBH78" s="50"/>
      <c r="NBI78" s="50"/>
      <c r="NBJ78" s="50"/>
      <c r="NBK78" s="50"/>
      <c r="NBL78" s="50"/>
      <c r="NBM78" s="50"/>
      <c r="NBN78" s="50"/>
      <c r="NBO78" s="50"/>
      <c r="NBP78" s="50"/>
      <c r="NBQ78" s="50"/>
      <c r="NBR78" s="50"/>
      <c r="NBS78" s="50"/>
      <c r="NBT78" s="50"/>
      <c r="NBU78" s="50"/>
      <c r="NBV78" s="50"/>
      <c r="NBW78" s="50"/>
      <c r="NBX78" s="50"/>
      <c r="NBY78" s="50"/>
      <c r="NBZ78" s="50"/>
      <c r="NCA78" s="50"/>
      <c r="NCB78" s="50"/>
      <c r="NCC78" s="50"/>
      <c r="NCD78" s="50"/>
      <c r="NCE78" s="50"/>
      <c r="NCF78" s="50"/>
      <c r="NCG78" s="50"/>
      <c r="NCH78" s="50"/>
      <c r="NCI78" s="50"/>
      <c r="NCJ78" s="50"/>
      <c r="NCK78" s="50"/>
      <c r="NCL78" s="50"/>
      <c r="NCM78" s="50"/>
      <c r="NCN78" s="50"/>
      <c r="NCO78" s="50"/>
      <c r="NCP78" s="50"/>
      <c r="NCQ78" s="50"/>
      <c r="NCR78" s="50"/>
      <c r="NCS78" s="50"/>
      <c r="NCT78" s="50"/>
      <c r="NCU78" s="50"/>
      <c r="NCV78" s="50"/>
      <c r="NCW78" s="50"/>
      <c r="NCX78" s="50"/>
      <c r="NCY78" s="50"/>
      <c r="NCZ78" s="50"/>
      <c r="NDA78" s="50"/>
      <c r="NDB78" s="50"/>
      <c r="NDC78" s="50"/>
      <c r="NDD78" s="50"/>
      <c r="NDE78" s="50"/>
      <c r="NDF78" s="50"/>
      <c r="NDG78" s="50"/>
      <c r="NDH78" s="50"/>
      <c r="NDI78" s="50"/>
      <c r="NDJ78" s="50"/>
      <c r="NDK78" s="50"/>
      <c r="NDL78" s="50"/>
      <c r="NDM78" s="50"/>
      <c r="NDN78" s="50"/>
      <c r="NDO78" s="50"/>
      <c r="NDP78" s="50"/>
      <c r="NDQ78" s="50"/>
      <c r="NDR78" s="50"/>
      <c r="NDS78" s="50"/>
      <c r="NDT78" s="50"/>
      <c r="NDU78" s="50"/>
      <c r="NDV78" s="50"/>
      <c r="NDW78" s="50"/>
      <c r="NDX78" s="50"/>
      <c r="NDY78" s="50"/>
      <c r="NDZ78" s="50"/>
      <c r="NEA78" s="50"/>
      <c r="NEB78" s="50"/>
      <c r="NEC78" s="50"/>
      <c r="NED78" s="50"/>
      <c r="NEE78" s="50"/>
      <c r="NEF78" s="50"/>
      <c r="NEG78" s="50"/>
      <c r="NEH78" s="50"/>
      <c r="NEI78" s="50"/>
      <c r="NEJ78" s="50"/>
      <c r="NEK78" s="50"/>
      <c r="NEL78" s="50"/>
      <c r="NEM78" s="50"/>
      <c r="NEN78" s="50"/>
      <c r="NEO78" s="50"/>
      <c r="NEP78" s="50"/>
      <c r="NEQ78" s="50"/>
      <c r="NER78" s="50"/>
      <c r="NES78" s="50"/>
      <c r="NET78" s="50"/>
      <c r="NEU78" s="50"/>
      <c r="NEV78" s="50"/>
      <c r="NEW78" s="50"/>
      <c r="NEX78" s="50"/>
      <c r="NEY78" s="50"/>
      <c r="NEZ78" s="50"/>
      <c r="NFA78" s="50"/>
      <c r="NFB78" s="50"/>
      <c r="NFC78" s="50"/>
      <c r="NFD78" s="50"/>
      <c r="NFE78" s="50"/>
      <c r="NFF78" s="50"/>
      <c r="NFG78" s="50"/>
      <c r="NFH78" s="50"/>
      <c r="NFI78" s="50"/>
      <c r="NFJ78" s="50"/>
      <c r="NFK78" s="50"/>
      <c r="NFL78" s="50"/>
      <c r="NFM78" s="50"/>
      <c r="NFN78" s="50"/>
      <c r="NFO78" s="50"/>
      <c r="NFP78" s="50"/>
      <c r="NFQ78" s="50"/>
      <c r="NFR78" s="50"/>
      <c r="NFS78" s="50"/>
      <c r="NFT78" s="50"/>
      <c r="NFU78" s="50"/>
      <c r="NFV78" s="50"/>
      <c r="NFW78" s="50"/>
      <c r="NFX78" s="50"/>
      <c r="NFY78" s="50"/>
      <c r="NFZ78" s="50"/>
      <c r="NGA78" s="50"/>
      <c r="NGB78" s="50"/>
      <c r="NGC78" s="50"/>
      <c r="NGD78" s="50"/>
      <c r="NGE78" s="50"/>
      <c r="NGF78" s="50"/>
      <c r="NGG78" s="50"/>
      <c r="NGH78" s="50"/>
      <c r="NGI78" s="50"/>
      <c r="NGJ78" s="50"/>
      <c r="NGK78" s="50"/>
      <c r="NGL78" s="50"/>
      <c r="NGM78" s="50"/>
      <c r="NGN78" s="50"/>
      <c r="NGO78" s="50"/>
      <c r="NGP78" s="50"/>
      <c r="NGQ78" s="50"/>
      <c r="NGR78" s="50"/>
      <c r="NGS78" s="50"/>
      <c r="NGT78" s="50"/>
      <c r="NGU78" s="50"/>
      <c r="NGV78" s="50"/>
      <c r="NGW78" s="50"/>
      <c r="NGX78" s="50"/>
      <c r="NGY78" s="50"/>
      <c r="NGZ78" s="50"/>
      <c r="NHA78" s="50"/>
      <c r="NHB78" s="50"/>
      <c r="NHC78" s="50"/>
      <c r="NHD78" s="50"/>
      <c r="NHE78" s="50"/>
      <c r="NHF78" s="50"/>
      <c r="NHG78" s="50"/>
      <c r="NHH78" s="50"/>
      <c r="NHI78" s="50"/>
      <c r="NHJ78" s="50"/>
      <c r="NHK78" s="50"/>
      <c r="NHL78" s="50"/>
      <c r="NHM78" s="50"/>
      <c r="NHN78" s="50"/>
      <c r="NHO78" s="50"/>
      <c r="NHP78" s="50"/>
      <c r="NHQ78" s="50"/>
      <c r="NHR78" s="50"/>
      <c r="NHS78" s="50"/>
      <c r="NHT78" s="50"/>
      <c r="NHU78" s="50"/>
      <c r="NHV78" s="50"/>
      <c r="NHW78" s="50"/>
      <c r="NHX78" s="50"/>
      <c r="NHY78" s="50"/>
      <c r="NHZ78" s="50"/>
      <c r="NIA78" s="50"/>
      <c r="NIB78" s="50"/>
      <c r="NIC78" s="50"/>
      <c r="NID78" s="50"/>
      <c r="NIE78" s="50"/>
      <c r="NIF78" s="50"/>
      <c r="NIG78" s="50"/>
      <c r="NIH78" s="50"/>
      <c r="NII78" s="50"/>
      <c r="NIJ78" s="50"/>
      <c r="NIK78" s="50"/>
      <c r="NIL78" s="50"/>
      <c r="NIM78" s="50"/>
      <c r="NIN78" s="50"/>
      <c r="NIO78" s="50"/>
      <c r="NIP78" s="50"/>
      <c r="NIQ78" s="50"/>
      <c r="NIR78" s="50"/>
      <c r="NIS78" s="50"/>
      <c r="NIT78" s="50"/>
      <c r="NIU78" s="50"/>
      <c r="NIV78" s="50"/>
      <c r="NIW78" s="50"/>
      <c r="NIX78" s="50"/>
      <c r="NIY78" s="50"/>
      <c r="NIZ78" s="50"/>
      <c r="NJA78" s="50"/>
      <c r="NJB78" s="50"/>
      <c r="NJC78" s="50"/>
      <c r="NJD78" s="50"/>
      <c r="NJE78" s="50"/>
      <c r="NJF78" s="50"/>
      <c r="NJG78" s="50"/>
      <c r="NJH78" s="50"/>
      <c r="NJI78" s="50"/>
      <c r="NJJ78" s="50"/>
      <c r="NJK78" s="50"/>
      <c r="NJL78" s="50"/>
      <c r="NJM78" s="50"/>
      <c r="NJN78" s="50"/>
      <c r="NJO78" s="50"/>
      <c r="NJP78" s="50"/>
      <c r="NJQ78" s="50"/>
      <c r="NJR78" s="50"/>
      <c r="NJS78" s="50"/>
      <c r="NJT78" s="50"/>
      <c r="NJU78" s="50"/>
      <c r="NJV78" s="50"/>
      <c r="NJW78" s="50"/>
      <c r="NJX78" s="50"/>
      <c r="NJY78" s="50"/>
      <c r="NJZ78" s="50"/>
      <c r="NKA78" s="50"/>
      <c r="NKB78" s="50"/>
      <c r="NKC78" s="50"/>
      <c r="NKD78" s="50"/>
      <c r="NKE78" s="50"/>
      <c r="NKF78" s="50"/>
      <c r="NKG78" s="50"/>
      <c r="NKH78" s="50"/>
      <c r="NKI78" s="50"/>
      <c r="NKJ78" s="50"/>
      <c r="NKK78" s="50"/>
      <c r="NKL78" s="50"/>
      <c r="NKM78" s="50"/>
      <c r="NKN78" s="50"/>
      <c r="NKO78" s="50"/>
      <c r="NKP78" s="50"/>
      <c r="NKQ78" s="50"/>
      <c r="NKR78" s="50"/>
      <c r="NKS78" s="50"/>
      <c r="NKT78" s="50"/>
      <c r="NKU78" s="50"/>
      <c r="NKV78" s="50"/>
      <c r="NKW78" s="50"/>
      <c r="NKX78" s="50"/>
      <c r="NKY78" s="50"/>
      <c r="NKZ78" s="50"/>
      <c r="NLA78" s="50"/>
      <c r="NLB78" s="50"/>
      <c r="NLC78" s="50"/>
      <c r="NLD78" s="50"/>
      <c r="NLE78" s="50"/>
      <c r="NLF78" s="50"/>
      <c r="NLG78" s="50"/>
      <c r="NLH78" s="50"/>
      <c r="NLI78" s="50"/>
      <c r="NLJ78" s="50"/>
      <c r="NLK78" s="50"/>
      <c r="NLL78" s="50"/>
      <c r="NLM78" s="50"/>
      <c r="NLN78" s="50"/>
      <c r="NLO78" s="50"/>
      <c r="NLP78" s="50"/>
      <c r="NLQ78" s="50"/>
      <c r="NLR78" s="50"/>
      <c r="NLS78" s="50"/>
      <c r="NLT78" s="50"/>
      <c r="NLU78" s="50"/>
      <c r="NLV78" s="50"/>
      <c r="NLW78" s="50"/>
      <c r="NLX78" s="50"/>
      <c r="NLY78" s="50"/>
      <c r="NLZ78" s="50"/>
      <c r="NMA78" s="50"/>
      <c r="NMB78" s="50"/>
      <c r="NMC78" s="50"/>
      <c r="NMD78" s="50"/>
      <c r="NME78" s="50"/>
      <c r="NMF78" s="50"/>
      <c r="NMG78" s="50"/>
      <c r="NMH78" s="50"/>
      <c r="NMI78" s="50"/>
      <c r="NMJ78" s="50"/>
      <c r="NMK78" s="50"/>
      <c r="NML78" s="50"/>
      <c r="NMM78" s="50"/>
      <c r="NMN78" s="50"/>
      <c r="NMO78" s="50"/>
      <c r="NMP78" s="50"/>
      <c r="NMQ78" s="50"/>
      <c r="NMR78" s="50"/>
      <c r="NMS78" s="50"/>
      <c r="NMT78" s="50"/>
      <c r="NMU78" s="50"/>
      <c r="NMV78" s="50"/>
      <c r="NMW78" s="50"/>
      <c r="NMX78" s="50"/>
      <c r="NMY78" s="50"/>
      <c r="NMZ78" s="50"/>
      <c r="NNA78" s="50"/>
      <c r="NNB78" s="50"/>
      <c r="NNC78" s="50"/>
      <c r="NND78" s="50"/>
      <c r="NNE78" s="50"/>
      <c r="NNF78" s="50"/>
      <c r="NNG78" s="50"/>
      <c r="NNH78" s="50"/>
      <c r="NNI78" s="50"/>
      <c r="NNJ78" s="50"/>
      <c r="NNK78" s="50"/>
      <c r="NNL78" s="50"/>
      <c r="NNM78" s="50"/>
      <c r="NNN78" s="50"/>
      <c r="NNO78" s="50"/>
      <c r="NNP78" s="50"/>
      <c r="NNQ78" s="50"/>
      <c r="NNR78" s="50"/>
      <c r="NNS78" s="50"/>
      <c r="NNT78" s="50"/>
      <c r="NNU78" s="50"/>
      <c r="NNV78" s="50"/>
      <c r="NNW78" s="50"/>
      <c r="NNX78" s="50"/>
      <c r="NNY78" s="50"/>
      <c r="NNZ78" s="50"/>
      <c r="NOA78" s="50"/>
      <c r="NOB78" s="50"/>
      <c r="NOC78" s="50"/>
      <c r="NOD78" s="50"/>
      <c r="NOE78" s="50"/>
      <c r="NOF78" s="50"/>
      <c r="NOG78" s="50"/>
      <c r="NOH78" s="50"/>
      <c r="NOI78" s="50"/>
      <c r="NOJ78" s="50"/>
      <c r="NOK78" s="50"/>
      <c r="NOL78" s="50"/>
      <c r="NOM78" s="50"/>
      <c r="NON78" s="50"/>
      <c r="NOO78" s="50"/>
      <c r="NOP78" s="50"/>
      <c r="NOQ78" s="50"/>
      <c r="NOR78" s="50"/>
      <c r="NOS78" s="50"/>
      <c r="NOT78" s="50"/>
      <c r="NOU78" s="50"/>
      <c r="NOV78" s="50"/>
      <c r="NOW78" s="50"/>
      <c r="NOX78" s="50"/>
      <c r="NOY78" s="50"/>
      <c r="NOZ78" s="50"/>
      <c r="NPA78" s="50"/>
      <c r="NPB78" s="50"/>
      <c r="NPC78" s="50"/>
      <c r="NPD78" s="50"/>
      <c r="NPE78" s="50"/>
      <c r="NPF78" s="50"/>
      <c r="NPG78" s="50"/>
      <c r="NPH78" s="50"/>
      <c r="NPI78" s="50"/>
      <c r="NPJ78" s="50"/>
      <c r="NPK78" s="50"/>
      <c r="NPL78" s="50"/>
      <c r="NPM78" s="50"/>
      <c r="NPN78" s="50"/>
      <c r="NPO78" s="50"/>
      <c r="NPP78" s="50"/>
      <c r="NPQ78" s="50"/>
      <c r="NPR78" s="50"/>
      <c r="NPS78" s="50"/>
      <c r="NPT78" s="50"/>
      <c r="NPU78" s="50"/>
      <c r="NPV78" s="50"/>
      <c r="NPW78" s="50"/>
      <c r="NPX78" s="50"/>
      <c r="NPY78" s="50"/>
      <c r="NPZ78" s="50"/>
      <c r="NQA78" s="50"/>
      <c r="NQB78" s="50"/>
      <c r="NQC78" s="50"/>
      <c r="NQD78" s="50"/>
      <c r="NQE78" s="50"/>
      <c r="NQF78" s="50"/>
      <c r="NQG78" s="50"/>
      <c r="NQH78" s="50"/>
      <c r="NQI78" s="50"/>
      <c r="NQJ78" s="50"/>
      <c r="NQK78" s="50"/>
      <c r="NQL78" s="50"/>
      <c r="NQM78" s="50"/>
      <c r="NQN78" s="50"/>
      <c r="NQO78" s="50"/>
      <c r="NQP78" s="50"/>
      <c r="NQQ78" s="50"/>
      <c r="NQR78" s="50"/>
      <c r="NQS78" s="50"/>
      <c r="NQT78" s="50"/>
      <c r="NQU78" s="50"/>
      <c r="NQV78" s="50"/>
      <c r="NQW78" s="50"/>
      <c r="NQX78" s="50"/>
      <c r="NQY78" s="50"/>
      <c r="NQZ78" s="50"/>
      <c r="NRA78" s="50"/>
      <c r="NRB78" s="50"/>
      <c r="NRC78" s="50"/>
      <c r="NRD78" s="50"/>
      <c r="NRE78" s="50"/>
      <c r="NRF78" s="50"/>
      <c r="NRG78" s="50"/>
      <c r="NRH78" s="50"/>
      <c r="NRI78" s="50"/>
      <c r="NRJ78" s="50"/>
      <c r="NRK78" s="50"/>
      <c r="NRL78" s="50"/>
      <c r="NRM78" s="50"/>
      <c r="NRN78" s="50"/>
      <c r="NRO78" s="50"/>
      <c r="NRP78" s="50"/>
      <c r="NRQ78" s="50"/>
      <c r="NRR78" s="50"/>
      <c r="NRS78" s="50"/>
      <c r="NRT78" s="50"/>
      <c r="NRU78" s="50"/>
      <c r="NRV78" s="50"/>
      <c r="NRW78" s="50"/>
      <c r="NRX78" s="50"/>
      <c r="NRY78" s="50"/>
      <c r="NRZ78" s="50"/>
      <c r="NSA78" s="50"/>
      <c r="NSB78" s="50"/>
      <c r="NSC78" s="50"/>
      <c r="NSD78" s="50"/>
      <c r="NSE78" s="50"/>
      <c r="NSF78" s="50"/>
      <c r="NSG78" s="50"/>
      <c r="NSH78" s="50"/>
      <c r="NSI78" s="50"/>
      <c r="NSJ78" s="50"/>
      <c r="NSK78" s="50"/>
      <c r="NSL78" s="50"/>
      <c r="NSM78" s="50"/>
      <c r="NSN78" s="50"/>
      <c r="NSO78" s="50"/>
      <c r="NSP78" s="50"/>
      <c r="NSQ78" s="50"/>
      <c r="NSR78" s="50"/>
      <c r="NSS78" s="50"/>
      <c r="NST78" s="50"/>
      <c r="NSU78" s="50"/>
      <c r="NSV78" s="50"/>
      <c r="NSW78" s="50"/>
      <c r="NSX78" s="50"/>
      <c r="NSY78" s="50"/>
      <c r="NSZ78" s="50"/>
      <c r="NTA78" s="50"/>
      <c r="NTB78" s="50"/>
      <c r="NTC78" s="50"/>
      <c r="NTD78" s="50"/>
      <c r="NTE78" s="50"/>
      <c r="NTF78" s="50"/>
      <c r="NTG78" s="50"/>
      <c r="NTH78" s="50"/>
      <c r="NTI78" s="50"/>
      <c r="NTJ78" s="50"/>
      <c r="NTK78" s="50"/>
      <c r="NTL78" s="50"/>
      <c r="NTM78" s="50"/>
      <c r="NTN78" s="50"/>
      <c r="NTO78" s="50"/>
      <c r="NTP78" s="50"/>
      <c r="NTQ78" s="50"/>
      <c r="NTR78" s="50"/>
      <c r="NTS78" s="50"/>
      <c r="NTT78" s="50"/>
      <c r="NTU78" s="50"/>
      <c r="NTV78" s="50"/>
      <c r="NTW78" s="50"/>
      <c r="NTX78" s="50"/>
      <c r="NTY78" s="50"/>
      <c r="NTZ78" s="50"/>
      <c r="NUA78" s="50"/>
      <c r="NUB78" s="50"/>
      <c r="NUC78" s="50"/>
      <c r="NUD78" s="50"/>
      <c r="NUE78" s="50"/>
      <c r="NUF78" s="50"/>
      <c r="NUG78" s="50"/>
      <c r="NUH78" s="50"/>
      <c r="NUI78" s="50"/>
      <c r="NUJ78" s="50"/>
      <c r="NUK78" s="50"/>
      <c r="NUL78" s="50"/>
      <c r="NUM78" s="50"/>
      <c r="NUN78" s="50"/>
      <c r="NUO78" s="50"/>
      <c r="NUP78" s="50"/>
      <c r="NUQ78" s="50"/>
      <c r="NUR78" s="50"/>
      <c r="NUS78" s="50"/>
      <c r="NUT78" s="50"/>
      <c r="NUU78" s="50"/>
      <c r="NUV78" s="50"/>
      <c r="NUW78" s="50"/>
      <c r="NUX78" s="50"/>
      <c r="NUY78" s="50"/>
      <c r="NUZ78" s="50"/>
      <c r="NVA78" s="50"/>
      <c r="NVB78" s="50"/>
      <c r="NVC78" s="50"/>
      <c r="NVD78" s="50"/>
      <c r="NVE78" s="50"/>
      <c r="NVF78" s="50"/>
      <c r="NVG78" s="50"/>
      <c r="NVH78" s="50"/>
      <c r="NVI78" s="50"/>
      <c r="NVJ78" s="50"/>
      <c r="NVK78" s="50"/>
      <c r="NVL78" s="50"/>
      <c r="NVM78" s="50"/>
      <c r="NVN78" s="50"/>
      <c r="NVO78" s="50"/>
      <c r="NVP78" s="50"/>
      <c r="NVQ78" s="50"/>
      <c r="NVR78" s="50"/>
      <c r="NVS78" s="50"/>
      <c r="NVT78" s="50"/>
      <c r="NVU78" s="50"/>
      <c r="NVV78" s="50"/>
      <c r="NVW78" s="50"/>
      <c r="NVX78" s="50"/>
      <c r="NVY78" s="50"/>
      <c r="NVZ78" s="50"/>
      <c r="NWA78" s="50"/>
      <c r="NWB78" s="50"/>
      <c r="NWC78" s="50"/>
      <c r="NWD78" s="50"/>
      <c r="NWE78" s="50"/>
      <c r="NWF78" s="50"/>
      <c r="NWG78" s="50"/>
      <c r="NWH78" s="50"/>
      <c r="NWI78" s="50"/>
      <c r="NWJ78" s="50"/>
      <c r="NWK78" s="50"/>
      <c r="NWL78" s="50"/>
      <c r="NWM78" s="50"/>
      <c r="NWN78" s="50"/>
      <c r="NWO78" s="50"/>
      <c r="NWP78" s="50"/>
      <c r="NWQ78" s="50"/>
      <c r="NWR78" s="50"/>
      <c r="NWS78" s="50"/>
      <c r="NWT78" s="50"/>
      <c r="NWU78" s="50"/>
      <c r="NWV78" s="50"/>
      <c r="NWW78" s="50"/>
      <c r="NWX78" s="50"/>
      <c r="NWY78" s="50"/>
      <c r="NWZ78" s="50"/>
      <c r="NXA78" s="50"/>
      <c r="NXB78" s="50"/>
      <c r="NXC78" s="50"/>
      <c r="NXD78" s="50"/>
      <c r="NXE78" s="50"/>
      <c r="NXF78" s="50"/>
      <c r="NXG78" s="50"/>
      <c r="NXH78" s="50"/>
      <c r="NXI78" s="50"/>
      <c r="NXJ78" s="50"/>
      <c r="NXK78" s="50"/>
      <c r="NXL78" s="50"/>
      <c r="NXM78" s="50"/>
      <c r="NXN78" s="50"/>
      <c r="NXO78" s="50"/>
      <c r="NXP78" s="50"/>
      <c r="NXQ78" s="50"/>
      <c r="NXR78" s="50"/>
      <c r="NXS78" s="50"/>
      <c r="NXT78" s="50"/>
      <c r="NXU78" s="50"/>
      <c r="NXV78" s="50"/>
      <c r="NXW78" s="50"/>
      <c r="NXX78" s="50"/>
      <c r="NXY78" s="50"/>
      <c r="NXZ78" s="50"/>
      <c r="NYA78" s="50"/>
      <c r="NYB78" s="50"/>
      <c r="NYC78" s="50"/>
      <c r="NYD78" s="50"/>
      <c r="NYE78" s="50"/>
      <c r="NYF78" s="50"/>
      <c r="NYG78" s="50"/>
      <c r="NYH78" s="50"/>
      <c r="NYI78" s="50"/>
      <c r="NYJ78" s="50"/>
      <c r="NYK78" s="50"/>
      <c r="NYL78" s="50"/>
      <c r="NYM78" s="50"/>
      <c r="NYN78" s="50"/>
      <c r="NYO78" s="50"/>
      <c r="NYP78" s="50"/>
      <c r="NYQ78" s="50"/>
      <c r="NYR78" s="50"/>
      <c r="NYS78" s="50"/>
      <c r="NYT78" s="50"/>
      <c r="NYU78" s="50"/>
      <c r="NYV78" s="50"/>
      <c r="NYW78" s="50"/>
      <c r="NYX78" s="50"/>
      <c r="NYY78" s="50"/>
      <c r="NYZ78" s="50"/>
      <c r="NZA78" s="50"/>
      <c r="NZB78" s="50"/>
      <c r="NZC78" s="50"/>
      <c r="NZD78" s="50"/>
      <c r="NZE78" s="50"/>
      <c r="NZF78" s="50"/>
      <c r="NZG78" s="50"/>
      <c r="NZH78" s="50"/>
      <c r="NZI78" s="50"/>
      <c r="NZJ78" s="50"/>
      <c r="NZK78" s="50"/>
      <c r="NZL78" s="50"/>
      <c r="NZM78" s="50"/>
      <c r="NZN78" s="50"/>
      <c r="NZO78" s="50"/>
      <c r="NZP78" s="50"/>
      <c r="NZQ78" s="50"/>
      <c r="NZR78" s="50"/>
      <c r="NZS78" s="50"/>
      <c r="NZT78" s="50"/>
      <c r="NZU78" s="50"/>
      <c r="NZV78" s="50"/>
      <c r="NZW78" s="50"/>
      <c r="NZX78" s="50"/>
      <c r="NZY78" s="50"/>
      <c r="NZZ78" s="50"/>
      <c r="OAA78" s="50"/>
      <c r="OAB78" s="50"/>
      <c r="OAC78" s="50"/>
      <c r="OAD78" s="50"/>
      <c r="OAE78" s="50"/>
      <c r="OAF78" s="50"/>
      <c r="OAG78" s="50"/>
      <c r="OAH78" s="50"/>
      <c r="OAI78" s="50"/>
      <c r="OAJ78" s="50"/>
      <c r="OAK78" s="50"/>
      <c r="OAL78" s="50"/>
      <c r="OAM78" s="50"/>
      <c r="OAN78" s="50"/>
      <c r="OAO78" s="50"/>
      <c r="OAP78" s="50"/>
      <c r="OAQ78" s="50"/>
      <c r="OAR78" s="50"/>
      <c r="OAS78" s="50"/>
      <c r="OAT78" s="50"/>
      <c r="OAU78" s="50"/>
      <c r="OAV78" s="50"/>
      <c r="OAW78" s="50"/>
      <c r="OAX78" s="50"/>
      <c r="OAY78" s="50"/>
      <c r="OAZ78" s="50"/>
      <c r="OBA78" s="50"/>
      <c r="OBB78" s="50"/>
      <c r="OBC78" s="50"/>
      <c r="OBD78" s="50"/>
      <c r="OBE78" s="50"/>
      <c r="OBF78" s="50"/>
      <c r="OBG78" s="50"/>
      <c r="OBH78" s="50"/>
      <c r="OBI78" s="50"/>
      <c r="OBJ78" s="50"/>
      <c r="OBK78" s="50"/>
      <c r="OBL78" s="50"/>
      <c r="OBM78" s="50"/>
      <c r="OBN78" s="50"/>
      <c r="OBO78" s="50"/>
      <c r="OBP78" s="50"/>
      <c r="OBQ78" s="50"/>
      <c r="OBR78" s="50"/>
      <c r="OBS78" s="50"/>
      <c r="OBT78" s="50"/>
      <c r="OBU78" s="50"/>
      <c r="OBV78" s="50"/>
      <c r="OBW78" s="50"/>
      <c r="OBX78" s="50"/>
      <c r="OBY78" s="50"/>
      <c r="OBZ78" s="50"/>
      <c r="OCA78" s="50"/>
      <c r="OCB78" s="50"/>
      <c r="OCC78" s="50"/>
      <c r="OCD78" s="50"/>
      <c r="OCE78" s="50"/>
      <c r="OCF78" s="50"/>
      <c r="OCG78" s="50"/>
      <c r="OCH78" s="50"/>
      <c r="OCI78" s="50"/>
      <c r="OCJ78" s="50"/>
      <c r="OCK78" s="50"/>
      <c r="OCL78" s="50"/>
      <c r="OCM78" s="50"/>
      <c r="OCN78" s="50"/>
      <c r="OCO78" s="50"/>
      <c r="OCP78" s="50"/>
      <c r="OCQ78" s="50"/>
      <c r="OCR78" s="50"/>
      <c r="OCS78" s="50"/>
      <c r="OCT78" s="50"/>
      <c r="OCU78" s="50"/>
      <c r="OCV78" s="50"/>
      <c r="OCW78" s="50"/>
      <c r="OCX78" s="50"/>
      <c r="OCY78" s="50"/>
      <c r="OCZ78" s="50"/>
      <c r="ODA78" s="50"/>
      <c r="ODB78" s="50"/>
      <c r="ODC78" s="50"/>
      <c r="ODD78" s="50"/>
      <c r="ODE78" s="50"/>
      <c r="ODF78" s="50"/>
      <c r="ODG78" s="50"/>
      <c r="ODH78" s="50"/>
      <c r="ODI78" s="50"/>
      <c r="ODJ78" s="50"/>
      <c r="ODK78" s="50"/>
      <c r="ODL78" s="50"/>
      <c r="ODM78" s="50"/>
      <c r="ODN78" s="50"/>
      <c r="ODO78" s="50"/>
      <c r="ODP78" s="50"/>
      <c r="ODQ78" s="50"/>
      <c r="ODR78" s="50"/>
      <c r="ODS78" s="50"/>
      <c r="ODT78" s="50"/>
      <c r="ODU78" s="50"/>
      <c r="ODV78" s="50"/>
      <c r="ODW78" s="50"/>
      <c r="ODX78" s="50"/>
      <c r="ODY78" s="50"/>
      <c r="ODZ78" s="50"/>
      <c r="OEA78" s="50"/>
      <c r="OEB78" s="50"/>
      <c r="OEC78" s="50"/>
      <c r="OED78" s="50"/>
      <c r="OEE78" s="50"/>
      <c r="OEF78" s="50"/>
      <c r="OEG78" s="50"/>
      <c r="OEH78" s="50"/>
      <c r="OEI78" s="50"/>
      <c r="OEJ78" s="50"/>
      <c r="OEK78" s="50"/>
      <c r="OEL78" s="50"/>
      <c r="OEM78" s="50"/>
      <c r="OEN78" s="50"/>
      <c r="OEO78" s="50"/>
      <c r="OEP78" s="50"/>
      <c r="OEQ78" s="50"/>
      <c r="OER78" s="50"/>
      <c r="OES78" s="50"/>
      <c r="OET78" s="50"/>
      <c r="OEU78" s="50"/>
      <c r="OEV78" s="50"/>
      <c r="OEW78" s="50"/>
      <c r="OEX78" s="50"/>
      <c r="OEY78" s="50"/>
      <c r="OEZ78" s="50"/>
      <c r="OFA78" s="50"/>
      <c r="OFB78" s="50"/>
      <c r="OFC78" s="50"/>
      <c r="OFD78" s="50"/>
      <c r="OFE78" s="50"/>
      <c r="OFF78" s="50"/>
      <c r="OFG78" s="50"/>
      <c r="OFH78" s="50"/>
      <c r="OFI78" s="50"/>
      <c r="OFJ78" s="50"/>
      <c r="OFK78" s="50"/>
      <c r="OFL78" s="50"/>
      <c r="OFM78" s="50"/>
      <c r="OFN78" s="50"/>
      <c r="OFO78" s="50"/>
      <c r="OFP78" s="50"/>
      <c r="OFQ78" s="50"/>
      <c r="OFR78" s="50"/>
      <c r="OFS78" s="50"/>
      <c r="OFT78" s="50"/>
      <c r="OFU78" s="50"/>
      <c r="OFV78" s="50"/>
      <c r="OFW78" s="50"/>
      <c r="OFX78" s="50"/>
      <c r="OFY78" s="50"/>
      <c r="OFZ78" s="50"/>
      <c r="OGA78" s="50"/>
      <c r="OGB78" s="50"/>
      <c r="OGC78" s="50"/>
      <c r="OGD78" s="50"/>
      <c r="OGE78" s="50"/>
      <c r="OGF78" s="50"/>
      <c r="OGG78" s="50"/>
      <c r="OGH78" s="50"/>
      <c r="OGI78" s="50"/>
      <c r="OGJ78" s="50"/>
      <c r="OGK78" s="50"/>
      <c r="OGL78" s="50"/>
      <c r="OGM78" s="50"/>
      <c r="OGN78" s="50"/>
      <c r="OGO78" s="50"/>
      <c r="OGP78" s="50"/>
      <c r="OGQ78" s="50"/>
      <c r="OGR78" s="50"/>
      <c r="OGS78" s="50"/>
      <c r="OGT78" s="50"/>
      <c r="OGU78" s="50"/>
      <c r="OGV78" s="50"/>
      <c r="OGW78" s="50"/>
      <c r="OGX78" s="50"/>
      <c r="OGY78" s="50"/>
      <c r="OGZ78" s="50"/>
      <c r="OHA78" s="50"/>
      <c r="OHB78" s="50"/>
      <c r="OHC78" s="50"/>
      <c r="OHD78" s="50"/>
      <c r="OHE78" s="50"/>
      <c r="OHF78" s="50"/>
      <c r="OHG78" s="50"/>
      <c r="OHH78" s="50"/>
      <c r="OHI78" s="50"/>
      <c r="OHJ78" s="50"/>
      <c r="OHK78" s="50"/>
      <c r="OHL78" s="50"/>
      <c r="OHM78" s="50"/>
      <c r="OHN78" s="50"/>
      <c r="OHO78" s="50"/>
      <c r="OHP78" s="50"/>
      <c r="OHQ78" s="50"/>
      <c r="OHR78" s="50"/>
      <c r="OHS78" s="50"/>
      <c r="OHT78" s="50"/>
      <c r="OHU78" s="50"/>
      <c r="OHV78" s="50"/>
      <c r="OHW78" s="50"/>
      <c r="OHX78" s="50"/>
      <c r="OHY78" s="50"/>
      <c r="OHZ78" s="50"/>
      <c r="OIA78" s="50"/>
      <c r="OIB78" s="50"/>
      <c r="OIC78" s="50"/>
      <c r="OID78" s="50"/>
      <c r="OIE78" s="50"/>
      <c r="OIF78" s="50"/>
      <c r="OIG78" s="50"/>
      <c r="OIH78" s="50"/>
      <c r="OII78" s="50"/>
      <c r="OIJ78" s="50"/>
      <c r="OIK78" s="50"/>
      <c r="OIL78" s="50"/>
      <c r="OIM78" s="50"/>
      <c r="OIN78" s="50"/>
      <c r="OIO78" s="50"/>
      <c r="OIP78" s="50"/>
      <c r="OIQ78" s="50"/>
      <c r="OIR78" s="50"/>
      <c r="OIS78" s="50"/>
      <c r="OIT78" s="50"/>
      <c r="OIU78" s="50"/>
      <c r="OIV78" s="50"/>
      <c r="OIW78" s="50"/>
      <c r="OIX78" s="50"/>
      <c r="OIY78" s="50"/>
      <c r="OIZ78" s="50"/>
      <c r="OJA78" s="50"/>
      <c r="OJB78" s="50"/>
      <c r="OJC78" s="50"/>
      <c r="OJD78" s="50"/>
      <c r="OJE78" s="50"/>
      <c r="OJF78" s="50"/>
      <c r="OJG78" s="50"/>
      <c r="OJH78" s="50"/>
      <c r="OJI78" s="50"/>
      <c r="OJJ78" s="50"/>
      <c r="OJK78" s="50"/>
      <c r="OJL78" s="50"/>
      <c r="OJM78" s="50"/>
      <c r="OJN78" s="50"/>
      <c r="OJO78" s="50"/>
      <c r="OJP78" s="50"/>
      <c r="OJQ78" s="50"/>
      <c r="OJR78" s="50"/>
      <c r="OJS78" s="50"/>
      <c r="OJT78" s="50"/>
      <c r="OJU78" s="50"/>
      <c r="OJV78" s="50"/>
      <c r="OJW78" s="50"/>
      <c r="OJX78" s="50"/>
      <c r="OJY78" s="50"/>
      <c r="OJZ78" s="50"/>
      <c r="OKA78" s="50"/>
      <c r="OKB78" s="50"/>
      <c r="OKC78" s="50"/>
      <c r="OKD78" s="50"/>
      <c r="OKE78" s="50"/>
      <c r="OKF78" s="50"/>
      <c r="OKG78" s="50"/>
      <c r="OKH78" s="50"/>
      <c r="OKI78" s="50"/>
      <c r="OKJ78" s="50"/>
      <c r="OKK78" s="50"/>
      <c r="OKL78" s="50"/>
      <c r="OKM78" s="50"/>
      <c r="OKN78" s="50"/>
      <c r="OKO78" s="50"/>
      <c r="OKP78" s="50"/>
      <c r="OKQ78" s="50"/>
      <c r="OKR78" s="50"/>
      <c r="OKS78" s="50"/>
      <c r="OKT78" s="50"/>
      <c r="OKU78" s="50"/>
      <c r="OKV78" s="50"/>
      <c r="OKW78" s="50"/>
      <c r="OKX78" s="50"/>
      <c r="OKY78" s="50"/>
      <c r="OKZ78" s="50"/>
      <c r="OLA78" s="50"/>
      <c r="OLB78" s="50"/>
      <c r="OLC78" s="50"/>
      <c r="OLD78" s="50"/>
      <c r="OLE78" s="50"/>
      <c r="OLF78" s="50"/>
      <c r="OLG78" s="50"/>
      <c r="OLH78" s="50"/>
      <c r="OLI78" s="50"/>
      <c r="OLJ78" s="50"/>
      <c r="OLK78" s="50"/>
      <c r="OLL78" s="50"/>
      <c r="OLM78" s="50"/>
      <c r="OLN78" s="50"/>
      <c r="OLO78" s="50"/>
      <c r="OLP78" s="50"/>
      <c r="OLQ78" s="50"/>
      <c r="OLR78" s="50"/>
      <c r="OLS78" s="50"/>
      <c r="OLT78" s="50"/>
      <c r="OLU78" s="50"/>
      <c r="OLV78" s="50"/>
      <c r="OLW78" s="50"/>
      <c r="OLX78" s="50"/>
      <c r="OLY78" s="50"/>
      <c r="OLZ78" s="50"/>
      <c r="OMA78" s="50"/>
      <c r="OMB78" s="50"/>
      <c r="OMC78" s="50"/>
      <c r="OMD78" s="50"/>
      <c r="OME78" s="50"/>
      <c r="OMF78" s="50"/>
      <c r="OMG78" s="50"/>
      <c r="OMH78" s="50"/>
      <c r="OMI78" s="50"/>
      <c r="OMJ78" s="50"/>
      <c r="OMK78" s="50"/>
      <c r="OML78" s="50"/>
      <c r="OMM78" s="50"/>
      <c r="OMN78" s="50"/>
      <c r="OMO78" s="50"/>
      <c r="OMP78" s="50"/>
      <c r="OMQ78" s="50"/>
      <c r="OMR78" s="50"/>
      <c r="OMS78" s="50"/>
      <c r="OMT78" s="50"/>
      <c r="OMU78" s="50"/>
      <c r="OMV78" s="50"/>
      <c r="OMW78" s="50"/>
      <c r="OMX78" s="50"/>
      <c r="OMY78" s="50"/>
      <c r="OMZ78" s="50"/>
      <c r="ONA78" s="50"/>
      <c r="ONB78" s="50"/>
      <c r="ONC78" s="50"/>
      <c r="OND78" s="50"/>
      <c r="ONE78" s="50"/>
      <c r="ONF78" s="50"/>
      <c r="ONG78" s="50"/>
      <c r="ONH78" s="50"/>
      <c r="ONI78" s="50"/>
      <c r="ONJ78" s="50"/>
      <c r="ONK78" s="50"/>
      <c r="ONL78" s="50"/>
      <c r="ONM78" s="50"/>
      <c r="ONN78" s="50"/>
      <c r="ONO78" s="50"/>
      <c r="ONP78" s="50"/>
      <c r="ONQ78" s="50"/>
      <c r="ONR78" s="50"/>
      <c r="ONS78" s="50"/>
      <c r="ONT78" s="50"/>
      <c r="ONU78" s="50"/>
      <c r="ONV78" s="50"/>
      <c r="ONW78" s="50"/>
      <c r="ONX78" s="50"/>
      <c r="ONY78" s="50"/>
      <c r="ONZ78" s="50"/>
      <c r="OOA78" s="50"/>
      <c r="OOB78" s="50"/>
      <c r="OOC78" s="50"/>
      <c r="OOD78" s="50"/>
      <c r="OOE78" s="50"/>
      <c r="OOF78" s="50"/>
      <c r="OOG78" s="50"/>
      <c r="OOH78" s="50"/>
      <c r="OOI78" s="50"/>
      <c r="OOJ78" s="50"/>
      <c r="OOK78" s="50"/>
      <c r="OOL78" s="50"/>
      <c r="OOM78" s="50"/>
      <c r="OON78" s="50"/>
      <c r="OOO78" s="50"/>
      <c r="OOP78" s="50"/>
      <c r="OOQ78" s="50"/>
      <c r="OOR78" s="50"/>
      <c r="OOS78" s="50"/>
      <c r="OOT78" s="50"/>
      <c r="OOU78" s="50"/>
      <c r="OOV78" s="50"/>
      <c r="OOW78" s="50"/>
      <c r="OOX78" s="50"/>
      <c r="OOY78" s="50"/>
      <c r="OOZ78" s="50"/>
      <c r="OPA78" s="50"/>
      <c r="OPB78" s="50"/>
      <c r="OPC78" s="50"/>
      <c r="OPD78" s="50"/>
      <c r="OPE78" s="50"/>
      <c r="OPF78" s="50"/>
      <c r="OPG78" s="50"/>
      <c r="OPH78" s="50"/>
      <c r="OPI78" s="50"/>
      <c r="OPJ78" s="50"/>
      <c r="OPK78" s="50"/>
      <c r="OPL78" s="50"/>
      <c r="OPM78" s="50"/>
      <c r="OPN78" s="50"/>
      <c r="OPO78" s="50"/>
      <c r="OPP78" s="50"/>
      <c r="OPQ78" s="50"/>
      <c r="OPR78" s="50"/>
      <c r="OPS78" s="50"/>
      <c r="OPT78" s="50"/>
      <c r="OPU78" s="50"/>
      <c r="OPV78" s="50"/>
      <c r="OPW78" s="50"/>
      <c r="OPX78" s="50"/>
      <c r="OPY78" s="50"/>
      <c r="OPZ78" s="50"/>
      <c r="OQA78" s="50"/>
      <c r="OQB78" s="50"/>
      <c r="OQC78" s="50"/>
      <c r="OQD78" s="50"/>
      <c r="OQE78" s="50"/>
      <c r="OQF78" s="50"/>
      <c r="OQG78" s="50"/>
      <c r="OQH78" s="50"/>
      <c r="OQI78" s="50"/>
      <c r="OQJ78" s="50"/>
      <c r="OQK78" s="50"/>
      <c r="OQL78" s="50"/>
      <c r="OQM78" s="50"/>
      <c r="OQN78" s="50"/>
      <c r="OQO78" s="50"/>
      <c r="OQP78" s="50"/>
      <c r="OQQ78" s="50"/>
      <c r="OQR78" s="50"/>
      <c r="OQS78" s="50"/>
      <c r="OQT78" s="50"/>
      <c r="OQU78" s="50"/>
      <c r="OQV78" s="50"/>
      <c r="OQW78" s="50"/>
      <c r="OQX78" s="50"/>
      <c r="OQY78" s="50"/>
      <c r="OQZ78" s="50"/>
      <c r="ORA78" s="50"/>
      <c r="ORB78" s="50"/>
      <c r="ORC78" s="50"/>
      <c r="ORD78" s="50"/>
      <c r="ORE78" s="50"/>
      <c r="ORF78" s="50"/>
      <c r="ORG78" s="50"/>
      <c r="ORH78" s="50"/>
      <c r="ORI78" s="50"/>
      <c r="ORJ78" s="50"/>
      <c r="ORK78" s="50"/>
      <c r="ORL78" s="50"/>
      <c r="ORM78" s="50"/>
      <c r="ORN78" s="50"/>
      <c r="ORO78" s="50"/>
      <c r="ORP78" s="50"/>
      <c r="ORQ78" s="50"/>
      <c r="ORR78" s="50"/>
      <c r="ORS78" s="50"/>
      <c r="ORT78" s="50"/>
      <c r="ORU78" s="50"/>
      <c r="ORV78" s="50"/>
      <c r="ORW78" s="50"/>
      <c r="ORX78" s="50"/>
      <c r="ORY78" s="50"/>
      <c r="ORZ78" s="50"/>
      <c r="OSA78" s="50"/>
      <c r="OSB78" s="50"/>
      <c r="OSC78" s="50"/>
      <c r="OSD78" s="50"/>
      <c r="OSE78" s="50"/>
      <c r="OSF78" s="50"/>
      <c r="OSG78" s="50"/>
      <c r="OSH78" s="50"/>
      <c r="OSI78" s="50"/>
      <c r="OSJ78" s="50"/>
      <c r="OSK78" s="50"/>
      <c r="OSL78" s="50"/>
      <c r="OSM78" s="50"/>
      <c r="OSN78" s="50"/>
      <c r="OSO78" s="50"/>
      <c r="OSP78" s="50"/>
      <c r="OSQ78" s="50"/>
      <c r="OSR78" s="50"/>
      <c r="OSS78" s="50"/>
      <c r="OST78" s="50"/>
      <c r="OSU78" s="50"/>
      <c r="OSV78" s="50"/>
      <c r="OSW78" s="50"/>
      <c r="OSX78" s="50"/>
      <c r="OSY78" s="50"/>
      <c r="OSZ78" s="50"/>
      <c r="OTA78" s="50"/>
      <c r="OTB78" s="50"/>
      <c r="OTC78" s="50"/>
      <c r="OTD78" s="50"/>
      <c r="OTE78" s="50"/>
      <c r="OTF78" s="50"/>
      <c r="OTG78" s="50"/>
      <c r="OTH78" s="50"/>
      <c r="OTI78" s="50"/>
      <c r="OTJ78" s="50"/>
      <c r="OTK78" s="50"/>
      <c r="OTL78" s="50"/>
      <c r="OTM78" s="50"/>
      <c r="OTN78" s="50"/>
      <c r="OTO78" s="50"/>
      <c r="OTP78" s="50"/>
      <c r="OTQ78" s="50"/>
      <c r="OTR78" s="50"/>
      <c r="OTS78" s="50"/>
      <c r="OTT78" s="50"/>
      <c r="OTU78" s="50"/>
      <c r="OTV78" s="50"/>
      <c r="OTW78" s="50"/>
      <c r="OTX78" s="50"/>
      <c r="OTY78" s="50"/>
      <c r="OTZ78" s="50"/>
      <c r="OUA78" s="50"/>
      <c r="OUB78" s="50"/>
      <c r="OUC78" s="50"/>
      <c r="OUD78" s="50"/>
      <c r="OUE78" s="50"/>
      <c r="OUF78" s="50"/>
      <c r="OUG78" s="50"/>
      <c r="OUH78" s="50"/>
      <c r="OUI78" s="50"/>
      <c r="OUJ78" s="50"/>
      <c r="OUK78" s="50"/>
      <c r="OUL78" s="50"/>
      <c r="OUM78" s="50"/>
      <c r="OUN78" s="50"/>
      <c r="OUO78" s="50"/>
      <c r="OUP78" s="50"/>
      <c r="OUQ78" s="50"/>
      <c r="OUR78" s="50"/>
      <c r="OUS78" s="50"/>
      <c r="OUT78" s="50"/>
      <c r="OUU78" s="50"/>
      <c r="OUV78" s="50"/>
      <c r="OUW78" s="50"/>
      <c r="OUX78" s="50"/>
      <c r="OUY78" s="50"/>
      <c r="OUZ78" s="50"/>
      <c r="OVA78" s="50"/>
      <c r="OVB78" s="50"/>
      <c r="OVC78" s="50"/>
      <c r="OVD78" s="50"/>
      <c r="OVE78" s="50"/>
      <c r="OVF78" s="50"/>
      <c r="OVG78" s="50"/>
      <c r="OVH78" s="50"/>
      <c r="OVI78" s="50"/>
      <c r="OVJ78" s="50"/>
      <c r="OVK78" s="50"/>
      <c r="OVL78" s="50"/>
      <c r="OVM78" s="50"/>
      <c r="OVN78" s="50"/>
      <c r="OVO78" s="50"/>
      <c r="OVP78" s="50"/>
      <c r="OVQ78" s="50"/>
      <c r="OVR78" s="50"/>
      <c r="OVS78" s="50"/>
      <c r="OVT78" s="50"/>
      <c r="OVU78" s="50"/>
      <c r="OVV78" s="50"/>
      <c r="OVW78" s="50"/>
      <c r="OVX78" s="50"/>
      <c r="OVY78" s="50"/>
      <c r="OVZ78" s="50"/>
      <c r="OWA78" s="50"/>
      <c r="OWB78" s="50"/>
      <c r="OWC78" s="50"/>
      <c r="OWD78" s="50"/>
      <c r="OWE78" s="50"/>
      <c r="OWF78" s="50"/>
      <c r="OWG78" s="50"/>
      <c r="OWH78" s="50"/>
      <c r="OWI78" s="50"/>
      <c r="OWJ78" s="50"/>
      <c r="OWK78" s="50"/>
      <c r="OWL78" s="50"/>
      <c r="OWM78" s="50"/>
      <c r="OWN78" s="50"/>
      <c r="OWO78" s="50"/>
      <c r="OWP78" s="50"/>
      <c r="OWQ78" s="50"/>
      <c r="OWR78" s="50"/>
      <c r="OWS78" s="50"/>
      <c r="OWT78" s="50"/>
      <c r="OWU78" s="50"/>
      <c r="OWV78" s="50"/>
      <c r="OWW78" s="50"/>
      <c r="OWX78" s="50"/>
      <c r="OWY78" s="50"/>
      <c r="OWZ78" s="50"/>
      <c r="OXA78" s="50"/>
      <c r="OXB78" s="50"/>
      <c r="OXC78" s="50"/>
      <c r="OXD78" s="50"/>
      <c r="OXE78" s="50"/>
      <c r="OXF78" s="50"/>
      <c r="OXG78" s="50"/>
      <c r="OXH78" s="50"/>
      <c r="OXI78" s="50"/>
      <c r="OXJ78" s="50"/>
      <c r="OXK78" s="50"/>
      <c r="OXL78" s="50"/>
      <c r="OXM78" s="50"/>
      <c r="OXN78" s="50"/>
      <c r="OXO78" s="50"/>
      <c r="OXP78" s="50"/>
      <c r="OXQ78" s="50"/>
      <c r="OXR78" s="50"/>
      <c r="OXS78" s="50"/>
      <c r="OXT78" s="50"/>
      <c r="OXU78" s="50"/>
      <c r="OXV78" s="50"/>
      <c r="OXW78" s="50"/>
      <c r="OXX78" s="50"/>
      <c r="OXY78" s="50"/>
      <c r="OXZ78" s="50"/>
      <c r="OYA78" s="50"/>
      <c r="OYB78" s="50"/>
      <c r="OYC78" s="50"/>
      <c r="OYD78" s="50"/>
      <c r="OYE78" s="50"/>
      <c r="OYF78" s="50"/>
      <c r="OYG78" s="50"/>
      <c r="OYH78" s="50"/>
      <c r="OYI78" s="50"/>
      <c r="OYJ78" s="50"/>
      <c r="OYK78" s="50"/>
      <c r="OYL78" s="50"/>
      <c r="OYM78" s="50"/>
      <c r="OYN78" s="50"/>
      <c r="OYO78" s="50"/>
      <c r="OYP78" s="50"/>
      <c r="OYQ78" s="50"/>
      <c r="OYR78" s="50"/>
      <c r="OYS78" s="50"/>
      <c r="OYT78" s="50"/>
      <c r="OYU78" s="50"/>
      <c r="OYV78" s="50"/>
      <c r="OYW78" s="50"/>
      <c r="OYX78" s="50"/>
      <c r="OYY78" s="50"/>
      <c r="OYZ78" s="50"/>
      <c r="OZA78" s="50"/>
      <c r="OZB78" s="50"/>
      <c r="OZC78" s="50"/>
      <c r="OZD78" s="50"/>
      <c r="OZE78" s="50"/>
      <c r="OZF78" s="50"/>
      <c r="OZG78" s="50"/>
      <c r="OZH78" s="50"/>
      <c r="OZI78" s="50"/>
      <c r="OZJ78" s="50"/>
      <c r="OZK78" s="50"/>
      <c r="OZL78" s="50"/>
      <c r="OZM78" s="50"/>
      <c r="OZN78" s="50"/>
      <c r="OZO78" s="50"/>
      <c r="OZP78" s="50"/>
      <c r="OZQ78" s="50"/>
      <c r="OZR78" s="50"/>
      <c r="OZS78" s="50"/>
      <c r="OZT78" s="50"/>
      <c r="OZU78" s="50"/>
      <c r="OZV78" s="50"/>
      <c r="OZW78" s="50"/>
      <c r="OZX78" s="50"/>
      <c r="OZY78" s="50"/>
      <c r="OZZ78" s="50"/>
      <c r="PAA78" s="50"/>
      <c r="PAB78" s="50"/>
      <c r="PAC78" s="50"/>
      <c r="PAD78" s="50"/>
      <c r="PAE78" s="50"/>
      <c r="PAF78" s="50"/>
      <c r="PAG78" s="50"/>
      <c r="PAH78" s="50"/>
      <c r="PAI78" s="50"/>
      <c r="PAJ78" s="50"/>
      <c r="PAK78" s="50"/>
      <c r="PAL78" s="50"/>
      <c r="PAM78" s="50"/>
      <c r="PAN78" s="50"/>
      <c r="PAO78" s="50"/>
      <c r="PAP78" s="50"/>
      <c r="PAQ78" s="50"/>
      <c r="PAR78" s="50"/>
      <c r="PAS78" s="50"/>
      <c r="PAT78" s="50"/>
      <c r="PAU78" s="50"/>
      <c r="PAV78" s="50"/>
      <c r="PAW78" s="50"/>
      <c r="PAX78" s="50"/>
      <c r="PAY78" s="50"/>
      <c r="PAZ78" s="50"/>
      <c r="PBA78" s="50"/>
      <c r="PBB78" s="50"/>
      <c r="PBC78" s="50"/>
      <c r="PBD78" s="50"/>
      <c r="PBE78" s="50"/>
      <c r="PBF78" s="50"/>
      <c r="PBG78" s="50"/>
      <c r="PBH78" s="50"/>
      <c r="PBI78" s="50"/>
      <c r="PBJ78" s="50"/>
      <c r="PBK78" s="50"/>
      <c r="PBL78" s="50"/>
      <c r="PBM78" s="50"/>
      <c r="PBN78" s="50"/>
      <c r="PBO78" s="50"/>
      <c r="PBP78" s="50"/>
      <c r="PBQ78" s="50"/>
      <c r="PBR78" s="50"/>
      <c r="PBS78" s="50"/>
      <c r="PBT78" s="50"/>
      <c r="PBU78" s="50"/>
      <c r="PBV78" s="50"/>
      <c r="PBW78" s="50"/>
      <c r="PBX78" s="50"/>
      <c r="PBY78" s="50"/>
      <c r="PBZ78" s="50"/>
      <c r="PCA78" s="50"/>
      <c r="PCB78" s="50"/>
      <c r="PCC78" s="50"/>
      <c r="PCD78" s="50"/>
      <c r="PCE78" s="50"/>
      <c r="PCF78" s="50"/>
      <c r="PCG78" s="50"/>
      <c r="PCH78" s="50"/>
      <c r="PCI78" s="50"/>
      <c r="PCJ78" s="50"/>
      <c r="PCK78" s="50"/>
      <c r="PCL78" s="50"/>
      <c r="PCM78" s="50"/>
      <c r="PCN78" s="50"/>
      <c r="PCO78" s="50"/>
      <c r="PCP78" s="50"/>
      <c r="PCQ78" s="50"/>
      <c r="PCR78" s="50"/>
      <c r="PCS78" s="50"/>
      <c r="PCT78" s="50"/>
      <c r="PCU78" s="50"/>
      <c r="PCV78" s="50"/>
      <c r="PCW78" s="50"/>
      <c r="PCX78" s="50"/>
      <c r="PCY78" s="50"/>
      <c r="PCZ78" s="50"/>
      <c r="PDA78" s="50"/>
      <c r="PDB78" s="50"/>
      <c r="PDC78" s="50"/>
      <c r="PDD78" s="50"/>
      <c r="PDE78" s="50"/>
      <c r="PDF78" s="50"/>
      <c r="PDG78" s="50"/>
      <c r="PDH78" s="50"/>
      <c r="PDI78" s="50"/>
      <c r="PDJ78" s="50"/>
      <c r="PDK78" s="50"/>
      <c r="PDL78" s="50"/>
      <c r="PDM78" s="50"/>
      <c r="PDN78" s="50"/>
      <c r="PDO78" s="50"/>
      <c r="PDP78" s="50"/>
      <c r="PDQ78" s="50"/>
      <c r="PDR78" s="50"/>
      <c r="PDS78" s="50"/>
      <c r="PDT78" s="50"/>
      <c r="PDU78" s="50"/>
      <c r="PDV78" s="50"/>
      <c r="PDW78" s="50"/>
      <c r="PDX78" s="50"/>
      <c r="PDY78" s="50"/>
      <c r="PDZ78" s="50"/>
      <c r="PEA78" s="50"/>
      <c r="PEB78" s="50"/>
      <c r="PEC78" s="50"/>
      <c r="PED78" s="50"/>
      <c r="PEE78" s="50"/>
      <c r="PEF78" s="50"/>
      <c r="PEG78" s="50"/>
      <c r="PEH78" s="50"/>
      <c r="PEI78" s="50"/>
      <c r="PEJ78" s="50"/>
      <c r="PEK78" s="50"/>
      <c r="PEL78" s="50"/>
      <c r="PEM78" s="50"/>
      <c r="PEN78" s="50"/>
      <c r="PEO78" s="50"/>
      <c r="PEP78" s="50"/>
      <c r="PEQ78" s="50"/>
      <c r="PER78" s="50"/>
      <c r="PES78" s="50"/>
      <c r="PET78" s="50"/>
      <c r="PEU78" s="50"/>
      <c r="PEV78" s="50"/>
      <c r="PEW78" s="50"/>
      <c r="PEX78" s="50"/>
      <c r="PEY78" s="50"/>
      <c r="PEZ78" s="50"/>
      <c r="PFA78" s="50"/>
      <c r="PFB78" s="50"/>
      <c r="PFC78" s="50"/>
      <c r="PFD78" s="50"/>
      <c r="PFE78" s="50"/>
      <c r="PFF78" s="50"/>
      <c r="PFG78" s="50"/>
      <c r="PFH78" s="50"/>
      <c r="PFI78" s="50"/>
      <c r="PFJ78" s="50"/>
      <c r="PFK78" s="50"/>
      <c r="PFL78" s="50"/>
      <c r="PFM78" s="50"/>
      <c r="PFN78" s="50"/>
      <c r="PFO78" s="50"/>
      <c r="PFP78" s="50"/>
      <c r="PFQ78" s="50"/>
      <c r="PFR78" s="50"/>
      <c r="PFS78" s="50"/>
      <c r="PFT78" s="50"/>
      <c r="PFU78" s="50"/>
      <c r="PFV78" s="50"/>
      <c r="PFW78" s="50"/>
      <c r="PFX78" s="50"/>
      <c r="PFY78" s="50"/>
      <c r="PFZ78" s="50"/>
      <c r="PGA78" s="50"/>
      <c r="PGB78" s="50"/>
      <c r="PGC78" s="50"/>
      <c r="PGD78" s="50"/>
      <c r="PGE78" s="50"/>
      <c r="PGF78" s="50"/>
      <c r="PGG78" s="50"/>
      <c r="PGH78" s="50"/>
      <c r="PGI78" s="50"/>
      <c r="PGJ78" s="50"/>
      <c r="PGK78" s="50"/>
      <c r="PGL78" s="50"/>
      <c r="PGM78" s="50"/>
      <c r="PGN78" s="50"/>
      <c r="PGO78" s="50"/>
      <c r="PGP78" s="50"/>
      <c r="PGQ78" s="50"/>
      <c r="PGR78" s="50"/>
      <c r="PGS78" s="50"/>
      <c r="PGT78" s="50"/>
      <c r="PGU78" s="50"/>
      <c r="PGV78" s="50"/>
      <c r="PGW78" s="50"/>
      <c r="PGX78" s="50"/>
      <c r="PGY78" s="50"/>
      <c r="PGZ78" s="50"/>
      <c r="PHA78" s="50"/>
      <c r="PHB78" s="50"/>
      <c r="PHC78" s="50"/>
      <c r="PHD78" s="50"/>
      <c r="PHE78" s="50"/>
      <c r="PHF78" s="50"/>
      <c r="PHG78" s="50"/>
      <c r="PHH78" s="50"/>
      <c r="PHI78" s="50"/>
      <c r="PHJ78" s="50"/>
      <c r="PHK78" s="50"/>
      <c r="PHL78" s="50"/>
      <c r="PHM78" s="50"/>
      <c r="PHN78" s="50"/>
      <c r="PHO78" s="50"/>
      <c r="PHP78" s="50"/>
      <c r="PHQ78" s="50"/>
      <c r="PHR78" s="50"/>
      <c r="PHS78" s="50"/>
      <c r="PHT78" s="50"/>
      <c r="PHU78" s="50"/>
      <c r="PHV78" s="50"/>
      <c r="PHW78" s="50"/>
      <c r="PHX78" s="50"/>
      <c r="PHY78" s="50"/>
      <c r="PHZ78" s="50"/>
      <c r="PIA78" s="50"/>
      <c r="PIB78" s="50"/>
      <c r="PIC78" s="50"/>
      <c r="PID78" s="50"/>
      <c r="PIE78" s="50"/>
      <c r="PIF78" s="50"/>
      <c r="PIG78" s="50"/>
      <c r="PIH78" s="50"/>
      <c r="PII78" s="50"/>
      <c r="PIJ78" s="50"/>
      <c r="PIK78" s="50"/>
      <c r="PIL78" s="50"/>
      <c r="PIM78" s="50"/>
      <c r="PIN78" s="50"/>
      <c r="PIO78" s="50"/>
      <c r="PIP78" s="50"/>
      <c r="PIQ78" s="50"/>
      <c r="PIR78" s="50"/>
      <c r="PIS78" s="50"/>
      <c r="PIT78" s="50"/>
      <c r="PIU78" s="50"/>
      <c r="PIV78" s="50"/>
      <c r="PIW78" s="50"/>
      <c r="PIX78" s="50"/>
      <c r="PIY78" s="50"/>
      <c r="PIZ78" s="50"/>
      <c r="PJA78" s="50"/>
      <c r="PJB78" s="50"/>
      <c r="PJC78" s="50"/>
      <c r="PJD78" s="50"/>
      <c r="PJE78" s="50"/>
      <c r="PJF78" s="50"/>
      <c r="PJG78" s="50"/>
      <c r="PJH78" s="50"/>
      <c r="PJI78" s="50"/>
      <c r="PJJ78" s="50"/>
      <c r="PJK78" s="50"/>
      <c r="PJL78" s="50"/>
      <c r="PJM78" s="50"/>
      <c r="PJN78" s="50"/>
      <c r="PJO78" s="50"/>
      <c r="PJP78" s="50"/>
      <c r="PJQ78" s="50"/>
      <c r="PJR78" s="50"/>
      <c r="PJS78" s="50"/>
      <c r="PJT78" s="50"/>
      <c r="PJU78" s="50"/>
      <c r="PJV78" s="50"/>
      <c r="PJW78" s="50"/>
      <c r="PJX78" s="50"/>
      <c r="PJY78" s="50"/>
      <c r="PJZ78" s="50"/>
      <c r="PKA78" s="50"/>
      <c r="PKB78" s="50"/>
      <c r="PKC78" s="50"/>
      <c r="PKD78" s="50"/>
      <c r="PKE78" s="50"/>
      <c r="PKF78" s="50"/>
      <c r="PKG78" s="50"/>
      <c r="PKH78" s="50"/>
      <c r="PKI78" s="50"/>
      <c r="PKJ78" s="50"/>
      <c r="PKK78" s="50"/>
      <c r="PKL78" s="50"/>
      <c r="PKM78" s="50"/>
      <c r="PKN78" s="50"/>
      <c r="PKO78" s="50"/>
      <c r="PKP78" s="50"/>
      <c r="PKQ78" s="50"/>
      <c r="PKR78" s="50"/>
      <c r="PKS78" s="50"/>
      <c r="PKT78" s="50"/>
      <c r="PKU78" s="50"/>
      <c r="PKV78" s="50"/>
      <c r="PKW78" s="50"/>
      <c r="PKX78" s="50"/>
      <c r="PKY78" s="50"/>
      <c r="PKZ78" s="50"/>
      <c r="PLA78" s="50"/>
      <c r="PLB78" s="50"/>
      <c r="PLC78" s="50"/>
      <c r="PLD78" s="50"/>
      <c r="PLE78" s="50"/>
      <c r="PLF78" s="50"/>
      <c r="PLG78" s="50"/>
      <c r="PLH78" s="50"/>
      <c r="PLI78" s="50"/>
      <c r="PLJ78" s="50"/>
      <c r="PLK78" s="50"/>
      <c r="PLL78" s="50"/>
      <c r="PLM78" s="50"/>
      <c r="PLN78" s="50"/>
      <c r="PLO78" s="50"/>
      <c r="PLP78" s="50"/>
      <c r="PLQ78" s="50"/>
      <c r="PLR78" s="50"/>
      <c r="PLS78" s="50"/>
      <c r="PLT78" s="50"/>
      <c r="PLU78" s="50"/>
      <c r="PLV78" s="50"/>
      <c r="PLW78" s="50"/>
      <c r="PLX78" s="50"/>
      <c r="PLY78" s="50"/>
      <c r="PLZ78" s="50"/>
      <c r="PMA78" s="50"/>
      <c r="PMB78" s="50"/>
      <c r="PMC78" s="50"/>
      <c r="PMD78" s="50"/>
      <c r="PME78" s="50"/>
      <c r="PMF78" s="50"/>
      <c r="PMG78" s="50"/>
      <c r="PMH78" s="50"/>
      <c r="PMI78" s="50"/>
      <c r="PMJ78" s="50"/>
      <c r="PMK78" s="50"/>
      <c r="PML78" s="50"/>
      <c r="PMM78" s="50"/>
      <c r="PMN78" s="50"/>
      <c r="PMO78" s="50"/>
      <c r="PMP78" s="50"/>
      <c r="PMQ78" s="50"/>
      <c r="PMR78" s="50"/>
      <c r="PMS78" s="50"/>
      <c r="PMT78" s="50"/>
      <c r="PMU78" s="50"/>
      <c r="PMV78" s="50"/>
      <c r="PMW78" s="50"/>
      <c r="PMX78" s="50"/>
      <c r="PMY78" s="50"/>
      <c r="PMZ78" s="50"/>
      <c r="PNA78" s="50"/>
      <c r="PNB78" s="50"/>
      <c r="PNC78" s="50"/>
      <c r="PND78" s="50"/>
      <c r="PNE78" s="50"/>
      <c r="PNF78" s="50"/>
      <c r="PNG78" s="50"/>
      <c r="PNH78" s="50"/>
      <c r="PNI78" s="50"/>
      <c r="PNJ78" s="50"/>
      <c r="PNK78" s="50"/>
      <c r="PNL78" s="50"/>
      <c r="PNM78" s="50"/>
      <c r="PNN78" s="50"/>
      <c r="PNO78" s="50"/>
      <c r="PNP78" s="50"/>
      <c r="PNQ78" s="50"/>
      <c r="PNR78" s="50"/>
      <c r="PNS78" s="50"/>
      <c r="PNT78" s="50"/>
      <c r="PNU78" s="50"/>
      <c r="PNV78" s="50"/>
      <c r="PNW78" s="50"/>
      <c r="PNX78" s="50"/>
      <c r="PNY78" s="50"/>
      <c r="PNZ78" s="50"/>
      <c r="POA78" s="50"/>
      <c r="POB78" s="50"/>
      <c r="POC78" s="50"/>
      <c r="POD78" s="50"/>
      <c r="POE78" s="50"/>
      <c r="POF78" s="50"/>
      <c r="POG78" s="50"/>
      <c r="POH78" s="50"/>
      <c r="POI78" s="50"/>
      <c r="POJ78" s="50"/>
      <c r="POK78" s="50"/>
      <c r="POL78" s="50"/>
      <c r="POM78" s="50"/>
      <c r="PON78" s="50"/>
      <c r="POO78" s="50"/>
      <c r="POP78" s="50"/>
      <c r="POQ78" s="50"/>
      <c r="POR78" s="50"/>
      <c r="POS78" s="50"/>
      <c r="POT78" s="50"/>
      <c r="POU78" s="50"/>
      <c r="POV78" s="50"/>
      <c r="POW78" s="50"/>
      <c r="POX78" s="50"/>
      <c r="POY78" s="50"/>
      <c r="POZ78" s="50"/>
      <c r="PPA78" s="50"/>
      <c r="PPB78" s="50"/>
      <c r="PPC78" s="50"/>
      <c r="PPD78" s="50"/>
      <c r="PPE78" s="50"/>
      <c r="PPF78" s="50"/>
      <c r="PPG78" s="50"/>
      <c r="PPH78" s="50"/>
      <c r="PPI78" s="50"/>
      <c r="PPJ78" s="50"/>
      <c r="PPK78" s="50"/>
      <c r="PPL78" s="50"/>
      <c r="PPM78" s="50"/>
      <c r="PPN78" s="50"/>
      <c r="PPO78" s="50"/>
      <c r="PPP78" s="50"/>
      <c r="PPQ78" s="50"/>
      <c r="PPR78" s="50"/>
      <c r="PPS78" s="50"/>
      <c r="PPT78" s="50"/>
      <c r="PPU78" s="50"/>
      <c r="PPV78" s="50"/>
      <c r="PPW78" s="50"/>
      <c r="PPX78" s="50"/>
      <c r="PPY78" s="50"/>
      <c r="PPZ78" s="50"/>
      <c r="PQA78" s="50"/>
      <c r="PQB78" s="50"/>
      <c r="PQC78" s="50"/>
      <c r="PQD78" s="50"/>
      <c r="PQE78" s="50"/>
      <c r="PQF78" s="50"/>
      <c r="PQG78" s="50"/>
      <c r="PQH78" s="50"/>
      <c r="PQI78" s="50"/>
      <c r="PQJ78" s="50"/>
      <c r="PQK78" s="50"/>
      <c r="PQL78" s="50"/>
      <c r="PQM78" s="50"/>
      <c r="PQN78" s="50"/>
      <c r="PQO78" s="50"/>
      <c r="PQP78" s="50"/>
      <c r="PQQ78" s="50"/>
      <c r="PQR78" s="50"/>
      <c r="PQS78" s="50"/>
      <c r="PQT78" s="50"/>
      <c r="PQU78" s="50"/>
      <c r="PQV78" s="50"/>
      <c r="PQW78" s="50"/>
      <c r="PQX78" s="50"/>
      <c r="PQY78" s="50"/>
      <c r="PQZ78" s="50"/>
      <c r="PRA78" s="50"/>
      <c r="PRB78" s="50"/>
      <c r="PRC78" s="50"/>
      <c r="PRD78" s="50"/>
      <c r="PRE78" s="50"/>
      <c r="PRF78" s="50"/>
      <c r="PRG78" s="50"/>
      <c r="PRH78" s="50"/>
      <c r="PRI78" s="50"/>
      <c r="PRJ78" s="50"/>
      <c r="PRK78" s="50"/>
      <c r="PRL78" s="50"/>
      <c r="PRM78" s="50"/>
      <c r="PRN78" s="50"/>
      <c r="PRO78" s="50"/>
      <c r="PRP78" s="50"/>
      <c r="PRQ78" s="50"/>
      <c r="PRR78" s="50"/>
      <c r="PRS78" s="50"/>
      <c r="PRT78" s="50"/>
      <c r="PRU78" s="50"/>
      <c r="PRV78" s="50"/>
      <c r="PRW78" s="50"/>
      <c r="PRX78" s="50"/>
      <c r="PRY78" s="50"/>
      <c r="PRZ78" s="50"/>
      <c r="PSA78" s="50"/>
      <c r="PSB78" s="50"/>
      <c r="PSC78" s="50"/>
      <c r="PSD78" s="50"/>
      <c r="PSE78" s="50"/>
      <c r="PSF78" s="50"/>
      <c r="PSG78" s="50"/>
      <c r="PSH78" s="50"/>
      <c r="PSI78" s="50"/>
      <c r="PSJ78" s="50"/>
      <c r="PSK78" s="50"/>
      <c r="PSL78" s="50"/>
      <c r="PSM78" s="50"/>
      <c r="PSN78" s="50"/>
      <c r="PSO78" s="50"/>
      <c r="PSP78" s="50"/>
      <c r="PSQ78" s="50"/>
      <c r="PSR78" s="50"/>
      <c r="PSS78" s="50"/>
      <c r="PST78" s="50"/>
      <c r="PSU78" s="50"/>
      <c r="PSV78" s="50"/>
      <c r="PSW78" s="50"/>
      <c r="PSX78" s="50"/>
      <c r="PSY78" s="50"/>
      <c r="PSZ78" s="50"/>
      <c r="PTA78" s="50"/>
      <c r="PTB78" s="50"/>
      <c r="PTC78" s="50"/>
      <c r="PTD78" s="50"/>
      <c r="PTE78" s="50"/>
      <c r="PTF78" s="50"/>
      <c r="PTG78" s="50"/>
      <c r="PTH78" s="50"/>
      <c r="PTI78" s="50"/>
      <c r="PTJ78" s="50"/>
      <c r="PTK78" s="50"/>
      <c r="PTL78" s="50"/>
      <c r="PTM78" s="50"/>
      <c r="PTN78" s="50"/>
      <c r="PTO78" s="50"/>
      <c r="PTP78" s="50"/>
      <c r="PTQ78" s="50"/>
      <c r="PTR78" s="50"/>
      <c r="PTS78" s="50"/>
      <c r="PTT78" s="50"/>
      <c r="PTU78" s="50"/>
      <c r="PTV78" s="50"/>
      <c r="PTW78" s="50"/>
      <c r="PTX78" s="50"/>
      <c r="PTY78" s="50"/>
      <c r="PTZ78" s="50"/>
      <c r="PUA78" s="50"/>
      <c r="PUB78" s="50"/>
      <c r="PUC78" s="50"/>
      <c r="PUD78" s="50"/>
      <c r="PUE78" s="50"/>
      <c r="PUF78" s="50"/>
      <c r="PUG78" s="50"/>
      <c r="PUH78" s="50"/>
      <c r="PUI78" s="50"/>
      <c r="PUJ78" s="50"/>
      <c r="PUK78" s="50"/>
      <c r="PUL78" s="50"/>
      <c r="PUM78" s="50"/>
      <c r="PUN78" s="50"/>
      <c r="PUO78" s="50"/>
      <c r="PUP78" s="50"/>
      <c r="PUQ78" s="50"/>
      <c r="PUR78" s="50"/>
      <c r="PUS78" s="50"/>
      <c r="PUT78" s="50"/>
      <c r="PUU78" s="50"/>
      <c r="PUV78" s="50"/>
      <c r="PUW78" s="50"/>
      <c r="PUX78" s="50"/>
      <c r="PUY78" s="50"/>
      <c r="PUZ78" s="50"/>
      <c r="PVA78" s="50"/>
      <c r="PVB78" s="50"/>
      <c r="PVC78" s="50"/>
      <c r="PVD78" s="50"/>
      <c r="PVE78" s="50"/>
      <c r="PVF78" s="50"/>
      <c r="PVG78" s="50"/>
      <c r="PVH78" s="50"/>
      <c r="PVI78" s="50"/>
      <c r="PVJ78" s="50"/>
      <c r="PVK78" s="50"/>
      <c r="PVL78" s="50"/>
      <c r="PVM78" s="50"/>
      <c r="PVN78" s="50"/>
      <c r="PVO78" s="50"/>
      <c r="PVP78" s="50"/>
      <c r="PVQ78" s="50"/>
      <c r="PVR78" s="50"/>
      <c r="PVS78" s="50"/>
      <c r="PVT78" s="50"/>
      <c r="PVU78" s="50"/>
      <c r="PVV78" s="50"/>
      <c r="PVW78" s="50"/>
      <c r="PVX78" s="50"/>
      <c r="PVY78" s="50"/>
      <c r="PVZ78" s="50"/>
      <c r="PWA78" s="50"/>
      <c r="PWB78" s="50"/>
      <c r="PWC78" s="50"/>
      <c r="PWD78" s="50"/>
      <c r="PWE78" s="50"/>
      <c r="PWF78" s="50"/>
      <c r="PWG78" s="50"/>
      <c r="PWH78" s="50"/>
      <c r="PWI78" s="50"/>
      <c r="PWJ78" s="50"/>
      <c r="PWK78" s="50"/>
      <c r="PWL78" s="50"/>
      <c r="PWM78" s="50"/>
      <c r="PWN78" s="50"/>
      <c r="PWO78" s="50"/>
      <c r="PWP78" s="50"/>
      <c r="PWQ78" s="50"/>
      <c r="PWR78" s="50"/>
      <c r="PWS78" s="50"/>
      <c r="PWT78" s="50"/>
      <c r="PWU78" s="50"/>
      <c r="PWV78" s="50"/>
      <c r="PWW78" s="50"/>
      <c r="PWX78" s="50"/>
      <c r="PWY78" s="50"/>
      <c r="PWZ78" s="50"/>
      <c r="PXA78" s="50"/>
      <c r="PXB78" s="50"/>
      <c r="PXC78" s="50"/>
      <c r="PXD78" s="50"/>
      <c r="PXE78" s="50"/>
      <c r="PXF78" s="50"/>
      <c r="PXG78" s="50"/>
      <c r="PXH78" s="50"/>
      <c r="PXI78" s="50"/>
      <c r="PXJ78" s="50"/>
      <c r="PXK78" s="50"/>
      <c r="PXL78" s="50"/>
      <c r="PXM78" s="50"/>
      <c r="PXN78" s="50"/>
      <c r="PXO78" s="50"/>
      <c r="PXP78" s="50"/>
      <c r="PXQ78" s="50"/>
      <c r="PXR78" s="50"/>
      <c r="PXS78" s="50"/>
      <c r="PXT78" s="50"/>
      <c r="PXU78" s="50"/>
      <c r="PXV78" s="50"/>
      <c r="PXW78" s="50"/>
      <c r="PXX78" s="50"/>
      <c r="PXY78" s="50"/>
      <c r="PXZ78" s="50"/>
      <c r="PYA78" s="50"/>
      <c r="PYB78" s="50"/>
      <c r="PYC78" s="50"/>
      <c r="PYD78" s="50"/>
      <c r="PYE78" s="50"/>
      <c r="PYF78" s="50"/>
      <c r="PYG78" s="50"/>
      <c r="PYH78" s="50"/>
      <c r="PYI78" s="50"/>
      <c r="PYJ78" s="50"/>
      <c r="PYK78" s="50"/>
      <c r="PYL78" s="50"/>
      <c r="PYM78" s="50"/>
      <c r="PYN78" s="50"/>
      <c r="PYO78" s="50"/>
      <c r="PYP78" s="50"/>
      <c r="PYQ78" s="50"/>
      <c r="PYR78" s="50"/>
      <c r="PYS78" s="50"/>
      <c r="PYT78" s="50"/>
      <c r="PYU78" s="50"/>
      <c r="PYV78" s="50"/>
      <c r="PYW78" s="50"/>
      <c r="PYX78" s="50"/>
      <c r="PYY78" s="50"/>
      <c r="PYZ78" s="50"/>
      <c r="PZA78" s="50"/>
      <c r="PZB78" s="50"/>
      <c r="PZC78" s="50"/>
      <c r="PZD78" s="50"/>
      <c r="PZE78" s="50"/>
      <c r="PZF78" s="50"/>
      <c r="PZG78" s="50"/>
      <c r="PZH78" s="50"/>
      <c r="PZI78" s="50"/>
      <c r="PZJ78" s="50"/>
      <c r="PZK78" s="50"/>
      <c r="PZL78" s="50"/>
      <c r="PZM78" s="50"/>
      <c r="PZN78" s="50"/>
      <c r="PZO78" s="50"/>
      <c r="PZP78" s="50"/>
      <c r="PZQ78" s="50"/>
      <c r="PZR78" s="50"/>
      <c r="PZS78" s="50"/>
      <c r="PZT78" s="50"/>
      <c r="PZU78" s="50"/>
      <c r="PZV78" s="50"/>
      <c r="PZW78" s="50"/>
      <c r="PZX78" s="50"/>
      <c r="PZY78" s="50"/>
      <c r="PZZ78" s="50"/>
      <c r="QAA78" s="50"/>
      <c r="QAB78" s="50"/>
      <c r="QAC78" s="50"/>
      <c r="QAD78" s="50"/>
      <c r="QAE78" s="50"/>
      <c r="QAF78" s="50"/>
      <c r="QAG78" s="50"/>
      <c r="QAH78" s="50"/>
      <c r="QAI78" s="50"/>
      <c r="QAJ78" s="50"/>
      <c r="QAK78" s="50"/>
      <c r="QAL78" s="50"/>
      <c r="QAM78" s="50"/>
      <c r="QAN78" s="50"/>
      <c r="QAO78" s="50"/>
      <c r="QAP78" s="50"/>
      <c r="QAQ78" s="50"/>
      <c r="QAR78" s="50"/>
      <c r="QAS78" s="50"/>
      <c r="QAT78" s="50"/>
      <c r="QAU78" s="50"/>
      <c r="QAV78" s="50"/>
      <c r="QAW78" s="50"/>
      <c r="QAX78" s="50"/>
      <c r="QAY78" s="50"/>
      <c r="QAZ78" s="50"/>
      <c r="QBA78" s="50"/>
      <c r="QBB78" s="50"/>
      <c r="QBC78" s="50"/>
      <c r="QBD78" s="50"/>
      <c r="QBE78" s="50"/>
      <c r="QBF78" s="50"/>
      <c r="QBG78" s="50"/>
      <c r="QBH78" s="50"/>
      <c r="QBI78" s="50"/>
      <c r="QBJ78" s="50"/>
      <c r="QBK78" s="50"/>
      <c r="QBL78" s="50"/>
      <c r="QBM78" s="50"/>
      <c r="QBN78" s="50"/>
      <c r="QBO78" s="50"/>
      <c r="QBP78" s="50"/>
      <c r="QBQ78" s="50"/>
      <c r="QBR78" s="50"/>
      <c r="QBS78" s="50"/>
      <c r="QBT78" s="50"/>
      <c r="QBU78" s="50"/>
      <c r="QBV78" s="50"/>
      <c r="QBW78" s="50"/>
      <c r="QBX78" s="50"/>
      <c r="QBY78" s="50"/>
      <c r="QBZ78" s="50"/>
      <c r="QCA78" s="50"/>
      <c r="QCB78" s="50"/>
      <c r="QCC78" s="50"/>
      <c r="QCD78" s="50"/>
      <c r="QCE78" s="50"/>
      <c r="QCF78" s="50"/>
      <c r="QCG78" s="50"/>
      <c r="QCH78" s="50"/>
      <c r="QCI78" s="50"/>
      <c r="QCJ78" s="50"/>
      <c r="QCK78" s="50"/>
      <c r="QCL78" s="50"/>
      <c r="QCM78" s="50"/>
      <c r="QCN78" s="50"/>
      <c r="QCO78" s="50"/>
      <c r="QCP78" s="50"/>
      <c r="QCQ78" s="50"/>
      <c r="QCR78" s="50"/>
      <c r="QCS78" s="50"/>
      <c r="QCT78" s="50"/>
      <c r="QCU78" s="50"/>
      <c r="QCV78" s="50"/>
      <c r="QCW78" s="50"/>
      <c r="QCX78" s="50"/>
      <c r="QCY78" s="50"/>
      <c r="QCZ78" s="50"/>
      <c r="QDA78" s="50"/>
      <c r="QDB78" s="50"/>
      <c r="QDC78" s="50"/>
      <c r="QDD78" s="50"/>
      <c r="QDE78" s="50"/>
      <c r="QDF78" s="50"/>
      <c r="QDG78" s="50"/>
      <c r="QDH78" s="50"/>
      <c r="QDI78" s="50"/>
      <c r="QDJ78" s="50"/>
      <c r="QDK78" s="50"/>
      <c r="QDL78" s="50"/>
      <c r="QDM78" s="50"/>
      <c r="QDN78" s="50"/>
      <c r="QDO78" s="50"/>
      <c r="QDP78" s="50"/>
      <c r="QDQ78" s="50"/>
      <c r="QDR78" s="50"/>
      <c r="QDS78" s="50"/>
      <c r="QDT78" s="50"/>
      <c r="QDU78" s="50"/>
      <c r="QDV78" s="50"/>
      <c r="QDW78" s="50"/>
      <c r="QDX78" s="50"/>
      <c r="QDY78" s="50"/>
      <c r="QDZ78" s="50"/>
      <c r="QEA78" s="50"/>
      <c r="QEB78" s="50"/>
      <c r="QEC78" s="50"/>
      <c r="QED78" s="50"/>
      <c r="QEE78" s="50"/>
      <c r="QEF78" s="50"/>
      <c r="QEG78" s="50"/>
      <c r="QEH78" s="50"/>
      <c r="QEI78" s="50"/>
      <c r="QEJ78" s="50"/>
      <c r="QEK78" s="50"/>
      <c r="QEL78" s="50"/>
      <c r="QEM78" s="50"/>
      <c r="QEN78" s="50"/>
      <c r="QEO78" s="50"/>
      <c r="QEP78" s="50"/>
      <c r="QEQ78" s="50"/>
      <c r="QER78" s="50"/>
      <c r="QES78" s="50"/>
      <c r="QET78" s="50"/>
      <c r="QEU78" s="50"/>
      <c r="QEV78" s="50"/>
      <c r="QEW78" s="50"/>
      <c r="QEX78" s="50"/>
      <c r="QEY78" s="50"/>
      <c r="QEZ78" s="50"/>
      <c r="QFA78" s="50"/>
      <c r="QFB78" s="50"/>
      <c r="QFC78" s="50"/>
      <c r="QFD78" s="50"/>
      <c r="QFE78" s="50"/>
      <c r="QFF78" s="50"/>
      <c r="QFG78" s="50"/>
      <c r="QFH78" s="50"/>
      <c r="QFI78" s="50"/>
      <c r="QFJ78" s="50"/>
      <c r="QFK78" s="50"/>
      <c r="QFL78" s="50"/>
      <c r="QFM78" s="50"/>
      <c r="QFN78" s="50"/>
      <c r="QFO78" s="50"/>
      <c r="QFP78" s="50"/>
      <c r="QFQ78" s="50"/>
      <c r="QFR78" s="50"/>
      <c r="QFS78" s="50"/>
      <c r="QFT78" s="50"/>
      <c r="QFU78" s="50"/>
      <c r="QFV78" s="50"/>
      <c r="QFW78" s="50"/>
      <c r="QFX78" s="50"/>
      <c r="QFY78" s="50"/>
      <c r="QFZ78" s="50"/>
      <c r="QGA78" s="50"/>
      <c r="QGB78" s="50"/>
      <c r="QGC78" s="50"/>
      <c r="QGD78" s="50"/>
      <c r="QGE78" s="50"/>
      <c r="QGF78" s="50"/>
      <c r="QGG78" s="50"/>
      <c r="QGH78" s="50"/>
      <c r="QGI78" s="50"/>
      <c r="QGJ78" s="50"/>
      <c r="QGK78" s="50"/>
      <c r="QGL78" s="50"/>
      <c r="QGM78" s="50"/>
      <c r="QGN78" s="50"/>
      <c r="QGO78" s="50"/>
      <c r="QGP78" s="50"/>
      <c r="QGQ78" s="50"/>
      <c r="QGR78" s="50"/>
      <c r="QGS78" s="50"/>
      <c r="QGT78" s="50"/>
      <c r="QGU78" s="50"/>
      <c r="QGV78" s="50"/>
      <c r="QGW78" s="50"/>
      <c r="QGX78" s="50"/>
      <c r="QGY78" s="50"/>
      <c r="QGZ78" s="50"/>
      <c r="QHA78" s="50"/>
      <c r="QHB78" s="50"/>
      <c r="QHC78" s="50"/>
      <c r="QHD78" s="50"/>
      <c r="QHE78" s="50"/>
      <c r="QHF78" s="50"/>
      <c r="QHG78" s="50"/>
      <c r="QHH78" s="50"/>
      <c r="QHI78" s="50"/>
      <c r="QHJ78" s="50"/>
      <c r="QHK78" s="50"/>
      <c r="QHL78" s="50"/>
      <c r="QHM78" s="50"/>
      <c r="QHN78" s="50"/>
      <c r="QHO78" s="50"/>
      <c r="QHP78" s="50"/>
      <c r="QHQ78" s="50"/>
      <c r="QHR78" s="50"/>
      <c r="QHS78" s="50"/>
      <c r="QHT78" s="50"/>
      <c r="QHU78" s="50"/>
      <c r="QHV78" s="50"/>
      <c r="QHW78" s="50"/>
      <c r="QHX78" s="50"/>
      <c r="QHY78" s="50"/>
      <c r="QHZ78" s="50"/>
      <c r="QIA78" s="50"/>
      <c r="QIB78" s="50"/>
      <c r="QIC78" s="50"/>
      <c r="QID78" s="50"/>
      <c r="QIE78" s="50"/>
      <c r="QIF78" s="50"/>
      <c r="QIG78" s="50"/>
      <c r="QIH78" s="50"/>
      <c r="QII78" s="50"/>
      <c r="QIJ78" s="50"/>
      <c r="QIK78" s="50"/>
      <c r="QIL78" s="50"/>
      <c r="QIM78" s="50"/>
      <c r="QIN78" s="50"/>
      <c r="QIO78" s="50"/>
      <c r="QIP78" s="50"/>
      <c r="QIQ78" s="50"/>
      <c r="QIR78" s="50"/>
      <c r="QIS78" s="50"/>
      <c r="QIT78" s="50"/>
      <c r="QIU78" s="50"/>
      <c r="QIV78" s="50"/>
      <c r="QIW78" s="50"/>
      <c r="QIX78" s="50"/>
      <c r="QIY78" s="50"/>
      <c r="QIZ78" s="50"/>
      <c r="QJA78" s="50"/>
      <c r="QJB78" s="50"/>
      <c r="QJC78" s="50"/>
      <c r="QJD78" s="50"/>
      <c r="QJE78" s="50"/>
      <c r="QJF78" s="50"/>
      <c r="QJG78" s="50"/>
      <c r="QJH78" s="50"/>
      <c r="QJI78" s="50"/>
      <c r="QJJ78" s="50"/>
      <c r="QJK78" s="50"/>
      <c r="QJL78" s="50"/>
      <c r="QJM78" s="50"/>
      <c r="QJN78" s="50"/>
      <c r="QJO78" s="50"/>
      <c r="QJP78" s="50"/>
      <c r="QJQ78" s="50"/>
      <c r="QJR78" s="50"/>
      <c r="QJS78" s="50"/>
      <c r="QJT78" s="50"/>
      <c r="QJU78" s="50"/>
      <c r="QJV78" s="50"/>
      <c r="QJW78" s="50"/>
      <c r="QJX78" s="50"/>
      <c r="QJY78" s="50"/>
      <c r="QJZ78" s="50"/>
      <c r="QKA78" s="50"/>
      <c r="QKB78" s="50"/>
      <c r="QKC78" s="50"/>
      <c r="QKD78" s="50"/>
      <c r="QKE78" s="50"/>
      <c r="QKF78" s="50"/>
      <c r="QKG78" s="50"/>
      <c r="QKH78" s="50"/>
      <c r="QKI78" s="50"/>
      <c r="QKJ78" s="50"/>
      <c r="QKK78" s="50"/>
      <c r="QKL78" s="50"/>
      <c r="QKM78" s="50"/>
      <c r="QKN78" s="50"/>
      <c r="QKO78" s="50"/>
      <c r="QKP78" s="50"/>
      <c r="QKQ78" s="50"/>
      <c r="QKR78" s="50"/>
      <c r="QKS78" s="50"/>
      <c r="QKT78" s="50"/>
      <c r="QKU78" s="50"/>
      <c r="QKV78" s="50"/>
      <c r="QKW78" s="50"/>
      <c r="QKX78" s="50"/>
      <c r="QKY78" s="50"/>
      <c r="QKZ78" s="50"/>
      <c r="QLA78" s="50"/>
      <c r="QLB78" s="50"/>
      <c r="QLC78" s="50"/>
      <c r="QLD78" s="50"/>
      <c r="QLE78" s="50"/>
      <c r="QLF78" s="50"/>
      <c r="QLG78" s="50"/>
      <c r="QLH78" s="50"/>
      <c r="QLI78" s="50"/>
      <c r="QLJ78" s="50"/>
      <c r="QLK78" s="50"/>
      <c r="QLL78" s="50"/>
      <c r="QLM78" s="50"/>
      <c r="QLN78" s="50"/>
      <c r="QLO78" s="50"/>
      <c r="QLP78" s="50"/>
      <c r="QLQ78" s="50"/>
      <c r="QLR78" s="50"/>
      <c r="QLS78" s="50"/>
      <c r="QLT78" s="50"/>
      <c r="QLU78" s="50"/>
      <c r="QLV78" s="50"/>
      <c r="QLW78" s="50"/>
      <c r="QLX78" s="50"/>
      <c r="QLY78" s="50"/>
      <c r="QLZ78" s="50"/>
      <c r="QMA78" s="50"/>
      <c r="QMB78" s="50"/>
      <c r="QMC78" s="50"/>
      <c r="QMD78" s="50"/>
      <c r="QME78" s="50"/>
      <c r="QMF78" s="50"/>
      <c r="QMG78" s="50"/>
      <c r="QMH78" s="50"/>
      <c r="QMI78" s="50"/>
      <c r="QMJ78" s="50"/>
      <c r="QMK78" s="50"/>
      <c r="QML78" s="50"/>
      <c r="QMM78" s="50"/>
      <c r="QMN78" s="50"/>
      <c r="QMO78" s="50"/>
      <c r="QMP78" s="50"/>
      <c r="QMQ78" s="50"/>
      <c r="QMR78" s="50"/>
      <c r="QMS78" s="50"/>
      <c r="QMT78" s="50"/>
      <c r="QMU78" s="50"/>
      <c r="QMV78" s="50"/>
      <c r="QMW78" s="50"/>
      <c r="QMX78" s="50"/>
      <c r="QMY78" s="50"/>
      <c r="QMZ78" s="50"/>
      <c r="QNA78" s="50"/>
      <c r="QNB78" s="50"/>
      <c r="QNC78" s="50"/>
      <c r="QND78" s="50"/>
      <c r="QNE78" s="50"/>
      <c r="QNF78" s="50"/>
      <c r="QNG78" s="50"/>
      <c r="QNH78" s="50"/>
      <c r="QNI78" s="50"/>
      <c r="QNJ78" s="50"/>
      <c r="QNK78" s="50"/>
      <c r="QNL78" s="50"/>
      <c r="QNM78" s="50"/>
      <c r="QNN78" s="50"/>
      <c r="QNO78" s="50"/>
      <c r="QNP78" s="50"/>
      <c r="QNQ78" s="50"/>
      <c r="QNR78" s="50"/>
      <c r="QNS78" s="50"/>
      <c r="QNT78" s="50"/>
      <c r="QNU78" s="50"/>
      <c r="QNV78" s="50"/>
      <c r="QNW78" s="50"/>
      <c r="QNX78" s="50"/>
      <c r="QNY78" s="50"/>
      <c r="QNZ78" s="50"/>
      <c r="QOA78" s="50"/>
      <c r="QOB78" s="50"/>
      <c r="QOC78" s="50"/>
      <c r="QOD78" s="50"/>
      <c r="QOE78" s="50"/>
      <c r="QOF78" s="50"/>
      <c r="QOG78" s="50"/>
      <c r="QOH78" s="50"/>
      <c r="QOI78" s="50"/>
      <c r="QOJ78" s="50"/>
      <c r="QOK78" s="50"/>
      <c r="QOL78" s="50"/>
      <c r="QOM78" s="50"/>
      <c r="QON78" s="50"/>
      <c r="QOO78" s="50"/>
      <c r="QOP78" s="50"/>
      <c r="QOQ78" s="50"/>
      <c r="QOR78" s="50"/>
      <c r="QOS78" s="50"/>
      <c r="QOT78" s="50"/>
      <c r="QOU78" s="50"/>
      <c r="QOV78" s="50"/>
      <c r="QOW78" s="50"/>
      <c r="QOX78" s="50"/>
      <c r="QOY78" s="50"/>
      <c r="QOZ78" s="50"/>
      <c r="QPA78" s="50"/>
      <c r="QPB78" s="50"/>
      <c r="QPC78" s="50"/>
      <c r="QPD78" s="50"/>
      <c r="QPE78" s="50"/>
      <c r="QPF78" s="50"/>
      <c r="QPG78" s="50"/>
      <c r="QPH78" s="50"/>
      <c r="QPI78" s="50"/>
      <c r="QPJ78" s="50"/>
      <c r="QPK78" s="50"/>
      <c r="QPL78" s="50"/>
      <c r="QPM78" s="50"/>
      <c r="QPN78" s="50"/>
      <c r="QPO78" s="50"/>
      <c r="QPP78" s="50"/>
      <c r="QPQ78" s="50"/>
      <c r="QPR78" s="50"/>
      <c r="QPS78" s="50"/>
      <c r="QPT78" s="50"/>
      <c r="QPU78" s="50"/>
      <c r="QPV78" s="50"/>
      <c r="QPW78" s="50"/>
      <c r="QPX78" s="50"/>
      <c r="QPY78" s="50"/>
      <c r="QPZ78" s="50"/>
      <c r="QQA78" s="50"/>
      <c r="QQB78" s="50"/>
      <c r="QQC78" s="50"/>
      <c r="QQD78" s="50"/>
      <c r="QQE78" s="50"/>
      <c r="QQF78" s="50"/>
      <c r="QQG78" s="50"/>
      <c r="QQH78" s="50"/>
      <c r="QQI78" s="50"/>
      <c r="QQJ78" s="50"/>
      <c r="QQK78" s="50"/>
      <c r="QQL78" s="50"/>
      <c r="QQM78" s="50"/>
      <c r="QQN78" s="50"/>
      <c r="QQO78" s="50"/>
      <c r="QQP78" s="50"/>
      <c r="QQQ78" s="50"/>
      <c r="QQR78" s="50"/>
      <c r="QQS78" s="50"/>
      <c r="QQT78" s="50"/>
      <c r="QQU78" s="50"/>
      <c r="QQV78" s="50"/>
      <c r="QQW78" s="50"/>
      <c r="QQX78" s="50"/>
      <c r="QQY78" s="50"/>
      <c r="QQZ78" s="50"/>
      <c r="QRA78" s="50"/>
      <c r="QRB78" s="50"/>
      <c r="QRC78" s="50"/>
      <c r="QRD78" s="50"/>
      <c r="QRE78" s="50"/>
      <c r="QRF78" s="50"/>
      <c r="QRG78" s="50"/>
      <c r="QRH78" s="50"/>
      <c r="QRI78" s="50"/>
      <c r="QRJ78" s="50"/>
      <c r="QRK78" s="50"/>
      <c r="QRL78" s="50"/>
      <c r="QRM78" s="50"/>
      <c r="QRN78" s="50"/>
      <c r="QRO78" s="50"/>
      <c r="QRP78" s="50"/>
      <c r="QRQ78" s="50"/>
      <c r="QRR78" s="50"/>
      <c r="QRS78" s="50"/>
      <c r="QRT78" s="50"/>
      <c r="QRU78" s="50"/>
      <c r="QRV78" s="50"/>
      <c r="QRW78" s="50"/>
      <c r="QRX78" s="50"/>
      <c r="QRY78" s="50"/>
      <c r="QRZ78" s="50"/>
      <c r="QSA78" s="50"/>
      <c r="QSB78" s="50"/>
      <c r="QSC78" s="50"/>
      <c r="QSD78" s="50"/>
      <c r="QSE78" s="50"/>
      <c r="QSF78" s="50"/>
      <c r="QSG78" s="50"/>
      <c r="QSH78" s="50"/>
      <c r="QSI78" s="50"/>
      <c r="QSJ78" s="50"/>
      <c r="QSK78" s="50"/>
      <c r="QSL78" s="50"/>
      <c r="QSM78" s="50"/>
      <c r="QSN78" s="50"/>
      <c r="QSO78" s="50"/>
      <c r="QSP78" s="50"/>
      <c r="QSQ78" s="50"/>
      <c r="QSR78" s="50"/>
      <c r="QSS78" s="50"/>
      <c r="QST78" s="50"/>
      <c r="QSU78" s="50"/>
      <c r="QSV78" s="50"/>
      <c r="QSW78" s="50"/>
      <c r="QSX78" s="50"/>
      <c r="QSY78" s="50"/>
      <c r="QSZ78" s="50"/>
      <c r="QTA78" s="50"/>
      <c r="QTB78" s="50"/>
      <c r="QTC78" s="50"/>
      <c r="QTD78" s="50"/>
      <c r="QTE78" s="50"/>
      <c r="QTF78" s="50"/>
      <c r="QTG78" s="50"/>
      <c r="QTH78" s="50"/>
      <c r="QTI78" s="50"/>
      <c r="QTJ78" s="50"/>
      <c r="QTK78" s="50"/>
      <c r="QTL78" s="50"/>
      <c r="QTM78" s="50"/>
      <c r="QTN78" s="50"/>
      <c r="QTO78" s="50"/>
      <c r="QTP78" s="50"/>
      <c r="QTQ78" s="50"/>
      <c r="QTR78" s="50"/>
      <c r="QTS78" s="50"/>
      <c r="QTT78" s="50"/>
      <c r="QTU78" s="50"/>
      <c r="QTV78" s="50"/>
      <c r="QTW78" s="50"/>
      <c r="QTX78" s="50"/>
      <c r="QTY78" s="50"/>
      <c r="QTZ78" s="50"/>
      <c r="QUA78" s="50"/>
      <c r="QUB78" s="50"/>
      <c r="QUC78" s="50"/>
      <c r="QUD78" s="50"/>
      <c r="QUE78" s="50"/>
      <c r="QUF78" s="50"/>
      <c r="QUG78" s="50"/>
      <c r="QUH78" s="50"/>
      <c r="QUI78" s="50"/>
      <c r="QUJ78" s="50"/>
      <c r="QUK78" s="50"/>
      <c r="QUL78" s="50"/>
      <c r="QUM78" s="50"/>
      <c r="QUN78" s="50"/>
      <c r="QUO78" s="50"/>
      <c r="QUP78" s="50"/>
      <c r="QUQ78" s="50"/>
      <c r="QUR78" s="50"/>
      <c r="QUS78" s="50"/>
      <c r="QUT78" s="50"/>
      <c r="QUU78" s="50"/>
      <c r="QUV78" s="50"/>
      <c r="QUW78" s="50"/>
      <c r="QUX78" s="50"/>
      <c r="QUY78" s="50"/>
      <c r="QUZ78" s="50"/>
      <c r="QVA78" s="50"/>
      <c r="QVB78" s="50"/>
      <c r="QVC78" s="50"/>
      <c r="QVD78" s="50"/>
      <c r="QVE78" s="50"/>
      <c r="QVF78" s="50"/>
      <c r="QVG78" s="50"/>
      <c r="QVH78" s="50"/>
      <c r="QVI78" s="50"/>
      <c r="QVJ78" s="50"/>
      <c r="QVK78" s="50"/>
      <c r="QVL78" s="50"/>
      <c r="QVM78" s="50"/>
      <c r="QVN78" s="50"/>
      <c r="QVO78" s="50"/>
      <c r="QVP78" s="50"/>
      <c r="QVQ78" s="50"/>
      <c r="QVR78" s="50"/>
      <c r="QVS78" s="50"/>
      <c r="QVT78" s="50"/>
      <c r="QVU78" s="50"/>
      <c r="QVV78" s="50"/>
      <c r="QVW78" s="50"/>
      <c r="QVX78" s="50"/>
      <c r="QVY78" s="50"/>
      <c r="QVZ78" s="50"/>
      <c r="QWA78" s="50"/>
      <c r="QWB78" s="50"/>
      <c r="QWC78" s="50"/>
      <c r="QWD78" s="50"/>
      <c r="QWE78" s="50"/>
      <c r="QWF78" s="50"/>
      <c r="QWG78" s="50"/>
      <c r="QWH78" s="50"/>
      <c r="QWI78" s="50"/>
      <c r="QWJ78" s="50"/>
      <c r="QWK78" s="50"/>
      <c r="QWL78" s="50"/>
      <c r="QWM78" s="50"/>
      <c r="QWN78" s="50"/>
      <c r="QWO78" s="50"/>
      <c r="QWP78" s="50"/>
      <c r="QWQ78" s="50"/>
      <c r="QWR78" s="50"/>
      <c r="QWS78" s="50"/>
      <c r="QWT78" s="50"/>
      <c r="QWU78" s="50"/>
      <c r="QWV78" s="50"/>
      <c r="QWW78" s="50"/>
      <c r="QWX78" s="50"/>
      <c r="QWY78" s="50"/>
      <c r="QWZ78" s="50"/>
      <c r="QXA78" s="50"/>
      <c r="QXB78" s="50"/>
      <c r="QXC78" s="50"/>
      <c r="QXD78" s="50"/>
      <c r="QXE78" s="50"/>
      <c r="QXF78" s="50"/>
      <c r="QXG78" s="50"/>
      <c r="QXH78" s="50"/>
      <c r="QXI78" s="50"/>
      <c r="QXJ78" s="50"/>
      <c r="QXK78" s="50"/>
      <c r="QXL78" s="50"/>
      <c r="QXM78" s="50"/>
      <c r="QXN78" s="50"/>
      <c r="QXO78" s="50"/>
      <c r="QXP78" s="50"/>
      <c r="QXQ78" s="50"/>
      <c r="QXR78" s="50"/>
      <c r="QXS78" s="50"/>
      <c r="QXT78" s="50"/>
      <c r="QXU78" s="50"/>
      <c r="QXV78" s="50"/>
      <c r="QXW78" s="50"/>
      <c r="QXX78" s="50"/>
      <c r="QXY78" s="50"/>
      <c r="QXZ78" s="50"/>
      <c r="QYA78" s="50"/>
      <c r="QYB78" s="50"/>
      <c r="QYC78" s="50"/>
      <c r="QYD78" s="50"/>
      <c r="QYE78" s="50"/>
      <c r="QYF78" s="50"/>
      <c r="QYG78" s="50"/>
      <c r="QYH78" s="50"/>
      <c r="QYI78" s="50"/>
      <c r="QYJ78" s="50"/>
      <c r="QYK78" s="50"/>
      <c r="QYL78" s="50"/>
      <c r="QYM78" s="50"/>
      <c r="QYN78" s="50"/>
      <c r="QYO78" s="50"/>
      <c r="QYP78" s="50"/>
      <c r="QYQ78" s="50"/>
      <c r="QYR78" s="50"/>
      <c r="QYS78" s="50"/>
      <c r="QYT78" s="50"/>
      <c r="QYU78" s="50"/>
      <c r="QYV78" s="50"/>
      <c r="QYW78" s="50"/>
      <c r="QYX78" s="50"/>
      <c r="QYY78" s="50"/>
      <c r="QYZ78" s="50"/>
      <c r="QZA78" s="50"/>
      <c r="QZB78" s="50"/>
      <c r="QZC78" s="50"/>
      <c r="QZD78" s="50"/>
      <c r="QZE78" s="50"/>
      <c r="QZF78" s="50"/>
      <c r="QZG78" s="50"/>
      <c r="QZH78" s="50"/>
      <c r="QZI78" s="50"/>
      <c r="QZJ78" s="50"/>
      <c r="QZK78" s="50"/>
      <c r="QZL78" s="50"/>
      <c r="QZM78" s="50"/>
      <c r="QZN78" s="50"/>
      <c r="QZO78" s="50"/>
      <c r="QZP78" s="50"/>
      <c r="QZQ78" s="50"/>
      <c r="QZR78" s="50"/>
      <c r="QZS78" s="50"/>
      <c r="QZT78" s="50"/>
      <c r="QZU78" s="50"/>
      <c r="QZV78" s="50"/>
      <c r="QZW78" s="50"/>
      <c r="QZX78" s="50"/>
      <c r="QZY78" s="50"/>
      <c r="QZZ78" s="50"/>
      <c r="RAA78" s="50"/>
      <c r="RAB78" s="50"/>
      <c r="RAC78" s="50"/>
      <c r="RAD78" s="50"/>
      <c r="RAE78" s="50"/>
      <c r="RAF78" s="50"/>
      <c r="RAG78" s="50"/>
      <c r="RAH78" s="50"/>
      <c r="RAI78" s="50"/>
      <c r="RAJ78" s="50"/>
      <c r="RAK78" s="50"/>
      <c r="RAL78" s="50"/>
      <c r="RAM78" s="50"/>
      <c r="RAN78" s="50"/>
      <c r="RAO78" s="50"/>
      <c r="RAP78" s="50"/>
      <c r="RAQ78" s="50"/>
      <c r="RAR78" s="50"/>
      <c r="RAS78" s="50"/>
      <c r="RAT78" s="50"/>
      <c r="RAU78" s="50"/>
      <c r="RAV78" s="50"/>
      <c r="RAW78" s="50"/>
      <c r="RAX78" s="50"/>
      <c r="RAY78" s="50"/>
      <c r="RAZ78" s="50"/>
      <c r="RBA78" s="50"/>
      <c r="RBB78" s="50"/>
      <c r="RBC78" s="50"/>
      <c r="RBD78" s="50"/>
      <c r="RBE78" s="50"/>
      <c r="RBF78" s="50"/>
      <c r="RBG78" s="50"/>
      <c r="RBH78" s="50"/>
      <c r="RBI78" s="50"/>
      <c r="RBJ78" s="50"/>
      <c r="RBK78" s="50"/>
      <c r="RBL78" s="50"/>
      <c r="RBM78" s="50"/>
      <c r="RBN78" s="50"/>
      <c r="RBO78" s="50"/>
      <c r="RBP78" s="50"/>
      <c r="RBQ78" s="50"/>
      <c r="RBR78" s="50"/>
      <c r="RBS78" s="50"/>
      <c r="RBT78" s="50"/>
      <c r="RBU78" s="50"/>
      <c r="RBV78" s="50"/>
      <c r="RBW78" s="50"/>
      <c r="RBX78" s="50"/>
      <c r="RBY78" s="50"/>
      <c r="RBZ78" s="50"/>
      <c r="RCA78" s="50"/>
      <c r="RCB78" s="50"/>
      <c r="RCC78" s="50"/>
      <c r="RCD78" s="50"/>
      <c r="RCE78" s="50"/>
      <c r="RCF78" s="50"/>
      <c r="RCG78" s="50"/>
      <c r="RCH78" s="50"/>
      <c r="RCI78" s="50"/>
      <c r="RCJ78" s="50"/>
      <c r="RCK78" s="50"/>
      <c r="RCL78" s="50"/>
      <c r="RCM78" s="50"/>
      <c r="RCN78" s="50"/>
      <c r="RCO78" s="50"/>
      <c r="RCP78" s="50"/>
      <c r="RCQ78" s="50"/>
      <c r="RCR78" s="50"/>
      <c r="RCS78" s="50"/>
      <c r="RCT78" s="50"/>
      <c r="RCU78" s="50"/>
      <c r="RCV78" s="50"/>
      <c r="RCW78" s="50"/>
      <c r="RCX78" s="50"/>
      <c r="RCY78" s="50"/>
      <c r="RCZ78" s="50"/>
      <c r="RDA78" s="50"/>
      <c r="RDB78" s="50"/>
      <c r="RDC78" s="50"/>
      <c r="RDD78" s="50"/>
      <c r="RDE78" s="50"/>
      <c r="RDF78" s="50"/>
      <c r="RDG78" s="50"/>
      <c r="RDH78" s="50"/>
      <c r="RDI78" s="50"/>
      <c r="RDJ78" s="50"/>
      <c r="RDK78" s="50"/>
      <c r="RDL78" s="50"/>
      <c r="RDM78" s="50"/>
      <c r="RDN78" s="50"/>
      <c r="RDO78" s="50"/>
      <c r="RDP78" s="50"/>
      <c r="RDQ78" s="50"/>
      <c r="RDR78" s="50"/>
      <c r="RDS78" s="50"/>
      <c r="RDT78" s="50"/>
      <c r="RDU78" s="50"/>
      <c r="RDV78" s="50"/>
      <c r="RDW78" s="50"/>
      <c r="RDX78" s="50"/>
      <c r="RDY78" s="50"/>
      <c r="RDZ78" s="50"/>
      <c r="REA78" s="50"/>
      <c r="REB78" s="50"/>
      <c r="REC78" s="50"/>
      <c r="RED78" s="50"/>
      <c r="REE78" s="50"/>
      <c r="REF78" s="50"/>
      <c r="REG78" s="50"/>
      <c r="REH78" s="50"/>
      <c r="REI78" s="50"/>
      <c r="REJ78" s="50"/>
      <c r="REK78" s="50"/>
      <c r="REL78" s="50"/>
      <c r="REM78" s="50"/>
      <c r="REN78" s="50"/>
      <c r="REO78" s="50"/>
      <c r="REP78" s="50"/>
      <c r="REQ78" s="50"/>
      <c r="RER78" s="50"/>
      <c r="RES78" s="50"/>
      <c r="RET78" s="50"/>
      <c r="REU78" s="50"/>
      <c r="REV78" s="50"/>
      <c r="REW78" s="50"/>
      <c r="REX78" s="50"/>
      <c r="REY78" s="50"/>
      <c r="REZ78" s="50"/>
      <c r="RFA78" s="50"/>
      <c r="RFB78" s="50"/>
      <c r="RFC78" s="50"/>
      <c r="RFD78" s="50"/>
      <c r="RFE78" s="50"/>
      <c r="RFF78" s="50"/>
      <c r="RFG78" s="50"/>
      <c r="RFH78" s="50"/>
      <c r="RFI78" s="50"/>
      <c r="RFJ78" s="50"/>
      <c r="RFK78" s="50"/>
      <c r="RFL78" s="50"/>
      <c r="RFM78" s="50"/>
      <c r="RFN78" s="50"/>
      <c r="RFO78" s="50"/>
      <c r="RFP78" s="50"/>
      <c r="RFQ78" s="50"/>
      <c r="RFR78" s="50"/>
      <c r="RFS78" s="50"/>
      <c r="RFT78" s="50"/>
      <c r="RFU78" s="50"/>
      <c r="RFV78" s="50"/>
      <c r="RFW78" s="50"/>
      <c r="RFX78" s="50"/>
      <c r="RFY78" s="50"/>
      <c r="RFZ78" s="50"/>
      <c r="RGA78" s="50"/>
      <c r="RGB78" s="50"/>
      <c r="RGC78" s="50"/>
      <c r="RGD78" s="50"/>
      <c r="RGE78" s="50"/>
      <c r="RGF78" s="50"/>
      <c r="RGG78" s="50"/>
      <c r="RGH78" s="50"/>
      <c r="RGI78" s="50"/>
      <c r="RGJ78" s="50"/>
      <c r="RGK78" s="50"/>
      <c r="RGL78" s="50"/>
      <c r="RGM78" s="50"/>
      <c r="RGN78" s="50"/>
      <c r="RGO78" s="50"/>
      <c r="RGP78" s="50"/>
      <c r="RGQ78" s="50"/>
      <c r="RGR78" s="50"/>
      <c r="RGS78" s="50"/>
      <c r="RGT78" s="50"/>
      <c r="RGU78" s="50"/>
      <c r="RGV78" s="50"/>
      <c r="RGW78" s="50"/>
      <c r="RGX78" s="50"/>
      <c r="RGY78" s="50"/>
      <c r="RGZ78" s="50"/>
      <c r="RHA78" s="50"/>
      <c r="RHB78" s="50"/>
      <c r="RHC78" s="50"/>
      <c r="RHD78" s="50"/>
      <c r="RHE78" s="50"/>
      <c r="RHF78" s="50"/>
      <c r="RHG78" s="50"/>
      <c r="RHH78" s="50"/>
      <c r="RHI78" s="50"/>
      <c r="RHJ78" s="50"/>
      <c r="RHK78" s="50"/>
      <c r="RHL78" s="50"/>
      <c r="RHM78" s="50"/>
      <c r="RHN78" s="50"/>
      <c r="RHO78" s="50"/>
      <c r="RHP78" s="50"/>
      <c r="RHQ78" s="50"/>
      <c r="RHR78" s="50"/>
      <c r="RHS78" s="50"/>
      <c r="RHT78" s="50"/>
      <c r="RHU78" s="50"/>
      <c r="RHV78" s="50"/>
      <c r="RHW78" s="50"/>
      <c r="RHX78" s="50"/>
      <c r="RHY78" s="50"/>
      <c r="RHZ78" s="50"/>
      <c r="RIA78" s="50"/>
      <c r="RIB78" s="50"/>
      <c r="RIC78" s="50"/>
      <c r="RID78" s="50"/>
      <c r="RIE78" s="50"/>
      <c r="RIF78" s="50"/>
      <c r="RIG78" s="50"/>
      <c r="RIH78" s="50"/>
      <c r="RII78" s="50"/>
      <c r="RIJ78" s="50"/>
      <c r="RIK78" s="50"/>
      <c r="RIL78" s="50"/>
      <c r="RIM78" s="50"/>
      <c r="RIN78" s="50"/>
      <c r="RIO78" s="50"/>
      <c r="RIP78" s="50"/>
      <c r="RIQ78" s="50"/>
      <c r="RIR78" s="50"/>
      <c r="RIS78" s="50"/>
      <c r="RIT78" s="50"/>
      <c r="RIU78" s="50"/>
      <c r="RIV78" s="50"/>
      <c r="RIW78" s="50"/>
      <c r="RIX78" s="50"/>
      <c r="RIY78" s="50"/>
      <c r="RIZ78" s="50"/>
      <c r="RJA78" s="50"/>
      <c r="RJB78" s="50"/>
      <c r="RJC78" s="50"/>
      <c r="RJD78" s="50"/>
      <c r="RJE78" s="50"/>
      <c r="RJF78" s="50"/>
      <c r="RJG78" s="50"/>
      <c r="RJH78" s="50"/>
      <c r="RJI78" s="50"/>
      <c r="RJJ78" s="50"/>
      <c r="RJK78" s="50"/>
      <c r="RJL78" s="50"/>
      <c r="RJM78" s="50"/>
      <c r="RJN78" s="50"/>
      <c r="RJO78" s="50"/>
      <c r="RJP78" s="50"/>
      <c r="RJQ78" s="50"/>
      <c r="RJR78" s="50"/>
      <c r="RJS78" s="50"/>
      <c r="RJT78" s="50"/>
      <c r="RJU78" s="50"/>
      <c r="RJV78" s="50"/>
      <c r="RJW78" s="50"/>
      <c r="RJX78" s="50"/>
      <c r="RJY78" s="50"/>
      <c r="RJZ78" s="50"/>
      <c r="RKA78" s="50"/>
      <c r="RKB78" s="50"/>
      <c r="RKC78" s="50"/>
      <c r="RKD78" s="50"/>
      <c r="RKE78" s="50"/>
      <c r="RKF78" s="50"/>
      <c r="RKG78" s="50"/>
      <c r="RKH78" s="50"/>
      <c r="RKI78" s="50"/>
      <c r="RKJ78" s="50"/>
      <c r="RKK78" s="50"/>
      <c r="RKL78" s="50"/>
      <c r="RKM78" s="50"/>
      <c r="RKN78" s="50"/>
      <c r="RKO78" s="50"/>
      <c r="RKP78" s="50"/>
      <c r="RKQ78" s="50"/>
      <c r="RKR78" s="50"/>
      <c r="RKS78" s="50"/>
      <c r="RKT78" s="50"/>
      <c r="RKU78" s="50"/>
      <c r="RKV78" s="50"/>
      <c r="RKW78" s="50"/>
      <c r="RKX78" s="50"/>
      <c r="RKY78" s="50"/>
      <c r="RKZ78" s="50"/>
      <c r="RLA78" s="50"/>
      <c r="RLB78" s="50"/>
      <c r="RLC78" s="50"/>
      <c r="RLD78" s="50"/>
      <c r="RLE78" s="50"/>
      <c r="RLF78" s="50"/>
      <c r="RLG78" s="50"/>
      <c r="RLH78" s="50"/>
      <c r="RLI78" s="50"/>
      <c r="RLJ78" s="50"/>
      <c r="RLK78" s="50"/>
      <c r="RLL78" s="50"/>
      <c r="RLM78" s="50"/>
      <c r="RLN78" s="50"/>
      <c r="RLO78" s="50"/>
      <c r="RLP78" s="50"/>
      <c r="RLQ78" s="50"/>
      <c r="RLR78" s="50"/>
      <c r="RLS78" s="50"/>
      <c r="RLT78" s="50"/>
      <c r="RLU78" s="50"/>
      <c r="RLV78" s="50"/>
      <c r="RLW78" s="50"/>
      <c r="RLX78" s="50"/>
      <c r="RLY78" s="50"/>
      <c r="RLZ78" s="50"/>
      <c r="RMA78" s="50"/>
      <c r="RMB78" s="50"/>
      <c r="RMC78" s="50"/>
      <c r="RMD78" s="50"/>
      <c r="RME78" s="50"/>
      <c r="RMF78" s="50"/>
      <c r="RMG78" s="50"/>
      <c r="RMH78" s="50"/>
      <c r="RMI78" s="50"/>
      <c r="RMJ78" s="50"/>
      <c r="RMK78" s="50"/>
      <c r="RML78" s="50"/>
      <c r="RMM78" s="50"/>
      <c r="RMN78" s="50"/>
      <c r="RMO78" s="50"/>
      <c r="RMP78" s="50"/>
      <c r="RMQ78" s="50"/>
      <c r="RMR78" s="50"/>
      <c r="RMS78" s="50"/>
      <c r="RMT78" s="50"/>
      <c r="RMU78" s="50"/>
      <c r="RMV78" s="50"/>
      <c r="RMW78" s="50"/>
      <c r="RMX78" s="50"/>
      <c r="RMY78" s="50"/>
      <c r="RMZ78" s="50"/>
      <c r="RNA78" s="50"/>
      <c r="RNB78" s="50"/>
      <c r="RNC78" s="50"/>
      <c r="RND78" s="50"/>
      <c r="RNE78" s="50"/>
      <c r="RNF78" s="50"/>
      <c r="RNG78" s="50"/>
      <c r="RNH78" s="50"/>
      <c r="RNI78" s="50"/>
      <c r="RNJ78" s="50"/>
      <c r="RNK78" s="50"/>
      <c r="RNL78" s="50"/>
      <c r="RNM78" s="50"/>
      <c r="RNN78" s="50"/>
      <c r="RNO78" s="50"/>
      <c r="RNP78" s="50"/>
      <c r="RNQ78" s="50"/>
      <c r="RNR78" s="50"/>
      <c r="RNS78" s="50"/>
      <c r="RNT78" s="50"/>
      <c r="RNU78" s="50"/>
      <c r="RNV78" s="50"/>
      <c r="RNW78" s="50"/>
      <c r="RNX78" s="50"/>
      <c r="RNY78" s="50"/>
      <c r="RNZ78" s="50"/>
      <c r="ROA78" s="50"/>
      <c r="ROB78" s="50"/>
      <c r="ROC78" s="50"/>
      <c r="ROD78" s="50"/>
      <c r="ROE78" s="50"/>
      <c r="ROF78" s="50"/>
      <c r="ROG78" s="50"/>
      <c r="ROH78" s="50"/>
      <c r="ROI78" s="50"/>
      <c r="ROJ78" s="50"/>
      <c r="ROK78" s="50"/>
      <c r="ROL78" s="50"/>
      <c r="ROM78" s="50"/>
      <c r="RON78" s="50"/>
      <c r="ROO78" s="50"/>
      <c r="ROP78" s="50"/>
      <c r="ROQ78" s="50"/>
      <c r="ROR78" s="50"/>
      <c r="ROS78" s="50"/>
      <c r="ROT78" s="50"/>
      <c r="ROU78" s="50"/>
      <c r="ROV78" s="50"/>
      <c r="ROW78" s="50"/>
      <c r="ROX78" s="50"/>
      <c r="ROY78" s="50"/>
      <c r="ROZ78" s="50"/>
      <c r="RPA78" s="50"/>
      <c r="RPB78" s="50"/>
      <c r="RPC78" s="50"/>
      <c r="RPD78" s="50"/>
      <c r="RPE78" s="50"/>
      <c r="RPF78" s="50"/>
      <c r="RPG78" s="50"/>
      <c r="RPH78" s="50"/>
      <c r="RPI78" s="50"/>
      <c r="RPJ78" s="50"/>
      <c r="RPK78" s="50"/>
      <c r="RPL78" s="50"/>
      <c r="RPM78" s="50"/>
      <c r="RPN78" s="50"/>
      <c r="RPO78" s="50"/>
      <c r="RPP78" s="50"/>
      <c r="RPQ78" s="50"/>
      <c r="RPR78" s="50"/>
      <c r="RPS78" s="50"/>
      <c r="RPT78" s="50"/>
      <c r="RPU78" s="50"/>
      <c r="RPV78" s="50"/>
      <c r="RPW78" s="50"/>
      <c r="RPX78" s="50"/>
      <c r="RPY78" s="50"/>
      <c r="RPZ78" s="50"/>
      <c r="RQA78" s="50"/>
      <c r="RQB78" s="50"/>
      <c r="RQC78" s="50"/>
      <c r="RQD78" s="50"/>
      <c r="RQE78" s="50"/>
      <c r="RQF78" s="50"/>
      <c r="RQG78" s="50"/>
      <c r="RQH78" s="50"/>
      <c r="RQI78" s="50"/>
      <c r="RQJ78" s="50"/>
      <c r="RQK78" s="50"/>
      <c r="RQL78" s="50"/>
      <c r="RQM78" s="50"/>
      <c r="RQN78" s="50"/>
      <c r="RQO78" s="50"/>
      <c r="RQP78" s="50"/>
      <c r="RQQ78" s="50"/>
      <c r="RQR78" s="50"/>
      <c r="RQS78" s="50"/>
      <c r="RQT78" s="50"/>
      <c r="RQU78" s="50"/>
      <c r="RQV78" s="50"/>
      <c r="RQW78" s="50"/>
      <c r="RQX78" s="50"/>
      <c r="RQY78" s="50"/>
      <c r="RQZ78" s="50"/>
      <c r="RRA78" s="50"/>
      <c r="RRB78" s="50"/>
      <c r="RRC78" s="50"/>
      <c r="RRD78" s="50"/>
      <c r="RRE78" s="50"/>
      <c r="RRF78" s="50"/>
      <c r="RRG78" s="50"/>
      <c r="RRH78" s="50"/>
      <c r="RRI78" s="50"/>
      <c r="RRJ78" s="50"/>
      <c r="RRK78" s="50"/>
      <c r="RRL78" s="50"/>
      <c r="RRM78" s="50"/>
      <c r="RRN78" s="50"/>
      <c r="RRO78" s="50"/>
      <c r="RRP78" s="50"/>
      <c r="RRQ78" s="50"/>
      <c r="RRR78" s="50"/>
      <c r="RRS78" s="50"/>
      <c r="RRT78" s="50"/>
      <c r="RRU78" s="50"/>
      <c r="RRV78" s="50"/>
      <c r="RRW78" s="50"/>
      <c r="RRX78" s="50"/>
      <c r="RRY78" s="50"/>
      <c r="RRZ78" s="50"/>
      <c r="RSA78" s="50"/>
      <c r="RSB78" s="50"/>
      <c r="RSC78" s="50"/>
      <c r="RSD78" s="50"/>
      <c r="RSE78" s="50"/>
      <c r="RSF78" s="50"/>
      <c r="RSG78" s="50"/>
      <c r="RSH78" s="50"/>
      <c r="RSI78" s="50"/>
      <c r="RSJ78" s="50"/>
      <c r="RSK78" s="50"/>
      <c r="RSL78" s="50"/>
      <c r="RSM78" s="50"/>
      <c r="RSN78" s="50"/>
      <c r="RSO78" s="50"/>
      <c r="RSP78" s="50"/>
      <c r="RSQ78" s="50"/>
      <c r="RSR78" s="50"/>
      <c r="RSS78" s="50"/>
      <c r="RST78" s="50"/>
      <c r="RSU78" s="50"/>
      <c r="RSV78" s="50"/>
      <c r="RSW78" s="50"/>
      <c r="RSX78" s="50"/>
      <c r="RSY78" s="50"/>
      <c r="RSZ78" s="50"/>
      <c r="RTA78" s="50"/>
      <c r="RTB78" s="50"/>
      <c r="RTC78" s="50"/>
      <c r="RTD78" s="50"/>
      <c r="RTE78" s="50"/>
      <c r="RTF78" s="50"/>
      <c r="RTG78" s="50"/>
      <c r="RTH78" s="50"/>
      <c r="RTI78" s="50"/>
      <c r="RTJ78" s="50"/>
      <c r="RTK78" s="50"/>
      <c r="RTL78" s="50"/>
      <c r="RTM78" s="50"/>
      <c r="RTN78" s="50"/>
      <c r="RTO78" s="50"/>
      <c r="RTP78" s="50"/>
      <c r="RTQ78" s="50"/>
      <c r="RTR78" s="50"/>
      <c r="RTS78" s="50"/>
      <c r="RTT78" s="50"/>
      <c r="RTU78" s="50"/>
      <c r="RTV78" s="50"/>
      <c r="RTW78" s="50"/>
      <c r="RTX78" s="50"/>
      <c r="RTY78" s="50"/>
      <c r="RTZ78" s="50"/>
      <c r="RUA78" s="50"/>
      <c r="RUB78" s="50"/>
      <c r="RUC78" s="50"/>
      <c r="RUD78" s="50"/>
      <c r="RUE78" s="50"/>
      <c r="RUF78" s="50"/>
      <c r="RUG78" s="50"/>
      <c r="RUH78" s="50"/>
      <c r="RUI78" s="50"/>
      <c r="RUJ78" s="50"/>
      <c r="RUK78" s="50"/>
      <c r="RUL78" s="50"/>
      <c r="RUM78" s="50"/>
      <c r="RUN78" s="50"/>
      <c r="RUO78" s="50"/>
      <c r="RUP78" s="50"/>
      <c r="RUQ78" s="50"/>
      <c r="RUR78" s="50"/>
      <c r="RUS78" s="50"/>
      <c r="RUT78" s="50"/>
      <c r="RUU78" s="50"/>
      <c r="RUV78" s="50"/>
      <c r="RUW78" s="50"/>
      <c r="RUX78" s="50"/>
      <c r="RUY78" s="50"/>
      <c r="RUZ78" s="50"/>
      <c r="RVA78" s="50"/>
      <c r="RVB78" s="50"/>
      <c r="RVC78" s="50"/>
      <c r="RVD78" s="50"/>
      <c r="RVE78" s="50"/>
      <c r="RVF78" s="50"/>
      <c r="RVG78" s="50"/>
      <c r="RVH78" s="50"/>
      <c r="RVI78" s="50"/>
      <c r="RVJ78" s="50"/>
      <c r="RVK78" s="50"/>
      <c r="RVL78" s="50"/>
      <c r="RVM78" s="50"/>
      <c r="RVN78" s="50"/>
      <c r="RVO78" s="50"/>
      <c r="RVP78" s="50"/>
      <c r="RVQ78" s="50"/>
      <c r="RVR78" s="50"/>
      <c r="RVS78" s="50"/>
      <c r="RVT78" s="50"/>
      <c r="RVU78" s="50"/>
      <c r="RVV78" s="50"/>
      <c r="RVW78" s="50"/>
      <c r="RVX78" s="50"/>
      <c r="RVY78" s="50"/>
      <c r="RVZ78" s="50"/>
      <c r="RWA78" s="50"/>
      <c r="RWB78" s="50"/>
      <c r="RWC78" s="50"/>
      <c r="RWD78" s="50"/>
      <c r="RWE78" s="50"/>
      <c r="RWF78" s="50"/>
      <c r="RWG78" s="50"/>
      <c r="RWH78" s="50"/>
      <c r="RWI78" s="50"/>
      <c r="RWJ78" s="50"/>
      <c r="RWK78" s="50"/>
      <c r="RWL78" s="50"/>
      <c r="RWM78" s="50"/>
      <c r="RWN78" s="50"/>
      <c r="RWO78" s="50"/>
      <c r="RWP78" s="50"/>
      <c r="RWQ78" s="50"/>
      <c r="RWR78" s="50"/>
      <c r="RWS78" s="50"/>
      <c r="RWT78" s="50"/>
      <c r="RWU78" s="50"/>
      <c r="RWV78" s="50"/>
      <c r="RWW78" s="50"/>
      <c r="RWX78" s="50"/>
      <c r="RWY78" s="50"/>
      <c r="RWZ78" s="50"/>
      <c r="RXA78" s="50"/>
      <c r="RXB78" s="50"/>
      <c r="RXC78" s="50"/>
      <c r="RXD78" s="50"/>
      <c r="RXE78" s="50"/>
      <c r="RXF78" s="50"/>
      <c r="RXG78" s="50"/>
      <c r="RXH78" s="50"/>
      <c r="RXI78" s="50"/>
      <c r="RXJ78" s="50"/>
      <c r="RXK78" s="50"/>
      <c r="RXL78" s="50"/>
      <c r="RXM78" s="50"/>
      <c r="RXN78" s="50"/>
      <c r="RXO78" s="50"/>
      <c r="RXP78" s="50"/>
      <c r="RXQ78" s="50"/>
      <c r="RXR78" s="50"/>
      <c r="RXS78" s="50"/>
      <c r="RXT78" s="50"/>
      <c r="RXU78" s="50"/>
      <c r="RXV78" s="50"/>
      <c r="RXW78" s="50"/>
      <c r="RXX78" s="50"/>
      <c r="RXY78" s="50"/>
      <c r="RXZ78" s="50"/>
      <c r="RYA78" s="50"/>
      <c r="RYB78" s="50"/>
      <c r="RYC78" s="50"/>
      <c r="RYD78" s="50"/>
      <c r="RYE78" s="50"/>
      <c r="RYF78" s="50"/>
      <c r="RYG78" s="50"/>
      <c r="RYH78" s="50"/>
      <c r="RYI78" s="50"/>
      <c r="RYJ78" s="50"/>
      <c r="RYK78" s="50"/>
      <c r="RYL78" s="50"/>
      <c r="RYM78" s="50"/>
      <c r="RYN78" s="50"/>
      <c r="RYO78" s="50"/>
      <c r="RYP78" s="50"/>
      <c r="RYQ78" s="50"/>
      <c r="RYR78" s="50"/>
      <c r="RYS78" s="50"/>
      <c r="RYT78" s="50"/>
      <c r="RYU78" s="50"/>
      <c r="RYV78" s="50"/>
      <c r="RYW78" s="50"/>
      <c r="RYX78" s="50"/>
      <c r="RYY78" s="50"/>
      <c r="RYZ78" s="50"/>
      <c r="RZA78" s="50"/>
      <c r="RZB78" s="50"/>
      <c r="RZC78" s="50"/>
      <c r="RZD78" s="50"/>
      <c r="RZE78" s="50"/>
      <c r="RZF78" s="50"/>
      <c r="RZG78" s="50"/>
      <c r="RZH78" s="50"/>
      <c r="RZI78" s="50"/>
      <c r="RZJ78" s="50"/>
      <c r="RZK78" s="50"/>
      <c r="RZL78" s="50"/>
      <c r="RZM78" s="50"/>
      <c r="RZN78" s="50"/>
      <c r="RZO78" s="50"/>
      <c r="RZP78" s="50"/>
      <c r="RZQ78" s="50"/>
      <c r="RZR78" s="50"/>
      <c r="RZS78" s="50"/>
      <c r="RZT78" s="50"/>
      <c r="RZU78" s="50"/>
      <c r="RZV78" s="50"/>
      <c r="RZW78" s="50"/>
      <c r="RZX78" s="50"/>
      <c r="RZY78" s="50"/>
      <c r="RZZ78" s="50"/>
      <c r="SAA78" s="50"/>
      <c r="SAB78" s="50"/>
      <c r="SAC78" s="50"/>
      <c r="SAD78" s="50"/>
      <c r="SAE78" s="50"/>
      <c r="SAF78" s="50"/>
      <c r="SAG78" s="50"/>
      <c r="SAH78" s="50"/>
      <c r="SAI78" s="50"/>
      <c r="SAJ78" s="50"/>
      <c r="SAK78" s="50"/>
      <c r="SAL78" s="50"/>
      <c r="SAM78" s="50"/>
      <c r="SAN78" s="50"/>
      <c r="SAO78" s="50"/>
      <c r="SAP78" s="50"/>
      <c r="SAQ78" s="50"/>
      <c r="SAR78" s="50"/>
      <c r="SAS78" s="50"/>
      <c r="SAT78" s="50"/>
      <c r="SAU78" s="50"/>
      <c r="SAV78" s="50"/>
      <c r="SAW78" s="50"/>
      <c r="SAX78" s="50"/>
      <c r="SAY78" s="50"/>
      <c r="SAZ78" s="50"/>
      <c r="SBA78" s="50"/>
      <c r="SBB78" s="50"/>
      <c r="SBC78" s="50"/>
      <c r="SBD78" s="50"/>
      <c r="SBE78" s="50"/>
      <c r="SBF78" s="50"/>
      <c r="SBG78" s="50"/>
      <c r="SBH78" s="50"/>
      <c r="SBI78" s="50"/>
      <c r="SBJ78" s="50"/>
      <c r="SBK78" s="50"/>
      <c r="SBL78" s="50"/>
      <c r="SBM78" s="50"/>
      <c r="SBN78" s="50"/>
      <c r="SBO78" s="50"/>
      <c r="SBP78" s="50"/>
      <c r="SBQ78" s="50"/>
      <c r="SBR78" s="50"/>
      <c r="SBS78" s="50"/>
      <c r="SBT78" s="50"/>
      <c r="SBU78" s="50"/>
      <c r="SBV78" s="50"/>
      <c r="SBW78" s="50"/>
      <c r="SBX78" s="50"/>
      <c r="SBY78" s="50"/>
      <c r="SBZ78" s="50"/>
      <c r="SCA78" s="50"/>
      <c r="SCB78" s="50"/>
      <c r="SCC78" s="50"/>
      <c r="SCD78" s="50"/>
      <c r="SCE78" s="50"/>
      <c r="SCF78" s="50"/>
      <c r="SCG78" s="50"/>
      <c r="SCH78" s="50"/>
      <c r="SCI78" s="50"/>
      <c r="SCJ78" s="50"/>
      <c r="SCK78" s="50"/>
      <c r="SCL78" s="50"/>
      <c r="SCM78" s="50"/>
      <c r="SCN78" s="50"/>
      <c r="SCO78" s="50"/>
      <c r="SCP78" s="50"/>
      <c r="SCQ78" s="50"/>
      <c r="SCR78" s="50"/>
      <c r="SCS78" s="50"/>
      <c r="SCT78" s="50"/>
      <c r="SCU78" s="50"/>
      <c r="SCV78" s="50"/>
      <c r="SCW78" s="50"/>
      <c r="SCX78" s="50"/>
      <c r="SCY78" s="50"/>
      <c r="SCZ78" s="50"/>
      <c r="SDA78" s="50"/>
      <c r="SDB78" s="50"/>
      <c r="SDC78" s="50"/>
      <c r="SDD78" s="50"/>
      <c r="SDE78" s="50"/>
      <c r="SDF78" s="50"/>
      <c r="SDG78" s="50"/>
      <c r="SDH78" s="50"/>
      <c r="SDI78" s="50"/>
      <c r="SDJ78" s="50"/>
      <c r="SDK78" s="50"/>
      <c r="SDL78" s="50"/>
      <c r="SDM78" s="50"/>
      <c r="SDN78" s="50"/>
      <c r="SDO78" s="50"/>
      <c r="SDP78" s="50"/>
      <c r="SDQ78" s="50"/>
      <c r="SDR78" s="50"/>
      <c r="SDS78" s="50"/>
      <c r="SDT78" s="50"/>
      <c r="SDU78" s="50"/>
      <c r="SDV78" s="50"/>
      <c r="SDW78" s="50"/>
      <c r="SDX78" s="50"/>
      <c r="SDY78" s="50"/>
      <c r="SDZ78" s="50"/>
      <c r="SEA78" s="50"/>
      <c r="SEB78" s="50"/>
      <c r="SEC78" s="50"/>
      <c r="SED78" s="50"/>
      <c r="SEE78" s="50"/>
      <c r="SEF78" s="50"/>
      <c r="SEG78" s="50"/>
      <c r="SEH78" s="50"/>
      <c r="SEI78" s="50"/>
      <c r="SEJ78" s="50"/>
      <c r="SEK78" s="50"/>
      <c r="SEL78" s="50"/>
      <c r="SEM78" s="50"/>
      <c r="SEN78" s="50"/>
      <c r="SEO78" s="50"/>
      <c r="SEP78" s="50"/>
      <c r="SEQ78" s="50"/>
      <c r="SER78" s="50"/>
      <c r="SES78" s="50"/>
      <c r="SET78" s="50"/>
      <c r="SEU78" s="50"/>
      <c r="SEV78" s="50"/>
      <c r="SEW78" s="50"/>
      <c r="SEX78" s="50"/>
      <c r="SEY78" s="50"/>
      <c r="SEZ78" s="50"/>
      <c r="SFA78" s="50"/>
      <c r="SFB78" s="50"/>
      <c r="SFC78" s="50"/>
      <c r="SFD78" s="50"/>
      <c r="SFE78" s="50"/>
      <c r="SFF78" s="50"/>
      <c r="SFG78" s="50"/>
      <c r="SFH78" s="50"/>
      <c r="SFI78" s="50"/>
      <c r="SFJ78" s="50"/>
      <c r="SFK78" s="50"/>
      <c r="SFL78" s="50"/>
      <c r="SFM78" s="50"/>
      <c r="SFN78" s="50"/>
      <c r="SFO78" s="50"/>
      <c r="SFP78" s="50"/>
      <c r="SFQ78" s="50"/>
      <c r="SFR78" s="50"/>
      <c r="SFS78" s="50"/>
      <c r="SFT78" s="50"/>
      <c r="SFU78" s="50"/>
      <c r="SFV78" s="50"/>
      <c r="SFW78" s="50"/>
      <c r="SFX78" s="50"/>
      <c r="SFY78" s="50"/>
      <c r="SFZ78" s="50"/>
      <c r="SGA78" s="50"/>
      <c r="SGB78" s="50"/>
      <c r="SGC78" s="50"/>
      <c r="SGD78" s="50"/>
      <c r="SGE78" s="50"/>
      <c r="SGF78" s="50"/>
      <c r="SGG78" s="50"/>
      <c r="SGH78" s="50"/>
      <c r="SGI78" s="50"/>
      <c r="SGJ78" s="50"/>
      <c r="SGK78" s="50"/>
      <c r="SGL78" s="50"/>
      <c r="SGM78" s="50"/>
      <c r="SGN78" s="50"/>
      <c r="SGO78" s="50"/>
      <c r="SGP78" s="50"/>
      <c r="SGQ78" s="50"/>
      <c r="SGR78" s="50"/>
      <c r="SGS78" s="50"/>
      <c r="SGT78" s="50"/>
      <c r="SGU78" s="50"/>
      <c r="SGV78" s="50"/>
      <c r="SGW78" s="50"/>
      <c r="SGX78" s="50"/>
      <c r="SGY78" s="50"/>
      <c r="SGZ78" s="50"/>
      <c r="SHA78" s="50"/>
      <c r="SHB78" s="50"/>
      <c r="SHC78" s="50"/>
      <c r="SHD78" s="50"/>
      <c r="SHE78" s="50"/>
      <c r="SHF78" s="50"/>
      <c r="SHG78" s="50"/>
      <c r="SHH78" s="50"/>
      <c r="SHI78" s="50"/>
      <c r="SHJ78" s="50"/>
      <c r="SHK78" s="50"/>
      <c r="SHL78" s="50"/>
      <c r="SHM78" s="50"/>
      <c r="SHN78" s="50"/>
      <c r="SHO78" s="50"/>
      <c r="SHP78" s="50"/>
      <c r="SHQ78" s="50"/>
      <c r="SHR78" s="50"/>
      <c r="SHS78" s="50"/>
      <c r="SHT78" s="50"/>
      <c r="SHU78" s="50"/>
      <c r="SHV78" s="50"/>
      <c r="SHW78" s="50"/>
      <c r="SHX78" s="50"/>
      <c r="SHY78" s="50"/>
      <c r="SHZ78" s="50"/>
      <c r="SIA78" s="50"/>
      <c r="SIB78" s="50"/>
      <c r="SIC78" s="50"/>
      <c r="SID78" s="50"/>
      <c r="SIE78" s="50"/>
      <c r="SIF78" s="50"/>
      <c r="SIG78" s="50"/>
      <c r="SIH78" s="50"/>
      <c r="SII78" s="50"/>
      <c r="SIJ78" s="50"/>
      <c r="SIK78" s="50"/>
      <c r="SIL78" s="50"/>
      <c r="SIM78" s="50"/>
      <c r="SIN78" s="50"/>
      <c r="SIO78" s="50"/>
      <c r="SIP78" s="50"/>
      <c r="SIQ78" s="50"/>
      <c r="SIR78" s="50"/>
      <c r="SIS78" s="50"/>
      <c r="SIT78" s="50"/>
      <c r="SIU78" s="50"/>
      <c r="SIV78" s="50"/>
      <c r="SIW78" s="50"/>
      <c r="SIX78" s="50"/>
      <c r="SIY78" s="50"/>
      <c r="SIZ78" s="50"/>
      <c r="SJA78" s="50"/>
      <c r="SJB78" s="50"/>
      <c r="SJC78" s="50"/>
      <c r="SJD78" s="50"/>
      <c r="SJE78" s="50"/>
      <c r="SJF78" s="50"/>
      <c r="SJG78" s="50"/>
      <c r="SJH78" s="50"/>
      <c r="SJI78" s="50"/>
      <c r="SJJ78" s="50"/>
      <c r="SJK78" s="50"/>
      <c r="SJL78" s="50"/>
      <c r="SJM78" s="50"/>
      <c r="SJN78" s="50"/>
      <c r="SJO78" s="50"/>
      <c r="SJP78" s="50"/>
      <c r="SJQ78" s="50"/>
      <c r="SJR78" s="50"/>
      <c r="SJS78" s="50"/>
      <c r="SJT78" s="50"/>
      <c r="SJU78" s="50"/>
      <c r="SJV78" s="50"/>
      <c r="SJW78" s="50"/>
      <c r="SJX78" s="50"/>
      <c r="SJY78" s="50"/>
      <c r="SJZ78" s="50"/>
      <c r="SKA78" s="50"/>
      <c r="SKB78" s="50"/>
      <c r="SKC78" s="50"/>
      <c r="SKD78" s="50"/>
      <c r="SKE78" s="50"/>
      <c r="SKF78" s="50"/>
      <c r="SKG78" s="50"/>
      <c r="SKH78" s="50"/>
      <c r="SKI78" s="50"/>
      <c r="SKJ78" s="50"/>
      <c r="SKK78" s="50"/>
      <c r="SKL78" s="50"/>
      <c r="SKM78" s="50"/>
      <c r="SKN78" s="50"/>
      <c r="SKO78" s="50"/>
      <c r="SKP78" s="50"/>
      <c r="SKQ78" s="50"/>
      <c r="SKR78" s="50"/>
      <c r="SKS78" s="50"/>
      <c r="SKT78" s="50"/>
      <c r="SKU78" s="50"/>
      <c r="SKV78" s="50"/>
      <c r="SKW78" s="50"/>
      <c r="SKX78" s="50"/>
      <c r="SKY78" s="50"/>
      <c r="SKZ78" s="50"/>
      <c r="SLA78" s="50"/>
      <c r="SLB78" s="50"/>
      <c r="SLC78" s="50"/>
      <c r="SLD78" s="50"/>
      <c r="SLE78" s="50"/>
      <c r="SLF78" s="50"/>
      <c r="SLG78" s="50"/>
      <c r="SLH78" s="50"/>
      <c r="SLI78" s="50"/>
      <c r="SLJ78" s="50"/>
      <c r="SLK78" s="50"/>
      <c r="SLL78" s="50"/>
      <c r="SLM78" s="50"/>
      <c r="SLN78" s="50"/>
      <c r="SLO78" s="50"/>
      <c r="SLP78" s="50"/>
      <c r="SLQ78" s="50"/>
      <c r="SLR78" s="50"/>
      <c r="SLS78" s="50"/>
      <c r="SLT78" s="50"/>
      <c r="SLU78" s="50"/>
      <c r="SLV78" s="50"/>
      <c r="SLW78" s="50"/>
      <c r="SLX78" s="50"/>
      <c r="SLY78" s="50"/>
      <c r="SLZ78" s="50"/>
      <c r="SMA78" s="50"/>
      <c r="SMB78" s="50"/>
      <c r="SMC78" s="50"/>
      <c r="SMD78" s="50"/>
      <c r="SME78" s="50"/>
      <c r="SMF78" s="50"/>
      <c r="SMG78" s="50"/>
      <c r="SMH78" s="50"/>
      <c r="SMI78" s="50"/>
      <c r="SMJ78" s="50"/>
      <c r="SMK78" s="50"/>
      <c r="SML78" s="50"/>
      <c r="SMM78" s="50"/>
      <c r="SMN78" s="50"/>
      <c r="SMO78" s="50"/>
      <c r="SMP78" s="50"/>
      <c r="SMQ78" s="50"/>
      <c r="SMR78" s="50"/>
      <c r="SMS78" s="50"/>
      <c r="SMT78" s="50"/>
      <c r="SMU78" s="50"/>
      <c r="SMV78" s="50"/>
      <c r="SMW78" s="50"/>
      <c r="SMX78" s="50"/>
      <c r="SMY78" s="50"/>
      <c r="SMZ78" s="50"/>
      <c r="SNA78" s="50"/>
      <c r="SNB78" s="50"/>
      <c r="SNC78" s="50"/>
      <c r="SND78" s="50"/>
      <c r="SNE78" s="50"/>
      <c r="SNF78" s="50"/>
      <c r="SNG78" s="50"/>
      <c r="SNH78" s="50"/>
      <c r="SNI78" s="50"/>
      <c r="SNJ78" s="50"/>
      <c r="SNK78" s="50"/>
      <c r="SNL78" s="50"/>
      <c r="SNM78" s="50"/>
      <c r="SNN78" s="50"/>
      <c r="SNO78" s="50"/>
      <c r="SNP78" s="50"/>
      <c r="SNQ78" s="50"/>
      <c r="SNR78" s="50"/>
      <c r="SNS78" s="50"/>
      <c r="SNT78" s="50"/>
      <c r="SNU78" s="50"/>
      <c r="SNV78" s="50"/>
      <c r="SNW78" s="50"/>
      <c r="SNX78" s="50"/>
      <c r="SNY78" s="50"/>
      <c r="SNZ78" s="50"/>
      <c r="SOA78" s="50"/>
      <c r="SOB78" s="50"/>
      <c r="SOC78" s="50"/>
      <c r="SOD78" s="50"/>
      <c r="SOE78" s="50"/>
      <c r="SOF78" s="50"/>
      <c r="SOG78" s="50"/>
      <c r="SOH78" s="50"/>
      <c r="SOI78" s="50"/>
      <c r="SOJ78" s="50"/>
      <c r="SOK78" s="50"/>
      <c r="SOL78" s="50"/>
      <c r="SOM78" s="50"/>
      <c r="SON78" s="50"/>
      <c r="SOO78" s="50"/>
      <c r="SOP78" s="50"/>
      <c r="SOQ78" s="50"/>
      <c r="SOR78" s="50"/>
      <c r="SOS78" s="50"/>
      <c r="SOT78" s="50"/>
      <c r="SOU78" s="50"/>
      <c r="SOV78" s="50"/>
      <c r="SOW78" s="50"/>
      <c r="SOX78" s="50"/>
      <c r="SOY78" s="50"/>
      <c r="SOZ78" s="50"/>
      <c r="SPA78" s="50"/>
      <c r="SPB78" s="50"/>
      <c r="SPC78" s="50"/>
      <c r="SPD78" s="50"/>
      <c r="SPE78" s="50"/>
      <c r="SPF78" s="50"/>
      <c r="SPG78" s="50"/>
      <c r="SPH78" s="50"/>
      <c r="SPI78" s="50"/>
      <c r="SPJ78" s="50"/>
      <c r="SPK78" s="50"/>
      <c r="SPL78" s="50"/>
      <c r="SPM78" s="50"/>
      <c r="SPN78" s="50"/>
      <c r="SPO78" s="50"/>
      <c r="SPP78" s="50"/>
      <c r="SPQ78" s="50"/>
      <c r="SPR78" s="50"/>
      <c r="SPS78" s="50"/>
      <c r="SPT78" s="50"/>
      <c r="SPU78" s="50"/>
      <c r="SPV78" s="50"/>
      <c r="SPW78" s="50"/>
      <c r="SPX78" s="50"/>
      <c r="SPY78" s="50"/>
      <c r="SPZ78" s="50"/>
      <c r="SQA78" s="50"/>
      <c r="SQB78" s="50"/>
      <c r="SQC78" s="50"/>
      <c r="SQD78" s="50"/>
      <c r="SQE78" s="50"/>
      <c r="SQF78" s="50"/>
      <c r="SQG78" s="50"/>
      <c r="SQH78" s="50"/>
      <c r="SQI78" s="50"/>
      <c r="SQJ78" s="50"/>
      <c r="SQK78" s="50"/>
      <c r="SQL78" s="50"/>
      <c r="SQM78" s="50"/>
      <c r="SQN78" s="50"/>
      <c r="SQO78" s="50"/>
      <c r="SQP78" s="50"/>
      <c r="SQQ78" s="50"/>
      <c r="SQR78" s="50"/>
      <c r="SQS78" s="50"/>
      <c r="SQT78" s="50"/>
      <c r="SQU78" s="50"/>
      <c r="SQV78" s="50"/>
      <c r="SQW78" s="50"/>
      <c r="SQX78" s="50"/>
      <c r="SQY78" s="50"/>
      <c r="SQZ78" s="50"/>
      <c r="SRA78" s="50"/>
      <c r="SRB78" s="50"/>
      <c r="SRC78" s="50"/>
      <c r="SRD78" s="50"/>
      <c r="SRE78" s="50"/>
      <c r="SRF78" s="50"/>
      <c r="SRG78" s="50"/>
      <c r="SRH78" s="50"/>
      <c r="SRI78" s="50"/>
      <c r="SRJ78" s="50"/>
      <c r="SRK78" s="50"/>
      <c r="SRL78" s="50"/>
      <c r="SRM78" s="50"/>
      <c r="SRN78" s="50"/>
      <c r="SRO78" s="50"/>
      <c r="SRP78" s="50"/>
      <c r="SRQ78" s="50"/>
      <c r="SRR78" s="50"/>
      <c r="SRS78" s="50"/>
      <c r="SRT78" s="50"/>
      <c r="SRU78" s="50"/>
      <c r="SRV78" s="50"/>
      <c r="SRW78" s="50"/>
      <c r="SRX78" s="50"/>
      <c r="SRY78" s="50"/>
      <c r="SRZ78" s="50"/>
      <c r="SSA78" s="50"/>
      <c r="SSB78" s="50"/>
      <c r="SSC78" s="50"/>
      <c r="SSD78" s="50"/>
      <c r="SSE78" s="50"/>
      <c r="SSF78" s="50"/>
      <c r="SSG78" s="50"/>
      <c r="SSH78" s="50"/>
      <c r="SSI78" s="50"/>
      <c r="SSJ78" s="50"/>
      <c r="SSK78" s="50"/>
      <c r="SSL78" s="50"/>
      <c r="SSM78" s="50"/>
      <c r="SSN78" s="50"/>
      <c r="SSO78" s="50"/>
      <c r="SSP78" s="50"/>
      <c r="SSQ78" s="50"/>
      <c r="SSR78" s="50"/>
      <c r="SSS78" s="50"/>
      <c r="SST78" s="50"/>
      <c r="SSU78" s="50"/>
      <c r="SSV78" s="50"/>
      <c r="SSW78" s="50"/>
      <c r="SSX78" s="50"/>
      <c r="SSY78" s="50"/>
      <c r="SSZ78" s="50"/>
      <c r="STA78" s="50"/>
      <c r="STB78" s="50"/>
      <c r="STC78" s="50"/>
      <c r="STD78" s="50"/>
      <c r="STE78" s="50"/>
      <c r="STF78" s="50"/>
      <c r="STG78" s="50"/>
      <c r="STH78" s="50"/>
      <c r="STI78" s="50"/>
      <c r="STJ78" s="50"/>
      <c r="STK78" s="50"/>
      <c r="STL78" s="50"/>
      <c r="STM78" s="50"/>
      <c r="STN78" s="50"/>
      <c r="STO78" s="50"/>
      <c r="STP78" s="50"/>
      <c r="STQ78" s="50"/>
      <c r="STR78" s="50"/>
      <c r="STS78" s="50"/>
      <c r="STT78" s="50"/>
      <c r="STU78" s="50"/>
      <c r="STV78" s="50"/>
      <c r="STW78" s="50"/>
      <c r="STX78" s="50"/>
      <c r="STY78" s="50"/>
      <c r="STZ78" s="50"/>
      <c r="SUA78" s="50"/>
      <c r="SUB78" s="50"/>
      <c r="SUC78" s="50"/>
      <c r="SUD78" s="50"/>
      <c r="SUE78" s="50"/>
      <c r="SUF78" s="50"/>
      <c r="SUG78" s="50"/>
      <c r="SUH78" s="50"/>
      <c r="SUI78" s="50"/>
      <c r="SUJ78" s="50"/>
      <c r="SUK78" s="50"/>
      <c r="SUL78" s="50"/>
      <c r="SUM78" s="50"/>
      <c r="SUN78" s="50"/>
      <c r="SUO78" s="50"/>
      <c r="SUP78" s="50"/>
      <c r="SUQ78" s="50"/>
      <c r="SUR78" s="50"/>
      <c r="SUS78" s="50"/>
      <c r="SUT78" s="50"/>
      <c r="SUU78" s="50"/>
      <c r="SUV78" s="50"/>
      <c r="SUW78" s="50"/>
      <c r="SUX78" s="50"/>
      <c r="SUY78" s="50"/>
      <c r="SUZ78" s="50"/>
      <c r="SVA78" s="50"/>
      <c r="SVB78" s="50"/>
      <c r="SVC78" s="50"/>
      <c r="SVD78" s="50"/>
      <c r="SVE78" s="50"/>
      <c r="SVF78" s="50"/>
      <c r="SVG78" s="50"/>
      <c r="SVH78" s="50"/>
      <c r="SVI78" s="50"/>
      <c r="SVJ78" s="50"/>
      <c r="SVK78" s="50"/>
      <c r="SVL78" s="50"/>
      <c r="SVM78" s="50"/>
      <c r="SVN78" s="50"/>
      <c r="SVO78" s="50"/>
      <c r="SVP78" s="50"/>
      <c r="SVQ78" s="50"/>
      <c r="SVR78" s="50"/>
      <c r="SVS78" s="50"/>
      <c r="SVT78" s="50"/>
      <c r="SVU78" s="50"/>
      <c r="SVV78" s="50"/>
      <c r="SVW78" s="50"/>
      <c r="SVX78" s="50"/>
      <c r="SVY78" s="50"/>
      <c r="SVZ78" s="50"/>
      <c r="SWA78" s="50"/>
      <c r="SWB78" s="50"/>
      <c r="SWC78" s="50"/>
      <c r="SWD78" s="50"/>
      <c r="SWE78" s="50"/>
      <c r="SWF78" s="50"/>
      <c r="SWG78" s="50"/>
      <c r="SWH78" s="50"/>
      <c r="SWI78" s="50"/>
      <c r="SWJ78" s="50"/>
      <c r="SWK78" s="50"/>
      <c r="SWL78" s="50"/>
      <c r="SWM78" s="50"/>
      <c r="SWN78" s="50"/>
      <c r="SWO78" s="50"/>
      <c r="SWP78" s="50"/>
      <c r="SWQ78" s="50"/>
      <c r="SWR78" s="50"/>
      <c r="SWS78" s="50"/>
      <c r="SWT78" s="50"/>
      <c r="SWU78" s="50"/>
      <c r="SWV78" s="50"/>
      <c r="SWW78" s="50"/>
      <c r="SWX78" s="50"/>
      <c r="SWY78" s="50"/>
      <c r="SWZ78" s="50"/>
      <c r="SXA78" s="50"/>
      <c r="SXB78" s="50"/>
      <c r="SXC78" s="50"/>
      <c r="SXD78" s="50"/>
      <c r="SXE78" s="50"/>
      <c r="SXF78" s="50"/>
      <c r="SXG78" s="50"/>
      <c r="SXH78" s="50"/>
      <c r="SXI78" s="50"/>
      <c r="SXJ78" s="50"/>
      <c r="SXK78" s="50"/>
      <c r="SXL78" s="50"/>
      <c r="SXM78" s="50"/>
      <c r="SXN78" s="50"/>
      <c r="SXO78" s="50"/>
      <c r="SXP78" s="50"/>
      <c r="SXQ78" s="50"/>
      <c r="SXR78" s="50"/>
      <c r="SXS78" s="50"/>
      <c r="SXT78" s="50"/>
      <c r="SXU78" s="50"/>
      <c r="SXV78" s="50"/>
      <c r="SXW78" s="50"/>
      <c r="SXX78" s="50"/>
      <c r="SXY78" s="50"/>
      <c r="SXZ78" s="50"/>
      <c r="SYA78" s="50"/>
      <c r="SYB78" s="50"/>
      <c r="SYC78" s="50"/>
      <c r="SYD78" s="50"/>
      <c r="SYE78" s="50"/>
      <c r="SYF78" s="50"/>
      <c r="SYG78" s="50"/>
      <c r="SYH78" s="50"/>
      <c r="SYI78" s="50"/>
      <c r="SYJ78" s="50"/>
      <c r="SYK78" s="50"/>
      <c r="SYL78" s="50"/>
      <c r="SYM78" s="50"/>
      <c r="SYN78" s="50"/>
      <c r="SYO78" s="50"/>
      <c r="SYP78" s="50"/>
      <c r="SYQ78" s="50"/>
      <c r="SYR78" s="50"/>
      <c r="SYS78" s="50"/>
      <c r="SYT78" s="50"/>
      <c r="SYU78" s="50"/>
      <c r="SYV78" s="50"/>
      <c r="SYW78" s="50"/>
      <c r="SYX78" s="50"/>
      <c r="SYY78" s="50"/>
      <c r="SYZ78" s="50"/>
      <c r="SZA78" s="50"/>
      <c r="SZB78" s="50"/>
      <c r="SZC78" s="50"/>
      <c r="SZD78" s="50"/>
      <c r="SZE78" s="50"/>
      <c r="SZF78" s="50"/>
      <c r="SZG78" s="50"/>
      <c r="SZH78" s="50"/>
      <c r="SZI78" s="50"/>
      <c r="SZJ78" s="50"/>
      <c r="SZK78" s="50"/>
      <c r="SZL78" s="50"/>
      <c r="SZM78" s="50"/>
      <c r="SZN78" s="50"/>
      <c r="SZO78" s="50"/>
      <c r="SZP78" s="50"/>
      <c r="SZQ78" s="50"/>
      <c r="SZR78" s="50"/>
      <c r="SZS78" s="50"/>
      <c r="SZT78" s="50"/>
      <c r="SZU78" s="50"/>
      <c r="SZV78" s="50"/>
      <c r="SZW78" s="50"/>
      <c r="SZX78" s="50"/>
      <c r="SZY78" s="50"/>
      <c r="SZZ78" s="50"/>
      <c r="TAA78" s="50"/>
      <c r="TAB78" s="50"/>
      <c r="TAC78" s="50"/>
      <c r="TAD78" s="50"/>
      <c r="TAE78" s="50"/>
      <c r="TAF78" s="50"/>
      <c r="TAG78" s="50"/>
      <c r="TAH78" s="50"/>
      <c r="TAI78" s="50"/>
      <c r="TAJ78" s="50"/>
      <c r="TAK78" s="50"/>
      <c r="TAL78" s="50"/>
      <c r="TAM78" s="50"/>
      <c r="TAN78" s="50"/>
      <c r="TAO78" s="50"/>
      <c r="TAP78" s="50"/>
      <c r="TAQ78" s="50"/>
      <c r="TAR78" s="50"/>
      <c r="TAS78" s="50"/>
      <c r="TAT78" s="50"/>
      <c r="TAU78" s="50"/>
      <c r="TAV78" s="50"/>
      <c r="TAW78" s="50"/>
      <c r="TAX78" s="50"/>
      <c r="TAY78" s="50"/>
      <c r="TAZ78" s="50"/>
      <c r="TBA78" s="50"/>
      <c r="TBB78" s="50"/>
      <c r="TBC78" s="50"/>
      <c r="TBD78" s="50"/>
      <c r="TBE78" s="50"/>
      <c r="TBF78" s="50"/>
      <c r="TBG78" s="50"/>
      <c r="TBH78" s="50"/>
      <c r="TBI78" s="50"/>
      <c r="TBJ78" s="50"/>
      <c r="TBK78" s="50"/>
      <c r="TBL78" s="50"/>
      <c r="TBM78" s="50"/>
      <c r="TBN78" s="50"/>
      <c r="TBO78" s="50"/>
      <c r="TBP78" s="50"/>
      <c r="TBQ78" s="50"/>
      <c r="TBR78" s="50"/>
      <c r="TBS78" s="50"/>
      <c r="TBT78" s="50"/>
      <c r="TBU78" s="50"/>
      <c r="TBV78" s="50"/>
      <c r="TBW78" s="50"/>
      <c r="TBX78" s="50"/>
      <c r="TBY78" s="50"/>
      <c r="TBZ78" s="50"/>
      <c r="TCA78" s="50"/>
      <c r="TCB78" s="50"/>
      <c r="TCC78" s="50"/>
      <c r="TCD78" s="50"/>
      <c r="TCE78" s="50"/>
      <c r="TCF78" s="50"/>
      <c r="TCG78" s="50"/>
      <c r="TCH78" s="50"/>
      <c r="TCI78" s="50"/>
      <c r="TCJ78" s="50"/>
      <c r="TCK78" s="50"/>
      <c r="TCL78" s="50"/>
      <c r="TCM78" s="50"/>
      <c r="TCN78" s="50"/>
      <c r="TCO78" s="50"/>
      <c r="TCP78" s="50"/>
      <c r="TCQ78" s="50"/>
      <c r="TCR78" s="50"/>
      <c r="TCS78" s="50"/>
      <c r="TCT78" s="50"/>
      <c r="TCU78" s="50"/>
      <c r="TCV78" s="50"/>
      <c r="TCW78" s="50"/>
      <c r="TCX78" s="50"/>
      <c r="TCY78" s="50"/>
      <c r="TCZ78" s="50"/>
      <c r="TDA78" s="50"/>
      <c r="TDB78" s="50"/>
      <c r="TDC78" s="50"/>
      <c r="TDD78" s="50"/>
      <c r="TDE78" s="50"/>
      <c r="TDF78" s="50"/>
      <c r="TDG78" s="50"/>
      <c r="TDH78" s="50"/>
      <c r="TDI78" s="50"/>
      <c r="TDJ78" s="50"/>
      <c r="TDK78" s="50"/>
      <c r="TDL78" s="50"/>
      <c r="TDM78" s="50"/>
      <c r="TDN78" s="50"/>
      <c r="TDO78" s="50"/>
      <c r="TDP78" s="50"/>
      <c r="TDQ78" s="50"/>
      <c r="TDR78" s="50"/>
      <c r="TDS78" s="50"/>
      <c r="TDT78" s="50"/>
      <c r="TDU78" s="50"/>
      <c r="TDV78" s="50"/>
      <c r="TDW78" s="50"/>
      <c r="TDX78" s="50"/>
      <c r="TDY78" s="50"/>
      <c r="TDZ78" s="50"/>
      <c r="TEA78" s="50"/>
      <c r="TEB78" s="50"/>
      <c r="TEC78" s="50"/>
      <c r="TED78" s="50"/>
      <c r="TEE78" s="50"/>
      <c r="TEF78" s="50"/>
      <c r="TEG78" s="50"/>
      <c r="TEH78" s="50"/>
      <c r="TEI78" s="50"/>
      <c r="TEJ78" s="50"/>
      <c r="TEK78" s="50"/>
      <c r="TEL78" s="50"/>
      <c r="TEM78" s="50"/>
      <c r="TEN78" s="50"/>
      <c r="TEO78" s="50"/>
      <c r="TEP78" s="50"/>
      <c r="TEQ78" s="50"/>
      <c r="TER78" s="50"/>
      <c r="TES78" s="50"/>
      <c r="TET78" s="50"/>
      <c r="TEU78" s="50"/>
      <c r="TEV78" s="50"/>
      <c r="TEW78" s="50"/>
      <c r="TEX78" s="50"/>
      <c r="TEY78" s="50"/>
      <c r="TEZ78" s="50"/>
      <c r="TFA78" s="50"/>
      <c r="TFB78" s="50"/>
      <c r="TFC78" s="50"/>
      <c r="TFD78" s="50"/>
      <c r="TFE78" s="50"/>
      <c r="TFF78" s="50"/>
      <c r="TFG78" s="50"/>
      <c r="TFH78" s="50"/>
      <c r="TFI78" s="50"/>
      <c r="TFJ78" s="50"/>
      <c r="TFK78" s="50"/>
      <c r="TFL78" s="50"/>
      <c r="TFM78" s="50"/>
      <c r="TFN78" s="50"/>
      <c r="TFO78" s="50"/>
      <c r="TFP78" s="50"/>
      <c r="TFQ78" s="50"/>
      <c r="TFR78" s="50"/>
      <c r="TFS78" s="50"/>
      <c r="TFT78" s="50"/>
      <c r="TFU78" s="50"/>
      <c r="TFV78" s="50"/>
      <c r="TFW78" s="50"/>
      <c r="TFX78" s="50"/>
      <c r="TFY78" s="50"/>
      <c r="TFZ78" s="50"/>
      <c r="TGA78" s="50"/>
      <c r="TGB78" s="50"/>
      <c r="TGC78" s="50"/>
      <c r="TGD78" s="50"/>
      <c r="TGE78" s="50"/>
      <c r="TGF78" s="50"/>
      <c r="TGG78" s="50"/>
      <c r="TGH78" s="50"/>
      <c r="TGI78" s="50"/>
      <c r="TGJ78" s="50"/>
      <c r="TGK78" s="50"/>
      <c r="TGL78" s="50"/>
      <c r="TGM78" s="50"/>
      <c r="TGN78" s="50"/>
      <c r="TGO78" s="50"/>
      <c r="TGP78" s="50"/>
      <c r="TGQ78" s="50"/>
      <c r="TGR78" s="50"/>
      <c r="TGS78" s="50"/>
      <c r="TGT78" s="50"/>
      <c r="TGU78" s="50"/>
      <c r="TGV78" s="50"/>
      <c r="TGW78" s="50"/>
      <c r="TGX78" s="50"/>
      <c r="TGY78" s="50"/>
      <c r="TGZ78" s="50"/>
      <c r="THA78" s="50"/>
      <c r="THB78" s="50"/>
      <c r="THC78" s="50"/>
      <c r="THD78" s="50"/>
      <c r="THE78" s="50"/>
      <c r="THF78" s="50"/>
      <c r="THG78" s="50"/>
      <c r="THH78" s="50"/>
      <c r="THI78" s="50"/>
      <c r="THJ78" s="50"/>
      <c r="THK78" s="50"/>
      <c r="THL78" s="50"/>
      <c r="THM78" s="50"/>
      <c r="THN78" s="50"/>
      <c r="THO78" s="50"/>
      <c r="THP78" s="50"/>
      <c r="THQ78" s="50"/>
      <c r="THR78" s="50"/>
      <c r="THS78" s="50"/>
      <c r="THT78" s="50"/>
      <c r="THU78" s="50"/>
      <c r="THV78" s="50"/>
      <c r="THW78" s="50"/>
      <c r="THX78" s="50"/>
      <c r="THY78" s="50"/>
      <c r="THZ78" s="50"/>
      <c r="TIA78" s="50"/>
      <c r="TIB78" s="50"/>
      <c r="TIC78" s="50"/>
      <c r="TID78" s="50"/>
      <c r="TIE78" s="50"/>
      <c r="TIF78" s="50"/>
      <c r="TIG78" s="50"/>
      <c r="TIH78" s="50"/>
      <c r="TII78" s="50"/>
      <c r="TIJ78" s="50"/>
      <c r="TIK78" s="50"/>
      <c r="TIL78" s="50"/>
      <c r="TIM78" s="50"/>
      <c r="TIN78" s="50"/>
      <c r="TIO78" s="50"/>
      <c r="TIP78" s="50"/>
      <c r="TIQ78" s="50"/>
      <c r="TIR78" s="50"/>
      <c r="TIS78" s="50"/>
      <c r="TIT78" s="50"/>
      <c r="TIU78" s="50"/>
      <c r="TIV78" s="50"/>
      <c r="TIW78" s="50"/>
      <c r="TIX78" s="50"/>
      <c r="TIY78" s="50"/>
      <c r="TIZ78" s="50"/>
      <c r="TJA78" s="50"/>
      <c r="TJB78" s="50"/>
      <c r="TJC78" s="50"/>
      <c r="TJD78" s="50"/>
      <c r="TJE78" s="50"/>
      <c r="TJF78" s="50"/>
      <c r="TJG78" s="50"/>
      <c r="TJH78" s="50"/>
      <c r="TJI78" s="50"/>
      <c r="TJJ78" s="50"/>
      <c r="TJK78" s="50"/>
      <c r="TJL78" s="50"/>
      <c r="TJM78" s="50"/>
      <c r="TJN78" s="50"/>
      <c r="TJO78" s="50"/>
      <c r="TJP78" s="50"/>
      <c r="TJQ78" s="50"/>
      <c r="TJR78" s="50"/>
      <c r="TJS78" s="50"/>
      <c r="TJT78" s="50"/>
      <c r="TJU78" s="50"/>
      <c r="TJV78" s="50"/>
      <c r="TJW78" s="50"/>
      <c r="TJX78" s="50"/>
      <c r="TJY78" s="50"/>
      <c r="TJZ78" s="50"/>
      <c r="TKA78" s="50"/>
      <c r="TKB78" s="50"/>
      <c r="TKC78" s="50"/>
      <c r="TKD78" s="50"/>
      <c r="TKE78" s="50"/>
      <c r="TKF78" s="50"/>
      <c r="TKG78" s="50"/>
      <c r="TKH78" s="50"/>
      <c r="TKI78" s="50"/>
      <c r="TKJ78" s="50"/>
      <c r="TKK78" s="50"/>
      <c r="TKL78" s="50"/>
      <c r="TKM78" s="50"/>
      <c r="TKN78" s="50"/>
      <c r="TKO78" s="50"/>
      <c r="TKP78" s="50"/>
      <c r="TKQ78" s="50"/>
      <c r="TKR78" s="50"/>
      <c r="TKS78" s="50"/>
      <c r="TKT78" s="50"/>
      <c r="TKU78" s="50"/>
      <c r="TKV78" s="50"/>
      <c r="TKW78" s="50"/>
      <c r="TKX78" s="50"/>
      <c r="TKY78" s="50"/>
      <c r="TKZ78" s="50"/>
      <c r="TLA78" s="50"/>
      <c r="TLB78" s="50"/>
      <c r="TLC78" s="50"/>
      <c r="TLD78" s="50"/>
      <c r="TLE78" s="50"/>
      <c r="TLF78" s="50"/>
      <c r="TLG78" s="50"/>
      <c r="TLH78" s="50"/>
      <c r="TLI78" s="50"/>
      <c r="TLJ78" s="50"/>
      <c r="TLK78" s="50"/>
      <c r="TLL78" s="50"/>
      <c r="TLM78" s="50"/>
      <c r="TLN78" s="50"/>
      <c r="TLO78" s="50"/>
      <c r="TLP78" s="50"/>
      <c r="TLQ78" s="50"/>
      <c r="TLR78" s="50"/>
      <c r="TLS78" s="50"/>
      <c r="TLT78" s="50"/>
      <c r="TLU78" s="50"/>
      <c r="TLV78" s="50"/>
      <c r="TLW78" s="50"/>
      <c r="TLX78" s="50"/>
      <c r="TLY78" s="50"/>
      <c r="TLZ78" s="50"/>
      <c r="TMA78" s="50"/>
      <c r="TMB78" s="50"/>
      <c r="TMC78" s="50"/>
      <c r="TMD78" s="50"/>
      <c r="TME78" s="50"/>
      <c r="TMF78" s="50"/>
      <c r="TMG78" s="50"/>
      <c r="TMH78" s="50"/>
      <c r="TMI78" s="50"/>
      <c r="TMJ78" s="50"/>
      <c r="TMK78" s="50"/>
      <c r="TML78" s="50"/>
      <c r="TMM78" s="50"/>
      <c r="TMN78" s="50"/>
      <c r="TMO78" s="50"/>
      <c r="TMP78" s="50"/>
      <c r="TMQ78" s="50"/>
      <c r="TMR78" s="50"/>
      <c r="TMS78" s="50"/>
      <c r="TMT78" s="50"/>
      <c r="TMU78" s="50"/>
      <c r="TMV78" s="50"/>
      <c r="TMW78" s="50"/>
      <c r="TMX78" s="50"/>
      <c r="TMY78" s="50"/>
      <c r="TMZ78" s="50"/>
      <c r="TNA78" s="50"/>
      <c r="TNB78" s="50"/>
      <c r="TNC78" s="50"/>
      <c r="TND78" s="50"/>
      <c r="TNE78" s="50"/>
      <c r="TNF78" s="50"/>
      <c r="TNG78" s="50"/>
      <c r="TNH78" s="50"/>
      <c r="TNI78" s="50"/>
      <c r="TNJ78" s="50"/>
      <c r="TNK78" s="50"/>
      <c r="TNL78" s="50"/>
      <c r="TNM78" s="50"/>
      <c r="TNN78" s="50"/>
      <c r="TNO78" s="50"/>
      <c r="TNP78" s="50"/>
      <c r="TNQ78" s="50"/>
      <c r="TNR78" s="50"/>
      <c r="TNS78" s="50"/>
      <c r="TNT78" s="50"/>
      <c r="TNU78" s="50"/>
      <c r="TNV78" s="50"/>
      <c r="TNW78" s="50"/>
      <c r="TNX78" s="50"/>
      <c r="TNY78" s="50"/>
      <c r="TNZ78" s="50"/>
      <c r="TOA78" s="50"/>
      <c r="TOB78" s="50"/>
      <c r="TOC78" s="50"/>
      <c r="TOD78" s="50"/>
      <c r="TOE78" s="50"/>
      <c r="TOF78" s="50"/>
      <c r="TOG78" s="50"/>
      <c r="TOH78" s="50"/>
      <c r="TOI78" s="50"/>
      <c r="TOJ78" s="50"/>
      <c r="TOK78" s="50"/>
      <c r="TOL78" s="50"/>
      <c r="TOM78" s="50"/>
      <c r="TON78" s="50"/>
      <c r="TOO78" s="50"/>
      <c r="TOP78" s="50"/>
      <c r="TOQ78" s="50"/>
      <c r="TOR78" s="50"/>
      <c r="TOS78" s="50"/>
      <c r="TOT78" s="50"/>
      <c r="TOU78" s="50"/>
      <c r="TOV78" s="50"/>
      <c r="TOW78" s="50"/>
      <c r="TOX78" s="50"/>
      <c r="TOY78" s="50"/>
      <c r="TOZ78" s="50"/>
      <c r="TPA78" s="50"/>
      <c r="TPB78" s="50"/>
      <c r="TPC78" s="50"/>
      <c r="TPD78" s="50"/>
      <c r="TPE78" s="50"/>
      <c r="TPF78" s="50"/>
      <c r="TPG78" s="50"/>
      <c r="TPH78" s="50"/>
      <c r="TPI78" s="50"/>
      <c r="TPJ78" s="50"/>
      <c r="TPK78" s="50"/>
      <c r="TPL78" s="50"/>
      <c r="TPM78" s="50"/>
      <c r="TPN78" s="50"/>
      <c r="TPO78" s="50"/>
      <c r="TPP78" s="50"/>
      <c r="TPQ78" s="50"/>
      <c r="TPR78" s="50"/>
      <c r="TPS78" s="50"/>
      <c r="TPT78" s="50"/>
      <c r="TPU78" s="50"/>
      <c r="TPV78" s="50"/>
      <c r="TPW78" s="50"/>
      <c r="TPX78" s="50"/>
      <c r="TPY78" s="50"/>
      <c r="TPZ78" s="50"/>
      <c r="TQA78" s="50"/>
      <c r="TQB78" s="50"/>
      <c r="TQC78" s="50"/>
      <c r="TQD78" s="50"/>
      <c r="TQE78" s="50"/>
      <c r="TQF78" s="50"/>
      <c r="TQG78" s="50"/>
      <c r="TQH78" s="50"/>
      <c r="TQI78" s="50"/>
      <c r="TQJ78" s="50"/>
      <c r="TQK78" s="50"/>
      <c r="TQL78" s="50"/>
      <c r="TQM78" s="50"/>
      <c r="TQN78" s="50"/>
      <c r="TQO78" s="50"/>
      <c r="TQP78" s="50"/>
      <c r="TQQ78" s="50"/>
      <c r="TQR78" s="50"/>
      <c r="TQS78" s="50"/>
      <c r="TQT78" s="50"/>
      <c r="TQU78" s="50"/>
      <c r="TQV78" s="50"/>
      <c r="TQW78" s="50"/>
      <c r="TQX78" s="50"/>
      <c r="TQY78" s="50"/>
      <c r="TQZ78" s="50"/>
      <c r="TRA78" s="50"/>
      <c r="TRB78" s="50"/>
      <c r="TRC78" s="50"/>
      <c r="TRD78" s="50"/>
      <c r="TRE78" s="50"/>
      <c r="TRF78" s="50"/>
      <c r="TRG78" s="50"/>
      <c r="TRH78" s="50"/>
      <c r="TRI78" s="50"/>
      <c r="TRJ78" s="50"/>
      <c r="TRK78" s="50"/>
      <c r="TRL78" s="50"/>
      <c r="TRM78" s="50"/>
      <c r="TRN78" s="50"/>
      <c r="TRO78" s="50"/>
      <c r="TRP78" s="50"/>
      <c r="TRQ78" s="50"/>
      <c r="TRR78" s="50"/>
      <c r="TRS78" s="50"/>
      <c r="TRT78" s="50"/>
      <c r="TRU78" s="50"/>
      <c r="TRV78" s="50"/>
      <c r="TRW78" s="50"/>
      <c r="TRX78" s="50"/>
      <c r="TRY78" s="50"/>
      <c r="TRZ78" s="50"/>
      <c r="TSA78" s="50"/>
      <c r="TSB78" s="50"/>
      <c r="TSC78" s="50"/>
      <c r="TSD78" s="50"/>
      <c r="TSE78" s="50"/>
      <c r="TSF78" s="50"/>
      <c r="TSG78" s="50"/>
      <c r="TSH78" s="50"/>
      <c r="TSI78" s="50"/>
      <c r="TSJ78" s="50"/>
      <c r="TSK78" s="50"/>
      <c r="TSL78" s="50"/>
      <c r="TSM78" s="50"/>
      <c r="TSN78" s="50"/>
      <c r="TSO78" s="50"/>
      <c r="TSP78" s="50"/>
      <c r="TSQ78" s="50"/>
      <c r="TSR78" s="50"/>
      <c r="TSS78" s="50"/>
      <c r="TST78" s="50"/>
      <c r="TSU78" s="50"/>
      <c r="TSV78" s="50"/>
      <c r="TSW78" s="50"/>
      <c r="TSX78" s="50"/>
      <c r="TSY78" s="50"/>
      <c r="TSZ78" s="50"/>
      <c r="TTA78" s="50"/>
      <c r="TTB78" s="50"/>
      <c r="TTC78" s="50"/>
      <c r="TTD78" s="50"/>
      <c r="TTE78" s="50"/>
      <c r="TTF78" s="50"/>
      <c r="TTG78" s="50"/>
      <c r="TTH78" s="50"/>
      <c r="TTI78" s="50"/>
      <c r="TTJ78" s="50"/>
      <c r="TTK78" s="50"/>
      <c r="TTL78" s="50"/>
      <c r="TTM78" s="50"/>
      <c r="TTN78" s="50"/>
      <c r="TTO78" s="50"/>
      <c r="TTP78" s="50"/>
      <c r="TTQ78" s="50"/>
      <c r="TTR78" s="50"/>
      <c r="TTS78" s="50"/>
      <c r="TTT78" s="50"/>
      <c r="TTU78" s="50"/>
      <c r="TTV78" s="50"/>
      <c r="TTW78" s="50"/>
      <c r="TTX78" s="50"/>
      <c r="TTY78" s="50"/>
      <c r="TTZ78" s="50"/>
      <c r="TUA78" s="50"/>
      <c r="TUB78" s="50"/>
      <c r="TUC78" s="50"/>
      <c r="TUD78" s="50"/>
      <c r="TUE78" s="50"/>
      <c r="TUF78" s="50"/>
      <c r="TUG78" s="50"/>
      <c r="TUH78" s="50"/>
      <c r="TUI78" s="50"/>
      <c r="TUJ78" s="50"/>
      <c r="TUK78" s="50"/>
      <c r="TUL78" s="50"/>
      <c r="TUM78" s="50"/>
      <c r="TUN78" s="50"/>
      <c r="TUO78" s="50"/>
      <c r="TUP78" s="50"/>
      <c r="TUQ78" s="50"/>
      <c r="TUR78" s="50"/>
      <c r="TUS78" s="50"/>
      <c r="TUT78" s="50"/>
      <c r="TUU78" s="50"/>
      <c r="TUV78" s="50"/>
      <c r="TUW78" s="50"/>
      <c r="TUX78" s="50"/>
      <c r="TUY78" s="50"/>
      <c r="TUZ78" s="50"/>
      <c r="TVA78" s="50"/>
      <c r="TVB78" s="50"/>
      <c r="TVC78" s="50"/>
      <c r="TVD78" s="50"/>
      <c r="TVE78" s="50"/>
      <c r="TVF78" s="50"/>
      <c r="TVG78" s="50"/>
      <c r="TVH78" s="50"/>
      <c r="TVI78" s="50"/>
      <c r="TVJ78" s="50"/>
      <c r="TVK78" s="50"/>
      <c r="TVL78" s="50"/>
      <c r="TVM78" s="50"/>
      <c r="TVN78" s="50"/>
      <c r="TVO78" s="50"/>
      <c r="TVP78" s="50"/>
      <c r="TVQ78" s="50"/>
      <c r="TVR78" s="50"/>
      <c r="TVS78" s="50"/>
      <c r="TVT78" s="50"/>
      <c r="TVU78" s="50"/>
      <c r="TVV78" s="50"/>
      <c r="TVW78" s="50"/>
      <c r="TVX78" s="50"/>
      <c r="TVY78" s="50"/>
      <c r="TVZ78" s="50"/>
      <c r="TWA78" s="50"/>
      <c r="TWB78" s="50"/>
      <c r="TWC78" s="50"/>
      <c r="TWD78" s="50"/>
      <c r="TWE78" s="50"/>
      <c r="TWF78" s="50"/>
      <c r="TWG78" s="50"/>
      <c r="TWH78" s="50"/>
      <c r="TWI78" s="50"/>
      <c r="TWJ78" s="50"/>
      <c r="TWK78" s="50"/>
      <c r="TWL78" s="50"/>
      <c r="TWM78" s="50"/>
      <c r="TWN78" s="50"/>
      <c r="TWO78" s="50"/>
      <c r="TWP78" s="50"/>
      <c r="TWQ78" s="50"/>
      <c r="TWR78" s="50"/>
      <c r="TWS78" s="50"/>
      <c r="TWT78" s="50"/>
      <c r="TWU78" s="50"/>
      <c r="TWV78" s="50"/>
      <c r="TWW78" s="50"/>
      <c r="TWX78" s="50"/>
      <c r="TWY78" s="50"/>
      <c r="TWZ78" s="50"/>
      <c r="TXA78" s="50"/>
      <c r="TXB78" s="50"/>
      <c r="TXC78" s="50"/>
      <c r="TXD78" s="50"/>
      <c r="TXE78" s="50"/>
      <c r="TXF78" s="50"/>
      <c r="TXG78" s="50"/>
      <c r="TXH78" s="50"/>
      <c r="TXI78" s="50"/>
      <c r="TXJ78" s="50"/>
      <c r="TXK78" s="50"/>
      <c r="TXL78" s="50"/>
      <c r="TXM78" s="50"/>
      <c r="TXN78" s="50"/>
      <c r="TXO78" s="50"/>
      <c r="TXP78" s="50"/>
      <c r="TXQ78" s="50"/>
      <c r="TXR78" s="50"/>
      <c r="TXS78" s="50"/>
      <c r="TXT78" s="50"/>
      <c r="TXU78" s="50"/>
      <c r="TXV78" s="50"/>
      <c r="TXW78" s="50"/>
      <c r="TXX78" s="50"/>
      <c r="TXY78" s="50"/>
      <c r="TXZ78" s="50"/>
      <c r="TYA78" s="50"/>
      <c r="TYB78" s="50"/>
      <c r="TYC78" s="50"/>
      <c r="TYD78" s="50"/>
      <c r="TYE78" s="50"/>
      <c r="TYF78" s="50"/>
      <c r="TYG78" s="50"/>
      <c r="TYH78" s="50"/>
      <c r="TYI78" s="50"/>
      <c r="TYJ78" s="50"/>
      <c r="TYK78" s="50"/>
      <c r="TYL78" s="50"/>
      <c r="TYM78" s="50"/>
      <c r="TYN78" s="50"/>
      <c r="TYO78" s="50"/>
      <c r="TYP78" s="50"/>
      <c r="TYQ78" s="50"/>
      <c r="TYR78" s="50"/>
      <c r="TYS78" s="50"/>
      <c r="TYT78" s="50"/>
      <c r="TYU78" s="50"/>
      <c r="TYV78" s="50"/>
      <c r="TYW78" s="50"/>
      <c r="TYX78" s="50"/>
      <c r="TYY78" s="50"/>
      <c r="TYZ78" s="50"/>
      <c r="TZA78" s="50"/>
      <c r="TZB78" s="50"/>
      <c r="TZC78" s="50"/>
      <c r="TZD78" s="50"/>
      <c r="TZE78" s="50"/>
      <c r="TZF78" s="50"/>
      <c r="TZG78" s="50"/>
      <c r="TZH78" s="50"/>
      <c r="TZI78" s="50"/>
      <c r="TZJ78" s="50"/>
      <c r="TZK78" s="50"/>
      <c r="TZL78" s="50"/>
      <c r="TZM78" s="50"/>
      <c r="TZN78" s="50"/>
      <c r="TZO78" s="50"/>
      <c r="TZP78" s="50"/>
      <c r="TZQ78" s="50"/>
      <c r="TZR78" s="50"/>
      <c r="TZS78" s="50"/>
      <c r="TZT78" s="50"/>
      <c r="TZU78" s="50"/>
      <c r="TZV78" s="50"/>
      <c r="TZW78" s="50"/>
      <c r="TZX78" s="50"/>
      <c r="TZY78" s="50"/>
      <c r="TZZ78" s="50"/>
      <c r="UAA78" s="50"/>
      <c r="UAB78" s="50"/>
      <c r="UAC78" s="50"/>
      <c r="UAD78" s="50"/>
      <c r="UAE78" s="50"/>
      <c r="UAF78" s="50"/>
      <c r="UAG78" s="50"/>
      <c r="UAH78" s="50"/>
      <c r="UAI78" s="50"/>
      <c r="UAJ78" s="50"/>
      <c r="UAK78" s="50"/>
      <c r="UAL78" s="50"/>
      <c r="UAM78" s="50"/>
      <c r="UAN78" s="50"/>
      <c r="UAO78" s="50"/>
      <c r="UAP78" s="50"/>
      <c r="UAQ78" s="50"/>
      <c r="UAR78" s="50"/>
      <c r="UAS78" s="50"/>
      <c r="UAT78" s="50"/>
      <c r="UAU78" s="50"/>
      <c r="UAV78" s="50"/>
      <c r="UAW78" s="50"/>
      <c r="UAX78" s="50"/>
      <c r="UAY78" s="50"/>
      <c r="UAZ78" s="50"/>
      <c r="UBA78" s="50"/>
      <c r="UBB78" s="50"/>
      <c r="UBC78" s="50"/>
      <c r="UBD78" s="50"/>
      <c r="UBE78" s="50"/>
      <c r="UBF78" s="50"/>
      <c r="UBG78" s="50"/>
      <c r="UBH78" s="50"/>
      <c r="UBI78" s="50"/>
      <c r="UBJ78" s="50"/>
      <c r="UBK78" s="50"/>
      <c r="UBL78" s="50"/>
      <c r="UBM78" s="50"/>
      <c r="UBN78" s="50"/>
      <c r="UBO78" s="50"/>
      <c r="UBP78" s="50"/>
      <c r="UBQ78" s="50"/>
      <c r="UBR78" s="50"/>
      <c r="UBS78" s="50"/>
      <c r="UBT78" s="50"/>
      <c r="UBU78" s="50"/>
      <c r="UBV78" s="50"/>
      <c r="UBW78" s="50"/>
      <c r="UBX78" s="50"/>
      <c r="UBY78" s="50"/>
      <c r="UBZ78" s="50"/>
      <c r="UCA78" s="50"/>
      <c r="UCB78" s="50"/>
      <c r="UCC78" s="50"/>
      <c r="UCD78" s="50"/>
      <c r="UCE78" s="50"/>
      <c r="UCF78" s="50"/>
      <c r="UCG78" s="50"/>
      <c r="UCH78" s="50"/>
      <c r="UCI78" s="50"/>
      <c r="UCJ78" s="50"/>
      <c r="UCK78" s="50"/>
      <c r="UCL78" s="50"/>
      <c r="UCM78" s="50"/>
      <c r="UCN78" s="50"/>
      <c r="UCO78" s="50"/>
      <c r="UCP78" s="50"/>
      <c r="UCQ78" s="50"/>
      <c r="UCR78" s="50"/>
      <c r="UCS78" s="50"/>
      <c r="UCT78" s="50"/>
      <c r="UCU78" s="50"/>
      <c r="UCV78" s="50"/>
      <c r="UCW78" s="50"/>
      <c r="UCX78" s="50"/>
      <c r="UCY78" s="50"/>
      <c r="UCZ78" s="50"/>
      <c r="UDA78" s="50"/>
      <c r="UDB78" s="50"/>
      <c r="UDC78" s="50"/>
      <c r="UDD78" s="50"/>
      <c r="UDE78" s="50"/>
      <c r="UDF78" s="50"/>
      <c r="UDG78" s="50"/>
      <c r="UDH78" s="50"/>
      <c r="UDI78" s="50"/>
      <c r="UDJ78" s="50"/>
      <c r="UDK78" s="50"/>
      <c r="UDL78" s="50"/>
      <c r="UDM78" s="50"/>
      <c r="UDN78" s="50"/>
      <c r="UDO78" s="50"/>
      <c r="UDP78" s="50"/>
      <c r="UDQ78" s="50"/>
      <c r="UDR78" s="50"/>
      <c r="UDS78" s="50"/>
      <c r="UDT78" s="50"/>
      <c r="UDU78" s="50"/>
      <c r="UDV78" s="50"/>
      <c r="UDW78" s="50"/>
      <c r="UDX78" s="50"/>
      <c r="UDY78" s="50"/>
      <c r="UDZ78" s="50"/>
      <c r="UEA78" s="50"/>
      <c r="UEB78" s="50"/>
      <c r="UEC78" s="50"/>
      <c r="UED78" s="50"/>
      <c r="UEE78" s="50"/>
      <c r="UEF78" s="50"/>
      <c r="UEG78" s="50"/>
      <c r="UEH78" s="50"/>
      <c r="UEI78" s="50"/>
      <c r="UEJ78" s="50"/>
      <c r="UEK78" s="50"/>
      <c r="UEL78" s="50"/>
      <c r="UEM78" s="50"/>
      <c r="UEN78" s="50"/>
      <c r="UEO78" s="50"/>
      <c r="UEP78" s="50"/>
      <c r="UEQ78" s="50"/>
      <c r="UER78" s="50"/>
      <c r="UES78" s="50"/>
      <c r="UET78" s="50"/>
      <c r="UEU78" s="50"/>
      <c r="UEV78" s="50"/>
      <c r="UEW78" s="50"/>
      <c r="UEX78" s="50"/>
      <c r="UEY78" s="50"/>
      <c r="UEZ78" s="50"/>
      <c r="UFA78" s="50"/>
      <c r="UFB78" s="50"/>
      <c r="UFC78" s="50"/>
      <c r="UFD78" s="50"/>
      <c r="UFE78" s="50"/>
      <c r="UFF78" s="50"/>
      <c r="UFG78" s="50"/>
      <c r="UFH78" s="50"/>
      <c r="UFI78" s="50"/>
      <c r="UFJ78" s="50"/>
      <c r="UFK78" s="50"/>
      <c r="UFL78" s="50"/>
      <c r="UFM78" s="50"/>
      <c r="UFN78" s="50"/>
      <c r="UFO78" s="50"/>
      <c r="UFP78" s="50"/>
      <c r="UFQ78" s="50"/>
      <c r="UFR78" s="50"/>
      <c r="UFS78" s="50"/>
      <c r="UFT78" s="50"/>
      <c r="UFU78" s="50"/>
      <c r="UFV78" s="50"/>
      <c r="UFW78" s="50"/>
      <c r="UFX78" s="50"/>
      <c r="UFY78" s="50"/>
      <c r="UFZ78" s="50"/>
      <c r="UGA78" s="50"/>
      <c r="UGB78" s="50"/>
      <c r="UGC78" s="50"/>
      <c r="UGD78" s="50"/>
      <c r="UGE78" s="50"/>
      <c r="UGF78" s="50"/>
      <c r="UGG78" s="50"/>
      <c r="UGH78" s="50"/>
      <c r="UGI78" s="50"/>
      <c r="UGJ78" s="50"/>
      <c r="UGK78" s="50"/>
      <c r="UGL78" s="50"/>
      <c r="UGM78" s="50"/>
      <c r="UGN78" s="50"/>
      <c r="UGO78" s="50"/>
      <c r="UGP78" s="50"/>
      <c r="UGQ78" s="50"/>
      <c r="UGR78" s="50"/>
      <c r="UGS78" s="50"/>
      <c r="UGT78" s="50"/>
      <c r="UGU78" s="50"/>
      <c r="UGV78" s="50"/>
      <c r="UGW78" s="50"/>
      <c r="UGX78" s="50"/>
      <c r="UGY78" s="50"/>
      <c r="UGZ78" s="50"/>
      <c r="UHA78" s="50"/>
      <c r="UHB78" s="50"/>
      <c r="UHC78" s="50"/>
      <c r="UHD78" s="50"/>
      <c r="UHE78" s="50"/>
      <c r="UHF78" s="50"/>
      <c r="UHG78" s="50"/>
      <c r="UHH78" s="50"/>
      <c r="UHI78" s="50"/>
      <c r="UHJ78" s="50"/>
      <c r="UHK78" s="50"/>
      <c r="UHL78" s="50"/>
      <c r="UHM78" s="50"/>
      <c r="UHN78" s="50"/>
      <c r="UHO78" s="50"/>
      <c r="UHP78" s="50"/>
      <c r="UHQ78" s="50"/>
      <c r="UHR78" s="50"/>
      <c r="UHS78" s="50"/>
      <c r="UHT78" s="50"/>
      <c r="UHU78" s="50"/>
      <c r="UHV78" s="50"/>
      <c r="UHW78" s="50"/>
      <c r="UHX78" s="50"/>
      <c r="UHY78" s="50"/>
      <c r="UHZ78" s="50"/>
      <c r="UIA78" s="50"/>
      <c r="UIB78" s="50"/>
      <c r="UIC78" s="50"/>
      <c r="UID78" s="50"/>
      <c r="UIE78" s="50"/>
      <c r="UIF78" s="50"/>
      <c r="UIG78" s="50"/>
      <c r="UIH78" s="50"/>
      <c r="UII78" s="50"/>
      <c r="UIJ78" s="50"/>
      <c r="UIK78" s="50"/>
      <c r="UIL78" s="50"/>
      <c r="UIM78" s="50"/>
      <c r="UIN78" s="50"/>
      <c r="UIO78" s="50"/>
      <c r="UIP78" s="50"/>
      <c r="UIQ78" s="50"/>
      <c r="UIR78" s="50"/>
      <c r="UIS78" s="50"/>
      <c r="UIT78" s="50"/>
      <c r="UIU78" s="50"/>
      <c r="UIV78" s="50"/>
      <c r="UIW78" s="50"/>
      <c r="UIX78" s="50"/>
      <c r="UIY78" s="50"/>
      <c r="UIZ78" s="50"/>
      <c r="UJA78" s="50"/>
      <c r="UJB78" s="50"/>
      <c r="UJC78" s="50"/>
      <c r="UJD78" s="50"/>
      <c r="UJE78" s="50"/>
      <c r="UJF78" s="50"/>
      <c r="UJG78" s="50"/>
      <c r="UJH78" s="50"/>
      <c r="UJI78" s="50"/>
      <c r="UJJ78" s="50"/>
      <c r="UJK78" s="50"/>
      <c r="UJL78" s="50"/>
      <c r="UJM78" s="50"/>
      <c r="UJN78" s="50"/>
      <c r="UJO78" s="50"/>
      <c r="UJP78" s="50"/>
      <c r="UJQ78" s="50"/>
      <c r="UJR78" s="50"/>
      <c r="UJS78" s="50"/>
      <c r="UJT78" s="50"/>
      <c r="UJU78" s="50"/>
      <c r="UJV78" s="50"/>
      <c r="UJW78" s="50"/>
      <c r="UJX78" s="50"/>
      <c r="UJY78" s="50"/>
      <c r="UJZ78" s="50"/>
      <c r="UKA78" s="50"/>
      <c r="UKB78" s="50"/>
      <c r="UKC78" s="50"/>
      <c r="UKD78" s="50"/>
      <c r="UKE78" s="50"/>
      <c r="UKF78" s="50"/>
      <c r="UKG78" s="50"/>
      <c r="UKH78" s="50"/>
      <c r="UKI78" s="50"/>
      <c r="UKJ78" s="50"/>
      <c r="UKK78" s="50"/>
      <c r="UKL78" s="50"/>
      <c r="UKM78" s="50"/>
      <c r="UKN78" s="50"/>
      <c r="UKO78" s="50"/>
      <c r="UKP78" s="50"/>
      <c r="UKQ78" s="50"/>
      <c r="UKR78" s="50"/>
      <c r="UKS78" s="50"/>
      <c r="UKT78" s="50"/>
      <c r="UKU78" s="50"/>
      <c r="UKV78" s="50"/>
      <c r="UKW78" s="50"/>
      <c r="UKX78" s="50"/>
      <c r="UKY78" s="50"/>
      <c r="UKZ78" s="50"/>
      <c r="ULA78" s="50"/>
      <c r="ULB78" s="50"/>
      <c r="ULC78" s="50"/>
      <c r="ULD78" s="50"/>
      <c r="ULE78" s="50"/>
      <c r="ULF78" s="50"/>
      <c r="ULG78" s="50"/>
      <c r="ULH78" s="50"/>
      <c r="ULI78" s="50"/>
      <c r="ULJ78" s="50"/>
      <c r="ULK78" s="50"/>
      <c r="ULL78" s="50"/>
      <c r="ULM78" s="50"/>
      <c r="ULN78" s="50"/>
      <c r="ULO78" s="50"/>
      <c r="ULP78" s="50"/>
      <c r="ULQ78" s="50"/>
      <c r="ULR78" s="50"/>
      <c r="ULS78" s="50"/>
      <c r="ULT78" s="50"/>
      <c r="ULU78" s="50"/>
      <c r="ULV78" s="50"/>
      <c r="ULW78" s="50"/>
      <c r="ULX78" s="50"/>
      <c r="ULY78" s="50"/>
      <c r="ULZ78" s="50"/>
      <c r="UMA78" s="50"/>
      <c r="UMB78" s="50"/>
      <c r="UMC78" s="50"/>
      <c r="UMD78" s="50"/>
      <c r="UME78" s="50"/>
      <c r="UMF78" s="50"/>
      <c r="UMG78" s="50"/>
      <c r="UMH78" s="50"/>
      <c r="UMI78" s="50"/>
      <c r="UMJ78" s="50"/>
      <c r="UMK78" s="50"/>
      <c r="UML78" s="50"/>
      <c r="UMM78" s="50"/>
      <c r="UMN78" s="50"/>
      <c r="UMO78" s="50"/>
      <c r="UMP78" s="50"/>
      <c r="UMQ78" s="50"/>
      <c r="UMR78" s="50"/>
      <c r="UMS78" s="50"/>
      <c r="UMT78" s="50"/>
      <c r="UMU78" s="50"/>
      <c r="UMV78" s="50"/>
      <c r="UMW78" s="50"/>
      <c r="UMX78" s="50"/>
      <c r="UMY78" s="50"/>
      <c r="UMZ78" s="50"/>
      <c r="UNA78" s="50"/>
      <c r="UNB78" s="50"/>
      <c r="UNC78" s="50"/>
      <c r="UND78" s="50"/>
      <c r="UNE78" s="50"/>
      <c r="UNF78" s="50"/>
      <c r="UNG78" s="50"/>
      <c r="UNH78" s="50"/>
      <c r="UNI78" s="50"/>
      <c r="UNJ78" s="50"/>
      <c r="UNK78" s="50"/>
      <c r="UNL78" s="50"/>
      <c r="UNM78" s="50"/>
      <c r="UNN78" s="50"/>
      <c r="UNO78" s="50"/>
      <c r="UNP78" s="50"/>
      <c r="UNQ78" s="50"/>
      <c r="UNR78" s="50"/>
      <c r="UNS78" s="50"/>
      <c r="UNT78" s="50"/>
      <c r="UNU78" s="50"/>
      <c r="UNV78" s="50"/>
      <c r="UNW78" s="50"/>
      <c r="UNX78" s="50"/>
      <c r="UNY78" s="50"/>
      <c r="UNZ78" s="50"/>
      <c r="UOA78" s="50"/>
      <c r="UOB78" s="50"/>
      <c r="UOC78" s="50"/>
      <c r="UOD78" s="50"/>
      <c r="UOE78" s="50"/>
      <c r="UOF78" s="50"/>
      <c r="UOG78" s="50"/>
      <c r="UOH78" s="50"/>
      <c r="UOI78" s="50"/>
      <c r="UOJ78" s="50"/>
      <c r="UOK78" s="50"/>
      <c r="UOL78" s="50"/>
      <c r="UOM78" s="50"/>
      <c r="UON78" s="50"/>
      <c r="UOO78" s="50"/>
      <c r="UOP78" s="50"/>
      <c r="UOQ78" s="50"/>
      <c r="UOR78" s="50"/>
      <c r="UOS78" s="50"/>
      <c r="UOT78" s="50"/>
      <c r="UOU78" s="50"/>
      <c r="UOV78" s="50"/>
      <c r="UOW78" s="50"/>
      <c r="UOX78" s="50"/>
      <c r="UOY78" s="50"/>
      <c r="UOZ78" s="50"/>
      <c r="UPA78" s="50"/>
      <c r="UPB78" s="50"/>
      <c r="UPC78" s="50"/>
      <c r="UPD78" s="50"/>
      <c r="UPE78" s="50"/>
      <c r="UPF78" s="50"/>
      <c r="UPG78" s="50"/>
      <c r="UPH78" s="50"/>
      <c r="UPI78" s="50"/>
      <c r="UPJ78" s="50"/>
      <c r="UPK78" s="50"/>
      <c r="UPL78" s="50"/>
      <c r="UPM78" s="50"/>
      <c r="UPN78" s="50"/>
      <c r="UPO78" s="50"/>
      <c r="UPP78" s="50"/>
      <c r="UPQ78" s="50"/>
      <c r="UPR78" s="50"/>
      <c r="UPS78" s="50"/>
      <c r="UPT78" s="50"/>
      <c r="UPU78" s="50"/>
      <c r="UPV78" s="50"/>
      <c r="UPW78" s="50"/>
      <c r="UPX78" s="50"/>
      <c r="UPY78" s="50"/>
      <c r="UPZ78" s="50"/>
      <c r="UQA78" s="50"/>
      <c r="UQB78" s="50"/>
      <c r="UQC78" s="50"/>
      <c r="UQD78" s="50"/>
      <c r="UQE78" s="50"/>
      <c r="UQF78" s="50"/>
      <c r="UQG78" s="50"/>
      <c r="UQH78" s="50"/>
      <c r="UQI78" s="50"/>
      <c r="UQJ78" s="50"/>
      <c r="UQK78" s="50"/>
      <c r="UQL78" s="50"/>
      <c r="UQM78" s="50"/>
      <c r="UQN78" s="50"/>
      <c r="UQO78" s="50"/>
      <c r="UQP78" s="50"/>
      <c r="UQQ78" s="50"/>
      <c r="UQR78" s="50"/>
      <c r="UQS78" s="50"/>
      <c r="UQT78" s="50"/>
      <c r="UQU78" s="50"/>
      <c r="UQV78" s="50"/>
      <c r="UQW78" s="50"/>
      <c r="UQX78" s="50"/>
      <c r="UQY78" s="50"/>
      <c r="UQZ78" s="50"/>
      <c r="URA78" s="50"/>
      <c r="URB78" s="50"/>
      <c r="URC78" s="50"/>
      <c r="URD78" s="50"/>
      <c r="URE78" s="50"/>
      <c r="URF78" s="50"/>
      <c r="URG78" s="50"/>
      <c r="URH78" s="50"/>
      <c r="URI78" s="50"/>
      <c r="URJ78" s="50"/>
      <c r="URK78" s="50"/>
      <c r="URL78" s="50"/>
      <c r="URM78" s="50"/>
      <c r="URN78" s="50"/>
      <c r="URO78" s="50"/>
      <c r="URP78" s="50"/>
      <c r="URQ78" s="50"/>
      <c r="URR78" s="50"/>
      <c r="URS78" s="50"/>
      <c r="URT78" s="50"/>
      <c r="URU78" s="50"/>
      <c r="URV78" s="50"/>
      <c r="URW78" s="50"/>
      <c r="URX78" s="50"/>
      <c r="URY78" s="50"/>
      <c r="URZ78" s="50"/>
      <c r="USA78" s="50"/>
      <c r="USB78" s="50"/>
      <c r="USC78" s="50"/>
      <c r="USD78" s="50"/>
      <c r="USE78" s="50"/>
      <c r="USF78" s="50"/>
      <c r="USG78" s="50"/>
      <c r="USH78" s="50"/>
      <c r="USI78" s="50"/>
      <c r="USJ78" s="50"/>
      <c r="USK78" s="50"/>
      <c r="USL78" s="50"/>
      <c r="USM78" s="50"/>
      <c r="USN78" s="50"/>
      <c r="USO78" s="50"/>
      <c r="USP78" s="50"/>
      <c r="USQ78" s="50"/>
      <c r="USR78" s="50"/>
      <c r="USS78" s="50"/>
      <c r="UST78" s="50"/>
      <c r="USU78" s="50"/>
      <c r="USV78" s="50"/>
      <c r="USW78" s="50"/>
      <c r="USX78" s="50"/>
      <c r="USY78" s="50"/>
      <c r="USZ78" s="50"/>
      <c r="UTA78" s="50"/>
      <c r="UTB78" s="50"/>
      <c r="UTC78" s="50"/>
      <c r="UTD78" s="50"/>
      <c r="UTE78" s="50"/>
      <c r="UTF78" s="50"/>
      <c r="UTG78" s="50"/>
      <c r="UTH78" s="50"/>
      <c r="UTI78" s="50"/>
      <c r="UTJ78" s="50"/>
      <c r="UTK78" s="50"/>
      <c r="UTL78" s="50"/>
      <c r="UTM78" s="50"/>
      <c r="UTN78" s="50"/>
      <c r="UTO78" s="50"/>
      <c r="UTP78" s="50"/>
      <c r="UTQ78" s="50"/>
      <c r="UTR78" s="50"/>
      <c r="UTS78" s="50"/>
      <c r="UTT78" s="50"/>
      <c r="UTU78" s="50"/>
      <c r="UTV78" s="50"/>
      <c r="UTW78" s="50"/>
      <c r="UTX78" s="50"/>
      <c r="UTY78" s="50"/>
      <c r="UTZ78" s="50"/>
      <c r="UUA78" s="50"/>
      <c r="UUB78" s="50"/>
      <c r="UUC78" s="50"/>
      <c r="UUD78" s="50"/>
      <c r="UUE78" s="50"/>
      <c r="UUF78" s="50"/>
      <c r="UUG78" s="50"/>
      <c r="UUH78" s="50"/>
      <c r="UUI78" s="50"/>
      <c r="UUJ78" s="50"/>
      <c r="UUK78" s="50"/>
      <c r="UUL78" s="50"/>
      <c r="UUM78" s="50"/>
      <c r="UUN78" s="50"/>
      <c r="UUO78" s="50"/>
      <c r="UUP78" s="50"/>
      <c r="UUQ78" s="50"/>
      <c r="UUR78" s="50"/>
      <c r="UUS78" s="50"/>
      <c r="UUT78" s="50"/>
      <c r="UUU78" s="50"/>
      <c r="UUV78" s="50"/>
      <c r="UUW78" s="50"/>
      <c r="UUX78" s="50"/>
      <c r="UUY78" s="50"/>
      <c r="UUZ78" s="50"/>
      <c r="UVA78" s="50"/>
      <c r="UVB78" s="50"/>
      <c r="UVC78" s="50"/>
      <c r="UVD78" s="50"/>
      <c r="UVE78" s="50"/>
      <c r="UVF78" s="50"/>
      <c r="UVG78" s="50"/>
      <c r="UVH78" s="50"/>
      <c r="UVI78" s="50"/>
      <c r="UVJ78" s="50"/>
      <c r="UVK78" s="50"/>
      <c r="UVL78" s="50"/>
      <c r="UVM78" s="50"/>
      <c r="UVN78" s="50"/>
      <c r="UVO78" s="50"/>
      <c r="UVP78" s="50"/>
      <c r="UVQ78" s="50"/>
      <c r="UVR78" s="50"/>
      <c r="UVS78" s="50"/>
      <c r="UVT78" s="50"/>
      <c r="UVU78" s="50"/>
      <c r="UVV78" s="50"/>
      <c r="UVW78" s="50"/>
      <c r="UVX78" s="50"/>
      <c r="UVY78" s="50"/>
      <c r="UVZ78" s="50"/>
      <c r="UWA78" s="50"/>
      <c r="UWB78" s="50"/>
      <c r="UWC78" s="50"/>
      <c r="UWD78" s="50"/>
      <c r="UWE78" s="50"/>
      <c r="UWF78" s="50"/>
      <c r="UWG78" s="50"/>
      <c r="UWH78" s="50"/>
      <c r="UWI78" s="50"/>
      <c r="UWJ78" s="50"/>
      <c r="UWK78" s="50"/>
      <c r="UWL78" s="50"/>
      <c r="UWM78" s="50"/>
      <c r="UWN78" s="50"/>
      <c r="UWO78" s="50"/>
      <c r="UWP78" s="50"/>
      <c r="UWQ78" s="50"/>
      <c r="UWR78" s="50"/>
      <c r="UWS78" s="50"/>
      <c r="UWT78" s="50"/>
      <c r="UWU78" s="50"/>
      <c r="UWV78" s="50"/>
      <c r="UWW78" s="50"/>
      <c r="UWX78" s="50"/>
      <c r="UWY78" s="50"/>
      <c r="UWZ78" s="50"/>
      <c r="UXA78" s="50"/>
      <c r="UXB78" s="50"/>
      <c r="UXC78" s="50"/>
      <c r="UXD78" s="50"/>
      <c r="UXE78" s="50"/>
      <c r="UXF78" s="50"/>
      <c r="UXG78" s="50"/>
      <c r="UXH78" s="50"/>
      <c r="UXI78" s="50"/>
      <c r="UXJ78" s="50"/>
      <c r="UXK78" s="50"/>
      <c r="UXL78" s="50"/>
      <c r="UXM78" s="50"/>
      <c r="UXN78" s="50"/>
      <c r="UXO78" s="50"/>
      <c r="UXP78" s="50"/>
      <c r="UXQ78" s="50"/>
      <c r="UXR78" s="50"/>
      <c r="UXS78" s="50"/>
      <c r="UXT78" s="50"/>
      <c r="UXU78" s="50"/>
      <c r="UXV78" s="50"/>
      <c r="UXW78" s="50"/>
      <c r="UXX78" s="50"/>
      <c r="UXY78" s="50"/>
      <c r="UXZ78" s="50"/>
      <c r="UYA78" s="50"/>
      <c r="UYB78" s="50"/>
      <c r="UYC78" s="50"/>
      <c r="UYD78" s="50"/>
      <c r="UYE78" s="50"/>
      <c r="UYF78" s="50"/>
      <c r="UYG78" s="50"/>
      <c r="UYH78" s="50"/>
      <c r="UYI78" s="50"/>
      <c r="UYJ78" s="50"/>
      <c r="UYK78" s="50"/>
      <c r="UYL78" s="50"/>
      <c r="UYM78" s="50"/>
      <c r="UYN78" s="50"/>
      <c r="UYO78" s="50"/>
      <c r="UYP78" s="50"/>
      <c r="UYQ78" s="50"/>
      <c r="UYR78" s="50"/>
      <c r="UYS78" s="50"/>
      <c r="UYT78" s="50"/>
      <c r="UYU78" s="50"/>
      <c r="UYV78" s="50"/>
      <c r="UYW78" s="50"/>
      <c r="UYX78" s="50"/>
      <c r="UYY78" s="50"/>
      <c r="UYZ78" s="50"/>
      <c r="UZA78" s="50"/>
      <c r="UZB78" s="50"/>
      <c r="UZC78" s="50"/>
      <c r="UZD78" s="50"/>
      <c r="UZE78" s="50"/>
      <c r="UZF78" s="50"/>
      <c r="UZG78" s="50"/>
      <c r="UZH78" s="50"/>
      <c r="UZI78" s="50"/>
      <c r="UZJ78" s="50"/>
      <c r="UZK78" s="50"/>
      <c r="UZL78" s="50"/>
      <c r="UZM78" s="50"/>
      <c r="UZN78" s="50"/>
      <c r="UZO78" s="50"/>
      <c r="UZP78" s="50"/>
      <c r="UZQ78" s="50"/>
      <c r="UZR78" s="50"/>
      <c r="UZS78" s="50"/>
      <c r="UZT78" s="50"/>
      <c r="UZU78" s="50"/>
      <c r="UZV78" s="50"/>
      <c r="UZW78" s="50"/>
      <c r="UZX78" s="50"/>
      <c r="UZY78" s="50"/>
      <c r="UZZ78" s="50"/>
      <c r="VAA78" s="50"/>
      <c r="VAB78" s="50"/>
      <c r="VAC78" s="50"/>
      <c r="VAD78" s="50"/>
      <c r="VAE78" s="50"/>
      <c r="VAF78" s="50"/>
      <c r="VAG78" s="50"/>
      <c r="VAH78" s="50"/>
      <c r="VAI78" s="50"/>
      <c r="VAJ78" s="50"/>
      <c r="VAK78" s="50"/>
      <c r="VAL78" s="50"/>
      <c r="VAM78" s="50"/>
      <c r="VAN78" s="50"/>
      <c r="VAO78" s="50"/>
      <c r="VAP78" s="50"/>
      <c r="VAQ78" s="50"/>
      <c r="VAR78" s="50"/>
      <c r="VAS78" s="50"/>
      <c r="VAT78" s="50"/>
      <c r="VAU78" s="50"/>
      <c r="VAV78" s="50"/>
      <c r="VAW78" s="50"/>
      <c r="VAX78" s="50"/>
      <c r="VAY78" s="50"/>
      <c r="VAZ78" s="50"/>
      <c r="VBA78" s="50"/>
      <c r="VBB78" s="50"/>
      <c r="VBC78" s="50"/>
      <c r="VBD78" s="50"/>
      <c r="VBE78" s="50"/>
      <c r="VBF78" s="50"/>
      <c r="VBG78" s="50"/>
      <c r="VBH78" s="50"/>
      <c r="VBI78" s="50"/>
      <c r="VBJ78" s="50"/>
      <c r="VBK78" s="50"/>
      <c r="VBL78" s="50"/>
      <c r="VBM78" s="50"/>
      <c r="VBN78" s="50"/>
      <c r="VBO78" s="50"/>
      <c r="VBP78" s="50"/>
      <c r="VBQ78" s="50"/>
      <c r="VBR78" s="50"/>
      <c r="VBS78" s="50"/>
      <c r="VBT78" s="50"/>
      <c r="VBU78" s="50"/>
      <c r="VBV78" s="50"/>
      <c r="VBW78" s="50"/>
      <c r="VBX78" s="50"/>
      <c r="VBY78" s="50"/>
      <c r="VBZ78" s="50"/>
      <c r="VCA78" s="50"/>
      <c r="VCB78" s="50"/>
      <c r="VCC78" s="50"/>
      <c r="VCD78" s="50"/>
      <c r="VCE78" s="50"/>
      <c r="VCF78" s="50"/>
      <c r="VCG78" s="50"/>
      <c r="VCH78" s="50"/>
      <c r="VCI78" s="50"/>
      <c r="VCJ78" s="50"/>
      <c r="VCK78" s="50"/>
      <c r="VCL78" s="50"/>
      <c r="VCM78" s="50"/>
      <c r="VCN78" s="50"/>
      <c r="VCO78" s="50"/>
      <c r="VCP78" s="50"/>
      <c r="VCQ78" s="50"/>
      <c r="VCR78" s="50"/>
      <c r="VCS78" s="50"/>
      <c r="VCT78" s="50"/>
      <c r="VCU78" s="50"/>
      <c r="VCV78" s="50"/>
      <c r="VCW78" s="50"/>
      <c r="VCX78" s="50"/>
      <c r="VCY78" s="50"/>
      <c r="VCZ78" s="50"/>
      <c r="VDA78" s="50"/>
      <c r="VDB78" s="50"/>
      <c r="VDC78" s="50"/>
      <c r="VDD78" s="50"/>
      <c r="VDE78" s="50"/>
      <c r="VDF78" s="50"/>
      <c r="VDG78" s="50"/>
      <c r="VDH78" s="50"/>
      <c r="VDI78" s="50"/>
      <c r="VDJ78" s="50"/>
      <c r="VDK78" s="50"/>
      <c r="VDL78" s="50"/>
      <c r="VDM78" s="50"/>
      <c r="VDN78" s="50"/>
      <c r="VDO78" s="50"/>
      <c r="VDP78" s="50"/>
      <c r="VDQ78" s="50"/>
      <c r="VDR78" s="50"/>
      <c r="VDS78" s="50"/>
      <c r="VDT78" s="50"/>
      <c r="VDU78" s="50"/>
      <c r="VDV78" s="50"/>
      <c r="VDW78" s="50"/>
      <c r="VDX78" s="50"/>
      <c r="VDY78" s="50"/>
      <c r="VDZ78" s="50"/>
      <c r="VEA78" s="50"/>
      <c r="VEB78" s="50"/>
      <c r="VEC78" s="50"/>
      <c r="VED78" s="50"/>
      <c r="VEE78" s="50"/>
      <c r="VEF78" s="50"/>
      <c r="VEG78" s="50"/>
      <c r="VEH78" s="50"/>
      <c r="VEI78" s="50"/>
      <c r="VEJ78" s="50"/>
      <c r="VEK78" s="50"/>
      <c r="VEL78" s="50"/>
      <c r="VEM78" s="50"/>
      <c r="VEN78" s="50"/>
      <c r="VEO78" s="50"/>
      <c r="VEP78" s="50"/>
      <c r="VEQ78" s="50"/>
      <c r="VER78" s="50"/>
      <c r="VES78" s="50"/>
      <c r="VET78" s="50"/>
      <c r="VEU78" s="50"/>
      <c r="VEV78" s="50"/>
      <c r="VEW78" s="50"/>
      <c r="VEX78" s="50"/>
      <c r="VEY78" s="50"/>
      <c r="VEZ78" s="50"/>
      <c r="VFA78" s="50"/>
      <c r="VFB78" s="50"/>
      <c r="VFC78" s="50"/>
      <c r="VFD78" s="50"/>
      <c r="VFE78" s="50"/>
      <c r="VFF78" s="50"/>
      <c r="VFG78" s="50"/>
      <c r="VFH78" s="50"/>
      <c r="VFI78" s="50"/>
      <c r="VFJ78" s="50"/>
      <c r="VFK78" s="50"/>
      <c r="VFL78" s="50"/>
      <c r="VFM78" s="50"/>
      <c r="VFN78" s="50"/>
      <c r="VFO78" s="50"/>
      <c r="VFP78" s="50"/>
      <c r="VFQ78" s="50"/>
      <c r="VFR78" s="50"/>
      <c r="VFS78" s="50"/>
      <c r="VFT78" s="50"/>
      <c r="VFU78" s="50"/>
      <c r="VFV78" s="50"/>
      <c r="VFW78" s="50"/>
      <c r="VFX78" s="50"/>
      <c r="VFY78" s="50"/>
      <c r="VFZ78" s="50"/>
      <c r="VGA78" s="50"/>
      <c r="VGB78" s="50"/>
      <c r="VGC78" s="50"/>
      <c r="VGD78" s="50"/>
      <c r="VGE78" s="50"/>
      <c r="VGF78" s="50"/>
      <c r="VGG78" s="50"/>
      <c r="VGH78" s="50"/>
      <c r="VGI78" s="50"/>
      <c r="VGJ78" s="50"/>
      <c r="VGK78" s="50"/>
      <c r="VGL78" s="50"/>
      <c r="VGM78" s="50"/>
      <c r="VGN78" s="50"/>
      <c r="VGO78" s="50"/>
      <c r="VGP78" s="50"/>
      <c r="VGQ78" s="50"/>
      <c r="VGR78" s="50"/>
      <c r="VGS78" s="50"/>
      <c r="VGT78" s="50"/>
      <c r="VGU78" s="50"/>
      <c r="VGV78" s="50"/>
      <c r="VGW78" s="50"/>
      <c r="VGX78" s="50"/>
      <c r="VGY78" s="50"/>
      <c r="VGZ78" s="50"/>
      <c r="VHA78" s="50"/>
      <c r="VHB78" s="50"/>
      <c r="VHC78" s="50"/>
      <c r="VHD78" s="50"/>
      <c r="VHE78" s="50"/>
      <c r="VHF78" s="50"/>
      <c r="VHG78" s="50"/>
      <c r="VHH78" s="50"/>
      <c r="VHI78" s="50"/>
      <c r="VHJ78" s="50"/>
      <c r="VHK78" s="50"/>
      <c r="VHL78" s="50"/>
      <c r="VHM78" s="50"/>
      <c r="VHN78" s="50"/>
      <c r="VHO78" s="50"/>
      <c r="VHP78" s="50"/>
      <c r="VHQ78" s="50"/>
      <c r="VHR78" s="50"/>
      <c r="VHS78" s="50"/>
      <c r="VHT78" s="50"/>
      <c r="VHU78" s="50"/>
      <c r="VHV78" s="50"/>
      <c r="VHW78" s="50"/>
      <c r="VHX78" s="50"/>
      <c r="VHY78" s="50"/>
      <c r="VHZ78" s="50"/>
      <c r="VIA78" s="50"/>
      <c r="VIB78" s="50"/>
      <c r="VIC78" s="50"/>
      <c r="VID78" s="50"/>
      <c r="VIE78" s="50"/>
      <c r="VIF78" s="50"/>
      <c r="VIG78" s="50"/>
      <c r="VIH78" s="50"/>
      <c r="VII78" s="50"/>
      <c r="VIJ78" s="50"/>
      <c r="VIK78" s="50"/>
      <c r="VIL78" s="50"/>
      <c r="VIM78" s="50"/>
      <c r="VIN78" s="50"/>
      <c r="VIO78" s="50"/>
      <c r="VIP78" s="50"/>
      <c r="VIQ78" s="50"/>
      <c r="VIR78" s="50"/>
      <c r="VIS78" s="50"/>
      <c r="VIT78" s="50"/>
      <c r="VIU78" s="50"/>
      <c r="VIV78" s="50"/>
      <c r="VIW78" s="50"/>
      <c r="VIX78" s="50"/>
      <c r="VIY78" s="50"/>
      <c r="VIZ78" s="50"/>
      <c r="VJA78" s="50"/>
      <c r="VJB78" s="50"/>
      <c r="VJC78" s="50"/>
      <c r="VJD78" s="50"/>
      <c r="VJE78" s="50"/>
      <c r="VJF78" s="50"/>
      <c r="VJG78" s="50"/>
      <c r="VJH78" s="50"/>
      <c r="VJI78" s="50"/>
      <c r="VJJ78" s="50"/>
      <c r="VJK78" s="50"/>
      <c r="VJL78" s="50"/>
      <c r="VJM78" s="50"/>
      <c r="VJN78" s="50"/>
      <c r="VJO78" s="50"/>
      <c r="VJP78" s="50"/>
      <c r="VJQ78" s="50"/>
      <c r="VJR78" s="50"/>
      <c r="VJS78" s="50"/>
      <c r="VJT78" s="50"/>
      <c r="VJU78" s="50"/>
      <c r="VJV78" s="50"/>
      <c r="VJW78" s="50"/>
      <c r="VJX78" s="50"/>
      <c r="VJY78" s="50"/>
      <c r="VJZ78" s="50"/>
      <c r="VKA78" s="50"/>
      <c r="VKB78" s="50"/>
      <c r="VKC78" s="50"/>
      <c r="VKD78" s="50"/>
      <c r="VKE78" s="50"/>
      <c r="VKF78" s="50"/>
      <c r="VKG78" s="50"/>
      <c r="VKH78" s="50"/>
      <c r="VKI78" s="50"/>
      <c r="VKJ78" s="50"/>
      <c r="VKK78" s="50"/>
      <c r="VKL78" s="50"/>
      <c r="VKM78" s="50"/>
      <c r="VKN78" s="50"/>
      <c r="VKO78" s="50"/>
      <c r="VKP78" s="50"/>
      <c r="VKQ78" s="50"/>
      <c r="VKR78" s="50"/>
      <c r="VKS78" s="50"/>
      <c r="VKT78" s="50"/>
      <c r="VKU78" s="50"/>
      <c r="VKV78" s="50"/>
      <c r="VKW78" s="50"/>
      <c r="VKX78" s="50"/>
      <c r="VKY78" s="50"/>
      <c r="VKZ78" s="50"/>
      <c r="VLA78" s="50"/>
      <c r="VLB78" s="50"/>
      <c r="VLC78" s="50"/>
      <c r="VLD78" s="50"/>
      <c r="VLE78" s="50"/>
      <c r="VLF78" s="50"/>
      <c r="VLG78" s="50"/>
      <c r="VLH78" s="50"/>
      <c r="VLI78" s="50"/>
      <c r="VLJ78" s="50"/>
      <c r="VLK78" s="50"/>
      <c r="VLL78" s="50"/>
      <c r="VLM78" s="50"/>
      <c r="VLN78" s="50"/>
      <c r="VLO78" s="50"/>
      <c r="VLP78" s="50"/>
      <c r="VLQ78" s="50"/>
      <c r="VLR78" s="50"/>
      <c r="VLS78" s="50"/>
      <c r="VLT78" s="50"/>
      <c r="VLU78" s="50"/>
      <c r="VLV78" s="50"/>
      <c r="VLW78" s="50"/>
      <c r="VLX78" s="50"/>
      <c r="VLY78" s="50"/>
      <c r="VLZ78" s="50"/>
      <c r="VMA78" s="50"/>
      <c r="VMB78" s="50"/>
      <c r="VMC78" s="50"/>
      <c r="VMD78" s="50"/>
      <c r="VME78" s="50"/>
      <c r="VMF78" s="50"/>
      <c r="VMG78" s="50"/>
      <c r="VMH78" s="50"/>
      <c r="VMI78" s="50"/>
      <c r="VMJ78" s="50"/>
      <c r="VMK78" s="50"/>
      <c r="VML78" s="50"/>
      <c r="VMM78" s="50"/>
      <c r="VMN78" s="50"/>
      <c r="VMO78" s="50"/>
      <c r="VMP78" s="50"/>
      <c r="VMQ78" s="50"/>
      <c r="VMR78" s="50"/>
      <c r="VMS78" s="50"/>
      <c r="VMT78" s="50"/>
      <c r="VMU78" s="50"/>
      <c r="VMV78" s="50"/>
      <c r="VMW78" s="50"/>
      <c r="VMX78" s="50"/>
      <c r="VMY78" s="50"/>
      <c r="VMZ78" s="50"/>
      <c r="VNA78" s="50"/>
      <c r="VNB78" s="50"/>
      <c r="VNC78" s="50"/>
      <c r="VND78" s="50"/>
      <c r="VNE78" s="50"/>
      <c r="VNF78" s="50"/>
      <c r="VNG78" s="50"/>
      <c r="VNH78" s="50"/>
      <c r="VNI78" s="50"/>
      <c r="VNJ78" s="50"/>
      <c r="VNK78" s="50"/>
      <c r="VNL78" s="50"/>
      <c r="VNM78" s="50"/>
      <c r="VNN78" s="50"/>
      <c r="VNO78" s="50"/>
      <c r="VNP78" s="50"/>
      <c r="VNQ78" s="50"/>
      <c r="VNR78" s="50"/>
      <c r="VNS78" s="50"/>
      <c r="VNT78" s="50"/>
      <c r="VNU78" s="50"/>
      <c r="VNV78" s="50"/>
      <c r="VNW78" s="50"/>
      <c r="VNX78" s="50"/>
      <c r="VNY78" s="50"/>
      <c r="VNZ78" s="50"/>
      <c r="VOA78" s="50"/>
      <c r="VOB78" s="50"/>
      <c r="VOC78" s="50"/>
      <c r="VOD78" s="50"/>
      <c r="VOE78" s="50"/>
      <c r="VOF78" s="50"/>
      <c r="VOG78" s="50"/>
      <c r="VOH78" s="50"/>
      <c r="VOI78" s="50"/>
      <c r="VOJ78" s="50"/>
      <c r="VOK78" s="50"/>
      <c r="VOL78" s="50"/>
      <c r="VOM78" s="50"/>
      <c r="VON78" s="50"/>
      <c r="VOO78" s="50"/>
      <c r="VOP78" s="50"/>
      <c r="VOQ78" s="50"/>
      <c r="VOR78" s="50"/>
      <c r="VOS78" s="50"/>
      <c r="VOT78" s="50"/>
      <c r="VOU78" s="50"/>
      <c r="VOV78" s="50"/>
      <c r="VOW78" s="50"/>
      <c r="VOX78" s="50"/>
      <c r="VOY78" s="50"/>
      <c r="VOZ78" s="50"/>
      <c r="VPA78" s="50"/>
      <c r="VPB78" s="50"/>
      <c r="VPC78" s="50"/>
      <c r="VPD78" s="50"/>
      <c r="VPE78" s="50"/>
      <c r="VPF78" s="50"/>
      <c r="VPG78" s="50"/>
      <c r="VPH78" s="50"/>
      <c r="VPI78" s="50"/>
      <c r="VPJ78" s="50"/>
      <c r="VPK78" s="50"/>
      <c r="VPL78" s="50"/>
      <c r="VPM78" s="50"/>
      <c r="VPN78" s="50"/>
      <c r="VPO78" s="50"/>
      <c r="VPP78" s="50"/>
      <c r="VPQ78" s="50"/>
      <c r="VPR78" s="50"/>
      <c r="VPS78" s="50"/>
      <c r="VPT78" s="50"/>
      <c r="VPU78" s="50"/>
      <c r="VPV78" s="50"/>
      <c r="VPW78" s="50"/>
      <c r="VPX78" s="50"/>
      <c r="VPY78" s="50"/>
      <c r="VPZ78" s="50"/>
      <c r="VQA78" s="50"/>
      <c r="VQB78" s="50"/>
      <c r="VQC78" s="50"/>
      <c r="VQD78" s="50"/>
      <c r="VQE78" s="50"/>
      <c r="VQF78" s="50"/>
      <c r="VQG78" s="50"/>
      <c r="VQH78" s="50"/>
      <c r="VQI78" s="50"/>
      <c r="VQJ78" s="50"/>
      <c r="VQK78" s="50"/>
      <c r="VQL78" s="50"/>
      <c r="VQM78" s="50"/>
      <c r="VQN78" s="50"/>
      <c r="VQO78" s="50"/>
      <c r="VQP78" s="50"/>
      <c r="VQQ78" s="50"/>
      <c r="VQR78" s="50"/>
      <c r="VQS78" s="50"/>
      <c r="VQT78" s="50"/>
      <c r="VQU78" s="50"/>
      <c r="VQV78" s="50"/>
      <c r="VQW78" s="50"/>
      <c r="VQX78" s="50"/>
      <c r="VQY78" s="50"/>
      <c r="VQZ78" s="50"/>
      <c r="VRA78" s="50"/>
      <c r="VRB78" s="50"/>
      <c r="VRC78" s="50"/>
      <c r="VRD78" s="50"/>
      <c r="VRE78" s="50"/>
      <c r="VRF78" s="50"/>
      <c r="VRG78" s="50"/>
      <c r="VRH78" s="50"/>
      <c r="VRI78" s="50"/>
      <c r="VRJ78" s="50"/>
      <c r="VRK78" s="50"/>
      <c r="VRL78" s="50"/>
      <c r="VRM78" s="50"/>
      <c r="VRN78" s="50"/>
      <c r="VRO78" s="50"/>
      <c r="VRP78" s="50"/>
      <c r="VRQ78" s="50"/>
      <c r="VRR78" s="50"/>
      <c r="VRS78" s="50"/>
      <c r="VRT78" s="50"/>
      <c r="VRU78" s="50"/>
      <c r="VRV78" s="50"/>
      <c r="VRW78" s="50"/>
      <c r="VRX78" s="50"/>
      <c r="VRY78" s="50"/>
      <c r="VRZ78" s="50"/>
      <c r="VSA78" s="50"/>
      <c r="VSB78" s="50"/>
      <c r="VSC78" s="50"/>
      <c r="VSD78" s="50"/>
      <c r="VSE78" s="50"/>
      <c r="VSF78" s="50"/>
      <c r="VSG78" s="50"/>
      <c r="VSH78" s="50"/>
      <c r="VSI78" s="50"/>
      <c r="VSJ78" s="50"/>
      <c r="VSK78" s="50"/>
      <c r="VSL78" s="50"/>
      <c r="VSM78" s="50"/>
      <c r="VSN78" s="50"/>
      <c r="VSO78" s="50"/>
      <c r="VSP78" s="50"/>
      <c r="VSQ78" s="50"/>
      <c r="VSR78" s="50"/>
      <c r="VSS78" s="50"/>
      <c r="VST78" s="50"/>
      <c r="VSU78" s="50"/>
      <c r="VSV78" s="50"/>
      <c r="VSW78" s="50"/>
      <c r="VSX78" s="50"/>
      <c r="VSY78" s="50"/>
      <c r="VSZ78" s="50"/>
      <c r="VTA78" s="50"/>
      <c r="VTB78" s="50"/>
      <c r="VTC78" s="50"/>
      <c r="VTD78" s="50"/>
      <c r="VTE78" s="50"/>
      <c r="VTF78" s="50"/>
      <c r="VTG78" s="50"/>
      <c r="VTH78" s="50"/>
      <c r="VTI78" s="50"/>
      <c r="VTJ78" s="50"/>
      <c r="VTK78" s="50"/>
      <c r="VTL78" s="50"/>
      <c r="VTM78" s="50"/>
      <c r="VTN78" s="50"/>
      <c r="VTO78" s="50"/>
      <c r="VTP78" s="50"/>
      <c r="VTQ78" s="50"/>
      <c r="VTR78" s="50"/>
      <c r="VTS78" s="50"/>
      <c r="VTT78" s="50"/>
      <c r="VTU78" s="50"/>
      <c r="VTV78" s="50"/>
      <c r="VTW78" s="50"/>
      <c r="VTX78" s="50"/>
      <c r="VTY78" s="50"/>
      <c r="VTZ78" s="50"/>
      <c r="VUA78" s="50"/>
      <c r="VUB78" s="50"/>
      <c r="VUC78" s="50"/>
      <c r="VUD78" s="50"/>
      <c r="VUE78" s="50"/>
      <c r="VUF78" s="50"/>
      <c r="VUG78" s="50"/>
      <c r="VUH78" s="50"/>
      <c r="VUI78" s="50"/>
      <c r="VUJ78" s="50"/>
      <c r="VUK78" s="50"/>
      <c r="VUL78" s="50"/>
      <c r="VUM78" s="50"/>
      <c r="VUN78" s="50"/>
      <c r="VUO78" s="50"/>
      <c r="VUP78" s="50"/>
      <c r="VUQ78" s="50"/>
      <c r="VUR78" s="50"/>
      <c r="VUS78" s="50"/>
      <c r="VUT78" s="50"/>
      <c r="VUU78" s="50"/>
      <c r="VUV78" s="50"/>
      <c r="VUW78" s="50"/>
      <c r="VUX78" s="50"/>
      <c r="VUY78" s="50"/>
      <c r="VUZ78" s="50"/>
      <c r="VVA78" s="50"/>
      <c r="VVB78" s="50"/>
      <c r="VVC78" s="50"/>
      <c r="VVD78" s="50"/>
      <c r="VVE78" s="50"/>
      <c r="VVF78" s="50"/>
      <c r="VVG78" s="50"/>
      <c r="VVH78" s="50"/>
      <c r="VVI78" s="50"/>
      <c r="VVJ78" s="50"/>
      <c r="VVK78" s="50"/>
      <c r="VVL78" s="50"/>
      <c r="VVM78" s="50"/>
      <c r="VVN78" s="50"/>
      <c r="VVO78" s="50"/>
      <c r="VVP78" s="50"/>
      <c r="VVQ78" s="50"/>
      <c r="VVR78" s="50"/>
      <c r="VVS78" s="50"/>
      <c r="VVT78" s="50"/>
      <c r="VVU78" s="50"/>
      <c r="VVV78" s="50"/>
      <c r="VVW78" s="50"/>
      <c r="VVX78" s="50"/>
      <c r="VVY78" s="50"/>
      <c r="VVZ78" s="50"/>
      <c r="VWA78" s="50"/>
      <c r="VWB78" s="50"/>
      <c r="VWC78" s="50"/>
      <c r="VWD78" s="50"/>
      <c r="VWE78" s="50"/>
      <c r="VWF78" s="50"/>
      <c r="VWG78" s="50"/>
      <c r="VWH78" s="50"/>
      <c r="VWI78" s="50"/>
      <c r="VWJ78" s="50"/>
      <c r="VWK78" s="50"/>
      <c r="VWL78" s="50"/>
      <c r="VWM78" s="50"/>
      <c r="VWN78" s="50"/>
      <c r="VWO78" s="50"/>
      <c r="VWP78" s="50"/>
      <c r="VWQ78" s="50"/>
      <c r="VWR78" s="50"/>
      <c r="VWS78" s="50"/>
      <c r="VWT78" s="50"/>
      <c r="VWU78" s="50"/>
      <c r="VWV78" s="50"/>
      <c r="VWW78" s="50"/>
      <c r="VWX78" s="50"/>
      <c r="VWY78" s="50"/>
      <c r="VWZ78" s="50"/>
      <c r="VXA78" s="50"/>
      <c r="VXB78" s="50"/>
      <c r="VXC78" s="50"/>
      <c r="VXD78" s="50"/>
      <c r="VXE78" s="50"/>
      <c r="VXF78" s="50"/>
      <c r="VXG78" s="50"/>
      <c r="VXH78" s="50"/>
      <c r="VXI78" s="50"/>
      <c r="VXJ78" s="50"/>
      <c r="VXK78" s="50"/>
      <c r="VXL78" s="50"/>
      <c r="VXM78" s="50"/>
      <c r="VXN78" s="50"/>
      <c r="VXO78" s="50"/>
      <c r="VXP78" s="50"/>
      <c r="VXQ78" s="50"/>
      <c r="VXR78" s="50"/>
      <c r="VXS78" s="50"/>
      <c r="VXT78" s="50"/>
      <c r="VXU78" s="50"/>
      <c r="VXV78" s="50"/>
      <c r="VXW78" s="50"/>
      <c r="VXX78" s="50"/>
      <c r="VXY78" s="50"/>
      <c r="VXZ78" s="50"/>
      <c r="VYA78" s="50"/>
      <c r="VYB78" s="50"/>
      <c r="VYC78" s="50"/>
      <c r="VYD78" s="50"/>
      <c r="VYE78" s="50"/>
      <c r="VYF78" s="50"/>
      <c r="VYG78" s="50"/>
      <c r="VYH78" s="50"/>
      <c r="VYI78" s="50"/>
      <c r="VYJ78" s="50"/>
      <c r="VYK78" s="50"/>
      <c r="VYL78" s="50"/>
      <c r="VYM78" s="50"/>
      <c r="VYN78" s="50"/>
      <c r="VYO78" s="50"/>
      <c r="VYP78" s="50"/>
      <c r="VYQ78" s="50"/>
      <c r="VYR78" s="50"/>
      <c r="VYS78" s="50"/>
      <c r="VYT78" s="50"/>
      <c r="VYU78" s="50"/>
      <c r="VYV78" s="50"/>
      <c r="VYW78" s="50"/>
      <c r="VYX78" s="50"/>
      <c r="VYY78" s="50"/>
      <c r="VYZ78" s="50"/>
      <c r="VZA78" s="50"/>
      <c r="VZB78" s="50"/>
      <c r="VZC78" s="50"/>
      <c r="VZD78" s="50"/>
      <c r="VZE78" s="50"/>
      <c r="VZF78" s="50"/>
      <c r="VZG78" s="50"/>
      <c r="VZH78" s="50"/>
      <c r="VZI78" s="50"/>
      <c r="VZJ78" s="50"/>
      <c r="VZK78" s="50"/>
      <c r="VZL78" s="50"/>
      <c r="VZM78" s="50"/>
      <c r="VZN78" s="50"/>
      <c r="VZO78" s="50"/>
      <c r="VZP78" s="50"/>
      <c r="VZQ78" s="50"/>
      <c r="VZR78" s="50"/>
      <c r="VZS78" s="50"/>
      <c r="VZT78" s="50"/>
      <c r="VZU78" s="50"/>
      <c r="VZV78" s="50"/>
      <c r="VZW78" s="50"/>
      <c r="VZX78" s="50"/>
      <c r="VZY78" s="50"/>
      <c r="VZZ78" s="50"/>
      <c r="WAA78" s="50"/>
      <c r="WAB78" s="50"/>
      <c r="WAC78" s="50"/>
      <c r="WAD78" s="50"/>
      <c r="WAE78" s="50"/>
      <c r="WAF78" s="50"/>
      <c r="WAG78" s="50"/>
      <c r="WAH78" s="50"/>
      <c r="WAI78" s="50"/>
      <c r="WAJ78" s="50"/>
      <c r="WAK78" s="50"/>
      <c r="WAL78" s="50"/>
      <c r="WAM78" s="50"/>
      <c r="WAN78" s="50"/>
      <c r="WAO78" s="50"/>
      <c r="WAP78" s="50"/>
      <c r="WAQ78" s="50"/>
      <c r="WAR78" s="50"/>
      <c r="WAS78" s="50"/>
      <c r="WAT78" s="50"/>
      <c r="WAU78" s="50"/>
      <c r="WAV78" s="50"/>
      <c r="WAW78" s="50"/>
      <c r="WAX78" s="50"/>
      <c r="WAY78" s="50"/>
      <c r="WAZ78" s="50"/>
      <c r="WBA78" s="50"/>
      <c r="WBB78" s="50"/>
      <c r="WBC78" s="50"/>
      <c r="WBD78" s="50"/>
      <c r="WBE78" s="50"/>
      <c r="WBF78" s="50"/>
      <c r="WBG78" s="50"/>
      <c r="WBH78" s="50"/>
      <c r="WBI78" s="50"/>
      <c r="WBJ78" s="50"/>
      <c r="WBK78" s="50"/>
      <c r="WBL78" s="50"/>
      <c r="WBM78" s="50"/>
      <c r="WBN78" s="50"/>
      <c r="WBO78" s="50"/>
      <c r="WBP78" s="50"/>
      <c r="WBQ78" s="50"/>
      <c r="WBR78" s="50"/>
      <c r="WBS78" s="50"/>
      <c r="WBT78" s="50"/>
      <c r="WBU78" s="50"/>
      <c r="WBV78" s="50"/>
      <c r="WBW78" s="50"/>
      <c r="WBX78" s="50"/>
      <c r="WBY78" s="50"/>
      <c r="WBZ78" s="50"/>
      <c r="WCA78" s="50"/>
      <c r="WCB78" s="50"/>
      <c r="WCC78" s="50"/>
      <c r="WCD78" s="50"/>
      <c r="WCE78" s="50"/>
      <c r="WCF78" s="50"/>
      <c r="WCG78" s="50"/>
      <c r="WCH78" s="50"/>
      <c r="WCI78" s="50"/>
      <c r="WCJ78" s="50"/>
      <c r="WCK78" s="50"/>
      <c r="WCL78" s="50"/>
      <c r="WCM78" s="50"/>
      <c r="WCN78" s="50"/>
      <c r="WCO78" s="50"/>
      <c r="WCP78" s="50"/>
      <c r="WCQ78" s="50"/>
      <c r="WCR78" s="50"/>
      <c r="WCS78" s="50"/>
      <c r="WCT78" s="50"/>
      <c r="WCU78" s="50"/>
      <c r="WCV78" s="50"/>
      <c r="WCW78" s="50"/>
      <c r="WCX78" s="50"/>
      <c r="WCY78" s="50"/>
      <c r="WCZ78" s="50"/>
      <c r="WDA78" s="50"/>
      <c r="WDB78" s="50"/>
      <c r="WDC78" s="50"/>
      <c r="WDD78" s="50"/>
      <c r="WDE78" s="50"/>
      <c r="WDF78" s="50"/>
      <c r="WDG78" s="50"/>
      <c r="WDH78" s="50"/>
      <c r="WDI78" s="50"/>
      <c r="WDJ78" s="50"/>
      <c r="WDK78" s="50"/>
      <c r="WDL78" s="50"/>
      <c r="WDM78" s="50"/>
      <c r="WDN78" s="50"/>
      <c r="WDO78" s="50"/>
      <c r="WDP78" s="50"/>
      <c r="WDQ78" s="50"/>
      <c r="WDR78" s="50"/>
      <c r="WDS78" s="50"/>
      <c r="WDT78" s="50"/>
      <c r="WDU78" s="50"/>
      <c r="WDV78" s="50"/>
      <c r="WDW78" s="50"/>
      <c r="WDX78" s="50"/>
      <c r="WDY78" s="50"/>
      <c r="WDZ78" s="50"/>
      <c r="WEA78" s="50"/>
      <c r="WEB78" s="50"/>
      <c r="WEC78" s="50"/>
      <c r="WED78" s="50"/>
      <c r="WEE78" s="50"/>
      <c r="WEF78" s="50"/>
      <c r="WEG78" s="50"/>
      <c r="WEH78" s="50"/>
      <c r="WEI78" s="50"/>
      <c r="WEJ78" s="50"/>
      <c r="WEK78" s="50"/>
      <c r="WEL78" s="50"/>
      <c r="WEM78" s="50"/>
      <c r="WEN78" s="50"/>
      <c r="WEO78" s="50"/>
      <c r="WEP78" s="50"/>
      <c r="WEQ78" s="50"/>
      <c r="WER78" s="50"/>
      <c r="WES78" s="50"/>
      <c r="WET78" s="50"/>
      <c r="WEU78" s="50"/>
      <c r="WEV78" s="50"/>
      <c r="WEW78" s="50"/>
      <c r="WEX78" s="50"/>
      <c r="WEY78" s="50"/>
      <c r="WEZ78" s="50"/>
      <c r="WFA78" s="50"/>
      <c r="WFB78" s="50"/>
      <c r="WFC78" s="50"/>
      <c r="WFD78" s="50"/>
      <c r="WFE78" s="50"/>
      <c r="WFF78" s="50"/>
      <c r="WFG78" s="50"/>
      <c r="WFH78" s="50"/>
      <c r="WFI78" s="50"/>
      <c r="WFJ78" s="50"/>
      <c r="WFK78" s="50"/>
      <c r="WFL78" s="50"/>
      <c r="WFM78" s="50"/>
      <c r="WFN78" s="50"/>
      <c r="WFO78" s="50"/>
      <c r="WFP78" s="50"/>
      <c r="WFQ78" s="50"/>
      <c r="WFR78" s="50"/>
      <c r="WFS78" s="50"/>
      <c r="WFT78" s="50"/>
      <c r="WFU78" s="50"/>
      <c r="WFV78" s="50"/>
      <c r="WFW78" s="50"/>
      <c r="WFX78" s="50"/>
      <c r="WFY78" s="50"/>
      <c r="WFZ78" s="50"/>
      <c r="WGA78" s="50"/>
      <c r="WGB78" s="50"/>
      <c r="WGC78" s="50"/>
      <c r="WGD78" s="50"/>
      <c r="WGE78" s="50"/>
      <c r="WGF78" s="50"/>
      <c r="WGG78" s="50"/>
      <c r="WGH78" s="50"/>
      <c r="WGI78" s="50"/>
      <c r="WGJ78" s="50"/>
      <c r="WGK78" s="50"/>
      <c r="WGL78" s="50"/>
      <c r="WGM78" s="50"/>
      <c r="WGN78" s="50"/>
      <c r="WGO78" s="50"/>
      <c r="WGP78" s="50"/>
      <c r="WGQ78" s="50"/>
      <c r="WGR78" s="50"/>
      <c r="WGS78" s="50"/>
      <c r="WGT78" s="50"/>
      <c r="WGU78" s="50"/>
      <c r="WGV78" s="50"/>
      <c r="WGW78" s="50"/>
      <c r="WGX78" s="50"/>
      <c r="WGY78" s="50"/>
      <c r="WGZ78" s="50"/>
      <c r="WHA78" s="50"/>
      <c r="WHB78" s="50"/>
      <c r="WHC78" s="50"/>
      <c r="WHD78" s="50"/>
      <c r="WHE78" s="50"/>
      <c r="WHF78" s="50"/>
      <c r="WHG78" s="50"/>
      <c r="WHH78" s="50"/>
      <c r="WHI78" s="50"/>
      <c r="WHJ78" s="50"/>
      <c r="WHK78" s="50"/>
      <c r="WHL78" s="50"/>
      <c r="WHM78" s="50"/>
      <c r="WHN78" s="50"/>
      <c r="WHO78" s="50"/>
      <c r="WHP78" s="50"/>
      <c r="WHQ78" s="50"/>
      <c r="WHR78" s="50"/>
      <c r="WHS78" s="50"/>
      <c r="WHT78" s="50"/>
      <c r="WHU78" s="50"/>
      <c r="WHV78" s="50"/>
      <c r="WHW78" s="50"/>
      <c r="WHX78" s="50"/>
      <c r="WHY78" s="50"/>
      <c r="WHZ78" s="50"/>
      <c r="WIA78" s="50"/>
      <c r="WIB78" s="50"/>
      <c r="WIC78" s="50"/>
      <c r="WID78" s="50"/>
      <c r="WIE78" s="50"/>
      <c r="WIF78" s="50"/>
      <c r="WIG78" s="50"/>
      <c r="WIH78" s="50"/>
      <c r="WII78" s="50"/>
      <c r="WIJ78" s="50"/>
      <c r="WIK78" s="50"/>
      <c r="WIL78" s="50"/>
      <c r="WIM78" s="50"/>
      <c r="WIN78" s="50"/>
      <c r="WIO78" s="50"/>
      <c r="WIP78" s="50"/>
      <c r="WIQ78" s="50"/>
      <c r="WIR78" s="50"/>
      <c r="WIS78" s="50"/>
      <c r="WIT78" s="50"/>
      <c r="WIU78" s="50"/>
      <c r="WIV78" s="50"/>
      <c r="WIW78" s="50"/>
      <c r="WIX78" s="50"/>
      <c r="WIY78" s="50"/>
      <c r="WIZ78" s="50"/>
      <c r="WJA78" s="50"/>
      <c r="WJB78" s="50"/>
      <c r="WJC78" s="50"/>
      <c r="WJD78" s="50"/>
      <c r="WJE78" s="50"/>
      <c r="WJF78" s="50"/>
      <c r="WJG78" s="50"/>
      <c r="WJH78" s="50"/>
      <c r="WJI78" s="50"/>
      <c r="WJJ78" s="50"/>
      <c r="WJK78" s="50"/>
      <c r="WJL78" s="50"/>
      <c r="WJM78" s="50"/>
      <c r="WJN78" s="50"/>
      <c r="WJO78" s="50"/>
      <c r="WJP78" s="50"/>
      <c r="WJQ78" s="50"/>
      <c r="WJR78" s="50"/>
      <c r="WJS78" s="50"/>
      <c r="WJT78" s="50"/>
      <c r="WJU78" s="50"/>
      <c r="WJV78" s="50"/>
      <c r="WJW78" s="50"/>
      <c r="WJX78" s="50"/>
      <c r="WJY78" s="50"/>
      <c r="WJZ78" s="50"/>
      <c r="WKA78" s="50"/>
      <c r="WKB78" s="50"/>
      <c r="WKC78" s="50"/>
      <c r="WKD78" s="50"/>
      <c r="WKE78" s="50"/>
      <c r="WKF78" s="50"/>
      <c r="WKG78" s="50"/>
      <c r="WKH78" s="50"/>
      <c r="WKI78" s="50"/>
      <c r="WKJ78" s="50"/>
      <c r="WKK78" s="50"/>
      <c r="WKL78" s="50"/>
      <c r="WKM78" s="50"/>
      <c r="WKN78" s="50"/>
      <c r="WKO78" s="50"/>
      <c r="WKP78" s="50"/>
      <c r="WKQ78" s="50"/>
      <c r="WKR78" s="50"/>
      <c r="WKS78" s="50"/>
      <c r="WKT78" s="50"/>
      <c r="WKU78" s="50"/>
      <c r="WKV78" s="50"/>
      <c r="WKW78" s="50"/>
      <c r="WKX78" s="50"/>
      <c r="WKY78" s="50"/>
      <c r="WKZ78" s="50"/>
      <c r="WLA78" s="50"/>
      <c r="WLB78" s="50"/>
      <c r="WLC78" s="50"/>
      <c r="WLD78" s="50"/>
      <c r="WLE78" s="50"/>
      <c r="WLF78" s="50"/>
      <c r="WLG78" s="50"/>
      <c r="WLH78" s="50"/>
      <c r="WLI78" s="50"/>
      <c r="WLJ78" s="50"/>
      <c r="WLK78" s="50"/>
      <c r="WLL78" s="50"/>
      <c r="WLM78" s="50"/>
      <c r="WLN78" s="50"/>
      <c r="WLO78" s="50"/>
      <c r="WLP78" s="50"/>
      <c r="WLQ78" s="50"/>
      <c r="WLR78" s="50"/>
      <c r="WLS78" s="50"/>
      <c r="WLT78" s="50"/>
      <c r="WLU78" s="50"/>
      <c r="WLV78" s="50"/>
      <c r="WLW78" s="50"/>
      <c r="WLX78" s="50"/>
      <c r="WLY78" s="50"/>
      <c r="WLZ78" s="50"/>
      <c r="WMA78" s="50"/>
      <c r="WMB78" s="50"/>
      <c r="WMC78" s="50"/>
      <c r="WMD78" s="50"/>
      <c r="WME78" s="50"/>
      <c r="WMF78" s="50"/>
      <c r="WMG78" s="50"/>
      <c r="WMH78" s="50"/>
      <c r="WMI78" s="50"/>
      <c r="WMJ78" s="50"/>
      <c r="WMK78" s="50"/>
      <c r="WML78" s="50"/>
      <c r="WMM78" s="50"/>
      <c r="WMN78" s="50"/>
      <c r="WMO78" s="50"/>
      <c r="WMP78" s="50"/>
      <c r="WMQ78" s="50"/>
      <c r="WMR78" s="50"/>
      <c r="WMS78" s="50"/>
      <c r="WMT78" s="50"/>
      <c r="WMU78" s="50"/>
      <c r="WMV78" s="50"/>
      <c r="WMW78" s="50"/>
      <c r="WMX78" s="50"/>
      <c r="WMY78" s="50"/>
      <c r="WMZ78" s="50"/>
      <c r="WNA78" s="50"/>
      <c r="WNB78" s="50"/>
      <c r="WNC78" s="50"/>
      <c r="WND78" s="50"/>
      <c r="WNE78" s="50"/>
      <c r="WNF78" s="50"/>
      <c r="WNG78" s="50"/>
      <c r="WNH78" s="50"/>
      <c r="WNI78" s="50"/>
      <c r="WNJ78" s="50"/>
      <c r="WNK78" s="50"/>
      <c r="WNL78" s="50"/>
      <c r="WNM78" s="50"/>
      <c r="WNN78" s="50"/>
      <c r="WNO78" s="50"/>
      <c r="WNP78" s="50"/>
      <c r="WNQ78" s="50"/>
      <c r="WNR78" s="50"/>
      <c r="WNS78" s="50"/>
      <c r="WNT78" s="50"/>
      <c r="WNU78" s="50"/>
      <c r="WNV78" s="50"/>
      <c r="WNW78" s="50"/>
      <c r="WNX78" s="50"/>
      <c r="WNY78" s="50"/>
      <c r="WNZ78" s="50"/>
      <c r="WOA78" s="50"/>
      <c r="WOB78" s="50"/>
      <c r="WOC78" s="50"/>
      <c r="WOD78" s="50"/>
      <c r="WOE78" s="50"/>
      <c r="WOF78" s="50"/>
      <c r="WOG78" s="50"/>
      <c r="WOH78" s="50"/>
      <c r="WOI78" s="50"/>
      <c r="WOJ78" s="50"/>
      <c r="WOK78" s="50"/>
      <c r="WOL78" s="50"/>
      <c r="WOM78" s="50"/>
      <c r="WON78" s="50"/>
      <c r="WOO78" s="50"/>
      <c r="WOP78" s="50"/>
      <c r="WOQ78" s="50"/>
      <c r="WOR78" s="50"/>
      <c r="WOS78" s="50"/>
      <c r="WOT78" s="50"/>
      <c r="WOU78" s="50"/>
      <c r="WOV78" s="50"/>
      <c r="WOW78" s="50"/>
      <c r="WOX78" s="50"/>
      <c r="WOY78" s="50"/>
      <c r="WOZ78" s="50"/>
      <c r="WPA78" s="50"/>
      <c r="WPB78" s="50"/>
      <c r="WPC78" s="50"/>
      <c r="WPD78" s="50"/>
      <c r="WPE78" s="50"/>
      <c r="WPF78" s="50"/>
      <c r="WPG78" s="50"/>
      <c r="WPH78" s="50"/>
      <c r="WPI78" s="50"/>
      <c r="WPJ78" s="50"/>
      <c r="WPK78" s="50"/>
      <c r="WPL78" s="50"/>
      <c r="WPM78" s="50"/>
      <c r="WPN78" s="50"/>
      <c r="WPO78" s="50"/>
      <c r="WPP78" s="50"/>
      <c r="WPQ78" s="50"/>
      <c r="WPR78" s="50"/>
      <c r="WPS78" s="50"/>
      <c r="WPT78" s="50"/>
      <c r="WPU78" s="50"/>
      <c r="WPV78" s="50"/>
      <c r="WPW78" s="50"/>
      <c r="WPX78" s="50"/>
      <c r="WPY78" s="50"/>
      <c r="WPZ78" s="50"/>
      <c r="WQA78" s="50"/>
      <c r="WQB78" s="50"/>
      <c r="WQC78" s="50"/>
      <c r="WQD78" s="50"/>
      <c r="WQE78" s="50"/>
      <c r="WQF78" s="50"/>
      <c r="WQG78" s="50"/>
      <c r="WQH78" s="50"/>
      <c r="WQI78" s="50"/>
      <c r="WQJ78" s="50"/>
      <c r="WQK78" s="50"/>
      <c r="WQL78" s="50"/>
      <c r="WQM78" s="50"/>
      <c r="WQN78" s="50"/>
      <c r="WQO78" s="50"/>
      <c r="WQP78" s="50"/>
      <c r="WQQ78" s="50"/>
      <c r="WQR78" s="50"/>
      <c r="WQS78" s="50"/>
      <c r="WQT78" s="50"/>
      <c r="WQU78" s="50"/>
      <c r="WQV78" s="50"/>
      <c r="WQW78" s="50"/>
      <c r="WQX78" s="50"/>
      <c r="WQY78" s="50"/>
      <c r="WQZ78" s="50"/>
      <c r="WRA78" s="50"/>
      <c r="WRB78" s="50"/>
      <c r="WRC78" s="50"/>
      <c r="WRD78" s="50"/>
      <c r="WRE78" s="50"/>
      <c r="WRF78" s="50"/>
      <c r="WRG78" s="50"/>
      <c r="WRH78" s="50"/>
      <c r="WRI78" s="50"/>
      <c r="WRJ78" s="50"/>
      <c r="WRK78" s="50"/>
      <c r="WRL78" s="50"/>
      <c r="WRM78" s="50"/>
      <c r="WRN78" s="50"/>
      <c r="WRO78" s="50"/>
      <c r="WRP78" s="50"/>
      <c r="WRQ78" s="50"/>
      <c r="WRR78" s="50"/>
      <c r="WRS78" s="50"/>
      <c r="WRT78" s="50"/>
      <c r="WRU78" s="50"/>
      <c r="WRV78" s="50"/>
      <c r="WRW78" s="50"/>
      <c r="WRX78" s="50"/>
      <c r="WRY78" s="50"/>
      <c r="WRZ78" s="50"/>
      <c r="WSA78" s="50"/>
      <c r="WSB78" s="50"/>
      <c r="WSC78" s="50"/>
      <c r="WSD78" s="50"/>
      <c r="WSE78" s="50"/>
      <c r="WSF78" s="50"/>
      <c r="WSG78" s="50"/>
      <c r="WSH78" s="50"/>
      <c r="WSI78" s="50"/>
      <c r="WSJ78" s="50"/>
      <c r="WSK78" s="50"/>
      <c r="WSL78" s="50"/>
      <c r="WSM78" s="50"/>
      <c r="WSN78" s="50"/>
      <c r="WSO78" s="50"/>
      <c r="WSP78" s="50"/>
      <c r="WSQ78" s="50"/>
      <c r="WSR78" s="50"/>
      <c r="WSS78" s="50"/>
      <c r="WST78" s="50"/>
      <c r="WSU78" s="50"/>
      <c r="WSV78" s="50"/>
      <c r="WSW78" s="50"/>
      <c r="WSX78" s="50"/>
      <c r="WSY78" s="50"/>
      <c r="WSZ78" s="50"/>
      <c r="WTA78" s="50"/>
      <c r="WTB78" s="50"/>
      <c r="WTC78" s="50"/>
      <c r="WTD78" s="50"/>
      <c r="WTE78" s="50"/>
      <c r="WTF78" s="50"/>
      <c r="WTG78" s="50"/>
      <c r="WTH78" s="50"/>
      <c r="WTI78" s="50"/>
      <c r="WTJ78" s="50"/>
      <c r="WTK78" s="50"/>
      <c r="WTL78" s="50"/>
      <c r="WTM78" s="50"/>
      <c r="WTN78" s="50"/>
      <c r="WTO78" s="50"/>
      <c r="WTP78" s="50"/>
      <c r="WTQ78" s="50"/>
      <c r="WTR78" s="50"/>
      <c r="WTS78" s="50"/>
      <c r="WTT78" s="50"/>
      <c r="WTU78" s="50"/>
      <c r="WTV78" s="50"/>
      <c r="WTW78" s="50"/>
      <c r="WTX78" s="50"/>
      <c r="WTY78" s="50"/>
      <c r="WTZ78" s="50"/>
      <c r="WUA78" s="50"/>
      <c r="WUB78" s="50"/>
      <c r="WUC78" s="50"/>
      <c r="WUD78" s="50"/>
      <c r="WUE78" s="50"/>
      <c r="WUF78" s="50"/>
      <c r="WUG78" s="50"/>
      <c r="WUH78" s="50"/>
      <c r="WUI78" s="50"/>
      <c r="WUJ78" s="50"/>
      <c r="WUK78" s="50"/>
      <c r="WUL78" s="50"/>
      <c r="WUM78" s="50"/>
      <c r="WUN78" s="50"/>
      <c r="WUO78" s="50"/>
      <c r="WUP78" s="50"/>
      <c r="WUQ78" s="50"/>
      <c r="WUR78" s="50"/>
      <c r="WUS78" s="50"/>
      <c r="WUT78" s="50"/>
      <c r="WUU78" s="50"/>
      <c r="WUV78" s="50"/>
      <c r="WUW78" s="50"/>
      <c r="WUX78" s="50"/>
      <c r="WUY78" s="50"/>
      <c r="WUZ78" s="50"/>
      <c r="WVA78" s="50"/>
      <c r="WVB78" s="50"/>
      <c r="WVC78" s="50"/>
      <c r="WVD78" s="50"/>
      <c r="WVE78" s="50"/>
      <c r="WVF78" s="50"/>
      <c r="WVG78" s="50"/>
      <c r="WVH78" s="50"/>
      <c r="WVI78" s="50"/>
      <c r="WVJ78" s="50"/>
      <c r="WVK78" s="50"/>
      <c r="WVL78" s="50"/>
      <c r="WVM78" s="50"/>
      <c r="WVN78" s="50"/>
      <c r="WVO78" s="50"/>
      <c r="WVP78" s="50"/>
      <c r="WVQ78" s="50"/>
      <c r="WVR78" s="50"/>
      <c r="WVS78" s="50"/>
      <c r="WVT78" s="50"/>
      <c r="WVU78" s="50"/>
      <c r="WVV78" s="50"/>
      <c r="WVW78" s="50"/>
      <c r="WVX78" s="50"/>
      <c r="WVY78" s="50"/>
      <c r="WVZ78" s="50"/>
      <c r="WWA78" s="50"/>
      <c r="WWB78" s="50"/>
      <c r="WWC78" s="50"/>
      <c r="WWD78" s="50"/>
      <c r="WWE78" s="50"/>
      <c r="WWF78" s="50"/>
      <c r="WWG78" s="50"/>
      <c r="WWH78" s="50"/>
      <c r="WWI78" s="50"/>
      <c r="WWJ78" s="50"/>
      <c r="WWK78" s="50"/>
      <c r="WWL78" s="50"/>
      <c r="WWM78" s="50"/>
      <c r="WWN78" s="50"/>
      <c r="WWO78" s="50"/>
      <c r="WWP78" s="50"/>
      <c r="WWQ78" s="50"/>
      <c r="WWR78" s="50"/>
      <c r="WWS78" s="50"/>
      <c r="WWT78" s="50"/>
      <c r="WWU78" s="50"/>
      <c r="WWV78" s="50"/>
      <c r="WWW78" s="50"/>
      <c r="WWX78" s="50"/>
      <c r="WWY78" s="50"/>
      <c r="WWZ78" s="50"/>
      <c r="WXA78" s="50"/>
      <c r="WXB78" s="50"/>
      <c r="WXC78" s="50"/>
      <c r="WXD78" s="50"/>
      <c r="WXE78" s="50"/>
      <c r="WXF78" s="50"/>
      <c r="WXG78" s="50"/>
      <c r="WXH78" s="50"/>
      <c r="WXI78" s="50"/>
      <c r="WXJ78" s="50"/>
      <c r="WXK78" s="50"/>
      <c r="WXL78" s="50"/>
      <c r="WXM78" s="50"/>
      <c r="WXN78" s="50"/>
      <c r="WXO78" s="50"/>
      <c r="WXP78" s="50"/>
      <c r="WXQ78" s="50"/>
      <c r="WXR78" s="50"/>
      <c r="WXS78" s="50"/>
      <c r="WXT78" s="50"/>
      <c r="WXU78" s="50"/>
      <c r="WXV78" s="50"/>
      <c r="WXW78" s="50"/>
      <c r="WXX78" s="50"/>
      <c r="WXY78" s="50"/>
      <c r="WXZ78" s="50"/>
      <c r="WYA78" s="50"/>
      <c r="WYB78" s="50"/>
      <c r="WYC78" s="50"/>
      <c r="WYD78" s="50"/>
      <c r="WYE78" s="50"/>
      <c r="WYF78" s="50"/>
      <c r="WYG78" s="50"/>
      <c r="WYH78" s="50"/>
      <c r="WYI78" s="50"/>
      <c r="WYJ78" s="50"/>
      <c r="WYK78" s="50"/>
      <c r="WYL78" s="50"/>
      <c r="WYM78" s="50"/>
      <c r="WYN78" s="50"/>
      <c r="WYO78" s="50"/>
      <c r="WYP78" s="50"/>
      <c r="WYQ78" s="50"/>
      <c r="WYR78" s="50"/>
      <c r="WYS78" s="50"/>
      <c r="WYT78" s="50"/>
      <c r="WYU78" s="50"/>
      <c r="WYV78" s="50"/>
      <c r="WYW78" s="50"/>
      <c r="WYX78" s="50"/>
      <c r="WYY78" s="50"/>
      <c r="WYZ78" s="50"/>
      <c r="WZA78" s="50"/>
      <c r="WZB78" s="50"/>
      <c r="WZC78" s="50"/>
      <c r="WZD78" s="50"/>
      <c r="WZE78" s="50"/>
      <c r="WZF78" s="50"/>
      <c r="WZG78" s="50"/>
      <c r="WZH78" s="50"/>
      <c r="WZI78" s="50"/>
      <c r="WZJ78" s="50"/>
      <c r="WZK78" s="50"/>
      <c r="WZL78" s="50"/>
      <c r="WZM78" s="50"/>
      <c r="WZN78" s="50"/>
      <c r="WZO78" s="50"/>
      <c r="WZP78" s="50"/>
      <c r="WZQ78" s="50"/>
      <c r="WZR78" s="50"/>
      <c r="WZS78" s="50"/>
      <c r="WZT78" s="50"/>
      <c r="WZU78" s="50"/>
      <c r="WZV78" s="50"/>
      <c r="WZW78" s="50"/>
      <c r="WZX78" s="50"/>
      <c r="WZY78" s="50"/>
      <c r="WZZ78" s="50"/>
      <c r="XAA78" s="50"/>
      <c r="XAB78" s="50"/>
      <c r="XAC78" s="50"/>
      <c r="XAD78" s="50"/>
      <c r="XAE78" s="50"/>
      <c r="XAF78" s="50"/>
      <c r="XAG78" s="50"/>
      <c r="XAH78" s="50"/>
      <c r="XAI78" s="50"/>
      <c r="XAJ78" s="50"/>
      <c r="XAK78" s="50"/>
      <c r="XAL78" s="50"/>
      <c r="XAM78" s="50"/>
      <c r="XAN78" s="50"/>
      <c r="XAO78" s="50"/>
      <c r="XAP78" s="50"/>
      <c r="XAQ78" s="50"/>
      <c r="XAR78" s="50"/>
      <c r="XAS78" s="50"/>
      <c r="XAT78" s="50"/>
      <c r="XAU78" s="50"/>
      <c r="XAV78" s="50"/>
      <c r="XAW78" s="50"/>
      <c r="XAX78" s="50"/>
      <c r="XAY78" s="50"/>
      <c r="XAZ78" s="50"/>
      <c r="XBA78" s="50"/>
      <c r="XBB78" s="50"/>
      <c r="XBC78" s="50"/>
      <c r="XBD78" s="50"/>
      <c r="XBE78" s="50"/>
      <c r="XBF78" s="50"/>
      <c r="XBG78" s="50"/>
      <c r="XBH78" s="50"/>
      <c r="XBI78" s="50"/>
      <c r="XBJ78" s="50"/>
      <c r="XBK78" s="50"/>
      <c r="XBL78" s="50"/>
      <c r="XBM78" s="50"/>
      <c r="XBN78" s="50"/>
      <c r="XBO78" s="50"/>
      <c r="XBP78" s="50"/>
      <c r="XBQ78" s="50"/>
      <c r="XBR78" s="50"/>
      <c r="XBS78" s="50"/>
      <c r="XBT78" s="50"/>
      <c r="XBU78" s="50"/>
      <c r="XBV78" s="50"/>
      <c r="XBW78" s="50"/>
      <c r="XBX78" s="50"/>
      <c r="XBY78" s="50"/>
      <c r="XBZ78" s="50"/>
      <c r="XCA78" s="50"/>
      <c r="XCB78" s="50"/>
      <c r="XCC78" s="50"/>
      <c r="XCD78" s="50"/>
      <c r="XCE78" s="50"/>
      <c r="XCF78" s="50"/>
      <c r="XCG78" s="50"/>
      <c r="XCH78" s="50"/>
      <c r="XCI78" s="50"/>
      <c r="XCJ78" s="50"/>
      <c r="XCK78" s="50"/>
      <c r="XCL78" s="50"/>
      <c r="XCM78" s="50"/>
      <c r="XCN78" s="50"/>
      <c r="XCO78" s="50"/>
      <c r="XCP78" s="50"/>
      <c r="XCQ78" s="50"/>
      <c r="XCR78" s="50"/>
      <c r="XCS78" s="50"/>
      <c r="XCT78" s="50"/>
      <c r="XCU78" s="50"/>
      <c r="XCV78" s="50"/>
      <c r="XCW78" s="50"/>
      <c r="XCX78" s="50"/>
      <c r="XCY78" s="50"/>
      <c r="XCZ78" s="50"/>
      <c r="XDA78" s="50"/>
      <c r="XDB78" s="50"/>
      <c r="XDC78" s="50"/>
      <c r="XDD78" s="50"/>
      <c r="XDE78" s="50"/>
      <c r="XDF78" s="50"/>
      <c r="XDG78" s="50"/>
      <c r="XDH78" s="50"/>
      <c r="XDI78" s="50"/>
      <c r="XDJ78" s="50"/>
      <c r="XDK78" s="50"/>
      <c r="XDL78" s="50"/>
      <c r="XDM78" s="50"/>
      <c r="XDN78" s="50"/>
      <c r="XDO78" s="50"/>
      <c r="XDP78" s="50"/>
      <c r="XDQ78" s="50"/>
      <c r="XDR78" s="50"/>
      <c r="XDS78" s="50"/>
      <c r="XDT78" s="50"/>
      <c r="XDU78" s="50"/>
      <c r="XDV78" s="50"/>
      <c r="XDW78" s="50"/>
      <c r="XDX78" s="50"/>
      <c r="XDY78" s="50"/>
      <c r="XDZ78" s="50"/>
      <c r="XEA78" s="50"/>
      <c r="XEB78" s="50"/>
      <c r="XEC78" s="50"/>
      <c r="XED78" s="50"/>
      <c r="XEE78" s="50"/>
      <c r="XEF78" s="50"/>
      <c r="XEG78" s="50"/>
      <c r="XEH78" s="50"/>
      <c r="XEI78" s="50"/>
      <c r="XEJ78" s="50"/>
      <c r="XEK78" s="50"/>
      <c r="XEL78" s="50"/>
      <c r="XEM78" s="50"/>
      <c r="XEN78" s="50"/>
      <c r="XEO78" s="50"/>
      <c r="XEP78" s="50"/>
      <c r="XEQ78" s="50"/>
      <c r="XER78" s="50"/>
      <c r="XES78" s="50"/>
      <c r="XET78" s="50"/>
      <c r="XEU78" s="50"/>
      <c r="XEV78" s="50"/>
      <c r="XEW78" s="50"/>
      <c r="XEX78" s="50"/>
    </row>
    <row r="79" spans="1:16378" s="56" customFormat="1" ht="12" customHeight="1">
      <c r="A79" s="82" t="s">
        <v>77</v>
      </c>
      <c r="B79" s="82" t="str">
        <f>VLOOKUP(A79,'[39]Sales Summary Navy'!$B:$C,2,FALSE)</f>
        <v>1YD CONT 1xWEEKLY SVC</v>
      </c>
      <c r="C79" s="83">
        <f>VLOOKUP(A79,'[39]Navy Rates'!$F$2:$H$128,3,FALSE)</f>
        <v>105.27</v>
      </c>
      <c r="D79" s="84"/>
      <c r="E79" s="85">
        <f>IFERROR(VLOOKUP($A79,'[39]Sales Summary Navy'!$B:$O,3,0),0)</f>
        <v>0</v>
      </c>
      <c r="F79" s="85">
        <f>IFERROR(VLOOKUP($A79,'[39]Sales Summary Navy'!$B:$O,4,0),0)</f>
        <v>0</v>
      </c>
      <c r="G79" s="85">
        <f>IFERROR(VLOOKUP($A79,'[39]Sales Summary Navy'!$B:$O,5,0),0)</f>
        <v>0</v>
      </c>
      <c r="H79" s="85">
        <f>IFERROR(VLOOKUP($A79,'[39]Sales Summary Navy'!$B:$O,6,0),0)</f>
        <v>0</v>
      </c>
      <c r="I79" s="85">
        <f>IFERROR(VLOOKUP($A79,'[39]Sales Summary Navy'!$B:$O,7,0),0)</f>
        <v>0</v>
      </c>
      <c r="J79" s="85">
        <f>IFERROR(VLOOKUP($A79,'[39]Sales Summary Navy'!$B:$O,8,0),0)</f>
        <v>0</v>
      </c>
      <c r="K79" s="85">
        <f>IFERROR(VLOOKUP($A79,'[39]Sales Summary Navy'!$B:$O,9,0),0)</f>
        <v>105.28</v>
      </c>
      <c r="L79" s="85">
        <f>IFERROR(VLOOKUP($A79,'[39]Sales Summary Navy'!$B:$O,10,0),0)</f>
        <v>210.54</v>
      </c>
      <c r="M79" s="85">
        <f>IFERROR(VLOOKUP($A79,'[39]Sales Summary Navy'!$B:$O,11,0),0)</f>
        <v>210.54</v>
      </c>
      <c r="N79" s="85">
        <f>IFERROR(VLOOKUP($A79,'[39]Sales Summary Navy'!$B:$O,12,0),0)</f>
        <v>210.54</v>
      </c>
      <c r="O79" s="85">
        <f>IFERROR(VLOOKUP($A79,'[39]Sales Summary Navy'!$B:$O,13,0),0)</f>
        <v>210.54</v>
      </c>
      <c r="P79" s="85">
        <f>IFERROR(VLOOKUP($A79,'[39]Sales Summary Navy'!$B:$O,14,0),0)</f>
        <v>210.54</v>
      </c>
      <c r="Q79" s="86">
        <f t="shared" si="21"/>
        <v>1157.98</v>
      </c>
      <c r="R79" s="86"/>
      <c r="S79" s="71">
        <f t="shared" si="26"/>
        <v>0</v>
      </c>
      <c r="T79" s="71">
        <f t="shared" si="26"/>
        <v>0</v>
      </c>
      <c r="U79" s="71">
        <f t="shared" si="26"/>
        <v>0</v>
      </c>
      <c r="V79" s="71">
        <f t="shared" si="26"/>
        <v>0</v>
      </c>
      <c r="W79" s="71">
        <f t="shared" si="26"/>
        <v>0</v>
      </c>
      <c r="X79" s="71">
        <f t="shared" si="26"/>
        <v>0</v>
      </c>
      <c r="Y79" s="71">
        <f t="shared" si="26"/>
        <v>1.0000949938254013</v>
      </c>
      <c r="Z79" s="71">
        <f t="shared" si="26"/>
        <v>2</v>
      </c>
      <c r="AA79" s="71">
        <f t="shared" si="26"/>
        <v>2</v>
      </c>
      <c r="AB79" s="71">
        <f t="shared" si="26"/>
        <v>2</v>
      </c>
      <c r="AC79" s="71">
        <f t="shared" si="26"/>
        <v>2</v>
      </c>
      <c r="AD79" s="71">
        <f t="shared" si="26"/>
        <v>2</v>
      </c>
      <c r="AE79" s="86">
        <f t="shared" si="29"/>
        <v>0.91667458281878345</v>
      </c>
      <c r="AF79" s="87" t="s">
        <v>101</v>
      </c>
      <c r="AG79" s="367">
        <f t="shared" ref="AG79:AG95" si="30">AE79*12</f>
        <v>11.000094993825401</v>
      </c>
      <c r="AH79" s="42">
        <f t="shared" si="20"/>
        <v>3.7506959715207735</v>
      </c>
      <c r="AI79" s="43">
        <f t="shared" si="16"/>
        <v>109.02069597152077</v>
      </c>
      <c r="AJ79" s="43">
        <f t="shared" si="17"/>
        <v>1199.2380119796867</v>
      </c>
      <c r="AK79" s="43">
        <f t="shared" si="18"/>
        <v>41.258011979686671</v>
      </c>
      <c r="AL79" s="45">
        <f t="shared" si="25"/>
        <v>11.000094993825401</v>
      </c>
      <c r="AM79" s="72"/>
      <c r="AO79" s="56">
        <v>1</v>
      </c>
      <c r="AP79" s="56">
        <v>1</v>
      </c>
      <c r="AQ79" s="45">
        <f t="shared" si="19"/>
        <v>0.91667458281878345</v>
      </c>
    </row>
    <row r="80" spans="1:16378" s="56" customFormat="1" ht="12" customHeight="1">
      <c r="A80" s="82" t="s">
        <v>87</v>
      </c>
      <c r="B80" s="82" t="str">
        <f>VLOOKUP(A80,'[39]Sales Summary Navy'!$B:$C,2,FALSE)</f>
        <v>2YD CONT 1xWEEKLY SVC</v>
      </c>
      <c r="C80" s="83">
        <f>VLOOKUP(A80,'[39]Navy Rates'!$F$2:$H$128,3,FALSE)</f>
        <v>194.76</v>
      </c>
      <c r="D80" s="84"/>
      <c r="E80" s="85">
        <f>IFERROR(VLOOKUP($A80,'[39]Sales Summary Navy'!$B:$O,3,0),0)</f>
        <v>194.76</v>
      </c>
      <c r="F80" s="85">
        <f>IFERROR(VLOOKUP($A80,'[39]Sales Summary Navy'!$B:$O,4,0),0)</f>
        <v>0</v>
      </c>
      <c r="G80" s="85">
        <f>IFERROR(VLOOKUP($A80,'[39]Sales Summary Navy'!$B:$O,5,0),0)</f>
        <v>0</v>
      </c>
      <c r="H80" s="85">
        <f>IFERROR(VLOOKUP($A80,'[39]Sales Summary Navy'!$B:$O,6,0),0)</f>
        <v>0</v>
      </c>
      <c r="I80" s="85">
        <f>IFERROR(VLOOKUP($A80,'[39]Sales Summary Navy'!$B:$O,7,0),0)</f>
        <v>0</v>
      </c>
      <c r="J80" s="85">
        <f>IFERROR(VLOOKUP($A80,'[39]Sales Summary Navy'!$B:$O,8,0),0)</f>
        <v>0</v>
      </c>
      <c r="K80" s="85">
        <f>IFERROR(VLOOKUP($A80,'[39]Sales Summary Navy'!$B:$O,9,0),0)</f>
        <v>0</v>
      </c>
      <c r="L80" s="85">
        <f>IFERROR(VLOOKUP($A80,'[39]Sales Summary Navy'!$B:$O,10,0),0)</f>
        <v>0</v>
      </c>
      <c r="M80" s="85">
        <f>IFERROR(VLOOKUP($A80,'[39]Sales Summary Navy'!$B:$O,11,0),0)</f>
        <v>0</v>
      </c>
      <c r="N80" s="85">
        <f>IFERROR(VLOOKUP($A80,'[39]Sales Summary Navy'!$B:$O,12,0),0)</f>
        <v>0</v>
      </c>
      <c r="O80" s="85">
        <f>IFERROR(VLOOKUP($A80,'[39]Sales Summary Navy'!$B:$O,13,0),0)</f>
        <v>0</v>
      </c>
      <c r="P80" s="85">
        <f>IFERROR(VLOOKUP($A80,'[39]Sales Summary Navy'!$B:$O,14,0),0)</f>
        <v>0</v>
      </c>
      <c r="Q80" s="86">
        <f t="shared" si="21"/>
        <v>194.76</v>
      </c>
      <c r="R80" s="86"/>
      <c r="S80" s="71">
        <f t="shared" si="26"/>
        <v>1</v>
      </c>
      <c r="T80" s="71">
        <f t="shared" si="26"/>
        <v>0</v>
      </c>
      <c r="U80" s="71">
        <f t="shared" si="26"/>
        <v>0</v>
      </c>
      <c r="V80" s="71">
        <f t="shared" si="26"/>
        <v>0</v>
      </c>
      <c r="W80" s="71">
        <f t="shared" si="26"/>
        <v>0</v>
      </c>
      <c r="X80" s="71">
        <f t="shared" si="26"/>
        <v>0</v>
      </c>
      <c r="Y80" s="71">
        <f t="shared" si="26"/>
        <v>0</v>
      </c>
      <c r="Z80" s="71">
        <f t="shared" si="26"/>
        <v>0</v>
      </c>
      <c r="AA80" s="71">
        <f t="shared" si="26"/>
        <v>0</v>
      </c>
      <c r="AB80" s="71">
        <f t="shared" si="26"/>
        <v>0</v>
      </c>
      <c r="AC80" s="71">
        <f t="shared" si="26"/>
        <v>0</v>
      </c>
      <c r="AD80" s="71">
        <f t="shared" si="26"/>
        <v>0</v>
      </c>
      <c r="AE80" s="86">
        <f t="shared" si="29"/>
        <v>8.3333333333333329E-2</v>
      </c>
      <c r="AF80" s="87" t="s">
        <v>101</v>
      </c>
      <c r="AG80" s="367">
        <f t="shared" si="30"/>
        <v>1</v>
      </c>
      <c r="AH80" s="42">
        <f t="shared" si="20"/>
        <v>6.9391616549195962</v>
      </c>
      <c r="AI80" s="43">
        <f t="shared" si="16"/>
        <v>201.69916165491958</v>
      </c>
      <c r="AJ80" s="43">
        <f t="shared" si="17"/>
        <v>201.69916165491958</v>
      </c>
      <c r="AK80" s="43">
        <f t="shared" si="18"/>
        <v>6.9391616549195874</v>
      </c>
      <c r="AL80" s="45">
        <f t="shared" si="25"/>
        <v>1</v>
      </c>
      <c r="AM80" s="72"/>
      <c r="AO80" s="56">
        <v>2</v>
      </c>
      <c r="AP80" s="56">
        <v>1</v>
      </c>
      <c r="AQ80" s="45">
        <f t="shared" si="19"/>
        <v>8.3333333333333329E-2</v>
      </c>
    </row>
    <row r="81" spans="1:16378" s="56" customFormat="1" ht="12" customHeight="1">
      <c r="A81" s="82" t="s">
        <v>90</v>
      </c>
      <c r="B81" s="82" t="str">
        <f>VLOOKUP(A81,'[39]Sales Summary Navy'!$B:$C,2,FALSE)</f>
        <v>2YD CONT 3xWEEKLY SVC</v>
      </c>
      <c r="C81" s="83">
        <f>VLOOKUP(A81,'[39]Navy Rates'!$F$2:$H$128,3,FALSE)</f>
        <v>546.46</v>
      </c>
      <c r="D81" s="84"/>
      <c r="E81" s="85">
        <f>IFERROR(VLOOKUP($A81,'[39]Sales Summary Navy'!$B:$O,3,0),0)</f>
        <v>1092.92</v>
      </c>
      <c r="F81" s="85">
        <f>IFERROR(VLOOKUP($A81,'[39]Sales Summary Navy'!$B:$O,4,0),0)</f>
        <v>0</v>
      </c>
      <c r="G81" s="85">
        <f>IFERROR(VLOOKUP($A81,'[39]Sales Summary Navy'!$B:$O,5,0),0)</f>
        <v>0</v>
      </c>
      <c r="H81" s="85">
        <f>IFERROR(VLOOKUP($A81,'[39]Sales Summary Navy'!$B:$O,6,0),0)</f>
        <v>0</v>
      </c>
      <c r="I81" s="85">
        <f>IFERROR(VLOOKUP($A81,'[39]Sales Summary Navy'!$B:$O,7,0),0)</f>
        <v>0</v>
      </c>
      <c r="J81" s="85">
        <f>IFERROR(VLOOKUP($A81,'[39]Sales Summary Navy'!$B:$O,8,0),0)</f>
        <v>0</v>
      </c>
      <c r="K81" s="85">
        <f>IFERROR(VLOOKUP($A81,'[39]Sales Summary Navy'!$B:$O,9,0),0)</f>
        <v>0</v>
      </c>
      <c r="L81" s="85">
        <f>IFERROR(VLOOKUP($A81,'[39]Sales Summary Navy'!$B:$O,10,0),0)</f>
        <v>0</v>
      </c>
      <c r="M81" s="85">
        <f>IFERROR(VLOOKUP($A81,'[39]Sales Summary Navy'!$B:$O,11,0),0)</f>
        <v>0</v>
      </c>
      <c r="N81" s="85">
        <f>IFERROR(VLOOKUP($A81,'[39]Sales Summary Navy'!$B:$O,12,0),0)</f>
        <v>0</v>
      </c>
      <c r="O81" s="85">
        <f>IFERROR(VLOOKUP($A81,'[39]Sales Summary Navy'!$B:$O,13,0),0)</f>
        <v>0</v>
      </c>
      <c r="P81" s="85">
        <f>IFERROR(VLOOKUP($A81,'[39]Sales Summary Navy'!$B:$O,14,0),0)</f>
        <v>0</v>
      </c>
      <c r="Q81" s="86">
        <f t="shared" si="21"/>
        <v>1092.92</v>
      </c>
      <c r="R81" s="86"/>
      <c r="S81" s="71">
        <f t="shared" si="26"/>
        <v>2</v>
      </c>
      <c r="T81" s="71">
        <f t="shared" si="26"/>
        <v>0</v>
      </c>
      <c r="U81" s="71">
        <f t="shared" si="26"/>
        <v>0</v>
      </c>
      <c r="V81" s="71">
        <f t="shared" si="26"/>
        <v>0</v>
      </c>
      <c r="W81" s="71">
        <f t="shared" si="26"/>
        <v>0</v>
      </c>
      <c r="X81" s="71">
        <f t="shared" si="26"/>
        <v>0</v>
      </c>
      <c r="Y81" s="71">
        <f t="shared" si="26"/>
        <v>0</v>
      </c>
      <c r="Z81" s="71">
        <f t="shared" si="26"/>
        <v>0</v>
      </c>
      <c r="AA81" s="71">
        <f t="shared" si="26"/>
        <v>0</v>
      </c>
      <c r="AB81" s="71">
        <f t="shared" si="26"/>
        <v>0</v>
      </c>
      <c r="AC81" s="71">
        <f t="shared" si="26"/>
        <v>0</v>
      </c>
      <c r="AD81" s="71">
        <f t="shared" si="26"/>
        <v>0</v>
      </c>
      <c r="AE81" s="86">
        <f t="shared" si="29"/>
        <v>0.16666666666666666</v>
      </c>
      <c r="AF81" s="87" t="s">
        <v>101</v>
      </c>
      <c r="AG81" s="367">
        <f t="shared" si="30"/>
        <v>2</v>
      </c>
      <c r="AH81" s="42">
        <f t="shared" si="20"/>
        <v>19.469984996649018</v>
      </c>
      <c r="AI81" s="43">
        <f t="shared" si="16"/>
        <v>565.92998499664907</v>
      </c>
      <c r="AJ81" s="43">
        <f t="shared" si="17"/>
        <v>1131.8599699932981</v>
      </c>
      <c r="AK81" s="43">
        <f t="shared" si="18"/>
        <v>38.939969993298064</v>
      </c>
      <c r="AL81" s="45">
        <f t="shared" si="25"/>
        <v>2</v>
      </c>
      <c r="AM81" s="72"/>
      <c r="AO81" s="56">
        <v>2</v>
      </c>
      <c r="AP81" s="56">
        <v>1</v>
      </c>
      <c r="AQ81" s="45">
        <f t="shared" si="19"/>
        <v>0.16666666666666666</v>
      </c>
    </row>
    <row r="82" spans="1:16378" ht="12" customHeight="1">
      <c r="A82" s="37" t="s">
        <v>102</v>
      </c>
      <c r="B82" s="37" t="s">
        <v>103</v>
      </c>
      <c r="C82" s="38">
        <f>IFERROR(IFERROR(VLOOKUP(A82,'[39]All Other Rates'!$F$2:$H$646,3,FALSE),VLOOKUP(A82,#REF!,3,FALSE)),IF('Regulated Price Out'!Q82=0,0,"missing price"))</f>
        <v>36.49</v>
      </c>
      <c r="D82" s="88"/>
      <c r="E82" s="35">
        <f>IFERROR(VLOOKUP($A82,'[39]Sales Summary Regulated'!$B:$O,3,0),0)</f>
        <v>36.49</v>
      </c>
      <c r="F82" s="35">
        <f>IFERROR(VLOOKUP($A82,'[39]Sales Summary Regulated'!$B:$O,4,0),0)</f>
        <v>0</v>
      </c>
      <c r="G82" s="35">
        <f>IFERROR(VLOOKUP($A82,'[39]Sales Summary Regulated'!$B:$O,5,0),0)</f>
        <v>36.49</v>
      </c>
      <c r="H82" s="35">
        <f>IFERROR(VLOOKUP($A82,'[39]Sales Summary Regulated'!$B:$O,6,0),0)</f>
        <v>36.49</v>
      </c>
      <c r="I82" s="35">
        <f>IFERROR(VLOOKUP($A82,'[39]Sales Summary Regulated'!$B:$O,7,0),0)</f>
        <v>0</v>
      </c>
      <c r="J82" s="35">
        <f>IFERROR(VLOOKUP($A82,'[39]Sales Summary Regulated'!$B:$O,8,0),0)</f>
        <v>0</v>
      </c>
      <c r="K82" s="35">
        <f>IFERROR(VLOOKUP($A82,'[39]Sales Summary Regulated'!$B:$O,9,0),0)</f>
        <v>0</v>
      </c>
      <c r="L82" s="35">
        <f>IFERROR(VLOOKUP($A82,'[39]Sales Summary Regulated'!$B:$O,10,0),0)</f>
        <v>0</v>
      </c>
      <c r="M82" s="35">
        <f>IFERROR(VLOOKUP($A82,'[39]Sales Summary Regulated'!$B:$O,11,0),0)</f>
        <v>36.49</v>
      </c>
      <c r="N82" s="35">
        <f>IFERROR(VLOOKUP($A82,'[39]Sales Summary Regulated'!$B:$O,12,0),0)</f>
        <v>0</v>
      </c>
      <c r="O82" s="35">
        <f>IFERROR(VLOOKUP($A82,'[39]Sales Summary Regulated'!$B:$O,13,0),0)</f>
        <v>36.49</v>
      </c>
      <c r="P82" s="35">
        <f>IFERROR(VLOOKUP($A82,'[39]Sales Summary Regulated'!$B:$O,14,0),0)</f>
        <v>0</v>
      </c>
      <c r="Q82" s="89">
        <f t="shared" si="21"/>
        <v>182.45000000000002</v>
      </c>
      <c r="R82" s="89"/>
      <c r="S82" s="89">
        <f t="shared" si="26"/>
        <v>1</v>
      </c>
      <c r="T82" s="89">
        <f t="shared" si="26"/>
        <v>0</v>
      </c>
      <c r="U82" s="89">
        <f t="shared" si="26"/>
        <v>1</v>
      </c>
      <c r="V82" s="89">
        <f t="shared" si="26"/>
        <v>1</v>
      </c>
      <c r="W82" s="89">
        <f t="shared" si="26"/>
        <v>0</v>
      </c>
      <c r="X82" s="89">
        <f t="shared" si="26"/>
        <v>0</v>
      </c>
      <c r="Y82" s="89">
        <f t="shared" si="26"/>
        <v>0</v>
      </c>
      <c r="Z82" s="89">
        <f t="shared" si="26"/>
        <v>0</v>
      </c>
      <c r="AA82" s="89">
        <f t="shared" si="26"/>
        <v>1</v>
      </c>
      <c r="AB82" s="89">
        <f t="shared" si="26"/>
        <v>0</v>
      </c>
      <c r="AC82" s="89">
        <f t="shared" si="26"/>
        <v>1</v>
      </c>
      <c r="AD82" s="89">
        <f t="shared" si="26"/>
        <v>0</v>
      </c>
      <c r="AE82" s="89">
        <f t="shared" si="29"/>
        <v>0.41666666666666669</v>
      </c>
      <c r="AF82" s="28"/>
      <c r="AG82" s="367">
        <f t="shared" si="30"/>
        <v>5</v>
      </c>
      <c r="AH82" s="42">
        <f t="shared" si="20"/>
        <v>1.3001130046622309</v>
      </c>
      <c r="AI82" s="43">
        <f t="shared" si="16"/>
        <v>37.790113004662231</v>
      </c>
      <c r="AJ82" s="43">
        <f t="shared" si="17"/>
        <v>188.95056502331119</v>
      </c>
      <c r="AK82" s="43">
        <f t="shared" si="18"/>
        <v>6.500565023311168</v>
      </c>
      <c r="AL82" s="45">
        <f t="shared" si="25"/>
        <v>5</v>
      </c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  <c r="XEN82" s="2"/>
      <c r="XEO82" s="2"/>
      <c r="XEP82" s="2"/>
      <c r="XEQ82" s="2"/>
      <c r="XER82" s="2"/>
      <c r="XES82" s="2"/>
      <c r="XET82" s="2"/>
      <c r="XEU82" s="2"/>
      <c r="XEV82" s="2"/>
      <c r="XEW82" s="2"/>
      <c r="XEX82" s="2"/>
    </row>
    <row r="83" spans="1:16378" ht="12" customHeight="1">
      <c r="A83" s="37" t="s">
        <v>104</v>
      </c>
      <c r="B83" s="37" t="s">
        <v>105</v>
      </c>
      <c r="C83" s="38">
        <f>IFERROR(IFERROR(VLOOKUP(A83,'[39]All Other Rates'!$F$2:$H$646,3,FALSE),VLOOKUP(A83,#REF!,3,FALSE)),IF('Regulated Price Out'!Q83=0,0,"missing price"))</f>
        <v>54.42</v>
      </c>
      <c r="D83" s="88"/>
      <c r="E83" s="35">
        <f>IFERROR(VLOOKUP($A83,'[39]Sales Summary Regulated'!$B:$O,3,0),0)</f>
        <v>54.42</v>
      </c>
      <c r="F83" s="35">
        <f>IFERROR(VLOOKUP($A83,'[39]Sales Summary Regulated'!$B:$O,4,0),0)</f>
        <v>54.42</v>
      </c>
      <c r="G83" s="35">
        <f>IFERROR(VLOOKUP($A83,'[39]Sales Summary Regulated'!$B:$O,5,0),0)</f>
        <v>0</v>
      </c>
      <c r="H83" s="35">
        <f>IFERROR(VLOOKUP($A83,'[39]Sales Summary Regulated'!$B:$O,6,0),0)</f>
        <v>54.42</v>
      </c>
      <c r="I83" s="35">
        <f>IFERROR(VLOOKUP($A83,'[39]Sales Summary Regulated'!$B:$O,7,0),0)</f>
        <v>0</v>
      </c>
      <c r="J83" s="35">
        <f>IFERROR(VLOOKUP($A83,'[39]Sales Summary Regulated'!$B:$O,8,0),0)</f>
        <v>54.42</v>
      </c>
      <c r="K83" s="35">
        <f>IFERROR(VLOOKUP($A83,'[39]Sales Summary Regulated'!$B:$O,9,0),0)</f>
        <v>0</v>
      </c>
      <c r="L83" s="35">
        <f>IFERROR(VLOOKUP($A83,'[39]Sales Summary Regulated'!$B:$O,10,0),0)</f>
        <v>0</v>
      </c>
      <c r="M83" s="35">
        <f>IFERROR(VLOOKUP($A83,'[39]Sales Summary Regulated'!$B:$O,11,0),0)</f>
        <v>0</v>
      </c>
      <c r="N83" s="35">
        <f>IFERROR(VLOOKUP($A83,'[39]Sales Summary Regulated'!$B:$O,12,0),0)</f>
        <v>0</v>
      </c>
      <c r="O83" s="35">
        <f>IFERROR(VLOOKUP($A83,'[39]Sales Summary Regulated'!$B:$O,13,0),0)</f>
        <v>0</v>
      </c>
      <c r="P83" s="35">
        <f>IFERROR(VLOOKUP($A83,'[39]Sales Summary Regulated'!$B:$O,14,0),0)</f>
        <v>0</v>
      </c>
      <c r="Q83" s="89">
        <f t="shared" si="21"/>
        <v>217.68</v>
      </c>
      <c r="R83" s="89"/>
      <c r="S83" s="89">
        <f t="shared" si="26"/>
        <v>1</v>
      </c>
      <c r="T83" s="89">
        <f t="shared" si="26"/>
        <v>1</v>
      </c>
      <c r="U83" s="89">
        <f t="shared" si="26"/>
        <v>0</v>
      </c>
      <c r="V83" s="89">
        <f t="shared" si="26"/>
        <v>1</v>
      </c>
      <c r="W83" s="89">
        <f t="shared" si="26"/>
        <v>0</v>
      </c>
      <c r="X83" s="89">
        <f t="shared" si="26"/>
        <v>1</v>
      </c>
      <c r="Y83" s="89">
        <f t="shared" si="26"/>
        <v>0</v>
      </c>
      <c r="Z83" s="89">
        <f t="shared" si="26"/>
        <v>0</v>
      </c>
      <c r="AA83" s="89">
        <f t="shared" si="26"/>
        <v>0</v>
      </c>
      <c r="AB83" s="89">
        <f t="shared" si="26"/>
        <v>0</v>
      </c>
      <c r="AC83" s="89">
        <f t="shared" si="26"/>
        <v>0</v>
      </c>
      <c r="AD83" s="89">
        <f t="shared" si="26"/>
        <v>0</v>
      </c>
      <c r="AE83" s="89">
        <f t="shared" si="29"/>
        <v>0.33333333333333331</v>
      </c>
      <c r="AF83" s="28"/>
      <c r="AG83" s="367">
        <f t="shared" si="30"/>
        <v>4</v>
      </c>
      <c r="AH83" s="42">
        <f t="shared" si="20"/>
        <v>1.9389462788084024</v>
      </c>
      <c r="AI83" s="43">
        <f t="shared" si="16"/>
        <v>56.358946278808403</v>
      </c>
      <c r="AJ83" s="43">
        <f t="shared" si="17"/>
        <v>225.43578511523361</v>
      </c>
      <c r="AK83" s="43">
        <f t="shared" si="18"/>
        <v>7.755785115233607</v>
      </c>
      <c r="AL83" s="45">
        <f t="shared" si="25"/>
        <v>4</v>
      </c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  <c r="CSP83" s="2"/>
      <c r="CSQ83" s="2"/>
      <c r="CSR83" s="2"/>
      <c r="CSS83" s="2"/>
      <c r="CST83" s="2"/>
      <c r="CSU83" s="2"/>
      <c r="CSV83" s="2"/>
      <c r="CSW83" s="2"/>
      <c r="CSX83" s="2"/>
      <c r="CSY83" s="2"/>
      <c r="CSZ83" s="2"/>
      <c r="CTA83" s="2"/>
      <c r="CTB83" s="2"/>
      <c r="CTC83" s="2"/>
      <c r="CTD83" s="2"/>
      <c r="CTE83" s="2"/>
      <c r="CTF83" s="2"/>
      <c r="CTG83" s="2"/>
      <c r="CTH83" s="2"/>
      <c r="CTI83" s="2"/>
      <c r="CTJ83" s="2"/>
      <c r="CTK83" s="2"/>
      <c r="CTL83" s="2"/>
      <c r="CTM83" s="2"/>
      <c r="CTN83" s="2"/>
      <c r="CTO83" s="2"/>
      <c r="CTP83" s="2"/>
      <c r="CTQ83" s="2"/>
      <c r="CTR83" s="2"/>
      <c r="CTS83" s="2"/>
      <c r="CTT83" s="2"/>
      <c r="CTU83" s="2"/>
      <c r="CTV83" s="2"/>
      <c r="CTW83" s="2"/>
      <c r="CTX83" s="2"/>
      <c r="CTY83" s="2"/>
      <c r="CTZ83" s="2"/>
      <c r="CUA83" s="2"/>
      <c r="CUB83" s="2"/>
      <c r="CUC83" s="2"/>
      <c r="CUD83" s="2"/>
      <c r="CUE83" s="2"/>
      <c r="CUF83" s="2"/>
      <c r="CUG83" s="2"/>
      <c r="CUH83" s="2"/>
      <c r="CUI83" s="2"/>
      <c r="CUJ83" s="2"/>
      <c r="CUK83" s="2"/>
      <c r="CUL83" s="2"/>
      <c r="CUM83" s="2"/>
      <c r="CUN83" s="2"/>
      <c r="CUO83" s="2"/>
      <c r="CUP83" s="2"/>
      <c r="CUQ83" s="2"/>
      <c r="CUR83" s="2"/>
      <c r="CUS83" s="2"/>
      <c r="CUT83" s="2"/>
      <c r="CUU83" s="2"/>
      <c r="CUV83" s="2"/>
      <c r="CUW83" s="2"/>
      <c r="CUX83" s="2"/>
      <c r="CUY83" s="2"/>
      <c r="CUZ83" s="2"/>
      <c r="CVA83" s="2"/>
      <c r="CVB83" s="2"/>
      <c r="CVC83" s="2"/>
      <c r="CVD83" s="2"/>
      <c r="CVE83" s="2"/>
      <c r="CVF83" s="2"/>
      <c r="CVG83" s="2"/>
      <c r="CVH83" s="2"/>
      <c r="CVI83" s="2"/>
      <c r="CVJ83" s="2"/>
      <c r="CVK83" s="2"/>
      <c r="CVL83" s="2"/>
      <c r="CVM83" s="2"/>
      <c r="CVN83" s="2"/>
      <c r="CVO83" s="2"/>
      <c r="CVP83" s="2"/>
      <c r="CVQ83" s="2"/>
      <c r="CVR83" s="2"/>
      <c r="CVS83" s="2"/>
      <c r="CVT83" s="2"/>
      <c r="CVU83" s="2"/>
      <c r="CVV83" s="2"/>
      <c r="CVW83" s="2"/>
      <c r="CVX83" s="2"/>
      <c r="CVY83" s="2"/>
      <c r="CVZ83" s="2"/>
      <c r="CWA83" s="2"/>
      <c r="CWB83" s="2"/>
      <c r="CWC83" s="2"/>
      <c r="CWD83" s="2"/>
      <c r="CWE83" s="2"/>
      <c r="CWF83" s="2"/>
      <c r="CWG83" s="2"/>
      <c r="CWH83" s="2"/>
      <c r="CWI83" s="2"/>
      <c r="CWJ83" s="2"/>
      <c r="CWK83" s="2"/>
      <c r="CWL83" s="2"/>
      <c r="CWM83" s="2"/>
      <c r="CWN83" s="2"/>
      <c r="CWO83" s="2"/>
      <c r="CWP83" s="2"/>
      <c r="CWQ83" s="2"/>
      <c r="CWR83" s="2"/>
      <c r="CWS83" s="2"/>
      <c r="CWT83" s="2"/>
      <c r="CWU83" s="2"/>
      <c r="CWV83" s="2"/>
      <c r="CWW83" s="2"/>
      <c r="CWX83" s="2"/>
      <c r="CWY83" s="2"/>
      <c r="CWZ83" s="2"/>
      <c r="CXA83" s="2"/>
      <c r="CXB83" s="2"/>
      <c r="CXC83" s="2"/>
      <c r="CXD83" s="2"/>
      <c r="CXE83" s="2"/>
      <c r="CXF83" s="2"/>
      <c r="CXG83" s="2"/>
      <c r="CXH83" s="2"/>
      <c r="CXI83" s="2"/>
      <c r="CXJ83" s="2"/>
      <c r="CXK83" s="2"/>
      <c r="CXL83" s="2"/>
      <c r="CXM83" s="2"/>
      <c r="CXN83" s="2"/>
      <c r="CXO83" s="2"/>
      <c r="CXP83" s="2"/>
      <c r="CXQ83" s="2"/>
      <c r="CXR83" s="2"/>
      <c r="CXS83" s="2"/>
      <c r="CXT83" s="2"/>
      <c r="CXU83" s="2"/>
      <c r="CXV83" s="2"/>
      <c r="CXW83" s="2"/>
      <c r="CXX83" s="2"/>
      <c r="CXY83" s="2"/>
      <c r="CXZ83" s="2"/>
      <c r="CYA83" s="2"/>
      <c r="CYB83" s="2"/>
      <c r="CYC83" s="2"/>
      <c r="CYD83" s="2"/>
      <c r="CYE83" s="2"/>
      <c r="CYF83" s="2"/>
      <c r="CYG83" s="2"/>
      <c r="CYH83" s="2"/>
      <c r="CYI83" s="2"/>
      <c r="CYJ83" s="2"/>
      <c r="CYK83" s="2"/>
      <c r="CYL83" s="2"/>
      <c r="CYM83" s="2"/>
      <c r="CYN83" s="2"/>
      <c r="CYO83" s="2"/>
      <c r="CYP83" s="2"/>
      <c r="CYQ83" s="2"/>
      <c r="CYR83" s="2"/>
      <c r="CYS83" s="2"/>
      <c r="CYT83" s="2"/>
      <c r="CYU83" s="2"/>
      <c r="CYV83" s="2"/>
      <c r="CYW83" s="2"/>
      <c r="CYX83" s="2"/>
      <c r="CYY83" s="2"/>
      <c r="CYZ83" s="2"/>
      <c r="CZA83" s="2"/>
      <c r="CZB83" s="2"/>
      <c r="CZC83" s="2"/>
      <c r="CZD83" s="2"/>
      <c r="CZE83" s="2"/>
      <c r="CZF83" s="2"/>
      <c r="CZG83" s="2"/>
      <c r="CZH83" s="2"/>
      <c r="CZI83" s="2"/>
      <c r="CZJ83" s="2"/>
      <c r="CZK83" s="2"/>
      <c r="CZL83" s="2"/>
      <c r="CZM83" s="2"/>
      <c r="CZN83" s="2"/>
      <c r="CZO83" s="2"/>
      <c r="CZP83" s="2"/>
      <c r="CZQ83" s="2"/>
      <c r="CZR83" s="2"/>
      <c r="CZS83" s="2"/>
      <c r="CZT83" s="2"/>
      <c r="CZU83" s="2"/>
      <c r="CZV83" s="2"/>
      <c r="CZW83" s="2"/>
      <c r="CZX83" s="2"/>
      <c r="CZY83" s="2"/>
      <c r="CZZ83" s="2"/>
      <c r="DAA83" s="2"/>
      <c r="DAB83" s="2"/>
      <c r="DAC83" s="2"/>
      <c r="DAD83" s="2"/>
      <c r="DAE83" s="2"/>
      <c r="DAF83" s="2"/>
      <c r="DAG83" s="2"/>
      <c r="DAH83" s="2"/>
      <c r="DAI83" s="2"/>
      <c r="DAJ83" s="2"/>
      <c r="DAK83" s="2"/>
      <c r="DAL83" s="2"/>
      <c r="DAM83" s="2"/>
      <c r="DAN83" s="2"/>
      <c r="DAO83" s="2"/>
      <c r="DAP83" s="2"/>
      <c r="DAQ83" s="2"/>
      <c r="DAR83" s="2"/>
      <c r="DAS83" s="2"/>
      <c r="DAT83" s="2"/>
      <c r="DAU83" s="2"/>
      <c r="DAV83" s="2"/>
      <c r="DAW83" s="2"/>
      <c r="DAX83" s="2"/>
      <c r="DAY83" s="2"/>
      <c r="DAZ83" s="2"/>
      <c r="DBA83" s="2"/>
      <c r="DBB83" s="2"/>
      <c r="DBC83" s="2"/>
      <c r="DBD83" s="2"/>
      <c r="DBE83" s="2"/>
      <c r="DBF83" s="2"/>
      <c r="DBG83" s="2"/>
      <c r="DBH83" s="2"/>
      <c r="DBI83" s="2"/>
      <c r="DBJ83" s="2"/>
      <c r="DBK83" s="2"/>
      <c r="DBL83" s="2"/>
      <c r="DBM83" s="2"/>
      <c r="DBN83" s="2"/>
      <c r="DBO83" s="2"/>
      <c r="DBP83" s="2"/>
      <c r="DBQ83" s="2"/>
      <c r="DBR83" s="2"/>
      <c r="DBS83" s="2"/>
      <c r="DBT83" s="2"/>
      <c r="DBU83" s="2"/>
      <c r="DBV83" s="2"/>
      <c r="DBW83" s="2"/>
      <c r="DBX83" s="2"/>
      <c r="DBY83" s="2"/>
      <c r="DBZ83" s="2"/>
      <c r="DCA83" s="2"/>
      <c r="DCB83" s="2"/>
      <c r="DCC83" s="2"/>
      <c r="DCD83" s="2"/>
      <c r="DCE83" s="2"/>
      <c r="DCF83" s="2"/>
      <c r="DCG83" s="2"/>
      <c r="DCH83" s="2"/>
      <c r="DCI83" s="2"/>
      <c r="DCJ83" s="2"/>
      <c r="DCK83" s="2"/>
      <c r="DCL83" s="2"/>
      <c r="DCM83" s="2"/>
      <c r="DCN83" s="2"/>
      <c r="DCO83" s="2"/>
      <c r="DCP83" s="2"/>
      <c r="DCQ83" s="2"/>
      <c r="DCR83" s="2"/>
      <c r="DCS83" s="2"/>
      <c r="DCT83" s="2"/>
      <c r="DCU83" s="2"/>
      <c r="DCV83" s="2"/>
      <c r="DCW83" s="2"/>
      <c r="DCX83" s="2"/>
      <c r="DCY83" s="2"/>
      <c r="DCZ83" s="2"/>
      <c r="DDA83" s="2"/>
      <c r="DDB83" s="2"/>
      <c r="DDC83" s="2"/>
      <c r="DDD83" s="2"/>
      <c r="DDE83" s="2"/>
      <c r="DDF83" s="2"/>
      <c r="DDG83" s="2"/>
      <c r="DDH83" s="2"/>
      <c r="DDI83" s="2"/>
      <c r="DDJ83" s="2"/>
      <c r="DDK83" s="2"/>
      <c r="DDL83" s="2"/>
      <c r="DDM83" s="2"/>
      <c r="DDN83" s="2"/>
      <c r="DDO83" s="2"/>
      <c r="DDP83" s="2"/>
      <c r="DDQ83" s="2"/>
      <c r="DDR83" s="2"/>
      <c r="DDS83" s="2"/>
      <c r="DDT83" s="2"/>
      <c r="DDU83" s="2"/>
      <c r="DDV83" s="2"/>
      <c r="DDW83" s="2"/>
      <c r="DDX83" s="2"/>
      <c r="DDY83" s="2"/>
      <c r="DDZ83" s="2"/>
      <c r="DEA83" s="2"/>
      <c r="DEB83" s="2"/>
      <c r="DEC83" s="2"/>
      <c r="DED83" s="2"/>
      <c r="DEE83" s="2"/>
      <c r="DEF83" s="2"/>
      <c r="DEG83" s="2"/>
      <c r="DEH83" s="2"/>
      <c r="DEI83" s="2"/>
      <c r="DEJ83" s="2"/>
      <c r="DEK83" s="2"/>
      <c r="DEL83" s="2"/>
      <c r="DEM83" s="2"/>
      <c r="DEN83" s="2"/>
      <c r="DEO83" s="2"/>
      <c r="DEP83" s="2"/>
      <c r="DEQ83" s="2"/>
      <c r="DER83" s="2"/>
      <c r="DES83" s="2"/>
      <c r="DET83" s="2"/>
      <c r="DEU83" s="2"/>
      <c r="DEV83" s="2"/>
      <c r="DEW83" s="2"/>
      <c r="DEX83" s="2"/>
      <c r="DEY83" s="2"/>
      <c r="DEZ83" s="2"/>
      <c r="DFA83" s="2"/>
      <c r="DFB83" s="2"/>
      <c r="DFC83" s="2"/>
      <c r="DFD83" s="2"/>
      <c r="DFE83" s="2"/>
      <c r="DFF83" s="2"/>
      <c r="DFG83" s="2"/>
      <c r="DFH83" s="2"/>
      <c r="DFI83" s="2"/>
      <c r="DFJ83" s="2"/>
      <c r="DFK83" s="2"/>
      <c r="DFL83" s="2"/>
      <c r="DFM83" s="2"/>
      <c r="DFN83" s="2"/>
      <c r="DFO83" s="2"/>
      <c r="DFP83" s="2"/>
      <c r="DFQ83" s="2"/>
      <c r="DFR83" s="2"/>
      <c r="DFS83" s="2"/>
      <c r="DFT83" s="2"/>
      <c r="DFU83" s="2"/>
      <c r="DFV83" s="2"/>
      <c r="DFW83" s="2"/>
      <c r="DFX83" s="2"/>
      <c r="DFY83" s="2"/>
      <c r="DFZ83" s="2"/>
      <c r="DGA83" s="2"/>
      <c r="DGB83" s="2"/>
      <c r="DGC83" s="2"/>
      <c r="DGD83" s="2"/>
      <c r="DGE83" s="2"/>
      <c r="DGF83" s="2"/>
      <c r="DGG83" s="2"/>
      <c r="DGH83" s="2"/>
      <c r="DGI83" s="2"/>
      <c r="DGJ83" s="2"/>
      <c r="DGK83" s="2"/>
      <c r="DGL83" s="2"/>
      <c r="DGM83" s="2"/>
      <c r="DGN83" s="2"/>
      <c r="DGO83" s="2"/>
      <c r="DGP83" s="2"/>
      <c r="DGQ83" s="2"/>
      <c r="DGR83" s="2"/>
      <c r="DGS83" s="2"/>
      <c r="DGT83" s="2"/>
      <c r="DGU83" s="2"/>
      <c r="DGV83" s="2"/>
      <c r="DGW83" s="2"/>
      <c r="DGX83" s="2"/>
      <c r="DGY83" s="2"/>
      <c r="DGZ83" s="2"/>
      <c r="DHA83" s="2"/>
      <c r="DHB83" s="2"/>
      <c r="DHC83" s="2"/>
      <c r="DHD83" s="2"/>
      <c r="DHE83" s="2"/>
      <c r="DHF83" s="2"/>
      <c r="DHG83" s="2"/>
      <c r="DHH83" s="2"/>
      <c r="DHI83" s="2"/>
      <c r="DHJ83" s="2"/>
      <c r="DHK83" s="2"/>
      <c r="DHL83" s="2"/>
      <c r="DHM83" s="2"/>
      <c r="DHN83" s="2"/>
      <c r="DHO83" s="2"/>
      <c r="DHP83" s="2"/>
      <c r="DHQ83" s="2"/>
      <c r="DHR83" s="2"/>
      <c r="DHS83" s="2"/>
      <c r="DHT83" s="2"/>
      <c r="DHU83" s="2"/>
      <c r="DHV83" s="2"/>
      <c r="DHW83" s="2"/>
      <c r="DHX83" s="2"/>
      <c r="DHY83" s="2"/>
      <c r="DHZ83" s="2"/>
      <c r="DIA83" s="2"/>
      <c r="DIB83" s="2"/>
      <c r="DIC83" s="2"/>
      <c r="DID83" s="2"/>
      <c r="DIE83" s="2"/>
      <c r="DIF83" s="2"/>
      <c r="DIG83" s="2"/>
      <c r="DIH83" s="2"/>
      <c r="DII83" s="2"/>
      <c r="DIJ83" s="2"/>
      <c r="DIK83" s="2"/>
      <c r="DIL83" s="2"/>
      <c r="DIM83" s="2"/>
      <c r="DIN83" s="2"/>
      <c r="DIO83" s="2"/>
      <c r="DIP83" s="2"/>
      <c r="DIQ83" s="2"/>
      <c r="DIR83" s="2"/>
      <c r="DIS83" s="2"/>
      <c r="DIT83" s="2"/>
      <c r="DIU83" s="2"/>
      <c r="DIV83" s="2"/>
      <c r="DIW83" s="2"/>
      <c r="DIX83" s="2"/>
      <c r="DIY83" s="2"/>
      <c r="DIZ83" s="2"/>
      <c r="DJA83" s="2"/>
      <c r="DJB83" s="2"/>
      <c r="DJC83" s="2"/>
      <c r="DJD83" s="2"/>
      <c r="DJE83" s="2"/>
      <c r="DJF83" s="2"/>
      <c r="DJG83" s="2"/>
      <c r="DJH83" s="2"/>
      <c r="DJI83" s="2"/>
      <c r="DJJ83" s="2"/>
      <c r="DJK83" s="2"/>
      <c r="DJL83" s="2"/>
      <c r="DJM83" s="2"/>
      <c r="DJN83" s="2"/>
      <c r="DJO83" s="2"/>
      <c r="DJP83" s="2"/>
      <c r="DJQ83" s="2"/>
      <c r="DJR83" s="2"/>
      <c r="DJS83" s="2"/>
      <c r="DJT83" s="2"/>
      <c r="DJU83" s="2"/>
      <c r="DJV83" s="2"/>
      <c r="DJW83" s="2"/>
      <c r="DJX83" s="2"/>
      <c r="DJY83" s="2"/>
      <c r="DJZ83" s="2"/>
      <c r="DKA83" s="2"/>
      <c r="DKB83" s="2"/>
      <c r="DKC83" s="2"/>
      <c r="DKD83" s="2"/>
      <c r="DKE83" s="2"/>
      <c r="DKF83" s="2"/>
      <c r="DKG83" s="2"/>
      <c r="DKH83" s="2"/>
      <c r="DKI83" s="2"/>
      <c r="DKJ83" s="2"/>
      <c r="DKK83" s="2"/>
      <c r="DKL83" s="2"/>
      <c r="DKM83" s="2"/>
      <c r="DKN83" s="2"/>
      <c r="DKO83" s="2"/>
      <c r="DKP83" s="2"/>
      <c r="DKQ83" s="2"/>
      <c r="DKR83" s="2"/>
      <c r="DKS83" s="2"/>
      <c r="DKT83" s="2"/>
      <c r="DKU83" s="2"/>
      <c r="DKV83" s="2"/>
      <c r="DKW83" s="2"/>
      <c r="DKX83" s="2"/>
      <c r="DKY83" s="2"/>
      <c r="DKZ83" s="2"/>
      <c r="DLA83" s="2"/>
      <c r="DLB83" s="2"/>
      <c r="DLC83" s="2"/>
      <c r="DLD83" s="2"/>
      <c r="DLE83" s="2"/>
      <c r="DLF83" s="2"/>
      <c r="DLG83" s="2"/>
      <c r="DLH83" s="2"/>
      <c r="DLI83" s="2"/>
      <c r="DLJ83" s="2"/>
      <c r="DLK83" s="2"/>
      <c r="DLL83" s="2"/>
      <c r="DLM83" s="2"/>
      <c r="DLN83" s="2"/>
      <c r="DLO83" s="2"/>
      <c r="DLP83" s="2"/>
      <c r="DLQ83" s="2"/>
      <c r="DLR83" s="2"/>
      <c r="DLS83" s="2"/>
      <c r="DLT83" s="2"/>
      <c r="DLU83" s="2"/>
      <c r="DLV83" s="2"/>
      <c r="DLW83" s="2"/>
      <c r="DLX83" s="2"/>
      <c r="DLY83" s="2"/>
      <c r="DLZ83" s="2"/>
      <c r="DMA83" s="2"/>
      <c r="DMB83" s="2"/>
      <c r="DMC83" s="2"/>
      <c r="DMD83" s="2"/>
      <c r="DME83" s="2"/>
      <c r="DMF83" s="2"/>
      <c r="DMG83" s="2"/>
      <c r="DMH83" s="2"/>
      <c r="DMI83" s="2"/>
      <c r="DMJ83" s="2"/>
      <c r="DMK83" s="2"/>
      <c r="DML83" s="2"/>
      <c r="DMM83" s="2"/>
      <c r="DMN83" s="2"/>
      <c r="DMO83" s="2"/>
      <c r="DMP83" s="2"/>
      <c r="DMQ83" s="2"/>
      <c r="DMR83" s="2"/>
      <c r="DMS83" s="2"/>
      <c r="DMT83" s="2"/>
      <c r="DMU83" s="2"/>
      <c r="DMV83" s="2"/>
      <c r="DMW83" s="2"/>
      <c r="DMX83" s="2"/>
      <c r="DMY83" s="2"/>
      <c r="DMZ83" s="2"/>
      <c r="DNA83" s="2"/>
      <c r="DNB83" s="2"/>
      <c r="DNC83" s="2"/>
      <c r="DND83" s="2"/>
      <c r="DNE83" s="2"/>
      <c r="DNF83" s="2"/>
      <c r="DNG83" s="2"/>
      <c r="DNH83" s="2"/>
      <c r="DNI83" s="2"/>
      <c r="DNJ83" s="2"/>
      <c r="DNK83" s="2"/>
      <c r="DNL83" s="2"/>
      <c r="DNM83" s="2"/>
      <c r="DNN83" s="2"/>
      <c r="DNO83" s="2"/>
      <c r="DNP83" s="2"/>
      <c r="DNQ83" s="2"/>
      <c r="DNR83" s="2"/>
      <c r="DNS83" s="2"/>
      <c r="DNT83" s="2"/>
      <c r="DNU83" s="2"/>
      <c r="DNV83" s="2"/>
      <c r="DNW83" s="2"/>
      <c r="DNX83" s="2"/>
      <c r="DNY83" s="2"/>
      <c r="DNZ83" s="2"/>
      <c r="DOA83" s="2"/>
      <c r="DOB83" s="2"/>
      <c r="DOC83" s="2"/>
      <c r="DOD83" s="2"/>
      <c r="DOE83" s="2"/>
      <c r="DOF83" s="2"/>
      <c r="DOG83" s="2"/>
      <c r="DOH83" s="2"/>
      <c r="DOI83" s="2"/>
      <c r="DOJ83" s="2"/>
      <c r="DOK83" s="2"/>
      <c r="DOL83" s="2"/>
      <c r="DOM83" s="2"/>
      <c r="DON83" s="2"/>
      <c r="DOO83" s="2"/>
      <c r="DOP83" s="2"/>
      <c r="DOQ83" s="2"/>
      <c r="DOR83" s="2"/>
      <c r="DOS83" s="2"/>
      <c r="DOT83" s="2"/>
      <c r="DOU83" s="2"/>
      <c r="DOV83" s="2"/>
      <c r="DOW83" s="2"/>
      <c r="DOX83" s="2"/>
      <c r="DOY83" s="2"/>
      <c r="DOZ83" s="2"/>
      <c r="DPA83" s="2"/>
      <c r="DPB83" s="2"/>
      <c r="DPC83" s="2"/>
      <c r="DPD83" s="2"/>
      <c r="DPE83" s="2"/>
      <c r="DPF83" s="2"/>
      <c r="DPG83" s="2"/>
      <c r="DPH83" s="2"/>
      <c r="DPI83" s="2"/>
      <c r="DPJ83" s="2"/>
      <c r="DPK83" s="2"/>
      <c r="DPL83" s="2"/>
      <c r="DPM83" s="2"/>
      <c r="DPN83" s="2"/>
      <c r="DPO83" s="2"/>
      <c r="DPP83" s="2"/>
      <c r="DPQ83" s="2"/>
      <c r="DPR83" s="2"/>
      <c r="DPS83" s="2"/>
      <c r="DPT83" s="2"/>
      <c r="DPU83" s="2"/>
      <c r="DPV83" s="2"/>
      <c r="DPW83" s="2"/>
      <c r="DPX83" s="2"/>
      <c r="DPY83" s="2"/>
      <c r="DPZ83" s="2"/>
      <c r="DQA83" s="2"/>
      <c r="DQB83" s="2"/>
      <c r="DQC83" s="2"/>
      <c r="DQD83" s="2"/>
      <c r="DQE83" s="2"/>
      <c r="DQF83" s="2"/>
      <c r="DQG83" s="2"/>
      <c r="DQH83" s="2"/>
      <c r="DQI83" s="2"/>
      <c r="DQJ83" s="2"/>
      <c r="DQK83" s="2"/>
      <c r="DQL83" s="2"/>
      <c r="DQM83" s="2"/>
      <c r="DQN83" s="2"/>
      <c r="DQO83" s="2"/>
      <c r="DQP83" s="2"/>
      <c r="DQQ83" s="2"/>
      <c r="DQR83" s="2"/>
      <c r="DQS83" s="2"/>
      <c r="DQT83" s="2"/>
      <c r="DQU83" s="2"/>
      <c r="DQV83" s="2"/>
      <c r="DQW83" s="2"/>
      <c r="DQX83" s="2"/>
      <c r="DQY83" s="2"/>
      <c r="DQZ83" s="2"/>
      <c r="DRA83" s="2"/>
      <c r="DRB83" s="2"/>
      <c r="DRC83" s="2"/>
      <c r="DRD83" s="2"/>
      <c r="DRE83" s="2"/>
      <c r="DRF83" s="2"/>
      <c r="DRG83" s="2"/>
      <c r="DRH83" s="2"/>
      <c r="DRI83" s="2"/>
      <c r="DRJ83" s="2"/>
      <c r="DRK83" s="2"/>
      <c r="DRL83" s="2"/>
      <c r="DRM83" s="2"/>
      <c r="DRN83" s="2"/>
      <c r="DRO83" s="2"/>
      <c r="DRP83" s="2"/>
      <c r="DRQ83" s="2"/>
      <c r="DRR83" s="2"/>
      <c r="DRS83" s="2"/>
      <c r="DRT83" s="2"/>
      <c r="DRU83" s="2"/>
      <c r="DRV83" s="2"/>
      <c r="DRW83" s="2"/>
      <c r="DRX83" s="2"/>
      <c r="DRY83" s="2"/>
      <c r="DRZ83" s="2"/>
      <c r="DSA83" s="2"/>
      <c r="DSB83" s="2"/>
      <c r="DSC83" s="2"/>
      <c r="DSD83" s="2"/>
      <c r="DSE83" s="2"/>
      <c r="DSF83" s="2"/>
      <c r="DSG83" s="2"/>
      <c r="DSH83" s="2"/>
      <c r="DSI83" s="2"/>
      <c r="DSJ83" s="2"/>
      <c r="DSK83" s="2"/>
      <c r="DSL83" s="2"/>
      <c r="DSM83" s="2"/>
      <c r="DSN83" s="2"/>
      <c r="DSO83" s="2"/>
      <c r="DSP83" s="2"/>
      <c r="DSQ83" s="2"/>
      <c r="DSR83" s="2"/>
      <c r="DSS83" s="2"/>
      <c r="DST83" s="2"/>
      <c r="DSU83" s="2"/>
      <c r="DSV83" s="2"/>
      <c r="DSW83" s="2"/>
      <c r="DSX83" s="2"/>
      <c r="DSY83" s="2"/>
      <c r="DSZ83" s="2"/>
      <c r="DTA83" s="2"/>
      <c r="DTB83" s="2"/>
      <c r="DTC83" s="2"/>
      <c r="DTD83" s="2"/>
      <c r="DTE83" s="2"/>
      <c r="DTF83" s="2"/>
      <c r="DTG83" s="2"/>
      <c r="DTH83" s="2"/>
      <c r="DTI83" s="2"/>
      <c r="DTJ83" s="2"/>
      <c r="DTK83" s="2"/>
      <c r="DTL83" s="2"/>
      <c r="DTM83" s="2"/>
      <c r="DTN83" s="2"/>
      <c r="DTO83" s="2"/>
      <c r="DTP83" s="2"/>
      <c r="DTQ83" s="2"/>
      <c r="DTR83" s="2"/>
      <c r="DTS83" s="2"/>
      <c r="DTT83" s="2"/>
      <c r="DTU83" s="2"/>
      <c r="DTV83" s="2"/>
      <c r="DTW83" s="2"/>
      <c r="DTX83" s="2"/>
      <c r="DTY83" s="2"/>
      <c r="DTZ83" s="2"/>
      <c r="DUA83" s="2"/>
      <c r="DUB83" s="2"/>
      <c r="DUC83" s="2"/>
      <c r="DUD83" s="2"/>
      <c r="DUE83" s="2"/>
      <c r="DUF83" s="2"/>
      <c r="DUG83" s="2"/>
      <c r="DUH83" s="2"/>
      <c r="DUI83" s="2"/>
      <c r="DUJ83" s="2"/>
      <c r="DUK83" s="2"/>
      <c r="DUL83" s="2"/>
      <c r="DUM83" s="2"/>
      <c r="DUN83" s="2"/>
      <c r="DUO83" s="2"/>
      <c r="DUP83" s="2"/>
      <c r="DUQ83" s="2"/>
      <c r="DUR83" s="2"/>
      <c r="DUS83" s="2"/>
      <c r="DUT83" s="2"/>
      <c r="DUU83" s="2"/>
      <c r="DUV83" s="2"/>
      <c r="DUW83" s="2"/>
      <c r="DUX83" s="2"/>
      <c r="DUY83" s="2"/>
      <c r="DUZ83" s="2"/>
      <c r="DVA83" s="2"/>
      <c r="DVB83" s="2"/>
      <c r="DVC83" s="2"/>
      <c r="DVD83" s="2"/>
      <c r="DVE83" s="2"/>
      <c r="DVF83" s="2"/>
      <c r="DVG83" s="2"/>
      <c r="DVH83" s="2"/>
      <c r="DVI83" s="2"/>
      <c r="DVJ83" s="2"/>
      <c r="DVK83" s="2"/>
      <c r="DVL83" s="2"/>
      <c r="DVM83" s="2"/>
      <c r="DVN83" s="2"/>
      <c r="DVO83" s="2"/>
      <c r="DVP83" s="2"/>
      <c r="DVQ83" s="2"/>
      <c r="DVR83" s="2"/>
      <c r="DVS83" s="2"/>
      <c r="DVT83" s="2"/>
      <c r="DVU83" s="2"/>
      <c r="DVV83" s="2"/>
      <c r="DVW83" s="2"/>
      <c r="DVX83" s="2"/>
      <c r="DVY83" s="2"/>
      <c r="DVZ83" s="2"/>
      <c r="DWA83" s="2"/>
      <c r="DWB83" s="2"/>
      <c r="DWC83" s="2"/>
      <c r="DWD83" s="2"/>
      <c r="DWE83" s="2"/>
      <c r="DWF83" s="2"/>
      <c r="DWG83" s="2"/>
      <c r="DWH83" s="2"/>
      <c r="DWI83" s="2"/>
      <c r="DWJ83" s="2"/>
      <c r="DWK83" s="2"/>
      <c r="DWL83" s="2"/>
      <c r="DWM83" s="2"/>
      <c r="DWN83" s="2"/>
      <c r="DWO83" s="2"/>
      <c r="DWP83" s="2"/>
      <c r="DWQ83" s="2"/>
      <c r="DWR83" s="2"/>
      <c r="DWS83" s="2"/>
      <c r="DWT83" s="2"/>
      <c r="DWU83" s="2"/>
      <c r="DWV83" s="2"/>
      <c r="DWW83" s="2"/>
      <c r="DWX83" s="2"/>
      <c r="DWY83" s="2"/>
      <c r="DWZ83" s="2"/>
      <c r="DXA83" s="2"/>
      <c r="DXB83" s="2"/>
      <c r="DXC83" s="2"/>
      <c r="DXD83" s="2"/>
      <c r="DXE83" s="2"/>
      <c r="DXF83" s="2"/>
      <c r="DXG83" s="2"/>
      <c r="DXH83" s="2"/>
      <c r="DXI83" s="2"/>
      <c r="DXJ83" s="2"/>
      <c r="DXK83" s="2"/>
      <c r="DXL83" s="2"/>
      <c r="DXM83" s="2"/>
      <c r="DXN83" s="2"/>
      <c r="DXO83" s="2"/>
      <c r="DXP83" s="2"/>
      <c r="DXQ83" s="2"/>
      <c r="DXR83" s="2"/>
      <c r="DXS83" s="2"/>
      <c r="DXT83" s="2"/>
      <c r="DXU83" s="2"/>
      <c r="DXV83" s="2"/>
      <c r="DXW83" s="2"/>
      <c r="DXX83" s="2"/>
      <c r="DXY83" s="2"/>
      <c r="DXZ83" s="2"/>
      <c r="DYA83" s="2"/>
      <c r="DYB83" s="2"/>
      <c r="DYC83" s="2"/>
      <c r="DYD83" s="2"/>
      <c r="DYE83" s="2"/>
      <c r="DYF83" s="2"/>
      <c r="DYG83" s="2"/>
      <c r="DYH83" s="2"/>
      <c r="DYI83" s="2"/>
      <c r="DYJ83" s="2"/>
      <c r="DYK83" s="2"/>
      <c r="DYL83" s="2"/>
      <c r="DYM83" s="2"/>
      <c r="DYN83" s="2"/>
      <c r="DYO83" s="2"/>
      <c r="DYP83" s="2"/>
      <c r="DYQ83" s="2"/>
      <c r="DYR83" s="2"/>
      <c r="DYS83" s="2"/>
      <c r="DYT83" s="2"/>
      <c r="DYU83" s="2"/>
      <c r="DYV83" s="2"/>
      <c r="DYW83" s="2"/>
      <c r="DYX83" s="2"/>
      <c r="DYY83" s="2"/>
      <c r="DYZ83" s="2"/>
      <c r="DZA83" s="2"/>
      <c r="DZB83" s="2"/>
      <c r="DZC83" s="2"/>
      <c r="DZD83" s="2"/>
      <c r="DZE83" s="2"/>
      <c r="DZF83" s="2"/>
      <c r="DZG83" s="2"/>
      <c r="DZH83" s="2"/>
      <c r="DZI83" s="2"/>
      <c r="DZJ83" s="2"/>
      <c r="DZK83" s="2"/>
      <c r="DZL83" s="2"/>
      <c r="DZM83" s="2"/>
      <c r="DZN83" s="2"/>
      <c r="DZO83" s="2"/>
      <c r="DZP83" s="2"/>
      <c r="DZQ83" s="2"/>
      <c r="DZR83" s="2"/>
      <c r="DZS83" s="2"/>
      <c r="DZT83" s="2"/>
      <c r="DZU83" s="2"/>
      <c r="DZV83" s="2"/>
      <c r="DZW83" s="2"/>
      <c r="DZX83" s="2"/>
      <c r="DZY83" s="2"/>
      <c r="DZZ83" s="2"/>
      <c r="EAA83" s="2"/>
      <c r="EAB83" s="2"/>
      <c r="EAC83" s="2"/>
      <c r="EAD83" s="2"/>
      <c r="EAE83" s="2"/>
      <c r="EAF83" s="2"/>
      <c r="EAG83" s="2"/>
      <c r="EAH83" s="2"/>
      <c r="EAI83" s="2"/>
      <c r="EAJ83" s="2"/>
      <c r="EAK83" s="2"/>
      <c r="EAL83" s="2"/>
      <c r="EAM83" s="2"/>
      <c r="EAN83" s="2"/>
      <c r="EAO83" s="2"/>
      <c r="EAP83" s="2"/>
      <c r="EAQ83" s="2"/>
      <c r="EAR83" s="2"/>
      <c r="EAS83" s="2"/>
      <c r="EAT83" s="2"/>
      <c r="EAU83" s="2"/>
      <c r="EAV83" s="2"/>
      <c r="EAW83" s="2"/>
      <c r="EAX83" s="2"/>
      <c r="EAY83" s="2"/>
      <c r="EAZ83" s="2"/>
      <c r="EBA83" s="2"/>
      <c r="EBB83" s="2"/>
      <c r="EBC83" s="2"/>
      <c r="EBD83" s="2"/>
      <c r="EBE83" s="2"/>
      <c r="EBF83" s="2"/>
      <c r="EBG83" s="2"/>
      <c r="EBH83" s="2"/>
      <c r="EBI83" s="2"/>
      <c r="EBJ83" s="2"/>
      <c r="EBK83" s="2"/>
      <c r="EBL83" s="2"/>
      <c r="EBM83" s="2"/>
      <c r="EBN83" s="2"/>
      <c r="EBO83" s="2"/>
      <c r="EBP83" s="2"/>
      <c r="EBQ83" s="2"/>
      <c r="EBR83" s="2"/>
      <c r="EBS83" s="2"/>
      <c r="EBT83" s="2"/>
      <c r="EBU83" s="2"/>
      <c r="EBV83" s="2"/>
      <c r="EBW83" s="2"/>
      <c r="EBX83" s="2"/>
      <c r="EBY83" s="2"/>
      <c r="EBZ83" s="2"/>
      <c r="ECA83" s="2"/>
      <c r="ECB83" s="2"/>
      <c r="ECC83" s="2"/>
      <c r="ECD83" s="2"/>
      <c r="ECE83" s="2"/>
      <c r="ECF83" s="2"/>
      <c r="ECG83" s="2"/>
      <c r="ECH83" s="2"/>
      <c r="ECI83" s="2"/>
      <c r="ECJ83" s="2"/>
      <c r="ECK83" s="2"/>
      <c r="ECL83" s="2"/>
      <c r="ECM83" s="2"/>
      <c r="ECN83" s="2"/>
      <c r="ECO83" s="2"/>
      <c r="ECP83" s="2"/>
      <c r="ECQ83" s="2"/>
      <c r="ECR83" s="2"/>
      <c r="ECS83" s="2"/>
      <c r="ECT83" s="2"/>
      <c r="ECU83" s="2"/>
      <c r="ECV83" s="2"/>
      <c r="ECW83" s="2"/>
      <c r="ECX83" s="2"/>
      <c r="ECY83" s="2"/>
      <c r="ECZ83" s="2"/>
      <c r="EDA83" s="2"/>
      <c r="EDB83" s="2"/>
      <c r="EDC83" s="2"/>
      <c r="EDD83" s="2"/>
      <c r="EDE83" s="2"/>
      <c r="EDF83" s="2"/>
      <c r="EDG83" s="2"/>
      <c r="EDH83" s="2"/>
      <c r="EDI83" s="2"/>
      <c r="EDJ83" s="2"/>
      <c r="EDK83" s="2"/>
      <c r="EDL83" s="2"/>
      <c r="EDM83" s="2"/>
      <c r="EDN83" s="2"/>
      <c r="EDO83" s="2"/>
      <c r="EDP83" s="2"/>
      <c r="EDQ83" s="2"/>
      <c r="EDR83" s="2"/>
      <c r="EDS83" s="2"/>
      <c r="EDT83" s="2"/>
      <c r="EDU83" s="2"/>
      <c r="EDV83" s="2"/>
      <c r="EDW83" s="2"/>
      <c r="EDX83" s="2"/>
      <c r="EDY83" s="2"/>
      <c r="EDZ83" s="2"/>
      <c r="EEA83" s="2"/>
      <c r="EEB83" s="2"/>
      <c r="EEC83" s="2"/>
      <c r="EED83" s="2"/>
      <c r="EEE83" s="2"/>
      <c r="EEF83" s="2"/>
      <c r="EEG83" s="2"/>
      <c r="EEH83" s="2"/>
      <c r="EEI83" s="2"/>
      <c r="EEJ83" s="2"/>
      <c r="EEK83" s="2"/>
      <c r="EEL83" s="2"/>
      <c r="EEM83" s="2"/>
      <c r="EEN83" s="2"/>
      <c r="EEO83" s="2"/>
      <c r="EEP83" s="2"/>
      <c r="EEQ83" s="2"/>
      <c r="EER83" s="2"/>
      <c r="EES83" s="2"/>
      <c r="EET83" s="2"/>
      <c r="EEU83" s="2"/>
      <c r="EEV83" s="2"/>
      <c r="EEW83" s="2"/>
      <c r="EEX83" s="2"/>
      <c r="EEY83" s="2"/>
      <c r="EEZ83" s="2"/>
      <c r="EFA83" s="2"/>
      <c r="EFB83" s="2"/>
      <c r="EFC83" s="2"/>
      <c r="EFD83" s="2"/>
      <c r="EFE83" s="2"/>
      <c r="EFF83" s="2"/>
      <c r="EFG83" s="2"/>
      <c r="EFH83" s="2"/>
      <c r="EFI83" s="2"/>
      <c r="EFJ83" s="2"/>
      <c r="EFK83" s="2"/>
      <c r="EFL83" s="2"/>
      <c r="EFM83" s="2"/>
      <c r="EFN83" s="2"/>
      <c r="EFO83" s="2"/>
      <c r="EFP83" s="2"/>
      <c r="EFQ83" s="2"/>
      <c r="EFR83" s="2"/>
      <c r="EFS83" s="2"/>
      <c r="EFT83" s="2"/>
      <c r="EFU83" s="2"/>
      <c r="EFV83" s="2"/>
      <c r="EFW83" s="2"/>
      <c r="EFX83" s="2"/>
      <c r="EFY83" s="2"/>
      <c r="EFZ83" s="2"/>
      <c r="EGA83" s="2"/>
      <c r="EGB83" s="2"/>
      <c r="EGC83" s="2"/>
      <c r="EGD83" s="2"/>
      <c r="EGE83" s="2"/>
      <c r="EGF83" s="2"/>
      <c r="EGG83" s="2"/>
      <c r="EGH83" s="2"/>
      <c r="EGI83" s="2"/>
      <c r="EGJ83" s="2"/>
      <c r="EGK83" s="2"/>
      <c r="EGL83" s="2"/>
      <c r="EGM83" s="2"/>
      <c r="EGN83" s="2"/>
      <c r="EGO83" s="2"/>
      <c r="EGP83" s="2"/>
      <c r="EGQ83" s="2"/>
      <c r="EGR83" s="2"/>
      <c r="EGS83" s="2"/>
      <c r="EGT83" s="2"/>
      <c r="EGU83" s="2"/>
      <c r="EGV83" s="2"/>
      <c r="EGW83" s="2"/>
      <c r="EGX83" s="2"/>
      <c r="EGY83" s="2"/>
      <c r="EGZ83" s="2"/>
      <c r="EHA83" s="2"/>
      <c r="EHB83" s="2"/>
      <c r="EHC83" s="2"/>
      <c r="EHD83" s="2"/>
      <c r="EHE83" s="2"/>
      <c r="EHF83" s="2"/>
      <c r="EHG83" s="2"/>
      <c r="EHH83" s="2"/>
      <c r="EHI83" s="2"/>
      <c r="EHJ83" s="2"/>
      <c r="EHK83" s="2"/>
      <c r="EHL83" s="2"/>
      <c r="EHM83" s="2"/>
      <c r="EHN83" s="2"/>
      <c r="EHO83" s="2"/>
      <c r="EHP83" s="2"/>
      <c r="EHQ83" s="2"/>
      <c r="EHR83" s="2"/>
      <c r="EHS83" s="2"/>
      <c r="EHT83" s="2"/>
      <c r="EHU83" s="2"/>
      <c r="EHV83" s="2"/>
      <c r="EHW83" s="2"/>
      <c r="EHX83" s="2"/>
      <c r="EHY83" s="2"/>
      <c r="EHZ83" s="2"/>
      <c r="EIA83" s="2"/>
      <c r="EIB83" s="2"/>
      <c r="EIC83" s="2"/>
      <c r="EID83" s="2"/>
      <c r="EIE83" s="2"/>
      <c r="EIF83" s="2"/>
      <c r="EIG83" s="2"/>
      <c r="EIH83" s="2"/>
      <c r="EII83" s="2"/>
      <c r="EIJ83" s="2"/>
      <c r="EIK83" s="2"/>
      <c r="EIL83" s="2"/>
      <c r="EIM83" s="2"/>
      <c r="EIN83" s="2"/>
      <c r="EIO83" s="2"/>
      <c r="EIP83" s="2"/>
      <c r="EIQ83" s="2"/>
      <c r="EIR83" s="2"/>
      <c r="EIS83" s="2"/>
      <c r="EIT83" s="2"/>
      <c r="EIU83" s="2"/>
      <c r="EIV83" s="2"/>
      <c r="EIW83" s="2"/>
      <c r="EIX83" s="2"/>
      <c r="EIY83" s="2"/>
      <c r="EIZ83" s="2"/>
      <c r="EJA83" s="2"/>
      <c r="EJB83" s="2"/>
      <c r="EJC83" s="2"/>
      <c r="EJD83" s="2"/>
      <c r="EJE83" s="2"/>
      <c r="EJF83" s="2"/>
      <c r="EJG83" s="2"/>
      <c r="EJH83" s="2"/>
      <c r="EJI83" s="2"/>
      <c r="EJJ83" s="2"/>
      <c r="EJK83" s="2"/>
      <c r="EJL83" s="2"/>
      <c r="EJM83" s="2"/>
      <c r="EJN83" s="2"/>
      <c r="EJO83" s="2"/>
      <c r="EJP83" s="2"/>
      <c r="EJQ83" s="2"/>
      <c r="EJR83" s="2"/>
      <c r="EJS83" s="2"/>
      <c r="EJT83" s="2"/>
      <c r="EJU83" s="2"/>
      <c r="EJV83" s="2"/>
      <c r="EJW83" s="2"/>
      <c r="EJX83" s="2"/>
      <c r="EJY83" s="2"/>
      <c r="EJZ83" s="2"/>
      <c r="EKA83" s="2"/>
      <c r="EKB83" s="2"/>
      <c r="EKC83" s="2"/>
      <c r="EKD83" s="2"/>
      <c r="EKE83" s="2"/>
      <c r="EKF83" s="2"/>
      <c r="EKG83" s="2"/>
      <c r="EKH83" s="2"/>
      <c r="EKI83" s="2"/>
      <c r="EKJ83" s="2"/>
      <c r="EKK83" s="2"/>
      <c r="EKL83" s="2"/>
      <c r="EKM83" s="2"/>
      <c r="EKN83" s="2"/>
      <c r="EKO83" s="2"/>
      <c r="EKP83" s="2"/>
      <c r="EKQ83" s="2"/>
      <c r="EKR83" s="2"/>
      <c r="EKS83" s="2"/>
      <c r="EKT83" s="2"/>
      <c r="EKU83" s="2"/>
      <c r="EKV83" s="2"/>
      <c r="EKW83" s="2"/>
      <c r="EKX83" s="2"/>
      <c r="EKY83" s="2"/>
      <c r="EKZ83" s="2"/>
      <c r="ELA83" s="2"/>
      <c r="ELB83" s="2"/>
      <c r="ELC83" s="2"/>
      <c r="ELD83" s="2"/>
      <c r="ELE83" s="2"/>
      <c r="ELF83" s="2"/>
      <c r="ELG83" s="2"/>
      <c r="ELH83" s="2"/>
      <c r="ELI83" s="2"/>
      <c r="ELJ83" s="2"/>
      <c r="ELK83" s="2"/>
      <c r="ELL83" s="2"/>
      <c r="ELM83" s="2"/>
      <c r="ELN83" s="2"/>
      <c r="ELO83" s="2"/>
      <c r="ELP83" s="2"/>
      <c r="ELQ83" s="2"/>
      <c r="ELR83" s="2"/>
      <c r="ELS83" s="2"/>
      <c r="ELT83" s="2"/>
      <c r="ELU83" s="2"/>
      <c r="ELV83" s="2"/>
      <c r="ELW83" s="2"/>
      <c r="ELX83" s="2"/>
      <c r="ELY83" s="2"/>
      <c r="ELZ83" s="2"/>
      <c r="EMA83" s="2"/>
      <c r="EMB83" s="2"/>
      <c r="EMC83" s="2"/>
      <c r="EMD83" s="2"/>
      <c r="EME83" s="2"/>
      <c r="EMF83" s="2"/>
      <c r="EMG83" s="2"/>
      <c r="EMH83" s="2"/>
      <c r="EMI83" s="2"/>
      <c r="EMJ83" s="2"/>
      <c r="EMK83" s="2"/>
      <c r="EML83" s="2"/>
      <c r="EMM83" s="2"/>
      <c r="EMN83" s="2"/>
      <c r="EMO83" s="2"/>
      <c r="EMP83" s="2"/>
      <c r="EMQ83" s="2"/>
      <c r="EMR83" s="2"/>
      <c r="EMS83" s="2"/>
      <c r="EMT83" s="2"/>
      <c r="EMU83" s="2"/>
      <c r="EMV83" s="2"/>
      <c r="EMW83" s="2"/>
      <c r="EMX83" s="2"/>
      <c r="EMY83" s="2"/>
      <c r="EMZ83" s="2"/>
      <c r="ENA83" s="2"/>
      <c r="ENB83" s="2"/>
      <c r="ENC83" s="2"/>
      <c r="END83" s="2"/>
      <c r="ENE83" s="2"/>
      <c r="ENF83" s="2"/>
      <c r="ENG83" s="2"/>
      <c r="ENH83" s="2"/>
      <c r="ENI83" s="2"/>
      <c r="ENJ83" s="2"/>
      <c r="ENK83" s="2"/>
      <c r="ENL83" s="2"/>
      <c r="ENM83" s="2"/>
      <c r="ENN83" s="2"/>
      <c r="ENO83" s="2"/>
      <c r="ENP83" s="2"/>
      <c r="ENQ83" s="2"/>
      <c r="ENR83" s="2"/>
      <c r="ENS83" s="2"/>
      <c r="ENT83" s="2"/>
      <c r="ENU83" s="2"/>
      <c r="ENV83" s="2"/>
      <c r="ENW83" s="2"/>
      <c r="ENX83" s="2"/>
      <c r="ENY83" s="2"/>
      <c r="ENZ83" s="2"/>
      <c r="EOA83" s="2"/>
      <c r="EOB83" s="2"/>
      <c r="EOC83" s="2"/>
      <c r="EOD83" s="2"/>
      <c r="EOE83" s="2"/>
      <c r="EOF83" s="2"/>
      <c r="EOG83" s="2"/>
      <c r="EOH83" s="2"/>
      <c r="EOI83" s="2"/>
      <c r="EOJ83" s="2"/>
      <c r="EOK83" s="2"/>
      <c r="EOL83" s="2"/>
      <c r="EOM83" s="2"/>
      <c r="EON83" s="2"/>
      <c r="EOO83" s="2"/>
      <c r="EOP83" s="2"/>
      <c r="EOQ83" s="2"/>
      <c r="EOR83" s="2"/>
      <c r="EOS83" s="2"/>
      <c r="EOT83" s="2"/>
      <c r="EOU83" s="2"/>
      <c r="EOV83" s="2"/>
      <c r="EOW83" s="2"/>
      <c r="EOX83" s="2"/>
      <c r="EOY83" s="2"/>
      <c r="EOZ83" s="2"/>
      <c r="EPA83" s="2"/>
      <c r="EPB83" s="2"/>
      <c r="EPC83" s="2"/>
      <c r="EPD83" s="2"/>
      <c r="EPE83" s="2"/>
      <c r="EPF83" s="2"/>
      <c r="EPG83" s="2"/>
      <c r="EPH83" s="2"/>
      <c r="EPI83" s="2"/>
      <c r="EPJ83" s="2"/>
      <c r="EPK83" s="2"/>
      <c r="EPL83" s="2"/>
      <c r="EPM83" s="2"/>
      <c r="EPN83" s="2"/>
      <c r="EPO83" s="2"/>
      <c r="EPP83" s="2"/>
      <c r="EPQ83" s="2"/>
      <c r="EPR83" s="2"/>
      <c r="EPS83" s="2"/>
      <c r="EPT83" s="2"/>
      <c r="EPU83" s="2"/>
      <c r="EPV83" s="2"/>
      <c r="EPW83" s="2"/>
      <c r="EPX83" s="2"/>
      <c r="EPY83" s="2"/>
      <c r="EPZ83" s="2"/>
      <c r="EQA83" s="2"/>
      <c r="EQB83" s="2"/>
      <c r="EQC83" s="2"/>
      <c r="EQD83" s="2"/>
      <c r="EQE83" s="2"/>
      <c r="EQF83" s="2"/>
      <c r="EQG83" s="2"/>
      <c r="EQH83" s="2"/>
      <c r="EQI83" s="2"/>
      <c r="EQJ83" s="2"/>
      <c r="EQK83" s="2"/>
      <c r="EQL83" s="2"/>
      <c r="EQM83" s="2"/>
      <c r="EQN83" s="2"/>
      <c r="EQO83" s="2"/>
      <c r="EQP83" s="2"/>
      <c r="EQQ83" s="2"/>
      <c r="EQR83" s="2"/>
      <c r="EQS83" s="2"/>
      <c r="EQT83" s="2"/>
      <c r="EQU83" s="2"/>
      <c r="EQV83" s="2"/>
      <c r="EQW83" s="2"/>
      <c r="EQX83" s="2"/>
      <c r="EQY83" s="2"/>
      <c r="EQZ83" s="2"/>
      <c r="ERA83" s="2"/>
      <c r="ERB83" s="2"/>
      <c r="ERC83" s="2"/>
      <c r="ERD83" s="2"/>
      <c r="ERE83" s="2"/>
      <c r="ERF83" s="2"/>
      <c r="ERG83" s="2"/>
      <c r="ERH83" s="2"/>
      <c r="ERI83" s="2"/>
      <c r="ERJ83" s="2"/>
      <c r="ERK83" s="2"/>
      <c r="ERL83" s="2"/>
      <c r="ERM83" s="2"/>
      <c r="ERN83" s="2"/>
      <c r="ERO83" s="2"/>
      <c r="ERP83" s="2"/>
      <c r="ERQ83" s="2"/>
      <c r="ERR83" s="2"/>
      <c r="ERS83" s="2"/>
      <c r="ERT83" s="2"/>
      <c r="ERU83" s="2"/>
      <c r="ERV83" s="2"/>
      <c r="ERW83" s="2"/>
      <c r="ERX83" s="2"/>
      <c r="ERY83" s="2"/>
      <c r="ERZ83" s="2"/>
      <c r="ESA83" s="2"/>
      <c r="ESB83" s="2"/>
      <c r="ESC83" s="2"/>
      <c r="ESD83" s="2"/>
      <c r="ESE83" s="2"/>
      <c r="ESF83" s="2"/>
      <c r="ESG83" s="2"/>
      <c r="ESH83" s="2"/>
      <c r="ESI83" s="2"/>
      <c r="ESJ83" s="2"/>
      <c r="ESK83" s="2"/>
      <c r="ESL83" s="2"/>
      <c r="ESM83" s="2"/>
      <c r="ESN83" s="2"/>
      <c r="ESO83" s="2"/>
      <c r="ESP83" s="2"/>
      <c r="ESQ83" s="2"/>
      <c r="ESR83" s="2"/>
      <c r="ESS83" s="2"/>
      <c r="EST83" s="2"/>
      <c r="ESU83" s="2"/>
      <c r="ESV83" s="2"/>
      <c r="ESW83" s="2"/>
      <c r="ESX83" s="2"/>
      <c r="ESY83" s="2"/>
      <c r="ESZ83" s="2"/>
      <c r="ETA83" s="2"/>
      <c r="ETB83" s="2"/>
      <c r="ETC83" s="2"/>
      <c r="ETD83" s="2"/>
      <c r="ETE83" s="2"/>
      <c r="ETF83" s="2"/>
      <c r="ETG83" s="2"/>
      <c r="ETH83" s="2"/>
      <c r="ETI83" s="2"/>
      <c r="ETJ83" s="2"/>
      <c r="ETK83" s="2"/>
      <c r="ETL83" s="2"/>
      <c r="ETM83" s="2"/>
      <c r="ETN83" s="2"/>
      <c r="ETO83" s="2"/>
      <c r="ETP83" s="2"/>
      <c r="ETQ83" s="2"/>
      <c r="ETR83" s="2"/>
      <c r="ETS83" s="2"/>
      <c r="ETT83" s="2"/>
      <c r="ETU83" s="2"/>
      <c r="ETV83" s="2"/>
      <c r="ETW83" s="2"/>
      <c r="ETX83" s="2"/>
      <c r="ETY83" s="2"/>
      <c r="ETZ83" s="2"/>
      <c r="EUA83" s="2"/>
      <c r="EUB83" s="2"/>
      <c r="EUC83" s="2"/>
      <c r="EUD83" s="2"/>
      <c r="EUE83" s="2"/>
      <c r="EUF83" s="2"/>
      <c r="EUG83" s="2"/>
      <c r="EUH83" s="2"/>
      <c r="EUI83" s="2"/>
      <c r="EUJ83" s="2"/>
      <c r="EUK83" s="2"/>
      <c r="EUL83" s="2"/>
      <c r="EUM83" s="2"/>
      <c r="EUN83" s="2"/>
      <c r="EUO83" s="2"/>
      <c r="EUP83" s="2"/>
      <c r="EUQ83" s="2"/>
      <c r="EUR83" s="2"/>
      <c r="EUS83" s="2"/>
      <c r="EUT83" s="2"/>
      <c r="EUU83" s="2"/>
      <c r="EUV83" s="2"/>
      <c r="EUW83" s="2"/>
      <c r="EUX83" s="2"/>
      <c r="EUY83" s="2"/>
      <c r="EUZ83" s="2"/>
      <c r="EVA83" s="2"/>
      <c r="EVB83" s="2"/>
      <c r="EVC83" s="2"/>
      <c r="EVD83" s="2"/>
      <c r="EVE83" s="2"/>
      <c r="EVF83" s="2"/>
      <c r="EVG83" s="2"/>
      <c r="EVH83" s="2"/>
      <c r="EVI83" s="2"/>
      <c r="EVJ83" s="2"/>
      <c r="EVK83" s="2"/>
      <c r="EVL83" s="2"/>
      <c r="EVM83" s="2"/>
      <c r="EVN83" s="2"/>
      <c r="EVO83" s="2"/>
      <c r="EVP83" s="2"/>
      <c r="EVQ83" s="2"/>
      <c r="EVR83" s="2"/>
      <c r="EVS83" s="2"/>
      <c r="EVT83" s="2"/>
      <c r="EVU83" s="2"/>
      <c r="EVV83" s="2"/>
      <c r="EVW83" s="2"/>
      <c r="EVX83" s="2"/>
      <c r="EVY83" s="2"/>
      <c r="EVZ83" s="2"/>
      <c r="EWA83" s="2"/>
      <c r="EWB83" s="2"/>
      <c r="EWC83" s="2"/>
      <c r="EWD83" s="2"/>
      <c r="EWE83" s="2"/>
      <c r="EWF83" s="2"/>
      <c r="EWG83" s="2"/>
      <c r="EWH83" s="2"/>
      <c r="EWI83" s="2"/>
      <c r="EWJ83" s="2"/>
      <c r="EWK83" s="2"/>
      <c r="EWL83" s="2"/>
      <c r="EWM83" s="2"/>
      <c r="EWN83" s="2"/>
      <c r="EWO83" s="2"/>
      <c r="EWP83" s="2"/>
      <c r="EWQ83" s="2"/>
      <c r="EWR83" s="2"/>
      <c r="EWS83" s="2"/>
      <c r="EWT83" s="2"/>
      <c r="EWU83" s="2"/>
      <c r="EWV83" s="2"/>
      <c r="EWW83" s="2"/>
      <c r="EWX83" s="2"/>
      <c r="EWY83" s="2"/>
      <c r="EWZ83" s="2"/>
      <c r="EXA83" s="2"/>
      <c r="EXB83" s="2"/>
      <c r="EXC83" s="2"/>
      <c r="EXD83" s="2"/>
      <c r="EXE83" s="2"/>
      <c r="EXF83" s="2"/>
      <c r="EXG83" s="2"/>
      <c r="EXH83" s="2"/>
      <c r="EXI83" s="2"/>
      <c r="EXJ83" s="2"/>
      <c r="EXK83" s="2"/>
      <c r="EXL83" s="2"/>
      <c r="EXM83" s="2"/>
      <c r="EXN83" s="2"/>
      <c r="EXO83" s="2"/>
      <c r="EXP83" s="2"/>
      <c r="EXQ83" s="2"/>
      <c r="EXR83" s="2"/>
      <c r="EXS83" s="2"/>
      <c r="EXT83" s="2"/>
      <c r="EXU83" s="2"/>
      <c r="EXV83" s="2"/>
      <c r="EXW83" s="2"/>
      <c r="EXX83" s="2"/>
      <c r="EXY83" s="2"/>
      <c r="EXZ83" s="2"/>
      <c r="EYA83" s="2"/>
      <c r="EYB83" s="2"/>
      <c r="EYC83" s="2"/>
      <c r="EYD83" s="2"/>
      <c r="EYE83" s="2"/>
      <c r="EYF83" s="2"/>
      <c r="EYG83" s="2"/>
      <c r="EYH83" s="2"/>
      <c r="EYI83" s="2"/>
      <c r="EYJ83" s="2"/>
      <c r="EYK83" s="2"/>
      <c r="EYL83" s="2"/>
      <c r="EYM83" s="2"/>
      <c r="EYN83" s="2"/>
      <c r="EYO83" s="2"/>
      <c r="EYP83" s="2"/>
      <c r="EYQ83" s="2"/>
      <c r="EYR83" s="2"/>
      <c r="EYS83" s="2"/>
      <c r="EYT83" s="2"/>
      <c r="EYU83" s="2"/>
      <c r="EYV83" s="2"/>
      <c r="EYW83" s="2"/>
      <c r="EYX83" s="2"/>
      <c r="EYY83" s="2"/>
      <c r="EYZ83" s="2"/>
      <c r="EZA83" s="2"/>
      <c r="EZB83" s="2"/>
      <c r="EZC83" s="2"/>
      <c r="EZD83" s="2"/>
      <c r="EZE83" s="2"/>
      <c r="EZF83" s="2"/>
      <c r="EZG83" s="2"/>
      <c r="EZH83" s="2"/>
      <c r="EZI83" s="2"/>
      <c r="EZJ83" s="2"/>
      <c r="EZK83" s="2"/>
      <c r="EZL83" s="2"/>
      <c r="EZM83" s="2"/>
      <c r="EZN83" s="2"/>
      <c r="EZO83" s="2"/>
      <c r="EZP83" s="2"/>
      <c r="EZQ83" s="2"/>
      <c r="EZR83" s="2"/>
      <c r="EZS83" s="2"/>
      <c r="EZT83" s="2"/>
      <c r="EZU83" s="2"/>
      <c r="EZV83" s="2"/>
      <c r="EZW83" s="2"/>
      <c r="EZX83" s="2"/>
      <c r="EZY83" s="2"/>
      <c r="EZZ83" s="2"/>
      <c r="FAA83" s="2"/>
      <c r="FAB83" s="2"/>
      <c r="FAC83" s="2"/>
      <c r="FAD83" s="2"/>
      <c r="FAE83" s="2"/>
      <c r="FAF83" s="2"/>
      <c r="FAG83" s="2"/>
      <c r="FAH83" s="2"/>
      <c r="FAI83" s="2"/>
      <c r="FAJ83" s="2"/>
      <c r="FAK83" s="2"/>
      <c r="FAL83" s="2"/>
      <c r="FAM83" s="2"/>
      <c r="FAN83" s="2"/>
      <c r="FAO83" s="2"/>
      <c r="FAP83" s="2"/>
      <c r="FAQ83" s="2"/>
      <c r="FAR83" s="2"/>
      <c r="FAS83" s="2"/>
      <c r="FAT83" s="2"/>
      <c r="FAU83" s="2"/>
      <c r="FAV83" s="2"/>
      <c r="FAW83" s="2"/>
      <c r="FAX83" s="2"/>
      <c r="FAY83" s="2"/>
      <c r="FAZ83" s="2"/>
      <c r="FBA83" s="2"/>
      <c r="FBB83" s="2"/>
      <c r="FBC83" s="2"/>
      <c r="FBD83" s="2"/>
      <c r="FBE83" s="2"/>
      <c r="FBF83" s="2"/>
      <c r="FBG83" s="2"/>
      <c r="FBH83" s="2"/>
      <c r="FBI83" s="2"/>
      <c r="FBJ83" s="2"/>
      <c r="FBK83" s="2"/>
      <c r="FBL83" s="2"/>
      <c r="FBM83" s="2"/>
      <c r="FBN83" s="2"/>
      <c r="FBO83" s="2"/>
      <c r="FBP83" s="2"/>
      <c r="FBQ83" s="2"/>
      <c r="FBR83" s="2"/>
      <c r="FBS83" s="2"/>
      <c r="FBT83" s="2"/>
      <c r="FBU83" s="2"/>
      <c r="FBV83" s="2"/>
      <c r="FBW83" s="2"/>
      <c r="FBX83" s="2"/>
      <c r="FBY83" s="2"/>
      <c r="FBZ83" s="2"/>
      <c r="FCA83" s="2"/>
      <c r="FCB83" s="2"/>
      <c r="FCC83" s="2"/>
      <c r="FCD83" s="2"/>
      <c r="FCE83" s="2"/>
      <c r="FCF83" s="2"/>
      <c r="FCG83" s="2"/>
      <c r="FCH83" s="2"/>
      <c r="FCI83" s="2"/>
      <c r="FCJ83" s="2"/>
      <c r="FCK83" s="2"/>
      <c r="FCL83" s="2"/>
      <c r="FCM83" s="2"/>
      <c r="FCN83" s="2"/>
      <c r="FCO83" s="2"/>
      <c r="FCP83" s="2"/>
      <c r="FCQ83" s="2"/>
      <c r="FCR83" s="2"/>
      <c r="FCS83" s="2"/>
      <c r="FCT83" s="2"/>
      <c r="FCU83" s="2"/>
      <c r="FCV83" s="2"/>
      <c r="FCW83" s="2"/>
      <c r="FCX83" s="2"/>
      <c r="FCY83" s="2"/>
      <c r="FCZ83" s="2"/>
      <c r="FDA83" s="2"/>
      <c r="FDB83" s="2"/>
      <c r="FDC83" s="2"/>
      <c r="FDD83" s="2"/>
      <c r="FDE83" s="2"/>
      <c r="FDF83" s="2"/>
      <c r="FDG83" s="2"/>
      <c r="FDH83" s="2"/>
      <c r="FDI83" s="2"/>
      <c r="FDJ83" s="2"/>
      <c r="FDK83" s="2"/>
      <c r="FDL83" s="2"/>
      <c r="FDM83" s="2"/>
      <c r="FDN83" s="2"/>
      <c r="FDO83" s="2"/>
      <c r="FDP83" s="2"/>
      <c r="FDQ83" s="2"/>
      <c r="FDR83" s="2"/>
      <c r="FDS83" s="2"/>
      <c r="FDT83" s="2"/>
      <c r="FDU83" s="2"/>
      <c r="FDV83" s="2"/>
      <c r="FDW83" s="2"/>
      <c r="FDX83" s="2"/>
      <c r="FDY83" s="2"/>
      <c r="FDZ83" s="2"/>
      <c r="FEA83" s="2"/>
      <c r="FEB83" s="2"/>
      <c r="FEC83" s="2"/>
      <c r="FED83" s="2"/>
      <c r="FEE83" s="2"/>
      <c r="FEF83" s="2"/>
      <c r="FEG83" s="2"/>
      <c r="FEH83" s="2"/>
      <c r="FEI83" s="2"/>
      <c r="FEJ83" s="2"/>
      <c r="FEK83" s="2"/>
      <c r="FEL83" s="2"/>
      <c r="FEM83" s="2"/>
      <c r="FEN83" s="2"/>
      <c r="FEO83" s="2"/>
      <c r="FEP83" s="2"/>
      <c r="FEQ83" s="2"/>
      <c r="FER83" s="2"/>
      <c r="FES83" s="2"/>
      <c r="FET83" s="2"/>
      <c r="FEU83" s="2"/>
      <c r="FEV83" s="2"/>
      <c r="FEW83" s="2"/>
      <c r="FEX83" s="2"/>
      <c r="FEY83" s="2"/>
      <c r="FEZ83" s="2"/>
      <c r="FFA83" s="2"/>
      <c r="FFB83" s="2"/>
      <c r="FFC83" s="2"/>
      <c r="FFD83" s="2"/>
      <c r="FFE83" s="2"/>
      <c r="FFF83" s="2"/>
      <c r="FFG83" s="2"/>
      <c r="FFH83" s="2"/>
      <c r="FFI83" s="2"/>
      <c r="FFJ83" s="2"/>
      <c r="FFK83" s="2"/>
      <c r="FFL83" s="2"/>
      <c r="FFM83" s="2"/>
      <c r="FFN83" s="2"/>
      <c r="FFO83" s="2"/>
      <c r="FFP83" s="2"/>
      <c r="FFQ83" s="2"/>
      <c r="FFR83" s="2"/>
      <c r="FFS83" s="2"/>
      <c r="FFT83" s="2"/>
      <c r="FFU83" s="2"/>
      <c r="FFV83" s="2"/>
      <c r="FFW83" s="2"/>
      <c r="FFX83" s="2"/>
      <c r="FFY83" s="2"/>
      <c r="FFZ83" s="2"/>
      <c r="FGA83" s="2"/>
      <c r="FGB83" s="2"/>
      <c r="FGC83" s="2"/>
      <c r="FGD83" s="2"/>
      <c r="FGE83" s="2"/>
      <c r="FGF83" s="2"/>
      <c r="FGG83" s="2"/>
      <c r="FGH83" s="2"/>
      <c r="FGI83" s="2"/>
      <c r="FGJ83" s="2"/>
      <c r="FGK83" s="2"/>
      <c r="FGL83" s="2"/>
      <c r="FGM83" s="2"/>
      <c r="FGN83" s="2"/>
      <c r="FGO83" s="2"/>
      <c r="FGP83" s="2"/>
      <c r="FGQ83" s="2"/>
      <c r="FGR83" s="2"/>
      <c r="FGS83" s="2"/>
      <c r="FGT83" s="2"/>
      <c r="FGU83" s="2"/>
      <c r="FGV83" s="2"/>
      <c r="FGW83" s="2"/>
      <c r="FGX83" s="2"/>
      <c r="FGY83" s="2"/>
      <c r="FGZ83" s="2"/>
      <c r="FHA83" s="2"/>
      <c r="FHB83" s="2"/>
      <c r="FHC83" s="2"/>
      <c r="FHD83" s="2"/>
      <c r="FHE83" s="2"/>
      <c r="FHF83" s="2"/>
      <c r="FHG83" s="2"/>
      <c r="FHH83" s="2"/>
      <c r="FHI83" s="2"/>
      <c r="FHJ83" s="2"/>
      <c r="FHK83" s="2"/>
      <c r="FHL83" s="2"/>
      <c r="FHM83" s="2"/>
      <c r="FHN83" s="2"/>
      <c r="FHO83" s="2"/>
      <c r="FHP83" s="2"/>
      <c r="FHQ83" s="2"/>
      <c r="FHR83" s="2"/>
      <c r="FHS83" s="2"/>
      <c r="FHT83" s="2"/>
      <c r="FHU83" s="2"/>
      <c r="FHV83" s="2"/>
      <c r="FHW83" s="2"/>
      <c r="FHX83" s="2"/>
      <c r="FHY83" s="2"/>
      <c r="FHZ83" s="2"/>
      <c r="FIA83" s="2"/>
      <c r="FIB83" s="2"/>
      <c r="FIC83" s="2"/>
      <c r="FID83" s="2"/>
      <c r="FIE83" s="2"/>
      <c r="FIF83" s="2"/>
      <c r="FIG83" s="2"/>
      <c r="FIH83" s="2"/>
      <c r="FII83" s="2"/>
      <c r="FIJ83" s="2"/>
      <c r="FIK83" s="2"/>
      <c r="FIL83" s="2"/>
      <c r="FIM83" s="2"/>
      <c r="FIN83" s="2"/>
      <c r="FIO83" s="2"/>
      <c r="FIP83" s="2"/>
      <c r="FIQ83" s="2"/>
      <c r="FIR83" s="2"/>
      <c r="FIS83" s="2"/>
      <c r="FIT83" s="2"/>
      <c r="FIU83" s="2"/>
      <c r="FIV83" s="2"/>
      <c r="FIW83" s="2"/>
      <c r="FIX83" s="2"/>
      <c r="FIY83" s="2"/>
      <c r="FIZ83" s="2"/>
      <c r="FJA83" s="2"/>
      <c r="FJB83" s="2"/>
      <c r="FJC83" s="2"/>
      <c r="FJD83" s="2"/>
      <c r="FJE83" s="2"/>
      <c r="FJF83" s="2"/>
      <c r="FJG83" s="2"/>
      <c r="FJH83" s="2"/>
      <c r="FJI83" s="2"/>
      <c r="FJJ83" s="2"/>
      <c r="FJK83" s="2"/>
      <c r="FJL83" s="2"/>
      <c r="FJM83" s="2"/>
      <c r="FJN83" s="2"/>
      <c r="FJO83" s="2"/>
      <c r="FJP83" s="2"/>
      <c r="FJQ83" s="2"/>
      <c r="FJR83" s="2"/>
      <c r="FJS83" s="2"/>
      <c r="FJT83" s="2"/>
      <c r="FJU83" s="2"/>
      <c r="FJV83" s="2"/>
      <c r="FJW83" s="2"/>
      <c r="FJX83" s="2"/>
      <c r="FJY83" s="2"/>
      <c r="FJZ83" s="2"/>
      <c r="FKA83" s="2"/>
      <c r="FKB83" s="2"/>
      <c r="FKC83" s="2"/>
      <c r="FKD83" s="2"/>
      <c r="FKE83" s="2"/>
      <c r="FKF83" s="2"/>
      <c r="FKG83" s="2"/>
      <c r="FKH83" s="2"/>
      <c r="FKI83" s="2"/>
      <c r="FKJ83" s="2"/>
      <c r="FKK83" s="2"/>
      <c r="FKL83" s="2"/>
      <c r="FKM83" s="2"/>
      <c r="FKN83" s="2"/>
      <c r="FKO83" s="2"/>
      <c r="FKP83" s="2"/>
      <c r="FKQ83" s="2"/>
      <c r="FKR83" s="2"/>
      <c r="FKS83" s="2"/>
      <c r="FKT83" s="2"/>
      <c r="FKU83" s="2"/>
      <c r="FKV83" s="2"/>
      <c r="FKW83" s="2"/>
      <c r="FKX83" s="2"/>
      <c r="FKY83" s="2"/>
      <c r="FKZ83" s="2"/>
      <c r="FLA83" s="2"/>
      <c r="FLB83" s="2"/>
      <c r="FLC83" s="2"/>
      <c r="FLD83" s="2"/>
      <c r="FLE83" s="2"/>
      <c r="FLF83" s="2"/>
      <c r="FLG83" s="2"/>
      <c r="FLH83" s="2"/>
      <c r="FLI83" s="2"/>
      <c r="FLJ83" s="2"/>
      <c r="FLK83" s="2"/>
      <c r="FLL83" s="2"/>
      <c r="FLM83" s="2"/>
      <c r="FLN83" s="2"/>
      <c r="FLO83" s="2"/>
      <c r="FLP83" s="2"/>
      <c r="FLQ83" s="2"/>
      <c r="FLR83" s="2"/>
      <c r="FLS83" s="2"/>
      <c r="FLT83" s="2"/>
      <c r="FLU83" s="2"/>
      <c r="FLV83" s="2"/>
      <c r="FLW83" s="2"/>
      <c r="FLX83" s="2"/>
      <c r="FLY83" s="2"/>
      <c r="FLZ83" s="2"/>
      <c r="FMA83" s="2"/>
      <c r="FMB83" s="2"/>
      <c r="FMC83" s="2"/>
      <c r="FMD83" s="2"/>
      <c r="FME83" s="2"/>
      <c r="FMF83" s="2"/>
      <c r="FMG83" s="2"/>
      <c r="FMH83" s="2"/>
      <c r="FMI83" s="2"/>
      <c r="FMJ83" s="2"/>
      <c r="FMK83" s="2"/>
      <c r="FML83" s="2"/>
      <c r="FMM83" s="2"/>
      <c r="FMN83" s="2"/>
      <c r="FMO83" s="2"/>
      <c r="FMP83" s="2"/>
      <c r="FMQ83" s="2"/>
      <c r="FMR83" s="2"/>
      <c r="FMS83" s="2"/>
      <c r="FMT83" s="2"/>
      <c r="FMU83" s="2"/>
      <c r="FMV83" s="2"/>
      <c r="FMW83" s="2"/>
      <c r="FMX83" s="2"/>
      <c r="FMY83" s="2"/>
      <c r="FMZ83" s="2"/>
      <c r="FNA83" s="2"/>
      <c r="FNB83" s="2"/>
      <c r="FNC83" s="2"/>
      <c r="FND83" s="2"/>
      <c r="FNE83" s="2"/>
      <c r="FNF83" s="2"/>
      <c r="FNG83" s="2"/>
      <c r="FNH83" s="2"/>
      <c r="FNI83" s="2"/>
      <c r="FNJ83" s="2"/>
      <c r="FNK83" s="2"/>
      <c r="FNL83" s="2"/>
      <c r="FNM83" s="2"/>
      <c r="FNN83" s="2"/>
      <c r="FNO83" s="2"/>
      <c r="FNP83" s="2"/>
      <c r="FNQ83" s="2"/>
      <c r="FNR83" s="2"/>
      <c r="FNS83" s="2"/>
      <c r="FNT83" s="2"/>
      <c r="FNU83" s="2"/>
      <c r="FNV83" s="2"/>
      <c r="FNW83" s="2"/>
      <c r="FNX83" s="2"/>
      <c r="FNY83" s="2"/>
      <c r="FNZ83" s="2"/>
      <c r="FOA83" s="2"/>
      <c r="FOB83" s="2"/>
      <c r="FOC83" s="2"/>
      <c r="FOD83" s="2"/>
      <c r="FOE83" s="2"/>
      <c r="FOF83" s="2"/>
      <c r="FOG83" s="2"/>
      <c r="FOH83" s="2"/>
      <c r="FOI83" s="2"/>
      <c r="FOJ83" s="2"/>
      <c r="FOK83" s="2"/>
      <c r="FOL83" s="2"/>
      <c r="FOM83" s="2"/>
      <c r="FON83" s="2"/>
      <c r="FOO83" s="2"/>
      <c r="FOP83" s="2"/>
      <c r="FOQ83" s="2"/>
      <c r="FOR83" s="2"/>
      <c r="FOS83" s="2"/>
      <c r="FOT83" s="2"/>
      <c r="FOU83" s="2"/>
      <c r="FOV83" s="2"/>
      <c r="FOW83" s="2"/>
      <c r="FOX83" s="2"/>
      <c r="FOY83" s="2"/>
      <c r="FOZ83" s="2"/>
      <c r="FPA83" s="2"/>
      <c r="FPB83" s="2"/>
      <c r="FPC83" s="2"/>
      <c r="FPD83" s="2"/>
      <c r="FPE83" s="2"/>
      <c r="FPF83" s="2"/>
      <c r="FPG83" s="2"/>
      <c r="FPH83" s="2"/>
      <c r="FPI83" s="2"/>
      <c r="FPJ83" s="2"/>
      <c r="FPK83" s="2"/>
      <c r="FPL83" s="2"/>
      <c r="FPM83" s="2"/>
      <c r="FPN83" s="2"/>
      <c r="FPO83" s="2"/>
      <c r="FPP83" s="2"/>
      <c r="FPQ83" s="2"/>
      <c r="FPR83" s="2"/>
      <c r="FPS83" s="2"/>
      <c r="FPT83" s="2"/>
      <c r="FPU83" s="2"/>
      <c r="FPV83" s="2"/>
      <c r="FPW83" s="2"/>
      <c r="FPX83" s="2"/>
      <c r="FPY83" s="2"/>
      <c r="FPZ83" s="2"/>
      <c r="FQA83" s="2"/>
      <c r="FQB83" s="2"/>
      <c r="FQC83" s="2"/>
      <c r="FQD83" s="2"/>
      <c r="FQE83" s="2"/>
      <c r="FQF83" s="2"/>
      <c r="FQG83" s="2"/>
      <c r="FQH83" s="2"/>
      <c r="FQI83" s="2"/>
      <c r="FQJ83" s="2"/>
      <c r="FQK83" s="2"/>
      <c r="FQL83" s="2"/>
      <c r="FQM83" s="2"/>
      <c r="FQN83" s="2"/>
      <c r="FQO83" s="2"/>
      <c r="FQP83" s="2"/>
      <c r="FQQ83" s="2"/>
      <c r="FQR83" s="2"/>
      <c r="FQS83" s="2"/>
      <c r="FQT83" s="2"/>
      <c r="FQU83" s="2"/>
      <c r="FQV83" s="2"/>
      <c r="FQW83" s="2"/>
      <c r="FQX83" s="2"/>
      <c r="FQY83" s="2"/>
      <c r="FQZ83" s="2"/>
      <c r="FRA83" s="2"/>
      <c r="FRB83" s="2"/>
      <c r="FRC83" s="2"/>
      <c r="FRD83" s="2"/>
      <c r="FRE83" s="2"/>
      <c r="FRF83" s="2"/>
      <c r="FRG83" s="2"/>
      <c r="FRH83" s="2"/>
      <c r="FRI83" s="2"/>
      <c r="FRJ83" s="2"/>
      <c r="FRK83" s="2"/>
      <c r="FRL83" s="2"/>
      <c r="FRM83" s="2"/>
      <c r="FRN83" s="2"/>
      <c r="FRO83" s="2"/>
      <c r="FRP83" s="2"/>
      <c r="FRQ83" s="2"/>
      <c r="FRR83" s="2"/>
      <c r="FRS83" s="2"/>
      <c r="FRT83" s="2"/>
      <c r="FRU83" s="2"/>
      <c r="FRV83" s="2"/>
      <c r="FRW83" s="2"/>
      <c r="FRX83" s="2"/>
      <c r="FRY83" s="2"/>
      <c r="FRZ83" s="2"/>
      <c r="FSA83" s="2"/>
      <c r="FSB83" s="2"/>
      <c r="FSC83" s="2"/>
      <c r="FSD83" s="2"/>
      <c r="FSE83" s="2"/>
      <c r="FSF83" s="2"/>
      <c r="FSG83" s="2"/>
      <c r="FSH83" s="2"/>
      <c r="FSI83" s="2"/>
      <c r="FSJ83" s="2"/>
      <c r="FSK83" s="2"/>
      <c r="FSL83" s="2"/>
      <c r="FSM83" s="2"/>
      <c r="FSN83" s="2"/>
      <c r="FSO83" s="2"/>
      <c r="FSP83" s="2"/>
      <c r="FSQ83" s="2"/>
      <c r="FSR83" s="2"/>
      <c r="FSS83" s="2"/>
      <c r="FST83" s="2"/>
      <c r="FSU83" s="2"/>
      <c r="FSV83" s="2"/>
      <c r="FSW83" s="2"/>
      <c r="FSX83" s="2"/>
      <c r="FSY83" s="2"/>
      <c r="FSZ83" s="2"/>
      <c r="FTA83" s="2"/>
      <c r="FTB83" s="2"/>
      <c r="FTC83" s="2"/>
      <c r="FTD83" s="2"/>
      <c r="FTE83" s="2"/>
      <c r="FTF83" s="2"/>
      <c r="FTG83" s="2"/>
      <c r="FTH83" s="2"/>
      <c r="FTI83" s="2"/>
      <c r="FTJ83" s="2"/>
      <c r="FTK83" s="2"/>
      <c r="FTL83" s="2"/>
      <c r="FTM83" s="2"/>
      <c r="FTN83" s="2"/>
      <c r="FTO83" s="2"/>
      <c r="FTP83" s="2"/>
      <c r="FTQ83" s="2"/>
      <c r="FTR83" s="2"/>
      <c r="FTS83" s="2"/>
      <c r="FTT83" s="2"/>
      <c r="FTU83" s="2"/>
      <c r="FTV83" s="2"/>
      <c r="FTW83" s="2"/>
      <c r="FTX83" s="2"/>
      <c r="FTY83" s="2"/>
      <c r="FTZ83" s="2"/>
      <c r="FUA83" s="2"/>
      <c r="FUB83" s="2"/>
      <c r="FUC83" s="2"/>
      <c r="FUD83" s="2"/>
      <c r="FUE83" s="2"/>
      <c r="FUF83" s="2"/>
      <c r="FUG83" s="2"/>
      <c r="FUH83" s="2"/>
      <c r="FUI83" s="2"/>
      <c r="FUJ83" s="2"/>
      <c r="FUK83" s="2"/>
      <c r="FUL83" s="2"/>
      <c r="FUM83" s="2"/>
      <c r="FUN83" s="2"/>
      <c r="FUO83" s="2"/>
      <c r="FUP83" s="2"/>
      <c r="FUQ83" s="2"/>
      <c r="FUR83" s="2"/>
      <c r="FUS83" s="2"/>
      <c r="FUT83" s="2"/>
      <c r="FUU83" s="2"/>
      <c r="FUV83" s="2"/>
      <c r="FUW83" s="2"/>
      <c r="FUX83" s="2"/>
      <c r="FUY83" s="2"/>
      <c r="FUZ83" s="2"/>
      <c r="FVA83" s="2"/>
      <c r="FVB83" s="2"/>
      <c r="FVC83" s="2"/>
      <c r="FVD83" s="2"/>
      <c r="FVE83" s="2"/>
      <c r="FVF83" s="2"/>
      <c r="FVG83" s="2"/>
      <c r="FVH83" s="2"/>
      <c r="FVI83" s="2"/>
      <c r="FVJ83" s="2"/>
      <c r="FVK83" s="2"/>
      <c r="FVL83" s="2"/>
      <c r="FVM83" s="2"/>
      <c r="FVN83" s="2"/>
      <c r="FVO83" s="2"/>
      <c r="FVP83" s="2"/>
      <c r="FVQ83" s="2"/>
      <c r="FVR83" s="2"/>
      <c r="FVS83" s="2"/>
      <c r="FVT83" s="2"/>
      <c r="FVU83" s="2"/>
      <c r="FVV83" s="2"/>
      <c r="FVW83" s="2"/>
      <c r="FVX83" s="2"/>
      <c r="FVY83" s="2"/>
      <c r="FVZ83" s="2"/>
      <c r="FWA83" s="2"/>
      <c r="FWB83" s="2"/>
      <c r="FWC83" s="2"/>
      <c r="FWD83" s="2"/>
      <c r="FWE83" s="2"/>
      <c r="FWF83" s="2"/>
      <c r="FWG83" s="2"/>
      <c r="FWH83" s="2"/>
      <c r="FWI83" s="2"/>
      <c r="FWJ83" s="2"/>
      <c r="FWK83" s="2"/>
      <c r="FWL83" s="2"/>
      <c r="FWM83" s="2"/>
      <c r="FWN83" s="2"/>
      <c r="FWO83" s="2"/>
      <c r="FWP83" s="2"/>
      <c r="FWQ83" s="2"/>
      <c r="FWR83" s="2"/>
      <c r="FWS83" s="2"/>
      <c r="FWT83" s="2"/>
      <c r="FWU83" s="2"/>
      <c r="FWV83" s="2"/>
      <c r="FWW83" s="2"/>
      <c r="FWX83" s="2"/>
      <c r="FWY83" s="2"/>
      <c r="FWZ83" s="2"/>
      <c r="FXA83" s="2"/>
      <c r="FXB83" s="2"/>
      <c r="FXC83" s="2"/>
      <c r="FXD83" s="2"/>
      <c r="FXE83" s="2"/>
      <c r="FXF83" s="2"/>
      <c r="FXG83" s="2"/>
      <c r="FXH83" s="2"/>
      <c r="FXI83" s="2"/>
      <c r="FXJ83" s="2"/>
      <c r="FXK83" s="2"/>
      <c r="FXL83" s="2"/>
      <c r="FXM83" s="2"/>
      <c r="FXN83" s="2"/>
      <c r="FXO83" s="2"/>
      <c r="FXP83" s="2"/>
      <c r="FXQ83" s="2"/>
      <c r="FXR83" s="2"/>
      <c r="FXS83" s="2"/>
      <c r="FXT83" s="2"/>
      <c r="FXU83" s="2"/>
      <c r="FXV83" s="2"/>
      <c r="FXW83" s="2"/>
      <c r="FXX83" s="2"/>
      <c r="FXY83" s="2"/>
      <c r="FXZ83" s="2"/>
      <c r="FYA83" s="2"/>
      <c r="FYB83" s="2"/>
      <c r="FYC83" s="2"/>
      <c r="FYD83" s="2"/>
      <c r="FYE83" s="2"/>
      <c r="FYF83" s="2"/>
      <c r="FYG83" s="2"/>
      <c r="FYH83" s="2"/>
      <c r="FYI83" s="2"/>
      <c r="FYJ83" s="2"/>
      <c r="FYK83" s="2"/>
      <c r="FYL83" s="2"/>
      <c r="FYM83" s="2"/>
      <c r="FYN83" s="2"/>
      <c r="FYO83" s="2"/>
      <c r="FYP83" s="2"/>
      <c r="FYQ83" s="2"/>
      <c r="FYR83" s="2"/>
      <c r="FYS83" s="2"/>
      <c r="FYT83" s="2"/>
      <c r="FYU83" s="2"/>
      <c r="FYV83" s="2"/>
      <c r="FYW83" s="2"/>
      <c r="FYX83" s="2"/>
      <c r="FYY83" s="2"/>
      <c r="FYZ83" s="2"/>
      <c r="FZA83" s="2"/>
      <c r="FZB83" s="2"/>
      <c r="FZC83" s="2"/>
      <c r="FZD83" s="2"/>
      <c r="FZE83" s="2"/>
      <c r="FZF83" s="2"/>
      <c r="FZG83" s="2"/>
      <c r="FZH83" s="2"/>
      <c r="FZI83" s="2"/>
      <c r="FZJ83" s="2"/>
      <c r="FZK83" s="2"/>
      <c r="FZL83" s="2"/>
      <c r="FZM83" s="2"/>
      <c r="FZN83" s="2"/>
      <c r="FZO83" s="2"/>
      <c r="FZP83" s="2"/>
      <c r="FZQ83" s="2"/>
      <c r="FZR83" s="2"/>
      <c r="FZS83" s="2"/>
      <c r="FZT83" s="2"/>
      <c r="FZU83" s="2"/>
      <c r="FZV83" s="2"/>
      <c r="FZW83" s="2"/>
      <c r="FZX83" s="2"/>
      <c r="FZY83" s="2"/>
      <c r="FZZ83" s="2"/>
      <c r="GAA83" s="2"/>
      <c r="GAB83" s="2"/>
      <c r="GAC83" s="2"/>
      <c r="GAD83" s="2"/>
      <c r="GAE83" s="2"/>
      <c r="GAF83" s="2"/>
      <c r="GAG83" s="2"/>
      <c r="GAH83" s="2"/>
      <c r="GAI83" s="2"/>
      <c r="GAJ83" s="2"/>
      <c r="GAK83" s="2"/>
      <c r="GAL83" s="2"/>
      <c r="GAM83" s="2"/>
      <c r="GAN83" s="2"/>
      <c r="GAO83" s="2"/>
      <c r="GAP83" s="2"/>
      <c r="GAQ83" s="2"/>
      <c r="GAR83" s="2"/>
      <c r="GAS83" s="2"/>
      <c r="GAT83" s="2"/>
      <c r="GAU83" s="2"/>
      <c r="GAV83" s="2"/>
      <c r="GAW83" s="2"/>
      <c r="GAX83" s="2"/>
      <c r="GAY83" s="2"/>
      <c r="GAZ83" s="2"/>
      <c r="GBA83" s="2"/>
      <c r="GBB83" s="2"/>
      <c r="GBC83" s="2"/>
      <c r="GBD83" s="2"/>
      <c r="GBE83" s="2"/>
      <c r="GBF83" s="2"/>
      <c r="GBG83" s="2"/>
      <c r="GBH83" s="2"/>
      <c r="GBI83" s="2"/>
      <c r="GBJ83" s="2"/>
      <c r="GBK83" s="2"/>
      <c r="GBL83" s="2"/>
      <c r="GBM83" s="2"/>
      <c r="GBN83" s="2"/>
      <c r="GBO83" s="2"/>
      <c r="GBP83" s="2"/>
      <c r="GBQ83" s="2"/>
      <c r="GBR83" s="2"/>
      <c r="GBS83" s="2"/>
      <c r="GBT83" s="2"/>
      <c r="GBU83" s="2"/>
      <c r="GBV83" s="2"/>
      <c r="GBW83" s="2"/>
      <c r="GBX83" s="2"/>
      <c r="GBY83" s="2"/>
      <c r="GBZ83" s="2"/>
      <c r="GCA83" s="2"/>
      <c r="GCB83" s="2"/>
      <c r="GCC83" s="2"/>
      <c r="GCD83" s="2"/>
      <c r="GCE83" s="2"/>
      <c r="GCF83" s="2"/>
      <c r="GCG83" s="2"/>
      <c r="GCH83" s="2"/>
      <c r="GCI83" s="2"/>
      <c r="GCJ83" s="2"/>
      <c r="GCK83" s="2"/>
      <c r="GCL83" s="2"/>
      <c r="GCM83" s="2"/>
      <c r="GCN83" s="2"/>
      <c r="GCO83" s="2"/>
      <c r="GCP83" s="2"/>
      <c r="GCQ83" s="2"/>
      <c r="GCR83" s="2"/>
      <c r="GCS83" s="2"/>
      <c r="GCT83" s="2"/>
      <c r="GCU83" s="2"/>
      <c r="GCV83" s="2"/>
      <c r="GCW83" s="2"/>
      <c r="GCX83" s="2"/>
      <c r="GCY83" s="2"/>
      <c r="GCZ83" s="2"/>
      <c r="GDA83" s="2"/>
      <c r="GDB83" s="2"/>
      <c r="GDC83" s="2"/>
      <c r="GDD83" s="2"/>
      <c r="GDE83" s="2"/>
      <c r="GDF83" s="2"/>
      <c r="GDG83" s="2"/>
      <c r="GDH83" s="2"/>
      <c r="GDI83" s="2"/>
      <c r="GDJ83" s="2"/>
      <c r="GDK83" s="2"/>
      <c r="GDL83" s="2"/>
      <c r="GDM83" s="2"/>
      <c r="GDN83" s="2"/>
      <c r="GDO83" s="2"/>
      <c r="GDP83" s="2"/>
      <c r="GDQ83" s="2"/>
      <c r="GDR83" s="2"/>
      <c r="GDS83" s="2"/>
      <c r="GDT83" s="2"/>
      <c r="GDU83" s="2"/>
      <c r="GDV83" s="2"/>
      <c r="GDW83" s="2"/>
      <c r="GDX83" s="2"/>
      <c r="GDY83" s="2"/>
      <c r="GDZ83" s="2"/>
      <c r="GEA83" s="2"/>
      <c r="GEB83" s="2"/>
      <c r="GEC83" s="2"/>
      <c r="GED83" s="2"/>
      <c r="GEE83" s="2"/>
      <c r="GEF83" s="2"/>
      <c r="GEG83" s="2"/>
      <c r="GEH83" s="2"/>
      <c r="GEI83" s="2"/>
      <c r="GEJ83" s="2"/>
      <c r="GEK83" s="2"/>
      <c r="GEL83" s="2"/>
      <c r="GEM83" s="2"/>
      <c r="GEN83" s="2"/>
      <c r="GEO83" s="2"/>
      <c r="GEP83" s="2"/>
      <c r="GEQ83" s="2"/>
      <c r="GER83" s="2"/>
      <c r="GES83" s="2"/>
      <c r="GET83" s="2"/>
      <c r="GEU83" s="2"/>
      <c r="GEV83" s="2"/>
      <c r="GEW83" s="2"/>
      <c r="GEX83" s="2"/>
      <c r="GEY83" s="2"/>
      <c r="GEZ83" s="2"/>
      <c r="GFA83" s="2"/>
      <c r="GFB83" s="2"/>
      <c r="GFC83" s="2"/>
      <c r="GFD83" s="2"/>
      <c r="GFE83" s="2"/>
      <c r="GFF83" s="2"/>
      <c r="GFG83" s="2"/>
      <c r="GFH83" s="2"/>
      <c r="GFI83" s="2"/>
      <c r="GFJ83" s="2"/>
      <c r="GFK83" s="2"/>
      <c r="GFL83" s="2"/>
      <c r="GFM83" s="2"/>
      <c r="GFN83" s="2"/>
      <c r="GFO83" s="2"/>
      <c r="GFP83" s="2"/>
      <c r="GFQ83" s="2"/>
      <c r="GFR83" s="2"/>
      <c r="GFS83" s="2"/>
      <c r="GFT83" s="2"/>
      <c r="GFU83" s="2"/>
      <c r="GFV83" s="2"/>
      <c r="GFW83" s="2"/>
      <c r="GFX83" s="2"/>
      <c r="GFY83" s="2"/>
      <c r="GFZ83" s="2"/>
      <c r="GGA83" s="2"/>
      <c r="GGB83" s="2"/>
      <c r="GGC83" s="2"/>
      <c r="GGD83" s="2"/>
      <c r="GGE83" s="2"/>
      <c r="GGF83" s="2"/>
      <c r="GGG83" s="2"/>
      <c r="GGH83" s="2"/>
      <c r="GGI83" s="2"/>
      <c r="GGJ83" s="2"/>
      <c r="GGK83" s="2"/>
      <c r="GGL83" s="2"/>
      <c r="GGM83" s="2"/>
      <c r="GGN83" s="2"/>
      <c r="GGO83" s="2"/>
      <c r="GGP83" s="2"/>
      <c r="GGQ83" s="2"/>
      <c r="GGR83" s="2"/>
      <c r="GGS83" s="2"/>
      <c r="GGT83" s="2"/>
      <c r="GGU83" s="2"/>
      <c r="GGV83" s="2"/>
      <c r="GGW83" s="2"/>
      <c r="GGX83" s="2"/>
      <c r="GGY83" s="2"/>
      <c r="GGZ83" s="2"/>
      <c r="GHA83" s="2"/>
      <c r="GHB83" s="2"/>
      <c r="GHC83" s="2"/>
      <c r="GHD83" s="2"/>
      <c r="GHE83" s="2"/>
      <c r="GHF83" s="2"/>
      <c r="GHG83" s="2"/>
      <c r="GHH83" s="2"/>
      <c r="GHI83" s="2"/>
      <c r="GHJ83" s="2"/>
      <c r="GHK83" s="2"/>
      <c r="GHL83" s="2"/>
      <c r="GHM83" s="2"/>
      <c r="GHN83" s="2"/>
      <c r="GHO83" s="2"/>
      <c r="GHP83" s="2"/>
      <c r="GHQ83" s="2"/>
      <c r="GHR83" s="2"/>
      <c r="GHS83" s="2"/>
      <c r="GHT83" s="2"/>
      <c r="GHU83" s="2"/>
      <c r="GHV83" s="2"/>
      <c r="GHW83" s="2"/>
      <c r="GHX83" s="2"/>
      <c r="GHY83" s="2"/>
      <c r="GHZ83" s="2"/>
      <c r="GIA83" s="2"/>
      <c r="GIB83" s="2"/>
      <c r="GIC83" s="2"/>
      <c r="GID83" s="2"/>
      <c r="GIE83" s="2"/>
      <c r="GIF83" s="2"/>
      <c r="GIG83" s="2"/>
      <c r="GIH83" s="2"/>
      <c r="GII83" s="2"/>
      <c r="GIJ83" s="2"/>
      <c r="GIK83" s="2"/>
      <c r="GIL83" s="2"/>
      <c r="GIM83" s="2"/>
      <c r="GIN83" s="2"/>
      <c r="GIO83" s="2"/>
      <c r="GIP83" s="2"/>
      <c r="GIQ83" s="2"/>
      <c r="GIR83" s="2"/>
      <c r="GIS83" s="2"/>
      <c r="GIT83" s="2"/>
      <c r="GIU83" s="2"/>
      <c r="GIV83" s="2"/>
      <c r="GIW83" s="2"/>
      <c r="GIX83" s="2"/>
      <c r="GIY83" s="2"/>
      <c r="GIZ83" s="2"/>
      <c r="GJA83" s="2"/>
      <c r="GJB83" s="2"/>
      <c r="GJC83" s="2"/>
      <c r="GJD83" s="2"/>
      <c r="GJE83" s="2"/>
      <c r="GJF83" s="2"/>
      <c r="GJG83" s="2"/>
      <c r="GJH83" s="2"/>
      <c r="GJI83" s="2"/>
      <c r="GJJ83" s="2"/>
      <c r="GJK83" s="2"/>
      <c r="GJL83" s="2"/>
      <c r="GJM83" s="2"/>
      <c r="GJN83" s="2"/>
      <c r="GJO83" s="2"/>
      <c r="GJP83" s="2"/>
      <c r="GJQ83" s="2"/>
      <c r="GJR83" s="2"/>
      <c r="GJS83" s="2"/>
      <c r="GJT83" s="2"/>
      <c r="GJU83" s="2"/>
      <c r="GJV83" s="2"/>
      <c r="GJW83" s="2"/>
      <c r="GJX83" s="2"/>
      <c r="GJY83" s="2"/>
      <c r="GJZ83" s="2"/>
      <c r="GKA83" s="2"/>
      <c r="GKB83" s="2"/>
      <c r="GKC83" s="2"/>
      <c r="GKD83" s="2"/>
      <c r="GKE83" s="2"/>
      <c r="GKF83" s="2"/>
      <c r="GKG83" s="2"/>
      <c r="GKH83" s="2"/>
      <c r="GKI83" s="2"/>
      <c r="GKJ83" s="2"/>
      <c r="GKK83" s="2"/>
      <c r="GKL83" s="2"/>
      <c r="GKM83" s="2"/>
      <c r="GKN83" s="2"/>
      <c r="GKO83" s="2"/>
      <c r="GKP83" s="2"/>
      <c r="GKQ83" s="2"/>
      <c r="GKR83" s="2"/>
      <c r="GKS83" s="2"/>
      <c r="GKT83" s="2"/>
      <c r="GKU83" s="2"/>
      <c r="GKV83" s="2"/>
      <c r="GKW83" s="2"/>
      <c r="GKX83" s="2"/>
      <c r="GKY83" s="2"/>
      <c r="GKZ83" s="2"/>
      <c r="GLA83" s="2"/>
      <c r="GLB83" s="2"/>
      <c r="GLC83" s="2"/>
      <c r="GLD83" s="2"/>
      <c r="GLE83" s="2"/>
      <c r="GLF83" s="2"/>
      <c r="GLG83" s="2"/>
      <c r="GLH83" s="2"/>
      <c r="GLI83" s="2"/>
      <c r="GLJ83" s="2"/>
      <c r="GLK83" s="2"/>
      <c r="GLL83" s="2"/>
      <c r="GLM83" s="2"/>
      <c r="GLN83" s="2"/>
      <c r="GLO83" s="2"/>
      <c r="GLP83" s="2"/>
      <c r="GLQ83" s="2"/>
      <c r="GLR83" s="2"/>
      <c r="GLS83" s="2"/>
      <c r="GLT83" s="2"/>
      <c r="GLU83" s="2"/>
      <c r="GLV83" s="2"/>
      <c r="GLW83" s="2"/>
      <c r="GLX83" s="2"/>
      <c r="GLY83" s="2"/>
      <c r="GLZ83" s="2"/>
      <c r="GMA83" s="2"/>
      <c r="GMB83" s="2"/>
      <c r="GMC83" s="2"/>
      <c r="GMD83" s="2"/>
      <c r="GME83" s="2"/>
      <c r="GMF83" s="2"/>
      <c r="GMG83" s="2"/>
      <c r="GMH83" s="2"/>
      <c r="GMI83" s="2"/>
      <c r="GMJ83" s="2"/>
      <c r="GMK83" s="2"/>
      <c r="GML83" s="2"/>
      <c r="GMM83" s="2"/>
      <c r="GMN83" s="2"/>
      <c r="GMO83" s="2"/>
      <c r="GMP83" s="2"/>
      <c r="GMQ83" s="2"/>
      <c r="GMR83" s="2"/>
      <c r="GMS83" s="2"/>
      <c r="GMT83" s="2"/>
      <c r="GMU83" s="2"/>
      <c r="GMV83" s="2"/>
      <c r="GMW83" s="2"/>
      <c r="GMX83" s="2"/>
      <c r="GMY83" s="2"/>
      <c r="GMZ83" s="2"/>
      <c r="GNA83" s="2"/>
      <c r="GNB83" s="2"/>
      <c r="GNC83" s="2"/>
      <c r="GND83" s="2"/>
      <c r="GNE83" s="2"/>
      <c r="GNF83" s="2"/>
      <c r="GNG83" s="2"/>
      <c r="GNH83" s="2"/>
      <c r="GNI83" s="2"/>
      <c r="GNJ83" s="2"/>
      <c r="GNK83" s="2"/>
      <c r="GNL83" s="2"/>
      <c r="GNM83" s="2"/>
      <c r="GNN83" s="2"/>
      <c r="GNO83" s="2"/>
      <c r="GNP83" s="2"/>
      <c r="GNQ83" s="2"/>
      <c r="GNR83" s="2"/>
      <c r="GNS83" s="2"/>
      <c r="GNT83" s="2"/>
      <c r="GNU83" s="2"/>
      <c r="GNV83" s="2"/>
      <c r="GNW83" s="2"/>
      <c r="GNX83" s="2"/>
      <c r="GNY83" s="2"/>
      <c r="GNZ83" s="2"/>
      <c r="GOA83" s="2"/>
      <c r="GOB83" s="2"/>
      <c r="GOC83" s="2"/>
      <c r="GOD83" s="2"/>
      <c r="GOE83" s="2"/>
      <c r="GOF83" s="2"/>
      <c r="GOG83" s="2"/>
      <c r="GOH83" s="2"/>
      <c r="GOI83" s="2"/>
      <c r="GOJ83" s="2"/>
      <c r="GOK83" s="2"/>
      <c r="GOL83" s="2"/>
      <c r="GOM83" s="2"/>
      <c r="GON83" s="2"/>
      <c r="GOO83" s="2"/>
      <c r="GOP83" s="2"/>
      <c r="GOQ83" s="2"/>
      <c r="GOR83" s="2"/>
      <c r="GOS83" s="2"/>
      <c r="GOT83" s="2"/>
      <c r="GOU83" s="2"/>
      <c r="GOV83" s="2"/>
      <c r="GOW83" s="2"/>
      <c r="GOX83" s="2"/>
      <c r="GOY83" s="2"/>
      <c r="GOZ83" s="2"/>
      <c r="GPA83" s="2"/>
      <c r="GPB83" s="2"/>
      <c r="GPC83" s="2"/>
      <c r="GPD83" s="2"/>
      <c r="GPE83" s="2"/>
      <c r="GPF83" s="2"/>
      <c r="GPG83" s="2"/>
      <c r="GPH83" s="2"/>
      <c r="GPI83" s="2"/>
      <c r="GPJ83" s="2"/>
      <c r="GPK83" s="2"/>
      <c r="GPL83" s="2"/>
      <c r="GPM83" s="2"/>
      <c r="GPN83" s="2"/>
      <c r="GPO83" s="2"/>
      <c r="GPP83" s="2"/>
      <c r="GPQ83" s="2"/>
      <c r="GPR83" s="2"/>
      <c r="GPS83" s="2"/>
      <c r="GPT83" s="2"/>
      <c r="GPU83" s="2"/>
      <c r="GPV83" s="2"/>
      <c r="GPW83" s="2"/>
      <c r="GPX83" s="2"/>
      <c r="GPY83" s="2"/>
      <c r="GPZ83" s="2"/>
      <c r="GQA83" s="2"/>
      <c r="GQB83" s="2"/>
      <c r="GQC83" s="2"/>
      <c r="GQD83" s="2"/>
      <c r="GQE83" s="2"/>
      <c r="GQF83" s="2"/>
      <c r="GQG83" s="2"/>
      <c r="GQH83" s="2"/>
      <c r="GQI83" s="2"/>
      <c r="GQJ83" s="2"/>
      <c r="GQK83" s="2"/>
      <c r="GQL83" s="2"/>
      <c r="GQM83" s="2"/>
      <c r="GQN83" s="2"/>
      <c r="GQO83" s="2"/>
      <c r="GQP83" s="2"/>
      <c r="GQQ83" s="2"/>
      <c r="GQR83" s="2"/>
      <c r="GQS83" s="2"/>
      <c r="GQT83" s="2"/>
      <c r="GQU83" s="2"/>
      <c r="GQV83" s="2"/>
      <c r="GQW83" s="2"/>
      <c r="GQX83" s="2"/>
      <c r="GQY83" s="2"/>
      <c r="GQZ83" s="2"/>
      <c r="GRA83" s="2"/>
      <c r="GRB83" s="2"/>
      <c r="GRC83" s="2"/>
      <c r="GRD83" s="2"/>
      <c r="GRE83" s="2"/>
      <c r="GRF83" s="2"/>
      <c r="GRG83" s="2"/>
      <c r="GRH83" s="2"/>
      <c r="GRI83" s="2"/>
      <c r="GRJ83" s="2"/>
      <c r="GRK83" s="2"/>
      <c r="GRL83" s="2"/>
      <c r="GRM83" s="2"/>
      <c r="GRN83" s="2"/>
      <c r="GRO83" s="2"/>
      <c r="GRP83" s="2"/>
      <c r="GRQ83" s="2"/>
      <c r="GRR83" s="2"/>
      <c r="GRS83" s="2"/>
      <c r="GRT83" s="2"/>
      <c r="GRU83" s="2"/>
      <c r="GRV83" s="2"/>
      <c r="GRW83" s="2"/>
      <c r="GRX83" s="2"/>
      <c r="GRY83" s="2"/>
      <c r="GRZ83" s="2"/>
      <c r="GSA83" s="2"/>
      <c r="GSB83" s="2"/>
      <c r="GSC83" s="2"/>
      <c r="GSD83" s="2"/>
      <c r="GSE83" s="2"/>
      <c r="GSF83" s="2"/>
      <c r="GSG83" s="2"/>
      <c r="GSH83" s="2"/>
      <c r="GSI83" s="2"/>
      <c r="GSJ83" s="2"/>
      <c r="GSK83" s="2"/>
      <c r="GSL83" s="2"/>
      <c r="GSM83" s="2"/>
      <c r="GSN83" s="2"/>
      <c r="GSO83" s="2"/>
      <c r="GSP83" s="2"/>
      <c r="GSQ83" s="2"/>
      <c r="GSR83" s="2"/>
      <c r="GSS83" s="2"/>
      <c r="GST83" s="2"/>
      <c r="GSU83" s="2"/>
      <c r="GSV83" s="2"/>
      <c r="GSW83" s="2"/>
      <c r="GSX83" s="2"/>
      <c r="GSY83" s="2"/>
      <c r="GSZ83" s="2"/>
      <c r="GTA83" s="2"/>
      <c r="GTB83" s="2"/>
      <c r="GTC83" s="2"/>
      <c r="GTD83" s="2"/>
      <c r="GTE83" s="2"/>
      <c r="GTF83" s="2"/>
      <c r="GTG83" s="2"/>
      <c r="GTH83" s="2"/>
      <c r="GTI83" s="2"/>
      <c r="GTJ83" s="2"/>
      <c r="GTK83" s="2"/>
      <c r="GTL83" s="2"/>
      <c r="GTM83" s="2"/>
      <c r="GTN83" s="2"/>
      <c r="GTO83" s="2"/>
      <c r="GTP83" s="2"/>
      <c r="GTQ83" s="2"/>
      <c r="GTR83" s="2"/>
      <c r="GTS83" s="2"/>
      <c r="GTT83" s="2"/>
      <c r="GTU83" s="2"/>
      <c r="GTV83" s="2"/>
      <c r="GTW83" s="2"/>
      <c r="GTX83" s="2"/>
      <c r="GTY83" s="2"/>
      <c r="GTZ83" s="2"/>
      <c r="GUA83" s="2"/>
      <c r="GUB83" s="2"/>
      <c r="GUC83" s="2"/>
      <c r="GUD83" s="2"/>
      <c r="GUE83" s="2"/>
      <c r="GUF83" s="2"/>
      <c r="GUG83" s="2"/>
      <c r="GUH83" s="2"/>
      <c r="GUI83" s="2"/>
      <c r="GUJ83" s="2"/>
      <c r="GUK83" s="2"/>
      <c r="GUL83" s="2"/>
      <c r="GUM83" s="2"/>
      <c r="GUN83" s="2"/>
      <c r="GUO83" s="2"/>
      <c r="GUP83" s="2"/>
      <c r="GUQ83" s="2"/>
      <c r="GUR83" s="2"/>
      <c r="GUS83" s="2"/>
      <c r="GUT83" s="2"/>
      <c r="GUU83" s="2"/>
      <c r="GUV83" s="2"/>
      <c r="GUW83" s="2"/>
      <c r="GUX83" s="2"/>
      <c r="GUY83" s="2"/>
      <c r="GUZ83" s="2"/>
      <c r="GVA83" s="2"/>
      <c r="GVB83" s="2"/>
      <c r="GVC83" s="2"/>
      <c r="GVD83" s="2"/>
      <c r="GVE83" s="2"/>
      <c r="GVF83" s="2"/>
      <c r="GVG83" s="2"/>
      <c r="GVH83" s="2"/>
      <c r="GVI83" s="2"/>
      <c r="GVJ83" s="2"/>
      <c r="GVK83" s="2"/>
      <c r="GVL83" s="2"/>
      <c r="GVM83" s="2"/>
      <c r="GVN83" s="2"/>
      <c r="GVO83" s="2"/>
      <c r="GVP83" s="2"/>
      <c r="GVQ83" s="2"/>
      <c r="GVR83" s="2"/>
      <c r="GVS83" s="2"/>
      <c r="GVT83" s="2"/>
      <c r="GVU83" s="2"/>
      <c r="GVV83" s="2"/>
      <c r="GVW83" s="2"/>
      <c r="GVX83" s="2"/>
      <c r="GVY83" s="2"/>
      <c r="GVZ83" s="2"/>
      <c r="GWA83" s="2"/>
      <c r="GWB83" s="2"/>
      <c r="GWC83" s="2"/>
      <c r="GWD83" s="2"/>
      <c r="GWE83" s="2"/>
      <c r="GWF83" s="2"/>
      <c r="GWG83" s="2"/>
      <c r="GWH83" s="2"/>
      <c r="GWI83" s="2"/>
      <c r="GWJ83" s="2"/>
      <c r="GWK83" s="2"/>
      <c r="GWL83" s="2"/>
      <c r="GWM83" s="2"/>
      <c r="GWN83" s="2"/>
      <c r="GWO83" s="2"/>
      <c r="GWP83" s="2"/>
      <c r="GWQ83" s="2"/>
      <c r="GWR83" s="2"/>
      <c r="GWS83" s="2"/>
      <c r="GWT83" s="2"/>
      <c r="GWU83" s="2"/>
      <c r="GWV83" s="2"/>
      <c r="GWW83" s="2"/>
      <c r="GWX83" s="2"/>
      <c r="GWY83" s="2"/>
      <c r="GWZ83" s="2"/>
      <c r="GXA83" s="2"/>
      <c r="GXB83" s="2"/>
      <c r="GXC83" s="2"/>
      <c r="GXD83" s="2"/>
      <c r="GXE83" s="2"/>
      <c r="GXF83" s="2"/>
      <c r="GXG83" s="2"/>
      <c r="GXH83" s="2"/>
      <c r="GXI83" s="2"/>
      <c r="GXJ83" s="2"/>
      <c r="GXK83" s="2"/>
      <c r="GXL83" s="2"/>
      <c r="GXM83" s="2"/>
      <c r="GXN83" s="2"/>
      <c r="GXO83" s="2"/>
      <c r="GXP83" s="2"/>
      <c r="GXQ83" s="2"/>
      <c r="GXR83" s="2"/>
      <c r="GXS83" s="2"/>
      <c r="GXT83" s="2"/>
      <c r="GXU83" s="2"/>
      <c r="GXV83" s="2"/>
      <c r="GXW83" s="2"/>
      <c r="GXX83" s="2"/>
      <c r="GXY83" s="2"/>
      <c r="GXZ83" s="2"/>
      <c r="GYA83" s="2"/>
      <c r="GYB83" s="2"/>
      <c r="GYC83" s="2"/>
      <c r="GYD83" s="2"/>
      <c r="GYE83" s="2"/>
      <c r="GYF83" s="2"/>
      <c r="GYG83" s="2"/>
      <c r="GYH83" s="2"/>
      <c r="GYI83" s="2"/>
      <c r="GYJ83" s="2"/>
      <c r="GYK83" s="2"/>
      <c r="GYL83" s="2"/>
      <c r="GYM83" s="2"/>
      <c r="GYN83" s="2"/>
      <c r="GYO83" s="2"/>
      <c r="GYP83" s="2"/>
      <c r="GYQ83" s="2"/>
      <c r="GYR83" s="2"/>
      <c r="GYS83" s="2"/>
      <c r="GYT83" s="2"/>
      <c r="GYU83" s="2"/>
      <c r="GYV83" s="2"/>
      <c r="GYW83" s="2"/>
      <c r="GYX83" s="2"/>
      <c r="GYY83" s="2"/>
      <c r="GYZ83" s="2"/>
      <c r="GZA83" s="2"/>
      <c r="GZB83" s="2"/>
      <c r="GZC83" s="2"/>
      <c r="GZD83" s="2"/>
      <c r="GZE83" s="2"/>
      <c r="GZF83" s="2"/>
      <c r="GZG83" s="2"/>
      <c r="GZH83" s="2"/>
      <c r="GZI83" s="2"/>
      <c r="GZJ83" s="2"/>
      <c r="GZK83" s="2"/>
      <c r="GZL83" s="2"/>
      <c r="GZM83" s="2"/>
      <c r="GZN83" s="2"/>
      <c r="GZO83" s="2"/>
      <c r="GZP83" s="2"/>
      <c r="GZQ83" s="2"/>
      <c r="GZR83" s="2"/>
      <c r="GZS83" s="2"/>
      <c r="GZT83" s="2"/>
      <c r="GZU83" s="2"/>
      <c r="GZV83" s="2"/>
      <c r="GZW83" s="2"/>
      <c r="GZX83" s="2"/>
      <c r="GZY83" s="2"/>
      <c r="GZZ83" s="2"/>
      <c r="HAA83" s="2"/>
      <c r="HAB83" s="2"/>
      <c r="HAC83" s="2"/>
      <c r="HAD83" s="2"/>
      <c r="HAE83" s="2"/>
      <c r="HAF83" s="2"/>
      <c r="HAG83" s="2"/>
      <c r="HAH83" s="2"/>
      <c r="HAI83" s="2"/>
      <c r="HAJ83" s="2"/>
      <c r="HAK83" s="2"/>
      <c r="HAL83" s="2"/>
      <c r="HAM83" s="2"/>
      <c r="HAN83" s="2"/>
      <c r="HAO83" s="2"/>
      <c r="HAP83" s="2"/>
      <c r="HAQ83" s="2"/>
      <c r="HAR83" s="2"/>
      <c r="HAS83" s="2"/>
      <c r="HAT83" s="2"/>
      <c r="HAU83" s="2"/>
      <c r="HAV83" s="2"/>
      <c r="HAW83" s="2"/>
      <c r="HAX83" s="2"/>
      <c r="HAY83" s="2"/>
      <c r="HAZ83" s="2"/>
      <c r="HBA83" s="2"/>
      <c r="HBB83" s="2"/>
      <c r="HBC83" s="2"/>
      <c r="HBD83" s="2"/>
      <c r="HBE83" s="2"/>
      <c r="HBF83" s="2"/>
      <c r="HBG83" s="2"/>
      <c r="HBH83" s="2"/>
      <c r="HBI83" s="2"/>
      <c r="HBJ83" s="2"/>
      <c r="HBK83" s="2"/>
      <c r="HBL83" s="2"/>
      <c r="HBM83" s="2"/>
      <c r="HBN83" s="2"/>
      <c r="HBO83" s="2"/>
      <c r="HBP83" s="2"/>
      <c r="HBQ83" s="2"/>
      <c r="HBR83" s="2"/>
      <c r="HBS83" s="2"/>
      <c r="HBT83" s="2"/>
      <c r="HBU83" s="2"/>
      <c r="HBV83" s="2"/>
      <c r="HBW83" s="2"/>
      <c r="HBX83" s="2"/>
      <c r="HBY83" s="2"/>
      <c r="HBZ83" s="2"/>
      <c r="HCA83" s="2"/>
      <c r="HCB83" s="2"/>
      <c r="HCC83" s="2"/>
      <c r="HCD83" s="2"/>
      <c r="HCE83" s="2"/>
      <c r="HCF83" s="2"/>
      <c r="HCG83" s="2"/>
      <c r="HCH83" s="2"/>
      <c r="HCI83" s="2"/>
      <c r="HCJ83" s="2"/>
      <c r="HCK83" s="2"/>
      <c r="HCL83" s="2"/>
      <c r="HCM83" s="2"/>
      <c r="HCN83" s="2"/>
      <c r="HCO83" s="2"/>
      <c r="HCP83" s="2"/>
      <c r="HCQ83" s="2"/>
      <c r="HCR83" s="2"/>
      <c r="HCS83" s="2"/>
      <c r="HCT83" s="2"/>
      <c r="HCU83" s="2"/>
      <c r="HCV83" s="2"/>
      <c r="HCW83" s="2"/>
      <c r="HCX83" s="2"/>
      <c r="HCY83" s="2"/>
      <c r="HCZ83" s="2"/>
      <c r="HDA83" s="2"/>
      <c r="HDB83" s="2"/>
      <c r="HDC83" s="2"/>
      <c r="HDD83" s="2"/>
      <c r="HDE83" s="2"/>
      <c r="HDF83" s="2"/>
      <c r="HDG83" s="2"/>
      <c r="HDH83" s="2"/>
      <c r="HDI83" s="2"/>
      <c r="HDJ83" s="2"/>
      <c r="HDK83" s="2"/>
      <c r="HDL83" s="2"/>
      <c r="HDM83" s="2"/>
      <c r="HDN83" s="2"/>
      <c r="HDO83" s="2"/>
      <c r="HDP83" s="2"/>
      <c r="HDQ83" s="2"/>
      <c r="HDR83" s="2"/>
      <c r="HDS83" s="2"/>
      <c r="HDT83" s="2"/>
      <c r="HDU83" s="2"/>
      <c r="HDV83" s="2"/>
      <c r="HDW83" s="2"/>
      <c r="HDX83" s="2"/>
      <c r="HDY83" s="2"/>
      <c r="HDZ83" s="2"/>
      <c r="HEA83" s="2"/>
      <c r="HEB83" s="2"/>
      <c r="HEC83" s="2"/>
      <c r="HED83" s="2"/>
      <c r="HEE83" s="2"/>
      <c r="HEF83" s="2"/>
      <c r="HEG83" s="2"/>
      <c r="HEH83" s="2"/>
      <c r="HEI83" s="2"/>
      <c r="HEJ83" s="2"/>
      <c r="HEK83" s="2"/>
      <c r="HEL83" s="2"/>
      <c r="HEM83" s="2"/>
      <c r="HEN83" s="2"/>
      <c r="HEO83" s="2"/>
      <c r="HEP83" s="2"/>
      <c r="HEQ83" s="2"/>
      <c r="HER83" s="2"/>
      <c r="HES83" s="2"/>
      <c r="HET83" s="2"/>
      <c r="HEU83" s="2"/>
      <c r="HEV83" s="2"/>
      <c r="HEW83" s="2"/>
      <c r="HEX83" s="2"/>
      <c r="HEY83" s="2"/>
      <c r="HEZ83" s="2"/>
      <c r="HFA83" s="2"/>
      <c r="HFB83" s="2"/>
      <c r="HFC83" s="2"/>
      <c r="HFD83" s="2"/>
      <c r="HFE83" s="2"/>
      <c r="HFF83" s="2"/>
      <c r="HFG83" s="2"/>
      <c r="HFH83" s="2"/>
      <c r="HFI83" s="2"/>
      <c r="HFJ83" s="2"/>
      <c r="HFK83" s="2"/>
      <c r="HFL83" s="2"/>
      <c r="HFM83" s="2"/>
      <c r="HFN83" s="2"/>
      <c r="HFO83" s="2"/>
      <c r="HFP83" s="2"/>
      <c r="HFQ83" s="2"/>
      <c r="HFR83" s="2"/>
      <c r="HFS83" s="2"/>
      <c r="HFT83" s="2"/>
      <c r="HFU83" s="2"/>
      <c r="HFV83" s="2"/>
      <c r="HFW83" s="2"/>
      <c r="HFX83" s="2"/>
      <c r="HFY83" s="2"/>
      <c r="HFZ83" s="2"/>
      <c r="HGA83" s="2"/>
      <c r="HGB83" s="2"/>
      <c r="HGC83" s="2"/>
      <c r="HGD83" s="2"/>
      <c r="HGE83" s="2"/>
      <c r="HGF83" s="2"/>
      <c r="HGG83" s="2"/>
      <c r="HGH83" s="2"/>
      <c r="HGI83" s="2"/>
      <c r="HGJ83" s="2"/>
      <c r="HGK83" s="2"/>
      <c r="HGL83" s="2"/>
      <c r="HGM83" s="2"/>
      <c r="HGN83" s="2"/>
      <c r="HGO83" s="2"/>
      <c r="HGP83" s="2"/>
      <c r="HGQ83" s="2"/>
      <c r="HGR83" s="2"/>
      <c r="HGS83" s="2"/>
      <c r="HGT83" s="2"/>
      <c r="HGU83" s="2"/>
      <c r="HGV83" s="2"/>
      <c r="HGW83" s="2"/>
      <c r="HGX83" s="2"/>
      <c r="HGY83" s="2"/>
      <c r="HGZ83" s="2"/>
      <c r="HHA83" s="2"/>
      <c r="HHB83" s="2"/>
      <c r="HHC83" s="2"/>
      <c r="HHD83" s="2"/>
      <c r="HHE83" s="2"/>
      <c r="HHF83" s="2"/>
      <c r="HHG83" s="2"/>
      <c r="HHH83" s="2"/>
      <c r="HHI83" s="2"/>
      <c r="HHJ83" s="2"/>
      <c r="HHK83" s="2"/>
      <c r="HHL83" s="2"/>
      <c r="HHM83" s="2"/>
      <c r="HHN83" s="2"/>
      <c r="HHO83" s="2"/>
      <c r="HHP83" s="2"/>
      <c r="HHQ83" s="2"/>
      <c r="HHR83" s="2"/>
      <c r="HHS83" s="2"/>
      <c r="HHT83" s="2"/>
      <c r="HHU83" s="2"/>
      <c r="HHV83" s="2"/>
      <c r="HHW83" s="2"/>
      <c r="HHX83" s="2"/>
      <c r="HHY83" s="2"/>
      <c r="HHZ83" s="2"/>
      <c r="HIA83" s="2"/>
      <c r="HIB83" s="2"/>
      <c r="HIC83" s="2"/>
      <c r="HID83" s="2"/>
      <c r="HIE83" s="2"/>
      <c r="HIF83" s="2"/>
      <c r="HIG83" s="2"/>
      <c r="HIH83" s="2"/>
      <c r="HII83" s="2"/>
      <c r="HIJ83" s="2"/>
      <c r="HIK83" s="2"/>
      <c r="HIL83" s="2"/>
      <c r="HIM83" s="2"/>
      <c r="HIN83" s="2"/>
      <c r="HIO83" s="2"/>
      <c r="HIP83" s="2"/>
      <c r="HIQ83" s="2"/>
      <c r="HIR83" s="2"/>
      <c r="HIS83" s="2"/>
      <c r="HIT83" s="2"/>
      <c r="HIU83" s="2"/>
      <c r="HIV83" s="2"/>
      <c r="HIW83" s="2"/>
      <c r="HIX83" s="2"/>
      <c r="HIY83" s="2"/>
      <c r="HIZ83" s="2"/>
      <c r="HJA83" s="2"/>
      <c r="HJB83" s="2"/>
      <c r="HJC83" s="2"/>
      <c r="HJD83" s="2"/>
      <c r="HJE83" s="2"/>
      <c r="HJF83" s="2"/>
      <c r="HJG83" s="2"/>
      <c r="HJH83" s="2"/>
      <c r="HJI83" s="2"/>
      <c r="HJJ83" s="2"/>
      <c r="HJK83" s="2"/>
      <c r="HJL83" s="2"/>
      <c r="HJM83" s="2"/>
      <c r="HJN83" s="2"/>
      <c r="HJO83" s="2"/>
      <c r="HJP83" s="2"/>
      <c r="HJQ83" s="2"/>
      <c r="HJR83" s="2"/>
      <c r="HJS83" s="2"/>
      <c r="HJT83" s="2"/>
      <c r="HJU83" s="2"/>
      <c r="HJV83" s="2"/>
      <c r="HJW83" s="2"/>
      <c r="HJX83" s="2"/>
      <c r="HJY83" s="2"/>
      <c r="HJZ83" s="2"/>
      <c r="HKA83" s="2"/>
      <c r="HKB83" s="2"/>
      <c r="HKC83" s="2"/>
      <c r="HKD83" s="2"/>
      <c r="HKE83" s="2"/>
      <c r="HKF83" s="2"/>
      <c r="HKG83" s="2"/>
      <c r="HKH83" s="2"/>
      <c r="HKI83" s="2"/>
      <c r="HKJ83" s="2"/>
      <c r="HKK83" s="2"/>
      <c r="HKL83" s="2"/>
      <c r="HKM83" s="2"/>
      <c r="HKN83" s="2"/>
      <c r="HKO83" s="2"/>
      <c r="HKP83" s="2"/>
      <c r="HKQ83" s="2"/>
      <c r="HKR83" s="2"/>
      <c r="HKS83" s="2"/>
      <c r="HKT83" s="2"/>
      <c r="HKU83" s="2"/>
      <c r="HKV83" s="2"/>
      <c r="HKW83" s="2"/>
      <c r="HKX83" s="2"/>
      <c r="HKY83" s="2"/>
      <c r="HKZ83" s="2"/>
      <c r="HLA83" s="2"/>
      <c r="HLB83" s="2"/>
      <c r="HLC83" s="2"/>
      <c r="HLD83" s="2"/>
      <c r="HLE83" s="2"/>
      <c r="HLF83" s="2"/>
      <c r="HLG83" s="2"/>
      <c r="HLH83" s="2"/>
      <c r="HLI83" s="2"/>
      <c r="HLJ83" s="2"/>
      <c r="HLK83" s="2"/>
      <c r="HLL83" s="2"/>
      <c r="HLM83" s="2"/>
      <c r="HLN83" s="2"/>
      <c r="HLO83" s="2"/>
      <c r="HLP83" s="2"/>
      <c r="HLQ83" s="2"/>
      <c r="HLR83" s="2"/>
      <c r="HLS83" s="2"/>
      <c r="HLT83" s="2"/>
      <c r="HLU83" s="2"/>
      <c r="HLV83" s="2"/>
      <c r="HLW83" s="2"/>
      <c r="HLX83" s="2"/>
      <c r="HLY83" s="2"/>
      <c r="HLZ83" s="2"/>
      <c r="HMA83" s="2"/>
      <c r="HMB83" s="2"/>
      <c r="HMC83" s="2"/>
      <c r="HMD83" s="2"/>
      <c r="HME83" s="2"/>
      <c r="HMF83" s="2"/>
      <c r="HMG83" s="2"/>
      <c r="HMH83" s="2"/>
      <c r="HMI83" s="2"/>
      <c r="HMJ83" s="2"/>
      <c r="HMK83" s="2"/>
      <c r="HML83" s="2"/>
      <c r="HMM83" s="2"/>
      <c r="HMN83" s="2"/>
      <c r="HMO83" s="2"/>
      <c r="HMP83" s="2"/>
      <c r="HMQ83" s="2"/>
      <c r="HMR83" s="2"/>
      <c r="HMS83" s="2"/>
      <c r="HMT83" s="2"/>
      <c r="HMU83" s="2"/>
      <c r="HMV83" s="2"/>
      <c r="HMW83" s="2"/>
      <c r="HMX83" s="2"/>
      <c r="HMY83" s="2"/>
      <c r="HMZ83" s="2"/>
      <c r="HNA83" s="2"/>
      <c r="HNB83" s="2"/>
      <c r="HNC83" s="2"/>
      <c r="HND83" s="2"/>
      <c r="HNE83" s="2"/>
      <c r="HNF83" s="2"/>
      <c r="HNG83" s="2"/>
      <c r="HNH83" s="2"/>
      <c r="HNI83" s="2"/>
      <c r="HNJ83" s="2"/>
      <c r="HNK83" s="2"/>
      <c r="HNL83" s="2"/>
      <c r="HNM83" s="2"/>
      <c r="HNN83" s="2"/>
      <c r="HNO83" s="2"/>
      <c r="HNP83" s="2"/>
      <c r="HNQ83" s="2"/>
      <c r="HNR83" s="2"/>
      <c r="HNS83" s="2"/>
      <c r="HNT83" s="2"/>
      <c r="HNU83" s="2"/>
      <c r="HNV83" s="2"/>
      <c r="HNW83" s="2"/>
      <c r="HNX83" s="2"/>
      <c r="HNY83" s="2"/>
      <c r="HNZ83" s="2"/>
      <c r="HOA83" s="2"/>
      <c r="HOB83" s="2"/>
      <c r="HOC83" s="2"/>
      <c r="HOD83" s="2"/>
      <c r="HOE83" s="2"/>
      <c r="HOF83" s="2"/>
      <c r="HOG83" s="2"/>
      <c r="HOH83" s="2"/>
      <c r="HOI83" s="2"/>
      <c r="HOJ83" s="2"/>
      <c r="HOK83" s="2"/>
      <c r="HOL83" s="2"/>
      <c r="HOM83" s="2"/>
      <c r="HON83" s="2"/>
      <c r="HOO83" s="2"/>
      <c r="HOP83" s="2"/>
      <c r="HOQ83" s="2"/>
      <c r="HOR83" s="2"/>
      <c r="HOS83" s="2"/>
      <c r="HOT83" s="2"/>
      <c r="HOU83" s="2"/>
      <c r="HOV83" s="2"/>
      <c r="HOW83" s="2"/>
      <c r="HOX83" s="2"/>
      <c r="HOY83" s="2"/>
      <c r="HOZ83" s="2"/>
      <c r="HPA83" s="2"/>
      <c r="HPB83" s="2"/>
      <c r="HPC83" s="2"/>
      <c r="HPD83" s="2"/>
      <c r="HPE83" s="2"/>
      <c r="HPF83" s="2"/>
      <c r="HPG83" s="2"/>
      <c r="HPH83" s="2"/>
      <c r="HPI83" s="2"/>
      <c r="HPJ83" s="2"/>
      <c r="HPK83" s="2"/>
      <c r="HPL83" s="2"/>
      <c r="HPM83" s="2"/>
      <c r="HPN83" s="2"/>
      <c r="HPO83" s="2"/>
      <c r="HPP83" s="2"/>
      <c r="HPQ83" s="2"/>
      <c r="HPR83" s="2"/>
      <c r="HPS83" s="2"/>
      <c r="HPT83" s="2"/>
      <c r="HPU83" s="2"/>
      <c r="HPV83" s="2"/>
      <c r="HPW83" s="2"/>
      <c r="HPX83" s="2"/>
      <c r="HPY83" s="2"/>
      <c r="HPZ83" s="2"/>
      <c r="HQA83" s="2"/>
      <c r="HQB83" s="2"/>
      <c r="HQC83" s="2"/>
      <c r="HQD83" s="2"/>
      <c r="HQE83" s="2"/>
      <c r="HQF83" s="2"/>
      <c r="HQG83" s="2"/>
      <c r="HQH83" s="2"/>
      <c r="HQI83" s="2"/>
      <c r="HQJ83" s="2"/>
      <c r="HQK83" s="2"/>
      <c r="HQL83" s="2"/>
      <c r="HQM83" s="2"/>
      <c r="HQN83" s="2"/>
      <c r="HQO83" s="2"/>
      <c r="HQP83" s="2"/>
      <c r="HQQ83" s="2"/>
      <c r="HQR83" s="2"/>
      <c r="HQS83" s="2"/>
      <c r="HQT83" s="2"/>
      <c r="HQU83" s="2"/>
      <c r="HQV83" s="2"/>
      <c r="HQW83" s="2"/>
      <c r="HQX83" s="2"/>
      <c r="HQY83" s="2"/>
      <c r="HQZ83" s="2"/>
      <c r="HRA83" s="2"/>
      <c r="HRB83" s="2"/>
      <c r="HRC83" s="2"/>
      <c r="HRD83" s="2"/>
      <c r="HRE83" s="2"/>
      <c r="HRF83" s="2"/>
      <c r="HRG83" s="2"/>
      <c r="HRH83" s="2"/>
      <c r="HRI83" s="2"/>
      <c r="HRJ83" s="2"/>
      <c r="HRK83" s="2"/>
      <c r="HRL83" s="2"/>
      <c r="HRM83" s="2"/>
      <c r="HRN83" s="2"/>
      <c r="HRO83" s="2"/>
      <c r="HRP83" s="2"/>
      <c r="HRQ83" s="2"/>
      <c r="HRR83" s="2"/>
      <c r="HRS83" s="2"/>
      <c r="HRT83" s="2"/>
      <c r="HRU83" s="2"/>
      <c r="HRV83" s="2"/>
      <c r="HRW83" s="2"/>
      <c r="HRX83" s="2"/>
      <c r="HRY83" s="2"/>
      <c r="HRZ83" s="2"/>
      <c r="HSA83" s="2"/>
      <c r="HSB83" s="2"/>
      <c r="HSC83" s="2"/>
      <c r="HSD83" s="2"/>
      <c r="HSE83" s="2"/>
      <c r="HSF83" s="2"/>
      <c r="HSG83" s="2"/>
      <c r="HSH83" s="2"/>
      <c r="HSI83" s="2"/>
      <c r="HSJ83" s="2"/>
      <c r="HSK83" s="2"/>
      <c r="HSL83" s="2"/>
      <c r="HSM83" s="2"/>
      <c r="HSN83" s="2"/>
      <c r="HSO83" s="2"/>
      <c r="HSP83" s="2"/>
      <c r="HSQ83" s="2"/>
      <c r="HSR83" s="2"/>
      <c r="HSS83" s="2"/>
      <c r="HST83" s="2"/>
      <c r="HSU83" s="2"/>
      <c r="HSV83" s="2"/>
      <c r="HSW83" s="2"/>
      <c r="HSX83" s="2"/>
      <c r="HSY83" s="2"/>
      <c r="HSZ83" s="2"/>
      <c r="HTA83" s="2"/>
      <c r="HTB83" s="2"/>
      <c r="HTC83" s="2"/>
      <c r="HTD83" s="2"/>
      <c r="HTE83" s="2"/>
      <c r="HTF83" s="2"/>
      <c r="HTG83" s="2"/>
      <c r="HTH83" s="2"/>
      <c r="HTI83" s="2"/>
      <c r="HTJ83" s="2"/>
      <c r="HTK83" s="2"/>
      <c r="HTL83" s="2"/>
      <c r="HTM83" s="2"/>
      <c r="HTN83" s="2"/>
      <c r="HTO83" s="2"/>
      <c r="HTP83" s="2"/>
      <c r="HTQ83" s="2"/>
      <c r="HTR83" s="2"/>
      <c r="HTS83" s="2"/>
      <c r="HTT83" s="2"/>
      <c r="HTU83" s="2"/>
      <c r="HTV83" s="2"/>
      <c r="HTW83" s="2"/>
      <c r="HTX83" s="2"/>
      <c r="HTY83" s="2"/>
      <c r="HTZ83" s="2"/>
      <c r="HUA83" s="2"/>
      <c r="HUB83" s="2"/>
      <c r="HUC83" s="2"/>
      <c r="HUD83" s="2"/>
      <c r="HUE83" s="2"/>
      <c r="HUF83" s="2"/>
      <c r="HUG83" s="2"/>
      <c r="HUH83" s="2"/>
      <c r="HUI83" s="2"/>
      <c r="HUJ83" s="2"/>
      <c r="HUK83" s="2"/>
      <c r="HUL83" s="2"/>
      <c r="HUM83" s="2"/>
      <c r="HUN83" s="2"/>
      <c r="HUO83" s="2"/>
      <c r="HUP83" s="2"/>
      <c r="HUQ83" s="2"/>
      <c r="HUR83" s="2"/>
      <c r="HUS83" s="2"/>
      <c r="HUT83" s="2"/>
      <c r="HUU83" s="2"/>
      <c r="HUV83" s="2"/>
      <c r="HUW83" s="2"/>
      <c r="HUX83" s="2"/>
      <c r="HUY83" s="2"/>
      <c r="HUZ83" s="2"/>
      <c r="HVA83" s="2"/>
      <c r="HVB83" s="2"/>
      <c r="HVC83" s="2"/>
      <c r="HVD83" s="2"/>
      <c r="HVE83" s="2"/>
      <c r="HVF83" s="2"/>
      <c r="HVG83" s="2"/>
      <c r="HVH83" s="2"/>
      <c r="HVI83" s="2"/>
      <c r="HVJ83" s="2"/>
      <c r="HVK83" s="2"/>
      <c r="HVL83" s="2"/>
      <c r="HVM83" s="2"/>
      <c r="HVN83" s="2"/>
      <c r="HVO83" s="2"/>
      <c r="HVP83" s="2"/>
      <c r="HVQ83" s="2"/>
      <c r="HVR83" s="2"/>
      <c r="HVS83" s="2"/>
      <c r="HVT83" s="2"/>
      <c r="HVU83" s="2"/>
      <c r="HVV83" s="2"/>
      <c r="HVW83" s="2"/>
      <c r="HVX83" s="2"/>
      <c r="HVY83" s="2"/>
      <c r="HVZ83" s="2"/>
      <c r="HWA83" s="2"/>
      <c r="HWB83" s="2"/>
      <c r="HWC83" s="2"/>
      <c r="HWD83" s="2"/>
      <c r="HWE83" s="2"/>
      <c r="HWF83" s="2"/>
      <c r="HWG83" s="2"/>
      <c r="HWH83" s="2"/>
      <c r="HWI83" s="2"/>
      <c r="HWJ83" s="2"/>
      <c r="HWK83" s="2"/>
      <c r="HWL83" s="2"/>
      <c r="HWM83" s="2"/>
      <c r="HWN83" s="2"/>
      <c r="HWO83" s="2"/>
      <c r="HWP83" s="2"/>
      <c r="HWQ83" s="2"/>
      <c r="HWR83" s="2"/>
      <c r="HWS83" s="2"/>
      <c r="HWT83" s="2"/>
      <c r="HWU83" s="2"/>
      <c r="HWV83" s="2"/>
      <c r="HWW83" s="2"/>
      <c r="HWX83" s="2"/>
      <c r="HWY83" s="2"/>
      <c r="HWZ83" s="2"/>
      <c r="HXA83" s="2"/>
      <c r="HXB83" s="2"/>
      <c r="HXC83" s="2"/>
      <c r="HXD83" s="2"/>
      <c r="HXE83" s="2"/>
      <c r="HXF83" s="2"/>
      <c r="HXG83" s="2"/>
      <c r="HXH83" s="2"/>
      <c r="HXI83" s="2"/>
      <c r="HXJ83" s="2"/>
      <c r="HXK83" s="2"/>
      <c r="HXL83" s="2"/>
      <c r="HXM83" s="2"/>
      <c r="HXN83" s="2"/>
      <c r="HXO83" s="2"/>
      <c r="HXP83" s="2"/>
      <c r="HXQ83" s="2"/>
      <c r="HXR83" s="2"/>
      <c r="HXS83" s="2"/>
      <c r="HXT83" s="2"/>
      <c r="HXU83" s="2"/>
      <c r="HXV83" s="2"/>
      <c r="HXW83" s="2"/>
      <c r="HXX83" s="2"/>
      <c r="HXY83" s="2"/>
      <c r="HXZ83" s="2"/>
      <c r="HYA83" s="2"/>
      <c r="HYB83" s="2"/>
      <c r="HYC83" s="2"/>
      <c r="HYD83" s="2"/>
      <c r="HYE83" s="2"/>
      <c r="HYF83" s="2"/>
      <c r="HYG83" s="2"/>
      <c r="HYH83" s="2"/>
      <c r="HYI83" s="2"/>
      <c r="HYJ83" s="2"/>
      <c r="HYK83" s="2"/>
      <c r="HYL83" s="2"/>
      <c r="HYM83" s="2"/>
      <c r="HYN83" s="2"/>
      <c r="HYO83" s="2"/>
      <c r="HYP83" s="2"/>
      <c r="HYQ83" s="2"/>
      <c r="HYR83" s="2"/>
      <c r="HYS83" s="2"/>
      <c r="HYT83" s="2"/>
      <c r="HYU83" s="2"/>
      <c r="HYV83" s="2"/>
      <c r="HYW83" s="2"/>
      <c r="HYX83" s="2"/>
      <c r="HYY83" s="2"/>
      <c r="HYZ83" s="2"/>
      <c r="HZA83" s="2"/>
      <c r="HZB83" s="2"/>
      <c r="HZC83" s="2"/>
      <c r="HZD83" s="2"/>
      <c r="HZE83" s="2"/>
      <c r="HZF83" s="2"/>
      <c r="HZG83" s="2"/>
      <c r="HZH83" s="2"/>
      <c r="HZI83" s="2"/>
      <c r="HZJ83" s="2"/>
      <c r="HZK83" s="2"/>
      <c r="HZL83" s="2"/>
      <c r="HZM83" s="2"/>
      <c r="HZN83" s="2"/>
      <c r="HZO83" s="2"/>
      <c r="HZP83" s="2"/>
      <c r="HZQ83" s="2"/>
      <c r="HZR83" s="2"/>
      <c r="HZS83" s="2"/>
      <c r="HZT83" s="2"/>
      <c r="HZU83" s="2"/>
      <c r="HZV83" s="2"/>
      <c r="HZW83" s="2"/>
      <c r="HZX83" s="2"/>
      <c r="HZY83" s="2"/>
      <c r="HZZ83" s="2"/>
      <c r="IAA83" s="2"/>
      <c r="IAB83" s="2"/>
      <c r="IAC83" s="2"/>
      <c r="IAD83" s="2"/>
      <c r="IAE83" s="2"/>
      <c r="IAF83" s="2"/>
      <c r="IAG83" s="2"/>
      <c r="IAH83" s="2"/>
      <c r="IAI83" s="2"/>
      <c r="IAJ83" s="2"/>
      <c r="IAK83" s="2"/>
      <c r="IAL83" s="2"/>
      <c r="IAM83" s="2"/>
      <c r="IAN83" s="2"/>
      <c r="IAO83" s="2"/>
      <c r="IAP83" s="2"/>
      <c r="IAQ83" s="2"/>
      <c r="IAR83" s="2"/>
      <c r="IAS83" s="2"/>
      <c r="IAT83" s="2"/>
      <c r="IAU83" s="2"/>
      <c r="IAV83" s="2"/>
      <c r="IAW83" s="2"/>
      <c r="IAX83" s="2"/>
      <c r="IAY83" s="2"/>
      <c r="IAZ83" s="2"/>
      <c r="IBA83" s="2"/>
      <c r="IBB83" s="2"/>
      <c r="IBC83" s="2"/>
      <c r="IBD83" s="2"/>
      <c r="IBE83" s="2"/>
      <c r="IBF83" s="2"/>
      <c r="IBG83" s="2"/>
      <c r="IBH83" s="2"/>
      <c r="IBI83" s="2"/>
      <c r="IBJ83" s="2"/>
      <c r="IBK83" s="2"/>
      <c r="IBL83" s="2"/>
      <c r="IBM83" s="2"/>
      <c r="IBN83" s="2"/>
      <c r="IBO83" s="2"/>
      <c r="IBP83" s="2"/>
      <c r="IBQ83" s="2"/>
      <c r="IBR83" s="2"/>
      <c r="IBS83" s="2"/>
      <c r="IBT83" s="2"/>
      <c r="IBU83" s="2"/>
      <c r="IBV83" s="2"/>
      <c r="IBW83" s="2"/>
      <c r="IBX83" s="2"/>
      <c r="IBY83" s="2"/>
      <c r="IBZ83" s="2"/>
      <c r="ICA83" s="2"/>
      <c r="ICB83" s="2"/>
      <c r="ICC83" s="2"/>
      <c r="ICD83" s="2"/>
      <c r="ICE83" s="2"/>
      <c r="ICF83" s="2"/>
      <c r="ICG83" s="2"/>
      <c r="ICH83" s="2"/>
      <c r="ICI83" s="2"/>
      <c r="ICJ83" s="2"/>
      <c r="ICK83" s="2"/>
      <c r="ICL83" s="2"/>
      <c r="ICM83" s="2"/>
      <c r="ICN83" s="2"/>
      <c r="ICO83" s="2"/>
      <c r="ICP83" s="2"/>
      <c r="ICQ83" s="2"/>
      <c r="ICR83" s="2"/>
      <c r="ICS83" s="2"/>
      <c r="ICT83" s="2"/>
      <c r="ICU83" s="2"/>
      <c r="ICV83" s="2"/>
      <c r="ICW83" s="2"/>
      <c r="ICX83" s="2"/>
      <c r="ICY83" s="2"/>
      <c r="ICZ83" s="2"/>
      <c r="IDA83" s="2"/>
      <c r="IDB83" s="2"/>
      <c r="IDC83" s="2"/>
      <c r="IDD83" s="2"/>
      <c r="IDE83" s="2"/>
      <c r="IDF83" s="2"/>
      <c r="IDG83" s="2"/>
      <c r="IDH83" s="2"/>
      <c r="IDI83" s="2"/>
      <c r="IDJ83" s="2"/>
      <c r="IDK83" s="2"/>
      <c r="IDL83" s="2"/>
      <c r="IDM83" s="2"/>
      <c r="IDN83" s="2"/>
      <c r="IDO83" s="2"/>
      <c r="IDP83" s="2"/>
      <c r="IDQ83" s="2"/>
      <c r="IDR83" s="2"/>
      <c r="IDS83" s="2"/>
      <c r="IDT83" s="2"/>
      <c r="IDU83" s="2"/>
      <c r="IDV83" s="2"/>
      <c r="IDW83" s="2"/>
      <c r="IDX83" s="2"/>
      <c r="IDY83" s="2"/>
      <c r="IDZ83" s="2"/>
      <c r="IEA83" s="2"/>
      <c r="IEB83" s="2"/>
      <c r="IEC83" s="2"/>
      <c r="IED83" s="2"/>
      <c r="IEE83" s="2"/>
      <c r="IEF83" s="2"/>
      <c r="IEG83" s="2"/>
      <c r="IEH83" s="2"/>
      <c r="IEI83" s="2"/>
      <c r="IEJ83" s="2"/>
      <c r="IEK83" s="2"/>
      <c r="IEL83" s="2"/>
      <c r="IEM83" s="2"/>
      <c r="IEN83" s="2"/>
      <c r="IEO83" s="2"/>
      <c r="IEP83" s="2"/>
      <c r="IEQ83" s="2"/>
      <c r="IER83" s="2"/>
      <c r="IES83" s="2"/>
      <c r="IET83" s="2"/>
      <c r="IEU83" s="2"/>
      <c r="IEV83" s="2"/>
      <c r="IEW83" s="2"/>
      <c r="IEX83" s="2"/>
      <c r="IEY83" s="2"/>
      <c r="IEZ83" s="2"/>
      <c r="IFA83" s="2"/>
      <c r="IFB83" s="2"/>
      <c r="IFC83" s="2"/>
      <c r="IFD83" s="2"/>
      <c r="IFE83" s="2"/>
      <c r="IFF83" s="2"/>
      <c r="IFG83" s="2"/>
      <c r="IFH83" s="2"/>
      <c r="IFI83" s="2"/>
      <c r="IFJ83" s="2"/>
      <c r="IFK83" s="2"/>
      <c r="IFL83" s="2"/>
      <c r="IFM83" s="2"/>
      <c r="IFN83" s="2"/>
      <c r="IFO83" s="2"/>
      <c r="IFP83" s="2"/>
      <c r="IFQ83" s="2"/>
      <c r="IFR83" s="2"/>
      <c r="IFS83" s="2"/>
      <c r="IFT83" s="2"/>
      <c r="IFU83" s="2"/>
      <c r="IFV83" s="2"/>
      <c r="IFW83" s="2"/>
      <c r="IFX83" s="2"/>
      <c r="IFY83" s="2"/>
      <c r="IFZ83" s="2"/>
      <c r="IGA83" s="2"/>
      <c r="IGB83" s="2"/>
      <c r="IGC83" s="2"/>
      <c r="IGD83" s="2"/>
      <c r="IGE83" s="2"/>
      <c r="IGF83" s="2"/>
      <c r="IGG83" s="2"/>
      <c r="IGH83" s="2"/>
      <c r="IGI83" s="2"/>
      <c r="IGJ83" s="2"/>
      <c r="IGK83" s="2"/>
      <c r="IGL83" s="2"/>
      <c r="IGM83" s="2"/>
      <c r="IGN83" s="2"/>
      <c r="IGO83" s="2"/>
      <c r="IGP83" s="2"/>
      <c r="IGQ83" s="2"/>
      <c r="IGR83" s="2"/>
      <c r="IGS83" s="2"/>
      <c r="IGT83" s="2"/>
      <c r="IGU83" s="2"/>
      <c r="IGV83" s="2"/>
      <c r="IGW83" s="2"/>
      <c r="IGX83" s="2"/>
      <c r="IGY83" s="2"/>
      <c r="IGZ83" s="2"/>
      <c r="IHA83" s="2"/>
      <c r="IHB83" s="2"/>
      <c r="IHC83" s="2"/>
      <c r="IHD83" s="2"/>
      <c r="IHE83" s="2"/>
      <c r="IHF83" s="2"/>
      <c r="IHG83" s="2"/>
      <c r="IHH83" s="2"/>
      <c r="IHI83" s="2"/>
      <c r="IHJ83" s="2"/>
      <c r="IHK83" s="2"/>
      <c r="IHL83" s="2"/>
      <c r="IHM83" s="2"/>
      <c r="IHN83" s="2"/>
      <c r="IHO83" s="2"/>
      <c r="IHP83" s="2"/>
      <c r="IHQ83" s="2"/>
      <c r="IHR83" s="2"/>
      <c r="IHS83" s="2"/>
      <c r="IHT83" s="2"/>
      <c r="IHU83" s="2"/>
      <c r="IHV83" s="2"/>
      <c r="IHW83" s="2"/>
      <c r="IHX83" s="2"/>
      <c r="IHY83" s="2"/>
      <c r="IHZ83" s="2"/>
      <c r="IIA83" s="2"/>
      <c r="IIB83" s="2"/>
      <c r="IIC83" s="2"/>
      <c r="IID83" s="2"/>
      <c r="IIE83" s="2"/>
      <c r="IIF83" s="2"/>
      <c r="IIG83" s="2"/>
      <c r="IIH83" s="2"/>
      <c r="III83" s="2"/>
      <c r="IIJ83" s="2"/>
      <c r="IIK83" s="2"/>
      <c r="IIL83" s="2"/>
      <c r="IIM83" s="2"/>
      <c r="IIN83" s="2"/>
      <c r="IIO83" s="2"/>
      <c r="IIP83" s="2"/>
      <c r="IIQ83" s="2"/>
      <c r="IIR83" s="2"/>
      <c r="IIS83" s="2"/>
      <c r="IIT83" s="2"/>
      <c r="IIU83" s="2"/>
      <c r="IIV83" s="2"/>
      <c r="IIW83" s="2"/>
      <c r="IIX83" s="2"/>
      <c r="IIY83" s="2"/>
      <c r="IIZ83" s="2"/>
      <c r="IJA83" s="2"/>
      <c r="IJB83" s="2"/>
      <c r="IJC83" s="2"/>
      <c r="IJD83" s="2"/>
      <c r="IJE83" s="2"/>
      <c r="IJF83" s="2"/>
      <c r="IJG83" s="2"/>
      <c r="IJH83" s="2"/>
      <c r="IJI83" s="2"/>
      <c r="IJJ83" s="2"/>
      <c r="IJK83" s="2"/>
      <c r="IJL83" s="2"/>
      <c r="IJM83" s="2"/>
      <c r="IJN83" s="2"/>
      <c r="IJO83" s="2"/>
      <c r="IJP83" s="2"/>
      <c r="IJQ83" s="2"/>
      <c r="IJR83" s="2"/>
      <c r="IJS83" s="2"/>
      <c r="IJT83" s="2"/>
      <c r="IJU83" s="2"/>
      <c r="IJV83" s="2"/>
      <c r="IJW83" s="2"/>
      <c r="IJX83" s="2"/>
      <c r="IJY83" s="2"/>
      <c r="IJZ83" s="2"/>
      <c r="IKA83" s="2"/>
      <c r="IKB83" s="2"/>
      <c r="IKC83" s="2"/>
      <c r="IKD83" s="2"/>
      <c r="IKE83" s="2"/>
      <c r="IKF83" s="2"/>
      <c r="IKG83" s="2"/>
      <c r="IKH83" s="2"/>
      <c r="IKI83" s="2"/>
      <c r="IKJ83" s="2"/>
      <c r="IKK83" s="2"/>
      <c r="IKL83" s="2"/>
      <c r="IKM83" s="2"/>
      <c r="IKN83" s="2"/>
      <c r="IKO83" s="2"/>
      <c r="IKP83" s="2"/>
      <c r="IKQ83" s="2"/>
      <c r="IKR83" s="2"/>
      <c r="IKS83" s="2"/>
      <c r="IKT83" s="2"/>
      <c r="IKU83" s="2"/>
      <c r="IKV83" s="2"/>
      <c r="IKW83" s="2"/>
      <c r="IKX83" s="2"/>
      <c r="IKY83" s="2"/>
      <c r="IKZ83" s="2"/>
      <c r="ILA83" s="2"/>
      <c r="ILB83" s="2"/>
      <c r="ILC83" s="2"/>
      <c r="ILD83" s="2"/>
      <c r="ILE83" s="2"/>
      <c r="ILF83" s="2"/>
      <c r="ILG83" s="2"/>
      <c r="ILH83" s="2"/>
      <c r="ILI83" s="2"/>
      <c r="ILJ83" s="2"/>
      <c r="ILK83" s="2"/>
      <c r="ILL83" s="2"/>
      <c r="ILM83" s="2"/>
      <c r="ILN83" s="2"/>
      <c r="ILO83" s="2"/>
      <c r="ILP83" s="2"/>
      <c r="ILQ83" s="2"/>
      <c r="ILR83" s="2"/>
      <c r="ILS83" s="2"/>
      <c r="ILT83" s="2"/>
      <c r="ILU83" s="2"/>
      <c r="ILV83" s="2"/>
      <c r="ILW83" s="2"/>
      <c r="ILX83" s="2"/>
      <c r="ILY83" s="2"/>
      <c r="ILZ83" s="2"/>
      <c r="IMA83" s="2"/>
      <c r="IMB83" s="2"/>
      <c r="IMC83" s="2"/>
      <c r="IMD83" s="2"/>
      <c r="IME83" s="2"/>
      <c r="IMF83" s="2"/>
      <c r="IMG83" s="2"/>
      <c r="IMH83" s="2"/>
      <c r="IMI83" s="2"/>
      <c r="IMJ83" s="2"/>
      <c r="IMK83" s="2"/>
      <c r="IML83" s="2"/>
      <c r="IMM83" s="2"/>
      <c r="IMN83" s="2"/>
      <c r="IMO83" s="2"/>
      <c r="IMP83" s="2"/>
      <c r="IMQ83" s="2"/>
      <c r="IMR83" s="2"/>
      <c r="IMS83" s="2"/>
      <c r="IMT83" s="2"/>
      <c r="IMU83" s="2"/>
      <c r="IMV83" s="2"/>
      <c r="IMW83" s="2"/>
      <c r="IMX83" s="2"/>
      <c r="IMY83" s="2"/>
      <c r="IMZ83" s="2"/>
      <c r="INA83" s="2"/>
      <c r="INB83" s="2"/>
      <c r="INC83" s="2"/>
      <c r="IND83" s="2"/>
      <c r="INE83" s="2"/>
      <c r="INF83" s="2"/>
      <c r="ING83" s="2"/>
      <c r="INH83" s="2"/>
      <c r="INI83" s="2"/>
      <c r="INJ83" s="2"/>
      <c r="INK83" s="2"/>
      <c r="INL83" s="2"/>
      <c r="INM83" s="2"/>
      <c r="INN83" s="2"/>
      <c r="INO83" s="2"/>
      <c r="INP83" s="2"/>
      <c r="INQ83" s="2"/>
      <c r="INR83" s="2"/>
      <c r="INS83" s="2"/>
      <c r="INT83" s="2"/>
      <c r="INU83" s="2"/>
      <c r="INV83" s="2"/>
      <c r="INW83" s="2"/>
      <c r="INX83" s="2"/>
      <c r="INY83" s="2"/>
      <c r="INZ83" s="2"/>
      <c r="IOA83" s="2"/>
      <c r="IOB83" s="2"/>
      <c r="IOC83" s="2"/>
      <c r="IOD83" s="2"/>
      <c r="IOE83" s="2"/>
      <c r="IOF83" s="2"/>
      <c r="IOG83" s="2"/>
      <c r="IOH83" s="2"/>
      <c r="IOI83" s="2"/>
      <c r="IOJ83" s="2"/>
      <c r="IOK83" s="2"/>
      <c r="IOL83" s="2"/>
      <c r="IOM83" s="2"/>
      <c r="ION83" s="2"/>
      <c r="IOO83" s="2"/>
      <c r="IOP83" s="2"/>
      <c r="IOQ83" s="2"/>
      <c r="IOR83" s="2"/>
      <c r="IOS83" s="2"/>
      <c r="IOT83" s="2"/>
      <c r="IOU83" s="2"/>
      <c r="IOV83" s="2"/>
      <c r="IOW83" s="2"/>
      <c r="IOX83" s="2"/>
      <c r="IOY83" s="2"/>
      <c r="IOZ83" s="2"/>
      <c r="IPA83" s="2"/>
      <c r="IPB83" s="2"/>
      <c r="IPC83" s="2"/>
      <c r="IPD83" s="2"/>
      <c r="IPE83" s="2"/>
      <c r="IPF83" s="2"/>
      <c r="IPG83" s="2"/>
      <c r="IPH83" s="2"/>
      <c r="IPI83" s="2"/>
      <c r="IPJ83" s="2"/>
      <c r="IPK83" s="2"/>
      <c r="IPL83" s="2"/>
      <c r="IPM83" s="2"/>
      <c r="IPN83" s="2"/>
      <c r="IPO83" s="2"/>
      <c r="IPP83" s="2"/>
      <c r="IPQ83" s="2"/>
      <c r="IPR83" s="2"/>
      <c r="IPS83" s="2"/>
      <c r="IPT83" s="2"/>
      <c r="IPU83" s="2"/>
      <c r="IPV83" s="2"/>
      <c r="IPW83" s="2"/>
      <c r="IPX83" s="2"/>
      <c r="IPY83" s="2"/>
      <c r="IPZ83" s="2"/>
      <c r="IQA83" s="2"/>
      <c r="IQB83" s="2"/>
      <c r="IQC83" s="2"/>
      <c r="IQD83" s="2"/>
      <c r="IQE83" s="2"/>
      <c r="IQF83" s="2"/>
      <c r="IQG83" s="2"/>
      <c r="IQH83" s="2"/>
      <c r="IQI83" s="2"/>
      <c r="IQJ83" s="2"/>
      <c r="IQK83" s="2"/>
      <c r="IQL83" s="2"/>
      <c r="IQM83" s="2"/>
      <c r="IQN83" s="2"/>
      <c r="IQO83" s="2"/>
      <c r="IQP83" s="2"/>
      <c r="IQQ83" s="2"/>
      <c r="IQR83" s="2"/>
      <c r="IQS83" s="2"/>
      <c r="IQT83" s="2"/>
      <c r="IQU83" s="2"/>
      <c r="IQV83" s="2"/>
      <c r="IQW83" s="2"/>
      <c r="IQX83" s="2"/>
      <c r="IQY83" s="2"/>
      <c r="IQZ83" s="2"/>
      <c r="IRA83" s="2"/>
      <c r="IRB83" s="2"/>
      <c r="IRC83" s="2"/>
      <c r="IRD83" s="2"/>
      <c r="IRE83" s="2"/>
      <c r="IRF83" s="2"/>
      <c r="IRG83" s="2"/>
      <c r="IRH83" s="2"/>
      <c r="IRI83" s="2"/>
      <c r="IRJ83" s="2"/>
      <c r="IRK83" s="2"/>
      <c r="IRL83" s="2"/>
      <c r="IRM83" s="2"/>
      <c r="IRN83" s="2"/>
      <c r="IRO83" s="2"/>
      <c r="IRP83" s="2"/>
      <c r="IRQ83" s="2"/>
      <c r="IRR83" s="2"/>
      <c r="IRS83" s="2"/>
      <c r="IRT83" s="2"/>
      <c r="IRU83" s="2"/>
      <c r="IRV83" s="2"/>
      <c r="IRW83" s="2"/>
      <c r="IRX83" s="2"/>
      <c r="IRY83" s="2"/>
      <c r="IRZ83" s="2"/>
      <c r="ISA83" s="2"/>
      <c r="ISB83" s="2"/>
      <c r="ISC83" s="2"/>
      <c r="ISD83" s="2"/>
      <c r="ISE83" s="2"/>
      <c r="ISF83" s="2"/>
      <c r="ISG83" s="2"/>
      <c r="ISH83" s="2"/>
      <c r="ISI83" s="2"/>
      <c r="ISJ83" s="2"/>
      <c r="ISK83" s="2"/>
      <c r="ISL83" s="2"/>
      <c r="ISM83" s="2"/>
      <c r="ISN83" s="2"/>
      <c r="ISO83" s="2"/>
      <c r="ISP83" s="2"/>
      <c r="ISQ83" s="2"/>
      <c r="ISR83" s="2"/>
      <c r="ISS83" s="2"/>
      <c r="IST83" s="2"/>
      <c r="ISU83" s="2"/>
      <c r="ISV83" s="2"/>
      <c r="ISW83" s="2"/>
      <c r="ISX83" s="2"/>
      <c r="ISY83" s="2"/>
      <c r="ISZ83" s="2"/>
      <c r="ITA83" s="2"/>
      <c r="ITB83" s="2"/>
      <c r="ITC83" s="2"/>
      <c r="ITD83" s="2"/>
      <c r="ITE83" s="2"/>
      <c r="ITF83" s="2"/>
      <c r="ITG83" s="2"/>
      <c r="ITH83" s="2"/>
      <c r="ITI83" s="2"/>
      <c r="ITJ83" s="2"/>
      <c r="ITK83" s="2"/>
      <c r="ITL83" s="2"/>
      <c r="ITM83" s="2"/>
      <c r="ITN83" s="2"/>
      <c r="ITO83" s="2"/>
      <c r="ITP83" s="2"/>
      <c r="ITQ83" s="2"/>
      <c r="ITR83" s="2"/>
      <c r="ITS83" s="2"/>
      <c r="ITT83" s="2"/>
      <c r="ITU83" s="2"/>
      <c r="ITV83" s="2"/>
      <c r="ITW83" s="2"/>
      <c r="ITX83" s="2"/>
      <c r="ITY83" s="2"/>
      <c r="ITZ83" s="2"/>
      <c r="IUA83" s="2"/>
      <c r="IUB83" s="2"/>
      <c r="IUC83" s="2"/>
      <c r="IUD83" s="2"/>
      <c r="IUE83" s="2"/>
      <c r="IUF83" s="2"/>
      <c r="IUG83" s="2"/>
      <c r="IUH83" s="2"/>
      <c r="IUI83" s="2"/>
      <c r="IUJ83" s="2"/>
      <c r="IUK83" s="2"/>
      <c r="IUL83" s="2"/>
      <c r="IUM83" s="2"/>
      <c r="IUN83" s="2"/>
      <c r="IUO83" s="2"/>
      <c r="IUP83" s="2"/>
      <c r="IUQ83" s="2"/>
      <c r="IUR83" s="2"/>
      <c r="IUS83" s="2"/>
      <c r="IUT83" s="2"/>
      <c r="IUU83" s="2"/>
      <c r="IUV83" s="2"/>
      <c r="IUW83" s="2"/>
      <c r="IUX83" s="2"/>
      <c r="IUY83" s="2"/>
      <c r="IUZ83" s="2"/>
      <c r="IVA83" s="2"/>
      <c r="IVB83" s="2"/>
      <c r="IVC83" s="2"/>
      <c r="IVD83" s="2"/>
      <c r="IVE83" s="2"/>
      <c r="IVF83" s="2"/>
      <c r="IVG83" s="2"/>
      <c r="IVH83" s="2"/>
      <c r="IVI83" s="2"/>
      <c r="IVJ83" s="2"/>
      <c r="IVK83" s="2"/>
      <c r="IVL83" s="2"/>
      <c r="IVM83" s="2"/>
      <c r="IVN83" s="2"/>
      <c r="IVO83" s="2"/>
      <c r="IVP83" s="2"/>
      <c r="IVQ83" s="2"/>
      <c r="IVR83" s="2"/>
      <c r="IVS83" s="2"/>
      <c r="IVT83" s="2"/>
      <c r="IVU83" s="2"/>
      <c r="IVV83" s="2"/>
      <c r="IVW83" s="2"/>
      <c r="IVX83" s="2"/>
      <c r="IVY83" s="2"/>
      <c r="IVZ83" s="2"/>
      <c r="IWA83" s="2"/>
      <c r="IWB83" s="2"/>
      <c r="IWC83" s="2"/>
      <c r="IWD83" s="2"/>
      <c r="IWE83" s="2"/>
      <c r="IWF83" s="2"/>
      <c r="IWG83" s="2"/>
      <c r="IWH83" s="2"/>
      <c r="IWI83" s="2"/>
      <c r="IWJ83" s="2"/>
      <c r="IWK83" s="2"/>
      <c r="IWL83" s="2"/>
      <c r="IWM83" s="2"/>
      <c r="IWN83" s="2"/>
      <c r="IWO83" s="2"/>
      <c r="IWP83" s="2"/>
      <c r="IWQ83" s="2"/>
      <c r="IWR83" s="2"/>
      <c r="IWS83" s="2"/>
      <c r="IWT83" s="2"/>
      <c r="IWU83" s="2"/>
      <c r="IWV83" s="2"/>
      <c r="IWW83" s="2"/>
      <c r="IWX83" s="2"/>
      <c r="IWY83" s="2"/>
      <c r="IWZ83" s="2"/>
      <c r="IXA83" s="2"/>
      <c r="IXB83" s="2"/>
      <c r="IXC83" s="2"/>
      <c r="IXD83" s="2"/>
      <c r="IXE83" s="2"/>
      <c r="IXF83" s="2"/>
      <c r="IXG83" s="2"/>
      <c r="IXH83" s="2"/>
      <c r="IXI83" s="2"/>
      <c r="IXJ83" s="2"/>
      <c r="IXK83" s="2"/>
      <c r="IXL83" s="2"/>
      <c r="IXM83" s="2"/>
      <c r="IXN83" s="2"/>
      <c r="IXO83" s="2"/>
      <c r="IXP83" s="2"/>
      <c r="IXQ83" s="2"/>
      <c r="IXR83" s="2"/>
      <c r="IXS83" s="2"/>
      <c r="IXT83" s="2"/>
      <c r="IXU83" s="2"/>
      <c r="IXV83" s="2"/>
      <c r="IXW83" s="2"/>
      <c r="IXX83" s="2"/>
      <c r="IXY83" s="2"/>
      <c r="IXZ83" s="2"/>
      <c r="IYA83" s="2"/>
      <c r="IYB83" s="2"/>
      <c r="IYC83" s="2"/>
      <c r="IYD83" s="2"/>
      <c r="IYE83" s="2"/>
      <c r="IYF83" s="2"/>
      <c r="IYG83" s="2"/>
      <c r="IYH83" s="2"/>
      <c r="IYI83" s="2"/>
      <c r="IYJ83" s="2"/>
      <c r="IYK83" s="2"/>
      <c r="IYL83" s="2"/>
      <c r="IYM83" s="2"/>
      <c r="IYN83" s="2"/>
      <c r="IYO83" s="2"/>
      <c r="IYP83" s="2"/>
      <c r="IYQ83" s="2"/>
      <c r="IYR83" s="2"/>
      <c r="IYS83" s="2"/>
      <c r="IYT83" s="2"/>
      <c r="IYU83" s="2"/>
      <c r="IYV83" s="2"/>
      <c r="IYW83" s="2"/>
      <c r="IYX83" s="2"/>
      <c r="IYY83" s="2"/>
      <c r="IYZ83" s="2"/>
      <c r="IZA83" s="2"/>
      <c r="IZB83" s="2"/>
      <c r="IZC83" s="2"/>
      <c r="IZD83" s="2"/>
      <c r="IZE83" s="2"/>
      <c r="IZF83" s="2"/>
      <c r="IZG83" s="2"/>
      <c r="IZH83" s="2"/>
      <c r="IZI83" s="2"/>
      <c r="IZJ83" s="2"/>
      <c r="IZK83" s="2"/>
      <c r="IZL83" s="2"/>
      <c r="IZM83" s="2"/>
      <c r="IZN83" s="2"/>
      <c r="IZO83" s="2"/>
      <c r="IZP83" s="2"/>
      <c r="IZQ83" s="2"/>
      <c r="IZR83" s="2"/>
      <c r="IZS83" s="2"/>
      <c r="IZT83" s="2"/>
      <c r="IZU83" s="2"/>
      <c r="IZV83" s="2"/>
      <c r="IZW83" s="2"/>
      <c r="IZX83" s="2"/>
      <c r="IZY83" s="2"/>
      <c r="IZZ83" s="2"/>
      <c r="JAA83" s="2"/>
      <c r="JAB83" s="2"/>
      <c r="JAC83" s="2"/>
      <c r="JAD83" s="2"/>
      <c r="JAE83" s="2"/>
      <c r="JAF83" s="2"/>
      <c r="JAG83" s="2"/>
      <c r="JAH83" s="2"/>
      <c r="JAI83" s="2"/>
      <c r="JAJ83" s="2"/>
      <c r="JAK83" s="2"/>
      <c r="JAL83" s="2"/>
      <c r="JAM83" s="2"/>
      <c r="JAN83" s="2"/>
      <c r="JAO83" s="2"/>
      <c r="JAP83" s="2"/>
      <c r="JAQ83" s="2"/>
      <c r="JAR83" s="2"/>
      <c r="JAS83" s="2"/>
      <c r="JAT83" s="2"/>
      <c r="JAU83" s="2"/>
      <c r="JAV83" s="2"/>
      <c r="JAW83" s="2"/>
      <c r="JAX83" s="2"/>
      <c r="JAY83" s="2"/>
      <c r="JAZ83" s="2"/>
      <c r="JBA83" s="2"/>
      <c r="JBB83" s="2"/>
      <c r="JBC83" s="2"/>
      <c r="JBD83" s="2"/>
      <c r="JBE83" s="2"/>
      <c r="JBF83" s="2"/>
      <c r="JBG83" s="2"/>
      <c r="JBH83" s="2"/>
      <c r="JBI83" s="2"/>
      <c r="JBJ83" s="2"/>
      <c r="JBK83" s="2"/>
      <c r="JBL83" s="2"/>
      <c r="JBM83" s="2"/>
      <c r="JBN83" s="2"/>
      <c r="JBO83" s="2"/>
      <c r="JBP83" s="2"/>
      <c r="JBQ83" s="2"/>
      <c r="JBR83" s="2"/>
      <c r="JBS83" s="2"/>
      <c r="JBT83" s="2"/>
      <c r="JBU83" s="2"/>
      <c r="JBV83" s="2"/>
      <c r="JBW83" s="2"/>
      <c r="JBX83" s="2"/>
      <c r="JBY83" s="2"/>
      <c r="JBZ83" s="2"/>
      <c r="JCA83" s="2"/>
      <c r="JCB83" s="2"/>
      <c r="JCC83" s="2"/>
      <c r="JCD83" s="2"/>
      <c r="JCE83" s="2"/>
      <c r="JCF83" s="2"/>
      <c r="JCG83" s="2"/>
      <c r="JCH83" s="2"/>
      <c r="JCI83" s="2"/>
      <c r="JCJ83" s="2"/>
      <c r="JCK83" s="2"/>
      <c r="JCL83" s="2"/>
      <c r="JCM83" s="2"/>
      <c r="JCN83" s="2"/>
      <c r="JCO83" s="2"/>
      <c r="JCP83" s="2"/>
      <c r="JCQ83" s="2"/>
      <c r="JCR83" s="2"/>
      <c r="JCS83" s="2"/>
      <c r="JCT83" s="2"/>
      <c r="JCU83" s="2"/>
      <c r="JCV83" s="2"/>
      <c r="JCW83" s="2"/>
      <c r="JCX83" s="2"/>
      <c r="JCY83" s="2"/>
      <c r="JCZ83" s="2"/>
      <c r="JDA83" s="2"/>
      <c r="JDB83" s="2"/>
      <c r="JDC83" s="2"/>
      <c r="JDD83" s="2"/>
      <c r="JDE83" s="2"/>
      <c r="JDF83" s="2"/>
      <c r="JDG83" s="2"/>
      <c r="JDH83" s="2"/>
      <c r="JDI83" s="2"/>
      <c r="JDJ83" s="2"/>
      <c r="JDK83" s="2"/>
      <c r="JDL83" s="2"/>
      <c r="JDM83" s="2"/>
      <c r="JDN83" s="2"/>
      <c r="JDO83" s="2"/>
      <c r="JDP83" s="2"/>
      <c r="JDQ83" s="2"/>
      <c r="JDR83" s="2"/>
      <c r="JDS83" s="2"/>
      <c r="JDT83" s="2"/>
      <c r="JDU83" s="2"/>
      <c r="JDV83" s="2"/>
      <c r="JDW83" s="2"/>
      <c r="JDX83" s="2"/>
      <c r="JDY83" s="2"/>
      <c r="JDZ83" s="2"/>
      <c r="JEA83" s="2"/>
      <c r="JEB83" s="2"/>
      <c r="JEC83" s="2"/>
      <c r="JED83" s="2"/>
      <c r="JEE83" s="2"/>
      <c r="JEF83" s="2"/>
      <c r="JEG83" s="2"/>
      <c r="JEH83" s="2"/>
      <c r="JEI83" s="2"/>
      <c r="JEJ83" s="2"/>
      <c r="JEK83" s="2"/>
      <c r="JEL83" s="2"/>
      <c r="JEM83" s="2"/>
      <c r="JEN83" s="2"/>
      <c r="JEO83" s="2"/>
      <c r="JEP83" s="2"/>
      <c r="JEQ83" s="2"/>
      <c r="JER83" s="2"/>
      <c r="JES83" s="2"/>
      <c r="JET83" s="2"/>
      <c r="JEU83" s="2"/>
      <c r="JEV83" s="2"/>
      <c r="JEW83" s="2"/>
      <c r="JEX83" s="2"/>
      <c r="JEY83" s="2"/>
      <c r="JEZ83" s="2"/>
      <c r="JFA83" s="2"/>
      <c r="JFB83" s="2"/>
      <c r="JFC83" s="2"/>
      <c r="JFD83" s="2"/>
      <c r="JFE83" s="2"/>
      <c r="JFF83" s="2"/>
      <c r="JFG83" s="2"/>
      <c r="JFH83" s="2"/>
      <c r="JFI83" s="2"/>
      <c r="JFJ83" s="2"/>
      <c r="JFK83" s="2"/>
      <c r="JFL83" s="2"/>
      <c r="JFM83" s="2"/>
      <c r="JFN83" s="2"/>
      <c r="JFO83" s="2"/>
      <c r="JFP83" s="2"/>
      <c r="JFQ83" s="2"/>
      <c r="JFR83" s="2"/>
      <c r="JFS83" s="2"/>
      <c r="JFT83" s="2"/>
      <c r="JFU83" s="2"/>
      <c r="JFV83" s="2"/>
      <c r="JFW83" s="2"/>
      <c r="JFX83" s="2"/>
      <c r="JFY83" s="2"/>
      <c r="JFZ83" s="2"/>
      <c r="JGA83" s="2"/>
      <c r="JGB83" s="2"/>
      <c r="JGC83" s="2"/>
      <c r="JGD83" s="2"/>
      <c r="JGE83" s="2"/>
      <c r="JGF83" s="2"/>
      <c r="JGG83" s="2"/>
      <c r="JGH83" s="2"/>
      <c r="JGI83" s="2"/>
      <c r="JGJ83" s="2"/>
      <c r="JGK83" s="2"/>
      <c r="JGL83" s="2"/>
      <c r="JGM83" s="2"/>
      <c r="JGN83" s="2"/>
      <c r="JGO83" s="2"/>
      <c r="JGP83" s="2"/>
      <c r="JGQ83" s="2"/>
      <c r="JGR83" s="2"/>
      <c r="JGS83" s="2"/>
      <c r="JGT83" s="2"/>
      <c r="JGU83" s="2"/>
      <c r="JGV83" s="2"/>
      <c r="JGW83" s="2"/>
      <c r="JGX83" s="2"/>
      <c r="JGY83" s="2"/>
      <c r="JGZ83" s="2"/>
      <c r="JHA83" s="2"/>
      <c r="JHB83" s="2"/>
      <c r="JHC83" s="2"/>
      <c r="JHD83" s="2"/>
      <c r="JHE83" s="2"/>
      <c r="JHF83" s="2"/>
      <c r="JHG83" s="2"/>
      <c r="JHH83" s="2"/>
      <c r="JHI83" s="2"/>
      <c r="JHJ83" s="2"/>
      <c r="JHK83" s="2"/>
      <c r="JHL83" s="2"/>
      <c r="JHM83" s="2"/>
      <c r="JHN83" s="2"/>
      <c r="JHO83" s="2"/>
      <c r="JHP83" s="2"/>
      <c r="JHQ83" s="2"/>
      <c r="JHR83" s="2"/>
      <c r="JHS83" s="2"/>
      <c r="JHT83" s="2"/>
      <c r="JHU83" s="2"/>
      <c r="JHV83" s="2"/>
      <c r="JHW83" s="2"/>
      <c r="JHX83" s="2"/>
      <c r="JHY83" s="2"/>
      <c r="JHZ83" s="2"/>
      <c r="JIA83" s="2"/>
      <c r="JIB83" s="2"/>
      <c r="JIC83" s="2"/>
      <c r="JID83" s="2"/>
      <c r="JIE83" s="2"/>
      <c r="JIF83" s="2"/>
      <c r="JIG83" s="2"/>
      <c r="JIH83" s="2"/>
      <c r="JII83" s="2"/>
      <c r="JIJ83" s="2"/>
      <c r="JIK83" s="2"/>
      <c r="JIL83" s="2"/>
      <c r="JIM83" s="2"/>
      <c r="JIN83" s="2"/>
      <c r="JIO83" s="2"/>
      <c r="JIP83" s="2"/>
      <c r="JIQ83" s="2"/>
      <c r="JIR83" s="2"/>
      <c r="JIS83" s="2"/>
      <c r="JIT83" s="2"/>
      <c r="JIU83" s="2"/>
      <c r="JIV83" s="2"/>
      <c r="JIW83" s="2"/>
      <c r="JIX83" s="2"/>
      <c r="JIY83" s="2"/>
      <c r="JIZ83" s="2"/>
      <c r="JJA83" s="2"/>
      <c r="JJB83" s="2"/>
      <c r="JJC83" s="2"/>
      <c r="JJD83" s="2"/>
      <c r="JJE83" s="2"/>
      <c r="JJF83" s="2"/>
      <c r="JJG83" s="2"/>
      <c r="JJH83" s="2"/>
      <c r="JJI83" s="2"/>
      <c r="JJJ83" s="2"/>
      <c r="JJK83" s="2"/>
      <c r="JJL83" s="2"/>
      <c r="JJM83" s="2"/>
      <c r="JJN83" s="2"/>
      <c r="JJO83" s="2"/>
      <c r="JJP83" s="2"/>
      <c r="JJQ83" s="2"/>
      <c r="JJR83" s="2"/>
      <c r="JJS83" s="2"/>
      <c r="JJT83" s="2"/>
      <c r="JJU83" s="2"/>
      <c r="JJV83" s="2"/>
      <c r="JJW83" s="2"/>
      <c r="JJX83" s="2"/>
      <c r="JJY83" s="2"/>
      <c r="JJZ83" s="2"/>
      <c r="JKA83" s="2"/>
      <c r="JKB83" s="2"/>
      <c r="JKC83" s="2"/>
      <c r="JKD83" s="2"/>
      <c r="JKE83" s="2"/>
      <c r="JKF83" s="2"/>
      <c r="JKG83" s="2"/>
      <c r="JKH83" s="2"/>
      <c r="JKI83" s="2"/>
      <c r="JKJ83" s="2"/>
      <c r="JKK83" s="2"/>
      <c r="JKL83" s="2"/>
      <c r="JKM83" s="2"/>
      <c r="JKN83" s="2"/>
      <c r="JKO83" s="2"/>
      <c r="JKP83" s="2"/>
      <c r="JKQ83" s="2"/>
      <c r="JKR83" s="2"/>
      <c r="JKS83" s="2"/>
      <c r="JKT83" s="2"/>
      <c r="JKU83" s="2"/>
      <c r="JKV83" s="2"/>
      <c r="JKW83" s="2"/>
      <c r="JKX83" s="2"/>
      <c r="JKY83" s="2"/>
      <c r="JKZ83" s="2"/>
      <c r="JLA83" s="2"/>
      <c r="JLB83" s="2"/>
      <c r="JLC83" s="2"/>
      <c r="JLD83" s="2"/>
      <c r="JLE83" s="2"/>
      <c r="JLF83" s="2"/>
      <c r="JLG83" s="2"/>
      <c r="JLH83" s="2"/>
      <c r="JLI83" s="2"/>
      <c r="JLJ83" s="2"/>
      <c r="JLK83" s="2"/>
      <c r="JLL83" s="2"/>
      <c r="JLM83" s="2"/>
      <c r="JLN83" s="2"/>
      <c r="JLO83" s="2"/>
      <c r="JLP83" s="2"/>
      <c r="JLQ83" s="2"/>
      <c r="JLR83" s="2"/>
      <c r="JLS83" s="2"/>
      <c r="JLT83" s="2"/>
      <c r="JLU83" s="2"/>
      <c r="JLV83" s="2"/>
      <c r="JLW83" s="2"/>
      <c r="JLX83" s="2"/>
      <c r="JLY83" s="2"/>
      <c r="JLZ83" s="2"/>
      <c r="JMA83" s="2"/>
      <c r="JMB83" s="2"/>
      <c r="JMC83" s="2"/>
      <c r="JMD83" s="2"/>
      <c r="JME83" s="2"/>
      <c r="JMF83" s="2"/>
      <c r="JMG83" s="2"/>
      <c r="JMH83" s="2"/>
      <c r="JMI83" s="2"/>
      <c r="JMJ83" s="2"/>
      <c r="JMK83" s="2"/>
      <c r="JML83" s="2"/>
      <c r="JMM83" s="2"/>
      <c r="JMN83" s="2"/>
      <c r="JMO83" s="2"/>
      <c r="JMP83" s="2"/>
      <c r="JMQ83" s="2"/>
      <c r="JMR83" s="2"/>
      <c r="JMS83" s="2"/>
      <c r="JMT83" s="2"/>
      <c r="JMU83" s="2"/>
      <c r="JMV83" s="2"/>
      <c r="JMW83" s="2"/>
      <c r="JMX83" s="2"/>
      <c r="JMY83" s="2"/>
      <c r="JMZ83" s="2"/>
      <c r="JNA83" s="2"/>
      <c r="JNB83" s="2"/>
      <c r="JNC83" s="2"/>
      <c r="JND83" s="2"/>
      <c r="JNE83" s="2"/>
      <c r="JNF83" s="2"/>
      <c r="JNG83" s="2"/>
      <c r="JNH83" s="2"/>
      <c r="JNI83" s="2"/>
      <c r="JNJ83" s="2"/>
      <c r="JNK83" s="2"/>
      <c r="JNL83" s="2"/>
      <c r="JNM83" s="2"/>
      <c r="JNN83" s="2"/>
      <c r="JNO83" s="2"/>
      <c r="JNP83" s="2"/>
      <c r="JNQ83" s="2"/>
      <c r="JNR83" s="2"/>
      <c r="JNS83" s="2"/>
      <c r="JNT83" s="2"/>
      <c r="JNU83" s="2"/>
      <c r="JNV83" s="2"/>
      <c r="JNW83" s="2"/>
      <c r="JNX83" s="2"/>
      <c r="JNY83" s="2"/>
      <c r="JNZ83" s="2"/>
      <c r="JOA83" s="2"/>
      <c r="JOB83" s="2"/>
      <c r="JOC83" s="2"/>
      <c r="JOD83" s="2"/>
      <c r="JOE83" s="2"/>
      <c r="JOF83" s="2"/>
      <c r="JOG83" s="2"/>
      <c r="JOH83" s="2"/>
      <c r="JOI83" s="2"/>
      <c r="JOJ83" s="2"/>
      <c r="JOK83" s="2"/>
      <c r="JOL83" s="2"/>
      <c r="JOM83" s="2"/>
      <c r="JON83" s="2"/>
      <c r="JOO83" s="2"/>
      <c r="JOP83" s="2"/>
      <c r="JOQ83" s="2"/>
      <c r="JOR83" s="2"/>
      <c r="JOS83" s="2"/>
      <c r="JOT83" s="2"/>
      <c r="JOU83" s="2"/>
      <c r="JOV83" s="2"/>
      <c r="JOW83" s="2"/>
      <c r="JOX83" s="2"/>
      <c r="JOY83" s="2"/>
      <c r="JOZ83" s="2"/>
      <c r="JPA83" s="2"/>
      <c r="JPB83" s="2"/>
      <c r="JPC83" s="2"/>
      <c r="JPD83" s="2"/>
      <c r="JPE83" s="2"/>
      <c r="JPF83" s="2"/>
      <c r="JPG83" s="2"/>
      <c r="JPH83" s="2"/>
      <c r="JPI83" s="2"/>
      <c r="JPJ83" s="2"/>
      <c r="JPK83" s="2"/>
      <c r="JPL83" s="2"/>
      <c r="JPM83" s="2"/>
      <c r="JPN83" s="2"/>
      <c r="JPO83" s="2"/>
      <c r="JPP83" s="2"/>
      <c r="JPQ83" s="2"/>
      <c r="JPR83" s="2"/>
      <c r="JPS83" s="2"/>
      <c r="JPT83" s="2"/>
      <c r="JPU83" s="2"/>
      <c r="JPV83" s="2"/>
      <c r="JPW83" s="2"/>
      <c r="JPX83" s="2"/>
      <c r="JPY83" s="2"/>
      <c r="JPZ83" s="2"/>
      <c r="JQA83" s="2"/>
      <c r="JQB83" s="2"/>
      <c r="JQC83" s="2"/>
      <c r="JQD83" s="2"/>
      <c r="JQE83" s="2"/>
      <c r="JQF83" s="2"/>
      <c r="JQG83" s="2"/>
      <c r="JQH83" s="2"/>
      <c r="JQI83" s="2"/>
      <c r="JQJ83" s="2"/>
      <c r="JQK83" s="2"/>
      <c r="JQL83" s="2"/>
      <c r="JQM83" s="2"/>
      <c r="JQN83" s="2"/>
      <c r="JQO83" s="2"/>
      <c r="JQP83" s="2"/>
      <c r="JQQ83" s="2"/>
      <c r="JQR83" s="2"/>
      <c r="JQS83" s="2"/>
      <c r="JQT83" s="2"/>
      <c r="JQU83" s="2"/>
      <c r="JQV83" s="2"/>
      <c r="JQW83" s="2"/>
      <c r="JQX83" s="2"/>
      <c r="JQY83" s="2"/>
      <c r="JQZ83" s="2"/>
      <c r="JRA83" s="2"/>
      <c r="JRB83" s="2"/>
      <c r="JRC83" s="2"/>
      <c r="JRD83" s="2"/>
      <c r="JRE83" s="2"/>
      <c r="JRF83" s="2"/>
      <c r="JRG83" s="2"/>
      <c r="JRH83" s="2"/>
      <c r="JRI83" s="2"/>
      <c r="JRJ83" s="2"/>
      <c r="JRK83" s="2"/>
      <c r="JRL83" s="2"/>
      <c r="JRM83" s="2"/>
      <c r="JRN83" s="2"/>
      <c r="JRO83" s="2"/>
      <c r="JRP83" s="2"/>
      <c r="JRQ83" s="2"/>
      <c r="JRR83" s="2"/>
      <c r="JRS83" s="2"/>
      <c r="JRT83" s="2"/>
      <c r="JRU83" s="2"/>
      <c r="JRV83" s="2"/>
      <c r="JRW83" s="2"/>
      <c r="JRX83" s="2"/>
      <c r="JRY83" s="2"/>
      <c r="JRZ83" s="2"/>
      <c r="JSA83" s="2"/>
      <c r="JSB83" s="2"/>
      <c r="JSC83" s="2"/>
      <c r="JSD83" s="2"/>
      <c r="JSE83" s="2"/>
      <c r="JSF83" s="2"/>
      <c r="JSG83" s="2"/>
      <c r="JSH83" s="2"/>
      <c r="JSI83" s="2"/>
      <c r="JSJ83" s="2"/>
      <c r="JSK83" s="2"/>
      <c r="JSL83" s="2"/>
      <c r="JSM83" s="2"/>
      <c r="JSN83" s="2"/>
      <c r="JSO83" s="2"/>
      <c r="JSP83" s="2"/>
      <c r="JSQ83" s="2"/>
      <c r="JSR83" s="2"/>
      <c r="JSS83" s="2"/>
      <c r="JST83" s="2"/>
      <c r="JSU83" s="2"/>
      <c r="JSV83" s="2"/>
      <c r="JSW83" s="2"/>
      <c r="JSX83" s="2"/>
      <c r="JSY83" s="2"/>
      <c r="JSZ83" s="2"/>
      <c r="JTA83" s="2"/>
      <c r="JTB83" s="2"/>
      <c r="JTC83" s="2"/>
      <c r="JTD83" s="2"/>
      <c r="JTE83" s="2"/>
      <c r="JTF83" s="2"/>
      <c r="JTG83" s="2"/>
      <c r="JTH83" s="2"/>
      <c r="JTI83" s="2"/>
      <c r="JTJ83" s="2"/>
      <c r="JTK83" s="2"/>
      <c r="JTL83" s="2"/>
      <c r="JTM83" s="2"/>
      <c r="JTN83" s="2"/>
      <c r="JTO83" s="2"/>
      <c r="JTP83" s="2"/>
      <c r="JTQ83" s="2"/>
      <c r="JTR83" s="2"/>
      <c r="JTS83" s="2"/>
      <c r="JTT83" s="2"/>
      <c r="JTU83" s="2"/>
      <c r="JTV83" s="2"/>
      <c r="JTW83" s="2"/>
      <c r="JTX83" s="2"/>
      <c r="JTY83" s="2"/>
      <c r="JTZ83" s="2"/>
      <c r="JUA83" s="2"/>
      <c r="JUB83" s="2"/>
      <c r="JUC83" s="2"/>
      <c r="JUD83" s="2"/>
      <c r="JUE83" s="2"/>
      <c r="JUF83" s="2"/>
      <c r="JUG83" s="2"/>
      <c r="JUH83" s="2"/>
      <c r="JUI83" s="2"/>
      <c r="JUJ83" s="2"/>
      <c r="JUK83" s="2"/>
      <c r="JUL83" s="2"/>
      <c r="JUM83" s="2"/>
      <c r="JUN83" s="2"/>
      <c r="JUO83" s="2"/>
      <c r="JUP83" s="2"/>
      <c r="JUQ83" s="2"/>
      <c r="JUR83" s="2"/>
      <c r="JUS83" s="2"/>
      <c r="JUT83" s="2"/>
      <c r="JUU83" s="2"/>
      <c r="JUV83" s="2"/>
      <c r="JUW83" s="2"/>
      <c r="JUX83" s="2"/>
      <c r="JUY83" s="2"/>
      <c r="JUZ83" s="2"/>
      <c r="JVA83" s="2"/>
      <c r="JVB83" s="2"/>
      <c r="JVC83" s="2"/>
      <c r="JVD83" s="2"/>
      <c r="JVE83" s="2"/>
      <c r="JVF83" s="2"/>
      <c r="JVG83" s="2"/>
      <c r="JVH83" s="2"/>
      <c r="JVI83" s="2"/>
      <c r="JVJ83" s="2"/>
      <c r="JVK83" s="2"/>
      <c r="JVL83" s="2"/>
      <c r="JVM83" s="2"/>
      <c r="JVN83" s="2"/>
      <c r="JVO83" s="2"/>
      <c r="JVP83" s="2"/>
      <c r="JVQ83" s="2"/>
      <c r="JVR83" s="2"/>
      <c r="JVS83" s="2"/>
      <c r="JVT83" s="2"/>
      <c r="JVU83" s="2"/>
      <c r="JVV83" s="2"/>
      <c r="JVW83" s="2"/>
      <c r="JVX83" s="2"/>
      <c r="JVY83" s="2"/>
      <c r="JVZ83" s="2"/>
      <c r="JWA83" s="2"/>
      <c r="JWB83" s="2"/>
      <c r="JWC83" s="2"/>
      <c r="JWD83" s="2"/>
      <c r="JWE83" s="2"/>
      <c r="JWF83" s="2"/>
      <c r="JWG83" s="2"/>
      <c r="JWH83" s="2"/>
      <c r="JWI83" s="2"/>
      <c r="JWJ83" s="2"/>
      <c r="JWK83" s="2"/>
      <c r="JWL83" s="2"/>
      <c r="JWM83" s="2"/>
      <c r="JWN83" s="2"/>
      <c r="JWO83" s="2"/>
      <c r="JWP83" s="2"/>
      <c r="JWQ83" s="2"/>
      <c r="JWR83" s="2"/>
      <c r="JWS83" s="2"/>
      <c r="JWT83" s="2"/>
      <c r="JWU83" s="2"/>
      <c r="JWV83" s="2"/>
      <c r="JWW83" s="2"/>
      <c r="JWX83" s="2"/>
      <c r="JWY83" s="2"/>
      <c r="JWZ83" s="2"/>
      <c r="JXA83" s="2"/>
      <c r="JXB83" s="2"/>
      <c r="JXC83" s="2"/>
      <c r="JXD83" s="2"/>
      <c r="JXE83" s="2"/>
      <c r="JXF83" s="2"/>
      <c r="JXG83" s="2"/>
      <c r="JXH83" s="2"/>
      <c r="JXI83" s="2"/>
      <c r="JXJ83" s="2"/>
      <c r="JXK83" s="2"/>
      <c r="JXL83" s="2"/>
      <c r="JXM83" s="2"/>
      <c r="JXN83" s="2"/>
      <c r="JXO83" s="2"/>
      <c r="JXP83" s="2"/>
      <c r="JXQ83" s="2"/>
      <c r="JXR83" s="2"/>
      <c r="JXS83" s="2"/>
      <c r="JXT83" s="2"/>
      <c r="JXU83" s="2"/>
      <c r="JXV83" s="2"/>
      <c r="JXW83" s="2"/>
      <c r="JXX83" s="2"/>
      <c r="JXY83" s="2"/>
      <c r="JXZ83" s="2"/>
      <c r="JYA83" s="2"/>
      <c r="JYB83" s="2"/>
      <c r="JYC83" s="2"/>
      <c r="JYD83" s="2"/>
      <c r="JYE83" s="2"/>
      <c r="JYF83" s="2"/>
      <c r="JYG83" s="2"/>
      <c r="JYH83" s="2"/>
      <c r="JYI83" s="2"/>
      <c r="JYJ83" s="2"/>
      <c r="JYK83" s="2"/>
      <c r="JYL83" s="2"/>
      <c r="JYM83" s="2"/>
      <c r="JYN83" s="2"/>
      <c r="JYO83" s="2"/>
      <c r="JYP83" s="2"/>
      <c r="JYQ83" s="2"/>
      <c r="JYR83" s="2"/>
      <c r="JYS83" s="2"/>
      <c r="JYT83" s="2"/>
      <c r="JYU83" s="2"/>
      <c r="JYV83" s="2"/>
      <c r="JYW83" s="2"/>
      <c r="JYX83" s="2"/>
      <c r="JYY83" s="2"/>
      <c r="JYZ83" s="2"/>
      <c r="JZA83" s="2"/>
      <c r="JZB83" s="2"/>
      <c r="JZC83" s="2"/>
      <c r="JZD83" s="2"/>
      <c r="JZE83" s="2"/>
      <c r="JZF83" s="2"/>
      <c r="JZG83" s="2"/>
      <c r="JZH83" s="2"/>
      <c r="JZI83" s="2"/>
      <c r="JZJ83" s="2"/>
      <c r="JZK83" s="2"/>
      <c r="JZL83" s="2"/>
      <c r="JZM83" s="2"/>
      <c r="JZN83" s="2"/>
      <c r="JZO83" s="2"/>
      <c r="JZP83" s="2"/>
      <c r="JZQ83" s="2"/>
      <c r="JZR83" s="2"/>
      <c r="JZS83" s="2"/>
      <c r="JZT83" s="2"/>
      <c r="JZU83" s="2"/>
      <c r="JZV83" s="2"/>
      <c r="JZW83" s="2"/>
      <c r="JZX83" s="2"/>
      <c r="JZY83" s="2"/>
      <c r="JZZ83" s="2"/>
      <c r="KAA83" s="2"/>
      <c r="KAB83" s="2"/>
      <c r="KAC83" s="2"/>
      <c r="KAD83" s="2"/>
      <c r="KAE83" s="2"/>
      <c r="KAF83" s="2"/>
      <c r="KAG83" s="2"/>
      <c r="KAH83" s="2"/>
      <c r="KAI83" s="2"/>
      <c r="KAJ83" s="2"/>
      <c r="KAK83" s="2"/>
      <c r="KAL83" s="2"/>
      <c r="KAM83" s="2"/>
      <c r="KAN83" s="2"/>
      <c r="KAO83" s="2"/>
      <c r="KAP83" s="2"/>
      <c r="KAQ83" s="2"/>
      <c r="KAR83" s="2"/>
      <c r="KAS83" s="2"/>
      <c r="KAT83" s="2"/>
      <c r="KAU83" s="2"/>
      <c r="KAV83" s="2"/>
      <c r="KAW83" s="2"/>
      <c r="KAX83" s="2"/>
      <c r="KAY83" s="2"/>
      <c r="KAZ83" s="2"/>
      <c r="KBA83" s="2"/>
      <c r="KBB83" s="2"/>
      <c r="KBC83" s="2"/>
      <c r="KBD83" s="2"/>
      <c r="KBE83" s="2"/>
      <c r="KBF83" s="2"/>
      <c r="KBG83" s="2"/>
      <c r="KBH83" s="2"/>
      <c r="KBI83" s="2"/>
      <c r="KBJ83" s="2"/>
      <c r="KBK83" s="2"/>
      <c r="KBL83" s="2"/>
      <c r="KBM83" s="2"/>
      <c r="KBN83" s="2"/>
      <c r="KBO83" s="2"/>
      <c r="KBP83" s="2"/>
      <c r="KBQ83" s="2"/>
      <c r="KBR83" s="2"/>
      <c r="KBS83" s="2"/>
      <c r="KBT83" s="2"/>
      <c r="KBU83" s="2"/>
      <c r="KBV83" s="2"/>
      <c r="KBW83" s="2"/>
      <c r="KBX83" s="2"/>
      <c r="KBY83" s="2"/>
      <c r="KBZ83" s="2"/>
      <c r="KCA83" s="2"/>
      <c r="KCB83" s="2"/>
      <c r="KCC83" s="2"/>
      <c r="KCD83" s="2"/>
      <c r="KCE83" s="2"/>
      <c r="KCF83" s="2"/>
      <c r="KCG83" s="2"/>
      <c r="KCH83" s="2"/>
      <c r="KCI83" s="2"/>
      <c r="KCJ83" s="2"/>
      <c r="KCK83" s="2"/>
      <c r="KCL83" s="2"/>
      <c r="KCM83" s="2"/>
      <c r="KCN83" s="2"/>
      <c r="KCO83" s="2"/>
      <c r="KCP83" s="2"/>
      <c r="KCQ83" s="2"/>
      <c r="KCR83" s="2"/>
      <c r="KCS83" s="2"/>
      <c r="KCT83" s="2"/>
      <c r="KCU83" s="2"/>
      <c r="KCV83" s="2"/>
      <c r="KCW83" s="2"/>
      <c r="KCX83" s="2"/>
      <c r="KCY83" s="2"/>
      <c r="KCZ83" s="2"/>
      <c r="KDA83" s="2"/>
      <c r="KDB83" s="2"/>
      <c r="KDC83" s="2"/>
      <c r="KDD83" s="2"/>
      <c r="KDE83" s="2"/>
      <c r="KDF83" s="2"/>
      <c r="KDG83" s="2"/>
      <c r="KDH83" s="2"/>
      <c r="KDI83" s="2"/>
      <c r="KDJ83" s="2"/>
      <c r="KDK83" s="2"/>
      <c r="KDL83" s="2"/>
      <c r="KDM83" s="2"/>
      <c r="KDN83" s="2"/>
      <c r="KDO83" s="2"/>
      <c r="KDP83" s="2"/>
      <c r="KDQ83" s="2"/>
      <c r="KDR83" s="2"/>
      <c r="KDS83" s="2"/>
      <c r="KDT83" s="2"/>
      <c r="KDU83" s="2"/>
      <c r="KDV83" s="2"/>
      <c r="KDW83" s="2"/>
      <c r="KDX83" s="2"/>
      <c r="KDY83" s="2"/>
      <c r="KDZ83" s="2"/>
      <c r="KEA83" s="2"/>
      <c r="KEB83" s="2"/>
      <c r="KEC83" s="2"/>
      <c r="KED83" s="2"/>
      <c r="KEE83" s="2"/>
      <c r="KEF83" s="2"/>
      <c r="KEG83" s="2"/>
      <c r="KEH83" s="2"/>
      <c r="KEI83" s="2"/>
      <c r="KEJ83" s="2"/>
      <c r="KEK83" s="2"/>
      <c r="KEL83" s="2"/>
      <c r="KEM83" s="2"/>
      <c r="KEN83" s="2"/>
      <c r="KEO83" s="2"/>
      <c r="KEP83" s="2"/>
      <c r="KEQ83" s="2"/>
      <c r="KER83" s="2"/>
      <c r="KES83" s="2"/>
      <c r="KET83" s="2"/>
      <c r="KEU83" s="2"/>
      <c r="KEV83" s="2"/>
      <c r="KEW83" s="2"/>
      <c r="KEX83" s="2"/>
      <c r="KEY83" s="2"/>
      <c r="KEZ83" s="2"/>
      <c r="KFA83" s="2"/>
      <c r="KFB83" s="2"/>
      <c r="KFC83" s="2"/>
      <c r="KFD83" s="2"/>
      <c r="KFE83" s="2"/>
      <c r="KFF83" s="2"/>
      <c r="KFG83" s="2"/>
      <c r="KFH83" s="2"/>
      <c r="KFI83" s="2"/>
      <c r="KFJ83" s="2"/>
      <c r="KFK83" s="2"/>
      <c r="KFL83" s="2"/>
      <c r="KFM83" s="2"/>
      <c r="KFN83" s="2"/>
      <c r="KFO83" s="2"/>
      <c r="KFP83" s="2"/>
      <c r="KFQ83" s="2"/>
      <c r="KFR83" s="2"/>
      <c r="KFS83" s="2"/>
      <c r="KFT83" s="2"/>
      <c r="KFU83" s="2"/>
      <c r="KFV83" s="2"/>
      <c r="KFW83" s="2"/>
      <c r="KFX83" s="2"/>
      <c r="KFY83" s="2"/>
      <c r="KFZ83" s="2"/>
      <c r="KGA83" s="2"/>
      <c r="KGB83" s="2"/>
      <c r="KGC83" s="2"/>
      <c r="KGD83" s="2"/>
      <c r="KGE83" s="2"/>
      <c r="KGF83" s="2"/>
      <c r="KGG83" s="2"/>
      <c r="KGH83" s="2"/>
      <c r="KGI83" s="2"/>
      <c r="KGJ83" s="2"/>
      <c r="KGK83" s="2"/>
      <c r="KGL83" s="2"/>
      <c r="KGM83" s="2"/>
      <c r="KGN83" s="2"/>
      <c r="KGO83" s="2"/>
      <c r="KGP83" s="2"/>
      <c r="KGQ83" s="2"/>
      <c r="KGR83" s="2"/>
      <c r="KGS83" s="2"/>
      <c r="KGT83" s="2"/>
      <c r="KGU83" s="2"/>
      <c r="KGV83" s="2"/>
      <c r="KGW83" s="2"/>
      <c r="KGX83" s="2"/>
      <c r="KGY83" s="2"/>
      <c r="KGZ83" s="2"/>
      <c r="KHA83" s="2"/>
      <c r="KHB83" s="2"/>
      <c r="KHC83" s="2"/>
      <c r="KHD83" s="2"/>
      <c r="KHE83" s="2"/>
      <c r="KHF83" s="2"/>
      <c r="KHG83" s="2"/>
      <c r="KHH83" s="2"/>
      <c r="KHI83" s="2"/>
      <c r="KHJ83" s="2"/>
      <c r="KHK83" s="2"/>
      <c r="KHL83" s="2"/>
      <c r="KHM83" s="2"/>
      <c r="KHN83" s="2"/>
      <c r="KHO83" s="2"/>
      <c r="KHP83" s="2"/>
      <c r="KHQ83" s="2"/>
      <c r="KHR83" s="2"/>
      <c r="KHS83" s="2"/>
      <c r="KHT83" s="2"/>
      <c r="KHU83" s="2"/>
      <c r="KHV83" s="2"/>
      <c r="KHW83" s="2"/>
      <c r="KHX83" s="2"/>
      <c r="KHY83" s="2"/>
      <c r="KHZ83" s="2"/>
      <c r="KIA83" s="2"/>
      <c r="KIB83" s="2"/>
      <c r="KIC83" s="2"/>
      <c r="KID83" s="2"/>
      <c r="KIE83" s="2"/>
      <c r="KIF83" s="2"/>
      <c r="KIG83" s="2"/>
      <c r="KIH83" s="2"/>
      <c r="KII83" s="2"/>
      <c r="KIJ83" s="2"/>
      <c r="KIK83" s="2"/>
      <c r="KIL83" s="2"/>
      <c r="KIM83" s="2"/>
      <c r="KIN83" s="2"/>
      <c r="KIO83" s="2"/>
      <c r="KIP83" s="2"/>
      <c r="KIQ83" s="2"/>
      <c r="KIR83" s="2"/>
      <c r="KIS83" s="2"/>
      <c r="KIT83" s="2"/>
      <c r="KIU83" s="2"/>
      <c r="KIV83" s="2"/>
      <c r="KIW83" s="2"/>
      <c r="KIX83" s="2"/>
      <c r="KIY83" s="2"/>
      <c r="KIZ83" s="2"/>
      <c r="KJA83" s="2"/>
      <c r="KJB83" s="2"/>
      <c r="KJC83" s="2"/>
      <c r="KJD83" s="2"/>
      <c r="KJE83" s="2"/>
      <c r="KJF83" s="2"/>
      <c r="KJG83" s="2"/>
      <c r="KJH83" s="2"/>
      <c r="KJI83" s="2"/>
      <c r="KJJ83" s="2"/>
      <c r="KJK83" s="2"/>
      <c r="KJL83" s="2"/>
      <c r="KJM83" s="2"/>
      <c r="KJN83" s="2"/>
      <c r="KJO83" s="2"/>
      <c r="KJP83" s="2"/>
      <c r="KJQ83" s="2"/>
      <c r="KJR83" s="2"/>
      <c r="KJS83" s="2"/>
      <c r="KJT83" s="2"/>
      <c r="KJU83" s="2"/>
      <c r="KJV83" s="2"/>
      <c r="KJW83" s="2"/>
      <c r="KJX83" s="2"/>
      <c r="KJY83" s="2"/>
      <c r="KJZ83" s="2"/>
      <c r="KKA83" s="2"/>
      <c r="KKB83" s="2"/>
      <c r="KKC83" s="2"/>
      <c r="KKD83" s="2"/>
      <c r="KKE83" s="2"/>
      <c r="KKF83" s="2"/>
      <c r="KKG83" s="2"/>
      <c r="KKH83" s="2"/>
      <c r="KKI83" s="2"/>
      <c r="KKJ83" s="2"/>
      <c r="KKK83" s="2"/>
      <c r="KKL83" s="2"/>
      <c r="KKM83" s="2"/>
      <c r="KKN83" s="2"/>
      <c r="KKO83" s="2"/>
      <c r="KKP83" s="2"/>
      <c r="KKQ83" s="2"/>
      <c r="KKR83" s="2"/>
      <c r="KKS83" s="2"/>
      <c r="KKT83" s="2"/>
      <c r="KKU83" s="2"/>
      <c r="KKV83" s="2"/>
      <c r="KKW83" s="2"/>
      <c r="KKX83" s="2"/>
      <c r="KKY83" s="2"/>
      <c r="KKZ83" s="2"/>
      <c r="KLA83" s="2"/>
      <c r="KLB83" s="2"/>
      <c r="KLC83" s="2"/>
      <c r="KLD83" s="2"/>
      <c r="KLE83" s="2"/>
      <c r="KLF83" s="2"/>
      <c r="KLG83" s="2"/>
      <c r="KLH83" s="2"/>
      <c r="KLI83" s="2"/>
      <c r="KLJ83" s="2"/>
      <c r="KLK83" s="2"/>
      <c r="KLL83" s="2"/>
      <c r="KLM83" s="2"/>
      <c r="KLN83" s="2"/>
      <c r="KLO83" s="2"/>
      <c r="KLP83" s="2"/>
      <c r="KLQ83" s="2"/>
      <c r="KLR83" s="2"/>
      <c r="KLS83" s="2"/>
      <c r="KLT83" s="2"/>
      <c r="KLU83" s="2"/>
      <c r="KLV83" s="2"/>
      <c r="KLW83" s="2"/>
      <c r="KLX83" s="2"/>
      <c r="KLY83" s="2"/>
      <c r="KLZ83" s="2"/>
      <c r="KMA83" s="2"/>
      <c r="KMB83" s="2"/>
      <c r="KMC83" s="2"/>
      <c r="KMD83" s="2"/>
      <c r="KME83" s="2"/>
      <c r="KMF83" s="2"/>
      <c r="KMG83" s="2"/>
      <c r="KMH83" s="2"/>
      <c r="KMI83" s="2"/>
      <c r="KMJ83" s="2"/>
      <c r="KMK83" s="2"/>
      <c r="KML83" s="2"/>
      <c r="KMM83" s="2"/>
      <c r="KMN83" s="2"/>
      <c r="KMO83" s="2"/>
      <c r="KMP83" s="2"/>
      <c r="KMQ83" s="2"/>
      <c r="KMR83" s="2"/>
      <c r="KMS83" s="2"/>
      <c r="KMT83" s="2"/>
      <c r="KMU83" s="2"/>
      <c r="KMV83" s="2"/>
      <c r="KMW83" s="2"/>
      <c r="KMX83" s="2"/>
      <c r="KMY83" s="2"/>
      <c r="KMZ83" s="2"/>
      <c r="KNA83" s="2"/>
      <c r="KNB83" s="2"/>
      <c r="KNC83" s="2"/>
      <c r="KND83" s="2"/>
      <c r="KNE83" s="2"/>
      <c r="KNF83" s="2"/>
      <c r="KNG83" s="2"/>
      <c r="KNH83" s="2"/>
      <c r="KNI83" s="2"/>
      <c r="KNJ83" s="2"/>
      <c r="KNK83" s="2"/>
      <c r="KNL83" s="2"/>
      <c r="KNM83" s="2"/>
      <c r="KNN83" s="2"/>
      <c r="KNO83" s="2"/>
      <c r="KNP83" s="2"/>
      <c r="KNQ83" s="2"/>
      <c r="KNR83" s="2"/>
      <c r="KNS83" s="2"/>
      <c r="KNT83" s="2"/>
      <c r="KNU83" s="2"/>
      <c r="KNV83" s="2"/>
      <c r="KNW83" s="2"/>
      <c r="KNX83" s="2"/>
      <c r="KNY83" s="2"/>
      <c r="KNZ83" s="2"/>
      <c r="KOA83" s="2"/>
      <c r="KOB83" s="2"/>
      <c r="KOC83" s="2"/>
      <c r="KOD83" s="2"/>
      <c r="KOE83" s="2"/>
      <c r="KOF83" s="2"/>
      <c r="KOG83" s="2"/>
      <c r="KOH83" s="2"/>
      <c r="KOI83" s="2"/>
      <c r="KOJ83" s="2"/>
      <c r="KOK83" s="2"/>
      <c r="KOL83" s="2"/>
      <c r="KOM83" s="2"/>
      <c r="KON83" s="2"/>
      <c r="KOO83" s="2"/>
      <c r="KOP83" s="2"/>
      <c r="KOQ83" s="2"/>
      <c r="KOR83" s="2"/>
      <c r="KOS83" s="2"/>
      <c r="KOT83" s="2"/>
      <c r="KOU83" s="2"/>
      <c r="KOV83" s="2"/>
      <c r="KOW83" s="2"/>
      <c r="KOX83" s="2"/>
      <c r="KOY83" s="2"/>
      <c r="KOZ83" s="2"/>
      <c r="KPA83" s="2"/>
      <c r="KPB83" s="2"/>
      <c r="KPC83" s="2"/>
      <c r="KPD83" s="2"/>
      <c r="KPE83" s="2"/>
      <c r="KPF83" s="2"/>
      <c r="KPG83" s="2"/>
      <c r="KPH83" s="2"/>
      <c r="KPI83" s="2"/>
      <c r="KPJ83" s="2"/>
      <c r="KPK83" s="2"/>
      <c r="KPL83" s="2"/>
      <c r="KPM83" s="2"/>
      <c r="KPN83" s="2"/>
      <c r="KPO83" s="2"/>
      <c r="KPP83" s="2"/>
      <c r="KPQ83" s="2"/>
      <c r="KPR83" s="2"/>
      <c r="KPS83" s="2"/>
      <c r="KPT83" s="2"/>
      <c r="KPU83" s="2"/>
      <c r="KPV83" s="2"/>
      <c r="KPW83" s="2"/>
      <c r="KPX83" s="2"/>
      <c r="KPY83" s="2"/>
      <c r="KPZ83" s="2"/>
      <c r="KQA83" s="2"/>
      <c r="KQB83" s="2"/>
      <c r="KQC83" s="2"/>
      <c r="KQD83" s="2"/>
      <c r="KQE83" s="2"/>
      <c r="KQF83" s="2"/>
      <c r="KQG83" s="2"/>
      <c r="KQH83" s="2"/>
      <c r="KQI83" s="2"/>
      <c r="KQJ83" s="2"/>
      <c r="KQK83" s="2"/>
      <c r="KQL83" s="2"/>
      <c r="KQM83" s="2"/>
      <c r="KQN83" s="2"/>
      <c r="KQO83" s="2"/>
      <c r="KQP83" s="2"/>
      <c r="KQQ83" s="2"/>
      <c r="KQR83" s="2"/>
      <c r="KQS83" s="2"/>
      <c r="KQT83" s="2"/>
      <c r="KQU83" s="2"/>
      <c r="KQV83" s="2"/>
      <c r="KQW83" s="2"/>
      <c r="KQX83" s="2"/>
      <c r="KQY83" s="2"/>
      <c r="KQZ83" s="2"/>
      <c r="KRA83" s="2"/>
      <c r="KRB83" s="2"/>
      <c r="KRC83" s="2"/>
      <c r="KRD83" s="2"/>
      <c r="KRE83" s="2"/>
      <c r="KRF83" s="2"/>
      <c r="KRG83" s="2"/>
      <c r="KRH83" s="2"/>
      <c r="KRI83" s="2"/>
      <c r="KRJ83" s="2"/>
      <c r="KRK83" s="2"/>
      <c r="KRL83" s="2"/>
      <c r="KRM83" s="2"/>
      <c r="KRN83" s="2"/>
      <c r="KRO83" s="2"/>
      <c r="KRP83" s="2"/>
      <c r="KRQ83" s="2"/>
      <c r="KRR83" s="2"/>
      <c r="KRS83" s="2"/>
      <c r="KRT83" s="2"/>
      <c r="KRU83" s="2"/>
      <c r="KRV83" s="2"/>
      <c r="KRW83" s="2"/>
      <c r="KRX83" s="2"/>
      <c r="KRY83" s="2"/>
      <c r="KRZ83" s="2"/>
      <c r="KSA83" s="2"/>
      <c r="KSB83" s="2"/>
      <c r="KSC83" s="2"/>
      <c r="KSD83" s="2"/>
      <c r="KSE83" s="2"/>
      <c r="KSF83" s="2"/>
      <c r="KSG83" s="2"/>
      <c r="KSH83" s="2"/>
      <c r="KSI83" s="2"/>
      <c r="KSJ83" s="2"/>
      <c r="KSK83" s="2"/>
      <c r="KSL83" s="2"/>
      <c r="KSM83" s="2"/>
      <c r="KSN83" s="2"/>
      <c r="KSO83" s="2"/>
      <c r="KSP83" s="2"/>
      <c r="KSQ83" s="2"/>
      <c r="KSR83" s="2"/>
      <c r="KSS83" s="2"/>
      <c r="KST83" s="2"/>
      <c r="KSU83" s="2"/>
      <c r="KSV83" s="2"/>
      <c r="KSW83" s="2"/>
      <c r="KSX83" s="2"/>
      <c r="KSY83" s="2"/>
      <c r="KSZ83" s="2"/>
      <c r="KTA83" s="2"/>
      <c r="KTB83" s="2"/>
      <c r="KTC83" s="2"/>
      <c r="KTD83" s="2"/>
      <c r="KTE83" s="2"/>
      <c r="KTF83" s="2"/>
      <c r="KTG83" s="2"/>
      <c r="KTH83" s="2"/>
      <c r="KTI83" s="2"/>
      <c r="KTJ83" s="2"/>
      <c r="KTK83" s="2"/>
      <c r="KTL83" s="2"/>
      <c r="KTM83" s="2"/>
      <c r="KTN83" s="2"/>
      <c r="KTO83" s="2"/>
      <c r="KTP83" s="2"/>
      <c r="KTQ83" s="2"/>
      <c r="KTR83" s="2"/>
      <c r="KTS83" s="2"/>
      <c r="KTT83" s="2"/>
      <c r="KTU83" s="2"/>
      <c r="KTV83" s="2"/>
      <c r="KTW83" s="2"/>
      <c r="KTX83" s="2"/>
      <c r="KTY83" s="2"/>
      <c r="KTZ83" s="2"/>
      <c r="KUA83" s="2"/>
      <c r="KUB83" s="2"/>
      <c r="KUC83" s="2"/>
      <c r="KUD83" s="2"/>
      <c r="KUE83" s="2"/>
      <c r="KUF83" s="2"/>
      <c r="KUG83" s="2"/>
      <c r="KUH83" s="2"/>
      <c r="KUI83" s="2"/>
      <c r="KUJ83" s="2"/>
      <c r="KUK83" s="2"/>
      <c r="KUL83" s="2"/>
      <c r="KUM83" s="2"/>
      <c r="KUN83" s="2"/>
      <c r="KUO83" s="2"/>
      <c r="KUP83" s="2"/>
      <c r="KUQ83" s="2"/>
      <c r="KUR83" s="2"/>
      <c r="KUS83" s="2"/>
      <c r="KUT83" s="2"/>
      <c r="KUU83" s="2"/>
      <c r="KUV83" s="2"/>
      <c r="KUW83" s="2"/>
      <c r="KUX83" s="2"/>
      <c r="KUY83" s="2"/>
      <c r="KUZ83" s="2"/>
      <c r="KVA83" s="2"/>
      <c r="KVB83" s="2"/>
      <c r="KVC83" s="2"/>
      <c r="KVD83" s="2"/>
      <c r="KVE83" s="2"/>
      <c r="KVF83" s="2"/>
      <c r="KVG83" s="2"/>
      <c r="KVH83" s="2"/>
      <c r="KVI83" s="2"/>
      <c r="KVJ83" s="2"/>
      <c r="KVK83" s="2"/>
      <c r="KVL83" s="2"/>
      <c r="KVM83" s="2"/>
      <c r="KVN83" s="2"/>
      <c r="KVO83" s="2"/>
      <c r="KVP83" s="2"/>
      <c r="KVQ83" s="2"/>
      <c r="KVR83" s="2"/>
      <c r="KVS83" s="2"/>
      <c r="KVT83" s="2"/>
      <c r="KVU83" s="2"/>
      <c r="KVV83" s="2"/>
      <c r="KVW83" s="2"/>
      <c r="KVX83" s="2"/>
      <c r="KVY83" s="2"/>
      <c r="KVZ83" s="2"/>
      <c r="KWA83" s="2"/>
      <c r="KWB83" s="2"/>
      <c r="KWC83" s="2"/>
      <c r="KWD83" s="2"/>
      <c r="KWE83" s="2"/>
      <c r="KWF83" s="2"/>
      <c r="KWG83" s="2"/>
      <c r="KWH83" s="2"/>
      <c r="KWI83" s="2"/>
      <c r="KWJ83" s="2"/>
      <c r="KWK83" s="2"/>
      <c r="KWL83" s="2"/>
      <c r="KWM83" s="2"/>
      <c r="KWN83" s="2"/>
      <c r="KWO83" s="2"/>
      <c r="KWP83" s="2"/>
      <c r="KWQ83" s="2"/>
      <c r="KWR83" s="2"/>
      <c r="KWS83" s="2"/>
      <c r="KWT83" s="2"/>
      <c r="KWU83" s="2"/>
      <c r="KWV83" s="2"/>
      <c r="KWW83" s="2"/>
      <c r="KWX83" s="2"/>
      <c r="KWY83" s="2"/>
      <c r="KWZ83" s="2"/>
      <c r="KXA83" s="2"/>
      <c r="KXB83" s="2"/>
      <c r="KXC83" s="2"/>
      <c r="KXD83" s="2"/>
      <c r="KXE83" s="2"/>
      <c r="KXF83" s="2"/>
      <c r="KXG83" s="2"/>
      <c r="KXH83" s="2"/>
      <c r="KXI83" s="2"/>
      <c r="KXJ83" s="2"/>
      <c r="KXK83" s="2"/>
      <c r="KXL83" s="2"/>
      <c r="KXM83" s="2"/>
      <c r="KXN83" s="2"/>
      <c r="KXO83" s="2"/>
      <c r="KXP83" s="2"/>
      <c r="KXQ83" s="2"/>
      <c r="KXR83" s="2"/>
      <c r="KXS83" s="2"/>
      <c r="KXT83" s="2"/>
      <c r="KXU83" s="2"/>
      <c r="KXV83" s="2"/>
      <c r="KXW83" s="2"/>
      <c r="KXX83" s="2"/>
      <c r="KXY83" s="2"/>
      <c r="KXZ83" s="2"/>
      <c r="KYA83" s="2"/>
      <c r="KYB83" s="2"/>
      <c r="KYC83" s="2"/>
      <c r="KYD83" s="2"/>
      <c r="KYE83" s="2"/>
      <c r="KYF83" s="2"/>
      <c r="KYG83" s="2"/>
      <c r="KYH83" s="2"/>
      <c r="KYI83" s="2"/>
      <c r="KYJ83" s="2"/>
      <c r="KYK83" s="2"/>
      <c r="KYL83" s="2"/>
      <c r="KYM83" s="2"/>
      <c r="KYN83" s="2"/>
      <c r="KYO83" s="2"/>
      <c r="KYP83" s="2"/>
      <c r="KYQ83" s="2"/>
      <c r="KYR83" s="2"/>
      <c r="KYS83" s="2"/>
      <c r="KYT83" s="2"/>
      <c r="KYU83" s="2"/>
      <c r="KYV83" s="2"/>
      <c r="KYW83" s="2"/>
      <c r="KYX83" s="2"/>
      <c r="KYY83" s="2"/>
      <c r="KYZ83" s="2"/>
      <c r="KZA83" s="2"/>
      <c r="KZB83" s="2"/>
      <c r="KZC83" s="2"/>
      <c r="KZD83" s="2"/>
      <c r="KZE83" s="2"/>
      <c r="KZF83" s="2"/>
      <c r="KZG83" s="2"/>
      <c r="KZH83" s="2"/>
      <c r="KZI83" s="2"/>
      <c r="KZJ83" s="2"/>
      <c r="KZK83" s="2"/>
      <c r="KZL83" s="2"/>
      <c r="KZM83" s="2"/>
      <c r="KZN83" s="2"/>
      <c r="KZO83" s="2"/>
      <c r="KZP83" s="2"/>
      <c r="KZQ83" s="2"/>
      <c r="KZR83" s="2"/>
      <c r="KZS83" s="2"/>
      <c r="KZT83" s="2"/>
      <c r="KZU83" s="2"/>
      <c r="KZV83" s="2"/>
      <c r="KZW83" s="2"/>
      <c r="KZX83" s="2"/>
      <c r="KZY83" s="2"/>
      <c r="KZZ83" s="2"/>
      <c r="LAA83" s="2"/>
      <c r="LAB83" s="2"/>
      <c r="LAC83" s="2"/>
      <c r="LAD83" s="2"/>
      <c r="LAE83" s="2"/>
      <c r="LAF83" s="2"/>
      <c r="LAG83" s="2"/>
      <c r="LAH83" s="2"/>
      <c r="LAI83" s="2"/>
      <c r="LAJ83" s="2"/>
      <c r="LAK83" s="2"/>
      <c r="LAL83" s="2"/>
      <c r="LAM83" s="2"/>
      <c r="LAN83" s="2"/>
      <c r="LAO83" s="2"/>
      <c r="LAP83" s="2"/>
      <c r="LAQ83" s="2"/>
      <c r="LAR83" s="2"/>
      <c r="LAS83" s="2"/>
      <c r="LAT83" s="2"/>
      <c r="LAU83" s="2"/>
      <c r="LAV83" s="2"/>
      <c r="LAW83" s="2"/>
      <c r="LAX83" s="2"/>
      <c r="LAY83" s="2"/>
      <c r="LAZ83" s="2"/>
      <c r="LBA83" s="2"/>
      <c r="LBB83" s="2"/>
      <c r="LBC83" s="2"/>
      <c r="LBD83" s="2"/>
      <c r="LBE83" s="2"/>
      <c r="LBF83" s="2"/>
      <c r="LBG83" s="2"/>
      <c r="LBH83" s="2"/>
      <c r="LBI83" s="2"/>
      <c r="LBJ83" s="2"/>
      <c r="LBK83" s="2"/>
      <c r="LBL83" s="2"/>
      <c r="LBM83" s="2"/>
      <c r="LBN83" s="2"/>
      <c r="LBO83" s="2"/>
      <c r="LBP83" s="2"/>
      <c r="LBQ83" s="2"/>
      <c r="LBR83" s="2"/>
      <c r="LBS83" s="2"/>
      <c r="LBT83" s="2"/>
      <c r="LBU83" s="2"/>
      <c r="LBV83" s="2"/>
      <c r="LBW83" s="2"/>
      <c r="LBX83" s="2"/>
      <c r="LBY83" s="2"/>
      <c r="LBZ83" s="2"/>
      <c r="LCA83" s="2"/>
      <c r="LCB83" s="2"/>
      <c r="LCC83" s="2"/>
      <c r="LCD83" s="2"/>
      <c r="LCE83" s="2"/>
      <c r="LCF83" s="2"/>
      <c r="LCG83" s="2"/>
      <c r="LCH83" s="2"/>
      <c r="LCI83" s="2"/>
      <c r="LCJ83" s="2"/>
      <c r="LCK83" s="2"/>
      <c r="LCL83" s="2"/>
      <c r="LCM83" s="2"/>
      <c r="LCN83" s="2"/>
      <c r="LCO83" s="2"/>
      <c r="LCP83" s="2"/>
      <c r="LCQ83" s="2"/>
      <c r="LCR83" s="2"/>
      <c r="LCS83" s="2"/>
      <c r="LCT83" s="2"/>
      <c r="LCU83" s="2"/>
      <c r="LCV83" s="2"/>
      <c r="LCW83" s="2"/>
      <c r="LCX83" s="2"/>
      <c r="LCY83" s="2"/>
      <c r="LCZ83" s="2"/>
      <c r="LDA83" s="2"/>
      <c r="LDB83" s="2"/>
      <c r="LDC83" s="2"/>
      <c r="LDD83" s="2"/>
      <c r="LDE83" s="2"/>
      <c r="LDF83" s="2"/>
      <c r="LDG83" s="2"/>
      <c r="LDH83" s="2"/>
      <c r="LDI83" s="2"/>
      <c r="LDJ83" s="2"/>
      <c r="LDK83" s="2"/>
      <c r="LDL83" s="2"/>
      <c r="LDM83" s="2"/>
      <c r="LDN83" s="2"/>
      <c r="LDO83" s="2"/>
      <c r="LDP83" s="2"/>
      <c r="LDQ83" s="2"/>
      <c r="LDR83" s="2"/>
      <c r="LDS83" s="2"/>
      <c r="LDT83" s="2"/>
      <c r="LDU83" s="2"/>
      <c r="LDV83" s="2"/>
      <c r="LDW83" s="2"/>
      <c r="LDX83" s="2"/>
      <c r="LDY83" s="2"/>
      <c r="LDZ83" s="2"/>
      <c r="LEA83" s="2"/>
      <c r="LEB83" s="2"/>
      <c r="LEC83" s="2"/>
      <c r="LED83" s="2"/>
      <c r="LEE83" s="2"/>
      <c r="LEF83" s="2"/>
      <c r="LEG83" s="2"/>
      <c r="LEH83" s="2"/>
      <c r="LEI83" s="2"/>
      <c r="LEJ83" s="2"/>
      <c r="LEK83" s="2"/>
      <c r="LEL83" s="2"/>
      <c r="LEM83" s="2"/>
      <c r="LEN83" s="2"/>
      <c r="LEO83" s="2"/>
      <c r="LEP83" s="2"/>
      <c r="LEQ83" s="2"/>
      <c r="LER83" s="2"/>
      <c r="LES83" s="2"/>
      <c r="LET83" s="2"/>
      <c r="LEU83" s="2"/>
      <c r="LEV83" s="2"/>
      <c r="LEW83" s="2"/>
      <c r="LEX83" s="2"/>
      <c r="LEY83" s="2"/>
      <c r="LEZ83" s="2"/>
      <c r="LFA83" s="2"/>
      <c r="LFB83" s="2"/>
      <c r="LFC83" s="2"/>
      <c r="LFD83" s="2"/>
      <c r="LFE83" s="2"/>
      <c r="LFF83" s="2"/>
      <c r="LFG83" s="2"/>
      <c r="LFH83" s="2"/>
      <c r="LFI83" s="2"/>
      <c r="LFJ83" s="2"/>
      <c r="LFK83" s="2"/>
      <c r="LFL83" s="2"/>
      <c r="LFM83" s="2"/>
      <c r="LFN83" s="2"/>
      <c r="LFO83" s="2"/>
      <c r="LFP83" s="2"/>
      <c r="LFQ83" s="2"/>
      <c r="LFR83" s="2"/>
      <c r="LFS83" s="2"/>
      <c r="LFT83" s="2"/>
      <c r="LFU83" s="2"/>
      <c r="LFV83" s="2"/>
      <c r="LFW83" s="2"/>
      <c r="LFX83" s="2"/>
      <c r="LFY83" s="2"/>
      <c r="LFZ83" s="2"/>
      <c r="LGA83" s="2"/>
      <c r="LGB83" s="2"/>
      <c r="LGC83" s="2"/>
      <c r="LGD83" s="2"/>
      <c r="LGE83" s="2"/>
      <c r="LGF83" s="2"/>
      <c r="LGG83" s="2"/>
      <c r="LGH83" s="2"/>
      <c r="LGI83" s="2"/>
      <c r="LGJ83" s="2"/>
      <c r="LGK83" s="2"/>
      <c r="LGL83" s="2"/>
      <c r="LGM83" s="2"/>
      <c r="LGN83" s="2"/>
      <c r="LGO83" s="2"/>
      <c r="LGP83" s="2"/>
      <c r="LGQ83" s="2"/>
      <c r="LGR83" s="2"/>
      <c r="LGS83" s="2"/>
      <c r="LGT83" s="2"/>
      <c r="LGU83" s="2"/>
      <c r="LGV83" s="2"/>
      <c r="LGW83" s="2"/>
      <c r="LGX83" s="2"/>
      <c r="LGY83" s="2"/>
      <c r="LGZ83" s="2"/>
      <c r="LHA83" s="2"/>
      <c r="LHB83" s="2"/>
      <c r="LHC83" s="2"/>
      <c r="LHD83" s="2"/>
      <c r="LHE83" s="2"/>
      <c r="LHF83" s="2"/>
      <c r="LHG83" s="2"/>
      <c r="LHH83" s="2"/>
      <c r="LHI83" s="2"/>
      <c r="LHJ83" s="2"/>
      <c r="LHK83" s="2"/>
      <c r="LHL83" s="2"/>
      <c r="LHM83" s="2"/>
      <c r="LHN83" s="2"/>
      <c r="LHO83" s="2"/>
      <c r="LHP83" s="2"/>
      <c r="LHQ83" s="2"/>
      <c r="LHR83" s="2"/>
      <c r="LHS83" s="2"/>
      <c r="LHT83" s="2"/>
      <c r="LHU83" s="2"/>
      <c r="LHV83" s="2"/>
      <c r="LHW83" s="2"/>
      <c r="LHX83" s="2"/>
      <c r="LHY83" s="2"/>
      <c r="LHZ83" s="2"/>
      <c r="LIA83" s="2"/>
      <c r="LIB83" s="2"/>
      <c r="LIC83" s="2"/>
      <c r="LID83" s="2"/>
      <c r="LIE83" s="2"/>
      <c r="LIF83" s="2"/>
      <c r="LIG83" s="2"/>
      <c r="LIH83" s="2"/>
      <c r="LII83" s="2"/>
      <c r="LIJ83" s="2"/>
      <c r="LIK83" s="2"/>
      <c r="LIL83" s="2"/>
      <c r="LIM83" s="2"/>
      <c r="LIN83" s="2"/>
      <c r="LIO83" s="2"/>
      <c r="LIP83" s="2"/>
      <c r="LIQ83" s="2"/>
      <c r="LIR83" s="2"/>
      <c r="LIS83" s="2"/>
      <c r="LIT83" s="2"/>
      <c r="LIU83" s="2"/>
      <c r="LIV83" s="2"/>
      <c r="LIW83" s="2"/>
      <c r="LIX83" s="2"/>
      <c r="LIY83" s="2"/>
      <c r="LIZ83" s="2"/>
      <c r="LJA83" s="2"/>
      <c r="LJB83" s="2"/>
      <c r="LJC83" s="2"/>
      <c r="LJD83" s="2"/>
      <c r="LJE83" s="2"/>
      <c r="LJF83" s="2"/>
      <c r="LJG83" s="2"/>
      <c r="LJH83" s="2"/>
      <c r="LJI83" s="2"/>
      <c r="LJJ83" s="2"/>
      <c r="LJK83" s="2"/>
      <c r="LJL83" s="2"/>
      <c r="LJM83" s="2"/>
      <c r="LJN83" s="2"/>
      <c r="LJO83" s="2"/>
      <c r="LJP83" s="2"/>
      <c r="LJQ83" s="2"/>
      <c r="LJR83" s="2"/>
      <c r="LJS83" s="2"/>
      <c r="LJT83" s="2"/>
      <c r="LJU83" s="2"/>
      <c r="LJV83" s="2"/>
      <c r="LJW83" s="2"/>
      <c r="LJX83" s="2"/>
      <c r="LJY83" s="2"/>
      <c r="LJZ83" s="2"/>
      <c r="LKA83" s="2"/>
      <c r="LKB83" s="2"/>
      <c r="LKC83" s="2"/>
      <c r="LKD83" s="2"/>
      <c r="LKE83" s="2"/>
      <c r="LKF83" s="2"/>
      <c r="LKG83" s="2"/>
      <c r="LKH83" s="2"/>
      <c r="LKI83" s="2"/>
      <c r="LKJ83" s="2"/>
      <c r="LKK83" s="2"/>
      <c r="LKL83" s="2"/>
      <c r="LKM83" s="2"/>
      <c r="LKN83" s="2"/>
      <c r="LKO83" s="2"/>
      <c r="LKP83" s="2"/>
      <c r="LKQ83" s="2"/>
      <c r="LKR83" s="2"/>
      <c r="LKS83" s="2"/>
      <c r="LKT83" s="2"/>
      <c r="LKU83" s="2"/>
      <c r="LKV83" s="2"/>
      <c r="LKW83" s="2"/>
      <c r="LKX83" s="2"/>
      <c r="LKY83" s="2"/>
      <c r="LKZ83" s="2"/>
      <c r="LLA83" s="2"/>
      <c r="LLB83" s="2"/>
      <c r="LLC83" s="2"/>
      <c r="LLD83" s="2"/>
      <c r="LLE83" s="2"/>
      <c r="LLF83" s="2"/>
      <c r="LLG83" s="2"/>
      <c r="LLH83" s="2"/>
      <c r="LLI83" s="2"/>
      <c r="LLJ83" s="2"/>
      <c r="LLK83" s="2"/>
      <c r="LLL83" s="2"/>
      <c r="LLM83" s="2"/>
      <c r="LLN83" s="2"/>
      <c r="LLO83" s="2"/>
      <c r="LLP83" s="2"/>
      <c r="LLQ83" s="2"/>
      <c r="LLR83" s="2"/>
      <c r="LLS83" s="2"/>
      <c r="LLT83" s="2"/>
      <c r="LLU83" s="2"/>
      <c r="LLV83" s="2"/>
      <c r="LLW83" s="2"/>
      <c r="LLX83" s="2"/>
      <c r="LLY83" s="2"/>
      <c r="LLZ83" s="2"/>
      <c r="LMA83" s="2"/>
      <c r="LMB83" s="2"/>
      <c r="LMC83" s="2"/>
      <c r="LMD83" s="2"/>
      <c r="LME83" s="2"/>
      <c r="LMF83" s="2"/>
      <c r="LMG83" s="2"/>
      <c r="LMH83" s="2"/>
      <c r="LMI83" s="2"/>
      <c r="LMJ83" s="2"/>
      <c r="LMK83" s="2"/>
      <c r="LML83" s="2"/>
      <c r="LMM83" s="2"/>
      <c r="LMN83" s="2"/>
      <c r="LMO83" s="2"/>
      <c r="LMP83" s="2"/>
      <c r="LMQ83" s="2"/>
      <c r="LMR83" s="2"/>
      <c r="LMS83" s="2"/>
      <c r="LMT83" s="2"/>
      <c r="LMU83" s="2"/>
      <c r="LMV83" s="2"/>
      <c r="LMW83" s="2"/>
      <c r="LMX83" s="2"/>
      <c r="LMY83" s="2"/>
      <c r="LMZ83" s="2"/>
      <c r="LNA83" s="2"/>
      <c r="LNB83" s="2"/>
      <c r="LNC83" s="2"/>
      <c r="LND83" s="2"/>
      <c r="LNE83" s="2"/>
      <c r="LNF83" s="2"/>
      <c r="LNG83" s="2"/>
      <c r="LNH83" s="2"/>
      <c r="LNI83" s="2"/>
      <c r="LNJ83" s="2"/>
      <c r="LNK83" s="2"/>
      <c r="LNL83" s="2"/>
      <c r="LNM83" s="2"/>
      <c r="LNN83" s="2"/>
      <c r="LNO83" s="2"/>
      <c r="LNP83" s="2"/>
      <c r="LNQ83" s="2"/>
      <c r="LNR83" s="2"/>
      <c r="LNS83" s="2"/>
      <c r="LNT83" s="2"/>
      <c r="LNU83" s="2"/>
      <c r="LNV83" s="2"/>
      <c r="LNW83" s="2"/>
      <c r="LNX83" s="2"/>
      <c r="LNY83" s="2"/>
      <c r="LNZ83" s="2"/>
      <c r="LOA83" s="2"/>
      <c r="LOB83" s="2"/>
      <c r="LOC83" s="2"/>
      <c r="LOD83" s="2"/>
      <c r="LOE83" s="2"/>
      <c r="LOF83" s="2"/>
      <c r="LOG83" s="2"/>
      <c r="LOH83" s="2"/>
      <c r="LOI83" s="2"/>
      <c r="LOJ83" s="2"/>
      <c r="LOK83" s="2"/>
      <c r="LOL83" s="2"/>
      <c r="LOM83" s="2"/>
      <c r="LON83" s="2"/>
      <c r="LOO83" s="2"/>
      <c r="LOP83" s="2"/>
      <c r="LOQ83" s="2"/>
      <c r="LOR83" s="2"/>
      <c r="LOS83" s="2"/>
      <c r="LOT83" s="2"/>
      <c r="LOU83" s="2"/>
      <c r="LOV83" s="2"/>
      <c r="LOW83" s="2"/>
      <c r="LOX83" s="2"/>
      <c r="LOY83" s="2"/>
      <c r="LOZ83" s="2"/>
      <c r="LPA83" s="2"/>
      <c r="LPB83" s="2"/>
      <c r="LPC83" s="2"/>
      <c r="LPD83" s="2"/>
      <c r="LPE83" s="2"/>
      <c r="LPF83" s="2"/>
      <c r="LPG83" s="2"/>
      <c r="LPH83" s="2"/>
      <c r="LPI83" s="2"/>
      <c r="LPJ83" s="2"/>
      <c r="LPK83" s="2"/>
      <c r="LPL83" s="2"/>
      <c r="LPM83" s="2"/>
      <c r="LPN83" s="2"/>
      <c r="LPO83" s="2"/>
      <c r="LPP83" s="2"/>
      <c r="LPQ83" s="2"/>
      <c r="LPR83" s="2"/>
      <c r="LPS83" s="2"/>
      <c r="LPT83" s="2"/>
      <c r="LPU83" s="2"/>
      <c r="LPV83" s="2"/>
      <c r="LPW83" s="2"/>
      <c r="LPX83" s="2"/>
      <c r="LPY83" s="2"/>
      <c r="LPZ83" s="2"/>
      <c r="LQA83" s="2"/>
      <c r="LQB83" s="2"/>
      <c r="LQC83" s="2"/>
      <c r="LQD83" s="2"/>
      <c r="LQE83" s="2"/>
      <c r="LQF83" s="2"/>
      <c r="LQG83" s="2"/>
      <c r="LQH83" s="2"/>
      <c r="LQI83" s="2"/>
      <c r="LQJ83" s="2"/>
      <c r="LQK83" s="2"/>
      <c r="LQL83" s="2"/>
      <c r="LQM83" s="2"/>
      <c r="LQN83" s="2"/>
      <c r="LQO83" s="2"/>
      <c r="LQP83" s="2"/>
      <c r="LQQ83" s="2"/>
      <c r="LQR83" s="2"/>
      <c r="LQS83" s="2"/>
      <c r="LQT83" s="2"/>
      <c r="LQU83" s="2"/>
      <c r="LQV83" s="2"/>
      <c r="LQW83" s="2"/>
      <c r="LQX83" s="2"/>
      <c r="LQY83" s="2"/>
      <c r="LQZ83" s="2"/>
      <c r="LRA83" s="2"/>
      <c r="LRB83" s="2"/>
      <c r="LRC83" s="2"/>
      <c r="LRD83" s="2"/>
      <c r="LRE83" s="2"/>
      <c r="LRF83" s="2"/>
      <c r="LRG83" s="2"/>
      <c r="LRH83" s="2"/>
      <c r="LRI83" s="2"/>
      <c r="LRJ83" s="2"/>
      <c r="LRK83" s="2"/>
      <c r="LRL83" s="2"/>
      <c r="LRM83" s="2"/>
      <c r="LRN83" s="2"/>
      <c r="LRO83" s="2"/>
      <c r="LRP83" s="2"/>
      <c r="LRQ83" s="2"/>
      <c r="LRR83" s="2"/>
      <c r="LRS83" s="2"/>
      <c r="LRT83" s="2"/>
      <c r="LRU83" s="2"/>
      <c r="LRV83" s="2"/>
      <c r="LRW83" s="2"/>
      <c r="LRX83" s="2"/>
      <c r="LRY83" s="2"/>
      <c r="LRZ83" s="2"/>
      <c r="LSA83" s="2"/>
      <c r="LSB83" s="2"/>
      <c r="LSC83" s="2"/>
      <c r="LSD83" s="2"/>
      <c r="LSE83" s="2"/>
      <c r="LSF83" s="2"/>
      <c r="LSG83" s="2"/>
      <c r="LSH83" s="2"/>
      <c r="LSI83" s="2"/>
      <c r="LSJ83" s="2"/>
      <c r="LSK83" s="2"/>
      <c r="LSL83" s="2"/>
      <c r="LSM83" s="2"/>
      <c r="LSN83" s="2"/>
      <c r="LSO83" s="2"/>
      <c r="LSP83" s="2"/>
      <c r="LSQ83" s="2"/>
      <c r="LSR83" s="2"/>
      <c r="LSS83" s="2"/>
      <c r="LST83" s="2"/>
      <c r="LSU83" s="2"/>
      <c r="LSV83" s="2"/>
      <c r="LSW83" s="2"/>
      <c r="LSX83" s="2"/>
      <c r="LSY83" s="2"/>
      <c r="LSZ83" s="2"/>
      <c r="LTA83" s="2"/>
      <c r="LTB83" s="2"/>
      <c r="LTC83" s="2"/>
      <c r="LTD83" s="2"/>
      <c r="LTE83" s="2"/>
      <c r="LTF83" s="2"/>
      <c r="LTG83" s="2"/>
      <c r="LTH83" s="2"/>
      <c r="LTI83" s="2"/>
      <c r="LTJ83" s="2"/>
      <c r="LTK83" s="2"/>
      <c r="LTL83" s="2"/>
      <c r="LTM83" s="2"/>
      <c r="LTN83" s="2"/>
      <c r="LTO83" s="2"/>
      <c r="LTP83" s="2"/>
      <c r="LTQ83" s="2"/>
      <c r="LTR83" s="2"/>
      <c r="LTS83" s="2"/>
      <c r="LTT83" s="2"/>
      <c r="LTU83" s="2"/>
      <c r="LTV83" s="2"/>
      <c r="LTW83" s="2"/>
      <c r="LTX83" s="2"/>
      <c r="LTY83" s="2"/>
      <c r="LTZ83" s="2"/>
      <c r="LUA83" s="2"/>
      <c r="LUB83" s="2"/>
      <c r="LUC83" s="2"/>
      <c r="LUD83" s="2"/>
      <c r="LUE83" s="2"/>
      <c r="LUF83" s="2"/>
      <c r="LUG83" s="2"/>
      <c r="LUH83" s="2"/>
      <c r="LUI83" s="2"/>
      <c r="LUJ83" s="2"/>
      <c r="LUK83" s="2"/>
      <c r="LUL83" s="2"/>
      <c r="LUM83" s="2"/>
      <c r="LUN83" s="2"/>
      <c r="LUO83" s="2"/>
      <c r="LUP83" s="2"/>
      <c r="LUQ83" s="2"/>
      <c r="LUR83" s="2"/>
      <c r="LUS83" s="2"/>
      <c r="LUT83" s="2"/>
      <c r="LUU83" s="2"/>
      <c r="LUV83" s="2"/>
      <c r="LUW83" s="2"/>
      <c r="LUX83" s="2"/>
      <c r="LUY83" s="2"/>
      <c r="LUZ83" s="2"/>
      <c r="LVA83" s="2"/>
      <c r="LVB83" s="2"/>
      <c r="LVC83" s="2"/>
      <c r="LVD83" s="2"/>
      <c r="LVE83" s="2"/>
      <c r="LVF83" s="2"/>
      <c r="LVG83" s="2"/>
      <c r="LVH83" s="2"/>
      <c r="LVI83" s="2"/>
      <c r="LVJ83" s="2"/>
      <c r="LVK83" s="2"/>
      <c r="LVL83" s="2"/>
      <c r="LVM83" s="2"/>
      <c r="LVN83" s="2"/>
      <c r="LVO83" s="2"/>
      <c r="LVP83" s="2"/>
      <c r="LVQ83" s="2"/>
      <c r="LVR83" s="2"/>
      <c r="LVS83" s="2"/>
      <c r="LVT83" s="2"/>
      <c r="LVU83" s="2"/>
      <c r="LVV83" s="2"/>
      <c r="LVW83" s="2"/>
      <c r="LVX83" s="2"/>
      <c r="LVY83" s="2"/>
      <c r="LVZ83" s="2"/>
      <c r="LWA83" s="2"/>
      <c r="LWB83" s="2"/>
      <c r="LWC83" s="2"/>
      <c r="LWD83" s="2"/>
      <c r="LWE83" s="2"/>
      <c r="LWF83" s="2"/>
      <c r="LWG83" s="2"/>
      <c r="LWH83" s="2"/>
      <c r="LWI83" s="2"/>
      <c r="LWJ83" s="2"/>
      <c r="LWK83" s="2"/>
      <c r="LWL83" s="2"/>
      <c r="LWM83" s="2"/>
      <c r="LWN83" s="2"/>
      <c r="LWO83" s="2"/>
      <c r="LWP83" s="2"/>
      <c r="LWQ83" s="2"/>
      <c r="LWR83" s="2"/>
      <c r="LWS83" s="2"/>
      <c r="LWT83" s="2"/>
      <c r="LWU83" s="2"/>
      <c r="LWV83" s="2"/>
      <c r="LWW83" s="2"/>
      <c r="LWX83" s="2"/>
      <c r="LWY83" s="2"/>
      <c r="LWZ83" s="2"/>
      <c r="LXA83" s="2"/>
      <c r="LXB83" s="2"/>
      <c r="LXC83" s="2"/>
      <c r="LXD83" s="2"/>
      <c r="LXE83" s="2"/>
      <c r="LXF83" s="2"/>
      <c r="LXG83" s="2"/>
      <c r="LXH83" s="2"/>
      <c r="LXI83" s="2"/>
      <c r="LXJ83" s="2"/>
      <c r="LXK83" s="2"/>
      <c r="LXL83" s="2"/>
      <c r="LXM83" s="2"/>
      <c r="LXN83" s="2"/>
      <c r="LXO83" s="2"/>
      <c r="LXP83" s="2"/>
      <c r="LXQ83" s="2"/>
      <c r="LXR83" s="2"/>
      <c r="LXS83" s="2"/>
      <c r="LXT83" s="2"/>
      <c r="LXU83" s="2"/>
      <c r="LXV83" s="2"/>
      <c r="LXW83" s="2"/>
      <c r="LXX83" s="2"/>
      <c r="LXY83" s="2"/>
      <c r="LXZ83" s="2"/>
      <c r="LYA83" s="2"/>
      <c r="LYB83" s="2"/>
      <c r="LYC83" s="2"/>
      <c r="LYD83" s="2"/>
      <c r="LYE83" s="2"/>
      <c r="LYF83" s="2"/>
      <c r="LYG83" s="2"/>
      <c r="LYH83" s="2"/>
      <c r="LYI83" s="2"/>
      <c r="LYJ83" s="2"/>
      <c r="LYK83" s="2"/>
      <c r="LYL83" s="2"/>
      <c r="LYM83" s="2"/>
      <c r="LYN83" s="2"/>
      <c r="LYO83" s="2"/>
      <c r="LYP83" s="2"/>
      <c r="LYQ83" s="2"/>
      <c r="LYR83" s="2"/>
      <c r="LYS83" s="2"/>
      <c r="LYT83" s="2"/>
      <c r="LYU83" s="2"/>
      <c r="LYV83" s="2"/>
      <c r="LYW83" s="2"/>
      <c r="LYX83" s="2"/>
      <c r="LYY83" s="2"/>
      <c r="LYZ83" s="2"/>
      <c r="LZA83" s="2"/>
      <c r="LZB83" s="2"/>
      <c r="LZC83" s="2"/>
      <c r="LZD83" s="2"/>
      <c r="LZE83" s="2"/>
      <c r="LZF83" s="2"/>
      <c r="LZG83" s="2"/>
      <c r="LZH83" s="2"/>
      <c r="LZI83" s="2"/>
      <c r="LZJ83" s="2"/>
      <c r="LZK83" s="2"/>
      <c r="LZL83" s="2"/>
      <c r="LZM83" s="2"/>
      <c r="LZN83" s="2"/>
      <c r="LZO83" s="2"/>
      <c r="LZP83" s="2"/>
      <c r="LZQ83" s="2"/>
      <c r="LZR83" s="2"/>
      <c r="LZS83" s="2"/>
      <c r="LZT83" s="2"/>
      <c r="LZU83" s="2"/>
      <c r="LZV83" s="2"/>
      <c r="LZW83" s="2"/>
      <c r="LZX83" s="2"/>
      <c r="LZY83" s="2"/>
      <c r="LZZ83" s="2"/>
      <c r="MAA83" s="2"/>
      <c r="MAB83" s="2"/>
      <c r="MAC83" s="2"/>
      <c r="MAD83" s="2"/>
      <c r="MAE83" s="2"/>
      <c r="MAF83" s="2"/>
      <c r="MAG83" s="2"/>
      <c r="MAH83" s="2"/>
      <c r="MAI83" s="2"/>
      <c r="MAJ83" s="2"/>
      <c r="MAK83" s="2"/>
      <c r="MAL83" s="2"/>
      <c r="MAM83" s="2"/>
      <c r="MAN83" s="2"/>
      <c r="MAO83" s="2"/>
      <c r="MAP83" s="2"/>
      <c r="MAQ83" s="2"/>
      <c r="MAR83" s="2"/>
      <c r="MAS83" s="2"/>
      <c r="MAT83" s="2"/>
      <c r="MAU83" s="2"/>
      <c r="MAV83" s="2"/>
      <c r="MAW83" s="2"/>
      <c r="MAX83" s="2"/>
      <c r="MAY83" s="2"/>
      <c r="MAZ83" s="2"/>
      <c r="MBA83" s="2"/>
      <c r="MBB83" s="2"/>
      <c r="MBC83" s="2"/>
      <c r="MBD83" s="2"/>
      <c r="MBE83" s="2"/>
      <c r="MBF83" s="2"/>
      <c r="MBG83" s="2"/>
      <c r="MBH83" s="2"/>
      <c r="MBI83" s="2"/>
      <c r="MBJ83" s="2"/>
      <c r="MBK83" s="2"/>
      <c r="MBL83" s="2"/>
      <c r="MBM83" s="2"/>
      <c r="MBN83" s="2"/>
      <c r="MBO83" s="2"/>
      <c r="MBP83" s="2"/>
      <c r="MBQ83" s="2"/>
      <c r="MBR83" s="2"/>
      <c r="MBS83" s="2"/>
      <c r="MBT83" s="2"/>
      <c r="MBU83" s="2"/>
      <c r="MBV83" s="2"/>
      <c r="MBW83" s="2"/>
      <c r="MBX83" s="2"/>
      <c r="MBY83" s="2"/>
      <c r="MBZ83" s="2"/>
      <c r="MCA83" s="2"/>
      <c r="MCB83" s="2"/>
      <c r="MCC83" s="2"/>
      <c r="MCD83" s="2"/>
      <c r="MCE83" s="2"/>
      <c r="MCF83" s="2"/>
      <c r="MCG83" s="2"/>
      <c r="MCH83" s="2"/>
      <c r="MCI83" s="2"/>
      <c r="MCJ83" s="2"/>
      <c r="MCK83" s="2"/>
      <c r="MCL83" s="2"/>
      <c r="MCM83" s="2"/>
      <c r="MCN83" s="2"/>
      <c r="MCO83" s="2"/>
      <c r="MCP83" s="2"/>
      <c r="MCQ83" s="2"/>
      <c r="MCR83" s="2"/>
      <c r="MCS83" s="2"/>
      <c r="MCT83" s="2"/>
      <c r="MCU83" s="2"/>
      <c r="MCV83" s="2"/>
      <c r="MCW83" s="2"/>
      <c r="MCX83" s="2"/>
      <c r="MCY83" s="2"/>
      <c r="MCZ83" s="2"/>
      <c r="MDA83" s="2"/>
      <c r="MDB83" s="2"/>
      <c r="MDC83" s="2"/>
      <c r="MDD83" s="2"/>
      <c r="MDE83" s="2"/>
      <c r="MDF83" s="2"/>
      <c r="MDG83" s="2"/>
      <c r="MDH83" s="2"/>
      <c r="MDI83" s="2"/>
      <c r="MDJ83" s="2"/>
      <c r="MDK83" s="2"/>
      <c r="MDL83" s="2"/>
      <c r="MDM83" s="2"/>
      <c r="MDN83" s="2"/>
      <c r="MDO83" s="2"/>
      <c r="MDP83" s="2"/>
      <c r="MDQ83" s="2"/>
      <c r="MDR83" s="2"/>
      <c r="MDS83" s="2"/>
      <c r="MDT83" s="2"/>
      <c r="MDU83" s="2"/>
      <c r="MDV83" s="2"/>
      <c r="MDW83" s="2"/>
      <c r="MDX83" s="2"/>
      <c r="MDY83" s="2"/>
      <c r="MDZ83" s="2"/>
      <c r="MEA83" s="2"/>
      <c r="MEB83" s="2"/>
      <c r="MEC83" s="2"/>
      <c r="MED83" s="2"/>
      <c r="MEE83" s="2"/>
      <c r="MEF83" s="2"/>
      <c r="MEG83" s="2"/>
      <c r="MEH83" s="2"/>
      <c r="MEI83" s="2"/>
      <c r="MEJ83" s="2"/>
      <c r="MEK83" s="2"/>
      <c r="MEL83" s="2"/>
      <c r="MEM83" s="2"/>
      <c r="MEN83" s="2"/>
      <c r="MEO83" s="2"/>
      <c r="MEP83" s="2"/>
      <c r="MEQ83" s="2"/>
      <c r="MER83" s="2"/>
      <c r="MES83" s="2"/>
      <c r="MET83" s="2"/>
      <c r="MEU83" s="2"/>
      <c r="MEV83" s="2"/>
      <c r="MEW83" s="2"/>
      <c r="MEX83" s="2"/>
      <c r="MEY83" s="2"/>
      <c r="MEZ83" s="2"/>
      <c r="MFA83" s="2"/>
      <c r="MFB83" s="2"/>
      <c r="MFC83" s="2"/>
      <c r="MFD83" s="2"/>
      <c r="MFE83" s="2"/>
      <c r="MFF83" s="2"/>
      <c r="MFG83" s="2"/>
      <c r="MFH83" s="2"/>
      <c r="MFI83" s="2"/>
      <c r="MFJ83" s="2"/>
      <c r="MFK83" s="2"/>
      <c r="MFL83" s="2"/>
      <c r="MFM83" s="2"/>
      <c r="MFN83" s="2"/>
      <c r="MFO83" s="2"/>
      <c r="MFP83" s="2"/>
      <c r="MFQ83" s="2"/>
      <c r="MFR83" s="2"/>
      <c r="MFS83" s="2"/>
      <c r="MFT83" s="2"/>
      <c r="MFU83" s="2"/>
      <c r="MFV83" s="2"/>
      <c r="MFW83" s="2"/>
      <c r="MFX83" s="2"/>
      <c r="MFY83" s="2"/>
      <c r="MFZ83" s="2"/>
      <c r="MGA83" s="2"/>
      <c r="MGB83" s="2"/>
      <c r="MGC83" s="2"/>
      <c r="MGD83" s="2"/>
      <c r="MGE83" s="2"/>
      <c r="MGF83" s="2"/>
      <c r="MGG83" s="2"/>
      <c r="MGH83" s="2"/>
      <c r="MGI83" s="2"/>
      <c r="MGJ83" s="2"/>
      <c r="MGK83" s="2"/>
      <c r="MGL83" s="2"/>
      <c r="MGM83" s="2"/>
      <c r="MGN83" s="2"/>
      <c r="MGO83" s="2"/>
      <c r="MGP83" s="2"/>
      <c r="MGQ83" s="2"/>
      <c r="MGR83" s="2"/>
      <c r="MGS83" s="2"/>
      <c r="MGT83" s="2"/>
      <c r="MGU83" s="2"/>
      <c r="MGV83" s="2"/>
      <c r="MGW83" s="2"/>
      <c r="MGX83" s="2"/>
      <c r="MGY83" s="2"/>
      <c r="MGZ83" s="2"/>
      <c r="MHA83" s="2"/>
      <c r="MHB83" s="2"/>
      <c r="MHC83" s="2"/>
      <c r="MHD83" s="2"/>
      <c r="MHE83" s="2"/>
      <c r="MHF83" s="2"/>
      <c r="MHG83" s="2"/>
      <c r="MHH83" s="2"/>
      <c r="MHI83" s="2"/>
      <c r="MHJ83" s="2"/>
      <c r="MHK83" s="2"/>
      <c r="MHL83" s="2"/>
      <c r="MHM83" s="2"/>
      <c r="MHN83" s="2"/>
      <c r="MHO83" s="2"/>
      <c r="MHP83" s="2"/>
      <c r="MHQ83" s="2"/>
      <c r="MHR83" s="2"/>
      <c r="MHS83" s="2"/>
      <c r="MHT83" s="2"/>
      <c r="MHU83" s="2"/>
      <c r="MHV83" s="2"/>
      <c r="MHW83" s="2"/>
      <c r="MHX83" s="2"/>
      <c r="MHY83" s="2"/>
      <c r="MHZ83" s="2"/>
      <c r="MIA83" s="2"/>
      <c r="MIB83" s="2"/>
      <c r="MIC83" s="2"/>
      <c r="MID83" s="2"/>
      <c r="MIE83" s="2"/>
      <c r="MIF83" s="2"/>
      <c r="MIG83" s="2"/>
      <c r="MIH83" s="2"/>
      <c r="MII83" s="2"/>
      <c r="MIJ83" s="2"/>
      <c r="MIK83" s="2"/>
      <c r="MIL83" s="2"/>
      <c r="MIM83" s="2"/>
      <c r="MIN83" s="2"/>
      <c r="MIO83" s="2"/>
      <c r="MIP83" s="2"/>
      <c r="MIQ83" s="2"/>
      <c r="MIR83" s="2"/>
      <c r="MIS83" s="2"/>
      <c r="MIT83" s="2"/>
      <c r="MIU83" s="2"/>
      <c r="MIV83" s="2"/>
      <c r="MIW83" s="2"/>
      <c r="MIX83" s="2"/>
      <c r="MIY83" s="2"/>
      <c r="MIZ83" s="2"/>
      <c r="MJA83" s="2"/>
      <c r="MJB83" s="2"/>
      <c r="MJC83" s="2"/>
      <c r="MJD83" s="2"/>
      <c r="MJE83" s="2"/>
      <c r="MJF83" s="2"/>
      <c r="MJG83" s="2"/>
      <c r="MJH83" s="2"/>
      <c r="MJI83" s="2"/>
      <c r="MJJ83" s="2"/>
      <c r="MJK83" s="2"/>
      <c r="MJL83" s="2"/>
      <c r="MJM83" s="2"/>
      <c r="MJN83" s="2"/>
      <c r="MJO83" s="2"/>
      <c r="MJP83" s="2"/>
      <c r="MJQ83" s="2"/>
      <c r="MJR83" s="2"/>
      <c r="MJS83" s="2"/>
      <c r="MJT83" s="2"/>
      <c r="MJU83" s="2"/>
      <c r="MJV83" s="2"/>
      <c r="MJW83" s="2"/>
      <c r="MJX83" s="2"/>
      <c r="MJY83" s="2"/>
      <c r="MJZ83" s="2"/>
      <c r="MKA83" s="2"/>
      <c r="MKB83" s="2"/>
      <c r="MKC83" s="2"/>
      <c r="MKD83" s="2"/>
      <c r="MKE83" s="2"/>
      <c r="MKF83" s="2"/>
      <c r="MKG83" s="2"/>
      <c r="MKH83" s="2"/>
      <c r="MKI83" s="2"/>
      <c r="MKJ83" s="2"/>
      <c r="MKK83" s="2"/>
      <c r="MKL83" s="2"/>
      <c r="MKM83" s="2"/>
      <c r="MKN83" s="2"/>
      <c r="MKO83" s="2"/>
      <c r="MKP83" s="2"/>
      <c r="MKQ83" s="2"/>
      <c r="MKR83" s="2"/>
      <c r="MKS83" s="2"/>
      <c r="MKT83" s="2"/>
      <c r="MKU83" s="2"/>
      <c r="MKV83" s="2"/>
      <c r="MKW83" s="2"/>
      <c r="MKX83" s="2"/>
      <c r="MKY83" s="2"/>
      <c r="MKZ83" s="2"/>
      <c r="MLA83" s="2"/>
      <c r="MLB83" s="2"/>
      <c r="MLC83" s="2"/>
      <c r="MLD83" s="2"/>
      <c r="MLE83" s="2"/>
      <c r="MLF83" s="2"/>
      <c r="MLG83" s="2"/>
      <c r="MLH83" s="2"/>
      <c r="MLI83" s="2"/>
      <c r="MLJ83" s="2"/>
      <c r="MLK83" s="2"/>
      <c r="MLL83" s="2"/>
      <c r="MLM83" s="2"/>
      <c r="MLN83" s="2"/>
      <c r="MLO83" s="2"/>
      <c r="MLP83" s="2"/>
      <c r="MLQ83" s="2"/>
      <c r="MLR83" s="2"/>
      <c r="MLS83" s="2"/>
      <c r="MLT83" s="2"/>
      <c r="MLU83" s="2"/>
      <c r="MLV83" s="2"/>
      <c r="MLW83" s="2"/>
      <c r="MLX83" s="2"/>
      <c r="MLY83" s="2"/>
      <c r="MLZ83" s="2"/>
      <c r="MMA83" s="2"/>
      <c r="MMB83" s="2"/>
      <c r="MMC83" s="2"/>
      <c r="MMD83" s="2"/>
      <c r="MME83" s="2"/>
      <c r="MMF83" s="2"/>
      <c r="MMG83" s="2"/>
      <c r="MMH83" s="2"/>
      <c r="MMI83" s="2"/>
      <c r="MMJ83" s="2"/>
      <c r="MMK83" s="2"/>
      <c r="MML83" s="2"/>
      <c r="MMM83" s="2"/>
      <c r="MMN83" s="2"/>
      <c r="MMO83" s="2"/>
      <c r="MMP83" s="2"/>
      <c r="MMQ83" s="2"/>
      <c r="MMR83" s="2"/>
      <c r="MMS83" s="2"/>
      <c r="MMT83" s="2"/>
      <c r="MMU83" s="2"/>
      <c r="MMV83" s="2"/>
      <c r="MMW83" s="2"/>
      <c r="MMX83" s="2"/>
      <c r="MMY83" s="2"/>
      <c r="MMZ83" s="2"/>
      <c r="MNA83" s="2"/>
      <c r="MNB83" s="2"/>
      <c r="MNC83" s="2"/>
      <c r="MND83" s="2"/>
      <c r="MNE83" s="2"/>
      <c r="MNF83" s="2"/>
      <c r="MNG83" s="2"/>
      <c r="MNH83" s="2"/>
      <c r="MNI83" s="2"/>
      <c r="MNJ83" s="2"/>
      <c r="MNK83" s="2"/>
      <c r="MNL83" s="2"/>
      <c r="MNM83" s="2"/>
      <c r="MNN83" s="2"/>
      <c r="MNO83" s="2"/>
      <c r="MNP83" s="2"/>
      <c r="MNQ83" s="2"/>
      <c r="MNR83" s="2"/>
      <c r="MNS83" s="2"/>
      <c r="MNT83" s="2"/>
      <c r="MNU83" s="2"/>
      <c r="MNV83" s="2"/>
      <c r="MNW83" s="2"/>
      <c r="MNX83" s="2"/>
      <c r="MNY83" s="2"/>
      <c r="MNZ83" s="2"/>
      <c r="MOA83" s="2"/>
      <c r="MOB83" s="2"/>
      <c r="MOC83" s="2"/>
      <c r="MOD83" s="2"/>
      <c r="MOE83" s="2"/>
      <c r="MOF83" s="2"/>
      <c r="MOG83" s="2"/>
      <c r="MOH83" s="2"/>
      <c r="MOI83" s="2"/>
      <c r="MOJ83" s="2"/>
      <c r="MOK83" s="2"/>
      <c r="MOL83" s="2"/>
      <c r="MOM83" s="2"/>
      <c r="MON83" s="2"/>
      <c r="MOO83" s="2"/>
      <c r="MOP83" s="2"/>
      <c r="MOQ83" s="2"/>
      <c r="MOR83" s="2"/>
      <c r="MOS83" s="2"/>
      <c r="MOT83" s="2"/>
      <c r="MOU83" s="2"/>
      <c r="MOV83" s="2"/>
      <c r="MOW83" s="2"/>
      <c r="MOX83" s="2"/>
      <c r="MOY83" s="2"/>
      <c r="MOZ83" s="2"/>
      <c r="MPA83" s="2"/>
      <c r="MPB83" s="2"/>
      <c r="MPC83" s="2"/>
      <c r="MPD83" s="2"/>
      <c r="MPE83" s="2"/>
      <c r="MPF83" s="2"/>
      <c r="MPG83" s="2"/>
      <c r="MPH83" s="2"/>
      <c r="MPI83" s="2"/>
      <c r="MPJ83" s="2"/>
      <c r="MPK83" s="2"/>
      <c r="MPL83" s="2"/>
      <c r="MPM83" s="2"/>
      <c r="MPN83" s="2"/>
      <c r="MPO83" s="2"/>
      <c r="MPP83" s="2"/>
      <c r="MPQ83" s="2"/>
      <c r="MPR83" s="2"/>
      <c r="MPS83" s="2"/>
      <c r="MPT83" s="2"/>
      <c r="MPU83" s="2"/>
      <c r="MPV83" s="2"/>
      <c r="MPW83" s="2"/>
      <c r="MPX83" s="2"/>
      <c r="MPY83" s="2"/>
      <c r="MPZ83" s="2"/>
      <c r="MQA83" s="2"/>
      <c r="MQB83" s="2"/>
      <c r="MQC83" s="2"/>
      <c r="MQD83" s="2"/>
      <c r="MQE83" s="2"/>
      <c r="MQF83" s="2"/>
      <c r="MQG83" s="2"/>
      <c r="MQH83" s="2"/>
      <c r="MQI83" s="2"/>
      <c r="MQJ83" s="2"/>
      <c r="MQK83" s="2"/>
      <c r="MQL83" s="2"/>
      <c r="MQM83" s="2"/>
      <c r="MQN83" s="2"/>
      <c r="MQO83" s="2"/>
      <c r="MQP83" s="2"/>
      <c r="MQQ83" s="2"/>
      <c r="MQR83" s="2"/>
      <c r="MQS83" s="2"/>
      <c r="MQT83" s="2"/>
      <c r="MQU83" s="2"/>
      <c r="MQV83" s="2"/>
      <c r="MQW83" s="2"/>
      <c r="MQX83" s="2"/>
      <c r="MQY83" s="2"/>
      <c r="MQZ83" s="2"/>
      <c r="MRA83" s="2"/>
      <c r="MRB83" s="2"/>
      <c r="MRC83" s="2"/>
      <c r="MRD83" s="2"/>
      <c r="MRE83" s="2"/>
      <c r="MRF83" s="2"/>
      <c r="MRG83" s="2"/>
      <c r="MRH83" s="2"/>
      <c r="MRI83" s="2"/>
      <c r="MRJ83" s="2"/>
      <c r="MRK83" s="2"/>
      <c r="MRL83" s="2"/>
      <c r="MRM83" s="2"/>
      <c r="MRN83" s="2"/>
      <c r="MRO83" s="2"/>
      <c r="MRP83" s="2"/>
      <c r="MRQ83" s="2"/>
      <c r="MRR83" s="2"/>
      <c r="MRS83" s="2"/>
      <c r="MRT83" s="2"/>
      <c r="MRU83" s="2"/>
      <c r="MRV83" s="2"/>
      <c r="MRW83" s="2"/>
      <c r="MRX83" s="2"/>
      <c r="MRY83" s="2"/>
      <c r="MRZ83" s="2"/>
      <c r="MSA83" s="2"/>
      <c r="MSB83" s="2"/>
      <c r="MSC83" s="2"/>
      <c r="MSD83" s="2"/>
      <c r="MSE83" s="2"/>
      <c r="MSF83" s="2"/>
      <c r="MSG83" s="2"/>
      <c r="MSH83" s="2"/>
      <c r="MSI83" s="2"/>
      <c r="MSJ83" s="2"/>
      <c r="MSK83" s="2"/>
      <c r="MSL83" s="2"/>
      <c r="MSM83" s="2"/>
      <c r="MSN83" s="2"/>
      <c r="MSO83" s="2"/>
      <c r="MSP83" s="2"/>
      <c r="MSQ83" s="2"/>
      <c r="MSR83" s="2"/>
      <c r="MSS83" s="2"/>
      <c r="MST83" s="2"/>
      <c r="MSU83" s="2"/>
      <c r="MSV83" s="2"/>
      <c r="MSW83" s="2"/>
      <c r="MSX83" s="2"/>
      <c r="MSY83" s="2"/>
      <c r="MSZ83" s="2"/>
      <c r="MTA83" s="2"/>
      <c r="MTB83" s="2"/>
      <c r="MTC83" s="2"/>
      <c r="MTD83" s="2"/>
      <c r="MTE83" s="2"/>
      <c r="MTF83" s="2"/>
      <c r="MTG83" s="2"/>
      <c r="MTH83" s="2"/>
      <c r="MTI83" s="2"/>
      <c r="MTJ83" s="2"/>
      <c r="MTK83" s="2"/>
      <c r="MTL83" s="2"/>
      <c r="MTM83" s="2"/>
      <c r="MTN83" s="2"/>
      <c r="MTO83" s="2"/>
      <c r="MTP83" s="2"/>
      <c r="MTQ83" s="2"/>
      <c r="MTR83" s="2"/>
      <c r="MTS83" s="2"/>
      <c r="MTT83" s="2"/>
      <c r="MTU83" s="2"/>
      <c r="MTV83" s="2"/>
      <c r="MTW83" s="2"/>
      <c r="MTX83" s="2"/>
      <c r="MTY83" s="2"/>
      <c r="MTZ83" s="2"/>
      <c r="MUA83" s="2"/>
      <c r="MUB83" s="2"/>
      <c r="MUC83" s="2"/>
      <c r="MUD83" s="2"/>
      <c r="MUE83" s="2"/>
      <c r="MUF83" s="2"/>
      <c r="MUG83" s="2"/>
      <c r="MUH83" s="2"/>
      <c r="MUI83" s="2"/>
      <c r="MUJ83" s="2"/>
      <c r="MUK83" s="2"/>
      <c r="MUL83" s="2"/>
      <c r="MUM83" s="2"/>
      <c r="MUN83" s="2"/>
      <c r="MUO83" s="2"/>
      <c r="MUP83" s="2"/>
      <c r="MUQ83" s="2"/>
      <c r="MUR83" s="2"/>
      <c r="MUS83" s="2"/>
      <c r="MUT83" s="2"/>
      <c r="MUU83" s="2"/>
      <c r="MUV83" s="2"/>
      <c r="MUW83" s="2"/>
      <c r="MUX83" s="2"/>
      <c r="MUY83" s="2"/>
      <c r="MUZ83" s="2"/>
      <c r="MVA83" s="2"/>
      <c r="MVB83" s="2"/>
      <c r="MVC83" s="2"/>
      <c r="MVD83" s="2"/>
      <c r="MVE83" s="2"/>
      <c r="MVF83" s="2"/>
      <c r="MVG83" s="2"/>
      <c r="MVH83" s="2"/>
      <c r="MVI83" s="2"/>
      <c r="MVJ83" s="2"/>
      <c r="MVK83" s="2"/>
      <c r="MVL83" s="2"/>
      <c r="MVM83" s="2"/>
      <c r="MVN83" s="2"/>
      <c r="MVO83" s="2"/>
      <c r="MVP83" s="2"/>
      <c r="MVQ83" s="2"/>
      <c r="MVR83" s="2"/>
      <c r="MVS83" s="2"/>
      <c r="MVT83" s="2"/>
      <c r="MVU83" s="2"/>
      <c r="MVV83" s="2"/>
      <c r="MVW83" s="2"/>
      <c r="MVX83" s="2"/>
      <c r="MVY83" s="2"/>
      <c r="MVZ83" s="2"/>
      <c r="MWA83" s="2"/>
      <c r="MWB83" s="2"/>
      <c r="MWC83" s="2"/>
      <c r="MWD83" s="2"/>
      <c r="MWE83" s="2"/>
      <c r="MWF83" s="2"/>
      <c r="MWG83" s="2"/>
      <c r="MWH83" s="2"/>
      <c r="MWI83" s="2"/>
      <c r="MWJ83" s="2"/>
      <c r="MWK83" s="2"/>
      <c r="MWL83" s="2"/>
      <c r="MWM83" s="2"/>
      <c r="MWN83" s="2"/>
      <c r="MWO83" s="2"/>
      <c r="MWP83" s="2"/>
      <c r="MWQ83" s="2"/>
      <c r="MWR83" s="2"/>
      <c r="MWS83" s="2"/>
      <c r="MWT83" s="2"/>
      <c r="MWU83" s="2"/>
      <c r="MWV83" s="2"/>
      <c r="MWW83" s="2"/>
      <c r="MWX83" s="2"/>
      <c r="MWY83" s="2"/>
      <c r="MWZ83" s="2"/>
      <c r="MXA83" s="2"/>
      <c r="MXB83" s="2"/>
      <c r="MXC83" s="2"/>
      <c r="MXD83" s="2"/>
      <c r="MXE83" s="2"/>
      <c r="MXF83" s="2"/>
      <c r="MXG83" s="2"/>
      <c r="MXH83" s="2"/>
      <c r="MXI83" s="2"/>
      <c r="MXJ83" s="2"/>
      <c r="MXK83" s="2"/>
      <c r="MXL83" s="2"/>
      <c r="MXM83" s="2"/>
      <c r="MXN83" s="2"/>
      <c r="MXO83" s="2"/>
      <c r="MXP83" s="2"/>
      <c r="MXQ83" s="2"/>
      <c r="MXR83" s="2"/>
      <c r="MXS83" s="2"/>
      <c r="MXT83" s="2"/>
      <c r="MXU83" s="2"/>
      <c r="MXV83" s="2"/>
      <c r="MXW83" s="2"/>
      <c r="MXX83" s="2"/>
      <c r="MXY83" s="2"/>
      <c r="MXZ83" s="2"/>
      <c r="MYA83" s="2"/>
      <c r="MYB83" s="2"/>
      <c r="MYC83" s="2"/>
      <c r="MYD83" s="2"/>
      <c r="MYE83" s="2"/>
      <c r="MYF83" s="2"/>
      <c r="MYG83" s="2"/>
      <c r="MYH83" s="2"/>
      <c r="MYI83" s="2"/>
      <c r="MYJ83" s="2"/>
      <c r="MYK83" s="2"/>
      <c r="MYL83" s="2"/>
      <c r="MYM83" s="2"/>
      <c r="MYN83" s="2"/>
      <c r="MYO83" s="2"/>
      <c r="MYP83" s="2"/>
      <c r="MYQ83" s="2"/>
      <c r="MYR83" s="2"/>
      <c r="MYS83" s="2"/>
      <c r="MYT83" s="2"/>
      <c r="MYU83" s="2"/>
      <c r="MYV83" s="2"/>
      <c r="MYW83" s="2"/>
      <c r="MYX83" s="2"/>
      <c r="MYY83" s="2"/>
      <c r="MYZ83" s="2"/>
      <c r="MZA83" s="2"/>
      <c r="MZB83" s="2"/>
      <c r="MZC83" s="2"/>
      <c r="MZD83" s="2"/>
      <c r="MZE83" s="2"/>
      <c r="MZF83" s="2"/>
      <c r="MZG83" s="2"/>
      <c r="MZH83" s="2"/>
      <c r="MZI83" s="2"/>
      <c r="MZJ83" s="2"/>
      <c r="MZK83" s="2"/>
      <c r="MZL83" s="2"/>
      <c r="MZM83" s="2"/>
      <c r="MZN83" s="2"/>
      <c r="MZO83" s="2"/>
      <c r="MZP83" s="2"/>
      <c r="MZQ83" s="2"/>
      <c r="MZR83" s="2"/>
      <c r="MZS83" s="2"/>
      <c r="MZT83" s="2"/>
      <c r="MZU83" s="2"/>
      <c r="MZV83" s="2"/>
      <c r="MZW83" s="2"/>
      <c r="MZX83" s="2"/>
      <c r="MZY83" s="2"/>
      <c r="MZZ83" s="2"/>
      <c r="NAA83" s="2"/>
      <c r="NAB83" s="2"/>
      <c r="NAC83" s="2"/>
      <c r="NAD83" s="2"/>
      <c r="NAE83" s="2"/>
      <c r="NAF83" s="2"/>
      <c r="NAG83" s="2"/>
      <c r="NAH83" s="2"/>
      <c r="NAI83" s="2"/>
      <c r="NAJ83" s="2"/>
      <c r="NAK83" s="2"/>
      <c r="NAL83" s="2"/>
      <c r="NAM83" s="2"/>
      <c r="NAN83" s="2"/>
      <c r="NAO83" s="2"/>
      <c r="NAP83" s="2"/>
      <c r="NAQ83" s="2"/>
      <c r="NAR83" s="2"/>
      <c r="NAS83" s="2"/>
      <c r="NAT83" s="2"/>
      <c r="NAU83" s="2"/>
      <c r="NAV83" s="2"/>
      <c r="NAW83" s="2"/>
      <c r="NAX83" s="2"/>
      <c r="NAY83" s="2"/>
      <c r="NAZ83" s="2"/>
      <c r="NBA83" s="2"/>
      <c r="NBB83" s="2"/>
      <c r="NBC83" s="2"/>
      <c r="NBD83" s="2"/>
      <c r="NBE83" s="2"/>
      <c r="NBF83" s="2"/>
      <c r="NBG83" s="2"/>
      <c r="NBH83" s="2"/>
      <c r="NBI83" s="2"/>
      <c r="NBJ83" s="2"/>
      <c r="NBK83" s="2"/>
      <c r="NBL83" s="2"/>
      <c r="NBM83" s="2"/>
      <c r="NBN83" s="2"/>
      <c r="NBO83" s="2"/>
      <c r="NBP83" s="2"/>
      <c r="NBQ83" s="2"/>
      <c r="NBR83" s="2"/>
      <c r="NBS83" s="2"/>
      <c r="NBT83" s="2"/>
      <c r="NBU83" s="2"/>
      <c r="NBV83" s="2"/>
      <c r="NBW83" s="2"/>
      <c r="NBX83" s="2"/>
      <c r="NBY83" s="2"/>
      <c r="NBZ83" s="2"/>
      <c r="NCA83" s="2"/>
      <c r="NCB83" s="2"/>
      <c r="NCC83" s="2"/>
      <c r="NCD83" s="2"/>
      <c r="NCE83" s="2"/>
      <c r="NCF83" s="2"/>
      <c r="NCG83" s="2"/>
      <c r="NCH83" s="2"/>
      <c r="NCI83" s="2"/>
      <c r="NCJ83" s="2"/>
      <c r="NCK83" s="2"/>
      <c r="NCL83" s="2"/>
      <c r="NCM83" s="2"/>
      <c r="NCN83" s="2"/>
      <c r="NCO83" s="2"/>
      <c r="NCP83" s="2"/>
      <c r="NCQ83" s="2"/>
      <c r="NCR83" s="2"/>
      <c r="NCS83" s="2"/>
      <c r="NCT83" s="2"/>
      <c r="NCU83" s="2"/>
      <c r="NCV83" s="2"/>
      <c r="NCW83" s="2"/>
      <c r="NCX83" s="2"/>
      <c r="NCY83" s="2"/>
      <c r="NCZ83" s="2"/>
      <c r="NDA83" s="2"/>
      <c r="NDB83" s="2"/>
      <c r="NDC83" s="2"/>
      <c r="NDD83" s="2"/>
      <c r="NDE83" s="2"/>
      <c r="NDF83" s="2"/>
      <c r="NDG83" s="2"/>
      <c r="NDH83" s="2"/>
      <c r="NDI83" s="2"/>
      <c r="NDJ83" s="2"/>
      <c r="NDK83" s="2"/>
      <c r="NDL83" s="2"/>
      <c r="NDM83" s="2"/>
      <c r="NDN83" s="2"/>
      <c r="NDO83" s="2"/>
      <c r="NDP83" s="2"/>
      <c r="NDQ83" s="2"/>
      <c r="NDR83" s="2"/>
      <c r="NDS83" s="2"/>
      <c r="NDT83" s="2"/>
      <c r="NDU83" s="2"/>
      <c r="NDV83" s="2"/>
      <c r="NDW83" s="2"/>
      <c r="NDX83" s="2"/>
      <c r="NDY83" s="2"/>
      <c r="NDZ83" s="2"/>
      <c r="NEA83" s="2"/>
      <c r="NEB83" s="2"/>
      <c r="NEC83" s="2"/>
      <c r="NED83" s="2"/>
      <c r="NEE83" s="2"/>
      <c r="NEF83" s="2"/>
      <c r="NEG83" s="2"/>
      <c r="NEH83" s="2"/>
      <c r="NEI83" s="2"/>
      <c r="NEJ83" s="2"/>
      <c r="NEK83" s="2"/>
      <c r="NEL83" s="2"/>
      <c r="NEM83" s="2"/>
      <c r="NEN83" s="2"/>
      <c r="NEO83" s="2"/>
      <c r="NEP83" s="2"/>
      <c r="NEQ83" s="2"/>
      <c r="NER83" s="2"/>
      <c r="NES83" s="2"/>
      <c r="NET83" s="2"/>
      <c r="NEU83" s="2"/>
      <c r="NEV83" s="2"/>
      <c r="NEW83" s="2"/>
      <c r="NEX83" s="2"/>
      <c r="NEY83" s="2"/>
      <c r="NEZ83" s="2"/>
      <c r="NFA83" s="2"/>
      <c r="NFB83" s="2"/>
      <c r="NFC83" s="2"/>
      <c r="NFD83" s="2"/>
      <c r="NFE83" s="2"/>
      <c r="NFF83" s="2"/>
      <c r="NFG83" s="2"/>
      <c r="NFH83" s="2"/>
      <c r="NFI83" s="2"/>
      <c r="NFJ83" s="2"/>
      <c r="NFK83" s="2"/>
      <c r="NFL83" s="2"/>
      <c r="NFM83" s="2"/>
      <c r="NFN83" s="2"/>
      <c r="NFO83" s="2"/>
      <c r="NFP83" s="2"/>
      <c r="NFQ83" s="2"/>
      <c r="NFR83" s="2"/>
      <c r="NFS83" s="2"/>
      <c r="NFT83" s="2"/>
      <c r="NFU83" s="2"/>
      <c r="NFV83" s="2"/>
      <c r="NFW83" s="2"/>
      <c r="NFX83" s="2"/>
      <c r="NFY83" s="2"/>
      <c r="NFZ83" s="2"/>
      <c r="NGA83" s="2"/>
      <c r="NGB83" s="2"/>
      <c r="NGC83" s="2"/>
      <c r="NGD83" s="2"/>
      <c r="NGE83" s="2"/>
      <c r="NGF83" s="2"/>
      <c r="NGG83" s="2"/>
      <c r="NGH83" s="2"/>
      <c r="NGI83" s="2"/>
      <c r="NGJ83" s="2"/>
      <c r="NGK83" s="2"/>
      <c r="NGL83" s="2"/>
      <c r="NGM83" s="2"/>
      <c r="NGN83" s="2"/>
      <c r="NGO83" s="2"/>
      <c r="NGP83" s="2"/>
      <c r="NGQ83" s="2"/>
      <c r="NGR83" s="2"/>
      <c r="NGS83" s="2"/>
      <c r="NGT83" s="2"/>
      <c r="NGU83" s="2"/>
      <c r="NGV83" s="2"/>
      <c r="NGW83" s="2"/>
      <c r="NGX83" s="2"/>
      <c r="NGY83" s="2"/>
      <c r="NGZ83" s="2"/>
      <c r="NHA83" s="2"/>
      <c r="NHB83" s="2"/>
      <c r="NHC83" s="2"/>
      <c r="NHD83" s="2"/>
      <c r="NHE83" s="2"/>
      <c r="NHF83" s="2"/>
      <c r="NHG83" s="2"/>
      <c r="NHH83" s="2"/>
      <c r="NHI83" s="2"/>
      <c r="NHJ83" s="2"/>
      <c r="NHK83" s="2"/>
      <c r="NHL83" s="2"/>
      <c r="NHM83" s="2"/>
      <c r="NHN83" s="2"/>
      <c r="NHO83" s="2"/>
      <c r="NHP83" s="2"/>
      <c r="NHQ83" s="2"/>
      <c r="NHR83" s="2"/>
      <c r="NHS83" s="2"/>
      <c r="NHT83" s="2"/>
      <c r="NHU83" s="2"/>
      <c r="NHV83" s="2"/>
      <c r="NHW83" s="2"/>
      <c r="NHX83" s="2"/>
      <c r="NHY83" s="2"/>
      <c r="NHZ83" s="2"/>
      <c r="NIA83" s="2"/>
      <c r="NIB83" s="2"/>
      <c r="NIC83" s="2"/>
      <c r="NID83" s="2"/>
      <c r="NIE83" s="2"/>
      <c r="NIF83" s="2"/>
      <c r="NIG83" s="2"/>
      <c r="NIH83" s="2"/>
      <c r="NII83" s="2"/>
      <c r="NIJ83" s="2"/>
      <c r="NIK83" s="2"/>
      <c r="NIL83" s="2"/>
      <c r="NIM83" s="2"/>
      <c r="NIN83" s="2"/>
      <c r="NIO83" s="2"/>
      <c r="NIP83" s="2"/>
      <c r="NIQ83" s="2"/>
      <c r="NIR83" s="2"/>
      <c r="NIS83" s="2"/>
      <c r="NIT83" s="2"/>
      <c r="NIU83" s="2"/>
      <c r="NIV83" s="2"/>
      <c r="NIW83" s="2"/>
      <c r="NIX83" s="2"/>
      <c r="NIY83" s="2"/>
      <c r="NIZ83" s="2"/>
      <c r="NJA83" s="2"/>
      <c r="NJB83" s="2"/>
      <c r="NJC83" s="2"/>
      <c r="NJD83" s="2"/>
      <c r="NJE83" s="2"/>
      <c r="NJF83" s="2"/>
      <c r="NJG83" s="2"/>
      <c r="NJH83" s="2"/>
      <c r="NJI83" s="2"/>
      <c r="NJJ83" s="2"/>
      <c r="NJK83" s="2"/>
      <c r="NJL83" s="2"/>
      <c r="NJM83" s="2"/>
      <c r="NJN83" s="2"/>
      <c r="NJO83" s="2"/>
      <c r="NJP83" s="2"/>
      <c r="NJQ83" s="2"/>
      <c r="NJR83" s="2"/>
      <c r="NJS83" s="2"/>
      <c r="NJT83" s="2"/>
      <c r="NJU83" s="2"/>
      <c r="NJV83" s="2"/>
      <c r="NJW83" s="2"/>
      <c r="NJX83" s="2"/>
      <c r="NJY83" s="2"/>
      <c r="NJZ83" s="2"/>
      <c r="NKA83" s="2"/>
      <c r="NKB83" s="2"/>
      <c r="NKC83" s="2"/>
      <c r="NKD83" s="2"/>
      <c r="NKE83" s="2"/>
      <c r="NKF83" s="2"/>
      <c r="NKG83" s="2"/>
      <c r="NKH83" s="2"/>
      <c r="NKI83" s="2"/>
      <c r="NKJ83" s="2"/>
      <c r="NKK83" s="2"/>
      <c r="NKL83" s="2"/>
      <c r="NKM83" s="2"/>
      <c r="NKN83" s="2"/>
      <c r="NKO83" s="2"/>
      <c r="NKP83" s="2"/>
      <c r="NKQ83" s="2"/>
      <c r="NKR83" s="2"/>
      <c r="NKS83" s="2"/>
      <c r="NKT83" s="2"/>
      <c r="NKU83" s="2"/>
      <c r="NKV83" s="2"/>
      <c r="NKW83" s="2"/>
      <c r="NKX83" s="2"/>
      <c r="NKY83" s="2"/>
      <c r="NKZ83" s="2"/>
      <c r="NLA83" s="2"/>
      <c r="NLB83" s="2"/>
      <c r="NLC83" s="2"/>
      <c r="NLD83" s="2"/>
      <c r="NLE83" s="2"/>
      <c r="NLF83" s="2"/>
      <c r="NLG83" s="2"/>
      <c r="NLH83" s="2"/>
      <c r="NLI83" s="2"/>
      <c r="NLJ83" s="2"/>
      <c r="NLK83" s="2"/>
      <c r="NLL83" s="2"/>
      <c r="NLM83" s="2"/>
      <c r="NLN83" s="2"/>
      <c r="NLO83" s="2"/>
      <c r="NLP83" s="2"/>
      <c r="NLQ83" s="2"/>
      <c r="NLR83" s="2"/>
      <c r="NLS83" s="2"/>
      <c r="NLT83" s="2"/>
      <c r="NLU83" s="2"/>
      <c r="NLV83" s="2"/>
      <c r="NLW83" s="2"/>
      <c r="NLX83" s="2"/>
      <c r="NLY83" s="2"/>
      <c r="NLZ83" s="2"/>
      <c r="NMA83" s="2"/>
      <c r="NMB83" s="2"/>
      <c r="NMC83" s="2"/>
      <c r="NMD83" s="2"/>
      <c r="NME83" s="2"/>
      <c r="NMF83" s="2"/>
      <c r="NMG83" s="2"/>
      <c r="NMH83" s="2"/>
      <c r="NMI83" s="2"/>
      <c r="NMJ83" s="2"/>
      <c r="NMK83" s="2"/>
      <c r="NML83" s="2"/>
      <c r="NMM83" s="2"/>
      <c r="NMN83" s="2"/>
      <c r="NMO83" s="2"/>
      <c r="NMP83" s="2"/>
      <c r="NMQ83" s="2"/>
      <c r="NMR83" s="2"/>
      <c r="NMS83" s="2"/>
      <c r="NMT83" s="2"/>
      <c r="NMU83" s="2"/>
      <c r="NMV83" s="2"/>
      <c r="NMW83" s="2"/>
      <c r="NMX83" s="2"/>
      <c r="NMY83" s="2"/>
      <c r="NMZ83" s="2"/>
      <c r="NNA83" s="2"/>
      <c r="NNB83" s="2"/>
      <c r="NNC83" s="2"/>
      <c r="NND83" s="2"/>
      <c r="NNE83" s="2"/>
      <c r="NNF83" s="2"/>
      <c r="NNG83" s="2"/>
      <c r="NNH83" s="2"/>
      <c r="NNI83" s="2"/>
      <c r="NNJ83" s="2"/>
      <c r="NNK83" s="2"/>
      <c r="NNL83" s="2"/>
      <c r="NNM83" s="2"/>
      <c r="NNN83" s="2"/>
      <c r="NNO83" s="2"/>
      <c r="NNP83" s="2"/>
      <c r="NNQ83" s="2"/>
      <c r="NNR83" s="2"/>
      <c r="NNS83" s="2"/>
      <c r="NNT83" s="2"/>
      <c r="NNU83" s="2"/>
      <c r="NNV83" s="2"/>
      <c r="NNW83" s="2"/>
      <c r="NNX83" s="2"/>
      <c r="NNY83" s="2"/>
      <c r="NNZ83" s="2"/>
      <c r="NOA83" s="2"/>
      <c r="NOB83" s="2"/>
      <c r="NOC83" s="2"/>
      <c r="NOD83" s="2"/>
      <c r="NOE83" s="2"/>
      <c r="NOF83" s="2"/>
      <c r="NOG83" s="2"/>
      <c r="NOH83" s="2"/>
      <c r="NOI83" s="2"/>
      <c r="NOJ83" s="2"/>
      <c r="NOK83" s="2"/>
      <c r="NOL83" s="2"/>
      <c r="NOM83" s="2"/>
      <c r="NON83" s="2"/>
      <c r="NOO83" s="2"/>
      <c r="NOP83" s="2"/>
      <c r="NOQ83" s="2"/>
      <c r="NOR83" s="2"/>
      <c r="NOS83" s="2"/>
      <c r="NOT83" s="2"/>
      <c r="NOU83" s="2"/>
      <c r="NOV83" s="2"/>
      <c r="NOW83" s="2"/>
      <c r="NOX83" s="2"/>
      <c r="NOY83" s="2"/>
      <c r="NOZ83" s="2"/>
      <c r="NPA83" s="2"/>
      <c r="NPB83" s="2"/>
      <c r="NPC83" s="2"/>
      <c r="NPD83" s="2"/>
      <c r="NPE83" s="2"/>
      <c r="NPF83" s="2"/>
      <c r="NPG83" s="2"/>
      <c r="NPH83" s="2"/>
      <c r="NPI83" s="2"/>
      <c r="NPJ83" s="2"/>
      <c r="NPK83" s="2"/>
      <c r="NPL83" s="2"/>
      <c r="NPM83" s="2"/>
      <c r="NPN83" s="2"/>
      <c r="NPO83" s="2"/>
      <c r="NPP83" s="2"/>
      <c r="NPQ83" s="2"/>
      <c r="NPR83" s="2"/>
      <c r="NPS83" s="2"/>
      <c r="NPT83" s="2"/>
      <c r="NPU83" s="2"/>
      <c r="NPV83" s="2"/>
      <c r="NPW83" s="2"/>
      <c r="NPX83" s="2"/>
      <c r="NPY83" s="2"/>
      <c r="NPZ83" s="2"/>
      <c r="NQA83" s="2"/>
      <c r="NQB83" s="2"/>
      <c r="NQC83" s="2"/>
      <c r="NQD83" s="2"/>
      <c r="NQE83" s="2"/>
      <c r="NQF83" s="2"/>
      <c r="NQG83" s="2"/>
      <c r="NQH83" s="2"/>
      <c r="NQI83" s="2"/>
      <c r="NQJ83" s="2"/>
      <c r="NQK83" s="2"/>
      <c r="NQL83" s="2"/>
      <c r="NQM83" s="2"/>
      <c r="NQN83" s="2"/>
      <c r="NQO83" s="2"/>
      <c r="NQP83" s="2"/>
      <c r="NQQ83" s="2"/>
      <c r="NQR83" s="2"/>
      <c r="NQS83" s="2"/>
      <c r="NQT83" s="2"/>
      <c r="NQU83" s="2"/>
      <c r="NQV83" s="2"/>
      <c r="NQW83" s="2"/>
      <c r="NQX83" s="2"/>
      <c r="NQY83" s="2"/>
      <c r="NQZ83" s="2"/>
      <c r="NRA83" s="2"/>
      <c r="NRB83" s="2"/>
      <c r="NRC83" s="2"/>
      <c r="NRD83" s="2"/>
      <c r="NRE83" s="2"/>
      <c r="NRF83" s="2"/>
      <c r="NRG83" s="2"/>
      <c r="NRH83" s="2"/>
      <c r="NRI83" s="2"/>
      <c r="NRJ83" s="2"/>
      <c r="NRK83" s="2"/>
      <c r="NRL83" s="2"/>
      <c r="NRM83" s="2"/>
      <c r="NRN83" s="2"/>
      <c r="NRO83" s="2"/>
      <c r="NRP83" s="2"/>
      <c r="NRQ83" s="2"/>
      <c r="NRR83" s="2"/>
      <c r="NRS83" s="2"/>
      <c r="NRT83" s="2"/>
      <c r="NRU83" s="2"/>
      <c r="NRV83" s="2"/>
      <c r="NRW83" s="2"/>
      <c r="NRX83" s="2"/>
      <c r="NRY83" s="2"/>
      <c r="NRZ83" s="2"/>
      <c r="NSA83" s="2"/>
      <c r="NSB83" s="2"/>
      <c r="NSC83" s="2"/>
      <c r="NSD83" s="2"/>
      <c r="NSE83" s="2"/>
      <c r="NSF83" s="2"/>
      <c r="NSG83" s="2"/>
      <c r="NSH83" s="2"/>
      <c r="NSI83" s="2"/>
      <c r="NSJ83" s="2"/>
      <c r="NSK83" s="2"/>
      <c r="NSL83" s="2"/>
      <c r="NSM83" s="2"/>
      <c r="NSN83" s="2"/>
      <c r="NSO83" s="2"/>
      <c r="NSP83" s="2"/>
      <c r="NSQ83" s="2"/>
      <c r="NSR83" s="2"/>
      <c r="NSS83" s="2"/>
      <c r="NST83" s="2"/>
      <c r="NSU83" s="2"/>
      <c r="NSV83" s="2"/>
      <c r="NSW83" s="2"/>
      <c r="NSX83" s="2"/>
      <c r="NSY83" s="2"/>
      <c r="NSZ83" s="2"/>
      <c r="NTA83" s="2"/>
      <c r="NTB83" s="2"/>
      <c r="NTC83" s="2"/>
      <c r="NTD83" s="2"/>
      <c r="NTE83" s="2"/>
      <c r="NTF83" s="2"/>
      <c r="NTG83" s="2"/>
      <c r="NTH83" s="2"/>
      <c r="NTI83" s="2"/>
      <c r="NTJ83" s="2"/>
      <c r="NTK83" s="2"/>
      <c r="NTL83" s="2"/>
      <c r="NTM83" s="2"/>
      <c r="NTN83" s="2"/>
      <c r="NTO83" s="2"/>
      <c r="NTP83" s="2"/>
      <c r="NTQ83" s="2"/>
      <c r="NTR83" s="2"/>
      <c r="NTS83" s="2"/>
      <c r="NTT83" s="2"/>
      <c r="NTU83" s="2"/>
      <c r="NTV83" s="2"/>
      <c r="NTW83" s="2"/>
      <c r="NTX83" s="2"/>
      <c r="NTY83" s="2"/>
      <c r="NTZ83" s="2"/>
      <c r="NUA83" s="2"/>
      <c r="NUB83" s="2"/>
      <c r="NUC83" s="2"/>
      <c r="NUD83" s="2"/>
      <c r="NUE83" s="2"/>
      <c r="NUF83" s="2"/>
      <c r="NUG83" s="2"/>
      <c r="NUH83" s="2"/>
      <c r="NUI83" s="2"/>
      <c r="NUJ83" s="2"/>
      <c r="NUK83" s="2"/>
      <c r="NUL83" s="2"/>
      <c r="NUM83" s="2"/>
      <c r="NUN83" s="2"/>
      <c r="NUO83" s="2"/>
      <c r="NUP83" s="2"/>
      <c r="NUQ83" s="2"/>
      <c r="NUR83" s="2"/>
      <c r="NUS83" s="2"/>
      <c r="NUT83" s="2"/>
      <c r="NUU83" s="2"/>
      <c r="NUV83" s="2"/>
      <c r="NUW83" s="2"/>
      <c r="NUX83" s="2"/>
      <c r="NUY83" s="2"/>
      <c r="NUZ83" s="2"/>
      <c r="NVA83" s="2"/>
      <c r="NVB83" s="2"/>
      <c r="NVC83" s="2"/>
      <c r="NVD83" s="2"/>
      <c r="NVE83" s="2"/>
      <c r="NVF83" s="2"/>
      <c r="NVG83" s="2"/>
      <c r="NVH83" s="2"/>
      <c r="NVI83" s="2"/>
      <c r="NVJ83" s="2"/>
      <c r="NVK83" s="2"/>
      <c r="NVL83" s="2"/>
      <c r="NVM83" s="2"/>
      <c r="NVN83" s="2"/>
      <c r="NVO83" s="2"/>
      <c r="NVP83" s="2"/>
      <c r="NVQ83" s="2"/>
      <c r="NVR83" s="2"/>
      <c r="NVS83" s="2"/>
      <c r="NVT83" s="2"/>
      <c r="NVU83" s="2"/>
      <c r="NVV83" s="2"/>
      <c r="NVW83" s="2"/>
      <c r="NVX83" s="2"/>
      <c r="NVY83" s="2"/>
      <c r="NVZ83" s="2"/>
      <c r="NWA83" s="2"/>
      <c r="NWB83" s="2"/>
      <c r="NWC83" s="2"/>
      <c r="NWD83" s="2"/>
      <c r="NWE83" s="2"/>
      <c r="NWF83" s="2"/>
      <c r="NWG83" s="2"/>
      <c r="NWH83" s="2"/>
      <c r="NWI83" s="2"/>
      <c r="NWJ83" s="2"/>
      <c r="NWK83" s="2"/>
      <c r="NWL83" s="2"/>
      <c r="NWM83" s="2"/>
      <c r="NWN83" s="2"/>
      <c r="NWO83" s="2"/>
      <c r="NWP83" s="2"/>
      <c r="NWQ83" s="2"/>
      <c r="NWR83" s="2"/>
      <c r="NWS83" s="2"/>
      <c r="NWT83" s="2"/>
      <c r="NWU83" s="2"/>
      <c r="NWV83" s="2"/>
      <c r="NWW83" s="2"/>
      <c r="NWX83" s="2"/>
      <c r="NWY83" s="2"/>
      <c r="NWZ83" s="2"/>
      <c r="NXA83" s="2"/>
      <c r="NXB83" s="2"/>
      <c r="NXC83" s="2"/>
      <c r="NXD83" s="2"/>
      <c r="NXE83" s="2"/>
      <c r="NXF83" s="2"/>
      <c r="NXG83" s="2"/>
      <c r="NXH83" s="2"/>
      <c r="NXI83" s="2"/>
      <c r="NXJ83" s="2"/>
      <c r="NXK83" s="2"/>
      <c r="NXL83" s="2"/>
      <c r="NXM83" s="2"/>
      <c r="NXN83" s="2"/>
      <c r="NXO83" s="2"/>
      <c r="NXP83" s="2"/>
      <c r="NXQ83" s="2"/>
      <c r="NXR83" s="2"/>
      <c r="NXS83" s="2"/>
      <c r="NXT83" s="2"/>
      <c r="NXU83" s="2"/>
      <c r="NXV83" s="2"/>
      <c r="NXW83" s="2"/>
      <c r="NXX83" s="2"/>
      <c r="NXY83" s="2"/>
      <c r="NXZ83" s="2"/>
      <c r="NYA83" s="2"/>
      <c r="NYB83" s="2"/>
      <c r="NYC83" s="2"/>
      <c r="NYD83" s="2"/>
      <c r="NYE83" s="2"/>
      <c r="NYF83" s="2"/>
      <c r="NYG83" s="2"/>
      <c r="NYH83" s="2"/>
      <c r="NYI83" s="2"/>
      <c r="NYJ83" s="2"/>
      <c r="NYK83" s="2"/>
      <c r="NYL83" s="2"/>
      <c r="NYM83" s="2"/>
      <c r="NYN83" s="2"/>
      <c r="NYO83" s="2"/>
      <c r="NYP83" s="2"/>
      <c r="NYQ83" s="2"/>
      <c r="NYR83" s="2"/>
      <c r="NYS83" s="2"/>
      <c r="NYT83" s="2"/>
      <c r="NYU83" s="2"/>
      <c r="NYV83" s="2"/>
      <c r="NYW83" s="2"/>
      <c r="NYX83" s="2"/>
      <c r="NYY83" s="2"/>
      <c r="NYZ83" s="2"/>
      <c r="NZA83" s="2"/>
      <c r="NZB83" s="2"/>
      <c r="NZC83" s="2"/>
      <c r="NZD83" s="2"/>
      <c r="NZE83" s="2"/>
      <c r="NZF83" s="2"/>
      <c r="NZG83" s="2"/>
      <c r="NZH83" s="2"/>
      <c r="NZI83" s="2"/>
      <c r="NZJ83" s="2"/>
      <c r="NZK83" s="2"/>
      <c r="NZL83" s="2"/>
      <c r="NZM83" s="2"/>
      <c r="NZN83" s="2"/>
      <c r="NZO83" s="2"/>
      <c r="NZP83" s="2"/>
      <c r="NZQ83" s="2"/>
      <c r="NZR83" s="2"/>
      <c r="NZS83" s="2"/>
      <c r="NZT83" s="2"/>
      <c r="NZU83" s="2"/>
      <c r="NZV83" s="2"/>
      <c r="NZW83" s="2"/>
      <c r="NZX83" s="2"/>
      <c r="NZY83" s="2"/>
      <c r="NZZ83" s="2"/>
      <c r="OAA83" s="2"/>
      <c r="OAB83" s="2"/>
      <c r="OAC83" s="2"/>
      <c r="OAD83" s="2"/>
      <c r="OAE83" s="2"/>
      <c r="OAF83" s="2"/>
      <c r="OAG83" s="2"/>
      <c r="OAH83" s="2"/>
      <c r="OAI83" s="2"/>
      <c r="OAJ83" s="2"/>
      <c r="OAK83" s="2"/>
      <c r="OAL83" s="2"/>
      <c r="OAM83" s="2"/>
      <c r="OAN83" s="2"/>
      <c r="OAO83" s="2"/>
      <c r="OAP83" s="2"/>
      <c r="OAQ83" s="2"/>
      <c r="OAR83" s="2"/>
      <c r="OAS83" s="2"/>
      <c r="OAT83" s="2"/>
      <c r="OAU83" s="2"/>
      <c r="OAV83" s="2"/>
      <c r="OAW83" s="2"/>
      <c r="OAX83" s="2"/>
      <c r="OAY83" s="2"/>
      <c r="OAZ83" s="2"/>
      <c r="OBA83" s="2"/>
      <c r="OBB83" s="2"/>
      <c r="OBC83" s="2"/>
      <c r="OBD83" s="2"/>
      <c r="OBE83" s="2"/>
      <c r="OBF83" s="2"/>
      <c r="OBG83" s="2"/>
      <c r="OBH83" s="2"/>
      <c r="OBI83" s="2"/>
      <c r="OBJ83" s="2"/>
      <c r="OBK83" s="2"/>
      <c r="OBL83" s="2"/>
      <c r="OBM83" s="2"/>
      <c r="OBN83" s="2"/>
      <c r="OBO83" s="2"/>
      <c r="OBP83" s="2"/>
      <c r="OBQ83" s="2"/>
      <c r="OBR83" s="2"/>
      <c r="OBS83" s="2"/>
      <c r="OBT83" s="2"/>
      <c r="OBU83" s="2"/>
      <c r="OBV83" s="2"/>
      <c r="OBW83" s="2"/>
      <c r="OBX83" s="2"/>
      <c r="OBY83" s="2"/>
      <c r="OBZ83" s="2"/>
      <c r="OCA83" s="2"/>
      <c r="OCB83" s="2"/>
      <c r="OCC83" s="2"/>
      <c r="OCD83" s="2"/>
      <c r="OCE83" s="2"/>
      <c r="OCF83" s="2"/>
      <c r="OCG83" s="2"/>
      <c r="OCH83" s="2"/>
      <c r="OCI83" s="2"/>
      <c r="OCJ83" s="2"/>
      <c r="OCK83" s="2"/>
      <c r="OCL83" s="2"/>
      <c r="OCM83" s="2"/>
      <c r="OCN83" s="2"/>
      <c r="OCO83" s="2"/>
      <c r="OCP83" s="2"/>
      <c r="OCQ83" s="2"/>
      <c r="OCR83" s="2"/>
      <c r="OCS83" s="2"/>
      <c r="OCT83" s="2"/>
      <c r="OCU83" s="2"/>
      <c r="OCV83" s="2"/>
      <c r="OCW83" s="2"/>
      <c r="OCX83" s="2"/>
      <c r="OCY83" s="2"/>
      <c r="OCZ83" s="2"/>
      <c r="ODA83" s="2"/>
      <c r="ODB83" s="2"/>
      <c r="ODC83" s="2"/>
      <c r="ODD83" s="2"/>
      <c r="ODE83" s="2"/>
      <c r="ODF83" s="2"/>
      <c r="ODG83" s="2"/>
      <c r="ODH83" s="2"/>
      <c r="ODI83" s="2"/>
      <c r="ODJ83" s="2"/>
      <c r="ODK83" s="2"/>
      <c r="ODL83" s="2"/>
      <c r="ODM83" s="2"/>
      <c r="ODN83" s="2"/>
      <c r="ODO83" s="2"/>
      <c r="ODP83" s="2"/>
      <c r="ODQ83" s="2"/>
      <c r="ODR83" s="2"/>
      <c r="ODS83" s="2"/>
      <c r="ODT83" s="2"/>
      <c r="ODU83" s="2"/>
      <c r="ODV83" s="2"/>
      <c r="ODW83" s="2"/>
      <c r="ODX83" s="2"/>
      <c r="ODY83" s="2"/>
      <c r="ODZ83" s="2"/>
      <c r="OEA83" s="2"/>
      <c r="OEB83" s="2"/>
      <c r="OEC83" s="2"/>
      <c r="OED83" s="2"/>
      <c r="OEE83" s="2"/>
      <c r="OEF83" s="2"/>
      <c r="OEG83" s="2"/>
      <c r="OEH83" s="2"/>
      <c r="OEI83" s="2"/>
      <c r="OEJ83" s="2"/>
      <c r="OEK83" s="2"/>
      <c r="OEL83" s="2"/>
      <c r="OEM83" s="2"/>
      <c r="OEN83" s="2"/>
      <c r="OEO83" s="2"/>
      <c r="OEP83" s="2"/>
      <c r="OEQ83" s="2"/>
      <c r="OER83" s="2"/>
      <c r="OES83" s="2"/>
      <c r="OET83" s="2"/>
      <c r="OEU83" s="2"/>
      <c r="OEV83" s="2"/>
      <c r="OEW83" s="2"/>
      <c r="OEX83" s="2"/>
      <c r="OEY83" s="2"/>
      <c r="OEZ83" s="2"/>
      <c r="OFA83" s="2"/>
      <c r="OFB83" s="2"/>
      <c r="OFC83" s="2"/>
      <c r="OFD83" s="2"/>
      <c r="OFE83" s="2"/>
      <c r="OFF83" s="2"/>
      <c r="OFG83" s="2"/>
      <c r="OFH83" s="2"/>
      <c r="OFI83" s="2"/>
      <c r="OFJ83" s="2"/>
      <c r="OFK83" s="2"/>
      <c r="OFL83" s="2"/>
      <c r="OFM83" s="2"/>
      <c r="OFN83" s="2"/>
      <c r="OFO83" s="2"/>
      <c r="OFP83" s="2"/>
      <c r="OFQ83" s="2"/>
      <c r="OFR83" s="2"/>
      <c r="OFS83" s="2"/>
      <c r="OFT83" s="2"/>
      <c r="OFU83" s="2"/>
      <c r="OFV83" s="2"/>
      <c r="OFW83" s="2"/>
      <c r="OFX83" s="2"/>
      <c r="OFY83" s="2"/>
      <c r="OFZ83" s="2"/>
      <c r="OGA83" s="2"/>
      <c r="OGB83" s="2"/>
      <c r="OGC83" s="2"/>
      <c r="OGD83" s="2"/>
      <c r="OGE83" s="2"/>
      <c r="OGF83" s="2"/>
      <c r="OGG83" s="2"/>
      <c r="OGH83" s="2"/>
      <c r="OGI83" s="2"/>
      <c r="OGJ83" s="2"/>
      <c r="OGK83" s="2"/>
      <c r="OGL83" s="2"/>
      <c r="OGM83" s="2"/>
      <c r="OGN83" s="2"/>
      <c r="OGO83" s="2"/>
      <c r="OGP83" s="2"/>
      <c r="OGQ83" s="2"/>
      <c r="OGR83" s="2"/>
      <c r="OGS83" s="2"/>
      <c r="OGT83" s="2"/>
      <c r="OGU83" s="2"/>
      <c r="OGV83" s="2"/>
      <c r="OGW83" s="2"/>
      <c r="OGX83" s="2"/>
      <c r="OGY83" s="2"/>
      <c r="OGZ83" s="2"/>
      <c r="OHA83" s="2"/>
      <c r="OHB83" s="2"/>
      <c r="OHC83" s="2"/>
      <c r="OHD83" s="2"/>
      <c r="OHE83" s="2"/>
      <c r="OHF83" s="2"/>
      <c r="OHG83" s="2"/>
      <c r="OHH83" s="2"/>
      <c r="OHI83" s="2"/>
      <c r="OHJ83" s="2"/>
      <c r="OHK83" s="2"/>
      <c r="OHL83" s="2"/>
      <c r="OHM83" s="2"/>
      <c r="OHN83" s="2"/>
      <c r="OHO83" s="2"/>
      <c r="OHP83" s="2"/>
      <c r="OHQ83" s="2"/>
      <c r="OHR83" s="2"/>
      <c r="OHS83" s="2"/>
      <c r="OHT83" s="2"/>
      <c r="OHU83" s="2"/>
      <c r="OHV83" s="2"/>
      <c r="OHW83" s="2"/>
      <c r="OHX83" s="2"/>
      <c r="OHY83" s="2"/>
      <c r="OHZ83" s="2"/>
      <c r="OIA83" s="2"/>
      <c r="OIB83" s="2"/>
      <c r="OIC83" s="2"/>
      <c r="OID83" s="2"/>
      <c r="OIE83" s="2"/>
      <c r="OIF83" s="2"/>
      <c r="OIG83" s="2"/>
      <c r="OIH83" s="2"/>
      <c r="OII83" s="2"/>
      <c r="OIJ83" s="2"/>
      <c r="OIK83" s="2"/>
      <c r="OIL83" s="2"/>
      <c r="OIM83" s="2"/>
      <c r="OIN83" s="2"/>
      <c r="OIO83" s="2"/>
      <c r="OIP83" s="2"/>
      <c r="OIQ83" s="2"/>
      <c r="OIR83" s="2"/>
      <c r="OIS83" s="2"/>
      <c r="OIT83" s="2"/>
      <c r="OIU83" s="2"/>
      <c r="OIV83" s="2"/>
      <c r="OIW83" s="2"/>
      <c r="OIX83" s="2"/>
      <c r="OIY83" s="2"/>
      <c r="OIZ83" s="2"/>
      <c r="OJA83" s="2"/>
      <c r="OJB83" s="2"/>
      <c r="OJC83" s="2"/>
      <c r="OJD83" s="2"/>
      <c r="OJE83" s="2"/>
      <c r="OJF83" s="2"/>
      <c r="OJG83" s="2"/>
      <c r="OJH83" s="2"/>
      <c r="OJI83" s="2"/>
      <c r="OJJ83" s="2"/>
      <c r="OJK83" s="2"/>
      <c r="OJL83" s="2"/>
      <c r="OJM83" s="2"/>
      <c r="OJN83" s="2"/>
      <c r="OJO83" s="2"/>
      <c r="OJP83" s="2"/>
      <c r="OJQ83" s="2"/>
      <c r="OJR83" s="2"/>
      <c r="OJS83" s="2"/>
      <c r="OJT83" s="2"/>
      <c r="OJU83" s="2"/>
      <c r="OJV83" s="2"/>
      <c r="OJW83" s="2"/>
      <c r="OJX83" s="2"/>
      <c r="OJY83" s="2"/>
      <c r="OJZ83" s="2"/>
      <c r="OKA83" s="2"/>
      <c r="OKB83" s="2"/>
      <c r="OKC83" s="2"/>
      <c r="OKD83" s="2"/>
      <c r="OKE83" s="2"/>
      <c r="OKF83" s="2"/>
      <c r="OKG83" s="2"/>
      <c r="OKH83" s="2"/>
      <c r="OKI83" s="2"/>
      <c r="OKJ83" s="2"/>
      <c r="OKK83" s="2"/>
      <c r="OKL83" s="2"/>
      <c r="OKM83" s="2"/>
      <c r="OKN83" s="2"/>
      <c r="OKO83" s="2"/>
      <c r="OKP83" s="2"/>
      <c r="OKQ83" s="2"/>
      <c r="OKR83" s="2"/>
      <c r="OKS83" s="2"/>
      <c r="OKT83" s="2"/>
      <c r="OKU83" s="2"/>
      <c r="OKV83" s="2"/>
      <c r="OKW83" s="2"/>
      <c r="OKX83" s="2"/>
      <c r="OKY83" s="2"/>
      <c r="OKZ83" s="2"/>
      <c r="OLA83" s="2"/>
      <c r="OLB83" s="2"/>
      <c r="OLC83" s="2"/>
      <c r="OLD83" s="2"/>
      <c r="OLE83" s="2"/>
      <c r="OLF83" s="2"/>
      <c r="OLG83" s="2"/>
      <c r="OLH83" s="2"/>
      <c r="OLI83" s="2"/>
      <c r="OLJ83" s="2"/>
      <c r="OLK83" s="2"/>
      <c r="OLL83" s="2"/>
      <c r="OLM83" s="2"/>
      <c r="OLN83" s="2"/>
      <c r="OLO83" s="2"/>
      <c r="OLP83" s="2"/>
      <c r="OLQ83" s="2"/>
      <c r="OLR83" s="2"/>
      <c r="OLS83" s="2"/>
      <c r="OLT83" s="2"/>
      <c r="OLU83" s="2"/>
      <c r="OLV83" s="2"/>
      <c r="OLW83" s="2"/>
      <c r="OLX83" s="2"/>
      <c r="OLY83" s="2"/>
      <c r="OLZ83" s="2"/>
      <c r="OMA83" s="2"/>
      <c r="OMB83" s="2"/>
      <c r="OMC83" s="2"/>
      <c r="OMD83" s="2"/>
      <c r="OME83" s="2"/>
      <c r="OMF83" s="2"/>
      <c r="OMG83" s="2"/>
      <c r="OMH83" s="2"/>
      <c r="OMI83" s="2"/>
      <c r="OMJ83" s="2"/>
      <c r="OMK83" s="2"/>
      <c r="OML83" s="2"/>
      <c r="OMM83" s="2"/>
      <c r="OMN83" s="2"/>
      <c r="OMO83" s="2"/>
      <c r="OMP83" s="2"/>
      <c r="OMQ83" s="2"/>
      <c r="OMR83" s="2"/>
      <c r="OMS83" s="2"/>
      <c r="OMT83" s="2"/>
      <c r="OMU83" s="2"/>
      <c r="OMV83" s="2"/>
      <c r="OMW83" s="2"/>
      <c r="OMX83" s="2"/>
      <c r="OMY83" s="2"/>
      <c r="OMZ83" s="2"/>
      <c r="ONA83" s="2"/>
      <c r="ONB83" s="2"/>
      <c r="ONC83" s="2"/>
      <c r="OND83" s="2"/>
      <c r="ONE83" s="2"/>
      <c r="ONF83" s="2"/>
      <c r="ONG83" s="2"/>
      <c r="ONH83" s="2"/>
      <c r="ONI83" s="2"/>
      <c r="ONJ83" s="2"/>
      <c r="ONK83" s="2"/>
      <c r="ONL83" s="2"/>
      <c r="ONM83" s="2"/>
      <c r="ONN83" s="2"/>
      <c r="ONO83" s="2"/>
      <c r="ONP83" s="2"/>
      <c r="ONQ83" s="2"/>
      <c r="ONR83" s="2"/>
      <c r="ONS83" s="2"/>
      <c r="ONT83" s="2"/>
      <c r="ONU83" s="2"/>
      <c r="ONV83" s="2"/>
      <c r="ONW83" s="2"/>
      <c r="ONX83" s="2"/>
      <c r="ONY83" s="2"/>
      <c r="ONZ83" s="2"/>
      <c r="OOA83" s="2"/>
      <c r="OOB83" s="2"/>
      <c r="OOC83" s="2"/>
      <c r="OOD83" s="2"/>
      <c r="OOE83" s="2"/>
      <c r="OOF83" s="2"/>
      <c r="OOG83" s="2"/>
      <c r="OOH83" s="2"/>
      <c r="OOI83" s="2"/>
      <c r="OOJ83" s="2"/>
      <c r="OOK83" s="2"/>
      <c r="OOL83" s="2"/>
      <c r="OOM83" s="2"/>
      <c r="OON83" s="2"/>
      <c r="OOO83" s="2"/>
      <c r="OOP83" s="2"/>
      <c r="OOQ83" s="2"/>
      <c r="OOR83" s="2"/>
      <c r="OOS83" s="2"/>
      <c r="OOT83" s="2"/>
      <c r="OOU83" s="2"/>
      <c r="OOV83" s="2"/>
      <c r="OOW83" s="2"/>
      <c r="OOX83" s="2"/>
      <c r="OOY83" s="2"/>
      <c r="OOZ83" s="2"/>
      <c r="OPA83" s="2"/>
      <c r="OPB83" s="2"/>
      <c r="OPC83" s="2"/>
      <c r="OPD83" s="2"/>
      <c r="OPE83" s="2"/>
      <c r="OPF83" s="2"/>
      <c r="OPG83" s="2"/>
      <c r="OPH83" s="2"/>
      <c r="OPI83" s="2"/>
      <c r="OPJ83" s="2"/>
      <c r="OPK83" s="2"/>
      <c r="OPL83" s="2"/>
      <c r="OPM83" s="2"/>
      <c r="OPN83" s="2"/>
      <c r="OPO83" s="2"/>
      <c r="OPP83" s="2"/>
      <c r="OPQ83" s="2"/>
      <c r="OPR83" s="2"/>
      <c r="OPS83" s="2"/>
      <c r="OPT83" s="2"/>
      <c r="OPU83" s="2"/>
      <c r="OPV83" s="2"/>
      <c r="OPW83" s="2"/>
      <c r="OPX83" s="2"/>
      <c r="OPY83" s="2"/>
      <c r="OPZ83" s="2"/>
      <c r="OQA83" s="2"/>
      <c r="OQB83" s="2"/>
      <c r="OQC83" s="2"/>
      <c r="OQD83" s="2"/>
      <c r="OQE83" s="2"/>
      <c r="OQF83" s="2"/>
      <c r="OQG83" s="2"/>
      <c r="OQH83" s="2"/>
      <c r="OQI83" s="2"/>
      <c r="OQJ83" s="2"/>
      <c r="OQK83" s="2"/>
      <c r="OQL83" s="2"/>
      <c r="OQM83" s="2"/>
      <c r="OQN83" s="2"/>
      <c r="OQO83" s="2"/>
      <c r="OQP83" s="2"/>
      <c r="OQQ83" s="2"/>
      <c r="OQR83" s="2"/>
      <c r="OQS83" s="2"/>
      <c r="OQT83" s="2"/>
      <c r="OQU83" s="2"/>
      <c r="OQV83" s="2"/>
      <c r="OQW83" s="2"/>
      <c r="OQX83" s="2"/>
      <c r="OQY83" s="2"/>
      <c r="OQZ83" s="2"/>
      <c r="ORA83" s="2"/>
      <c r="ORB83" s="2"/>
      <c r="ORC83" s="2"/>
      <c r="ORD83" s="2"/>
      <c r="ORE83" s="2"/>
      <c r="ORF83" s="2"/>
      <c r="ORG83" s="2"/>
      <c r="ORH83" s="2"/>
      <c r="ORI83" s="2"/>
      <c r="ORJ83" s="2"/>
      <c r="ORK83" s="2"/>
      <c r="ORL83" s="2"/>
      <c r="ORM83" s="2"/>
      <c r="ORN83" s="2"/>
      <c r="ORO83" s="2"/>
      <c r="ORP83" s="2"/>
      <c r="ORQ83" s="2"/>
      <c r="ORR83" s="2"/>
      <c r="ORS83" s="2"/>
      <c r="ORT83" s="2"/>
      <c r="ORU83" s="2"/>
      <c r="ORV83" s="2"/>
      <c r="ORW83" s="2"/>
      <c r="ORX83" s="2"/>
      <c r="ORY83" s="2"/>
      <c r="ORZ83" s="2"/>
      <c r="OSA83" s="2"/>
      <c r="OSB83" s="2"/>
      <c r="OSC83" s="2"/>
      <c r="OSD83" s="2"/>
      <c r="OSE83" s="2"/>
      <c r="OSF83" s="2"/>
      <c r="OSG83" s="2"/>
      <c r="OSH83" s="2"/>
      <c r="OSI83" s="2"/>
      <c r="OSJ83" s="2"/>
      <c r="OSK83" s="2"/>
      <c r="OSL83" s="2"/>
      <c r="OSM83" s="2"/>
      <c r="OSN83" s="2"/>
      <c r="OSO83" s="2"/>
      <c r="OSP83" s="2"/>
      <c r="OSQ83" s="2"/>
      <c r="OSR83" s="2"/>
      <c r="OSS83" s="2"/>
      <c r="OST83" s="2"/>
      <c r="OSU83" s="2"/>
      <c r="OSV83" s="2"/>
      <c r="OSW83" s="2"/>
      <c r="OSX83" s="2"/>
      <c r="OSY83" s="2"/>
      <c r="OSZ83" s="2"/>
      <c r="OTA83" s="2"/>
      <c r="OTB83" s="2"/>
      <c r="OTC83" s="2"/>
      <c r="OTD83" s="2"/>
      <c r="OTE83" s="2"/>
      <c r="OTF83" s="2"/>
      <c r="OTG83" s="2"/>
      <c r="OTH83" s="2"/>
      <c r="OTI83" s="2"/>
      <c r="OTJ83" s="2"/>
      <c r="OTK83" s="2"/>
      <c r="OTL83" s="2"/>
      <c r="OTM83" s="2"/>
      <c r="OTN83" s="2"/>
      <c r="OTO83" s="2"/>
      <c r="OTP83" s="2"/>
      <c r="OTQ83" s="2"/>
      <c r="OTR83" s="2"/>
      <c r="OTS83" s="2"/>
      <c r="OTT83" s="2"/>
      <c r="OTU83" s="2"/>
      <c r="OTV83" s="2"/>
      <c r="OTW83" s="2"/>
      <c r="OTX83" s="2"/>
      <c r="OTY83" s="2"/>
      <c r="OTZ83" s="2"/>
      <c r="OUA83" s="2"/>
      <c r="OUB83" s="2"/>
      <c r="OUC83" s="2"/>
      <c r="OUD83" s="2"/>
      <c r="OUE83" s="2"/>
      <c r="OUF83" s="2"/>
      <c r="OUG83" s="2"/>
      <c r="OUH83" s="2"/>
      <c r="OUI83" s="2"/>
      <c r="OUJ83" s="2"/>
      <c r="OUK83" s="2"/>
      <c r="OUL83" s="2"/>
      <c r="OUM83" s="2"/>
      <c r="OUN83" s="2"/>
      <c r="OUO83" s="2"/>
      <c r="OUP83" s="2"/>
      <c r="OUQ83" s="2"/>
      <c r="OUR83" s="2"/>
      <c r="OUS83" s="2"/>
      <c r="OUT83" s="2"/>
      <c r="OUU83" s="2"/>
      <c r="OUV83" s="2"/>
      <c r="OUW83" s="2"/>
      <c r="OUX83" s="2"/>
      <c r="OUY83" s="2"/>
      <c r="OUZ83" s="2"/>
      <c r="OVA83" s="2"/>
      <c r="OVB83" s="2"/>
      <c r="OVC83" s="2"/>
      <c r="OVD83" s="2"/>
      <c r="OVE83" s="2"/>
      <c r="OVF83" s="2"/>
      <c r="OVG83" s="2"/>
      <c r="OVH83" s="2"/>
      <c r="OVI83" s="2"/>
      <c r="OVJ83" s="2"/>
      <c r="OVK83" s="2"/>
      <c r="OVL83" s="2"/>
      <c r="OVM83" s="2"/>
      <c r="OVN83" s="2"/>
      <c r="OVO83" s="2"/>
      <c r="OVP83" s="2"/>
      <c r="OVQ83" s="2"/>
      <c r="OVR83" s="2"/>
      <c r="OVS83" s="2"/>
      <c r="OVT83" s="2"/>
      <c r="OVU83" s="2"/>
      <c r="OVV83" s="2"/>
      <c r="OVW83" s="2"/>
      <c r="OVX83" s="2"/>
      <c r="OVY83" s="2"/>
      <c r="OVZ83" s="2"/>
      <c r="OWA83" s="2"/>
      <c r="OWB83" s="2"/>
      <c r="OWC83" s="2"/>
      <c r="OWD83" s="2"/>
      <c r="OWE83" s="2"/>
      <c r="OWF83" s="2"/>
      <c r="OWG83" s="2"/>
      <c r="OWH83" s="2"/>
      <c r="OWI83" s="2"/>
      <c r="OWJ83" s="2"/>
      <c r="OWK83" s="2"/>
      <c r="OWL83" s="2"/>
      <c r="OWM83" s="2"/>
      <c r="OWN83" s="2"/>
      <c r="OWO83" s="2"/>
      <c r="OWP83" s="2"/>
      <c r="OWQ83" s="2"/>
      <c r="OWR83" s="2"/>
      <c r="OWS83" s="2"/>
      <c r="OWT83" s="2"/>
      <c r="OWU83" s="2"/>
      <c r="OWV83" s="2"/>
      <c r="OWW83" s="2"/>
      <c r="OWX83" s="2"/>
      <c r="OWY83" s="2"/>
      <c r="OWZ83" s="2"/>
      <c r="OXA83" s="2"/>
      <c r="OXB83" s="2"/>
      <c r="OXC83" s="2"/>
      <c r="OXD83" s="2"/>
      <c r="OXE83" s="2"/>
      <c r="OXF83" s="2"/>
      <c r="OXG83" s="2"/>
      <c r="OXH83" s="2"/>
      <c r="OXI83" s="2"/>
      <c r="OXJ83" s="2"/>
      <c r="OXK83" s="2"/>
      <c r="OXL83" s="2"/>
      <c r="OXM83" s="2"/>
      <c r="OXN83" s="2"/>
      <c r="OXO83" s="2"/>
      <c r="OXP83" s="2"/>
      <c r="OXQ83" s="2"/>
      <c r="OXR83" s="2"/>
      <c r="OXS83" s="2"/>
      <c r="OXT83" s="2"/>
      <c r="OXU83" s="2"/>
      <c r="OXV83" s="2"/>
      <c r="OXW83" s="2"/>
      <c r="OXX83" s="2"/>
      <c r="OXY83" s="2"/>
      <c r="OXZ83" s="2"/>
      <c r="OYA83" s="2"/>
      <c r="OYB83" s="2"/>
      <c r="OYC83" s="2"/>
      <c r="OYD83" s="2"/>
      <c r="OYE83" s="2"/>
      <c r="OYF83" s="2"/>
      <c r="OYG83" s="2"/>
      <c r="OYH83" s="2"/>
      <c r="OYI83" s="2"/>
      <c r="OYJ83" s="2"/>
      <c r="OYK83" s="2"/>
      <c r="OYL83" s="2"/>
      <c r="OYM83" s="2"/>
      <c r="OYN83" s="2"/>
      <c r="OYO83" s="2"/>
      <c r="OYP83" s="2"/>
      <c r="OYQ83" s="2"/>
      <c r="OYR83" s="2"/>
      <c r="OYS83" s="2"/>
      <c r="OYT83" s="2"/>
      <c r="OYU83" s="2"/>
      <c r="OYV83" s="2"/>
      <c r="OYW83" s="2"/>
      <c r="OYX83" s="2"/>
      <c r="OYY83" s="2"/>
      <c r="OYZ83" s="2"/>
      <c r="OZA83" s="2"/>
      <c r="OZB83" s="2"/>
      <c r="OZC83" s="2"/>
      <c r="OZD83" s="2"/>
      <c r="OZE83" s="2"/>
      <c r="OZF83" s="2"/>
      <c r="OZG83" s="2"/>
      <c r="OZH83" s="2"/>
      <c r="OZI83" s="2"/>
      <c r="OZJ83" s="2"/>
      <c r="OZK83" s="2"/>
      <c r="OZL83" s="2"/>
      <c r="OZM83" s="2"/>
      <c r="OZN83" s="2"/>
      <c r="OZO83" s="2"/>
      <c r="OZP83" s="2"/>
      <c r="OZQ83" s="2"/>
      <c r="OZR83" s="2"/>
      <c r="OZS83" s="2"/>
      <c r="OZT83" s="2"/>
      <c r="OZU83" s="2"/>
      <c r="OZV83" s="2"/>
      <c r="OZW83" s="2"/>
      <c r="OZX83" s="2"/>
      <c r="OZY83" s="2"/>
      <c r="OZZ83" s="2"/>
      <c r="PAA83" s="2"/>
      <c r="PAB83" s="2"/>
      <c r="PAC83" s="2"/>
      <c r="PAD83" s="2"/>
      <c r="PAE83" s="2"/>
      <c r="PAF83" s="2"/>
      <c r="PAG83" s="2"/>
      <c r="PAH83" s="2"/>
      <c r="PAI83" s="2"/>
      <c r="PAJ83" s="2"/>
      <c r="PAK83" s="2"/>
      <c r="PAL83" s="2"/>
      <c r="PAM83" s="2"/>
      <c r="PAN83" s="2"/>
      <c r="PAO83" s="2"/>
      <c r="PAP83" s="2"/>
      <c r="PAQ83" s="2"/>
      <c r="PAR83" s="2"/>
      <c r="PAS83" s="2"/>
      <c r="PAT83" s="2"/>
      <c r="PAU83" s="2"/>
      <c r="PAV83" s="2"/>
      <c r="PAW83" s="2"/>
      <c r="PAX83" s="2"/>
      <c r="PAY83" s="2"/>
      <c r="PAZ83" s="2"/>
      <c r="PBA83" s="2"/>
      <c r="PBB83" s="2"/>
      <c r="PBC83" s="2"/>
      <c r="PBD83" s="2"/>
      <c r="PBE83" s="2"/>
      <c r="PBF83" s="2"/>
      <c r="PBG83" s="2"/>
      <c r="PBH83" s="2"/>
      <c r="PBI83" s="2"/>
      <c r="PBJ83" s="2"/>
      <c r="PBK83" s="2"/>
      <c r="PBL83" s="2"/>
      <c r="PBM83" s="2"/>
      <c r="PBN83" s="2"/>
      <c r="PBO83" s="2"/>
      <c r="PBP83" s="2"/>
      <c r="PBQ83" s="2"/>
      <c r="PBR83" s="2"/>
      <c r="PBS83" s="2"/>
      <c r="PBT83" s="2"/>
      <c r="PBU83" s="2"/>
      <c r="PBV83" s="2"/>
      <c r="PBW83" s="2"/>
      <c r="PBX83" s="2"/>
      <c r="PBY83" s="2"/>
      <c r="PBZ83" s="2"/>
      <c r="PCA83" s="2"/>
      <c r="PCB83" s="2"/>
      <c r="PCC83" s="2"/>
      <c r="PCD83" s="2"/>
      <c r="PCE83" s="2"/>
      <c r="PCF83" s="2"/>
      <c r="PCG83" s="2"/>
      <c r="PCH83" s="2"/>
      <c r="PCI83" s="2"/>
      <c r="PCJ83" s="2"/>
      <c r="PCK83" s="2"/>
      <c r="PCL83" s="2"/>
      <c r="PCM83" s="2"/>
      <c r="PCN83" s="2"/>
      <c r="PCO83" s="2"/>
      <c r="PCP83" s="2"/>
      <c r="PCQ83" s="2"/>
      <c r="PCR83" s="2"/>
      <c r="PCS83" s="2"/>
      <c r="PCT83" s="2"/>
      <c r="PCU83" s="2"/>
      <c r="PCV83" s="2"/>
      <c r="PCW83" s="2"/>
      <c r="PCX83" s="2"/>
      <c r="PCY83" s="2"/>
      <c r="PCZ83" s="2"/>
      <c r="PDA83" s="2"/>
      <c r="PDB83" s="2"/>
      <c r="PDC83" s="2"/>
      <c r="PDD83" s="2"/>
      <c r="PDE83" s="2"/>
      <c r="PDF83" s="2"/>
      <c r="PDG83" s="2"/>
      <c r="PDH83" s="2"/>
      <c r="PDI83" s="2"/>
      <c r="PDJ83" s="2"/>
      <c r="PDK83" s="2"/>
      <c r="PDL83" s="2"/>
      <c r="PDM83" s="2"/>
      <c r="PDN83" s="2"/>
      <c r="PDO83" s="2"/>
      <c r="PDP83" s="2"/>
      <c r="PDQ83" s="2"/>
      <c r="PDR83" s="2"/>
      <c r="PDS83" s="2"/>
      <c r="PDT83" s="2"/>
      <c r="PDU83" s="2"/>
      <c r="PDV83" s="2"/>
      <c r="PDW83" s="2"/>
      <c r="PDX83" s="2"/>
      <c r="PDY83" s="2"/>
      <c r="PDZ83" s="2"/>
      <c r="PEA83" s="2"/>
      <c r="PEB83" s="2"/>
      <c r="PEC83" s="2"/>
      <c r="PED83" s="2"/>
      <c r="PEE83" s="2"/>
      <c r="PEF83" s="2"/>
      <c r="PEG83" s="2"/>
      <c r="PEH83" s="2"/>
      <c r="PEI83" s="2"/>
      <c r="PEJ83" s="2"/>
      <c r="PEK83" s="2"/>
      <c r="PEL83" s="2"/>
      <c r="PEM83" s="2"/>
      <c r="PEN83" s="2"/>
      <c r="PEO83" s="2"/>
      <c r="PEP83" s="2"/>
      <c r="PEQ83" s="2"/>
      <c r="PER83" s="2"/>
      <c r="PES83" s="2"/>
      <c r="PET83" s="2"/>
      <c r="PEU83" s="2"/>
      <c r="PEV83" s="2"/>
      <c r="PEW83" s="2"/>
      <c r="PEX83" s="2"/>
      <c r="PEY83" s="2"/>
      <c r="PEZ83" s="2"/>
      <c r="PFA83" s="2"/>
      <c r="PFB83" s="2"/>
      <c r="PFC83" s="2"/>
      <c r="PFD83" s="2"/>
      <c r="PFE83" s="2"/>
      <c r="PFF83" s="2"/>
      <c r="PFG83" s="2"/>
      <c r="PFH83" s="2"/>
      <c r="PFI83" s="2"/>
      <c r="PFJ83" s="2"/>
      <c r="PFK83" s="2"/>
      <c r="PFL83" s="2"/>
      <c r="PFM83" s="2"/>
      <c r="PFN83" s="2"/>
      <c r="PFO83" s="2"/>
      <c r="PFP83" s="2"/>
      <c r="PFQ83" s="2"/>
      <c r="PFR83" s="2"/>
      <c r="PFS83" s="2"/>
      <c r="PFT83" s="2"/>
      <c r="PFU83" s="2"/>
      <c r="PFV83" s="2"/>
      <c r="PFW83" s="2"/>
      <c r="PFX83" s="2"/>
      <c r="PFY83" s="2"/>
      <c r="PFZ83" s="2"/>
      <c r="PGA83" s="2"/>
      <c r="PGB83" s="2"/>
      <c r="PGC83" s="2"/>
      <c r="PGD83" s="2"/>
      <c r="PGE83" s="2"/>
      <c r="PGF83" s="2"/>
      <c r="PGG83" s="2"/>
      <c r="PGH83" s="2"/>
      <c r="PGI83" s="2"/>
      <c r="PGJ83" s="2"/>
      <c r="PGK83" s="2"/>
      <c r="PGL83" s="2"/>
      <c r="PGM83" s="2"/>
      <c r="PGN83" s="2"/>
      <c r="PGO83" s="2"/>
      <c r="PGP83" s="2"/>
      <c r="PGQ83" s="2"/>
      <c r="PGR83" s="2"/>
      <c r="PGS83" s="2"/>
      <c r="PGT83" s="2"/>
      <c r="PGU83" s="2"/>
      <c r="PGV83" s="2"/>
      <c r="PGW83" s="2"/>
      <c r="PGX83" s="2"/>
      <c r="PGY83" s="2"/>
      <c r="PGZ83" s="2"/>
      <c r="PHA83" s="2"/>
      <c r="PHB83" s="2"/>
      <c r="PHC83" s="2"/>
      <c r="PHD83" s="2"/>
      <c r="PHE83" s="2"/>
      <c r="PHF83" s="2"/>
      <c r="PHG83" s="2"/>
      <c r="PHH83" s="2"/>
      <c r="PHI83" s="2"/>
      <c r="PHJ83" s="2"/>
      <c r="PHK83" s="2"/>
      <c r="PHL83" s="2"/>
      <c r="PHM83" s="2"/>
      <c r="PHN83" s="2"/>
      <c r="PHO83" s="2"/>
      <c r="PHP83" s="2"/>
      <c r="PHQ83" s="2"/>
      <c r="PHR83" s="2"/>
      <c r="PHS83" s="2"/>
      <c r="PHT83" s="2"/>
      <c r="PHU83" s="2"/>
      <c r="PHV83" s="2"/>
      <c r="PHW83" s="2"/>
      <c r="PHX83" s="2"/>
      <c r="PHY83" s="2"/>
      <c r="PHZ83" s="2"/>
      <c r="PIA83" s="2"/>
      <c r="PIB83" s="2"/>
      <c r="PIC83" s="2"/>
      <c r="PID83" s="2"/>
      <c r="PIE83" s="2"/>
      <c r="PIF83" s="2"/>
      <c r="PIG83" s="2"/>
      <c r="PIH83" s="2"/>
      <c r="PII83" s="2"/>
      <c r="PIJ83" s="2"/>
      <c r="PIK83" s="2"/>
      <c r="PIL83" s="2"/>
      <c r="PIM83" s="2"/>
      <c r="PIN83" s="2"/>
      <c r="PIO83" s="2"/>
      <c r="PIP83" s="2"/>
      <c r="PIQ83" s="2"/>
      <c r="PIR83" s="2"/>
      <c r="PIS83" s="2"/>
      <c r="PIT83" s="2"/>
      <c r="PIU83" s="2"/>
      <c r="PIV83" s="2"/>
      <c r="PIW83" s="2"/>
      <c r="PIX83" s="2"/>
      <c r="PIY83" s="2"/>
      <c r="PIZ83" s="2"/>
      <c r="PJA83" s="2"/>
      <c r="PJB83" s="2"/>
      <c r="PJC83" s="2"/>
      <c r="PJD83" s="2"/>
      <c r="PJE83" s="2"/>
      <c r="PJF83" s="2"/>
      <c r="PJG83" s="2"/>
      <c r="PJH83" s="2"/>
      <c r="PJI83" s="2"/>
      <c r="PJJ83" s="2"/>
      <c r="PJK83" s="2"/>
      <c r="PJL83" s="2"/>
      <c r="PJM83" s="2"/>
      <c r="PJN83" s="2"/>
      <c r="PJO83" s="2"/>
      <c r="PJP83" s="2"/>
      <c r="PJQ83" s="2"/>
      <c r="PJR83" s="2"/>
      <c r="PJS83" s="2"/>
      <c r="PJT83" s="2"/>
      <c r="PJU83" s="2"/>
      <c r="PJV83" s="2"/>
      <c r="PJW83" s="2"/>
      <c r="PJX83" s="2"/>
      <c r="PJY83" s="2"/>
      <c r="PJZ83" s="2"/>
      <c r="PKA83" s="2"/>
      <c r="PKB83" s="2"/>
      <c r="PKC83" s="2"/>
      <c r="PKD83" s="2"/>
      <c r="PKE83" s="2"/>
      <c r="PKF83" s="2"/>
      <c r="PKG83" s="2"/>
      <c r="PKH83" s="2"/>
      <c r="PKI83" s="2"/>
      <c r="PKJ83" s="2"/>
      <c r="PKK83" s="2"/>
      <c r="PKL83" s="2"/>
      <c r="PKM83" s="2"/>
      <c r="PKN83" s="2"/>
      <c r="PKO83" s="2"/>
      <c r="PKP83" s="2"/>
      <c r="PKQ83" s="2"/>
      <c r="PKR83" s="2"/>
      <c r="PKS83" s="2"/>
      <c r="PKT83" s="2"/>
      <c r="PKU83" s="2"/>
      <c r="PKV83" s="2"/>
      <c r="PKW83" s="2"/>
      <c r="PKX83" s="2"/>
      <c r="PKY83" s="2"/>
      <c r="PKZ83" s="2"/>
      <c r="PLA83" s="2"/>
      <c r="PLB83" s="2"/>
      <c r="PLC83" s="2"/>
      <c r="PLD83" s="2"/>
      <c r="PLE83" s="2"/>
      <c r="PLF83" s="2"/>
      <c r="PLG83" s="2"/>
      <c r="PLH83" s="2"/>
      <c r="PLI83" s="2"/>
      <c r="PLJ83" s="2"/>
      <c r="PLK83" s="2"/>
      <c r="PLL83" s="2"/>
      <c r="PLM83" s="2"/>
      <c r="PLN83" s="2"/>
      <c r="PLO83" s="2"/>
      <c r="PLP83" s="2"/>
      <c r="PLQ83" s="2"/>
      <c r="PLR83" s="2"/>
      <c r="PLS83" s="2"/>
      <c r="PLT83" s="2"/>
      <c r="PLU83" s="2"/>
      <c r="PLV83" s="2"/>
      <c r="PLW83" s="2"/>
      <c r="PLX83" s="2"/>
      <c r="PLY83" s="2"/>
      <c r="PLZ83" s="2"/>
      <c r="PMA83" s="2"/>
      <c r="PMB83" s="2"/>
      <c r="PMC83" s="2"/>
      <c r="PMD83" s="2"/>
      <c r="PME83" s="2"/>
      <c r="PMF83" s="2"/>
      <c r="PMG83" s="2"/>
      <c r="PMH83" s="2"/>
      <c r="PMI83" s="2"/>
      <c r="PMJ83" s="2"/>
      <c r="PMK83" s="2"/>
      <c r="PML83" s="2"/>
      <c r="PMM83" s="2"/>
      <c r="PMN83" s="2"/>
      <c r="PMO83" s="2"/>
      <c r="PMP83" s="2"/>
      <c r="PMQ83" s="2"/>
      <c r="PMR83" s="2"/>
      <c r="PMS83" s="2"/>
      <c r="PMT83" s="2"/>
      <c r="PMU83" s="2"/>
      <c r="PMV83" s="2"/>
      <c r="PMW83" s="2"/>
      <c r="PMX83" s="2"/>
      <c r="PMY83" s="2"/>
      <c r="PMZ83" s="2"/>
      <c r="PNA83" s="2"/>
      <c r="PNB83" s="2"/>
      <c r="PNC83" s="2"/>
      <c r="PND83" s="2"/>
      <c r="PNE83" s="2"/>
      <c r="PNF83" s="2"/>
      <c r="PNG83" s="2"/>
      <c r="PNH83" s="2"/>
      <c r="PNI83" s="2"/>
      <c r="PNJ83" s="2"/>
      <c r="PNK83" s="2"/>
      <c r="PNL83" s="2"/>
      <c r="PNM83" s="2"/>
      <c r="PNN83" s="2"/>
      <c r="PNO83" s="2"/>
      <c r="PNP83" s="2"/>
      <c r="PNQ83" s="2"/>
      <c r="PNR83" s="2"/>
      <c r="PNS83" s="2"/>
      <c r="PNT83" s="2"/>
      <c r="PNU83" s="2"/>
      <c r="PNV83" s="2"/>
      <c r="PNW83" s="2"/>
      <c r="PNX83" s="2"/>
      <c r="PNY83" s="2"/>
      <c r="PNZ83" s="2"/>
      <c r="POA83" s="2"/>
      <c r="POB83" s="2"/>
      <c r="POC83" s="2"/>
      <c r="POD83" s="2"/>
      <c r="POE83" s="2"/>
      <c r="POF83" s="2"/>
      <c r="POG83" s="2"/>
      <c r="POH83" s="2"/>
      <c r="POI83" s="2"/>
      <c r="POJ83" s="2"/>
      <c r="POK83" s="2"/>
      <c r="POL83" s="2"/>
      <c r="POM83" s="2"/>
      <c r="PON83" s="2"/>
      <c r="POO83" s="2"/>
      <c r="POP83" s="2"/>
      <c r="POQ83" s="2"/>
      <c r="POR83" s="2"/>
      <c r="POS83" s="2"/>
      <c r="POT83" s="2"/>
      <c r="POU83" s="2"/>
      <c r="POV83" s="2"/>
      <c r="POW83" s="2"/>
      <c r="POX83" s="2"/>
      <c r="POY83" s="2"/>
      <c r="POZ83" s="2"/>
      <c r="PPA83" s="2"/>
      <c r="PPB83" s="2"/>
      <c r="PPC83" s="2"/>
      <c r="PPD83" s="2"/>
      <c r="PPE83" s="2"/>
      <c r="PPF83" s="2"/>
      <c r="PPG83" s="2"/>
      <c r="PPH83" s="2"/>
      <c r="PPI83" s="2"/>
      <c r="PPJ83" s="2"/>
      <c r="PPK83" s="2"/>
      <c r="PPL83" s="2"/>
      <c r="PPM83" s="2"/>
      <c r="PPN83" s="2"/>
      <c r="PPO83" s="2"/>
      <c r="PPP83" s="2"/>
      <c r="PPQ83" s="2"/>
      <c r="PPR83" s="2"/>
      <c r="PPS83" s="2"/>
      <c r="PPT83" s="2"/>
      <c r="PPU83" s="2"/>
      <c r="PPV83" s="2"/>
      <c r="PPW83" s="2"/>
      <c r="PPX83" s="2"/>
      <c r="PPY83" s="2"/>
      <c r="PPZ83" s="2"/>
      <c r="PQA83" s="2"/>
      <c r="PQB83" s="2"/>
      <c r="PQC83" s="2"/>
      <c r="PQD83" s="2"/>
      <c r="PQE83" s="2"/>
      <c r="PQF83" s="2"/>
      <c r="PQG83" s="2"/>
      <c r="PQH83" s="2"/>
      <c r="PQI83" s="2"/>
      <c r="PQJ83" s="2"/>
      <c r="PQK83" s="2"/>
      <c r="PQL83" s="2"/>
      <c r="PQM83" s="2"/>
      <c r="PQN83" s="2"/>
      <c r="PQO83" s="2"/>
      <c r="PQP83" s="2"/>
      <c r="PQQ83" s="2"/>
      <c r="PQR83" s="2"/>
      <c r="PQS83" s="2"/>
      <c r="PQT83" s="2"/>
      <c r="PQU83" s="2"/>
      <c r="PQV83" s="2"/>
      <c r="PQW83" s="2"/>
      <c r="PQX83" s="2"/>
      <c r="PQY83" s="2"/>
      <c r="PQZ83" s="2"/>
      <c r="PRA83" s="2"/>
      <c r="PRB83" s="2"/>
      <c r="PRC83" s="2"/>
      <c r="PRD83" s="2"/>
      <c r="PRE83" s="2"/>
      <c r="PRF83" s="2"/>
      <c r="PRG83" s="2"/>
      <c r="PRH83" s="2"/>
      <c r="PRI83" s="2"/>
      <c r="PRJ83" s="2"/>
      <c r="PRK83" s="2"/>
      <c r="PRL83" s="2"/>
      <c r="PRM83" s="2"/>
      <c r="PRN83" s="2"/>
      <c r="PRO83" s="2"/>
      <c r="PRP83" s="2"/>
      <c r="PRQ83" s="2"/>
      <c r="PRR83" s="2"/>
      <c r="PRS83" s="2"/>
      <c r="PRT83" s="2"/>
      <c r="PRU83" s="2"/>
      <c r="PRV83" s="2"/>
      <c r="PRW83" s="2"/>
      <c r="PRX83" s="2"/>
      <c r="PRY83" s="2"/>
      <c r="PRZ83" s="2"/>
      <c r="PSA83" s="2"/>
      <c r="PSB83" s="2"/>
      <c r="PSC83" s="2"/>
      <c r="PSD83" s="2"/>
      <c r="PSE83" s="2"/>
      <c r="PSF83" s="2"/>
      <c r="PSG83" s="2"/>
      <c r="PSH83" s="2"/>
      <c r="PSI83" s="2"/>
      <c r="PSJ83" s="2"/>
      <c r="PSK83" s="2"/>
      <c r="PSL83" s="2"/>
      <c r="PSM83" s="2"/>
      <c r="PSN83" s="2"/>
      <c r="PSO83" s="2"/>
      <c r="PSP83" s="2"/>
      <c r="PSQ83" s="2"/>
      <c r="PSR83" s="2"/>
      <c r="PSS83" s="2"/>
      <c r="PST83" s="2"/>
      <c r="PSU83" s="2"/>
      <c r="PSV83" s="2"/>
      <c r="PSW83" s="2"/>
      <c r="PSX83" s="2"/>
      <c r="PSY83" s="2"/>
      <c r="PSZ83" s="2"/>
      <c r="PTA83" s="2"/>
      <c r="PTB83" s="2"/>
      <c r="PTC83" s="2"/>
      <c r="PTD83" s="2"/>
      <c r="PTE83" s="2"/>
      <c r="PTF83" s="2"/>
      <c r="PTG83" s="2"/>
      <c r="PTH83" s="2"/>
      <c r="PTI83" s="2"/>
      <c r="PTJ83" s="2"/>
      <c r="PTK83" s="2"/>
      <c r="PTL83" s="2"/>
      <c r="PTM83" s="2"/>
      <c r="PTN83" s="2"/>
      <c r="PTO83" s="2"/>
      <c r="PTP83" s="2"/>
      <c r="PTQ83" s="2"/>
      <c r="PTR83" s="2"/>
      <c r="PTS83" s="2"/>
      <c r="PTT83" s="2"/>
      <c r="PTU83" s="2"/>
      <c r="PTV83" s="2"/>
      <c r="PTW83" s="2"/>
      <c r="PTX83" s="2"/>
      <c r="PTY83" s="2"/>
      <c r="PTZ83" s="2"/>
      <c r="PUA83" s="2"/>
      <c r="PUB83" s="2"/>
      <c r="PUC83" s="2"/>
      <c r="PUD83" s="2"/>
      <c r="PUE83" s="2"/>
      <c r="PUF83" s="2"/>
      <c r="PUG83" s="2"/>
      <c r="PUH83" s="2"/>
      <c r="PUI83" s="2"/>
      <c r="PUJ83" s="2"/>
      <c r="PUK83" s="2"/>
      <c r="PUL83" s="2"/>
      <c r="PUM83" s="2"/>
      <c r="PUN83" s="2"/>
      <c r="PUO83" s="2"/>
      <c r="PUP83" s="2"/>
      <c r="PUQ83" s="2"/>
      <c r="PUR83" s="2"/>
      <c r="PUS83" s="2"/>
      <c r="PUT83" s="2"/>
      <c r="PUU83" s="2"/>
      <c r="PUV83" s="2"/>
      <c r="PUW83" s="2"/>
      <c r="PUX83" s="2"/>
      <c r="PUY83" s="2"/>
      <c r="PUZ83" s="2"/>
      <c r="PVA83" s="2"/>
      <c r="PVB83" s="2"/>
      <c r="PVC83" s="2"/>
      <c r="PVD83" s="2"/>
      <c r="PVE83" s="2"/>
      <c r="PVF83" s="2"/>
      <c r="PVG83" s="2"/>
      <c r="PVH83" s="2"/>
      <c r="PVI83" s="2"/>
      <c r="PVJ83" s="2"/>
      <c r="PVK83" s="2"/>
      <c r="PVL83" s="2"/>
      <c r="PVM83" s="2"/>
      <c r="PVN83" s="2"/>
      <c r="PVO83" s="2"/>
      <c r="PVP83" s="2"/>
      <c r="PVQ83" s="2"/>
      <c r="PVR83" s="2"/>
      <c r="PVS83" s="2"/>
      <c r="PVT83" s="2"/>
      <c r="PVU83" s="2"/>
      <c r="PVV83" s="2"/>
      <c r="PVW83" s="2"/>
      <c r="PVX83" s="2"/>
      <c r="PVY83" s="2"/>
      <c r="PVZ83" s="2"/>
      <c r="PWA83" s="2"/>
      <c r="PWB83" s="2"/>
      <c r="PWC83" s="2"/>
      <c r="PWD83" s="2"/>
      <c r="PWE83" s="2"/>
      <c r="PWF83" s="2"/>
      <c r="PWG83" s="2"/>
      <c r="PWH83" s="2"/>
      <c r="PWI83" s="2"/>
      <c r="PWJ83" s="2"/>
      <c r="PWK83" s="2"/>
      <c r="PWL83" s="2"/>
      <c r="PWM83" s="2"/>
      <c r="PWN83" s="2"/>
      <c r="PWO83" s="2"/>
      <c r="PWP83" s="2"/>
      <c r="PWQ83" s="2"/>
      <c r="PWR83" s="2"/>
      <c r="PWS83" s="2"/>
      <c r="PWT83" s="2"/>
      <c r="PWU83" s="2"/>
      <c r="PWV83" s="2"/>
      <c r="PWW83" s="2"/>
      <c r="PWX83" s="2"/>
      <c r="PWY83" s="2"/>
      <c r="PWZ83" s="2"/>
      <c r="PXA83" s="2"/>
      <c r="PXB83" s="2"/>
      <c r="PXC83" s="2"/>
      <c r="PXD83" s="2"/>
      <c r="PXE83" s="2"/>
      <c r="PXF83" s="2"/>
      <c r="PXG83" s="2"/>
      <c r="PXH83" s="2"/>
      <c r="PXI83" s="2"/>
      <c r="PXJ83" s="2"/>
      <c r="PXK83" s="2"/>
      <c r="PXL83" s="2"/>
      <c r="PXM83" s="2"/>
      <c r="PXN83" s="2"/>
      <c r="PXO83" s="2"/>
      <c r="PXP83" s="2"/>
      <c r="PXQ83" s="2"/>
      <c r="PXR83" s="2"/>
      <c r="PXS83" s="2"/>
      <c r="PXT83" s="2"/>
      <c r="PXU83" s="2"/>
      <c r="PXV83" s="2"/>
      <c r="PXW83" s="2"/>
      <c r="PXX83" s="2"/>
      <c r="PXY83" s="2"/>
      <c r="PXZ83" s="2"/>
      <c r="PYA83" s="2"/>
      <c r="PYB83" s="2"/>
      <c r="PYC83" s="2"/>
      <c r="PYD83" s="2"/>
      <c r="PYE83" s="2"/>
      <c r="PYF83" s="2"/>
      <c r="PYG83" s="2"/>
      <c r="PYH83" s="2"/>
      <c r="PYI83" s="2"/>
      <c r="PYJ83" s="2"/>
      <c r="PYK83" s="2"/>
      <c r="PYL83" s="2"/>
      <c r="PYM83" s="2"/>
      <c r="PYN83" s="2"/>
      <c r="PYO83" s="2"/>
      <c r="PYP83" s="2"/>
      <c r="PYQ83" s="2"/>
      <c r="PYR83" s="2"/>
      <c r="PYS83" s="2"/>
      <c r="PYT83" s="2"/>
      <c r="PYU83" s="2"/>
      <c r="PYV83" s="2"/>
      <c r="PYW83" s="2"/>
      <c r="PYX83" s="2"/>
      <c r="PYY83" s="2"/>
      <c r="PYZ83" s="2"/>
      <c r="PZA83" s="2"/>
      <c r="PZB83" s="2"/>
      <c r="PZC83" s="2"/>
      <c r="PZD83" s="2"/>
      <c r="PZE83" s="2"/>
      <c r="PZF83" s="2"/>
      <c r="PZG83" s="2"/>
      <c r="PZH83" s="2"/>
      <c r="PZI83" s="2"/>
      <c r="PZJ83" s="2"/>
      <c r="PZK83" s="2"/>
      <c r="PZL83" s="2"/>
      <c r="PZM83" s="2"/>
      <c r="PZN83" s="2"/>
      <c r="PZO83" s="2"/>
      <c r="PZP83" s="2"/>
      <c r="PZQ83" s="2"/>
      <c r="PZR83" s="2"/>
      <c r="PZS83" s="2"/>
      <c r="PZT83" s="2"/>
      <c r="PZU83" s="2"/>
      <c r="PZV83" s="2"/>
      <c r="PZW83" s="2"/>
      <c r="PZX83" s="2"/>
      <c r="PZY83" s="2"/>
      <c r="PZZ83" s="2"/>
      <c r="QAA83" s="2"/>
      <c r="QAB83" s="2"/>
      <c r="QAC83" s="2"/>
      <c r="QAD83" s="2"/>
      <c r="QAE83" s="2"/>
      <c r="QAF83" s="2"/>
      <c r="QAG83" s="2"/>
      <c r="QAH83" s="2"/>
      <c r="QAI83" s="2"/>
      <c r="QAJ83" s="2"/>
      <c r="QAK83" s="2"/>
      <c r="QAL83" s="2"/>
      <c r="QAM83" s="2"/>
      <c r="QAN83" s="2"/>
      <c r="QAO83" s="2"/>
      <c r="QAP83" s="2"/>
      <c r="QAQ83" s="2"/>
      <c r="QAR83" s="2"/>
      <c r="QAS83" s="2"/>
      <c r="QAT83" s="2"/>
      <c r="QAU83" s="2"/>
      <c r="QAV83" s="2"/>
      <c r="QAW83" s="2"/>
      <c r="QAX83" s="2"/>
      <c r="QAY83" s="2"/>
      <c r="QAZ83" s="2"/>
      <c r="QBA83" s="2"/>
      <c r="QBB83" s="2"/>
      <c r="QBC83" s="2"/>
      <c r="QBD83" s="2"/>
      <c r="QBE83" s="2"/>
      <c r="QBF83" s="2"/>
      <c r="QBG83" s="2"/>
      <c r="QBH83" s="2"/>
      <c r="QBI83" s="2"/>
      <c r="QBJ83" s="2"/>
      <c r="QBK83" s="2"/>
      <c r="QBL83" s="2"/>
      <c r="QBM83" s="2"/>
      <c r="QBN83" s="2"/>
      <c r="QBO83" s="2"/>
      <c r="QBP83" s="2"/>
      <c r="QBQ83" s="2"/>
      <c r="QBR83" s="2"/>
      <c r="QBS83" s="2"/>
      <c r="QBT83" s="2"/>
      <c r="QBU83" s="2"/>
      <c r="QBV83" s="2"/>
      <c r="QBW83" s="2"/>
      <c r="QBX83" s="2"/>
      <c r="QBY83" s="2"/>
      <c r="QBZ83" s="2"/>
      <c r="QCA83" s="2"/>
      <c r="QCB83" s="2"/>
      <c r="QCC83" s="2"/>
      <c r="QCD83" s="2"/>
      <c r="QCE83" s="2"/>
      <c r="QCF83" s="2"/>
      <c r="QCG83" s="2"/>
      <c r="QCH83" s="2"/>
      <c r="QCI83" s="2"/>
      <c r="QCJ83" s="2"/>
      <c r="QCK83" s="2"/>
      <c r="QCL83" s="2"/>
      <c r="QCM83" s="2"/>
      <c r="QCN83" s="2"/>
      <c r="QCO83" s="2"/>
      <c r="QCP83" s="2"/>
      <c r="QCQ83" s="2"/>
      <c r="QCR83" s="2"/>
      <c r="QCS83" s="2"/>
      <c r="QCT83" s="2"/>
      <c r="QCU83" s="2"/>
      <c r="QCV83" s="2"/>
      <c r="QCW83" s="2"/>
      <c r="QCX83" s="2"/>
      <c r="QCY83" s="2"/>
      <c r="QCZ83" s="2"/>
      <c r="QDA83" s="2"/>
      <c r="QDB83" s="2"/>
      <c r="QDC83" s="2"/>
      <c r="QDD83" s="2"/>
      <c r="QDE83" s="2"/>
      <c r="QDF83" s="2"/>
      <c r="QDG83" s="2"/>
      <c r="QDH83" s="2"/>
      <c r="QDI83" s="2"/>
      <c r="QDJ83" s="2"/>
      <c r="QDK83" s="2"/>
      <c r="QDL83" s="2"/>
      <c r="QDM83" s="2"/>
      <c r="QDN83" s="2"/>
      <c r="QDO83" s="2"/>
      <c r="QDP83" s="2"/>
      <c r="QDQ83" s="2"/>
      <c r="QDR83" s="2"/>
      <c r="QDS83" s="2"/>
      <c r="QDT83" s="2"/>
      <c r="QDU83" s="2"/>
      <c r="QDV83" s="2"/>
      <c r="QDW83" s="2"/>
      <c r="QDX83" s="2"/>
      <c r="QDY83" s="2"/>
      <c r="QDZ83" s="2"/>
      <c r="QEA83" s="2"/>
      <c r="QEB83" s="2"/>
      <c r="QEC83" s="2"/>
      <c r="QED83" s="2"/>
      <c r="QEE83" s="2"/>
      <c r="QEF83" s="2"/>
      <c r="QEG83" s="2"/>
      <c r="QEH83" s="2"/>
      <c r="QEI83" s="2"/>
      <c r="QEJ83" s="2"/>
      <c r="QEK83" s="2"/>
      <c r="QEL83" s="2"/>
      <c r="QEM83" s="2"/>
      <c r="QEN83" s="2"/>
      <c r="QEO83" s="2"/>
      <c r="QEP83" s="2"/>
      <c r="QEQ83" s="2"/>
      <c r="QER83" s="2"/>
      <c r="QES83" s="2"/>
      <c r="QET83" s="2"/>
      <c r="QEU83" s="2"/>
      <c r="QEV83" s="2"/>
      <c r="QEW83" s="2"/>
      <c r="QEX83" s="2"/>
      <c r="QEY83" s="2"/>
      <c r="QEZ83" s="2"/>
      <c r="QFA83" s="2"/>
      <c r="QFB83" s="2"/>
      <c r="QFC83" s="2"/>
      <c r="QFD83" s="2"/>
      <c r="QFE83" s="2"/>
      <c r="QFF83" s="2"/>
      <c r="QFG83" s="2"/>
      <c r="QFH83" s="2"/>
      <c r="QFI83" s="2"/>
      <c r="QFJ83" s="2"/>
      <c r="QFK83" s="2"/>
      <c r="QFL83" s="2"/>
      <c r="QFM83" s="2"/>
      <c r="QFN83" s="2"/>
      <c r="QFO83" s="2"/>
      <c r="QFP83" s="2"/>
      <c r="QFQ83" s="2"/>
      <c r="QFR83" s="2"/>
      <c r="QFS83" s="2"/>
      <c r="QFT83" s="2"/>
      <c r="QFU83" s="2"/>
      <c r="QFV83" s="2"/>
      <c r="QFW83" s="2"/>
      <c r="QFX83" s="2"/>
      <c r="QFY83" s="2"/>
      <c r="QFZ83" s="2"/>
      <c r="QGA83" s="2"/>
      <c r="QGB83" s="2"/>
      <c r="QGC83" s="2"/>
      <c r="QGD83" s="2"/>
      <c r="QGE83" s="2"/>
      <c r="QGF83" s="2"/>
      <c r="QGG83" s="2"/>
      <c r="QGH83" s="2"/>
      <c r="QGI83" s="2"/>
      <c r="QGJ83" s="2"/>
      <c r="QGK83" s="2"/>
      <c r="QGL83" s="2"/>
      <c r="QGM83" s="2"/>
      <c r="QGN83" s="2"/>
      <c r="QGO83" s="2"/>
      <c r="QGP83" s="2"/>
      <c r="QGQ83" s="2"/>
      <c r="QGR83" s="2"/>
      <c r="QGS83" s="2"/>
      <c r="QGT83" s="2"/>
      <c r="QGU83" s="2"/>
      <c r="QGV83" s="2"/>
      <c r="QGW83" s="2"/>
      <c r="QGX83" s="2"/>
      <c r="QGY83" s="2"/>
      <c r="QGZ83" s="2"/>
      <c r="QHA83" s="2"/>
      <c r="QHB83" s="2"/>
      <c r="QHC83" s="2"/>
      <c r="QHD83" s="2"/>
      <c r="QHE83" s="2"/>
      <c r="QHF83" s="2"/>
      <c r="QHG83" s="2"/>
      <c r="QHH83" s="2"/>
      <c r="QHI83" s="2"/>
      <c r="QHJ83" s="2"/>
      <c r="QHK83" s="2"/>
      <c r="QHL83" s="2"/>
      <c r="QHM83" s="2"/>
      <c r="QHN83" s="2"/>
      <c r="QHO83" s="2"/>
      <c r="QHP83" s="2"/>
      <c r="QHQ83" s="2"/>
      <c r="QHR83" s="2"/>
      <c r="QHS83" s="2"/>
      <c r="QHT83" s="2"/>
      <c r="QHU83" s="2"/>
      <c r="QHV83" s="2"/>
      <c r="QHW83" s="2"/>
      <c r="QHX83" s="2"/>
      <c r="QHY83" s="2"/>
      <c r="QHZ83" s="2"/>
      <c r="QIA83" s="2"/>
      <c r="QIB83" s="2"/>
      <c r="QIC83" s="2"/>
      <c r="QID83" s="2"/>
      <c r="QIE83" s="2"/>
      <c r="QIF83" s="2"/>
      <c r="QIG83" s="2"/>
      <c r="QIH83" s="2"/>
      <c r="QII83" s="2"/>
      <c r="QIJ83" s="2"/>
      <c r="QIK83" s="2"/>
      <c r="QIL83" s="2"/>
      <c r="QIM83" s="2"/>
      <c r="QIN83" s="2"/>
      <c r="QIO83" s="2"/>
      <c r="QIP83" s="2"/>
      <c r="QIQ83" s="2"/>
      <c r="QIR83" s="2"/>
      <c r="QIS83" s="2"/>
      <c r="QIT83" s="2"/>
      <c r="QIU83" s="2"/>
      <c r="QIV83" s="2"/>
      <c r="QIW83" s="2"/>
      <c r="QIX83" s="2"/>
      <c r="QIY83" s="2"/>
      <c r="QIZ83" s="2"/>
      <c r="QJA83" s="2"/>
      <c r="QJB83" s="2"/>
      <c r="QJC83" s="2"/>
      <c r="QJD83" s="2"/>
      <c r="QJE83" s="2"/>
      <c r="QJF83" s="2"/>
      <c r="QJG83" s="2"/>
      <c r="QJH83" s="2"/>
      <c r="QJI83" s="2"/>
      <c r="QJJ83" s="2"/>
      <c r="QJK83" s="2"/>
      <c r="QJL83" s="2"/>
      <c r="QJM83" s="2"/>
      <c r="QJN83" s="2"/>
      <c r="QJO83" s="2"/>
      <c r="QJP83" s="2"/>
      <c r="QJQ83" s="2"/>
      <c r="QJR83" s="2"/>
      <c r="QJS83" s="2"/>
      <c r="QJT83" s="2"/>
      <c r="QJU83" s="2"/>
      <c r="QJV83" s="2"/>
      <c r="QJW83" s="2"/>
      <c r="QJX83" s="2"/>
      <c r="QJY83" s="2"/>
      <c r="QJZ83" s="2"/>
      <c r="QKA83" s="2"/>
      <c r="QKB83" s="2"/>
      <c r="QKC83" s="2"/>
      <c r="QKD83" s="2"/>
      <c r="QKE83" s="2"/>
      <c r="QKF83" s="2"/>
      <c r="QKG83" s="2"/>
      <c r="QKH83" s="2"/>
      <c r="QKI83" s="2"/>
      <c r="QKJ83" s="2"/>
      <c r="QKK83" s="2"/>
      <c r="QKL83" s="2"/>
      <c r="QKM83" s="2"/>
      <c r="QKN83" s="2"/>
      <c r="QKO83" s="2"/>
      <c r="QKP83" s="2"/>
      <c r="QKQ83" s="2"/>
      <c r="QKR83" s="2"/>
      <c r="QKS83" s="2"/>
      <c r="QKT83" s="2"/>
      <c r="QKU83" s="2"/>
      <c r="QKV83" s="2"/>
      <c r="QKW83" s="2"/>
      <c r="QKX83" s="2"/>
      <c r="QKY83" s="2"/>
      <c r="QKZ83" s="2"/>
      <c r="QLA83" s="2"/>
      <c r="QLB83" s="2"/>
      <c r="QLC83" s="2"/>
      <c r="QLD83" s="2"/>
      <c r="QLE83" s="2"/>
      <c r="QLF83" s="2"/>
      <c r="QLG83" s="2"/>
      <c r="QLH83" s="2"/>
      <c r="QLI83" s="2"/>
      <c r="QLJ83" s="2"/>
      <c r="QLK83" s="2"/>
      <c r="QLL83" s="2"/>
      <c r="QLM83" s="2"/>
      <c r="QLN83" s="2"/>
      <c r="QLO83" s="2"/>
      <c r="QLP83" s="2"/>
      <c r="QLQ83" s="2"/>
      <c r="QLR83" s="2"/>
      <c r="QLS83" s="2"/>
      <c r="QLT83" s="2"/>
      <c r="QLU83" s="2"/>
      <c r="QLV83" s="2"/>
      <c r="QLW83" s="2"/>
      <c r="QLX83" s="2"/>
      <c r="QLY83" s="2"/>
      <c r="QLZ83" s="2"/>
      <c r="QMA83" s="2"/>
      <c r="QMB83" s="2"/>
      <c r="QMC83" s="2"/>
      <c r="QMD83" s="2"/>
      <c r="QME83" s="2"/>
      <c r="QMF83" s="2"/>
      <c r="QMG83" s="2"/>
      <c r="QMH83" s="2"/>
      <c r="QMI83" s="2"/>
      <c r="QMJ83" s="2"/>
      <c r="QMK83" s="2"/>
      <c r="QML83" s="2"/>
      <c r="QMM83" s="2"/>
      <c r="QMN83" s="2"/>
      <c r="QMO83" s="2"/>
      <c r="QMP83" s="2"/>
      <c r="QMQ83" s="2"/>
      <c r="QMR83" s="2"/>
      <c r="QMS83" s="2"/>
      <c r="QMT83" s="2"/>
      <c r="QMU83" s="2"/>
      <c r="QMV83" s="2"/>
      <c r="QMW83" s="2"/>
      <c r="QMX83" s="2"/>
      <c r="QMY83" s="2"/>
      <c r="QMZ83" s="2"/>
      <c r="QNA83" s="2"/>
      <c r="QNB83" s="2"/>
      <c r="QNC83" s="2"/>
      <c r="QND83" s="2"/>
      <c r="QNE83" s="2"/>
      <c r="QNF83" s="2"/>
      <c r="QNG83" s="2"/>
      <c r="QNH83" s="2"/>
      <c r="QNI83" s="2"/>
      <c r="QNJ83" s="2"/>
      <c r="QNK83" s="2"/>
      <c r="QNL83" s="2"/>
      <c r="QNM83" s="2"/>
      <c r="QNN83" s="2"/>
      <c r="QNO83" s="2"/>
      <c r="QNP83" s="2"/>
      <c r="QNQ83" s="2"/>
      <c r="QNR83" s="2"/>
      <c r="QNS83" s="2"/>
      <c r="QNT83" s="2"/>
      <c r="QNU83" s="2"/>
      <c r="QNV83" s="2"/>
      <c r="QNW83" s="2"/>
      <c r="QNX83" s="2"/>
      <c r="QNY83" s="2"/>
      <c r="QNZ83" s="2"/>
      <c r="QOA83" s="2"/>
      <c r="QOB83" s="2"/>
      <c r="QOC83" s="2"/>
      <c r="QOD83" s="2"/>
      <c r="QOE83" s="2"/>
      <c r="QOF83" s="2"/>
      <c r="QOG83" s="2"/>
      <c r="QOH83" s="2"/>
      <c r="QOI83" s="2"/>
      <c r="QOJ83" s="2"/>
      <c r="QOK83" s="2"/>
      <c r="QOL83" s="2"/>
      <c r="QOM83" s="2"/>
      <c r="QON83" s="2"/>
      <c r="QOO83" s="2"/>
      <c r="QOP83" s="2"/>
      <c r="QOQ83" s="2"/>
      <c r="QOR83" s="2"/>
      <c r="QOS83" s="2"/>
      <c r="QOT83" s="2"/>
      <c r="QOU83" s="2"/>
      <c r="QOV83" s="2"/>
      <c r="QOW83" s="2"/>
      <c r="QOX83" s="2"/>
      <c r="QOY83" s="2"/>
      <c r="QOZ83" s="2"/>
      <c r="QPA83" s="2"/>
      <c r="QPB83" s="2"/>
      <c r="QPC83" s="2"/>
      <c r="QPD83" s="2"/>
      <c r="QPE83" s="2"/>
      <c r="QPF83" s="2"/>
      <c r="QPG83" s="2"/>
      <c r="QPH83" s="2"/>
      <c r="QPI83" s="2"/>
      <c r="QPJ83" s="2"/>
      <c r="QPK83" s="2"/>
      <c r="QPL83" s="2"/>
      <c r="QPM83" s="2"/>
      <c r="QPN83" s="2"/>
      <c r="QPO83" s="2"/>
      <c r="QPP83" s="2"/>
      <c r="QPQ83" s="2"/>
      <c r="QPR83" s="2"/>
      <c r="QPS83" s="2"/>
      <c r="QPT83" s="2"/>
      <c r="QPU83" s="2"/>
      <c r="QPV83" s="2"/>
      <c r="QPW83" s="2"/>
      <c r="QPX83" s="2"/>
      <c r="QPY83" s="2"/>
      <c r="QPZ83" s="2"/>
      <c r="QQA83" s="2"/>
      <c r="QQB83" s="2"/>
      <c r="QQC83" s="2"/>
      <c r="QQD83" s="2"/>
      <c r="QQE83" s="2"/>
      <c r="QQF83" s="2"/>
      <c r="QQG83" s="2"/>
      <c r="QQH83" s="2"/>
      <c r="QQI83" s="2"/>
      <c r="QQJ83" s="2"/>
      <c r="QQK83" s="2"/>
      <c r="QQL83" s="2"/>
      <c r="QQM83" s="2"/>
      <c r="QQN83" s="2"/>
      <c r="QQO83" s="2"/>
      <c r="QQP83" s="2"/>
      <c r="QQQ83" s="2"/>
      <c r="QQR83" s="2"/>
      <c r="QQS83" s="2"/>
      <c r="QQT83" s="2"/>
      <c r="QQU83" s="2"/>
      <c r="QQV83" s="2"/>
      <c r="QQW83" s="2"/>
      <c r="QQX83" s="2"/>
      <c r="QQY83" s="2"/>
      <c r="QQZ83" s="2"/>
      <c r="QRA83" s="2"/>
      <c r="QRB83" s="2"/>
      <c r="QRC83" s="2"/>
      <c r="QRD83" s="2"/>
      <c r="QRE83" s="2"/>
      <c r="QRF83" s="2"/>
      <c r="QRG83" s="2"/>
      <c r="QRH83" s="2"/>
      <c r="QRI83" s="2"/>
      <c r="QRJ83" s="2"/>
      <c r="QRK83" s="2"/>
      <c r="QRL83" s="2"/>
      <c r="QRM83" s="2"/>
      <c r="QRN83" s="2"/>
      <c r="QRO83" s="2"/>
      <c r="QRP83" s="2"/>
      <c r="QRQ83" s="2"/>
      <c r="QRR83" s="2"/>
      <c r="QRS83" s="2"/>
      <c r="QRT83" s="2"/>
      <c r="QRU83" s="2"/>
      <c r="QRV83" s="2"/>
      <c r="QRW83" s="2"/>
      <c r="QRX83" s="2"/>
      <c r="QRY83" s="2"/>
      <c r="QRZ83" s="2"/>
      <c r="QSA83" s="2"/>
      <c r="QSB83" s="2"/>
      <c r="QSC83" s="2"/>
      <c r="QSD83" s="2"/>
      <c r="QSE83" s="2"/>
      <c r="QSF83" s="2"/>
      <c r="QSG83" s="2"/>
      <c r="QSH83" s="2"/>
      <c r="QSI83" s="2"/>
      <c r="QSJ83" s="2"/>
      <c r="QSK83" s="2"/>
      <c r="QSL83" s="2"/>
      <c r="QSM83" s="2"/>
      <c r="QSN83" s="2"/>
      <c r="QSO83" s="2"/>
      <c r="QSP83" s="2"/>
      <c r="QSQ83" s="2"/>
      <c r="QSR83" s="2"/>
      <c r="QSS83" s="2"/>
      <c r="QST83" s="2"/>
      <c r="QSU83" s="2"/>
      <c r="QSV83" s="2"/>
      <c r="QSW83" s="2"/>
      <c r="QSX83" s="2"/>
      <c r="QSY83" s="2"/>
      <c r="QSZ83" s="2"/>
      <c r="QTA83" s="2"/>
      <c r="QTB83" s="2"/>
      <c r="QTC83" s="2"/>
      <c r="QTD83" s="2"/>
      <c r="QTE83" s="2"/>
      <c r="QTF83" s="2"/>
      <c r="QTG83" s="2"/>
      <c r="QTH83" s="2"/>
      <c r="QTI83" s="2"/>
      <c r="QTJ83" s="2"/>
      <c r="QTK83" s="2"/>
      <c r="QTL83" s="2"/>
      <c r="QTM83" s="2"/>
      <c r="QTN83" s="2"/>
      <c r="QTO83" s="2"/>
      <c r="QTP83" s="2"/>
      <c r="QTQ83" s="2"/>
      <c r="QTR83" s="2"/>
      <c r="QTS83" s="2"/>
      <c r="QTT83" s="2"/>
      <c r="QTU83" s="2"/>
      <c r="QTV83" s="2"/>
      <c r="QTW83" s="2"/>
      <c r="QTX83" s="2"/>
      <c r="QTY83" s="2"/>
      <c r="QTZ83" s="2"/>
      <c r="QUA83" s="2"/>
      <c r="QUB83" s="2"/>
      <c r="QUC83" s="2"/>
      <c r="QUD83" s="2"/>
      <c r="QUE83" s="2"/>
      <c r="QUF83" s="2"/>
      <c r="QUG83" s="2"/>
      <c r="QUH83" s="2"/>
      <c r="QUI83" s="2"/>
      <c r="QUJ83" s="2"/>
      <c r="QUK83" s="2"/>
      <c r="QUL83" s="2"/>
      <c r="QUM83" s="2"/>
      <c r="QUN83" s="2"/>
      <c r="QUO83" s="2"/>
      <c r="QUP83" s="2"/>
      <c r="QUQ83" s="2"/>
      <c r="QUR83" s="2"/>
      <c r="QUS83" s="2"/>
      <c r="QUT83" s="2"/>
      <c r="QUU83" s="2"/>
      <c r="QUV83" s="2"/>
      <c r="QUW83" s="2"/>
      <c r="QUX83" s="2"/>
      <c r="QUY83" s="2"/>
      <c r="QUZ83" s="2"/>
      <c r="QVA83" s="2"/>
      <c r="QVB83" s="2"/>
      <c r="QVC83" s="2"/>
      <c r="QVD83" s="2"/>
      <c r="QVE83" s="2"/>
      <c r="QVF83" s="2"/>
      <c r="QVG83" s="2"/>
      <c r="QVH83" s="2"/>
      <c r="QVI83" s="2"/>
      <c r="QVJ83" s="2"/>
      <c r="QVK83" s="2"/>
      <c r="QVL83" s="2"/>
      <c r="QVM83" s="2"/>
      <c r="QVN83" s="2"/>
      <c r="QVO83" s="2"/>
      <c r="QVP83" s="2"/>
      <c r="QVQ83" s="2"/>
      <c r="QVR83" s="2"/>
      <c r="QVS83" s="2"/>
      <c r="QVT83" s="2"/>
      <c r="QVU83" s="2"/>
      <c r="QVV83" s="2"/>
      <c r="QVW83" s="2"/>
      <c r="QVX83" s="2"/>
      <c r="QVY83" s="2"/>
      <c r="QVZ83" s="2"/>
      <c r="QWA83" s="2"/>
      <c r="QWB83" s="2"/>
      <c r="QWC83" s="2"/>
      <c r="QWD83" s="2"/>
      <c r="QWE83" s="2"/>
      <c r="QWF83" s="2"/>
      <c r="QWG83" s="2"/>
      <c r="QWH83" s="2"/>
      <c r="QWI83" s="2"/>
      <c r="QWJ83" s="2"/>
      <c r="QWK83" s="2"/>
      <c r="QWL83" s="2"/>
      <c r="QWM83" s="2"/>
      <c r="QWN83" s="2"/>
      <c r="QWO83" s="2"/>
      <c r="QWP83" s="2"/>
      <c r="QWQ83" s="2"/>
      <c r="QWR83" s="2"/>
      <c r="QWS83" s="2"/>
      <c r="QWT83" s="2"/>
      <c r="QWU83" s="2"/>
      <c r="QWV83" s="2"/>
      <c r="QWW83" s="2"/>
      <c r="QWX83" s="2"/>
      <c r="QWY83" s="2"/>
      <c r="QWZ83" s="2"/>
      <c r="QXA83" s="2"/>
      <c r="QXB83" s="2"/>
      <c r="QXC83" s="2"/>
      <c r="QXD83" s="2"/>
      <c r="QXE83" s="2"/>
      <c r="QXF83" s="2"/>
      <c r="QXG83" s="2"/>
      <c r="QXH83" s="2"/>
      <c r="QXI83" s="2"/>
      <c r="QXJ83" s="2"/>
      <c r="QXK83" s="2"/>
      <c r="QXL83" s="2"/>
      <c r="QXM83" s="2"/>
      <c r="QXN83" s="2"/>
      <c r="QXO83" s="2"/>
      <c r="QXP83" s="2"/>
      <c r="QXQ83" s="2"/>
      <c r="QXR83" s="2"/>
      <c r="QXS83" s="2"/>
      <c r="QXT83" s="2"/>
      <c r="QXU83" s="2"/>
      <c r="QXV83" s="2"/>
      <c r="QXW83" s="2"/>
      <c r="QXX83" s="2"/>
      <c r="QXY83" s="2"/>
      <c r="QXZ83" s="2"/>
      <c r="QYA83" s="2"/>
      <c r="QYB83" s="2"/>
      <c r="QYC83" s="2"/>
      <c r="QYD83" s="2"/>
      <c r="QYE83" s="2"/>
      <c r="QYF83" s="2"/>
      <c r="QYG83" s="2"/>
      <c r="QYH83" s="2"/>
      <c r="QYI83" s="2"/>
      <c r="QYJ83" s="2"/>
      <c r="QYK83" s="2"/>
      <c r="QYL83" s="2"/>
      <c r="QYM83" s="2"/>
      <c r="QYN83" s="2"/>
      <c r="QYO83" s="2"/>
      <c r="QYP83" s="2"/>
      <c r="QYQ83" s="2"/>
      <c r="QYR83" s="2"/>
      <c r="QYS83" s="2"/>
      <c r="QYT83" s="2"/>
      <c r="QYU83" s="2"/>
      <c r="QYV83" s="2"/>
      <c r="QYW83" s="2"/>
      <c r="QYX83" s="2"/>
      <c r="QYY83" s="2"/>
      <c r="QYZ83" s="2"/>
      <c r="QZA83" s="2"/>
      <c r="QZB83" s="2"/>
      <c r="QZC83" s="2"/>
      <c r="QZD83" s="2"/>
      <c r="QZE83" s="2"/>
      <c r="QZF83" s="2"/>
      <c r="QZG83" s="2"/>
      <c r="QZH83" s="2"/>
      <c r="QZI83" s="2"/>
      <c r="QZJ83" s="2"/>
      <c r="QZK83" s="2"/>
      <c r="QZL83" s="2"/>
      <c r="QZM83" s="2"/>
      <c r="QZN83" s="2"/>
      <c r="QZO83" s="2"/>
      <c r="QZP83" s="2"/>
      <c r="QZQ83" s="2"/>
      <c r="QZR83" s="2"/>
      <c r="QZS83" s="2"/>
      <c r="QZT83" s="2"/>
      <c r="QZU83" s="2"/>
      <c r="QZV83" s="2"/>
      <c r="QZW83" s="2"/>
      <c r="QZX83" s="2"/>
      <c r="QZY83" s="2"/>
      <c r="QZZ83" s="2"/>
      <c r="RAA83" s="2"/>
      <c r="RAB83" s="2"/>
      <c r="RAC83" s="2"/>
      <c r="RAD83" s="2"/>
      <c r="RAE83" s="2"/>
      <c r="RAF83" s="2"/>
      <c r="RAG83" s="2"/>
      <c r="RAH83" s="2"/>
      <c r="RAI83" s="2"/>
      <c r="RAJ83" s="2"/>
      <c r="RAK83" s="2"/>
      <c r="RAL83" s="2"/>
      <c r="RAM83" s="2"/>
      <c r="RAN83" s="2"/>
      <c r="RAO83" s="2"/>
      <c r="RAP83" s="2"/>
      <c r="RAQ83" s="2"/>
      <c r="RAR83" s="2"/>
      <c r="RAS83" s="2"/>
      <c r="RAT83" s="2"/>
      <c r="RAU83" s="2"/>
      <c r="RAV83" s="2"/>
      <c r="RAW83" s="2"/>
      <c r="RAX83" s="2"/>
      <c r="RAY83" s="2"/>
      <c r="RAZ83" s="2"/>
      <c r="RBA83" s="2"/>
      <c r="RBB83" s="2"/>
      <c r="RBC83" s="2"/>
      <c r="RBD83" s="2"/>
      <c r="RBE83" s="2"/>
      <c r="RBF83" s="2"/>
      <c r="RBG83" s="2"/>
      <c r="RBH83" s="2"/>
      <c r="RBI83" s="2"/>
      <c r="RBJ83" s="2"/>
      <c r="RBK83" s="2"/>
      <c r="RBL83" s="2"/>
      <c r="RBM83" s="2"/>
      <c r="RBN83" s="2"/>
      <c r="RBO83" s="2"/>
      <c r="RBP83" s="2"/>
      <c r="RBQ83" s="2"/>
      <c r="RBR83" s="2"/>
      <c r="RBS83" s="2"/>
      <c r="RBT83" s="2"/>
      <c r="RBU83" s="2"/>
      <c r="RBV83" s="2"/>
      <c r="RBW83" s="2"/>
      <c r="RBX83" s="2"/>
      <c r="RBY83" s="2"/>
      <c r="RBZ83" s="2"/>
      <c r="RCA83" s="2"/>
      <c r="RCB83" s="2"/>
      <c r="RCC83" s="2"/>
      <c r="RCD83" s="2"/>
      <c r="RCE83" s="2"/>
      <c r="RCF83" s="2"/>
      <c r="RCG83" s="2"/>
      <c r="RCH83" s="2"/>
      <c r="RCI83" s="2"/>
      <c r="RCJ83" s="2"/>
      <c r="RCK83" s="2"/>
      <c r="RCL83" s="2"/>
      <c r="RCM83" s="2"/>
      <c r="RCN83" s="2"/>
      <c r="RCO83" s="2"/>
      <c r="RCP83" s="2"/>
      <c r="RCQ83" s="2"/>
      <c r="RCR83" s="2"/>
      <c r="RCS83" s="2"/>
      <c r="RCT83" s="2"/>
      <c r="RCU83" s="2"/>
      <c r="RCV83" s="2"/>
      <c r="RCW83" s="2"/>
      <c r="RCX83" s="2"/>
      <c r="RCY83" s="2"/>
      <c r="RCZ83" s="2"/>
      <c r="RDA83" s="2"/>
      <c r="RDB83" s="2"/>
      <c r="RDC83" s="2"/>
      <c r="RDD83" s="2"/>
      <c r="RDE83" s="2"/>
      <c r="RDF83" s="2"/>
      <c r="RDG83" s="2"/>
      <c r="RDH83" s="2"/>
      <c r="RDI83" s="2"/>
      <c r="RDJ83" s="2"/>
      <c r="RDK83" s="2"/>
      <c r="RDL83" s="2"/>
      <c r="RDM83" s="2"/>
      <c r="RDN83" s="2"/>
      <c r="RDO83" s="2"/>
      <c r="RDP83" s="2"/>
      <c r="RDQ83" s="2"/>
      <c r="RDR83" s="2"/>
      <c r="RDS83" s="2"/>
      <c r="RDT83" s="2"/>
      <c r="RDU83" s="2"/>
      <c r="RDV83" s="2"/>
      <c r="RDW83" s="2"/>
      <c r="RDX83" s="2"/>
      <c r="RDY83" s="2"/>
      <c r="RDZ83" s="2"/>
      <c r="REA83" s="2"/>
      <c r="REB83" s="2"/>
      <c r="REC83" s="2"/>
      <c r="RED83" s="2"/>
      <c r="REE83" s="2"/>
      <c r="REF83" s="2"/>
      <c r="REG83" s="2"/>
      <c r="REH83" s="2"/>
      <c r="REI83" s="2"/>
      <c r="REJ83" s="2"/>
      <c r="REK83" s="2"/>
      <c r="REL83" s="2"/>
      <c r="REM83" s="2"/>
      <c r="REN83" s="2"/>
      <c r="REO83" s="2"/>
      <c r="REP83" s="2"/>
      <c r="REQ83" s="2"/>
      <c r="RER83" s="2"/>
      <c r="RES83" s="2"/>
      <c r="RET83" s="2"/>
      <c r="REU83" s="2"/>
      <c r="REV83" s="2"/>
      <c r="REW83" s="2"/>
      <c r="REX83" s="2"/>
      <c r="REY83" s="2"/>
      <c r="REZ83" s="2"/>
      <c r="RFA83" s="2"/>
      <c r="RFB83" s="2"/>
      <c r="RFC83" s="2"/>
      <c r="RFD83" s="2"/>
      <c r="RFE83" s="2"/>
      <c r="RFF83" s="2"/>
      <c r="RFG83" s="2"/>
      <c r="RFH83" s="2"/>
      <c r="RFI83" s="2"/>
      <c r="RFJ83" s="2"/>
      <c r="RFK83" s="2"/>
      <c r="RFL83" s="2"/>
      <c r="RFM83" s="2"/>
      <c r="RFN83" s="2"/>
      <c r="RFO83" s="2"/>
      <c r="RFP83" s="2"/>
      <c r="RFQ83" s="2"/>
      <c r="RFR83" s="2"/>
      <c r="RFS83" s="2"/>
      <c r="RFT83" s="2"/>
      <c r="RFU83" s="2"/>
      <c r="RFV83" s="2"/>
      <c r="RFW83" s="2"/>
      <c r="RFX83" s="2"/>
      <c r="RFY83" s="2"/>
      <c r="RFZ83" s="2"/>
      <c r="RGA83" s="2"/>
      <c r="RGB83" s="2"/>
      <c r="RGC83" s="2"/>
      <c r="RGD83" s="2"/>
      <c r="RGE83" s="2"/>
      <c r="RGF83" s="2"/>
      <c r="RGG83" s="2"/>
      <c r="RGH83" s="2"/>
      <c r="RGI83" s="2"/>
      <c r="RGJ83" s="2"/>
      <c r="RGK83" s="2"/>
      <c r="RGL83" s="2"/>
      <c r="RGM83" s="2"/>
      <c r="RGN83" s="2"/>
      <c r="RGO83" s="2"/>
      <c r="RGP83" s="2"/>
      <c r="RGQ83" s="2"/>
      <c r="RGR83" s="2"/>
      <c r="RGS83" s="2"/>
      <c r="RGT83" s="2"/>
      <c r="RGU83" s="2"/>
      <c r="RGV83" s="2"/>
      <c r="RGW83" s="2"/>
      <c r="RGX83" s="2"/>
      <c r="RGY83" s="2"/>
      <c r="RGZ83" s="2"/>
      <c r="RHA83" s="2"/>
      <c r="RHB83" s="2"/>
      <c r="RHC83" s="2"/>
      <c r="RHD83" s="2"/>
      <c r="RHE83" s="2"/>
      <c r="RHF83" s="2"/>
      <c r="RHG83" s="2"/>
      <c r="RHH83" s="2"/>
      <c r="RHI83" s="2"/>
      <c r="RHJ83" s="2"/>
      <c r="RHK83" s="2"/>
      <c r="RHL83" s="2"/>
      <c r="RHM83" s="2"/>
      <c r="RHN83" s="2"/>
      <c r="RHO83" s="2"/>
      <c r="RHP83" s="2"/>
      <c r="RHQ83" s="2"/>
      <c r="RHR83" s="2"/>
      <c r="RHS83" s="2"/>
      <c r="RHT83" s="2"/>
      <c r="RHU83" s="2"/>
      <c r="RHV83" s="2"/>
      <c r="RHW83" s="2"/>
      <c r="RHX83" s="2"/>
      <c r="RHY83" s="2"/>
      <c r="RHZ83" s="2"/>
      <c r="RIA83" s="2"/>
      <c r="RIB83" s="2"/>
      <c r="RIC83" s="2"/>
      <c r="RID83" s="2"/>
      <c r="RIE83" s="2"/>
      <c r="RIF83" s="2"/>
      <c r="RIG83" s="2"/>
      <c r="RIH83" s="2"/>
      <c r="RII83" s="2"/>
      <c r="RIJ83" s="2"/>
      <c r="RIK83" s="2"/>
      <c r="RIL83" s="2"/>
      <c r="RIM83" s="2"/>
      <c r="RIN83" s="2"/>
      <c r="RIO83" s="2"/>
      <c r="RIP83" s="2"/>
      <c r="RIQ83" s="2"/>
      <c r="RIR83" s="2"/>
      <c r="RIS83" s="2"/>
      <c r="RIT83" s="2"/>
      <c r="RIU83" s="2"/>
      <c r="RIV83" s="2"/>
      <c r="RIW83" s="2"/>
      <c r="RIX83" s="2"/>
      <c r="RIY83" s="2"/>
      <c r="RIZ83" s="2"/>
      <c r="RJA83" s="2"/>
      <c r="RJB83" s="2"/>
      <c r="RJC83" s="2"/>
      <c r="RJD83" s="2"/>
      <c r="RJE83" s="2"/>
      <c r="RJF83" s="2"/>
      <c r="RJG83" s="2"/>
      <c r="RJH83" s="2"/>
      <c r="RJI83" s="2"/>
      <c r="RJJ83" s="2"/>
      <c r="RJK83" s="2"/>
      <c r="RJL83" s="2"/>
      <c r="RJM83" s="2"/>
      <c r="RJN83" s="2"/>
      <c r="RJO83" s="2"/>
      <c r="RJP83" s="2"/>
      <c r="RJQ83" s="2"/>
      <c r="RJR83" s="2"/>
      <c r="RJS83" s="2"/>
      <c r="RJT83" s="2"/>
      <c r="RJU83" s="2"/>
      <c r="RJV83" s="2"/>
      <c r="RJW83" s="2"/>
      <c r="RJX83" s="2"/>
      <c r="RJY83" s="2"/>
      <c r="RJZ83" s="2"/>
      <c r="RKA83" s="2"/>
      <c r="RKB83" s="2"/>
      <c r="RKC83" s="2"/>
      <c r="RKD83" s="2"/>
      <c r="RKE83" s="2"/>
      <c r="RKF83" s="2"/>
      <c r="RKG83" s="2"/>
      <c r="RKH83" s="2"/>
      <c r="RKI83" s="2"/>
      <c r="RKJ83" s="2"/>
      <c r="RKK83" s="2"/>
      <c r="RKL83" s="2"/>
      <c r="RKM83" s="2"/>
      <c r="RKN83" s="2"/>
      <c r="RKO83" s="2"/>
      <c r="RKP83" s="2"/>
      <c r="RKQ83" s="2"/>
      <c r="RKR83" s="2"/>
      <c r="RKS83" s="2"/>
      <c r="RKT83" s="2"/>
      <c r="RKU83" s="2"/>
      <c r="RKV83" s="2"/>
      <c r="RKW83" s="2"/>
      <c r="RKX83" s="2"/>
      <c r="RKY83" s="2"/>
      <c r="RKZ83" s="2"/>
      <c r="RLA83" s="2"/>
      <c r="RLB83" s="2"/>
      <c r="RLC83" s="2"/>
      <c r="RLD83" s="2"/>
      <c r="RLE83" s="2"/>
      <c r="RLF83" s="2"/>
      <c r="RLG83" s="2"/>
      <c r="RLH83" s="2"/>
      <c r="RLI83" s="2"/>
      <c r="RLJ83" s="2"/>
      <c r="RLK83" s="2"/>
      <c r="RLL83" s="2"/>
      <c r="RLM83" s="2"/>
      <c r="RLN83" s="2"/>
      <c r="RLO83" s="2"/>
      <c r="RLP83" s="2"/>
      <c r="RLQ83" s="2"/>
      <c r="RLR83" s="2"/>
      <c r="RLS83" s="2"/>
      <c r="RLT83" s="2"/>
      <c r="RLU83" s="2"/>
      <c r="RLV83" s="2"/>
      <c r="RLW83" s="2"/>
      <c r="RLX83" s="2"/>
      <c r="RLY83" s="2"/>
      <c r="RLZ83" s="2"/>
      <c r="RMA83" s="2"/>
      <c r="RMB83" s="2"/>
      <c r="RMC83" s="2"/>
      <c r="RMD83" s="2"/>
      <c r="RME83" s="2"/>
      <c r="RMF83" s="2"/>
      <c r="RMG83" s="2"/>
      <c r="RMH83" s="2"/>
      <c r="RMI83" s="2"/>
      <c r="RMJ83" s="2"/>
      <c r="RMK83" s="2"/>
      <c r="RML83" s="2"/>
      <c r="RMM83" s="2"/>
      <c r="RMN83" s="2"/>
      <c r="RMO83" s="2"/>
      <c r="RMP83" s="2"/>
      <c r="RMQ83" s="2"/>
      <c r="RMR83" s="2"/>
      <c r="RMS83" s="2"/>
      <c r="RMT83" s="2"/>
      <c r="RMU83" s="2"/>
      <c r="RMV83" s="2"/>
      <c r="RMW83" s="2"/>
      <c r="RMX83" s="2"/>
      <c r="RMY83" s="2"/>
      <c r="RMZ83" s="2"/>
      <c r="RNA83" s="2"/>
      <c r="RNB83" s="2"/>
      <c r="RNC83" s="2"/>
      <c r="RND83" s="2"/>
      <c r="RNE83" s="2"/>
      <c r="RNF83" s="2"/>
      <c r="RNG83" s="2"/>
      <c r="RNH83" s="2"/>
      <c r="RNI83" s="2"/>
      <c r="RNJ83" s="2"/>
      <c r="RNK83" s="2"/>
      <c r="RNL83" s="2"/>
      <c r="RNM83" s="2"/>
      <c r="RNN83" s="2"/>
      <c r="RNO83" s="2"/>
      <c r="RNP83" s="2"/>
      <c r="RNQ83" s="2"/>
      <c r="RNR83" s="2"/>
      <c r="RNS83" s="2"/>
      <c r="RNT83" s="2"/>
      <c r="RNU83" s="2"/>
      <c r="RNV83" s="2"/>
      <c r="RNW83" s="2"/>
      <c r="RNX83" s="2"/>
      <c r="RNY83" s="2"/>
      <c r="RNZ83" s="2"/>
      <c r="ROA83" s="2"/>
      <c r="ROB83" s="2"/>
      <c r="ROC83" s="2"/>
      <c r="ROD83" s="2"/>
      <c r="ROE83" s="2"/>
      <c r="ROF83" s="2"/>
      <c r="ROG83" s="2"/>
      <c r="ROH83" s="2"/>
      <c r="ROI83" s="2"/>
      <c r="ROJ83" s="2"/>
      <c r="ROK83" s="2"/>
      <c r="ROL83" s="2"/>
      <c r="ROM83" s="2"/>
      <c r="RON83" s="2"/>
      <c r="ROO83" s="2"/>
      <c r="ROP83" s="2"/>
      <c r="ROQ83" s="2"/>
      <c r="ROR83" s="2"/>
      <c r="ROS83" s="2"/>
      <c r="ROT83" s="2"/>
      <c r="ROU83" s="2"/>
      <c r="ROV83" s="2"/>
      <c r="ROW83" s="2"/>
      <c r="ROX83" s="2"/>
      <c r="ROY83" s="2"/>
      <c r="ROZ83" s="2"/>
      <c r="RPA83" s="2"/>
      <c r="RPB83" s="2"/>
      <c r="RPC83" s="2"/>
      <c r="RPD83" s="2"/>
      <c r="RPE83" s="2"/>
      <c r="RPF83" s="2"/>
      <c r="RPG83" s="2"/>
      <c r="RPH83" s="2"/>
      <c r="RPI83" s="2"/>
      <c r="RPJ83" s="2"/>
      <c r="RPK83" s="2"/>
      <c r="RPL83" s="2"/>
      <c r="RPM83" s="2"/>
      <c r="RPN83" s="2"/>
      <c r="RPO83" s="2"/>
      <c r="RPP83" s="2"/>
      <c r="RPQ83" s="2"/>
      <c r="RPR83" s="2"/>
      <c r="RPS83" s="2"/>
      <c r="RPT83" s="2"/>
      <c r="RPU83" s="2"/>
      <c r="RPV83" s="2"/>
      <c r="RPW83" s="2"/>
      <c r="RPX83" s="2"/>
      <c r="RPY83" s="2"/>
      <c r="RPZ83" s="2"/>
      <c r="RQA83" s="2"/>
      <c r="RQB83" s="2"/>
      <c r="RQC83" s="2"/>
      <c r="RQD83" s="2"/>
      <c r="RQE83" s="2"/>
      <c r="RQF83" s="2"/>
      <c r="RQG83" s="2"/>
      <c r="RQH83" s="2"/>
      <c r="RQI83" s="2"/>
      <c r="RQJ83" s="2"/>
      <c r="RQK83" s="2"/>
      <c r="RQL83" s="2"/>
      <c r="RQM83" s="2"/>
      <c r="RQN83" s="2"/>
      <c r="RQO83" s="2"/>
      <c r="RQP83" s="2"/>
      <c r="RQQ83" s="2"/>
      <c r="RQR83" s="2"/>
      <c r="RQS83" s="2"/>
      <c r="RQT83" s="2"/>
      <c r="RQU83" s="2"/>
      <c r="RQV83" s="2"/>
      <c r="RQW83" s="2"/>
      <c r="RQX83" s="2"/>
      <c r="RQY83" s="2"/>
      <c r="RQZ83" s="2"/>
      <c r="RRA83" s="2"/>
      <c r="RRB83" s="2"/>
      <c r="RRC83" s="2"/>
      <c r="RRD83" s="2"/>
      <c r="RRE83" s="2"/>
      <c r="RRF83" s="2"/>
      <c r="RRG83" s="2"/>
      <c r="RRH83" s="2"/>
      <c r="RRI83" s="2"/>
      <c r="RRJ83" s="2"/>
      <c r="RRK83" s="2"/>
      <c r="RRL83" s="2"/>
      <c r="RRM83" s="2"/>
      <c r="RRN83" s="2"/>
      <c r="RRO83" s="2"/>
      <c r="RRP83" s="2"/>
      <c r="RRQ83" s="2"/>
      <c r="RRR83" s="2"/>
      <c r="RRS83" s="2"/>
      <c r="RRT83" s="2"/>
      <c r="RRU83" s="2"/>
      <c r="RRV83" s="2"/>
      <c r="RRW83" s="2"/>
      <c r="RRX83" s="2"/>
      <c r="RRY83" s="2"/>
      <c r="RRZ83" s="2"/>
      <c r="RSA83" s="2"/>
      <c r="RSB83" s="2"/>
      <c r="RSC83" s="2"/>
      <c r="RSD83" s="2"/>
      <c r="RSE83" s="2"/>
      <c r="RSF83" s="2"/>
      <c r="RSG83" s="2"/>
      <c r="RSH83" s="2"/>
      <c r="RSI83" s="2"/>
      <c r="RSJ83" s="2"/>
      <c r="RSK83" s="2"/>
      <c r="RSL83" s="2"/>
      <c r="RSM83" s="2"/>
      <c r="RSN83" s="2"/>
      <c r="RSO83" s="2"/>
      <c r="RSP83" s="2"/>
      <c r="RSQ83" s="2"/>
      <c r="RSR83" s="2"/>
      <c r="RSS83" s="2"/>
      <c r="RST83" s="2"/>
      <c r="RSU83" s="2"/>
      <c r="RSV83" s="2"/>
      <c r="RSW83" s="2"/>
      <c r="RSX83" s="2"/>
      <c r="RSY83" s="2"/>
      <c r="RSZ83" s="2"/>
      <c r="RTA83" s="2"/>
      <c r="RTB83" s="2"/>
      <c r="RTC83" s="2"/>
      <c r="RTD83" s="2"/>
      <c r="RTE83" s="2"/>
      <c r="RTF83" s="2"/>
      <c r="RTG83" s="2"/>
      <c r="RTH83" s="2"/>
      <c r="RTI83" s="2"/>
      <c r="RTJ83" s="2"/>
      <c r="RTK83" s="2"/>
      <c r="RTL83" s="2"/>
      <c r="RTM83" s="2"/>
      <c r="RTN83" s="2"/>
      <c r="RTO83" s="2"/>
      <c r="RTP83" s="2"/>
      <c r="RTQ83" s="2"/>
      <c r="RTR83" s="2"/>
      <c r="RTS83" s="2"/>
      <c r="RTT83" s="2"/>
      <c r="RTU83" s="2"/>
      <c r="RTV83" s="2"/>
      <c r="RTW83" s="2"/>
      <c r="RTX83" s="2"/>
      <c r="RTY83" s="2"/>
      <c r="RTZ83" s="2"/>
      <c r="RUA83" s="2"/>
      <c r="RUB83" s="2"/>
      <c r="RUC83" s="2"/>
      <c r="RUD83" s="2"/>
      <c r="RUE83" s="2"/>
      <c r="RUF83" s="2"/>
      <c r="RUG83" s="2"/>
      <c r="RUH83" s="2"/>
      <c r="RUI83" s="2"/>
      <c r="RUJ83" s="2"/>
      <c r="RUK83" s="2"/>
      <c r="RUL83" s="2"/>
      <c r="RUM83" s="2"/>
      <c r="RUN83" s="2"/>
      <c r="RUO83" s="2"/>
      <c r="RUP83" s="2"/>
      <c r="RUQ83" s="2"/>
      <c r="RUR83" s="2"/>
      <c r="RUS83" s="2"/>
      <c r="RUT83" s="2"/>
      <c r="RUU83" s="2"/>
      <c r="RUV83" s="2"/>
      <c r="RUW83" s="2"/>
      <c r="RUX83" s="2"/>
      <c r="RUY83" s="2"/>
      <c r="RUZ83" s="2"/>
      <c r="RVA83" s="2"/>
      <c r="RVB83" s="2"/>
      <c r="RVC83" s="2"/>
      <c r="RVD83" s="2"/>
      <c r="RVE83" s="2"/>
      <c r="RVF83" s="2"/>
      <c r="RVG83" s="2"/>
      <c r="RVH83" s="2"/>
      <c r="RVI83" s="2"/>
      <c r="RVJ83" s="2"/>
      <c r="RVK83" s="2"/>
      <c r="RVL83" s="2"/>
      <c r="RVM83" s="2"/>
      <c r="RVN83" s="2"/>
      <c r="RVO83" s="2"/>
      <c r="RVP83" s="2"/>
      <c r="RVQ83" s="2"/>
      <c r="RVR83" s="2"/>
      <c r="RVS83" s="2"/>
      <c r="RVT83" s="2"/>
      <c r="RVU83" s="2"/>
      <c r="RVV83" s="2"/>
      <c r="RVW83" s="2"/>
      <c r="RVX83" s="2"/>
      <c r="RVY83" s="2"/>
      <c r="RVZ83" s="2"/>
      <c r="RWA83" s="2"/>
      <c r="RWB83" s="2"/>
      <c r="RWC83" s="2"/>
      <c r="RWD83" s="2"/>
      <c r="RWE83" s="2"/>
      <c r="RWF83" s="2"/>
      <c r="RWG83" s="2"/>
      <c r="RWH83" s="2"/>
      <c r="RWI83" s="2"/>
      <c r="RWJ83" s="2"/>
      <c r="RWK83" s="2"/>
      <c r="RWL83" s="2"/>
      <c r="RWM83" s="2"/>
      <c r="RWN83" s="2"/>
      <c r="RWO83" s="2"/>
      <c r="RWP83" s="2"/>
      <c r="RWQ83" s="2"/>
      <c r="RWR83" s="2"/>
      <c r="RWS83" s="2"/>
      <c r="RWT83" s="2"/>
      <c r="RWU83" s="2"/>
      <c r="RWV83" s="2"/>
      <c r="RWW83" s="2"/>
      <c r="RWX83" s="2"/>
      <c r="RWY83" s="2"/>
      <c r="RWZ83" s="2"/>
      <c r="RXA83" s="2"/>
      <c r="RXB83" s="2"/>
      <c r="RXC83" s="2"/>
      <c r="RXD83" s="2"/>
      <c r="RXE83" s="2"/>
      <c r="RXF83" s="2"/>
      <c r="RXG83" s="2"/>
      <c r="RXH83" s="2"/>
      <c r="RXI83" s="2"/>
      <c r="RXJ83" s="2"/>
      <c r="RXK83" s="2"/>
      <c r="RXL83" s="2"/>
      <c r="RXM83" s="2"/>
      <c r="RXN83" s="2"/>
      <c r="RXO83" s="2"/>
      <c r="RXP83" s="2"/>
      <c r="RXQ83" s="2"/>
      <c r="RXR83" s="2"/>
      <c r="RXS83" s="2"/>
      <c r="RXT83" s="2"/>
      <c r="RXU83" s="2"/>
      <c r="RXV83" s="2"/>
      <c r="RXW83" s="2"/>
      <c r="RXX83" s="2"/>
      <c r="RXY83" s="2"/>
      <c r="RXZ83" s="2"/>
      <c r="RYA83" s="2"/>
      <c r="RYB83" s="2"/>
      <c r="RYC83" s="2"/>
      <c r="RYD83" s="2"/>
      <c r="RYE83" s="2"/>
      <c r="RYF83" s="2"/>
      <c r="RYG83" s="2"/>
      <c r="RYH83" s="2"/>
      <c r="RYI83" s="2"/>
      <c r="RYJ83" s="2"/>
      <c r="RYK83" s="2"/>
      <c r="RYL83" s="2"/>
      <c r="RYM83" s="2"/>
      <c r="RYN83" s="2"/>
      <c r="RYO83" s="2"/>
      <c r="RYP83" s="2"/>
      <c r="RYQ83" s="2"/>
      <c r="RYR83" s="2"/>
      <c r="RYS83" s="2"/>
      <c r="RYT83" s="2"/>
      <c r="RYU83" s="2"/>
      <c r="RYV83" s="2"/>
      <c r="RYW83" s="2"/>
      <c r="RYX83" s="2"/>
      <c r="RYY83" s="2"/>
      <c r="RYZ83" s="2"/>
      <c r="RZA83" s="2"/>
      <c r="RZB83" s="2"/>
      <c r="RZC83" s="2"/>
      <c r="RZD83" s="2"/>
      <c r="RZE83" s="2"/>
      <c r="RZF83" s="2"/>
      <c r="RZG83" s="2"/>
      <c r="RZH83" s="2"/>
      <c r="RZI83" s="2"/>
      <c r="RZJ83" s="2"/>
      <c r="RZK83" s="2"/>
      <c r="RZL83" s="2"/>
      <c r="RZM83" s="2"/>
      <c r="RZN83" s="2"/>
      <c r="RZO83" s="2"/>
      <c r="RZP83" s="2"/>
      <c r="RZQ83" s="2"/>
      <c r="RZR83" s="2"/>
      <c r="RZS83" s="2"/>
      <c r="RZT83" s="2"/>
      <c r="RZU83" s="2"/>
      <c r="RZV83" s="2"/>
      <c r="RZW83" s="2"/>
      <c r="RZX83" s="2"/>
      <c r="RZY83" s="2"/>
      <c r="RZZ83" s="2"/>
      <c r="SAA83" s="2"/>
      <c r="SAB83" s="2"/>
      <c r="SAC83" s="2"/>
      <c r="SAD83" s="2"/>
      <c r="SAE83" s="2"/>
      <c r="SAF83" s="2"/>
      <c r="SAG83" s="2"/>
      <c r="SAH83" s="2"/>
      <c r="SAI83" s="2"/>
      <c r="SAJ83" s="2"/>
      <c r="SAK83" s="2"/>
      <c r="SAL83" s="2"/>
      <c r="SAM83" s="2"/>
      <c r="SAN83" s="2"/>
      <c r="SAO83" s="2"/>
      <c r="SAP83" s="2"/>
      <c r="SAQ83" s="2"/>
      <c r="SAR83" s="2"/>
      <c r="SAS83" s="2"/>
      <c r="SAT83" s="2"/>
      <c r="SAU83" s="2"/>
      <c r="SAV83" s="2"/>
      <c r="SAW83" s="2"/>
      <c r="SAX83" s="2"/>
      <c r="SAY83" s="2"/>
      <c r="SAZ83" s="2"/>
      <c r="SBA83" s="2"/>
      <c r="SBB83" s="2"/>
      <c r="SBC83" s="2"/>
      <c r="SBD83" s="2"/>
      <c r="SBE83" s="2"/>
      <c r="SBF83" s="2"/>
      <c r="SBG83" s="2"/>
      <c r="SBH83" s="2"/>
      <c r="SBI83" s="2"/>
      <c r="SBJ83" s="2"/>
      <c r="SBK83" s="2"/>
      <c r="SBL83" s="2"/>
      <c r="SBM83" s="2"/>
      <c r="SBN83" s="2"/>
      <c r="SBO83" s="2"/>
      <c r="SBP83" s="2"/>
      <c r="SBQ83" s="2"/>
      <c r="SBR83" s="2"/>
      <c r="SBS83" s="2"/>
      <c r="SBT83" s="2"/>
      <c r="SBU83" s="2"/>
      <c r="SBV83" s="2"/>
      <c r="SBW83" s="2"/>
      <c r="SBX83" s="2"/>
      <c r="SBY83" s="2"/>
      <c r="SBZ83" s="2"/>
      <c r="SCA83" s="2"/>
      <c r="SCB83" s="2"/>
      <c r="SCC83" s="2"/>
      <c r="SCD83" s="2"/>
      <c r="SCE83" s="2"/>
      <c r="SCF83" s="2"/>
      <c r="SCG83" s="2"/>
      <c r="SCH83" s="2"/>
      <c r="SCI83" s="2"/>
      <c r="SCJ83" s="2"/>
      <c r="SCK83" s="2"/>
      <c r="SCL83" s="2"/>
      <c r="SCM83" s="2"/>
      <c r="SCN83" s="2"/>
      <c r="SCO83" s="2"/>
      <c r="SCP83" s="2"/>
      <c r="SCQ83" s="2"/>
      <c r="SCR83" s="2"/>
      <c r="SCS83" s="2"/>
      <c r="SCT83" s="2"/>
      <c r="SCU83" s="2"/>
      <c r="SCV83" s="2"/>
      <c r="SCW83" s="2"/>
      <c r="SCX83" s="2"/>
      <c r="SCY83" s="2"/>
      <c r="SCZ83" s="2"/>
      <c r="SDA83" s="2"/>
      <c r="SDB83" s="2"/>
      <c r="SDC83" s="2"/>
      <c r="SDD83" s="2"/>
      <c r="SDE83" s="2"/>
      <c r="SDF83" s="2"/>
      <c r="SDG83" s="2"/>
      <c r="SDH83" s="2"/>
      <c r="SDI83" s="2"/>
      <c r="SDJ83" s="2"/>
      <c r="SDK83" s="2"/>
      <c r="SDL83" s="2"/>
      <c r="SDM83" s="2"/>
      <c r="SDN83" s="2"/>
      <c r="SDO83" s="2"/>
      <c r="SDP83" s="2"/>
      <c r="SDQ83" s="2"/>
      <c r="SDR83" s="2"/>
      <c r="SDS83" s="2"/>
      <c r="SDT83" s="2"/>
      <c r="SDU83" s="2"/>
      <c r="SDV83" s="2"/>
      <c r="SDW83" s="2"/>
      <c r="SDX83" s="2"/>
      <c r="SDY83" s="2"/>
      <c r="SDZ83" s="2"/>
      <c r="SEA83" s="2"/>
      <c r="SEB83" s="2"/>
      <c r="SEC83" s="2"/>
      <c r="SED83" s="2"/>
      <c r="SEE83" s="2"/>
      <c r="SEF83" s="2"/>
      <c r="SEG83" s="2"/>
      <c r="SEH83" s="2"/>
      <c r="SEI83" s="2"/>
      <c r="SEJ83" s="2"/>
      <c r="SEK83" s="2"/>
      <c r="SEL83" s="2"/>
      <c r="SEM83" s="2"/>
      <c r="SEN83" s="2"/>
      <c r="SEO83" s="2"/>
      <c r="SEP83" s="2"/>
      <c r="SEQ83" s="2"/>
      <c r="SER83" s="2"/>
      <c r="SES83" s="2"/>
      <c r="SET83" s="2"/>
      <c r="SEU83" s="2"/>
      <c r="SEV83" s="2"/>
      <c r="SEW83" s="2"/>
      <c r="SEX83" s="2"/>
      <c r="SEY83" s="2"/>
      <c r="SEZ83" s="2"/>
      <c r="SFA83" s="2"/>
      <c r="SFB83" s="2"/>
      <c r="SFC83" s="2"/>
      <c r="SFD83" s="2"/>
      <c r="SFE83" s="2"/>
      <c r="SFF83" s="2"/>
      <c r="SFG83" s="2"/>
      <c r="SFH83" s="2"/>
      <c r="SFI83" s="2"/>
      <c r="SFJ83" s="2"/>
      <c r="SFK83" s="2"/>
      <c r="SFL83" s="2"/>
      <c r="SFM83" s="2"/>
      <c r="SFN83" s="2"/>
      <c r="SFO83" s="2"/>
      <c r="SFP83" s="2"/>
      <c r="SFQ83" s="2"/>
      <c r="SFR83" s="2"/>
      <c r="SFS83" s="2"/>
      <c r="SFT83" s="2"/>
      <c r="SFU83" s="2"/>
      <c r="SFV83" s="2"/>
      <c r="SFW83" s="2"/>
      <c r="SFX83" s="2"/>
      <c r="SFY83" s="2"/>
      <c r="SFZ83" s="2"/>
      <c r="SGA83" s="2"/>
      <c r="SGB83" s="2"/>
      <c r="SGC83" s="2"/>
      <c r="SGD83" s="2"/>
      <c r="SGE83" s="2"/>
      <c r="SGF83" s="2"/>
      <c r="SGG83" s="2"/>
      <c r="SGH83" s="2"/>
      <c r="SGI83" s="2"/>
      <c r="SGJ83" s="2"/>
      <c r="SGK83" s="2"/>
      <c r="SGL83" s="2"/>
      <c r="SGM83" s="2"/>
      <c r="SGN83" s="2"/>
      <c r="SGO83" s="2"/>
      <c r="SGP83" s="2"/>
      <c r="SGQ83" s="2"/>
      <c r="SGR83" s="2"/>
      <c r="SGS83" s="2"/>
      <c r="SGT83" s="2"/>
      <c r="SGU83" s="2"/>
      <c r="SGV83" s="2"/>
      <c r="SGW83" s="2"/>
      <c r="SGX83" s="2"/>
      <c r="SGY83" s="2"/>
      <c r="SGZ83" s="2"/>
      <c r="SHA83" s="2"/>
      <c r="SHB83" s="2"/>
      <c r="SHC83" s="2"/>
      <c r="SHD83" s="2"/>
      <c r="SHE83" s="2"/>
      <c r="SHF83" s="2"/>
      <c r="SHG83" s="2"/>
      <c r="SHH83" s="2"/>
      <c r="SHI83" s="2"/>
      <c r="SHJ83" s="2"/>
      <c r="SHK83" s="2"/>
      <c r="SHL83" s="2"/>
      <c r="SHM83" s="2"/>
      <c r="SHN83" s="2"/>
      <c r="SHO83" s="2"/>
      <c r="SHP83" s="2"/>
      <c r="SHQ83" s="2"/>
      <c r="SHR83" s="2"/>
      <c r="SHS83" s="2"/>
      <c r="SHT83" s="2"/>
      <c r="SHU83" s="2"/>
      <c r="SHV83" s="2"/>
      <c r="SHW83" s="2"/>
      <c r="SHX83" s="2"/>
      <c r="SHY83" s="2"/>
      <c r="SHZ83" s="2"/>
      <c r="SIA83" s="2"/>
      <c r="SIB83" s="2"/>
      <c r="SIC83" s="2"/>
      <c r="SID83" s="2"/>
      <c r="SIE83" s="2"/>
      <c r="SIF83" s="2"/>
      <c r="SIG83" s="2"/>
      <c r="SIH83" s="2"/>
      <c r="SII83" s="2"/>
      <c r="SIJ83" s="2"/>
      <c r="SIK83" s="2"/>
      <c r="SIL83" s="2"/>
      <c r="SIM83" s="2"/>
      <c r="SIN83" s="2"/>
      <c r="SIO83" s="2"/>
      <c r="SIP83" s="2"/>
      <c r="SIQ83" s="2"/>
      <c r="SIR83" s="2"/>
      <c r="SIS83" s="2"/>
      <c r="SIT83" s="2"/>
      <c r="SIU83" s="2"/>
      <c r="SIV83" s="2"/>
      <c r="SIW83" s="2"/>
      <c r="SIX83" s="2"/>
      <c r="SIY83" s="2"/>
      <c r="SIZ83" s="2"/>
      <c r="SJA83" s="2"/>
      <c r="SJB83" s="2"/>
      <c r="SJC83" s="2"/>
      <c r="SJD83" s="2"/>
      <c r="SJE83" s="2"/>
      <c r="SJF83" s="2"/>
      <c r="SJG83" s="2"/>
      <c r="SJH83" s="2"/>
      <c r="SJI83" s="2"/>
      <c r="SJJ83" s="2"/>
      <c r="SJK83" s="2"/>
      <c r="SJL83" s="2"/>
      <c r="SJM83" s="2"/>
      <c r="SJN83" s="2"/>
      <c r="SJO83" s="2"/>
      <c r="SJP83" s="2"/>
      <c r="SJQ83" s="2"/>
      <c r="SJR83" s="2"/>
      <c r="SJS83" s="2"/>
      <c r="SJT83" s="2"/>
      <c r="SJU83" s="2"/>
      <c r="SJV83" s="2"/>
      <c r="SJW83" s="2"/>
      <c r="SJX83" s="2"/>
      <c r="SJY83" s="2"/>
      <c r="SJZ83" s="2"/>
      <c r="SKA83" s="2"/>
      <c r="SKB83" s="2"/>
      <c r="SKC83" s="2"/>
      <c r="SKD83" s="2"/>
      <c r="SKE83" s="2"/>
      <c r="SKF83" s="2"/>
      <c r="SKG83" s="2"/>
      <c r="SKH83" s="2"/>
      <c r="SKI83" s="2"/>
      <c r="SKJ83" s="2"/>
      <c r="SKK83" s="2"/>
      <c r="SKL83" s="2"/>
      <c r="SKM83" s="2"/>
      <c r="SKN83" s="2"/>
      <c r="SKO83" s="2"/>
      <c r="SKP83" s="2"/>
      <c r="SKQ83" s="2"/>
      <c r="SKR83" s="2"/>
      <c r="SKS83" s="2"/>
      <c r="SKT83" s="2"/>
      <c r="SKU83" s="2"/>
      <c r="SKV83" s="2"/>
      <c r="SKW83" s="2"/>
      <c r="SKX83" s="2"/>
      <c r="SKY83" s="2"/>
      <c r="SKZ83" s="2"/>
      <c r="SLA83" s="2"/>
      <c r="SLB83" s="2"/>
      <c r="SLC83" s="2"/>
      <c r="SLD83" s="2"/>
      <c r="SLE83" s="2"/>
      <c r="SLF83" s="2"/>
      <c r="SLG83" s="2"/>
      <c r="SLH83" s="2"/>
      <c r="SLI83" s="2"/>
      <c r="SLJ83" s="2"/>
      <c r="SLK83" s="2"/>
      <c r="SLL83" s="2"/>
      <c r="SLM83" s="2"/>
      <c r="SLN83" s="2"/>
      <c r="SLO83" s="2"/>
      <c r="SLP83" s="2"/>
      <c r="SLQ83" s="2"/>
      <c r="SLR83" s="2"/>
      <c r="SLS83" s="2"/>
      <c r="SLT83" s="2"/>
      <c r="SLU83" s="2"/>
      <c r="SLV83" s="2"/>
      <c r="SLW83" s="2"/>
      <c r="SLX83" s="2"/>
      <c r="SLY83" s="2"/>
      <c r="SLZ83" s="2"/>
      <c r="SMA83" s="2"/>
      <c r="SMB83" s="2"/>
      <c r="SMC83" s="2"/>
      <c r="SMD83" s="2"/>
      <c r="SME83" s="2"/>
      <c r="SMF83" s="2"/>
      <c r="SMG83" s="2"/>
      <c r="SMH83" s="2"/>
      <c r="SMI83" s="2"/>
      <c r="SMJ83" s="2"/>
      <c r="SMK83" s="2"/>
      <c r="SML83" s="2"/>
      <c r="SMM83" s="2"/>
      <c r="SMN83" s="2"/>
      <c r="SMO83" s="2"/>
      <c r="SMP83" s="2"/>
      <c r="SMQ83" s="2"/>
      <c r="SMR83" s="2"/>
      <c r="SMS83" s="2"/>
      <c r="SMT83" s="2"/>
      <c r="SMU83" s="2"/>
      <c r="SMV83" s="2"/>
      <c r="SMW83" s="2"/>
      <c r="SMX83" s="2"/>
      <c r="SMY83" s="2"/>
      <c r="SMZ83" s="2"/>
      <c r="SNA83" s="2"/>
      <c r="SNB83" s="2"/>
      <c r="SNC83" s="2"/>
      <c r="SND83" s="2"/>
      <c r="SNE83" s="2"/>
      <c r="SNF83" s="2"/>
      <c r="SNG83" s="2"/>
      <c r="SNH83" s="2"/>
      <c r="SNI83" s="2"/>
      <c r="SNJ83" s="2"/>
      <c r="SNK83" s="2"/>
      <c r="SNL83" s="2"/>
      <c r="SNM83" s="2"/>
      <c r="SNN83" s="2"/>
      <c r="SNO83" s="2"/>
      <c r="SNP83" s="2"/>
      <c r="SNQ83" s="2"/>
      <c r="SNR83" s="2"/>
      <c r="SNS83" s="2"/>
      <c r="SNT83" s="2"/>
      <c r="SNU83" s="2"/>
      <c r="SNV83" s="2"/>
      <c r="SNW83" s="2"/>
      <c r="SNX83" s="2"/>
      <c r="SNY83" s="2"/>
      <c r="SNZ83" s="2"/>
      <c r="SOA83" s="2"/>
      <c r="SOB83" s="2"/>
      <c r="SOC83" s="2"/>
      <c r="SOD83" s="2"/>
      <c r="SOE83" s="2"/>
      <c r="SOF83" s="2"/>
      <c r="SOG83" s="2"/>
      <c r="SOH83" s="2"/>
      <c r="SOI83" s="2"/>
      <c r="SOJ83" s="2"/>
      <c r="SOK83" s="2"/>
      <c r="SOL83" s="2"/>
      <c r="SOM83" s="2"/>
      <c r="SON83" s="2"/>
      <c r="SOO83" s="2"/>
      <c r="SOP83" s="2"/>
      <c r="SOQ83" s="2"/>
      <c r="SOR83" s="2"/>
      <c r="SOS83" s="2"/>
      <c r="SOT83" s="2"/>
      <c r="SOU83" s="2"/>
      <c r="SOV83" s="2"/>
      <c r="SOW83" s="2"/>
      <c r="SOX83" s="2"/>
      <c r="SOY83" s="2"/>
      <c r="SOZ83" s="2"/>
      <c r="SPA83" s="2"/>
      <c r="SPB83" s="2"/>
      <c r="SPC83" s="2"/>
      <c r="SPD83" s="2"/>
      <c r="SPE83" s="2"/>
      <c r="SPF83" s="2"/>
      <c r="SPG83" s="2"/>
      <c r="SPH83" s="2"/>
      <c r="SPI83" s="2"/>
      <c r="SPJ83" s="2"/>
      <c r="SPK83" s="2"/>
      <c r="SPL83" s="2"/>
      <c r="SPM83" s="2"/>
      <c r="SPN83" s="2"/>
      <c r="SPO83" s="2"/>
      <c r="SPP83" s="2"/>
      <c r="SPQ83" s="2"/>
      <c r="SPR83" s="2"/>
      <c r="SPS83" s="2"/>
      <c r="SPT83" s="2"/>
      <c r="SPU83" s="2"/>
      <c r="SPV83" s="2"/>
      <c r="SPW83" s="2"/>
      <c r="SPX83" s="2"/>
      <c r="SPY83" s="2"/>
      <c r="SPZ83" s="2"/>
      <c r="SQA83" s="2"/>
      <c r="SQB83" s="2"/>
      <c r="SQC83" s="2"/>
      <c r="SQD83" s="2"/>
      <c r="SQE83" s="2"/>
      <c r="SQF83" s="2"/>
      <c r="SQG83" s="2"/>
      <c r="SQH83" s="2"/>
      <c r="SQI83" s="2"/>
      <c r="SQJ83" s="2"/>
      <c r="SQK83" s="2"/>
      <c r="SQL83" s="2"/>
      <c r="SQM83" s="2"/>
      <c r="SQN83" s="2"/>
      <c r="SQO83" s="2"/>
      <c r="SQP83" s="2"/>
      <c r="SQQ83" s="2"/>
      <c r="SQR83" s="2"/>
      <c r="SQS83" s="2"/>
      <c r="SQT83" s="2"/>
      <c r="SQU83" s="2"/>
      <c r="SQV83" s="2"/>
      <c r="SQW83" s="2"/>
      <c r="SQX83" s="2"/>
      <c r="SQY83" s="2"/>
      <c r="SQZ83" s="2"/>
      <c r="SRA83" s="2"/>
      <c r="SRB83" s="2"/>
      <c r="SRC83" s="2"/>
      <c r="SRD83" s="2"/>
      <c r="SRE83" s="2"/>
      <c r="SRF83" s="2"/>
      <c r="SRG83" s="2"/>
      <c r="SRH83" s="2"/>
      <c r="SRI83" s="2"/>
      <c r="SRJ83" s="2"/>
      <c r="SRK83" s="2"/>
      <c r="SRL83" s="2"/>
      <c r="SRM83" s="2"/>
      <c r="SRN83" s="2"/>
      <c r="SRO83" s="2"/>
      <c r="SRP83" s="2"/>
      <c r="SRQ83" s="2"/>
      <c r="SRR83" s="2"/>
      <c r="SRS83" s="2"/>
      <c r="SRT83" s="2"/>
      <c r="SRU83" s="2"/>
      <c r="SRV83" s="2"/>
      <c r="SRW83" s="2"/>
      <c r="SRX83" s="2"/>
      <c r="SRY83" s="2"/>
      <c r="SRZ83" s="2"/>
      <c r="SSA83" s="2"/>
      <c r="SSB83" s="2"/>
      <c r="SSC83" s="2"/>
      <c r="SSD83" s="2"/>
      <c r="SSE83" s="2"/>
      <c r="SSF83" s="2"/>
      <c r="SSG83" s="2"/>
      <c r="SSH83" s="2"/>
      <c r="SSI83" s="2"/>
      <c r="SSJ83" s="2"/>
      <c r="SSK83" s="2"/>
      <c r="SSL83" s="2"/>
      <c r="SSM83" s="2"/>
      <c r="SSN83" s="2"/>
      <c r="SSO83" s="2"/>
      <c r="SSP83" s="2"/>
      <c r="SSQ83" s="2"/>
      <c r="SSR83" s="2"/>
      <c r="SSS83" s="2"/>
      <c r="SST83" s="2"/>
      <c r="SSU83" s="2"/>
      <c r="SSV83" s="2"/>
      <c r="SSW83" s="2"/>
      <c r="SSX83" s="2"/>
      <c r="SSY83" s="2"/>
      <c r="SSZ83" s="2"/>
      <c r="STA83" s="2"/>
      <c r="STB83" s="2"/>
      <c r="STC83" s="2"/>
      <c r="STD83" s="2"/>
      <c r="STE83" s="2"/>
      <c r="STF83" s="2"/>
      <c r="STG83" s="2"/>
      <c r="STH83" s="2"/>
      <c r="STI83" s="2"/>
      <c r="STJ83" s="2"/>
      <c r="STK83" s="2"/>
      <c r="STL83" s="2"/>
      <c r="STM83" s="2"/>
      <c r="STN83" s="2"/>
      <c r="STO83" s="2"/>
      <c r="STP83" s="2"/>
      <c r="STQ83" s="2"/>
      <c r="STR83" s="2"/>
      <c r="STS83" s="2"/>
      <c r="STT83" s="2"/>
      <c r="STU83" s="2"/>
      <c r="STV83" s="2"/>
      <c r="STW83" s="2"/>
      <c r="STX83" s="2"/>
      <c r="STY83" s="2"/>
      <c r="STZ83" s="2"/>
      <c r="SUA83" s="2"/>
      <c r="SUB83" s="2"/>
      <c r="SUC83" s="2"/>
      <c r="SUD83" s="2"/>
      <c r="SUE83" s="2"/>
      <c r="SUF83" s="2"/>
      <c r="SUG83" s="2"/>
      <c r="SUH83" s="2"/>
      <c r="SUI83" s="2"/>
      <c r="SUJ83" s="2"/>
      <c r="SUK83" s="2"/>
      <c r="SUL83" s="2"/>
      <c r="SUM83" s="2"/>
      <c r="SUN83" s="2"/>
      <c r="SUO83" s="2"/>
      <c r="SUP83" s="2"/>
      <c r="SUQ83" s="2"/>
      <c r="SUR83" s="2"/>
      <c r="SUS83" s="2"/>
      <c r="SUT83" s="2"/>
      <c r="SUU83" s="2"/>
      <c r="SUV83" s="2"/>
      <c r="SUW83" s="2"/>
      <c r="SUX83" s="2"/>
      <c r="SUY83" s="2"/>
      <c r="SUZ83" s="2"/>
      <c r="SVA83" s="2"/>
      <c r="SVB83" s="2"/>
      <c r="SVC83" s="2"/>
      <c r="SVD83" s="2"/>
      <c r="SVE83" s="2"/>
      <c r="SVF83" s="2"/>
      <c r="SVG83" s="2"/>
      <c r="SVH83" s="2"/>
      <c r="SVI83" s="2"/>
      <c r="SVJ83" s="2"/>
      <c r="SVK83" s="2"/>
      <c r="SVL83" s="2"/>
      <c r="SVM83" s="2"/>
      <c r="SVN83" s="2"/>
      <c r="SVO83" s="2"/>
      <c r="SVP83" s="2"/>
      <c r="SVQ83" s="2"/>
      <c r="SVR83" s="2"/>
      <c r="SVS83" s="2"/>
      <c r="SVT83" s="2"/>
      <c r="SVU83" s="2"/>
      <c r="SVV83" s="2"/>
      <c r="SVW83" s="2"/>
      <c r="SVX83" s="2"/>
      <c r="SVY83" s="2"/>
      <c r="SVZ83" s="2"/>
      <c r="SWA83" s="2"/>
      <c r="SWB83" s="2"/>
      <c r="SWC83" s="2"/>
      <c r="SWD83" s="2"/>
      <c r="SWE83" s="2"/>
      <c r="SWF83" s="2"/>
      <c r="SWG83" s="2"/>
      <c r="SWH83" s="2"/>
      <c r="SWI83" s="2"/>
      <c r="SWJ83" s="2"/>
      <c r="SWK83" s="2"/>
      <c r="SWL83" s="2"/>
      <c r="SWM83" s="2"/>
      <c r="SWN83" s="2"/>
      <c r="SWO83" s="2"/>
      <c r="SWP83" s="2"/>
      <c r="SWQ83" s="2"/>
      <c r="SWR83" s="2"/>
      <c r="SWS83" s="2"/>
      <c r="SWT83" s="2"/>
      <c r="SWU83" s="2"/>
      <c r="SWV83" s="2"/>
      <c r="SWW83" s="2"/>
      <c r="SWX83" s="2"/>
      <c r="SWY83" s="2"/>
      <c r="SWZ83" s="2"/>
      <c r="SXA83" s="2"/>
      <c r="SXB83" s="2"/>
      <c r="SXC83" s="2"/>
      <c r="SXD83" s="2"/>
      <c r="SXE83" s="2"/>
      <c r="SXF83" s="2"/>
      <c r="SXG83" s="2"/>
      <c r="SXH83" s="2"/>
      <c r="SXI83" s="2"/>
      <c r="SXJ83" s="2"/>
      <c r="SXK83" s="2"/>
      <c r="SXL83" s="2"/>
      <c r="SXM83" s="2"/>
      <c r="SXN83" s="2"/>
      <c r="SXO83" s="2"/>
      <c r="SXP83" s="2"/>
      <c r="SXQ83" s="2"/>
      <c r="SXR83" s="2"/>
      <c r="SXS83" s="2"/>
      <c r="SXT83" s="2"/>
      <c r="SXU83" s="2"/>
      <c r="SXV83" s="2"/>
      <c r="SXW83" s="2"/>
      <c r="SXX83" s="2"/>
      <c r="SXY83" s="2"/>
      <c r="SXZ83" s="2"/>
      <c r="SYA83" s="2"/>
      <c r="SYB83" s="2"/>
      <c r="SYC83" s="2"/>
      <c r="SYD83" s="2"/>
      <c r="SYE83" s="2"/>
      <c r="SYF83" s="2"/>
      <c r="SYG83" s="2"/>
      <c r="SYH83" s="2"/>
      <c r="SYI83" s="2"/>
      <c r="SYJ83" s="2"/>
      <c r="SYK83" s="2"/>
      <c r="SYL83" s="2"/>
      <c r="SYM83" s="2"/>
      <c r="SYN83" s="2"/>
      <c r="SYO83" s="2"/>
      <c r="SYP83" s="2"/>
      <c r="SYQ83" s="2"/>
      <c r="SYR83" s="2"/>
      <c r="SYS83" s="2"/>
      <c r="SYT83" s="2"/>
      <c r="SYU83" s="2"/>
      <c r="SYV83" s="2"/>
      <c r="SYW83" s="2"/>
      <c r="SYX83" s="2"/>
      <c r="SYY83" s="2"/>
      <c r="SYZ83" s="2"/>
      <c r="SZA83" s="2"/>
      <c r="SZB83" s="2"/>
      <c r="SZC83" s="2"/>
      <c r="SZD83" s="2"/>
      <c r="SZE83" s="2"/>
      <c r="SZF83" s="2"/>
      <c r="SZG83" s="2"/>
      <c r="SZH83" s="2"/>
      <c r="SZI83" s="2"/>
      <c r="SZJ83" s="2"/>
      <c r="SZK83" s="2"/>
      <c r="SZL83" s="2"/>
      <c r="SZM83" s="2"/>
      <c r="SZN83" s="2"/>
      <c r="SZO83" s="2"/>
      <c r="SZP83" s="2"/>
      <c r="SZQ83" s="2"/>
      <c r="SZR83" s="2"/>
      <c r="SZS83" s="2"/>
      <c r="SZT83" s="2"/>
      <c r="SZU83" s="2"/>
      <c r="SZV83" s="2"/>
      <c r="SZW83" s="2"/>
      <c r="SZX83" s="2"/>
      <c r="SZY83" s="2"/>
      <c r="SZZ83" s="2"/>
      <c r="TAA83" s="2"/>
      <c r="TAB83" s="2"/>
      <c r="TAC83" s="2"/>
      <c r="TAD83" s="2"/>
      <c r="TAE83" s="2"/>
      <c r="TAF83" s="2"/>
      <c r="TAG83" s="2"/>
      <c r="TAH83" s="2"/>
      <c r="TAI83" s="2"/>
      <c r="TAJ83" s="2"/>
      <c r="TAK83" s="2"/>
      <c r="TAL83" s="2"/>
      <c r="TAM83" s="2"/>
      <c r="TAN83" s="2"/>
      <c r="TAO83" s="2"/>
      <c r="TAP83" s="2"/>
      <c r="TAQ83" s="2"/>
      <c r="TAR83" s="2"/>
      <c r="TAS83" s="2"/>
      <c r="TAT83" s="2"/>
      <c r="TAU83" s="2"/>
      <c r="TAV83" s="2"/>
      <c r="TAW83" s="2"/>
      <c r="TAX83" s="2"/>
      <c r="TAY83" s="2"/>
      <c r="TAZ83" s="2"/>
      <c r="TBA83" s="2"/>
      <c r="TBB83" s="2"/>
      <c r="TBC83" s="2"/>
      <c r="TBD83" s="2"/>
      <c r="TBE83" s="2"/>
      <c r="TBF83" s="2"/>
      <c r="TBG83" s="2"/>
      <c r="TBH83" s="2"/>
      <c r="TBI83" s="2"/>
      <c r="TBJ83" s="2"/>
      <c r="TBK83" s="2"/>
      <c r="TBL83" s="2"/>
      <c r="TBM83" s="2"/>
      <c r="TBN83" s="2"/>
      <c r="TBO83" s="2"/>
      <c r="TBP83" s="2"/>
      <c r="TBQ83" s="2"/>
      <c r="TBR83" s="2"/>
      <c r="TBS83" s="2"/>
      <c r="TBT83" s="2"/>
      <c r="TBU83" s="2"/>
      <c r="TBV83" s="2"/>
      <c r="TBW83" s="2"/>
      <c r="TBX83" s="2"/>
      <c r="TBY83" s="2"/>
      <c r="TBZ83" s="2"/>
      <c r="TCA83" s="2"/>
      <c r="TCB83" s="2"/>
      <c r="TCC83" s="2"/>
      <c r="TCD83" s="2"/>
      <c r="TCE83" s="2"/>
      <c r="TCF83" s="2"/>
      <c r="TCG83" s="2"/>
      <c r="TCH83" s="2"/>
      <c r="TCI83" s="2"/>
      <c r="TCJ83" s="2"/>
      <c r="TCK83" s="2"/>
      <c r="TCL83" s="2"/>
      <c r="TCM83" s="2"/>
      <c r="TCN83" s="2"/>
      <c r="TCO83" s="2"/>
      <c r="TCP83" s="2"/>
      <c r="TCQ83" s="2"/>
      <c r="TCR83" s="2"/>
      <c r="TCS83" s="2"/>
      <c r="TCT83" s="2"/>
      <c r="TCU83" s="2"/>
      <c r="TCV83" s="2"/>
      <c r="TCW83" s="2"/>
      <c r="TCX83" s="2"/>
      <c r="TCY83" s="2"/>
      <c r="TCZ83" s="2"/>
      <c r="TDA83" s="2"/>
      <c r="TDB83" s="2"/>
      <c r="TDC83" s="2"/>
      <c r="TDD83" s="2"/>
      <c r="TDE83" s="2"/>
      <c r="TDF83" s="2"/>
      <c r="TDG83" s="2"/>
      <c r="TDH83" s="2"/>
      <c r="TDI83" s="2"/>
      <c r="TDJ83" s="2"/>
      <c r="TDK83" s="2"/>
      <c r="TDL83" s="2"/>
      <c r="TDM83" s="2"/>
      <c r="TDN83" s="2"/>
      <c r="TDO83" s="2"/>
      <c r="TDP83" s="2"/>
      <c r="TDQ83" s="2"/>
      <c r="TDR83" s="2"/>
      <c r="TDS83" s="2"/>
      <c r="TDT83" s="2"/>
      <c r="TDU83" s="2"/>
      <c r="TDV83" s="2"/>
      <c r="TDW83" s="2"/>
      <c r="TDX83" s="2"/>
      <c r="TDY83" s="2"/>
      <c r="TDZ83" s="2"/>
      <c r="TEA83" s="2"/>
      <c r="TEB83" s="2"/>
      <c r="TEC83" s="2"/>
      <c r="TED83" s="2"/>
      <c r="TEE83" s="2"/>
      <c r="TEF83" s="2"/>
      <c r="TEG83" s="2"/>
      <c r="TEH83" s="2"/>
      <c r="TEI83" s="2"/>
      <c r="TEJ83" s="2"/>
      <c r="TEK83" s="2"/>
      <c r="TEL83" s="2"/>
      <c r="TEM83" s="2"/>
      <c r="TEN83" s="2"/>
      <c r="TEO83" s="2"/>
      <c r="TEP83" s="2"/>
      <c r="TEQ83" s="2"/>
      <c r="TER83" s="2"/>
      <c r="TES83" s="2"/>
      <c r="TET83" s="2"/>
      <c r="TEU83" s="2"/>
      <c r="TEV83" s="2"/>
      <c r="TEW83" s="2"/>
      <c r="TEX83" s="2"/>
      <c r="TEY83" s="2"/>
      <c r="TEZ83" s="2"/>
      <c r="TFA83" s="2"/>
      <c r="TFB83" s="2"/>
      <c r="TFC83" s="2"/>
      <c r="TFD83" s="2"/>
      <c r="TFE83" s="2"/>
      <c r="TFF83" s="2"/>
      <c r="TFG83" s="2"/>
      <c r="TFH83" s="2"/>
      <c r="TFI83" s="2"/>
      <c r="TFJ83" s="2"/>
      <c r="TFK83" s="2"/>
      <c r="TFL83" s="2"/>
      <c r="TFM83" s="2"/>
      <c r="TFN83" s="2"/>
      <c r="TFO83" s="2"/>
      <c r="TFP83" s="2"/>
      <c r="TFQ83" s="2"/>
      <c r="TFR83" s="2"/>
      <c r="TFS83" s="2"/>
      <c r="TFT83" s="2"/>
      <c r="TFU83" s="2"/>
      <c r="TFV83" s="2"/>
      <c r="TFW83" s="2"/>
      <c r="TFX83" s="2"/>
      <c r="TFY83" s="2"/>
      <c r="TFZ83" s="2"/>
      <c r="TGA83" s="2"/>
      <c r="TGB83" s="2"/>
      <c r="TGC83" s="2"/>
      <c r="TGD83" s="2"/>
      <c r="TGE83" s="2"/>
      <c r="TGF83" s="2"/>
      <c r="TGG83" s="2"/>
      <c r="TGH83" s="2"/>
      <c r="TGI83" s="2"/>
      <c r="TGJ83" s="2"/>
      <c r="TGK83" s="2"/>
      <c r="TGL83" s="2"/>
      <c r="TGM83" s="2"/>
      <c r="TGN83" s="2"/>
      <c r="TGO83" s="2"/>
      <c r="TGP83" s="2"/>
      <c r="TGQ83" s="2"/>
      <c r="TGR83" s="2"/>
      <c r="TGS83" s="2"/>
      <c r="TGT83" s="2"/>
      <c r="TGU83" s="2"/>
      <c r="TGV83" s="2"/>
      <c r="TGW83" s="2"/>
      <c r="TGX83" s="2"/>
      <c r="TGY83" s="2"/>
      <c r="TGZ83" s="2"/>
      <c r="THA83" s="2"/>
      <c r="THB83" s="2"/>
      <c r="THC83" s="2"/>
      <c r="THD83" s="2"/>
      <c r="THE83" s="2"/>
      <c r="THF83" s="2"/>
      <c r="THG83" s="2"/>
      <c r="THH83" s="2"/>
      <c r="THI83" s="2"/>
      <c r="THJ83" s="2"/>
      <c r="THK83" s="2"/>
      <c r="THL83" s="2"/>
      <c r="THM83" s="2"/>
      <c r="THN83" s="2"/>
      <c r="THO83" s="2"/>
      <c r="THP83" s="2"/>
      <c r="THQ83" s="2"/>
      <c r="THR83" s="2"/>
      <c r="THS83" s="2"/>
      <c r="THT83" s="2"/>
      <c r="THU83" s="2"/>
      <c r="THV83" s="2"/>
      <c r="THW83" s="2"/>
      <c r="THX83" s="2"/>
      <c r="THY83" s="2"/>
      <c r="THZ83" s="2"/>
      <c r="TIA83" s="2"/>
      <c r="TIB83" s="2"/>
      <c r="TIC83" s="2"/>
      <c r="TID83" s="2"/>
      <c r="TIE83" s="2"/>
      <c r="TIF83" s="2"/>
      <c r="TIG83" s="2"/>
      <c r="TIH83" s="2"/>
      <c r="TII83" s="2"/>
      <c r="TIJ83" s="2"/>
      <c r="TIK83" s="2"/>
      <c r="TIL83" s="2"/>
      <c r="TIM83" s="2"/>
      <c r="TIN83" s="2"/>
      <c r="TIO83" s="2"/>
      <c r="TIP83" s="2"/>
      <c r="TIQ83" s="2"/>
      <c r="TIR83" s="2"/>
      <c r="TIS83" s="2"/>
      <c r="TIT83" s="2"/>
      <c r="TIU83" s="2"/>
      <c r="TIV83" s="2"/>
      <c r="TIW83" s="2"/>
      <c r="TIX83" s="2"/>
      <c r="TIY83" s="2"/>
      <c r="TIZ83" s="2"/>
      <c r="TJA83" s="2"/>
      <c r="TJB83" s="2"/>
      <c r="TJC83" s="2"/>
      <c r="TJD83" s="2"/>
      <c r="TJE83" s="2"/>
      <c r="TJF83" s="2"/>
      <c r="TJG83" s="2"/>
      <c r="TJH83" s="2"/>
      <c r="TJI83" s="2"/>
      <c r="TJJ83" s="2"/>
      <c r="TJK83" s="2"/>
      <c r="TJL83" s="2"/>
      <c r="TJM83" s="2"/>
      <c r="TJN83" s="2"/>
      <c r="TJO83" s="2"/>
      <c r="TJP83" s="2"/>
      <c r="TJQ83" s="2"/>
      <c r="TJR83" s="2"/>
      <c r="TJS83" s="2"/>
      <c r="TJT83" s="2"/>
      <c r="TJU83" s="2"/>
      <c r="TJV83" s="2"/>
      <c r="TJW83" s="2"/>
      <c r="TJX83" s="2"/>
      <c r="TJY83" s="2"/>
      <c r="TJZ83" s="2"/>
      <c r="TKA83" s="2"/>
      <c r="TKB83" s="2"/>
      <c r="TKC83" s="2"/>
      <c r="TKD83" s="2"/>
      <c r="TKE83" s="2"/>
      <c r="TKF83" s="2"/>
      <c r="TKG83" s="2"/>
      <c r="TKH83" s="2"/>
      <c r="TKI83" s="2"/>
      <c r="TKJ83" s="2"/>
      <c r="TKK83" s="2"/>
      <c r="TKL83" s="2"/>
      <c r="TKM83" s="2"/>
      <c r="TKN83" s="2"/>
      <c r="TKO83" s="2"/>
      <c r="TKP83" s="2"/>
      <c r="TKQ83" s="2"/>
      <c r="TKR83" s="2"/>
      <c r="TKS83" s="2"/>
      <c r="TKT83" s="2"/>
      <c r="TKU83" s="2"/>
      <c r="TKV83" s="2"/>
      <c r="TKW83" s="2"/>
      <c r="TKX83" s="2"/>
      <c r="TKY83" s="2"/>
      <c r="TKZ83" s="2"/>
      <c r="TLA83" s="2"/>
      <c r="TLB83" s="2"/>
      <c r="TLC83" s="2"/>
      <c r="TLD83" s="2"/>
      <c r="TLE83" s="2"/>
      <c r="TLF83" s="2"/>
      <c r="TLG83" s="2"/>
      <c r="TLH83" s="2"/>
      <c r="TLI83" s="2"/>
      <c r="TLJ83" s="2"/>
      <c r="TLK83" s="2"/>
      <c r="TLL83" s="2"/>
      <c r="TLM83" s="2"/>
      <c r="TLN83" s="2"/>
      <c r="TLO83" s="2"/>
      <c r="TLP83" s="2"/>
      <c r="TLQ83" s="2"/>
      <c r="TLR83" s="2"/>
      <c r="TLS83" s="2"/>
      <c r="TLT83" s="2"/>
      <c r="TLU83" s="2"/>
      <c r="TLV83" s="2"/>
      <c r="TLW83" s="2"/>
      <c r="TLX83" s="2"/>
      <c r="TLY83" s="2"/>
      <c r="TLZ83" s="2"/>
      <c r="TMA83" s="2"/>
      <c r="TMB83" s="2"/>
      <c r="TMC83" s="2"/>
      <c r="TMD83" s="2"/>
      <c r="TME83" s="2"/>
      <c r="TMF83" s="2"/>
      <c r="TMG83" s="2"/>
      <c r="TMH83" s="2"/>
      <c r="TMI83" s="2"/>
      <c r="TMJ83" s="2"/>
      <c r="TMK83" s="2"/>
      <c r="TML83" s="2"/>
      <c r="TMM83" s="2"/>
      <c r="TMN83" s="2"/>
      <c r="TMO83" s="2"/>
      <c r="TMP83" s="2"/>
      <c r="TMQ83" s="2"/>
      <c r="TMR83" s="2"/>
      <c r="TMS83" s="2"/>
      <c r="TMT83" s="2"/>
      <c r="TMU83" s="2"/>
      <c r="TMV83" s="2"/>
      <c r="TMW83" s="2"/>
      <c r="TMX83" s="2"/>
      <c r="TMY83" s="2"/>
      <c r="TMZ83" s="2"/>
      <c r="TNA83" s="2"/>
      <c r="TNB83" s="2"/>
      <c r="TNC83" s="2"/>
      <c r="TND83" s="2"/>
      <c r="TNE83" s="2"/>
      <c r="TNF83" s="2"/>
      <c r="TNG83" s="2"/>
      <c r="TNH83" s="2"/>
      <c r="TNI83" s="2"/>
      <c r="TNJ83" s="2"/>
      <c r="TNK83" s="2"/>
      <c r="TNL83" s="2"/>
      <c r="TNM83" s="2"/>
      <c r="TNN83" s="2"/>
      <c r="TNO83" s="2"/>
      <c r="TNP83" s="2"/>
      <c r="TNQ83" s="2"/>
      <c r="TNR83" s="2"/>
      <c r="TNS83" s="2"/>
      <c r="TNT83" s="2"/>
      <c r="TNU83" s="2"/>
      <c r="TNV83" s="2"/>
      <c r="TNW83" s="2"/>
      <c r="TNX83" s="2"/>
      <c r="TNY83" s="2"/>
      <c r="TNZ83" s="2"/>
      <c r="TOA83" s="2"/>
      <c r="TOB83" s="2"/>
      <c r="TOC83" s="2"/>
      <c r="TOD83" s="2"/>
      <c r="TOE83" s="2"/>
      <c r="TOF83" s="2"/>
      <c r="TOG83" s="2"/>
      <c r="TOH83" s="2"/>
      <c r="TOI83" s="2"/>
      <c r="TOJ83" s="2"/>
      <c r="TOK83" s="2"/>
      <c r="TOL83" s="2"/>
      <c r="TOM83" s="2"/>
      <c r="TON83" s="2"/>
      <c r="TOO83" s="2"/>
      <c r="TOP83" s="2"/>
      <c r="TOQ83" s="2"/>
      <c r="TOR83" s="2"/>
      <c r="TOS83" s="2"/>
      <c r="TOT83" s="2"/>
      <c r="TOU83" s="2"/>
      <c r="TOV83" s="2"/>
      <c r="TOW83" s="2"/>
      <c r="TOX83" s="2"/>
      <c r="TOY83" s="2"/>
      <c r="TOZ83" s="2"/>
      <c r="TPA83" s="2"/>
      <c r="TPB83" s="2"/>
      <c r="TPC83" s="2"/>
      <c r="TPD83" s="2"/>
      <c r="TPE83" s="2"/>
      <c r="TPF83" s="2"/>
      <c r="TPG83" s="2"/>
      <c r="TPH83" s="2"/>
      <c r="TPI83" s="2"/>
      <c r="TPJ83" s="2"/>
      <c r="TPK83" s="2"/>
      <c r="TPL83" s="2"/>
      <c r="TPM83" s="2"/>
      <c r="TPN83" s="2"/>
      <c r="TPO83" s="2"/>
      <c r="TPP83" s="2"/>
      <c r="TPQ83" s="2"/>
      <c r="TPR83" s="2"/>
      <c r="TPS83" s="2"/>
      <c r="TPT83" s="2"/>
      <c r="TPU83" s="2"/>
      <c r="TPV83" s="2"/>
      <c r="TPW83" s="2"/>
      <c r="TPX83" s="2"/>
      <c r="TPY83" s="2"/>
      <c r="TPZ83" s="2"/>
      <c r="TQA83" s="2"/>
      <c r="TQB83" s="2"/>
      <c r="TQC83" s="2"/>
      <c r="TQD83" s="2"/>
      <c r="TQE83" s="2"/>
      <c r="TQF83" s="2"/>
      <c r="TQG83" s="2"/>
      <c r="TQH83" s="2"/>
      <c r="TQI83" s="2"/>
      <c r="TQJ83" s="2"/>
      <c r="TQK83" s="2"/>
      <c r="TQL83" s="2"/>
      <c r="TQM83" s="2"/>
      <c r="TQN83" s="2"/>
      <c r="TQO83" s="2"/>
      <c r="TQP83" s="2"/>
      <c r="TQQ83" s="2"/>
      <c r="TQR83" s="2"/>
      <c r="TQS83" s="2"/>
      <c r="TQT83" s="2"/>
      <c r="TQU83" s="2"/>
      <c r="TQV83" s="2"/>
      <c r="TQW83" s="2"/>
      <c r="TQX83" s="2"/>
      <c r="TQY83" s="2"/>
      <c r="TQZ83" s="2"/>
      <c r="TRA83" s="2"/>
      <c r="TRB83" s="2"/>
      <c r="TRC83" s="2"/>
      <c r="TRD83" s="2"/>
      <c r="TRE83" s="2"/>
      <c r="TRF83" s="2"/>
      <c r="TRG83" s="2"/>
      <c r="TRH83" s="2"/>
      <c r="TRI83" s="2"/>
      <c r="TRJ83" s="2"/>
      <c r="TRK83" s="2"/>
      <c r="TRL83" s="2"/>
      <c r="TRM83" s="2"/>
      <c r="TRN83" s="2"/>
      <c r="TRO83" s="2"/>
      <c r="TRP83" s="2"/>
      <c r="TRQ83" s="2"/>
      <c r="TRR83" s="2"/>
      <c r="TRS83" s="2"/>
      <c r="TRT83" s="2"/>
      <c r="TRU83" s="2"/>
      <c r="TRV83" s="2"/>
      <c r="TRW83" s="2"/>
      <c r="TRX83" s="2"/>
      <c r="TRY83" s="2"/>
      <c r="TRZ83" s="2"/>
      <c r="TSA83" s="2"/>
      <c r="TSB83" s="2"/>
      <c r="TSC83" s="2"/>
      <c r="TSD83" s="2"/>
      <c r="TSE83" s="2"/>
      <c r="TSF83" s="2"/>
      <c r="TSG83" s="2"/>
      <c r="TSH83" s="2"/>
      <c r="TSI83" s="2"/>
      <c r="TSJ83" s="2"/>
      <c r="TSK83" s="2"/>
      <c r="TSL83" s="2"/>
      <c r="TSM83" s="2"/>
      <c r="TSN83" s="2"/>
      <c r="TSO83" s="2"/>
      <c r="TSP83" s="2"/>
      <c r="TSQ83" s="2"/>
      <c r="TSR83" s="2"/>
      <c r="TSS83" s="2"/>
      <c r="TST83" s="2"/>
      <c r="TSU83" s="2"/>
      <c r="TSV83" s="2"/>
      <c r="TSW83" s="2"/>
      <c r="TSX83" s="2"/>
      <c r="TSY83" s="2"/>
      <c r="TSZ83" s="2"/>
      <c r="TTA83" s="2"/>
      <c r="TTB83" s="2"/>
      <c r="TTC83" s="2"/>
      <c r="TTD83" s="2"/>
      <c r="TTE83" s="2"/>
      <c r="TTF83" s="2"/>
      <c r="TTG83" s="2"/>
      <c r="TTH83" s="2"/>
      <c r="TTI83" s="2"/>
      <c r="TTJ83" s="2"/>
      <c r="TTK83" s="2"/>
      <c r="TTL83" s="2"/>
      <c r="TTM83" s="2"/>
      <c r="TTN83" s="2"/>
      <c r="TTO83" s="2"/>
      <c r="TTP83" s="2"/>
      <c r="TTQ83" s="2"/>
      <c r="TTR83" s="2"/>
      <c r="TTS83" s="2"/>
      <c r="TTT83" s="2"/>
      <c r="TTU83" s="2"/>
      <c r="TTV83" s="2"/>
      <c r="TTW83" s="2"/>
      <c r="TTX83" s="2"/>
      <c r="TTY83" s="2"/>
      <c r="TTZ83" s="2"/>
      <c r="TUA83" s="2"/>
      <c r="TUB83" s="2"/>
      <c r="TUC83" s="2"/>
      <c r="TUD83" s="2"/>
      <c r="TUE83" s="2"/>
      <c r="TUF83" s="2"/>
      <c r="TUG83" s="2"/>
      <c r="TUH83" s="2"/>
      <c r="TUI83" s="2"/>
      <c r="TUJ83" s="2"/>
      <c r="TUK83" s="2"/>
      <c r="TUL83" s="2"/>
      <c r="TUM83" s="2"/>
      <c r="TUN83" s="2"/>
      <c r="TUO83" s="2"/>
      <c r="TUP83" s="2"/>
      <c r="TUQ83" s="2"/>
      <c r="TUR83" s="2"/>
      <c r="TUS83" s="2"/>
      <c r="TUT83" s="2"/>
      <c r="TUU83" s="2"/>
      <c r="TUV83" s="2"/>
      <c r="TUW83" s="2"/>
      <c r="TUX83" s="2"/>
      <c r="TUY83" s="2"/>
      <c r="TUZ83" s="2"/>
      <c r="TVA83" s="2"/>
      <c r="TVB83" s="2"/>
      <c r="TVC83" s="2"/>
      <c r="TVD83" s="2"/>
      <c r="TVE83" s="2"/>
      <c r="TVF83" s="2"/>
      <c r="TVG83" s="2"/>
      <c r="TVH83" s="2"/>
      <c r="TVI83" s="2"/>
      <c r="TVJ83" s="2"/>
      <c r="TVK83" s="2"/>
      <c r="TVL83" s="2"/>
      <c r="TVM83" s="2"/>
      <c r="TVN83" s="2"/>
      <c r="TVO83" s="2"/>
      <c r="TVP83" s="2"/>
      <c r="TVQ83" s="2"/>
      <c r="TVR83" s="2"/>
      <c r="TVS83" s="2"/>
      <c r="TVT83" s="2"/>
      <c r="TVU83" s="2"/>
      <c r="TVV83" s="2"/>
      <c r="TVW83" s="2"/>
      <c r="TVX83" s="2"/>
      <c r="TVY83" s="2"/>
      <c r="TVZ83" s="2"/>
      <c r="TWA83" s="2"/>
      <c r="TWB83" s="2"/>
      <c r="TWC83" s="2"/>
      <c r="TWD83" s="2"/>
      <c r="TWE83" s="2"/>
      <c r="TWF83" s="2"/>
      <c r="TWG83" s="2"/>
      <c r="TWH83" s="2"/>
      <c r="TWI83" s="2"/>
      <c r="TWJ83" s="2"/>
      <c r="TWK83" s="2"/>
      <c r="TWL83" s="2"/>
      <c r="TWM83" s="2"/>
      <c r="TWN83" s="2"/>
      <c r="TWO83" s="2"/>
      <c r="TWP83" s="2"/>
      <c r="TWQ83" s="2"/>
      <c r="TWR83" s="2"/>
      <c r="TWS83" s="2"/>
      <c r="TWT83" s="2"/>
      <c r="TWU83" s="2"/>
      <c r="TWV83" s="2"/>
      <c r="TWW83" s="2"/>
      <c r="TWX83" s="2"/>
      <c r="TWY83" s="2"/>
      <c r="TWZ83" s="2"/>
      <c r="TXA83" s="2"/>
      <c r="TXB83" s="2"/>
      <c r="TXC83" s="2"/>
      <c r="TXD83" s="2"/>
      <c r="TXE83" s="2"/>
      <c r="TXF83" s="2"/>
      <c r="TXG83" s="2"/>
      <c r="TXH83" s="2"/>
      <c r="TXI83" s="2"/>
      <c r="TXJ83" s="2"/>
      <c r="TXK83" s="2"/>
      <c r="TXL83" s="2"/>
      <c r="TXM83" s="2"/>
      <c r="TXN83" s="2"/>
      <c r="TXO83" s="2"/>
      <c r="TXP83" s="2"/>
      <c r="TXQ83" s="2"/>
      <c r="TXR83" s="2"/>
      <c r="TXS83" s="2"/>
      <c r="TXT83" s="2"/>
      <c r="TXU83" s="2"/>
      <c r="TXV83" s="2"/>
      <c r="TXW83" s="2"/>
      <c r="TXX83" s="2"/>
      <c r="TXY83" s="2"/>
      <c r="TXZ83" s="2"/>
      <c r="TYA83" s="2"/>
      <c r="TYB83" s="2"/>
      <c r="TYC83" s="2"/>
      <c r="TYD83" s="2"/>
      <c r="TYE83" s="2"/>
      <c r="TYF83" s="2"/>
      <c r="TYG83" s="2"/>
      <c r="TYH83" s="2"/>
      <c r="TYI83" s="2"/>
      <c r="TYJ83" s="2"/>
      <c r="TYK83" s="2"/>
      <c r="TYL83" s="2"/>
      <c r="TYM83" s="2"/>
      <c r="TYN83" s="2"/>
      <c r="TYO83" s="2"/>
      <c r="TYP83" s="2"/>
      <c r="TYQ83" s="2"/>
      <c r="TYR83" s="2"/>
      <c r="TYS83" s="2"/>
      <c r="TYT83" s="2"/>
      <c r="TYU83" s="2"/>
      <c r="TYV83" s="2"/>
      <c r="TYW83" s="2"/>
      <c r="TYX83" s="2"/>
      <c r="TYY83" s="2"/>
      <c r="TYZ83" s="2"/>
      <c r="TZA83" s="2"/>
      <c r="TZB83" s="2"/>
      <c r="TZC83" s="2"/>
      <c r="TZD83" s="2"/>
      <c r="TZE83" s="2"/>
      <c r="TZF83" s="2"/>
      <c r="TZG83" s="2"/>
      <c r="TZH83" s="2"/>
      <c r="TZI83" s="2"/>
      <c r="TZJ83" s="2"/>
      <c r="TZK83" s="2"/>
      <c r="TZL83" s="2"/>
      <c r="TZM83" s="2"/>
      <c r="TZN83" s="2"/>
      <c r="TZO83" s="2"/>
      <c r="TZP83" s="2"/>
      <c r="TZQ83" s="2"/>
      <c r="TZR83" s="2"/>
      <c r="TZS83" s="2"/>
      <c r="TZT83" s="2"/>
      <c r="TZU83" s="2"/>
      <c r="TZV83" s="2"/>
      <c r="TZW83" s="2"/>
      <c r="TZX83" s="2"/>
      <c r="TZY83" s="2"/>
      <c r="TZZ83" s="2"/>
      <c r="UAA83" s="2"/>
      <c r="UAB83" s="2"/>
      <c r="UAC83" s="2"/>
      <c r="UAD83" s="2"/>
      <c r="UAE83" s="2"/>
      <c r="UAF83" s="2"/>
      <c r="UAG83" s="2"/>
      <c r="UAH83" s="2"/>
      <c r="UAI83" s="2"/>
      <c r="UAJ83" s="2"/>
      <c r="UAK83" s="2"/>
      <c r="UAL83" s="2"/>
      <c r="UAM83" s="2"/>
      <c r="UAN83" s="2"/>
      <c r="UAO83" s="2"/>
      <c r="UAP83" s="2"/>
      <c r="UAQ83" s="2"/>
      <c r="UAR83" s="2"/>
      <c r="UAS83" s="2"/>
      <c r="UAT83" s="2"/>
      <c r="UAU83" s="2"/>
      <c r="UAV83" s="2"/>
      <c r="UAW83" s="2"/>
      <c r="UAX83" s="2"/>
      <c r="UAY83" s="2"/>
      <c r="UAZ83" s="2"/>
      <c r="UBA83" s="2"/>
      <c r="UBB83" s="2"/>
      <c r="UBC83" s="2"/>
      <c r="UBD83" s="2"/>
      <c r="UBE83" s="2"/>
      <c r="UBF83" s="2"/>
      <c r="UBG83" s="2"/>
      <c r="UBH83" s="2"/>
      <c r="UBI83" s="2"/>
      <c r="UBJ83" s="2"/>
      <c r="UBK83" s="2"/>
      <c r="UBL83" s="2"/>
      <c r="UBM83" s="2"/>
      <c r="UBN83" s="2"/>
      <c r="UBO83" s="2"/>
      <c r="UBP83" s="2"/>
      <c r="UBQ83" s="2"/>
      <c r="UBR83" s="2"/>
      <c r="UBS83" s="2"/>
      <c r="UBT83" s="2"/>
      <c r="UBU83" s="2"/>
      <c r="UBV83" s="2"/>
      <c r="UBW83" s="2"/>
      <c r="UBX83" s="2"/>
      <c r="UBY83" s="2"/>
      <c r="UBZ83" s="2"/>
      <c r="UCA83" s="2"/>
      <c r="UCB83" s="2"/>
      <c r="UCC83" s="2"/>
      <c r="UCD83" s="2"/>
      <c r="UCE83" s="2"/>
      <c r="UCF83" s="2"/>
      <c r="UCG83" s="2"/>
      <c r="UCH83" s="2"/>
      <c r="UCI83" s="2"/>
      <c r="UCJ83" s="2"/>
      <c r="UCK83" s="2"/>
      <c r="UCL83" s="2"/>
      <c r="UCM83" s="2"/>
      <c r="UCN83" s="2"/>
      <c r="UCO83" s="2"/>
      <c r="UCP83" s="2"/>
      <c r="UCQ83" s="2"/>
      <c r="UCR83" s="2"/>
      <c r="UCS83" s="2"/>
      <c r="UCT83" s="2"/>
      <c r="UCU83" s="2"/>
      <c r="UCV83" s="2"/>
      <c r="UCW83" s="2"/>
      <c r="UCX83" s="2"/>
      <c r="UCY83" s="2"/>
      <c r="UCZ83" s="2"/>
      <c r="UDA83" s="2"/>
      <c r="UDB83" s="2"/>
      <c r="UDC83" s="2"/>
      <c r="UDD83" s="2"/>
      <c r="UDE83" s="2"/>
      <c r="UDF83" s="2"/>
      <c r="UDG83" s="2"/>
      <c r="UDH83" s="2"/>
      <c r="UDI83" s="2"/>
      <c r="UDJ83" s="2"/>
      <c r="UDK83" s="2"/>
      <c r="UDL83" s="2"/>
      <c r="UDM83" s="2"/>
      <c r="UDN83" s="2"/>
      <c r="UDO83" s="2"/>
      <c r="UDP83" s="2"/>
      <c r="UDQ83" s="2"/>
      <c r="UDR83" s="2"/>
      <c r="UDS83" s="2"/>
      <c r="UDT83" s="2"/>
      <c r="UDU83" s="2"/>
      <c r="UDV83" s="2"/>
      <c r="UDW83" s="2"/>
      <c r="UDX83" s="2"/>
      <c r="UDY83" s="2"/>
      <c r="UDZ83" s="2"/>
      <c r="UEA83" s="2"/>
      <c r="UEB83" s="2"/>
      <c r="UEC83" s="2"/>
      <c r="UED83" s="2"/>
      <c r="UEE83" s="2"/>
      <c r="UEF83" s="2"/>
      <c r="UEG83" s="2"/>
      <c r="UEH83" s="2"/>
      <c r="UEI83" s="2"/>
      <c r="UEJ83" s="2"/>
      <c r="UEK83" s="2"/>
      <c r="UEL83" s="2"/>
      <c r="UEM83" s="2"/>
      <c r="UEN83" s="2"/>
      <c r="UEO83" s="2"/>
      <c r="UEP83" s="2"/>
      <c r="UEQ83" s="2"/>
      <c r="UER83" s="2"/>
      <c r="UES83" s="2"/>
      <c r="UET83" s="2"/>
      <c r="UEU83" s="2"/>
      <c r="UEV83" s="2"/>
      <c r="UEW83" s="2"/>
      <c r="UEX83" s="2"/>
      <c r="UEY83" s="2"/>
      <c r="UEZ83" s="2"/>
      <c r="UFA83" s="2"/>
      <c r="UFB83" s="2"/>
      <c r="UFC83" s="2"/>
      <c r="UFD83" s="2"/>
      <c r="UFE83" s="2"/>
      <c r="UFF83" s="2"/>
      <c r="UFG83" s="2"/>
      <c r="UFH83" s="2"/>
      <c r="UFI83" s="2"/>
      <c r="UFJ83" s="2"/>
      <c r="UFK83" s="2"/>
      <c r="UFL83" s="2"/>
      <c r="UFM83" s="2"/>
      <c r="UFN83" s="2"/>
      <c r="UFO83" s="2"/>
      <c r="UFP83" s="2"/>
      <c r="UFQ83" s="2"/>
      <c r="UFR83" s="2"/>
      <c r="UFS83" s="2"/>
      <c r="UFT83" s="2"/>
      <c r="UFU83" s="2"/>
      <c r="UFV83" s="2"/>
      <c r="UFW83" s="2"/>
      <c r="UFX83" s="2"/>
      <c r="UFY83" s="2"/>
      <c r="UFZ83" s="2"/>
      <c r="UGA83" s="2"/>
      <c r="UGB83" s="2"/>
      <c r="UGC83" s="2"/>
      <c r="UGD83" s="2"/>
      <c r="UGE83" s="2"/>
      <c r="UGF83" s="2"/>
      <c r="UGG83" s="2"/>
      <c r="UGH83" s="2"/>
      <c r="UGI83" s="2"/>
      <c r="UGJ83" s="2"/>
      <c r="UGK83" s="2"/>
      <c r="UGL83" s="2"/>
      <c r="UGM83" s="2"/>
      <c r="UGN83" s="2"/>
      <c r="UGO83" s="2"/>
      <c r="UGP83" s="2"/>
      <c r="UGQ83" s="2"/>
      <c r="UGR83" s="2"/>
      <c r="UGS83" s="2"/>
      <c r="UGT83" s="2"/>
      <c r="UGU83" s="2"/>
      <c r="UGV83" s="2"/>
      <c r="UGW83" s="2"/>
      <c r="UGX83" s="2"/>
      <c r="UGY83" s="2"/>
      <c r="UGZ83" s="2"/>
      <c r="UHA83" s="2"/>
      <c r="UHB83" s="2"/>
      <c r="UHC83" s="2"/>
      <c r="UHD83" s="2"/>
      <c r="UHE83" s="2"/>
      <c r="UHF83" s="2"/>
      <c r="UHG83" s="2"/>
      <c r="UHH83" s="2"/>
      <c r="UHI83" s="2"/>
      <c r="UHJ83" s="2"/>
      <c r="UHK83" s="2"/>
      <c r="UHL83" s="2"/>
      <c r="UHM83" s="2"/>
      <c r="UHN83" s="2"/>
      <c r="UHO83" s="2"/>
      <c r="UHP83" s="2"/>
      <c r="UHQ83" s="2"/>
      <c r="UHR83" s="2"/>
      <c r="UHS83" s="2"/>
      <c r="UHT83" s="2"/>
      <c r="UHU83" s="2"/>
      <c r="UHV83" s="2"/>
      <c r="UHW83" s="2"/>
      <c r="UHX83" s="2"/>
      <c r="UHY83" s="2"/>
      <c r="UHZ83" s="2"/>
      <c r="UIA83" s="2"/>
      <c r="UIB83" s="2"/>
      <c r="UIC83" s="2"/>
      <c r="UID83" s="2"/>
      <c r="UIE83" s="2"/>
      <c r="UIF83" s="2"/>
      <c r="UIG83" s="2"/>
      <c r="UIH83" s="2"/>
      <c r="UII83" s="2"/>
      <c r="UIJ83" s="2"/>
      <c r="UIK83" s="2"/>
      <c r="UIL83" s="2"/>
      <c r="UIM83" s="2"/>
      <c r="UIN83" s="2"/>
      <c r="UIO83" s="2"/>
      <c r="UIP83" s="2"/>
      <c r="UIQ83" s="2"/>
      <c r="UIR83" s="2"/>
      <c r="UIS83" s="2"/>
      <c r="UIT83" s="2"/>
      <c r="UIU83" s="2"/>
      <c r="UIV83" s="2"/>
      <c r="UIW83" s="2"/>
      <c r="UIX83" s="2"/>
      <c r="UIY83" s="2"/>
      <c r="UIZ83" s="2"/>
      <c r="UJA83" s="2"/>
      <c r="UJB83" s="2"/>
      <c r="UJC83" s="2"/>
      <c r="UJD83" s="2"/>
      <c r="UJE83" s="2"/>
      <c r="UJF83" s="2"/>
      <c r="UJG83" s="2"/>
      <c r="UJH83" s="2"/>
      <c r="UJI83" s="2"/>
      <c r="UJJ83" s="2"/>
      <c r="UJK83" s="2"/>
      <c r="UJL83" s="2"/>
      <c r="UJM83" s="2"/>
      <c r="UJN83" s="2"/>
      <c r="UJO83" s="2"/>
      <c r="UJP83" s="2"/>
      <c r="UJQ83" s="2"/>
      <c r="UJR83" s="2"/>
      <c r="UJS83" s="2"/>
      <c r="UJT83" s="2"/>
      <c r="UJU83" s="2"/>
      <c r="UJV83" s="2"/>
      <c r="UJW83" s="2"/>
      <c r="UJX83" s="2"/>
      <c r="UJY83" s="2"/>
      <c r="UJZ83" s="2"/>
      <c r="UKA83" s="2"/>
      <c r="UKB83" s="2"/>
      <c r="UKC83" s="2"/>
      <c r="UKD83" s="2"/>
      <c r="UKE83" s="2"/>
      <c r="UKF83" s="2"/>
      <c r="UKG83" s="2"/>
      <c r="UKH83" s="2"/>
      <c r="UKI83" s="2"/>
      <c r="UKJ83" s="2"/>
      <c r="UKK83" s="2"/>
      <c r="UKL83" s="2"/>
      <c r="UKM83" s="2"/>
      <c r="UKN83" s="2"/>
      <c r="UKO83" s="2"/>
      <c r="UKP83" s="2"/>
      <c r="UKQ83" s="2"/>
      <c r="UKR83" s="2"/>
      <c r="UKS83" s="2"/>
      <c r="UKT83" s="2"/>
      <c r="UKU83" s="2"/>
      <c r="UKV83" s="2"/>
      <c r="UKW83" s="2"/>
      <c r="UKX83" s="2"/>
      <c r="UKY83" s="2"/>
      <c r="UKZ83" s="2"/>
      <c r="ULA83" s="2"/>
      <c r="ULB83" s="2"/>
      <c r="ULC83" s="2"/>
      <c r="ULD83" s="2"/>
      <c r="ULE83" s="2"/>
      <c r="ULF83" s="2"/>
      <c r="ULG83" s="2"/>
      <c r="ULH83" s="2"/>
      <c r="ULI83" s="2"/>
      <c r="ULJ83" s="2"/>
      <c r="ULK83" s="2"/>
      <c r="ULL83" s="2"/>
      <c r="ULM83" s="2"/>
      <c r="ULN83" s="2"/>
      <c r="ULO83" s="2"/>
      <c r="ULP83" s="2"/>
      <c r="ULQ83" s="2"/>
      <c r="ULR83" s="2"/>
      <c r="ULS83" s="2"/>
      <c r="ULT83" s="2"/>
      <c r="ULU83" s="2"/>
      <c r="ULV83" s="2"/>
      <c r="ULW83" s="2"/>
      <c r="ULX83" s="2"/>
      <c r="ULY83" s="2"/>
      <c r="ULZ83" s="2"/>
      <c r="UMA83" s="2"/>
      <c r="UMB83" s="2"/>
      <c r="UMC83" s="2"/>
      <c r="UMD83" s="2"/>
      <c r="UME83" s="2"/>
      <c r="UMF83" s="2"/>
      <c r="UMG83" s="2"/>
      <c r="UMH83" s="2"/>
      <c r="UMI83" s="2"/>
      <c r="UMJ83" s="2"/>
      <c r="UMK83" s="2"/>
      <c r="UML83" s="2"/>
      <c r="UMM83" s="2"/>
      <c r="UMN83" s="2"/>
      <c r="UMO83" s="2"/>
      <c r="UMP83" s="2"/>
      <c r="UMQ83" s="2"/>
      <c r="UMR83" s="2"/>
      <c r="UMS83" s="2"/>
      <c r="UMT83" s="2"/>
      <c r="UMU83" s="2"/>
      <c r="UMV83" s="2"/>
      <c r="UMW83" s="2"/>
      <c r="UMX83" s="2"/>
      <c r="UMY83" s="2"/>
      <c r="UMZ83" s="2"/>
      <c r="UNA83" s="2"/>
      <c r="UNB83" s="2"/>
      <c r="UNC83" s="2"/>
      <c r="UND83" s="2"/>
      <c r="UNE83" s="2"/>
      <c r="UNF83" s="2"/>
      <c r="UNG83" s="2"/>
      <c r="UNH83" s="2"/>
      <c r="UNI83" s="2"/>
      <c r="UNJ83" s="2"/>
      <c r="UNK83" s="2"/>
      <c r="UNL83" s="2"/>
      <c r="UNM83" s="2"/>
      <c r="UNN83" s="2"/>
      <c r="UNO83" s="2"/>
      <c r="UNP83" s="2"/>
      <c r="UNQ83" s="2"/>
      <c r="UNR83" s="2"/>
      <c r="UNS83" s="2"/>
      <c r="UNT83" s="2"/>
      <c r="UNU83" s="2"/>
      <c r="UNV83" s="2"/>
      <c r="UNW83" s="2"/>
      <c r="UNX83" s="2"/>
      <c r="UNY83" s="2"/>
      <c r="UNZ83" s="2"/>
      <c r="UOA83" s="2"/>
      <c r="UOB83" s="2"/>
      <c r="UOC83" s="2"/>
      <c r="UOD83" s="2"/>
      <c r="UOE83" s="2"/>
      <c r="UOF83" s="2"/>
      <c r="UOG83" s="2"/>
      <c r="UOH83" s="2"/>
      <c r="UOI83" s="2"/>
      <c r="UOJ83" s="2"/>
      <c r="UOK83" s="2"/>
      <c r="UOL83" s="2"/>
      <c r="UOM83" s="2"/>
      <c r="UON83" s="2"/>
      <c r="UOO83" s="2"/>
      <c r="UOP83" s="2"/>
      <c r="UOQ83" s="2"/>
      <c r="UOR83" s="2"/>
      <c r="UOS83" s="2"/>
      <c r="UOT83" s="2"/>
      <c r="UOU83" s="2"/>
      <c r="UOV83" s="2"/>
      <c r="UOW83" s="2"/>
      <c r="UOX83" s="2"/>
      <c r="UOY83" s="2"/>
      <c r="UOZ83" s="2"/>
      <c r="UPA83" s="2"/>
      <c r="UPB83" s="2"/>
      <c r="UPC83" s="2"/>
      <c r="UPD83" s="2"/>
      <c r="UPE83" s="2"/>
      <c r="UPF83" s="2"/>
      <c r="UPG83" s="2"/>
      <c r="UPH83" s="2"/>
      <c r="UPI83" s="2"/>
      <c r="UPJ83" s="2"/>
      <c r="UPK83" s="2"/>
      <c r="UPL83" s="2"/>
      <c r="UPM83" s="2"/>
      <c r="UPN83" s="2"/>
      <c r="UPO83" s="2"/>
      <c r="UPP83" s="2"/>
      <c r="UPQ83" s="2"/>
      <c r="UPR83" s="2"/>
      <c r="UPS83" s="2"/>
      <c r="UPT83" s="2"/>
      <c r="UPU83" s="2"/>
      <c r="UPV83" s="2"/>
      <c r="UPW83" s="2"/>
      <c r="UPX83" s="2"/>
      <c r="UPY83" s="2"/>
      <c r="UPZ83" s="2"/>
      <c r="UQA83" s="2"/>
      <c r="UQB83" s="2"/>
      <c r="UQC83" s="2"/>
      <c r="UQD83" s="2"/>
      <c r="UQE83" s="2"/>
      <c r="UQF83" s="2"/>
      <c r="UQG83" s="2"/>
      <c r="UQH83" s="2"/>
      <c r="UQI83" s="2"/>
      <c r="UQJ83" s="2"/>
      <c r="UQK83" s="2"/>
      <c r="UQL83" s="2"/>
      <c r="UQM83" s="2"/>
      <c r="UQN83" s="2"/>
      <c r="UQO83" s="2"/>
      <c r="UQP83" s="2"/>
      <c r="UQQ83" s="2"/>
      <c r="UQR83" s="2"/>
      <c r="UQS83" s="2"/>
      <c r="UQT83" s="2"/>
      <c r="UQU83" s="2"/>
      <c r="UQV83" s="2"/>
      <c r="UQW83" s="2"/>
      <c r="UQX83" s="2"/>
      <c r="UQY83" s="2"/>
      <c r="UQZ83" s="2"/>
      <c r="URA83" s="2"/>
      <c r="URB83" s="2"/>
      <c r="URC83" s="2"/>
      <c r="URD83" s="2"/>
      <c r="URE83" s="2"/>
      <c r="URF83" s="2"/>
      <c r="URG83" s="2"/>
      <c r="URH83" s="2"/>
      <c r="URI83" s="2"/>
      <c r="URJ83" s="2"/>
      <c r="URK83" s="2"/>
      <c r="URL83" s="2"/>
      <c r="URM83" s="2"/>
      <c r="URN83" s="2"/>
      <c r="URO83" s="2"/>
      <c r="URP83" s="2"/>
      <c r="URQ83" s="2"/>
      <c r="URR83" s="2"/>
      <c r="URS83" s="2"/>
      <c r="URT83" s="2"/>
      <c r="URU83" s="2"/>
      <c r="URV83" s="2"/>
      <c r="URW83" s="2"/>
      <c r="URX83" s="2"/>
      <c r="URY83" s="2"/>
      <c r="URZ83" s="2"/>
      <c r="USA83" s="2"/>
      <c r="USB83" s="2"/>
      <c r="USC83" s="2"/>
      <c r="USD83" s="2"/>
      <c r="USE83" s="2"/>
      <c r="USF83" s="2"/>
      <c r="USG83" s="2"/>
      <c r="USH83" s="2"/>
      <c r="USI83" s="2"/>
      <c r="USJ83" s="2"/>
      <c r="USK83" s="2"/>
      <c r="USL83" s="2"/>
      <c r="USM83" s="2"/>
      <c r="USN83" s="2"/>
      <c r="USO83" s="2"/>
      <c r="USP83" s="2"/>
      <c r="USQ83" s="2"/>
      <c r="USR83" s="2"/>
      <c r="USS83" s="2"/>
      <c r="UST83" s="2"/>
      <c r="USU83" s="2"/>
      <c r="USV83" s="2"/>
      <c r="USW83" s="2"/>
      <c r="USX83" s="2"/>
      <c r="USY83" s="2"/>
      <c r="USZ83" s="2"/>
      <c r="UTA83" s="2"/>
      <c r="UTB83" s="2"/>
      <c r="UTC83" s="2"/>
      <c r="UTD83" s="2"/>
      <c r="UTE83" s="2"/>
      <c r="UTF83" s="2"/>
      <c r="UTG83" s="2"/>
      <c r="UTH83" s="2"/>
      <c r="UTI83" s="2"/>
      <c r="UTJ83" s="2"/>
      <c r="UTK83" s="2"/>
      <c r="UTL83" s="2"/>
      <c r="UTM83" s="2"/>
      <c r="UTN83" s="2"/>
      <c r="UTO83" s="2"/>
      <c r="UTP83" s="2"/>
      <c r="UTQ83" s="2"/>
      <c r="UTR83" s="2"/>
      <c r="UTS83" s="2"/>
      <c r="UTT83" s="2"/>
      <c r="UTU83" s="2"/>
      <c r="UTV83" s="2"/>
      <c r="UTW83" s="2"/>
      <c r="UTX83" s="2"/>
      <c r="UTY83" s="2"/>
      <c r="UTZ83" s="2"/>
      <c r="UUA83" s="2"/>
      <c r="UUB83" s="2"/>
      <c r="UUC83" s="2"/>
      <c r="UUD83" s="2"/>
      <c r="UUE83" s="2"/>
      <c r="UUF83" s="2"/>
      <c r="UUG83" s="2"/>
      <c r="UUH83" s="2"/>
      <c r="UUI83" s="2"/>
      <c r="UUJ83" s="2"/>
      <c r="UUK83" s="2"/>
      <c r="UUL83" s="2"/>
      <c r="UUM83" s="2"/>
      <c r="UUN83" s="2"/>
      <c r="UUO83" s="2"/>
      <c r="UUP83" s="2"/>
      <c r="UUQ83" s="2"/>
      <c r="UUR83" s="2"/>
      <c r="UUS83" s="2"/>
      <c r="UUT83" s="2"/>
      <c r="UUU83" s="2"/>
      <c r="UUV83" s="2"/>
      <c r="UUW83" s="2"/>
      <c r="UUX83" s="2"/>
      <c r="UUY83" s="2"/>
      <c r="UUZ83" s="2"/>
      <c r="UVA83" s="2"/>
      <c r="UVB83" s="2"/>
      <c r="UVC83" s="2"/>
      <c r="UVD83" s="2"/>
      <c r="UVE83" s="2"/>
      <c r="UVF83" s="2"/>
      <c r="UVG83" s="2"/>
      <c r="UVH83" s="2"/>
      <c r="UVI83" s="2"/>
      <c r="UVJ83" s="2"/>
      <c r="UVK83" s="2"/>
      <c r="UVL83" s="2"/>
      <c r="UVM83" s="2"/>
      <c r="UVN83" s="2"/>
      <c r="UVO83" s="2"/>
      <c r="UVP83" s="2"/>
      <c r="UVQ83" s="2"/>
      <c r="UVR83" s="2"/>
      <c r="UVS83" s="2"/>
      <c r="UVT83" s="2"/>
      <c r="UVU83" s="2"/>
      <c r="UVV83" s="2"/>
      <c r="UVW83" s="2"/>
      <c r="UVX83" s="2"/>
      <c r="UVY83" s="2"/>
      <c r="UVZ83" s="2"/>
      <c r="UWA83" s="2"/>
      <c r="UWB83" s="2"/>
      <c r="UWC83" s="2"/>
      <c r="UWD83" s="2"/>
      <c r="UWE83" s="2"/>
      <c r="UWF83" s="2"/>
      <c r="UWG83" s="2"/>
      <c r="UWH83" s="2"/>
      <c r="UWI83" s="2"/>
      <c r="UWJ83" s="2"/>
      <c r="UWK83" s="2"/>
      <c r="UWL83" s="2"/>
      <c r="UWM83" s="2"/>
      <c r="UWN83" s="2"/>
      <c r="UWO83" s="2"/>
      <c r="UWP83" s="2"/>
      <c r="UWQ83" s="2"/>
      <c r="UWR83" s="2"/>
      <c r="UWS83" s="2"/>
      <c r="UWT83" s="2"/>
      <c r="UWU83" s="2"/>
      <c r="UWV83" s="2"/>
      <c r="UWW83" s="2"/>
      <c r="UWX83" s="2"/>
      <c r="UWY83" s="2"/>
      <c r="UWZ83" s="2"/>
      <c r="UXA83" s="2"/>
      <c r="UXB83" s="2"/>
      <c r="UXC83" s="2"/>
      <c r="UXD83" s="2"/>
      <c r="UXE83" s="2"/>
      <c r="UXF83" s="2"/>
      <c r="UXG83" s="2"/>
      <c r="UXH83" s="2"/>
      <c r="UXI83" s="2"/>
      <c r="UXJ83" s="2"/>
      <c r="UXK83" s="2"/>
      <c r="UXL83" s="2"/>
      <c r="UXM83" s="2"/>
      <c r="UXN83" s="2"/>
      <c r="UXO83" s="2"/>
      <c r="UXP83" s="2"/>
      <c r="UXQ83" s="2"/>
      <c r="UXR83" s="2"/>
      <c r="UXS83" s="2"/>
      <c r="UXT83" s="2"/>
      <c r="UXU83" s="2"/>
      <c r="UXV83" s="2"/>
      <c r="UXW83" s="2"/>
      <c r="UXX83" s="2"/>
      <c r="UXY83" s="2"/>
      <c r="UXZ83" s="2"/>
      <c r="UYA83" s="2"/>
      <c r="UYB83" s="2"/>
      <c r="UYC83" s="2"/>
      <c r="UYD83" s="2"/>
      <c r="UYE83" s="2"/>
      <c r="UYF83" s="2"/>
      <c r="UYG83" s="2"/>
      <c r="UYH83" s="2"/>
      <c r="UYI83" s="2"/>
      <c r="UYJ83" s="2"/>
      <c r="UYK83" s="2"/>
      <c r="UYL83" s="2"/>
      <c r="UYM83" s="2"/>
      <c r="UYN83" s="2"/>
      <c r="UYO83" s="2"/>
      <c r="UYP83" s="2"/>
      <c r="UYQ83" s="2"/>
      <c r="UYR83" s="2"/>
      <c r="UYS83" s="2"/>
      <c r="UYT83" s="2"/>
      <c r="UYU83" s="2"/>
      <c r="UYV83" s="2"/>
      <c r="UYW83" s="2"/>
      <c r="UYX83" s="2"/>
      <c r="UYY83" s="2"/>
      <c r="UYZ83" s="2"/>
      <c r="UZA83" s="2"/>
      <c r="UZB83" s="2"/>
      <c r="UZC83" s="2"/>
      <c r="UZD83" s="2"/>
      <c r="UZE83" s="2"/>
      <c r="UZF83" s="2"/>
      <c r="UZG83" s="2"/>
      <c r="UZH83" s="2"/>
      <c r="UZI83" s="2"/>
      <c r="UZJ83" s="2"/>
      <c r="UZK83" s="2"/>
      <c r="UZL83" s="2"/>
      <c r="UZM83" s="2"/>
      <c r="UZN83" s="2"/>
      <c r="UZO83" s="2"/>
      <c r="UZP83" s="2"/>
      <c r="UZQ83" s="2"/>
      <c r="UZR83" s="2"/>
      <c r="UZS83" s="2"/>
      <c r="UZT83" s="2"/>
      <c r="UZU83" s="2"/>
      <c r="UZV83" s="2"/>
      <c r="UZW83" s="2"/>
      <c r="UZX83" s="2"/>
      <c r="UZY83" s="2"/>
      <c r="UZZ83" s="2"/>
      <c r="VAA83" s="2"/>
      <c r="VAB83" s="2"/>
      <c r="VAC83" s="2"/>
      <c r="VAD83" s="2"/>
      <c r="VAE83" s="2"/>
      <c r="VAF83" s="2"/>
      <c r="VAG83" s="2"/>
      <c r="VAH83" s="2"/>
      <c r="VAI83" s="2"/>
      <c r="VAJ83" s="2"/>
      <c r="VAK83" s="2"/>
      <c r="VAL83" s="2"/>
      <c r="VAM83" s="2"/>
      <c r="VAN83" s="2"/>
      <c r="VAO83" s="2"/>
      <c r="VAP83" s="2"/>
      <c r="VAQ83" s="2"/>
      <c r="VAR83" s="2"/>
      <c r="VAS83" s="2"/>
      <c r="VAT83" s="2"/>
      <c r="VAU83" s="2"/>
      <c r="VAV83" s="2"/>
      <c r="VAW83" s="2"/>
      <c r="VAX83" s="2"/>
      <c r="VAY83" s="2"/>
      <c r="VAZ83" s="2"/>
      <c r="VBA83" s="2"/>
      <c r="VBB83" s="2"/>
      <c r="VBC83" s="2"/>
      <c r="VBD83" s="2"/>
      <c r="VBE83" s="2"/>
      <c r="VBF83" s="2"/>
      <c r="VBG83" s="2"/>
      <c r="VBH83" s="2"/>
      <c r="VBI83" s="2"/>
      <c r="VBJ83" s="2"/>
      <c r="VBK83" s="2"/>
      <c r="VBL83" s="2"/>
      <c r="VBM83" s="2"/>
      <c r="VBN83" s="2"/>
      <c r="VBO83" s="2"/>
      <c r="VBP83" s="2"/>
      <c r="VBQ83" s="2"/>
      <c r="VBR83" s="2"/>
      <c r="VBS83" s="2"/>
      <c r="VBT83" s="2"/>
      <c r="VBU83" s="2"/>
      <c r="VBV83" s="2"/>
      <c r="VBW83" s="2"/>
      <c r="VBX83" s="2"/>
      <c r="VBY83" s="2"/>
      <c r="VBZ83" s="2"/>
      <c r="VCA83" s="2"/>
      <c r="VCB83" s="2"/>
      <c r="VCC83" s="2"/>
      <c r="VCD83" s="2"/>
      <c r="VCE83" s="2"/>
      <c r="VCF83" s="2"/>
      <c r="VCG83" s="2"/>
      <c r="VCH83" s="2"/>
      <c r="VCI83" s="2"/>
      <c r="VCJ83" s="2"/>
      <c r="VCK83" s="2"/>
      <c r="VCL83" s="2"/>
      <c r="VCM83" s="2"/>
      <c r="VCN83" s="2"/>
      <c r="VCO83" s="2"/>
      <c r="VCP83" s="2"/>
      <c r="VCQ83" s="2"/>
      <c r="VCR83" s="2"/>
      <c r="VCS83" s="2"/>
      <c r="VCT83" s="2"/>
      <c r="VCU83" s="2"/>
      <c r="VCV83" s="2"/>
      <c r="VCW83" s="2"/>
      <c r="VCX83" s="2"/>
      <c r="VCY83" s="2"/>
      <c r="VCZ83" s="2"/>
      <c r="VDA83" s="2"/>
      <c r="VDB83" s="2"/>
      <c r="VDC83" s="2"/>
      <c r="VDD83" s="2"/>
      <c r="VDE83" s="2"/>
      <c r="VDF83" s="2"/>
      <c r="VDG83" s="2"/>
      <c r="VDH83" s="2"/>
      <c r="VDI83" s="2"/>
      <c r="VDJ83" s="2"/>
      <c r="VDK83" s="2"/>
      <c r="VDL83" s="2"/>
      <c r="VDM83" s="2"/>
      <c r="VDN83" s="2"/>
      <c r="VDO83" s="2"/>
      <c r="VDP83" s="2"/>
      <c r="VDQ83" s="2"/>
      <c r="VDR83" s="2"/>
      <c r="VDS83" s="2"/>
      <c r="VDT83" s="2"/>
      <c r="VDU83" s="2"/>
      <c r="VDV83" s="2"/>
      <c r="VDW83" s="2"/>
      <c r="VDX83" s="2"/>
      <c r="VDY83" s="2"/>
      <c r="VDZ83" s="2"/>
      <c r="VEA83" s="2"/>
      <c r="VEB83" s="2"/>
      <c r="VEC83" s="2"/>
      <c r="VED83" s="2"/>
      <c r="VEE83" s="2"/>
      <c r="VEF83" s="2"/>
      <c r="VEG83" s="2"/>
      <c r="VEH83" s="2"/>
      <c r="VEI83" s="2"/>
      <c r="VEJ83" s="2"/>
      <c r="VEK83" s="2"/>
      <c r="VEL83" s="2"/>
      <c r="VEM83" s="2"/>
      <c r="VEN83" s="2"/>
      <c r="VEO83" s="2"/>
      <c r="VEP83" s="2"/>
      <c r="VEQ83" s="2"/>
      <c r="VER83" s="2"/>
      <c r="VES83" s="2"/>
      <c r="VET83" s="2"/>
      <c r="VEU83" s="2"/>
      <c r="VEV83" s="2"/>
      <c r="VEW83" s="2"/>
      <c r="VEX83" s="2"/>
      <c r="VEY83" s="2"/>
      <c r="VEZ83" s="2"/>
      <c r="VFA83" s="2"/>
      <c r="VFB83" s="2"/>
      <c r="VFC83" s="2"/>
      <c r="VFD83" s="2"/>
      <c r="VFE83" s="2"/>
      <c r="VFF83" s="2"/>
      <c r="VFG83" s="2"/>
      <c r="VFH83" s="2"/>
      <c r="VFI83" s="2"/>
      <c r="VFJ83" s="2"/>
      <c r="VFK83" s="2"/>
      <c r="VFL83" s="2"/>
      <c r="VFM83" s="2"/>
      <c r="VFN83" s="2"/>
      <c r="VFO83" s="2"/>
      <c r="VFP83" s="2"/>
      <c r="VFQ83" s="2"/>
      <c r="VFR83" s="2"/>
      <c r="VFS83" s="2"/>
      <c r="VFT83" s="2"/>
      <c r="VFU83" s="2"/>
      <c r="VFV83" s="2"/>
      <c r="VFW83" s="2"/>
      <c r="VFX83" s="2"/>
      <c r="VFY83" s="2"/>
      <c r="VFZ83" s="2"/>
      <c r="VGA83" s="2"/>
      <c r="VGB83" s="2"/>
      <c r="VGC83" s="2"/>
      <c r="VGD83" s="2"/>
      <c r="VGE83" s="2"/>
      <c r="VGF83" s="2"/>
      <c r="VGG83" s="2"/>
      <c r="VGH83" s="2"/>
      <c r="VGI83" s="2"/>
      <c r="VGJ83" s="2"/>
      <c r="VGK83" s="2"/>
      <c r="VGL83" s="2"/>
      <c r="VGM83" s="2"/>
      <c r="VGN83" s="2"/>
      <c r="VGO83" s="2"/>
      <c r="VGP83" s="2"/>
      <c r="VGQ83" s="2"/>
      <c r="VGR83" s="2"/>
      <c r="VGS83" s="2"/>
      <c r="VGT83" s="2"/>
      <c r="VGU83" s="2"/>
      <c r="VGV83" s="2"/>
      <c r="VGW83" s="2"/>
      <c r="VGX83" s="2"/>
      <c r="VGY83" s="2"/>
      <c r="VGZ83" s="2"/>
      <c r="VHA83" s="2"/>
      <c r="VHB83" s="2"/>
      <c r="VHC83" s="2"/>
      <c r="VHD83" s="2"/>
      <c r="VHE83" s="2"/>
      <c r="VHF83" s="2"/>
      <c r="VHG83" s="2"/>
      <c r="VHH83" s="2"/>
      <c r="VHI83" s="2"/>
      <c r="VHJ83" s="2"/>
      <c r="VHK83" s="2"/>
      <c r="VHL83" s="2"/>
      <c r="VHM83" s="2"/>
      <c r="VHN83" s="2"/>
      <c r="VHO83" s="2"/>
      <c r="VHP83" s="2"/>
      <c r="VHQ83" s="2"/>
      <c r="VHR83" s="2"/>
      <c r="VHS83" s="2"/>
      <c r="VHT83" s="2"/>
      <c r="VHU83" s="2"/>
      <c r="VHV83" s="2"/>
      <c r="VHW83" s="2"/>
      <c r="VHX83" s="2"/>
      <c r="VHY83" s="2"/>
      <c r="VHZ83" s="2"/>
      <c r="VIA83" s="2"/>
      <c r="VIB83" s="2"/>
      <c r="VIC83" s="2"/>
      <c r="VID83" s="2"/>
      <c r="VIE83" s="2"/>
      <c r="VIF83" s="2"/>
      <c r="VIG83" s="2"/>
      <c r="VIH83" s="2"/>
      <c r="VII83" s="2"/>
      <c r="VIJ83" s="2"/>
      <c r="VIK83" s="2"/>
      <c r="VIL83" s="2"/>
      <c r="VIM83" s="2"/>
      <c r="VIN83" s="2"/>
      <c r="VIO83" s="2"/>
      <c r="VIP83" s="2"/>
      <c r="VIQ83" s="2"/>
      <c r="VIR83" s="2"/>
      <c r="VIS83" s="2"/>
      <c r="VIT83" s="2"/>
      <c r="VIU83" s="2"/>
      <c r="VIV83" s="2"/>
      <c r="VIW83" s="2"/>
      <c r="VIX83" s="2"/>
      <c r="VIY83" s="2"/>
      <c r="VIZ83" s="2"/>
      <c r="VJA83" s="2"/>
      <c r="VJB83" s="2"/>
      <c r="VJC83" s="2"/>
      <c r="VJD83" s="2"/>
      <c r="VJE83" s="2"/>
      <c r="VJF83" s="2"/>
      <c r="VJG83" s="2"/>
      <c r="VJH83" s="2"/>
      <c r="VJI83" s="2"/>
      <c r="VJJ83" s="2"/>
      <c r="VJK83" s="2"/>
      <c r="VJL83" s="2"/>
      <c r="VJM83" s="2"/>
      <c r="VJN83" s="2"/>
      <c r="VJO83" s="2"/>
      <c r="VJP83" s="2"/>
      <c r="VJQ83" s="2"/>
      <c r="VJR83" s="2"/>
      <c r="VJS83" s="2"/>
      <c r="VJT83" s="2"/>
      <c r="VJU83" s="2"/>
      <c r="VJV83" s="2"/>
      <c r="VJW83" s="2"/>
      <c r="VJX83" s="2"/>
      <c r="VJY83" s="2"/>
      <c r="VJZ83" s="2"/>
      <c r="VKA83" s="2"/>
      <c r="VKB83" s="2"/>
      <c r="VKC83" s="2"/>
      <c r="VKD83" s="2"/>
      <c r="VKE83" s="2"/>
      <c r="VKF83" s="2"/>
      <c r="VKG83" s="2"/>
      <c r="VKH83" s="2"/>
      <c r="VKI83" s="2"/>
      <c r="VKJ83" s="2"/>
      <c r="VKK83" s="2"/>
      <c r="VKL83" s="2"/>
      <c r="VKM83" s="2"/>
      <c r="VKN83" s="2"/>
      <c r="VKO83" s="2"/>
      <c r="VKP83" s="2"/>
      <c r="VKQ83" s="2"/>
      <c r="VKR83" s="2"/>
      <c r="VKS83" s="2"/>
      <c r="VKT83" s="2"/>
      <c r="VKU83" s="2"/>
      <c r="VKV83" s="2"/>
      <c r="VKW83" s="2"/>
      <c r="VKX83" s="2"/>
      <c r="VKY83" s="2"/>
      <c r="VKZ83" s="2"/>
      <c r="VLA83" s="2"/>
      <c r="VLB83" s="2"/>
      <c r="VLC83" s="2"/>
      <c r="VLD83" s="2"/>
      <c r="VLE83" s="2"/>
      <c r="VLF83" s="2"/>
      <c r="VLG83" s="2"/>
      <c r="VLH83" s="2"/>
      <c r="VLI83" s="2"/>
      <c r="VLJ83" s="2"/>
      <c r="VLK83" s="2"/>
      <c r="VLL83" s="2"/>
      <c r="VLM83" s="2"/>
      <c r="VLN83" s="2"/>
      <c r="VLO83" s="2"/>
      <c r="VLP83" s="2"/>
      <c r="VLQ83" s="2"/>
      <c r="VLR83" s="2"/>
      <c r="VLS83" s="2"/>
      <c r="VLT83" s="2"/>
      <c r="VLU83" s="2"/>
      <c r="VLV83" s="2"/>
      <c r="VLW83" s="2"/>
      <c r="VLX83" s="2"/>
      <c r="VLY83" s="2"/>
      <c r="VLZ83" s="2"/>
      <c r="VMA83" s="2"/>
      <c r="VMB83" s="2"/>
      <c r="VMC83" s="2"/>
      <c r="VMD83" s="2"/>
      <c r="VME83" s="2"/>
      <c r="VMF83" s="2"/>
      <c r="VMG83" s="2"/>
      <c r="VMH83" s="2"/>
      <c r="VMI83" s="2"/>
      <c r="VMJ83" s="2"/>
      <c r="VMK83" s="2"/>
      <c r="VML83" s="2"/>
      <c r="VMM83" s="2"/>
      <c r="VMN83" s="2"/>
      <c r="VMO83" s="2"/>
      <c r="VMP83" s="2"/>
      <c r="VMQ83" s="2"/>
      <c r="VMR83" s="2"/>
      <c r="VMS83" s="2"/>
      <c r="VMT83" s="2"/>
      <c r="VMU83" s="2"/>
      <c r="VMV83" s="2"/>
      <c r="VMW83" s="2"/>
      <c r="VMX83" s="2"/>
      <c r="VMY83" s="2"/>
      <c r="VMZ83" s="2"/>
      <c r="VNA83" s="2"/>
      <c r="VNB83" s="2"/>
      <c r="VNC83" s="2"/>
      <c r="VND83" s="2"/>
      <c r="VNE83" s="2"/>
      <c r="VNF83" s="2"/>
      <c r="VNG83" s="2"/>
      <c r="VNH83" s="2"/>
      <c r="VNI83" s="2"/>
      <c r="VNJ83" s="2"/>
      <c r="VNK83" s="2"/>
      <c r="VNL83" s="2"/>
      <c r="VNM83" s="2"/>
      <c r="VNN83" s="2"/>
      <c r="VNO83" s="2"/>
      <c r="VNP83" s="2"/>
      <c r="VNQ83" s="2"/>
      <c r="VNR83" s="2"/>
      <c r="VNS83" s="2"/>
      <c r="VNT83" s="2"/>
      <c r="VNU83" s="2"/>
      <c r="VNV83" s="2"/>
      <c r="VNW83" s="2"/>
      <c r="VNX83" s="2"/>
      <c r="VNY83" s="2"/>
      <c r="VNZ83" s="2"/>
      <c r="VOA83" s="2"/>
      <c r="VOB83" s="2"/>
      <c r="VOC83" s="2"/>
      <c r="VOD83" s="2"/>
      <c r="VOE83" s="2"/>
      <c r="VOF83" s="2"/>
      <c r="VOG83" s="2"/>
      <c r="VOH83" s="2"/>
      <c r="VOI83" s="2"/>
      <c r="VOJ83" s="2"/>
      <c r="VOK83" s="2"/>
      <c r="VOL83" s="2"/>
      <c r="VOM83" s="2"/>
      <c r="VON83" s="2"/>
      <c r="VOO83" s="2"/>
      <c r="VOP83" s="2"/>
      <c r="VOQ83" s="2"/>
      <c r="VOR83" s="2"/>
      <c r="VOS83" s="2"/>
      <c r="VOT83" s="2"/>
      <c r="VOU83" s="2"/>
      <c r="VOV83" s="2"/>
      <c r="VOW83" s="2"/>
      <c r="VOX83" s="2"/>
      <c r="VOY83" s="2"/>
      <c r="VOZ83" s="2"/>
      <c r="VPA83" s="2"/>
      <c r="VPB83" s="2"/>
      <c r="VPC83" s="2"/>
      <c r="VPD83" s="2"/>
      <c r="VPE83" s="2"/>
      <c r="VPF83" s="2"/>
      <c r="VPG83" s="2"/>
      <c r="VPH83" s="2"/>
      <c r="VPI83" s="2"/>
      <c r="VPJ83" s="2"/>
      <c r="VPK83" s="2"/>
      <c r="VPL83" s="2"/>
      <c r="VPM83" s="2"/>
      <c r="VPN83" s="2"/>
      <c r="VPO83" s="2"/>
      <c r="VPP83" s="2"/>
      <c r="VPQ83" s="2"/>
      <c r="VPR83" s="2"/>
      <c r="VPS83" s="2"/>
      <c r="VPT83" s="2"/>
      <c r="VPU83" s="2"/>
      <c r="VPV83" s="2"/>
      <c r="VPW83" s="2"/>
      <c r="VPX83" s="2"/>
      <c r="VPY83" s="2"/>
      <c r="VPZ83" s="2"/>
      <c r="VQA83" s="2"/>
      <c r="VQB83" s="2"/>
      <c r="VQC83" s="2"/>
      <c r="VQD83" s="2"/>
      <c r="VQE83" s="2"/>
      <c r="VQF83" s="2"/>
      <c r="VQG83" s="2"/>
      <c r="VQH83" s="2"/>
      <c r="VQI83" s="2"/>
      <c r="VQJ83" s="2"/>
      <c r="VQK83" s="2"/>
      <c r="VQL83" s="2"/>
      <c r="VQM83" s="2"/>
      <c r="VQN83" s="2"/>
      <c r="VQO83" s="2"/>
      <c r="VQP83" s="2"/>
      <c r="VQQ83" s="2"/>
      <c r="VQR83" s="2"/>
      <c r="VQS83" s="2"/>
      <c r="VQT83" s="2"/>
      <c r="VQU83" s="2"/>
      <c r="VQV83" s="2"/>
      <c r="VQW83" s="2"/>
      <c r="VQX83" s="2"/>
      <c r="VQY83" s="2"/>
      <c r="VQZ83" s="2"/>
      <c r="VRA83" s="2"/>
      <c r="VRB83" s="2"/>
      <c r="VRC83" s="2"/>
      <c r="VRD83" s="2"/>
      <c r="VRE83" s="2"/>
      <c r="VRF83" s="2"/>
      <c r="VRG83" s="2"/>
      <c r="VRH83" s="2"/>
      <c r="VRI83" s="2"/>
      <c r="VRJ83" s="2"/>
      <c r="VRK83" s="2"/>
      <c r="VRL83" s="2"/>
      <c r="VRM83" s="2"/>
      <c r="VRN83" s="2"/>
      <c r="VRO83" s="2"/>
      <c r="VRP83" s="2"/>
      <c r="VRQ83" s="2"/>
      <c r="VRR83" s="2"/>
      <c r="VRS83" s="2"/>
      <c r="VRT83" s="2"/>
      <c r="VRU83" s="2"/>
      <c r="VRV83" s="2"/>
      <c r="VRW83" s="2"/>
      <c r="VRX83" s="2"/>
      <c r="VRY83" s="2"/>
      <c r="VRZ83" s="2"/>
      <c r="VSA83" s="2"/>
      <c r="VSB83" s="2"/>
      <c r="VSC83" s="2"/>
      <c r="VSD83" s="2"/>
      <c r="VSE83" s="2"/>
      <c r="VSF83" s="2"/>
      <c r="VSG83" s="2"/>
      <c r="VSH83" s="2"/>
      <c r="VSI83" s="2"/>
      <c r="VSJ83" s="2"/>
      <c r="VSK83" s="2"/>
      <c r="VSL83" s="2"/>
      <c r="VSM83" s="2"/>
      <c r="VSN83" s="2"/>
      <c r="VSO83" s="2"/>
      <c r="VSP83" s="2"/>
      <c r="VSQ83" s="2"/>
      <c r="VSR83" s="2"/>
      <c r="VSS83" s="2"/>
      <c r="VST83" s="2"/>
      <c r="VSU83" s="2"/>
      <c r="VSV83" s="2"/>
      <c r="VSW83" s="2"/>
      <c r="VSX83" s="2"/>
      <c r="VSY83" s="2"/>
      <c r="VSZ83" s="2"/>
      <c r="VTA83" s="2"/>
      <c r="VTB83" s="2"/>
      <c r="VTC83" s="2"/>
      <c r="VTD83" s="2"/>
      <c r="VTE83" s="2"/>
      <c r="VTF83" s="2"/>
      <c r="VTG83" s="2"/>
      <c r="VTH83" s="2"/>
      <c r="VTI83" s="2"/>
      <c r="VTJ83" s="2"/>
      <c r="VTK83" s="2"/>
      <c r="VTL83" s="2"/>
      <c r="VTM83" s="2"/>
      <c r="VTN83" s="2"/>
      <c r="VTO83" s="2"/>
      <c r="VTP83" s="2"/>
      <c r="VTQ83" s="2"/>
      <c r="VTR83" s="2"/>
      <c r="VTS83" s="2"/>
      <c r="VTT83" s="2"/>
      <c r="VTU83" s="2"/>
      <c r="VTV83" s="2"/>
      <c r="VTW83" s="2"/>
      <c r="VTX83" s="2"/>
      <c r="VTY83" s="2"/>
      <c r="VTZ83" s="2"/>
      <c r="VUA83" s="2"/>
      <c r="VUB83" s="2"/>
      <c r="VUC83" s="2"/>
      <c r="VUD83" s="2"/>
      <c r="VUE83" s="2"/>
      <c r="VUF83" s="2"/>
      <c r="VUG83" s="2"/>
      <c r="VUH83" s="2"/>
      <c r="VUI83" s="2"/>
      <c r="VUJ83" s="2"/>
      <c r="VUK83" s="2"/>
      <c r="VUL83" s="2"/>
      <c r="VUM83" s="2"/>
      <c r="VUN83" s="2"/>
      <c r="VUO83" s="2"/>
      <c r="VUP83" s="2"/>
      <c r="VUQ83" s="2"/>
      <c r="VUR83" s="2"/>
      <c r="VUS83" s="2"/>
      <c r="VUT83" s="2"/>
      <c r="VUU83" s="2"/>
      <c r="VUV83" s="2"/>
      <c r="VUW83" s="2"/>
      <c r="VUX83" s="2"/>
      <c r="VUY83" s="2"/>
      <c r="VUZ83" s="2"/>
      <c r="VVA83" s="2"/>
      <c r="VVB83" s="2"/>
      <c r="VVC83" s="2"/>
      <c r="VVD83" s="2"/>
      <c r="VVE83" s="2"/>
      <c r="VVF83" s="2"/>
      <c r="VVG83" s="2"/>
      <c r="VVH83" s="2"/>
      <c r="VVI83" s="2"/>
      <c r="VVJ83" s="2"/>
      <c r="VVK83" s="2"/>
      <c r="VVL83" s="2"/>
      <c r="VVM83" s="2"/>
      <c r="VVN83" s="2"/>
      <c r="VVO83" s="2"/>
      <c r="VVP83" s="2"/>
      <c r="VVQ83" s="2"/>
      <c r="VVR83" s="2"/>
      <c r="VVS83" s="2"/>
      <c r="VVT83" s="2"/>
      <c r="VVU83" s="2"/>
      <c r="VVV83" s="2"/>
      <c r="VVW83" s="2"/>
      <c r="VVX83" s="2"/>
      <c r="VVY83" s="2"/>
      <c r="VVZ83" s="2"/>
      <c r="VWA83" s="2"/>
      <c r="VWB83" s="2"/>
      <c r="VWC83" s="2"/>
      <c r="VWD83" s="2"/>
      <c r="VWE83" s="2"/>
      <c r="VWF83" s="2"/>
      <c r="VWG83" s="2"/>
      <c r="VWH83" s="2"/>
      <c r="VWI83" s="2"/>
      <c r="VWJ83" s="2"/>
      <c r="VWK83" s="2"/>
      <c r="VWL83" s="2"/>
      <c r="VWM83" s="2"/>
      <c r="VWN83" s="2"/>
      <c r="VWO83" s="2"/>
      <c r="VWP83" s="2"/>
      <c r="VWQ83" s="2"/>
      <c r="VWR83" s="2"/>
      <c r="VWS83" s="2"/>
      <c r="VWT83" s="2"/>
      <c r="VWU83" s="2"/>
      <c r="VWV83" s="2"/>
      <c r="VWW83" s="2"/>
      <c r="VWX83" s="2"/>
      <c r="VWY83" s="2"/>
      <c r="VWZ83" s="2"/>
      <c r="VXA83" s="2"/>
      <c r="VXB83" s="2"/>
      <c r="VXC83" s="2"/>
      <c r="VXD83" s="2"/>
      <c r="VXE83" s="2"/>
      <c r="VXF83" s="2"/>
      <c r="VXG83" s="2"/>
      <c r="VXH83" s="2"/>
      <c r="VXI83" s="2"/>
      <c r="VXJ83" s="2"/>
      <c r="VXK83" s="2"/>
      <c r="VXL83" s="2"/>
      <c r="VXM83" s="2"/>
      <c r="VXN83" s="2"/>
      <c r="VXO83" s="2"/>
      <c r="VXP83" s="2"/>
      <c r="VXQ83" s="2"/>
      <c r="VXR83" s="2"/>
      <c r="VXS83" s="2"/>
      <c r="VXT83" s="2"/>
      <c r="VXU83" s="2"/>
      <c r="VXV83" s="2"/>
      <c r="VXW83" s="2"/>
      <c r="VXX83" s="2"/>
      <c r="VXY83" s="2"/>
      <c r="VXZ83" s="2"/>
      <c r="VYA83" s="2"/>
      <c r="VYB83" s="2"/>
      <c r="VYC83" s="2"/>
      <c r="VYD83" s="2"/>
      <c r="VYE83" s="2"/>
      <c r="VYF83" s="2"/>
      <c r="VYG83" s="2"/>
      <c r="VYH83" s="2"/>
      <c r="VYI83" s="2"/>
      <c r="VYJ83" s="2"/>
      <c r="VYK83" s="2"/>
      <c r="VYL83" s="2"/>
      <c r="VYM83" s="2"/>
      <c r="VYN83" s="2"/>
      <c r="VYO83" s="2"/>
      <c r="VYP83" s="2"/>
      <c r="VYQ83" s="2"/>
      <c r="VYR83" s="2"/>
      <c r="VYS83" s="2"/>
      <c r="VYT83" s="2"/>
      <c r="VYU83" s="2"/>
      <c r="VYV83" s="2"/>
      <c r="VYW83" s="2"/>
      <c r="VYX83" s="2"/>
      <c r="VYY83" s="2"/>
      <c r="VYZ83" s="2"/>
      <c r="VZA83" s="2"/>
      <c r="VZB83" s="2"/>
      <c r="VZC83" s="2"/>
      <c r="VZD83" s="2"/>
      <c r="VZE83" s="2"/>
      <c r="VZF83" s="2"/>
      <c r="VZG83" s="2"/>
      <c r="VZH83" s="2"/>
      <c r="VZI83" s="2"/>
      <c r="VZJ83" s="2"/>
      <c r="VZK83" s="2"/>
      <c r="VZL83" s="2"/>
      <c r="VZM83" s="2"/>
      <c r="VZN83" s="2"/>
      <c r="VZO83" s="2"/>
      <c r="VZP83" s="2"/>
      <c r="VZQ83" s="2"/>
      <c r="VZR83" s="2"/>
      <c r="VZS83" s="2"/>
      <c r="VZT83" s="2"/>
      <c r="VZU83" s="2"/>
      <c r="VZV83" s="2"/>
      <c r="VZW83" s="2"/>
      <c r="VZX83" s="2"/>
      <c r="VZY83" s="2"/>
      <c r="VZZ83" s="2"/>
      <c r="WAA83" s="2"/>
      <c r="WAB83" s="2"/>
      <c r="WAC83" s="2"/>
      <c r="WAD83" s="2"/>
      <c r="WAE83" s="2"/>
      <c r="WAF83" s="2"/>
      <c r="WAG83" s="2"/>
      <c r="WAH83" s="2"/>
      <c r="WAI83" s="2"/>
      <c r="WAJ83" s="2"/>
      <c r="WAK83" s="2"/>
      <c r="WAL83" s="2"/>
      <c r="WAM83" s="2"/>
      <c r="WAN83" s="2"/>
      <c r="WAO83" s="2"/>
      <c r="WAP83" s="2"/>
      <c r="WAQ83" s="2"/>
      <c r="WAR83" s="2"/>
      <c r="WAS83" s="2"/>
      <c r="WAT83" s="2"/>
      <c r="WAU83" s="2"/>
      <c r="WAV83" s="2"/>
      <c r="WAW83" s="2"/>
      <c r="WAX83" s="2"/>
      <c r="WAY83" s="2"/>
      <c r="WAZ83" s="2"/>
      <c r="WBA83" s="2"/>
      <c r="WBB83" s="2"/>
      <c r="WBC83" s="2"/>
      <c r="WBD83" s="2"/>
      <c r="WBE83" s="2"/>
      <c r="WBF83" s="2"/>
      <c r="WBG83" s="2"/>
      <c r="WBH83" s="2"/>
      <c r="WBI83" s="2"/>
      <c r="WBJ83" s="2"/>
      <c r="WBK83" s="2"/>
      <c r="WBL83" s="2"/>
      <c r="WBM83" s="2"/>
      <c r="WBN83" s="2"/>
      <c r="WBO83" s="2"/>
      <c r="WBP83" s="2"/>
      <c r="WBQ83" s="2"/>
      <c r="WBR83" s="2"/>
      <c r="WBS83" s="2"/>
      <c r="WBT83" s="2"/>
      <c r="WBU83" s="2"/>
      <c r="WBV83" s="2"/>
      <c r="WBW83" s="2"/>
      <c r="WBX83" s="2"/>
      <c r="WBY83" s="2"/>
      <c r="WBZ83" s="2"/>
      <c r="WCA83" s="2"/>
      <c r="WCB83" s="2"/>
      <c r="WCC83" s="2"/>
      <c r="WCD83" s="2"/>
      <c r="WCE83" s="2"/>
      <c r="WCF83" s="2"/>
      <c r="WCG83" s="2"/>
      <c r="WCH83" s="2"/>
      <c r="WCI83" s="2"/>
      <c r="WCJ83" s="2"/>
      <c r="WCK83" s="2"/>
      <c r="WCL83" s="2"/>
      <c r="WCM83" s="2"/>
      <c r="WCN83" s="2"/>
      <c r="WCO83" s="2"/>
      <c r="WCP83" s="2"/>
      <c r="WCQ83" s="2"/>
      <c r="WCR83" s="2"/>
      <c r="WCS83" s="2"/>
      <c r="WCT83" s="2"/>
      <c r="WCU83" s="2"/>
      <c r="WCV83" s="2"/>
      <c r="WCW83" s="2"/>
      <c r="WCX83" s="2"/>
      <c r="WCY83" s="2"/>
      <c r="WCZ83" s="2"/>
      <c r="WDA83" s="2"/>
      <c r="WDB83" s="2"/>
      <c r="WDC83" s="2"/>
      <c r="WDD83" s="2"/>
      <c r="WDE83" s="2"/>
      <c r="WDF83" s="2"/>
      <c r="WDG83" s="2"/>
      <c r="WDH83" s="2"/>
      <c r="WDI83" s="2"/>
      <c r="WDJ83" s="2"/>
      <c r="WDK83" s="2"/>
      <c r="WDL83" s="2"/>
      <c r="WDM83" s="2"/>
      <c r="WDN83" s="2"/>
      <c r="WDO83" s="2"/>
      <c r="WDP83" s="2"/>
      <c r="WDQ83" s="2"/>
      <c r="WDR83" s="2"/>
      <c r="WDS83" s="2"/>
      <c r="WDT83" s="2"/>
      <c r="WDU83" s="2"/>
      <c r="WDV83" s="2"/>
      <c r="WDW83" s="2"/>
      <c r="WDX83" s="2"/>
      <c r="WDY83" s="2"/>
      <c r="WDZ83" s="2"/>
      <c r="WEA83" s="2"/>
      <c r="WEB83" s="2"/>
      <c r="WEC83" s="2"/>
      <c r="WED83" s="2"/>
      <c r="WEE83" s="2"/>
      <c r="WEF83" s="2"/>
      <c r="WEG83" s="2"/>
      <c r="WEH83" s="2"/>
      <c r="WEI83" s="2"/>
      <c r="WEJ83" s="2"/>
      <c r="WEK83" s="2"/>
      <c r="WEL83" s="2"/>
      <c r="WEM83" s="2"/>
      <c r="WEN83" s="2"/>
      <c r="WEO83" s="2"/>
      <c r="WEP83" s="2"/>
      <c r="WEQ83" s="2"/>
      <c r="WER83" s="2"/>
      <c r="WES83" s="2"/>
      <c r="WET83" s="2"/>
      <c r="WEU83" s="2"/>
      <c r="WEV83" s="2"/>
      <c r="WEW83" s="2"/>
      <c r="WEX83" s="2"/>
      <c r="WEY83" s="2"/>
      <c r="WEZ83" s="2"/>
      <c r="WFA83" s="2"/>
      <c r="WFB83" s="2"/>
      <c r="WFC83" s="2"/>
      <c r="WFD83" s="2"/>
      <c r="WFE83" s="2"/>
      <c r="WFF83" s="2"/>
      <c r="WFG83" s="2"/>
      <c r="WFH83" s="2"/>
      <c r="WFI83" s="2"/>
      <c r="WFJ83" s="2"/>
      <c r="WFK83" s="2"/>
      <c r="WFL83" s="2"/>
      <c r="WFM83" s="2"/>
      <c r="WFN83" s="2"/>
      <c r="WFO83" s="2"/>
      <c r="WFP83" s="2"/>
      <c r="WFQ83" s="2"/>
      <c r="WFR83" s="2"/>
      <c r="WFS83" s="2"/>
      <c r="WFT83" s="2"/>
      <c r="WFU83" s="2"/>
      <c r="WFV83" s="2"/>
      <c r="WFW83" s="2"/>
      <c r="WFX83" s="2"/>
      <c r="WFY83" s="2"/>
      <c r="WFZ83" s="2"/>
      <c r="WGA83" s="2"/>
      <c r="WGB83" s="2"/>
      <c r="WGC83" s="2"/>
      <c r="WGD83" s="2"/>
      <c r="WGE83" s="2"/>
      <c r="WGF83" s="2"/>
      <c r="WGG83" s="2"/>
      <c r="WGH83" s="2"/>
      <c r="WGI83" s="2"/>
      <c r="WGJ83" s="2"/>
      <c r="WGK83" s="2"/>
      <c r="WGL83" s="2"/>
      <c r="WGM83" s="2"/>
      <c r="WGN83" s="2"/>
      <c r="WGO83" s="2"/>
      <c r="WGP83" s="2"/>
      <c r="WGQ83" s="2"/>
      <c r="WGR83" s="2"/>
      <c r="WGS83" s="2"/>
      <c r="WGT83" s="2"/>
      <c r="WGU83" s="2"/>
      <c r="WGV83" s="2"/>
      <c r="WGW83" s="2"/>
      <c r="WGX83" s="2"/>
      <c r="WGY83" s="2"/>
      <c r="WGZ83" s="2"/>
      <c r="WHA83" s="2"/>
      <c r="WHB83" s="2"/>
      <c r="WHC83" s="2"/>
      <c r="WHD83" s="2"/>
      <c r="WHE83" s="2"/>
      <c r="WHF83" s="2"/>
      <c r="WHG83" s="2"/>
      <c r="WHH83" s="2"/>
      <c r="WHI83" s="2"/>
      <c r="WHJ83" s="2"/>
      <c r="WHK83" s="2"/>
      <c r="WHL83" s="2"/>
      <c r="WHM83" s="2"/>
      <c r="WHN83" s="2"/>
      <c r="WHO83" s="2"/>
      <c r="WHP83" s="2"/>
      <c r="WHQ83" s="2"/>
      <c r="WHR83" s="2"/>
      <c r="WHS83" s="2"/>
      <c r="WHT83" s="2"/>
      <c r="WHU83" s="2"/>
      <c r="WHV83" s="2"/>
      <c r="WHW83" s="2"/>
      <c r="WHX83" s="2"/>
      <c r="WHY83" s="2"/>
      <c r="WHZ83" s="2"/>
      <c r="WIA83" s="2"/>
      <c r="WIB83" s="2"/>
      <c r="WIC83" s="2"/>
      <c r="WID83" s="2"/>
      <c r="WIE83" s="2"/>
      <c r="WIF83" s="2"/>
      <c r="WIG83" s="2"/>
      <c r="WIH83" s="2"/>
      <c r="WII83" s="2"/>
      <c r="WIJ83" s="2"/>
      <c r="WIK83" s="2"/>
      <c r="WIL83" s="2"/>
      <c r="WIM83" s="2"/>
      <c r="WIN83" s="2"/>
      <c r="WIO83" s="2"/>
      <c r="WIP83" s="2"/>
      <c r="WIQ83" s="2"/>
      <c r="WIR83" s="2"/>
      <c r="WIS83" s="2"/>
      <c r="WIT83" s="2"/>
      <c r="WIU83" s="2"/>
      <c r="WIV83" s="2"/>
      <c r="WIW83" s="2"/>
      <c r="WIX83" s="2"/>
      <c r="WIY83" s="2"/>
      <c r="WIZ83" s="2"/>
      <c r="WJA83" s="2"/>
      <c r="WJB83" s="2"/>
      <c r="WJC83" s="2"/>
      <c r="WJD83" s="2"/>
      <c r="WJE83" s="2"/>
      <c r="WJF83" s="2"/>
      <c r="WJG83" s="2"/>
      <c r="WJH83" s="2"/>
      <c r="WJI83" s="2"/>
      <c r="WJJ83" s="2"/>
      <c r="WJK83" s="2"/>
      <c r="WJL83" s="2"/>
      <c r="WJM83" s="2"/>
      <c r="WJN83" s="2"/>
      <c r="WJO83" s="2"/>
      <c r="WJP83" s="2"/>
      <c r="WJQ83" s="2"/>
      <c r="WJR83" s="2"/>
      <c r="WJS83" s="2"/>
      <c r="WJT83" s="2"/>
      <c r="WJU83" s="2"/>
      <c r="WJV83" s="2"/>
      <c r="WJW83" s="2"/>
      <c r="WJX83" s="2"/>
      <c r="WJY83" s="2"/>
      <c r="WJZ83" s="2"/>
      <c r="WKA83" s="2"/>
      <c r="WKB83" s="2"/>
      <c r="WKC83" s="2"/>
      <c r="WKD83" s="2"/>
      <c r="WKE83" s="2"/>
      <c r="WKF83" s="2"/>
      <c r="WKG83" s="2"/>
      <c r="WKH83" s="2"/>
      <c r="WKI83" s="2"/>
      <c r="WKJ83" s="2"/>
      <c r="WKK83" s="2"/>
      <c r="WKL83" s="2"/>
      <c r="WKM83" s="2"/>
      <c r="WKN83" s="2"/>
      <c r="WKO83" s="2"/>
      <c r="WKP83" s="2"/>
      <c r="WKQ83" s="2"/>
      <c r="WKR83" s="2"/>
      <c r="WKS83" s="2"/>
      <c r="WKT83" s="2"/>
      <c r="WKU83" s="2"/>
      <c r="WKV83" s="2"/>
      <c r="WKW83" s="2"/>
      <c r="WKX83" s="2"/>
      <c r="WKY83" s="2"/>
      <c r="WKZ83" s="2"/>
      <c r="WLA83" s="2"/>
      <c r="WLB83" s="2"/>
      <c r="WLC83" s="2"/>
      <c r="WLD83" s="2"/>
      <c r="WLE83" s="2"/>
      <c r="WLF83" s="2"/>
      <c r="WLG83" s="2"/>
      <c r="WLH83" s="2"/>
      <c r="WLI83" s="2"/>
      <c r="WLJ83" s="2"/>
      <c r="WLK83" s="2"/>
      <c r="WLL83" s="2"/>
      <c r="WLM83" s="2"/>
      <c r="WLN83" s="2"/>
      <c r="WLO83" s="2"/>
      <c r="WLP83" s="2"/>
      <c r="WLQ83" s="2"/>
      <c r="WLR83" s="2"/>
      <c r="WLS83" s="2"/>
      <c r="WLT83" s="2"/>
      <c r="WLU83" s="2"/>
      <c r="WLV83" s="2"/>
      <c r="WLW83" s="2"/>
      <c r="WLX83" s="2"/>
      <c r="WLY83" s="2"/>
      <c r="WLZ83" s="2"/>
      <c r="WMA83" s="2"/>
      <c r="WMB83" s="2"/>
      <c r="WMC83" s="2"/>
      <c r="WMD83" s="2"/>
      <c r="WME83" s="2"/>
      <c r="WMF83" s="2"/>
      <c r="WMG83" s="2"/>
      <c r="WMH83" s="2"/>
      <c r="WMI83" s="2"/>
      <c r="WMJ83" s="2"/>
      <c r="WMK83" s="2"/>
      <c r="WML83" s="2"/>
      <c r="WMM83" s="2"/>
      <c r="WMN83" s="2"/>
      <c r="WMO83" s="2"/>
      <c r="WMP83" s="2"/>
      <c r="WMQ83" s="2"/>
      <c r="WMR83" s="2"/>
      <c r="WMS83" s="2"/>
      <c r="WMT83" s="2"/>
      <c r="WMU83" s="2"/>
      <c r="WMV83" s="2"/>
      <c r="WMW83" s="2"/>
      <c r="WMX83" s="2"/>
      <c r="WMY83" s="2"/>
      <c r="WMZ83" s="2"/>
      <c r="WNA83" s="2"/>
      <c r="WNB83" s="2"/>
      <c r="WNC83" s="2"/>
      <c r="WND83" s="2"/>
      <c r="WNE83" s="2"/>
      <c r="WNF83" s="2"/>
      <c r="WNG83" s="2"/>
      <c r="WNH83" s="2"/>
      <c r="WNI83" s="2"/>
      <c r="WNJ83" s="2"/>
      <c r="WNK83" s="2"/>
      <c r="WNL83" s="2"/>
      <c r="WNM83" s="2"/>
      <c r="WNN83" s="2"/>
      <c r="WNO83" s="2"/>
      <c r="WNP83" s="2"/>
      <c r="WNQ83" s="2"/>
      <c r="WNR83" s="2"/>
      <c r="WNS83" s="2"/>
      <c r="WNT83" s="2"/>
      <c r="WNU83" s="2"/>
      <c r="WNV83" s="2"/>
      <c r="WNW83" s="2"/>
      <c r="WNX83" s="2"/>
      <c r="WNY83" s="2"/>
      <c r="WNZ83" s="2"/>
      <c r="WOA83" s="2"/>
      <c r="WOB83" s="2"/>
      <c r="WOC83" s="2"/>
      <c r="WOD83" s="2"/>
      <c r="WOE83" s="2"/>
      <c r="WOF83" s="2"/>
      <c r="WOG83" s="2"/>
      <c r="WOH83" s="2"/>
      <c r="WOI83" s="2"/>
      <c r="WOJ83" s="2"/>
      <c r="WOK83" s="2"/>
      <c r="WOL83" s="2"/>
      <c r="WOM83" s="2"/>
      <c r="WON83" s="2"/>
      <c r="WOO83" s="2"/>
      <c r="WOP83" s="2"/>
      <c r="WOQ83" s="2"/>
      <c r="WOR83" s="2"/>
      <c r="WOS83" s="2"/>
      <c r="WOT83" s="2"/>
      <c r="WOU83" s="2"/>
      <c r="WOV83" s="2"/>
      <c r="WOW83" s="2"/>
      <c r="WOX83" s="2"/>
      <c r="WOY83" s="2"/>
      <c r="WOZ83" s="2"/>
      <c r="WPA83" s="2"/>
      <c r="WPB83" s="2"/>
      <c r="WPC83" s="2"/>
      <c r="WPD83" s="2"/>
      <c r="WPE83" s="2"/>
      <c r="WPF83" s="2"/>
      <c r="WPG83" s="2"/>
      <c r="WPH83" s="2"/>
      <c r="WPI83" s="2"/>
      <c r="WPJ83" s="2"/>
      <c r="WPK83" s="2"/>
      <c r="WPL83" s="2"/>
      <c r="WPM83" s="2"/>
      <c r="WPN83" s="2"/>
      <c r="WPO83" s="2"/>
      <c r="WPP83" s="2"/>
      <c r="WPQ83" s="2"/>
      <c r="WPR83" s="2"/>
      <c r="WPS83" s="2"/>
      <c r="WPT83" s="2"/>
      <c r="WPU83" s="2"/>
      <c r="WPV83" s="2"/>
      <c r="WPW83" s="2"/>
      <c r="WPX83" s="2"/>
      <c r="WPY83" s="2"/>
      <c r="WPZ83" s="2"/>
      <c r="WQA83" s="2"/>
      <c r="WQB83" s="2"/>
      <c r="WQC83" s="2"/>
      <c r="WQD83" s="2"/>
      <c r="WQE83" s="2"/>
      <c r="WQF83" s="2"/>
      <c r="WQG83" s="2"/>
      <c r="WQH83" s="2"/>
      <c r="WQI83" s="2"/>
      <c r="WQJ83" s="2"/>
      <c r="WQK83" s="2"/>
      <c r="WQL83" s="2"/>
      <c r="WQM83" s="2"/>
      <c r="WQN83" s="2"/>
      <c r="WQO83" s="2"/>
      <c r="WQP83" s="2"/>
      <c r="WQQ83" s="2"/>
      <c r="WQR83" s="2"/>
      <c r="WQS83" s="2"/>
      <c r="WQT83" s="2"/>
      <c r="WQU83" s="2"/>
      <c r="WQV83" s="2"/>
      <c r="WQW83" s="2"/>
      <c r="WQX83" s="2"/>
      <c r="WQY83" s="2"/>
      <c r="WQZ83" s="2"/>
      <c r="WRA83" s="2"/>
      <c r="WRB83" s="2"/>
      <c r="WRC83" s="2"/>
      <c r="WRD83" s="2"/>
      <c r="WRE83" s="2"/>
      <c r="WRF83" s="2"/>
      <c r="WRG83" s="2"/>
      <c r="WRH83" s="2"/>
      <c r="WRI83" s="2"/>
      <c r="WRJ83" s="2"/>
      <c r="WRK83" s="2"/>
      <c r="WRL83" s="2"/>
      <c r="WRM83" s="2"/>
      <c r="WRN83" s="2"/>
      <c r="WRO83" s="2"/>
      <c r="WRP83" s="2"/>
      <c r="WRQ83" s="2"/>
      <c r="WRR83" s="2"/>
      <c r="WRS83" s="2"/>
      <c r="WRT83" s="2"/>
      <c r="WRU83" s="2"/>
      <c r="WRV83" s="2"/>
      <c r="WRW83" s="2"/>
      <c r="WRX83" s="2"/>
      <c r="WRY83" s="2"/>
      <c r="WRZ83" s="2"/>
      <c r="WSA83" s="2"/>
      <c r="WSB83" s="2"/>
      <c r="WSC83" s="2"/>
      <c r="WSD83" s="2"/>
      <c r="WSE83" s="2"/>
      <c r="WSF83" s="2"/>
      <c r="WSG83" s="2"/>
      <c r="WSH83" s="2"/>
      <c r="WSI83" s="2"/>
      <c r="WSJ83" s="2"/>
      <c r="WSK83" s="2"/>
      <c r="WSL83" s="2"/>
      <c r="WSM83" s="2"/>
      <c r="WSN83" s="2"/>
      <c r="WSO83" s="2"/>
      <c r="WSP83" s="2"/>
      <c r="WSQ83" s="2"/>
      <c r="WSR83" s="2"/>
      <c r="WSS83" s="2"/>
      <c r="WST83" s="2"/>
      <c r="WSU83" s="2"/>
      <c r="WSV83" s="2"/>
      <c r="WSW83" s="2"/>
      <c r="WSX83" s="2"/>
      <c r="WSY83" s="2"/>
      <c r="WSZ83" s="2"/>
      <c r="WTA83" s="2"/>
      <c r="WTB83" s="2"/>
      <c r="WTC83" s="2"/>
      <c r="WTD83" s="2"/>
      <c r="WTE83" s="2"/>
      <c r="WTF83" s="2"/>
      <c r="WTG83" s="2"/>
      <c r="WTH83" s="2"/>
      <c r="WTI83" s="2"/>
      <c r="WTJ83" s="2"/>
      <c r="WTK83" s="2"/>
      <c r="WTL83" s="2"/>
      <c r="WTM83" s="2"/>
      <c r="WTN83" s="2"/>
      <c r="WTO83" s="2"/>
      <c r="WTP83" s="2"/>
      <c r="WTQ83" s="2"/>
      <c r="WTR83" s="2"/>
      <c r="WTS83" s="2"/>
      <c r="WTT83" s="2"/>
      <c r="WTU83" s="2"/>
      <c r="WTV83" s="2"/>
      <c r="WTW83" s="2"/>
      <c r="WTX83" s="2"/>
      <c r="WTY83" s="2"/>
      <c r="WTZ83" s="2"/>
      <c r="WUA83" s="2"/>
      <c r="WUB83" s="2"/>
      <c r="WUC83" s="2"/>
      <c r="WUD83" s="2"/>
      <c r="WUE83" s="2"/>
      <c r="WUF83" s="2"/>
      <c r="WUG83" s="2"/>
      <c r="WUH83" s="2"/>
      <c r="WUI83" s="2"/>
      <c r="WUJ83" s="2"/>
      <c r="WUK83" s="2"/>
      <c r="WUL83" s="2"/>
      <c r="WUM83" s="2"/>
      <c r="WUN83" s="2"/>
      <c r="WUO83" s="2"/>
      <c r="WUP83" s="2"/>
      <c r="WUQ83" s="2"/>
      <c r="WUR83" s="2"/>
      <c r="WUS83" s="2"/>
      <c r="WUT83" s="2"/>
      <c r="WUU83" s="2"/>
      <c r="WUV83" s="2"/>
      <c r="WUW83" s="2"/>
      <c r="WUX83" s="2"/>
      <c r="WUY83" s="2"/>
      <c r="WUZ83" s="2"/>
      <c r="WVA83" s="2"/>
      <c r="WVB83" s="2"/>
      <c r="WVC83" s="2"/>
      <c r="WVD83" s="2"/>
      <c r="WVE83" s="2"/>
      <c r="WVF83" s="2"/>
      <c r="WVG83" s="2"/>
      <c r="WVH83" s="2"/>
      <c r="WVI83" s="2"/>
      <c r="WVJ83" s="2"/>
      <c r="WVK83" s="2"/>
      <c r="WVL83" s="2"/>
      <c r="WVM83" s="2"/>
      <c r="WVN83" s="2"/>
      <c r="WVO83" s="2"/>
      <c r="WVP83" s="2"/>
      <c r="WVQ83" s="2"/>
      <c r="WVR83" s="2"/>
      <c r="WVS83" s="2"/>
      <c r="WVT83" s="2"/>
      <c r="WVU83" s="2"/>
      <c r="WVV83" s="2"/>
      <c r="WVW83" s="2"/>
      <c r="WVX83" s="2"/>
      <c r="WVY83" s="2"/>
      <c r="WVZ83" s="2"/>
      <c r="WWA83" s="2"/>
      <c r="WWB83" s="2"/>
      <c r="WWC83" s="2"/>
      <c r="WWD83" s="2"/>
      <c r="WWE83" s="2"/>
      <c r="WWF83" s="2"/>
      <c r="WWG83" s="2"/>
      <c r="WWH83" s="2"/>
      <c r="WWI83" s="2"/>
      <c r="WWJ83" s="2"/>
      <c r="WWK83" s="2"/>
      <c r="WWL83" s="2"/>
      <c r="WWM83" s="2"/>
      <c r="WWN83" s="2"/>
      <c r="WWO83" s="2"/>
      <c r="WWP83" s="2"/>
      <c r="WWQ83" s="2"/>
      <c r="WWR83" s="2"/>
      <c r="WWS83" s="2"/>
      <c r="WWT83" s="2"/>
      <c r="WWU83" s="2"/>
      <c r="WWV83" s="2"/>
      <c r="WWW83" s="2"/>
      <c r="WWX83" s="2"/>
      <c r="WWY83" s="2"/>
      <c r="WWZ83" s="2"/>
      <c r="WXA83" s="2"/>
      <c r="WXB83" s="2"/>
      <c r="WXC83" s="2"/>
      <c r="WXD83" s="2"/>
      <c r="WXE83" s="2"/>
      <c r="WXF83" s="2"/>
      <c r="WXG83" s="2"/>
      <c r="WXH83" s="2"/>
      <c r="WXI83" s="2"/>
      <c r="WXJ83" s="2"/>
      <c r="WXK83" s="2"/>
      <c r="WXL83" s="2"/>
      <c r="WXM83" s="2"/>
      <c r="WXN83" s="2"/>
      <c r="WXO83" s="2"/>
      <c r="WXP83" s="2"/>
      <c r="WXQ83" s="2"/>
      <c r="WXR83" s="2"/>
      <c r="WXS83" s="2"/>
      <c r="WXT83" s="2"/>
      <c r="WXU83" s="2"/>
      <c r="WXV83" s="2"/>
      <c r="WXW83" s="2"/>
      <c r="WXX83" s="2"/>
      <c r="WXY83" s="2"/>
      <c r="WXZ83" s="2"/>
      <c r="WYA83" s="2"/>
      <c r="WYB83" s="2"/>
      <c r="WYC83" s="2"/>
      <c r="WYD83" s="2"/>
      <c r="WYE83" s="2"/>
      <c r="WYF83" s="2"/>
      <c r="WYG83" s="2"/>
      <c r="WYH83" s="2"/>
      <c r="WYI83" s="2"/>
      <c r="WYJ83" s="2"/>
      <c r="WYK83" s="2"/>
      <c r="WYL83" s="2"/>
      <c r="WYM83" s="2"/>
      <c r="WYN83" s="2"/>
      <c r="WYO83" s="2"/>
      <c r="WYP83" s="2"/>
      <c r="WYQ83" s="2"/>
      <c r="WYR83" s="2"/>
      <c r="WYS83" s="2"/>
      <c r="WYT83" s="2"/>
      <c r="WYU83" s="2"/>
      <c r="WYV83" s="2"/>
      <c r="WYW83" s="2"/>
      <c r="WYX83" s="2"/>
      <c r="WYY83" s="2"/>
      <c r="WYZ83" s="2"/>
      <c r="WZA83" s="2"/>
      <c r="WZB83" s="2"/>
      <c r="WZC83" s="2"/>
      <c r="WZD83" s="2"/>
      <c r="WZE83" s="2"/>
      <c r="WZF83" s="2"/>
      <c r="WZG83" s="2"/>
      <c r="WZH83" s="2"/>
      <c r="WZI83" s="2"/>
      <c r="WZJ83" s="2"/>
      <c r="WZK83" s="2"/>
      <c r="WZL83" s="2"/>
      <c r="WZM83" s="2"/>
      <c r="WZN83" s="2"/>
      <c r="WZO83" s="2"/>
      <c r="WZP83" s="2"/>
      <c r="WZQ83" s="2"/>
      <c r="WZR83" s="2"/>
      <c r="WZS83" s="2"/>
      <c r="WZT83" s="2"/>
      <c r="WZU83" s="2"/>
      <c r="WZV83" s="2"/>
      <c r="WZW83" s="2"/>
      <c r="WZX83" s="2"/>
      <c r="WZY83" s="2"/>
      <c r="WZZ83" s="2"/>
      <c r="XAA83" s="2"/>
      <c r="XAB83" s="2"/>
      <c r="XAC83" s="2"/>
      <c r="XAD83" s="2"/>
      <c r="XAE83" s="2"/>
      <c r="XAF83" s="2"/>
      <c r="XAG83" s="2"/>
      <c r="XAH83" s="2"/>
      <c r="XAI83" s="2"/>
      <c r="XAJ83" s="2"/>
      <c r="XAK83" s="2"/>
      <c r="XAL83" s="2"/>
      <c r="XAM83" s="2"/>
      <c r="XAN83" s="2"/>
      <c r="XAO83" s="2"/>
      <c r="XAP83" s="2"/>
      <c r="XAQ83" s="2"/>
      <c r="XAR83" s="2"/>
      <c r="XAS83" s="2"/>
      <c r="XAT83" s="2"/>
      <c r="XAU83" s="2"/>
      <c r="XAV83" s="2"/>
      <c r="XAW83" s="2"/>
      <c r="XAX83" s="2"/>
      <c r="XAY83" s="2"/>
      <c r="XAZ83" s="2"/>
      <c r="XBA83" s="2"/>
      <c r="XBB83" s="2"/>
      <c r="XBC83" s="2"/>
      <c r="XBD83" s="2"/>
      <c r="XBE83" s="2"/>
      <c r="XBF83" s="2"/>
      <c r="XBG83" s="2"/>
      <c r="XBH83" s="2"/>
      <c r="XBI83" s="2"/>
      <c r="XBJ83" s="2"/>
      <c r="XBK83" s="2"/>
      <c r="XBL83" s="2"/>
      <c r="XBM83" s="2"/>
      <c r="XBN83" s="2"/>
      <c r="XBO83" s="2"/>
      <c r="XBP83" s="2"/>
      <c r="XBQ83" s="2"/>
      <c r="XBR83" s="2"/>
      <c r="XBS83" s="2"/>
      <c r="XBT83" s="2"/>
      <c r="XBU83" s="2"/>
      <c r="XBV83" s="2"/>
      <c r="XBW83" s="2"/>
      <c r="XBX83" s="2"/>
      <c r="XBY83" s="2"/>
      <c r="XBZ83" s="2"/>
      <c r="XCA83" s="2"/>
      <c r="XCB83" s="2"/>
      <c r="XCC83" s="2"/>
      <c r="XCD83" s="2"/>
      <c r="XCE83" s="2"/>
      <c r="XCF83" s="2"/>
      <c r="XCG83" s="2"/>
      <c r="XCH83" s="2"/>
      <c r="XCI83" s="2"/>
      <c r="XCJ83" s="2"/>
      <c r="XCK83" s="2"/>
      <c r="XCL83" s="2"/>
      <c r="XCM83" s="2"/>
      <c r="XCN83" s="2"/>
      <c r="XCO83" s="2"/>
      <c r="XCP83" s="2"/>
      <c r="XCQ83" s="2"/>
      <c r="XCR83" s="2"/>
      <c r="XCS83" s="2"/>
      <c r="XCT83" s="2"/>
      <c r="XCU83" s="2"/>
      <c r="XCV83" s="2"/>
      <c r="XCW83" s="2"/>
      <c r="XCX83" s="2"/>
      <c r="XCY83" s="2"/>
      <c r="XCZ83" s="2"/>
      <c r="XDA83" s="2"/>
      <c r="XDB83" s="2"/>
      <c r="XDC83" s="2"/>
      <c r="XDD83" s="2"/>
      <c r="XDE83" s="2"/>
      <c r="XDF83" s="2"/>
      <c r="XDG83" s="2"/>
      <c r="XDH83" s="2"/>
      <c r="XDI83" s="2"/>
      <c r="XDJ83" s="2"/>
      <c r="XDK83" s="2"/>
      <c r="XDL83" s="2"/>
      <c r="XDM83" s="2"/>
      <c r="XDN83" s="2"/>
      <c r="XDO83" s="2"/>
      <c r="XDP83" s="2"/>
      <c r="XDQ83" s="2"/>
      <c r="XDR83" s="2"/>
      <c r="XDS83" s="2"/>
      <c r="XDT83" s="2"/>
      <c r="XDU83" s="2"/>
      <c r="XDV83" s="2"/>
      <c r="XDW83" s="2"/>
      <c r="XDX83" s="2"/>
      <c r="XDY83" s="2"/>
      <c r="XDZ83" s="2"/>
      <c r="XEA83" s="2"/>
      <c r="XEB83" s="2"/>
      <c r="XEC83" s="2"/>
      <c r="XED83" s="2"/>
      <c r="XEE83" s="2"/>
      <c r="XEF83" s="2"/>
      <c r="XEG83" s="2"/>
      <c r="XEH83" s="2"/>
      <c r="XEI83" s="2"/>
      <c r="XEJ83" s="2"/>
      <c r="XEK83" s="2"/>
      <c r="XEL83" s="2"/>
      <c r="XEM83" s="2"/>
      <c r="XEN83" s="2"/>
      <c r="XEO83" s="2"/>
      <c r="XEP83" s="2"/>
      <c r="XEQ83" s="2"/>
      <c r="XER83" s="2"/>
      <c r="XES83" s="2"/>
      <c r="XET83" s="2"/>
      <c r="XEU83" s="2"/>
      <c r="XEV83" s="2"/>
      <c r="XEW83" s="2"/>
      <c r="XEX83" s="2"/>
    </row>
    <row r="84" spans="1:16378" ht="12" customHeight="1">
      <c r="A84" s="37" t="s">
        <v>106</v>
      </c>
      <c r="B84" s="37" t="str">
        <f>VLOOKUP(A84,'[39]Sales Summary Regulated'!$B:$C,2,FALSE)</f>
        <v>2YD CONTAINER EXTRA PU</v>
      </c>
      <c r="C84" s="38">
        <v>38.14</v>
      </c>
      <c r="D84" s="34"/>
      <c r="E84" s="35">
        <f>IFERROR(VLOOKUP($A84,'[39]Sales Summary Regulated'!$B:$O,3,0),0)</f>
        <v>0</v>
      </c>
      <c r="F84" s="35">
        <f>IFERROR(VLOOKUP($A84,'[39]Sales Summary Regulated'!$B:$O,4,0),0)</f>
        <v>0</v>
      </c>
      <c r="G84" s="35">
        <f>IFERROR(VLOOKUP($A84,'[39]Sales Summary Regulated'!$B:$O,5,0),0)</f>
        <v>0</v>
      </c>
      <c r="H84" s="35">
        <f>IFERROR(VLOOKUP($A84,'[39]Sales Summary Regulated'!$B:$O,6,0),0)</f>
        <v>0</v>
      </c>
      <c r="I84" s="35">
        <f>IFERROR(VLOOKUP($A84,'[39]Sales Summary Regulated'!$B:$O,7,0),0)</f>
        <v>0</v>
      </c>
      <c r="J84" s="35">
        <f>IFERROR(VLOOKUP($A84,'[39]Sales Summary Regulated'!$B:$O,8,0),0)</f>
        <v>0</v>
      </c>
      <c r="K84" s="35">
        <f>IFERROR(VLOOKUP($A84,'[39]Sales Summary Regulated'!$B:$O,9,0),0)</f>
        <v>0</v>
      </c>
      <c r="L84" s="35">
        <f>IFERROR(VLOOKUP($A84,'[39]Sales Summary Regulated'!$B:$O,10,0),0)</f>
        <v>0</v>
      </c>
      <c r="M84" s="35">
        <f>IFERROR(VLOOKUP($A84,'[39]Sales Summary Regulated'!$B:$O,11,0),0)</f>
        <v>0</v>
      </c>
      <c r="N84" s="35">
        <f>IFERROR(VLOOKUP($A84,'[39]Sales Summary Regulated'!$B:$O,12,0),0)</f>
        <v>0</v>
      </c>
      <c r="O84" s="35">
        <f>IFERROR(VLOOKUP($A84,'[39]Sales Summary Regulated'!$B:$O,13,0),0)</f>
        <v>38.14</v>
      </c>
      <c r="P84" s="35">
        <f>IFERROR(VLOOKUP($A84,'[39]Sales Summary Regulated'!$B:$O,14,0),0)</f>
        <v>0</v>
      </c>
      <c r="Q84" s="89">
        <f t="shared" si="21"/>
        <v>38.14</v>
      </c>
      <c r="R84" s="89"/>
      <c r="S84" s="89">
        <f t="shared" si="26"/>
        <v>0</v>
      </c>
      <c r="T84" s="89">
        <f t="shared" si="26"/>
        <v>0</v>
      </c>
      <c r="U84" s="89">
        <f t="shared" si="26"/>
        <v>0</v>
      </c>
      <c r="V84" s="89">
        <f t="shared" si="26"/>
        <v>0</v>
      </c>
      <c r="W84" s="89">
        <f t="shared" si="26"/>
        <v>0</v>
      </c>
      <c r="X84" s="89">
        <f t="shared" si="26"/>
        <v>0</v>
      </c>
      <c r="Y84" s="89">
        <f t="shared" si="26"/>
        <v>0</v>
      </c>
      <c r="Z84" s="89">
        <f t="shared" si="26"/>
        <v>0</v>
      </c>
      <c r="AA84" s="89">
        <f t="shared" si="26"/>
        <v>0</v>
      </c>
      <c r="AB84" s="89">
        <f t="shared" si="26"/>
        <v>0</v>
      </c>
      <c r="AC84" s="89">
        <f t="shared" si="26"/>
        <v>1</v>
      </c>
      <c r="AD84" s="89">
        <f t="shared" si="26"/>
        <v>0</v>
      </c>
      <c r="AE84" s="89">
        <f t="shared" si="29"/>
        <v>8.3333333333333329E-2</v>
      </c>
      <c r="AF84" s="28"/>
      <c r="AG84" s="359">
        <f t="shared" si="30"/>
        <v>1</v>
      </c>
      <c r="AH84" s="42">
        <f t="shared" si="20"/>
        <v>1.3589013427738417</v>
      </c>
      <c r="AI84" s="43">
        <f t="shared" si="16"/>
        <v>39.498901342773841</v>
      </c>
      <c r="AJ84" s="43">
        <f t="shared" si="17"/>
        <v>39.498901342773834</v>
      </c>
      <c r="AK84" s="43">
        <f t="shared" si="18"/>
        <v>1.3589013427738337</v>
      </c>
      <c r="AL84" s="45">
        <f t="shared" si="25"/>
        <v>1</v>
      </c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  <c r="CSP84" s="2"/>
      <c r="CSQ84" s="2"/>
      <c r="CSR84" s="2"/>
      <c r="CSS84" s="2"/>
      <c r="CST84" s="2"/>
      <c r="CSU84" s="2"/>
      <c r="CSV84" s="2"/>
      <c r="CSW84" s="2"/>
      <c r="CSX84" s="2"/>
      <c r="CSY84" s="2"/>
      <c r="CSZ84" s="2"/>
      <c r="CTA84" s="2"/>
      <c r="CTB84" s="2"/>
      <c r="CTC84" s="2"/>
      <c r="CTD84" s="2"/>
      <c r="CTE84" s="2"/>
      <c r="CTF84" s="2"/>
      <c r="CTG84" s="2"/>
      <c r="CTH84" s="2"/>
      <c r="CTI84" s="2"/>
      <c r="CTJ84" s="2"/>
      <c r="CTK84" s="2"/>
      <c r="CTL84" s="2"/>
      <c r="CTM84" s="2"/>
      <c r="CTN84" s="2"/>
      <c r="CTO84" s="2"/>
      <c r="CTP84" s="2"/>
      <c r="CTQ84" s="2"/>
      <c r="CTR84" s="2"/>
      <c r="CTS84" s="2"/>
      <c r="CTT84" s="2"/>
      <c r="CTU84" s="2"/>
      <c r="CTV84" s="2"/>
      <c r="CTW84" s="2"/>
      <c r="CTX84" s="2"/>
      <c r="CTY84" s="2"/>
      <c r="CTZ84" s="2"/>
      <c r="CUA84" s="2"/>
      <c r="CUB84" s="2"/>
      <c r="CUC84" s="2"/>
      <c r="CUD84" s="2"/>
      <c r="CUE84" s="2"/>
      <c r="CUF84" s="2"/>
      <c r="CUG84" s="2"/>
      <c r="CUH84" s="2"/>
      <c r="CUI84" s="2"/>
      <c r="CUJ84" s="2"/>
      <c r="CUK84" s="2"/>
      <c r="CUL84" s="2"/>
      <c r="CUM84" s="2"/>
      <c r="CUN84" s="2"/>
      <c r="CUO84" s="2"/>
      <c r="CUP84" s="2"/>
      <c r="CUQ84" s="2"/>
      <c r="CUR84" s="2"/>
      <c r="CUS84" s="2"/>
      <c r="CUT84" s="2"/>
      <c r="CUU84" s="2"/>
      <c r="CUV84" s="2"/>
      <c r="CUW84" s="2"/>
      <c r="CUX84" s="2"/>
      <c r="CUY84" s="2"/>
      <c r="CUZ84" s="2"/>
      <c r="CVA84" s="2"/>
      <c r="CVB84" s="2"/>
      <c r="CVC84" s="2"/>
      <c r="CVD84" s="2"/>
      <c r="CVE84" s="2"/>
      <c r="CVF84" s="2"/>
      <c r="CVG84" s="2"/>
      <c r="CVH84" s="2"/>
      <c r="CVI84" s="2"/>
      <c r="CVJ84" s="2"/>
      <c r="CVK84" s="2"/>
      <c r="CVL84" s="2"/>
      <c r="CVM84" s="2"/>
      <c r="CVN84" s="2"/>
      <c r="CVO84" s="2"/>
      <c r="CVP84" s="2"/>
      <c r="CVQ84" s="2"/>
      <c r="CVR84" s="2"/>
      <c r="CVS84" s="2"/>
      <c r="CVT84" s="2"/>
      <c r="CVU84" s="2"/>
      <c r="CVV84" s="2"/>
      <c r="CVW84" s="2"/>
      <c r="CVX84" s="2"/>
      <c r="CVY84" s="2"/>
      <c r="CVZ84" s="2"/>
      <c r="CWA84" s="2"/>
      <c r="CWB84" s="2"/>
      <c r="CWC84" s="2"/>
      <c r="CWD84" s="2"/>
      <c r="CWE84" s="2"/>
      <c r="CWF84" s="2"/>
      <c r="CWG84" s="2"/>
      <c r="CWH84" s="2"/>
      <c r="CWI84" s="2"/>
      <c r="CWJ84" s="2"/>
      <c r="CWK84" s="2"/>
      <c r="CWL84" s="2"/>
      <c r="CWM84" s="2"/>
      <c r="CWN84" s="2"/>
      <c r="CWO84" s="2"/>
      <c r="CWP84" s="2"/>
      <c r="CWQ84" s="2"/>
      <c r="CWR84" s="2"/>
      <c r="CWS84" s="2"/>
      <c r="CWT84" s="2"/>
      <c r="CWU84" s="2"/>
      <c r="CWV84" s="2"/>
      <c r="CWW84" s="2"/>
      <c r="CWX84" s="2"/>
      <c r="CWY84" s="2"/>
      <c r="CWZ84" s="2"/>
      <c r="CXA84" s="2"/>
      <c r="CXB84" s="2"/>
      <c r="CXC84" s="2"/>
      <c r="CXD84" s="2"/>
      <c r="CXE84" s="2"/>
      <c r="CXF84" s="2"/>
      <c r="CXG84" s="2"/>
      <c r="CXH84" s="2"/>
      <c r="CXI84" s="2"/>
      <c r="CXJ84" s="2"/>
      <c r="CXK84" s="2"/>
      <c r="CXL84" s="2"/>
      <c r="CXM84" s="2"/>
      <c r="CXN84" s="2"/>
      <c r="CXO84" s="2"/>
      <c r="CXP84" s="2"/>
      <c r="CXQ84" s="2"/>
      <c r="CXR84" s="2"/>
      <c r="CXS84" s="2"/>
      <c r="CXT84" s="2"/>
      <c r="CXU84" s="2"/>
      <c r="CXV84" s="2"/>
      <c r="CXW84" s="2"/>
      <c r="CXX84" s="2"/>
      <c r="CXY84" s="2"/>
      <c r="CXZ84" s="2"/>
      <c r="CYA84" s="2"/>
      <c r="CYB84" s="2"/>
      <c r="CYC84" s="2"/>
      <c r="CYD84" s="2"/>
      <c r="CYE84" s="2"/>
      <c r="CYF84" s="2"/>
      <c r="CYG84" s="2"/>
      <c r="CYH84" s="2"/>
      <c r="CYI84" s="2"/>
      <c r="CYJ84" s="2"/>
      <c r="CYK84" s="2"/>
      <c r="CYL84" s="2"/>
      <c r="CYM84" s="2"/>
      <c r="CYN84" s="2"/>
      <c r="CYO84" s="2"/>
      <c r="CYP84" s="2"/>
      <c r="CYQ84" s="2"/>
      <c r="CYR84" s="2"/>
      <c r="CYS84" s="2"/>
      <c r="CYT84" s="2"/>
      <c r="CYU84" s="2"/>
      <c r="CYV84" s="2"/>
      <c r="CYW84" s="2"/>
      <c r="CYX84" s="2"/>
      <c r="CYY84" s="2"/>
      <c r="CYZ84" s="2"/>
      <c r="CZA84" s="2"/>
      <c r="CZB84" s="2"/>
      <c r="CZC84" s="2"/>
      <c r="CZD84" s="2"/>
      <c r="CZE84" s="2"/>
      <c r="CZF84" s="2"/>
      <c r="CZG84" s="2"/>
      <c r="CZH84" s="2"/>
      <c r="CZI84" s="2"/>
      <c r="CZJ84" s="2"/>
      <c r="CZK84" s="2"/>
      <c r="CZL84" s="2"/>
      <c r="CZM84" s="2"/>
      <c r="CZN84" s="2"/>
      <c r="CZO84" s="2"/>
      <c r="CZP84" s="2"/>
      <c r="CZQ84" s="2"/>
      <c r="CZR84" s="2"/>
      <c r="CZS84" s="2"/>
      <c r="CZT84" s="2"/>
      <c r="CZU84" s="2"/>
      <c r="CZV84" s="2"/>
      <c r="CZW84" s="2"/>
      <c r="CZX84" s="2"/>
      <c r="CZY84" s="2"/>
      <c r="CZZ84" s="2"/>
      <c r="DAA84" s="2"/>
      <c r="DAB84" s="2"/>
      <c r="DAC84" s="2"/>
      <c r="DAD84" s="2"/>
      <c r="DAE84" s="2"/>
      <c r="DAF84" s="2"/>
      <c r="DAG84" s="2"/>
      <c r="DAH84" s="2"/>
      <c r="DAI84" s="2"/>
      <c r="DAJ84" s="2"/>
      <c r="DAK84" s="2"/>
      <c r="DAL84" s="2"/>
      <c r="DAM84" s="2"/>
      <c r="DAN84" s="2"/>
      <c r="DAO84" s="2"/>
      <c r="DAP84" s="2"/>
      <c r="DAQ84" s="2"/>
      <c r="DAR84" s="2"/>
      <c r="DAS84" s="2"/>
      <c r="DAT84" s="2"/>
      <c r="DAU84" s="2"/>
      <c r="DAV84" s="2"/>
      <c r="DAW84" s="2"/>
      <c r="DAX84" s="2"/>
      <c r="DAY84" s="2"/>
      <c r="DAZ84" s="2"/>
      <c r="DBA84" s="2"/>
      <c r="DBB84" s="2"/>
      <c r="DBC84" s="2"/>
      <c r="DBD84" s="2"/>
      <c r="DBE84" s="2"/>
      <c r="DBF84" s="2"/>
      <c r="DBG84" s="2"/>
      <c r="DBH84" s="2"/>
      <c r="DBI84" s="2"/>
      <c r="DBJ84" s="2"/>
      <c r="DBK84" s="2"/>
      <c r="DBL84" s="2"/>
      <c r="DBM84" s="2"/>
      <c r="DBN84" s="2"/>
      <c r="DBO84" s="2"/>
      <c r="DBP84" s="2"/>
      <c r="DBQ84" s="2"/>
      <c r="DBR84" s="2"/>
      <c r="DBS84" s="2"/>
      <c r="DBT84" s="2"/>
      <c r="DBU84" s="2"/>
      <c r="DBV84" s="2"/>
      <c r="DBW84" s="2"/>
      <c r="DBX84" s="2"/>
      <c r="DBY84" s="2"/>
      <c r="DBZ84" s="2"/>
      <c r="DCA84" s="2"/>
      <c r="DCB84" s="2"/>
      <c r="DCC84" s="2"/>
      <c r="DCD84" s="2"/>
      <c r="DCE84" s="2"/>
      <c r="DCF84" s="2"/>
      <c r="DCG84" s="2"/>
      <c r="DCH84" s="2"/>
      <c r="DCI84" s="2"/>
      <c r="DCJ84" s="2"/>
      <c r="DCK84" s="2"/>
      <c r="DCL84" s="2"/>
      <c r="DCM84" s="2"/>
      <c r="DCN84" s="2"/>
      <c r="DCO84" s="2"/>
      <c r="DCP84" s="2"/>
      <c r="DCQ84" s="2"/>
      <c r="DCR84" s="2"/>
      <c r="DCS84" s="2"/>
      <c r="DCT84" s="2"/>
      <c r="DCU84" s="2"/>
      <c r="DCV84" s="2"/>
      <c r="DCW84" s="2"/>
      <c r="DCX84" s="2"/>
      <c r="DCY84" s="2"/>
      <c r="DCZ84" s="2"/>
      <c r="DDA84" s="2"/>
      <c r="DDB84" s="2"/>
      <c r="DDC84" s="2"/>
      <c r="DDD84" s="2"/>
      <c r="DDE84" s="2"/>
      <c r="DDF84" s="2"/>
      <c r="DDG84" s="2"/>
      <c r="DDH84" s="2"/>
      <c r="DDI84" s="2"/>
      <c r="DDJ84" s="2"/>
      <c r="DDK84" s="2"/>
      <c r="DDL84" s="2"/>
      <c r="DDM84" s="2"/>
      <c r="DDN84" s="2"/>
      <c r="DDO84" s="2"/>
      <c r="DDP84" s="2"/>
      <c r="DDQ84" s="2"/>
      <c r="DDR84" s="2"/>
      <c r="DDS84" s="2"/>
      <c r="DDT84" s="2"/>
      <c r="DDU84" s="2"/>
      <c r="DDV84" s="2"/>
      <c r="DDW84" s="2"/>
      <c r="DDX84" s="2"/>
      <c r="DDY84" s="2"/>
      <c r="DDZ84" s="2"/>
      <c r="DEA84" s="2"/>
      <c r="DEB84" s="2"/>
      <c r="DEC84" s="2"/>
      <c r="DED84" s="2"/>
      <c r="DEE84" s="2"/>
      <c r="DEF84" s="2"/>
      <c r="DEG84" s="2"/>
      <c r="DEH84" s="2"/>
      <c r="DEI84" s="2"/>
      <c r="DEJ84" s="2"/>
      <c r="DEK84" s="2"/>
      <c r="DEL84" s="2"/>
      <c r="DEM84" s="2"/>
      <c r="DEN84" s="2"/>
      <c r="DEO84" s="2"/>
      <c r="DEP84" s="2"/>
      <c r="DEQ84" s="2"/>
      <c r="DER84" s="2"/>
      <c r="DES84" s="2"/>
      <c r="DET84" s="2"/>
      <c r="DEU84" s="2"/>
      <c r="DEV84" s="2"/>
      <c r="DEW84" s="2"/>
      <c r="DEX84" s="2"/>
      <c r="DEY84" s="2"/>
      <c r="DEZ84" s="2"/>
      <c r="DFA84" s="2"/>
      <c r="DFB84" s="2"/>
      <c r="DFC84" s="2"/>
      <c r="DFD84" s="2"/>
      <c r="DFE84" s="2"/>
      <c r="DFF84" s="2"/>
      <c r="DFG84" s="2"/>
      <c r="DFH84" s="2"/>
      <c r="DFI84" s="2"/>
      <c r="DFJ84" s="2"/>
      <c r="DFK84" s="2"/>
      <c r="DFL84" s="2"/>
      <c r="DFM84" s="2"/>
      <c r="DFN84" s="2"/>
      <c r="DFO84" s="2"/>
      <c r="DFP84" s="2"/>
      <c r="DFQ84" s="2"/>
      <c r="DFR84" s="2"/>
      <c r="DFS84" s="2"/>
      <c r="DFT84" s="2"/>
      <c r="DFU84" s="2"/>
      <c r="DFV84" s="2"/>
      <c r="DFW84" s="2"/>
      <c r="DFX84" s="2"/>
      <c r="DFY84" s="2"/>
      <c r="DFZ84" s="2"/>
      <c r="DGA84" s="2"/>
      <c r="DGB84" s="2"/>
      <c r="DGC84" s="2"/>
      <c r="DGD84" s="2"/>
      <c r="DGE84" s="2"/>
      <c r="DGF84" s="2"/>
      <c r="DGG84" s="2"/>
      <c r="DGH84" s="2"/>
      <c r="DGI84" s="2"/>
      <c r="DGJ84" s="2"/>
      <c r="DGK84" s="2"/>
      <c r="DGL84" s="2"/>
      <c r="DGM84" s="2"/>
      <c r="DGN84" s="2"/>
      <c r="DGO84" s="2"/>
      <c r="DGP84" s="2"/>
      <c r="DGQ84" s="2"/>
      <c r="DGR84" s="2"/>
      <c r="DGS84" s="2"/>
      <c r="DGT84" s="2"/>
      <c r="DGU84" s="2"/>
      <c r="DGV84" s="2"/>
      <c r="DGW84" s="2"/>
      <c r="DGX84" s="2"/>
      <c r="DGY84" s="2"/>
      <c r="DGZ84" s="2"/>
      <c r="DHA84" s="2"/>
      <c r="DHB84" s="2"/>
      <c r="DHC84" s="2"/>
      <c r="DHD84" s="2"/>
      <c r="DHE84" s="2"/>
      <c r="DHF84" s="2"/>
      <c r="DHG84" s="2"/>
      <c r="DHH84" s="2"/>
      <c r="DHI84" s="2"/>
      <c r="DHJ84" s="2"/>
      <c r="DHK84" s="2"/>
      <c r="DHL84" s="2"/>
      <c r="DHM84" s="2"/>
      <c r="DHN84" s="2"/>
      <c r="DHO84" s="2"/>
      <c r="DHP84" s="2"/>
      <c r="DHQ84" s="2"/>
      <c r="DHR84" s="2"/>
      <c r="DHS84" s="2"/>
      <c r="DHT84" s="2"/>
      <c r="DHU84" s="2"/>
      <c r="DHV84" s="2"/>
      <c r="DHW84" s="2"/>
      <c r="DHX84" s="2"/>
      <c r="DHY84" s="2"/>
      <c r="DHZ84" s="2"/>
      <c r="DIA84" s="2"/>
      <c r="DIB84" s="2"/>
      <c r="DIC84" s="2"/>
      <c r="DID84" s="2"/>
      <c r="DIE84" s="2"/>
      <c r="DIF84" s="2"/>
      <c r="DIG84" s="2"/>
      <c r="DIH84" s="2"/>
      <c r="DII84" s="2"/>
      <c r="DIJ84" s="2"/>
      <c r="DIK84" s="2"/>
      <c r="DIL84" s="2"/>
      <c r="DIM84" s="2"/>
      <c r="DIN84" s="2"/>
      <c r="DIO84" s="2"/>
      <c r="DIP84" s="2"/>
      <c r="DIQ84" s="2"/>
      <c r="DIR84" s="2"/>
      <c r="DIS84" s="2"/>
      <c r="DIT84" s="2"/>
      <c r="DIU84" s="2"/>
      <c r="DIV84" s="2"/>
      <c r="DIW84" s="2"/>
      <c r="DIX84" s="2"/>
      <c r="DIY84" s="2"/>
      <c r="DIZ84" s="2"/>
      <c r="DJA84" s="2"/>
      <c r="DJB84" s="2"/>
      <c r="DJC84" s="2"/>
      <c r="DJD84" s="2"/>
      <c r="DJE84" s="2"/>
      <c r="DJF84" s="2"/>
      <c r="DJG84" s="2"/>
      <c r="DJH84" s="2"/>
      <c r="DJI84" s="2"/>
      <c r="DJJ84" s="2"/>
      <c r="DJK84" s="2"/>
      <c r="DJL84" s="2"/>
      <c r="DJM84" s="2"/>
      <c r="DJN84" s="2"/>
      <c r="DJO84" s="2"/>
      <c r="DJP84" s="2"/>
      <c r="DJQ84" s="2"/>
      <c r="DJR84" s="2"/>
      <c r="DJS84" s="2"/>
      <c r="DJT84" s="2"/>
      <c r="DJU84" s="2"/>
      <c r="DJV84" s="2"/>
      <c r="DJW84" s="2"/>
      <c r="DJX84" s="2"/>
      <c r="DJY84" s="2"/>
      <c r="DJZ84" s="2"/>
      <c r="DKA84" s="2"/>
      <c r="DKB84" s="2"/>
      <c r="DKC84" s="2"/>
      <c r="DKD84" s="2"/>
      <c r="DKE84" s="2"/>
      <c r="DKF84" s="2"/>
      <c r="DKG84" s="2"/>
      <c r="DKH84" s="2"/>
      <c r="DKI84" s="2"/>
      <c r="DKJ84" s="2"/>
      <c r="DKK84" s="2"/>
      <c r="DKL84" s="2"/>
      <c r="DKM84" s="2"/>
      <c r="DKN84" s="2"/>
      <c r="DKO84" s="2"/>
      <c r="DKP84" s="2"/>
      <c r="DKQ84" s="2"/>
      <c r="DKR84" s="2"/>
      <c r="DKS84" s="2"/>
      <c r="DKT84" s="2"/>
      <c r="DKU84" s="2"/>
      <c r="DKV84" s="2"/>
      <c r="DKW84" s="2"/>
      <c r="DKX84" s="2"/>
      <c r="DKY84" s="2"/>
      <c r="DKZ84" s="2"/>
      <c r="DLA84" s="2"/>
      <c r="DLB84" s="2"/>
      <c r="DLC84" s="2"/>
      <c r="DLD84" s="2"/>
      <c r="DLE84" s="2"/>
      <c r="DLF84" s="2"/>
      <c r="DLG84" s="2"/>
      <c r="DLH84" s="2"/>
      <c r="DLI84" s="2"/>
      <c r="DLJ84" s="2"/>
      <c r="DLK84" s="2"/>
      <c r="DLL84" s="2"/>
      <c r="DLM84" s="2"/>
      <c r="DLN84" s="2"/>
      <c r="DLO84" s="2"/>
      <c r="DLP84" s="2"/>
      <c r="DLQ84" s="2"/>
      <c r="DLR84" s="2"/>
      <c r="DLS84" s="2"/>
      <c r="DLT84" s="2"/>
      <c r="DLU84" s="2"/>
      <c r="DLV84" s="2"/>
      <c r="DLW84" s="2"/>
      <c r="DLX84" s="2"/>
      <c r="DLY84" s="2"/>
      <c r="DLZ84" s="2"/>
      <c r="DMA84" s="2"/>
      <c r="DMB84" s="2"/>
      <c r="DMC84" s="2"/>
      <c r="DMD84" s="2"/>
      <c r="DME84" s="2"/>
      <c r="DMF84" s="2"/>
      <c r="DMG84" s="2"/>
      <c r="DMH84" s="2"/>
      <c r="DMI84" s="2"/>
      <c r="DMJ84" s="2"/>
      <c r="DMK84" s="2"/>
      <c r="DML84" s="2"/>
      <c r="DMM84" s="2"/>
      <c r="DMN84" s="2"/>
      <c r="DMO84" s="2"/>
      <c r="DMP84" s="2"/>
      <c r="DMQ84" s="2"/>
      <c r="DMR84" s="2"/>
      <c r="DMS84" s="2"/>
      <c r="DMT84" s="2"/>
      <c r="DMU84" s="2"/>
      <c r="DMV84" s="2"/>
      <c r="DMW84" s="2"/>
      <c r="DMX84" s="2"/>
      <c r="DMY84" s="2"/>
      <c r="DMZ84" s="2"/>
      <c r="DNA84" s="2"/>
      <c r="DNB84" s="2"/>
      <c r="DNC84" s="2"/>
      <c r="DND84" s="2"/>
      <c r="DNE84" s="2"/>
      <c r="DNF84" s="2"/>
      <c r="DNG84" s="2"/>
      <c r="DNH84" s="2"/>
      <c r="DNI84" s="2"/>
      <c r="DNJ84" s="2"/>
      <c r="DNK84" s="2"/>
      <c r="DNL84" s="2"/>
      <c r="DNM84" s="2"/>
      <c r="DNN84" s="2"/>
      <c r="DNO84" s="2"/>
      <c r="DNP84" s="2"/>
      <c r="DNQ84" s="2"/>
      <c r="DNR84" s="2"/>
      <c r="DNS84" s="2"/>
      <c r="DNT84" s="2"/>
      <c r="DNU84" s="2"/>
      <c r="DNV84" s="2"/>
      <c r="DNW84" s="2"/>
      <c r="DNX84" s="2"/>
      <c r="DNY84" s="2"/>
      <c r="DNZ84" s="2"/>
      <c r="DOA84" s="2"/>
      <c r="DOB84" s="2"/>
      <c r="DOC84" s="2"/>
      <c r="DOD84" s="2"/>
      <c r="DOE84" s="2"/>
      <c r="DOF84" s="2"/>
      <c r="DOG84" s="2"/>
      <c r="DOH84" s="2"/>
      <c r="DOI84" s="2"/>
      <c r="DOJ84" s="2"/>
      <c r="DOK84" s="2"/>
      <c r="DOL84" s="2"/>
      <c r="DOM84" s="2"/>
      <c r="DON84" s="2"/>
      <c r="DOO84" s="2"/>
      <c r="DOP84" s="2"/>
      <c r="DOQ84" s="2"/>
      <c r="DOR84" s="2"/>
      <c r="DOS84" s="2"/>
      <c r="DOT84" s="2"/>
      <c r="DOU84" s="2"/>
      <c r="DOV84" s="2"/>
      <c r="DOW84" s="2"/>
      <c r="DOX84" s="2"/>
      <c r="DOY84" s="2"/>
      <c r="DOZ84" s="2"/>
      <c r="DPA84" s="2"/>
      <c r="DPB84" s="2"/>
      <c r="DPC84" s="2"/>
      <c r="DPD84" s="2"/>
      <c r="DPE84" s="2"/>
      <c r="DPF84" s="2"/>
      <c r="DPG84" s="2"/>
      <c r="DPH84" s="2"/>
      <c r="DPI84" s="2"/>
      <c r="DPJ84" s="2"/>
      <c r="DPK84" s="2"/>
      <c r="DPL84" s="2"/>
      <c r="DPM84" s="2"/>
      <c r="DPN84" s="2"/>
      <c r="DPO84" s="2"/>
      <c r="DPP84" s="2"/>
      <c r="DPQ84" s="2"/>
      <c r="DPR84" s="2"/>
      <c r="DPS84" s="2"/>
      <c r="DPT84" s="2"/>
      <c r="DPU84" s="2"/>
      <c r="DPV84" s="2"/>
      <c r="DPW84" s="2"/>
      <c r="DPX84" s="2"/>
      <c r="DPY84" s="2"/>
      <c r="DPZ84" s="2"/>
      <c r="DQA84" s="2"/>
      <c r="DQB84" s="2"/>
      <c r="DQC84" s="2"/>
      <c r="DQD84" s="2"/>
      <c r="DQE84" s="2"/>
      <c r="DQF84" s="2"/>
      <c r="DQG84" s="2"/>
      <c r="DQH84" s="2"/>
      <c r="DQI84" s="2"/>
      <c r="DQJ84" s="2"/>
      <c r="DQK84" s="2"/>
      <c r="DQL84" s="2"/>
      <c r="DQM84" s="2"/>
      <c r="DQN84" s="2"/>
      <c r="DQO84" s="2"/>
      <c r="DQP84" s="2"/>
      <c r="DQQ84" s="2"/>
      <c r="DQR84" s="2"/>
      <c r="DQS84" s="2"/>
      <c r="DQT84" s="2"/>
      <c r="DQU84" s="2"/>
      <c r="DQV84" s="2"/>
      <c r="DQW84" s="2"/>
      <c r="DQX84" s="2"/>
      <c r="DQY84" s="2"/>
      <c r="DQZ84" s="2"/>
      <c r="DRA84" s="2"/>
      <c r="DRB84" s="2"/>
      <c r="DRC84" s="2"/>
      <c r="DRD84" s="2"/>
      <c r="DRE84" s="2"/>
      <c r="DRF84" s="2"/>
      <c r="DRG84" s="2"/>
      <c r="DRH84" s="2"/>
      <c r="DRI84" s="2"/>
      <c r="DRJ84" s="2"/>
      <c r="DRK84" s="2"/>
      <c r="DRL84" s="2"/>
      <c r="DRM84" s="2"/>
      <c r="DRN84" s="2"/>
      <c r="DRO84" s="2"/>
      <c r="DRP84" s="2"/>
      <c r="DRQ84" s="2"/>
      <c r="DRR84" s="2"/>
      <c r="DRS84" s="2"/>
      <c r="DRT84" s="2"/>
      <c r="DRU84" s="2"/>
      <c r="DRV84" s="2"/>
      <c r="DRW84" s="2"/>
      <c r="DRX84" s="2"/>
      <c r="DRY84" s="2"/>
      <c r="DRZ84" s="2"/>
      <c r="DSA84" s="2"/>
      <c r="DSB84" s="2"/>
      <c r="DSC84" s="2"/>
      <c r="DSD84" s="2"/>
      <c r="DSE84" s="2"/>
      <c r="DSF84" s="2"/>
      <c r="DSG84" s="2"/>
      <c r="DSH84" s="2"/>
      <c r="DSI84" s="2"/>
      <c r="DSJ84" s="2"/>
      <c r="DSK84" s="2"/>
      <c r="DSL84" s="2"/>
      <c r="DSM84" s="2"/>
      <c r="DSN84" s="2"/>
      <c r="DSO84" s="2"/>
      <c r="DSP84" s="2"/>
      <c r="DSQ84" s="2"/>
      <c r="DSR84" s="2"/>
      <c r="DSS84" s="2"/>
      <c r="DST84" s="2"/>
      <c r="DSU84" s="2"/>
      <c r="DSV84" s="2"/>
      <c r="DSW84" s="2"/>
      <c r="DSX84" s="2"/>
      <c r="DSY84" s="2"/>
      <c r="DSZ84" s="2"/>
      <c r="DTA84" s="2"/>
      <c r="DTB84" s="2"/>
      <c r="DTC84" s="2"/>
      <c r="DTD84" s="2"/>
      <c r="DTE84" s="2"/>
      <c r="DTF84" s="2"/>
      <c r="DTG84" s="2"/>
      <c r="DTH84" s="2"/>
      <c r="DTI84" s="2"/>
      <c r="DTJ84" s="2"/>
      <c r="DTK84" s="2"/>
      <c r="DTL84" s="2"/>
      <c r="DTM84" s="2"/>
      <c r="DTN84" s="2"/>
      <c r="DTO84" s="2"/>
      <c r="DTP84" s="2"/>
      <c r="DTQ84" s="2"/>
      <c r="DTR84" s="2"/>
      <c r="DTS84" s="2"/>
      <c r="DTT84" s="2"/>
      <c r="DTU84" s="2"/>
      <c r="DTV84" s="2"/>
      <c r="DTW84" s="2"/>
      <c r="DTX84" s="2"/>
      <c r="DTY84" s="2"/>
      <c r="DTZ84" s="2"/>
      <c r="DUA84" s="2"/>
      <c r="DUB84" s="2"/>
      <c r="DUC84" s="2"/>
      <c r="DUD84" s="2"/>
      <c r="DUE84" s="2"/>
      <c r="DUF84" s="2"/>
      <c r="DUG84" s="2"/>
      <c r="DUH84" s="2"/>
      <c r="DUI84" s="2"/>
      <c r="DUJ84" s="2"/>
      <c r="DUK84" s="2"/>
      <c r="DUL84" s="2"/>
      <c r="DUM84" s="2"/>
      <c r="DUN84" s="2"/>
      <c r="DUO84" s="2"/>
      <c r="DUP84" s="2"/>
      <c r="DUQ84" s="2"/>
      <c r="DUR84" s="2"/>
      <c r="DUS84" s="2"/>
      <c r="DUT84" s="2"/>
      <c r="DUU84" s="2"/>
      <c r="DUV84" s="2"/>
      <c r="DUW84" s="2"/>
      <c r="DUX84" s="2"/>
      <c r="DUY84" s="2"/>
      <c r="DUZ84" s="2"/>
      <c r="DVA84" s="2"/>
      <c r="DVB84" s="2"/>
      <c r="DVC84" s="2"/>
      <c r="DVD84" s="2"/>
      <c r="DVE84" s="2"/>
      <c r="DVF84" s="2"/>
      <c r="DVG84" s="2"/>
      <c r="DVH84" s="2"/>
      <c r="DVI84" s="2"/>
      <c r="DVJ84" s="2"/>
      <c r="DVK84" s="2"/>
      <c r="DVL84" s="2"/>
      <c r="DVM84" s="2"/>
      <c r="DVN84" s="2"/>
      <c r="DVO84" s="2"/>
      <c r="DVP84" s="2"/>
      <c r="DVQ84" s="2"/>
      <c r="DVR84" s="2"/>
      <c r="DVS84" s="2"/>
      <c r="DVT84" s="2"/>
      <c r="DVU84" s="2"/>
      <c r="DVV84" s="2"/>
      <c r="DVW84" s="2"/>
      <c r="DVX84" s="2"/>
      <c r="DVY84" s="2"/>
      <c r="DVZ84" s="2"/>
      <c r="DWA84" s="2"/>
      <c r="DWB84" s="2"/>
      <c r="DWC84" s="2"/>
      <c r="DWD84" s="2"/>
      <c r="DWE84" s="2"/>
      <c r="DWF84" s="2"/>
      <c r="DWG84" s="2"/>
      <c r="DWH84" s="2"/>
      <c r="DWI84" s="2"/>
      <c r="DWJ84" s="2"/>
      <c r="DWK84" s="2"/>
      <c r="DWL84" s="2"/>
      <c r="DWM84" s="2"/>
      <c r="DWN84" s="2"/>
      <c r="DWO84" s="2"/>
      <c r="DWP84" s="2"/>
      <c r="DWQ84" s="2"/>
      <c r="DWR84" s="2"/>
      <c r="DWS84" s="2"/>
      <c r="DWT84" s="2"/>
      <c r="DWU84" s="2"/>
      <c r="DWV84" s="2"/>
      <c r="DWW84" s="2"/>
      <c r="DWX84" s="2"/>
      <c r="DWY84" s="2"/>
      <c r="DWZ84" s="2"/>
      <c r="DXA84" s="2"/>
      <c r="DXB84" s="2"/>
      <c r="DXC84" s="2"/>
      <c r="DXD84" s="2"/>
      <c r="DXE84" s="2"/>
      <c r="DXF84" s="2"/>
      <c r="DXG84" s="2"/>
      <c r="DXH84" s="2"/>
      <c r="DXI84" s="2"/>
      <c r="DXJ84" s="2"/>
      <c r="DXK84" s="2"/>
      <c r="DXL84" s="2"/>
      <c r="DXM84" s="2"/>
      <c r="DXN84" s="2"/>
      <c r="DXO84" s="2"/>
      <c r="DXP84" s="2"/>
      <c r="DXQ84" s="2"/>
      <c r="DXR84" s="2"/>
      <c r="DXS84" s="2"/>
      <c r="DXT84" s="2"/>
      <c r="DXU84" s="2"/>
      <c r="DXV84" s="2"/>
      <c r="DXW84" s="2"/>
      <c r="DXX84" s="2"/>
      <c r="DXY84" s="2"/>
      <c r="DXZ84" s="2"/>
      <c r="DYA84" s="2"/>
      <c r="DYB84" s="2"/>
      <c r="DYC84" s="2"/>
      <c r="DYD84" s="2"/>
      <c r="DYE84" s="2"/>
      <c r="DYF84" s="2"/>
      <c r="DYG84" s="2"/>
      <c r="DYH84" s="2"/>
      <c r="DYI84" s="2"/>
      <c r="DYJ84" s="2"/>
      <c r="DYK84" s="2"/>
      <c r="DYL84" s="2"/>
      <c r="DYM84" s="2"/>
      <c r="DYN84" s="2"/>
      <c r="DYO84" s="2"/>
      <c r="DYP84" s="2"/>
      <c r="DYQ84" s="2"/>
      <c r="DYR84" s="2"/>
      <c r="DYS84" s="2"/>
      <c r="DYT84" s="2"/>
      <c r="DYU84" s="2"/>
      <c r="DYV84" s="2"/>
      <c r="DYW84" s="2"/>
      <c r="DYX84" s="2"/>
      <c r="DYY84" s="2"/>
      <c r="DYZ84" s="2"/>
      <c r="DZA84" s="2"/>
      <c r="DZB84" s="2"/>
      <c r="DZC84" s="2"/>
      <c r="DZD84" s="2"/>
      <c r="DZE84" s="2"/>
      <c r="DZF84" s="2"/>
      <c r="DZG84" s="2"/>
      <c r="DZH84" s="2"/>
      <c r="DZI84" s="2"/>
      <c r="DZJ84" s="2"/>
      <c r="DZK84" s="2"/>
      <c r="DZL84" s="2"/>
      <c r="DZM84" s="2"/>
      <c r="DZN84" s="2"/>
      <c r="DZO84" s="2"/>
      <c r="DZP84" s="2"/>
      <c r="DZQ84" s="2"/>
      <c r="DZR84" s="2"/>
      <c r="DZS84" s="2"/>
      <c r="DZT84" s="2"/>
      <c r="DZU84" s="2"/>
      <c r="DZV84" s="2"/>
      <c r="DZW84" s="2"/>
      <c r="DZX84" s="2"/>
      <c r="DZY84" s="2"/>
      <c r="DZZ84" s="2"/>
      <c r="EAA84" s="2"/>
      <c r="EAB84" s="2"/>
      <c r="EAC84" s="2"/>
      <c r="EAD84" s="2"/>
      <c r="EAE84" s="2"/>
      <c r="EAF84" s="2"/>
      <c r="EAG84" s="2"/>
      <c r="EAH84" s="2"/>
      <c r="EAI84" s="2"/>
      <c r="EAJ84" s="2"/>
      <c r="EAK84" s="2"/>
      <c r="EAL84" s="2"/>
      <c r="EAM84" s="2"/>
      <c r="EAN84" s="2"/>
      <c r="EAO84" s="2"/>
      <c r="EAP84" s="2"/>
      <c r="EAQ84" s="2"/>
      <c r="EAR84" s="2"/>
      <c r="EAS84" s="2"/>
      <c r="EAT84" s="2"/>
      <c r="EAU84" s="2"/>
      <c r="EAV84" s="2"/>
      <c r="EAW84" s="2"/>
      <c r="EAX84" s="2"/>
      <c r="EAY84" s="2"/>
      <c r="EAZ84" s="2"/>
      <c r="EBA84" s="2"/>
      <c r="EBB84" s="2"/>
      <c r="EBC84" s="2"/>
      <c r="EBD84" s="2"/>
      <c r="EBE84" s="2"/>
      <c r="EBF84" s="2"/>
      <c r="EBG84" s="2"/>
      <c r="EBH84" s="2"/>
      <c r="EBI84" s="2"/>
      <c r="EBJ84" s="2"/>
      <c r="EBK84" s="2"/>
      <c r="EBL84" s="2"/>
      <c r="EBM84" s="2"/>
      <c r="EBN84" s="2"/>
      <c r="EBO84" s="2"/>
      <c r="EBP84" s="2"/>
      <c r="EBQ84" s="2"/>
      <c r="EBR84" s="2"/>
      <c r="EBS84" s="2"/>
      <c r="EBT84" s="2"/>
      <c r="EBU84" s="2"/>
      <c r="EBV84" s="2"/>
      <c r="EBW84" s="2"/>
      <c r="EBX84" s="2"/>
      <c r="EBY84" s="2"/>
      <c r="EBZ84" s="2"/>
      <c r="ECA84" s="2"/>
      <c r="ECB84" s="2"/>
      <c r="ECC84" s="2"/>
      <c r="ECD84" s="2"/>
      <c r="ECE84" s="2"/>
      <c r="ECF84" s="2"/>
      <c r="ECG84" s="2"/>
      <c r="ECH84" s="2"/>
      <c r="ECI84" s="2"/>
      <c r="ECJ84" s="2"/>
      <c r="ECK84" s="2"/>
      <c r="ECL84" s="2"/>
      <c r="ECM84" s="2"/>
      <c r="ECN84" s="2"/>
      <c r="ECO84" s="2"/>
      <c r="ECP84" s="2"/>
      <c r="ECQ84" s="2"/>
      <c r="ECR84" s="2"/>
      <c r="ECS84" s="2"/>
      <c r="ECT84" s="2"/>
      <c r="ECU84" s="2"/>
      <c r="ECV84" s="2"/>
      <c r="ECW84" s="2"/>
      <c r="ECX84" s="2"/>
      <c r="ECY84" s="2"/>
      <c r="ECZ84" s="2"/>
      <c r="EDA84" s="2"/>
      <c r="EDB84" s="2"/>
      <c r="EDC84" s="2"/>
      <c r="EDD84" s="2"/>
      <c r="EDE84" s="2"/>
      <c r="EDF84" s="2"/>
      <c r="EDG84" s="2"/>
      <c r="EDH84" s="2"/>
      <c r="EDI84" s="2"/>
      <c r="EDJ84" s="2"/>
      <c r="EDK84" s="2"/>
      <c r="EDL84" s="2"/>
      <c r="EDM84" s="2"/>
      <c r="EDN84" s="2"/>
      <c r="EDO84" s="2"/>
      <c r="EDP84" s="2"/>
      <c r="EDQ84" s="2"/>
      <c r="EDR84" s="2"/>
      <c r="EDS84" s="2"/>
      <c r="EDT84" s="2"/>
      <c r="EDU84" s="2"/>
      <c r="EDV84" s="2"/>
      <c r="EDW84" s="2"/>
      <c r="EDX84" s="2"/>
      <c r="EDY84" s="2"/>
      <c r="EDZ84" s="2"/>
      <c r="EEA84" s="2"/>
      <c r="EEB84" s="2"/>
      <c r="EEC84" s="2"/>
      <c r="EED84" s="2"/>
      <c r="EEE84" s="2"/>
      <c r="EEF84" s="2"/>
      <c r="EEG84" s="2"/>
      <c r="EEH84" s="2"/>
      <c r="EEI84" s="2"/>
      <c r="EEJ84" s="2"/>
      <c r="EEK84" s="2"/>
      <c r="EEL84" s="2"/>
      <c r="EEM84" s="2"/>
      <c r="EEN84" s="2"/>
      <c r="EEO84" s="2"/>
      <c r="EEP84" s="2"/>
      <c r="EEQ84" s="2"/>
      <c r="EER84" s="2"/>
      <c r="EES84" s="2"/>
      <c r="EET84" s="2"/>
      <c r="EEU84" s="2"/>
      <c r="EEV84" s="2"/>
      <c r="EEW84" s="2"/>
      <c r="EEX84" s="2"/>
      <c r="EEY84" s="2"/>
      <c r="EEZ84" s="2"/>
      <c r="EFA84" s="2"/>
      <c r="EFB84" s="2"/>
      <c r="EFC84" s="2"/>
      <c r="EFD84" s="2"/>
      <c r="EFE84" s="2"/>
      <c r="EFF84" s="2"/>
      <c r="EFG84" s="2"/>
      <c r="EFH84" s="2"/>
      <c r="EFI84" s="2"/>
      <c r="EFJ84" s="2"/>
      <c r="EFK84" s="2"/>
      <c r="EFL84" s="2"/>
      <c r="EFM84" s="2"/>
      <c r="EFN84" s="2"/>
      <c r="EFO84" s="2"/>
      <c r="EFP84" s="2"/>
      <c r="EFQ84" s="2"/>
      <c r="EFR84" s="2"/>
      <c r="EFS84" s="2"/>
      <c r="EFT84" s="2"/>
      <c r="EFU84" s="2"/>
      <c r="EFV84" s="2"/>
      <c r="EFW84" s="2"/>
      <c r="EFX84" s="2"/>
      <c r="EFY84" s="2"/>
      <c r="EFZ84" s="2"/>
      <c r="EGA84" s="2"/>
      <c r="EGB84" s="2"/>
      <c r="EGC84" s="2"/>
      <c r="EGD84" s="2"/>
      <c r="EGE84" s="2"/>
      <c r="EGF84" s="2"/>
      <c r="EGG84" s="2"/>
      <c r="EGH84" s="2"/>
      <c r="EGI84" s="2"/>
      <c r="EGJ84" s="2"/>
      <c r="EGK84" s="2"/>
      <c r="EGL84" s="2"/>
      <c r="EGM84" s="2"/>
      <c r="EGN84" s="2"/>
      <c r="EGO84" s="2"/>
      <c r="EGP84" s="2"/>
      <c r="EGQ84" s="2"/>
      <c r="EGR84" s="2"/>
      <c r="EGS84" s="2"/>
      <c r="EGT84" s="2"/>
      <c r="EGU84" s="2"/>
      <c r="EGV84" s="2"/>
      <c r="EGW84" s="2"/>
      <c r="EGX84" s="2"/>
      <c r="EGY84" s="2"/>
      <c r="EGZ84" s="2"/>
      <c r="EHA84" s="2"/>
      <c r="EHB84" s="2"/>
      <c r="EHC84" s="2"/>
      <c r="EHD84" s="2"/>
      <c r="EHE84" s="2"/>
      <c r="EHF84" s="2"/>
      <c r="EHG84" s="2"/>
      <c r="EHH84" s="2"/>
      <c r="EHI84" s="2"/>
      <c r="EHJ84" s="2"/>
      <c r="EHK84" s="2"/>
      <c r="EHL84" s="2"/>
      <c r="EHM84" s="2"/>
      <c r="EHN84" s="2"/>
      <c r="EHO84" s="2"/>
      <c r="EHP84" s="2"/>
      <c r="EHQ84" s="2"/>
      <c r="EHR84" s="2"/>
      <c r="EHS84" s="2"/>
      <c r="EHT84" s="2"/>
      <c r="EHU84" s="2"/>
      <c r="EHV84" s="2"/>
      <c r="EHW84" s="2"/>
      <c r="EHX84" s="2"/>
      <c r="EHY84" s="2"/>
      <c r="EHZ84" s="2"/>
      <c r="EIA84" s="2"/>
      <c r="EIB84" s="2"/>
      <c r="EIC84" s="2"/>
      <c r="EID84" s="2"/>
      <c r="EIE84" s="2"/>
      <c r="EIF84" s="2"/>
      <c r="EIG84" s="2"/>
      <c r="EIH84" s="2"/>
      <c r="EII84" s="2"/>
      <c r="EIJ84" s="2"/>
      <c r="EIK84" s="2"/>
      <c r="EIL84" s="2"/>
      <c r="EIM84" s="2"/>
      <c r="EIN84" s="2"/>
      <c r="EIO84" s="2"/>
      <c r="EIP84" s="2"/>
      <c r="EIQ84" s="2"/>
      <c r="EIR84" s="2"/>
      <c r="EIS84" s="2"/>
      <c r="EIT84" s="2"/>
      <c r="EIU84" s="2"/>
      <c r="EIV84" s="2"/>
      <c r="EIW84" s="2"/>
      <c r="EIX84" s="2"/>
      <c r="EIY84" s="2"/>
      <c r="EIZ84" s="2"/>
      <c r="EJA84" s="2"/>
      <c r="EJB84" s="2"/>
      <c r="EJC84" s="2"/>
      <c r="EJD84" s="2"/>
      <c r="EJE84" s="2"/>
      <c r="EJF84" s="2"/>
      <c r="EJG84" s="2"/>
      <c r="EJH84" s="2"/>
      <c r="EJI84" s="2"/>
      <c r="EJJ84" s="2"/>
      <c r="EJK84" s="2"/>
      <c r="EJL84" s="2"/>
      <c r="EJM84" s="2"/>
      <c r="EJN84" s="2"/>
      <c r="EJO84" s="2"/>
      <c r="EJP84" s="2"/>
      <c r="EJQ84" s="2"/>
      <c r="EJR84" s="2"/>
      <c r="EJS84" s="2"/>
      <c r="EJT84" s="2"/>
      <c r="EJU84" s="2"/>
      <c r="EJV84" s="2"/>
      <c r="EJW84" s="2"/>
      <c r="EJX84" s="2"/>
      <c r="EJY84" s="2"/>
      <c r="EJZ84" s="2"/>
      <c r="EKA84" s="2"/>
      <c r="EKB84" s="2"/>
      <c r="EKC84" s="2"/>
      <c r="EKD84" s="2"/>
      <c r="EKE84" s="2"/>
      <c r="EKF84" s="2"/>
      <c r="EKG84" s="2"/>
      <c r="EKH84" s="2"/>
      <c r="EKI84" s="2"/>
      <c r="EKJ84" s="2"/>
      <c r="EKK84" s="2"/>
      <c r="EKL84" s="2"/>
      <c r="EKM84" s="2"/>
      <c r="EKN84" s="2"/>
      <c r="EKO84" s="2"/>
      <c r="EKP84" s="2"/>
      <c r="EKQ84" s="2"/>
      <c r="EKR84" s="2"/>
      <c r="EKS84" s="2"/>
      <c r="EKT84" s="2"/>
      <c r="EKU84" s="2"/>
      <c r="EKV84" s="2"/>
      <c r="EKW84" s="2"/>
      <c r="EKX84" s="2"/>
      <c r="EKY84" s="2"/>
      <c r="EKZ84" s="2"/>
      <c r="ELA84" s="2"/>
      <c r="ELB84" s="2"/>
      <c r="ELC84" s="2"/>
      <c r="ELD84" s="2"/>
      <c r="ELE84" s="2"/>
      <c r="ELF84" s="2"/>
      <c r="ELG84" s="2"/>
      <c r="ELH84" s="2"/>
      <c r="ELI84" s="2"/>
      <c r="ELJ84" s="2"/>
      <c r="ELK84" s="2"/>
      <c r="ELL84" s="2"/>
      <c r="ELM84" s="2"/>
      <c r="ELN84" s="2"/>
      <c r="ELO84" s="2"/>
      <c r="ELP84" s="2"/>
      <c r="ELQ84" s="2"/>
      <c r="ELR84" s="2"/>
      <c r="ELS84" s="2"/>
      <c r="ELT84" s="2"/>
      <c r="ELU84" s="2"/>
      <c r="ELV84" s="2"/>
      <c r="ELW84" s="2"/>
      <c r="ELX84" s="2"/>
      <c r="ELY84" s="2"/>
      <c r="ELZ84" s="2"/>
      <c r="EMA84" s="2"/>
      <c r="EMB84" s="2"/>
      <c r="EMC84" s="2"/>
      <c r="EMD84" s="2"/>
      <c r="EME84" s="2"/>
      <c r="EMF84" s="2"/>
      <c r="EMG84" s="2"/>
      <c r="EMH84" s="2"/>
      <c r="EMI84" s="2"/>
      <c r="EMJ84" s="2"/>
      <c r="EMK84" s="2"/>
      <c r="EML84" s="2"/>
      <c r="EMM84" s="2"/>
      <c r="EMN84" s="2"/>
      <c r="EMO84" s="2"/>
      <c r="EMP84" s="2"/>
      <c r="EMQ84" s="2"/>
      <c r="EMR84" s="2"/>
      <c r="EMS84" s="2"/>
      <c r="EMT84" s="2"/>
      <c r="EMU84" s="2"/>
      <c r="EMV84" s="2"/>
      <c r="EMW84" s="2"/>
      <c r="EMX84" s="2"/>
      <c r="EMY84" s="2"/>
      <c r="EMZ84" s="2"/>
      <c r="ENA84" s="2"/>
      <c r="ENB84" s="2"/>
      <c r="ENC84" s="2"/>
      <c r="END84" s="2"/>
      <c r="ENE84" s="2"/>
      <c r="ENF84" s="2"/>
      <c r="ENG84" s="2"/>
      <c r="ENH84" s="2"/>
      <c r="ENI84" s="2"/>
      <c r="ENJ84" s="2"/>
      <c r="ENK84" s="2"/>
      <c r="ENL84" s="2"/>
      <c r="ENM84" s="2"/>
      <c r="ENN84" s="2"/>
      <c r="ENO84" s="2"/>
      <c r="ENP84" s="2"/>
      <c r="ENQ84" s="2"/>
      <c r="ENR84" s="2"/>
      <c r="ENS84" s="2"/>
      <c r="ENT84" s="2"/>
      <c r="ENU84" s="2"/>
      <c r="ENV84" s="2"/>
      <c r="ENW84" s="2"/>
      <c r="ENX84" s="2"/>
      <c r="ENY84" s="2"/>
      <c r="ENZ84" s="2"/>
      <c r="EOA84" s="2"/>
      <c r="EOB84" s="2"/>
      <c r="EOC84" s="2"/>
      <c r="EOD84" s="2"/>
      <c r="EOE84" s="2"/>
      <c r="EOF84" s="2"/>
      <c r="EOG84" s="2"/>
      <c r="EOH84" s="2"/>
      <c r="EOI84" s="2"/>
      <c r="EOJ84" s="2"/>
      <c r="EOK84" s="2"/>
      <c r="EOL84" s="2"/>
      <c r="EOM84" s="2"/>
      <c r="EON84" s="2"/>
      <c r="EOO84" s="2"/>
      <c r="EOP84" s="2"/>
      <c r="EOQ84" s="2"/>
      <c r="EOR84" s="2"/>
      <c r="EOS84" s="2"/>
      <c r="EOT84" s="2"/>
      <c r="EOU84" s="2"/>
      <c r="EOV84" s="2"/>
      <c r="EOW84" s="2"/>
      <c r="EOX84" s="2"/>
      <c r="EOY84" s="2"/>
      <c r="EOZ84" s="2"/>
      <c r="EPA84" s="2"/>
      <c r="EPB84" s="2"/>
      <c r="EPC84" s="2"/>
      <c r="EPD84" s="2"/>
      <c r="EPE84" s="2"/>
      <c r="EPF84" s="2"/>
      <c r="EPG84" s="2"/>
      <c r="EPH84" s="2"/>
      <c r="EPI84" s="2"/>
      <c r="EPJ84" s="2"/>
      <c r="EPK84" s="2"/>
      <c r="EPL84" s="2"/>
      <c r="EPM84" s="2"/>
      <c r="EPN84" s="2"/>
      <c r="EPO84" s="2"/>
      <c r="EPP84" s="2"/>
      <c r="EPQ84" s="2"/>
      <c r="EPR84" s="2"/>
      <c r="EPS84" s="2"/>
      <c r="EPT84" s="2"/>
      <c r="EPU84" s="2"/>
      <c r="EPV84" s="2"/>
      <c r="EPW84" s="2"/>
      <c r="EPX84" s="2"/>
      <c r="EPY84" s="2"/>
      <c r="EPZ84" s="2"/>
      <c r="EQA84" s="2"/>
      <c r="EQB84" s="2"/>
      <c r="EQC84" s="2"/>
      <c r="EQD84" s="2"/>
      <c r="EQE84" s="2"/>
      <c r="EQF84" s="2"/>
      <c r="EQG84" s="2"/>
      <c r="EQH84" s="2"/>
      <c r="EQI84" s="2"/>
      <c r="EQJ84" s="2"/>
      <c r="EQK84" s="2"/>
      <c r="EQL84" s="2"/>
      <c r="EQM84" s="2"/>
      <c r="EQN84" s="2"/>
      <c r="EQO84" s="2"/>
      <c r="EQP84" s="2"/>
      <c r="EQQ84" s="2"/>
      <c r="EQR84" s="2"/>
      <c r="EQS84" s="2"/>
      <c r="EQT84" s="2"/>
      <c r="EQU84" s="2"/>
      <c r="EQV84" s="2"/>
      <c r="EQW84" s="2"/>
      <c r="EQX84" s="2"/>
      <c r="EQY84" s="2"/>
      <c r="EQZ84" s="2"/>
      <c r="ERA84" s="2"/>
      <c r="ERB84" s="2"/>
      <c r="ERC84" s="2"/>
      <c r="ERD84" s="2"/>
      <c r="ERE84" s="2"/>
      <c r="ERF84" s="2"/>
      <c r="ERG84" s="2"/>
      <c r="ERH84" s="2"/>
      <c r="ERI84" s="2"/>
      <c r="ERJ84" s="2"/>
      <c r="ERK84" s="2"/>
      <c r="ERL84" s="2"/>
      <c r="ERM84" s="2"/>
      <c r="ERN84" s="2"/>
      <c r="ERO84" s="2"/>
      <c r="ERP84" s="2"/>
      <c r="ERQ84" s="2"/>
      <c r="ERR84" s="2"/>
      <c r="ERS84" s="2"/>
      <c r="ERT84" s="2"/>
      <c r="ERU84" s="2"/>
      <c r="ERV84" s="2"/>
      <c r="ERW84" s="2"/>
      <c r="ERX84" s="2"/>
      <c r="ERY84" s="2"/>
      <c r="ERZ84" s="2"/>
      <c r="ESA84" s="2"/>
      <c r="ESB84" s="2"/>
      <c r="ESC84" s="2"/>
      <c r="ESD84" s="2"/>
      <c r="ESE84" s="2"/>
      <c r="ESF84" s="2"/>
      <c r="ESG84" s="2"/>
      <c r="ESH84" s="2"/>
      <c r="ESI84" s="2"/>
      <c r="ESJ84" s="2"/>
      <c r="ESK84" s="2"/>
      <c r="ESL84" s="2"/>
      <c r="ESM84" s="2"/>
      <c r="ESN84" s="2"/>
      <c r="ESO84" s="2"/>
      <c r="ESP84" s="2"/>
      <c r="ESQ84" s="2"/>
      <c r="ESR84" s="2"/>
      <c r="ESS84" s="2"/>
      <c r="EST84" s="2"/>
      <c r="ESU84" s="2"/>
      <c r="ESV84" s="2"/>
      <c r="ESW84" s="2"/>
      <c r="ESX84" s="2"/>
      <c r="ESY84" s="2"/>
      <c r="ESZ84" s="2"/>
      <c r="ETA84" s="2"/>
      <c r="ETB84" s="2"/>
      <c r="ETC84" s="2"/>
      <c r="ETD84" s="2"/>
      <c r="ETE84" s="2"/>
      <c r="ETF84" s="2"/>
      <c r="ETG84" s="2"/>
      <c r="ETH84" s="2"/>
      <c r="ETI84" s="2"/>
      <c r="ETJ84" s="2"/>
      <c r="ETK84" s="2"/>
      <c r="ETL84" s="2"/>
      <c r="ETM84" s="2"/>
      <c r="ETN84" s="2"/>
      <c r="ETO84" s="2"/>
      <c r="ETP84" s="2"/>
      <c r="ETQ84" s="2"/>
      <c r="ETR84" s="2"/>
      <c r="ETS84" s="2"/>
      <c r="ETT84" s="2"/>
      <c r="ETU84" s="2"/>
      <c r="ETV84" s="2"/>
      <c r="ETW84" s="2"/>
      <c r="ETX84" s="2"/>
      <c r="ETY84" s="2"/>
      <c r="ETZ84" s="2"/>
      <c r="EUA84" s="2"/>
      <c r="EUB84" s="2"/>
      <c r="EUC84" s="2"/>
      <c r="EUD84" s="2"/>
      <c r="EUE84" s="2"/>
      <c r="EUF84" s="2"/>
      <c r="EUG84" s="2"/>
      <c r="EUH84" s="2"/>
      <c r="EUI84" s="2"/>
      <c r="EUJ84" s="2"/>
      <c r="EUK84" s="2"/>
      <c r="EUL84" s="2"/>
      <c r="EUM84" s="2"/>
      <c r="EUN84" s="2"/>
      <c r="EUO84" s="2"/>
      <c r="EUP84" s="2"/>
      <c r="EUQ84" s="2"/>
      <c r="EUR84" s="2"/>
      <c r="EUS84" s="2"/>
      <c r="EUT84" s="2"/>
      <c r="EUU84" s="2"/>
      <c r="EUV84" s="2"/>
      <c r="EUW84" s="2"/>
      <c r="EUX84" s="2"/>
      <c r="EUY84" s="2"/>
      <c r="EUZ84" s="2"/>
      <c r="EVA84" s="2"/>
      <c r="EVB84" s="2"/>
      <c r="EVC84" s="2"/>
      <c r="EVD84" s="2"/>
      <c r="EVE84" s="2"/>
      <c r="EVF84" s="2"/>
      <c r="EVG84" s="2"/>
      <c r="EVH84" s="2"/>
      <c r="EVI84" s="2"/>
      <c r="EVJ84" s="2"/>
      <c r="EVK84" s="2"/>
      <c r="EVL84" s="2"/>
      <c r="EVM84" s="2"/>
      <c r="EVN84" s="2"/>
      <c r="EVO84" s="2"/>
      <c r="EVP84" s="2"/>
      <c r="EVQ84" s="2"/>
      <c r="EVR84" s="2"/>
      <c r="EVS84" s="2"/>
      <c r="EVT84" s="2"/>
      <c r="EVU84" s="2"/>
      <c r="EVV84" s="2"/>
      <c r="EVW84" s="2"/>
      <c r="EVX84" s="2"/>
      <c r="EVY84" s="2"/>
      <c r="EVZ84" s="2"/>
      <c r="EWA84" s="2"/>
      <c r="EWB84" s="2"/>
      <c r="EWC84" s="2"/>
      <c r="EWD84" s="2"/>
      <c r="EWE84" s="2"/>
      <c r="EWF84" s="2"/>
      <c r="EWG84" s="2"/>
      <c r="EWH84" s="2"/>
      <c r="EWI84" s="2"/>
      <c r="EWJ84" s="2"/>
      <c r="EWK84" s="2"/>
      <c r="EWL84" s="2"/>
      <c r="EWM84" s="2"/>
      <c r="EWN84" s="2"/>
      <c r="EWO84" s="2"/>
      <c r="EWP84" s="2"/>
      <c r="EWQ84" s="2"/>
      <c r="EWR84" s="2"/>
      <c r="EWS84" s="2"/>
      <c r="EWT84" s="2"/>
      <c r="EWU84" s="2"/>
      <c r="EWV84" s="2"/>
      <c r="EWW84" s="2"/>
      <c r="EWX84" s="2"/>
      <c r="EWY84" s="2"/>
      <c r="EWZ84" s="2"/>
      <c r="EXA84" s="2"/>
      <c r="EXB84" s="2"/>
      <c r="EXC84" s="2"/>
      <c r="EXD84" s="2"/>
      <c r="EXE84" s="2"/>
      <c r="EXF84" s="2"/>
      <c r="EXG84" s="2"/>
      <c r="EXH84" s="2"/>
      <c r="EXI84" s="2"/>
      <c r="EXJ84" s="2"/>
      <c r="EXK84" s="2"/>
      <c r="EXL84" s="2"/>
      <c r="EXM84" s="2"/>
      <c r="EXN84" s="2"/>
      <c r="EXO84" s="2"/>
      <c r="EXP84" s="2"/>
      <c r="EXQ84" s="2"/>
      <c r="EXR84" s="2"/>
      <c r="EXS84" s="2"/>
      <c r="EXT84" s="2"/>
      <c r="EXU84" s="2"/>
      <c r="EXV84" s="2"/>
      <c r="EXW84" s="2"/>
      <c r="EXX84" s="2"/>
      <c r="EXY84" s="2"/>
      <c r="EXZ84" s="2"/>
      <c r="EYA84" s="2"/>
      <c r="EYB84" s="2"/>
      <c r="EYC84" s="2"/>
      <c r="EYD84" s="2"/>
      <c r="EYE84" s="2"/>
      <c r="EYF84" s="2"/>
      <c r="EYG84" s="2"/>
      <c r="EYH84" s="2"/>
      <c r="EYI84" s="2"/>
      <c r="EYJ84" s="2"/>
      <c r="EYK84" s="2"/>
      <c r="EYL84" s="2"/>
      <c r="EYM84" s="2"/>
      <c r="EYN84" s="2"/>
      <c r="EYO84" s="2"/>
      <c r="EYP84" s="2"/>
      <c r="EYQ84" s="2"/>
      <c r="EYR84" s="2"/>
      <c r="EYS84" s="2"/>
      <c r="EYT84" s="2"/>
      <c r="EYU84" s="2"/>
      <c r="EYV84" s="2"/>
      <c r="EYW84" s="2"/>
      <c r="EYX84" s="2"/>
      <c r="EYY84" s="2"/>
      <c r="EYZ84" s="2"/>
      <c r="EZA84" s="2"/>
      <c r="EZB84" s="2"/>
      <c r="EZC84" s="2"/>
      <c r="EZD84" s="2"/>
      <c r="EZE84" s="2"/>
      <c r="EZF84" s="2"/>
      <c r="EZG84" s="2"/>
      <c r="EZH84" s="2"/>
      <c r="EZI84" s="2"/>
      <c r="EZJ84" s="2"/>
      <c r="EZK84" s="2"/>
      <c r="EZL84" s="2"/>
      <c r="EZM84" s="2"/>
      <c r="EZN84" s="2"/>
      <c r="EZO84" s="2"/>
      <c r="EZP84" s="2"/>
      <c r="EZQ84" s="2"/>
      <c r="EZR84" s="2"/>
      <c r="EZS84" s="2"/>
      <c r="EZT84" s="2"/>
      <c r="EZU84" s="2"/>
      <c r="EZV84" s="2"/>
      <c r="EZW84" s="2"/>
      <c r="EZX84" s="2"/>
      <c r="EZY84" s="2"/>
      <c r="EZZ84" s="2"/>
      <c r="FAA84" s="2"/>
      <c r="FAB84" s="2"/>
      <c r="FAC84" s="2"/>
      <c r="FAD84" s="2"/>
      <c r="FAE84" s="2"/>
      <c r="FAF84" s="2"/>
      <c r="FAG84" s="2"/>
      <c r="FAH84" s="2"/>
      <c r="FAI84" s="2"/>
      <c r="FAJ84" s="2"/>
      <c r="FAK84" s="2"/>
      <c r="FAL84" s="2"/>
      <c r="FAM84" s="2"/>
      <c r="FAN84" s="2"/>
      <c r="FAO84" s="2"/>
      <c r="FAP84" s="2"/>
      <c r="FAQ84" s="2"/>
      <c r="FAR84" s="2"/>
      <c r="FAS84" s="2"/>
      <c r="FAT84" s="2"/>
      <c r="FAU84" s="2"/>
      <c r="FAV84" s="2"/>
      <c r="FAW84" s="2"/>
      <c r="FAX84" s="2"/>
      <c r="FAY84" s="2"/>
      <c r="FAZ84" s="2"/>
      <c r="FBA84" s="2"/>
      <c r="FBB84" s="2"/>
      <c r="FBC84" s="2"/>
      <c r="FBD84" s="2"/>
      <c r="FBE84" s="2"/>
      <c r="FBF84" s="2"/>
      <c r="FBG84" s="2"/>
      <c r="FBH84" s="2"/>
      <c r="FBI84" s="2"/>
      <c r="FBJ84" s="2"/>
      <c r="FBK84" s="2"/>
      <c r="FBL84" s="2"/>
      <c r="FBM84" s="2"/>
      <c r="FBN84" s="2"/>
      <c r="FBO84" s="2"/>
      <c r="FBP84" s="2"/>
      <c r="FBQ84" s="2"/>
      <c r="FBR84" s="2"/>
      <c r="FBS84" s="2"/>
      <c r="FBT84" s="2"/>
      <c r="FBU84" s="2"/>
      <c r="FBV84" s="2"/>
      <c r="FBW84" s="2"/>
      <c r="FBX84" s="2"/>
      <c r="FBY84" s="2"/>
      <c r="FBZ84" s="2"/>
      <c r="FCA84" s="2"/>
      <c r="FCB84" s="2"/>
      <c r="FCC84" s="2"/>
      <c r="FCD84" s="2"/>
      <c r="FCE84" s="2"/>
      <c r="FCF84" s="2"/>
      <c r="FCG84" s="2"/>
      <c r="FCH84" s="2"/>
      <c r="FCI84" s="2"/>
      <c r="FCJ84" s="2"/>
      <c r="FCK84" s="2"/>
      <c r="FCL84" s="2"/>
      <c r="FCM84" s="2"/>
      <c r="FCN84" s="2"/>
      <c r="FCO84" s="2"/>
      <c r="FCP84" s="2"/>
      <c r="FCQ84" s="2"/>
      <c r="FCR84" s="2"/>
      <c r="FCS84" s="2"/>
      <c r="FCT84" s="2"/>
      <c r="FCU84" s="2"/>
      <c r="FCV84" s="2"/>
      <c r="FCW84" s="2"/>
      <c r="FCX84" s="2"/>
      <c r="FCY84" s="2"/>
      <c r="FCZ84" s="2"/>
      <c r="FDA84" s="2"/>
      <c r="FDB84" s="2"/>
      <c r="FDC84" s="2"/>
      <c r="FDD84" s="2"/>
      <c r="FDE84" s="2"/>
      <c r="FDF84" s="2"/>
      <c r="FDG84" s="2"/>
      <c r="FDH84" s="2"/>
      <c r="FDI84" s="2"/>
      <c r="FDJ84" s="2"/>
      <c r="FDK84" s="2"/>
      <c r="FDL84" s="2"/>
      <c r="FDM84" s="2"/>
      <c r="FDN84" s="2"/>
      <c r="FDO84" s="2"/>
      <c r="FDP84" s="2"/>
      <c r="FDQ84" s="2"/>
      <c r="FDR84" s="2"/>
      <c r="FDS84" s="2"/>
      <c r="FDT84" s="2"/>
      <c r="FDU84" s="2"/>
      <c r="FDV84" s="2"/>
      <c r="FDW84" s="2"/>
      <c r="FDX84" s="2"/>
      <c r="FDY84" s="2"/>
      <c r="FDZ84" s="2"/>
      <c r="FEA84" s="2"/>
      <c r="FEB84" s="2"/>
      <c r="FEC84" s="2"/>
      <c r="FED84" s="2"/>
      <c r="FEE84" s="2"/>
      <c r="FEF84" s="2"/>
      <c r="FEG84" s="2"/>
      <c r="FEH84" s="2"/>
      <c r="FEI84" s="2"/>
      <c r="FEJ84" s="2"/>
      <c r="FEK84" s="2"/>
      <c r="FEL84" s="2"/>
      <c r="FEM84" s="2"/>
      <c r="FEN84" s="2"/>
      <c r="FEO84" s="2"/>
      <c r="FEP84" s="2"/>
      <c r="FEQ84" s="2"/>
      <c r="FER84" s="2"/>
      <c r="FES84" s="2"/>
      <c r="FET84" s="2"/>
      <c r="FEU84" s="2"/>
      <c r="FEV84" s="2"/>
      <c r="FEW84" s="2"/>
      <c r="FEX84" s="2"/>
      <c r="FEY84" s="2"/>
      <c r="FEZ84" s="2"/>
      <c r="FFA84" s="2"/>
      <c r="FFB84" s="2"/>
      <c r="FFC84" s="2"/>
      <c r="FFD84" s="2"/>
      <c r="FFE84" s="2"/>
      <c r="FFF84" s="2"/>
      <c r="FFG84" s="2"/>
      <c r="FFH84" s="2"/>
      <c r="FFI84" s="2"/>
      <c r="FFJ84" s="2"/>
      <c r="FFK84" s="2"/>
      <c r="FFL84" s="2"/>
      <c r="FFM84" s="2"/>
      <c r="FFN84" s="2"/>
      <c r="FFO84" s="2"/>
      <c r="FFP84" s="2"/>
      <c r="FFQ84" s="2"/>
      <c r="FFR84" s="2"/>
      <c r="FFS84" s="2"/>
      <c r="FFT84" s="2"/>
      <c r="FFU84" s="2"/>
      <c r="FFV84" s="2"/>
      <c r="FFW84" s="2"/>
      <c r="FFX84" s="2"/>
      <c r="FFY84" s="2"/>
      <c r="FFZ84" s="2"/>
      <c r="FGA84" s="2"/>
      <c r="FGB84" s="2"/>
      <c r="FGC84" s="2"/>
      <c r="FGD84" s="2"/>
      <c r="FGE84" s="2"/>
      <c r="FGF84" s="2"/>
      <c r="FGG84" s="2"/>
      <c r="FGH84" s="2"/>
      <c r="FGI84" s="2"/>
      <c r="FGJ84" s="2"/>
      <c r="FGK84" s="2"/>
      <c r="FGL84" s="2"/>
      <c r="FGM84" s="2"/>
      <c r="FGN84" s="2"/>
      <c r="FGO84" s="2"/>
      <c r="FGP84" s="2"/>
      <c r="FGQ84" s="2"/>
      <c r="FGR84" s="2"/>
      <c r="FGS84" s="2"/>
      <c r="FGT84" s="2"/>
      <c r="FGU84" s="2"/>
      <c r="FGV84" s="2"/>
      <c r="FGW84" s="2"/>
      <c r="FGX84" s="2"/>
      <c r="FGY84" s="2"/>
      <c r="FGZ84" s="2"/>
      <c r="FHA84" s="2"/>
      <c r="FHB84" s="2"/>
      <c r="FHC84" s="2"/>
      <c r="FHD84" s="2"/>
      <c r="FHE84" s="2"/>
      <c r="FHF84" s="2"/>
      <c r="FHG84" s="2"/>
      <c r="FHH84" s="2"/>
      <c r="FHI84" s="2"/>
      <c r="FHJ84" s="2"/>
      <c r="FHK84" s="2"/>
      <c r="FHL84" s="2"/>
      <c r="FHM84" s="2"/>
      <c r="FHN84" s="2"/>
      <c r="FHO84" s="2"/>
      <c r="FHP84" s="2"/>
      <c r="FHQ84" s="2"/>
      <c r="FHR84" s="2"/>
      <c r="FHS84" s="2"/>
      <c r="FHT84" s="2"/>
      <c r="FHU84" s="2"/>
      <c r="FHV84" s="2"/>
      <c r="FHW84" s="2"/>
      <c r="FHX84" s="2"/>
      <c r="FHY84" s="2"/>
      <c r="FHZ84" s="2"/>
      <c r="FIA84" s="2"/>
      <c r="FIB84" s="2"/>
      <c r="FIC84" s="2"/>
      <c r="FID84" s="2"/>
      <c r="FIE84" s="2"/>
      <c r="FIF84" s="2"/>
      <c r="FIG84" s="2"/>
      <c r="FIH84" s="2"/>
      <c r="FII84" s="2"/>
      <c r="FIJ84" s="2"/>
      <c r="FIK84" s="2"/>
      <c r="FIL84" s="2"/>
      <c r="FIM84" s="2"/>
      <c r="FIN84" s="2"/>
      <c r="FIO84" s="2"/>
      <c r="FIP84" s="2"/>
      <c r="FIQ84" s="2"/>
      <c r="FIR84" s="2"/>
      <c r="FIS84" s="2"/>
      <c r="FIT84" s="2"/>
      <c r="FIU84" s="2"/>
      <c r="FIV84" s="2"/>
      <c r="FIW84" s="2"/>
      <c r="FIX84" s="2"/>
      <c r="FIY84" s="2"/>
      <c r="FIZ84" s="2"/>
      <c r="FJA84" s="2"/>
      <c r="FJB84" s="2"/>
      <c r="FJC84" s="2"/>
      <c r="FJD84" s="2"/>
      <c r="FJE84" s="2"/>
      <c r="FJF84" s="2"/>
      <c r="FJG84" s="2"/>
      <c r="FJH84" s="2"/>
      <c r="FJI84" s="2"/>
      <c r="FJJ84" s="2"/>
      <c r="FJK84" s="2"/>
      <c r="FJL84" s="2"/>
      <c r="FJM84" s="2"/>
      <c r="FJN84" s="2"/>
      <c r="FJO84" s="2"/>
      <c r="FJP84" s="2"/>
      <c r="FJQ84" s="2"/>
      <c r="FJR84" s="2"/>
      <c r="FJS84" s="2"/>
      <c r="FJT84" s="2"/>
      <c r="FJU84" s="2"/>
      <c r="FJV84" s="2"/>
      <c r="FJW84" s="2"/>
      <c r="FJX84" s="2"/>
      <c r="FJY84" s="2"/>
      <c r="FJZ84" s="2"/>
      <c r="FKA84" s="2"/>
      <c r="FKB84" s="2"/>
      <c r="FKC84" s="2"/>
      <c r="FKD84" s="2"/>
      <c r="FKE84" s="2"/>
      <c r="FKF84" s="2"/>
      <c r="FKG84" s="2"/>
      <c r="FKH84" s="2"/>
      <c r="FKI84" s="2"/>
      <c r="FKJ84" s="2"/>
      <c r="FKK84" s="2"/>
      <c r="FKL84" s="2"/>
      <c r="FKM84" s="2"/>
      <c r="FKN84" s="2"/>
      <c r="FKO84" s="2"/>
      <c r="FKP84" s="2"/>
      <c r="FKQ84" s="2"/>
      <c r="FKR84" s="2"/>
      <c r="FKS84" s="2"/>
      <c r="FKT84" s="2"/>
      <c r="FKU84" s="2"/>
      <c r="FKV84" s="2"/>
      <c r="FKW84" s="2"/>
      <c r="FKX84" s="2"/>
      <c r="FKY84" s="2"/>
      <c r="FKZ84" s="2"/>
      <c r="FLA84" s="2"/>
      <c r="FLB84" s="2"/>
      <c r="FLC84" s="2"/>
      <c r="FLD84" s="2"/>
      <c r="FLE84" s="2"/>
      <c r="FLF84" s="2"/>
      <c r="FLG84" s="2"/>
      <c r="FLH84" s="2"/>
      <c r="FLI84" s="2"/>
      <c r="FLJ84" s="2"/>
      <c r="FLK84" s="2"/>
      <c r="FLL84" s="2"/>
      <c r="FLM84" s="2"/>
      <c r="FLN84" s="2"/>
      <c r="FLO84" s="2"/>
      <c r="FLP84" s="2"/>
      <c r="FLQ84" s="2"/>
      <c r="FLR84" s="2"/>
      <c r="FLS84" s="2"/>
      <c r="FLT84" s="2"/>
      <c r="FLU84" s="2"/>
      <c r="FLV84" s="2"/>
      <c r="FLW84" s="2"/>
      <c r="FLX84" s="2"/>
      <c r="FLY84" s="2"/>
      <c r="FLZ84" s="2"/>
      <c r="FMA84" s="2"/>
      <c r="FMB84" s="2"/>
      <c r="FMC84" s="2"/>
      <c r="FMD84" s="2"/>
      <c r="FME84" s="2"/>
      <c r="FMF84" s="2"/>
      <c r="FMG84" s="2"/>
      <c r="FMH84" s="2"/>
      <c r="FMI84" s="2"/>
      <c r="FMJ84" s="2"/>
      <c r="FMK84" s="2"/>
      <c r="FML84" s="2"/>
      <c r="FMM84" s="2"/>
      <c r="FMN84" s="2"/>
      <c r="FMO84" s="2"/>
      <c r="FMP84" s="2"/>
      <c r="FMQ84" s="2"/>
      <c r="FMR84" s="2"/>
      <c r="FMS84" s="2"/>
      <c r="FMT84" s="2"/>
      <c r="FMU84" s="2"/>
      <c r="FMV84" s="2"/>
      <c r="FMW84" s="2"/>
      <c r="FMX84" s="2"/>
      <c r="FMY84" s="2"/>
      <c r="FMZ84" s="2"/>
      <c r="FNA84" s="2"/>
      <c r="FNB84" s="2"/>
      <c r="FNC84" s="2"/>
      <c r="FND84" s="2"/>
      <c r="FNE84" s="2"/>
      <c r="FNF84" s="2"/>
      <c r="FNG84" s="2"/>
      <c r="FNH84" s="2"/>
      <c r="FNI84" s="2"/>
      <c r="FNJ84" s="2"/>
      <c r="FNK84" s="2"/>
      <c r="FNL84" s="2"/>
      <c r="FNM84" s="2"/>
      <c r="FNN84" s="2"/>
      <c r="FNO84" s="2"/>
      <c r="FNP84" s="2"/>
      <c r="FNQ84" s="2"/>
      <c r="FNR84" s="2"/>
      <c r="FNS84" s="2"/>
      <c r="FNT84" s="2"/>
      <c r="FNU84" s="2"/>
      <c r="FNV84" s="2"/>
      <c r="FNW84" s="2"/>
      <c r="FNX84" s="2"/>
      <c r="FNY84" s="2"/>
      <c r="FNZ84" s="2"/>
      <c r="FOA84" s="2"/>
      <c r="FOB84" s="2"/>
      <c r="FOC84" s="2"/>
      <c r="FOD84" s="2"/>
      <c r="FOE84" s="2"/>
      <c r="FOF84" s="2"/>
      <c r="FOG84" s="2"/>
      <c r="FOH84" s="2"/>
      <c r="FOI84" s="2"/>
      <c r="FOJ84" s="2"/>
      <c r="FOK84" s="2"/>
      <c r="FOL84" s="2"/>
      <c r="FOM84" s="2"/>
      <c r="FON84" s="2"/>
      <c r="FOO84" s="2"/>
      <c r="FOP84" s="2"/>
      <c r="FOQ84" s="2"/>
      <c r="FOR84" s="2"/>
      <c r="FOS84" s="2"/>
      <c r="FOT84" s="2"/>
      <c r="FOU84" s="2"/>
      <c r="FOV84" s="2"/>
      <c r="FOW84" s="2"/>
      <c r="FOX84" s="2"/>
      <c r="FOY84" s="2"/>
      <c r="FOZ84" s="2"/>
      <c r="FPA84" s="2"/>
      <c r="FPB84" s="2"/>
      <c r="FPC84" s="2"/>
      <c r="FPD84" s="2"/>
      <c r="FPE84" s="2"/>
      <c r="FPF84" s="2"/>
      <c r="FPG84" s="2"/>
      <c r="FPH84" s="2"/>
      <c r="FPI84" s="2"/>
      <c r="FPJ84" s="2"/>
      <c r="FPK84" s="2"/>
      <c r="FPL84" s="2"/>
      <c r="FPM84" s="2"/>
      <c r="FPN84" s="2"/>
      <c r="FPO84" s="2"/>
      <c r="FPP84" s="2"/>
      <c r="FPQ84" s="2"/>
      <c r="FPR84" s="2"/>
      <c r="FPS84" s="2"/>
      <c r="FPT84" s="2"/>
      <c r="FPU84" s="2"/>
      <c r="FPV84" s="2"/>
      <c r="FPW84" s="2"/>
      <c r="FPX84" s="2"/>
      <c r="FPY84" s="2"/>
      <c r="FPZ84" s="2"/>
      <c r="FQA84" s="2"/>
      <c r="FQB84" s="2"/>
      <c r="FQC84" s="2"/>
      <c r="FQD84" s="2"/>
      <c r="FQE84" s="2"/>
      <c r="FQF84" s="2"/>
      <c r="FQG84" s="2"/>
      <c r="FQH84" s="2"/>
      <c r="FQI84" s="2"/>
      <c r="FQJ84" s="2"/>
      <c r="FQK84" s="2"/>
      <c r="FQL84" s="2"/>
      <c r="FQM84" s="2"/>
      <c r="FQN84" s="2"/>
      <c r="FQO84" s="2"/>
      <c r="FQP84" s="2"/>
      <c r="FQQ84" s="2"/>
      <c r="FQR84" s="2"/>
      <c r="FQS84" s="2"/>
      <c r="FQT84" s="2"/>
      <c r="FQU84" s="2"/>
      <c r="FQV84" s="2"/>
      <c r="FQW84" s="2"/>
      <c r="FQX84" s="2"/>
      <c r="FQY84" s="2"/>
      <c r="FQZ84" s="2"/>
      <c r="FRA84" s="2"/>
      <c r="FRB84" s="2"/>
      <c r="FRC84" s="2"/>
      <c r="FRD84" s="2"/>
      <c r="FRE84" s="2"/>
      <c r="FRF84" s="2"/>
      <c r="FRG84" s="2"/>
      <c r="FRH84" s="2"/>
      <c r="FRI84" s="2"/>
      <c r="FRJ84" s="2"/>
      <c r="FRK84" s="2"/>
      <c r="FRL84" s="2"/>
      <c r="FRM84" s="2"/>
      <c r="FRN84" s="2"/>
      <c r="FRO84" s="2"/>
      <c r="FRP84" s="2"/>
      <c r="FRQ84" s="2"/>
      <c r="FRR84" s="2"/>
      <c r="FRS84" s="2"/>
      <c r="FRT84" s="2"/>
      <c r="FRU84" s="2"/>
      <c r="FRV84" s="2"/>
      <c r="FRW84" s="2"/>
      <c r="FRX84" s="2"/>
      <c r="FRY84" s="2"/>
      <c r="FRZ84" s="2"/>
      <c r="FSA84" s="2"/>
      <c r="FSB84" s="2"/>
      <c r="FSC84" s="2"/>
      <c r="FSD84" s="2"/>
      <c r="FSE84" s="2"/>
      <c r="FSF84" s="2"/>
      <c r="FSG84" s="2"/>
      <c r="FSH84" s="2"/>
      <c r="FSI84" s="2"/>
      <c r="FSJ84" s="2"/>
      <c r="FSK84" s="2"/>
      <c r="FSL84" s="2"/>
      <c r="FSM84" s="2"/>
      <c r="FSN84" s="2"/>
      <c r="FSO84" s="2"/>
      <c r="FSP84" s="2"/>
      <c r="FSQ84" s="2"/>
      <c r="FSR84" s="2"/>
      <c r="FSS84" s="2"/>
      <c r="FST84" s="2"/>
      <c r="FSU84" s="2"/>
      <c r="FSV84" s="2"/>
      <c r="FSW84" s="2"/>
      <c r="FSX84" s="2"/>
      <c r="FSY84" s="2"/>
      <c r="FSZ84" s="2"/>
      <c r="FTA84" s="2"/>
      <c r="FTB84" s="2"/>
      <c r="FTC84" s="2"/>
      <c r="FTD84" s="2"/>
      <c r="FTE84" s="2"/>
      <c r="FTF84" s="2"/>
      <c r="FTG84" s="2"/>
      <c r="FTH84" s="2"/>
      <c r="FTI84" s="2"/>
      <c r="FTJ84" s="2"/>
      <c r="FTK84" s="2"/>
      <c r="FTL84" s="2"/>
      <c r="FTM84" s="2"/>
      <c r="FTN84" s="2"/>
      <c r="FTO84" s="2"/>
      <c r="FTP84" s="2"/>
      <c r="FTQ84" s="2"/>
      <c r="FTR84" s="2"/>
      <c r="FTS84" s="2"/>
      <c r="FTT84" s="2"/>
      <c r="FTU84" s="2"/>
      <c r="FTV84" s="2"/>
      <c r="FTW84" s="2"/>
      <c r="FTX84" s="2"/>
      <c r="FTY84" s="2"/>
      <c r="FTZ84" s="2"/>
      <c r="FUA84" s="2"/>
      <c r="FUB84" s="2"/>
      <c r="FUC84" s="2"/>
      <c r="FUD84" s="2"/>
      <c r="FUE84" s="2"/>
      <c r="FUF84" s="2"/>
      <c r="FUG84" s="2"/>
      <c r="FUH84" s="2"/>
      <c r="FUI84" s="2"/>
      <c r="FUJ84" s="2"/>
      <c r="FUK84" s="2"/>
      <c r="FUL84" s="2"/>
      <c r="FUM84" s="2"/>
      <c r="FUN84" s="2"/>
      <c r="FUO84" s="2"/>
      <c r="FUP84" s="2"/>
      <c r="FUQ84" s="2"/>
      <c r="FUR84" s="2"/>
      <c r="FUS84" s="2"/>
      <c r="FUT84" s="2"/>
      <c r="FUU84" s="2"/>
      <c r="FUV84" s="2"/>
      <c r="FUW84" s="2"/>
      <c r="FUX84" s="2"/>
      <c r="FUY84" s="2"/>
      <c r="FUZ84" s="2"/>
      <c r="FVA84" s="2"/>
      <c r="FVB84" s="2"/>
      <c r="FVC84" s="2"/>
      <c r="FVD84" s="2"/>
      <c r="FVE84" s="2"/>
      <c r="FVF84" s="2"/>
      <c r="FVG84" s="2"/>
      <c r="FVH84" s="2"/>
      <c r="FVI84" s="2"/>
      <c r="FVJ84" s="2"/>
      <c r="FVK84" s="2"/>
      <c r="FVL84" s="2"/>
      <c r="FVM84" s="2"/>
      <c r="FVN84" s="2"/>
      <c r="FVO84" s="2"/>
      <c r="FVP84" s="2"/>
      <c r="FVQ84" s="2"/>
      <c r="FVR84" s="2"/>
      <c r="FVS84" s="2"/>
      <c r="FVT84" s="2"/>
      <c r="FVU84" s="2"/>
      <c r="FVV84" s="2"/>
      <c r="FVW84" s="2"/>
      <c r="FVX84" s="2"/>
      <c r="FVY84" s="2"/>
      <c r="FVZ84" s="2"/>
      <c r="FWA84" s="2"/>
      <c r="FWB84" s="2"/>
      <c r="FWC84" s="2"/>
      <c r="FWD84" s="2"/>
      <c r="FWE84" s="2"/>
      <c r="FWF84" s="2"/>
      <c r="FWG84" s="2"/>
      <c r="FWH84" s="2"/>
      <c r="FWI84" s="2"/>
      <c r="FWJ84" s="2"/>
      <c r="FWK84" s="2"/>
      <c r="FWL84" s="2"/>
      <c r="FWM84" s="2"/>
      <c r="FWN84" s="2"/>
      <c r="FWO84" s="2"/>
      <c r="FWP84" s="2"/>
      <c r="FWQ84" s="2"/>
      <c r="FWR84" s="2"/>
      <c r="FWS84" s="2"/>
      <c r="FWT84" s="2"/>
      <c r="FWU84" s="2"/>
      <c r="FWV84" s="2"/>
      <c r="FWW84" s="2"/>
      <c r="FWX84" s="2"/>
      <c r="FWY84" s="2"/>
      <c r="FWZ84" s="2"/>
      <c r="FXA84" s="2"/>
      <c r="FXB84" s="2"/>
      <c r="FXC84" s="2"/>
      <c r="FXD84" s="2"/>
      <c r="FXE84" s="2"/>
      <c r="FXF84" s="2"/>
      <c r="FXG84" s="2"/>
      <c r="FXH84" s="2"/>
      <c r="FXI84" s="2"/>
      <c r="FXJ84" s="2"/>
      <c r="FXK84" s="2"/>
      <c r="FXL84" s="2"/>
      <c r="FXM84" s="2"/>
      <c r="FXN84" s="2"/>
      <c r="FXO84" s="2"/>
      <c r="FXP84" s="2"/>
      <c r="FXQ84" s="2"/>
      <c r="FXR84" s="2"/>
      <c r="FXS84" s="2"/>
      <c r="FXT84" s="2"/>
      <c r="FXU84" s="2"/>
      <c r="FXV84" s="2"/>
      <c r="FXW84" s="2"/>
      <c r="FXX84" s="2"/>
      <c r="FXY84" s="2"/>
      <c r="FXZ84" s="2"/>
      <c r="FYA84" s="2"/>
      <c r="FYB84" s="2"/>
      <c r="FYC84" s="2"/>
      <c r="FYD84" s="2"/>
      <c r="FYE84" s="2"/>
      <c r="FYF84" s="2"/>
      <c r="FYG84" s="2"/>
      <c r="FYH84" s="2"/>
      <c r="FYI84" s="2"/>
      <c r="FYJ84" s="2"/>
      <c r="FYK84" s="2"/>
      <c r="FYL84" s="2"/>
      <c r="FYM84" s="2"/>
      <c r="FYN84" s="2"/>
      <c r="FYO84" s="2"/>
      <c r="FYP84" s="2"/>
      <c r="FYQ84" s="2"/>
      <c r="FYR84" s="2"/>
      <c r="FYS84" s="2"/>
      <c r="FYT84" s="2"/>
      <c r="FYU84" s="2"/>
      <c r="FYV84" s="2"/>
      <c r="FYW84" s="2"/>
      <c r="FYX84" s="2"/>
      <c r="FYY84" s="2"/>
      <c r="FYZ84" s="2"/>
      <c r="FZA84" s="2"/>
      <c r="FZB84" s="2"/>
      <c r="FZC84" s="2"/>
      <c r="FZD84" s="2"/>
      <c r="FZE84" s="2"/>
      <c r="FZF84" s="2"/>
      <c r="FZG84" s="2"/>
      <c r="FZH84" s="2"/>
      <c r="FZI84" s="2"/>
      <c r="FZJ84" s="2"/>
      <c r="FZK84" s="2"/>
      <c r="FZL84" s="2"/>
      <c r="FZM84" s="2"/>
      <c r="FZN84" s="2"/>
      <c r="FZO84" s="2"/>
      <c r="FZP84" s="2"/>
      <c r="FZQ84" s="2"/>
      <c r="FZR84" s="2"/>
      <c r="FZS84" s="2"/>
      <c r="FZT84" s="2"/>
      <c r="FZU84" s="2"/>
      <c r="FZV84" s="2"/>
      <c r="FZW84" s="2"/>
      <c r="FZX84" s="2"/>
      <c r="FZY84" s="2"/>
      <c r="FZZ84" s="2"/>
      <c r="GAA84" s="2"/>
      <c r="GAB84" s="2"/>
      <c r="GAC84" s="2"/>
      <c r="GAD84" s="2"/>
      <c r="GAE84" s="2"/>
      <c r="GAF84" s="2"/>
      <c r="GAG84" s="2"/>
      <c r="GAH84" s="2"/>
      <c r="GAI84" s="2"/>
      <c r="GAJ84" s="2"/>
      <c r="GAK84" s="2"/>
      <c r="GAL84" s="2"/>
      <c r="GAM84" s="2"/>
      <c r="GAN84" s="2"/>
      <c r="GAO84" s="2"/>
      <c r="GAP84" s="2"/>
      <c r="GAQ84" s="2"/>
      <c r="GAR84" s="2"/>
      <c r="GAS84" s="2"/>
      <c r="GAT84" s="2"/>
      <c r="GAU84" s="2"/>
      <c r="GAV84" s="2"/>
      <c r="GAW84" s="2"/>
      <c r="GAX84" s="2"/>
      <c r="GAY84" s="2"/>
      <c r="GAZ84" s="2"/>
      <c r="GBA84" s="2"/>
      <c r="GBB84" s="2"/>
      <c r="GBC84" s="2"/>
      <c r="GBD84" s="2"/>
      <c r="GBE84" s="2"/>
      <c r="GBF84" s="2"/>
      <c r="GBG84" s="2"/>
      <c r="GBH84" s="2"/>
      <c r="GBI84" s="2"/>
      <c r="GBJ84" s="2"/>
      <c r="GBK84" s="2"/>
      <c r="GBL84" s="2"/>
      <c r="GBM84" s="2"/>
      <c r="GBN84" s="2"/>
      <c r="GBO84" s="2"/>
      <c r="GBP84" s="2"/>
      <c r="GBQ84" s="2"/>
      <c r="GBR84" s="2"/>
      <c r="GBS84" s="2"/>
      <c r="GBT84" s="2"/>
      <c r="GBU84" s="2"/>
      <c r="GBV84" s="2"/>
      <c r="GBW84" s="2"/>
      <c r="GBX84" s="2"/>
      <c r="GBY84" s="2"/>
      <c r="GBZ84" s="2"/>
      <c r="GCA84" s="2"/>
      <c r="GCB84" s="2"/>
      <c r="GCC84" s="2"/>
      <c r="GCD84" s="2"/>
      <c r="GCE84" s="2"/>
      <c r="GCF84" s="2"/>
      <c r="GCG84" s="2"/>
      <c r="GCH84" s="2"/>
      <c r="GCI84" s="2"/>
      <c r="GCJ84" s="2"/>
      <c r="GCK84" s="2"/>
      <c r="GCL84" s="2"/>
      <c r="GCM84" s="2"/>
      <c r="GCN84" s="2"/>
      <c r="GCO84" s="2"/>
      <c r="GCP84" s="2"/>
      <c r="GCQ84" s="2"/>
      <c r="GCR84" s="2"/>
      <c r="GCS84" s="2"/>
      <c r="GCT84" s="2"/>
      <c r="GCU84" s="2"/>
      <c r="GCV84" s="2"/>
      <c r="GCW84" s="2"/>
      <c r="GCX84" s="2"/>
      <c r="GCY84" s="2"/>
      <c r="GCZ84" s="2"/>
      <c r="GDA84" s="2"/>
      <c r="GDB84" s="2"/>
      <c r="GDC84" s="2"/>
      <c r="GDD84" s="2"/>
      <c r="GDE84" s="2"/>
      <c r="GDF84" s="2"/>
      <c r="GDG84" s="2"/>
      <c r="GDH84" s="2"/>
      <c r="GDI84" s="2"/>
      <c r="GDJ84" s="2"/>
      <c r="GDK84" s="2"/>
      <c r="GDL84" s="2"/>
      <c r="GDM84" s="2"/>
      <c r="GDN84" s="2"/>
      <c r="GDO84" s="2"/>
      <c r="GDP84" s="2"/>
      <c r="GDQ84" s="2"/>
      <c r="GDR84" s="2"/>
      <c r="GDS84" s="2"/>
      <c r="GDT84" s="2"/>
      <c r="GDU84" s="2"/>
      <c r="GDV84" s="2"/>
      <c r="GDW84" s="2"/>
      <c r="GDX84" s="2"/>
      <c r="GDY84" s="2"/>
      <c r="GDZ84" s="2"/>
      <c r="GEA84" s="2"/>
      <c r="GEB84" s="2"/>
      <c r="GEC84" s="2"/>
      <c r="GED84" s="2"/>
      <c r="GEE84" s="2"/>
      <c r="GEF84" s="2"/>
      <c r="GEG84" s="2"/>
      <c r="GEH84" s="2"/>
      <c r="GEI84" s="2"/>
      <c r="GEJ84" s="2"/>
      <c r="GEK84" s="2"/>
      <c r="GEL84" s="2"/>
      <c r="GEM84" s="2"/>
      <c r="GEN84" s="2"/>
      <c r="GEO84" s="2"/>
      <c r="GEP84" s="2"/>
      <c r="GEQ84" s="2"/>
      <c r="GER84" s="2"/>
      <c r="GES84" s="2"/>
      <c r="GET84" s="2"/>
      <c r="GEU84" s="2"/>
      <c r="GEV84" s="2"/>
      <c r="GEW84" s="2"/>
      <c r="GEX84" s="2"/>
      <c r="GEY84" s="2"/>
      <c r="GEZ84" s="2"/>
      <c r="GFA84" s="2"/>
      <c r="GFB84" s="2"/>
      <c r="GFC84" s="2"/>
      <c r="GFD84" s="2"/>
      <c r="GFE84" s="2"/>
      <c r="GFF84" s="2"/>
      <c r="GFG84" s="2"/>
      <c r="GFH84" s="2"/>
      <c r="GFI84" s="2"/>
      <c r="GFJ84" s="2"/>
      <c r="GFK84" s="2"/>
      <c r="GFL84" s="2"/>
      <c r="GFM84" s="2"/>
      <c r="GFN84" s="2"/>
      <c r="GFO84" s="2"/>
      <c r="GFP84" s="2"/>
      <c r="GFQ84" s="2"/>
      <c r="GFR84" s="2"/>
      <c r="GFS84" s="2"/>
      <c r="GFT84" s="2"/>
      <c r="GFU84" s="2"/>
      <c r="GFV84" s="2"/>
      <c r="GFW84" s="2"/>
      <c r="GFX84" s="2"/>
      <c r="GFY84" s="2"/>
      <c r="GFZ84" s="2"/>
      <c r="GGA84" s="2"/>
      <c r="GGB84" s="2"/>
      <c r="GGC84" s="2"/>
      <c r="GGD84" s="2"/>
      <c r="GGE84" s="2"/>
      <c r="GGF84" s="2"/>
      <c r="GGG84" s="2"/>
      <c r="GGH84" s="2"/>
      <c r="GGI84" s="2"/>
      <c r="GGJ84" s="2"/>
      <c r="GGK84" s="2"/>
      <c r="GGL84" s="2"/>
      <c r="GGM84" s="2"/>
      <c r="GGN84" s="2"/>
      <c r="GGO84" s="2"/>
      <c r="GGP84" s="2"/>
      <c r="GGQ84" s="2"/>
      <c r="GGR84" s="2"/>
      <c r="GGS84" s="2"/>
      <c r="GGT84" s="2"/>
      <c r="GGU84" s="2"/>
      <c r="GGV84" s="2"/>
      <c r="GGW84" s="2"/>
      <c r="GGX84" s="2"/>
      <c r="GGY84" s="2"/>
      <c r="GGZ84" s="2"/>
      <c r="GHA84" s="2"/>
      <c r="GHB84" s="2"/>
      <c r="GHC84" s="2"/>
      <c r="GHD84" s="2"/>
      <c r="GHE84" s="2"/>
      <c r="GHF84" s="2"/>
      <c r="GHG84" s="2"/>
      <c r="GHH84" s="2"/>
      <c r="GHI84" s="2"/>
      <c r="GHJ84" s="2"/>
      <c r="GHK84" s="2"/>
      <c r="GHL84" s="2"/>
      <c r="GHM84" s="2"/>
      <c r="GHN84" s="2"/>
      <c r="GHO84" s="2"/>
      <c r="GHP84" s="2"/>
      <c r="GHQ84" s="2"/>
      <c r="GHR84" s="2"/>
      <c r="GHS84" s="2"/>
      <c r="GHT84" s="2"/>
      <c r="GHU84" s="2"/>
      <c r="GHV84" s="2"/>
      <c r="GHW84" s="2"/>
      <c r="GHX84" s="2"/>
      <c r="GHY84" s="2"/>
      <c r="GHZ84" s="2"/>
      <c r="GIA84" s="2"/>
      <c r="GIB84" s="2"/>
      <c r="GIC84" s="2"/>
      <c r="GID84" s="2"/>
      <c r="GIE84" s="2"/>
      <c r="GIF84" s="2"/>
      <c r="GIG84" s="2"/>
      <c r="GIH84" s="2"/>
      <c r="GII84" s="2"/>
      <c r="GIJ84" s="2"/>
      <c r="GIK84" s="2"/>
      <c r="GIL84" s="2"/>
      <c r="GIM84" s="2"/>
      <c r="GIN84" s="2"/>
      <c r="GIO84" s="2"/>
      <c r="GIP84" s="2"/>
      <c r="GIQ84" s="2"/>
      <c r="GIR84" s="2"/>
      <c r="GIS84" s="2"/>
      <c r="GIT84" s="2"/>
      <c r="GIU84" s="2"/>
      <c r="GIV84" s="2"/>
      <c r="GIW84" s="2"/>
      <c r="GIX84" s="2"/>
      <c r="GIY84" s="2"/>
      <c r="GIZ84" s="2"/>
      <c r="GJA84" s="2"/>
      <c r="GJB84" s="2"/>
      <c r="GJC84" s="2"/>
      <c r="GJD84" s="2"/>
      <c r="GJE84" s="2"/>
      <c r="GJF84" s="2"/>
      <c r="GJG84" s="2"/>
      <c r="GJH84" s="2"/>
      <c r="GJI84" s="2"/>
      <c r="GJJ84" s="2"/>
      <c r="GJK84" s="2"/>
      <c r="GJL84" s="2"/>
      <c r="GJM84" s="2"/>
      <c r="GJN84" s="2"/>
      <c r="GJO84" s="2"/>
      <c r="GJP84" s="2"/>
      <c r="GJQ84" s="2"/>
      <c r="GJR84" s="2"/>
      <c r="GJS84" s="2"/>
      <c r="GJT84" s="2"/>
      <c r="GJU84" s="2"/>
      <c r="GJV84" s="2"/>
      <c r="GJW84" s="2"/>
      <c r="GJX84" s="2"/>
      <c r="GJY84" s="2"/>
      <c r="GJZ84" s="2"/>
      <c r="GKA84" s="2"/>
      <c r="GKB84" s="2"/>
      <c r="GKC84" s="2"/>
      <c r="GKD84" s="2"/>
      <c r="GKE84" s="2"/>
      <c r="GKF84" s="2"/>
      <c r="GKG84" s="2"/>
      <c r="GKH84" s="2"/>
      <c r="GKI84" s="2"/>
      <c r="GKJ84" s="2"/>
      <c r="GKK84" s="2"/>
      <c r="GKL84" s="2"/>
      <c r="GKM84" s="2"/>
      <c r="GKN84" s="2"/>
      <c r="GKO84" s="2"/>
      <c r="GKP84" s="2"/>
      <c r="GKQ84" s="2"/>
      <c r="GKR84" s="2"/>
      <c r="GKS84" s="2"/>
      <c r="GKT84" s="2"/>
      <c r="GKU84" s="2"/>
      <c r="GKV84" s="2"/>
      <c r="GKW84" s="2"/>
      <c r="GKX84" s="2"/>
      <c r="GKY84" s="2"/>
      <c r="GKZ84" s="2"/>
      <c r="GLA84" s="2"/>
      <c r="GLB84" s="2"/>
      <c r="GLC84" s="2"/>
      <c r="GLD84" s="2"/>
      <c r="GLE84" s="2"/>
      <c r="GLF84" s="2"/>
      <c r="GLG84" s="2"/>
      <c r="GLH84" s="2"/>
      <c r="GLI84" s="2"/>
      <c r="GLJ84" s="2"/>
      <c r="GLK84" s="2"/>
      <c r="GLL84" s="2"/>
      <c r="GLM84" s="2"/>
      <c r="GLN84" s="2"/>
      <c r="GLO84" s="2"/>
      <c r="GLP84" s="2"/>
      <c r="GLQ84" s="2"/>
      <c r="GLR84" s="2"/>
      <c r="GLS84" s="2"/>
      <c r="GLT84" s="2"/>
      <c r="GLU84" s="2"/>
      <c r="GLV84" s="2"/>
      <c r="GLW84" s="2"/>
      <c r="GLX84" s="2"/>
      <c r="GLY84" s="2"/>
      <c r="GLZ84" s="2"/>
      <c r="GMA84" s="2"/>
      <c r="GMB84" s="2"/>
      <c r="GMC84" s="2"/>
      <c r="GMD84" s="2"/>
      <c r="GME84" s="2"/>
      <c r="GMF84" s="2"/>
      <c r="GMG84" s="2"/>
      <c r="GMH84" s="2"/>
      <c r="GMI84" s="2"/>
      <c r="GMJ84" s="2"/>
      <c r="GMK84" s="2"/>
      <c r="GML84" s="2"/>
      <c r="GMM84" s="2"/>
      <c r="GMN84" s="2"/>
      <c r="GMO84" s="2"/>
      <c r="GMP84" s="2"/>
      <c r="GMQ84" s="2"/>
      <c r="GMR84" s="2"/>
      <c r="GMS84" s="2"/>
      <c r="GMT84" s="2"/>
      <c r="GMU84" s="2"/>
      <c r="GMV84" s="2"/>
      <c r="GMW84" s="2"/>
      <c r="GMX84" s="2"/>
      <c r="GMY84" s="2"/>
      <c r="GMZ84" s="2"/>
      <c r="GNA84" s="2"/>
      <c r="GNB84" s="2"/>
      <c r="GNC84" s="2"/>
      <c r="GND84" s="2"/>
      <c r="GNE84" s="2"/>
      <c r="GNF84" s="2"/>
      <c r="GNG84" s="2"/>
      <c r="GNH84" s="2"/>
      <c r="GNI84" s="2"/>
      <c r="GNJ84" s="2"/>
      <c r="GNK84" s="2"/>
      <c r="GNL84" s="2"/>
      <c r="GNM84" s="2"/>
      <c r="GNN84" s="2"/>
      <c r="GNO84" s="2"/>
      <c r="GNP84" s="2"/>
      <c r="GNQ84" s="2"/>
      <c r="GNR84" s="2"/>
      <c r="GNS84" s="2"/>
      <c r="GNT84" s="2"/>
      <c r="GNU84" s="2"/>
      <c r="GNV84" s="2"/>
      <c r="GNW84" s="2"/>
      <c r="GNX84" s="2"/>
      <c r="GNY84" s="2"/>
      <c r="GNZ84" s="2"/>
      <c r="GOA84" s="2"/>
      <c r="GOB84" s="2"/>
      <c r="GOC84" s="2"/>
      <c r="GOD84" s="2"/>
      <c r="GOE84" s="2"/>
      <c r="GOF84" s="2"/>
      <c r="GOG84" s="2"/>
      <c r="GOH84" s="2"/>
      <c r="GOI84" s="2"/>
      <c r="GOJ84" s="2"/>
      <c r="GOK84" s="2"/>
      <c r="GOL84" s="2"/>
      <c r="GOM84" s="2"/>
      <c r="GON84" s="2"/>
      <c r="GOO84" s="2"/>
      <c r="GOP84" s="2"/>
      <c r="GOQ84" s="2"/>
      <c r="GOR84" s="2"/>
      <c r="GOS84" s="2"/>
      <c r="GOT84" s="2"/>
      <c r="GOU84" s="2"/>
      <c r="GOV84" s="2"/>
      <c r="GOW84" s="2"/>
      <c r="GOX84" s="2"/>
      <c r="GOY84" s="2"/>
      <c r="GOZ84" s="2"/>
      <c r="GPA84" s="2"/>
      <c r="GPB84" s="2"/>
      <c r="GPC84" s="2"/>
      <c r="GPD84" s="2"/>
      <c r="GPE84" s="2"/>
      <c r="GPF84" s="2"/>
      <c r="GPG84" s="2"/>
      <c r="GPH84" s="2"/>
      <c r="GPI84" s="2"/>
      <c r="GPJ84" s="2"/>
      <c r="GPK84" s="2"/>
      <c r="GPL84" s="2"/>
      <c r="GPM84" s="2"/>
      <c r="GPN84" s="2"/>
      <c r="GPO84" s="2"/>
      <c r="GPP84" s="2"/>
      <c r="GPQ84" s="2"/>
      <c r="GPR84" s="2"/>
      <c r="GPS84" s="2"/>
      <c r="GPT84" s="2"/>
      <c r="GPU84" s="2"/>
      <c r="GPV84" s="2"/>
      <c r="GPW84" s="2"/>
      <c r="GPX84" s="2"/>
      <c r="GPY84" s="2"/>
      <c r="GPZ84" s="2"/>
      <c r="GQA84" s="2"/>
      <c r="GQB84" s="2"/>
      <c r="GQC84" s="2"/>
      <c r="GQD84" s="2"/>
      <c r="GQE84" s="2"/>
      <c r="GQF84" s="2"/>
      <c r="GQG84" s="2"/>
      <c r="GQH84" s="2"/>
      <c r="GQI84" s="2"/>
      <c r="GQJ84" s="2"/>
      <c r="GQK84" s="2"/>
      <c r="GQL84" s="2"/>
      <c r="GQM84" s="2"/>
      <c r="GQN84" s="2"/>
      <c r="GQO84" s="2"/>
      <c r="GQP84" s="2"/>
      <c r="GQQ84" s="2"/>
      <c r="GQR84" s="2"/>
      <c r="GQS84" s="2"/>
      <c r="GQT84" s="2"/>
      <c r="GQU84" s="2"/>
      <c r="GQV84" s="2"/>
      <c r="GQW84" s="2"/>
      <c r="GQX84" s="2"/>
      <c r="GQY84" s="2"/>
      <c r="GQZ84" s="2"/>
      <c r="GRA84" s="2"/>
      <c r="GRB84" s="2"/>
      <c r="GRC84" s="2"/>
      <c r="GRD84" s="2"/>
      <c r="GRE84" s="2"/>
      <c r="GRF84" s="2"/>
      <c r="GRG84" s="2"/>
      <c r="GRH84" s="2"/>
      <c r="GRI84" s="2"/>
      <c r="GRJ84" s="2"/>
      <c r="GRK84" s="2"/>
      <c r="GRL84" s="2"/>
      <c r="GRM84" s="2"/>
      <c r="GRN84" s="2"/>
      <c r="GRO84" s="2"/>
      <c r="GRP84" s="2"/>
      <c r="GRQ84" s="2"/>
      <c r="GRR84" s="2"/>
      <c r="GRS84" s="2"/>
      <c r="GRT84" s="2"/>
      <c r="GRU84" s="2"/>
      <c r="GRV84" s="2"/>
      <c r="GRW84" s="2"/>
      <c r="GRX84" s="2"/>
      <c r="GRY84" s="2"/>
      <c r="GRZ84" s="2"/>
      <c r="GSA84" s="2"/>
      <c r="GSB84" s="2"/>
      <c r="GSC84" s="2"/>
      <c r="GSD84" s="2"/>
      <c r="GSE84" s="2"/>
      <c r="GSF84" s="2"/>
      <c r="GSG84" s="2"/>
      <c r="GSH84" s="2"/>
      <c r="GSI84" s="2"/>
      <c r="GSJ84" s="2"/>
      <c r="GSK84" s="2"/>
      <c r="GSL84" s="2"/>
      <c r="GSM84" s="2"/>
      <c r="GSN84" s="2"/>
      <c r="GSO84" s="2"/>
      <c r="GSP84" s="2"/>
      <c r="GSQ84" s="2"/>
      <c r="GSR84" s="2"/>
      <c r="GSS84" s="2"/>
      <c r="GST84" s="2"/>
      <c r="GSU84" s="2"/>
      <c r="GSV84" s="2"/>
      <c r="GSW84" s="2"/>
      <c r="GSX84" s="2"/>
      <c r="GSY84" s="2"/>
      <c r="GSZ84" s="2"/>
      <c r="GTA84" s="2"/>
      <c r="GTB84" s="2"/>
      <c r="GTC84" s="2"/>
      <c r="GTD84" s="2"/>
      <c r="GTE84" s="2"/>
      <c r="GTF84" s="2"/>
      <c r="GTG84" s="2"/>
      <c r="GTH84" s="2"/>
      <c r="GTI84" s="2"/>
      <c r="GTJ84" s="2"/>
      <c r="GTK84" s="2"/>
      <c r="GTL84" s="2"/>
      <c r="GTM84" s="2"/>
      <c r="GTN84" s="2"/>
      <c r="GTO84" s="2"/>
      <c r="GTP84" s="2"/>
      <c r="GTQ84" s="2"/>
      <c r="GTR84" s="2"/>
      <c r="GTS84" s="2"/>
      <c r="GTT84" s="2"/>
      <c r="GTU84" s="2"/>
      <c r="GTV84" s="2"/>
      <c r="GTW84" s="2"/>
      <c r="GTX84" s="2"/>
      <c r="GTY84" s="2"/>
      <c r="GTZ84" s="2"/>
      <c r="GUA84" s="2"/>
      <c r="GUB84" s="2"/>
      <c r="GUC84" s="2"/>
      <c r="GUD84" s="2"/>
      <c r="GUE84" s="2"/>
      <c r="GUF84" s="2"/>
      <c r="GUG84" s="2"/>
      <c r="GUH84" s="2"/>
      <c r="GUI84" s="2"/>
      <c r="GUJ84" s="2"/>
      <c r="GUK84" s="2"/>
      <c r="GUL84" s="2"/>
      <c r="GUM84" s="2"/>
      <c r="GUN84" s="2"/>
      <c r="GUO84" s="2"/>
      <c r="GUP84" s="2"/>
      <c r="GUQ84" s="2"/>
      <c r="GUR84" s="2"/>
      <c r="GUS84" s="2"/>
      <c r="GUT84" s="2"/>
      <c r="GUU84" s="2"/>
      <c r="GUV84" s="2"/>
      <c r="GUW84" s="2"/>
      <c r="GUX84" s="2"/>
      <c r="GUY84" s="2"/>
      <c r="GUZ84" s="2"/>
      <c r="GVA84" s="2"/>
      <c r="GVB84" s="2"/>
      <c r="GVC84" s="2"/>
      <c r="GVD84" s="2"/>
      <c r="GVE84" s="2"/>
      <c r="GVF84" s="2"/>
      <c r="GVG84" s="2"/>
      <c r="GVH84" s="2"/>
      <c r="GVI84" s="2"/>
      <c r="GVJ84" s="2"/>
      <c r="GVK84" s="2"/>
      <c r="GVL84" s="2"/>
      <c r="GVM84" s="2"/>
      <c r="GVN84" s="2"/>
      <c r="GVO84" s="2"/>
      <c r="GVP84" s="2"/>
      <c r="GVQ84" s="2"/>
      <c r="GVR84" s="2"/>
      <c r="GVS84" s="2"/>
      <c r="GVT84" s="2"/>
      <c r="GVU84" s="2"/>
      <c r="GVV84" s="2"/>
      <c r="GVW84" s="2"/>
      <c r="GVX84" s="2"/>
      <c r="GVY84" s="2"/>
      <c r="GVZ84" s="2"/>
      <c r="GWA84" s="2"/>
      <c r="GWB84" s="2"/>
      <c r="GWC84" s="2"/>
      <c r="GWD84" s="2"/>
      <c r="GWE84" s="2"/>
      <c r="GWF84" s="2"/>
      <c r="GWG84" s="2"/>
      <c r="GWH84" s="2"/>
      <c r="GWI84" s="2"/>
      <c r="GWJ84" s="2"/>
      <c r="GWK84" s="2"/>
      <c r="GWL84" s="2"/>
      <c r="GWM84" s="2"/>
      <c r="GWN84" s="2"/>
      <c r="GWO84" s="2"/>
      <c r="GWP84" s="2"/>
      <c r="GWQ84" s="2"/>
      <c r="GWR84" s="2"/>
      <c r="GWS84" s="2"/>
      <c r="GWT84" s="2"/>
      <c r="GWU84" s="2"/>
      <c r="GWV84" s="2"/>
      <c r="GWW84" s="2"/>
      <c r="GWX84" s="2"/>
      <c r="GWY84" s="2"/>
      <c r="GWZ84" s="2"/>
      <c r="GXA84" s="2"/>
      <c r="GXB84" s="2"/>
      <c r="GXC84" s="2"/>
      <c r="GXD84" s="2"/>
      <c r="GXE84" s="2"/>
      <c r="GXF84" s="2"/>
      <c r="GXG84" s="2"/>
      <c r="GXH84" s="2"/>
      <c r="GXI84" s="2"/>
      <c r="GXJ84" s="2"/>
      <c r="GXK84" s="2"/>
      <c r="GXL84" s="2"/>
      <c r="GXM84" s="2"/>
      <c r="GXN84" s="2"/>
      <c r="GXO84" s="2"/>
      <c r="GXP84" s="2"/>
      <c r="GXQ84" s="2"/>
      <c r="GXR84" s="2"/>
      <c r="GXS84" s="2"/>
      <c r="GXT84" s="2"/>
      <c r="GXU84" s="2"/>
      <c r="GXV84" s="2"/>
      <c r="GXW84" s="2"/>
      <c r="GXX84" s="2"/>
      <c r="GXY84" s="2"/>
      <c r="GXZ84" s="2"/>
      <c r="GYA84" s="2"/>
      <c r="GYB84" s="2"/>
      <c r="GYC84" s="2"/>
      <c r="GYD84" s="2"/>
      <c r="GYE84" s="2"/>
      <c r="GYF84" s="2"/>
      <c r="GYG84" s="2"/>
      <c r="GYH84" s="2"/>
      <c r="GYI84" s="2"/>
      <c r="GYJ84" s="2"/>
      <c r="GYK84" s="2"/>
      <c r="GYL84" s="2"/>
      <c r="GYM84" s="2"/>
      <c r="GYN84" s="2"/>
      <c r="GYO84" s="2"/>
      <c r="GYP84" s="2"/>
      <c r="GYQ84" s="2"/>
      <c r="GYR84" s="2"/>
      <c r="GYS84" s="2"/>
      <c r="GYT84" s="2"/>
      <c r="GYU84" s="2"/>
      <c r="GYV84" s="2"/>
      <c r="GYW84" s="2"/>
      <c r="GYX84" s="2"/>
      <c r="GYY84" s="2"/>
      <c r="GYZ84" s="2"/>
      <c r="GZA84" s="2"/>
      <c r="GZB84" s="2"/>
      <c r="GZC84" s="2"/>
      <c r="GZD84" s="2"/>
      <c r="GZE84" s="2"/>
      <c r="GZF84" s="2"/>
      <c r="GZG84" s="2"/>
      <c r="GZH84" s="2"/>
      <c r="GZI84" s="2"/>
      <c r="GZJ84" s="2"/>
      <c r="GZK84" s="2"/>
      <c r="GZL84" s="2"/>
      <c r="GZM84" s="2"/>
      <c r="GZN84" s="2"/>
      <c r="GZO84" s="2"/>
      <c r="GZP84" s="2"/>
      <c r="GZQ84" s="2"/>
      <c r="GZR84" s="2"/>
      <c r="GZS84" s="2"/>
      <c r="GZT84" s="2"/>
      <c r="GZU84" s="2"/>
      <c r="GZV84" s="2"/>
      <c r="GZW84" s="2"/>
      <c r="GZX84" s="2"/>
      <c r="GZY84" s="2"/>
      <c r="GZZ84" s="2"/>
      <c r="HAA84" s="2"/>
      <c r="HAB84" s="2"/>
      <c r="HAC84" s="2"/>
      <c r="HAD84" s="2"/>
      <c r="HAE84" s="2"/>
      <c r="HAF84" s="2"/>
      <c r="HAG84" s="2"/>
      <c r="HAH84" s="2"/>
      <c r="HAI84" s="2"/>
      <c r="HAJ84" s="2"/>
      <c r="HAK84" s="2"/>
      <c r="HAL84" s="2"/>
      <c r="HAM84" s="2"/>
      <c r="HAN84" s="2"/>
      <c r="HAO84" s="2"/>
      <c r="HAP84" s="2"/>
      <c r="HAQ84" s="2"/>
      <c r="HAR84" s="2"/>
      <c r="HAS84" s="2"/>
      <c r="HAT84" s="2"/>
      <c r="HAU84" s="2"/>
      <c r="HAV84" s="2"/>
      <c r="HAW84" s="2"/>
      <c r="HAX84" s="2"/>
      <c r="HAY84" s="2"/>
      <c r="HAZ84" s="2"/>
      <c r="HBA84" s="2"/>
      <c r="HBB84" s="2"/>
      <c r="HBC84" s="2"/>
      <c r="HBD84" s="2"/>
      <c r="HBE84" s="2"/>
      <c r="HBF84" s="2"/>
      <c r="HBG84" s="2"/>
      <c r="HBH84" s="2"/>
      <c r="HBI84" s="2"/>
      <c r="HBJ84" s="2"/>
      <c r="HBK84" s="2"/>
      <c r="HBL84" s="2"/>
      <c r="HBM84" s="2"/>
      <c r="HBN84" s="2"/>
      <c r="HBO84" s="2"/>
      <c r="HBP84" s="2"/>
      <c r="HBQ84" s="2"/>
      <c r="HBR84" s="2"/>
      <c r="HBS84" s="2"/>
      <c r="HBT84" s="2"/>
      <c r="HBU84" s="2"/>
      <c r="HBV84" s="2"/>
      <c r="HBW84" s="2"/>
      <c r="HBX84" s="2"/>
      <c r="HBY84" s="2"/>
      <c r="HBZ84" s="2"/>
      <c r="HCA84" s="2"/>
      <c r="HCB84" s="2"/>
      <c r="HCC84" s="2"/>
      <c r="HCD84" s="2"/>
      <c r="HCE84" s="2"/>
      <c r="HCF84" s="2"/>
      <c r="HCG84" s="2"/>
      <c r="HCH84" s="2"/>
      <c r="HCI84" s="2"/>
      <c r="HCJ84" s="2"/>
      <c r="HCK84" s="2"/>
      <c r="HCL84" s="2"/>
      <c r="HCM84" s="2"/>
      <c r="HCN84" s="2"/>
      <c r="HCO84" s="2"/>
      <c r="HCP84" s="2"/>
      <c r="HCQ84" s="2"/>
      <c r="HCR84" s="2"/>
      <c r="HCS84" s="2"/>
      <c r="HCT84" s="2"/>
      <c r="HCU84" s="2"/>
      <c r="HCV84" s="2"/>
      <c r="HCW84" s="2"/>
      <c r="HCX84" s="2"/>
      <c r="HCY84" s="2"/>
      <c r="HCZ84" s="2"/>
      <c r="HDA84" s="2"/>
      <c r="HDB84" s="2"/>
      <c r="HDC84" s="2"/>
      <c r="HDD84" s="2"/>
      <c r="HDE84" s="2"/>
      <c r="HDF84" s="2"/>
      <c r="HDG84" s="2"/>
      <c r="HDH84" s="2"/>
      <c r="HDI84" s="2"/>
      <c r="HDJ84" s="2"/>
      <c r="HDK84" s="2"/>
      <c r="HDL84" s="2"/>
      <c r="HDM84" s="2"/>
      <c r="HDN84" s="2"/>
      <c r="HDO84" s="2"/>
      <c r="HDP84" s="2"/>
      <c r="HDQ84" s="2"/>
      <c r="HDR84" s="2"/>
      <c r="HDS84" s="2"/>
      <c r="HDT84" s="2"/>
      <c r="HDU84" s="2"/>
      <c r="HDV84" s="2"/>
      <c r="HDW84" s="2"/>
      <c r="HDX84" s="2"/>
      <c r="HDY84" s="2"/>
      <c r="HDZ84" s="2"/>
      <c r="HEA84" s="2"/>
      <c r="HEB84" s="2"/>
      <c r="HEC84" s="2"/>
      <c r="HED84" s="2"/>
      <c r="HEE84" s="2"/>
      <c r="HEF84" s="2"/>
      <c r="HEG84" s="2"/>
      <c r="HEH84" s="2"/>
      <c r="HEI84" s="2"/>
      <c r="HEJ84" s="2"/>
      <c r="HEK84" s="2"/>
      <c r="HEL84" s="2"/>
      <c r="HEM84" s="2"/>
      <c r="HEN84" s="2"/>
      <c r="HEO84" s="2"/>
      <c r="HEP84" s="2"/>
      <c r="HEQ84" s="2"/>
      <c r="HER84" s="2"/>
      <c r="HES84" s="2"/>
      <c r="HET84" s="2"/>
      <c r="HEU84" s="2"/>
      <c r="HEV84" s="2"/>
      <c r="HEW84" s="2"/>
      <c r="HEX84" s="2"/>
      <c r="HEY84" s="2"/>
      <c r="HEZ84" s="2"/>
      <c r="HFA84" s="2"/>
      <c r="HFB84" s="2"/>
      <c r="HFC84" s="2"/>
      <c r="HFD84" s="2"/>
      <c r="HFE84" s="2"/>
      <c r="HFF84" s="2"/>
      <c r="HFG84" s="2"/>
      <c r="HFH84" s="2"/>
      <c r="HFI84" s="2"/>
      <c r="HFJ84" s="2"/>
      <c r="HFK84" s="2"/>
      <c r="HFL84" s="2"/>
      <c r="HFM84" s="2"/>
      <c r="HFN84" s="2"/>
      <c r="HFO84" s="2"/>
      <c r="HFP84" s="2"/>
      <c r="HFQ84" s="2"/>
      <c r="HFR84" s="2"/>
      <c r="HFS84" s="2"/>
      <c r="HFT84" s="2"/>
      <c r="HFU84" s="2"/>
      <c r="HFV84" s="2"/>
      <c r="HFW84" s="2"/>
      <c r="HFX84" s="2"/>
      <c r="HFY84" s="2"/>
      <c r="HFZ84" s="2"/>
      <c r="HGA84" s="2"/>
      <c r="HGB84" s="2"/>
      <c r="HGC84" s="2"/>
      <c r="HGD84" s="2"/>
      <c r="HGE84" s="2"/>
      <c r="HGF84" s="2"/>
      <c r="HGG84" s="2"/>
      <c r="HGH84" s="2"/>
      <c r="HGI84" s="2"/>
      <c r="HGJ84" s="2"/>
      <c r="HGK84" s="2"/>
      <c r="HGL84" s="2"/>
      <c r="HGM84" s="2"/>
      <c r="HGN84" s="2"/>
      <c r="HGO84" s="2"/>
      <c r="HGP84" s="2"/>
      <c r="HGQ84" s="2"/>
      <c r="HGR84" s="2"/>
      <c r="HGS84" s="2"/>
      <c r="HGT84" s="2"/>
      <c r="HGU84" s="2"/>
      <c r="HGV84" s="2"/>
      <c r="HGW84" s="2"/>
      <c r="HGX84" s="2"/>
      <c r="HGY84" s="2"/>
      <c r="HGZ84" s="2"/>
      <c r="HHA84" s="2"/>
      <c r="HHB84" s="2"/>
      <c r="HHC84" s="2"/>
      <c r="HHD84" s="2"/>
      <c r="HHE84" s="2"/>
      <c r="HHF84" s="2"/>
      <c r="HHG84" s="2"/>
      <c r="HHH84" s="2"/>
      <c r="HHI84" s="2"/>
      <c r="HHJ84" s="2"/>
      <c r="HHK84" s="2"/>
      <c r="HHL84" s="2"/>
      <c r="HHM84" s="2"/>
      <c r="HHN84" s="2"/>
      <c r="HHO84" s="2"/>
      <c r="HHP84" s="2"/>
      <c r="HHQ84" s="2"/>
      <c r="HHR84" s="2"/>
      <c r="HHS84" s="2"/>
      <c r="HHT84" s="2"/>
      <c r="HHU84" s="2"/>
      <c r="HHV84" s="2"/>
      <c r="HHW84" s="2"/>
      <c r="HHX84" s="2"/>
      <c r="HHY84" s="2"/>
      <c r="HHZ84" s="2"/>
      <c r="HIA84" s="2"/>
      <c r="HIB84" s="2"/>
      <c r="HIC84" s="2"/>
      <c r="HID84" s="2"/>
      <c r="HIE84" s="2"/>
      <c r="HIF84" s="2"/>
      <c r="HIG84" s="2"/>
      <c r="HIH84" s="2"/>
      <c r="HII84" s="2"/>
      <c r="HIJ84" s="2"/>
      <c r="HIK84" s="2"/>
      <c r="HIL84" s="2"/>
      <c r="HIM84" s="2"/>
      <c r="HIN84" s="2"/>
      <c r="HIO84" s="2"/>
      <c r="HIP84" s="2"/>
      <c r="HIQ84" s="2"/>
      <c r="HIR84" s="2"/>
      <c r="HIS84" s="2"/>
      <c r="HIT84" s="2"/>
      <c r="HIU84" s="2"/>
      <c r="HIV84" s="2"/>
      <c r="HIW84" s="2"/>
      <c r="HIX84" s="2"/>
      <c r="HIY84" s="2"/>
      <c r="HIZ84" s="2"/>
      <c r="HJA84" s="2"/>
      <c r="HJB84" s="2"/>
      <c r="HJC84" s="2"/>
      <c r="HJD84" s="2"/>
      <c r="HJE84" s="2"/>
      <c r="HJF84" s="2"/>
      <c r="HJG84" s="2"/>
      <c r="HJH84" s="2"/>
      <c r="HJI84" s="2"/>
      <c r="HJJ84" s="2"/>
      <c r="HJK84" s="2"/>
      <c r="HJL84" s="2"/>
      <c r="HJM84" s="2"/>
      <c r="HJN84" s="2"/>
      <c r="HJO84" s="2"/>
      <c r="HJP84" s="2"/>
      <c r="HJQ84" s="2"/>
      <c r="HJR84" s="2"/>
      <c r="HJS84" s="2"/>
      <c r="HJT84" s="2"/>
      <c r="HJU84" s="2"/>
      <c r="HJV84" s="2"/>
      <c r="HJW84" s="2"/>
      <c r="HJX84" s="2"/>
      <c r="HJY84" s="2"/>
      <c r="HJZ84" s="2"/>
      <c r="HKA84" s="2"/>
      <c r="HKB84" s="2"/>
      <c r="HKC84" s="2"/>
      <c r="HKD84" s="2"/>
      <c r="HKE84" s="2"/>
      <c r="HKF84" s="2"/>
      <c r="HKG84" s="2"/>
      <c r="HKH84" s="2"/>
      <c r="HKI84" s="2"/>
      <c r="HKJ84" s="2"/>
      <c r="HKK84" s="2"/>
      <c r="HKL84" s="2"/>
      <c r="HKM84" s="2"/>
      <c r="HKN84" s="2"/>
      <c r="HKO84" s="2"/>
      <c r="HKP84" s="2"/>
      <c r="HKQ84" s="2"/>
      <c r="HKR84" s="2"/>
      <c r="HKS84" s="2"/>
      <c r="HKT84" s="2"/>
      <c r="HKU84" s="2"/>
      <c r="HKV84" s="2"/>
      <c r="HKW84" s="2"/>
      <c r="HKX84" s="2"/>
      <c r="HKY84" s="2"/>
      <c r="HKZ84" s="2"/>
      <c r="HLA84" s="2"/>
      <c r="HLB84" s="2"/>
      <c r="HLC84" s="2"/>
      <c r="HLD84" s="2"/>
      <c r="HLE84" s="2"/>
      <c r="HLF84" s="2"/>
      <c r="HLG84" s="2"/>
      <c r="HLH84" s="2"/>
      <c r="HLI84" s="2"/>
      <c r="HLJ84" s="2"/>
      <c r="HLK84" s="2"/>
      <c r="HLL84" s="2"/>
      <c r="HLM84" s="2"/>
      <c r="HLN84" s="2"/>
      <c r="HLO84" s="2"/>
      <c r="HLP84" s="2"/>
      <c r="HLQ84" s="2"/>
      <c r="HLR84" s="2"/>
      <c r="HLS84" s="2"/>
      <c r="HLT84" s="2"/>
      <c r="HLU84" s="2"/>
      <c r="HLV84" s="2"/>
      <c r="HLW84" s="2"/>
      <c r="HLX84" s="2"/>
      <c r="HLY84" s="2"/>
      <c r="HLZ84" s="2"/>
      <c r="HMA84" s="2"/>
      <c r="HMB84" s="2"/>
      <c r="HMC84" s="2"/>
      <c r="HMD84" s="2"/>
      <c r="HME84" s="2"/>
      <c r="HMF84" s="2"/>
      <c r="HMG84" s="2"/>
      <c r="HMH84" s="2"/>
      <c r="HMI84" s="2"/>
      <c r="HMJ84" s="2"/>
      <c r="HMK84" s="2"/>
      <c r="HML84" s="2"/>
      <c r="HMM84" s="2"/>
      <c r="HMN84" s="2"/>
      <c r="HMO84" s="2"/>
      <c r="HMP84" s="2"/>
      <c r="HMQ84" s="2"/>
      <c r="HMR84" s="2"/>
      <c r="HMS84" s="2"/>
      <c r="HMT84" s="2"/>
      <c r="HMU84" s="2"/>
      <c r="HMV84" s="2"/>
      <c r="HMW84" s="2"/>
      <c r="HMX84" s="2"/>
      <c r="HMY84" s="2"/>
      <c r="HMZ84" s="2"/>
      <c r="HNA84" s="2"/>
      <c r="HNB84" s="2"/>
      <c r="HNC84" s="2"/>
      <c r="HND84" s="2"/>
      <c r="HNE84" s="2"/>
      <c r="HNF84" s="2"/>
      <c r="HNG84" s="2"/>
      <c r="HNH84" s="2"/>
      <c r="HNI84" s="2"/>
      <c r="HNJ84" s="2"/>
      <c r="HNK84" s="2"/>
      <c r="HNL84" s="2"/>
      <c r="HNM84" s="2"/>
      <c r="HNN84" s="2"/>
      <c r="HNO84" s="2"/>
      <c r="HNP84" s="2"/>
      <c r="HNQ84" s="2"/>
      <c r="HNR84" s="2"/>
      <c r="HNS84" s="2"/>
      <c r="HNT84" s="2"/>
      <c r="HNU84" s="2"/>
      <c r="HNV84" s="2"/>
      <c r="HNW84" s="2"/>
      <c r="HNX84" s="2"/>
      <c r="HNY84" s="2"/>
      <c r="HNZ84" s="2"/>
      <c r="HOA84" s="2"/>
      <c r="HOB84" s="2"/>
      <c r="HOC84" s="2"/>
      <c r="HOD84" s="2"/>
      <c r="HOE84" s="2"/>
      <c r="HOF84" s="2"/>
      <c r="HOG84" s="2"/>
      <c r="HOH84" s="2"/>
      <c r="HOI84" s="2"/>
      <c r="HOJ84" s="2"/>
      <c r="HOK84" s="2"/>
      <c r="HOL84" s="2"/>
      <c r="HOM84" s="2"/>
      <c r="HON84" s="2"/>
      <c r="HOO84" s="2"/>
      <c r="HOP84" s="2"/>
      <c r="HOQ84" s="2"/>
      <c r="HOR84" s="2"/>
      <c r="HOS84" s="2"/>
      <c r="HOT84" s="2"/>
      <c r="HOU84" s="2"/>
      <c r="HOV84" s="2"/>
      <c r="HOW84" s="2"/>
      <c r="HOX84" s="2"/>
      <c r="HOY84" s="2"/>
      <c r="HOZ84" s="2"/>
      <c r="HPA84" s="2"/>
      <c r="HPB84" s="2"/>
      <c r="HPC84" s="2"/>
      <c r="HPD84" s="2"/>
      <c r="HPE84" s="2"/>
      <c r="HPF84" s="2"/>
      <c r="HPG84" s="2"/>
      <c r="HPH84" s="2"/>
      <c r="HPI84" s="2"/>
      <c r="HPJ84" s="2"/>
      <c r="HPK84" s="2"/>
      <c r="HPL84" s="2"/>
      <c r="HPM84" s="2"/>
      <c r="HPN84" s="2"/>
      <c r="HPO84" s="2"/>
      <c r="HPP84" s="2"/>
      <c r="HPQ84" s="2"/>
      <c r="HPR84" s="2"/>
      <c r="HPS84" s="2"/>
      <c r="HPT84" s="2"/>
      <c r="HPU84" s="2"/>
      <c r="HPV84" s="2"/>
      <c r="HPW84" s="2"/>
      <c r="HPX84" s="2"/>
      <c r="HPY84" s="2"/>
      <c r="HPZ84" s="2"/>
      <c r="HQA84" s="2"/>
      <c r="HQB84" s="2"/>
      <c r="HQC84" s="2"/>
      <c r="HQD84" s="2"/>
      <c r="HQE84" s="2"/>
      <c r="HQF84" s="2"/>
      <c r="HQG84" s="2"/>
      <c r="HQH84" s="2"/>
      <c r="HQI84" s="2"/>
      <c r="HQJ84" s="2"/>
      <c r="HQK84" s="2"/>
      <c r="HQL84" s="2"/>
      <c r="HQM84" s="2"/>
      <c r="HQN84" s="2"/>
      <c r="HQO84" s="2"/>
      <c r="HQP84" s="2"/>
      <c r="HQQ84" s="2"/>
      <c r="HQR84" s="2"/>
      <c r="HQS84" s="2"/>
      <c r="HQT84" s="2"/>
      <c r="HQU84" s="2"/>
      <c r="HQV84" s="2"/>
      <c r="HQW84" s="2"/>
      <c r="HQX84" s="2"/>
      <c r="HQY84" s="2"/>
      <c r="HQZ84" s="2"/>
      <c r="HRA84" s="2"/>
      <c r="HRB84" s="2"/>
      <c r="HRC84" s="2"/>
      <c r="HRD84" s="2"/>
      <c r="HRE84" s="2"/>
      <c r="HRF84" s="2"/>
      <c r="HRG84" s="2"/>
      <c r="HRH84" s="2"/>
      <c r="HRI84" s="2"/>
      <c r="HRJ84" s="2"/>
      <c r="HRK84" s="2"/>
      <c r="HRL84" s="2"/>
      <c r="HRM84" s="2"/>
      <c r="HRN84" s="2"/>
      <c r="HRO84" s="2"/>
      <c r="HRP84" s="2"/>
      <c r="HRQ84" s="2"/>
      <c r="HRR84" s="2"/>
      <c r="HRS84" s="2"/>
      <c r="HRT84" s="2"/>
      <c r="HRU84" s="2"/>
      <c r="HRV84" s="2"/>
      <c r="HRW84" s="2"/>
      <c r="HRX84" s="2"/>
      <c r="HRY84" s="2"/>
      <c r="HRZ84" s="2"/>
      <c r="HSA84" s="2"/>
      <c r="HSB84" s="2"/>
      <c r="HSC84" s="2"/>
      <c r="HSD84" s="2"/>
      <c r="HSE84" s="2"/>
      <c r="HSF84" s="2"/>
      <c r="HSG84" s="2"/>
      <c r="HSH84" s="2"/>
      <c r="HSI84" s="2"/>
      <c r="HSJ84" s="2"/>
      <c r="HSK84" s="2"/>
      <c r="HSL84" s="2"/>
      <c r="HSM84" s="2"/>
      <c r="HSN84" s="2"/>
      <c r="HSO84" s="2"/>
      <c r="HSP84" s="2"/>
      <c r="HSQ84" s="2"/>
      <c r="HSR84" s="2"/>
      <c r="HSS84" s="2"/>
      <c r="HST84" s="2"/>
      <c r="HSU84" s="2"/>
      <c r="HSV84" s="2"/>
      <c r="HSW84" s="2"/>
      <c r="HSX84" s="2"/>
      <c r="HSY84" s="2"/>
      <c r="HSZ84" s="2"/>
      <c r="HTA84" s="2"/>
      <c r="HTB84" s="2"/>
      <c r="HTC84" s="2"/>
      <c r="HTD84" s="2"/>
      <c r="HTE84" s="2"/>
      <c r="HTF84" s="2"/>
      <c r="HTG84" s="2"/>
      <c r="HTH84" s="2"/>
      <c r="HTI84" s="2"/>
      <c r="HTJ84" s="2"/>
      <c r="HTK84" s="2"/>
      <c r="HTL84" s="2"/>
      <c r="HTM84" s="2"/>
      <c r="HTN84" s="2"/>
      <c r="HTO84" s="2"/>
      <c r="HTP84" s="2"/>
      <c r="HTQ84" s="2"/>
      <c r="HTR84" s="2"/>
      <c r="HTS84" s="2"/>
      <c r="HTT84" s="2"/>
      <c r="HTU84" s="2"/>
      <c r="HTV84" s="2"/>
      <c r="HTW84" s="2"/>
      <c r="HTX84" s="2"/>
      <c r="HTY84" s="2"/>
      <c r="HTZ84" s="2"/>
      <c r="HUA84" s="2"/>
      <c r="HUB84" s="2"/>
      <c r="HUC84" s="2"/>
      <c r="HUD84" s="2"/>
      <c r="HUE84" s="2"/>
      <c r="HUF84" s="2"/>
      <c r="HUG84" s="2"/>
      <c r="HUH84" s="2"/>
      <c r="HUI84" s="2"/>
      <c r="HUJ84" s="2"/>
      <c r="HUK84" s="2"/>
      <c r="HUL84" s="2"/>
      <c r="HUM84" s="2"/>
      <c r="HUN84" s="2"/>
      <c r="HUO84" s="2"/>
      <c r="HUP84" s="2"/>
      <c r="HUQ84" s="2"/>
      <c r="HUR84" s="2"/>
      <c r="HUS84" s="2"/>
      <c r="HUT84" s="2"/>
      <c r="HUU84" s="2"/>
      <c r="HUV84" s="2"/>
      <c r="HUW84" s="2"/>
      <c r="HUX84" s="2"/>
      <c r="HUY84" s="2"/>
      <c r="HUZ84" s="2"/>
      <c r="HVA84" s="2"/>
      <c r="HVB84" s="2"/>
      <c r="HVC84" s="2"/>
      <c r="HVD84" s="2"/>
      <c r="HVE84" s="2"/>
      <c r="HVF84" s="2"/>
      <c r="HVG84" s="2"/>
      <c r="HVH84" s="2"/>
      <c r="HVI84" s="2"/>
      <c r="HVJ84" s="2"/>
      <c r="HVK84" s="2"/>
      <c r="HVL84" s="2"/>
      <c r="HVM84" s="2"/>
      <c r="HVN84" s="2"/>
      <c r="HVO84" s="2"/>
      <c r="HVP84" s="2"/>
      <c r="HVQ84" s="2"/>
      <c r="HVR84" s="2"/>
      <c r="HVS84" s="2"/>
      <c r="HVT84" s="2"/>
      <c r="HVU84" s="2"/>
      <c r="HVV84" s="2"/>
      <c r="HVW84" s="2"/>
      <c r="HVX84" s="2"/>
      <c r="HVY84" s="2"/>
      <c r="HVZ84" s="2"/>
      <c r="HWA84" s="2"/>
      <c r="HWB84" s="2"/>
      <c r="HWC84" s="2"/>
      <c r="HWD84" s="2"/>
      <c r="HWE84" s="2"/>
      <c r="HWF84" s="2"/>
      <c r="HWG84" s="2"/>
      <c r="HWH84" s="2"/>
      <c r="HWI84" s="2"/>
      <c r="HWJ84" s="2"/>
      <c r="HWK84" s="2"/>
      <c r="HWL84" s="2"/>
      <c r="HWM84" s="2"/>
      <c r="HWN84" s="2"/>
      <c r="HWO84" s="2"/>
      <c r="HWP84" s="2"/>
      <c r="HWQ84" s="2"/>
      <c r="HWR84" s="2"/>
      <c r="HWS84" s="2"/>
      <c r="HWT84" s="2"/>
      <c r="HWU84" s="2"/>
      <c r="HWV84" s="2"/>
      <c r="HWW84" s="2"/>
      <c r="HWX84" s="2"/>
      <c r="HWY84" s="2"/>
      <c r="HWZ84" s="2"/>
      <c r="HXA84" s="2"/>
      <c r="HXB84" s="2"/>
      <c r="HXC84" s="2"/>
      <c r="HXD84" s="2"/>
      <c r="HXE84" s="2"/>
      <c r="HXF84" s="2"/>
      <c r="HXG84" s="2"/>
      <c r="HXH84" s="2"/>
      <c r="HXI84" s="2"/>
      <c r="HXJ84" s="2"/>
      <c r="HXK84" s="2"/>
      <c r="HXL84" s="2"/>
      <c r="HXM84" s="2"/>
      <c r="HXN84" s="2"/>
      <c r="HXO84" s="2"/>
      <c r="HXP84" s="2"/>
      <c r="HXQ84" s="2"/>
      <c r="HXR84" s="2"/>
      <c r="HXS84" s="2"/>
      <c r="HXT84" s="2"/>
      <c r="HXU84" s="2"/>
      <c r="HXV84" s="2"/>
      <c r="HXW84" s="2"/>
      <c r="HXX84" s="2"/>
      <c r="HXY84" s="2"/>
      <c r="HXZ84" s="2"/>
      <c r="HYA84" s="2"/>
      <c r="HYB84" s="2"/>
      <c r="HYC84" s="2"/>
      <c r="HYD84" s="2"/>
      <c r="HYE84" s="2"/>
      <c r="HYF84" s="2"/>
      <c r="HYG84" s="2"/>
      <c r="HYH84" s="2"/>
      <c r="HYI84" s="2"/>
      <c r="HYJ84" s="2"/>
      <c r="HYK84" s="2"/>
      <c r="HYL84" s="2"/>
      <c r="HYM84" s="2"/>
      <c r="HYN84" s="2"/>
      <c r="HYO84" s="2"/>
      <c r="HYP84" s="2"/>
      <c r="HYQ84" s="2"/>
      <c r="HYR84" s="2"/>
      <c r="HYS84" s="2"/>
      <c r="HYT84" s="2"/>
      <c r="HYU84" s="2"/>
      <c r="HYV84" s="2"/>
      <c r="HYW84" s="2"/>
      <c r="HYX84" s="2"/>
      <c r="HYY84" s="2"/>
      <c r="HYZ84" s="2"/>
      <c r="HZA84" s="2"/>
      <c r="HZB84" s="2"/>
      <c r="HZC84" s="2"/>
      <c r="HZD84" s="2"/>
      <c r="HZE84" s="2"/>
      <c r="HZF84" s="2"/>
      <c r="HZG84" s="2"/>
      <c r="HZH84" s="2"/>
      <c r="HZI84" s="2"/>
      <c r="HZJ84" s="2"/>
      <c r="HZK84" s="2"/>
      <c r="HZL84" s="2"/>
      <c r="HZM84" s="2"/>
      <c r="HZN84" s="2"/>
      <c r="HZO84" s="2"/>
      <c r="HZP84" s="2"/>
      <c r="HZQ84" s="2"/>
      <c r="HZR84" s="2"/>
      <c r="HZS84" s="2"/>
      <c r="HZT84" s="2"/>
      <c r="HZU84" s="2"/>
      <c r="HZV84" s="2"/>
      <c r="HZW84" s="2"/>
      <c r="HZX84" s="2"/>
      <c r="HZY84" s="2"/>
      <c r="HZZ84" s="2"/>
      <c r="IAA84" s="2"/>
      <c r="IAB84" s="2"/>
      <c r="IAC84" s="2"/>
      <c r="IAD84" s="2"/>
      <c r="IAE84" s="2"/>
      <c r="IAF84" s="2"/>
      <c r="IAG84" s="2"/>
      <c r="IAH84" s="2"/>
      <c r="IAI84" s="2"/>
      <c r="IAJ84" s="2"/>
      <c r="IAK84" s="2"/>
      <c r="IAL84" s="2"/>
      <c r="IAM84" s="2"/>
      <c r="IAN84" s="2"/>
      <c r="IAO84" s="2"/>
      <c r="IAP84" s="2"/>
      <c r="IAQ84" s="2"/>
      <c r="IAR84" s="2"/>
      <c r="IAS84" s="2"/>
      <c r="IAT84" s="2"/>
      <c r="IAU84" s="2"/>
      <c r="IAV84" s="2"/>
      <c r="IAW84" s="2"/>
      <c r="IAX84" s="2"/>
      <c r="IAY84" s="2"/>
      <c r="IAZ84" s="2"/>
      <c r="IBA84" s="2"/>
      <c r="IBB84" s="2"/>
      <c r="IBC84" s="2"/>
      <c r="IBD84" s="2"/>
      <c r="IBE84" s="2"/>
      <c r="IBF84" s="2"/>
      <c r="IBG84" s="2"/>
      <c r="IBH84" s="2"/>
      <c r="IBI84" s="2"/>
      <c r="IBJ84" s="2"/>
      <c r="IBK84" s="2"/>
      <c r="IBL84" s="2"/>
      <c r="IBM84" s="2"/>
      <c r="IBN84" s="2"/>
      <c r="IBO84" s="2"/>
      <c r="IBP84" s="2"/>
      <c r="IBQ84" s="2"/>
      <c r="IBR84" s="2"/>
      <c r="IBS84" s="2"/>
      <c r="IBT84" s="2"/>
      <c r="IBU84" s="2"/>
      <c r="IBV84" s="2"/>
      <c r="IBW84" s="2"/>
      <c r="IBX84" s="2"/>
      <c r="IBY84" s="2"/>
      <c r="IBZ84" s="2"/>
      <c r="ICA84" s="2"/>
      <c r="ICB84" s="2"/>
      <c r="ICC84" s="2"/>
      <c r="ICD84" s="2"/>
      <c r="ICE84" s="2"/>
      <c r="ICF84" s="2"/>
      <c r="ICG84" s="2"/>
      <c r="ICH84" s="2"/>
      <c r="ICI84" s="2"/>
      <c r="ICJ84" s="2"/>
      <c r="ICK84" s="2"/>
      <c r="ICL84" s="2"/>
      <c r="ICM84" s="2"/>
      <c r="ICN84" s="2"/>
      <c r="ICO84" s="2"/>
      <c r="ICP84" s="2"/>
      <c r="ICQ84" s="2"/>
      <c r="ICR84" s="2"/>
      <c r="ICS84" s="2"/>
      <c r="ICT84" s="2"/>
      <c r="ICU84" s="2"/>
      <c r="ICV84" s="2"/>
      <c r="ICW84" s="2"/>
      <c r="ICX84" s="2"/>
      <c r="ICY84" s="2"/>
      <c r="ICZ84" s="2"/>
      <c r="IDA84" s="2"/>
      <c r="IDB84" s="2"/>
      <c r="IDC84" s="2"/>
      <c r="IDD84" s="2"/>
      <c r="IDE84" s="2"/>
      <c r="IDF84" s="2"/>
      <c r="IDG84" s="2"/>
      <c r="IDH84" s="2"/>
      <c r="IDI84" s="2"/>
      <c r="IDJ84" s="2"/>
      <c r="IDK84" s="2"/>
      <c r="IDL84" s="2"/>
      <c r="IDM84" s="2"/>
      <c r="IDN84" s="2"/>
      <c r="IDO84" s="2"/>
      <c r="IDP84" s="2"/>
      <c r="IDQ84" s="2"/>
      <c r="IDR84" s="2"/>
      <c r="IDS84" s="2"/>
      <c r="IDT84" s="2"/>
      <c r="IDU84" s="2"/>
      <c r="IDV84" s="2"/>
      <c r="IDW84" s="2"/>
      <c r="IDX84" s="2"/>
      <c r="IDY84" s="2"/>
      <c r="IDZ84" s="2"/>
      <c r="IEA84" s="2"/>
      <c r="IEB84" s="2"/>
      <c r="IEC84" s="2"/>
      <c r="IED84" s="2"/>
      <c r="IEE84" s="2"/>
      <c r="IEF84" s="2"/>
      <c r="IEG84" s="2"/>
      <c r="IEH84" s="2"/>
      <c r="IEI84" s="2"/>
      <c r="IEJ84" s="2"/>
      <c r="IEK84" s="2"/>
      <c r="IEL84" s="2"/>
      <c r="IEM84" s="2"/>
      <c r="IEN84" s="2"/>
      <c r="IEO84" s="2"/>
      <c r="IEP84" s="2"/>
      <c r="IEQ84" s="2"/>
      <c r="IER84" s="2"/>
      <c r="IES84" s="2"/>
      <c r="IET84" s="2"/>
      <c r="IEU84" s="2"/>
      <c r="IEV84" s="2"/>
      <c r="IEW84" s="2"/>
      <c r="IEX84" s="2"/>
      <c r="IEY84" s="2"/>
      <c r="IEZ84" s="2"/>
      <c r="IFA84" s="2"/>
      <c r="IFB84" s="2"/>
      <c r="IFC84" s="2"/>
      <c r="IFD84" s="2"/>
      <c r="IFE84" s="2"/>
      <c r="IFF84" s="2"/>
      <c r="IFG84" s="2"/>
      <c r="IFH84" s="2"/>
      <c r="IFI84" s="2"/>
      <c r="IFJ84" s="2"/>
      <c r="IFK84" s="2"/>
      <c r="IFL84" s="2"/>
      <c r="IFM84" s="2"/>
      <c r="IFN84" s="2"/>
      <c r="IFO84" s="2"/>
      <c r="IFP84" s="2"/>
      <c r="IFQ84" s="2"/>
      <c r="IFR84" s="2"/>
      <c r="IFS84" s="2"/>
      <c r="IFT84" s="2"/>
      <c r="IFU84" s="2"/>
      <c r="IFV84" s="2"/>
      <c r="IFW84" s="2"/>
      <c r="IFX84" s="2"/>
      <c r="IFY84" s="2"/>
      <c r="IFZ84" s="2"/>
      <c r="IGA84" s="2"/>
      <c r="IGB84" s="2"/>
      <c r="IGC84" s="2"/>
      <c r="IGD84" s="2"/>
      <c r="IGE84" s="2"/>
      <c r="IGF84" s="2"/>
      <c r="IGG84" s="2"/>
      <c r="IGH84" s="2"/>
      <c r="IGI84" s="2"/>
      <c r="IGJ84" s="2"/>
      <c r="IGK84" s="2"/>
      <c r="IGL84" s="2"/>
      <c r="IGM84" s="2"/>
      <c r="IGN84" s="2"/>
      <c r="IGO84" s="2"/>
      <c r="IGP84" s="2"/>
      <c r="IGQ84" s="2"/>
      <c r="IGR84" s="2"/>
      <c r="IGS84" s="2"/>
      <c r="IGT84" s="2"/>
      <c r="IGU84" s="2"/>
      <c r="IGV84" s="2"/>
      <c r="IGW84" s="2"/>
      <c r="IGX84" s="2"/>
      <c r="IGY84" s="2"/>
      <c r="IGZ84" s="2"/>
      <c r="IHA84" s="2"/>
      <c r="IHB84" s="2"/>
      <c r="IHC84" s="2"/>
      <c r="IHD84" s="2"/>
      <c r="IHE84" s="2"/>
      <c r="IHF84" s="2"/>
      <c r="IHG84" s="2"/>
      <c r="IHH84" s="2"/>
      <c r="IHI84" s="2"/>
      <c r="IHJ84" s="2"/>
      <c r="IHK84" s="2"/>
      <c r="IHL84" s="2"/>
      <c r="IHM84" s="2"/>
      <c r="IHN84" s="2"/>
      <c r="IHO84" s="2"/>
      <c r="IHP84" s="2"/>
      <c r="IHQ84" s="2"/>
      <c r="IHR84" s="2"/>
      <c r="IHS84" s="2"/>
      <c r="IHT84" s="2"/>
      <c r="IHU84" s="2"/>
      <c r="IHV84" s="2"/>
      <c r="IHW84" s="2"/>
      <c r="IHX84" s="2"/>
      <c r="IHY84" s="2"/>
      <c r="IHZ84" s="2"/>
      <c r="IIA84" s="2"/>
      <c r="IIB84" s="2"/>
      <c r="IIC84" s="2"/>
      <c r="IID84" s="2"/>
      <c r="IIE84" s="2"/>
      <c r="IIF84" s="2"/>
      <c r="IIG84" s="2"/>
      <c r="IIH84" s="2"/>
      <c r="III84" s="2"/>
      <c r="IIJ84" s="2"/>
      <c r="IIK84" s="2"/>
      <c r="IIL84" s="2"/>
      <c r="IIM84" s="2"/>
      <c r="IIN84" s="2"/>
      <c r="IIO84" s="2"/>
      <c r="IIP84" s="2"/>
      <c r="IIQ84" s="2"/>
      <c r="IIR84" s="2"/>
      <c r="IIS84" s="2"/>
      <c r="IIT84" s="2"/>
      <c r="IIU84" s="2"/>
      <c r="IIV84" s="2"/>
      <c r="IIW84" s="2"/>
      <c r="IIX84" s="2"/>
      <c r="IIY84" s="2"/>
      <c r="IIZ84" s="2"/>
      <c r="IJA84" s="2"/>
      <c r="IJB84" s="2"/>
      <c r="IJC84" s="2"/>
      <c r="IJD84" s="2"/>
      <c r="IJE84" s="2"/>
      <c r="IJF84" s="2"/>
      <c r="IJG84" s="2"/>
      <c r="IJH84" s="2"/>
      <c r="IJI84" s="2"/>
      <c r="IJJ84" s="2"/>
      <c r="IJK84" s="2"/>
      <c r="IJL84" s="2"/>
      <c r="IJM84" s="2"/>
      <c r="IJN84" s="2"/>
      <c r="IJO84" s="2"/>
      <c r="IJP84" s="2"/>
      <c r="IJQ84" s="2"/>
      <c r="IJR84" s="2"/>
      <c r="IJS84" s="2"/>
      <c r="IJT84" s="2"/>
      <c r="IJU84" s="2"/>
      <c r="IJV84" s="2"/>
      <c r="IJW84" s="2"/>
      <c r="IJX84" s="2"/>
      <c r="IJY84" s="2"/>
      <c r="IJZ84" s="2"/>
      <c r="IKA84" s="2"/>
      <c r="IKB84" s="2"/>
      <c r="IKC84" s="2"/>
      <c r="IKD84" s="2"/>
      <c r="IKE84" s="2"/>
      <c r="IKF84" s="2"/>
      <c r="IKG84" s="2"/>
      <c r="IKH84" s="2"/>
      <c r="IKI84" s="2"/>
      <c r="IKJ84" s="2"/>
      <c r="IKK84" s="2"/>
      <c r="IKL84" s="2"/>
      <c r="IKM84" s="2"/>
      <c r="IKN84" s="2"/>
      <c r="IKO84" s="2"/>
      <c r="IKP84" s="2"/>
      <c r="IKQ84" s="2"/>
      <c r="IKR84" s="2"/>
      <c r="IKS84" s="2"/>
      <c r="IKT84" s="2"/>
      <c r="IKU84" s="2"/>
      <c r="IKV84" s="2"/>
      <c r="IKW84" s="2"/>
      <c r="IKX84" s="2"/>
      <c r="IKY84" s="2"/>
      <c r="IKZ84" s="2"/>
      <c r="ILA84" s="2"/>
      <c r="ILB84" s="2"/>
      <c r="ILC84" s="2"/>
      <c r="ILD84" s="2"/>
      <c r="ILE84" s="2"/>
      <c r="ILF84" s="2"/>
      <c r="ILG84" s="2"/>
      <c r="ILH84" s="2"/>
      <c r="ILI84" s="2"/>
      <c r="ILJ84" s="2"/>
      <c r="ILK84" s="2"/>
      <c r="ILL84" s="2"/>
      <c r="ILM84" s="2"/>
      <c r="ILN84" s="2"/>
      <c r="ILO84" s="2"/>
      <c r="ILP84" s="2"/>
      <c r="ILQ84" s="2"/>
      <c r="ILR84" s="2"/>
      <c r="ILS84" s="2"/>
      <c r="ILT84" s="2"/>
      <c r="ILU84" s="2"/>
      <c r="ILV84" s="2"/>
      <c r="ILW84" s="2"/>
      <c r="ILX84" s="2"/>
      <c r="ILY84" s="2"/>
      <c r="ILZ84" s="2"/>
      <c r="IMA84" s="2"/>
      <c r="IMB84" s="2"/>
      <c r="IMC84" s="2"/>
      <c r="IMD84" s="2"/>
      <c r="IME84" s="2"/>
      <c r="IMF84" s="2"/>
      <c r="IMG84" s="2"/>
      <c r="IMH84" s="2"/>
      <c r="IMI84" s="2"/>
      <c r="IMJ84" s="2"/>
      <c r="IMK84" s="2"/>
      <c r="IML84" s="2"/>
      <c r="IMM84" s="2"/>
      <c r="IMN84" s="2"/>
      <c r="IMO84" s="2"/>
      <c r="IMP84" s="2"/>
      <c r="IMQ84" s="2"/>
      <c r="IMR84" s="2"/>
      <c r="IMS84" s="2"/>
      <c r="IMT84" s="2"/>
      <c r="IMU84" s="2"/>
      <c r="IMV84" s="2"/>
      <c r="IMW84" s="2"/>
      <c r="IMX84" s="2"/>
      <c r="IMY84" s="2"/>
      <c r="IMZ84" s="2"/>
      <c r="INA84" s="2"/>
      <c r="INB84" s="2"/>
      <c r="INC84" s="2"/>
      <c r="IND84" s="2"/>
      <c r="INE84" s="2"/>
      <c r="INF84" s="2"/>
      <c r="ING84" s="2"/>
      <c r="INH84" s="2"/>
      <c r="INI84" s="2"/>
      <c r="INJ84" s="2"/>
      <c r="INK84" s="2"/>
      <c r="INL84" s="2"/>
      <c r="INM84" s="2"/>
      <c r="INN84" s="2"/>
      <c r="INO84" s="2"/>
      <c r="INP84" s="2"/>
      <c r="INQ84" s="2"/>
      <c r="INR84" s="2"/>
      <c r="INS84" s="2"/>
      <c r="INT84" s="2"/>
      <c r="INU84" s="2"/>
      <c r="INV84" s="2"/>
      <c r="INW84" s="2"/>
      <c r="INX84" s="2"/>
      <c r="INY84" s="2"/>
      <c r="INZ84" s="2"/>
      <c r="IOA84" s="2"/>
      <c r="IOB84" s="2"/>
      <c r="IOC84" s="2"/>
      <c r="IOD84" s="2"/>
      <c r="IOE84" s="2"/>
      <c r="IOF84" s="2"/>
      <c r="IOG84" s="2"/>
      <c r="IOH84" s="2"/>
      <c r="IOI84" s="2"/>
      <c r="IOJ84" s="2"/>
      <c r="IOK84" s="2"/>
      <c r="IOL84" s="2"/>
      <c r="IOM84" s="2"/>
      <c r="ION84" s="2"/>
      <c r="IOO84" s="2"/>
      <c r="IOP84" s="2"/>
      <c r="IOQ84" s="2"/>
      <c r="IOR84" s="2"/>
      <c r="IOS84" s="2"/>
      <c r="IOT84" s="2"/>
      <c r="IOU84" s="2"/>
      <c r="IOV84" s="2"/>
      <c r="IOW84" s="2"/>
      <c r="IOX84" s="2"/>
      <c r="IOY84" s="2"/>
      <c r="IOZ84" s="2"/>
      <c r="IPA84" s="2"/>
      <c r="IPB84" s="2"/>
      <c r="IPC84" s="2"/>
      <c r="IPD84" s="2"/>
      <c r="IPE84" s="2"/>
      <c r="IPF84" s="2"/>
      <c r="IPG84" s="2"/>
      <c r="IPH84" s="2"/>
      <c r="IPI84" s="2"/>
      <c r="IPJ84" s="2"/>
      <c r="IPK84" s="2"/>
      <c r="IPL84" s="2"/>
      <c r="IPM84" s="2"/>
      <c r="IPN84" s="2"/>
      <c r="IPO84" s="2"/>
      <c r="IPP84" s="2"/>
      <c r="IPQ84" s="2"/>
      <c r="IPR84" s="2"/>
      <c r="IPS84" s="2"/>
      <c r="IPT84" s="2"/>
      <c r="IPU84" s="2"/>
      <c r="IPV84" s="2"/>
      <c r="IPW84" s="2"/>
      <c r="IPX84" s="2"/>
      <c r="IPY84" s="2"/>
      <c r="IPZ84" s="2"/>
      <c r="IQA84" s="2"/>
      <c r="IQB84" s="2"/>
      <c r="IQC84" s="2"/>
      <c r="IQD84" s="2"/>
      <c r="IQE84" s="2"/>
      <c r="IQF84" s="2"/>
      <c r="IQG84" s="2"/>
      <c r="IQH84" s="2"/>
      <c r="IQI84" s="2"/>
      <c r="IQJ84" s="2"/>
      <c r="IQK84" s="2"/>
      <c r="IQL84" s="2"/>
      <c r="IQM84" s="2"/>
      <c r="IQN84" s="2"/>
      <c r="IQO84" s="2"/>
      <c r="IQP84" s="2"/>
      <c r="IQQ84" s="2"/>
      <c r="IQR84" s="2"/>
      <c r="IQS84" s="2"/>
      <c r="IQT84" s="2"/>
      <c r="IQU84" s="2"/>
      <c r="IQV84" s="2"/>
      <c r="IQW84" s="2"/>
      <c r="IQX84" s="2"/>
      <c r="IQY84" s="2"/>
      <c r="IQZ84" s="2"/>
      <c r="IRA84" s="2"/>
      <c r="IRB84" s="2"/>
      <c r="IRC84" s="2"/>
      <c r="IRD84" s="2"/>
      <c r="IRE84" s="2"/>
      <c r="IRF84" s="2"/>
      <c r="IRG84" s="2"/>
      <c r="IRH84" s="2"/>
      <c r="IRI84" s="2"/>
      <c r="IRJ84" s="2"/>
      <c r="IRK84" s="2"/>
      <c r="IRL84" s="2"/>
      <c r="IRM84" s="2"/>
      <c r="IRN84" s="2"/>
      <c r="IRO84" s="2"/>
      <c r="IRP84" s="2"/>
      <c r="IRQ84" s="2"/>
      <c r="IRR84" s="2"/>
      <c r="IRS84" s="2"/>
      <c r="IRT84" s="2"/>
      <c r="IRU84" s="2"/>
      <c r="IRV84" s="2"/>
      <c r="IRW84" s="2"/>
      <c r="IRX84" s="2"/>
      <c r="IRY84" s="2"/>
      <c r="IRZ84" s="2"/>
      <c r="ISA84" s="2"/>
      <c r="ISB84" s="2"/>
      <c r="ISC84" s="2"/>
      <c r="ISD84" s="2"/>
      <c r="ISE84" s="2"/>
      <c r="ISF84" s="2"/>
      <c r="ISG84" s="2"/>
      <c r="ISH84" s="2"/>
      <c r="ISI84" s="2"/>
      <c r="ISJ84" s="2"/>
      <c r="ISK84" s="2"/>
      <c r="ISL84" s="2"/>
      <c r="ISM84" s="2"/>
      <c r="ISN84" s="2"/>
      <c r="ISO84" s="2"/>
      <c r="ISP84" s="2"/>
      <c r="ISQ84" s="2"/>
      <c r="ISR84" s="2"/>
      <c r="ISS84" s="2"/>
      <c r="IST84" s="2"/>
      <c r="ISU84" s="2"/>
      <c r="ISV84" s="2"/>
      <c r="ISW84" s="2"/>
      <c r="ISX84" s="2"/>
      <c r="ISY84" s="2"/>
      <c r="ISZ84" s="2"/>
      <c r="ITA84" s="2"/>
      <c r="ITB84" s="2"/>
      <c r="ITC84" s="2"/>
      <c r="ITD84" s="2"/>
      <c r="ITE84" s="2"/>
      <c r="ITF84" s="2"/>
      <c r="ITG84" s="2"/>
      <c r="ITH84" s="2"/>
      <c r="ITI84" s="2"/>
      <c r="ITJ84" s="2"/>
      <c r="ITK84" s="2"/>
      <c r="ITL84" s="2"/>
      <c r="ITM84" s="2"/>
      <c r="ITN84" s="2"/>
      <c r="ITO84" s="2"/>
      <c r="ITP84" s="2"/>
      <c r="ITQ84" s="2"/>
      <c r="ITR84" s="2"/>
      <c r="ITS84" s="2"/>
      <c r="ITT84" s="2"/>
      <c r="ITU84" s="2"/>
      <c r="ITV84" s="2"/>
      <c r="ITW84" s="2"/>
      <c r="ITX84" s="2"/>
      <c r="ITY84" s="2"/>
      <c r="ITZ84" s="2"/>
      <c r="IUA84" s="2"/>
      <c r="IUB84" s="2"/>
      <c r="IUC84" s="2"/>
      <c r="IUD84" s="2"/>
      <c r="IUE84" s="2"/>
      <c r="IUF84" s="2"/>
      <c r="IUG84" s="2"/>
      <c r="IUH84" s="2"/>
      <c r="IUI84" s="2"/>
      <c r="IUJ84" s="2"/>
      <c r="IUK84" s="2"/>
      <c r="IUL84" s="2"/>
      <c r="IUM84" s="2"/>
      <c r="IUN84" s="2"/>
      <c r="IUO84" s="2"/>
      <c r="IUP84" s="2"/>
      <c r="IUQ84" s="2"/>
      <c r="IUR84" s="2"/>
      <c r="IUS84" s="2"/>
      <c r="IUT84" s="2"/>
      <c r="IUU84" s="2"/>
      <c r="IUV84" s="2"/>
      <c r="IUW84" s="2"/>
      <c r="IUX84" s="2"/>
      <c r="IUY84" s="2"/>
      <c r="IUZ84" s="2"/>
      <c r="IVA84" s="2"/>
      <c r="IVB84" s="2"/>
      <c r="IVC84" s="2"/>
      <c r="IVD84" s="2"/>
      <c r="IVE84" s="2"/>
      <c r="IVF84" s="2"/>
      <c r="IVG84" s="2"/>
      <c r="IVH84" s="2"/>
      <c r="IVI84" s="2"/>
      <c r="IVJ84" s="2"/>
      <c r="IVK84" s="2"/>
      <c r="IVL84" s="2"/>
      <c r="IVM84" s="2"/>
      <c r="IVN84" s="2"/>
      <c r="IVO84" s="2"/>
      <c r="IVP84" s="2"/>
      <c r="IVQ84" s="2"/>
      <c r="IVR84" s="2"/>
      <c r="IVS84" s="2"/>
      <c r="IVT84" s="2"/>
      <c r="IVU84" s="2"/>
      <c r="IVV84" s="2"/>
      <c r="IVW84" s="2"/>
      <c r="IVX84" s="2"/>
      <c r="IVY84" s="2"/>
      <c r="IVZ84" s="2"/>
      <c r="IWA84" s="2"/>
      <c r="IWB84" s="2"/>
      <c r="IWC84" s="2"/>
      <c r="IWD84" s="2"/>
      <c r="IWE84" s="2"/>
      <c r="IWF84" s="2"/>
      <c r="IWG84" s="2"/>
      <c r="IWH84" s="2"/>
      <c r="IWI84" s="2"/>
      <c r="IWJ84" s="2"/>
      <c r="IWK84" s="2"/>
      <c r="IWL84" s="2"/>
      <c r="IWM84" s="2"/>
      <c r="IWN84" s="2"/>
      <c r="IWO84" s="2"/>
      <c r="IWP84" s="2"/>
      <c r="IWQ84" s="2"/>
      <c r="IWR84" s="2"/>
      <c r="IWS84" s="2"/>
      <c r="IWT84" s="2"/>
      <c r="IWU84" s="2"/>
      <c r="IWV84" s="2"/>
      <c r="IWW84" s="2"/>
      <c r="IWX84" s="2"/>
      <c r="IWY84" s="2"/>
      <c r="IWZ84" s="2"/>
      <c r="IXA84" s="2"/>
      <c r="IXB84" s="2"/>
      <c r="IXC84" s="2"/>
      <c r="IXD84" s="2"/>
      <c r="IXE84" s="2"/>
      <c r="IXF84" s="2"/>
      <c r="IXG84" s="2"/>
      <c r="IXH84" s="2"/>
      <c r="IXI84" s="2"/>
      <c r="IXJ84" s="2"/>
      <c r="IXK84" s="2"/>
      <c r="IXL84" s="2"/>
      <c r="IXM84" s="2"/>
      <c r="IXN84" s="2"/>
      <c r="IXO84" s="2"/>
      <c r="IXP84" s="2"/>
      <c r="IXQ84" s="2"/>
      <c r="IXR84" s="2"/>
      <c r="IXS84" s="2"/>
      <c r="IXT84" s="2"/>
      <c r="IXU84" s="2"/>
      <c r="IXV84" s="2"/>
      <c r="IXW84" s="2"/>
      <c r="IXX84" s="2"/>
      <c r="IXY84" s="2"/>
      <c r="IXZ84" s="2"/>
      <c r="IYA84" s="2"/>
      <c r="IYB84" s="2"/>
      <c r="IYC84" s="2"/>
      <c r="IYD84" s="2"/>
      <c r="IYE84" s="2"/>
      <c r="IYF84" s="2"/>
      <c r="IYG84" s="2"/>
      <c r="IYH84" s="2"/>
      <c r="IYI84" s="2"/>
      <c r="IYJ84" s="2"/>
      <c r="IYK84" s="2"/>
      <c r="IYL84" s="2"/>
      <c r="IYM84" s="2"/>
      <c r="IYN84" s="2"/>
      <c r="IYO84" s="2"/>
      <c r="IYP84" s="2"/>
      <c r="IYQ84" s="2"/>
      <c r="IYR84" s="2"/>
      <c r="IYS84" s="2"/>
      <c r="IYT84" s="2"/>
      <c r="IYU84" s="2"/>
      <c r="IYV84" s="2"/>
      <c r="IYW84" s="2"/>
      <c r="IYX84" s="2"/>
      <c r="IYY84" s="2"/>
      <c r="IYZ84" s="2"/>
      <c r="IZA84" s="2"/>
      <c r="IZB84" s="2"/>
      <c r="IZC84" s="2"/>
      <c r="IZD84" s="2"/>
      <c r="IZE84" s="2"/>
      <c r="IZF84" s="2"/>
      <c r="IZG84" s="2"/>
      <c r="IZH84" s="2"/>
      <c r="IZI84" s="2"/>
      <c r="IZJ84" s="2"/>
      <c r="IZK84" s="2"/>
      <c r="IZL84" s="2"/>
      <c r="IZM84" s="2"/>
      <c r="IZN84" s="2"/>
      <c r="IZO84" s="2"/>
      <c r="IZP84" s="2"/>
      <c r="IZQ84" s="2"/>
      <c r="IZR84" s="2"/>
      <c r="IZS84" s="2"/>
      <c r="IZT84" s="2"/>
      <c r="IZU84" s="2"/>
      <c r="IZV84" s="2"/>
      <c r="IZW84" s="2"/>
      <c r="IZX84" s="2"/>
      <c r="IZY84" s="2"/>
      <c r="IZZ84" s="2"/>
      <c r="JAA84" s="2"/>
      <c r="JAB84" s="2"/>
      <c r="JAC84" s="2"/>
      <c r="JAD84" s="2"/>
      <c r="JAE84" s="2"/>
      <c r="JAF84" s="2"/>
      <c r="JAG84" s="2"/>
      <c r="JAH84" s="2"/>
      <c r="JAI84" s="2"/>
      <c r="JAJ84" s="2"/>
      <c r="JAK84" s="2"/>
      <c r="JAL84" s="2"/>
      <c r="JAM84" s="2"/>
      <c r="JAN84" s="2"/>
      <c r="JAO84" s="2"/>
      <c r="JAP84" s="2"/>
      <c r="JAQ84" s="2"/>
      <c r="JAR84" s="2"/>
      <c r="JAS84" s="2"/>
      <c r="JAT84" s="2"/>
      <c r="JAU84" s="2"/>
      <c r="JAV84" s="2"/>
      <c r="JAW84" s="2"/>
      <c r="JAX84" s="2"/>
      <c r="JAY84" s="2"/>
      <c r="JAZ84" s="2"/>
      <c r="JBA84" s="2"/>
      <c r="JBB84" s="2"/>
      <c r="JBC84" s="2"/>
      <c r="JBD84" s="2"/>
      <c r="JBE84" s="2"/>
      <c r="JBF84" s="2"/>
      <c r="JBG84" s="2"/>
      <c r="JBH84" s="2"/>
      <c r="JBI84" s="2"/>
      <c r="JBJ84" s="2"/>
      <c r="JBK84" s="2"/>
      <c r="JBL84" s="2"/>
      <c r="JBM84" s="2"/>
      <c r="JBN84" s="2"/>
      <c r="JBO84" s="2"/>
      <c r="JBP84" s="2"/>
      <c r="JBQ84" s="2"/>
      <c r="JBR84" s="2"/>
      <c r="JBS84" s="2"/>
      <c r="JBT84" s="2"/>
      <c r="JBU84" s="2"/>
      <c r="JBV84" s="2"/>
      <c r="JBW84" s="2"/>
      <c r="JBX84" s="2"/>
      <c r="JBY84" s="2"/>
      <c r="JBZ84" s="2"/>
      <c r="JCA84" s="2"/>
      <c r="JCB84" s="2"/>
      <c r="JCC84" s="2"/>
      <c r="JCD84" s="2"/>
      <c r="JCE84" s="2"/>
      <c r="JCF84" s="2"/>
      <c r="JCG84" s="2"/>
      <c r="JCH84" s="2"/>
      <c r="JCI84" s="2"/>
      <c r="JCJ84" s="2"/>
      <c r="JCK84" s="2"/>
      <c r="JCL84" s="2"/>
      <c r="JCM84" s="2"/>
      <c r="JCN84" s="2"/>
      <c r="JCO84" s="2"/>
      <c r="JCP84" s="2"/>
      <c r="JCQ84" s="2"/>
      <c r="JCR84" s="2"/>
      <c r="JCS84" s="2"/>
      <c r="JCT84" s="2"/>
      <c r="JCU84" s="2"/>
      <c r="JCV84" s="2"/>
      <c r="JCW84" s="2"/>
      <c r="JCX84" s="2"/>
      <c r="JCY84" s="2"/>
      <c r="JCZ84" s="2"/>
      <c r="JDA84" s="2"/>
      <c r="JDB84" s="2"/>
      <c r="JDC84" s="2"/>
      <c r="JDD84" s="2"/>
      <c r="JDE84" s="2"/>
      <c r="JDF84" s="2"/>
      <c r="JDG84" s="2"/>
      <c r="JDH84" s="2"/>
      <c r="JDI84" s="2"/>
      <c r="JDJ84" s="2"/>
      <c r="JDK84" s="2"/>
      <c r="JDL84" s="2"/>
      <c r="JDM84" s="2"/>
      <c r="JDN84" s="2"/>
      <c r="JDO84" s="2"/>
      <c r="JDP84" s="2"/>
      <c r="JDQ84" s="2"/>
      <c r="JDR84" s="2"/>
      <c r="JDS84" s="2"/>
      <c r="JDT84" s="2"/>
      <c r="JDU84" s="2"/>
      <c r="JDV84" s="2"/>
      <c r="JDW84" s="2"/>
      <c r="JDX84" s="2"/>
      <c r="JDY84" s="2"/>
      <c r="JDZ84" s="2"/>
      <c r="JEA84" s="2"/>
      <c r="JEB84" s="2"/>
      <c r="JEC84" s="2"/>
      <c r="JED84" s="2"/>
      <c r="JEE84" s="2"/>
      <c r="JEF84" s="2"/>
      <c r="JEG84" s="2"/>
      <c r="JEH84" s="2"/>
      <c r="JEI84" s="2"/>
      <c r="JEJ84" s="2"/>
      <c r="JEK84" s="2"/>
      <c r="JEL84" s="2"/>
      <c r="JEM84" s="2"/>
      <c r="JEN84" s="2"/>
      <c r="JEO84" s="2"/>
      <c r="JEP84" s="2"/>
      <c r="JEQ84" s="2"/>
      <c r="JER84" s="2"/>
      <c r="JES84" s="2"/>
      <c r="JET84" s="2"/>
      <c r="JEU84" s="2"/>
      <c r="JEV84" s="2"/>
      <c r="JEW84" s="2"/>
      <c r="JEX84" s="2"/>
      <c r="JEY84" s="2"/>
      <c r="JEZ84" s="2"/>
      <c r="JFA84" s="2"/>
      <c r="JFB84" s="2"/>
      <c r="JFC84" s="2"/>
      <c r="JFD84" s="2"/>
      <c r="JFE84" s="2"/>
      <c r="JFF84" s="2"/>
      <c r="JFG84" s="2"/>
      <c r="JFH84" s="2"/>
      <c r="JFI84" s="2"/>
      <c r="JFJ84" s="2"/>
      <c r="JFK84" s="2"/>
      <c r="JFL84" s="2"/>
      <c r="JFM84" s="2"/>
      <c r="JFN84" s="2"/>
      <c r="JFO84" s="2"/>
      <c r="JFP84" s="2"/>
      <c r="JFQ84" s="2"/>
      <c r="JFR84" s="2"/>
      <c r="JFS84" s="2"/>
      <c r="JFT84" s="2"/>
      <c r="JFU84" s="2"/>
      <c r="JFV84" s="2"/>
      <c r="JFW84" s="2"/>
      <c r="JFX84" s="2"/>
      <c r="JFY84" s="2"/>
      <c r="JFZ84" s="2"/>
      <c r="JGA84" s="2"/>
      <c r="JGB84" s="2"/>
      <c r="JGC84" s="2"/>
      <c r="JGD84" s="2"/>
      <c r="JGE84" s="2"/>
      <c r="JGF84" s="2"/>
      <c r="JGG84" s="2"/>
      <c r="JGH84" s="2"/>
      <c r="JGI84" s="2"/>
      <c r="JGJ84" s="2"/>
      <c r="JGK84" s="2"/>
      <c r="JGL84" s="2"/>
      <c r="JGM84" s="2"/>
      <c r="JGN84" s="2"/>
      <c r="JGO84" s="2"/>
      <c r="JGP84" s="2"/>
      <c r="JGQ84" s="2"/>
      <c r="JGR84" s="2"/>
      <c r="JGS84" s="2"/>
      <c r="JGT84" s="2"/>
      <c r="JGU84" s="2"/>
      <c r="JGV84" s="2"/>
      <c r="JGW84" s="2"/>
      <c r="JGX84" s="2"/>
      <c r="JGY84" s="2"/>
      <c r="JGZ84" s="2"/>
      <c r="JHA84" s="2"/>
      <c r="JHB84" s="2"/>
      <c r="JHC84" s="2"/>
      <c r="JHD84" s="2"/>
      <c r="JHE84" s="2"/>
      <c r="JHF84" s="2"/>
      <c r="JHG84" s="2"/>
      <c r="JHH84" s="2"/>
      <c r="JHI84" s="2"/>
      <c r="JHJ84" s="2"/>
      <c r="JHK84" s="2"/>
      <c r="JHL84" s="2"/>
      <c r="JHM84" s="2"/>
      <c r="JHN84" s="2"/>
      <c r="JHO84" s="2"/>
      <c r="JHP84" s="2"/>
      <c r="JHQ84" s="2"/>
      <c r="JHR84" s="2"/>
      <c r="JHS84" s="2"/>
      <c r="JHT84" s="2"/>
      <c r="JHU84" s="2"/>
      <c r="JHV84" s="2"/>
      <c r="JHW84" s="2"/>
      <c r="JHX84" s="2"/>
      <c r="JHY84" s="2"/>
      <c r="JHZ84" s="2"/>
      <c r="JIA84" s="2"/>
      <c r="JIB84" s="2"/>
      <c r="JIC84" s="2"/>
      <c r="JID84" s="2"/>
      <c r="JIE84" s="2"/>
      <c r="JIF84" s="2"/>
      <c r="JIG84" s="2"/>
      <c r="JIH84" s="2"/>
      <c r="JII84" s="2"/>
      <c r="JIJ84" s="2"/>
      <c r="JIK84" s="2"/>
      <c r="JIL84" s="2"/>
      <c r="JIM84" s="2"/>
      <c r="JIN84" s="2"/>
      <c r="JIO84" s="2"/>
      <c r="JIP84" s="2"/>
      <c r="JIQ84" s="2"/>
      <c r="JIR84" s="2"/>
      <c r="JIS84" s="2"/>
      <c r="JIT84" s="2"/>
      <c r="JIU84" s="2"/>
      <c r="JIV84" s="2"/>
      <c r="JIW84" s="2"/>
      <c r="JIX84" s="2"/>
      <c r="JIY84" s="2"/>
      <c r="JIZ84" s="2"/>
      <c r="JJA84" s="2"/>
      <c r="JJB84" s="2"/>
      <c r="JJC84" s="2"/>
      <c r="JJD84" s="2"/>
      <c r="JJE84" s="2"/>
      <c r="JJF84" s="2"/>
      <c r="JJG84" s="2"/>
      <c r="JJH84" s="2"/>
      <c r="JJI84" s="2"/>
      <c r="JJJ84" s="2"/>
      <c r="JJK84" s="2"/>
      <c r="JJL84" s="2"/>
      <c r="JJM84" s="2"/>
      <c r="JJN84" s="2"/>
      <c r="JJO84" s="2"/>
      <c r="JJP84" s="2"/>
      <c r="JJQ84" s="2"/>
      <c r="JJR84" s="2"/>
      <c r="JJS84" s="2"/>
      <c r="JJT84" s="2"/>
      <c r="JJU84" s="2"/>
      <c r="JJV84" s="2"/>
      <c r="JJW84" s="2"/>
      <c r="JJX84" s="2"/>
      <c r="JJY84" s="2"/>
      <c r="JJZ84" s="2"/>
      <c r="JKA84" s="2"/>
      <c r="JKB84" s="2"/>
      <c r="JKC84" s="2"/>
      <c r="JKD84" s="2"/>
      <c r="JKE84" s="2"/>
      <c r="JKF84" s="2"/>
      <c r="JKG84" s="2"/>
      <c r="JKH84" s="2"/>
      <c r="JKI84" s="2"/>
      <c r="JKJ84" s="2"/>
      <c r="JKK84" s="2"/>
      <c r="JKL84" s="2"/>
      <c r="JKM84" s="2"/>
      <c r="JKN84" s="2"/>
      <c r="JKO84" s="2"/>
      <c r="JKP84" s="2"/>
      <c r="JKQ84" s="2"/>
      <c r="JKR84" s="2"/>
      <c r="JKS84" s="2"/>
      <c r="JKT84" s="2"/>
      <c r="JKU84" s="2"/>
      <c r="JKV84" s="2"/>
      <c r="JKW84" s="2"/>
      <c r="JKX84" s="2"/>
      <c r="JKY84" s="2"/>
      <c r="JKZ84" s="2"/>
      <c r="JLA84" s="2"/>
      <c r="JLB84" s="2"/>
      <c r="JLC84" s="2"/>
      <c r="JLD84" s="2"/>
      <c r="JLE84" s="2"/>
      <c r="JLF84" s="2"/>
      <c r="JLG84" s="2"/>
      <c r="JLH84" s="2"/>
      <c r="JLI84" s="2"/>
      <c r="JLJ84" s="2"/>
      <c r="JLK84" s="2"/>
      <c r="JLL84" s="2"/>
      <c r="JLM84" s="2"/>
      <c r="JLN84" s="2"/>
      <c r="JLO84" s="2"/>
      <c r="JLP84" s="2"/>
      <c r="JLQ84" s="2"/>
      <c r="JLR84" s="2"/>
      <c r="JLS84" s="2"/>
      <c r="JLT84" s="2"/>
      <c r="JLU84" s="2"/>
      <c r="JLV84" s="2"/>
      <c r="JLW84" s="2"/>
      <c r="JLX84" s="2"/>
      <c r="JLY84" s="2"/>
      <c r="JLZ84" s="2"/>
      <c r="JMA84" s="2"/>
      <c r="JMB84" s="2"/>
      <c r="JMC84" s="2"/>
      <c r="JMD84" s="2"/>
      <c r="JME84" s="2"/>
      <c r="JMF84" s="2"/>
      <c r="JMG84" s="2"/>
      <c r="JMH84" s="2"/>
      <c r="JMI84" s="2"/>
      <c r="JMJ84" s="2"/>
      <c r="JMK84" s="2"/>
      <c r="JML84" s="2"/>
      <c r="JMM84" s="2"/>
      <c r="JMN84" s="2"/>
      <c r="JMO84" s="2"/>
      <c r="JMP84" s="2"/>
      <c r="JMQ84" s="2"/>
      <c r="JMR84" s="2"/>
      <c r="JMS84" s="2"/>
      <c r="JMT84" s="2"/>
      <c r="JMU84" s="2"/>
      <c r="JMV84" s="2"/>
      <c r="JMW84" s="2"/>
      <c r="JMX84" s="2"/>
      <c r="JMY84" s="2"/>
      <c r="JMZ84" s="2"/>
      <c r="JNA84" s="2"/>
      <c r="JNB84" s="2"/>
      <c r="JNC84" s="2"/>
      <c r="JND84" s="2"/>
      <c r="JNE84" s="2"/>
      <c r="JNF84" s="2"/>
      <c r="JNG84" s="2"/>
      <c r="JNH84" s="2"/>
      <c r="JNI84" s="2"/>
      <c r="JNJ84" s="2"/>
      <c r="JNK84" s="2"/>
      <c r="JNL84" s="2"/>
      <c r="JNM84" s="2"/>
      <c r="JNN84" s="2"/>
      <c r="JNO84" s="2"/>
      <c r="JNP84" s="2"/>
      <c r="JNQ84" s="2"/>
      <c r="JNR84" s="2"/>
      <c r="JNS84" s="2"/>
      <c r="JNT84" s="2"/>
      <c r="JNU84" s="2"/>
      <c r="JNV84" s="2"/>
      <c r="JNW84" s="2"/>
      <c r="JNX84" s="2"/>
      <c r="JNY84" s="2"/>
      <c r="JNZ84" s="2"/>
      <c r="JOA84" s="2"/>
      <c r="JOB84" s="2"/>
      <c r="JOC84" s="2"/>
      <c r="JOD84" s="2"/>
      <c r="JOE84" s="2"/>
      <c r="JOF84" s="2"/>
      <c r="JOG84" s="2"/>
      <c r="JOH84" s="2"/>
      <c r="JOI84" s="2"/>
      <c r="JOJ84" s="2"/>
      <c r="JOK84" s="2"/>
      <c r="JOL84" s="2"/>
      <c r="JOM84" s="2"/>
      <c r="JON84" s="2"/>
      <c r="JOO84" s="2"/>
      <c r="JOP84" s="2"/>
      <c r="JOQ84" s="2"/>
      <c r="JOR84" s="2"/>
      <c r="JOS84" s="2"/>
      <c r="JOT84" s="2"/>
      <c r="JOU84" s="2"/>
      <c r="JOV84" s="2"/>
      <c r="JOW84" s="2"/>
      <c r="JOX84" s="2"/>
      <c r="JOY84" s="2"/>
      <c r="JOZ84" s="2"/>
      <c r="JPA84" s="2"/>
      <c r="JPB84" s="2"/>
      <c r="JPC84" s="2"/>
      <c r="JPD84" s="2"/>
      <c r="JPE84" s="2"/>
      <c r="JPF84" s="2"/>
      <c r="JPG84" s="2"/>
      <c r="JPH84" s="2"/>
      <c r="JPI84" s="2"/>
      <c r="JPJ84" s="2"/>
      <c r="JPK84" s="2"/>
      <c r="JPL84" s="2"/>
      <c r="JPM84" s="2"/>
      <c r="JPN84" s="2"/>
      <c r="JPO84" s="2"/>
      <c r="JPP84" s="2"/>
      <c r="JPQ84" s="2"/>
      <c r="JPR84" s="2"/>
      <c r="JPS84" s="2"/>
      <c r="JPT84" s="2"/>
      <c r="JPU84" s="2"/>
      <c r="JPV84" s="2"/>
      <c r="JPW84" s="2"/>
      <c r="JPX84" s="2"/>
      <c r="JPY84" s="2"/>
      <c r="JPZ84" s="2"/>
      <c r="JQA84" s="2"/>
      <c r="JQB84" s="2"/>
      <c r="JQC84" s="2"/>
      <c r="JQD84" s="2"/>
      <c r="JQE84" s="2"/>
      <c r="JQF84" s="2"/>
      <c r="JQG84" s="2"/>
      <c r="JQH84" s="2"/>
      <c r="JQI84" s="2"/>
      <c r="JQJ84" s="2"/>
      <c r="JQK84" s="2"/>
      <c r="JQL84" s="2"/>
      <c r="JQM84" s="2"/>
      <c r="JQN84" s="2"/>
      <c r="JQO84" s="2"/>
      <c r="JQP84" s="2"/>
      <c r="JQQ84" s="2"/>
      <c r="JQR84" s="2"/>
      <c r="JQS84" s="2"/>
      <c r="JQT84" s="2"/>
      <c r="JQU84" s="2"/>
      <c r="JQV84" s="2"/>
      <c r="JQW84" s="2"/>
      <c r="JQX84" s="2"/>
      <c r="JQY84" s="2"/>
      <c r="JQZ84" s="2"/>
      <c r="JRA84" s="2"/>
      <c r="JRB84" s="2"/>
      <c r="JRC84" s="2"/>
      <c r="JRD84" s="2"/>
      <c r="JRE84" s="2"/>
      <c r="JRF84" s="2"/>
      <c r="JRG84" s="2"/>
      <c r="JRH84" s="2"/>
      <c r="JRI84" s="2"/>
      <c r="JRJ84" s="2"/>
      <c r="JRK84" s="2"/>
      <c r="JRL84" s="2"/>
      <c r="JRM84" s="2"/>
      <c r="JRN84" s="2"/>
      <c r="JRO84" s="2"/>
      <c r="JRP84" s="2"/>
      <c r="JRQ84" s="2"/>
      <c r="JRR84" s="2"/>
      <c r="JRS84" s="2"/>
      <c r="JRT84" s="2"/>
      <c r="JRU84" s="2"/>
      <c r="JRV84" s="2"/>
      <c r="JRW84" s="2"/>
      <c r="JRX84" s="2"/>
      <c r="JRY84" s="2"/>
      <c r="JRZ84" s="2"/>
      <c r="JSA84" s="2"/>
      <c r="JSB84" s="2"/>
      <c r="JSC84" s="2"/>
      <c r="JSD84" s="2"/>
      <c r="JSE84" s="2"/>
      <c r="JSF84" s="2"/>
      <c r="JSG84" s="2"/>
      <c r="JSH84" s="2"/>
      <c r="JSI84" s="2"/>
      <c r="JSJ84" s="2"/>
      <c r="JSK84" s="2"/>
      <c r="JSL84" s="2"/>
      <c r="JSM84" s="2"/>
      <c r="JSN84" s="2"/>
      <c r="JSO84" s="2"/>
      <c r="JSP84" s="2"/>
      <c r="JSQ84" s="2"/>
      <c r="JSR84" s="2"/>
      <c r="JSS84" s="2"/>
      <c r="JST84" s="2"/>
      <c r="JSU84" s="2"/>
      <c r="JSV84" s="2"/>
      <c r="JSW84" s="2"/>
      <c r="JSX84" s="2"/>
      <c r="JSY84" s="2"/>
      <c r="JSZ84" s="2"/>
      <c r="JTA84" s="2"/>
      <c r="JTB84" s="2"/>
      <c r="JTC84" s="2"/>
      <c r="JTD84" s="2"/>
      <c r="JTE84" s="2"/>
      <c r="JTF84" s="2"/>
      <c r="JTG84" s="2"/>
      <c r="JTH84" s="2"/>
      <c r="JTI84" s="2"/>
      <c r="JTJ84" s="2"/>
      <c r="JTK84" s="2"/>
      <c r="JTL84" s="2"/>
      <c r="JTM84" s="2"/>
      <c r="JTN84" s="2"/>
      <c r="JTO84" s="2"/>
      <c r="JTP84" s="2"/>
      <c r="JTQ84" s="2"/>
      <c r="JTR84" s="2"/>
      <c r="JTS84" s="2"/>
      <c r="JTT84" s="2"/>
      <c r="JTU84" s="2"/>
      <c r="JTV84" s="2"/>
      <c r="JTW84" s="2"/>
      <c r="JTX84" s="2"/>
      <c r="JTY84" s="2"/>
      <c r="JTZ84" s="2"/>
      <c r="JUA84" s="2"/>
      <c r="JUB84" s="2"/>
      <c r="JUC84" s="2"/>
      <c r="JUD84" s="2"/>
      <c r="JUE84" s="2"/>
      <c r="JUF84" s="2"/>
      <c r="JUG84" s="2"/>
      <c r="JUH84" s="2"/>
      <c r="JUI84" s="2"/>
      <c r="JUJ84" s="2"/>
      <c r="JUK84" s="2"/>
      <c r="JUL84" s="2"/>
      <c r="JUM84" s="2"/>
      <c r="JUN84" s="2"/>
      <c r="JUO84" s="2"/>
      <c r="JUP84" s="2"/>
      <c r="JUQ84" s="2"/>
      <c r="JUR84" s="2"/>
      <c r="JUS84" s="2"/>
      <c r="JUT84" s="2"/>
      <c r="JUU84" s="2"/>
      <c r="JUV84" s="2"/>
      <c r="JUW84" s="2"/>
      <c r="JUX84" s="2"/>
      <c r="JUY84" s="2"/>
      <c r="JUZ84" s="2"/>
      <c r="JVA84" s="2"/>
      <c r="JVB84" s="2"/>
      <c r="JVC84" s="2"/>
      <c r="JVD84" s="2"/>
      <c r="JVE84" s="2"/>
      <c r="JVF84" s="2"/>
      <c r="JVG84" s="2"/>
      <c r="JVH84" s="2"/>
      <c r="JVI84" s="2"/>
      <c r="JVJ84" s="2"/>
      <c r="JVK84" s="2"/>
      <c r="JVL84" s="2"/>
      <c r="JVM84" s="2"/>
      <c r="JVN84" s="2"/>
      <c r="JVO84" s="2"/>
      <c r="JVP84" s="2"/>
      <c r="JVQ84" s="2"/>
      <c r="JVR84" s="2"/>
      <c r="JVS84" s="2"/>
      <c r="JVT84" s="2"/>
      <c r="JVU84" s="2"/>
      <c r="JVV84" s="2"/>
      <c r="JVW84" s="2"/>
      <c r="JVX84" s="2"/>
      <c r="JVY84" s="2"/>
      <c r="JVZ84" s="2"/>
      <c r="JWA84" s="2"/>
      <c r="JWB84" s="2"/>
      <c r="JWC84" s="2"/>
      <c r="JWD84" s="2"/>
      <c r="JWE84" s="2"/>
      <c r="JWF84" s="2"/>
      <c r="JWG84" s="2"/>
      <c r="JWH84" s="2"/>
      <c r="JWI84" s="2"/>
      <c r="JWJ84" s="2"/>
      <c r="JWK84" s="2"/>
      <c r="JWL84" s="2"/>
      <c r="JWM84" s="2"/>
      <c r="JWN84" s="2"/>
      <c r="JWO84" s="2"/>
      <c r="JWP84" s="2"/>
      <c r="JWQ84" s="2"/>
      <c r="JWR84" s="2"/>
      <c r="JWS84" s="2"/>
      <c r="JWT84" s="2"/>
      <c r="JWU84" s="2"/>
      <c r="JWV84" s="2"/>
      <c r="JWW84" s="2"/>
      <c r="JWX84" s="2"/>
      <c r="JWY84" s="2"/>
      <c r="JWZ84" s="2"/>
      <c r="JXA84" s="2"/>
      <c r="JXB84" s="2"/>
      <c r="JXC84" s="2"/>
      <c r="JXD84" s="2"/>
      <c r="JXE84" s="2"/>
      <c r="JXF84" s="2"/>
      <c r="JXG84" s="2"/>
      <c r="JXH84" s="2"/>
      <c r="JXI84" s="2"/>
      <c r="JXJ84" s="2"/>
      <c r="JXK84" s="2"/>
      <c r="JXL84" s="2"/>
      <c r="JXM84" s="2"/>
      <c r="JXN84" s="2"/>
      <c r="JXO84" s="2"/>
      <c r="JXP84" s="2"/>
      <c r="JXQ84" s="2"/>
      <c r="JXR84" s="2"/>
      <c r="JXS84" s="2"/>
      <c r="JXT84" s="2"/>
      <c r="JXU84" s="2"/>
      <c r="JXV84" s="2"/>
      <c r="JXW84" s="2"/>
      <c r="JXX84" s="2"/>
      <c r="JXY84" s="2"/>
      <c r="JXZ84" s="2"/>
      <c r="JYA84" s="2"/>
      <c r="JYB84" s="2"/>
      <c r="JYC84" s="2"/>
      <c r="JYD84" s="2"/>
      <c r="JYE84" s="2"/>
      <c r="JYF84" s="2"/>
      <c r="JYG84" s="2"/>
      <c r="JYH84" s="2"/>
      <c r="JYI84" s="2"/>
      <c r="JYJ84" s="2"/>
      <c r="JYK84" s="2"/>
      <c r="JYL84" s="2"/>
      <c r="JYM84" s="2"/>
      <c r="JYN84" s="2"/>
      <c r="JYO84" s="2"/>
      <c r="JYP84" s="2"/>
      <c r="JYQ84" s="2"/>
      <c r="JYR84" s="2"/>
      <c r="JYS84" s="2"/>
      <c r="JYT84" s="2"/>
      <c r="JYU84" s="2"/>
      <c r="JYV84" s="2"/>
      <c r="JYW84" s="2"/>
      <c r="JYX84" s="2"/>
      <c r="JYY84" s="2"/>
      <c r="JYZ84" s="2"/>
      <c r="JZA84" s="2"/>
      <c r="JZB84" s="2"/>
      <c r="JZC84" s="2"/>
      <c r="JZD84" s="2"/>
      <c r="JZE84" s="2"/>
      <c r="JZF84" s="2"/>
      <c r="JZG84" s="2"/>
      <c r="JZH84" s="2"/>
      <c r="JZI84" s="2"/>
      <c r="JZJ84" s="2"/>
      <c r="JZK84" s="2"/>
      <c r="JZL84" s="2"/>
      <c r="JZM84" s="2"/>
      <c r="JZN84" s="2"/>
      <c r="JZO84" s="2"/>
      <c r="JZP84" s="2"/>
      <c r="JZQ84" s="2"/>
      <c r="JZR84" s="2"/>
      <c r="JZS84" s="2"/>
      <c r="JZT84" s="2"/>
      <c r="JZU84" s="2"/>
      <c r="JZV84" s="2"/>
      <c r="JZW84" s="2"/>
      <c r="JZX84" s="2"/>
      <c r="JZY84" s="2"/>
      <c r="JZZ84" s="2"/>
      <c r="KAA84" s="2"/>
      <c r="KAB84" s="2"/>
      <c r="KAC84" s="2"/>
      <c r="KAD84" s="2"/>
      <c r="KAE84" s="2"/>
      <c r="KAF84" s="2"/>
      <c r="KAG84" s="2"/>
      <c r="KAH84" s="2"/>
      <c r="KAI84" s="2"/>
      <c r="KAJ84" s="2"/>
      <c r="KAK84" s="2"/>
      <c r="KAL84" s="2"/>
      <c r="KAM84" s="2"/>
      <c r="KAN84" s="2"/>
      <c r="KAO84" s="2"/>
      <c r="KAP84" s="2"/>
      <c r="KAQ84" s="2"/>
      <c r="KAR84" s="2"/>
      <c r="KAS84" s="2"/>
      <c r="KAT84" s="2"/>
      <c r="KAU84" s="2"/>
      <c r="KAV84" s="2"/>
      <c r="KAW84" s="2"/>
      <c r="KAX84" s="2"/>
      <c r="KAY84" s="2"/>
      <c r="KAZ84" s="2"/>
      <c r="KBA84" s="2"/>
      <c r="KBB84" s="2"/>
      <c r="KBC84" s="2"/>
      <c r="KBD84" s="2"/>
      <c r="KBE84" s="2"/>
      <c r="KBF84" s="2"/>
      <c r="KBG84" s="2"/>
      <c r="KBH84" s="2"/>
      <c r="KBI84" s="2"/>
      <c r="KBJ84" s="2"/>
      <c r="KBK84" s="2"/>
      <c r="KBL84" s="2"/>
      <c r="KBM84" s="2"/>
      <c r="KBN84" s="2"/>
      <c r="KBO84" s="2"/>
      <c r="KBP84" s="2"/>
      <c r="KBQ84" s="2"/>
      <c r="KBR84" s="2"/>
      <c r="KBS84" s="2"/>
      <c r="KBT84" s="2"/>
      <c r="KBU84" s="2"/>
      <c r="KBV84" s="2"/>
      <c r="KBW84" s="2"/>
      <c r="KBX84" s="2"/>
      <c r="KBY84" s="2"/>
      <c r="KBZ84" s="2"/>
      <c r="KCA84" s="2"/>
      <c r="KCB84" s="2"/>
      <c r="KCC84" s="2"/>
      <c r="KCD84" s="2"/>
      <c r="KCE84" s="2"/>
      <c r="KCF84" s="2"/>
      <c r="KCG84" s="2"/>
      <c r="KCH84" s="2"/>
      <c r="KCI84" s="2"/>
      <c r="KCJ84" s="2"/>
      <c r="KCK84" s="2"/>
      <c r="KCL84" s="2"/>
      <c r="KCM84" s="2"/>
      <c r="KCN84" s="2"/>
      <c r="KCO84" s="2"/>
      <c r="KCP84" s="2"/>
      <c r="KCQ84" s="2"/>
      <c r="KCR84" s="2"/>
      <c r="KCS84" s="2"/>
      <c r="KCT84" s="2"/>
      <c r="KCU84" s="2"/>
      <c r="KCV84" s="2"/>
      <c r="KCW84" s="2"/>
      <c r="KCX84" s="2"/>
      <c r="KCY84" s="2"/>
      <c r="KCZ84" s="2"/>
      <c r="KDA84" s="2"/>
      <c r="KDB84" s="2"/>
      <c r="KDC84" s="2"/>
      <c r="KDD84" s="2"/>
      <c r="KDE84" s="2"/>
      <c r="KDF84" s="2"/>
      <c r="KDG84" s="2"/>
      <c r="KDH84" s="2"/>
      <c r="KDI84" s="2"/>
      <c r="KDJ84" s="2"/>
      <c r="KDK84" s="2"/>
      <c r="KDL84" s="2"/>
      <c r="KDM84" s="2"/>
      <c r="KDN84" s="2"/>
      <c r="KDO84" s="2"/>
      <c r="KDP84" s="2"/>
      <c r="KDQ84" s="2"/>
      <c r="KDR84" s="2"/>
      <c r="KDS84" s="2"/>
      <c r="KDT84" s="2"/>
      <c r="KDU84" s="2"/>
      <c r="KDV84" s="2"/>
      <c r="KDW84" s="2"/>
      <c r="KDX84" s="2"/>
      <c r="KDY84" s="2"/>
      <c r="KDZ84" s="2"/>
      <c r="KEA84" s="2"/>
      <c r="KEB84" s="2"/>
      <c r="KEC84" s="2"/>
      <c r="KED84" s="2"/>
      <c r="KEE84" s="2"/>
      <c r="KEF84" s="2"/>
      <c r="KEG84" s="2"/>
      <c r="KEH84" s="2"/>
      <c r="KEI84" s="2"/>
      <c r="KEJ84" s="2"/>
      <c r="KEK84" s="2"/>
      <c r="KEL84" s="2"/>
      <c r="KEM84" s="2"/>
      <c r="KEN84" s="2"/>
      <c r="KEO84" s="2"/>
      <c r="KEP84" s="2"/>
      <c r="KEQ84" s="2"/>
      <c r="KER84" s="2"/>
      <c r="KES84" s="2"/>
      <c r="KET84" s="2"/>
      <c r="KEU84" s="2"/>
      <c r="KEV84" s="2"/>
      <c r="KEW84" s="2"/>
      <c r="KEX84" s="2"/>
      <c r="KEY84" s="2"/>
      <c r="KEZ84" s="2"/>
      <c r="KFA84" s="2"/>
      <c r="KFB84" s="2"/>
      <c r="KFC84" s="2"/>
      <c r="KFD84" s="2"/>
      <c r="KFE84" s="2"/>
      <c r="KFF84" s="2"/>
      <c r="KFG84" s="2"/>
      <c r="KFH84" s="2"/>
      <c r="KFI84" s="2"/>
      <c r="KFJ84" s="2"/>
      <c r="KFK84" s="2"/>
      <c r="KFL84" s="2"/>
      <c r="KFM84" s="2"/>
      <c r="KFN84" s="2"/>
      <c r="KFO84" s="2"/>
      <c r="KFP84" s="2"/>
      <c r="KFQ84" s="2"/>
      <c r="KFR84" s="2"/>
      <c r="KFS84" s="2"/>
      <c r="KFT84" s="2"/>
      <c r="KFU84" s="2"/>
      <c r="KFV84" s="2"/>
      <c r="KFW84" s="2"/>
      <c r="KFX84" s="2"/>
      <c r="KFY84" s="2"/>
      <c r="KFZ84" s="2"/>
      <c r="KGA84" s="2"/>
      <c r="KGB84" s="2"/>
      <c r="KGC84" s="2"/>
      <c r="KGD84" s="2"/>
      <c r="KGE84" s="2"/>
      <c r="KGF84" s="2"/>
      <c r="KGG84" s="2"/>
      <c r="KGH84" s="2"/>
      <c r="KGI84" s="2"/>
      <c r="KGJ84" s="2"/>
      <c r="KGK84" s="2"/>
      <c r="KGL84" s="2"/>
      <c r="KGM84" s="2"/>
      <c r="KGN84" s="2"/>
      <c r="KGO84" s="2"/>
      <c r="KGP84" s="2"/>
      <c r="KGQ84" s="2"/>
      <c r="KGR84" s="2"/>
      <c r="KGS84" s="2"/>
      <c r="KGT84" s="2"/>
      <c r="KGU84" s="2"/>
      <c r="KGV84" s="2"/>
      <c r="KGW84" s="2"/>
      <c r="KGX84" s="2"/>
      <c r="KGY84" s="2"/>
      <c r="KGZ84" s="2"/>
      <c r="KHA84" s="2"/>
      <c r="KHB84" s="2"/>
      <c r="KHC84" s="2"/>
      <c r="KHD84" s="2"/>
      <c r="KHE84" s="2"/>
      <c r="KHF84" s="2"/>
      <c r="KHG84" s="2"/>
      <c r="KHH84" s="2"/>
      <c r="KHI84" s="2"/>
      <c r="KHJ84" s="2"/>
      <c r="KHK84" s="2"/>
      <c r="KHL84" s="2"/>
      <c r="KHM84" s="2"/>
      <c r="KHN84" s="2"/>
      <c r="KHO84" s="2"/>
      <c r="KHP84" s="2"/>
      <c r="KHQ84" s="2"/>
      <c r="KHR84" s="2"/>
      <c r="KHS84" s="2"/>
      <c r="KHT84" s="2"/>
      <c r="KHU84" s="2"/>
      <c r="KHV84" s="2"/>
      <c r="KHW84" s="2"/>
      <c r="KHX84" s="2"/>
      <c r="KHY84" s="2"/>
      <c r="KHZ84" s="2"/>
      <c r="KIA84" s="2"/>
      <c r="KIB84" s="2"/>
      <c r="KIC84" s="2"/>
      <c r="KID84" s="2"/>
      <c r="KIE84" s="2"/>
      <c r="KIF84" s="2"/>
      <c r="KIG84" s="2"/>
      <c r="KIH84" s="2"/>
      <c r="KII84" s="2"/>
      <c r="KIJ84" s="2"/>
      <c r="KIK84" s="2"/>
      <c r="KIL84" s="2"/>
      <c r="KIM84" s="2"/>
      <c r="KIN84" s="2"/>
      <c r="KIO84" s="2"/>
      <c r="KIP84" s="2"/>
      <c r="KIQ84" s="2"/>
      <c r="KIR84" s="2"/>
      <c r="KIS84" s="2"/>
      <c r="KIT84" s="2"/>
      <c r="KIU84" s="2"/>
      <c r="KIV84" s="2"/>
      <c r="KIW84" s="2"/>
      <c r="KIX84" s="2"/>
      <c r="KIY84" s="2"/>
      <c r="KIZ84" s="2"/>
      <c r="KJA84" s="2"/>
      <c r="KJB84" s="2"/>
      <c r="KJC84" s="2"/>
      <c r="KJD84" s="2"/>
      <c r="KJE84" s="2"/>
      <c r="KJF84" s="2"/>
      <c r="KJG84" s="2"/>
      <c r="KJH84" s="2"/>
      <c r="KJI84" s="2"/>
      <c r="KJJ84" s="2"/>
      <c r="KJK84" s="2"/>
      <c r="KJL84" s="2"/>
      <c r="KJM84" s="2"/>
      <c r="KJN84" s="2"/>
      <c r="KJO84" s="2"/>
      <c r="KJP84" s="2"/>
      <c r="KJQ84" s="2"/>
      <c r="KJR84" s="2"/>
      <c r="KJS84" s="2"/>
      <c r="KJT84" s="2"/>
      <c r="KJU84" s="2"/>
      <c r="KJV84" s="2"/>
      <c r="KJW84" s="2"/>
      <c r="KJX84" s="2"/>
      <c r="KJY84" s="2"/>
      <c r="KJZ84" s="2"/>
      <c r="KKA84" s="2"/>
      <c r="KKB84" s="2"/>
      <c r="KKC84" s="2"/>
      <c r="KKD84" s="2"/>
      <c r="KKE84" s="2"/>
      <c r="KKF84" s="2"/>
      <c r="KKG84" s="2"/>
      <c r="KKH84" s="2"/>
      <c r="KKI84" s="2"/>
      <c r="KKJ84" s="2"/>
      <c r="KKK84" s="2"/>
      <c r="KKL84" s="2"/>
      <c r="KKM84" s="2"/>
      <c r="KKN84" s="2"/>
      <c r="KKO84" s="2"/>
      <c r="KKP84" s="2"/>
      <c r="KKQ84" s="2"/>
      <c r="KKR84" s="2"/>
      <c r="KKS84" s="2"/>
      <c r="KKT84" s="2"/>
      <c r="KKU84" s="2"/>
      <c r="KKV84" s="2"/>
      <c r="KKW84" s="2"/>
      <c r="KKX84" s="2"/>
      <c r="KKY84" s="2"/>
      <c r="KKZ84" s="2"/>
      <c r="KLA84" s="2"/>
      <c r="KLB84" s="2"/>
      <c r="KLC84" s="2"/>
      <c r="KLD84" s="2"/>
      <c r="KLE84" s="2"/>
      <c r="KLF84" s="2"/>
      <c r="KLG84" s="2"/>
      <c r="KLH84" s="2"/>
      <c r="KLI84" s="2"/>
      <c r="KLJ84" s="2"/>
      <c r="KLK84" s="2"/>
      <c r="KLL84" s="2"/>
      <c r="KLM84" s="2"/>
      <c r="KLN84" s="2"/>
      <c r="KLO84" s="2"/>
      <c r="KLP84" s="2"/>
      <c r="KLQ84" s="2"/>
      <c r="KLR84" s="2"/>
      <c r="KLS84" s="2"/>
      <c r="KLT84" s="2"/>
      <c r="KLU84" s="2"/>
      <c r="KLV84" s="2"/>
      <c r="KLW84" s="2"/>
      <c r="KLX84" s="2"/>
      <c r="KLY84" s="2"/>
      <c r="KLZ84" s="2"/>
      <c r="KMA84" s="2"/>
      <c r="KMB84" s="2"/>
      <c r="KMC84" s="2"/>
      <c r="KMD84" s="2"/>
      <c r="KME84" s="2"/>
      <c r="KMF84" s="2"/>
      <c r="KMG84" s="2"/>
      <c r="KMH84" s="2"/>
      <c r="KMI84" s="2"/>
      <c r="KMJ84" s="2"/>
      <c r="KMK84" s="2"/>
      <c r="KML84" s="2"/>
      <c r="KMM84" s="2"/>
      <c r="KMN84" s="2"/>
      <c r="KMO84" s="2"/>
      <c r="KMP84" s="2"/>
      <c r="KMQ84" s="2"/>
      <c r="KMR84" s="2"/>
      <c r="KMS84" s="2"/>
      <c r="KMT84" s="2"/>
      <c r="KMU84" s="2"/>
      <c r="KMV84" s="2"/>
      <c r="KMW84" s="2"/>
      <c r="KMX84" s="2"/>
      <c r="KMY84" s="2"/>
      <c r="KMZ84" s="2"/>
      <c r="KNA84" s="2"/>
      <c r="KNB84" s="2"/>
      <c r="KNC84" s="2"/>
      <c r="KND84" s="2"/>
      <c r="KNE84" s="2"/>
      <c r="KNF84" s="2"/>
      <c r="KNG84" s="2"/>
      <c r="KNH84" s="2"/>
      <c r="KNI84" s="2"/>
      <c r="KNJ84" s="2"/>
      <c r="KNK84" s="2"/>
      <c r="KNL84" s="2"/>
      <c r="KNM84" s="2"/>
      <c r="KNN84" s="2"/>
      <c r="KNO84" s="2"/>
      <c r="KNP84" s="2"/>
      <c r="KNQ84" s="2"/>
      <c r="KNR84" s="2"/>
      <c r="KNS84" s="2"/>
      <c r="KNT84" s="2"/>
      <c r="KNU84" s="2"/>
      <c r="KNV84" s="2"/>
      <c r="KNW84" s="2"/>
      <c r="KNX84" s="2"/>
      <c r="KNY84" s="2"/>
      <c r="KNZ84" s="2"/>
      <c r="KOA84" s="2"/>
      <c r="KOB84" s="2"/>
      <c r="KOC84" s="2"/>
      <c r="KOD84" s="2"/>
      <c r="KOE84" s="2"/>
      <c r="KOF84" s="2"/>
      <c r="KOG84" s="2"/>
      <c r="KOH84" s="2"/>
      <c r="KOI84" s="2"/>
      <c r="KOJ84" s="2"/>
      <c r="KOK84" s="2"/>
      <c r="KOL84" s="2"/>
      <c r="KOM84" s="2"/>
      <c r="KON84" s="2"/>
      <c r="KOO84" s="2"/>
      <c r="KOP84" s="2"/>
      <c r="KOQ84" s="2"/>
      <c r="KOR84" s="2"/>
      <c r="KOS84" s="2"/>
      <c r="KOT84" s="2"/>
      <c r="KOU84" s="2"/>
      <c r="KOV84" s="2"/>
      <c r="KOW84" s="2"/>
      <c r="KOX84" s="2"/>
      <c r="KOY84" s="2"/>
      <c r="KOZ84" s="2"/>
      <c r="KPA84" s="2"/>
      <c r="KPB84" s="2"/>
      <c r="KPC84" s="2"/>
      <c r="KPD84" s="2"/>
      <c r="KPE84" s="2"/>
      <c r="KPF84" s="2"/>
      <c r="KPG84" s="2"/>
      <c r="KPH84" s="2"/>
      <c r="KPI84" s="2"/>
      <c r="KPJ84" s="2"/>
      <c r="KPK84" s="2"/>
      <c r="KPL84" s="2"/>
      <c r="KPM84" s="2"/>
      <c r="KPN84" s="2"/>
      <c r="KPO84" s="2"/>
      <c r="KPP84" s="2"/>
      <c r="KPQ84" s="2"/>
      <c r="KPR84" s="2"/>
      <c r="KPS84" s="2"/>
      <c r="KPT84" s="2"/>
      <c r="KPU84" s="2"/>
      <c r="KPV84" s="2"/>
      <c r="KPW84" s="2"/>
      <c r="KPX84" s="2"/>
      <c r="KPY84" s="2"/>
      <c r="KPZ84" s="2"/>
      <c r="KQA84" s="2"/>
      <c r="KQB84" s="2"/>
      <c r="KQC84" s="2"/>
      <c r="KQD84" s="2"/>
      <c r="KQE84" s="2"/>
      <c r="KQF84" s="2"/>
      <c r="KQG84" s="2"/>
      <c r="KQH84" s="2"/>
      <c r="KQI84" s="2"/>
      <c r="KQJ84" s="2"/>
      <c r="KQK84" s="2"/>
      <c r="KQL84" s="2"/>
      <c r="KQM84" s="2"/>
      <c r="KQN84" s="2"/>
      <c r="KQO84" s="2"/>
      <c r="KQP84" s="2"/>
      <c r="KQQ84" s="2"/>
      <c r="KQR84" s="2"/>
      <c r="KQS84" s="2"/>
      <c r="KQT84" s="2"/>
      <c r="KQU84" s="2"/>
      <c r="KQV84" s="2"/>
      <c r="KQW84" s="2"/>
      <c r="KQX84" s="2"/>
      <c r="KQY84" s="2"/>
      <c r="KQZ84" s="2"/>
      <c r="KRA84" s="2"/>
      <c r="KRB84" s="2"/>
      <c r="KRC84" s="2"/>
      <c r="KRD84" s="2"/>
      <c r="KRE84" s="2"/>
      <c r="KRF84" s="2"/>
      <c r="KRG84" s="2"/>
      <c r="KRH84" s="2"/>
      <c r="KRI84" s="2"/>
      <c r="KRJ84" s="2"/>
      <c r="KRK84" s="2"/>
      <c r="KRL84" s="2"/>
      <c r="KRM84" s="2"/>
      <c r="KRN84" s="2"/>
      <c r="KRO84" s="2"/>
      <c r="KRP84" s="2"/>
      <c r="KRQ84" s="2"/>
      <c r="KRR84" s="2"/>
      <c r="KRS84" s="2"/>
      <c r="KRT84" s="2"/>
      <c r="KRU84" s="2"/>
      <c r="KRV84" s="2"/>
      <c r="KRW84" s="2"/>
      <c r="KRX84" s="2"/>
      <c r="KRY84" s="2"/>
      <c r="KRZ84" s="2"/>
      <c r="KSA84" s="2"/>
      <c r="KSB84" s="2"/>
      <c r="KSC84" s="2"/>
      <c r="KSD84" s="2"/>
      <c r="KSE84" s="2"/>
      <c r="KSF84" s="2"/>
      <c r="KSG84" s="2"/>
      <c r="KSH84" s="2"/>
      <c r="KSI84" s="2"/>
      <c r="KSJ84" s="2"/>
      <c r="KSK84" s="2"/>
      <c r="KSL84" s="2"/>
      <c r="KSM84" s="2"/>
      <c r="KSN84" s="2"/>
      <c r="KSO84" s="2"/>
      <c r="KSP84" s="2"/>
      <c r="KSQ84" s="2"/>
      <c r="KSR84" s="2"/>
      <c r="KSS84" s="2"/>
      <c r="KST84" s="2"/>
      <c r="KSU84" s="2"/>
      <c r="KSV84" s="2"/>
      <c r="KSW84" s="2"/>
      <c r="KSX84" s="2"/>
      <c r="KSY84" s="2"/>
      <c r="KSZ84" s="2"/>
      <c r="KTA84" s="2"/>
      <c r="KTB84" s="2"/>
      <c r="KTC84" s="2"/>
      <c r="KTD84" s="2"/>
      <c r="KTE84" s="2"/>
      <c r="KTF84" s="2"/>
      <c r="KTG84" s="2"/>
      <c r="KTH84" s="2"/>
      <c r="KTI84" s="2"/>
      <c r="KTJ84" s="2"/>
      <c r="KTK84" s="2"/>
      <c r="KTL84" s="2"/>
      <c r="KTM84" s="2"/>
      <c r="KTN84" s="2"/>
      <c r="KTO84" s="2"/>
      <c r="KTP84" s="2"/>
      <c r="KTQ84" s="2"/>
      <c r="KTR84" s="2"/>
      <c r="KTS84" s="2"/>
      <c r="KTT84" s="2"/>
      <c r="KTU84" s="2"/>
      <c r="KTV84" s="2"/>
      <c r="KTW84" s="2"/>
      <c r="KTX84" s="2"/>
      <c r="KTY84" s="2"/>
      <c r="KTZ84" s="2"/>
      <c r="KUA84" s="2"/>
      <c r="KUB84" s="2"/>
      <c r="KUC84" s="2"/>
      <c r="KUD84" s="2"/>
      <c r="KUE84" s="2"/>
      <c r="KUF84" s="2"/>
      <c r="KUG84" s="2"/>
      <c r="KUH84" s="2"/>
      <c r="KUI84" s="2"/>
      <c r="KUJ84" s="2"/>
      <c r="KUK84" s="2"/>
      <c r="KUL84" s="2"/>
      <c r="KUM84" s="2"/>
      <c r="KUN84" s="2"/>
      <c r="KUO84" s="2"/>
      <c r="KUP84" s="2"/>
      <c r="KUQ84" s="2"/>
      <c r="KUR84" s="2"/>
      <c r="KUS84" s="2"/>
      <c r="KUT84" s="2"/>
      <c r="KUU84" s="2"/>
      <c r="KUV84" s="2"/>
      <c r="KUW84" s="2"/>
      <c r="KUX84" s="2"/>
      <c r="KUY84" s="2"/>
      <c r="KUZ84" s="2"/>
      <c r="KVA84" s="2"/>
      <c r="KVB84" s="2"/>
      <c r="KVC84" s="2"/>
      <c r="KVD84" s="2"/>
      <c r="KVE84" s="2"/>
      <c r="KVF84" s="2"/>
      <c r="KVG84" s="2"/>
      <c r="KVH84" s="2"/>
      <c r="KVI84" s="2"/>
      <c r="KVJ84" s="2"/>
      <c r="KVK84" s="2"/>
      <c r="KVL84" s="2"/>
      <c r="KVM84" s="2"/>
      <c r="KVN84" s="2"/>
      <c r="KVO84" s="2"/>
      <c r="KVP84" s="2"/>
      <c r="KVQ84" s="2"/>
      <c r="KVR84" s="2"/>
      <c r="KVS84" s="2"/>
      <c r="KVT84" s="2"/>
      <c r="KVU84" s="2"/>
      <c r="KVV84" s="2"/>
      <c r="KVW84" s="2"/>
      <c r="KVX84" s="2"/>
      <c r="KVY84" s="2"/>
      <c r="KVZ84" s="2"/>
      <c r="KWA84" s="2"/>
      <c r="KWB84" s="2"/>
      <c r="KWC84" s="2"/>
      <c r="KWD84" s="2"/>
      <c r="KWE84" s="2"/>
      <c r="KWF84" s="2"/>
      <c r="KWG84" s="2"/>
      <c r="KWH84" s="2"/>
      <c r="KWI84" s="2"/>
      <c r="KWJ84" s="2"/>
      <c r="KWK84" s="2"/>
      <c r="KWL84" s="2"/>
      <c r="KWM84" s="2"/>
      <c r="KWN84" s="2"/>
      <c r="KWO84" s="2"/>
      <c r="KWP84" s="2"/>
      <c r="KWQ84" s="2"/>
      <c r="KWR84" s="2"/>
      <c r="KWS84" s="2"/>
      <c r="KWT84" s="2"/>
      <c r="KWU84" s="2"/>
      <c r="KWV84" s="2"/>
      <c r="KWW84" s="2"/>
      <c r="KWX84" s="2"/>
      <c r="KWY84" s="2"/>
      <c r="KWZ84" s="2"/>
      <c r="KXA84" s="2"/>
      <c r="KXB84" s="2"/>
      <c r="KXC84" s="2"/>
      <c r="KXD84" s="2"/>
      <c r="KXE84" s="2"/>
      <c r="KXF84" s="2"/>
      <c r="KXG84" s="2"/>
      <c r="KXH84" s="2"/>
      <c r="KXI84" s="2"/>
      <c r="KXJ84" s="2"/>
      <c r="KXK84" s="2"/>
      <c r="KXL84" s="2"/>
      <c r="KXM84" s="2"/>
      <c r="KXN84" s="2"/>
      <c r="KXO84" s="2"/>
      <c r="KXP84" s="2"/>
      <c r="KXQ84" s="2"/>
      <c r="KXR84" s="2"/>
      <c r="KXS84" s="2"/>
      <c r="KXT84" s="2"/>
      <c r="KXU84" s="2"/>
      <c r="KXV84" s="2"/>
      <c r="KXW84" s="2"/>
      <c r="KXX84" s="2"/>
      <c r="KXY84" s="2"/>
      <c r="KXZ84" s="2"/>
      <c r="KYA84" s="2"/>
      <c r="KYB84" s="2"/>
      <c r="KYC84" s="2"/>
      <c r="KYD84" s="2"/>
      <c r="KYE84" s="2"/>
      <c r="KYF84" s="2"/>
      <c r="KYG84" s="2"/>
      <c r="KYH84" s="2"/>
      <c r="KYI84" s="2"/>
      <c r="KYJ84" s="2"/>
      <c r="KYK84" s="2"/>
      <c r="KYL84" s="2"/>
      <c r="KYM84" s="2"/>
      <c r="KYN84" s="2"/>
      <c r="KYO84" s="2"/>
      <c r="KYP84" s="2"/>
      <c r="KYQ84" s="2"/>
      <c r="KYR84" s="2"/>
      <c r="KYS84" s="2"/>
      <c r="KYT84" s="2"/>
      <c r="KYU84" s="2"/>
      <c r="KYV84" s="2"/>
      <c r="KYW84" s="2"/>
      <c r="KYX84" s="2"/>
      <c r="KYY84" s="2"/>
      <c r="KYZ84" s="2"/>
      <c r="KZA84" s="2"/>
      <c r="KZB84" s="2"/>
      <c r="KZC84" s="2"/>
      <c r="KZD84" s="2"/>
      <c r="KZE84" s="2"/>
      <c r="KZF84" s="2"/>
      <c r="KZG84" s="2"/>
      <c r="KZH84" s="2"/>
      <c r="KZI84" s="2"/>
      <c r="KZJ84" s="2"/>
      <c r="KZK84" s="2"/>
      <c r="KZL84" s="2"/>
      <c r="KZM84" s="2"/>
      <c r="KZN84" s="2"/>
      <c r="KZO84" s="2"/>
      <c r="KZP84" s="2"/>
      <c r="KZQ84" s="2"/>
      <c r="KZR84" s="2"/>
      <c r="KZS84" s="2"/>
      <c r="KZT84" s="2"/>
      <c r="KZU84" s="2"/>
      <c r="KZV84" s="2"/>
      <c r="KZW84" s="2"/>
      <c r="KZX84" s="2"/>
      <c r="KZY84" s="2"/>
      <c r="KZZ84" s="2"/>
      <c r="LAA84" s="2"/>
      <c r="LAB84" s="2"/>
      <c r="LAC84" s="2"/>
      <c r="LAD84" s="2"/>
      <c r="LAE84" s="2"/>
      <c r="LAF84" s="2"/>
      <c r="LAG84" s="2"/>
      <c r="LAH84" s="2"/>
      <c r="LAI84" s="2"/>
      <c r="LAJ84" s="2"/>
      <c r="LAK84" s="2"/>
      <c r="LAL84" s="2"/>
      <c r="LAM84" s="2"/>
      <c r="LAN84" s="2"/>
      <c r="LAO84" s="2"/>
      <c r="LAP84" s="2"/>
      <c r="LAQ84" s="2"/>
      <c r="LAR84" s="2"/>
      <c r="LAS84" s="2"/>
      <c r="LAT84" s="2"/>
      <c r="LAU84" s="2"/>
      <c r="LAV84" s="2"/>
      <c r="LAW84" s="2"/>
      <c r="LAX84" s="2"/>
      <c r="LAY84" s="2"/>
      <c r="LAZ84" s="2"/>
      <c r="LBA84" s="2"/>
      <c r="LBB84" s="2"/>
      <c r="LBC84" s="2"/>
      <c r="LBD84" s="2"/>
      <c r="LBE84" s="2"/>
      <c r="LBF84" s="2"/>
      <c r="LBG84" s="2"/>
      <c r="LBH84" s="2"/>
      <c r="LBI84" s="2"/>
      <c r="LBJ84" s="2"/>
      <c r="LBK84" s="2"/>
      <c r="LBL84" s="2"/>
      <c r="LBM84" s="2"/>
      <c r="LBN84" s="2"/>
      <c r="LBO84" s="2"/>
      <c r="LBP84" s="2"/>
      <c r="LBQ84" s="2"/>
      <c r="LBR84" s="2"/>
      <c r="LBS84" s="2"/>
      <c r="LBT84" s="2"/>
      <c r="LBU84" s="2"/>
      <c r="LBV84" s="2"/>
      <c r="LBW84" s="2"/>
      <c r="LBX84" s="2"/>
      <c r="LBY84" s="2"/>
      <c r="LBZ84" s="2"/>
      <c r="LCA84" s="2"/>
      <c r="LCB84" s="2"/>
      <c r="LCC84" s="2"/>
      <c r="LCD84" s="2"/>
      <c r="LCE84" s="2"/>
      <c r="LCF84" s="2"/>
      <c r="LCG84" s="2"/>
      <c r="LCH84" s="2"/>
      <c r="LCI84" s="2"/>
      <c r="LCJ84" s="2"/>
      <c r="LCK84" s="2"/>
      <c r="LCL84" s="2"/>
      <c r="LCM84" s="2"/>
      <c r="LCN84" s="2"/>
      <c r="LCO84" s="2"/>
      <c r="LCP84" s="2"/>
      <c r="LCQ84" s="2"/>
      <c r="LCR84" s="2"/>
      <c r="LCS84" s="2"/>
      <c r="LCT84" s="2"/>
      <c r="LCU84" s="2"/>
      <c r="LCV84" s="2"/>
      <c r="LCW84" s="2"/>
      <c r="LCX84" s="2"/>
      <c r="LCY84" s="2"/>
      <c r="LCZ84" s="2"/>
      <c r="LDA84" s="2"/>
      <c r="LDB84" s="2"/>
      <c r="LDC84" s="2"/>
      <c r="LDD84" s="2"/>
      <c r="LDE84" s="2"/>
      <c r="LDF84" s="2"/>
      <c r="LDG84" s="2"/>
      <c r="LDH84" s="2"/>
      <c r="LDI84" s="2"/>
      <c r="LDJ84" s="2"/>
      <c r="LDK84" s="2"/>
      <c r="LDL84" s="2"/>
      <c r="LDM84" s="2"/>
      <c r="LDN84" s="2"/>
      <c r="LDO84" s="2"/>
      <c r="LDP84" s="2"/>
      <c r="LDQ84" s="2"/>
      <c r="LDR84" s="2"/>
      <c r="LDS84" s="2"/>
      <c r="LDT84" s="2"/>
      <c r="LDU84" s="2"/>
      <c r="LDV84" s="2"/>
      <c r="LDW84" s="2"/>
      <c r="LDX84" s="2"/>
      <c r="LDY84" s="2"/>
      <c r="LDZ84" s="2"/>
      <c r="LEA84" s="2"/>
      <c r="LEB84" s="2"/>
      <c r="LEC84" s="2"/>
      <c r="LED84" s="2"/>
      <c r="LEE84" s="2"/>
      <c r="LEF84" s="2"/>
      <c r="LEG84" s="2"/>
      <c r="LEH84" s="2"/>
      <c r="LEI84" s="2"/>
      <c r="LEJ84" s="2"/>
      <c r="LEK84" s="2"/>
      <c r="LEL84" s="2"/>
      <c r="LEM84" s="2"/>
      <c r="LEN84" s="2"/>
      <c r="LEO84" s="2"/>
      <c r="LEP84" s="2"/>
      <c r="LEQ84" s="2"/>
      <c r="LER84" s="2"/>
      <c r="LES84" s="2"/>
      <c r="LET84" s="2"/>
      <c r="LEU84" s="2"/>
      <c r="LEV84" s="2"/>
      <c r="LEW84" s="2"/>
      <c r="LEX84" s="2"/>
      <c r="LEY84" s="2"/>
      <c r="LEZ84" s="2"/>
      <c r="LFA84" s="2"/>
      <c r="LFB84" s="2"/>
      <c r="LFC84" s="2"/>
      <c r="LFD84" s="2"/>
      <c r="LFE84" s="2"/>
      <c r="LFF84" s="2"/>
      <c r="LFG84" s="2"/>
      <c r="LFH84" s="2"/>
      <c r="LFI84" s="2"/>
      <c r="LFJ84" s="2"/>
      <c r="LFK84" s="2"/>
      <c r="LFL84" s="2"/>
      <c r="LFM84" s="2"/>
      <c r="LFN84" s="2"/>
      <c r="LFO84" s="2"/>
      <c r="LFP84" s="2"/>
      <c r="LFQ84" s="2"/>
      <c r="LFR84" s="2"/>
      <c r="LFS84" s="2"/>
      <c r="LFT84" s="2"/>
      <c r="LFU84" s="2"/>
      <c r="LFV84" s="2"/>
      <c r="LFW84" s="2"/>
      <c r="LFX84" s="2"/>
      <c r="LFY84" s="2"/>
      <c r="LFZ84" s="2"/>
      <c r="LGA84" s="2"/>
      <c r="LGB84" s="2"/>
      <c r="LGC84" s="2"/>
      <c r="LGD84" s="2"/>
      <c r="LGE84" s="2"/>
      <c r="LGF84" s="2"/>
      <c r="LGG84" s="2"/>
      <c r="LGH84" s="2"/>
      <c r="LGI84" s="2"/>
      <c r="LGJ84" s="2"/>
      <c r="LGK84" s="2"/>
      <c r="LGL84" s="2"/>
      <c r="LGM84" s="2"/>
      <c r="LGN84" s="2"/>
      <c r="LGO84" s="2"/>
      <c r="LGP84" s="2"/>
      <c r="LGQ84" s="2"/>
      <c r="LGR84" s="2"/>
      <c r="LGS84" s="2"/>
      <c r="LGT84" s="2"/>
      <c r="LGU84" s="2"/>
      <c r="LGV84" s="2"/>
      <c r="LGW84" s="2"/>
      <c r="LGX84" s="2"/>
      <c r="LGY84" s="2"/>
      <c r="LGZ84" s="2"/>
      <c r="LHA84" s="2"/>
      <c r="LHB84" s="2"/>
      <c r="LHC84" s="2"/>
      <c r="LHD84" s="2"/>
      <c r="LHE84" s="2"/>
      <c r="LHF84" s="2"/>
      <c r="LHG84" s="2"/>
      <c r="LHH84" s="2"/>
      <c r="LHI84" s="2"/>
      <c r="LHJ84" s="2"/>
      <c r="LHK84" s="2"/>
      <c r="LHL84" s="2"/>
      <c r="LHM84" s="2"/>
      <c r="LHN84" s="2"/>
      <c r="LHO84" s="2"/>
      <c r="LHP84" s="2"/>
      <c r="LHQ84" s="2"/>
      <c r="LHR84" s="2"/>
      <c r="LHS84" s="2"/>
      <c r="LHT84" s="2"/>
      <c r="LHU84" s="2"/>
      <c r="LHV84" s="2"/>
      <c r="LHW84" s="2"/>
      <c r="LHX84" s="2"/>
      <c r="LHY84" s="2"/>
      <c r="LHZ84" s="2"/>
      <c r="LIA84" s="2"/>
      <c r="LIB84" s="2"/>
      <c r="LIC84" s="2"/>
      <c r="LID84" s="2"/>
      <c r="LIE84" s="2"/>
      <c r="LIF84" s="2"/>
      <c r="LIG84" s="2"/>
      <c r="LIH84" s="2"/>
      <c r="LII84" s="2"/>
      <c r="LIJ84" s="2"/>
      <c r="LIK84" s="2"/>
      <c r="LIL84" s="2"/>
      <c r="LIM84" s="2"/>
      <c r="LIN84" s="2"/>
      <c r="LIO84" s="2"/>
      <c r="LIP84" s="2"/>
      <c r="LIQ84" s="2"/>
      <c r="LIR84" s="2"/>
      <c r="LIS84" s="2"/>
      <c r="LIT84" s="2"/>
      <c r="LIU84" s="2"/>
      <c r="LIV84" s="2"/>
      <c r="LIW84" s="2"/>
      <c r="LIX84" s="2"/>
      <c r="LIY84" s="2"/>
      <c r="LIZ84" s="2"/>
      <c r="LJA84" s="2"/>
      <c r="LJB84" s="2"/>
      <c r="LJC84" s="2"/>
      <c r="LJD84" s="2"/>
      <c r="LJE84" s="2"/>
      <c r="LJF84" s="2"/>
      <c r="LJG84" s="2"/>
      <c r="LJH84" s="2"/>
      <c r="LJI84" s="2"/>
      <c r="LJJ84" s="2"/>
      <c r="LJK84" s="2"/>
      <c r="LJL84" s="2"/>
      <c r="LJM84" s="2"/>
      <c r="LJN84" s="2"/>
      <c r="LJO84" s="2"/>
      <c r="LJP84" s="2"/>
      <c r="LJQ84" s="2"/>
      <c r="LJR84" s="2"/>
      <c r="LJS84" s="2"/>
      <c r="LJT84" s="2"/>
      <c r="LJU84" s="2"/>
      <c r="LJV84" s="2"/>
      <c r="LJW84" s="2"/>
      <c r="LJX84" s="2"/>
      <c r="LJY84" s="2"/>
      <c r="LJZ84" s="2"/>
      <c r="LKA84" s="2"/>
      <c r="LKB84" s="2"/>
      <c r="LKC84" s="2"/>
      <c r="LKD84" s="2"/>
      <c r="LKE84" s="2"/>
      <c r="LKF84" s="2"/>
      <c r="LKG84" s="2"/>
      <c r="LKH84" s="2"/>
      <c r="LKI84" s="2"/>
      <c r="LKJ84" s="2"/>
      <c r="LKK84" s="2"/>
      <c r="LKL84" s="2"/>
      <c r="LKM84" s="2"/>
      <c r="LKN84" s="2"/>
      <c r="LKO84" s="2"/>
      <c r="LKP84" s="2"/>
      <c r="LKQ84" s="2"/>
      <c r="LKR84" s="2"/>
      <c r="LKS84" s="2"/>
      <c r="LKT84" s="2"/>
      <c r="LKU84" s="2"/>
      <c r="LKV84" s="2"/>
      <c r="LKW84" s="2"/>
      <c r="LKX84" s="2"/>
      <c r="LKY84" s="2"/>
      <c r="LKZ84" s="2"/>
      <c r="LLA84" s="2"/>
      <c r="LLB84" s="2"/>
      <c r="LLC84" s="2"/>
      <c r="LLD84" s="2"/>
      <c r="LLE84" s="2"/>
      <c r="LLF84" s="2"/>
      <c r="LLG84" s="2"/>
      <c r="LLH84" s="2"/>
      <c r="LLI84" s="2"/>
      <c r="LLJ84" s="2"/>
      <c r="LLK84" s="2"/>
      <c r="LLL84" s="2"/>
      <c r="LLM84" s="2"/>
      <c r="LLN84" s="2"/>
      <c r="LLO84" s="2"/>
      <c r="LLP84" s="2"/>
      <c r="LLQ84" s="2"/>
      <c r="LLR84" s="2"/>
      <c r="LLS84" s="2"/>
      <c r="LLT84" s="2"/>
      <c r="LLU84" s="2"/>
      <c r="LLV84" s="2"/>
      <c r="LLW84" s="2"/>
      <c r="LLX84" s="2"/>
      <c r="LLY84" s="2"/>
      <c r="LLZ84" s="2"/>
      <c r="LMA84" s="2"/>
      <c r="LMB84" s="2"/>
      <c r="LMC84" s="2"/>
      <c r="LMD84" s="2"/>
      <c r="LME84" s="2"/>
      <c r="LMF84" s="2"/>
      <c r="LMG84" s="2"/>
      <c r="LMH84" s="2"/>
      <c r="LMI84" s="2"/>
      <c r="LMJ84" s="2"/>
      <c r="LMK84" s="2"/>
      <c r="LML84" s="2"/>
      <c r="LMM84" s="2"/>
      <c r="LMN84" s="2"/>
      <c r="LMO84" s="2"/>
      <c r="LMP84" s="2"/>
      <c r="LMQ84" s="2"/>
      <c r="LMR84" s="2"/>
      <c r="LMS84" s="2"/>
      <c r="LMT84" s="2"/>
      <c r="LMU84" s="2"/>
      <c r="LMV84" s="2"/>
      <c r="LMW84" s="2"/>
      <c r="LMX84" s="2"/>
      <c r="LMY84" s="2"/>
      <c r="LMZ84" s="2"/>
      <c r="LNA84" s="2"/>
      <c r="LNB84" s="2"/>
      <c r="LNC84" s="2"/>
      <c r="LND84" s="2"/>
      <c r="LNE84" s="2"/>
      <c r="LNF84" s="2"/>
      <c r="LNG84" s="2"/>
      <c r="LNH84" s="2"/>
      <c r="LNI84" s="2"/>
      <c r="LNJ84" s="2"/>
      <c r="LNK84" s="2"/>
      <c r="LNL84" s="2"/>
      <c r="LNM84" s="2"/>
      <c r="LNN84" s="2"/>
      <c r="LNO84" s="2"/>
      <c r="LNP84" s="2"/>
      <c r="LNQ84" s="2"/>
      <c r="LNR84" s="2"/>
      <c r="LNS84" s="2"/>
      <c r="LNT84" s="2"/>
      <c r="LNU84" s="2"/>
      <c r="LNV84" s="2"/>
      <c r="LNW84" s="2"/>
      <c r="LNX84" s="2"/>
      <c r="LNY84" s="2"/>
      <c r="LNZ84" s="2"/>
      <c r="LOA84" s="2"/>
      <c r="LOB84" s="2"/>
      <c r="LOC84" s="2"/>
      <c r="LOD84" s="2"/>
      <c r="LOE84" s="2"/>
      <c r="LOF84" s="2"/>
      <c r="LOG84" s="2"/>
      <c r="LOH84" s="2"/>
      <c r="LOI84" s="2"/>
      <c r="LOJ84" s="2"/>
      <c r="LOK84" s="2"/>
      <c r="LOL84" s="2"/>
      <c r="LOM84" s="2"/>
      <c r="LON84" s="2"/>
      <c r="LOO84" s="2"/>
      <c r="LOP84" s="2"/>
      <c r="LOQ84" s="2"/>
      <c r="LOR84" s="2"/>
      <c r="LOS84" s="2"/>
      <c r="LOT84" s="2"/>
      <c r="LOU84" s="2"/>
      <c r="LOV84" s="2"/>
      <c r="LOW84" s="2"/>
      <c r="LOX84" s="2"/>
      <c r="LOY84" s="2"/>
      <c r="LOZ84" s="2"/>
      <c r="LPA84" s="2"/>
      <c r="LPB84" s="2"/>
      <c r="LPC84" s="2"/>
      <c r="LPD84" s="2"/>
      <c r="LPE84" s="2"/>
      <c r="LPF84" s="2"/>
      <c r="LPG84" s="2"/>
      <c r="LPH84" s="2"/>
      <c r="LPI84" s="2"/>
      <c r="LPJ84" s="2"/>
      <c r="LPK84" s="2"/>
      <c r="LPL84" s="2"/>
      <c r="LPM84" s="2"/>
      <c r="LPN84" s="2"/>
      <c r="LPO84" s="2"/>
      <c r="LPP84" s="2"/>
      <c r="LPQ84" s="2"/>
      <c r="LPR84" s="2"/>
      <c r="LPS84" s="2"/>
      <c r="LPT84" s="2"/>
      <c r="LPU84" s="2"/>
      <c r="LPV84" s="2"/>
      <c r="LPW84" s="2"/>
      <c r="LPX84" s="2"/>
      <c r="LPY84" s="2"/>
      <c r="LPZ84" s="2"/>
      <c r="LQA84" s="2"/>
      <c r="LQB84" s="2"/>
      <c r="LQC84" s="2"/>
      <c r="LQD84" s="2"/>
      <c r="LQE84" s="2"/>
      <c r="LQF84" s="2"/>
      <c r="LQG84" s="2"/>
      <c r="LQH84" s="2"/>
      <c r="LQI84" s="2"/>
      <c r="LQJ84" s="2"/>
      <c r="LQK84" s="2"/>
      <c r="LQL84" s="2"/>
      <c r="LQM84" s="2"/>
      <c r="LQN84" s="2"/>
      <c r="LQO84" s="2"/>
      <c r="LQP84" s="2"/>
      <c r="LQQ84" s="2"/>
      <c r="LQR84" s="2"/>
      <c r="LQS84" s="2"/>
      <c r="LQT84" s="2"/>
      <c r="LQU84" s="2"/>
      <c r="LQV84" s="2"/>
      <c r="LQW84" s="2"/>
      <c r="LQX84" s="2"/>
      <c r="LQY84" s="2"/>
      <c r="LQZ84" s="2"/>
      <c r="LRA84" s="2"/>
      <c r="LRB84" s="2"/>
      <c r="LRC84" s="2"/>
      <c r="LRD84" s="2"/>
      <c r="LRE84" s="2"/>
      <c r="LRF84" s="2"/>
      <c r="LRG84" s="2"/>
      <c r="LRH84" s="2"/>
      <c r="LRI84" s="2"/>
      <c r="LRJ84" s="2"/>
      <c r="LRK84" s="2"/>
      <c r="LRL84" s="2"/>
      <c r="LRM84" s="2"/>
      <c r="LRN84" s="2"/>
      <c r="LRO84" s="2"/>
      <c r="LRP84" s="2"/>
      <c r="LRQ84" s="2"/>
      <c r="LRR84" s="2"/>
      <c r="LRS84" s="2"/>
      <c r="LRT84" s="2"/>
      <c r="LRU84" s="2"/>
      <c r="LRV84" s="2"/>
      <c r="LRW84" s="2"/>
      <c r="LRX84" s="2"/>
      <c r="LRY84" s="2"/>
      <c r="LRZ84" s="2"/>
      <c r="LSA84" s="2"/>
      <c r="LSB84" s="2"/>
      <c r="LSC84" s="2"/>
      <c r="LSD84" s="2"/>
      <c r="LSE84" s="2"/>
      <c r="LSF84" s="2"/>
      <c r="LSG84" s="2"/>
      <c r="LSH84" s="2"/>
      <c r="LSI84" s="2"/>
      <c r="LSJ84" s="2"/>
      <c r="LSK84" s="2"/>
      <c r="LSL84" s="2"/>
      <c r="LSM84" s="2"/>
      <c r="LSN84" s="2"/>
      <c r="LSO84" s="2"/>
      <c r="LSP84" s="2"/>
      <c r="LSQ84" s="2"/>
      <c r="LSR84" s="2"/>
      <c r="LSS84" s="2"/>
      <c r="LST84" s="2"/>
      <c r="LSU84" s="2"/>
      <c r="LSV84" s="2"/>
      <c r="LSW84" s="2"/>
      <c r="LSX84" s="2"/>
      <c r="LSY84" s="2"/>
      <c r="LSZ84" s="2"/>
      <c r="LTA84" s="2"/>
      <c r="LTB84" s="2"/>
      <c r="LTC84" s="2"/>
      <c r="LTD84" s="2"/>
      <c r="LTE84" s="2"/>
      <c r="LTF84" s="2"/>
      <c r="LTG84" s="2"/>
      <c r="LTH84" s="2"/>
      <c r="LTI84" s="2"/>
      <c r="LTJ84" s="2"/>
      <c r="LTK84" s="2"/>
      <c r="LTL84" s="2"/>
      <c r="LTM84" s="2"/>
      <c r="LTN84" s="2"/>
      <c r="LTO84" s="2"/>
      <c r="LTP84" s="2"/>
      <c r="LTQ84" s="2"/>
      <c r="LTR84" s="2"/>
      <c r="LTS84" s="2"/>
      <c r="LTT84" s="2"/>
      <c r="LTU84" s="2"/>
      <c r="LTV84" s="2"/>
      <c r="LTW84" s="2"/>
      <c r="LTX84" s="2"/>
      <c r="LTY84" s="2"/>
      <c r="LTZ84" s="2"/>
      <c r="LUA84" s="2"/>
      <c r="LUB84" s="2"/>
      <c r="LUC84" s="2"/>
      <c r="LUD84" s="2"/>
      <c r="LUE84" s="2"/>
      <c r="LUF84" s="2"/>
      <c r="LUG84" s="2"/>
      <c r="LUH84" s="2"/>
      <c r="LUI84" s="2"/>
      <c r="LUJ84" s="2"/>
      <c r="LUK84" s="2"/>
      <c r="LUL84" s="2"/>
      <c r="LUM84" s="2"/>
      <c r="LUN84" s="2"/>
      <c r="LUO84" s="2"/>
      <c r="LUP84" s="2"/>
      <c r="LUQ84" s="2"/>
      <c r="LUR84" s="2"/>
      <c r="LUS84" s="2"/>
      <c r="LUT84" s="2"/>
      <c r="LUU84" s="2"/>
      <c r="LUV84" s="2"/>
      <c r="LUW84" s="2"/>
      <c r="LUX84" s="2"/>
      <c r="LUY84" s="2"/>
      <c r="LUZ84" s="2"/>
      <c r="LVA84" s="2"/>
      <c r="LVB84" s="2"/>
      <c r="LVC84" s="2"/>
      <c r="LVD84" s="2"/>
      <c r="LVE84" s="2"/>
      <c r="LVF84" s="2"/>
      <c r="LVG84" s="2"/>
      <c r="LVH84" s="2"/>
      <c r="LVI84" s="2"/>
      <c r="LVJ84" s="2"/>
      <c r="LVK84" s="2"/>
      <c r="LVL84" s="2"/>
      <c r="LVM84" s="2"/>
      <c r="LVN84" s="2"/>
      <c r="LVO84" s="2"/>
      <c r="LVP84" s="2"/>
      <c r="LVQ84" s="2"/>
      <c r="LVR84" s="2"/>
      <c r="LVS84" s="2"/>
      <c r="LVT84" s="2"/>
      <c r="LVU84" s="2"/>
      <c r="LVV84" s="2"/>
      <c r="LVW84" s="2"/>
      <c r="LVX84" s="2"/>
      <c r="LVY84" s="2"/>
      <c r="LVZ84" s="2"/>
      <c r="LWA84" s="2"/>
      <c r="LWB84" s="2"/>
      <c r="LWC84" s="2"/>
      <c r="LWD84" s="2"/>
      <c r="LWE84" s="2"/>
      <c r="LWF84" s="2"/>
      <c r="LWG84" s="2"/>
      <c r="LWH84" s="2"/>
      <c r="LWI84" s="2"/>
      <c r="LWJ84" s="2"/>
      <c r="LWK84" s="2"/>
      <c r="LWL84" s="2"/>
      <c r="LWM84" s="2"/>
      <c r="LWN84" s="2"/>
      <c r="LWO84" s="2"/>
      <c r="LWP84" s="2"/>
      <c r="LWQ84" s="2"/>
      <c r="LWR84" s="2"/>
      <c r="LWS84" s="2"/>
      <c r="LWT84" s="2"/>
      <c r="LWU84" s="2"/>
      <c r="LWV84" s="2"/>
      <c r="LWW84" s="2"/>
      <c r="LWX84" s="2"/>
      <c r="LWY84" s="2"/>
      <c r="LWZ84" s="2"/>
      <c r="LXA84" s="2"/>
      <c r="LXB84" s="2"/>
      <c r="LXC84" s="2"/>
      <c r="LXD84" s="2"/>
      <c r="LXE84" s="2"/>
      <c r="LXF84" s="2"/>
      <c r="LXG84" s="2"/>
      <c r="LXH84" s="2"/>
      <c r="LXI84" s="2"/>
      <c r="LXJ84" s="2"/>
      <c r="LXK84" s="2"/>
      <c r="LXL84" s="2"/>
      <c r="LXM84" s="2"/>
      <c r="LXN84" s="2"/>
      <c r="LXO84" s="2"/>
      <c r="LXP84" s="2"/>
      <c r="LXQ84" s="2"/>
      <c r="LXR84" s="2"/>
      <c r="LXS84" s="2"/>
      <c r="LXT84" s="2"/>
      <c r="LXU84" s="2"/>
      <c r="LXV84" s="2"/>
      <c r="LXW84" s="2"/>
      <c r="LXX84" s="2"/>
      <c r="LXY84" s="2"/>
      <c r="LXZ84" s="2"/>
      <c r="LYA84" s="2"/>
      <c r="LYB84" s="2"/>
      <c r="LYC84" s="2"/>
      <c r="LYD84" s="2"/>
      <c r="LYE84" s="2"/>
      <c r="LYF84" s="2"/>
      <c r="LYG84" s="2"/>
      <c r="LYH84" s="2"/>
      <c r="LYI84" s="2"/>
      <c r="LYJ84" s="2"/>
      <c r="LYK84" s="2"/>
      <c r="LYL84" s="2"/>
      <c r="LYM84" s="2"/>
      <c r="LYN84" s="2"/>
      <c r="LYO84" s="2"/>
      <c r="LYP84" s="2"/>
      <c r="LYQ84" s="2"/>
      <c r="LYR84" s="2"/>
      <c r="LYS84" s="2"/>
      <c r="LYT84" s="2"/>
      <c r="LYU84" s="2"/>
      <c r="LYV84" s="2"/>
      <c r="LYW84" s="2"/>
      <c r="LYX84" s="2"/>
      <c r="LYY84" s="2"/>
      <c r="LYZ84" s="2"/>
      <c r="LZA84" s="2"/>
      <c r="LZB84" s="2"/>
      <c r="LZC84" s="2"/>
      <c r="LZD84" s="2"/>
      <c r="LZE84" s="2"/>
      <c r="LZF84" s="2"/>
      <c r="LZG84" s="2"/>
      <c r="LZH84" s="2"/>
      <c r="LZI84" s="2"/>
      <c r="LZJ84" s="2"/>
      <c r="LZK84" s="2"/>
      <c r="LZL84" s="2"/>
      <c r="LZM84" s="2"/>
      <c r="LZN84" s="2"/>
      <c r="LZO84" s="2"/>
      <c r="LZP84" s="2"/>
      <c r="LZQ84" s="2"/>
      <c r="LZR84" s="2"/>
      <c r="LZS84" s="2"/>
      <c r="LZT84" s="2"/>
      <c r="LZU84" s="2"/>
      <c r="LZV84" s="2"/>
      <c r="LZW84" s="2"/>
      <c r="LZX84" s="2"/>
      <c r="LZY84" s="2"/>
      <c r="LZZ84" s="2"/>
      <c r="MAA84" s="2"/>
      <c r="MAB84" s="2"/>
      <c r="MAC84" s="2"/>
      <c r="MAD84" s="2"/>
      <c r="MAE84" s="2"/>
      <c r="MAF84" s="2"/>
      <c r="MAG84" s="2"/>
      <c r="MAH84" s="2"/>
      <c r="MAI84" s="2"/>
      <c r="MAJ84" s="2"/>
      <c r="MAK84" s="2"/>
      <c r="MAL84" s="2"/>
      <c r="MAM84" s="2"/>
      <c r="MAN84" s="2"/>
      <c r="MAO84" s="2"/>
      <c r="MAP84" s="2"/>
      <c r="MAQ84" s="2"/>
      <c r="MAR84" s="2"/>
      <c r="MAS84" s="2"/>
      <c r="MAT84" s="2"/>
      <c r="MAU84" s="2"/>
      <c r="MAV84" s="2"/>
      <c r="MAW84" s="2"/>
      <c r="MAX84" s="2"/>
      <c r="MAY84" s="2"/>
      <c r="MAZ84" s="2"/>
      <c r="MBA84" s="2"/>
      <c r="MBB84" s="2"/>
      <c r="MBC84" s="2"/>
      <c r="MBD84" s="2"/>
      <c r="MBE84" s="2"/>
      <c r="MBF84" s="2"/>
      <c r="MBG84" s="2"/>
      <c r="MBH84" s="2"/>
      <c r="MBI84" s="2"/>
      <c r="MBJ84" s="2"/>
      <c r="MBK84" s="2"/>
      <c r="MBL84" s="2"/>
      <c r="MBM84" s="2"/>
      <c r="MBN84" s="2"/>
      <c r="MBO84" s="2"/>
      <c r="MBP84" s="2"/>
      <c r="MBQ84" s="2"/>
      <c r="MBR84" s="2"/>
      <c r="MBS84" s="2"/>
      <c r="MBT84" s="2"/>
      <c r="MBU84" s="2"/>
      <c r="MBV84" s="2"/>
      <c r="MBW84" s="2"/>
      <c r="MBX84" s="2"/>
      <c r="MBY84" s="2"/>
      <c r="MBZ84" s="2"/>
      <c r="MCA84" s="2"/>
      <c r="MCB84" s="2"/>
      <c r="MCC84" s="2"/>
      <c r="MCD84" s="2"/>
      <c r="MCE84" s="2"/>
      <c r="MCF84" s="2"/>
      <c r="MCG84" s="2"/>
      <c r="MCH84" s="2"/>
      <c r="MCI84" s="2"/>
      <c r="MCJ84" s="2"/>
      <c r="MCK84" s="2"/>
      <c r="MCL84" s="2"/>
      <c r="MCM84" s="2"/>
      <c r="MCN84" s="2"/>
      <c r="MCO84" s="2"/>
      <c r="MCP84" s="2"/>
      <c r="MCQ84" s="2"/>
      <c r="MCR84" s="2"/>
      <c r="MCS84" s="2"/>
      <c r="MCT84" s="2"/>
      <c r="MCU84" s="2"/>
      <c r="MCV84" s="2"/>
      <c r="MCW84" s="2"/>
      <c r="MCX84" s="2"/>
      <c r="MCY84" s="2"/>
      <c r="MCZ84" s="2"/>
      <c r="MDA84" s="2"/>
      <c r="MDB84" s="2"/>
      <c r="MDC84" s="2"/>
      <c r="MDD84" s="2"/>
      <c r="MDE84" s="2"/>
      <c r="MDF84" s="2"/>
      <c r="MDG84" s="2"/>
      <c r="MDH84" s="2"/>
      <c r="MDI84" s="2"/>
      <c r="MDJ84" s="2"/>
      <c r="MDK84" s="2"/>
      <c r="MDL84" s="2"/>
      <c r="MDM84" s="2"/>
      <c r="MDN84" s="2"/>
      <c r="MDO84" s="2"/>
      <c r="MDP84" s="2"/>
      <c r="MDQ84" s="2"/>
      <c r="MDR84" s="2"/>
      <c r="MDS84" s="2"/>
      <c r="MDT84" s="2"/>
      <c r="MDU84" s="2"/>
      <c r="MDV84" s="2"/>
      <c r="MDW84" s="2"/>
      <c r="MDX84" s="2"/>
      <c r="MDY84" s="2"/>
      <c r="MDZ84" s="2"/>
      <c r="MEA84" s="2"/>
      <c r="MEB84" s="2"/>
      <c r="MEC84" s="2"/>
      <c r="MED84" s="2"/>
      <c r="MEE84" s="2"/>
      <c r="MEF84" s="2"/>
      <c r="MEG84" s="2"/>
      <c r="MEH84" s="2"/>
      <c r="MEI84" s="2"/>
      <c r="MEJ84" s="2"/>
      <c r="MEK84" s="2"/>
      <c r="MEL84" s="2"/>
      <c r="MEM84" s="2"/>
      <c r="MEN84" s="2"/>
      <c r="MEO84" s="2"/>
      <c r="MEP84" s="2"/>
      <c r="MEQ84" s="2"/>
      <c r="MER84" s="2"/>
      <c r="MES84" s="2"/>
      <c r="MET84" s="2"/>
      <c r="MEU84" s="2"/>
      <c r="MEV84" s="2"/>
      <c r="MEW84" s="2"/>
      <c r="MEX84" s="2"/>
      <c r="MEY84" s="2"/>
      <c r="MEZ84" s="2"/>
      <c r="MFA84" s="2"/>
      <c r="MFB84" s="2"/>
      <c r="MFC84" s="2"/>
      <c r="MFD84" s="2"/>
      <c r="MFE84" s="2"/>
      <c r="MFF84" s="2"/>
      <c r="MFG84" s="2"/>
      <c r="MFH84" s="2"/>
      <c r="MFI84" s="2"/>
      <c r="MFJ84" s="2"/>
      <c r="MFK84" s="2"/>
      <c r="MFL84" s="2"/>
      <c r="MFM84" s="2"/>
      <c r="MFN84" s="2"/>
      <c r="MFO84" s="2"/>
      <c r="MFP84" s="2"/>
      <c r="MFQ84" s="2"/>
      <c r="MFR84" s="2"/>
      <c r="MFS84" s="2"/>
      <c r="MFT84" s="2"/>
      <c r="MFU84" s="2"/>
      <c r="MFV84" s="2"/>
      <c r="MFW84" s="2"/>
      <c r="MFX84" s="2"/>
      <c r="MFY84" s="2"/>
      <c r="MFZ84" s="2"/>
      <c r="MGA84" s="2"/>
      <c r="MGB84" s="2"/>
      <c r="MGC84" s="2"/>
      <c r="MGD84" s="2"/>
      <c r="MGE84" s="2"/>
      <c r="MGF84" s="2"/>
      <c r="MGG84" s="2"/>
      <c r="MGH84" s="2"/>
      <c r="MGI84" s="2"/>
      <c r="MGJ84" s="2"/>
      <c r="MGK84" s="2"/>
      <c r="MGL84" s="2"/>
      <c r="MGM84" s="2"/>
      <c r="MGN84" s="2"/>
      <c r="MGO84" s="2"/>
      <c r="MGP84" s="2"/>
      <c r="MGQ84" s="2"/>
      <c r="MGR84" s="2"/>
      <c r="MGS84" s="2"/>
      <c r="MGT84" s="2"/>
      <c r="MGU84" s="2"/>
      <c r="MGV84" s="2"/>
      <c r="MGW84" s="2"/>
      <c r="MGX84" s="2"/>
      <c r="MGY84" s="2"/>
      <c r="MGZ84" s="2"/>
      <c r="MHA84" s="2"/>
      <c r="MHB84" s="2"/>
      <c r="MHC84" s="2"/>
      <c r="MHD84" s="2"/>
      <c r="MHE84" s="2"/>
      <c r="MHF84" s="2"/>
      <c r="MHG84" s="2"/>
      <c r="MHH84" s="2"/>
      <c r="MHI84" s="2"/>
      <c r="MHJ84" s="2"/>
      <c r="MHK84" s="2"/>
      <c r="MHL84" s="2"/>
      <c r="MHM84" s="2"/>
      <c r="MHN84" s="2"/>
      <c r="MHO84" s="2"/>
      <c r="MHP84" s="2"/>
      <c r="MHQ84" s="2"/>
      <c r="MHR84" s="2"/>
      <c r="MHS84" s="2"/>
      <c r="MHT84" s="2"/>
      <c r="MHU84" s="2"/>
      <c r="MHV84" s="2"/>
      <c r="MHW84" s="2"/>
      <c r="MHX84" s="2"/>
      <c r="MHY84" s="2"/>
      <c r="MHZ84" s="2"/>
      <c r="MIA84" s="2"/>
      <c r="MIB84" s="2"/>
      <c r="MIC84" s="2"/>
      <c r="MID84" s="2"/>
      <c r="MIE84" s="2"/>
      <c r="MIF84" s="2"/>
      <c r="MIG84" s="2"/>
      <c r="MIH84" s="2"/>
      <c r="MII84" s="2"/>
      <c r="MIJ84" s="2"/>
      <c r="MIK84" s="2"/>
      <c r="MIL84" s="2"/>
      <c r="MIM84" s="2"/>
      <c r="MIN84" s="2"/>
      <c r="MIO84" s="2"/>
      <c r="MIP84" s="2"/>
      <c r="MIQ84" s="2"/>
      <c r="MIR84" s="2"/>
      <c r="MIS84" s="2"/>
      <c r="MIT84" s="2"/>
      <c r="MIU84" s="2"/>
      <c r="MIV84" s="2"/>
      <c r="MIW84" s="2"/>
      <c r="MIX84" s="2"/>
      <c r="MIY84" s="2"/>
      <c r="MIZ84" s="2"/>
      <c r="MJA84" s="2"/>
      <c r="MJB84" s="2"/>
      <c r="MJC84" s="2"/>
      <c r="MJD84" s="2"/>
      <c r="MJE84" s="2"/>
      <c r="MJF84" s="2"/>
      <c r="MJG84" s="2"/>
      <c r="MJH84" s="2"/>
      <c r="MJI84" s="2"/>
      <c r="MJJ84" s="2"/>
      <c r="MJK84" s="2"/>
      <c r="MJL84" s="2"/>
      <c r="MJM84" s="2"/>
      <c r="MJN84" s="2"/>
      <c r="MJO84" s="2"/>
      <c r="MJP84" s="2"/>
      <c r="MJQ84" s="2"/>
      <c r="MJR84" s="2"/>
      <c r="MJS84" s="2"/>
      <c r="MJT84" s="2"/>
      <c r="MJU84" s="2"/>
      <c r="MJV84" s="2"/>
      <c r="MJW84" s="2"/>
      <c r="MJX84" s="2"/>
      <c r="MJY84" s="2"/>
      <c r="MJZ84" s="2"/>
      <c r="MKA84" s="2"/>
      <c r="MKB84" s="2"/>
      <c r="MKC84" s="2"/>
      <c r="MKD84" s="2"/>
      <c r="MKE84" s="2"/>
      <c r="MKF84" s="2"/>
      <c r="MKG84" s="2"/>
      <c r="MKH84" s="2"/>
      <c r="MKI84" s="2"/>
      <c r="MKJ84" s="2"/>
      <c r="MKK84" s="2"/>
      <c r="MKL84" s="2"/>
      <c r="MKM84" s="2"/>
      <c r="MKN84" s="2"/>
      <c r="MKO84" s="2"/>
      <c r="MKP84" s="2"/>
      <c r="MKQ84" s="2"/>
      <c r="MKR84" s="2"/>
      <c r="MKS84" s="2"/>
      <c r="MKT84" s="2"/>
      <c r="MKU84" s="2"/>
      <c r="MKV84" s="2"/>
      <c r="MKW84" s="2"/>
      <c r="MKX84" s="2"/>
      <c r="MKY84" s="2"/>
      <c r="MKZ84" s="2"/>
      <c r="MLA84" s="2"/>
      <c r="MLB84" s="2"/>
      <c r="MLC84" s="2"/>
      <c r="MLD84" s="2"/>
      <c r="MLE84" s="2"/>
      <c r="MLF84" s="2"/>
      <c r="MLG84" s="2"/>
      <c r="MLH84" s="2"/>
      <c r="MLI84" s="2"/>
      <c r="MLJ84" s="2"/>
      <c r="MLK84" s="2"/>
      <c r="MLL84" s="2"/>
      <c r="MLM84" s="2"/>
      <c r="MLN84" s="2"/>
      <c r="MLO84" s="2"/>
      <c r="MLP84" s="2"/>
      <c r="MLQ84" s="2"/>
      <c r="MLR84" s="2"/>
      <c r="MLS84" s="2"/>
      <c r="MLT84" s="2"/>
      <c r="MLU84" s="2"/>
      <c r="MLV84" s="2"/>
      <c r="MLW84" s="2"/>
      <c r="MLX84" s="2"/>
      <c r="MLY84" s="2"/>
      <c r="MLZ84" s="2"/>
      <c r="MMA84" s="2"/>
      <c r="MMB84" s="2"/>
      <c r="MMC84" s="2"/>
      <c r="MMD84" s="2"/>
      <c r="MME84" s="2"/>
      <c r="MMF84" s="2"/>
      <c r="MMG84" s="2"/>
      <c r="MMH84" s="2"/>
      <c r="MMI84" s="2"/>
      <c r="MMJ84" s="2"/>
      <c r="MMK84" s="2"/>
      <c r="MML84" s="2"/>
      <c r="MMM84" s="2"/>
      <c r="MMN84" s="2"/>
      <c r="MMO84" s="2"/>
      <c r="MMP84" s="2"/>
      <c r="MMQ84" s="2"/>
      <c r="MMR84" s="2"/>
      <c r="MMS84" s="2"/>
      <c r="MMT84" s="2"/>
      <c r="MMU84" s="2"/>
      <c r="MMV84" s="2"/>
      <c r="MMW84" s="2"/>
      <c r="MMX84" s="2"/>
      <c r="MMY84" s="2"/>
      <c r="MMZ84" s="2"/>
      <c r="MNA84" s="2"/>
      <c r="MNB84" s="2"/>
      <c r="MNC84" s="2"/>
      <c r="MND84" s="2"/>
      <c r="MNE84" s="2"/>
      <c r="MNF84" s="2"/>
      <c r="MNG84" s="2"/>
      <c r="MNH84" s="2"/>
      <c r="MNI84" s="2"/>
      <c r="MNJ84" s="2"/>
      <c r="MNK84" s="2"/>
      <c r="MNL84" s="2"/>
      <c r="MNM84" s="2"/>
      <c r="MNN84" s="2"/>
      <c r="MNO84" s="2"/>
      <c r="MNP84" s="2"/>
      <c r="MNQ84" s="2"/>
      <c r="MNR84" s="2"/>
      <c r="MNS84" s="2"/>
      <c r="MNT84" s="2"/>
      <c r="MNU84" s="2"/>
      <c r="MNV84" s="2"/>
      <c r="MNW84" s="2"/>
      <c r="MNX84" s="2"/>
      <c r="MNY84" s="2"/>
      <c r="MNZ84" s="2"/>
      <c r="MOA84" s="2"/>
      <c r="MOB84" s="2"/>
      <c r="MOC84" s="2"/>
      <c r="MOD84" s="2"/>
      <c r="MOE84" s="2"/>
      <c r="MOF84" s="2"/>
      <c r="MOG84" s="2"/>
      <c r="MOH84" s="2"/>
      <c r="MOI84" s="2"/>
      <c r="MOJ84" s="2"/>
      <c r="MOK84" s="2"/>
      <c r="MOL84" s="2"/>
      <c r="MOM84" s="2"/>
      <c r="MON84" s="2"/>
      <c r="MOO84" s="2"/>
      <c r="MOP84" s="2"/>
      <c r="MOQ84" s="2"/>
      <c r="MOR84" s="2"/>
      <c r="MOS84" s="2"/>
      <c r="MOT84" s="2"/>
      <c r="MOU84" s="2"/>
      <c r="MOV84" s="2"/>
      <c r="MOW84" s="2"/>
      <c r="MOX84" s="2"/>
      <c r="MOY84" s="2"/>
      <c r="MOZ84" s="2"/>
      <c r="MPA84" s="2"/>
      <c r="MPB84" s="2"/>
      <c r="MPC84" s="2"/>
      <c r="MPD84" s="2"/>
      <c r="MPE84" s="2"/>
      <c r="MPF84" s="2"/>
      <c r="MPG84" s="2"/>
      <c r="MPH84" s="2"/>
      <c r="MPI84" s="2"/>
      <c r="MPJ84" s="2"/>
      <c r="MPK84" s="2"/>
      <c r="MPL84" s="2"/>
      <c r="MPM84" s="2"/>
      <c r="MPN84" s="2"/>
      <c r="MPO84" s="2"/>
      <c r="MPP84" s="2"/>
      <c r="MPQ84" s="2"/>
      <c r="MPR84" s="2"/>
      <c r="MPS84" s="2"/>
      <c r="MPT84" s="2"/>
      <c r="MPU84" s="2"/>
      <c r="MPV84" s="2"/>
      <c r="MPW84" s="2"/>
      <c r="MPX84" s="2"/>
      <c r="MPY84" s="2"/>
      <c r="MPZ84" s="2"/>
      <c r="MQA84" s="2"/>
      <c r="MQB84" s="2"/>
      <c r="MQC84" s="2"/>
      <c r="MQD84" s="2"/>
      <c r="MQE84" s="2"/>
      <c r="MQF84" s="2"/>
      <c r="MQG84" s="2"/>
      <c r="MQH84" s="2"/>
      <c r="MQI84" s="2"/>
      <c r="MQJ84" s="2"/>
      <c r="MQK84" s="2"/>
      <c r="MQL84" s="2"/>
      <c r="MQM84" s="2"/>
      <c r="MQN84" s="2"/>
      <c r="MQO84" s="2"/>
      <c r="MQP84" s="2"/>
      <c r="MQQ84" s="2"/>
      <c r="MQR84" s="2"/>
      <c r="MQS84" s="2"/>
      <c r="MQT84" s="2"/>
      <c r="MQU84" s="2"/>
      <c r="MQV84" s="2"/>
      <c r="MQW84" s="2"/>
      <c r="MQX84" s="2"/>
      <c r="MQY84" s="2"/>
      <c r="MQZ84" s="2"/>
      <c r="MRA84" s="2"/>
      <c r="MRB84" s="2"/>
      <c r="MRC84" s="2"/>
      <c r="MRD84" s="2"/>
      <c r="MRE84" s="2"/>
      <c r="MRF84" s="2"/>
      <c r="MRG84" s="2"/>
      <c r="MRH84" s="2"/>
      <c r="MRI84" s="2"/>
      <c r="MRJ84" s="2"/>
      <c r="MRK84" s="2"/>
      <c r="MRL84" s="2"/>
      <c r="MRM84" s="2"/>
      <c r="MRN84" s="2"/>
      <c r="MRO84" s="2"/>
      <c r="MRP84" s="2"/>
      <c r="MRQ84" s="2"/>
      <c r="MRR84" s="2"/>
      <c r="MRS84" s="2"/>
      <c r="MRT84" s="2"/>
      <c r="MRU84" s="2"/>
      <c r="MRV84" s="2"/>
      <c r="MRW84" s="2"/>
      <c r="MRX84" s="2"/>
      <c r="MRY84" s="2"/>
      <c r="MRZ84" s="2"/>
      <c r="MSA84" s="2"/>
      <c r="MSB84" s="2"/>
      <c r="MSC84" s="2"/>
      <c r="MSD84" s="2"/>
      <c r="MSE84" s="2"/>
      <c r="MSF84" s="2"/>
      <c r="MSG84" s="2"/>
      <c r="MSH84" s="2"/>
      <c r="MSI84" s="2"/>
      <c r="MSJ84" s="2"/>
      <c r="MSK84" s="2"/>
      <c r="MSL84" s="2"/>
      <c r="MSM84" s="2"/>
      <c r="MSN84" s="2"/>
      <c r="MSO84" s="2"/>
      <c r="MSP84" s="2"/>
      <c r="MSQ84" s="2"/>
      <c r="MSR84" s="2"/>
      <c r="MSS84" s="2"/>
      <c r="MST84" s="2"/>
      <c r="MSU84" s="2"/>
      <c r="MSV84" s="2"/>
      <c r="MSW84" s="2"/>
      <c r="MSX84" s="2"/>
      <c r="MSY84" s="2"/>
      <c r="MSZ84" s="2"/>
      <c r="MTA84" s="2"/>
      <c r="MTB84" s="2"/>
      <c r="MTC84" s="2"/>
      <c r="MTD84" s="2"/>
      <c r="MTE84" s="2"/>
      <c r="MTF84" s="2"/>
      <c r="MTG84" s="2"/>
      <c r="MTH84" s="2"/>
      <c r="MTI84" s="2"/>
      <c r="MTJ84" s="2"/>
      <c r="MTK84" s="2"/>
      <c r="MTL84" s="2"/>
      <c r="MTM84" s="2"/>
      <c r="MTN84" s="2"/>
      <c r="MTO84" s="2"/>
      <c r="MTP84" s="2"/>
      <c r="MTQ84" s="2"/>
      <c r="MTR84" s="2"/>
      <c r="MTS84" s="2"/>
      <c r="MTT84" s="2"/>
      <c r="MTU84" s="2"/>
      <c r="MTV84" s="2"/>
      <c r="MTW84" s="2"/>
      <c r="MTX84" s="2"/>
      <c r="MTY84" s="2"/>
      <c r="MTZ84" s="2"/>
      <c r="MUA84" s="2"/>
      <c r="MUB84" s="2"/>
      <c r="MUC84" s="2"/>
      <c r="MUD84" s="2"/>
      <c r="MUE84" s="2"/>
      <c r="MUF84" s="2"/>
      <c r="MUG84" s="2"/>
      <c r="MUH84" s="2"/>
      <c r="MUI84" s="2"/>
      <c r="MUJ84" s="2"/>
      <c r="MUK84" s="2"/>
      <c r="MUL84" s="2"/>
      <c r="MUM84" s="2"/>
      <c r="MUN84" s="2"/>
      <c r="MUO84" s="2"/>
      <c r="MUP84" s="2"/>
      <c r="MUQ84" s="2"/>
      <c r="MUR84" s="2"/>
      <c r="MUS84" s="2"/>
      <c r="MUT84" s="2"/>
      <c r="MUU84" s="2"/>
      <c r="MUV84" s="2"/>
      <c r="MUW84" s="2"/>
      <c r="MUX84" s="2"/>
      <c r="MUY84" s="2"/>
      <c r="MUZ84" s="2"/>
      <c r="MVA84" s="2"/>
      <c r="MVB84" s="2"/>
      <c r="MVC84" s="2"/>
      <c r="MVD84" s="2"/>
      <c r="MVE84" s="2"/>
      <c r="MVF84" s="2"/>
      <c r="MVG84" s="2"/>
      <c r="MVH84" s="2"/>
      <c r="MVI84" s="2"/>
      <c r="MVJ84" s="2"/>
      <c r="MVK84" s="2"/>
      <c r="MVL84" s="2"/>
      <c r="MVM84" s="2"/>
      <c r="MVN84" s="2"/>
      <c r="MVO84" s="2"/>
      <c r="MVP84" s="2"/>
      <c r="MVQ84" s="2"/>
      <c r="MVR84" s="2"/>
      <c r="MVS84" s="2"/>
      <c r="MVT84" s="2"/>
      <c r="MVU84" s="2"/>
      <c r="MVV84" s="2"/>
      <c r="MVW84" s="2"/>
      <c r="MVX84" s="2"/>
      <c r="MVY84" s="2"/>
      <c r="MVZ84" s="2"/>
      <c r="MWA84" s="2"/>
      <c r="MWB84" s="2"/>
      <c r="MWC84" s="2"/>
      <c r="MWD84" s="2"/>
      <c r="MWE84" s="2"/>
      <c r="MWF84" s="2"/>
      <c r="MWG84" s="2"/>
      <c r="MWH84" s="2"/>
      <c r="MWI84" s="2"/>
      <c r="MWJ84" s="2"/>
      <c r="MWK84" s="2"/>
      <c r="MWL84" s="2"/>
      <c r="MWM84" s="2"/>
      <c r="MWN84" s="2"/>
      <c r="MWO84" s="2"/>
      <c r="MWP84" s="2"/>
      <c r="MWQ84" s="2"/>
      <c r="MWR84" s="2"/>
      <c r="MWS84" s="2"/>
      <c r="MWT84" s="2"/>
      <c r="MWU84" s="2"/>
      <c r="MWV84" s="2"/>
      <c r="MWW84" s="2"/>
      <c r="MWX84" s="2"/>
      <c r="MWY84" s="2"/>
      <c r="MWZ84" s="2"/>
      <c r="MXA84" s="2"/>
      <c r="MXB84" s="2"/>
      <c r="MXC84" s="2"/>
      <c r="MXD84" s="2"/>
      <c r="MXE84" s="2"/>
      <c r="MXF84" s="2"/>
      <c r="MXG84" s="2"/>
      <c r="MXH84" s="2"/>
      <c r="MXI84" s="2"/>
      <c r="MXJ84" s="2"/>
      <c r="MXK84" s="2"/>
      <c r="MXL84" s="2"/>
      <c r="MXM84" s="2"/>
      <c r="MXN84" s="2"/>
      <c r="MXO84" s="2"/>
      <c r="MXP84" s="2"/>
      <c r="MXQ84" s="2"/>
      <c r="MXR84" s="2"/>
      <c r="MXS84" s="2"/>
      <c r="MXT84" s="2"/>
      <c r="MXU84" s="2"/>
      <c r="MXV84" s="2"/>
      <c r="MXW84" s="2"/>
      <c r="MXX84" s="2"/>
      <c r="MXY84" s="2"/>
      <c r="MXZ84" s="2"/>
      <c r="MYA84" s="2"/>
      <c r="MYB84" s="2"/>
      <c r="MYC84" s="2"/>
      <c r="MYD84" s="2"/>
      <c r="MYE84" s="2"/>
      <c r="MYF84" s="2"/>
      <c r="MYG84" s="2"/>
      <c r="MYH84" s="2"/>
      <c r="MYI84" s="2"/>
      <c r="MYJ84" s="2"/>
      <c r="MYK84" s="2"/>
      <c r="MYL84" s="2"/>
      <c r="MYM84" s="2"/>
      <c r="MYN84" s="2"/>
      <c r="MYO84" s="2"/>
      <c r="MYP84" s="2"/>
      <c r="MYQ84" s="2"/>
      <c r="MYR84" s="2"/>
      <c r="MYS84" s="2"/>
      <c r="MYT84" s="2"/>
      <c r="MYU84" s="2"/>
      <c r="MYV84" s="2"/>
      <c r="MYW84" s="2"/>
      <c r="MYX84" s="2"/>
      <c r="MYY84" s="2"/>
      <c r="MYZ84" s="2"/>
      <c r="MZA84" s="2"/>
      <c r="MZB84" s="2"/>
      <c r="MZC84" s="2"/>
      <c r="MZD84" s="2"/>
      <c r="MZE84" s="2"/>
      <c r="MZF84" s="2"/>
      <c r="MZG84" s="2"/>
      <c r="MZH84" s="2"/>
      <c r="MZI84" s="2"/>
      <c r="MZJ84" s="2"/>
      <c r="MZK84" s="2"/>
      <c r="MZL84" s="2"/>
      <c r="MZM84" s="2"/>
      <c r="MZN84" s="2"/>
      <c r="MZO84" s="2"/>
      <c r="MZP84" s="2"/>
      <c r="MZQ84" s="2"/>
      <c r="MZR84" s="2"/>
      <c r="MZS84" s="2"/>
      <c r="MZT84" s="2"/>
      <c r="MZU84" s="2"/>
      <c r="MZV84" s="2"/>
      <c r="MZW84" s="2"/>
      <c r="MZX84" s="2"/>
      <c r="MZY84" s="2"/>
      <c r="MZZ84" s="2"/>
      <c r="NAA84" s="2"/>
      <c r="NAB84" s="2"/>
      <c r="NAC84" s="2"/>
      <c r="NAD84" s="2"/>
      <c r="NAE84" s="2"/>
      <c r="NAF84" s="2"/>
      <c r="NAG84" s="2"/>
      <c r="NAH84" s="2"/>
      <c r="NAI84" s="2"/>
      <c r="NAJ84" s="2"/>
      <c r="NAK84" s="2"/>
      <c r="NAL84" s="2"/>
      <c r="NAM84" s="2"/>
      <c r="NAN84" s="2"/>
      <c r="NAO84" s="2"/>
      <c r="NAP84" s="2"/>
      <c r="NAQ84" s="2"/>
      <c r="NAR84" s="2"/>
      <c r="NAS84" s="2"/>
      <c r="NAT84" s="2"/>
      <c r="NAU84" s="2"/>
      <c r="NAV84" s="2"/>
      <c r="NAW84" s="2"/>
      <c r="NAX84" s="2"/>
      <c r="NAY84" s="2"/>
      <c r="NAZ84" s="2"/>
      <c r="NBA84" s="2"/>
      <c r="NBB84" s="2"/>
      <c r="NBC84" s="2"/>
      <c r="NBD84" s="2"/>
      <c r="NBE84" s="2"/>
      <c r="NBF84" s="2"/>
      <c r="NBG84" s="2"/>
      <c r="NBH84" s="2"/>
      <c r="NBI84" s="2"/>
      <c r="NBJ84" s="2"/>
      <c r="NBK84" s="2"/>
      <c r="NBL84" s="2"/>
      <c r="NBM84" s="2"/>
      <c r="NBN84" s="2"/>
      <c r="NBO84" s="2"/>
      <c r="NBP84" s="2"/>
      <c r="NBQ84" s="2"/>
      <c r="NBR84" s="2"/>
      <c r="NBS84" s="2"/>
      <c r="NBT84" s="2"/>
      <c r="NBU84" s="2"/>
      <c r="NBV84" s="2"/>
      <c r="NBW84" s="2"/>
      <c r="NBX84" s="2"/>
      <c r="NBY84" s="2"/>
      <c r="NBZ84" s="2"/>
      <c r="NCA84" s="2"/>
      <c r="NCB84" s="2"/>
      <c r="NCC84" s="2"/>
      <c r="NCD84" s="2"/>
      <c r="NCE84" s="2"/>
      <c r="NCF84" s="2"/>
      <c r="NCG84" s="2"/>
      <c r="NCH84" s="2"/>
      <c r="NCI84" s="2"/>
      <c r="NCJ84" s="2"/>
      <c r="NCK84" s="2"/>
      <c r="NCL84" s="2"/>
      <c r="NCM84" s="2"/>
      <c r="NCN84" s="2"/>
      <c r="NCO84" s="2"/>
      <c r="NCP84" s="2"/>
      <c r="NCQ84" s="2"/>
      <c r="NCR84" s="2"/>
      <c r="NCS84" s="2"/>
      <c r="NCT84" s="2"/>
      <c r="NCU84" s="2"/>
      <c r="NCV84" s="2"/>
      <c r="NCW84" s="2"/>
      <c r="NCX84" s="2"/>
      <c r="NCY84" s="2"/>
      <c r="NCZ84" s="2"/>
      <c r="NDA84" s="2"/>
      <c r="NDB84" s="2"/>
      <c r="NDC84" s="2"/>
      <c r="NDD84" s="2"/>
      <c r="NDE84" s="2"/>
      <c r="NDF84" s="2"/>
      <c r="NDG84" s="2"/>
      <c r="NDH84" s="2"/>
      <c r="NDI84" s="2"/>
      <c r="NDJ84" s="2"/>
      <c r="NDK84" s="2"/>
      <c r="NDL84" s="2"/>
      <c r="NDM84" s="2"/>
      <c r="NDN84" s="2"/>
      <c r="NDO84" s="2"/>
      <c r="NDP84" s="2"/>
      <c r="NDQ84" s="2"/>
      <c r="NDR84" s="2"/>
      <c r="NDS84" s="2"/>
      <c r="NDT84" s="2"/>
      <c r="NDU84" s="2"/>
      <c r="NDV84" s="2"/>
      <c r="NDW84" s="2"/>
      <c r="NDX84" s="2"/>
      <c r="NDY84" s="2"/>
      <c r="NDZ84" s="2"/>
      <c r="NEA84" s="2"/>
      <c r="NEB84" s="2"/>
      <c r="NEC84" s="2"/>
      <c r="NED84" s="2"/>
      <c r="NEE84" s="2"/>
      <c r="NEF84" s="2"/>
      <c r="NEG84" s="2"/>
      <c r="NEH84" s="2"/>
      <c r="NEI84" s="2"/>
      <c r="NEJ84" s="2"/>
      <c r="NEK84" s="2"/>
      <c r="NEL84" s="2"/>
      <c r="NEM84" s="2"/>
      <c r="NEN84" s="2"/>
      <c r="NEO84" s="2"/>
      <c r="NEP84" s="2"/>
      <c r="NEQ84" s="2"/>
      <c r="NER84" s="2"/>
      <c r="NES84" s="2"/>
      <c r="NET84" s="2"/>
      <c r="NEU84" s="2"/>
      <c r="NEV84" s="2"/>
      <c r="NEW84" s="2"/>
      <c r="NEX84" s="2"/>
      <c r="NEY84" s="2"/>
      <c r="NEZ84" s="2"/>
      <c r="NFA84" s="2"/>
      <c r="NFB84" s="2"/>
      <c r="NFC84" s="2"/>
      <c r="NFD84" s="2"/>
      <c r="NFE84" s="2"/>
      <c r="NFF84" s="2"/>
      <c r="NFG84" s="2"/>
      <c r="NFH84" s="2"/>
      <c r="NFI84" s="2"/>
      <c r="NFJ84" s="2"/>
      <c r="NFK84" s="2"/>
      <c r="NFL84" s="2"/>
      <c r="NFM84" s="2"/>
      <c r="NFN84" s="2"/>
      <c r="NFO84" s="2"/>
      <c r="NFP84" s="2"/>
      <c r="NFQ84" s="2"/>
      <c r="NFR84" s="2"/>
      <c r="NFS84" s="2"/>
      <c r="NFT84" s="2"/>
      <c r="NFU84" s="2"/>
      <c r="NFV84" s="2"/>
      <c r="NFW84" s="2"/>
      <c r="NFX84" s="2"/>
      <c r="NFY84" s="2"/>
      <c r="NFZ84" s="2"/>
      <c r="NGA84" s="2"/>
      <c r="NGB84" s="2"/>
      <c r="NGC84" s="2"/>
      <c r="NGD84" s="2"/>
      <c r="NGE84" s="2"/>
      <c r="NGF84" s="2"/>
      <c r="NGG84" s="2"/>
      <c r="NGH84" s="2"/>
      <c r="NGI84" s="2"/>
      <c r="NGJ84" s="2"/>
      <c r="NGK84" s="2"/>
      <c r="NGL84" s="2"/>
      <c r="NGM84" s="2"/>
      <c r="NGN84" s="2"/>
      <c r="NGO84" s="2"/>
      <c r="NGP84" s="2"/>
      <c r="NGQ84" s="2"/>
      <c r="NGR84" s="2"/>
      <c r="NGS84" s="2"/>
      <c r="NGT84" s="2"/>
      <c r="NGU84" s="2"/>
      <c r="NGV84" s="2"/>
      <c r="NGW84" s="2"/>
      <c r="NGX84" s="2"/>
      <c r="NGY84" s="2"/>
      <c r="NGZ84" s="2"/>
      <c r="NHA84" s="2"/>
      <c r="NHB84" s="2"/>
      <c r="NHC84" s="2"/>
      <c r="NHD84" s="2"/>
      <c r="NHE84" s="2"/>
      <c r="NHF84" s="2"/>
      <c r="NHG84" s="2"/>
      <c r="NHH84" s="2"/>
      <c r="NHI84" s="2"/>
      <c r="NHJ84" s="2"/>
      <c r="NHK84" s="2"/>
      <c r="NHL84" s="2"/>
      <c r="NHM84" s="2"/>
      <c r="NHN84" s="2"/>
      <c r="NHO84" s="2"/>
      <c r="NHP84" s="2"/>
      <c r="NHQ84" s="2"/>
      <c r="NHR84" s="2"/>
      <c r="NHS84" s="2"/>
      <c r="NHT84" s="2"/>
      <c r="NHU84" s="2"/>
      <c r="NHV84" s="2"/>
      <c r="NHW84" s="2"/>
      <c r="NHX84" s="2"/>
      <c r="NHY84" s="2"/>
      <c r="NHZ84" s="2"/>
      <c r="NIA84" s="2"/>
      <c r="NIB84" s="2"/>
      <c r="NIC84" s="2"/>
      <c r="NID84" s="2"/>
      <c r="NIE84" s="2"/>
      <c r="NIF84" s="2"/>
      <c r="NIG84" s="2"/>
      <c r="NIH84" s="2"/>
      <c r="NII84" s="2"/>
      <c r="NIJ84" s="2"/>
      <c r="NIK84" s="2"/>
      <c r="NIL84" s="2"/>
      <c r="NIM84" s="2"/>
      <c r="NIN84" s="2"/>
      <c r="NIO84" s="2"/>
      <c r="NIP84" s="2"/>
      <c r="NIQ84" s="2"/>
      <c r="NIR84" s="2"/>
      <c r="NIS84" s="2"/>
      <c r="NIT84" s="2"/>
      <c r="NIU84" s="2"/>
      <c r="NIV84" s="2"/>
      <c r="NIW84" s="2"/>
      <c r="NIX84" s="2"/>
      <c r="NIY84" s="2"/>
      <c r="NIZ84" s="2"/>
      <c r="NJA84" s="2"/>
      <c r="NJB84" s="2"/>
      <c r="NJC84" s="2"/>
      <c r="NJD84" s="2"/>
      <c r="NJE84" s="2"/>
      <c r="NJF84" s="2"/>
      <c r="NJG84" s="2"/>
      <c r="NJH84" s="2"/>
      <c r="NJI84" s="2"/>
      <c r="NJJ84" s="2"/>
      <c r="NJK84" s="2"/>
      <c r="NJL84" s="2"/>
      <c r="NJM84" s="2"/>
      <c r="NJN84" s="2"/>
      <c r="NJO84" s="2"/>
      <c r="NJP84" s="2"/>
      <c r="NJQ84" s="2"/>
      <c r="NJR84" s="2"/>
      <c r="NJS84" s="2"/>
      <c r="NJT84" s="2"/>
      <c r="NJU84" s="2"/>
      <c r="NJV84" s="2"/>
      <c r="NJW84" s="2"/>
      <c r="NJX84" s="2"/>
      <c r="NJY84" s="2"/>
      <c r="NJZ84" s="2"/>
      <c r="NKA84" s="2"/>
      <c r="NKB84" s="2"/>
      <c r="NKC84" s="2"/>
      <c r="NKD84" s="2"/>
      <c r="NKE84" s="2"/>
      <c r="NKF84" s="2"/>
      <c r="NKG84" s="2"/>
      <c r="NKH84" s="2"/>
      <c r="NKI84" s="2"/>
      <c r="NKJ84" s="2"/>
      <c r="NKK84" s="2"/>
      <c r="NKL84" s="2"/>
      <c r="NKM84" s="2"/>
      <c r="NKN84" s="2"/>
      <c r="NKO84" s="2"/>
      <c r="NKP84" s="2"/>
      <c r="NKQ84" s="2"/>
      <c r="NKR84" s="2"/>
      <c r="NKS84" s="2"/>
      <c r="NKT84" s="2"/>
      <c r="NKU84" s="2"/>
      <c r="NKV84" s="2"/>
      <c r="NKW84" s="2"/>
      <c r="NKX84" s="2"/>
      <c r="NKY84" s="2"/>
      <c r="NKZ84" s="2"/>
      <c r="NLA84" s="2"/>
      <c r="NLB84" s="2"/>
      <c r="NLC84" s="2"/>
      <c r="NLD84" s="2"/>
      <c r="NLE84" s="2"/>
      <c r="NLF84" s="2"/>
      <c r="NLG84" s="2"/>
      <c r="NLH84" s="2"/>
      <c r="NLI84" s="2"/>
      <c r="NLJ84" s="2"/>
      <c r="NLK84" s="2"/>
      <c r="NLL84" s="2"/>
      <c r="NLM84" s="2"/>
      <c r="NLN84" s="2"/>
      <c r="NLO84" s="2"/>
      <c r="NLP84" s="2"/>
      <c r="NLQ84" s="2"/>
      <c r="NLR84" s="2"/>
      <c r="NLS84" s="2"/>
      <c r="NLT84" s="2"/>
      <c r="NLU84" s="2"/>
      <c r="NLV84" s="2"/>
      <c r="NLW84" s="2"/>
      <c r="NLX84" s="2"/>
      <c r="NLY84" s="2"/>
      <c r="NLZ84" s="2"/>
      <c r="NMA84" s="2"/>
      <c r="NMB84" s="2"/>
      <c r="NMC84" s="2"/>
      <c r="NMD84" s="2"/>
      <c r="NME84" s="2"/>
      <c r="NMF84" s="2"/>
      <c r="NMG84" s="2"/>
      <c r="NMH84" s="2"/>
      <c r="NMI84" s="2"/>
      <c r="NMJ84" s="2"/>
      <c r="NMK84" s="2"/>
      <c r="NML84" s="2"/>
      <c r="NMM84" s="2"/>
      <c r="NMN84" s="2"/>
      <c r="NMO84" s="2"/>
      <c r="NMP84" s="2"/>
      <c r="NMQ84" s="2"/>
      <c r="NMR84" s="2"/>
      <c r="NMS84" s="2"/>
      <c r="NMT84" s="2"/>
      <c r="NMU84" s="2"/>
      <c r="NMV84" s="2"/>
      <c r="NMW84" s="2"/>
      <c r="NMX84" s="2"/>
      <c r="NMY84" s="2"/>
      <c r="NMZ84" s="2"/>
      <c r="NNA84" s="2"/>
      <c r="NNB84" s="2"/>
      <c r="NNC84" s="2"/>
      <c r="NND84" s="2"/>
      <c r="NNE84" s="2"/>
      <c r="NNF84" s="2"/>
      <c r="NNG84" s="2"/>
      <c r="NNH84" s="2"/>
      <c r="NNI84" s="2"/>
      <c r="NNJ84" s="2"/>
      <c r="NNK84" s="2"/>
      <c r="NNL84" s="2"/>
      <c r="NNM84" s="2"/>
      <c r="NNN84" s="2"/>
      <c r="NNO84" s="2"/>
      <c r="NNP84" s="2"/>
      <c r="NNQ84" s="2"/>
      <c r="NNR84" s="2"/>
      <c r="NNS84" s="2"/>
      <c r="NNT84" s="2"/>
      <c r="NNU84" s="2"/>
      <c r="NNV84" s="2"/>
      <c r="NNW84" s="2"/>
      <c r="NNX84" s="2"/>
      <c r="NNY84" s="2"/>
      <c r="NNZ84" s="2"/>
      <c r="NOA84" s="2"/>
      <c r="NOB84" s="2"/>
      <c r="NOC84" s="2"/>
      <c r="NOD84" s="2"/>
      <c r="NOE84" s="2"/>
      <c r="NOF84" s="2"/>
      <c r="NOG84" s="2"/>
      <c r="NOH84" s="2"/>
      <c r="NOI84" s="2"/>
      <c r="NOJ84" s="2"/>
      <c r="NOK84" s="2"/>
      <c r="NOL84" s="2"/>
      <c r="NOM84" s="2"/>
      <c r="NON84" s="2"/>
      <c r="NOO84" s="2"/>
      <c r="NOP84" s="2"/>
      <c r="NOQ84" s="2"/>
      <c r="NOR84" s="2"/>
      <c r="NOS84" s="2"/>
      <c r="NOT84" s="2"/>
      <c r="NOU84" s="2"/>
      <c r="NOV84" s="2"/>
      <c r="NOW84" s="2"/>
      <c r="NOX84" s="2"/>
      <c r="NOY84" s="2"/>
      <c r="NOZ84" s="2"/>
      <c r="NPA84" s="2"/>
      <c r="NPB84" s="2"/>
      <c r="NPC84" s="2"/>
      <c r="NPD84" s="2"/>
      <c r="NPE84" s="2"/>
      <c r="NPF84" s="2"/>
      <c r="NPG84" s="2"/>
      <c r="NPH84" s="2"/>
      <c r="NPI84" s="2"/>
      <c r="NPJ84" s="2"/>
      <c r="NPK84" s="2"/>
      <c r="NPL84" s="2"/>
      <c r="NPM84" s="2"/>
      <c r="NPN84" s="2"/>
      <c r="NPO84" s="2"/>
      <c r="NPP84" s="2"/>
      <c r="NPQ84" s="2"/>
      <c r="NPR84" s="2"/>
      <c r="NPS84" s="2"/>
      <c r="NPT84" s="2"/>
      <c r="NPU84" s="2"/>
      <c r="NPV84" s="2"/>
      <c r="NPW84" s="2"/>
      <c r="NPX84" s="2"/>
      <c r="NPY84" s="2"/>
      <c r="NPZ84" s="2"/>
      <c r="NQA84" s="2"/>
      <c r="NQB84" s="2"/>
      <c r="NQC84" s="2"/>
      <c r="NQD84" s="2"/>
      <c r="NQE84" s="2"/>
      <c r="NQF84" s="2"/>
      <c r="NQG84" s="2"/>
      <c r="NQH84" s="2"/>
      <c r="NQI84" s="2"/>
      <c r="NQJ84" s="2"/>
      <c r="NQK84" s="2"/>
      <c r="NQL84" s="2"/>
      <c r="NQM84" s="2"/>
      <c r="NQN84" s="2"/>
      <c r="NQO84" s="2"/>
      <c r="NQP84" s="2"/>
      <c r="NQQ84" s="2"/>
      <c r="NQR84" s="2"/>
      <c r="NQS84" s="2"/>
      <c r="NQT84" s="2"/>
      <c r="NQU84" s="2"/>
      <c r="NQV84" s="2"/>
      <c r="NQW84" s="2"/>
      <c r="NQX84" s="2"/>
      <c r="NQY84" s="2"/>
      <c r="NQZ84" s="2"/>
      <c r="NRA84" s="2"/>
      <c r="NRB84" s="2"/>
      <c r="NRC84" s="2"/>
      <c r="NRD84" s="2"/>
      <c r="NRE84" s="2"/>
      <c r="NRF84" s="2"/>
      <c r="NRG84" s="2"/>
      <c r="NRH84" s="2"/>
      <c r="NRI84" s="2"/>
      <c r="NRJ84" s="2"/>
      <c r="NRK84" s="2"/>
      <c r="NRL84" s="2"/>
      <c r="NRM84" s="2"/>
      <c r="NRN84" s="2"/>
      <c r="NRO84" s="2"/>
      <c r="NRP84" s="2"/>
      <c r="NRQ84" s="2"/>
      <c r="NRR84" s="2"/>
      <c r="NRS84" s="2"/>
      <c r="NRT84" s="2"/>
      <c r="NRU84" s="2"/>
      <c r="NRV84" s="2"/>
      <c r="NRW84" s="2"/>
      <c r="NRX84" s="2"/>
      <c r="NRY84" s="2"/>
      <c r="NRZ84" s="2"/>
      <c r="NSA84" s="2"/>
      <c r="NSB84" s="2"/>
      <c r="NSC84" s="2"/>
      <c r="NSD84" s="2"/>
      <c r="NSE84" s="2"/>
      <c r="NSF84" s="2"/>
      <c r="NSG84" s="2"/>
      <c r="NSH84" s="2"/>
      <c r="NSI84" s="2"/>
      <c r="NSJ84" s="2"/>
      <c r="NSK84" s="2"/>
      <c r="NSL84" s="2"/>
      <c r="NSM84" s="2"/>
      <c r="NSN84" s="2"/>
      <c r="NSO84" s="2"/>
      <c r="NSP84" s="2"/>
      <c r="NSQ84" s="2"/>
      <c r="NSR84" s="2"/>
      <c r="NSS84" s="2"/>
      <c r="NST84" s="2"/>
      <c r="NSU84" s="2"/>
      <c r="NSV84" s="2"/>
      <c r="NSW84" s="2"/>
      <c r="NSX84" s="2"/>
      <c r="NSY84" s="2"/>
      <c r="NSZ84" s="2"/>
      <c r="NTA84" s="2"/>
      <c r="NTB84" s="2"/>
      <c r="NTC84" s="2"/>
      <c r="NTD84" s="2"/>
      <c r="NTE84" s="2"/>
      <c r="NTF84" s="2"/>
      <c r="NTG84" s="2"/>
      <c r="NTH84" s="2"/>
      <c r="NTI84" s="2"/>
      <c r="NTJ84" s="2"/>
      <c r="NTK84" s="2"/>
      <c r="NTL84" s="2"/>
      <c r="NTM84" s="2"/>
      <c r="NTN84" s="2"/>
      <c r="NTO84" s="2"/>
      <c r="NTP84" s="2"/>
      <c r="NTQ84" s="2"/>
      <c r="NTR84" s="2"/>
      <c r="NTS84" s="2"/>
      <c r="NTT84" s="2"/>
      <c r="NTU84" s="2"/>
      <c r="NTV84" s="2"/>
      <c r="NTW84" s="2"/>
      <c r="NTX84" s="2"/>
      <c r="NTY84" s="2"/>
      <c r="NTZ84" s="2"/>
      <c r="NUA84" s="2"/>
      <c r="NUB84" s="2"/>
      <c r="NUC84" s="2"/>
      <c r="NUD84" s="2"/>
      <c r="NUE84" s="2"/>
      <c r="NUF84" s="2"/>
      <c r="NUG84" s="2"/>
      <c r="NUH84" s="2"/>
      <c r="NUI84" s="2"/>
      <c r="NUJ84" s="2"/>
      <c r="NUK84" s="2"/>
      <c r="NUL84" s="2"/>
      <c r="NUM84" s="2"/>
      <c r="NUN84" s="2"/>
      <c r="NUO84" s="2"/>
      <c r="NUP84" s="2"/>
      <c r="NUQ84" s="2"/>
      <c r="NUR84" s="2"/>
      <c r="NUS84" s="2"/>
      <c r="NUT84" s="2"/>
      <c r="NUU84" s="2"/>
      <c r="NUV84" s="2"/>
      <c r="NUW84" s="2"/>
      <c r="NUX84" s="2"/>
      <c r="NUY84" s="2"/>
      <c r="NUZ84" s="2"/>
      <c r="NVA84" s="2"/>
      <c r="NVB84" s="2"/>
      <c r="NVC84" s="2"/>
      <c r="NVD84" s="2"/>
      <c r="NVE84" s="2"/>
      <c r="NVF84" s="2"/>
      <c r="NVG84" s="2"/>
      <c r="NVH84" s="2"/>
      <c r="NVI84" s="2"/>
      <c r="NVJ84" s="2"/>
      <c r="NVK84" s="2"/>
      <c r="NVL84" s="2"/>
      <c r="NVM84" s="2"/>
      <c r="NVN84" s="2"/>
      <c r="NVO84" s="2"/>
      <c r="NVP84" s="2"/>
      <c r="NVQ84" s="2"/>
      <c r="NVR84" s="2"/>
      <c r="NVS84" s="2"/>
      <c r="NVT84" s="2"/>
      <c r="NVU84" s="2"/>
      <c r="NVV84" s="2"/>
      <c r="NVW84" s="2"/>
      <c r="NVX84" s="2"/>
      <c r="NVY84" s="2"/>
      <c r="NVZ84" s="2"/>
      <c r="NWA84" s="2"/>
      <c r="NWB84" s="2"/>
      <c r="NWC84" s="2"/>
      <c r="NWD84" s="2"/>
      <c r="NWE84" s="2"/>
      <c r="NWF84" s="2"/>
      <c r="NWG84" s="2"/>
      <c r="NWH84" s="2"/>
      <c r="NWI84" s="2"/>
      <c r="NWJ84" s="2"/>
      <c r="NWK84" s="2"/>
      <c r="NWL84" s="2"/>
      <c r="NWM84" s="2"/>
      <c r="NWN84" s="2"/>
      <c r="NWO84" s="2"/>
      <c r="NWP84" s="2"/>
      <c r="NWQ84" s="2"/>
      <c r="NWR84" s="2"/>
      <c r="NWS84" s="2"/>
      <c r="NWT84" s="2"/>
      <c r="NWU84" s="2"/>
      <c r="NWV84" s="2"/>
      <c r="NWW84" s="2"/>
      <c r="NWX84" s="2"/>
      <c r="NWY84" s="2"/>
      <c r="NWZ84" s="2"/>
      <c r="NXA84" s="2"/>
      <c r="NXB84" s="2"/>
      <c r="NXC84" s="2"/>
      <c r="NXD84" s="2"/>
      <c r="NXE84" s="2"/>
      <c r="NXF84" s="2"/>
      <c r="NXG84" s="2"/>
      <c r="NXH84" s="2"/>
      <c r="NXI84" s="2"/>
      <c r="NXJ84" s="2"/>
      <c r="NXK84" s="2"/>
      <c r="NXL84" s="2"/>
      <c r="NXM84" s="2"/>
      <c r="NXN84" s="2"/>
      <c r="NXO84" s="2"/>
      <c r="NXP84" s="2"/>
      <c r="NXQ84" s="2"/>
      <c r="NXR84" s="2"/>
      <c r="NXS84" s="2"/>
      <c r="NXT84" s="2"/>
      <c r="NXU84" s="2"/>
      <c r="NXV84" s="2"/>
      <c r="NXW84" s="2"/>
      <c r="NXX84" s="2"/>
      <c r="NXY84" s="2"/>
      <c r="NXZ84" s="2"/>
      <c r="NYA84" s="2"/>
      <c r="NYB84" s="2"/>
      <c r="NYC84" s="2"/>
      <c r="NYD84" s="2"/>
      <c r="NYE84" s="2"/>
      <c r="NYF84" s="2"/>
      <c r="NYG84" s="2"/>
      <c r="NYH84" s="2"/>
      <c r="NYI84" s="2"/>
      <c r="NYJ84" s="2"/>
      <c r="NYK84" s="2"/>
      <c r="NYL84" s="2"/>
      <c r="NYM84" s="2"/>
      <c r="NYN84" s="2"/>
      <c r="NYO84" s="2"/>
      <c r="NYP84" s="2"/>
      <c r="NYQ84" s="2"/>
      <c r="NYR84" s="2"/>
      <c r="NYS84" s="2"/>
      <c r="NYT84" s="2"/>
      <c r="NYU84" s="2"/>
      <c r="NYV84" s="2"/>
      <c r="NYW84" s="2"/>
      <c r="NYX84" s="2"/>
      <c r="NYY84" s="2"/>
      <c r="NYZ84" s="2"/>
      <c r="NZA84" s="2"/>
      <c r="NZB84" s="2"/>
      <c r="NZC84" s="2"/>
      <c r="NZD84" s="2"/>
      <c r="NZE84" s="2"/>
      <c r="NZF84" s="2"/>
      <c r="NZG84" s="2"/>
      <c r="NZH84" s="2"/>
      <c r="NZI84" s="2"/>
      <c r="NZJ84" s="2"/>
      <c r="NZK84" s="2"/>
      <c r="NZL84" s="2"/>
      <c r="NZM84" s="2"/>
      <c r="NZN84" s="2"/>
      <c r="NZO84" s="2"/>
      <c r="NZP84" s="2"/>
      <c r="NZQ84" s="2"/>
      <c r="NZR84" s="2"/>
      <c r="NZS84" s="2"/>
      <c r="NZT84" s="2"/>
      <c r="NZU84" s="2"/>
      <c r="NZV84" s="2"/>
      <c r="NZW84" s="2"/>
      <c r="NZX84" s="2"/>
      <c r="NZY84" s="2"/>
      <c r="NZZ84" s="2"/>
      <c r="OAA84" s="2"/>
      <c r="OAB84" s="2"/>
      <c r="OAC84" s="2"/>
      <c r="OAD84" s="2"/>
      <c r="OAE84" s="2"/>
      <c r="OAF84" s="2"/>
      <c r="OAG84" s="2"/>
      <c r="OAH84" s="2"/>
      <c r="OAI84" s="2"/>
      <c r="OAJ84" s="2"/>
      <c r="OAK84" s="2"/>
      <c r="OAL84" s="2"/>
      <c r="OAM84" s="2"/>
      <c r="OAN84" s="2"/>
      <c r="OAO84" s="2"/>
      <c r="OAP84" s="2"/>
      <c r="OAQ84" s="2"/>
      <c r="OAR84" s="2"/>
      <c r="OAS84" s="2"/>
      <c r="OAT84" s="2"/>
      <c r="OAU84" s="2"/>
      <c r="OAV84" s="2"/>
      <c r="OAW84" s="2"/>
      <c r="OAX84" s="2"/>
      <c r="OAY84" s="2"/>
      <c r="OAZ84" s="2"/>
      <c r="OBA84" s="2"/>
      <c r="OBB84" s="2"/>
      <c r="OBC84" s="2"/>
      <c r="OBD84" s="2"/>
      <c r="OBE84" s="2"/>
      <c r="OBF84" s="2"/>
      <c r="OBG84" s="2"/>
      <c r="OBH84" s="2"/>
      <c r="OBI84" s="2"/>
      <c r="OBJ84" s="2"/>
      <c r="OBK84" s="2"/>
      <c r="OBL84" s="2"/>
      <c r="OBM84" s="2"/>
      <c r="OBN84" s="2"/>
      <c r="OBO84" s="2"/>
      <c r="OBP84" s="2"/>
      <c r="OBQ84" s="2"/>
      <c r="OBR84" s="2"/>
      <c r="OBS84" s="2"/>
      <c r="OBT84" s="2"/>
      <c r="OBU84" s="2"/>
      <c r="OBV84" s="2"/>
      <c r="OBW84" s="2"/>
      <c r="OBX84" s="2"/>
      <c r="OBY84" s="2"/>
      <c r="OBZ84" s="2"/>
      <c r="OCA84" s="2"/>
      <c r="OCB84" s="2"/>
      <c r="OCC84" s="2"/>
      <c r="OCD84" s="2"/>
      <c r="OCE84" s="2"/>
      <c r="OCF84" s="2"/>
      <c r="OCG84" s="2"/>
      <c r="OCH84" s="2"/>
      <c r="OCI84" s="2"/>
      <c r="OCJ84" s="2"/>
      <c r="OCK84" s="2"/>
      <c r="OCL84" s="2"/>
      <c r="OCM84" s="2"/>
      <c r="OCN84" s="2"/>
      <c r="OCO84" s="2"/>
      <c r="OCP84" s="2"/>
      <c r="OCQ84" s="2"/>
      <c r="OCR84" s="2"/>
      <c r="OCS84" s="2"/>
      <c r="OCT84" s="2"/>
      <c r="OCU84" s="2"/>
      <c r="OCV84" s="2"/>
      <c r="OCW84" s="2"/>
      <c r="OCX84" s="2"/>
      <c r="OCY84" s="2"/>
      <c r="OCZ84" s="2"/>
      <c r="ODA84" s="2"/>
      <c r="ODB84" s="2"/>
      <c r="ODC84" s="2"/>
      <c r="ODD84" s="2"/>
      <c r="ODE84" s="2"/>
      <c r="ODF84" s="2"/>
      <c r="ODG84" s="2"/>
      <c r="ODH84" s="2"/>
      <c r="ODI84" s="2"/>
      <c r="ODJ84" s="2"/>
      <c r="ODK84" s="2"/>
      <c r="ODL84" s="2"/>
      <c r="ODM84" s="2"/>
      <c r="ODN84" s="2"/>
      <c r="ODO84" s="2"/>
      <c r="ODP84" s="2"/>
      <c r="ODQ84" s="2"/>
      <c r="ODR84" s="2"/>
      <c r="ODS84" s="2"/>
      <c r="ODT84" s="2"/>
      <c r="ODU84" s="2"/>
      <c r="ODV84" s="2"/>
      <c r="ODW84" s="2"/>
      <c r="ODX84" s="2"/>
      <c r="ODY84" s="2"/>
      <c r="ODZ84" s="2"/>
      <c r="OEA84" s="2"/>
      <c r="OEB84" s="2"/>
      <c r="OEC84" s="2"/>
      <c r="OED84" s="2"/>
      <c r="OEE84" s="2"/>
      <c r="OEF84" s="2"/>
      <c r="OEG84" s="2"/>
      <c r="OEH84" s="2"/>
      <c r="OEI84" s="2"/>
      <c r="OEJ84" s="2"/>
      <c r="OEK84" s="2"/>
      <c r="OEL84" s="2"/>
      <c r="OEM84" s="2"/>
      <c r="OEN84" s="2"/>
      <c r="OEO84" s="2"/>
      <c r="OEP84" s="2"/>
      <c r="OEQ84" s="2"/>
      <c r="OER84" s="2"/>
      <c r="OES84" s="2"/>
      <c r="OET84" s="2"/>
      <c r="OEU84" s="2"/>
      <c r="OEV84" s="2"/>
      <c r="OEW84" s="2"/>
      <c r="OEX84" s="2"/>
      <c r="OEY84" s="2"/>
      <c r="OEZ84" s="2"/>
      <c r="OFA84" s="2"/>
      <c r="OFB84" s="2"/>
      <c r="OFC84" s="2"/>
      <c r="OFD84" s="2"/>
      <c r="OFE84" s="2"/>
      <c r="OFF84" s="2"/>
      <c r="OFG84" s="2"/>
      <c r="OFH84" s="2"/>
      <c r="OFI84" s="2"/>
      <c r="OFJ84" s="2"/>
      <c r="OFK84" s="2"/>
      <c r="OFL84" s="2"/>
      <c r="OFM84" s="2"/>
      <c r="OFN84" s="2"/>
      <c r="OFO84" s="2"/>
      <c r="OFP84" s="2"/>
      <c r="OFQ84" s="2"/>
      <c r="OFR84" s="2"/>
      <c r="OFS84" s="2"/>
      <c r="OFT84" s="2"/>
      <c r="OFU84" s="2"/>
      <c r="OFV84" s="2"/>
      <c r="OFW84" s="2"/>
      <c r="OFX84" s="2"/>
      <c r="OFY84" s="2"/>
      <c r="OFZ84" s="2"/>
      <c r="OGA84" s="2"/>
      <c r="OGB84" s="2"/>
      <c r="OGC84" s="2"/>
      <c r="OGD84" s="2"/>
      <c r="OGE84" s="2"/>
      <c r="OGF84" s="2"/>
      <c r="OGG84" s="2"/>
      <c r="OGH84" s="2"/>
      <c r="OGI84" s="2"/>
      <c r="OGJ84" s="2"/>
      <c r="OGK84" s="2"/>
      <c r="OGL84" s="2"/>
      <c r="OGM84" s="2"/>
      <c r="OGN84" s="2"/>
      <c r="OGO84" s="2"/>
      <c r="OGP84" s="2"/>
      <c r="OGQ84" s="2"/>
      <c r="OGR84" s="2"/>
      <c r="OGS84" s="2"/>
      <c r="OGT84" s="2"/>
      <c r="OGU84" s="2"/>
      <c r="OGV84" s="2"/>
      <c r="OGW84" s="2"/>
      <c r="OGX84" s="2"/>
      <c r="OGY84" s="2"/>
      <c r="OGZ84" s="2"/>
      <c r="OHA84" s="2"/>
      <c r="OHB84" s="2"/>
      <c r="OHC84" s="2"/>
      <c r="OHD84" s="2"/>
      <c r="OHE84" s="2"/>
      <c r="OHF84" s="2"/>
      <c r="OHG84" s="2"/>
      <c r="OHH84" s="2"/>
      <c r="OHI84" s="2"/>
      <c r="OHJ84" s="2"/>
      <c r="OHK84" s="2"/>
      <c r="OHL84" s="2"/>
      <c r="OHM84" s="2"/>
      <c r="OHN84" s="2"/>
      <c r="OHO84" s="2"/>
      <c r="OHP84" s="2"/>
      <c r="OHQ84" s="2"/>
      <c r="OHR84" s="2"/>
      <c r="OHS84" s="2"/>
      <c r="OHT84" s="2"/>
      <c r="OHU84" s="2"/>
      <c r="OHV84" s="2"/>
      <c r="OHW84" s="2"/>
      <c r="OHX84" s="2"/>
      <c r="OHY84" s="2"/>
      <c r="OHZ84" s="2"/>
      <c r="OIA84" s="2"/>
      <c r="OIB84" s="2"/>
      <c r="OIC84" s="2"/>
      <c r="OID84" s="2"/>
      <c r="OIE84" s="2"/>
      <c r="OIF84" s="2"/>
      <c r="OIG84" s="2"/>
      <c r="OIH84" s="2"/>
      <c r="OII84" s="2"/>
      <c r="OIJ84" s="2"/>
      <c r="OIK84" s="2"/>
      <c r="OIL84" s="2"/>
      <c r="OIM84" s="2"/>
      <c r="OIN84" s="2"/>
      <c r="OIO84" s="2"/>
      <c r="OIP84" s="2"/>
      <c r="OIQ84" s="2"/>
      <c r="OIR84" s="2"/>
      <c r="OIS84" s="2"/>
      <c r="OIT84" s="2"/>
      <c r="OIU84" s="2"/>
      <c r="OIV84" s="2"/>
      <c r="OIW84" s="2"/>
      <c r="OIX84" s="2"/>
      <c r="OIY84" s="2"/>
      <c r="OIZ84" s="2"/>
      <c r="OJA84" s="2"/>
      <c r="OJB84" s="2"/>
      <c r="OJC84" s="2"/>
      <c r="OJD84" s="2"/>
      <c r="OJE84" s="2"/>
      <c r="OJF84" s="2"/>
      <c r="OJG84" s="2"/>
      <c r="OJH84" s="2"/>
      <c r="OJI84" s="2"/>
      <c r="OJJ84" s="2"/>
      <c r="OJK84" s="2"/>
      <c r="OJL84" s="2"/>
      <c r="OJM84" s="2"/>
      <c r="OJN84" s="2"/>
      <c r="OJO84" s="2"/>
      <c r="OJP84" s="2"/>
      <c r="OJQ84" s="2"/>
      <c r="OJR84" s="2"/>
      <c r="OJS84" s="2"/>
      <c r="OJT84" s="2"/>
      <c r="OJU84" s="2"/>
      <c r="OJV84" s="2"/>
      <c r="OJW84" s="2"/>
      <c r="OJX84" s="2"/>
      <c r="OJY84" s="2"/>
      <c r="OJZ84" s="2"/>
      <c r="OKA84" s="2"/>
      <c r="OKB84" s="2"/>
      <c r="OKC84" s="2"/>
      <c r="OKD84" s="2"/>
      <c r="OKE84" s="2"/>
      <c r="OKF84" s="2"/>
      <c r="OKG84" s="2"/>
      <c r="OKH84" s="2"/>
      <c r="OKI84" s="2"/>
      <c r="OKJ84" s="2"/>
      <c r="OKK84" s="2"/>
      <c r="OKL84" s="2"/>
      <c r="OKM84" s="2"/>
      <c r="OKN84" s="2"/>
      <c r="OKO84" s="2"/>
      <c r="OKP84" s="2"/>
      <c r="OKQ84" s="2"/>
      <c r="OKR84" s="2"/>
      <c r="OKS84" s="2"/>
      <c r="OKT84" s="2"/>
      <c r="OKU84" s="2"/>
      <c r="OKV84" s="2"/>
      <c r="OKW84" s="2"/>
      <c r="OKX84" s="2"/>
      <c r="OKY84" s="2"/>
      <c r="OKZ84" s="2"/>
      <c r="OLA84" s="2"/>
      <c r="OLB84" s="2"/>
      <c r="OLC84" s="2"/>
      <c r="OLD84" s="2"/>
      <c r="OLE84" s="2"/>
      <c r="OLF84" s="2"/>
      <c r="OLG84" s="2"/>
      <c r="OLH84" s="2"/>
      <c r="OLI84" s="2"/>
      <c r="OLJ84" s="2"/>
      <c r="OLK84" s="2"/>
      <c r="OLL84" s="2"/>
      <c r="OLM84" s="2"/>
      <c r="OLN84" s="2"/>
      <c r="OLO84" s="2"/>
      <c r="OLP84" s="2"/>
      <c r="OLQ84" s="2"/>
      <c r="OLR84" s="2"/>
      <c r="OLS84" s="2"/>
      <c r="OLT84" s="2"/>
      <c r="OLU84" s="2"/>
      <c r="OLV84" s="2"/>
      <c r="OLW84" s="2"/>
      <c r="OLX84" s="2"/>
      <c r="OLY84" s="2"/>
      <c r="OLZ84" s="2"/>
      <c r="OMA84" s="2"/>
      <c r="OMB84" s="2"/>
      <c r="OMC84" s="2"/>
      <c r="OMD84" s="2"/>
      <c r="OME84" s="2"/>
      <c r="OMF84" s="2"/>
      <c r="OMG84" s="2"/>
      <c r="OMH84" s="2"/>
      <c r="OMI84" s="2"/>
      <c r="OMJ84" s="2"/>
      <c r="OMK84" s="2"/>
      <c r="OML84" s="2"/>
      <c r="OMM84" s="2"/>
      <c r="OMN84" s="2"/>
      <c r="OMO84" s="2"/>
      <c r="OMP84" s="2"/>
      <c r="OMQ84" s="2"/>
      <c r="OMR84" s="2"/>
      <c r="OMS84" s="2"/>
      <c r="OMT84" s="2"/>
      <c r="OMU84" s="2"/>
      <c r="OMV84" s="2"/>
      <c r="OMW84" s="2"/>
      <c r="OMX84" s="2"/>
      <c r="OMY84" s="2"/>
      <c r="OMZ84" s="2"/>
      <c r="ONA84" s="2"/>
      <c r="ONB84" s="2"/>
      <c r="ONC84" s="2"/>
      <c r="OND84" s="2"/>
      <c r="ONE84" s="2"/>
      <c r="ONF84" s="2"/>
      <c r="ONG84" s="2"/>
      <c r="ONH84" s="2"/>
      <c r="ONI84" s="2"/>
      <c r="ONJ84" s="2"/>
      <c r="ONK84" s="2"/>
      <c r="ONL84" s="2"/>
      <c r="ONM84" s="2"/>
      <c r="ONN84" s="2"/>
      <c r="ONO84" s="2"/>
      <c r="ONP84" s="2"/>
      <c r="ONQ84" s="2"/>
      <c r="ONR84" s="2"/>
      <c r="ONS84" s="2"/>
      <c r="ONT84" s="2"/>
      <c r="ONU84" s="2"/>
      <c r="ONV84" s="2"/>
      <c r="ONW84" s="2"/>
      <c r="ONX84" s="2"/>
      <c r="ONY84" s="2"/>
      <c r="ONZ84" s="2"/>
      <c r="OOA84" s="2"/>
      <c r="OOB84" s="2"/>
      <c r="OOC84" s="2"/>
      <c r="OOD84" s="2"/>
      <c r="OOE84" s="2"/>
      <c r="OOF84" s="2"/>
      <c r="OOG84" s="2"/>
      <c r="OOH84" s="2"/>
      <c r="OOI84" s="2"/>
      <c r="OOJ84" s="2"/>
      <c r="OOK84" s="2"/>
      <c r="OOL84" s="2"/>
      <c r="OOM84" s="2"/>
      <c r="OON84" s="2"/>
      <c r="OOO84" s="2"/>
      <c r="OOP84" s="2"/>
      <c r="OOQ84" s="2"/>
      <c r="OOR84" s="2"/>
      <c r="OOS84" s="2"/>
      <c r="OOT84" s="2"/>
      <c r="OOU84" s="2"/>
      <c r="OOV84" s="2"/>
      <c r="OOW84" s="2"/>
      <c r="OOX84" s="2"/>
      <c r="OOY84" s="2"/>
      <c r="OOZ84" s="2"/>
      <c r="OPA84" s="2"/>
      <c r="OPB84" s="2"/>
      <c r="OPC84" s="2"/>
      <c r="OPD84" s="2"/>
      <c r="OPE84" s="2"/>
      <c r="OPF84" s="2"/>
      <c r="OPG84" s="2"/>
      <c r="OPH84" s="2"/>
      <c r="OPI84" s="2"/>
      <c r="OPJ84" s="2"/>
      <c r="OPK84" s="2"/>
      <c r="OPL84" s="2"/>
      <c r="OPM84" s="2"/>
      <c r="OPN84" s="2"/>
      <c r="OPO84" s="2"/>
      <c r="OPP84" s="2"/>
      <c r="OPQ84" s="2"/>
      <c r="OPR84" s="2"/>
      <c r="OPS84" s="2"/>
      <c r="OPT84" s="2"/>
      <c r="OPU84" s="2"/>
      <c r="OPV84" s="2"/>
      <c r="OPW84" s="2"/>
      <c r="OPX84" s="2"/>
      <c r="OPY84" s="2"/>
      <c r="OPZ84" s="2"/>
      <c r="OQA84" s="2"/>
      <c r="OQB84" s="2"/>
      <c r="OQC84" s="2"/>
      <c r="OQD84" s="2"/>
      <c r="OQE84" s="2"/>
      <c r="OQF84" s="2"/>
      <c r="OQG84" s="2"/>
      <c r="OQH84" s="2"/>
      <c r="OQI84" s="2"/>
      <c r="OQJ84" s="2"/>
      <c r="OQK84" s="2"/>
      <c r="OQL84" s="2"/>
      <c r="OQM84" s="2"/>
      <c r="OQN84" s="2"/>
      <c r="OQO84" s="2"/>
      <c r="OQP84" s="2"/>
      <c r="OQQ84" s="2"/>
      <c r="OQR84" s="2"/>
      <c r="OQS84" s="2"/>
      <c r="OQT84" s="2"/>
      <c r="OQU84" s="2"/>
      <c r="OQV84" s="2"/>
      <c r="OQW84" s="2"/>
      <c r="OQX84" s="2"/>
      <c r="OQY84" s="2"/>
      <c r="OQZ84" s="2"/>
      <c r="ORA84" s="2"/>
      <c r="ORB84" s="2"/>
      <c r="ORC84" s="2"/>
      <c r="ORD84" s="2"/>
      <c r="ORE84" s="2"/>
      <c r="ORF84" s="2"/>
      <c r="ORG84" s="2"/>
      <c r="ORH84" s="2"/>
      <c r="ORI84" s="2"/>
      <c r="ORJ84" s="2"/>
      <c r="ORK84" s="2"/>
      <c r="ORL84" s="2"/>
      <c r="ORM84" s="2"/>
      <c r="ORN84" s="2"/>
      <c r="ORO84" s="2"/>
      <c r="ORP84" s="2"/>
      <c r="ORQ84" s="2"/>
      <c r="ORR84" s="2"/>
      <c r="ORS84" s="2"/>
      <c r="ORT84" s="2"/>
      <c r="ORU84" s="2"/>
      <c r="ORV84" s="2"/>
      <c r="ORW84" s="2"/>
      <c r="ORX84" s="2"/>
      <c r="ORY84" s="2"/>
      <c r="ORZ84" s="2"/>
      <c r="OSA84" s="2"/>
      <c r="OSB84" s="2"/>
      <c r="OSC84" s="2"/>
      <c r="OSD84" s="2"/>
      <c r="OSE84" s="2"/>
      <c r="OSF84" s="2"/>
      <c r="OSG84" s="2"/>
      <c r="OSH84" s="2"/>
      <c r="OSI84" s="2"/>
      <c r="OSJ84" s="2"/>
      <c r="OSK84" s="2"/>
      <c r="OSL84" s="2"/>
      <c r="OSM84" s="2"/>
      <c r="OSN84" s="2"/>
      <c r="OSO84" s="2"/>
      <c r="OSP84" s="2"/>
      <c r="OSQ84" s="2"/>
      <c r="OSR84" s="2"/>
      <c r="OSS84" s="2"/>
      <c r="OST84" s="2"/>
      <c r="OSU84" s="2"/>
      <c r="OSV84" s="2"/>
      <c r="OSW84" s="2"/>
      <c r="OSX84" s="2"/>
      <c r="OSY84" s="2"/>
      <c r="OSZ84" s="2"/>
      <c r="OTA84" s="2"/>
      <c r="OTB84" s="2"/>
      <c r="OTC84" s="2"/>
      <c r="OTD84" s="2"/>
      <c r="OTE84" s="2"/>
      <c r="OTF84" s="2"/>
      <c r="OTG84" s="2"/>
      <c r="OTH84" s="2"/>
      <c r="OTI84" s="2"/>
      <c r="OTJ84" s="2"/>
      <c r="OTK84" s="2"/>
      <c r="OTL84" s="2"/>
      <c r="OTM84" s="2"/>
      <c r="OTN84" s="2"/>
      <c r="OTO84" s="2"/>
      <c r="OTP84" s="2"/>
      <c r="OTQ84" s="2"/>
      <c r="OTR84" s="2"/>
      <c r="OTS84" s="2"/>
      <c r="OTT84" s="2"/>
      <c r="OTU84" s="2"/>
      <c r="OTV84" s="2"/>
      <c r="OTW84" s="2"/>
      <c r="OTX84" s="2"/>
      <c r="OTY84" s="2"/>
      <c r="OTZ84" s="2"/>
      <c r="OUA84" s="2"/>
      <c r="OUB84" s="2"/>
      <c r="OUC84" s="2"/>
      <c r="OUD84" s="2"/>
      <c r="OUE84" s="2"/>
      <c r="OUF84" s="2"/>
      <c r="OUG84" s="2"/>
      <c r="OUH84" s="2"/>
      <c r="OUI84" s="2"/>
      <c r="OUJ84" s="2"/>
      <c r="OUK84" s="2"/>
      <c r="OUL84" s="2"/>
      <c r="OUM84" s="2"/>
      <c r="OUN84" s="2"/>
      <c r="OUO84" s="2"/>
      <c r="OUP84" s="2"/>
      <c r="OUQ84" s="2"/>
      <c r="OUR84" s="2"/>
      <c r="OUS84" s="2"/>
      <c r="OUT84" s="2"/>
      <c r="OUU84" s="2"/>
      <c r="OUV84" s="2"/>
      <c r="OUW84" s="2"/>
      <c r="OUX84" s="2"/>
      <c r="OUY84" s="2"/>
      <c r="OUZ84" s="2"/>
      <c r="OVA84" s="2"/>
      <c r="OVB84" s="2"/>
      <c r="OVC84" s="2"/>
      <c r="OVD84" s="2"/>
      <c r="OVE84" s="2"/>
      <c r="OVF84" s="2"/>
      <c r="OVG84" s="2"/>
      <c r="OVH84" s="2"/>
      <c r="OVI84" s="2"/>
      <c r="OVJ84" s="2"/>
      <c r="OVK84" s="2"/>
      <c r="OVL84" s="2"/>
      <c r="OVM84" s="2"/>
      <c r="OVN84" s="2"/>
      <c r="OVO84" s="2"/>
      <c r="OVP84" s="2"/>
      <c r="OVQ84" s="2"/>
      <c r="OVR84" s="2"/>
      <c r="OVS84" s="2"/>
      <c r="OVT84" s="2"/>
      <c r="OVU84" s="2"/>
      <c r="OVV84" s="2"/>
      <c r="OVW84" s="2"/>
      <c r="OVX84" s="2"/>
      <c r="OVY84" s="2"/>
      <c r="OVZ84" s="2"/>
      <c r="OWA84" s="2"/>
      <c r="OWB84" s="2"/>
      <c r="OWC84" s="2"/>
      <c r="OWD84" s="2"/>
      <c r="OWE84" s="2"/>
      <c r="OWF84" s="2"/>
      <c r="OWG84" s="2"/>
      <c r="OWH84" s="2"/>
      <c r="OWI84" s="2"/>
      <c r="OWJ84" s="2"/>
      <c r="OWK84" s="2"/>
      <c r="OWL84" s="2"/>
      <c r="OWM84" s="2"/>
      <c r="OWN84" s="2"/>
      <c r="OWO84" s="2"/>
      <c r="OWP84" s="2"/>
      <c r="OWQ84" s="2"/>
      <c r="OWR84" s="2"/>
      <c r="OWS84" s="2"/>
      <c r="OWT84" s="2"/>
      <c r="OWU84" s="2"/>
      <c r="OWV84" s="2"/>
      <c r="OWW84" s="2"/>
      <c r="OWX84" s="2"/>
      <c r="OWY84" s="2"/>
      <c r="OWZ84" s="2"/>
      <c r="OXA84" s="2"/>
      <c r="OXB84" s="2"/>
      <c r="OXC84" s="2"/>
      <c r="OXD84" s="2"/>
      <c r="OXE84" s="2"/>
      <c r="OXF84" s="2"/>
      <c r="OXG84" s="2"/>
      <c r="OXH84" s="2"/>
      <c r="OXI84" s="2"/>
      <c r="OXJ84" s="2"/>
      <c r="OXK84" s="2"/>
      <c r="OXL84" s="2"/>
      <c r="OXM84" s="2"/>
      <c r="OXN84" s="2"/>
      <c r="OXO84" s="2"/>
      <c r="OXP84" s="2"/>
      <c r="OXQ84" s="2"/>
      <c r="OXR84" s="2"/>
      <c r="OXS84" s="2"/>
      <c r="OXT84" s="2"/>
      <c r="OXU84" s="2"/>
      <c r="OXV84" s="2"/>
      <c r="OXW84" s="2"/>
      <c r="OXX84" s="2"/>
      <c r="OXY84" s="2"/>
      <c r="OXZ84" s="2"/>
      <c r="OYA84" s="2"/>
      <c r="OYB84" s="2"/>
      <c r="OYC84" s="2"/>
      <c r="OYD84" s="2"/>
      <c r="OYE84" s="2"/>
      <c r="OYF84" s="2"/>
      <c r="OYG84" s="2"/>
      <c r="OYH84" s="2"/>
      <c r="OYI84" s="2"/>
      <c r="OYJ84" s="2"/>
      <c r="OYK84" s="2"/>
      <c r="OYL84" s="2"/>
      <c r="OYM84" s="2"/>
      <c r="OYN84" s="2"/>
      <c r="OYO84" s="2"/>
      <c r="OYP84" s="2"/>
      <c r="OYQ84" s="2"/>
      <c r="OYR84" s="2"/>
      <c r="OYS84" s="2"/>
      <c r="OYT84" s="2"/>
      <c r="OYU84" s="2"/>
      <c r="OYV84" s="2"/>
      <c r="OYW84" s="2"/>
      <c r="OYX84" s="2"/>
      <c r="OYY84" s="2"/>
      <c r="OYZ84" s="2"/>
      <c r="OZA84" s="2"/>
      <c r="OZB84" s="2"/>
      <c r="OZC84" s="2"/>
      <c r="OZD84" s="2"/>
      <c r="OZE84" s="2"/>
      <c r="OZF84" s="2"/>
      <c r="OZG84" s="2"/>
      <c r="OZH84" s="2"/>
      <c r="OZI84" s="2"/>
      <c r="OZJ84" s="2"/>
      <c r="OZK84" s="2"/>
      <c r="OZL84" s="2"/>
      <c r="OZM84" s="2"/>
      <c r="OZN84" s="2"/>
      <c r="OZO84" s="2"/>
      <c r="OZP84" s="2"/>
      <c r="OZQ84" s="2"/>
      <c r="OZR84" s="2"/>
      <c r="OZS84" s="2"/>
      <c r="OZT84" s="2"/>
      <c r="OZU84" s="2"/>
      <c r="OZV84" s="2"/>
      <c r="OZW84" s="2"/>
      <c r="OZX84" s="2"/>
      <c r="OZY84" s="2"/>
      <c r="OZZ84" s="2"/>
      <c r="PAA84" s="2"/>
      <c r="PAB84" s="2"/>
      <c r="PAC84" s="2"/>
      <c r="PAD84" s="2"/>
      <c r="PAE84" s="2"/>
      <c r="PAF84" s="2"/>
      <c r="PAG84" s="2"/>
      <c r="PAH84" s="2"/>
      <c r="PAI84" s="2"/>
      <c r="PAJ84" s="2"/>
      <c r="PAK84" s="2"/>
      <c r="PAL84" s="2"/>
      <c r="PAM84" s="2"/>
      <c r="PAN84" s="2"/>
      <c r="PAO84" s="2"/>
      <c r="PAP84" s="2"/>
      <c r="PAQ84" s="2"/>
      <c r="PAR84" s="2"/>
      <c r="PAS84" s="2"/>
      <c r="PAT84" s="2"/>
      <c r="PAU84" s="2"/>
      <c r="PAV84" s="2"/>
      <c r="PAW84" s="2"/>
      <c r="PAX84" s="2"/>
      <c r="PAY84" s="2"/>
      <c r="PAZ84" s="2"/>
      <c r="PBA84" s="2"/>
      <c r="PBB84" s="2"/>
      <c r="PBC84" s="2"/>
      <c r="PBD84" s="2"/>
      <c r="PBE84" s="2"/>
      <c r="PBF84" s="2"/>
      <c r="PBG84" s="2"/>
      <c r="PBH84" s="2"/>
      <c r="PBI84" s="2"/>
      <c r="PBJ84" s="2"/>
      <c r="PBK84" s="2"/>
      <c r="PBL84" s="2"/>
      <c r="PBM84" s="2"/>
      <c r="PBN84" s="2"/>
      <c r="PBO84" s="2"/>
      <c r="PBP84" s="2"/>
      <c r="PBQ84" s="2"/>
      <c r="PBR84" s="2"/>
      <c r="PBS84" s="2"/>
      <c r="PBT84" s="2"/>
      <c r="PBU84" s="2"/>
      <c r="PBV84" s="2"/>
      <c r="PBW84" s="2"/>
      <c r="PBX84" s="2"/>
      <c r="PBY84" s="2"/>
      <c r="PBZ84" s="2"/>
      <c r="PCA84" s="2"/>
      <c r="PCB84" s="2"/>
      <c r="PCC84" s="2"/>
      <c r="PCD84" s="2"/>
      <c r="PCE84" s="2"/>
      <c r="PCF84" s="2"/>
      <c r="PCG84" s="2"/>
      <c r="PCH84" s="2"/>
      <c r="PCI84" s="2"/>
      <c r="PCJ84" s="2"/>
      <c r="PCK84" s="2"/>
      <c r="PCL84" s="2"/>
      <c r="PCM84" s="2"/>
      <c r="PCN84" s="2"/>
      <c r="PCO84" s="2"/>
      <c r="PCP84" s="2"/>
      <c r="PCQ84" s="2"/>
      <c r="PCR84" s="2"/>
      <c r="PCS84" s="2"/>
      <c r="PCT84" s="2"/>
      <c r="PCU84" s="2"/>
      <c r="PCV84" s="2"/>
      <c r="PCW84" s="2"/>
      <c r="PCX84" s="2"/>
      <c r="PCY84" s="2"/>
      <c r="PCZ84" s="2"/>
      <c r="PDA84" s="2"/>
      <c r="PDB84" s="2"/>
      <c r="PDC84" s="2"/>
      <c r="PDD84" s="2"/>
      <c r="PDE84" s="2"/>
      <c r="PDF84" s="2"/>
      <c r="PDG84" s="2"/>
      <c r="PDH84" s="2"/>
      <c r="PDI84" s="2"/>
      <c r="PDJ84" s="2"/>
      <c r="PDK84" s="2"/>
      <c r="PDL84" s="2"/>
      <c r="PDM84" s="2"/>
      <c r="PDN84" s="2"/>
      <c r="PDO84" s="2"/>
      <c r="PDP84" s="2"/>
      <c r="PDQ84" s="2"/>
      <c r="PDR84" s="2"/>
      <c r="PDS84" s="2"/>
      <c r="PDT84" s="2"/>
      <c r="PDU84" s="2"/>
      <c r="PDV84" s="2"/>
      <c r="PDW84" s="2"/>
      <c r="PDX84" s="2"/>
      <c r="PDY84" s="2"/>
      <c r="PDZ84" s="2"/>
      <c r="PEA84" s="2"/>
      <c r="PEB84" s="2"/>
      <c r="PEC84" s="2"/>
      <c r="PED84" s="2"/>
      <c r="PEE84" s="2"/>
      <c r="PEF84" s="2"/>
      <c r="PEG84" s="2"/>
      <c r="PEH84" s="2"/>
      <c r="PEI84" s="2"/>
      <c r="PEJ84" s="2"/>
      <c r="PEK84" s="2"/>
      <c r="PEL84" s="2"/>
      <c r="PEM84" s="2"/>
      <c r="PEN84" s="2"/>
      <c r="PEO84" s="2"/>
      <c r="PEP84" s="2"/>
      <c r="PEQ84" s="2"/>
      <c r="PER84" s="2"/>
      <c r="PES84" s="2"/>
      <c r="PET84" s="2"/>
      <c r="PEU84" s="2"/>
      <c r="PEV84" s="2"/>
      <c r="PEW84" s="2"/>
      <c r="PEX84" s="2"/>
      <c r="PEY84" s="2"/>
      <c r="PEZ84" s="2"/>
      <c r="PFA84" s="2"/>
      <c r="PFB84" s="2"/>
      <c r="PFC84" s="2"/>
      <c r="PFD84" s="2"/>
      <c r="PFE84" s="2"/>
      <c r="PFF84" s="2"/>
      <c r="PFG84" s="2"/>
      <c r="PFH84" s="2"/>
      <c r="PFI84" s="2"/>
      <c r="PFJ84" s="2"/>
      <c r="PFK84" s="2"/>
      <c r="PFL84" s="2"/>
      <c r="PFM84" s="2"/>
      <c r="PFN84" s="2"/>
      <c r="PFO84" s="2"/>
      <c r="PFP84" s="2"/>
      <c r="PFQ84" s="2"/>
      <c r="PFR84" s="2"/>
      <c r="PFS84" s="2"/>
      <c r="PFT84" s="2"/>
      <c r="PFU84" s="2"/>
      <c r="PFV84" s="2"/>
      <c r="PFW84" s="2"/>
      <c r="PFX84" s="2"/>
      <c r="PFY84" s="2"/>
      <c r="PFZ84" s="2"/>
      <c r="PGA84" s="2"/>
      <c r="PGB84" s="2"/>
      <c r="PGC84" s="2"/>
      <c r="PGD84" s="2"/>
      <c r="PGE84" s="2"/>
      <c r="PGF84" s="2"/>
      <c r="PGG84" s="2"/>
      <c r="PGH84" s="2"/>
      <c r="PGI84" s="2"/>
      <c r="PGJ84" s="2"/>
      <c r="PGK84" s="2"/>
      <c r="PGL84" s="2"/>
      <c r="PGM84" s="2"/>
      <c r="PGN84" s="2"/>
      <c r="PGO84" s="2"/>
      <c r="PGP84" s="2"/>
      <c r="PGQ84" s="2"/>
      <c r="PGR84" s="2"/>
      <c r="PGS84" s="2"/>
      <c r="PGT84" s="2"/>
      <c r="PGU84" s="2"/>
      <c r="PGV84" s="2"/>
      <c r="PGW84" s="2"/>
      <c r="PGX84" s="2"/>
      <c r="PGY84" s="2"/>
      <c r="PGZ84" s="2"/>
      <c r="PHA84" s="2"/>
      <c r="PHB84" s="2"/>
      <c r="PHC84" s="2"/>
      <c r="PHD84" s="2"/>
      <c r="PHE84" s="2"/>
      <c r="PHF84" s="2"/>
      <c r="PHG84" s="2"/>
      <c r="PHH84" s="2"/>
      <c r="PHI84" s="2"/>
      <c r="PHJ84" s="2"/>
      <c r="PHK84" s="2"/>
      <c r="PHL84" s="2"/>
      <c r="PHM84" s="2"/>
      <c r="PHN84" s="2"/>
      <c r="PHO84" s="2"/>
      <c r="PHP84" s="2"/>
      <c r="PHQ84" s="2"/>
      <c r="PHR84" s="2"/>
      <c r="PHS84" s="2"/>
      <c r="PHT84" s="2"/>
      <c r="PHU84" s="2"/>
      <c r="PHV84" s="2"/>
      <c r="PHW84" s="2"/>
      <c r="PHX84" s="2"/>
      <c r="PHY84" s="2"/>
      <c r="PHZ84" s="2"/>
      <c r="PIA84" s="2"/>
      <c r="PIB84" s="2"/>
      <c r="PIC84" s="2"/>
      <c r="PID84" s="2"/>
      <c r="PIE84" s="2"/>
      <c r="PIF84" s="2"/>
      <c r="PIG84" s="2"/>
      <c r="PIH84" s="2"/>
      <c r="PII84" s="2"/>
      <c r="PIJ84" s="2"/>
      <c r="PIK84" s="2"/>
      <c r="PIL84" s="2"/>
      <c r="PIM84" s="2"/>
      <c r="PIN84" s="2"/>
      <c r="PIO84" s="2"/>
      <c r="PIP84" s="2"/>
      <c r="PIQ84" s="2"/>
      <c r="PIR84" s="2"/>
      <c r="PIS84" s="2"/>
      <c r="PIT84" s="2"/>
      <c r="PIU84" s="2"/>
      <c r="PIV84" s="2"/>
      <c r="PIW84" s="2"/>
      <c r="PIX84" s="2"/>
      <c r="PIY84" s="2"/>
      <c r="PIZ84" s="2"/>
      <c r="PJA84" s="2"/>
      <c r="PJB84" s="2"/>
      <c r="PJC84" s="2"/>
      <c r="PJD84" s="2"/>
      <c r="PJE84" s="2"/>
      <c r="PJF84" s="2"/>
      <c r="PJG84" s="2"/>
      <c r="PJH84" s="2"/>
      <c r="PJI84" s="2"/>
      <c r="PJJ84" s="2"/>
      <c r="PJK84" s="2"/>
      <c r="PJL84" s="2"/>
      <c r="PJM84" s="2"/>
      <c r="PJN84" s="2"/>
      <c r="PJO84" s="2"/>
      <c r="PJP84" s="2"/>
      <c r="PJQ84" s="2"/>
      <c r="PJR84" s="2"/>
      <c r="PJS84" s="2"/>
      <c r="PJT84" s="2"/>
      <c r="PJU84" s="2"/>
      <c r="PJV84" s="2"/>
      <c r="PJW84" s="2"/>
      <c r="PJX84" s="2"/>
      <c r="PJY84" s="2"/>
      <c r="PJZ84" s="2"/>
      <c r="PKA84" s="2"/>
      <c r="PKB84" s="2"/>
      <c r="PKC84" s="2"/>
      <c r="PKD84" s="2"/>
      <c r="PKE84" s="2"/>
      <c r="PKF84" s="2"/>
      <c r="PKG84" s="2"/>
      <c r="PKH84" s="2"/>
      <c r="PKI84" s="2"/>
      <c r="PKJ84" s="2"/>
      <c r="PKK84" s="2"/>
      <c r="PKL84" s="2"/>
      <c r="PKM84" s="2"/>
      <c r="PKN84" s="2"/>
      <c r="PKO84" s="2"/>
      <c r="PKP84" s="2"/>
      <c r="PKQ84" s="2"/>
      <c r="PKR84" s="2"/>
      <c r="PKS84" s="2"/>
      <c r="PKT84" s="2"/>
      <c r="PKU84" s="2"/>
      <c r="PKV84" s="2"/>
      <c r="PKW84" s="2"/>
      <c r="PKX84" s="2"/>
      <c r="PKY84" s="2"/>
      <c r="PKZ84" s="2"/>
      <c r="PLA84" s="2"/>
      <c r="PLB84" s="2"/>
      <c r="PLC84" s="2"/>
      <c r="PLD84" s="2"/>
      <c r="PLE84" s="2"/>
      <c r="PLF84" s="2"/>
      <c r="PLG84" s="2"/>
      <c r="PLH84" s="2"/>
      <c r="PLI84" s="2"/>
      <c r="PLJ84" s="2"/>
      <c r="PLK84" s="2"/>
      <c r="PLL84" s="2"/>
      <c r="PLM84" s="2"/>
      <c r="PLN84" s="2"/>
      <c r="PLO84" s="2"/>
      <c r="PLP84" s="2"/>
      <c r="PLQ84" s="2"/>
      <c r="PLR84" s="2"/>
      <c r="PLS84" s="2"/>
      <c r="PLT84" s="2"/>
      <c r="PLU84" s="2"/>
      <c r="PLV84" s="2"/>
      <c r="PLW84" s="2"/>
      <c r="PLX84" s="2"/>
      <c r="PLY84" s="2"/>
      <c r="PLZ84" s="2"/>
      <c r="PMA84" s="2"/>
      <c r="PMB84" s="2"/>
      <c r="PMC84" s="2"/>
      <c r="PMD84" s="2"/>
      <c r="PME84" s="2"/>
      <c r="PMF84" s="2"/>
      <c r="PMG84" s="2"/>
      <c r="PMH84" s="2"/>
      <c r="PMI84" s="2"/>
      <c r="PMJ84" s="2"/>
      <c r="PMK84" s="2"/>
      <c r="PML84" s="2"/>
      <c r="PMM84" s="2"/>
      <c r="PMN84" s="2"/>
      <c r="PMO84" s="2"/>
      <c r="PMP84" s="2"/>
      <c r="PMQ84" s="2"/>
      <c r="PMR84" s="2"/>
      <c r="PMS84" s="2"/>
      <c r="PMT84" s="2"/>
      <c r="PMU84" s="2"/>
      <c r="PMV84" s="2"/>
      <c r="PMW84" s="2"/>
      <c r="PMX84" s="2"/>
      <c r="PMY84" s="2"/>
      <c r="PMZ84" s="2"/>
      <c r="PNA84" s="2"/>
      <c r="PNB84" s="2"/>
      <c r="PNC84" s="2"/>
      <c r="PND84" s="2"/>
      <c r="PNE84" s="2"/>
      <c r="PNF84" s="2"/>
      <c r="PNG84" s="2"/>
      <c r="PNH84" s="2"/>
      <c r="PNI84" s="2"/>
      <c r="PNJ84" s="2"/>
      <c r="PNK84" s="2"/>
      <c r="PNL84" s="2"/>
      <c r="PNM84" s="2"/>
      <c r="PNN84" s="2"/>
      <c r="PNO84" s="2"/>
      <c r="PNP84" s="2"/>
      <c r="PNQ84" s="2"/>
      <c r="PNR84" s="2"/>
      <c r="PNS84" s="2"/>
      <c r="PNT84" s="2"/>
      <c r="PNU84" s="2"/>
      <c r="PNV84" s="2"/>
      <c r="PNW84" s="2"/>
      <c r="PNX84" s="2"/>
      <c r="PNY84" s="2"/>
      <c r="PNZ84" s="2"/>
      <c r="POA84" s="2"/>
      <c r="POB84" s="2"/>
      <c r="POC84" s="2"/>
      <c r="POD84" s="2"/>
      <c r="POE84" s="2"/>
      <c r="POF84" s="2"/>
      <c r="POG84" s="2"/>
      <c r="POH84" s="2"/>
      <c r="POI84" s="2"/>
      <c r="POJ84" s="2"/>
      <c r="POK84" s="2"/>
      <c r="POL84" s="2"/>
      <c r="POM84" s="2"/>
      <c r="PON84" s="2"/>
      <c r="POO84" s="2"/>
      <c r="POP84" s="2"/>
      <c r="POQ84" s="2"/>
      <c r="POR84" s="2"/>
      <c r="POS84" s="2"/>
      <c r="POT84" s="2"/>
      <c r="POU84" s="2"/>
      <c r="POV84" s="2"/>
      <c r="POW84" s="2"/>
      <c r="POX84" s="2"/>
      <c r="POY84" s="2"/>
      <c r="POZ84" s="2"/>
      <c r="PPA84" s="2"/>
      <c r="PPB84" s="2"/>
      <c r="PPC84" s="2"/>
      <c r="PPD84" s="2"/>
      <c r="PPE84" s="2"/>
      <c r="PPF84" s="2"/>
      <c r="PPG84" s="2"/>
      <c r="PPH84" s="2"/>
      <c r="PPI84" s="2"/>
      <c r="PPJ84" s="2"/>
      <c r="PPK84" s="2"/>
      <c r="PPL84" s="2"/>
      <c r="PPM84" s="2"/>
      <c r="PPN84" s="2"/>
      <c r="PPO84" s="2"/>
      <c r="PPP84" s="2"/>
      <c r="PPQ84" s="2"/>
      <c r="PPR84" s="2"/>
      <c r="PPS84" s="2"/>
      <c r="PPT84" s="2"/>
      <c r="PPU84" s="2"/>
      <c r="PPV84" s="2"/>
      <c r="PPW84" s="2"/>
      <c r="PPX84" s="2"/>
      <c r="PPY84" s="2"/>
      <c r="PPZ84" s="2"/>
      <c r="PQA84" s="2"/>
      <c r="PQB84" s="2"/>
      <c r="PQC84" s="2"/>
      <c r="PQD84" s="2"/>
      <c r="PQE84" s="2"/>
      <c r="PQF84" s="2"/>
      <c r="PQG84" s="2"/>
      <c r="PQH84" s="2"/>
      <c r="PQI84" s="2"/>
      <c r="PQJ84" s="2"/>
      <c r="PQK84" s="2"/>
      <c r="PQL84" s="2"/>
      <c r="PQM84" s="2"/>
      <c r="PQN84" s="2"/>
      <c r="PQO84" s="2"/>
      <c r="PQP84" s="2"/>
      <c r="PQQ84" s="2"/>
      <c r="PQR84" s="2"/>
      <c r="PQS84" s="2"/>
      <c r="PQT84" s="2"/>
      <c r="PQU84" s="2"/>
      <c r="PQV84" s="2"/>
      <c r="PQW84" s="2"/>
      <c r="PQX84" s="2"/>
      <c r="PQY84" s="2"/>
      <c r="PQZ84" s="2"/>
      <c r="PRA84" s="2"/>
      <c r="PRB84" s="2"/>
      <c r="PRC84" s="2"/>
      <c r="PRD84" s="2"/>
      <c r="PRE84" s="2"/>
      <c r="PRF84" s="2"/>
      <c r="PRG84" s="2"/>
      <c r="PRH84" s="2"/>
      <c r="PRI84" s="2"/>
      <c r="PRJ84" s="2"/>
      <c r="PRK84" s="2"/>
      <c r="PRL84" s="2"/>
      <c r="PRM84" s="2"/>
      <c r="PRN84" s="2"/>
      <c r="PRO84" s="2"/>
      <c r="PRP84" s="2"/>
      <c r="PRQ84" s="2"/>
      <c r="PRR84" s="2"/>
      <c r="PRS84" s="2"/>
      <c r="PRT84" s="2"/>
      <c r="PRU84" s="2"/>
      <c r="PRV84" s="2"/>
      <c r="PRW84" s="2"/>
      <c r="PRX84" s="2"/>
      <c r="PRY84" s="2"/>
      <c r="PRZ84" s="2"/>
      <c r="PSA84" s="2"/>
      <c r="PSB84" s="2"/>
      <c r="PSC84" s="2"/>
      <c r="PSD84" s="2"/>
      <c r="PSE84" s="2"/>
      <c r="PSF84" s="2"/>
      <c r="PSG84" s="2"/>
      <c r="PSH84" s="2"/>
      <c r="PSI84" s="2"/>
      <c r="PSJ84" s="2"/>
      <c r="PSK84" s="2"/>
      <c r="PSL84" s="2"/>
      <c r="PSM84" s="2"/>
      <c r="PSN84" s="2"/>
      <c r="PSO84" s="2"/>
      <c r="PSP84" s="2"/>
      <c r="PSQ84" s="2"/>
      <c r="PSR84" s="2"/>
      <c r="PSS84" s="2"/>
      <c r="PST84" s="2"/>
      <c r="PSU84" s="2"/>
      <c r="PSV84" s="2"/>
      <c r="PSW84" s="2"/>
      <c r="PSX84" s="2"/>
      <c r="PSY84" s="2"/>
      <c r="PSZ84" s="2"/>
      <c r="PTA84" s="2"/>
      <c r="PTB84" s="2"/>
      <c r="PTC84" s="2"/>
      <c r="PTD84" s="2"/>
      <c r="PTE84" s="2"/>
      <c r="PTF84" s="2"/>
      <c r="PTG84" s="2"/>
      <c r="PTH84" s="2"/>
      <c r="PTI84" s="2"/>
      <c r="PTJ84" s="2"/>
      <c r="PTK84" s="2"/>
      <c r="PTL84" s="2"/>
      <c r="PTM84" s="2"/>
      <c r="PTN84" s="2"/>
      <c r="PTO84" s="2"/>
      <c r="PTP84" s="2"/>
      <c r="PTQ84" s="2"/>
      <c r="PTR84" s="2"/>
      <c r="PTS84" s="2"/>
      <c r="PTT84" s="2"/>
      <c r="PTU84" s="2"/>
      <c r="PTV84" s="2"/>
      <c r="PTW84" s="2"/>
      <c r="PTX84" s="2"/>
      <c r="PTY84" s="2"/>
      <c r="PTZ84" s="2"/>
      <c r="PUA84" s="2"/>
      <c r="PUB84" s="2"/>
      <c r="PUC84" s="2"/>
      <c r="PUD84" s="2"/>
      <c r="PUE84" s="2"/>
      <c r="PUF84" s="2"/>
      <c r="PUG84" s="2"/>
      <c r="PUH84" s="2"/>
      <c r="PUI84" s="2"/>
      <c r="PUJ84" s="2"/>
      <c r="PUK84" s="2"/>
      <c r="PUL84" s="2"/>
      <c r="PUM84" s="2"/>
      <c r="PUN84" s="2"/>
      <c r="PUO84" s="2"/>
      <c r="PUP84" s="2"/>
      <c r="PUQ84" s="2"/>
      <c r="PUR84" s="2"/>
      <c r="PUS84" s="2"/>
      <c r="PUT84" s="2"/>
      <c r="PUU84" s="2"/>
      <c r="PUV84" s="2"/>
      <c r="PUW84" s="2"/>
      <c r="PUX84" s="2"/>
      <c r="PUY84" s="2"/>
      <c r="PUZ84" s="2"/>
      <c r="PVA84" s="2"/>
      <c r="PVB84" s="2"/>
      <c r="PVC84" s="2"/>
      <c r="PVD84" s="2"/>
      <c r="PVE84" s="2"/>
      <c r="PVF84" s="2"/>
      <c r="PVG84" s="2"/>
      <c r="PVH84" s="2"/>
      <c r="PVI84" s="2"/>
      <c r="PVJ84" s="2"/>
      <c r="PVK84" s="2"/>
      <c r="PVL84" s="2"/>
      <c r="PVM84" s="2"/>
      <c r="PVN84" s="2"/>
      <c r="PVO84" s="2"/>
      <c r="PVP84" s="2"/>
      <c r="PVQ84" s="2"/>
      <c r="PVR84" s="2"/>
      <c r="PVS84" s="2"/>
      <c r="PVT84" s="2"/>
      <c r="PVU84" s="2"/>
      <c r="PVV84" s="2"/>
      <c r="PVW84" s="2"/>
      <c r="PVX84" s="2"/>
      <c r="PVY84" s="2"/>
      <c r="PVZ84" s="2"/>
      <c r="PWA84" s="2"/>
      <c r="PWB84" s="2"/>
      <c r="PWC84" s="2"/>
      <c r="PWD84" s="2"/>
      <c r="PWE84" s="2"/>
      <c r="PWF84" s="2"/>
      <c r="PWG84" s="2"/>
      <c r="PWH84" s="2"/>
      <c r="PWI84" s="2"/>
      <c r="PWJ84" s="2"/>
      <c r="PWK84" s="2"/>
      <c r="PWL84" s="2"/>
      <c r="PWM84" s="2"/>
      <c r="PWN84" s="2"/>
      <c r="PWO84" s="2"/>
      <c r="PWP84" s="2"/>
      <c r="PWQ84" s="2"/>
      <c r="PWR84" s="2"/>
      <c r="PWS84" s="2"/>
      <c r="PWT84" s="2"/>
      <c r="PWU84" s="2"/>
      <c r="PWV84" s="2"/>
      <c r="PWW84" s="2"/>
      <c r="PWX84" s="2"/>
      <c r="PWY84" s="2"/>
      <c r="PWZ84" s="2"/>
      <c r="PXA84" s="2"/>
      <c r="PXB84" s="2"/>
      <c r="PXC84" s="2"/>
      <c r="PXD84" s="2"/>
      <c r="PXE84" s="2"/>
      <c r="PXF84" s="2"/>
      <c r="PXG84" s="2"/>
      <c r="PXH84" s="2"/>
      <c r="PXI84" s="2"/>
      <c r="PXJ84" s="2"/>
      <c r="PXK84" s="2"/>
      <c r="PXL84" s="2"/>
      <c r="PXM84" s="2"/>
      <c r="PXN84" s="2"/>
      <c r="PXO84" s="2"/>
      <c r="PXP84" s="2"/>
      <c r="PXQ84" s="2"/>
      <c r="PXR84" s="2"/>
      <c r="PXS84" s="2"/>
      <c r="PXT84" s="2"/>
      <c r="PXU84" s="2"/>
      <c r="PXV84" s="2"/>
      <c r="PXW84" s="2"/>
      <c r="PXX84" s="2"/>
      <c r="PXY84" s="2"/>
      <c r="PXZ84" s="2"/>
      <c r="PYA84" s="2"/>
      <c r="PYB84" s="2"/>
      <c r="PYC84" s="2"/>
      <c r="PYD84" s="2"/>
      <c r="PYE84" s="2"/>
      <c r="PYF84" s="2"/>
      <c r="PYG84" s="2"/>
      <c r="PYH84" s="2"/>
      <c r="PYI84" s="2"/>
      <c r="PYJ84" s="2"/>
      <c r="PYK84" s="2"/>
      <c r="PYL84" s="2"/>
      <c r="PYM84" s="2"/>
      <c r="PYN84" s="2"/>
      <c r="PYO84" s="2"/>
      <c r="PYP84" s="2"/>
      <c r="PYQ84" s="2"/>
      <c r="PYR84" s="2"/>
      <c r="PYS84" s="2"/>
      <c r="PYT84" s="2"/>
      <c r="PYU84" s="2"/>
      <c r="PYV84" s="2"/>
      <c r="PYW84" s="2"/>
      <c r="PYX84" s="2"/>
      <c r="PYY84" s="2"/>
      <c r="PYZ84" s="2"/>
      <c r="PZA84" s="2"/>
      <c r="PZB84" s="2"/>
      <c r="PZC84" s="2"/>
      <c r="PZD84" s="2"/>
      <c r="PZE84" s="2"/>
      <c r="PZF84" s="2"/>
      <c r="PZG84" s="2"/>
      <c r="PZH84" s="2"/>
      <c r="PZI84" s="2"/>
      <c r="PZJ84" s="2"/>
      <c r="PZK84" s="2"/>
      <c r="PZL84" s="2"/>
      <c r="PZM84" s="2"/>
      <c r="PZN84" s="2"/>
      <c r="PZO84" s="2"/>
      <c r="PZP84" s="2"/>
      <c r="PZQ84" s="2"/>
      <c r="PZR84" s="2"/>
      <c r="PZS84" s="2"/>
      <c r="PZT84" s="2"/>
      <c r="PZU84" s="2"/>
      <c r="PZV84" s="2"/>
      <c r="PZW84" s="2"/>
      <c r="PZX84" s="2"/>
      <c r="PZY84" s="2"/>
      <c r="PZZ84" s="2"/>
      <c r="QAA84" s="2"/>
      <c r="QAB84" s="2"/>
      <c r="QAC84" s="2"/>
      <c r="QAD84" s="2"/>
      <c r="QAE84" s="2"/>
      <c r="QAF84" s="2"/>
      <c r="QAG84" s="2"/>
      <c r="QAH84" s="2"/>
      <c r="QAI84" s="2"/>
      <c r="QAJ84" s="2"/>
      <c r="QAK84" s="2"/>
      <c r="QAL84" s="2"/>
      <c r="QAM84" s="2"/>
      <c r="QAN84" s="2"/>
      <c r="QAO84" s="2"/>
      <c r="QAP84" s="2"/>
      <c r="QAQ84" s="2"/>
      <c r="QAR84" s="2"/>
      <c r="QAS84" s="2"/>
      <c r="QAT84" s="2"/>
      <c r="QAU84" s="2"/>
      <c r="QAV84" s="2"/>
      <c r="QAW84" s="2"/>
      <c r="QAX84" s="2"/>
      <c r="QAY84" s="2"/>
      <c r="QAZ84" s="2"/>
      <c r="QBA84" s="2"/>
      <c r="QBB84" s="2"/>
      <c r="QBC84" s="2"/>
      <c r="QBD84" s="2"/>
      <c r="QBE84" s="2"/>
      <c r="QBF84" s="2"/>
      <c r="QBG84" s="2"/>
      <c r="QBH84" s="2"/>
      <c r="QBI84" s="2"/>
      <c r="QBJ84" s="2"/>
      <c r="QBK84" s="2"/>
      <c r="QBL84" s="2"/>
      <c r="QBM84" s="2"/>
      <c r="QBN84" s="2"/>
      <c r="QBO84" s="2"/>
      <c r="QBP84" s="2"/>
      <c r="QBQ84" s="2"/>
      <c r="QBR84" s="2"/>
      <c r="QBS84" s="2"/>
      <c r="QBT84" s="2"/>
      <c r="QBU84" s="2"/>
      <c r="QBV84" s="2"/>
      <c r="QBW84" s="2"/>
      <c r="QBX84" s="2"/>
      <c r="QBY84" s="2"/>
      <c r="QBZ84" s="2"/>
      <c r="QCA84" s="2"/>
      <c r="QCB84" s="2"/>
      <c r="QCC84" s="2"/>
      <c r="QCD84" s="2"/>
      <c r="QCE84" s="2"/>
      <c r="QCF84" s="2"/>
      <c r="QCG84" s="2"/>
      <c r="QCH84" s="2"/>
      <c r="QCI84" s="2"/>
      <c r="QCJ84" s="2"/>
      <c r="QCK84" s="2"/>
      <c r="QCL84" s="2"/>
      <c r="QCM84" s="2"/>
      <c r="QCN84" s="2"/>
      <c r="QCO84" s="2"/>
      <c r="QCP84" s="2"/>
      <c r="QCQ84" s="2"/>
      <c r="QCR84" s="2"/>
      <c r="QCS84" s="2"/>
      <c r="QCT84" s="2"/>
      <c r="QCU84" s="2"/>
      <c r="QCV84" s="2"/>
      <c r="QCW84" s="2"/>
      <c r="QCX84" s="2"/>
      <c r="QCY84" s="2"/>
      <c r="QCZ84" s="2"/>
      <c r="QDA84" s="2"/>
      <c r="QDB84" s="2"/>
      <c r="QDC84" s="2"/>
      <c r="QDD84" s="2"/>
      <c r="QDE84" s="2"/>
      <c r="QDF84" s="2"/>
      <c r="QDG84" s="2"/>
      <c r="QDH84" s="2"/>
      <c r="QDI84" s="2"/>
      <c r="QDJ84" s="2"/>
      <c r="QDK84" s="2"/>
      <c r="QDL84" s="2"/>
      <c r="QDM84" s="2"/>
      <c r="QDN84" s="2"/>
      <c r="QDO84" s="2"/>
      <c r="QDP84" s="2"/>
      <c r="QDQ84" s="2"/>
      <c r="QDR84" s="2"/>
      <c r="QDS84" s="2"/>
      <c r="QDT84" s="2"/>
      <c r="QDU84" s="2"/>
      <c r="QDV84" s="2"/>
      <c r="QDW84" s="2"/>
      <c r="QDX84" s="2"/>
      <c r="QDY84" s="2"/>
      <c r="QDZ84" s="2"/>
      <c r="QEA84" s="2"/>
      <c r="QEB84" s="2"/>
      <c r="QEC84" s="2"/>
      <c r="QED84" s="2"/>
      <c r="QEE84" s="2"/>
      <c r="QEF84" s="2"/>
      <c r="QEG84" s="2"/>
      <c r="QEH84" s="2"/>
      <c r="QEI84" s="2"/>
      <c r="QEJ84" s="2"/>
      <c r="QEK84" s="2"/>
      <c r="QEL84" s="2"/>
      <c r="QEM84" s="2"/>
      <c r="QEN84" s="2"/>
      <c r="QEO84" s="2"/>
      <c r="QEP84" s="2"/>
      <c r="QEQ84" s="2"/>
      <c r="QER84" s="2"/>
      <c r="QES84" s="2"/>
      <c r="QET84" s="2"/>
      <c r="QEU84" s="2"/>
      <c r="QEV84" s="2"/>
      <c r="QEW84" s="2"/>
      <c r="QEX84" s="2"/>
      <c r="QEY84" s="2"/>
      <c r="QEZ84" s="2"/>
      <c r="QFA84" s="2"/>
      <c r="QFB84" s="2"/>
      <c r="QFC84" s="2"/>
      <c r="QFD84" s="2"/>
      <c r="QFE84" s="2"/>
      <c r="QFF84" s="2"/>
      <c r="QFG84" s="2"/>
      <c r="QFH84" s="2"/>
      <c r="QFI84" s="2"/>
      <c r="QFJ84" s="2"/>
      <c r="QFK84" s="2"/>
      <c r="QFL84" s="2"/>
      <c r="QFM84" s="2"/>
      <c r="QFN84" s="2"/>
      <c r="QFO84" s="2"/>
      <c r="QFP84" s="2"/>
      <c r="QFQ84" s="2"/>
      <c r="QFR84" s="2"/>
      <c r="QFS84" s="2"/>
      <c r="QFT84" s="2"/>
      <c r="QFU84" s="2"/>
      <c r="QFV84" s="2"/>
      <c r="QFW84" s="2"/>
      <c r="QFX84" s="2"/>
      <c r="QFY84" s="2"/>
      <c r="QFZ84" s="2"/>
      <c r="QGA84" s="2"/>
      <c r="QGB84" s="2"/>
      <c r="QGC84" s="2"/>
      <c r="QGD84" s="2"/>
      <c r="QGE84" s="2"/>
      <c r="QGF84" s="2"/>
      <c r="QGG84" s="2"/>
      <c r="QGH84" s="2"/>
      <c r="QGI84" s="2"/>
      <c r="QGJ84" s="2"/>
      <c r="QGK84" s="2"/>
      <c r="QGL84" s="2"/>
      <c r="QGM84" s="2"/>
      <c r="QGN84" s="2"/>
      <c r="QGO84" s="2"/>
      <c r="QGP84" s="2"/>
      <c r="QGQ84" s="2"/>
      <c r="QGR84" s="2"/>
      <c r="QGS84" s="2"/>
      <c r="QGT84" s="2"/>
      <c r="QGU84" s="2"/>
      <c r="QGV84" s="2"/>
      <c r="QGW84" s="2"/>
      <c r="QGX84" s="2"/>
      <c r="QGY84" s="2"/>
      <c r="QGZ84" s="2"/>
      <c r="QHA84" s="2"/>
      <c r="QHB84" s="2"/>
      <c r="QHC84" s="2"/>
      <c r="QHD84" s="2"/>
      <c r="QHE84" s="2"/>
      <c r="QHF84" s="2"/>
      <c r="QHG84" s="2"/>
      <c r="QHH84" s="2"/>
      <c r="QHI84" s="2"/>
      <c r="QHJ84" s="2"/>
      <c r="QHK84" s="2"/>
      <c r="QHL84" s="2"/>
      <c r="QHM84" s="2"/>
      <c r="QHN84" s="2"/>
      <c r="QHO84" s="2"/>
      <c r="QHP84" s="2"/>
      <c r="QHQ84" s="2"/>
      <c r="QHR84" s="2"/>
      <c r="QHS84" s="2"/>
      <c r="QHT84" s="2"/>
      <c r="QHU84" s="2"/>
      <c r="QHV84" s="2"/>
      <c r="QHW84" s="2"/>
      <c r="QHX84" s="2"/>
      <c r="QHY84" s="2"/>
      <c r="QHZ84" s="2"/>
      <c r="QIA84" s="2"/>
      <c r="QIB84" s="2"/>
      <c r="QIC84" s="2"/>
      <c r="QID84" s="2"/>
      <c r="QIE84" s="2"/>
      <c r="QIF84" s="2"/>
      <c r="QIG84" s="2"/>
      <c r="QIH84" s="2"/>
      <c r="QII84" s="2"/>
      <c r="QIJ84" s="2"/>
      <c r="QIK84" s="2"/>
      <c r="QIL84" s="2"/>
      <c r="QIM84" s="2"/>
      <c r="QIN84" s="2"/>
      <c r="QIO84" s="2"/>
      <c r="QIP84" s="2"/>
      <c r="QIQ84" s="2"/>
      <c r="QIR84" s="2"/>
      <c r="QIS84" s="2"/>
      <c r="QIT84" s="2"/>
      <c r="QIU84" s="2"/>
      <c r="QIV84" s="2"/>
      <c r="QIW84" s="2"/>
      <c r="QIX84" s="2"/>
      <c r="QIY84" s="2"/>
      <c r="QIZ84" s="2"/>
      <c r="QJA84" s="2"/>
      <c r="QJB84" s="2"/>
      <c r="QJC84" s="2"/>
      <c r="QJD84" s="2"/>
      <c r="QJE84" s="2"/>
      <c r="QJF84" s="2"/>
      <c r="QJG84" s="2"/>
      <c r="QJH84" s="2"/>
      <c r="QJI84" s="2"/>
      <c r="QJJ84" s="2"/>
      <c r="QJK84" s="2"/>
      <c r="QJL84" s="2"/>
      <c r="QJM84" s="2"/>
      <c r="QJN84" s="2"/>
      <c r="QJO84" s="2"/>
      <c r="QJP84" s="2"/>
      <c r="QJQ84" s="2"/>
      <c r="QJR84" s="2"/>
      <c r="QJS84" s="2"/>
      <c r="QJT84" s="2"/>
      <c r="QJU84" s="2"/>
      <c r="QJV84" s="2"/>
      <c r="QJW84" s="2"/>
      <c r="QJX84" s="2"/>
      <c r="QJY84" s="2"/>
      <c r="QJZ84" s="2"/>
      <c r="QKA84" s="2"/>
      <c r="QKB84" s="2"/>
      <c r="QKC84" s="2"/>
      <c r="QKD84" s="2"/>
      <c r="QKE84" s="2"/>
      <c r="QKF84" s="2"/>
      <c r="QKG84" s="2"/>
      <c r="QKH84" s="2"/>
      <c r="QKI84" s="2"/>
      <c r="QKJ84" s="2"/>
      <c r="QKK84" s="2"/>
      <c r="QKL84" s="2"/>
      <c r="QKM84" s="2"/>
      <c r="QKN84" s="2"/>
      <c r="QKO84" s="2"/>
      <c r="QKP84" s="2"/>
      <c r="QKQ84" s="2"/>
      <c r="QKR84" s="2"/>
      <c r="QKS84" s="2"/>
      <c r="QKT84" s="2"/>
      <c r="QKU84" s="2"/>
      <c r="QKV84" s="2"/>
      <c r="QKW84" s="2"/>
      <c r="QKX84" s="2"/>
      <c r="QKY84" s="2"/>
      <c r="QKZ84" s="2"/>
      <c r="QLA84" s="2"/>
      <c r="QLB84" s="2"/>
      <c r="QLC84" s="2"/>
      <c r="QLD84" s="2"/>
      <c r="QLE84" s="2"/>
      <c r="QLF84" s="2"/>
      <c r="QLG84" s="2"/>
      <c r="QLH84" s="2"/>
      <c r="QLI84" s="2"/>
      <c r="QLJ84" s="2"/>
      <c r="QLK84" s="2"/>
      <c r="QLL84" s="2"/>
      <c r="QLM84" s="2"/>
      <c r="QLN84" s="2"/>
      <c r="QLO84" s="2"/>
      <c r="QLP84" s="2"/>
      <c r="QLQ84" s="2"/>
      <c r="QLR84" s="2"/>
      <c r="QLS84" s="2"/>
      <c r="QLT84" s="2"/>
      <c r="QLU84" s="2"/>
      <c r="QLV84" s="2"/>
      <c r="QLW84" s="2"/>
      <c r="QLX84" s="2"/>
      <c r="QLY84" s="2"/>
      <c r="QLZ84" s="2"/>
      <c r="QMA84" s="2"/>
      <c r="QMB84" s="2"/>
      <c r="QMC84" s="2"/>
      <c r="QMD84" s="2"/>
      <c r="QME84" s="2"/>
      <c r="QMF84" s="2"/>
      <c r="QMG84" s="2"/>
      <c r="QMH84" s="2"/>
      <c r="QMI84" s="2"/>
      <c r="QMJ84" s="2"/>
      <c r="QMK84" s="2"/>
      <c r="QML84" s="2"/>
      <c r="QMM84" s="2"/>
      <c r="QMN84" s="2"/>
      <c r="QMO84" s="2"/>
      <c r="QMP84" s="2"/>
      <c r="QMQ84" s="2"/>
      <c r="QMR84" s="2"/>
      <c r="QMS84" s="2"/>
      <c r="QMT84" s="2"/>
      <c r="QMU84" s="2"/>
      <c r="QMV84" s="2"/>
      <c r="QMW84" s="2"/>
      <c r="QMX84" s="2"/>
      <c r="QMY84" s="2"/>
      <c r="QMZ84" s="2"/>
      <c r="QNA84" s="2"/>
      <c r="QNB84" s="2"/>
      <c r="QNC84" s="2"/>
      <c r="QND84" s="2"/>
      <c r="QNE84" s="2"/>
      <c r="QNF84" s="2"/>
      <c r="QNG84" s="2"/>
      <c r="QNH84" s="2"/>
      <c r="QNI84" s="2"/>
      <c r="QNJ84" s="2"/>
      <c r="QNK84" s="2"/>
      <c r="QNL84" s="2"/>
      <c r="QNM84" s="2"/>
      <c r="QNN84" s="2"/>
      <c r="QNO84" s="2"/>
      <c r="QNP84" s="2"/>
      <c r="QNQ84" s="2"/>
      <c r="QNR84" s="2"/>
      <c r="QNS84" s="2"/>
      <c r="QNT84" s="2"/>
      <c r="QNU84" s="2"/>
      <c r="QNV84" s="2"/>
      <c r="QNW84" s="2"/>
      <c r="QNX84" s="2"/>
      <c r="QNY84" s="2"/>
      <c r="QNZ84" s="2"/>
      <c r="QOA84" s="2"/>
      <c r="QOB84" s="2"/>
      <c r="QOC84" s="2"/>
      <c r="QOD84" s="2"/>
      <c r="QOE84" s="2"/>
      <c r="QOF84" s="2"/>
      <c r="QOG84" s="2"/>
      <c r="QOH84" s="2"/>
      <c r="QOI84" s="2"/>
      <c r="QOJ84" s="2"/>
      <c r="QOK84" s="2"/>
      <c r="QOL84" s="2"/>
      <c r="QOM84" s="2"/>
      <c r="QON84" s="2"/>
      <c r="QOO84" s="2"/>
      <c r="QOP84" s="2"/>
      <c r="QOQ84" s="2"/>
      <c r="QOR84" s="2"/>
      <c r="QOS84" s="2"/>
      <c r="QOT84" s="2"/>
      <c r="QOU84" s="2"/>
      <c r="QOV84" s="2"/>
      <c r="QOW84" s="2"/>
      <c r="QOX84" s="2"/>
      <c r="QOY84" s="2"/>
      <c r="QOZ84" s="2"/>
      <c r="QPA84" s="2"/>
      <c r="QPB84" s="2"/>
      <c r="QPC84" s="2"/>
      <c r="QPD84" s="2"/>
      <c r="QPE84" s="2"/>
      <c r="QPF84" s="2"/>
      <c r="QPG84" s="2"/>
      <c r="QPH84" s="2"/>
      <c r="QPI84" s="2"/>
      <c r="QPJ84" s="2"/>
      <c r="QPK84" s="2"/>
      <c r="QPL84" s="2"/>
      <c r="QPM84" s="2"/>
      <c r="QPN84" s="2"/>
      <c r="QPO84" s="2"/>
      <c r="QPP84" s="2"/>
      <c r="QPQ84" s="2"/>
      <c r="QPR84" s="2"/>
      <c r="QPS84" s="2"/>
      <c r="QPT84" s="2"/>
      <c r="QPU84" s="2"/>
      <c r="QPV84" s="2"/>
      <c r="QPW84" s="2"/>
      <c r="QPX84" s="2"/>
      <c r="QPY84" s="2"/>
      <c r="QPZ84" s="2"/>
      <c r="QQA84" s="2"/>
      <c r="QQB84" s="2"/>
      <c r="QQC84" s="2"/>
      <c r="QQD84" s="2"/>
      <c r="QQE84" s="2"/>
      <c r="QQF84" s="2"/>
      <c r="QQG84" s="2"/>
      <c r="QQH84" s="2"/>
      <c r="QQI84" s="2"/>
      <c r="QQJ84" s="2"/>
      <c r="QQK84" s="2"/>
      <c r="QQL84" s="2"/>
      <c r="QQM84" s="2"/>
      <c r="QQN84" s="2"/>
      <c r="QQO84" s="2"/>
      <c r="QQP84" s="2"/>
      <c r="QQQ84" s="2"/>
      <c r="QQR84" s="2"/>
      <c r="QQS84" s="2"/>
      <c r="QQT84" s="2"/>
      <c r="QQU84" s="2"/>
      <c r="QQV84" s="2"/>
      <c r="QQW84" s="2"/>
      <c r="QQX84" s="2"/>
      <c r="QQY84" s="2"/>
      <c r="QQZ84" s="2"/>
      <c r="QRA84" s="2"/>
      <c r="QRB84" s="2"/>
      <c r="QRC84" s="2"/>
      <c r="QRD84" s="2"/>
      <c r="QRE84" s="2"/>
      <c r="QRF84" s="2"/>
      <c r="QRG84" s="2"/>
      <c r="QRH84" s="2"/>
      <c r="QRI84" s="2"/>
      <c r="QRJ84" s="2"/>
      <c r="QRK84" s="2"/>
      <c r="QRL84" s="2"/>
      <c r="QRM84" s="2"/>
      <c r="QRN84" s="2"/>
      <c r="QRO84" s="2"/>
      <c r="QRP84" s="2"/>
      <c r="QRQ84" s="2"/>
      <c r="QRR84" s="2"/>
      <c r="QRS84" s="2"/>
      <c r="QRT84" s="2"/>
      <c r="QRU84" s="2"/>
      <c r="QRV84" s="2"/>
      <c r="QRW84" s="2"/>
      <c r="QRX84" s="2"/>
      <c r="QRY84" s="2"/>
      <c r="QRZ84" s="2"/>
      <c r="QSA84" s="2"/>
      <c r="QSB84" s="2"/>
      <c r="QSC84" s="2"/>
      <c r="QSD84" s="2"/>
      <c r="QSE84" s="2"/>
      <c r="QSF84" s="2"/>
      <c r="QSG84" s="2"/>
      <c r="QSH84" s="2"/>
      <c r="QSI84" s="2"/>
      <c r="QSJ84" s="2"/>
      <c r="QSK84" s="2"/>
      <c r="QSL84" s="2"/>
      <c r="QSM84" s="2"/>
      <c r="QSN84" s="2"/>
      <c r="QSO84" s="2"/>
      <c r="QSP84" s="2"/>
      <c r="QSQ84" s="2"/>
      <c r="QSR84" s="2"/>
      <c r="QSS84" s="2"/>
      <c r="QST84" s="2"/>
      <c r="QSU84" s="2"/>
      <c r="QSV84" s="2"/>
      <c r="QSW84" s="2"/>
      <c r="QSX84" s="2"/>
      <c r="QSY84" s="2"/>
      <c r="QSZ84" s="2"/>
      <c r="QTA84" s="2"/>
      <c r="QTB84" s="2"/>
      <c r="QTC84" s="2"/>
      <c r="QTD84" s="2"/>
      <c r="QTE84" s="2"/>
      <c r="QTF84" s="2"/>
      <c r="QTG84" s="2"/>
      <c r="QTH84" s="2"/>
      <c r="QTI84" s="2"/>
      <c r="QTJ84" s="2"/>
      <c r="QTK84" s="2"/>
      <c r="QTL84" s="2"/>
      <c r="QTM84" s="2"/>
      <c r="QTN84" s="2"/>
      <c r="QTO84" s="2"/>
      <c r="QTP84" s="2"/>
      <c r="QTQ84" s="2"/>
      <c r="QTR84" s="2"/>
      <c r="QTS84" s="2"/>
      <c r="QTT84" s="2"/>
      <c r="QTU84" s="2"/>
      <c r="QTV84" s="2"/>
      <c r="QTW84" s="2"/>
      <c r="QTX84" s="2"/>
      <c r="QTY84" s="2"/>
      <c r="QTZ84" s="2"/>
      <c r="QUA84" s="2"/>
      <c r="QUB84" s="2"/>
      <c r="QUC84" s="2"/>
      <c r="QUD84" s="2"/>
      <c r="QUE84" s="2"/>
      <c r="QUF84" s="2"/>
      <c r="QUG84" s="2"/>
      <c r="QUH84" s="2"/>
      <c r="QUI84" s="2"/>
      <c r="QUJ84" s="2"/>
      <c r="QUK84" s="2"/>
      <c r="QUL84" s="2"/>
      <c r="QUM84" s="2"/>
      <c r="QUN84" s="2"/>
      <c r="QUO84" s="2"/>
      <c r="QUP84" s="2"/>
      <c r="QUQ84" s="2"/>
      <c r="QUR84" s="2"/>
      <c r="QUS84" s="2"/>
      <c r="QUT84" s="2"/>
      <c r="QUU84" s="2"/>
      <c r="QUV84" s="2"/>
      <c r="QUW84" s="2"/>
      <c r="QUX84" s="2"/>
      <c r="QUY84" s="2"/>
      <c r="QUZ84" s="2"/>
      <c r="QVA84" s="2"/>
      <c r="QVB84" s="2"/>
      <c r="QVC84" s="2"/>
      <c r="QVD84" s="2"/>
      <c r="QVE84" s="2"/>
      <c r="QVF84" s="2"/>
      <c r="QVG84" s="2"/>
      <c r="QVH84" s="2"/>
      <c r="QVI84" s="2"/>
      <c r="QVJ84" s="2"/>
      <c r="QVK84" s="2"/>
      <c r="QVL84" s="2"/>
      <c r="QVM84" s="2"/>
      <c r="QVN84" s="2"/>
      <c r="QVO84" s="2"/>
      <c r="QVP84" s="2"/>
      <c r="QVQ84" s="2"/>
      <c r="QVR84" s="2"/>
      <c r="QVS84" s="2"/>
      <c r="QVT84" s="2"/>
      <c r="QVU84" s="2"/>
      <c r="QVV84" s="2"/>
      <c r="QVW84" s="2"/>
      <c r="QVX84" s="2"/>
      <c r="QVY84" s="2"/>
      <c r="QVZ84" s="2"/>
      <c r="QWA84" s="2"/>
      <c r="QWB84" s="2"/>
      <c r="QWC84" s="2"/>
      <c r="QWD84" s="2"/>
      <c r="QWE84" s="2"/>
      <c r="QWF84" s="2"/>
      <c r="QWG84" s="2"/>
      <c r="QWH84" s="2"/>
      <c r="QWI84" s="2"/>
      <c r="QWJ84" s="2"/>
      <c r="QWK84" s="2"/>
      <c r="QWL84" s="2"/>
      <c r="QWM84" s="2"/>
      <c r="QWN84" s="2"/>
      <c r="QWO84" s="2"/>
      <c r="QWP84" s="2"/>
      <c r="QWQ84" s="2"/>
      <c r="QWR84" s="2"/>
      <c r="QWS84" s="2"/>
      <c r="QWT84" s="2"/>
      <c r="QWU84" s="2"/>
      <c r="QWV84" s="2"/>
      <c r="QWW84" s="2"/>
      <c r="QWX84" s="2"/>
      <c r="QWY84" s="2"/>
      <c r="QWZ84" s="2"/>
      <c r="QXA84" s="2"/>
      <c r="QXB84" s="2"/>
      <c r="QXC84" s="2"/>
      <c r="QXD84" s="2"/>
      <c r="QXE84" s="2"/>
      <c r="QXF84" s="2"/>
      <c r="QXG84" s="2"/>
      <c r="QXH84" s="2"/>
      <c r="QXI84" s="2"/>
      <c r="QXJ84" s="2"/>
      <c r="QXK84" s="2"/>
      <c r="QXL84" s="2"/>
      <c r="QXM84" s="2"/>
      <c r="QXN84" s="2"/>
      <c r="QXO84" s="2"/>
      <c r="QXP84" s="2"/>
      <c r="QXQ84" s="2"/>
      <c r="QXR84" s="2"/>
      <c r="QXS84" s="2"/>
      <c r="QXT84" s="2"/>
      <c r="QXU84" s="2"/>
      <c r="QXV84" s="2"/>
      <c r="QXW84" s="2"/>
      <c r="QXX84" s="2"/>
      <c r="QXY84" s="2"/>
      <c r="QXZ84" s="2"/>
      <c r="QYA84" s="2"/>
      <c r="QYB84" s="2"/>
      <c r="QYC84" s="2"/>
      <c r="QYD84" s="2"/>
      <c r="QYE84" s="2"/>
      <c r="QYF84" s="2"/>
      <c r="QYG84" s="2"/>
      <c r="QYH84" s="2"/>
      <c r="QYI84" s="2"/>
      <c r="QYJ84" s="2"/>
      <c r="QYK84" s="2"/>
      <c r="QYL84" s="2"/>
      <c r="QYM84" s="2"/>
      <c r="QYN84" s="2"/>
      <c r="QYO84" s="2"/>
      <c r="QYP84" s="2"/>
      <c r="QYQ84" s="2"/>
      <c r="QYR84" s="2"/>
      <c r="QYS84" s="2"/>
      <c r="QYT84" s="2"/>
      <c r="QYU84" s="2"/>
      <c r="QYV84" s="2"/>
      <c r="QYW84" s="2"/>
      <c r="QYX84" s="2"/>
      <c r="QYY84" s="2"/>
      <c r="QYZ84" s="2"/>
      <c r="QZA84" s="2"/>
      <c r="QZB84" s="2"/>
      <c r="QZC84" s="2"/>
      <c r="QZD84" s="2"/>
      <c r="QZE84" s="2"/>
      <c r="QZF84" s="2"/>
      <c r="QZG84" s="2"/>
      <c r="QZH84" s="2"/>
      <c r="QZI84" s="2"/>
      <c r="QZJ84" s="2"/>
      <c r="QZK84" s="2"/>
      <c r="QZL84" s="2"/>
      <c r="QZM84" s="2"/>
      <c r="QZN84" s="2"/>
      <c r="QZO84" s="2"/>
      <c r="QZP84" s="2"/>
      <c r="QZQ84" s="2"/>
      <c r="QZR84" s="2"/>
      <c r="QZS84" s="2"/>
      <c r="QZT84" s="2"/>
      <c r="QZU84" s="2"/>
      <c r="QZV84" s="2"/>
      <c r="QZW84" s="2"/>
      <c r="QZX84" s="2"/>
      <c r="QZY84" s="2"/>
      <c r="QZZ84" s="2"/>
      <c r="RAA84" s="2"/>
      <c r="RAB84" s="2"/>
      <c r="RAC84" s="2"/>
      <c r="RAD84" s="2"/>
      <c r="RAE84" s="2"/>
      <c r="RAF84" s="2"/>
      <c r="RAG84" s="2"/>
      <c r="RAH84" s="2"/>
      <c r="RAI84" s="2"/>
      <c r="RAJ84" s="2"/>
      <c r="RAK84" s="2"/>
      <c r="RAL84" s="2"/>
      <c r="RAM84" s="2"/>
      <c r="RAN84" s="2"/>
      <c r="RAO84" s="2"/>
      <c r="RAP84" s="2"/>
      <c r="RAQ84" s="2"/>
      <c r="RAR84" s="2"/>
      <c r="RAS84" s="2"/>
      <c r="RAT84" s="2"/>
      <c r="RAU84" s="2"/>
      <c r="RAV84" s="2"/>
      <c r="RAW84" s="2"/>
      <c r="RAX84" s="2"/>
      <c r="RAY84" s="2"/>
      <c r="RAZ84" s="2"/>
      <c r="RBA84" s="2"/>
      <c r="RBB84" s="2"/>
      <c r="RBC84" s="2"/>
      <c r="RBD84" s="2"/>
      <c r="RBE84" s="2"/>
      <c r="RBF84" s="2"/>
      <c r="RBG84" s="2"/>
      <c r="RBH84" s="2"/>
      <c r="RBI84" s="2"/>
      <c r="RBJ84" s="2"/>
      <c r="RBK84" s="2"/>
      <c r="RBL84" s="2"/>
      <c r="RBM84" s="2"/>
      <c r="RBN84" s="2"/>
      <c r="RBO84" s="2"/>
      <c r="RBP84" s="2"/>
      <c r="RBQ84" s="2"/>
      <c r="RBR84" s="2"/>
      <c r="RBS84" s="2"/>
      <c r="RBT84" s="2"/>
      <c r="RBU84" s="2"/>
      <c r="RBV84" s="2"/>
      <c r="RBW84" s="2"/>
      <c r="RBX84" s="2"/>
      <c r="RBY84" s="2"/>
      <c r="RBZ84" s="2"/>
      <c r="RCA84" s="2"/>
      <c r="RCB84" s="2"/>
      <c r="RCC84" s="2"/>
      <c r="RCD84" s="2"/>
      <c r="RCE84" s="2"/>
      <c r="RCF84" s="2"/>
      <c r="RCG84" s="2"/>
      <c r="RCH84" s="2"/>
      <c r="RCI84" s="2"/>
      <c r="RCJ84" s="2"/>
      <c r="RCK84" s="2"/>
      <c r="RCL84" s="2"/>
      <c r="RCM84" s="2"/>
      <c r="RCN84" s="2"/>
      <c r="RCO84" s="2"/>
      <c r="RCP84" s="2"/>
      <c r="RCQ84" s="2"/>
      <c r="RCR84" s="2"/>
      <c r="RCS84" s="2"/>
      <c r="RCT84" s="2"/>
      <c r="RCU84" s="2"/>
      <c r="RCV84" s="2"/>
      <c r="RCW84" s="2"/>
      <c r="RCX84" s="2"/>
      <c r="RCY84" s="2"/>
      <c r="RCZ84" s="2"/>
      <c r="RDA84" s="2"/>
      <c r="RDB84" s="2"/>
      <c r="RDC84" s="2"/>
      <c r="RDD84" s="2"/>
      <c r="RDE84" s="2"/>
      <c r="RDF84" s="2"/>
      <c r="RDG84" s="2"/>
      <c r="RDH84" s="2"/>
      <c r="RDI84" s="2"/>
      <c r="RDJ84" s="2"/>
      <c r="RDK84" s="2"/>
      <c r="RDL84" s="2"/>
      <c r="RDM84" s="2"/>
      <c r="RDN84" s="2"/>
      <c r="RDO84" s="2"/>
      <c r="RDP84" s="2"/>
      <c r="RDQ84" s="2"/>
      <c r="RDR84" s="2"/>
      <c r="RDS84" s="2"/>
      <c r="RDT84" s="2"/>
      <c r="RDU84" s="2"/>
      <c r="RDV84" s="2"/>
      <c r="RDW84" s="2"/>
      <c r="RDX84" s="2"/>
      <c r="RDY84" s="2"/>
      <c r="RDZ84" s="2"/>
      <c r="REA84" s="2"/>
      <c r="REB84" s="2"/>
      <c r="REC84" s="2"/>
      <c r="RED84" s="2"/>
      <c r="REE84" s="2"/>
      <c r="REF84" s="2"/>
      <c r="REG84" s="2"/>
      <c r="REH84" s="2"/>
      <c r="REI84" s="2"/>
      <c r="REJ84" s="2"/>
      <c r="REK84" s="2"/>
      <c r="REL84" s="2"/>
      <c r="REM84" s="2"/>
      <c r="REN84" s="2"/>
      <c r="REO84" s="2"/>
      <c r="REP84" s="2"/>
      <c r="REQ84" s="2"/>
      <c r="RER84" s="2"/>
      <c r="RES84" s="2"/>
      <c r="RET84" s="2"/>
      <c r="REU84" s="2"/>
      <c r="REV84" s="2"/>
      <c r="REW84" s="2"/>
      <c r="REX84" s="2"/>
      <c r="REY84" s="2"/>
      <c r="REZ84" s="2"/>
      <c r="RFA84" s="2"/>
      <c r="RFB84" s="2"/>
      <c r="RFC84" s="2"/>
      <c r="RFD84" s="2"/>
      <c r="RFE84" s="2"/>
      <c r="RFF84" s="2"/>
      <c r="RFG84" s="2"/>
      <c r="RFH84" s="2"/>
      <c r="RFI84" s="2"/>
      <c r="RFJ84" s="2"/>
      <c r="RFK84" s="2"/>
      <c r="RFL84" s="2"/>
      <c r="RFM84" s="2"/>
      <c r="RFN84" s="2"/>
      <c r="RFO84" s="2"/>
      <c r="RFP84" s="2"/>
      <c r="RFQ84" s="2"/>
      <c r="RFR84" s="2"/>
      <c r="RFS84" s="2"/>
      <c r="RFT84" s="2"/>
      <c r="RFU84" s="2"/>
      <c r="RFV84" s="2"/>
      <c r="RFW84" s="2"/>
      <c r="RFX84" s="2"/>
      <c r="RFY84" s="2"/>
      <c r="RFZ84" s="2"/>
      <c r="RGA84" s="2"/>
      <c r="RGB84" s="2"/>
      <c r="RGC84" s="2"/>
      <c r="RGD84" s="2"/>
      <c r="RGE84" s="2"/>
      <c r="RGF84" s="2"/>
      <c r="RGG84" s="2"/>
      <c r="RGH84" s="2"/>
      <c r="RGI84" s="2"/>
      <c r="RGJ84" s="2"/>
      <c r="RGK84" s="2"/>
      <c r="RGL84" s="2"/>
      <c r="RGM84" s="2"/>
      <c r="RGN84" s="2"/>
      <c r="RGO84" s="2"/>
      <c r="RGP84" s="2"/>
      <c r="RGQ84" s="2"/>
      <c r="RGR84" s="2"/>
      <c r="RGS84" s="2"/>
      <c r="RGT84" s="2"/>
      <c r="RGU84" s="2"/>
      <c r="RGV84" s="2"/>
      <c r="RGW84" s="2"/>
      <c r="RGX84" s="2"/>
      <c r="RGY84" s="2"/>
      <c r="RGZ84" s="2"/>
      <c r="RHA84" s="2"/>
      <c r="RHB84" s="2"/>
      <c r="RHC84" s="2"/>
      <c r="RHD84" s="2"/>
      <c r="RHE84" s="2"/>
      <c r="RHF84" s="2"/>
      <c r="RHG84" s="2"/>
      <c r="RHH84" s="2"/>
      <c r="RHI84" s="2"/>
      <c r="RHJ84" s="2"/>
      <c r="RHK84" s="2"/>
      <c r="RHL84" s="2"/>
      <c r="RHM84" s="2"/>
      <c r="RHN84" s="2"/>
      <c r="RHO84" s="2"/>
      <c r="RHP84" s="2"/>
      <c r="RHQ84" s="2"/>
      <c r="RHR84" s="2"/>
      <c r="RHS84" s="2"/>
      <c r="RHT84" s="2"/>
      <c r="RHU84" s="2"/>
      <c r="RHV84" s="2"/>
      <c r="RHW84" s="2"/>
      <c r="RHX84" s="2"/>
      <c r="RHY84" s="2"/>
      <c r="RHZ84" s="2"/>
      <c r="RIA84" s="2"/>
      <c r="RIB84" s="2"/>
      <c r="RIC84" s="2"/>
      <c r="RID84" s="2"/>
      <c r="RIE84" s="2"/>
      <c r="RIF84" s="2"/>
      <c r="RIG84" s="2"/>
      <c r="RIH84" s="2"/>
      <c r="RII84" s="2"/>
      <c r="RIJ84" s="2"/>
      <c r="RIK84" s="2"/>
      <c r="RIL84" s="2"/>
      <c r="RIM84" s="2"/>
      <c r="RIN84" s="2"/>
      <c r="RIO84" s="2"/>
      <c r="RIP84" s="2"/>
      <c r="RIQ84" s="2"/>
      <c r="RIR84" s="2"/>
      <c r="RIS84" s="2"/>
      <c r="RIT84" s="2"/>
      <c r="RIU84" s="2"/>
      <c r="RIV84" s="2"/>
      <c r="RIW84" s="2"/>
      <c r="RIX84" s="2"/>
      <c r="RIY84" s="2"/>
      <c r="RIZ84" s="2"/>
      <c r="RJA84" s="2"/>
      <c r="RJB84" s="2"/>
      <c r="RJC84" s="2"/>
      <c r="RJD84" s="2"/>
      <c r="RJE84" s="2"/>
      <c r="RJF84" s="2"/>
      <c r="RJG84" s="2"/>
      <c r="RJH84" s="2"/>
      <c r="RJI84" s="2"/>
      <c r="RJJ84" s="2"/>
      <c r="RJK84" s="2"/>
      <c r="RJL84" s="2"/>
      <c r="RJM84" s="2"/>
      <c r="RJN84" s="2"/>
      <c r="RJO84" s="2"/>
      <c r="RJP84" s="2"/>
      <c r="RJQ84" s="2"/>
      <c r="RJR84" s="2"/>
      <c r="RJS84" s="2"/>
      <c r="RJT84" s="2"/>
      <c r="RJU84" s="2"/>
      <c r="RJV84" s="2"/>
      <c r="RJW84" s="2"/>
      <c r="RJX84" s="2"/>
      <c r="RJY84" s="2"/>
      <c r="RJZ84" s="2"/>
      <c r="RKA84" s="2"/>
      <c r="RKB84" s="2"/>
      <c r="RKC84" s="2"/>
      <c r="RKD84" s="2"/>
      <c r="RKE84" s="2"/>
      <c r="RKF84" s="2"/>
      <c r="RKG84" s="2"/>
      <c r="RKH84" s="2"/>
      <c r="RKI84" s="2"/>
      <c r="RKJ84" s="2"/>
      <c r="RKK84" s="2"/>
      <c r="RKL84" s="2"/>
      <c r="RKM84" s="2"/>
      <c r="RKN84" s="2"/>
      <c r="RKO84" s="2"/>
      <c r="RKP84" s="2"/>
      <c r="RKQ84" s="2"/>
      <c r="RKR84" s="2"/>
      <c r="RKS84" s="2"/>
      <c r="RKT84" s="2"/>
      <c r="RKU84" s="2"/>
      <c r="RKV84" s="2"/>
      <c r="RKW84" s="2"/>
      <c r="RKX84" s="2"/>
      <c r="RKY84" s="2"/>
      <c r="RKZ84" s="2"/>
      <c r="RLA84" s="2"/>
      <c r="RLB84" s="2"/>
      <c r="RLC84" s="2"/>
      <c r="RLD84" s="2"/>
      <c r="RLE84" s="2"/>
      <c r="RLF84" s="2"/>
      <c r="RLG84" s="2"/>
      <c r="RLH84" s="2"/>
      <c r="RLI84" s="2"/>
      <c r="RLJ84" s="2"/>
      <c r="RLK84" s="2"/>
      <c r="RLL84" s="2"/>
      <c r="RLM84" s="2"/>
      <c r="RLN84" s="2"/>
      <c r="RLO84" s="2"/>
      <c r="RLP84" s="2"/>
      <c r="RLQ84" s="2"/>
      <c r="RLR84" s="2"/>
      <c r="RLS84" s="2"/>
      <c r="RLT84" s="2"/>
      <c r="RLU84" s="2"/>
      <c r="RLV84" s="2"/>
      <c r="RLW84" s="2"/>
      <c r="RLX84" s="2"/>
      <c r="RLY84" s="2"/>
      <c r="RLZ84" s="2"/>
      <c r="RMA84" s="2"/>
      <c r="RMB84" s="2"/>
      <c r="RMC84" s="2"/>
      <c r="RMD84" s="2"/>
      <c r="RME84" s="2"/>
      <c r="RMF84" s="2"/>
      <c r="RMG84" s="2"/>
      <c r="RMH84" s="2"/>
      <c r="RMI84" s="2"/>
      <c r="RMJ84" s="2"/>
      <c r="RMK84" s="2"/>
      <c r="RML84" s="2"/>
      <c r="RMM84" s="2"/>
      <c r="RMN84" s="2"/>
      <c r="RMO84" s="2"/>
      <c r="RMP84" s="2"/>
      <c r="RMQ84" s="2"/>
      <c r="RMR84" s="2"/>
      <c r="RMS84" s="2"/>
      <c r="RMT84" s="2"/>
      <c r="RMU84" s="2"/>
      <c r="RMV84" s="2"/>
      <c r="RMW84" s="2"/>
      <c r="RMX84" s="2"/>
      <c r="RMY84" s="2"/>
      <c r="RMZ84" s="2"/>
      <c r="RNA84" s="2"/>
      <c r="RNB84" s="2"/>
      <c r="RNC84" s="2"/>
      <c r="RND84" s="2"/>
      <c r="RNE84" s="2"/>
      <c r="RNF84" s="2"/>
      <c r="RNG84" s="2"/>
      <c r="RNH84" s="2"/>
      <c r="RNI84" s="2"/>
      <c r="RNJ84" s="2"/>
      <c r="RNK84" s="2"/>
      <c r="RNL84" s="2"/>
      <c r="RNM84" s="2"/>
      <c r="RNN84" s="2"/>
      <c r="RNO84" s="2"/>
      <c r="RNP84" s="2"/>
      <c r="RNQ84" s="2"/>
      <c r="RNR84" s="2"/>
      <c r="RNS84" s="2"/>
      <c r="RNT84" s="2"/>
      <c r="RNU84" s="2"/>
      <c r="RNV84" s="2"/>
      <c r="RNW84" s="2"/>
      <c r="RNX84" s="2"/>
      <c r="RNY84" s="2"/>
      <c r="RNZ84" s="2"/>
      <c r="ROA84" s="2"/>
      <c r="ROB84" s="2"/>
      <c r="ROC84" s="2"/>
      <c r="ROD84" s="2"/>
      <c r="ROE84" s="2"/>
      <c r="ROF84" s="2"/>
      <c r="ROG84" s="2"/>
      <c r="ROH84" s="2"/>
      <c r="ROI84" s="2"/>
      <c r="ROJ84" s="2"/>
      <c r="ROK84" s="2"/>
      <c r="ROL84" s="2"/>
      <c r="ROM84" s="2"/>
      <c r="RON84" s="2"/>
      <c r="ROO84" s="2"/>
      <c r="ROP84" s="2"/>
      <c r="ROQ84" s="2"/>
      <c r="ROR84" s="2"/>
      <c r="ROS84" s="2"/>
      <c r="ROT84" s="2"/>
      <c r="ROU84" s="2"/>
      <c r="ROV84" s="2"/>
      <c r="ROW84" s="2"/>
      <c r="ROX84" s="2"/>
      <c r="ROY84" s="2"/>
      <c r="ROZ84" s="2"/>
      <c r="RPA84" s="2"/>
      <c r="RPB84" s="2"/>
      <c r="RPC84" s="2"/>
      <c r="RPD84" s="2"/>
      <c r="RPE84" s="2"/>
      <c r="RPF84" s="2"/>
      <c r="RPG84" s="2"/>
      <c r="RPH84" s="2"/>
      <c r="RPI84" s="2"/>
      <c r="RPJ84" s="2"/>
      <c r="RPK84" s="2"/>
      <c r="RPL84" s="2"/>
      <c r="RPM84" s="2"/>
      <c r="RPN84" s="2"/>
      <c r="RPO84" s="2"/>
      <c r="RPP84" s="2"/>
      <c r="RPQ84" s="2"/>
      <c r="RPR84" s="2"/>
      <c r="RPS84" s="2"/>
      <c r="RPT84" s="2"/>
      <c r="RPU84" s="2"/>
      <c r="RPV84" s="2"/>
      <c r="RPW84" s="2"/>
      <c r="RPX84" s="2"/>
      <c r="RPY84" s="2"/>
      <c r="RPZ84" s="2"/>
      <c r="RQA84" s="2"/>
      <c r="RQB84" s="2"/>
      <c r="RQC84" s="2"/>
      <c r="RQD84" s="2"/>
      <c r="RQE84" s="2"/>
      <c r="RQF84" s="2"/>
      <c r="RQG84" s="2"/>
      <c r="RQH84" s="2"/>
      <c r="RQI84" s="2"/>
      <c r="RQJ84" s="2"/>
      <c r="RQK84" s="2"/>
      <c r="RQL84" s="2"/>
      <c r="RQM84" s="2"/>
      <c r="RQN84" s="2"/>
      <c r="RQO84" s="2"/>
      <c r="RQP84" s="2"/>
      <c r="RQQ84" s="2"/>
      <c r="RQR84" s="2"/>
      <c r="RQS84" s="2"/>
      <c r="RQT84" s="2"/>
      <c r="RQU84" s="2"/>
      <c r="RQV84" s="2"/>
      <c r="RQW84" s="2"/>
      <c r="RQX84" s="2"/>
      <c r="RQY84" s="2"/>
      <c r="RQZ84" s="2"/>
      <c r="RRA84" s="2"/>
      <c r="RRB84" s="2"/>
      <c r="RRC84" s="2"/>
      <c r="RRD84" s="2"/>
      <c r="RRE84" s="2"/>
      <c r="RRF84" s="2"/>
      <c r="RRG84" s="2"/>
      <c r="RRH84" s="2"/>
      <c r="RRI84" s="2"/>
      <c r="RRJ84" s="2"/>
      <c r="RRK84" s="2"/>
      <c r="RRL84" s="2"/>
      <c r="RRM84" s="2"/>
      <c r="RRN84" s="2"/>
      <c r="RRO84" s="2"/>
      <c r="RRP84" s="2"/>
      <c r="RRQ84" s="2"/>
      <c r="RRR84" s="2"/>
      <c r="RRS84" s="2"/>
      <c r="RRT84" s="2"/>
      <c r="RRU84" s="2"/>
      <c r="RRV84" s="2"/>
      <c r="RRW84" s="2"/>
      <c r="RRX84" s="2"/>
      <c r="RRY84" s="2"/>
      <c r="RRZ84" s="2"/>
      <c r="RSA84" s="2"/>
      <c r="RSB84" s="2"/>
      <c r="RSC84" s="2"/>
      <c r="RSD84" s="2"/>
      <c r="RSE84" s="2"/>
      <c r="RSF84" s="2"/>
      <c r="RSG84" s="2"/>
      <c r="RSH84" s="2"/>
      <c r="RSI84" s="2"/>
      <c r="RSJ84" s="2"/>
      <c r="RSK84" s="2"/>
      <c r="RSL84" s="2"/>
      <c r="RSM84" s="2"/>
      <c r="RSN84" s="2"/>
      <c r="RSO84" s="2"/>
      <c r="RSP84" s="2"/>
      <c r="RSQ84" s="2"/>
      <c r="RSR84" s="2"/>
      <c r="RSS84" s="2"/>
      <c r="RST84" s="2"/>
      <c r="RSU84" s="2"/>
      <c r="RSV84" s="2"/>
      <c r="RSW84" s="2"/>
      <c r="RSX84" s="2"/>
      <c r="RSY84" s="2"/>
      <c r="RSZ84" s="2"/>
      <c r="RTA84" s="2"/>
      <c r="RTB84" s="2"/>
      <c r="RTC84" s="2"/>
      <c r="RTD84" s="2"/>
      <c r="RTE84" s="2"/>
      <c r="RTF84" s="2"/>
      <c r="RTG84" s="2"/>
      <c r="RTH84" s="2"/>
      <c r="RTI84" s="2"/>
      <c r="RTJ84" s="2"/>
      <c r="RTK84" s="2"/>
      <c r="RTL84" s="2"/>
      <c r="RTM84" s="2"/>
      <c r="RTN84" s="2"/>
      <c r="RTO84" s="2"/>
      <c r="RTP84" s="2"/>
      <c r="RTQ84" s="2"/>
      <c r="RTR84" s="2"/>
      <c r="RTS84" s="2"/>
      <c r="RTT84" s="2"/>
      <c r="RTU84" s="2"/>
      <c r="RTV84" s="2"/>
      <c r="RTW84" s="2"/>
      <c r="RTX84" s="2"/>
      <c r="RTY84" s="2"/>
      <c r="RTZ84" s="2"/>
      <c r="RUA84" s="2"/>
      <c r="RUB84" s="2"/>
      <c r="RUC84" s="2"/>
      <c r="RUD84" s="2"/>
      <c r="RUE84" s="2"/>
      <c r="RUF84" s="2"/>
      <c r="RUG84" s="2"/>
      <c r="RUH84" s="2"/>
      <c r="RUI84" s="2"/>
      <c r="RUJ84" s="2"/>
      <c r="RUK84" s="2"/>
      <c r="RUL84" s="2"/>
      <c r="RUM84" s="2"/>
      <c r="RUN84" s="2"/>
      <c r="RUO84" s="2"/>
      <c r="RUP84" s="2"/>
      <c r="RUQ84" s="2"/>
      <c r="RUR84" s="2"/>
      <c r="RUS84" s="2"/>
      <c r="RUT84" s="2"/>
      <c r="RUU84" s="2"/>
      <c r="RUV84" s="2"/>
      <c r="RUW84" s="2"/>
      <c r="RUX84" s="2"/>
      <c r="RUY84" s="2"/>
      <c r="RUZ84" s="2"/>
      <c r="RVA84" s="2"/>
      <c r="RVB84" s="2"/>
      <c r="RVC84" s="2"/>
      <c r="RVD84" s="2"/>
      <c r="RVE84" s="2"/>
      <c r="RVF84" s="2"/>
      <c r="RVG84" s="2"/>
      <c r="RVH84" s="2"/>
      <c r="RVI84" s="2"/>
      <c r="RVJ84" s="2"/>
      <c r="RVK84" s="2"/>
      <c r="RVL84" s="2"/>
      <c r="RVM84" s="2"/>
      <c r="RVN84" s="2"/>
      <c r="RVO84" s="2"/>
      <c r="RVP84" s="2"/>
      <c r="RVQ84" s="2"/>
      <c r="RVR84" s="2"/>
      <c r="RVS84" s="2"/>
      <c r="RVT84" s="2"/>
      <c r="RVU84" s="2"/>
      <c r="RVV84" s="2"/>
      <c r="RVW84" s="2"/>
      <c r="RVX84" s="2"/>
      <c r="RVY84" s="2"/>
      <c r="RVZ84" s="2"/>
      <c r="RWA84" s="2"/>
      <c r="RWB84" s="2"/>
      <c r="RWC84" s="2"/>
      <c r="RWD84" s="2"/>
      <c r="RWE84" s="2"/>
      <c r="RWF84" s="2"/>
      <c r="RWG84" s="2"/>
      <c r="RWH84" s="2"/>
      <c r="RWI84" s="2"/>
      <c r="RWJ84" s="2"/>
      <c r="RWK84" s="2"/>
      <c r="RWL84" s="2"/>
      <c r="RWM84" s="2"/>
      <c r="RWN84" s="2"/>
      <c r="RWO84" s="2"/>
      <c r="RWP84" s="2"/>
      <c r="RWQ84" s="2"/>
      <c r="RWR84" s="2"/>
      <c r="RWS84" s="2"/>
      <c r="RWT84" s="2"/>
      <c r="RWU84" s="2"/>
      <c r="RWV84" s="2"/>
      <c r="RWW84" s="2"/>
      <c r="RWX84" s="2"/>
      <c r="RWY84" s="2"/>
      <c r="RWZ84" s="2"/>
      <c r="RXA84" s="2"/>
      <c r="RXB84" s="2"/>
      <c r="RXC84" s="2"/>
      <c r="RXD84" s="2"/>
      <c r="RXE84" s="2"/>
      <c r="RXF84" s="2"/>
      <c r="RXG84" s="2"/>
      <c r="RXH84" s="2"/>
      <c r="RXI84" s="2"/>
      <c r="RXJ84" s="2"/>
      <c r="RXK84" s="2"/>
      <c r="RXL84" s="2"/>
      <c r="RXM84" s="2"/>
      <c r="RXN84" s="2"/>
      <c r="RXO84" s="2"/>
      <c r="RXP84" s="2"/>
      <c r="RXQ84" s="2"/>
      <c r="RXR84" s="2"/>
      <c r="RXS84" s="2"/>
      <c r="RXT84" s="2"/>
      <c r="RXU84" s="2"/>
      <c r="RXV84" s="2"/>
      <c r="RXW84" s="2"/>
      <c r="RXX84" s="2"/>
      <c r="RXY84" s="2"/>
      <c r="RXZ84" s="2"/>
      <c r="RYA84" s="2"/>
      <c r="RYB84" s="2"/>
      <c r="RYC84" s="2"/>
      <c r="RYD84" s="2"/>
      <c r="RYE84" s="2"/>
      <c r="RYF84" s="2"/>
      <c r="RYG84" s="2"/>
      <c r="RYH84" s="2"/>
      <c r="RYI84" s="2"/>
      <c r="RYJ84" s="2"/>
      <c r="RYK84" s="2"/>
      <c r="RYL84" s="2"/>
      <c r="RYM84" s="2"/>
      <c r="RYN84" s="2"/>
      <c r="RYO84" s="2"/>
      <c r="RYP84" s="2"/>
      <c r="RYQ84" s="2"/>
      <c r="RYR84" s="2"/>
      <c r="RYS84" s="2"/>
      <c r="RYT84" s="2"/>
      <c r="RYU84" s="2"/>
      <c r="RYV84" s="2"/>
      <c r="RYW84" s="2"/>
      <c r="RYX84" s="2"/>
      <c r="RYY84" s="2"/>
      <c r="RYZ84" s="2"/>
      <c r="RZA84" s="2"/>
      <c r="RZB84" s="2"/>
      <c r="RZC84" s="2"/>
      <c r="RZD84" s="2"/>
      <c r="RZE84" s="2"/>
      <c r="RZF84" s="2"/>
      <c r="RZG84" s="2"/>
      <c r="RZH84" s="2"/>
      <c r="RZI84" s="2"/>
      <c r="RZJ84" s="2"/>
      <c r="RZK84" s="2"/>
      <c r="RZL84" s="2"/>
      <c r="RZM84" s="2"/>
      <c r="RZN84" s="2"/>
      <c r="RZO84" s="2"/>
      <c r="RZP84" s="2"/>
      <c r="RZQ84" s="2"/>
      <c r="RZR84" s="2"/>
      <c r="RZS84" s="2"/>
      <c r="RZT84" s="2"/>
      <c r="RZU84" s="2"/>
      <c r="RZV84" s="2"/>
      <c r="RZW84" s="2"/>
      <c r="RZX84" s="2"/>
      <c r="RZY84" s="2"/>
      <c r="RZZ84" s="2"/>
      <c r="SAA84" s="2"/>
      <c r="SAB84" s="2"/>
      <c r="SAC84" s="2"/>
      <c r="SAD84" s="2"/>
      <c r="SAE84" s="2"/>
      <c r="SAF84" s="2"/>
      <c r="SAG84" s="2"/>
      <c r="SAH84" s="2"/>
      <c r="SAI84" s="2"/>
      <c r="SAJ84" s="2"/>
      <c r="SAK84" s="2"/>
      <c r="SAL84" s="2"/>
      <c r="SAM84" s="2"/>
      <c r="SAN84" s="2"/>
      <c r="SAO84" s="2"/>
      <c r="SAP84" s="2"/>
      <c r="SAQ84" s="2"/>
      <c r="SAR84" s="2"/>
      <c r="SAS84" s="2"/>
      <c r="SAT84" s="2"/>
      <c r="SAU84" s="2"/>
      <c r="SAV84" s="2"/>
      <c r="SAW84" s="2"/>
      <c r="SAX84" s="2"/>
      <c r="SAY84" s="2"/>
      <c r="SAZ84" s="2"/>
      <c r="SBA84" s="2"/>
      <c r="SBB84" s="2"/>
      <c r="SBC84" s="2"/>
      <c r="SBD84" s="2"/>
      <c r="SBE84" s="2"/>
      <c r="SBF84" s="2"/>
      <c r="SBG84" s="2"/>
      <c r="SBH84" s="2"/>
      <c r="SBI84" s="2"/>
      <c r="SBJ84" s="2"/>
      <c r="SBK84" s="2"/>
      <c r="SBL84" s="2"/>
      <c r="SBM84" s="2"/>
      <c r="SBN84" s="2"/>
      <c r="SBO84" s="2"/>
      <c r="SBP84" s="2"/>
      <c r="SBQ84" s="2"/>
      <c r="SBR84" s="2"/>
      <c r="SBS84" s="2"/>
      <c r="SBT84" s="2"/>
      <c r="SBU84" s="2"/>
      <c r="SBV84" s="2"/>
      <c r="SBW84" s="2"/>
      <c r="SBX84" s="2"/>
      <c r="SBY84" s="2"/>
      <c r="SBZ84" s="2"/>
      <c r="SCA84" s="2"/>
      <c r="SCB84" s="2"/>
      <c r="SCC84" s="2"/>
      <c r="SCD84" s="2"/>
      <c r="SCE84" s="2"/>
      <c r="SCF84" s="2"/>
      <c r="SCG84" s="2"/>
      <c r="SCH84" s="2"/>
      <c r="SCI84" s="2"/>
      <c r="SCJ84" s="2"/>
      <c r="SCK84" s="2"/>
      <c r="SCL84" s="2"/>
      <c r="SCM84" s="2"/>
      <c r="SCN84" s="2"/>
      <c r="SCO84" s="2"/>
      <c r="SCP84" s="2"/>
      <c r="SCQ84" s="2"/>
      <c r="SCR84" s="2"/>
      <c r="SCS84" s="2"/>
      <c r="SCT84" s="2"/>
      <c r="SCU84" s="2"/>
      <c r="SCV84" s="2"/>
      <c r="SCW84" s="2"/>
      <c r="SCX84" s="2"/>
      <c r="SCY84" s="2"/>
      <c r="SCZ84" s="2"/>
      <c r="SDA84" s="2"/>
      <c r="SDB84" s="2"/>
      <c r="SDC84" s="2"/>
      <c r="SDD84" s="2"/>
      <c r="SDE84" s="2"/>
      <c r="SDF84" s="2"/>
      <c r="SDG84" s="2"/>
      <c r="SDH84" s="2"/>
      <c r="SDI84" s="2"/>
      <c r="SDJ84" s="2"/>
      <c r="SDK84" s="2"/>
      <c r="SDL84" s="2"/>
      <c r="SDM84" s="2"/>
      <c r="SDN84" s="2"/>
      <c r="SDO84" s="2"/>
      <c r="SDP84" s="2"/>
      <c r="SDQ84" s="2"/>
      <c r="SDR84" s="2"/>
      <c r="SDS84" s="2"/>
      <c r="SDT84" s="2"/>
      <c r="SDU84" s="2"/>
      <c r="SDV84" s="2"/>
      <c r="SDW84" s="2"/>
      <c r="SDX84" s="2"/>
      <c r="SDY84" s="2"/>
      <c r="SDZ84" s="2"/>
      <c r="SEA84" s="2"/>
      <c r="SEB84" s="2"/>
      <c r="SEC84" s="2"/>
      <c r="SED84" s="2"/>
      <c r="SEE84" s="2"/>
      <c r="SEF84" s="2"/>
      <c r="SEG84" s="2"/>
      <c r="SEH84" s="2"/>
      <c r="SEI84" s="2"/>
      <c r="SEJ84" s="2"/>
      <c r="SEK84" s="2"/>
      <c r="SEL84" s="2"/>
      <c r="SEM84" s="2"/>
      <c r="SEN84" s="2"/>
      <c r="SEO84" s="2"/>
      <c r="SEP84" s="2"/>
      <c r="SEQ84" s="2"/>
      <c r="SER84" s="2"/>
      <c r="SES84" s="2"/>
      <c r="SET84" s="2"/>
      <c r="SEU84" s="2"/>
      <c r="SEV84" s="2"/>
      <c r="SEW84" s="2"/>
      <c r="SEX84" s="2"/>
      <c r="SEY84" s="2"/>
      <c r="SEZ84" s="2"/>
      <c r="SFA84" s="2"/>
      <c r="SFB84" s="2"/>
      <c r="SFC84" s="2"/>
      <c r="SFD84" s="2"/>
      <c r="SFE84" s="2"/>
      <c r="SFF84" s="2"/>
      <c r="SFG84" s="2"/>
      <c r="SFH84" s="2"/>
      <c r="SFI84" s="2"/>
      <c r="SFJ84" s="2"/>
      <c r="SFK84" s="2"/>
      <c r="SFL84" s="2"/>
      <c r="SFM84" s="2"/>
      <c r="SFN84" s="2"/>
      <c r="SFO84" s="2"/>
      <c r="SFP84" s="2"/>
      <c r="SFQ84" s="2"/>
      <c r="SFR84" s="2"/>
      <c r="SFS84" s="2"/>
      <c r="SFT84" s="2"/>
      <c r="SFU84" s="2"/>
      <c r="SFV84" s="2"/>
      <c r="SFW84" s="2"/>
      <c r="SFX84" s="2"/>
      <c r="SFY84" s="2"/>
      <c r="SFZ84" s="2"/>
      <c r="SGA84" s="2"/>
      <c r="SGB84" s="2"/>
      <c r="SGC84" s="2"/>
      <c r="SGD84" s="2"/>
      <c r="SGE84" s="2"/>
      <c r="SGF84" s="2"/>
      <c r="SGG84" s="2"/>
      <c r="SGH84" s="2"/>
      <c r="SGI84" s="2"/>
      <c r="SGJ84" s="2"/>
      <c r="SGK84" s="2"/>
      <c r="SGL84" s="2"/>
      <c r="SGM84" s="2"/>
      <c r="SGN84" s="2"/>
      <c r="SGO84" s="2"/>
      <c r="SGP84" s="2"/>
      <c r="SGQ84" s="2"/>
      <c r="SGR84" s="2"/>
      <c r="SGS84" s="2"/>
      <c r="SGT84" s="2"/>
      <c r="SGU84" s="2"/>
      <c r="SGV84" s="2"/>
      <c r="SGW84" s="2"/>
      <c r="SGX84" s="2"/>
      <c r="SGY84" s="2"/>
      <c r="SGZ84" s="2"/>
      <c r="SHA84" s="2"/>
      <c r="SHB84" s="2"/>
      <c r="SHC84" s="2"/>
      <c r="SHD84" s="2"/>
      <c r="SHE84" s="2"/>
      <c r="SHF84" s="2"/>
      <c r="SHG84" s="2"/>
      <c r="SHH84" s="2"/>
      <c r="SHI84" s="2"/>
      <c r="SHJ84" s="2"/>
      <c r="SHK84" s="2"/>
      <c r="SHL84" s="2"/>
      <c r="SHM84" s="2"/>
      <c r="SHN84" s="2"/>
      <c r="SHO84" s="2"/>
      <c r="SHP84" s="2"/>
      <c r="SHQ84" s="2"/>
      <c r="SHR84" s="2"/>
      <c r="SHS84" s="2"/>
      <c r="SHT84" s="2"/>
      <c r="SHU84" s="2"/>
      <c r="SHV84" s="2"/>
      <c r="SHW84" s="2"/>
      <c r="SHX84" s="2"/>
      <c r="SHY84" s="2"/>
      <c r="SHZ84" s="2"/>
      <c r="SIA84" s="2"/>
      <c r="SIB84" s="2"/>
      <c r="SIC84" s="2"/>
      <c r="SID84" s="2"/>
      <c r="SIE84" s="2"/>
      <c r="SIF84" s="2"/>
      <c r="SIG84" s="2"/>
      <c r="SIH84" s="2"/>
      <c r="SII84" s="2"/>
      <c r="SIJ84" s="2"/>
      <c r="SIK84" s="2"/>
      <c r="SIL84" s="2"/>
      <c r="SIM84" s="2"/>
      <c r="SIN84" s="2"/>
      <c r="SIO84" s="2"/>
      <c r="SIP84" s="2"/>
      <c r="SIQ84" s="2"/>
      <c r="SIR84" s="2"/>
      <c r="SIS84" s="2"/>
      <c r="SIT84" s="2"/>
      <c r="SIU84" s="2"/>
      <c r="SIV84" s="2"/>
      <c r="SIW84" s="2"/>
      <c r="SIX84" s="2"/>
      <c r="SIY84" s="2"/>
      <c r="SIZ84" s="2"/>
      <c r="SJA84" s="2"/>
      <c r="SJB84" s="2"/>
      <c r="SJC84" s="2"/>
      <c r="SJD84" s="2"/>
      <c r="SJE84" s="2"/>
      <c r="SJF84" s="2"/>
      <c r="SJG84" s="2"/>
      <c r="SJH84" s="2"/>
      <c r="SJI84" s="2"/>
      <c r="SJJ84" s="2"/>
      <c r="SJK84" s="2"/>
      <c r="SJL84" s="2"/>
      <c r="SJM84" s="2"/>
      <c r="SJN84" s="2"/>
      <c r="SJO84" s="2"/>
      <c r="SJP84" s="2"/>
      <c r="SJQ84" s="2"/>
      <c r="SJR84" s="2"/>
      <c r="SJS84" s="2"/>
      <c r="SJT84" s="2"/>
      <c r="SJU84" s="2"/>
      <c r="SJV84" s="2"/>
      <c r="SJW84" s="2"/>
      <c r="SJX84" s="2"/>
      <c r="SJY84" s="2"/>
      <c r="SJZ84" s="2"/>
      <c r="SKA84" s="2"/>
      <c r="SKB84" s="2"/>
      <c r="SKC84" s="2"/>
      <c r="SKD84" s="2"/>
      <c r="SKE84" s="2"/>
      <c r="SKF84" s="2"/>
      <c r="SKG84" s="2"/>
      <c r="SKH84" s="2"/>
      <c r="SKI84" s="2"/>
      <c r="SKJ84" s="2"/>
      <c r="SKK84" s="2"/>
      <c r="SKL84" s="2"/>
      <c r="SKM84" s="2"/>
      <c r="SKN84" s="2"/>
      <c r="SKO84" s="2"/>
      <c r="SKP84" s="2"/>
      <c r="SKQ84" s="2"/>
      <c r="SKR84" s="2"/>
      <c r="SKS84" s="2"/>
      <c r="SKT84" s="2"/>
      <c r="SKU84" s="2"/>
      <c r="SKV84" s="2"/>
      <c r="SKW84" s="2"/>
      <c r="SKX84" s="2"/>
      <c r="SKY84" s="2"/>
      <c r="SKZ84" s="2"/>
      <c r="SLA84" s="2"/>
      <c r="SLB84" s="2"/>
      <c r="SLC84" s="2"/>
      <c r="SLD84" s="2"/>
      <c r="SLE84" s="2"/>
      <c r="SLF84" s="2"/>
      <c r="SLG84" s="2"/>
      <c r="SLH84" s="2"/>
      <c r="SLI84" s="2"/>
      <c r="SLJ84" s="2"/>
      <c r="SLK84" s="2"/>
      <c r="SLL84" s="2"/>
      <c r="SLM84" s="2"/>
      <c r="SLN84" s="2"/>
      <c r="SLO84" s="2"/>
      <c r="SLP84" s="2"/>
      <c r="SLQ84" s="2"/>
      <c r="SLR84" s="2"/>
      <c r="SLS84" s="2"/>
      <c r="SLT84" s="2"/>
      <c r="SLU84" s="2"/>
      <c r="SLV84" s="2"/>
      <c r="SLW84" s="2"/>
      <c r="SLX84" s="2"/>
      <c r="SLY84" s="2"/>
      <c r="SLZ84" s="2"/>
      <c r="SMA84" s="2"/>
      <c r="SMB84" s="2"/>
      <c r="SMC84" s="2"/>
      <c r="SMD84" s="2"/>
      <c r="SME84" s="2"/>
      <c r="SMF84" s="2"/>
      <c r="SMG84" s="2"/>
      <c r="SMH84" s="2"/>
      <c r="SMI84" s="2"/>
      <c r="SMJ84" s="2"/>
      <c r="SMK84" s="2"/>
      <c r="SML84" s="2"/>
      <c r="SMM84" s="2"/>
      <c r="SMN84" s="2"/>
      <c r="SMO84" s="2"/>
      <c r="SMP84" s="2"/>
      <c r="SMQ84" s="2"/>
      <c r="SMR84" s="2"/>
      <c r="SMS84" s="2"/>
      <c r="SMT84" s="2"/>
      <c r="SMU84" s="2"/>
      <c r="SMV84" s="2"/>
      <c r="SMW84" s="2"/>
      <c r="SMX84" s="2"/>
      <c r="SMY84" s="2"/>
      <c r="SMZ84" s="2"/>
      <c r="SNA84" s="2"/>
      <c r="SNB84" s="2"/>
      <c r="SNC84" s="2"/>
      <c r="SND84" s="2"/>
      <c r="SNE84" s="2"/>
      <c r="SNF84" s="2"/>
      <c r="SNG84" s="2"/>
      <c r="SNH84" s="2"/>
      <c r="SNI84" s="2"/>
      <c r="SNJ84" s="2"/>
      <c r="SNK84" s="2"/>
      <c r="SNL84" s="2"/>
      <c r="SNM84" s="2"/>
      <c r="SNN84" s="2"/>
      <c r="SNO84" s="2"/>
      <c r="SNP84" s="2"/>
      <c r="SNQ84" s="2"/>
      <c r="SNR84" s="2"/>
      <c r="SNS84" s="2"/>
      <c r="SNT84" s="2"/>
      <c r="SNU84" s="2"/>
      <c r="SNV84" s="2"/>
      <c r="SNW84" s="2"/>
      <c r="SNX84" s="2"/>
      <c r="SNY84" s="2"/>
      <c r="SNZ84" s="2"/>
      <c r="SOA84" s="2"/>
      <c r="SOB84" s="2"/>
      <c r="SOC84" s="2"/>
      <c r="SOD84" s="2"/>
      <c r="SOE84" s="2"/>
      <c r="SOF84" s="2"/>
      <c r="SOG84" s="2"/>
      <c r="SOH84" s="2"/>
      <c r="SOI84" s="2"/>
      <c r="SOJ84" s="2"/>
      <c r="SOK84" s="2"/>
      <c r="SOL84" s="2"/>
      <c r="SOM84" s="2"/>
      <c r="SON84" s="2"/>
      <c r="SOO84" s="2"/>
      <c r="SOP84" s="2"/>
      <c r="SOQ84" s="2"/>
      <c r="SOR84" s="2"/>
      <c r="SOS84" s="2"/>
      <c r="SOT84" s="2"/>
      <c r="SOU84" s="2"/>
      <c r="SOV84" s="2"/>
      <c r="SOW84" s="2"/>
      <c r="SOX84" s="2"/>
      <c r="SOY84" s="2"/>
      <c r="SOZ84" s="2"/>
      <c r="SPA84" s="2"/>
      <c r="SPB84" s="2"/>
      <c r="SPC84" s="2"/>
      <c r="SPD84" s="2"/>
      <c r="SPE84" s="2"/>
      <c r="SPF84" s="2"/>
      <c r="SPG84" s="2"/>
      <c r="SPH84" s="2"/>
      <c r="SPI84" s="2"/>
      <c r="SPJ84" s="2"/>
      <c r="SPK84" s="2"/>
      <c r="SPL84" s="2"/>
      <c r="SPM84" s="2"/>
      <c r="SPN84" s="2"/>
      <c r="SPO84" s="2"/>
      <c r="SPP84" s="2"/>
      <c r="SPQ84" s="2"/>
      <c r="SPR84" s="2"/>
      <c r="SPS84" s="2"/>
      <c r="SPT84" s="2"/>
      <c r="SPU84" s="2"/>
      <c r="SPV84" s="2"/>
      <c r="SPW84" s="2"/>
      <c r="SPX84" s="2"/>
      <c r="SPY84" s="2"/>
      <c r="SPZ84" s="2"/>
      <c r="SQA84" s="2"/>
      <c r="SQB84" s="2"/>
      <c r="SQC84" s="2"/>
      <c r="SQD84" s="2"/>
      <c r="SQE84" s="2"/>
      <c r="SQF84" s="2"/>
      <c r="SQG84" s="2"/>
      <c r="SQH84" s="2"/>
      <c r="SQI84" s="2"/>
      <c r="SQJ84" s="2"/>
      <c r="SQK84" s="2"/>
      <c r="SQL84" s="2"/>
      <c r="SQM84" s="2"/>
      <c r="SQN84" s="2"/>
      <c r="SQO84" s="2"/>
      <c r="SQP84" s="2"/>
      <c r="SQQ84" s="2"/>
      <c r="SQR84" s="2"/>
      <c r="SQS84" s="2"/>
      <c r="SQT84" s="2"/>
      <c r="SQU84" s="2"/>
      <c r="SQV84" s="2"/>
      <c r="SQW84" s="2"/>
      <c r="SQX84" s="2"/>
      <c r="SQY84" s="2"/>
      <c r="SQZ84" s="2"/>
      <c r="SRA84" s="2"/>
      <c r="SRB84" s="2"/>
      <c r="SRC84" s="2"/>
      <c r="SRD84" s="2"/>
      <c r="SRE84" s="2"/>
      <c r="SRF84" s="2"/>
      <c r="SRG84" s="2"/>
      <c r="SRH84" s="2"/>
      <c r="SRI84" s="2"/>
      <c r="SRJ84" s="2"/>
      <c r="SRK84" s="2"/>
      <c r="SRL84" s="2"/>
      <c r="SRM84" s="2"/>
      <c r="SRN84" s="2"/>
      <c r="SRO84" s="2"/>
      <c r="SRP84" s="2"/>
      <c r="SRQ84" s="2"/>
      <c r="SRR84" s="2"/>
      <c r="SRS84" s="2"/>
      <c r="SRT84" s="2"/>
      <c r="SRU84" s="2"/>
      <c r="SRV84" s="2"/>
      <c r="SRW84" s="2"/>
      <c r="SRX84" s="2"/>
      <c r="SRY84" s="2"/>
      <c r="SRZ84" s="2"/>
      <c r="SSA84" s="2"/>
      <c r="SSB84" s="2"/>
      <c r="SSC84" s="2"/>
      <c r="SSD84" s="2"/>
      <c r="SSE84" s="2"/>
      <c r="SSF84" s="2"/>
      <c r="SSG84" s="2"/>
      <c r="SSH84" s="2"/>
      <c r="SSI84" s="2"/>
      <c r="SSJ84" s="2"/>
      <c r="SSK84" s="2"/>
      <c r="SSL84" s="2"/>
      <c r="SSM84" s="2"/>
      <c r="SSN84" s="2"/>
      <c r="SSO84" s="2"/>
      <c r="SSP84" s="2"/>
      <c r="SSQ84" s="2"/>
      <c r="SSR84" s="2"/>
      <c r="SSS84" s="2"/>
      <c r="SST84" s="2"/>
      <c r="SSU84" s="2"/>
      <c r="SSV84" s="2"/>
      <c r="SSW84" s="2"/>
      <c r="SSX84" s="2"/>
      <c r="SSY84" s="2"/>
      <c r="SSZ84" s="2"/>
      <c r="STA84" s="2"/>
      <c r="STB84" s="2"/>
      <c r="STC84" s="2"/>
      <c r="STD84" s="2"/>
      <c r="STE84" s="2"/>
      <c r="STF84" s="2"/>
      <c r="STG84" s="2"/>
      <c r="STH84" s="2"/>
      <c r="STI84" s="2"/>
      <c r="STJ84" s="2"/>
      <c r="STK84" s="2"/>
      <c r="STL84" s="2"/>
      <c r="STM84" s="2"/>
      <c r="STN84" s="2"/>
      <c r="STO84" s="2"/>
      <c r="STP84" s="2"/>
      <c r="STQ84" s="2"/>
      <c r="STR84" s="2"/>
      <c r="STS84" s="2"/>
      <c r="STT84" s="2"/>
      <c r="STU84" s="2"/>
      <c r="STV84" s="2"/>
      <c r="STW84" s="2"/>
      <c r="STX84" s="2"/>
      <c r="STY84" s="2"/>
      <c r="STZ84" s="2"/>
      <c r="SUA84" s="2"/>
      <c r="SUB84" s="2"/>
      <c r="SUC84" s="2"/>
      <c r="SUD84" s="2"/>
      <c r="SUE84" s="2"/>
      <c r="SUF84" s="2"/>
      <c r="SUG84" s="2"/>
      <c r="SUH84" s="2"/>
      <c r="SUI84" s="2"/>
      <c r="SUJ84" s="2"/>
      <c r="SUK84" s="2"/>
      <c r="SUL84" s="2"/>
      <c r="SUM84" s="2"/>
      <c r="SUN84" s="2"/>
      <c r="SUO84" s="2"/>
      <c r="SUP84" s="2"/>
      <c r="SUQ84" s="2"/>
      <c r="SUR84" s="2"/>
      <c r="SUS84" s="2"/>
      <c r="SUT84" s="2"/>
      <c r="SUU84" s="2"/>
      <c r="SUV84" s="2"/>
      <c r="SUW84" s="2"/>
      <c r="SUX84" s="2"/>
      <c r="SUY84" s="2"/>
      <c r="SUZ84" s="2"/>
      <c r="SVA84" s="2"/>
      <c r="SVB84" s="2"/>
      <c r="SVC84" s="2"/>
      <c r="SVD84" s="2"/>
      <c r="SVE84" s="2"/>
      <c r="SVF84" s="2"/>
      <c r="SVG84" s="2"/>
      <c r="SVH84" s="2"/>
      <c r="SVI84" s="2"/>
      <c r="SVJ84" s="2"/>
      <c r="SVK84" s="2"/>
      <c r="SVL84" s="2"/>
      <c r="SVM84" s="2"/>
      <c r="SVN84" s="2"/>
      <c r="SVO84" s="2"/>
      <c r="SVP84" s="2"/>
      <c r="SVQ84" s="2"/>
      <c r="SVR84" s="2"/>
      <c r="SVS84" s="2"/>
      <c r="SVT84" s="2"/>
      <c r="SVU84" s="2"/>
      <c r="SVV84" s="2"/>
      <c r="SVW84" s="2"/>
      <c r="SVX84" s="2"/>
      <c r="SVY84" s="2"/>
      <c r="SVZ84" s="2"/>
      <c r="SWA84" s="2"/>
      <c r="SWB84" s="2"/>
      <c r="SWC84" s="2"/>
      <c r="SWD84" s="2"/>
      <c r="SWE84" s="2"/>
      <c r="SWF84" s="2"/>
      <c r="SWG84" s="2"/>
      <c r="SWH84" s="2"/>
      <c r="SWI84" s="2"/>
      <c r="SWJ84" s="2"/>
      <c r="SWK84" s="2"/>
      <c r="SWL84" s="2"/>
      <c r="SWM84" s="2"/>
      <c r="SWN84" s="2"/>
      <c r="SWO84" s="2"/>
      <c r="SWP84" s="2"/>
      <c r="SWQ84" s="2"/>
      <c r="SWR84" s="2"/>
      <c r="SWS84" s="2"/>
      <c r="SWT84" s="2"/>
      <c r="SWU84" s="2"/>
      <c r="SWV84" s="2"/>
      <c r="SWW84" s="2"/>
      <c r="SWX84" s="2"/>
      <c r="SWY84" s="2"/>
      <c r="SWZ84" s="2"/>
      <c r="SXA84" s="2"/>
      <c r="SXB84" s="2"/>
      <c r="SXC84" s="2"/>
      <c r="SXD84" s="2"/>
      <c r="SXE84" s="2"/>
      <c r="SXF84" s="2"/>
      <c r="SXG84" s="2"/>
      <c r="SXH84" s="2"/>
      <c r="SXI84" s="2"/>
      <c r="SXJ84" s="2"/>
      <c r="SXK84" s="2"/>
      <c r="SXL84" s="2"/>
      <c r="SXM84" s="2"/>
      <c r="SXN84" s="2"/>
      <c r="SXO84" s="2"/>
      <c r="SXP84" s="2"/>
      <c r="SXQ84" s="2"/>
      <c r="SXR84" s="2"/>
      <c r="SXS84" s="2"/>
      <c r="SXT84" s="2"/>
      <c r="SXU84" s="2"/>
      <c r="SXV84" s="2"/>
      <c r="SXW84" s="2"/>
      <c r="SXX84" s="2"/>
      <c r="SXY84" s="2"/>
      <c r="SXZ84" s="2"/>
      <c r="SYA84" s="2"/>
      <c r="SYB84" s="2"/>
      <c r="SYC84" s="2"/>
      <c r="SYD84" s="2"/>
      <c r="SYE84" s="2"/>
      <c r="SYF84" s="2"/>
      <c r="SYG84" s="2"/>
      <c r="SYH84" s="2"/>
      <c r="SYI84" s="2"/>
      <c r="SYJ84" s="2"/>
      <c r="SYK84" s="2"/>
      <c r="SYL84" s="2"/>
      <c r="SYM84" s="2"/>
      <c r="SYN84" s="2"/>
      <c r="SYO84" s="2"/>
      <c r="SYP84" s="2"/>
      <c r="SYQ84" s="2"/>
      <c r="SYR84" s="2"/>
      <c r="SYS84" s="2"/>
      <c r="SYT84" s="2"/>
      <c r="SYU84" s="2"/>
      <c r="SYV84" s="2"/>
      <c r="SYW84" s="2"/>
      <c r="SYX84" s="2"/>
      <c r="SYY84" s="2"/>
      <c r="SYZ84" s="2"/>
      <c r="SZA84" s="2"/>
      <c r="SZB84" s="2"/>
      <c r="SZC84" s="2"/>
      <c r="SZD84" s="2"/>
      <c r="SZE84" s="2"/>
      <c r="SZF84" s="2"/>
      <c r="SZG84" s="2"/>
      <c r="SZH84" s="2"/>
      <c r="SZI84" s="2"/>
      <c r="SZJ84" s="2"/>
      <c r="SZK84" s="2"/>
      <c r="SZL84" s="2"/>
      <c r="SZM84" s="2"/>
      <c r="SZN84" s="2"/>
      <c r="SZO84" s="2"/>
      <c r="SZP84" s="2"/>
      <c r="SZQ84" s="2"/>
      <c r="SZR84" s="2"/>
      <c r="SZS84" s="2"/>
      <c r="SZT84" s="2"/>
      <c r="SZU84" s="2"/>
      <c r="SZV84" s="2"/>
      <c r="SZW84" s="2"/>
      <c r="SZX84" s="2"/>
      <c r="SZY84" s="2"/>
      <c r="SZZ84" s="2"/>
      <c r="TAA84" s="2"/>
      <c r="TAB84" s="2"/>
      <c r="TAC84" s="2"/>
      <c r="TAD84" s="2"/>
      <c r="TAE84" s="2"/>
      <c r="TAF84" s="2"/>
      <c r="TAG84" s="2"/>
      <c r="TAH84" s="2"/>
      <c r="TAI84" s="2"/>
      <c r="TAJ84" s="2"/>
      <c r="TAK84" s="2"/>
      <c r="TAL84" s="2"/>
      <c r="TAM84" s="2"/>
      <c r="TAN84" s="2"/>
      <c r="TAO84" s="2"/>
      <c r="TAP84" s="2"/>
      <c r="TAQ84" s="2"/>
      <c r="TAR84" s="2"/>
      <c r="TAS84" s="2"/>
      <c r="TAT84" s="2"/>
      <c r="TAU84" s="2"/>
      <c r="TAV84" s="2"/>
      <c r="TAW84" s="2"/>
      <c r="TAX84" s="2"/>
      <c r="TAY84" s="2"/>
      <c r="TAZ84" s="2"/>
      <c r="TBA84" s="2"/>
      <c r="TBB84" s="2"/>
      <c r="TBC84" s="2"/>
      <c r="TBD84" s="2"/>
      <c r="TBE84" s="2"/>
      <c r="TBF84" s="2"/>
      <c r="TBG84" s="2"/>
      <c r="TBH84" s="2"/>
      <c r="TBI84" s="2"/>
      <c r="TBJ84" s="2"/>
      <c r="TBK84" s="2"/>
      <c r="TBL84" s="2"/>
      <c r="TBM84" s="2"/>
      <c r="TBN84" s="2"/>
      <c r="TBO84" s="2"/>
      <c r="TBP84" s="2"/>
      <c r="TBQ84" s="2"/>
      <c r="TBR84" s="2"/>
      <c r="TBS84" s="2"/>
      <c r="TBT84" s="2"/>
      <c r="TBU84" s="2"/>
      <c r="TBV84" s="2"/>
      <c r="TBW84" s="2"/>
      <c r="TBX84" s="2"/>
      <c r="TBY84" s="2"/>
      <c r="TBZ84" s="2"/>
      <c r="TCA84" s="2"/>
      <c r="TCB84" s="2"/>
      <c r="TCC84" s="2"/>
      <c r="TCD84" s="2"/>
      <c r="TCE84" s="2"/>
      <c r="TCF84" s="2"/>
      <c r="TCG84" s="2"/>
      <c r="TCH84" s="2"/>
      <c r="TCI84" s="2"/>
      <c r="TCJ84" s="2"/>
      <c r="TCK84" s="2"/>
      <c r="TCL84" s="2"/>
      <c r="TCM84" s="2"/>
      <c r="TCN84" s="2"/>
      <c r="TCO84" s="2"/>
      <c r="TCP84" s="2"/>
      <c r="TCQ84" s="2"/>
      <c r="TCR84" s="2"/>
      <c r="TCS84" s="2"/>
      <c r="TCT84" s="2"/>
      <c r="TCU84" s="2"/>
      <c r="TCV84" s="2"/>
      <c r="TCW84" s="2"/>
      <c r="TCX84" s="2"/>
      <c r="TCY84" s="2"/>
      <c r="TCZ84" s="2"/>
      <c r="TDA84" s="2"/>
      <c r="TDB84" s="2"/>
      <c r="TDC84" s="2"/>
      <c r="TDD84" s="2"/>
      <c r="TDE84" s="2"/>
      <c r="TDF84" s="2"/>
      <c r="TDG84" s="2"/>
      <c r="TDH84" s="2"/>
      <c r="TDI84" s="2"/>
      <c r="TDJ84" s="2"/>
      <c r="TDK84" s="2"/>
      <c r="TDL84" s="2"/>
      <c r="TDM84" s="2"/>
      <c r="TDN84" s="2"/>
      <c r="TDO84" s="2"/>
      <c r="TDP84" s="2"/>
      <c r="TDQ84" s="2"/>
      <c r="TDR84" s="2"/>
      <c r="TDS84" s="2"/>
      <c r="TDT84" s="2"/>
      <c r="TDU84" s="2"/>
      <c r="TDV84" s="2"/>
      <c r="TDW84" s="2"/>
      <c r="TDX84" s="2"/>
      <c r="TDY84" s="2"/>
      <c r="TDZ84" s="2"/>
      <c r="TEA84" s="2"/>
      <c r="TEB84" s="2"/>
      <c r="TEC84" s="2"/>
      <c r="TED84" s="2"/>
      <c r="TEE84" s="2"/>
      <c r="TEF84" s="2"/>
      <c r="TEG84" s="2"/>
      <c r="TEH84" s="2"/>
      <c r="TEI84" s="2"/>
      <c r="TEJ84" s="2"/>
      <c r="TEK84" s="2"/>
      <c r="TEL84" s="2"/>
      <c r="TEM84" s="2"/>
      <c r="TEN84" s="2"/>
      <c r="TEO84" s="2"/>
      <c r="TEP84" s="2"/>
      <c r="TEQ84" s="2"/>
      <c r="TER84" s="2"/>
      <c r="TES84" s="2"/>
      <c r="TET84" s="2"/>
      <c r="TEU84" s="2"/>
      <c r="TEV84" s="2"/>
      <c r="TEW84" s="2"/>
      <c r="TEX84" s="2"/>
      <c r="TEY84" s="2"/>
      <c r="TEZ84" s="2"/>
      <c r="TFA84" s="2"/>
      <c r="TFB84" s="2"/>
      <c r="TFC84" s="2"/>
      <c r="TFD84" s="2"/>
      <c r="TFE84" s="2"/>
      <c r="TFF84" s="2"/>
      <c r="TFG84" s="2"/>
      <c r="TFH84" s="2"/>
      <c r="TFI84" s="2"/>
      <c r="TFJ84" s="2"/>
      <c r="TFK84" s="2"/>
      <c r="TFL84" s="2"/>
      <c r="TFM84" s="2"/>
      <c r="TFN84" s="2"/>
      <c r="TFO84" s="2"/>
      <c r="TFP84" s="2"/>
      <c r="TFQ84" s="2"/>
      <c r="TFR84" s="2"/>
      <c r="TFS84" s="2"/>
      <c r="TFT84" s="2"/>
      <c r="TFU84" s="2"/>
      <c r="TFV84" s="2"/>
      <c r="TFW84" s="2"/>
      <c r="TFX84" s="2"/>
      <c r="TFY84" s="2"/>
      <c r="TFZ84" s="2"/>
      <c r="TGA84" s="2"/>
      <c r="TGB84" s="2"/>
      <c r="TGC84" s="2"/>
      <c r="TGD84" s="2"/>
      <c r="TGE84" s="2"/>
      <c r="TGF84" s="2"/>
      <c r="TGG84" s="2"/>
      <c r="TGH84" s="2"/>
      <c r="TGI84" s="2"/>
      <c r="TGJ84" s="2"/>
      <c r="TGK84" s="2"/>
      <c r="TGL84" s="2"/>
      <c r="TGM84" s="2"/>
      <c r="TGN84" s="2"/>
      <c r="TGO84" s="2"/>
      <c r="TGP84" s="2"/>
      <c r="TGQ84" s="2"/>
      <c r="TGR84" s="2"/>
      <c r="TGS84" s="2"/>
      <c r="TGT84" s="2"/>
      <c r="TGU84" s="2"/>
      <c r="TGV84" s="2"/>
      <c r="TGW84" s="2"/>
      <c r="TGX84" s="2"/>
      <c r="TGY84" s="2"/>
      <c r="TGZ84" s="2"/>
      <c r="THA84" s="2"/>
      <c r="THB84" s="2"/>
      <c r="THC84" s="2"/>
      <c r="THD84" s="2"/>
      <c r="THE84" s="2"/>
      <c r="THF84" s="2"/>
      <c r="THG84" s="2"/>
      <c r="THH84" s="2"/>
      <c r="THI84" s="2"/>
      <c r="THJ84" s="2"/>
      <c r="THK84" s="2"/>
      <c r="THL84" s="2"/>
      <c r="THM84" s="2"/>
      <c r="THN84" s="2"/>
      <c r="THO84" s="2"/>
      <c r="THP84" s="2"/>
      <c r="THQ84" s="2"/>
      <c r="THR84" s="2"/>
      <c r="THS84" s="2"/>
      <c r="THT84" s="2"/>
      <c r="THU84" s="2"/>
      <c r="THV84" s="2"/>
      <c r="THW84" s="2"/>
      <c r="THX84" s="2"/>
      <c r="THY84" s="2"/>
      <c r="THZ84" s="2"/>
      <c r="TIA84" s="2"/>
      <c r="TIB84" s="2"/>
      <c r="TIC84" s="2"/>
      <c r="TID84" s="2"/>
      <c r="TIE84" s="2"/>
      <c r="TIF84" s="2"/>
      <c r="TIG84" s="2"/>
      <c r="TIH84" s="2"/>
      <c r="TII84" s="2"/>
      <c r="TIJ84" s="2"/>
      <c r="TIK84" s="2"/>
      <c r="TIL84" s="2"/>
      <c r="TIM84" s="2"/>
      <c r="TIN84" s="2"/>
      <c r="TIO84" s="2"/>
      <c r="TIP84" s="2"/>
      <c r="TIQ84" s="2"/>
      <c r="TIR84" s="2"/>
      <c r="TIS84" s="2"/>
      <c r="TIT84" s="2"/>
      <c r="TIU84" s="2"/>
      <c r="TIV84" s="2"/>
      <c r="TIW84" s="2"/>
      <c r="TIX84" s="2"/>
      <c r="TIY84" s="2"/>
      <c r="TIZ84" s="2"/>
      <c r="TJA84" s="2"/>
      <c r="TJB84" s="2"/>
      <c r="TJC84" s="2"/>
      <c r="TJD84" s="2"/>
      <c r="TJE84" s="2"/>
      <c r="TJF84" s="2"/>
      <c r="TJG84" s="2"/>
      <c r="TJH84" s="2"/>
      <c r="TJI84" s="2"/>
      <c r="TJJ84" s="2"/>
      <c r="TJK84" s="2"/>
      <c r="TJL84" s="2"/>
      <c r="TJM84" s="2"/>
      <c r="TJN84" s="2"/>
      <c r="TJO84" s="2"/>
      <c r="TJP84" s="2"/>
      <c r="TJQ84" s="2"/>
      <c r="TJR84" s="2"/>
      <c r="TJS84" s="2"/>
      <c r="TJT84" s="2"/>
      <c r="TJU84" s="2"/>
      <c r="TJV84" s="2"/>
      <c r="TJW84" s="2"/>
      <c r="TJX84" s="2"/>
      <c r="TJY84" s="2"/>
      <c r="TJZ84" s="2"/>
      <c r="TKA84" s="2"/>
      <c r="TKB84" s="2"/>
      <c r="TKC84" s="2"/>
      <c r="TKD84" s="2"/>
      <c r="TKE84" s="2"/>
      <c r="TKF84" s="2"/>
      <c r="TKG84" s="2"/>
      <c r="TKH84" s="2"/>
      <c r="TKI84" s="2"/>
      <c r="TKJ84" s="2"/>
      <c r="TKK84" s="2"/>
      <c r="TKL84" s="2"/>
      <c r="TKM84" s="2"/>
      <c r="TKN84" s="2"/>
      <c r="TKO84" s="2"/>
      <c r="TKP84" s="2"/>
      <c r="TKQ84" s="2"/>
      <c r="TKR84" s="2"/>
      <c r="TKS84" s="2"/>
      <c r="TKT84" s="2"/>
      <c r="TKU84" s="2"/>
      <c r="TKV84" s="2"/>
      <c r="TKW84" s="2"/>
      <c r="TKX84" s="2"/>
      <c r="TKY84" s="2"/>
      <c r="TKZ84" s="2"/>
      <c r="TLA84" s="2"/>
      <c r="TLB84" s="2"/>
      <c r="TLC84" s="2"/>
      <c r="TLD84" s="2"/>
      <c r="TLE84" s="2"/>
      <c r="TLF84" s="2"/>
      <c r="TLG84" s="2"/>
      <c r="TLH84" s="2"/>
      <c r="TLI84" s="2"/>
      <c r="TLJ84" s="2"/>
      <c r="TLK84" s="2"/>
      <c r="TLL84" s="2"/>
      <c r="TLM84" s="2"/>
      <c r="TLN84" s="2"/>
      <c r="TLO84" s="2"/>
      <c r="TLP84" s="2"/>
      <c r="TLQ84" s="2"/>
      <c r="TLR84" s="2"/>
      <c r="TLS84" s="2"/>
      <c r="TLT84" s="2"/>
      <c r="TLU84" s="2"/>
      <c r="TLV84" s="2"/>
      <c r="TLW84" s="2"/>
      <c r="TLX84" s="2"/>
      <c r="TLY84" s="2"/>
      <c r="TLZ84" s="2"/>
      <c r="TMA84" s="2"/>
      <c r="TMB84" s="2"/>
      <c r="TMC84" s="2"/>
      <c r="TMD84" s="2"/>
      <c r="TME84" s="2"/>
      <c r="TMF84" s="2"/>
      <c r="TMG84" s="2"/>
      <c r="TMH84" s="2"/>
      <c r="TMI84" s="2"/>
      <c r="TMJ84" s="2"/>
      <c r="TMK84" s="2"/>
      <c r="TML84" s="2"/>
      <c r="TMM84" s="2"/>
      <c r="TMN84" s="2"/>
      <c r="TMO84" s="2"/>
      <c r="TMP84" s="2"/>
      <c r="TMQ84" s="2"/>
      <c r="TMR84" s="2"/>
      <c r="TMS84" s="2"/>
      <c r="TMT84" s="2"/>
      <c r="TMU84" s="2"/>
      <c r="TMV84" s="2"/>
      <c r="TMW84" s="2"/>
      <c r="TMX84" s="2"/>
      <c r="TMY84" s="2"/>
      <c r="TMZ84" s="2"/>
      <c r="TNA84" s="2"/>
      <c r="TNB84" s="2"/>
      <c r="TNC84" s="2"/>
      <c r="TND84" s="2"/>
      <c r="TNE84" s="2"/>
      <c r="TNF84" s="2"/>
      <c r="TNG84" s="2"/>
      <c r="TNH84" s="2"/>
      <c r="TNI84" s="2"/>
      <c r="TNJ84" s="2"/>
      <c r="TNK84" s="2"/>
      <c r="TNL84" s="2"/>
      <c r="TNM84" s="2"/>
      <c r="TNN84" s="2"/>
      <c r="TNO84" s="2"/>
      <c r="TNP84" s="2"/>
      <c r="TNQ84" s="2"/>
      <c r="TNR84" s="2"/>
      <c r="TNS84" s="2"/>
      <c r="TNT84" s="2"/>
      <c r="TNU84" s="2"/>
      <c r="TNV84" s="2"/>
      <c r="TNW84" s="2"/>
      <c r="TNX84" s="2"/>
      <c r="TNY84" s="2"/>
      <c r="TNZ84" s="2"/>
      <c r="TOA84" s="2"/>
      <c r="TOB84" s="2"/>
      <c r="TOC84" s="2"/>
      <c r="TOD84" s="2"/>
      <c r="TOE84" s="2"/>
      <c r="TOF84" s="2"/>
      <c r="TOG84" s="2"/>
      <c r="TOH84" s="2"/>
      <c r="TOI84" s="2"/>
      <c r="TOJ84" s="2"/>
      <c r="TOK84" s="2"/>
      <c r="TOL84" s="2"/>
      <c r="TOM84" s="2"/>
      <c r="TON84" s="2"/>
      <c r="TOO84" s="2"/>
      <c r="TOP84" s="2"/>
      <c r="TOQ84" s="2"/>
      <c r="TOR84" s="2"/>
      <c r="TOS84" s="2"/>
      <c r="TOT84" s="2"/>
      <c r="TOU84" s="2"/>
      <c r="TOV84" s="2"/>
      <c r="TOW84" s="2"/>
      <c r="TOX84" s="2"/>
      <c r="TOY84" s="2"/>
      <c r="TOZ84" s="2"/>
      <c r="TPA84" s="2"/>
      <c r="TPB84" s="2"/>
      <c r="TPC84" s="2"/>
      <c r="TPD84" s="2"/>
      <c r="TPE84" s="2"/>
      <c r="TPF84" s="2"/>
      <c r="TPG84" s="2"/>
      <c r="TPH84" s="2"/>
      <c r="TPI84" s="2"/>
      <c r="TPJ84" s="2"/>
      <c r="TPK84" s="2"/>
      <c r="TPL84" s="2"/>
      <c r="TPM84" s="2"/>
      <c r="TPN84" s="2"/>
      <c r="TPO84" s="2"/>
      <c r="TPP84" s="2"/>
      <c r="TPQ84" s="2"/>
      <c r="TPR84" s="2"/>
      <c r="TPS84" s="2"/>
      <c r="TPT84" s="2"/>
      <c r="TPU84" s="2"/>
      <c r="TPV84" s="2"/>
      <c r="TPW84" s="2"/>
      <c r="TPX84" s="2"/>
      <c r="TPY84" s="2"/>
      <c r="TPZ84" s="2"/>
      <c r="TQA84" s="2"/>
      <c r="TQB84" s="2"/>
      <c r="TQC84" s="2"/>
      <c r="TQD84" s="2"/>
      <c r="TQE84" s="2"/>
      <c r="TQF84" s="2"/>
      <c r="TQG84" s="2"/>
      <c r="TQH84" s="2"/>
      <c r="TQI84" s="2"/>
      <c r="TQJ84" s="2"/>
      <c r="TQK84" s="2"/>
      <c r="TQL84" s="2"/>
      <c r="TQM84" s="2"/>
      <c r="TQN84" s="2"/>
      <c r="TQO84" s="2"/>
      <c r="TQP84" s="2"/>
      <c r="TQQ84" s="2"/>
      <c r="TQR84" s="2"/>
      <c r="TQS84" s="2"/>
      <c r="TQT84" s="2"/>
      <c r="TQU84" s="2"/>
      <c r="TQV84" s="2"/>
      <c r="TQW84" s="2"/>
      <c r="TQX84" s="2"/>
      <c r="TQY84" s="2"/>
      <c r="TQZ84" s="2"/>
      <c r="TRA84" s="2"/>
      <c r="TRB84" s="2"/>
      <c r="TRC84" s="2"/>
      <c r="TRD84" s="2"/>
      <c r="TRE84" s="2"/>
      <c r="TRF84" s="2"/>
      <c r="TRG84" s="2"/>
      <c r="TRH84" s="2"/>
      <c r="TRI84" s="2"/>
      <c r="TRJ84" s="2"/>
      <c r="TRK84" s="2"/>
      <c r="TRL84" s="2"/>
      <c r="TRM84" s="2"/>
      <c r="TRN84" s="2"/>
      <c r="TRO84" s="2"/>
      <c r="TRP84" s="2"/>
      <c r="TRQ84" s="2"/>
      <c r="TRR84" s="2"/>
      <c r="TRS84" s="2"/>
      <c r="TRT84" s="2"/>
      <c r="TRU84" s="2"/>
      <c r="TRV84" s="2"/>
      <c r="TRW84" s="2"/>
      <c r="TRX84" s="2"/>
      <c r="TRY84" s="2"/>
      <c r="TRZ84" s="2"/>
      <c r="TSA84" s="2"/>
      <c r="TSB84" s="2"/>
      <c r="TSC84" s="2"/>
      <c r="TSD84" s="2"/>
      <c r="TSE84" s="2"/>
      <c r="TSF84" s="2"/>
      <c r="TSG84" s="2"/>
      <c r="TSH84" s="2"/>
      <c r="TSI84" s="2"/>
      <c r="TSJ84" s="2"/>
      <c r="TSK84" s="2"/>
      <c r="TSL84" s="2"/>
      <c r="TSM84" s="2"/>
      <c r="TSN84" s="2"/>
      <c r="TSO84" s="2"/>
      <c r="TSP84" s="2"/>
      <c r="TSQ84" s="2"/>
      <c r="TSR84" s="2"/>
      <c r="TSS84" s="2"/>
      <c r="TST84" s="2"/>
      <c r="TSU84" s="2"/>
      <c r="TSV84" s="2"/>
      <c r="TSW84" s="2"/>
      <c r="TSX84" s="2"/>
      <c r="TSY84" s="2"/>
      <c r="TSZ84" s="2"/>
      <c r="TTA84" s="2"/>
      <c r="TTB84" s="2"/>
      <c r="TTC84" s="2"/>
      <c r="TTD84" s="2"/>
      <c r="TTE84" s="2"/>
      <c r="TTF84" s="2"/>
      <c r="TTG84" s="2"/>
      <c r="TTH84" s="2"/>
      <c r="TTI84" s="2"/>
      <c r="TTJ84" s="2"/>
      <c r="TTK84" s="2"/>
      <c r="TTL84" s="2"/>
      <c r="TTM84" s="2"/>
      <c r="TTN84" s="2"/>
      <c r="TTO84" s="2"/>
      <c r="TTP84" s="2"/>
      <c r="TTQ84" s="2"/>
      <c r="TTR84" s="2"/>
      <c r="TTS84" s="2"/>
      <c r="TTT84" s="2"/>
      <c r="TTU84" s="2"/>
      <c r="TTV84" s="2"/>
      <c r="TTW84" s="2"/>
      <c r="TTX84" s="2"/>
      <c r="TTY84" s="2"/>
      <c r="TTZ84" s="2"/>
      <c r="TUA84" s="2"/>
      <c r="TUB84" s="2"/>
      <c r="TUC84" s="2"/>
      <c r="TUD84" s="2"/>
      <c r="TUE84" s="2"/>
      <c r="TUF84" s="2"/>
      <c r="TUG84" s="2"/>
      <c r="TUH84" s="2"/>
      <c r="TUI84" s="2"/>
      <c r="TUJ84" s="2"/>
      <c r="TUK84" s="2"/>
      <c r="TUL84" s="2"/>
      <c r="TUM84" s="2"/>
      <c r="TUN84" s="2"/>
      <c r="TUO84" s="2"/>
      <c r="TUP84" s="2"/>
      <c r="TUQ84" s="2"/>
      <c r="TUR84" s="2"/>
      <c r="TUS84" s="2"/>
      <c r="TUT84" s="2"/>
      <c r="TUU84" s="2"/>
      <c r="TUV84" s="2"/>
      <c r="TUW84" s="2"/>
      <c r="TUX84" s="2"/>
      <c r="TUY84" s="2"/>
      <c r="TUZ84" s="2"/>
      <c r="TVA84" s="2"/>
      <c r="TVB84" s="2"/>
      <c r="TVC84" s="2"/>
      <c r="TVD84" s="2"/>
      <c r="TVE84" s="2"/>
      <c r="TVF84" s="2"/>
      <c r="TVG84" s="2"/>
      <c r="TVH84" s="2"/>
      <c r="TVI84" s="2"/>
      <c r="TVJ84" s="2"/>
      <c r="TVK84" s="2"/>
      <c r="TVL84" s="2"/>
      <c r="TVM84" s="2"/>
      <c r="TVN84" s="2"/>
      <c r="TVO84" s="2"/>
      <c r="TVP84" s="2"/>
      <c r="TVQ84" s="2"/>
      <c r="TVR84" s="2"/>
      <c r="TVS84" s="2"/>
      <c r="TVT84" s="2"/>
      <c r="TVU84" s="2"/>
      <c r="TVV84" s="2"/>
      <c r="TVW84" s="2"/>
      <c r="TVX84" s="2"/>
      <c r="TVY84" s="2"/>
      <c r="TVZ84" s="2"/>
      <c r="TWA84" s="2"/>
      <c r="TWB84" s="2"/>
      <c r="TWC84" s="2"/>
      <c r="TWD84" s="2"/>
      <c r="TWE84" s="2"/>
      <c r="TWF84" s="2"/>
      <c r="TWG84" s="2"/>
      <c r="TWH84" s="2"/>
      <c r="TWI84" s="2"/>
      <c r="TWJ84" s="2"/>
      <c r="TWK84" s="2"/>
      <c r="TWL84" s="2"/>
      <c r="TWM84" s="2"/>
      <c r="TWN84" s="2"/>
      <c r="TWO84" s="2"/>
      <c r="TWP84" s="2"/>
      <c r="TWQ84" s="2"/>
      <c r="TWR84" s="2"/>
      <c r="TWS84" s="2"/>
      <c r="TWT84" s="2"/>
      <c r="TWU84" s="2"/>
      <c r="TWV84" s="2"/>
      <c r="TWW84" s="2"/>
      <c r="TWX84" s="2"/>
      <c r="TWY84" s="2"/>
      <c r="TWZ84" s="2"/>
      <c r="TXA84" s="2"/>
      <c r="TXB84" s="2"/>
      <c r="TXC84" s="2"/>
      <c r="TXD84" s="2"/>
      <c r="TXE84" s="2"/>
      <c r="TXF84" s="2"/>
      <c r="TXG84" s="2"/>
      <c r="TXH84" s="2"/>
      <c r="TXI84" s="2"/>
      <c r="TXJ84" s="2"/>
      <c r="TXK84" s="2"/>
      <c r="TXL84" s="2"/>
      <c r="TXM84" s="2"/>
      <c r="TXN84" s="2"/>
      <c r="TXO84" s="2"/>
      <c r="TXP84" s="2"/>
      <c r="TXQ84" s="2"/>
      <c r="TXR84" s="2"/>
      <c r="TXS84" s="2"/>
      <c r="TXT84" s="2"/>
      <c r="TXU84" s="2"/>
      <c r="TXV84" s="2"/>
      <c r="TXW84" s="2"/>
      <c r="TXX84" s="2"/>
      <c r="TXY84" s="2"/>
      <c r="TXZ84" s="2"/>
      <c r="TYA84" s="2"/>
      <c r="TYB84" s="2"/>
      <c r="TYC84" s="2"/>
      <c r="TYD84" s="2"/>
      <c r="TYE84" s="2"/>
      <c r="TYF84" s="2"/>
      <c r="TYG84" s="2"/>
      <c r="TYH84" s="2"/>
      <c r="TYI84" s="2"/>
      <c r="TYJ84" s="2"/>
      <c r="TYK84" s="2"/>
      <c r="TYL84" s="2"/>
      <c r="TYM84" s="2"/>
      <c r="TYN84" s="2"/>
      <c r="TYO84" s="2"/>
      <c r="TYP84" s="2"/>
      <c r="TYQ84" s="2"/>
      <c r="TYR84" s="2"/>
      <c r="TYS84" s="2"/>
      <c r="TYT84" s="2"/>
      <c r="TYU84" s="2"/>
      <c r="TYV84" s="2"/>
      <c r="TYW84" s="2"/>
      <c r="TYX84" s="2"/>
      <c r="TYY84" s="2"/>
      <c r="TYZ84" s="2"/>
      <c r="TZA84" s="2"/>
      <c r="TZB84" s="2"/>
      <c r="TZC84" s="2"/>
      <c r="TZD84" s="2"/>
      <c r="TZE84" s="2"/>
      <c r="TZF84" s="2"/>
      <c r="TZG84" s="2"/>
      <c r="TZH84" s="2"/>
      <c r="TZI84" s="2"/>
      <c r="TZJ84" s="2"/>
      <c r="TZK84" s="2"/>
      <c r="TZL84" s="2"/>
      <c r="TZM84" s="2"/>
      <c r="TZN84" s="2"/>
      <c r="TZO84" s="2"/>
      <c r="TZP84" s="2"/>
      <c r="TZQ84" s="2"/>
      <c r="TZR84" s="2"/>
      <c r="TZS84" s="2"/>
      <c r="TZT84" s="2"/>
      <c r="TZU84" s="2"/>
      <c r="TZV84" s="2"/>
      <c r="TZW84" s="2"/>
      <c r="TZX84" s="2"/>
      <c r="TZY84" s="2"/>
      <c r="TZZ84" s="2"/>
      <c r="UAA84" s="2"/>
      <c r="UAB84" s="2"/>
      <c r="UAC84" s="2"/>
      <c r="UAD84" s="2"/>
      <c r="UAE84" s="2"/>
      <c r="UAF84" s="2"/>
      <c r="UAG84" s="2"/>
      <c r="UAH84" s="2"/>
      <c r="UAI84" s="2"/>
      <c r="UAJ84" s="2"/>
      <c r="UAK84" s="2"/>
      <c r="UAL84" s="2"/>
      <c r="UAM84" s="2"/>
      <c r="UAN84" s="2"/>
      <c r="UAO84" s="2"/>
      <c r="UAP84" s="2"/>
      <c r="UAQ84" s="2"/>
      <c r="UAR84" s="2"/>
      <c r="UAS84" s="2"/>
      <c r="UAT84" s="2"/>
      <c r="UAU84" s="2"/>
      <c r="UAV84" s="2"/>
      <c r="UAW84" s="2"/>
      <c r="UAX84" s="2"/>
      <c r="UAY84" s="2"/>
      <c r="UAZ84" s="2"/>
      <c r="UBA84" s="2"/>
      <c r="UBB84" s="2"/>
      <c r="UBC84" s="2"/>
      <c r="UBD84" s="2"/>
      <c r="UBE84" s="2"/>
      <c r="UBF84" s="2"/>
      <c r="UBG84" s="2"/>
      <c r="UBH84" s="2"/>
      <c r="UBI84" s="2"/>
      <c r="UBJ84" s="2"/>
      <c r="UBK84" s="2"/>
      <c r="UBL84" s="2"/>
      <c r="UBM84" s="2"/>
      <c r="UBN84" s="2"/>
      <c r="UBO84" s="2"/>
      <c r="UBP84" s="2"/>
      <c r="UBQ84" s="2"/>
      <c r="UBR84" s="2"/>
      <c r="UBS84" s="2"/>
      <c r="UBT84" s="2"/>
      <c r="UBU84" s="2"/>
      <c r="UBV84" s="2"/>
      <c r="UBW84" s="2"/>
      <c r="UBX84" s="2"/>
      <c r="UBY84" s="2"/>
      <c r="UBZ84" s="2"/>
      <c r="UCA84" s="2"/>
      <c r="UCB84" s="2"/>
      <c r="UCC84" s="2"/>
      <c r="UCD84" s="2"/>
      <c r="UCE84" s="2"/>
      <c r="UCF84" s="2"/>
      <c r="UCG84" s="2"/>
      <c r="UCH84" s="2"/>
      <c r="UCI84" s="2"/>
      <c r="UCJ84" s="2"/>
      <c r="UCK84" s="2"/>
      <c r="UCL84" s="2"/>
      <c r="UCM84" s="2"/>
      <c r="UCN84" s="2"/>
      <c r="UCO84" s="2"/>
      <c r="UCP84" s="2"/>
      <c r="UCQ84" s="2"/>
      <c r="UCR84" s="2"/>
      <c r="UCS84" s="2"/>
      <c r="UCT84" s="2"/>
      <c r="UCU84" s="2"/>
      <c r="UCV84" s="2"/>
      <c r="UCW84" s="2"/>
      <c r="UCX84" s="2"/>
      <c r="UCY84" s="2"/>
      <c r="UCZ84" s="2"/>
      <c r="UDA84" s="2"/>
      <c r="UDB84" s="2"/>
      <c r="UDC84" s="2"/>
      <c r="UDD84" s="2"/>
      <c r="UDE84" s="2"/>
      <c r="UDF84" s="2"/>
      <c r="UDG84" s="2"/>
      <c r="UDH84" s="2"/>
      <c r="UDI84" s="2"/>
      <c r="UDJ84" s="2"/>
      <c r="UDK84" s="2"/>
      <c r="UDL84" s="2"/>
      <c r="UDM84" s="2"/>
      <c r="UDN84" s="2"/>
      <c r="UDO84" s="2"/>
      <c r="UDP84" s="2"/>
      <c r="UDQ84" s="2"/>
      <c r="UDR84" s="2"/>
      <c r="UDS84" s="2"/>
      <c r="UDT84" s="2"/>
      <c r="UDU84" s="2"/>
      <c r="UDV84" s="2"/>
      <c r="UDW84" s="2"/>
      <c r="UDX84" s="2"/>
      <c r="UDY84" s="2"/>
      <c r="UDZ84" s="2"/>
      <c r="UEA84" s="2"/>
      <c r="UEB84" s="2"/>
      <c r="UEC84" s="2"/>
      <c r="UED84" s="2"/>
      <c r="UEE84" s="2"/>
      <c r="UEF84" s="2"/>
      <c r="UEG84" s="2"/>
      <c r="UEH84" s="2"/>
      <c r="UEI84" s="2"/>
      <c r="UEJ84" s="2"/>
      <c r="UEK84" s="2"/>
      <c r="UEL84" s="2"/>
      <c r="UEM84" s="2"/>
      <c r="UEN84" s="2"/>
      <c r="UEO84" s="2"/>
      <c r="UEP84" s="2"/>
      <c r="UEQ84" s="2"/>
      <c r="UER84" s="2"/>
      <c r="UES84" s="2"/>
      <c r="UET84" s="2"/>
      <c r="UEU84" s="2"/>
      <c r="UEV84" s="2"/>
      <c r="UEW84" s="2"/>
      <c r="UEX84" s="2"/>
      <c r="UEY84" s="2"/>
      <c r="UEZ84" s="2"/>
      <c r="UFA84" s="2"/>
      <c r="UFB84" s="2"/>
      <c r="UFC84" s="2"/>
      <c r="UFD84" s="2"/>
      <c r="UFE84" s="2"/>
      <c r="UFF84" s="2"/>
      <c r="UFG84" s="2"/>
      <c r="UFH84" s="2"/>
      <c r="UFI84" s="2"/>
      <c r="UFJ84" s="2"/>
      <c r="UFK84" s="2"/>
      <c r="UFL84" s="2"/>
      <c r="UFM84" s="2"/>
      <c r="UFN84" s="2"/>
      <c r="UFO84" s="2"/>
      <c r="UFP84" s="2"/>
      <c r="UFQ84" s="2"/>
      <c r="UFR84" s="2"/>
      <c r="UFS84" s="2"/>
      <c r="UFT84" s="2"/>
      <c r="UFU84" s="2"/>
      <c r="UFV84" s="2"/>
      <c r="UFW84" s="2"/>
      <c r="UFX84" s="2"/>
      <c r="UFY84" s="2"/>
      <c r="UFZ84" s="2"/>
      <c r="UGA84" s="2"/>
      <c r="UGB84" s="2"/>
      <c r="UGC84" s="2"/>
      <c r="UGD84" s="2"/>
      <c r="UGE84" s="2"/>
      <c r="UGF84" s="2"/>
      <c r="UGG84" s="2"/>
      <c r="UGH84" s="2"/>
      <c r="UGI84" s="2"/>
      <c r="UGJ84" s="2"/>
      <c r="UGK84" s="2"/>
      <c r="UGL84" s="2"/>
      <c r="UGM84" s="2"/>
      <c r="UGN84" s="2"/>
      <c r="UGO84" s="2"/>
      <c r="UGP84" s="2"/>
      <c r="UGQ84" s="2"/>
      <c r="UGR84" s="2"/>
      <c r="UGS84" s="2"/>
      <c r="UGT84" s="2"/>
      <c r="UGU84" s="2"/>
      <c r="UGV84" s="2"/>
      <c r="UGW84" s="2"/>
      <c r="UGX84" s="2"/>
      <c r="UGY84" s="2"/>
      <c r="UGZ84" s="2"/>
      <c r="UHA84" s="2"/>
      <c r="UHB84" s="2"/>
      <c r="UHC84" s="2"/>
      <c r="UHD84" s="2"/>
      <c r="UHE84" s="2"/>
      <c r="UHF84" s="2"/>
      <c r="UHG84" s="2"/>
      <c r="UHH84" s="2"/>
      <c r="UHI84" s="2"/>
      <c r="UHJ84" s="2"/>
      <c r="UHK84" s="2"/>
      <c r="UHL84" s="2"/>
      <c r="UHM84" s="2"/>
      <c r="UHN84" s="2"/>
      <c r="UHO84" s="2"/>
      <c r="UHP84" s="2"/>
      <c r="UHQ84" s="2"/>
      <c r="UHR84" s="2"/>
      <c r="UHS84" s="2"/>
      <c r="UHT84" s="2"/>
      <c r="UHU84" s="2"/>
      <c r="UHV84" s="2"/>
      <c r="UHW84" s="2"/>
      <c r="UHX84" s="2"/>
      <c r="UHY84" s="2"/>
      <c r="UHZ84" s="2"/>
      <c r="UIA84" s="2"/>
      <c r="UIB84" s="2"/>
      <c r="UIC84" s="2"/>
      <c r="UID84" s="2"/>
      <c r="UIE84" s="2"/>
      <c r="UIF84" s="2"/>
      <c r="UIG84" s="2"/>
      <c r="UIH84" s="2"/>
      <c r="UII84" s="2"/>
      <c r="UIJ84" s="2"/>
      <c r="UIK84" s="2"/>
      <c r="UIL84" s="2"/>
      <c r="UIM84" s="2"/>
      <c r="UIN84" s="2"/>
      <c r="UIO84" s="2"/>
      <c r="UIP84" s="2"/>
      <c r="UIQ84" s="2"/>
      <c r="UIR84" s="2"/>
      <c r="UIS84" s="2"/>
      <c r="UIT84" s="2"/>
      <c r="UIU84" s="2"/>
      <c r="UIV84" s="2"/>
      <c r="UIW84" s="2"/>
      <c r="UIX84" s="2"/>
      <c r="UIY84" s="2"/>
      <c r="UIZ84" s="2"/>
      <c r="UJA84" s="2"/>
      <c r="UJB84" s="2"/>
      <c r="UJC84" s="2"/>
      <c r="UJD84" s="2"/>
      <c r="UJE84" s="2"/>
      <c r="UJF84" s="2"/>
      <c r="UJG84" s="2"/>
      <c r="UJH84" s="2"/>
      <c r="UJI84" s="2"/>
      <c r="UJJ84" s="2"/>
      <c r="UJK84" s="2"/>
      <c r="UJL84" s="2"/>
      <c r="UJM84" s="2"/>
      <c r="UJN84" s="2"/>
      <c r="UJO84" s="2"/>
      <c r="UJP84" s="2"/>
      <c r="UJQ84" s="2"/>
      <c r="UJR84" s="2"/>
      <c r="UJS84" s="2"/>
      <c r="UJT84" s="2"/>
      <c r="UJU84" s="2"/>
      <c r="UJV84" s="2"/>
      <c r="UJW84" s="2"/>
      <c r="UJX84" s="2"/>
      <c r="UJY84" s="2"/>
      <c r="UJZ84" s="2"/>
      <c r="UKA84" s="2"/>
      <c r="UKB84" s="2"/>
      <c r="UKC84" s="2"/>
      <c r="UKD84" s="2"/>
      <c r="UKE84" s="2"/>
      <c r="UKF84" s="2"/>
      <c r="UKG84" s="2"/>
      <c r="UKH84" s="2"/>
      <c r="UKI84" s="2"/>
      <c r="UKJ84" s="2"/>
      <c r="UKK84" s="2"/>
      <c r="UKL84" s="2"/>
      <c r="UKM84" s="2"/>
      <c r="UKN84" s="2"/>
      <c r="UKO84" s="2"/>
      <c r="UKP84" s="2"/>
      <c r="UKQ84" s="2"/>
      <c r="UKR84" s="2"/>
      <c r="UKS84" s="2"/>
      <c r="UKT84" s="2"/>
      <c r="UKU84" s="2"/>
      <c r="UKV84" s="2"/>
      <c r="UKW84" s="2"/>
      <c r="UKX84" s="2"/>
      <c r="UKY84" s="2"/>
      <c r="UKZ84" s="2"/>
      <c r="ULA84" s="2"/>
      <c r="ULB84" s="2"/>
      <c r="ULC84" s="2"/>
      <c r="ULD84" s="2"/>
      <c r="ULE84" s="2"/>
      <c r="ULF84" s="2"/>
      <c r="ULG84" s="2"/>
      <c r="ULH84" s="2"/>
      <c r="ULI84" s="2"/>
      <c r="ULJ84" s="2"/>
      <c r="ULK84" s="2"/>
      <c r="ULL84" s="2"/>
      <c r="ULM84" s="2"/>
      <c r="ULN84" s="2"/>
      <c r="ULO84" s="2"/>
      <c r="ULP84" s="2"/>
      <c r="ULQ84" s="2"/>
      <c r="ULR84" s="2"/>
      <c r="ULS84" s="2"/>
      <c r="ULT84" s="2"/>
      <c r="ULU84" s="2"/>
      <c r="ULV84" s="2"/>
      <c r="ULW84" s="2"/>
      <c r="ULX84" s="2"/>
      <c r="ULY84" s="2"/>
      <c r="ULZ84" s="2"/>
      <c r="UMA84" s="2"/>
      <c r="UMB84" s="2"/>
      <c r="UMC84" s="2"/>
      <c r="UMD84" s="2"/>
      <c r="UME84" s="2"/>
      <c r="UMF84" s="2"/>
      <c r="UMG84" s="2"/>
      <c r="UMH84" s="2"/>
      <c r="UMI84" s="2"/>
      <c r="UMJ84" s="2"/>
      <c r="UMK84" s="2"/>
      <c r="UML84" s="2"/>
      <c r="UMM84" s="2"/>
      <c r="UMN84" s="2"/>
      <c r="UMO84" s="2"/>
      <c r="UMP84" s="2"/>
      <c r="UMQ84" s="2"/>
      <c r="UMR84" s="2"/>
      <c r="UMS84" s="2"/>
      <c r="UMT84" s="2"/>
      <c r="UMU84" s="2"/>
      <c r="UMV84" s="2"/>
      <c r="UMW84" s="2"/>
      <c r="UMX84" s="2"/>
      <c r="UMY84" s="2"/>
      <c r="UMZ84" s="2"/>
      <c r="UNA84" s="2"/>
      <c r="UNB84" s="2"/>
      <c r="UNC84" s="2"/>
      <c r="UND84" s="2"/>
      <c r="UNE84" s="2"/>
      <c r="UNF84" s="2"/>
      <c r="UNG84" s="2"/>
      <c r="UNH84" s="2"/>
      <c r="UNI84" s="2"/>
      <c r="UNJ84" s="2"/>
      <c r="UNK84" s="2"/>
      <c r="UNL84" s="2"/>
      <c r="UNM84" s="2"/>
      <c r="UNN84" s="2"/>
      <c r="UNO84" s="2"/>
      <c r="UNP84" s="2"/>
      <c r="UNQ84" s="2"/>
      <c r="UNR84" s="2"/>
      <c r="UNS84" s="2"/>
      <c r="UNT84" s="2"/>
      <c r="UNU84" s="2"/>
      <c r="UNV84" s="2"/>
      <c r="UNW84" s="2"/>
      <c r="UNX84" s="2"/>
      <c r="UNY84" s="2"/>
      <c r="UNZ84" s="2"/>
      <c r="UOA84" s="2"/>
      <c r="UOB84" s="2"/>
      <c r="UOC84" s="2"/>
      <c r="UOD84" s="2"/>
      <c r="UOE84" s="2"/>
      <c r="UOF84" s="2"/>
      <c r="UOG84" s="2"/>
      <c r="UOH84" s="2"/>
      <c r="UOI84" s="2"/>
      <c r="UOJ84" s="2"/>
      <c r="UOK84" s="2"/>
      <c r="UOL84" s="2"/>
      <c r="UOM84" s="2"/>
      <c r="UON84" s="2"/>
      <c r="UOO84" s="2"/>
      <c r="UOP84" s="2"/>
      <c r="UOQ84" s="2"/>
      <c r="UOR84" s="2"/>
      <c r="UOS84" s="2"/>
      <c r="UOT84" s="2"/>
      <c r="UOU84" s="2"/>
      <c r="UOV84" s="2"/>
      <c r="UOW84" s="2"/>
      <c r="UOX84" s="2"/>
      <c r="UOY84" s="2"/>
      <c r="UOZ84" s="2"/>
      <c r="UPA84" s="2"/>
      <c r="UPB84" s="2"/>
      <c r="UPC84" s="2"/>
      <c r="UPD84" s="2"/>
      <c r="UPE84" s="2"/>
      <c r="UPF84" s="2"/>
      <c r="UPG84" s="2"/>
      <c r="UPH84" s="2"/>
      <c r="UPI84" s="2"/>
      <c r="UPJ84" s="2"/>
      <c r="UPK84" s="2"/>
      <c r="UPL84" s="2"/>
      <c r="UPM84" s="2"/>
      <c r="UPN84" s="2"/>
      <c r="UPO84" s="2"/>
      <c r="UPP84" s="2"/>
      <c r="UPQ84" s="2"/>
      <c r="UPR84" s="2"/>
      <c r="UPS84" s="2"/>
      <c r="UPT84" s="2"/>
      <c r="UPU84" s="2"/>
      <c r="UPV84" s="2"/>
      <c r="UPW84" s="2"/>
      <c r="UPX84" s="2"/>
      <c r="UPY84" s="2"/>
      <c r="UPZ84" s="2"/>
      <c r="UQA84" s="2"/>
      <c r="UQB84" s="2"/>
      <c r="UQC84" s="2"/>
      <c r="UQD84" s="2"/>
      <c r="UQE84" s="2"/>
      <c r="UQF84" s="2"/>
      <c r="UQG84" s="2"/>
      <c r="UQH84" s="2"/>
      <c r="UQI84" s="2"/>
      <c r="UQJ84" s="2"/>
      <c r="UQK84" s="2"/>
      <c r="UQL84" s="2"/>
      <c r="UQM84" s="2"/>
      <c r="UQN84" s="2"/>
      <c r="UQO84" s="2"/>
      <c r="UQP84" s="2"/>
      <c r="UQQ84" s="2"/>
      <c r="UQR84" s="2"/>
      <c r="UQS84" s="2"/>
      <c r="UQT84" s="2"/>
      <c r="UQU84" s="2"/>
      <c r="UQV84" s="2"/>
      <c r="UQW84" s="2"/>
      <c r="UQX84" s="2"/>
      <c r="UQY84" s="2"/>
      <c r="UQZ84" s="2"/>
      <c r="URA84" s="2"/>
      <c r="URB84" s="2"/>
      <c r="URC84" s="2"/>
      <c r="URD84" s="2"/>
      <c r="URE84" s="2"/>
      <c r="URF84" s="2"/>
      <c r="URG84" s="2"/>
      <c r="URH84" s="2"/>
      <c r="URI84" s="2"/>
      <c r="URJ84" s="2"/>
      <c r="URK84" s="2"/>
      <c r="URL84" s="2"/>
      <c r="URM84" s="2"/>
      <c r="URN84" s="2"/>
      <c r="URO84" s="2"/>
      <c r="URP84" s="2"/>
      <c r="URQ84" s="2"/>
      <c r="URR84" s="2"/>
      <c r="URS84" s="2"/>
      <c r="URT84" s="2"/>
      <c r="URU84" s="2"/>
      <c r="URV84" s="2"/>
      <c r="URW84" s="2"/>
      <c r="URX84" s="2"/>
      <c r="URY84" s="2"/>
      <c r="URZ84" s="2"/>
      <c r="USA84" s="2"/>
      <c r="USB84" s="2"/>
      <c r="USC84" s="2"/>
      <c r="USD84" s="2"/>
      <c r="USE84" s="2"/>
      <c r="USF84" s="2"/>
      <c r="USG84" s="2"/>
      <c r="USH84" s="2"/>
      <c r="USI84" s="2"/>
      <c r="USJ84" s="2"/>
      <c r="USK84" s="2"/>
      <c r="USL84" s="2"/>
      <c r="USM84" s="2"/>
      <c r="USN84" s="2"/>
      <c r="USO84" s="2"/>
      <c r="USP84" s="2"/>
      <c r="USQ84" s="2"/>
      <c r="USR84" s="2"/>
      <c r="USS84" s="2"/>
      <c r="UST84" s="2"/>
      <c r="USU84" s="2"/>
      <c r="USV84" s="2"/>
      <c r="USW84" s="2"/>
      <c r="USX84" s="2"/>
      <c r="USY84" s="2"/>
      <c r="USZ84" s="2"/>
      <c r="UTA84" s="2"/>
      <c r="UTB84" s="2"/>
      <c r="UTC84" s="2"/>
      <c r="UTD84" s="2"/>
      <c r="UTE84" s="2"/>
      <c r="UTF84" s="2"/>
      <c r="UTG84" s="2"/>
      <c r="UTH84" s="2"/>
      <c r="UTI84" s="2"/>
      <c r="UTJ84" s="2"/>
      <c r="UTK84" s="2"/>
      <c r="UTL84" s="2"/>
      <c r="UTM84" s="2"/>
      <c r="UTN84" s="2"/>
      <c r="UTO84" s="2"/>
      <c r="UTP84" s="2"/>
      <c r="UTQ84" s="2"/>
      <c r="UTR84" s="2"/>
      <c r="UTS84" s="2"/>
      <c r="UTT84" s="2"/>
      <c r="UTU84" s="2"/>
      <c r="UTV84" s="2"/>
      <c r="UTW84" s="2"/>
      <c r="UTX84" s="2"/>
      <c r="UTY84" s="2"/>
      <c r="UTZ84" s="2"/>
      <c r="UUA84" s="2"/>
      <c r="UUB84" s="2"/>
      <c r="UUC84" s="2"/>
      <c r="UUD84" s="2"/>
      <c r="UUE84" s="2"/>
      <c r="UUF84" s="2"/>
      <c r="UUG84" s="2"/>
      <c r="UUH84" s="2"/>
      <c r="UUI84" s="2"/>
      <c r="UUJ84" s="2"/>
      <c r="UUK84" s="2"/>
      <c r="UUL84" s="2"/>
      <c r="UUM84" s="2"/>
      <c r="UUN84" s="2"/>
      <c r="UUO84" s="2"/>
      <c r="UUP84" s="2"/>
      <c r="UUQ84" s="2"/>
      <c r="UUR84" s="2"/>
      <c r="UUS84" s="2"/>
      <c r="UUT84" s="2"/>
      <c r="UUU84" s="2"/>
      <c r="UUV84" s="2"/>
      <c r="UUW84" s="2"/>
      <c r="UUX84" s="2"/>
      <c r="UUY84" s="2"/>
      <c r="UUZ84" s="2"/>
      <c r="UVA84" s="2"/>
      <c r="UVB84" s="2"/>
      <c r="UVC84" s="2"/>
      <c r="UVD84" s="2"/>
      <c r="UVE84" s="2"/>
      <c r="UVF84" s="2"/>
      <c r="UVG84" s="2"/>
      <c r="UVH84" s="2"/>
      <c r="UVI84" s="2"/>
      <c r="UVJ84" s="2"/>
      <c r="UVK84" s="2"/>
      <c r="UVL84" s="2"/>
      <c r="UVM84" s="2"/>
      <c r="UVN84" s="2"/>
      <c r="UVO84" s="2"/>
      <c r="UVP84" s="2"/>
      <c r="UVQ84" s="2"/>
      <c r="UVR84" s="2"/>
      <c r="UVS84" s="2"/>
      <c r="UVT84" s="2"/>
      <c r="UVU84" s="2"/>
      <c r="UVV84" s="2"/>
      <c r="UVW84" s="2"/>
      <c r="UVX84" s="2"/>
      <c r="UVY84" s="2"/>
      <c r="UVZ84" s="2"/>
      <c r="UWA84" s="2"/>
      <c r="UWB84" s="2"/>
      <c r="UWC84" s="2"/>
      <c r="UWD84" s="2"/>
      <c r="UWE84" s="2"/>
      <c r="UWF84" s="2"/>
      <c r="UWG84" s="2"/>
      <c r="UWH84" s="2"/>
      <c r="UWI84" s="2"/>
      <c r="UWJ84" s="2"/>
      <c r="UWK84" s="2"/>
      <c r="UWL84" s="2"/>
      <c r="UWM84" s="2"/>
      <c r="UWN84" s="2"/>
      <c r="UWO84" s="2"/>
      <c r="UWP84" s="2"/>
      <c r="UWQ84" s="2"/>
      <c r="UWR84" s="2"/>
      <c r="UWS84" s="2"/>
      <c r="UWT84" s="2"/>
      <c r="UWU84" s="2"/>
      <c r="UWV84" s="2"/>
      <c r="UWW84" s="2"/>
      <c r="UWX84" s="2"/>
      <c r="UWY84" s="2"/>
      <c r="UWZ84" s="2"/>
      <c r="UXA84" s="2"/>
      <c r="UXB84" s="2"/>
      <c r="UXC84" s="2"/>
      <c r="UXD84" s="2"/>
      <c r="UXE84" s="2"/>
      <c r="UXF84" s="2"/>
      <c r="UXG84" s="2"/>
      <c r="UXH84" s="2"/>
      <c r="UXI84" s="2"/>
      <c r="UXJ84" s="2"/>
      <c r="UXK84" s="2"/>
      <c r="UXL84" s="2"/>
      <c r="UXM84" s="2"/>
      <c r="UXN84" s="2"/>
      <c r="UXO84" s="2"/>
      <c r="UXP84" s="2"/>
      <c r="UXQ84" s="2"/>
      <c r="UXR84" s="2"/>
      <c r="UXS84" s="2"/>
      <c r="UXT84" s="2"/>
      <c r="UXU84" s="2"/>
      <c r="UXV84" s="2"/>
      <c r="UXW84" s="2"/>
      <c r="UXX84" s="2"/>
      <c r="UXY84" s="2"/>
      <c r="UXZ84" s="2"/>
      <c r="UYA84" s="2"/>
      <c r="UYB84" s="2"/>
      <c r="UYC84" s="2"/>
      <c r="UYD84" s="2"/>
      <c r="UYE84" s="2"/>
      <c r="UYF84" s="2"/>
      <c r="UYG84" s="2"/>
      <c r="UYH84" s="2"/>
      <c r="UYI84" s="2"/>
      <c r="UYJ84" s="2"/>
      <c r="UYK84" s="2"/>
      <c r="UYL84" s="2"/>
      <c r="UYM84" s="2"/>
      <c r="UYN84" s="2"/>
      <c r="UYO84" s="2"/>
      <c r="UYP84" s="2"/>
      <c r="UYQ84" s="2"/>
      <c r="UYR84" s="2"/>
      <c r="UYS84" s="2"/>
      <c r="UYT84" s="2"/>
      <c r="UYU84" s="2"/>
      <c r="UYV84" s="2"/>
      <c r="UYW84" s="2"/>
      <c r="UYX84" s="2"/>
      <c r="UYY84" s="2"/>
      <c r="UYZ84" s="2"/>
      <c r="UZA84" s="2"/>
      <c r="UZB84" s="2"/>
      <c r="UZC84" s="2"/>
      <c r="UZD84" s="2"/>
      <c r="UZE84" s="2"/>
      <c r="UZF84" s="2"/>
      <c r="UZG84" s="2"/>
      <c r="UZH84" s="2"/>
      <c r="UZI84" s="2"/>
      <c r="UZJ84" s="2"/>
      <c r="UZK84" s="2"/>
      <c r="UZL84" s="2"/>
      <c r="UZM84" s="2"/>
      <c r="UZN84" s="2"/>
      <c r="UZO84" s="2"/>
      <c r="UZP84" s="2"/>
      <c r="UZQ84" s="2"/>
      <c r="UZR84" s="2"/>
      <c r="UZS84" s="2"/>
      <c r="UZT84" s="2"/>
      <c r="UZU84" s="2"/>
      <c r="UZV84" s="2"/>
      <c r="UZW84" s="2"/>
      <c r="UZX84" s="2"/>
      <c r="UZY84" s="2"/>
      <c r="UZZ84" s="2"/>
      <c r="VAA84" s="2"/>
      <c r="VAB84" s="2"/>
      <c r="VAC84" s="2"/>
      <c r="VAD84" s="2"/>
      <c r="VAE84" s="2"/>
      <c r="VAF84" s="2"/>
      <c r="VAG84" s="2"/>
      <c r="VAH84" s="2"/>
      <c r="VAI84" s="2"/>
      <c r="VAJ84" s="2"/>
      <c r="VAK84" s="2"/>
      <c r="VAL84" s="2"/>
      <c r="VAM84" s="2"/>
      <c r="VAN84" s="2"/>
      <c r="VAO84" s="2"/>
      <c r="VAP84" s="2"/>
      <c r="VAQ84" s="2"/>
      <c r="VAR84" s="2"/>
      <c r="VAS84" s="2"/>
      <c r="VAT84" s="2"/>
      <c r="VAU84" s="2"/>
      <c r="VAV84" s="2"/>
      <c r="VAW84" s="2"/>
      <c r="VAX84" s="2"/>
      <c r="VAY84" s="2"/>
      <c r="VAZ84" s="2"/>
      <c r="VBA84" s="2"/>
      <c r="VBB84" s="2"/>
      <c r="VBC84" s="2"/>
      <c r="VBD84" s="2"/>
      <c r="VBE84" s="2"/>
      <c r="VBF84" s="2"/>
      <c r="VBG84" s="2"/>
      <c r="VBH84" s="2"/>
      <c r="VBI84" s="2"/>
      <c r="VBJ84" s="2"/>
      <c r="VBK84" s="2"/>
      <c r="VBL84" s="2"/>
      <c r="VBM84" s="2"/>
      <c r="VBN84" s="2"/>
      <c r="VBO84" s="2"/>
      <c r="VBP84" s="2"/>
      <c r="VBQ84" s="2"/>
      <c r="VBR84" s="2"/>
      <c r="VBS84" s="2"/>
      <c r="VBT84" s="2"/>
      <c r="VBU84" s="2"/>
      <c r="VBV84" s="2"/>
      <c r="VBW84" s="2"/>
      <c r="VBX84" s="2"/>
      <c r="VBY84" s="2"/>
      <c r="VBZ84" s="2"/>
      <c r="VCA84" s="2"/>
      <c r="VCB84" s="2"/>
      <c r="VCC84" s="2"/>
      <c r="VCD84" s="2"/>
      <c r="VCE84" s="2"/>
      <c r="VCF84" s="2"/>
      <c r="VCG84" s="2"/>
      <c r="VCH84" s="2"/>
      <c r="VCI84" s="2"/>
      <c r="VCJ84" s="2"/>
      <c r="VCK84" s="2"/>
      <c r="VCL84" s="2"/>
      <c r="VCM84" s="2"/>
      <c r="VCN84" s="2"/>
      <c r="VCO84" s="2"/>
      <c r="VCP84" s="2"/>
      <c r="VCQ84" s="2"/>
      <c r="VCR84" s="2"/>
      <c r="VCS84" s="2"/>
      <c r="VCT84" s="2"/>
      <c r="VCU84" s="2"/>
      <c r="VCV84" s="2"/>
      <c r="VCW84" s="2"/>
      <c r="VCX84" s="2"/>
      <c r="VCY84" s="2"/>
      <c r="VCZ84" s="2"/>
      <c r="VDA84" s="2"/>
      <c r="VDB84" s="2"/>
      <c r="VDC84" s="2"/>
      <c r="VDD84" s="2"/>
      <c r="VDE84" s="2"/>
      <c r="VDF84" s="2"/>
      <c r="VDG84" s="2"/>
      <c r="VDH84" s="2"/>
      <c r="VDI84" s="2"/>
      <c r="VDJ84" s="2"/>
      <c r="VDK84" s="2"/>
      <c r="VDL84" s="2"/>
      <c r="VDM84" s="2"/>
      <c r="VDN84" s="2"/>
      <c r="VDO84" s="2"/>
      <c r="VDP84" s="2"/>
      <c r="VDQ84" s="2"/>
      <c r="VDR84" s="2"/>
      <c r="VDS84" s="2"/>
      <c r="VDT84" s="2"/>
      <c r="VDU84" s="2"/>
      <c r="VDV84" s="2"/>
      <c r="VDW84" s="2"/>
      <c r="VDX84" s="2"/>
      <c r="VDY84" s="2"/>
      <c r="VDZ84" s="2"/>
      <c r="VEA84" s="2"/>
      <c r="VEB84" s="2"/>
      <c r="VEC84" s="2"/>
      <c r="VED84" s="2"/>
      <c r="VEE84" s="2"/>
      <c r="VEF84" s="2"/>
      <c r="VEG84" s="2"/>
      <c r="VEH84" s="2"/>
      <c r="VEI84" s="2"/>
      <c r="VEJ84" s="2"/>
      <c r="VEK84" s="2"/>
      <c r="VEL84" s="2"/>
      <c r="VEM84" s="2"/>
      <c r="VEN84" s="2"/>
      <c r="VEO84" s="2"/>
      <c r="VEP84" s="2"/>
      <c r="VEQ84" s="2"/>
      <c r="VER84" s="2"/>
      <c r="VES84" s="2"/>
      <c r="VET84" s="2"/>
      <c r="VEU84" s="2"/>
      <c r="VEV84" s="2"/>
      <c r="VEW84" s="2"/>
      <c r="VEX84" s="2"/>
      <c r="VEY84" s="2"/>
      <c r="VEZ84" s="2"/>
      <c r="VFA84" s="2"/>
      <c r="VFB84" s="2"/>
      <c r="VFC84" s="2"/>
      <c r="VFD84" s="2"/>
      <c r="VFE84" s="2"/>
      <c r="VFF84" s="2"/>
      <c r="VFG84" s="2"/>
      <c r="VFH84" s="2"/>
      <c r="VFI84" s="2"/>
      <c r="VFJ84" s="2"/>
      <c r="VFK84" s="2"/>
      <c r="VFL84" s="2"/>
      <c r="VFM84" s="2"/>
      <c r="VFN84" s="2"/>
      <c r="VFO84" s="2"/>
      <c r="VFP84" s="2"/>
      <c r="VFQ84" s="2"/>
      <c r="VFR84" s="2"/>
      <c r="VFS84" s="2"/>
      <c r="VFT84" s="2"/>
      <c r="VFU84" s="2"/>
      <c r="VFV84" s="2"/>
      <c r="VFW84" s="2"/>
      <c r="VFX84" s="2"/>
      <c r="VFY84" s="2"/>
      <c r="VFZ84" s="2"/>
      <c r="VGA84" s="2"/>
      <c r="VGB84" s="2"/>
      <c r="VGC84" s="2"/>
      <c r="VGD84" s="2"/>
      <c r="VGE84" s="2"/>
      <c r="VGF84" s="2"/>
      <c r="VGG84" s="2"/>
      <c r="VGH84" s="2"/>
      <c r="VGI84" s="2"/>
      <c r="VGJ84" s="2"/>
      <c r="VGK84" s="2"/>
      <c r="VGL84" s="2"/>
      <c r="VGM84" s="2"/>
      <c r="VGN84" s="2"/>
      <c r="VGO84" s="2"/>
      <c r="VGP84" s="2"/>
      <c r="VGQ84" s="2"/>
      <c r="VGR84" s="2"/>
      <c r="VGS84" s="2"/>
      <c r="VGT84" s="2"/>
      <c r="VGU84" s="2"/>
      <c r="VGV84" s="2"/>
      <c r="VGW84" s="2"/>
      <c r="VGX84" s="2"/>
      <c r="VGY84" s="2"/>
      <c r="VGZ84" s="2"/>
      <c r="VHA84" s="2"/>
      <c r="VHB84" s="2"/>
      <c r="VHC84" s="2"/>
      <c r="VHD84" s="2"/>
      <c r="VHE84" s="2"/>
      <c r="VHF84" s="2"/>
      <c r="VHG84" s="2"/>
      <c r="VHH84" s="2"/>
      <c r="VHI84" s="2"/>
      <c r="VHJ84" s="2"/>
      <c r="VHK84" s="2"/>
      <c r="VHL84" s="2"/>
      <c r="VHM84" s="2"/>
      <c r="VHN84" s="2"/>
      <c r="VHO84" s="2"/>
      <c r="VHP84" s="2"/>
      <c r="VHQ84" s="2"/>
      <c r="VHR84" s="2"/>
      <c r="VHS84" s="2"/>
      <c r="VHT84" s="2"/>
      <c r="VHU84" s="2"/>
      <c r="VHV84" s="2"/>
      <c r="VHW84" s="2"/>
      <c r="VHX84" s="2"/>
      <c r="VHY84" s="2"/>
      <c r="VHZ84" s="2"/>
      <c r="VIA84" s="2"/>
      <c r="VIB84" s="2"/>
      <c r="VIC84" s="2"/>
      <c r="VID84" s="2"/>
      <c r="VIE84" s="2"/>
      <c r="VIF84" s="2"/>
      <c r="VIG84" s="2"/>
      <c r="VIH84" s="2"/>
      <c r="VII84" s="2"/>
      <c r="VIJ84" s="2"/>
      <c r="VIK84" s="2"/>
      <c r="VIL84" s="2"/>
      <c r="VIM84" s="2"/>
      <c r="VIN84" s="2"/>
      <c r="VIO84" s="2"/>
      <c r="VIP84" s="2"/>
      <c r="VIQ84" s="2"/>
      <c r="VIR84" s="2"/>
      <c r="VIS84" s="2"/>
      <c r="VIT84" s="2"/>
      <c r="VIU84" s="2"/>
      <c r="VIV84" s="2"/>
      <c r="VIW84" s="2"/>
      <c r="VIX84" s="2"/>
      <c r="VIY84" s="2"/>
      <c r="VIZ84" s="2"/>
      <c r="VJA84" s="2"/>
      <c r="VJB84" s="2"/>
      <c r="VJC84" s="2"/>
      <c r="VJD84" s="2"/>
      <c r="VJE84" s="2"/>
      <c r="VJF84" s="2"/>
      <c r="VJG84" s="2"/>
      <c r="VJH84" s="2"/>
      <c r="VJI84" s="2"/>
      <c r="VJJ84" s="2"/>
      <c r="VJK84" s="2"/>
      <c r="VJL84" s="2"/>
      <c r="VJM84" s="2"/>
      <c r="VJN84" s="2"/>
      <c r="VJO84" s="2"/>
      <c r="VJP84" s="2"/>
      <c r="VJQ84" s="2"/>
      <c r="VJR84" s="2"/>
      <c r="VJS84" s="2"/>
      <c r="VJT84" s="2"/>
      <c r="VJU84" s="2"/>
      <c r="VJV84" s="2"/>
      <c r="VJW84" s="2"/>
      <c r="VJX84" s="2"/>
      <c r="VJY84" s="2"/>
      <c r="VJZ84" s="2"/>
      <c r="VKA84" s="2"/>
      <c r="VKB84" s="2"/>
      <c r="VKC84" s="2"/>
      <c r="VKD84" s="2"/>
      <c r="VKE84" s="2"/>
      <c r="VKF84" s="2"/>
      <c r="VKG84" s="2"/>
      <c r="VKH84" s="2"/>
      <c r="VKI84" s="2"/>
      <c r="VKJ84" s="2"/>
      <c r="VKK84" s="2"/>
      <c r="VKL84" s="2"/>
      <c r="VKM84" s="2"/>
      <c r="VKN84" s="2"/>
      <c r="VKO84" s="2"/>
      <c r="VKP84" s="2"/>
      <c r="VKQ84" s="2"/>
      <c r="VKR84" s="2"/>
      <c r="VKS84" s="2"/>
      <c r="VKT84" s="2"/>
      <c r="VKU84" s="2"/>
      <c r="VKV84" s="2"/>
      <c r="VKW84" s="2"/>
      <c r="VKX84" s="2"/>
      <c r="VKY84" s="2"/>
      <c r="VKZ84" s="2"/>
      <c r="VLA84" s="2"/>
      <c r="VLB84" s="2"/>
      <c r="VLC84" s="2"/>
      <c r="VLD84" s="2"/>
      <c r="VLE84" s="2"/>
      <c r="VLF84" s="2"/>
      <c r="VLG84" s="2"/>
      <c r="VLH84" s="2"/>
      <c r="VLI84" s="2"/>
      <c r="VLJ84" s="2"/>
      <c r="VLK84" s="2"/>
      <c r="VLL84" s="2"/>
      <c r="VLM84" s="2"/>
      <c r="VLN84" s="2"/>
      <c r="VLO84" s="2"/>
      <c r="VLP84" s="2"/>
      <c r="VLQ84" s="2"/>
      <c r="VLR84" s="2"/>
      <c r="VLS84" s="2"/>
      <c r="VLT84" s="2"/>
      <c r="VLU84" s="2"/>
      <c r="VLV84" s="2"/>
      <c r="VLW84" s="2"/>
      <c r="VLX84" s="2"/>
      <c r="VLY84" s="2"/>
      <c r="VLZ84" s="2"/>
      <c r="VMA84" s="2"/>
      <c r="VMB84" s="2"/>
      <c r="VMC84" s="2"/>
      <c r="VMD84" s="2"/>
      <c r="VME84" s="2"/>
      <c r="VMF84" s="2"/>
      <c r="VMG84" s="2"/>
      <c r="VMH84" s="2"/>
      <c r="VMI84" s="2"/>
      <c r="VMJ84" s="2"/>
      <c r="VMK84" s="2"/>
      <c r="VML84" s="2"/>
      <c r="VMM84" s="2"/>
      <c r="VMN84" s="2"/>
      <c r="VMO84" s="2"/>
      <c r="VMP84" s="2"/>
      <c r="VMQ84" s="2"/>
      <c r="VMR84" s="2"/>
      <c r="VMS84" s="2"/>
      <c r="VMT84" s="2"/>
      <c r="VMU84" s="2"/>
      <c r="VMV84" s="2"/>
      <c r="VMW84" s="2"/>
      <c r="VMX84" s="2"/>
      <c r="VMY84" s="2"/>
      <c r="VMZ84" s="2"/>
      <c r="VNA84" s="2"/>
      <c r="VNB84" s="2"/>
      <c r="VNC84" s="2"/>
      <c r="VND84" s="2"/>
      <c r="VNE84" s="2"/>
      <c r="VNF84" s="2"/>
      <c r="VNG84" s="2"/>
      <c r="VNH84" s="2"/>
      <c r="VNI84" s="2"/>
      <c r="VNJ84" s="2"/>
      <c r="VNK84" s="2"/>
      <c r="VNL84" s="2"/>
      <c r="VNM84" s="2"/>
      <c r="VNN84" s="2"/>
      <c r="VNO84" s="2"/>
      <c r="VNP84" s="2"/>
      <c r="VNQ84" s="2"/>
      <c r="VNR84" s="2"/>
      <c r="VNS84" s="2"/>
      <c r="VNT84" s="2"/>
      <c r="VNU84" s="2"/>
      <c r="VNV84" s="2"/>
      <c r="VNW84" s="2"/>
      <c r="VNX84" s="2"/>
      <c r="VNY84" s="2"/>
      <c r="VNZ84" s="2"/>
      <c r="VOA84" s="2"/>
      <c r="VOB84" s="2"/>
      <c r="VOC84" s="2"/>
      <c r="VOD84" s="2"/>
      <c r="VOE84" s="2"/>
      <c r="VOF84" s="2"/>
      <c r="VOG84" s="2"/>
      <c r="VOH84" s="2"/>
      <c r="VOI84" s="2"/>
      <c r="VOJ84" s="2"/>
      <c r="VOK84" s="2"/>
      <c r="VOL84" s="2"/>
      <c r="VOM84" s="2"/>
      <c r="VON84" s="2"/>
      <c r="VOO84" s="2"/>
      <c r="VOP84" s="2"/>
      <c r="VOQ84" s="2"/>
      <c r="VOR84" s="2"/>
      <c r="VOS84" s="2"/>
      <c r="VOT84" s="2"/>
      <c r="VOU84" s="2"/>
      <c r="VOV84" s="2"/>
      <c r="VOW84" s="2"/>
      <c r="VOX84" s="2"/>
      <c r="VOY84" s="2"/>
      <c r="VOZ84" s="2"/>
      <c r="VPA84" s="2"/>
      <c r="VPB84" s="2"/>
      <c r="VPC84" s="2"/>
      <c r="VPD84" s="2"/>
      <c r="VPE84" s="2"/>
      <c r="VPF84" s="2"/>
      <c r="VPG84" s="2"/>
      <c r="VPH84" s="2"/>
      <c r="VPI84" s="2"/>
      <c r="VPJ84" s="2"/>
      <c r="VPK84" s="2"/>
      <c r="VPL84" s="2"/>
      <c r="VPM84" s="2"/>
      <c r="VPN84" s="2"/>
      <c r="VPO84" s="2"/>
      <c r="VPP84" s="2"/>
      <c r="VPQ84" s="2"/>
      <c r="VPR84" s="2"/>
      <c r="VPS84" s="2"/>
      <c r="VPT84" s="2"/>
      <c r="VPU84" s="2"/>
      <c r="VPV84" s="2"/>
      <c r="VPW84" s="2"/>
      <c r="VPX84" s="2"/>
      <c r="VPY84" s="2"/>
      <c r="VPZ84" s="2"/>
      <c r="VQA84" s="2"/>
      <c r="VQB84" s="2"/>
      <c r="VQC84" s="2"/>
      <c r="VQD84" s="2"/>
      <c r="VQE84" s="2"/>
      <c r="VQF84" s="2"/>
      <c r="VQG84" s="2"/>
      <c r="VQH84" s="2"/>
      <c r="VQI84" s="2"/>
      <c r="VQJ84" s="2"/>
      <c r="VQK84" s="2"/>
      <c r="VQL84" s="2"/>
      <c r="VQM84" s="2"/>
      <c r="VQN84" s="2"/>
      <c r="VQO84" s="2"/>
      <c r="VQP84" s="2"/>
      <c r="VQQ84" s="2"/>
      <c r="VQR84" s="2"/>
      <c r="VQS84" s="2"/>
      <c r="VQT84" s="2"/>
      <c r="VQU84" s="2"/>
      <c r="VQV84" s="2"/>
      <c r="VQW84" s="2"/>
      <c r="VQX84" s="2"/>
      <c r="VQY84" s="2"/>
      <c r="VQZ84" s="2"/>
      <c r="VRA84" s="2"/>
      <c r="VRB84" s="2"/>
      <c r="VRC84" s="2"/>
      <c r="VRD84" s="2"/>
      <c r="VRE84" s="2"/>
      <c r="VRF84" s="2"/>
      <c r="VRG84" s="2"/>
      <c r="VRH84" s="2"/>
      <c r="VRI84" s="2"/>
      <c r="VRJ84" s="2"/>
      <c r="VRK84" s="2"/>
      <c r="VRL84" s="2"/>
      <c r="VRM84" s="2"/>
      <c r="VRN84" s="2"/>
      <c r="VRO84" s="2"/>
      <c r="VRP84" s="2"/>
      <c r="VRQ84" s="2"/>
      <c r="VRR84" s="2"/>
      <c r="VRS84" s="2"/>
      <c r="VRT84" s="2"/>
      <c r="VRU84" s="2"/>
      <c r="VRV84" s="2"/>
      <c r="VRW84" s="2"/>
      <c r="VRX84" s="2"/>
      <c r="VRY84" s="2"/>
      <c r="VRZ84" s="2"/>
      <c r="VSA84" s="2"/>
      <c r="VSB84" s="2"/>
      <c r="VSC84" s="2"/>
      <c r="VSD84" s="2"/>
      <c r="VSE84" s="2"/>
      <c r="VSF84" s="2"/>
      <c r="VSG84" s="2"/>
      <c r="VSH84" s="2"/>
      <c r="VSI84" s="2"/>
      <c r="VSJ84" s="2"/>
      <c r="VSK84" s="2"/>
      <c r="VSL84" s="2"/>
      <c r="VSM84" s="2"/>
      <c r="VSN84" s="2"/>
      <c r="VSO84" s="2"/>
      <c r="VSP84" s="2"/>
      <c r="VSQ84" s="2"/>
      <c r="VSR84" s="2"/>
      <c r="VSS84" s="2"/>
      <c r="VST84" s="2"/>
      <c r="VSU84" s="2"/>
      <c r="VSV84" s="2"/>
      <c r="VSW84" s="2"/>
      <c r="VSX84" s="2"/>
      <c r="VSY84" s="2"/>
      <c r="VSZ84" s="2"/>
      <c r="VTA84" s="2"/>
      <c r="VTB84" s="2"/>
      <c r="VTC84" s="2"/>
      <c r="VTD84" s="2"/>
      <c r="VTE84" s="2"/>
      <c r="VTF84" s="2"/>
      <c r="VTG84" s="2"/>
      <c r="VTH84" s="2"/>
      <c r="VTI84" s="2"/>
      <c r="VTJ84" s="2"/>
      <c r="VTK84" s="2"/>
      <c r="VTL84" s="2"/>
      <c r="VTM84" s="2"/>
      <c r="VTN84" s="2"/>
      <c r="VTO84" s="2"/>
      <c r="VTP84" s="2"/>
      <c r="VTQ84" s="2"/>
      <c r="VTR84" s="2"/>
      <c r="VTS84" s="2"/>
      <c r="VTT84" s="2"/>
      <c r="VTU84" s="2"/>
      <c r="VTV84" s="2"/>
      <c r="VTW84" s="2"/>
      <c r="VTX84" s="2"/>
      <c r="VTY84" s="2"/>
      <c r="VTZ84" s="2"/>
      <c r="VUA84" s="2"/>
      <c r="VUB84" s="2"/>
      <c r="VUC84" s="2"/>
      <c r="VUD84" s="2"/>
      <c r="VUE84" s="2"/>
      <c r="VUF84" s="2"/>
      <c r="VUG84" s="2"/>
      <c r="VUH84" s="2"/>
      <c r="VUI84" s="2"/>
      <c r="VUJ84" s="2"/>
      <c r="VUK84" s="2"/>
      <c r="VUL84" s="2"/>
      <c r="VUM84" s="2"/>
      <c r="VUN84" s="2"/>
      <c r="VUO84" s="2"/>
      <c r="VUP84" s="2"/>
      <c r="VUQ84" s="2"/>
      <c r="VUR84" s="2"/>
      <c r="VUS84" s="2"/>
      <c r="VUT84" s="2"/>
      <c r="VUU84" s="2"/>
      <c r="VUV84" s="2"/>
      <c r="VUW84" s="2"/>
      <c r="VUX84" s="2"/>
      <c r="VUY84" s="2"/>
      <c r="VUZ84" s="2"/>
      <c r="VVA84" s="2"/>
      <c r="VVB84" s="2"/>
      <c r="VVC84" s="2"/>
      <c r="VVD84" s="2"/>
      <c r="VVE84" s="2"/>
      <c r="VVF84" s="2"/>
      <c r="VVG84" s="2"/>
      <c r="VVH84" s="2"/>
      <c r="VVI84" s="2"/>
      <c r="VVJ84" s="2"/>
      <c r="VVK84" s="2"/>
      <c r="VVL84" s="2"/>
      <c r="VVM84" s="2"/>
      <c r="VVN84" s="2"/>
      <c r="VVO84" s="2"/>
      <c r="VVP84" s="2"/>
      <c r="VVQ84" s="2"/>
      <c r="VVR84" s="2"/>
      <c r="VVS84" s="2"/>
      <c r="VVT84" s="2"/>
      <c r="VVU84" s="2"/>
      <c r="VVV84" s="2"/>
      <c r="VVW84" s="2"/>
      <c r="VVX84" s="2"/>
      <c r="VVY84" s="2"/>
      <c r="VVZ84" s="2"/>
      <c r="VWA84" s="2"/>
      <c r="VWB84" s="2"/>
      <c r="VWC84" s="2"/>
      <c r="VWD84" s="2"/>
      <c r="VWE84" s="2"/>
      <c r="VWF84" s="2"/>
      <c r="VWG84" s="2"/>
      <c r="VWH84" s="2"/>
      <c r="VWI84" s="2"/>
      <c r="VWJ84" s="2"/>
      <c r="VWK84" s="2"/>
      <c r="VWL84" s="2"/>
      <c r="VWM84" s="2"/>
      <c r="VWN84" s="2"/>
      <c r="VWO84" s="2"/>
      <c r="VWP84" s="2"/>
      <c r="VWQ84" s="2"/>
      <c r="VWR84" s="2"/>
      <c r="VWS84" s="2"/>
      <c r="VWT84" s="2"/>
      <c r="VWU84" s="2"/>
      <c r="VWV84" s="2"/>
      <c r="VWW84" s="2"/>
      <c r="VWX84" s="2"/>
      <c r="VWY84" s="2"/>
      <c r="VWZ84" s="2"/>
      <c r="VXA84" s="2"/>
      <c r="VXB84" s="2"/>
      <c r="VXC84" s="2"/>
      <c r="VXD84" s="2"/>
      <c r="VXE84" s="2"/>
      <c r="VXF84" s="2"/>
      <c r="VXG84" s="2"/>
      <c r="VXH84" s="2"/>
      <c r="VXI84" s="2"/>
      <c r="VXJ84" s="2"/>
      <c r="VXK84" s="2"/>
      <c r="VXL84" s="2"/>
      <c r="VXM84" s="2"/>
      <c r="VXN84" s="2"/>
      <c r="VXO84" s="2"/>
      <c r="VXP84" s="2"/>
      <c r="VXQ84" s="2"/>
      <c r="VXR84" s="2"/>
      <c r="VXS84" s="2"/>
      <c r="VXT84" s="2"/>
      <c r="VXU84" s="2"/>
      <c r="VXV84" s="2"/>
      <c r="VXW84" s="2"/>
      <c r="VXX84" s="2"/>
      <c r="VXY84" s="2"/>
      <c r="VXZ84" s="2"/>
      <c r="VYA84" s="2"/>
      <c r="VYB84" s="2"/>
      <c r="VYC84" s="2"/>
      <c r="VYD84" s="2"/>
      <c r="VYE84" s="2"/>
      <c r="VYF84" s="2"/>
      <c r="VYG84" s="2"/>
      <c r="VYH84" s="2"/>
      <c r="VYI84" s="2"/>
      <c r="VYJ84" s="2"/>
      <c r="VYK84" s="2"/>
      <c r="VYL84" s="2"/>
      <c r="VYM84" s="2"/>
      <c r="VYN84" s="2"/>
      <c r="VYO84" s="2"/>
      <c r="VYP84" s="2"/>
      <c r="VYQ84" s="2"/>
      <c r="VYR84" s="2"/>
      <c r="VYS84" s="2"/>
      <c r="VYT84" s="2"/>
      <c r="VYU84" s="2"/>
      <c r="VYV84" s="2"/>
      <c r="VYW84" s="2"/>
      <c r="VYX84" s="2"/>
      <c r="VYY84" s="2"/>
      <c r="VYZ84" s="2"/>
      <c r="VZA84" s="2"/>
      <c r="VZB84" s="2"/>
      <c r="VZC84" s="2"/>
      <c r="VZD84" s="2"/>
      <c r="VZE84" s="2"/>
      <c r="VZF84" s="2"/>
      <c r="VZG84" s="2"/>
      <c r="VZH84" s="2"/>
      <c r="VZI84" s="2"/>
      <c r="VZJ84" s="2"/>
      <c r="VZK84" s="2"/>
      <c r="VZL84" s="2"/>
      <c r="VZM84" s="2"/>
      <c r="VZN84" s="2"/>
      <c r="VZO84" s="2"/>
      <c r="VZP84" s="2"/>
      <c r="VZQ84" s="2"/>
      <c r="VZR84" s="2"/>
      <c r="VZS84" s="2"/>
      <c r="VZT84" s="2"/>
      <c r="VZU84" s="2"/>
      <c r="VZV84" s="2"/>
      <c r="VZW84" s="2"/>
      <c r="VZX84" s="2"/>
      <c r="VZY84" s="2"/>
      <c r="VZZ84" s="2"/>
      <c r="WAA84" s="2"/>
      <c r="WAB84" s="2"/>
      <c r="WAC84" s="2"/>
      <c r="WAD84" s="2"/>
      <c r="WAE84" s="2"/>
      <c r="WAF84" s="2"/>
      <c r="WAG84" s="2"/>
      <c r="WAH84" s="2"/>
      <c r="WAI84" s="2"/>
      <c r="WAJ84" s="2"/>
      <c r="WAK84" s="2"/>
      <c r="WAL84" s="2"/>
      <c r="WAM84" s="2"/>
      <c r="WAN84" s="2"/>
      <c r="WAO84" s="2"/>
      <c r="WAP84" s="2"/>
      <c r="WAQ84" s="2"/>
      <c r="WAR84" s="2"/>
      <c r="WAS84" s="2"/>
      <c r="WAT84" s="2"/>
      <c r="WAU84" s="2"/>
      <c r="WAV84" s="2"/>
      <c r="WAW84" s="2"/>
      <c r="WAX84" s="2"/>
      <c r="WAY84" s="2"/>
      <c r="WAZ84" s="2"/>
      <c r="WBA84" s="2"/>
      <c r="WBB84" s="2"/>
      <c r="WBC84" s="2"/>
      <c r="WBD84" s="2"/>
      <c r="WBE84" s="2"/>
      <c r="WBF84" s="2"/>
      <c r="WBG84" s="2"/>
      <c r="WBH84" s="2"/>
      <c r="WBI84" s="2"/>
      <c r="WBJ84" s="2"/>
      <c r="WBK84" s="2"/>
      <c r="WBL84" s="2"/>
      <c r="WBM84" s="2"/>
      <c r="WBN84" s="2"/>
      <c r="WBO84" s="2"/>
      <c r="WBP84" s="2"/>
      <c r="WBQ84" s="2"/>
      <c r="WBR84" s="2"/>
      <c r="WBS84" s="2"/>
      <c r="WBT84" s="2"/>
      <c r="WBU84" s="2"/>
      <c r="WBV84" s="2"/>
      <c r="WBW84" s="2"/>
      <c r="WBX84" s="2"/>
      <c r="WBY84" s="2"/>
      <c r="WBZ84" s="2"/>
      <c r="WCA84" s="2"/>
      <c r="WCB84" s="2"/>
      <c r="WCC84" s="2"/>
      <c r="WCD84" s="2"/>
      <c r="WCE84" s="2"/>
      <c r="WCF84" s="2"/>
      <c r="WCG84" s="2"/>
      <c r="WCH84" s="2"/>
      <c r="WCI84" s="2"/>
      <c r="WCJ84" s="2"/>
      <c r="WCK84" s="2"/>
      <c r="WCL84" s="2"/>
      <c r="WCM84" s="2"/>
      <c r="WCN84" s="2"/>
      <c r="WCO84" s="2"/>
      <c r="WCP84" s="2"/>
      <c r="WCQ84" s="2"/>
      <c r="WCR84" s="2"/>
      <c r="WCS84" s="2"/>
      <c r="WCT84" s="2"/>
      <c r="WCU84" s="2"/>
      <c r="WCV84" s="2"/>
      <c r="WCW84" s="2"/>
      <c r="WCX84" s="2"/>
      <c r="WCY84" s="2"/>
      <c r="WCZ84" s="2"/>
      <c r="WDA84" s="2"/>
      <c r="WDB84" s="2"/>
      <c r="WDC84" s="2"/>
      <c r="WDD84" s="2"/>
      <c r="WDE84" s="2"/>
      <c r="WDF84" s="2"/>
      <c r="WDG84" s="2"/>
      <c r="WDH84" s="2"/>
      <c r="WDI84" s="2"/>
      <c r="WDJ84" s="2"/>
      <c r="WDK84" s="2"/>
      <c r="WDL84" s="2"/>
      <c r="WDM84" s="2"/>
      <c r="WDN84" s="2"/>
      <c r="WDO84" s="2"/>
      <c r="WDP84" s="2"/>
      <c r="WDQ84" s="2"/>
      <c r="WDR84" s="2"/>
      <c r="WDS84" s="2"/>
      <c r="WDT84" s="2"/>
      <c r="WDU84" s="2"/>
      <c r="WDV84" s="2"/>
      <c r="WDW84" s="2"/>
      <c r="WDX84" s="2"/>
      <c r="WDY84" s="2"/>
      <c r="WDZ84" s="2"/>
      <c r="WEA84" s="2"/>
      <c r="WEB84" s="2"/>
      <c r="WEC84" s="2"/>
      <c r="WED84" s="2"/>
      <c r="WEE84" s="2"/>
      <c r="WEF84" s="2"/>
      <c r="WEG84" s="2"/>
      <c r="WEH84" s="2"/>
      <c r="WEI84" s="2"/>
      <c r="WEJ84" s="2"/>
      <c r="WEK84" s="2"/>
      <c r="WEL84" s="2"/>
      <c r="WEM84" s="2"/>
      <c r="WEN84" s="2"/>
      <c r="WEO84" s="2"/>
      <c r="WEP84" s="2"/>
      <c r="WEQ84" s="2"/>
      <c r="WER84" s="2"/>
      <c r="WES84" s="2"/>
      <c r="WET84" s="2"/>
      <c r="WEU84" s="2"/>
      <c r="WEV84" s="2"/>
      <c r="WEW84" s="2"/>
      <c r="WEX84" s="2"/>
      <c r="WEY84" s="2"/>
      <c r="WEZ84" s="2"/>
      <c r="WFA84" s="2"/>
      <c r="WFB84" s="2"/>
      <c r="WFC84" s="2"/>
      <c r="WFD84" s="2"/>
      <c r="WFE84" s="2"/>
      <c r="WFF84" s="2"/>
      <c r="WFG84" s="2"/>
      <c r="WFH84" s="2"/>
      <c r="WFI84" s="2"/>
      <c r="WFJ84" s="2"/>
      <c r="WFK84" s="2"/>
      <c r="WFL84" s="2"/>
      <c r="WFM84" s="2"/>
      <c r="WFN84" s="2"/>
      <c r="WFO84" s="2"/>
      <c r="WFP84" s="2"/>
      <c r="WFQ84" s="2"/>
      <c r="WFR84" s="2"/>
      <c r="WFS84" s="2"/>
      <c r="WFT84" s="2"/>
      <c r="WFU84" s="2"/>
      <c r="WFV84" s="2"/>
      <c r="WFW84" s="2"/>
      <c r="WFX84" s="2"/>
      <c r="WFY84" s="2"/>
      <c r="WFZ84" s="2"/>
      <c r="WGA84" s="2"/>
      <c r="WGB84" s="2"/>
      <c r="WGC84" s="2"/>
      <c r="WGD84" s="2"/>
      <c r="WGE84" s="2"/>
      <c r="WGF84" s="2"/>
      <c r="WGG84" s="2"/>
      <c r="WGH84" s="2"/>
      <c r="WGI84" s="2"/>
      <c r="WGJ84" s="2"/>
      <c r="WGK84" s="2"/>
      <c r="WGL84" s="2"/>
      <c r="WGM84" s="2"/>
      <c r="WGN84" s="2"/>
      <c r="WGO84" s="2"/>
      <c r="WGP84" s="2"/>
      <c r="WGQ84" s="2"/>
      <c r="WGR84" s="2"/>
      <c r="WGS84" s="2"/>
      <c r="WGT84" s="2"/>
      <c r="WGU84" s="2"/>
      <c r="WGV84" s="2"/>
      <c r="WGW84" s="2"/>
      <c r="WGX84" s="2"/>
      <c r="WGY84" s="2"/>
      <c r="WGZ84" s="2"/>
      <c r="WHA84" s="2"/>
      <c r="WHB84" s="2"/>
      <c r="WHC84" s="2"/>
      <c r="WHD84" s="2"/>
      <c r="WHE84" s="2"/>
      <c r="WHF84" s="2"/>
      <c r="WHG84" s="2"/>
      <c r="WHH84" s="2"/>
      <c r="WHI84" s="2"/>
      <c r="WHJ84" s="2"/>
      <c r="WHK84" s="2"/>
      <c r="WHL84" s="2"/>
      <c r="WHM84" s="2"/>
      <c r="WHN84" s="2"/>
      <c r="WHO84" s="2"/>
      <c r="WHP84" s="2"/>
      <c r="WHQ84" s="2"/>
      <c r="WHR84" s="2"/>
      <c r="WHS84" s="2"/>
      <c r="WHT84" s="2"/>
      <c r="WHU84" s="2"/>
      <c r="WHV84" s="2"/>
      <c r="WHW84" s="2"/>
      <c r="WHX84" s="2"/>
      <c r="WHY84" s="2"/>
      <c r="WHZ84" s="2"/>
      <c r="WIA84" s="2"/>
      <c r="WIB84" s="2"/>
      <c r="WIC84" s="2"/>
      <c r="WID84" s="2"/>
      <c r="WIE84" s="2"/>
      <c r="WIF84" s="2"/>
      <c r="WIG84" s="2"/>
      <c r="WIH84" s="2"/>
      <c r="WII84" s="2"/>
      <c r="WIJ84" s="2"/>
      <c r="WIK84" s="2"/>
      <c r="WIL84" s="2"/>
      <c r="WIM84" s="2"/>
      <c r="WIN84" s="2"/>
      <c r="WIO84" s="2"/>
      <c r="WIP84" s="2"/>
      <c r="WIQ84" s="2"/>
      <c r="WIR84" s="2"/>
      <c r="WIS84" s="2"/>
      <c r="WIT84" s="2"/>
      <c r="WIU84" s="2"/>
      <c r="WIV84" s="2"/>
      <c r="WIW84" s="2"/>
      <c r="WIX84" s="2"/>
      <c r="WIY84" s="2"/>
      <c r="WIZ84" s="2"/>
      <c r="WJA84" s="2"/>
      <c r="WJB84" s="2"/>
      <c r="WJC84" s="2"/>
      <c r="WJD84" s="2"/>
      <c r="WJE84" s="2"/>
      <c r="WJF84" s="2"/>
      <c r="WJG84" s="2"/>
      <c r="WJH84" s="2"/>
      <c r="WJI84" s="2"/>
      <c r="WJJ84" s="2"/>
      <c r="WJK84" s="2"/>
      <c r="WJL84" s="2"/>
      <c r="WJM84" s="2"/>
      <c r="WJN84" s="2"/>
      <c r="WJO84" s="2"/>
      <c r="WJP84" s="2"/>
      <c r="WJQ84" s="2"/>
      <c r="WJR84" s="2"/>
      <c r="WJS84" s="2"/>
      <c r="WJT84" s="2"/>
      <c r="WJU84" s="2"/>
      <c r="WJV84" s="2"/>
      <c r="WJW84" s="2"/>
      <c r="WJX84" s="2"/>
      <c r="WJY84" s="2"/>
      <c r="WJZ84" s="2"/>
      <c r="WKA84" s="2"/>
      <c r="WKB84" s="2"/>
      <c r="WKC84" s="2"/>
      <c r="WKD84" s="2"/>
      <c r="WKE84" s="2"/>
      <c r="WKF84" s="2"/>
      <c r="WKG84" s="2"/>
      <c r="WKH84" s="2"/>
      <c r="WKI84" s="2"/>
      <c r="WKJ84" s="2"/>
      <c r="WKK84" s="2"/>
      <c r="WKL84" s="2"/>
      <c r="WKM84" s="2"/>
      <c r="WKN84" s="2"/>
      <c r="WKO84" s="2"/>
      <c r="WKP84" s="2"/>
      <c r="WKQ84" s="2"/>
      <c r="WKR84" s="2"/>
      <c r="WKS84" s="2"/>
      <c r="WKT84" s="2"/>
      <c r="WKU84" s="2"/>
      <c r="WKV84" s="2"/>
      <c r="WKW84" s="2"/>
      <c r="WKX84" s="2"/>
      <c r="WKY84" s="2"/>
      <c r="WKZ84" s="2"/>
      <c r="WLA84" s="2"/>
      <c r="WLB84" s="2"/>
      <c r="WLC84" s="2"/>
      <c r="WLD84" s="2"/>
      <c r="WLE84" s="2"/>
      <c r="WLF84" s="2"/>
      <c r="WLG84" s="2"/>
      <c r="WLH84" s="2"/>
      <c r="WLI84" s="2"/>
      <c r="WLJ84" s="2"/>
      <c r="WLK84" s="2"/>
      <c r="WLL84" s="2"/>
      <c r="WLM84" s="2"/>
      <c r="WLN84" s="2"/>
      <c r="WLO84" s="2"/>
      <c r="WLP84" s="2"/>
      <c r="WLQ84" s="2"/>
      <c r="WLR84" s="2"/>
      <c r="WLS84" s="2"/>
      <c r="WLT84" s="2"/>
      <c r="WLU84" s="2"/>
      <c r="WLV84" s="2"/>
      <c r="WLW84" s="2"/>
      <c r="WLX84" s="2"/>
      <c r="WLY84" s="2"/>
      <c r="WLZ84" s="2"/>
      <c r="WMA84" s="2"/>
      <c r="WMB84" s="2"/>
      <c r="WMC84" s="2"/>
      <c r="WMD84" s="2"/>
      <c r="WME84" s="2"/>
      <c r="WMF84" s="2"/>
      <c r="WMG84" s="2"/>
      <c r="WMH84" s="2"/>
      <c r="WMI84" s="2"/>
      <c r="WMJ84" s="2"/>
      <c r="WMK84" s="2"/>
      <c r="WML84" s="2"/>
      <c r="WMM84" s="2"/>
      <c r="WMN84" s="2"/>
      <c r="WMO84" s="2"/>
      <c r="WMP84" s="2"/>
      <c r="WMQ84" s="2"/>
      <c r="WMR84" s="2"/>
      <c r="WMS84" s="2"/>
      <c r="WMT84" s="2"/>
      <c r="WMU84" s="2"/>
      <c r="WMV84" s="2"/>
      <c r="WMW84" s="2"/>
      <c r="WMX84" s="2"/>
      <c r="WMY84" s="2"/>
      <c r="WMZ84" s="2"/>
      <c r="WNA84" s="2"/>
      <c r="WNB84" s="2"/>
      <c r="WNC84" s="2"/>
      <c r="WND84" s="2"/>
      <c r="WNE84" s="2"/>
      <c r="WNF84" s="2"/>
      <c r="WNG84" s="2"/>
      <c r="WNH84" s="2"/>
      <c r="WNI84" s="2"/>
      <c r="WNJ84" s="2"/>
      <c r="WNK84" s="2"/>
      <c r="WNL84" s="2"/>
      <c r="WNM84" s="2"/>
      <c r="WNN84" s="2"/>
      <c r="WNO84" s="2"/>
      <c r="WNP84" s="2"/>
      <c r="WNQ84" s="2"/>
      <c r="WNR84" s="2"/>
      <c r="WNS84" s="2"/>
      <c r="WNT84" s="2"/>
      <c r="WNU84" s="2"/>
      <c r="WNV84" s="2"/>
      <c r="WNW84" s="2"/>
      <c r="WNX84" s="2"/>
      <c r="WNY84" s="2"/>
      <c r="WNZ84" s="2"/>
      <c r="WOA84" s="2"/>
      <c r="WOB84" s="2"/>
      <c r="WOC84" s="2"/>
      <c r="WOD84" s="2"/>
      <c r="WOE84" s="2"/>
      <c r="WOF84" s="2"/>
      <c r="WOG84" s="2"/>
      <c r="WOH84" s="2"/>
      <c r="WOI84" s="2"/>
      <c r="WOJ84" s="2"/>
      <c r="WOK84" s="2"/>
      <c r="WOL84" s="2"/>
      <c r="WOM84" s="2"/>
      <c r="WON84" s="2"/>
      <c r="WOO84" s="2"/>
      <c r="WOP84" s="2"/>
      <c r="WOQ84" s="2"/>
      <c r="WOR84" s="2"/>
      <c r="WOS84" s="2"/>
      <c r="WOT84" s="2"/>
      <c r="WOU84" s="2"/>
      <c r="WOV84" s="2"/>
      <c r="WOW84" s="2"/>
      <c r="WOX84" s="2"/>
      <c r="WOY84" s="2"/>
      <c r="WOZ84" s="2"/>
      <c r="WPA84" s="2"/>
      <c r="WPB84" s="2"/>
      <c r="WPC84" s="2"/>
      <c r="WPD84" s="2"/>
      <c r="WPE84" s="2"/>
      <c r="WPF84" s="2"/>
      <c r="WPG84" s="2"/>
      <c r="WPH84" s="2"/>
      <c r="WPI84" s="2"/>
      <c r="WPJ84" s="2"/>
      <c r="WPK84" s="2"/>
      <c r="WPL84" s="2"/>
      <c r="WPM84" s="2"/>
      <c r="WPN84" s="2"/>
      <c r="WPO84" s="2"/>
      <c r="WPP84" s="2"/>
      <c r="WPQ84" s="2"/>
      <c r="WPR84" s="2"/>
      <c r="WPS84" s="2"/>
      <c r="WPT84" s="2"/>
      <c r="WPU84" s="2"/>
      <c r="WPV84" s="2"/>
      <c r="WPW84" s="2"/>
      <c r="WPX84" s="2"/>
      <c r="WPY84" s="2"/>
      <c r="WPZ84" s="2"/>
      <c r="WQA84" s="2"/>
      <c r="WQB84" s="2"/>
      <c r="WQC84" s="2"/>
      <c r="WQD84" s="2"/>
      <c r="WQE84" s="2"/>
      <c r="WQF84" s="2"/>
      <c r="WQG84" s="2"/>
      <c r="WQH84" s="2"/>
      <c r="WQI84" s="2"/>
      <c r="WQJ84" s="2"/>
      <c r="WQK84" s="2"/>
      <c r="WQL84" s="2"/>
      <c r="WQM84" s="2"/>
      <c r="WQN84" s="2"/>
      <c r="WQO84" s="2"/>
      <c r="WQP84" s="2"/>
      <c r="WQQ84" s="2"/>
      <c r="WQR84" s="2"/>
      <c r="WQS84" s="2"/>
      <c r="WQT84" s="2"/>
      <c r="WQU84" s="2"/>
      <c r="WQV84" s="2"/>
      <c r="WQW84" s="2"/>
      <c r="WQX84" s="2"/>
      <c r="WQY84" s="2"/>
      <c r="WQZ84" s="2"/>
      <c r="WRA84" s="2"/>
      <c r="WRB84" s="2"/>
      <c r="WRC84" s="2"/>
      <c r="WRD84" s="2"/>
      <c r="WRE84" s="2"/>
      <c r="WRF84" s="2"/>
      <c r="WRG84" s="2"/>
      <c r="WRH84" s="2"/>
      <c r="WRI84" s="2"/>
      <c r="WRJ84" s="2"/>
      <c r="WRK84" s="2"/>
      <c r="WRL84" s="2"/>
      <c r="WRM84" s="2"/>
      <c r="WRN84" s="2"/>
      <c r="WRO84" s="2"/>
      <c r="WRP84" s="2"/>
      <c r="WRQ84" s="2"/>
      <c r="WRR84" s="2"/>
      <c r="WRS84" s="2"/>
      <c r="WRT84" s="2"/>
      <c r="WRU84" s="2"/>
      <c r="WRV84" s="2"/>
      <c r="WRW84" s="2"/>
      <c r="WRX84" s="2"/>
      <c r="WRY84" s="2"/>
      <c r="WRZ84" s="2"/>
      <c r="WSA84" s="2"/>
      <c r="WSB84" s="2"/>
      <c r="WSC84" s="2"/>
      <c r="WSD84" s="2"/>
      <c r="WSE84" s="2"/>
      <c r="WSF84" s="2"/>
      <c r="WSG84" s="2"/>
      <c r="WSH84" s="2"/>
      <c r="WSI84" s="2"/>
      <c r="WSJ84" s="2"/>
      <c r="WSK84" s="2"/>
      <c r="WSL84" s="2"/>
      <c r="WSM84" s="2"/>
      <c r="WSN84" s="2"/>
      <c r="WSO84" s="2"/>
      <c r="WSP84" s="2"/>
      <c r="WSQ84" s="2"/>
      <c r="WSR84" s="2"/>
      <c r="WSS84" s="2"/>
      <c r="WST84" s="2"/>
      <c r="WSU84" s="2"/>
      <c r="WSV84" s="2"/>
      <c r="WSW84" s="2"/>
      <c r="WSX84" s="2"/>
      <c r="WSY84" s="2"/>
      <c r="WSZ84" s="2"/>
      <c r="WTA84" s="2"/>
      <c r="WTB84" s="2"/>
      <c r="WTC84" s="2"/>
      <c r="WTD84" s="2"/>
      <c r="WTE84" s="2"/>
      <c r="WTF84" s="2"/>
      <c r="WTG84" s="2"/>
      <c r="WTH84" s="2"/>
      <c r="WTI84" s="2"/>
      <c r="WTJ84" s="2"/>
      <c r="WTK84" s="2"/>
      <c r="WTL84" s="2"/>
      <c r="WTM84" s="2"/>
      <c r="WTN84" s="2"/>
      <c r="WTO84" s="2"/>
      <c r="WTP84" s="2"/>
      <c r="WTQ84" s="2"/>
      <c r="WTR84" s="2"/>
      <c r="WTS84" s="2"/>
      <c r="WTT84" s="2"/>
      <c r="WTU84" s="2"/>
      <c r="WTV84" s="2"/>
      <c r="WTW84" s="2"/>
      <c r="WTX84" s="2"/>
      <c r="WTY84" s="2"/>
      <c r="WTZ84" s="2"/>
      <c r="WUA84" s="2"/>
      <c r="WUB84" s="2"/>
      <c r="WUC84" s="2"/>
      <c r="WUD84" s="2"/>
      <c r="WUE84" s="2"/>
      <c r="WUF84" s="2"/>
      <c r="WUG84" s="2"/>
      <c r="WUH84" s="2"/>
      <c r="WUI84" s="2"/>
      <c r="WUJ84" s="2"/>
      <c r="WUK84" s="2"/>
      <c r="WUL84" s="2"/>
      <c r="WUM84" s="2"/>
      <c r="WUN84" s="2"/>
      <c r="WUO84" s="2"/>
      <c r="WUP84" s="2"/>
      <c r="WUQ84" s="2"/>
      <c r="WUR84" s="2"/>
      <c r="WUS84" s="2"/>
      <c r="WUT84" s="2"/>
      <c r="WUU84" s="2"/>
      <c r="WUV84" s="2"/>
      <c r="WUW84" s="2"/>
      <c r="WUX84" s="2"/>
      <c r="WUY84" s="2"/>
      <c r="WUZ84" s="2"/>
      <c r="WVA84" s="2"/>
      <c r="WVB84" s="2"/>
      <c r="WVC84" s="2"/>
      <c r="WVD84" s="2"/>
      <c r="WVE84" s="2"/>
      <c r="WVF84" s="2"/>
      <c r="WVG84" s="2"/>
      <c r="WVH84" s="2"/>
      <c r="WVI84" s="2"/>
      <c r="WVJ84" s="2"/>
      <c r="WVK84" s="2"/>
      <c r="WVL84" s="2"/>
      <c r="WVM84" s="2"/>
      <c r="WVN84" s="2"/>
      <c r="WVO84" s="2"/>
      <c r="WVP84" s="2"/>
      <c r="WVQ84" s="2"/>
      <c r="WVR84" s="2"/>
      <c r="WVS84" s="2"/>
      <c r="WVT84" s="2"/>
      <c r="WVU84" s="2"/>
      <c r="WVV84" s="2"/>
      <c r="WVW84" s="2"/>
      <c r="WVX84" s="2"/>
      <c r="WVY84" s="2"/>
      <c r="WVZ84" s="2"/>
      <c r="WWA84" s="2"/>
      <c r="WWB84" s="2"/>
      <c r="WWC84" s="2"/>
      <c r="WWD84" s="2"/>
      <c r="WWE84" s="2"/>
      <c r="WWF84" s="2"/>
      <c r="WWG84" s="2"/>
      <c r="WWH84" s="2"/>
      <c r="WWI84" s="2"/>
      <c r="WWJ84" s="2"/>
      <c r="WWK84" s="2"/>
      <c r="WWL84" s="2"/>
      <c r="WWM84" s="2"/>
      <c r="WWN84" s="2"/>
      <c r="WWO84" s="2"/>
      <c r="WWP84" s="2"/>
      <c r="WWQ84" s="2"/>
      <c r="WWR84" s="2"/>
      <c r="WWS84" s="2"/>
      <c r="WWT84" s="2"/>
      <c r="WWU84" s="2"/>
      <c r="WWV84" s="2"/>
      <c r="WWW84" s="2"/>
      <c r="WWX84" s="2"/>
      <c r="WWY84" s="2"/>
      <c r="WWZ84" s="2"/>
      <c r="WXA84" s="2"/>
      <c r="WXB84" s="2"/>
      <c r="WXC84" s="2"/>
      <c r="WXD84" s="2"/>
      <c r="WXE84" s="2"/>
      <c r="WXF84" s="2"/>
      <c r="WXG84" s="2"/>
      <c r="WXH84" s="2"/>
      <c r="WXI84" s="2"/>
      <c r="WXJ84" s="2"/>
      <c r="WXK84" s="2"/>
      <c r="WXL84" s="2"/>
      <c r="WXM84" s="2"/>
      <c r="WXN84" s="2"/>
      <c r="WXO84" s="2"/>
      <c r="WXP84" s="2"/>
      <c r="WXQ84" s="2"/>
      <c r="WXR84" s="2"/>
      <c r="WXS84" s="2"/>
      <c r="WXT84" s="2"/>
      <c r="WXU84" s="2"/>
      <c r="WXV84" s="2"/>
      <c r="WXW84" s="2"/>
      <c r="WXX84" s="2"/>
      <c r="WXY84" s="2"/>
      <c r="WXZ84" s="2"/>
      <c r="WYA84" s="2"/>
      <c r="WYB84" s="2"/>
      <c r="WYC84" s="2"/>
      <c r="WYD84" s="2"/>
      <c r="WYE84" s="2"/>
      <c r="WYF84" s="2"/>
      <c r="WYG84" s="2"/>
      <c r="WYH84" s="2"/>
      <c r="WYI84" s="2"/>
      <c r="WYJ84" s="2"/>
      <c r="WYK84" s="2"/>
      <c r="WYL84" s="2"/>
      <c r="WYM84" s="2"/>
      <c r="WYN84" s="2"/>
      <c r="WYO84" s="2"/>
      <c r="WYP84" s="2"/>
      <c r="WYQ84" s="2"/>
      <c r="WYR84" s="2"/>
      <c r="WYS84" s="2"/>
      <c r="WYT84" s="2"/>
      <c r="WYU84" s="2"/>
      <c r="WYV84" s="2"/>
      <c r="WYW84" s="2"/>
      <c r="WYX84" s="2"/>
      <c r="WYY84" s="2"/>
      <c r="WYZ84" s="2"/>
      <c r="WZA84" s="2"/>
      <c r="WZB84" s="2"/>
      <c r="WZC84" s="2"/>
      <c r="WZD84" s="2"/>
      <c r="WZE84" s="2"/>
      <c r="WZF84" s="2"/>
      <c r="WZG84" s="2"/>
      <c r="WZH84" s="2"/>
      <c r="WZI84" s="2"/>
      <c r="WZJ84" s="2"/>
      <c r="WZK84" s="2"/>
      <c r="WZL84" s="2"/>
      <c r="WZM84" s="2"/>
      <c r="WZN84" s="2"/>
      <c r="WZO84" s="2"/>
      <c r="WZP84" s="2"/>
      <c r="WZQ84" s="2"/>
      <c r="WZR84" s="2"/>
      <c r="WZS84" s="2"/>
      <c r="WZT84" s="2"/>
      <c r="WZU84" s="2"/>
      <c r="WZV84" s="2"/>
      <c r="WZW84" s="2"/>
      <c r="WZX84" s="2"/>
      <c r="WZY84" s="2"/>
      <c r="WZZ84" s="2"/>
      <c r="XAA84" s="2"/>
      <c r="XAB84" s="2"/>
      <c r="XAC84" s="2"/>
      <c r="XAD84" s="2"/>
      <c r="XAE84" s="2"/>
      <c r="XAF84" s="2"/>
      <c r="XAG84" s="2"/>
      <c r="XAH84" s="2"/>
      <c r="XAI84" s="2"/>
      <c r="XAJ84" s="2"/>
      <c r="XAK84" s="2"/>
      <c r="XAL84" s="2"/>
      <c r="XAM84" s="2"/>
      <c r="XAN84" s="2"/>
      <c r="XAO84" s="2"/>
      <c r="XAP84" s="2"/>
      <c r="XAQ84" s="2"/>
      <c r="XAR84" s="2"/>
      <c r="XAS84" s="2"/>
      <c r="XAT84" s="2"/>
      <c r="XAU84" s="2"/>
      <c r="XAV84" s="2"/>
      <c r="XAW84" s="2"/>
      <c r="XAX84" s="2"/>
      <c r="XAY84" s="2"/>
      <c r="XAZ84" s="2"/>
      <c r="XBA84" s="2"/>
      <c r="XBB84" s="2"/>
      <c r="XBC84" s="2"/>
      <c r="XBD84" s="2"/>
      <c r="XBE84" s="2"/>
      <c r="XBF84" s="2"/>
      <c r="XBG84" s="2"/>
      <c r="XBH84" s="2"/>
      <c r="XBI84" s="2"/>
      <c r="XBJ84" s="2"/>
      <c r="XBK84" s="2"/>
      <c r="XBL84" s="2"/>
      <c r="XBM84" s="2"/>
      <c r="XBN84" s="2"/>
      <c r="XBO84" s="2"/>
      <c r="XBP84" s="2"/>
      <c r="XBQ84" s="2"/>
      <c r="XBR84" s="2"/>
      <c r="XBS84" s="2"/>
      <c r="XBT84" s="2"/>
      <c r="XBU84" s="2"/>
      <c r="XBV84" s="2"/>
      <c r="XBW84" s="2"/>
      <c r="XBX84" s="2"/>
      <c r="XBY84" s="2"/>
      <c r="XBZ84" s="2"/>
      <c r="XCA84" s="2"/>
      <c r="XCB84" s="2"/>
      <c r="XCC84" s="2"/>
      <c r="XCD84" s="2"/>
      <c r="XCE84" s="2"/>
      <c r="XCF84" s="2"/>
      <c r="XCG84" s="2"/>
      <c r="XCH84" s="2"/>
      <c r="XCI84" s="2"/>
      <c r="XCJ84" s="2"/>
      <c r="XCK84" s="2"/>
      <c r="XCL84" s="2"/>
      <c r="XCM84" s="2"/>
      <c r="XCN84" s="2"/>
      <c r="XCO84" s="2"/>
      <c r="XCP84" s="2"/>
      <c r="XCQ84" s="2"/>
      <c r="XCR84" s="2"/>
      <c r="XCS84" s="2"/>
      <c r="XCT84" s="2"/>
      <c r="XCU84" s="2"/>
      <c r="XCV84" s="2"/>
      <c r="XCW84" s="2"/>
      <c r="XCX84" s="2"/>
      <c r="XCY84" s="2"/>
      <c r="XCZ84" s="2"/>
      <c r="XDA84" s="2"/>
      <c r="XDB84" s="2"/>
      <c r="XDC84" s="2"/>
      <c r="XDD84" s="2"/>
      <c r="XDE84" s="2"/>
      <c r="XDF84" s="2"/>
      <c r="XDG84" s="2"/>
      <c r="XDH84" s="2"/>
      <c r="XDI84" s="2"/>
      <c r="XDJ84" s="2"/>
      <c r="XDK84" s="2"/>
      <c r="XDL84" s="2"/>
      <c r="XDM84" s="2"/>
      <c r="XDN84" s="2"/>
      <c r="XDO84" s="2"/>
      <c r="XDP84" s="2"/>
      <c r="XDQ84" s="2"/>
      <c r="XDR84" s="2"/>
      <c r="XDS84" s="2"/>
      <c r="XDT84" s="2"/>
      <c r="XDU84" s="2"/>
      <c r="XDV84" s="2"/>
      <c r="XDW84" s="2"/>
      <c r="XDX84" s="2"/>
      <c r="XDY84" s="2"/>
      <c r="XDZ84" s="2"/>
      <c r="XEA84" s="2"/>
      <c r="XEB84" s="2"/>
      <c r="XEC84" s="2"/>
      <c r="XED84" s="2"/>
      <c r="XEE84" s="2"/>
      <c r="XEF84" s="2"/>
      <c r="XEG84" s="2"/>
      <c r="XEH84" s="2"/>
      <c r="XEI84" s="2"/>
      <c r="XEJ84" s="2"/>
      <c r="XEK84" s="2"/>
      <c r="XEL84" s="2"/>
      <c r="XEM84" s="2"/>
      <c r="XEN84" s="2"/>
      <c r="XEO84" s="2"/>
      <c r="XEP84" s="2"/>
      <c r="XEQ84" s="2"/>
      <c r="XER84" s="2"/>
      <c r="XES84" s="2"/>
      <c r="XET84" s="2"/>
      <c r="XEU84" s="2"/>
      <c r="XEV84" s="2"/>
      <c r="XEW84" s="2"/>
      <c r="XEX84" s="2"/>
    </row>
    <row r="85" spans="1:16378" ht="12" customHeight="1">
      <c r="A85" s="37" t="s">
        <v>107</v>
      </c>
      <c r="B85" s="37" t="s">
        <v>108</v>
      </c>
      <c r="C85" s="38">
        <f>IFERROR(IFERROR(VLOOKUP(A85,'[39]All Other Rates'!$F$2:$H$646,3,FALSE),VLOOKUP(A85,#REF!,3,FALSE)),IF('Regulated Price Out'!Q85=0,0,"missing price"))</f>
        <v>72.739999999999995</v>
      </c>
      <c r="D85" s="88"/>
      <c r="E85" s="35">
        <f>IFERROR(VLOOKUP($A85,'[39]Sales Summary Regulated'!$B:$O,3,0),0)</f>
        <v>218.22</v>
      </c>
      <c r="F85" s="35">
        <f>IFERROR(VLOOKUP($A85,'[39]Sales Summary Regulated'!$B:$O,4,0),0)</f>
        <v>218.22</v>
      </c>
      <c r="G85" s="35">
        <f>IFERROR(VLOOKUP($A85,'[39]Sales Summary Regulated'!$B:$O,5,0),0)</f>
        <v>436.44</v>
      </c>
      <c r="H85" s="35">
        <f>IFERROR(VLOOKUP($A85,'[39]Sales Summary Regulated'!$B:$O,6,0),0)</f>
        <v>581.91999999999996</v>
      </c>
      <c r="I85" s="35">
        <f>IFERROR(VLOOKUP($A85,'[39]Sales Summary Regulated'!$B:$O,7,0),0)</f>
        <v>509.18</v>
      </c>
      <c r="J85" s="35">
        <f>IFERROR(VLOOKUP($A85,'[39]Sales Summary Regulated'!$B:$O,8,0),0)</f>
        <v>654.66</v>
      </c>
      <c r="K85" s="35">
        <f>IFERROR(VLOOKUP($A85,'[39]Sales Summary Regulated'!$B:$O,9,0),0)</f>
        <v>1236.58</v>
      </c>
      <c r="L85" s="35">
        <f>IFERROR(VLOOKUP($A85,'[39]Sales Summary Regulated'!$B:$O,10,0),0)</f>
        <v>581.91999999999996</v>
      </c>
      <c r="M85" s="35">
        <f>IFERROR(VLOOKUP($A85,'[39]Sales Summary Regulated'!$B:$O,11,0),0)</f>
        <v>509.18</v>
      </c>
      <c r="N85" s="35">
        <f>IFERROR(VLOOKUP($A85,'[39]Sales Summary Regulated'!$B:$O,12,0),0)</f>
        <v>145.47999999999999</v>
      </c>
      <c r="O85" s="35">
        <f>IFERROR(VLOOKUP($A85,'[39]Sales Summary Regulated'!$B:$O,13,0),0)</f>
        <v>302.38</v>
      </c>
      <c r="P85" s="35">
        <f>IFERROR(VLOOKUP($A85,'[39]Sales Summary Regulated'!$B:$O,14,0),0)</f>
        <v>0</v>
      </c>
      <c r="Q85" s="89">
        <f t="shared" si="21"/>
        <v>5394.1799999999994</v>
      </c>
      <c r="R85" s="89"/>
      <c r="S85" s="89">
        <f t="shared" si="26"/>
        <v>3</v>
      </c>
      <c r="T85" s="89">
        <f t="shared" si="26"/>
        <v>3</v>
      </c>
      <c r="U85" s="89">
        <f t="shared" si="26"/>
        <v>6</v>
      </c>
      <c r="V85" s="89">
        <f t="shared" si="26"/>
        <v>8</v>
      </c>
      <c r="W85" s="89">
        <f t="shared" si="26"/>
        <v>7.0000000000000009</v>
      </c>
      <c r="X85" s="89">
        <f t="shared" si="26"/>
        <v>9</v>
      </c>
      <c r="Y85" s="89">
        <f t="shared" si="26"/>
        <v>17</v>
      </c>
      <c r="Z85" s="89">
        <f t="shared" si="26"/>
        <v>8</v>
      </c>
      <c r="AA85" s="89">
        <f t="shared" si="26"/>
        <v>7.0000000000000009</v>
      </c>
      <c r="AB85" s="89">
        <f t="shared" si="26"/>
        <v>2</v>
      </c>
      <c r="AC85" s="89">
        <f t="shared" si="26"/>
        <v>4.1569975254330496</v>
      </c>
      <c r="AD85" s="89">
        <f t="shared" si="26"/>
        <v>0</v>
      </c>
      <c r="AE85" s="89">
        <f t="shared" si="29"/>
        <v>6.1797497937860877</v>
      </c>
      <c r="AF85" s="28"/>
      <c r="AG85" s="367">
        <f t="shared" si="30"/>
        <v>74.156997525433056</v>
      </c>
      <c r="AH85" s="42">
        <f t="shared" si="20"/>
        <v>2.591674978326409</v>
      </c>
      <c r="AI85" s="43">
        <f t="shared" si="16"/>
        <v>75.331674978326404</v>
      </c>
      <c r="AJ85" s="43">
        <f t="shared" si="17"/>
        <v>5586.3708349544777</v>
      </c>
      <c r="AK85" s="43">
        <f t="shared" si="18"/>
        <v>192.19083495447831</v>
      </c>
      <c r="AL85" s="45">
        <f t="shared" si="25"/>
        <v>74.156997525433042</v>
      </c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2"/>
      <c r="XEI85" s="2"/>
      <c r="XEJ85" s="2"/>
      <c r="XEK85" s="2"/>
      <c r="XEL85" s="2"/>
      <c r="XEM85" s="2"/>
      <c r="XEN85" s="2"/>
      <c r="XEO85" s="2"/>
      <c r="XEP85" s="2"/>
      <c r="XEQ85" s="2"/>
      <c r="XER85" s="2"/>
      <c r="XES85" s="2"/>
      <c r="XET85" s="2"/>
      <c r="XEU85" s="2"/>
      <c r="XEV85" s="2"/>
      <c r="XEW85" s="2"/>
      <c r="XEX85" s="2"/>
    </row>
    <row r="86" spans="1:16378" ht="12" customHeight="1">
      <c r="A86" s="90" t="s">
        <v>109</v>
      </c>
      <c r="B86" s="90" t="str">
        <f>VLOOKUP(A86,'[39]Sales Summary Navy'!$B:$C,2,FALSE)</f>
        <v>NAVY EXTRA</v>
      </c>
      <c r="C86" s="91">
        <f>VLOOKUP(A86,'[39]Navy Rates'!$F$2:$H$128,3,FALSE)</f>
        <v>3.41</v>
      </c>
      <c r="D86" s="91"/>
      <c r="E86" s="92">
        <f>IFERROR(VLOOKUP($A86,'[39]Sales Summary Navy'!$B:$O,3,0),0)</f>
        <v>0</v>
      </c>
      <c r="F86" s="92">
        <f>IFERROR(VLOOKUP($A86,'[39]Sales Summary Navy'!$B:$O,4,0),0)</f>
        <v>0</v>
      </c>
      <c r="G86" s="92">
        <f>IFERROR(VLOOKUP($A86,'[39]Sales Summary Navy'!$B:$O,5,0),0)</f>
        <v>17.05</v>
      </c>
      <c r="H86" s="92">
        <f>IFERROR(VLOOKUP($A86,'[39]Sales Summary Navy'!$B:$O,6,0),0)</f>
        <v>61.38</v>
      </c>
      <c r="I86" s="92">
        <f>IFERROR(VLOOKUP($A86,'[39]Sales Summary Navy'!$B:$O,7,0),0)</f>
        <v>10.23</v>
      </c>
      <c r="J86" s="92">
        <f>IFERROR(VLOOKUP($A86,'[39]Sales Summary Navy'!$B:$O,8,0),0)</f>
        <v>23.87</v>
      </c>
      <c r="K86" s="92">
        <f>IFERROR(VLOOKUP($A86,'[39]Sales Summary Navy'!$B:$O,9,0),0)</f>
        <v>61.38</v>
      </c>
      <c r="L86" s="92">
        <f>IFERROR(VLOOKUP($A86,'[39]Sales Summary Navy'!$B:$O,10,0),0)</f>
        <v>17.05</v>
      </c>
      <c r="M86" s="92">
        <f>IFERROR(VLOOKUP($A86,'[39]Sales Summary Navy'!$B:$O,11,0),0)</f>
        <v>61.38</v>
      </c>
      <c r="N86" s="92">
        <f>IFERROR(VLOOKUP($A86,'[39]Sales Summary Navy'!$B:$O,12,0),0)</f>
        <v>13.64</v>
      </c>
      <c r="O86" s="92">
        <f>IFERROR(VLOOKUP($A86,'[39]Sales Summary Navy'!$B:$O,13,0),0)</f>
        <v>20.46</v>
      </c>
      <c r="P86" s="92">
        <f>IFERROR(VLOOKUP($A86,'[39]Sales Summary Navy'!$B:$O,14,0),0)</f>
        <v>51.94</v>
      </c>
      <c r="Q86" s="93">
        <f t="shared" si="21"/>
        <v>338.38</v>
      </c>
      <c r="R86" s="93"/>
      <c r="S86" s="94">
        <f t="shared" si="26"/>
        <v>0</v>
      </c>
      <c r="T86" s="94">
        <f t="shared" si="26"/>
        <v>0</v>
      </c>
      <c r="U86" s="94">
        <f t="shared" si="26"/>
        <v>5</v>
      </c>
      <c r="V86" s="94">
        <f t="shared" si="26"/>
        <v>18</v>
      </c>
      <c r="W86" s="94">
        <f t="shared" si="26"/>
        <v>3</v>
      </c>
      <c r="X86" s="94">
        <f t="shared" si="26"/>
        <v>7</v>
      </c>
      <c r="Y86" s="94">
        <f t="shared" si="26"/>
        <v>18</v>
      </c>
      <c r="Z86" s="94">
        <f t="shared" si="26"/>
        <v>5</v>
      </c>
      <c r="AA86" s="94">
        <f t="shared" si="26"/>
        <v>18</v>
      </c>
      <c r="AB86" s="94">
        <f t="shared" si="26"/>
        <v>4</v>
      </c>
      <c r="AC86" s="94">
        <f t="shared" si="26"/>
        <v>6</v>
      </c>
      <c r="AD86" s="94">
        <f t="shared" si="26"/>
        <v>15.231671554252198</v>
      </c>
      <c r="AE86" s="94">
        <f t="shared" si="29"/>
        <v>8.2693059628543502</v>
      </c>
      <c r="AF86" s="87" t="s">
        <v>101</v>
      </c>
      <c r="AG86" s="367">
        <f t="shared" si="30"/>
        <v>99.231671554252202</v>
      </c>
      <c r="AH86" s="42">
        <f t="shared" si="20"/>
        <v>0.12149589876399582</v>
      </c>
      <c r="AI86" s="43">
        <f t="shared" si="16"/>
        <v>3.5314958987639962</v>
      </c>
      <c r="AJ86" s="43">
        <f t="shared" si="17"/>
        <v>350.43624112133756</v>
      </c>
      <c r="AK86" s="43">
        <f t="shared" si="18"/>
        <v>12.056241121337564</v>
      </c>
      <c r="AL86" s="45">
        <f t="shared" si="25"/>
        <v>99.231671554252188</v>
      </c>
    </row>
    <row r="87" spans="1:16378" s="2" customFormat="1" ht="12" customHeight="1">
      <c r="A87" s="37" t="s">
        <v>110</v>
      </c>
      <c r="B87" s="37" t="str">
        <f>VLOOKUP(A87,'[39]Sales Summary Regulated'!$B:$C,2,FALSE)</f>
        <v>EXTRA PACK</v>
      </c>
      <c r="C87" s="38">
        <f>IFERROR(IFERROR(VLOOKUP(A87,'[39]All Other Rates'!$F$2:$H$646,3,FALSE),VLOOKUP(A87,#REF!,3,FALSE)),IF('Regulated Price Out'!Q87=0,0,"missing price"))</f>
        <v>18.48</v>
      </c>
      <c r="D87" s="34"/>
      <c r="E87" s="35">
        <f>IFERROR(VLOOKUP($A87,'[39]Sales Summary Regulated'!$B:$O,3,0),0)</f>
        <v>295.68</v>
      </c>
      <c r="F87" s="35">
        <f>IFERROR(VLOOKUP($A87,'[39]Sales Summary Regulated'!$B:$O,4,0),0)</f>
        <v>203.28</v>
      </c>
      <c r="G87" s="35">
        <f>IFERROR(VLOOKUP($A87,'[39]Sales Summary Regulated'!$B:$O,5,0),0)</f>
        <v>443.52</v>
      </c>
      <c r="H87" s="35">
        <f>IFERROR(VLOOKUP($A87,'[39]Sales Summary Regulated'!$B:$O,6,0),0)</f>
        <v>609.84</v>
      </c>
      <c r="I87" s="35">
        <f>IFERROR(VLOOKUP($A87,'[39]Sales Summary Regulated'!$B:$O,7,0),0)</f>
        <v>794.64</v>
      </c>
      <c r="J87" s="35">
        <f>IFERROR(VLOOKUP($A87,'[39]Sales Summary Regulated'!$B:$O,8,0),0)</f>
        <v>813.12</v>
      </c>
      <c r="K87" s="35">
        <f>IFERROR(VLOOKUP($A87,'[39]Sales Summary Regulated'!$B:$O,9,0),0)</f>
        <v>1256.6400000000001</v>
      </c>
      <c r="L87" s="35">
        <f>IFERROR(VLOOKUP($A87,'[39]Sales Summary Regulated'!$B:$O,10,0),0)</f>
        <v>1515.3600000000001</v>
      </c>
      <c r="M87" s="35">
        <f>IFERROR(VLOOKUP($A87,'[39]Sales Summary Regulated'!$B:$O,11,0),0)</f>
        <v>868.56</v>
      </c>
      <c r="N87" s="35">
        <f>IFERROR(VLOOKUP($A87,'[39]Sales Summary Regulated'!$B:$O,12,0),0)</f>
        <v>831.6</v>
      </c>
      <c r="O87" s="35">
        <f>IFERROR(VLOOKUP($A87,'[39]Sales Summary Regulated'!$B:$O,13,0),0)</f>
        <v>609.84</v>
      </c>
      <c r="P87" s="35">
        <f>IFERROR(VLOOKUP($A87,'[39]Sales Summary Regulated'!$B:$O,14,0),0)</f>
        <v>388.08000000000004</v>
      </c>
      <c r="Q87" s="89">
        <f t="shared" si="21"/>
        <v>8630.16</v>
      </c>
      <c r="R87" s="89"/>
      <c r="S87" s="89">
        <f t="shared" si="26"/>
        <v>16</v>
      </c>
      <c r="T87" s="89">
        <f t="shared" si="26"/>
        <v>11</v>
      </c>
      <c r="U87" s="89">
        <f t="shared" si="26"/>
        <v>24</v>
      </c>
      <c r="V87" s="89">
        <f t="shared" si="26"/>
        <v>33</v>
      </c>
      <c r="W87" s="89">
        <f t="shared" si="26"/>
        <v>43</v>
      </c>
      <c r="X87" s="89">
        <f t="shared" si="26"/>
        <v>44</v>
      </c>
      <c r="Y87" s="89">
        <f t="shared" si="26"/>
        <v>68</v>
      </c>
      <c r="Z87" s="89">
        <f t="shared" si="26"/>
        <v>82</v>
      </c>
      <c r="AA87" s="89">
        <f t="shared" si="26"/>
        <v>46.999999999999993</v>
      </c>
      <c r="AB87" s="89">
        <f t="shared" si="26"/>
        <v>45</v>
      </c>
      <c r="AC87" s="89">
        <f t="shared" si="26"/>
        <v>33</v>
      </c>
      <c r="AD87" s="89">
        <f t="shared" si="26"/>
        <v>21</v>
      </c>
      <c r="AE87" s="95">
        <f t="shared" si="29"/>
        <v>38.916666666666664</v>
      </c>
      <c r="AF87" s="96">
        <f>+SUM(Y87:AD87)/12</f>
        <v>24.666666666666668</v>
      </c>
      <c r="AG87" s="366">
        <f>+AF87*12</f>
        <v>296</v>
      </c>
      <c r="AH87" s="42">
        <f t="shared" si="20"/>
        <v>0.65842938685004182</v>
      </c>
      <c r="AI87" s="43">
        <f t="shared" si="16"/>
        <v>19.138429386850042</v>
      </c>
      <c r="AJ87" s="43">
        <f t="shared" si="17"/>
        <v>8937.6465236589684</v>
      </c>
      <c r="AK87" s="43">
        <f t="shared" si="18"/>
        <v>307.48652365896851</v>
      </c>
    </row>
    <row r="88" spans="1:16378" s="2" customFormat="1" ht="12" customHeight="1">
      <c r="A88" s="37" t="s">
        <v>111</v>
      </c>
      <c r="B88" s="37" t="str">
        <f>VLOOKUP(A88,'[39]Sales Summary Regulated'!$B:$C,2,FALSE)</f>
        <v>EXTRA CANS</v>
      </c>
      <c r="C88" s="38">
        <f>IFERROR(IFERROR(VLOOKUP(A88,'[39]All Other Rates'!$F$2:$H$646,3,FALSE),VLOOKUP(A88,#REF!,3,FALSE)),IF('Regulated Price Out'!Q88=0,0,"missing price"))</f>
        <v>3.77</v>
      </c>
      <c r="D88" s="34"/>
      <c r="E88" s="35">
        <f>IFERROR(VLOOKUP($A88,'[39]Sales Summary Regulated'!$B:$O,3,0),0)</f>
        <v>196.04</v>
      </c>
      <c r="F88" s="35">
        <f>IFERROR(VLOOKUP($A88,'[39]Sales Summary Regulated'!$B:$O,4,0),0)</f>
        <v>101.78999999999999</v>
      </c>
      <c r="G88" s="35">
        <f>IFERROR(VLOOKUP($A88,'[39]Sales Summary Regulated'!$B:$O,5,0),0)</f>
        <v>256.36</v>
      </c>
      <c r="H88" s="35">
        <f>IFERROR(VLOOKUP($A88,'[39]Sales Summary Regulated'!$B:$O,6,0),0)</f>
        <v>260.13</v>
      </c>
      <c r="I88" s="35">
        <f>IFERROR(VLOOKUP($A88,'[39]Sales Summary Regulated'!$B:$O,7,0),0)</f>
        <v>162.10999999999999</v>
      </c>
      <c r="J88" s="35">
        <f>IFERROR(VLOOKUP($A88,'[39]Sales Summary Regulated'!$B:$O,8,0),0)</f>
        <v>214.89</v>
      </c>
      <c r="K88" s="35">
        <f>IFERROR(VLOOKUP($A88,'[39]Sales Summary Regulated'!$B:$O,9,0),0)</f>
        <v>312.91000000000003</v>
      </c>
      <c r="L88" s="35">
        <f>IFERROR(VLOOKUP($A88,'[39]Sales Summary Regulated'!$B:$O,10,0),0)</f>
        <v>222.43000000000004</v>
      </c>
      <c r="M88" s="35">
        <f>IFERROR(VLOOKUP($A88,'[39]Sales Summary Regulated'!$B:$O,11,0),0)</f>
        <v>237.51000000000002</v>
      </c>
      <c r="N88" s="35">
        <f>IFERROR(VLOOKUP($A88,'[39]Sales Summary Regulated'!$B:$O,12,0),0)</f>
        <v>229.96999999999997</v>
      </c>
      <c r="O88" s="35">
        <f>IFERROR(VLOOKUP($A88,'[39]Sales Summary Regulated'!$B:$O,13,0),0)</f>
        <v>169.65</v>
      </c>
      <c r="P88" s="35">
        <f>IFERROR(VLOOKUP($A88,'[39]Sales Summary Regulated'!$B:$O,14,0),0)</f>
        <v>131.94999999999999</v>
      </c>
      <c r="Q88" s="89">
        <f t="shared" si="21"/>
        <v>2495.7400000000002</v>
      </c>
      <c r="R88" s="89"/>
      <c r="S88" s="89">
        <f t="shared" ref="S88:AD95" si="31">IFERROR(E88/$C88,0)</f>
        <v>52</v>
      </c>
      <c r="T88" s="89">
        <f t="shared" si="31"/>
        <v>26.999999999999996</v>
      </c>
      <c r="U88" s="89">
        <f t="shared" si="31"/>
        <v>68</v>
      </c>
      <c r="V88" s="89">
        <f t="shared" si="31"/>
        <v>69</v>
      </c>
      <c r="W88" s="89">
        <f t="shared" si="31"/>
        <v>42.999999999999993</v>
      </c>
      <c r="X88" s="89">
        <f t="shared" si="31"/>
        <v>56.999999999999993</v>
      </c>
      <c r="Y88" s="89">
        <f t="shared" si="31"/>
        <v>83</v>
      </c>
      <c r="Z88" s="89">
        <f t="shared" si="31"/>
        <v>59.000000000000007</v>
      </c>
      <c r="AA88" s="89">
        <f t="shared" si="31"/>
        <v>63.000000000000007</v>
      </c>
      <c r="AB88" s="89">
        <f t="shared" si="31"/>
        <v>60.999999999999993</v>
      </c>
      <c r="AC88" s="89">
        <f t="shared" si="31"/>
        <v>45</v>
      </c>
      <c r="AD88" s="89">
        <f t="shared" si="31"/>
        <v>35</v>
      </c>
      <c r="AE88" s="89">
        <f t="shared" si="29"/>
        <v>55.166666666666664</v>
      </c>
      <c r="AF88" s="28"/>
      <c r="AG88" s="367">
        <f t="shared" si="30"/>
        <v>662</v>
      </c>
      <c r="AH88" s="42">
        <f t="shared" si="20"/>
        <v>0.13432244526107454</v>
      </c>
      <c r="AI88" s="43">
        <f t="shared" si="16"/>
        <v>3.9043224452610747</v>
      </c>
      <c r="AJ88" s="43">
        <f t="shared" si="17"/>
        <v>2584.661458762831</v>
      </c>
      <c r="AK88" s="43">
        <f t="shared" si="18"/>
        <v>88.921458762830753</v>
      </c>
    </row>
    <row r="89" spans="1:16378" s="2" customFormat="1" ht="12" customHeight="1">
      <c r="A89" s="37" t="s">
        <v>112</v>
      </c>
      <c r="B89" s="37" t="str">
        <f>VLOOKUP(A89,'[39]Sales Summary Regulated'!$B:$C,2,FALSE)</f>
        <v>OVERFILL/OVERWEIGHT CAN C</v>
      </c>
      <c r="C89" s="38">
        <f>IFERROR(IFERROR(VLOOKUP(A89,'[39]All Other Rates'!$F$2:$H$646,3,FALSE),VLOOKUP(A89,#REF!,3,FALSE)),IF('Regulated Price Out'!Q89=0,0,"missing price"))</f>
        <v>4.1399999999999997</v>
      </c>
      <c r="D89" s="34"/>
      <c r="E89" s="35">
        <f>IFERROR(VLOOKUP($A89,'[39]Sales Summary Regulated'!$B:$O,3,0),0)</f>
        <v>53.82</v>
      </c>
      <c r="F89" s="35">
        <f>IFERROR(VLOOKUP($A89,'[39]Sales Summary Regulated'!$B:$O,4,0),0)</f>
        <v>4.1399999999999997</v>
      </c>
      <c r="G89" s="35">
        <f>IFERROR(VLOOKUP($A89,'[39]Sales Summary Regulated'!$B:$O,5,0),0)</f>
        <v>12.419999999999998</v>
      </c>
      <c r="H89" s="35">
        <f>IFERROR(VLOOKUP($A89,'[39]Sales Summary Regulated'!$B:$O,6,0),0)</f>
        <v>8.2799999999999994</v>
      </c>
      <c r="I89" s="35">
        <f>IFERROR(VLOOKUP($A89,'[39]Sales Summary Regulated'!$B:$O,7,0),0)</f>
        <v>8.2799999999999994</v>
      </c>
      <c r="J89" s="35">
        <f>IFERROR(VLOOKUP($A89,'[39]Sales Summary Regulated'!$B:$O,8,0),0)</f>
        <v>12.42</v>
      </c>
      <c r="K89" s="35">
        <f>IFERROR(VLOOKUP($A89,'[39]Sales Summary Regulated'!$B:$O,9,0),0)</f>
        <v>24.84</v>
      </c>
      <c r="L89" s="35">
        <f>IFERROR(VLOOKUP($A89,'[39]Sales Summary Regulated'!$B:$O,10,0),0)</f>
        <v>33.119999999999997</v>
      </c>
      <c r="M89" s="35">
        <f>IFERROR(VLOOKUP($A89,'[39]Sales Summary Regulated'!$B:$O,11,0),0)</f>
        <v>16.559999999999999</v>
      </c>
      <c r="N89" s="35">
        <f>IFERROR(VLOOKUP($A89,'[39]Sales Summary Regulated'!$B:$O,12,0),0)</f>
        <v>12.42</v>
      </c>
      <c r="O89" s="35">
        <f>IFERROR(VLOOKUP($A89,'[39]Sales Summary Regulated'!$B:$O,13,0),0)</f>
        <v>0</v>
      </c>
      <c r="P89" s="35">
        <f>IFERROR(VLOOKUP($A89,'[39]Sales Summary Regulated'!$B:$O,14,0),0)</f>
        <v>16.559999999999999</v>
      </c>
      <c r="Q89" s="89">
        <f t="shared" si="21"/>
        <v>202.85999999999999</v>
      </c>
      <c r="R89" s="89"/>
      <c r="S89" s="89">
        <f t="shared" si="31"/>
        <v>13.000000000000002</v>
      </c>
      <c r="T89" s="89">
        <f t="shared" si="31"/>
        <v>1</v>
      </c>
      <c r="U89" s="89">
        <f t="shared" si="31"/>
        <v>3</v>
      </c>
      <c r="V89" s="89">
        <f t="shared" si="31"/>
        <v>2</v>
      </c>
      <c r="W89" s="89">
        <f t="shared" si="31"/>
        <v>2</v>
      </c>
      <c r="X89" s="89">
        <f t="shared" si="31"/>
        <v>3</v>
      </c>
      <c r="Y89" s="89">
        <f t="shared" si="31"/>
        <v>6</v>
      </c>
      <c r="Z89" s="89">
        <f t="shared" si="31"/>
        <v>8</v>
      </c>
      <c r="AA89" s="89">
        <f t="shared" si="31"/>
        <v>4</v>
      </c>
      <c r="AB89" s="89">
        <f t="shared" si="31"/>
        <v>3</v>
      </c>
      <c r="AC89" s="89">
        <f t="shared" si="31"/>
        <v>0</v>
      </c>
      <c r="AD89" s="89">
        <f t="shared" si="31"/>
        <v>4</v>
      </c>
      <c r="AE89" s="89">
        <f t="shared" si="29"/>
        <v>4.083333333333333</v>
      </c>
      <c r="AG89" s="359">
        <f t="shared" si="30"/>
        <v>49</v>
      </c>
      <c r="AH89" s="42">
        <f t="shared" si="20"/>
        <v>0.14750528471640545</v>
      </c>
      <c r="AI89" s="43">
        <f t="shared" si="16"/>
        <v>4.2875052847164055</v>
      </c>
      <c r="AJ89" s="43">
        <f t="shared" si="17"/>
        <v>210.08775895110387</v>
      </c>
      <c r="AK89" s="43">
        <f t="shared" si="18"/>
        <v>7.2277589511038798</v>
      </c>
      <c r="AM89" s="53"/>
      <c r="AN89" s="53" t="s">
        <v>113</v>
      </c>
      <c r="AO89" s="53" t="s">
        <v>33</v>
      </c>
    </row>
    <row r="90" spans="1:16378" ht="12" customHeight="1">
      <c r="A90" s="37" t="s">
        <v>114</v>
      </c>
      <c r="B90" s="37" t="str">
        <f>VLOOKUP(A90,'[39]Sales Summary Regulated'!$B:$C,2,FALSE)</f>
        <v>DRIVE IN SERVICE</v>
      </c>
      <c r="C90" s="38">
        <v>1.36</v>
      </c>
      <c r="D90" s="34"/>
      <c r="E90" s="35">
        <f>IFERROR(VLOOKUP($A90,'[39]Sales Summary Regulated'!$B:$O,3,0),0)</f>
        <v>110.58000000000001</v>
      </c>
      <c r="F90" s="35">
        <f>IFERROR(VLOOKUP($A90,'[39]Sales Summary Regulated'!$B:$O,4,0),0)</f>
        <v>109.44</v>
      </c>
      <c r="G90" s="35">
        <f>IFERROR(VLOOKUP($A90,'[39]Sales Summary Regulated'!$B:$O,5,0),0)</f>
        <v>104.88</v>
      </c>
      <c r="H90" s="35">
        <f>IFERROR(VLOOKUP($A90,'[39]Sales Summary Regulated'!$B:$O,6,0),0)</f>
        <v>101.46000000000001</v>
      </c>
      <c r="I90" s="35">
        <f>IFERROR(VLOOKUP($A90,'[39]Sales Summary Regulated'!$B:$O,7,0),0)</f>
        <v>104.88</v>
      </c>
      <c r="J90" s="35">
        <f>IFERROR(VLOOKUP($A90,'[39]Sales Summary Regulated'!$B:$O,8,0),0)</f>
        <v>101.46000000000001</v>
      </c>
      <c r="K90" s="35">
        <f>IFERROR(VLOOKUP($A90,'[39]Sales Summary Regulated'!$B:$O,9,0),0)</f>
        <v>100.32</v>
      </c>
      <c r="L90" s="35">
        <f>IFERROR(VLOOKUP($A90,'[39]Sales Summary Regulated'!$B:$O,10,0),0)</f>
        <v>102.6</v>
      </c>
      <c r="M90" s="35">
        <f>IFERROR(VLOOKUP($A90,'[39]Sales Summary Regulated'!$B:$O,11,0),0)</f>
        <v>94.62</v>
      </c>
      <c r="N90" s="35">
        <f>IFERROR(VLOOKUP($A90,'[39]Sales Summary Regulated'!$B:$O,12,0),0)</f>
        <v>85.5</v>
      </c>
      <c r="O90" s="35">
        <f>IFERROR(VLOOKUP($A90,'[39]Sales Summary Regulated'!$B:$O,13,0),0)</f>
        <v>87.78</v>
      </c>
      <c r="P90" s="35">
        <f>IFERROR(VLOOKUP($A90,'[39]Sales Summary Regulated'!$B:$O,14,0),0)</f>
        <v>88.919999999999987</v>
      </c>
      <c r="Q90" s="89">
        <f t="shared" si="21"/>
        <v>1192.44</v>
      </c>
      <c r="R90" s="89"/>
      <c r="S90" s="89">
        <f t="shared" si="31"/>
        <v>81.308823529411768</v>
      </c>
      <c r="T90" s="89">
        <f t="shared" si="31"/>
        <v>80.470588235294116</v>
      </c>
      <c r="U90" s="89">
        <f t="shared" si="31"/>
        <v>77.117647058823522</v>
      </c>
      <c r="V90" s="89">
        <f t="shared" si="31"/>
        <v>74.602941176470594</v>
      </c>
      <c r="W90" s="89">
        <f t="shared" si="31"/>
        <v>77.117647058823522</v>
      </c>
      <c r="X90" s="89">
        <f t="shared" si="31"/>
        <v>74.602941176470594</v>
      </c>
      <c r="Y90" s="89">
        <f t="shared" si="31"/>
        <v>73.764705882352928</v>
      </c>
      <c r="Z90" s="89">
        <f t="shared" si="31"/>
        <v>75.441176470588232</v>
      </c>
      <c r="AA90" s="89">
        <f t="shared" si="31"/>
        <v>69.57352941176471</v>
      </c>
      <c r="AB90" s="89">
        <f t="shared" si="31"/>
        <v>62.867647058823522</v>
      </c>
      <c r="AC90" s="89">
        <f t="shared" si="31"/>
        <v>64.544117647058826</v>
      </c>
      <c r="AD90" s="89">
        <f t="shared" si="31"/>
        <v>65.38235294117645</v>
      </c>
      <c r="AE90" s="89">
        <f t="shared" si="29"/>
        <v>73.066176470588246</v>
      </c>
      <c r="AG90" s="359">
        <f t="shared" si="30"/>
        <v>876.79411764705901</v>
      </c>
      <c r="AH90" s="42">
        <f t="shared" si="20"/>
        <v>4.8455842322297452E-2</v>
      </c>
      <c r="AI90" s="43">
        <f t="shared" si="16"/>
        <v>1.4084558423222975</v>
      </c>
      <c r="AJ90" s="43">
        <f t="shared" si="17"/>
        <v>1234.9257975138239</v>
      </c>
      <c r="AK90" s="43">
        <f t="shared" si="18"/>
        <v>42.485797513823854</v>
      </c>
      <c r="AM90" s="54" t="s">
        <v>115</v>
      </c>
      <c r="AN90" s="55">
        <f>+AE77</f>
        <v>6.7836511497476168</v>
      </c>
      <c r="AO90" s="55">
        <f>+AQ77</f>
        <v>6.7836511497476168</v>
      </c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  <c r="CSP90" s="2"/>
      <c r="CSQ90" s="2"/>
      <c r="CSR90" s="2"/>
      <c r="CSS90" s="2"/>
      <c r="CST90" s="2"/>
      <c r="CSU90" s="2"/>
      <c r="CSV90" s="2"/>
      <c r="CSW90" s="2"/>
      <c r="CSX90" s="2"/>
      <c r="CSY90" s="2"/>
      <c r="CSZ90" s="2"/>
      <c r="CTA90" s="2"/>
      <c r="CTB90" s="2"/>
      <c r="CTC90" s="2"/>
      <c r="CTD90" s="2"/>
      <c r="CTE90" s="2"/>
      <c r="CTF90" s="2"/>
      <c r="CTG90" s="2"/>
      <c r="CTH90" s="2"/>
      <c r="CTI90" s="2"/>
      <c r="CTJ90" s="2"/>
      <c r="CTK90" s="2"/>
      <c r="CTL90" s="2"/>
      <c r="CTM90" s="2"/>
      <c r="CTN90" s="2"/>
      <c r="CTO90" s="2"/>
      <c r="CTP90" s="2"/>
      <c r="CTQ90" s="2"/>
      <c r="CTR90" s="2"/>
      <c r="CTS90" s="2"/>
      <c r="CTT90" s="2"/>
      <c r="CTU90" s="2"/>
      <c r="CTV90" s="2"/>
      <c r="CTW90" s="2"/>
      <c r="CTX90" s="2"/>
      <c r="CTY90" s="2"/>
      <c r="CTZ90" s="2"/>
      <c r="CUA90" s="2"/>
      <c r="CUB90" s="2"/>
      <c r="CUC90" s="2"/>
      <c r="CUD90" s="2"/>
      <c r="CUE90" s="2"/>
      <c r="CUF90" s="2"/>
      <c r="CUG90" s="2"/>
      <c r="CUH90" s="2"/>
      <c r="CUI90" s="2"/>
      <c r="CUJ90" s="2"/>
      <c r="CUK90" s="2"/>
      <c r="CUL90" s="2"/>
      <c r="CUM90" s="2"/>
      <c r="CUN90" s="2"/>
      <c r="CUO90" s="2"/>
      <c r="CUP90" s="2"/>
      <c r="CUQ90" s="2"/>
      <c r="CUR90" s="2"/>
      <c r="CUS90" s="2"/>
      <c r="CUT90" s="2"/>
      <c r="CUU90" s="2"/>
      <c r="CUV90" s="2"/>
      <c r="CUW90" s="2"/>
      <c r="CUX90" s="2"/>
      <c r="CUY90" s="2"/>
      <c r="CUZ90" s="2"/>
      <c r="CVA90" s="2"/>
      <c r="CVB90" s="2"/>
      <c r="CVC90" s="2"/>
      <c r="CVD90" s="2"/>
      <c r="CVE90" s="2"/>
      <c r="CVF90" s="2"/>
      <c r="CVG90" s="2"/>
      <c r="CVH90" s="2"/>
      <c r="CVI90" s="2"/>
      <c r="CVJ90" s="2"/>
      <c r="CVK90" s="2"/>
      <c r="CVL90" s="2"/>
      <c r="CVM90" s="2"/>
      <c r="CVN90" s="2"/>
      <c r="CVO90" s="2"/>
      <c r="CVP90" s="2"/>
      <c r="CVQ90" s="2"/>
      <c r="CVR90" s="2"/>
      <c r="CVS90" s="2"/>
      <c r="CVT90" s="2"/>
      <c r="CVU90" s="2"/>
      <c r="CVV90" s="2"/>
      <c r="CVW90" s="2"/>
      <c r="CVX90" s="2"/>
      <c r="CVY90" s="2"/>
      <c r="CVZ90" s="2"/>
      <c r="CWA90" s="2"/>
      <c r="CWB90" s="2"/>
      <c r="CWC90" s="2"/>
      <c r="CWD90" s="2"/>
      <c r="CWE90" s="2"/>
      <c r="CWF90" s="2"/>
      <c r="CWG90" s="2"/>
      <c r="CWH90" s="2"/>
      <c r="CWI90" s="2"/>
      <c r="CWJ90" s="2"/>
      <c r="CWK90" s="2"/>
      <c r="CWL90" s="2"/>
      <c r="CWM90" s="2"/>
      <c r="CWN90" s="2"/>
      <c r="CWO90" s="2"/>
      <c r="CWP90" s="2"/>
      <c r="CWQ90" s="2"/>
      <c r="CWR90" s="2"/>
      <c r="CWS90" s="2"/>
      <c r="CWT90" s="2"/>
      <c r="CWU90" s="2"/>
      <c r="CWV90" s="2"/>
      <c r="CWW90" s="2"/>
      <c r="CWX90" s="2"/>
      <c r="CWY90" s="2"/>
      <c r="CWZ90" s="2"/>
      <c r="CXA90" s="2"/>
      <c r="CXB90" s="2"/>
      <c r="CXC90" s="2"/>
      <c r="CXD90" s="2"/>
      <c r="CXE90" s="2"/>
      <c r="CXF90" s="2"/>
      <c r="CXG90" s="2"/>
      <c r="CXH90" s="2"/>
      <c r="CXI90" s="2"/>
      <c r="CXJ90" s="2"/>
      <c r="CXK90" s="2"/>
      <c r="CXL90" s="2"/>
      <c r="CXM90" s="2"/>
      <c r="CXN90" s="2"/>
      <c r="CXO90" s="2"/>
      <c r="CXP90" s="2"/>
      <c r="CXQ90" s="2"/>
      <c r="CXR90" s="2"/>
      <c r="CXS90" s="2"/>
      <c r="CXT90" s="2"/>
      <c r="CXU90" s="2"/>
      <c r="CXV90" s="2"/>
      <c r="CXW90" s="2"/>
      <c r="CXX90" s="2"/>
      <c r="CXY90" s="2"/>
      <c r="CXZ90" s="2"/>
      <c r="CYA90" s="2"/>
      <c r="CYB90" s="2"/>
      <c r="CYC90" s="2"/>
      <c r="CYD90" s="2"/>
      <c r="CYE90" s="2"/>
      <c r="CYF90" s="2"/>
      <c r="CYG90" s="2"/>
      <c r="CYH90" s="2"/>
      <c r="CYI90" s="2"/>
      <c r="CYJ90" s="2"/>
      <c r="CYK90" s="2"/>
      <c r="CYL90" s="2"/>
      <c r="CYM90" s="2"/>
      <c r="CYN90" s="2"/>
      <c r="CYO90" s="2"/>
      <c r="CYP90" s="2"/>
      <c r="CYQ90" s="2"/>
      <c r="CYR90" s="2"/>
      <c r="CYS90" s="2"/>
      <c r="CYT90" s="2"/>
      <c r="CYU90" s="2"/>
      <c r="CYV90" s="2"/>
      <c r="CYW90" s="2"/>
      <c r="CYX90" s="2"/>
      <c r="CYY90" s="2"/>
      <c r="CYZ90" s="2"/>
      <c r="CZA90" s="2"/>
      <c r="CZB90" s="2"/>
      <c r="CZC90" s="2"/>
      <c r="CZD90" s="2"/>
      <c r="CZE90" s="2"/>
      <c r="CZF90" s="2"/>
      <c r="CZG90" s="2"/>
      <c r="CZH90" s="2"/>
      <c r="CZI90" s="2"/>
      <c r="CZJ90" s="2"/>
      <c r="CZK90" s="2"/>
      <c r="CZL90" s="2"/>
      <c r="CZM90" s="2"/>
      <c r="CZN90" s="2"/>
      <c r="CZO90" s="2"/>
      <c r="CZP90" s="2"/>
      <c r="CZQ90" s="2"/>
      <c r="CZR90" s="2"/>
      <c r="CZS90" s="2"/>
      <c r="CZT90" s="2"/>
      <c r="CZU90" s="2"/>
      <c r="CZV90" s="2"/>
      <c r="CZW90" s="2"/>
      <c r="CZX90" s="2"/>
      <c r="CZY90" s="2"/>
      <c r="CZZ90" s="2"/>
      <c r="DAA90" s="2"/>
      <c r="DAB90" s="2"/>
      <c r="DAC90" s="2"/>
      <c r="DAD90" s="2"/>
      <c r="DAE90" s="2"/>
      <c r="DAF90" s="2"/>
      <c r="DAG90" s="2"/>
      <c r="DAH90" s="2"/>
      <c r="DAI90" s="2"/>
      <c r="DAJ90" s="2"/>
      <c r="DAK90" s="2"/>
      <c r="DAL90" s="2"/>
      <c r="DAM90" s="2"/>
      <c r="DAN90" s="2"/>
      <c r="DAO90" s="2"/>
      <c r="DAP90" s="2"/>
      <c r="DAQ90" s="2"/>
      <c r="DAR90" s="2"/>
      <c r="DAS90" s="2"/>
      <c r="DAT90" s="2"/>
      <c r="DAU90" s="2"/>
      <c r="DAV90" s="2"/>
      <c r="DAW90" s="2"/>
      <c r="DAX90" s="2"/>
      <c r="DAY90" s="2"/>
      <c r="DAZ90" s="2"/>
      <c r="DBA90" s="2"/>
      <c r="DBB90" s="2"/>
      <c r="DBC90" s="2"/>
      <c r="DBD90" s="2"/>
      <c r="DBE90" s="2"/>
      <c r="DBF90" s="2"/>
      <c r="DBG90" s="2"/>
      <c r="DBH90" s="2"/>
      <c r="DBI90" s="2"/>
      <c r="DBJ90" s="2"/>
      <c r="DBK90" s="2"/>
      <c r="DBL90" s="2"/>
      <c r="DBM90" s="2"/>
      <c r="DBN90" s="2"/>
      <c r="DBO90" s="2"/>
      <c r="DBP90" s="2"/>
      <c r="DBQ90" s="2"/>
      <c r="DBR90" s="2"/>
      <c r="DBS90" s="2"/>
      <c r="DBT90" s="2"/>
      <c r="DBU90" s="2"/>
      <c r="DBV90" s="2"/>
      <c r="DBW90" s="2"/>
      <c r="DBX90" s="2"/>
      <c r="DBY90" s="2"/>
      <c r="DBZ90" s="2"/>
      <c r="DCA90" s="2"/>
      <c r="DCB90" s="2"/>
      <c r="DCC90" s="2"/>
      <c r="DCD90" s="2"/>
      <c r="DCE90" s="2"/>
      <c r="DCF90" s="2"/>
      <c r="DCG90" s="2"/>
      <c r="DCH90" s="2"/>
      <c r="DCI90" s="2"/>
      <c r="DCJ90" s="2"/>
      <c r="DCK90" s="2"/>
      <c r="DCL90" s="2"/>
      <c r="DCM90" s="2"/>
      <c r="DCN90" s="2"/>
      <c r="DCO90" s="2"/>
      <c r="DCP90" s="2"/>
      <c r="DCQ90" s="2"/>
      <c r="DCR90" s="2"/>
      <c r="DCS90" s="2"/>
      <c r="DCT90" s="2"/>
      <c r="DCU90" s="2"/>
      <c r="DCV90" s="2"/>
      <c r="DCW90" s="2"/>
      <c r="DCX90" s="2"/>
      <c r="DCY90" s="2"/>
      <c r="DCZ90" s="2"/>
      <c r="DDA90" s="2"/>
      <c r="DDB90" s="2"/>
      <c r="DDC90" s="2"/>
      <c r="DDD90" s="2"/>
      <c r="DDE90" s="2"/>
      <c r="DDF90" s="2"/>
      <c r="DDG90" s="2"/>
      <c r="DDH90" s="2"/>
      <c r="DDI90" s="2"/>
      <c r="DDJ90" s="2"/>
      <c r="DDK90" s="2"/>
      <c r="DDL90" s="2"/>
      <c r="DDM90" s="2"/>
      <c r="DDN90" s="2"/>
      <c r="DDO90" s="2"/>
      <c r="DDP90" s="2"/>
      <c r="DDQ90" s="2"/>
      <c r="DDR90" s="2"/>
      <c r="DDS90" s="2"/>
      <c r="DDT90" s="2"/>
      <c r="DDU90" s="2"/>
      <c r="DDV90" s="2"/>
      <c r="DDW90" s="2"/>
      <c r="DDX90" s="2"/>
      <c r="DDY90" s="2"/>
      <c r="DDZ90" s="2"/>
      <c r="DEA90" s="2"/>
      <c r="DEB90" s="2"/>
      <c r="DEC90" s="2"/>
      <c r="DED90" s="2"/>
      <c r="DEE90" s="2"/>
      <c r="DEF90" s="2"/>
      <c r="DEG90" s="2"/>
      <c r="DEH90" s="2"/>
      <c r="DEI90" s="2"/>
      <c r="DEJ90" s="2"/>
      <c r="DEK90" s="2"/>
      <c r="DEL90" s="2"/>
      <c r="DEM90" s="2"/>
      <c r="DEN90" s="2"/>
      <c r="DEO90" s="2"/>
      <c r="DEP90" s="2"/>
      <c r="DEQ90" s="2"/>
      <c r="DER90" s="2"/>
      <c r="DES90" s="2"/>
      <c r="DET90" s="2"/>
      <c r="DEU90" s="2"/>
      <c r="DEV90" s="2"/>
      <c r="DEW90" s="2"/>
      <c r="DEX90" s="2"/>
      <c r="DEY90" s="2"/>
      <c r="DEZ90" s="2"/>
      <c r="DFA90" s="2"/>
      <c r="DFB90" s="2"/>
      <c r="DFC90" s="2"/>
      <c r="DFD90" s="2"/>
      <c r="DFE90" s="2"/>
      <c r="DFF90" s="2"/>
      <c r="DFG90" s="2"/>
      <c r="DFH90" s="2"/>
      <c r="DFI90" s="2"/>
      <c r="DFJ90" s="2"/>
      <c r="DFK90" s="2"/>
      <c r="DFL90" s="2"/>
      <c r="DFM90" s="2"/>
      <c r="DFN90" s="2"/>
      <c r="DFO90" s="2"/>
      <c r="DFP90" s="2"/>
      <c r="DFQ90" s="2"/>
      <c r="DFR90" s="2"/>
      <c r="DFS90" s="2"/>
      <c r="DFT90" s="2"/>
      <c r="DFU90" s="2"/>
      <c r="DFV90" s="2"/>
      <c r="DFW90" s="2"/>
      <c r="DFX90" s="2"/>
      <c r="DFY90" s="2"/>
      <c r="DFZ90" s="2"/>
      <c r="DGA90" s="2"/>
      <c r="DGB90" s="2"/>
      <c r="DGC90" s="2"/>
      <c r="DGD90" s="2"/>
      <c r="DGE90" s="2"/>
      <c r="DGF90" s="2"/>
      <c r="DGG90" s="2"/>
      <c r="DGH90" s="2"/>
      <c r="DGI90" s="2"/>
      <c r="DGJ90" s="2"/>
      <c r="DGK90" s="2"/>
      <c r="DGL90" s="2"/>
      <c r="DGM90" s="2"/>
      <c r="DGN90" s="2"/>
      <c r="DGO90" s="2"/>
      <c r="DGP90" s="2"/>
      <c r="DGQ90" s="2"/>
      <c r="DGR90" s="2"/>
      <c r="DGS90" s="2"/>
      <c r="DGT90" s="2"/>
      <c r="DGU90" s="2"/>
      <c r="DGV90" s="2"/>
      <c r="DGW90" s="2"/>
      <c r="DGX90" s="2"/>
      <c r="DGY90" s="2"/>
      <c r="DGZ90" s="2"/>
      <c r="DHA90" s="2"/>
      <c r="DHB90" s="2"/>
      <c r="DHC90" s="2"/>
      <c r="DHD90" s="2"/>
      <c r="DHE90" s="2"/>
      <c r="DHF90" s="2"/>
      <c r="DHG90" s="2"/>
      <c r="DHH90" s="2"/>
      <c r="DHI90" s="2"/>
      <c r="DHJ90" s="2"/>
      <c r="DHK90" s="2"/>
      <c r="DHL90" s="2"/>
      <c r="DHM90" s="2"/>
      <c r="DHN90" s="2"/>
      <c r="DHO90" s="2"/>
      <c r="DHP90" s="2"/>
      <c r="DHQ90" s="2"/>
      <c r="DHR90" s="2"/>
      <c r="DHS90" s="2"/>
      <c r="DHT90" s="2"/>
      <c r="DHU90" s="2"/>
      <c r="DHV90" s="2"/>
      <c r="DHW90" s="2"/>
      <c r="DHX90" s="2"/>
      <c r="DHY90" s="2"/>
      <c r="DHZ90" s="2"/>
      <c r="DIA90" s="2"/>
      <c r="DIB90" s="2"/>
      <c r="DIC90" s="2"/>
      <c r="DID90" s="2"/>
      <c r="DIE90" s="2"/>
      <c r="DIF90" s="2"/>
      <c r="DIG90" s="2"/>
      <c r="DIH90" s="2"/>
      <c r="DII90" s="2"/>
      <c r="DIJ90" s="2"/>
      <c r="DIK90" s="2"/>
      <c r="DIL90" s="2"/>
      <c r="DIM90" s="2"/>
      <c r="DIN90" s="2"/>
      <c r="DIO90" s="2"/>
      <c r="DIP90" s="2"/>
      <c r="DIQ90" s="2"/>
      <c r="DIR90" s="2"/>
      <c r="DIS90" s="2"/>
      <c r="DIT90" s="2"/>
      <c r="DIU90" s="2"/>
      <c r="DIV90" s="2"/>
      <c r="DIW90" s="2"/>
      <c r="DIX90" s="2"/>
      <c r="DIY90" s="2"/>
      <c r="DIZ90" s="2"/>
      <c r="DJA90" s="2"/>
      <c r="DJB90" s="2"/>
      <c r="DJC90" s="2"/>
      <c r="DJD90" s="2"/>
      <c r="DJE90" s="2"/>
      <c r="DJF90" s="2"/>
      <c r="DJG90" s="2"/>
      <c r="DJH90" s="2"/>
      <c r="DJI90" s="2"/>
      <c r="DJJ90" s="2"/>
      <c r="DJK90" s="2"/>
      <c r="DJL90" s="2"/>
      <c r="DJM90" s="2"/>
      <c r="DJN90" s="2"/>
      <c r="DJO90" s="2"/>
      <c r="DJP90" s="2"/>
      <c r="DJQ90" s="2"/>
      <c r="DJR90" s="2"/>
      <c r="DJS90" s="2"/>
      <c r="DJT90" s="2"/>
      <c r="DJU90" s="2"/>
      <c r="DJV90" s="2"/>
      <c r="DJW90" s="2"/>
      <c r="DJX90" s="2"/>
      <c r="DJY90" s="2"/>
      <c r="DJZ90" s="2"/>
      <c r="DKA90" s="2"/>
      <c r="DKB90" s="2"/>
      <c r="DKC90" s="2"/>
      <c r="DKD90" s="2"/>
      <c r="DKE90" s="2"/>
      <c r="DKF90" s="2"/>
      <c r="DKG90" s="2"/>
      <c r="DKH90" s="2"/>
      <c r="DKI90" s="2"/>
      <c r="DKJ90" s="2"/>
      <c r="DKK90" s="2"/>
      <c r="DKL90" s="2"/>
      <c r="DKM90" s="2"/>
      <c r="DKN90" s="2"/>
      <c r="DKO90" s="2"/>
      <c r="DKP90" s="2"/>
      <c r="DKQ90" s="2"/>
      <c r="DKR90" s="2"/>
      <c r="DKS90" s="2"/>
      <c r="DKT90" s="2"/>
      <c r="DKU90" s="2"/>
      <c r="DKV90" s="2"/>
      <c r="DKW90" s="2"/>
      <c r="DKX90" s="2"/>
      <c r="DKY90" s="2"/>
      <c r="DKZ90" s="2"/>
      <c r="DLA90" s="2"/>
      <c r="DLB90" s="2"/>
      <c r="DLC90" s="2"/>
      <c r="DLD90" s="2"/>
      <c r="DLE90" s="2"/>
      <c r="DLF90" s="2"/>
      <c r="DLG90" s="2"/>
      <c r="DLH90" s="2"/>
      <c r="DLI90" s="2"/>
      <c r="DLJ90" s="2"/>
      <c r="DLK90" s="2"/>
      <c r="DLL90" s="2"/>
      <c r="DLM90" s="2"/>
      <c r="DLN90" s="2"/>
      <c r="DLO90" s="2"/>
      <c r="DLP90" s="2"/>
      <c r="DLQ90" s="2"/>
      <c r="DLR90" s="2"/>
      <c r="DLS90" s="2"/>
      <c r="DLT90" s="2"/>
      <c r="DLU90" s="2"/>
      <c r="DLV90" s="2"/>
      <c r="DLW90" s="2"/>
      <c r="DLX90" s="2"/>
      <c r="DLY90" s="2"/>
      <c r="DLZ90" s="2"/>
      <c r="DMA90" s="2"/>
      <c r="DMB90" s="2"/>
      <c r="DMC90" s="2"/>
      <c r="DMD90" s="2"/>
      <c r="DME90" s="2"/>
      <c r="DMF90" s="2"/>
      <c r="DMG90" s="2"/>
      <c r="DMH90" s="2"/>
      <c r="DMI90" s="2"/>
      <c r="DMJ90" s="2"/>
      <c r="DMK90" s="2"/>
      <c r="DML90" s="2"/>
      <c r="DMM90" s="2"/>
      <c r="DMN90" s="2"/>
      <c r="DMO90" s="2"/>
      <c r="DMP90" s="2"/>
      <c r="DMQ90" s="2"/>
      <c r="DMR90" s="2"/>
      <c r="DMS90" s="2"/>
      <c r="DMT90" s="2"/>
      <c r="DMU90" s="2"/>
      <c r="DMV90" s="2"/>
      <c r="DMW90" s="2"/>
      <c r="DMX90" s="2"/>
      <c r="DMY90" s="2"/>
      <c r="DMZ90" s="2"/>
      <c r="DNA90" s="2"/>
      <c r="DNB90" s="2"/>
      <c r="DNC90" s="2"/>
      <c r="DND90" s="2"/>
      <c r="DNE90" s="2"/>
      <c r="DNF90" s="2"/>
      <c r="DNG90" s="2"/>
      <c r="DNH90" s="2"/>
      <c r="DNI90" s="2"/>
      <c r="DNJ90" s="2"/>
      <c r="DNK90" s="2"/>
      <c r="DNL90" s="2"/>
      <c r="DNM90" s="2"/>
      <c r="DNN90" s="2"/>
      <c r="DNO90" s="2"/>
      <c r="DNP90" s="2"/>
      <c r="DNQ90" s="2"/>
      <c r="DNR90" s="2"/>
      <c r="DNS90" s="2"/>
      <c r="DNT90" s="2"/>
      <c r="DNU90" s="2"/>
      <c r="DNV90" s="2"/>
      <c r="DNW90" s="2"/>
      <c r="DNX90" s="2"/>
      <c r="DNY90" s="2"/>
      <c r="DNZ90" s="2"/>
      <c r="DOA90" s="2"/>
      <c r="DOB90" s="2"/>
      <c r="DOC90" s="2"/>
      <c r="DOD90" s="2"/>
      <c r="DOE90" s="2"/>
      <c r="DOF90" s="2"/>
      <c r="DOG90" s="2"/>
      <c r="DOH90" s="2"/>
      <c r="DOI90" s="2"/>
      <c r="DOJ90" s="2"/>
      <c r="DOK90" s="2"/>
      <c r="DOL90" s="2"/>
      <c r="DOM90" s="2"/>
      <c r="DON90" s="2"/>
      <c r="DOO90" s="2"/>
      <c r="DOP90" s="2"/>
      <c r="DOQ90" s="2"/>
      <c r="DOR90" s="2"/>
      <c r="DOS90" s="2"/>
      <c r="DOT90" s="2"/>
      <c r="DOU90" s="2"/>
      <c r="DOV90" s="2"/>
      <c r="DOW90" s="2"/>
      <c r="DOX90" s="2"/>
      <c r="DOY90" s="2"/>
      <c r="DOZ90" s="2"/>
      <c r="DPA90" s="2"/>
      <c r="DPB90" s="2"/>
      <c r="DPC90" s="2"/>
      <c r="DPD90" s="2"/>
      <c r="DPE90" s="2"/>
      <c r="DPF90" s="2"/>
      <c r="DPG90" s="2"/>
      <c r="DPH90" s="2"/>
      <c r="DPI90" s="2"/>
      <c r="DPJ90" s="2"/>
      <c r="DPK90" s="2"/>
      <c r="DPL90" s="2"/>
      <c r="DPM90" s="2"/>
      <c r="DPN90" s="2"/>
      <c r="DPO90" s="2"/>
      <c r="DPP90" s="2"/>
      <c r="DPQ90" s="2"/>
      <c r="DPR90" s="2"/>
      <c r="DPS90" s="2"/>
      <c r="DPT90" s="2"/>
      <c r="DPU90" s="2"/>
      <c r="DPV90" s="2"/>
      <c r="DPW90" s="2"/>
      <c r="DPX90" s="2"/>
      <c r="DPY90" s="2"/>
      <c r="DPZ90" s="2"/>
      <c r="DQA90" s="2"/>
      <c r="DQB90" s="2"/>
      <c r="DQC90" s="2"/>
      <c r="DQD90" s="2"/>
      <c r="DQE90" s="2"/>
      <c r="DQF90" s="2"/>
      <c r="DQG90" s="2"/>
      <c r="DQH90" s="2"/>
      <c r="DQI90" s="2"/>
      <c r="DQJ90" s="2"/>
      <c r="DQK90" s="2"/>
      <c r="DQL90" s="2"/>
      <c r="DQM90" s="2"/>
      <c r="DQN90" s="2"/>
      <c r="DQO90" s="2"/>
      <c r="DQP90" s="2"/>
      <c r="DQQ90" s="2"/>
      <c r="DQR90" s="2"/>
      <c r="DQS90" s="2"/>
      <c r="DQT90" s="2"/>
      <c r="DQU90" s="2"/>
      <c r="DQV90" s="2"/>
      <c r="DQW90" s="2"/>
      <c r="DQX90" s="2"/>
      <c r="DQY90" s="2"/>
      <c r="DQZ90" s="2"/>
      <c r="DRA90" s="2"/>
      <c r="DRB90" s="2"/>
      <c r="DRC90" s="2"/>
      <c r="DRD90" s="2"/>
      <c r="DRE90" s="2"/>
      <c r="DRF90" s="2"/>
      <c r="DRG90" s="2"/>
      <c r="DRH90" s="2"/>
      <c r="DRI90" s="2"/>
      <c r="DRJ90" s="2"/>
      <c r="DRK90" s="2"/>
      <c r="DRL90" s="2"/>
      <c r="DRM90" s="2"/>
      <c r="DRN90" s="2"/>
      <c r="DRO90" s="2"/>
      <c r="DRP90" s="2"/>
      <c r="DRQ90" s="2"/>
      <c r="DRR90" s="2"/>
      <c r="DRS90" s="2"/>
      <c r="DRT90" s="2"/>
      <c r="DRU90" s="2"/>
      <c r="DRV90" s="2"/>
      <c r="DRW90" s="2"/>
      <c r="DRX90" s="2"/>
      <c r="DRY90" s="2"/>
      <c r="DRZ90" s="2"/>
      <c r="DSA90" s="2"/>
      <c r="DSB90" s="2"/>
      <c r="DSC90" s="2"/>
      <c r="DSD90" s="2"/>
      <c r="DSE90" s="2"/>
      <c r="DSF90" s="2"/>
      <c r="DSG90" s="2"/>
      <c r="DSH90" s="2"/>
      <c r="DSI90" s="2"/>
      <c r="DSJ90" s="2"/>
      <c r="DSK90" s="2"/>
      <c r="DSL90" s="2"/>
      <c r="DSM90" s="2"/>
      <c r="DSN90" s="2"/>
      <c r="DSO90" s="2"/>
      <c r="DSP90" s="2"/>
      <c r="DSQ90" s="2"/>
      <c r="DSR90" s="2"/>
      <c r="DSS90" s="2"/>
      <c r="DST90" s="2"/>
      <c r="DSU90" s="2"/>
      <c r="DSV90" s="2"/>
      <c r="DSW90" s="2"/>
      <c r="DSX90" s="2"/>
      <c r="DSY90" s="2"/>
      <c r="DSZ90" s="2"/>
      <c r="DTA90" s="2"/>
      <c r="DTB90" s="2"/>
      <c r="DTC90" s="2"/>
      <c r="DTD90" s="2"/>
      <c r="DTE90" s="2"/>
      <c r="DTF90" s="2"/>
      <c r="DTG90" s="2"/>
      <c r="DTH90" s="2"/>
      <c r="DTI90" s="2"/>
      <c r="DTJ90" s="2"/>
      <c r="DTK90" s="2"/>
      <c r="DTL90" s="2"/>
      <c r="DTM90" s="2"/>
      <c r="DTN90" s="2"/>
      <c r="DTO90" s="2"/>
      <c r="DTP90" s="2"/>
      <c r="DTQ90" s="2"/>
      <c r="DTR90" s="2"/>
      <c r="DTS90" s="2"/>
      <c r="DTT90" s="2"/>
      <c r="DTU90" s="2"/>
      <c r="DTV90" s="2"/>
      <c r="DTW90" s="2"/>
      <c r="DTX90" s="2"/>
      <c r="DTY90" s="2"/>
      <c r="DTZ90" s="2"/>
      <c r="DUA90" s="2"/>
      <c r="DUB90" s="2"/>
      <c r="DUC90" s="2"/>
      <c r="DUD90" s="2"/>
      <c r="DUE90" s="2"/>
      <c r="DUF90" s="2"/>
      <c r="DUG90" s="2"/>
      <c r="DUH90" s="2"/>
      <c r="DUI90" s="2"/>
      <c r="DUJ90" s="2"/>
      <c r="DUK90" s="2"/>
      <c r="DUL90" s="2"/>
      <c r="DUM90" s="2"/>
      <c r="DUN90" s="2"/>
      <c r="DUO90" s="2"/>
      <c r="DUP90" s="2"/>
      <c r="DUQ90" s="2"/>
      <c r="DUR90" s="2"/>
      <c r="DUS90" s="2"/>
      <c r="DUT90" s="2"/>
      <c r="DUU90" s="2"/>
      <c r="DUV90" s="2"/>
      <c r="DUW90" s="2"/>
      <c r="DUX90" s="2"/>
      <c r="DUY90" s="2"/>
      <c r="DUZ90" s="2"/>
      <c r="DVA90" s="2"/>
      <c r="DVB90" s="2"/>
      <c r="DVC90" s="2"/>
      <c r="DVD90" s="2"/>
      <c r="DVE90" s="2"/>
      <c r="DVF90" s="2"/>
      <c r="DVG90" s="2"/>
      <c r="DVH90" s="2"/>
      <c r="DVI90" s="2"/>
      <c r="DVJ90" s="2"/>
      <c r="DVK90" s="2"/>
      <c r="DVL90" s="2"/>
      <c r="DVM90" s="2"/>
      <c r="DVN90" s="2"/>
      <c r="DVO90" s="2"/>
      <c r="DVP90" s="2"/>
      <c r="DVQ90" s="2"/>
      <c r="DVR90" s="2"/>
      <c r="DVS90" s="2"/>
      <c r="DVT90" s="2"/>
      <c r="DVU90" s="2"/>
      <c r="DVV90" s="2"/>
      <c r="DVW90" s="2"/>
      <c r="DVX90" s="2"/>
      <c r="DVY90" s="2"/>
      <c r="DVZ90" s="2"/>
      <c r="DWA90" s="2"/>
      <c r="DWB90" s="2"/>
      <c r="DWC90" s="2"/>
      <c r="DWD90" s="2"/>
      <c r="DWE90" s="2"/>
      <c r="DWF90" s="2"/>
      <c r="DWG90" s="2"/>
      <c r="DWH90" s="2"/>
      <c r="DWI90" s="2"/>
      <c r="DWJ90" s="2"/>
      <c r="DWK90" s="2"/>
      <c r="DWL90" s="2"/>
      <c r="DWM90" s="2"/>
      <c r="DWN90" s="2"/>
      <c r="DWO90" s="2"/>
      <c r="DWP90" s="2"/>
      <c r="DWQ90" s="2"/>
      <c r="DWR90" s="2"/>
      <c r="DWS90" s="2"/>
      <c r="DWT90" s="2"/>
      <c r="DWU90" s="2"/>
      <c r="DWV90" s="2"/>
      <c r="DWW90" s="2"/>
      <c r="DWX90" s="2"/>
      <c r="DWY90" s="2"/>
      <c r="DWZ90" s="2"/>
      <c r="DXA90" s="2"/>
      <c r="DXB90" s="2"/>
      <c r="DXC90" s="2"/>
      <c r="DXD90" s="2"/>
      <c r="DXE90" s="2"/>
      <c r="DXF90" s="2"/>
      <c r="DXG90" s="2"/>
      <c r="DXH90" s="2"/>
      <c r="DXI90" s="2"/>
      <c r="DXJ90" s="2"/>
      <c r="DXK90" s="2"/>
      <c r="DXL90" s="2"/>
      <c r="DXM90" s="2"/>
      <c r="DXN90" s="2"/>
      <c r="DXO90" s="2"/>
      <c r="DXP90" s="2"/>
      <c r="DXQ90" s="2"/>
      <c r="DXR90" s="2"/>
      <c r="DXS90" s="2"/>
      <c r="DXT90" s="2"/>
      <c r="DXU90" s="2"/>
      <c r="DXV90" s="2"/>
      <c r="DXW90" s="2"/>
      <c r="DXX90" s="2"/>
      <c r="DXY90" s="2"/>
      <c r="DXZ90" s="2"/>
      <c r="DYA90" s="2"/>
      <c r="DYB90" s="2"/>
      <c r="DYC90" s="2"/>
      <c r="DYD90" s="2"/>
      <c r="DYE90" s="2"/>
      <c r="DYF90" s="2"/>
      <c r="DYG90" s="2"/>
      <c r="DYH90" s="2"/>
      <c r="DYI90" s="2"/>
      <c r="DYJ90" s="2"/>
      <c r="DYK90" s="2"/>
      <c r="DYL90" s="2"/>
      <c r="DYM90" s="2"/>
      <c r="DYN90" s="2"/>
      <c r="DYO90" s="2"/>
      <c r="DYP90" s="2"/>
      <c r="DYQ90" s="2"/>
      <c r="DYR90" s="2"/>
      <c r="DYS90" s="2"/>
      <c r="DYT90" s="2"/>
      <c r="DYU90" s="2"/>
      <c r="DYV90" s="2"/>
      <c r="DYW90" s="2"/>
      <c r="DYX90" s="2"/>
      <c r="DYY90" s="2"/>
      <c r="DYZ90" s="2"/>
      <c r="DZA90" s="2"/>
      <c r="DZB90" s="2"/>
      <c r="DZC90" s="2"/>
      <c r="DZD90" s="2"/>
      <c r="DZE90" s="2"/>
      <c r="DZF90" s="2"/>
      <c r="DZG90" s="2"/>
      <c r="DZH90" s="2"/>
      <c r="DZI90" s="2"/>
      <c r="DZJ90" s="2"/>
      <c r="DZK90" s="2"/>
      <c r="DZL90" s="2"/>
      <c r="DZM90" s="2"/>
      <c r="DZN90" s="2"/>
      <c r="DZO90" s="2"/>
      <c r="DZP90" s="2"/>
      <c r="DZQ90" s="2"/>
      <c r="DZR90" s="2"/>
      <c r="DZS90" s="2"/>
      <c r="DZT90" s="2"/>
      <c r="DZU90" s="2"/>
      <c r="DZV90" s="2"/>
      <c r="DZW90" s="2"/>
      <c r="DZX90" s="2"/>
      <c r="DZY90" s="2"/>
      <c r="DZZ90" s="2"/>
      <c r="EAA90" s="2"/>
      <c r="EAB90" s="2"/>
      <c r="EAC90" s="2"/>
      <c r="EAD90" s="2"/>
      <c r="EAE90" s="2"/>
      <c r="EAF90" s="2"/>
      <c r="EAG90" s="2"/>
      <c r="EAH90" s="2"/>
      <c r="EAI90" s="2"/>
      <c r="EAJ90" s="2"/>
      <c r="EAK90" s="2"/>
      <c r="EAL90" s="2"/>
      <c r="EAM90" s="2"/>
      <c r="EAN90" s="2"/>
      <c r="EAO90" s="2"/>
      <c r="EAP90" s="2"/>
      <c r="EAQ90" s="2"/>
      <c r="EAR90" s="2"/>
      <c r="EAS90" s="2"/>
      <c r="EAT90" s="2"/>
      <c r="EAU90" s="2"/>
      <c r="EAV90" s="2"/>
      <c r="EAW90" s="2"/>
      <c r="EAX90" s="2"/>
      <c r="EAY90" s="2"/>
      <c r="EAZ90" s="2"/>
      <c r="EBA90" s="2"/>
      <c r="EBB90" s="2"/>
      <c r="EBC90" s="2"/>
      <c r="EBD90" s="2"/>
      <c r="EBE90" s="2"/>
      <c r="EBF90" s="2"/>
      <c r="EBG90" s="2"/>
      <c r="EBH90" s="2"/>
      <c r="EBI90" s="2"/>
      <c r="EBJ90" s="2"/>
      <c r="EBK90" s="2"/>
      <c r="EBL90" s="2"/>
      <c r="EBM90" s="2"/>
      <c r="EBN90" s="2"/>
      <c r="EBO90" s="2"/>
      <c r="EBP90" s="2"/>
      <c r="EBQ90" s="2"/>
      <c r="EBR90" s="2"/>
      <c r="EBS90" s="2"/>
      <c r="EBT90" s="2"/>
      <c r="EBU90" s="2"/>
      <c r="EBV90" s="2"/>
      <c r="EBW90" s="2"/>
      <c r="EBX90" s="2"/>
      <c r="EBY90" s="2"/>
      <c r="EBZ90" s="2"/>
      <c r="ECA90" s="2"/>
      <c r="ECB90" s="2"/>
      <c r="ECC90" s="2"/>
      <c r="ECD90" s="2"/>
      <c r="ECE90" s="2"/>
      <c r="ECF90" s="2"/>
      <c r="ECG90" s="2"/>
      <c r="ECH90" s="2"/>
      <c r="ECI90" s="2"/>
      <c r="ECJ90" s="2"/>
      <c r="ECK90" s="2"/>
      <c r="ECL90" s="2"/>
      <c r="ECM90" s="2"/>
      <c r="ECN90" s="2"/>
      <c r="ECO90" s="2"/>
      <c r="ECP90" s="2"/>
      <c r="ECQ90" s="2"/>
      <c r="ECR90" s="2"/>
      <c r="ECS90" s="2"/>
      <c r="ECT90" s="2"/>
      <c r="ECU90" s="2"/>
      <c r="ECV90" s="2"/>
      <c r="ECW90" s="2"/>
      <c r="ECX90" s="2"/>
      <c r="ECY90" s="2"/>
      <c r="ECZ90" s="2"/>
      <c r="EDA90" s="2"/>
      <c r="EDB90" s="2"/>
      <c r="EDC90" s="2"/>
      <c r="EDD90" s="2"/>
      <c r="EDE90" s="2"/>
      <c r="EDF90" s="2"/>
      <c r="EDG90" s="2"/>
      <c r="EDH90" s="2"/>
      <c r="EDI90" s="2"/>
      <c r="EDJ90" s="2"/>
      <c r="EDK90" s="2"/>
      <c r="EDL90" s="2"/>
      <c r="EDM90" s="2"/>
      <c r="EDN90" s="2"/>
      <c r="EDO90" s="2"/>
      <c r="EDP90" s="2"/>
      <c r="EDQ90" s="2"/>
      <c r="EDR90" s="2"/>
      <c r="EDS90" s="2"/>
      <c r="EDT90" s="2"/>
      <c r="EDU90" s="2"/>
      <c r="EDV90" s="2"/>
      <c r="EDW90" s="2"/>
      <c r="EDX90" s="2"/>
      <c r="EDY90" s="2"/>
      <c r="EDZ90" s="2"/>
      <c r="EEA90" s="2"/>
      <c r="EEB90" s="2"/>
      <c r="EEC90" s="2"/>
      <c r="EED90" s="2"/>
      <c r="EEE90" s="2"/>
      <c r="EEF90" s="2"/>
      <c r="EEG90" s="2"/>
      <c r="EEH90" s="2"/>
      <c r="EEI90" s="2"/>
      <c r="EEJ90" s="2"/>
      <c r="EEK90" s="2"/>
      <c r="EEL90" s="2"/>
      <c r="EEM90" s="2"/>
      <c r="EEN90" s="2"/>
      <c r="EEO90" s="2"/>
      <c r="EEP90" s="2"/>
      <c r="EEQ90" s="2"/>
      <c r="EER90" s="2"/>
      <c r="EES90" s="2"/>
      <c r="EET90" s="2"/>
      <c r="EEU90" s="2"/>
      <c r="EEV90" s="2"/>
      <c r="EEW90" s="2"/>
      <c r="EEX90" s="2"/>
      <c r="EEY90" s="2"/>
      <c r="EEZ90" s="2"/>
      <c r="EFA90" s="2"/>
      <c r="EFB90" s="2"/>
      <c r="EFC90" s="2"/>
      <c r="EFD90" s="2"/>
      <c r="EFE90" s="2"/>
      <c r="EFF90" s="2"/>
      <c r="EFG90" s="2"/>
      <c r="EFH90" s="2"/>
      <c r="EFI90" s="2"/>
      <c r="EFJ90" s="2"/>
      <c r="EFK90" s="2"/>
      <c r="EFL90" s="2"/>
      <c r="EFM90" s="2"/>
      <c r="EFN90" s="2"/>
      <c r="EFO90" s="2"/>
      <c r="EFP90" s="2"/>
      <c r="EFQ90" s="2"/>
      <c r="EFR90" s="2"/>
      <c r="EFS90" s="2"/>
      <c r="EFT90" s="2"/>
      <c r="EFU90" s="2"/>
      <c r="EFV90" s="2"/>
      <c r="EFW90" s="2"/>
      <c r="EFX90" s="2"/>
      <c r="EFY90" s="2"/>
      <c r="EFZ90" s="2"/>
      <c r="EGA90" s="2"/>
      <c r="EGB90" s="2"/>
      <c r="EGC90" s="2"/>
      <c r="EGD90" s="2"/>
      <c r="EGE90" s="2"/>
      <c r="EGF90" s="2"/>
      <c r="EGG90" s="2"/>
      <c r="EGH90" s="2"/>
      <c r="EGI90" s="2"/>
      <c r="EGJ90" s="2"/>
      <c r="EGK90" s="2"/>
      <c r="EGL90" s="2"/>
      <c r="EGM90" s="2"/>
      <c r="EGN90" s="2"/>
      <c r="EGO90" s="2"/>
      <c r="EGP90" s="2"/>
      <c r="EGQ90" s="2"/>
      <c r="EGR90" s="2"/>
      <c r="EGS90" s="2"/>
      <c r="EGT90" s="2"/>
      <c r="EGU90" s="2"/>
      <c r="EGV90" s="2"/>
      <c r="EGW90" s="2"/>
      <c r="EGX90" s="2"/>
      <c r="EGY90" s="2"/>
      <c r="EGZ90" s="2"/>
      <c r="EHA90" s="2"/>
      <c r="EHB90" s="2"/>
      <c r="EHC90" s="2"/>
      <c r="EHD90" s="2"/>
      <c r="EHE90" s="2"/>
      <c r="EHF90" s="2"/>
      <c r="EHG90" s="2"/>
      <c r="EHH90" s="2"/>
      <c r="EHI90" s="2"/>
      <c r="EHJ90" s="2"/>
      <c r="EHK90" s="2"/>
      <c r="EHL90" s="2"/>
      <c r="EHM90" s="2"/>
      <c r="EHN90" s="2"/>
      <c r="EHO90" s="2"/>
      <c r="EHP90" s="2"/>
      <c r="EHQ90" s="2"/>
      <c r="EHR90" s="2"/>
      <c r="EHS90" s="2"/>
      <c r="EHT90" s="2"/>
      <c r="EHU90" s="2"/>
      <c r="EHV90" s="2"/>
      <c r="EHW90" s="2"/>
      <c r="EHX90" s="2"/>
      <c r="EHY90" s="2"/>
      <c r="EHZ90" s="2"/>
      <c r="EIA90" s="2"/>
      <c r="EIB90" s="2"/>
      <c r="EIC90" s="2"/>
      <c r="EID90" s="2"/>
      <c r="EIE90" s="2"/>
      <c r="EIF90" s="2"/>
      <c r="EIG90" s="2"/>
      <c r="EIH90" s="2"/>
      <c r="EII90" s="2"/>
      <c r="EIJ90" s="2"/>
      <c r="EIK90" s="2"/>
      <c r="EIL90" s="2"/>
      <c r="EIM90" s="2"/>
      <c r="EIN90" s="2"/>
      <c r="EIO90" s="2"/>
      <c r="EIP90" s="2"/>
      <c r="EIQ90" s="2"/>
      <c r="EIR90" s="2"/>
      <c r="EIS90" s="2"/>
      <c r="EIT90" s="2"/>
      <c r="EIU90" s="2"/>
      <c r="EIV90" s="2"/>
      <c r="EIW90" s="2"/>
      <c r="EIX90" s="2"/>
      <c r="EIY90" s="2"/>
      <c r="EIZ90" s="2"/>
      <c r="EJA90" s="2"/>
      <c r="EJB90" s="2"/>
      <c r="EJC90" s="2"/>
      <c r="EJD90" s="2"/>
      <c r="EJE90" s="2"/>
      <c r="EJF90" s="2"/>
      <c r="EJG90" s="2"/>
      <c r="EJH90" s="2"/>
      <c r="EJI90" s="2"/>
      <c r="EJJ90" s="2"/>
      <c r="EJK90" s="2"/>
      <c r="EJL90" s="2"/>
      <c r="EJM90" s="2"/>
      <c r="EJN90" s="2"/>
      <c r="EJO90" s="2"/>
      <c r="EJP90" s="2"/>
      <c r="EJQ90" s="2"/>
      <c r="EJR90" s="2"/>
      <c r="EJS90" s="2"/>
      <c r="EJT90" s="2"/>
      <c r="EJU90" s="2"/>
      <c r="EJV90" s="2"/>
      <c r="EJW90" s="2"/>
      <c r="EJX90" s="2"/>
      <c r="EJY90" s="2"/>
      <c r="EJZ90" s="2"/>
      <c r="EKA90" s="2"/>
      <c r="EKB90" s="2"/>
      <c r="EKC90" s="2"/>
      <c r="EKD90" s="2"/>
      <c r="EKE90" s="2"/>
      <c r="EKF90" s="2"/>
      <c r="EKG90" s="2"/>
      <c r="EKH90" s="2"/>
      <c r="EKI90" s="2"/>
      <c r="EKJ90" s="2"/>
      <c r="EKK90" s="2"/>
      <c r="EKL90" s="2"/>
      <c r="EKM90" s="2"/>
      <c r="EKN90" s="2"/>
      <c r="EKO90" s="2"/>
      <c r="EKP90" s="2"/>
      <c r="EKQ90" s="2"/>
      <c r="EKR90" s="2"/>
      <c r="EKS90" s="2"/>
      <c r="EKT90" s="2"/>
      <c r="EKU90" s="2"/>
      <c r="EKV90" s="2"/>
      <c r="EKW90" s="2"/>
      <c r="EKX90" s="2"/>
      <c r="EKY90" s="2"/>
      <c r="EKZ90" s="2"/>
      <c r="ELA90" s="2"/>
      <c r="ELB90" s="2"/>
      <c r="ELC90" s="2"/>
      <c r="ELD90" s="2"/>
      <c r="ELE90" s="2"/>
      <c r="ELF90" s="2"/>
      <c r="ELG90" s="2"/>
      <c r="ELH90" s="2"/>
      <c r="ELI90" s="2"/>
      <c r="ELJ90" s="2"/>
      <c r="ELK90" s="2"/>
      <c r="ELL90" s="2"/>
      <c r="ELM90" s="2"/>
      <c r="ELN90" s="2"/>
      <c r="ELO90" s="2"/>
      <c r="ELP90" s="2"/>
      <c r="ELQ90" s="2"/>
      <c r="ELR90" s="2"/>
      <c r="ELS90" s="2"/>
      <c r="ELT90" s="2"/>
      <c r="ELU90" s="2"/>
      <c r="ELV90" s="2"/>
      <c r="ELW90" s="2"/>
      <c r="ELX90" s="2"/>
      <c r="ELY90" s="2"/>
      <c r="ELZ90" s="2"/>
      <c r="EMA90" s="2"/>
      <c r="EMB90" s="2"/>
      <c r="EMC90" s="2"/>
      <c r="EMD90" s="2"/>
      <c r="EME90" s="2"/>
      <c r="EMF90" s="2"/>
      <c r="EMG90" s="2"/>
      <c r="EMH90" s="2"/>
      <c r="EMI90" s="2"/>
      <c r="EMJ90" s="2"/>
      <c r="EMK90" s="2"/>
      <c r="EML90" s="2"/>
      <c r="EMM90" s="2"/>
      <c r="EMN90" s="2"/>
      <c r="EMO90" s="2"/>
      <c r="EMP90" s="2"/>
      <c r="EMQ90" s="2"/>
      <c r="EMR90" s="2"/>
      <c r="EMS90" s="2"/>
      <c r="EMT90" s="2"/>
      <c r="EMU90" s="2"/>
      <c r="EMV90" s="2"/>
      <c r="EMW90" s="2"/>
      <c r="EMX90" s="2"/>
      <c r="EMY90" s="2"/>
      <c r="EMZ90" s="2"/>
      <c r="ENA90" s="2"/>
      <c r="ENB90" s="2"/>
      <c r="ENC90" s="2"/>
      <c r="END90" s="2"/>
      <c r="ENE90" s="2"/>
      <c r="ENF90" s="2"/>
      <c r="ENG90" s="2"/>
      <c r="ENH90" s="2"/>
      <c r="ENI90" s="2"/>
      <c r="ENJ90" s="2"/>
      <c r="ENK90" s="2"/>
      <c r="ENL90" s="2"/>
      <c r="ENM90" s="2"/>
      <c r="ENN90" s="2"/>
      <c r="ENO90" s="2"/>
      <c r="ENP90" s="2"/>
      <c r="ENQ90" s="2"/>
      <c r="ENR90" s="2"/>
      <c r="ENS90" s="2"/>
      <c r="ENT90" s="2"/>
      <c r="ENU90" s="2"/>
      <c r="ENV90" s="2"/>
      <c r="ENW90" s="2"/>
      <c r="ENX90" s="2"/>
      <c r="ENY90" s="2"/>
      <c r="ENZ90" s="2"/>
      <c r="EOA90" s="2"/>
      <c r="EOB90" s="2"/>
      <c r="EOC90" s="2"/>
      <c r="EOD90" s="2"/>
      <c r="EOE90" s="2"/>
      <c r="EOF90" s="2"/>
      <c r="EOG90" s="2"/>
      <c r="EOH90" s="2"/>
      <c r="EOI90" s="2"/>
      <c r="EOJ90" s="2"/>
      <c r="EOK90" s="2"/>
      <c r="EOL90" s="2"/>
      <c r="EOM90" s="2"/>
      <c r="EON90" s="2"/>
      <c r="EOO90" s="2"/>
      <c r="EOP90" s="2"/>
      <c r="EOQ90" s="2"/>
      <c r="EOR90" s="2"/>
      <c r="EOS90" s="2"/>
      <c r="EOT90" s="2"/>
      <c r="EOU90" s="2"/>
      <c r="EOV90" s="2"/>
      <c r="EOW90" s="2"/>
      <c r="EOX90" s="2"/>
      <c r="EOY90" s="2"/>
      <c r="EOZ90" s="2"/>
      <c r="EPA90" s="2"/>
      <c r="EPB90" s="2"/>
      <c r="EPC90" s="2"/>
      <c r="EPD90" s="2"/>
      <c r="EPE90" s="2"/>
      <c r="EPF90" s="2"/>
      <c r="EPG90" s="2"/>
      <c r="EPH90" s="2"/>
      <c r="EPI90" s="2"/>
      <c r="EPJ90" s="2"/>
      <c r="EPK90" s="2"/>
      <c r="EPL90" s="2"/>
      <c r="EPM90" s="2"/>
      <c r="EPN90" s="2"/>
      <c r="EPO90" s="2"/>
      <c r="EPP90" s="2"/>
      <c r="EPQ90" s="2"/>
      <c r="EPR90" s="2"/>
      <c r="EPS90" s="2"/>
      <c r="EPT90" s="2"/>
      <c r="EPU90" s="2"/>
      <c r="EPV90" s="2"/>
      <c r="EPW90" s="2"/>
      <c r="EPX90" s="2"/>
      <c r="EPY90" s="2"/>
      <c r="EPZ90" s="2"/>
      <c r="EQA90" s="2"/>
      <c r="EQB90" s="2"/>
      <c r="EQC90" s="2"/>
      <c r="EQD90" s="2"/>
      <c r="EQE90" s="2"/>
      <c r="EQF90" s="2"/>
      <c r="EQG90" s="2"/>
      <c r="EQH90" s="2"/>
      <c r="EQI90" s="2"/>
      <c r="EQJ90" s="2"/>
      <c r="EQK90" s="2"/>
      <c r="EQL90" s="2"/>
      <c r="EQM90" s="2"/>
      <c r="EQN90" s="2"/>
      <c r="EQO90" s="2"/>
      <c r="EQP90" s="2"/>
      <c r="EQQ90" s="2"/>
      <c r="EQR90" s="2"/>
      <c r="EQS90" s="2"/>
      <c r="EQT90" s="2"/>
      <c r="EQU90" s="2"/>
      <c r="EQV90" s="2"/>
      <c r="EQW90" s="2"/>
      <c r="EQX90" s="2"/>
      <c r="EQY90" s="2"/>
      <c r="EQZ90" s="2"/>
      <c r="ERA90" s="2"/>
      <c r="ERB90" s="2"/>
      <c r="ERC90" s="2"/>
      <c r="ERD90" s="2"/>
      <c r="ERE90" s="2"/>
      <c r="ERF90" s="2"/>
      <c r="ERG90" s="2"/>
      <c r="ERH90" s="2"/>
      <c r="ERI90" s="2"/>
      <c r="ERJ90" s="2"/>
      <c r="ERK90" s="2"/>
      <c r="ERL90" s="2"/>
      <c r="ERM90" s="2"/>
      <c r="ERN90" s="2"/>
      <c r="ERO90" s="2"/>
      <c r="ERP90" s="2"/>
      <c r="ERQ90" s="2"/>
      <c r="ERR90" s="2"/>
      <c r="ERS90" s="2"/>
      <c r="ERT90" s="2"/>
      <c r="ERU90" s="2"/>
      <c r="ERV90" s="2"/>
      <c r="ERW90" s="2"/>
      <c r="ERX90" s="2"/>
      <c r="ERY90" s="2"/>
      <c r="ERZ90" s="2"/>
      <c r="ESA90" s="2"/>
      <c r="ESB90" s="2"/>
      <c r="ESC90" s="2"/>
      <c r="ESD90" s="2"/>
      <c r="ESE90" s="2"/>
      <c r="ESF90" s="2"/>
      <c r="ESG90" s="2"/>
      <c r="ESH90" s="2"/>
      <c r="ESI90" s="2"/>
      <c r="ESJ90" s="2"/>
      <c r="ESK90" s="2"/>
      <c r="ESL90" s="2"/>
      <c r="ESM90" s="2"/>
      <c r="ESN90" s="2"/>
      <c r="ESO90" s="2"/>
      <c r="ESP90" s="2"/>
      <c r="ESQ90" s="2"/>
      <c r="ESR90" s="2"/>
      <c r="ESS90" s="2"/>
      <c r="EST90" s="2"/>
      <c r="ESU90" s="2"/>
      <c r="ESV90" s="2"/>
      <c r="ESW90" s="2"/>
      <c r="ESX90" s="2"/>
      <c r="ESY90" s="2"/>
      <c r="ESZ90" s="2"/>
      <c r="ETA90" s="2"/>
      <c r="ETB90" s="2"/>
      <c r="ETC90" s="2"/>
      <c r="ETD90" s="2"/>
      <c r="ETE90" s="2"/>
      <c r="ETF90" s="2"/>
      <c r="ETG90" s="2"/>
      <c r="ETH90" s="2"/>
      <c r="ETI90" s="2"/>
      <c r="ETJ90" s="2"/>
      <c r="ETK90" s="2"/>
      <c r="ETL90" s="2"/>
      <c r="ETM90" s="2"/>
      <c r="ETN90" s="2"/>
      <c r="ETO90" s="2"/>
      <c r="ETP90" s="2"/>
      <c r="ETQ90" s="2"/>
      <c r="ETR90" s="2"/>
      <c r="ETS90" s="2"/>
      <c r="ETT90" s="2"/>
      <c r="ETU90" s="2"/>
      <c r="ETV90" s="2"/>
      <c r="ETW90" s="2"/>
      <c r="ETX90" s="2"/>
      <c r="ETY90" s="2"/>
      <c r="ETZ90" s="2"/>
      <c r="EUA90" s="2"/>
      <c r="EUB90" s="2"/>
      <c r="EUC90" s="2"/>
      <c r="EUD90" s="2"/>
      <c r="EUE90" s="2"/>
      <c r="EUF90" s="2"/>
      <c r="EUG90" s="2"/>
      <c r="EUH90" s="2"/>
      <c r="EUI90" s="2"/>
      <c r="EUJ90" s="2"/>
      <c r="EUK90" s="2"/>
      <c r="EUL90" s="2"/>
      <c r="EUM90" s="2"/>
      <c r="EUN90" s="2"/>
      <c r="EUO90" s="2"/>
      <c r="EUP90" s="2"/>
      <c r="EUQ90" s="2"/>
      <c r="EUR90" s="2"/>
      <c r="EUS90" s="2"/>
      <c r="EUT90" s="2"/>
      <c r="EUU90" s="2"/>
      <c r="EUV90" s="2"/>
      <c r="EUW90" s="2"/>
      <c r="EUX90" s="2"/>
      <c r="EUY90" s="2"/>
      <c r="EUZ90" s="2"/>
      <c r="EVA90" s="2"/>
      <c r="EVB90" s="2"/>
      <c r="EVC90" s="2"/>
      <c r="EVD90" s="2"/>
      <c r="EVE90" s="2"/>
      <c r="EVF90" s="2"/>
      <c r="EVG90" s="2"/>
      <c r="EVH90" s="2"/>
      <c r="EVI90" s="2"/>
      <c r="EVJ90" s="2"/>
      <c r="EVK90" s="2"/>
      <c r="EVL90" s="2"/>
      <c r="EVM90" s="2"/>
      <c r="EVN90" s="2"/>
      <c r="EVO90" s="2"/>
      <c r="EVP90" s="2"/>
      <c r="EVQ90" s="2"/>
      <c r="EVR90" s="2"/>
      <c r="EVS90" s="2"/>
      <c r="EVT90" s="2"/>
      <c r="EVU90" s="2"/>
      <c r="EVV90" s="2"/>
      <c r="EVW90" s="2"/>
      <c r="EVX90" s="2"/>
      <c r="EVY90" s="2"/>
      <c r="EVZ90" s="2"/>
      <c r="EWA90" s="2"/>
      <c r="EWB90" s="2"/>
      <c r="EWC90" s="2"/>
      <c r="EWD90" s="2"/>
      <c r="EWE90" s="2"/>
      <c r="EWF90" s="2"/>
      <c r="EWG90" s="2"/>
      <c r="EWH90" s="2"/>
      <c r="EWI90" s="2"/>
      <c r="EWJ90" s="2"/>
      <c r="EWK90" s="2"/>
      <c r="EWL90" s="2"/>
      <c r="EWM90" s="2"/>
      <c r="EWN90" s="2"/>
      <c r="EWO90" s="2"/>
      <c r="EWP90" s="2"/>
      <c r="EWQ90" s="2"/>
      <c r="EWR90" s="2"/>
      <c r="EWS90" s="2"/>
      <c r="EWT90" s="2"/>
      <c r="EWU90" s="2"/>
      <c r="EWV90" s="2"/>
      <c r="EWW90" s="2"/>
      <c r="EWX90" s="2"/>
      <c r="EWY90" s="2"/>
      <c r="EWZ90" s="2"/>
      <c r="EXA90" s="2"/>
      <c r="EXB90" s="2"/>
      <c r="EXC90" s="2"/>
      <c r="EXD90" s="2"/>
      <c r="EXE90" s="2"/>
      <c r="EXF90" s="2"/>
      <c r="EXG90" s="2"/>
      <c r="EXH90" s="2"/>
      <c r="EXI90" s="2"/>
      <c r="EXJ90" s="2"/>
      <c r="EXK90" s="2"/>
      <c r="EXL90" s="2"/>
      <c r="EXM90" s="2"/>
      <c r="EXN90" s="2"/>
      <c r="EXO90" s="2"/>
      <c r="EXP90" s="2"/>
      <c r="EXQ90" s="2"/>
      <c r="EXR90" s="2"/>
      <c r="EXS90" s="2"/>
      <c r="EXT90" s="2"/>
      <c r="EXU90" s="2"/>
      <c r="EXV90" s="2"/>
      <c r="EXW90" s="2"/>
      <c r="EXX90" s="2"/>
      <c r="EXY90" s="2"/>
      <c r="EXZ90" s="2"/>
      <c r="EYA90" s="2"/>
      <c r="EYB90" s="2"/>
      <c r="EYC90" s="2"/>
      <c r="EYD90" s="2"/>
      <c r="EYE90" s="2"/>
      <c r="EYF90" s="2"/>
      <c r="EYG90" s="2"/>
      <c r="EYH90" s="2"/>
      <c r="EYI90" s="2"/>
      <c r="EYJ90" s="2"/>
      <c r="EYK90" s="2"/>
      <c r="EYL90" s="2"/>
      <c r="EYM90" s="2"/>
      <c r="EYN90" s="2"/>
      <c r="EYO90" s="2"/>
      <c r="EYP90" s="2"/>
      <c r="EYQ90" s="2"/>
      <c r="EYR90" s="2"/>
      <c r="EYS90" s="2"/>
      <c r="EYT90" s="2"/>
      <c r="EYU90" s="2"/>
      <c r="EYV90" s="2"/>
      <c r="EYW90" s="2"/>
      <c r="EYX90" s="2"/>
      <c r="EYY90" s="2"/>
      <c r="EYZ90" s="2"/>
      <c r="EZA90" s="2"/>
      <c r="EZB90" s="2"/>
      <c r="EZC90" s="2"/>
      <c r="EZD90" s="2"/>
      <c r="EZE90" s="2"/>
      <c r="EZF90" s="2"/>
      <c r="EZG90" s="2"/>
      <c r="EZH90" s="2"/>
      <c r="EZI90" s="2"/>
      <c r="EZJ90" s="2"/>
      <c r="EZK90" s="2"/>
      <c r="EZL90" s="2"/>
      <c r="EZM90" s="2"/>
      <c r="EZN90" s="2"/>
      <c r="EZO90" s="2"/>
      <c r="EZP90" s="2"/>
      <c r="EZQ90" s="2"/>
      <c r="EZR90" s="2"/>
      <c r="EZS90" s="2"/>
      <c r="EZT90" s="2"/>
      <c r="EZU90" s="2"/>
      <c r="EZV90" s="2"/>
      <c r="EZW90" s="2"/>
      <c r="EZX90" s="2"/>
      <c r="EZY90" s="2"/>
      <c r="EZZ90" s="2"/>
      <c r="FAA90" s="2"/>
      <c r="FAB90" s="2"/>
      <c r="FAC90" s="2"/>
      <c r="FAD90" s="2"/>
      <c r="FAE90" s="2"/>
      <c r="FAF90" s="2"/>
      <c r="FAG90" s="2"/>
      <c r="FAH90" s="2"/>
      <c r="FAI90" s="2"/>
      <c r="FAJ90" s="2"/>
      <c r="FAK90" s="2"/>
      <c r="FAL90" s="2"/>
      <c r="FAM90" s="2"/>
      <c r="FAN90" s="2"/>
      <c r="FAO90" s="2"/>
      <c r="FAP90" s="2"/>
      <c r="FAQ90" s="2"/>
      <c r="FAR90" s="2"/>
      <c r="FAS90" s="2"/>
      <c r="FAT90" s="2"/>
      <c r="FAU90" s="2"/>
      <c r="FAV90" s="2"/>
      <c r="FAW90" s="2"/>
      <c r="FAX90" s="2"/>
      <c r="FAY90" s="2"/>
      <c r="FAZ90" s="2"/>
      <c r="FBA90" s="2"/>
      <c r="FBB90" s="2"/>
      <c r="FBC90" s="2"/>
      <c r="FBD90" s="2"/>
      <c r="FBE90" s="2"/>
      <c r="FBF90" s="2"/>
      <c r="FBG90" s="2"/>
      <c r="FBH90" s="2"/>
      <c r="FBI90" s="2"/>
      <c r="FBJ90" s="2"/>
      <c r="FBK90" s="2"/>
      <c r="FBL90" s="2"/>
      <c r="FBM90" s="2"/>
      <c r="FBN90" s="2"/>
      <c r="FBO90" s="2"/>
      <c r="FBP90" s="2"/>
      <c r="FBQ90" s="2"/>
      <c r="FBR90" s="2"/>
      <c r="FBS90" s="2"/>
      <c r="FBT90" s="2"/>
      <c r="FBU90" s="2"/>
      <c r="FBV90" s="2"/>
      <c r="FBW90" s="2"/>
      <c r="FBX90" s="2"/>
      <c r="FBY90" s="2"/>
      <c r="FBZ90" s="2"/>
      <c r="FCA90" s="2"/>
      <c r="FCB90" s="2"/>
      <c r="FCC90" s="2"/>
      <c r="FCD90" s="2"/>
      <c r="FCE90" s="2"/>
      <c r="FCF90" s="2"/>
      <c r="FCG90" s="2"/>
      <c r="FCH90" s="2"/>
      <c r="FCI90" s="2"/>
      <c r="FCJ90" s="2"/>
      <c r="FCK90" s="2"/>
      <c r="FCL90" s="2"/>
      <c r="FCM90" s="2"/>
      <c r="FCN90" s="2"/>
      <c r="FCO90" s="2"/>
      <c r="FCP90" s="2"/>
      <c r="FCQ90" s="2"/>
      <c r="FCR90" s="2"/>
      <c r="FCS90" s="2"/>
      <c r="FCT90" s="2"/>
      <c r="FCU90" s="2"/>
      <c r="FCV90" s="2"/>
      <c r="FCW90" s="2"/>
      <c r="FCX90" s="2"/>
      <c r="FCY90" s="2"/>
      <c r="FCZ90" s="2"/>
      <c r="FDA90" s="2"/>
      <c r="FDB90" s="2"/>
      <c r="FDC90" s="2"/>
      <c r="FDD90" s="2"/>
      <c r="FDE90" s="2"/>
      <c r="FDF90" s="2"/>
      <c r="FDG90" s="2"/>
      <c r="FDH90" s="2"/>
      <c r="FDI90" s="2"/>
      <c r="FDJ90" s="2"/>
      <c r="FDK90" s="2"/>
      <c r="FDL90" s="2"/>
      <c r="FDM90" s="2"/>
      <c r="FDN90" s="2"/>
      <c r="FDO90" s="2"/>
      <c r="FDP90" s="2"/>
      <c r="FDQ90" s="2"/>
      <c r="FDR90" s="2"/>
      <c r="FDS90" s="2"/>
      <c r="FDT90" s="2"/>
      <c r="FDU90" s="2"/>
      <c r="FDV90" s="2"/>
      <c r="FDW90" s="2"/>
      <c r="FDX90" s="2"/>
      <c r="FDY90" s="2"/>
      <c r="FDZ90" s="2"/>
      <c r="FEA90" s="2"/>
      <c r="FEB90" s="2"/>
      <c r="FEC90" s="2"/>
      <c r="FED90" s="2"/>
      <c r="FEE90" s="2"/>
      <c r="FEF90" s="2"/>
      <c r="FEG90" s="2"/>
      <c r="FEH90" s="2"/>
      <c r="FEI90" s="2"/>
      <c r="FEJ90" s="2"/>
      <c r="FEK90" s="2"/>
      <c r="FEL90" s="2"/>
      <c r="FEM90" s="2"/>
      <c r="FEN90" s="2"/>
      <c r="FEO90" s="2"/>
      <c r="FEP90" s="2"/>
      <c r="FEQ90" s="2"/>
      <c r="FER90" s="2"/>
      <c r="FES90" s="2"/>
      <c r="FET90" s="2"/>
      <c r="FEU90" s="2"/>
      <c r="FEV90" s="2"/>
      <c r="FEW90" s="2"/>
      <c r="FEX90" s="2"/>
      <c r="FEY90" s="2"/>
      <c r="FEZ90" s="2"/>
      <c r="FFA90" s="2"/>
      <c r="FFB90" s="2"/>
      <c r="FFC90" s="2"/>
      <c r="FFD90" s="2"/>
      <c r="FFE90" s="2"/>
      <c r="FFF90" s="2"/>
      <c r="FFG90" s="2"/>
      <c r="FFH90" s="2"/>
      <c r="FFI90" s="2"/>
      <c r="FFJ90" s="2"/>
      <c r="FFK90" s="2"/>
      <c r="FFL90" s="2"/>
      <c r="FFM90" s="2"/>
      <c r="FFN90" s="2"/>
      <c r="FFO90" s="2"/>
      <c r="FFP90" s="2"/>
      <c r="FFQ90" s="2"/>
      <c r="FFR90" s="2"/>
      <c r="FFS90" s="2"/>
      <c r="FFT90" s="2"/>
      <c r="FFU90" s="2"/>
      <c r="FFV90" s="2"/>
      <c r="FFW90" s="2"/>
      <c r="FFX90" s="2"/>
      <c r="FFY90" s="2"/>
      <c r="FFZ90" s="2"/>
      <c r="FGA90" s="2"/>
      <c r="FGB90" s="2"/>
      <c r="FGC90" s="2"/>
      <c r="FGD90" s="2"/>
      <c r="FGE90" s="2"/>
      <c r="FGF90" s="2"/>
      <c r="FGG90" s="2"/>
      <c r="FGH90" s="2"/>
      <c r="FGI90" s="2"/>
      <c r="FGJ90" s="2"/>
      <c r="FGK90" s="2"/>
      <c r="FGL90" s="2"/>
      <c r="FGM90" s="2"/>
      <c r="FGN90" s="2"/>
      <c r="FGO90" s="2"/>
      <c r="FGP90" s="2"/>
      <c r="FGQ90" s="2"/>
      <c r="FGR90" s="2"/>
      <c r="FGS90" s="2"/>
      <c r="FGT90" s="2"/>
      <c r="FGU90" s="2"/>
      <c r="FGV90" s="2"/>
      <c r="FGW90" s="2"/>
      <c r="FGX90" s="2"/>
      <c r="FGY90" s="2"/>
      <c r="FGZ90" s="2"/>
      <c r="FHA90" s="2"/>
      <c r="FHB90" s="2"/>
      <c r="FHC90" s="2"/>
      <c r="FHD90" s="2"/>
      <c r="FHE90" s="2"/>
      <c r="FHF90" s="2"/>
      <c r="FHG90" s="2"/>
      <c r="FHH90" s="2"/>
      <c r="FHI90" s="2"/>
      <c r="FHJ90" s="2"/>
      <c r="FHK90" s="2"/>
      <c r="FHL90" s="2"/>
      <c r="FHM90" s="2"/>
      <c r="FHN90" s="2"/>
      <c r="FHO90" s="2"/>
      <c r="FHP90" s="2"/>
      <c r="FHQ90" s="2"/>
      <c r="FHR90" s="2"/>
      <c r="FHS90" s="2"/>
      <c r="FHT90" s="2"/>
      <c r="FHU90" s="2"/>
      <c r="FHV90" s="2"/>
      <c r="FHW90" s="2"/>
      <c r="FHX90" s="2"/>
      <c r="FHY90" s="2"/>
      <c r="FHZ90" s="2"/>
      <c r="FIA90" s="2"/>
      <c r="FIB90" s="2"/>
      <c r="FIC90" s="2"/>
      <c r="FID90" s="2"/>
      <c r="FIE90" s="2"/>
      <c r="FIF90" s="2"/>
      <c r="FIG90" s="2"/>
      <c r="FIH90" s="2"/>
      <c r="FII90" s="2"/>
      <c r="FIJ90" s="2"/>
      <c r="FIK90" s="2"/>
      <c r="FIL90" s="2"/>
      <c r="FIM90" s="2"/>
      <c r="FIN90" s="2"/>
      <c r="FIO90" s="2"/>
      <c r="FIP90" s="2"/>
      <c r="FIQ90" s="2"/>
      <c r="FIR90" s="2"/>
      <c r="FIS90" s="2"/>
      <c r="FIT90" s="2"/>
      <c r="FIU90" s="2"/>
      <c r="FIV90" s="2"/>
      <c r="FIW90" s="2"/>
      <c r="FIX90" s="2"/>
      <c r="FIY90" s="2"/>
      <c r="FIZ90" s="2"/>
      <c r="FJA90" s="2"/>
      <c r="FJB90" s="2"/>
      <c r="FJC90" s="2"/>
      <c r="FJD90" s="2"/>
      <c r="FJE90" s="2"/>
      <c r="FJF90" s="2"/>
      <c r="FJG90" s="2"/>
      <c r="FJH90" s="2"/>
      <c r="FJI90" s="2"/>
      <c r="FJJ90" s="2"/>
      <c r="FJK90" s="2"/>
      <c r="FJL90" s="2"/>
      <c r="FJM90" s="2"/>
      <c r="FJN90" s="2"/>
      <c r="FJO90" s="2"/>
      <c r="FJP90" s="2"/>
      <c r="FJQ90" s="2"/>
      <c r="FJR90" s="2"/>
      <c r="FJS90" s="2"/>
      <c r="FJT90" s="2"/>
      <c r="FJU90" s="2"/>
      <c r="FJV90" s="2"/>
      <c r="FJW90" s="2"/>
      <c r="FJX90" s="2"/>
      <c r="FJY90" s="2"/>
      <c r="FJZ90" s="2"/>
      <c r="FKA90" s="2"/>
      <c r="FKB90" s="2"/>
      <c r="FKC90" s="2"/>
      <c r="FKD90" s="2"/>
      <c r="FKE90" s="2"/>
      <c r="FKF90" s="2"/>
      <c r="FKG90" s="2"/>
      <c r="FKH90" s="2"/>
      <c r="FKI90" s="2"/>
      <c r="FKJ90" s="2"/>
      <c r="FKK90" s="2"/>
      <c r="FKL90" s="2"/>
      <c r="FKM90" s="2"/>
      <c r="FKN90" s="2"/>
      <c r="FKO90" s="2"/>
      <c r="FKP90" s="2"/>
      <c r="FKQ90" s="2"/>
      <c r="FKR90" s="2"/>
      <c r="FKS90" s="2"/>
      <c r="FKT90" s="2"/>
      <c r="FKU90" s="2"/>
      <c r="FKV90" s="2"/>
      <c r="FKW90" s="2"/>
      <c r="FKX90" s="2"/>
      <c r="FKY90" s="2"/>
      <c r="FKZ90" s="2"/>
      <c r="FLA90" s="2"/>
      <c r="FLB90" s="2"/>
      <c r="FLC90" s="2"/>
      <c r="FLD90" s="2"/>
      <c r="FLE90" s="2"/>
      <c r="FLF90" s="2"/>
      <c r="FLG90" s="2"/>
      <c r="FLH90" s="2"/>
      <c r="FLI90" s="2"/>
      <c r="FLJ90" s="2"/>
      <c r="FLK90" s="2"/>
      <c r="FLL90" s="2"/>
      <c r="FLM90" s="2"/>
      <c r="FLN90" s="2"/>
      <c r="FLO90" s="2"/>
      <c r="FLP90" s="2"/>
      <c r="FLQ90" s="2"/>
      <c r="FLR90" s="2"/>
      <c r="FLS90" s="2"/>
      <c r="FLT90" s="2"/>
      <c r="FLU90" s="2"/>
      <c r="FLV90" s="2"/>
      <c r="FLW90" s="2"/>
      <c r="FLX90" s="2"/>
      <c r="FLY90" s="2"/>
      <c r="FLZ90" s="2"/>
      <c r="FMA90" s="2"/>
      <c r="FMB90" s="2"/>
      <c r="FMC90" s="2"/>
      <c r="FMD90" s="2"/>
      <c r="FME90" s="2"/>
      <c r="FMF90" s="2"/>
      <c r="FMG90" s="2"/>
      <c r="FMH90" s="2"/>
      <c r="FMI90" s="2"/>
      <c r="FMJ90" s="2"/>
      <c r="FMK90" s="2"/>
      <c r="FML90" s="2"/>
      <c r="FMM90" s="2"/>
      <c r="FMN90" s="2"/>
      <c r="FMO90" s="2"/>
      <c r="FMP90" s="2"/>
      <c r="FMQ90" s="2"/>
      <c r="FMR90" s="2"/>
      <c r="FMS90" s="2"/>
      <c r="FMT90" s="2"/>
      <c r="FMU90" s="2"/>
      <c r="FMV90" s="2"/>
      <c r="FMW90" s="2"/>
      <c r="FMX90" s="2"/>
      <c r="FMY90" s="2"/>
      <c r="FMZ90" s="2"/>
      <c r="FNA90" s="2"/>
      <c r="FNB90" s="2"/>
      <c r="FNC90" s="2"/>
      <c r="FND90" s="2"/>
      <c r="FNE90" s="2"/>
      <c r="FNF90" s="2"/>
      <c r="FNG90" s="2"/>
      <c r="FNH90" s="2"/>
      <c r="FNI90" s="2"/>
      <c r="FNJ90" s="2"/>
      <c r="FNK90" s="2"/>
      <c r="FNL90" s="2"/>
      <c r="FNM90" s="2"/>
      <c r="FNN90" s="2"/>
      <c r="FNO90" s="2"/>
      <c r="FNP90" s="2"/>
      <c r="FNQ90" s="2"/>
      <c r="FNR90" s="2"/>
      <c r="FNS90" s="2"/>
      <c r="FNT90" s="2"/>
      <c r="FNU90" s="2"/>
      <c r="FNV90" s="2"/>
      <c r="FNW90" s="2"/>
      <c r="FNX90" s="2"/>
      <c r="FNY90" s="2"/>
      <c r="FNZ90" s="2"/>
      <c r="FOA90" s="2"/>
      <c r="FOB90" s="2"/>
      <c r="FOC90" s="2"/>
      <c r="FOD90" s="2"/>
      <c r="FOE90" s="2"/>
      <c r="FOF90" s="2"/>
      <c r="FOG90" s="2"/>
      <c r="FOH90" s="2"/>
      <c r="FOI90" s="2"/>
      <c r="FOJ90" s="2"/>
      <c r="FOK90" s="2"/>
      <c r="FOL90" s="2"/>
      <c r="FOM90" s="2"/>
      <c r="FON90" s="2"/>
      <c r="FOO90" s="2"/>
      <c r="FOP90" s="2"/>
      <c r="FOQ90" s="2"/>
      <c r="FOR90" s="2"/>
      <c r="FOS90" s="2"/>
      <c r="FOT90" s="2"/>
      <c r="FOU90" s="2"/>
      <c r="FOV90" s="2"/>
      <c r="FOW90" s="2"/>
      <c r="FOX90" s="2"/>
      <c r="FOY90" s="2"/>
      <c r="FOZ90" s="2"/>
      <c r="FPA90" s="2"/>
      <c r="FPB90" s="2"/>
      <c r="FPC90" s="2"/>
      <c r="FPD90" s="2"/>
      <c r="FPE90" s="2"/>
      <c r="FPF90" s="2"/>
      <c r="FPG90" s="2"/>
      <c r="FPH90" s="2"/>
      <c r="FPI90" s="2"/>
      <c r="FPJ90" s="2"/>
      <c r="FPK90" s="2"/>
      <c r="FPL90" s="2"/>
      <c r="FPM90" s="2"/>
      <c r="FPN90" s="2"/>
      <c r="FPO90" s="2"/>
      <c r="FPP90" s="2"/>
      <c r="FPQ90" s="2"/>
      <c r="FPR90" s="2"/>
      <c r="FPS90" s="2"/>
      <c r="FPT90" s="2"/>
      <c r="FPU90" s="2"/>
      <c r="FPV90" s="2"/>
      <c r="FPW90" s="2"/>
      <c r="FPX90" s="2"/>
      <c r="FPY90" s="2"/>
      <c r="FPZ90" s="2"/>
      <c r="FQA90" s="2"/>
      <c r="FQB90" s="2"/>
      <c r="FQC90" s="2"/>
      <c r="FQD90" s="2"/>
      <c r="FQE90" s="2"/>
      <c r="FQF90" s="2"/>
      <c r="FQG90" s="2"/>
      <c r="FQH90" s="2"/>
      <c r="FQI90" s="2"/>
      <c r="FQJ90" s="2"/>
      <c r="FQK90" s="2"/>
      <c r="FQL90" s="2"/>
      <c r="FQM90" s="2"/>
      <c r="FQN90" s="2"/>
      <c r="FQO90" s="2"/>
      <c r="FQP90" s="2"/>
      <c r="FQQ90" s="2"/>
      <c r="FQR90" s="2"/>
      <c r="FQS90" s="2"/>
      <c r="FQT90" s="2"/>
      <c r="FQU90" s="2"/>
      <c r="FQV90" s="2"/>
      <c r="FQW90" s="2"/>
      <c r="FQX90" s="2"/>
      <c r="FQY90" s="2"/>
      <c r="FQZ90" s="2"/>
      <c r="FRA90" s="2"/>
      <c r="FRB90" s="2"/>
      <c r="FRC90" s="2"/>
      <c r="FRD90" s="2"/>
      <c r="FRE90" s="2"/>
      <c r="FRF90" s="2"/>
      <c r="FRG90" s="2"/>
      <c r="FRH90" s="2"/>
      <c r="FRI90" s="2"/>
      <c r="FRJ90" s="2"/>
      <c r="FRK90" s="2"/>
      <c r="FRL90" s="2"/>
      <c r="FRM90" s="2"/>
      <c r="FRN90" s="2"/>
      <c r="FRO90" s="2"/>
      <c r="FRP90" s="2"/>
      <c r="FRQ90" s="2"/>
      <c r="FRR90" s="2"/>
      <c r="FRS90" s="2"/>
      <c r="FRT90" s="2"/>
      <c r="FRU90" s="2"/>
      <c r="FRV90" s="2"/>
      <c r="FRW90" s="2"/>
      <c r="FRX90" s="2"/>
      <c r="FRY90" s="2"/>
      <c r="FRZ90" s="2"/>
      <c r="FSA90" s="2"/>
      <c r="FSB90" s="2"/>
      <c r="FSC90" s="2"/>
      <c r="FSD90" s="2"/>
      <c r="FSE90" s="2"/>
      <c r="FSF90" s="2"/>
      <c r="FSG90" s="2"/>
      <c r="FSH90" s="2"/>
      <c r="FSI90" s="2"/>
      <c r="FSJ90" s="2"/>
      <c r="FSK90" s="2"/>
      <c r="FSL90" s="2"/>
      <c r="FSM90" s="2"/>
      <c r="FSN90" s="2"/>
      <c r="FSO90" s="2"/>
      <c r="FSP90" s="2"/>
      <c r="FSQ90" s="2"/>
      <c r="FSR90" s="2"/>
      <c r="FSS90" s="2"/>
      <c r="FST90" s="2"/>
      <c r="FSU90" s="2"/>
      <c r="FSV90" s="2"/>
      <c r="FSW90" s="2"/>
      <c r="FSX90" s="2"/>
      <c r="FSY90" s="2"/>
      <c r="FSZ90" s="2"/>
      <c r="FTA90" s="2"/>
      <c r="FTB90" s="2"/>
      <c r="FTC90" s="2"/>
      <c r="FTD90" s="2"/>
      <c r="FTE90" s="2"/>
      <c r="FTF90" s="2"/>
      <c r="FTG90" s="2"/>
      <c r="FTH90" s="2"/>
      <c r="FTI90" s="2"/>
      <c r="FTJ90" s="2"/>
      <c r="FTK90" s="2"/>
      <c r="FTL90" s="2"/>
      <c r="FTM90" s="2"/>
      <c r="FTN90" s="2"/>
      <c r="FTO90" s="2"/>
      <c r="FTP90" s="2"/>
      <c r="FTQ90" s="2"/>
      <c r="FTR90" s="2"/>
      <c r="FTS90" s="2"/>
      <c r="FTT90" s="2"/>
      <c r="FTU90" s="2"/>
      <c r="FTV90" s="2"/>
      <c r="FTW90" s="2"/>
      <c r="FTX90" s="2"/>
      <c r="FTY90" s="2"/>
      <c r="FTZ90" s="2"/>
      <c r="FUA90" s="2"/>
      <c r="FUB90" s="2"/>
      <c r="FUC90" s="2"/>
      <c r="FUD90" s="2"/>
      <c r="FUE90" s="2"/>
      <c r="FUF90" s="2"/>
      <c r="FUG90" s="2"/>
      <c r="FUH90" s="2"/>
      <c r="FUI90" s="2"/>
      <c r="FUJ90" s="2"/>
      <c r="FUK90" s="2"/>
      <c r="FUL90" s="2"/>
      <c r="FUM90" s="2"/>
      <c r="FUN90" s="2"/>
      <c r="FUO90" s="2"/>
      <c r="FUP90" s="2"/>
      <c r="FUQ90" s="2"/>
      <c r="FUR90" s="2"/>
      <c r="FUS90" s="2"/>
      <c r="FUT90" s="2"/>
      <c r="FUU90" s="2"/>
      <c r="FUV90" s="2"/>
      <c r="FUW90" s="2"/>
      <c r="FUX90" s="2"/>
      <c r="FUY90" s="2"/>
      <c r="FUZ90" s="2"/>
      <c r="FVA90" s="2"/>
      <c r="FVB90" s="2"/>
      <c r="FVC90" s="2"/>
      <c r="FVD90" s="2"/>
      <c r="FVE90" s="2"/>
      <c r="FVF90" s="2"/>
      <c r="FVG90" s="2"/>
      <c r="FVH90" s="2"/>
      <c r="FVI90" s="2"/>
      <c r="FVJ90" s="2"/>
      <c r="FVK90" s="2"/>
      <c r="FVL90" s="2"/>
      <c r="FVM90" s="2"/>
      <c r="FVN90" s="2"/>
      <c r="FVO90" s="2"/>
      <c r="FVP90" s="2"/>
      <c r="FVQ90" s="2"/>
      <c r="FVR90" s="2"/>
      <c r="FVS90" s="2"/>
      <c r="FVT90" s="2"/>
      <c r="FVU90" s="2"/>
      <c r="FVV90" s="2"/>
      <c r="FVW90" s="2"/>
      <c r="FVX90" s="2"/>
      <c r="FVY90" s="2"/>
      <c r="FVZ90" s="2"/>
      <c r="FWA90" s="2"/>
      <c r="FWB90" s="2"/>
      <c r="FWC90" s="2"/>
      <c r="FWD90" s="2"/>
      <c r="FWE90" s="2"/>
      <c r="FWF90" s="2"/>
      <c r="FWG90" s="2"/>
      <c r="FWH90" s="2"/>
      <c r="FWI90" s="2"/>
      <c r="FWJ90" s="2"/>
      <c r="FWK90" s="2"/>
      <c r="FWL90" s="2"/>
      <c r="FWM90" s="2"/>
      <c r="FWN90" s="2"/>
      <c r="FWO90" s="2"/>
      <c r="FWP90" s="2"/>
      <c r="FWQ90" s="2"/>
      <c r="FWR90" s="2"/>
      <c r="FWS90" s="2"/>
      <c r="FWT90" s="2"/>
      <c r="FWU90" s="2"/>
      <c r="FWV90" s="2"/>
      <c r="FWW90" s="2"/>
      <c r="FWX90" s="2"/>
      <c r="FWY90" s="2"/>
      <c r="FWZ90" s="2"/>
      <c r="FXA90" s="2"/>
      <c r="FXB90" s="2"/>
      <c r="FXC90" s="2"/>
      <c r="FXD90" s="2"/>
      <c r="FXE90" s="2"/>
      <c r="FXF90" s="2"/>
      <c r="FXG90" s="2"/>
      <c r="FXH90" s="2"/>
      <c r="FXI90" s="2"/>
      <c r="FXJ90" s="2"/>
      <c r="FXK90" s="2"/>
      <c r="FXL90" s="2"/>
      <c r="FXM90" s="2"/>
      <c r="FXN90" s="2"/>
      <c r="FXO90" s="2"/>
      <c r="FXP90" s="2"/>
      <c r="FXQ90" s="2"/>
      <c r="FXR90" s="2"/>
      <c r="FXS90" s="2"/>
      <c r="FXT90" s="2"/>
      <c r="FXU90" s="2"/>
      <c r="FXV90" s="2"/>
      <c r="FXW90" s="2"/>
      <c r="FXX90" s="2"/>
      <c r="FXY90" s="2"/>
      <c r="FXZ90" s="2"/>
      <c r="FYA90" s="2"/>
      <c r="FYB90" s="2"/>
      <c r="FYC90" s="2"/>
      <c r="FYD90" s="2"/>
      <c r="FYE90" s="2"/>
      <c r="FYF90" s="2"/>
      <c r="FYG90" s="2"/>
      <c r="FYH90" s="2"/>
      <c r="FYI90" s="2"/>
      <c r="FYJ90" s="2"/>
      <c r="FYK90" s="2"/>
      <c r="FYL90" s="2"/>
      <c r="FYM90" s="2"/>
      <c r="FYN90" s="2"/>
      <c r="FYO90" s="2"/>
      <c r="FYP90" s="2"/>
      <c r="FYQ90" s="2"/>
      <c r="FYR90" s="2"/>
      <c r="FYS90" s="2"/>
      <c r="FYT90" s="2"/>
      <c r="FYU90" s="2"/>
      <c r="FYV90" s="2"/>
      <c r="FYW90" s="2"/>
      <c r="FYX90" s="2"/>
      <c r="FYY90" s="2"/>
      <c r="FYZ90" s="2"/>
      <c r="FZA90" s="2"/>
      <c r="FZB90" s="2"/>
      <c r="FZC90" s="2"/>
      <c r="FZD90" s="2"/>
      <c r="FZE90" s="2"/>
      <c r="FZF90" s="2"/>
      <c r="FZG90" s="2"/>
      <c r="FZH90" s="2"/>
      <c r="FZI90" s="2"/>
      <c r="FZJ90" s="2"/>
      <c r="FZK90" s="2"/>
      <c r="FZL90" s="2"/>
      <c r="FZM90" s="2"/>
      <c r="FZN90" s="2"/>
      <c r="FZO90" s="2"/>
      <c r="FZP90" s="2"/>
      <c r="FZQ90" s="2"/>
      <c r="FZR90" s="2"/>
      <c r="FZS90" s="2"/>
      <c r="FZT90" s="2"/>
      <c r="FZU90" s="2"/>
      <c r="FZV90" s="2"/>
      <c r="FZW90" s="2"/>
      <c r="FZX90" s="2"/>
      <c r="FZY90" s="2"/>
      <c r="FZZ90" s="2"/>
      <c r="GAA90" s="2"/>
      <c r="GAB90" s="2"/>
      <c r="GAC90" s="2"/>
      <c r="GAD90" s="2"/>
      <c r="GAE90" s="2"/>
      <c r="GAF90" s="2"/>
      <c r="GAG90" s="2"/>
      <c r="GAH90" s="2"/>
      <c r="GAI90" s="2"/>
      <c r="GAJ90" s="2"/>
      <c r="GAK90" s="2"/>
      <c r="GAL90" s="2"/>
      <c r="GAM90" s="2"/>
      <c r="GAN90" s="2"/>
      <c r="GAO90" s="2"/>
      <c r="GAP90" s="2"/>
      <c r="GAQ90" s="2"/>
      <c r="GAR90" s="2"/>
      <c r="GAS90" s="2"/>
      <c r="GAT90" s="2"/>
      <c r="GAU90" s="2"/>
      <c r="GAV90" s="2"/>
      <c r="GAW90" s="2"/>
      <c r="GAX90" s="2"/>
      <c r="GAY90" s="2"/>
      <c r="GAZ90" s="2"/>
      <c r="GBA90" s="2"/>
      <c r="GBB90" s="2"/>
      <c r="GBC90" s="2"/>
      <c r="GBD90" s="2"/>
      <c r="GBE90" s="2"/>
      <c r="GBF90" s="2"/>
      <c r="GBG90" s="2"/>
      <c r="GBH90" s="2"/>
      <c r="GBI90" s="2"/>
      <c r="GBJ90" s="2"/>
      <c r="GBK90" s="2"/>
      <c r="GBL90" s="2"/>
      <c r="GBM90" s="2"/>
      <c r="GBN90" s="2"/>
      <c r="GBO90" s="2"/>
      <c r="GBP90" s="2"/>
      <c r="GBQ90" s="2"/>
      <c r="GBR90" s="2"/>
      <c r="GBS90" s="2"/>
      <c r="GBT90" s="2"/>
      <c r="GBU90" s="2"/>
      <c r="GBV90" s="2"/>
      <c r="GBW90" s="2"/>
      <c r="GBX90" s="2"/>
      <c r="GBY90" s="2"/>
      <c r="GBZ90" s="2"/>
      <c r="GCA90" s="2"/>
      <c r="GCB90" s="2"/>
      <c r="GCC90" s="2"/>
      <c r="GCD90" s="2"/>
      <c r="GCE90" s="2"/>
      <c r="GCF90" s="2"/>
      <c r="GCG90" s="2"/>
      <c r="GCH90" s="2"/>
      <c r="GCI90" s="2"/>
      <c r="GCJ90" s="2"/>
      <c r="GCK90" s="2"/>
      <c r="GCL90" s="2"/>
      <c r="GCM90" s="2"/>
      <c r="GCN90" s="2"/>
      <c r="GCO90" s="2"/>
      <c r="GCP90" s="2"/>
      <c r="GCQ90" s="2"/>
      <c r="GCR90" s="2"/>
      <c r="GCS90" s="2"/>
      <c r="GCT90" s="2"/>
      <c r="GCU90" s="2"/>
      <c r="GCV90" s="2"/>
      <c r="GCW90" s="2"/>
      <c r="GCX90" s="2"/>
      <c r="GCY90" s="2"/>
      <c r="GCZ90" s="2"/>
      <c r="GDA90" s="2"/>
      <c r="GDB90" s="2"/>
      <c r="GDC90" s="2"/>
      <c r="GDD90" s="2"/>
      <c r="GDE90" s="2"/>
      <c r="GDF90" s="2"/>
      <c r="GDG90" s="2"/>
      <c r="GDH90" s="2"/>
      <c r="GDI90" s="2"/>
      <c r="GDJ90" s="2"/>
      <c r="GDK90" s="2"/>
      <c r="GDL90" s="2"/>
      <c r="GDM90" s="2"/>
      <c r="GDN90" s="2"/>
      <c r="GDO90" s="2"/>
      <c r="GDP90" s="2"/>
      <c r="GDQ90" s="2"/>
      <c r="GDR90" s="2"/>
      <c r="GDS90" s="2"/>
      <c r="GDT90" s="2"/>
      <c r="GDU90" s="2"/>
      <c r="GDV90" s="2"/>
      <c r="GDW90" s="2"/>
      <c r="GDX90" s="2"/>
      <c r="GDY90" s="2"/>
      <c r="GDZ90" s="2"/>
      <c r="GEA90" s="2"/>
      <c r="GEB90" s="2"/>
      <c r="GEC90" s="2"/>
      <c r="GED90" s="2"/>
      <c r="GEE90" s="2"/>
      <c r="GEF90" s="2"/>
      <c r="GEG90" s="2"/>
      <c r="GEH90" s="2"/>
      <c r="GEI90" s="2"/>
      <c r="GEJ90" s="2"/>
      <c r="GEK90" s="2"/>
      <c r="GEL90" s="2"/>
      <c r="GEM90" s="2"/>
      <c r="GEN90" s="2"/>
      <c r="GEO90" s="2"/>
      <c r="GEP90" s="2"/>
      <c r="GEQ90" s="2"/>
      <c r="GER90" s="2"/>
      <c r="GES90" s="2"/>
      <c r="GET90" s="2"/>
      <c r="GEU90" s="2"/>
      <c r="GEV90" s="2"/>
      <c r="GEW90" s="2"/>
      <c r="GEX90" s="2"/>
      <c r="GEY90" s="2"/>
      <c r="GEZ90" s="2"/>
      <c r="GFA90" s="2"/>
      <c r="GFB90" s="2"/>
      <c r="GFC90" s="2"/>
      <c r="GFD90" s="2"/>
      <c r="GFE90" s="2"/>
      <c r="GFF90" s="2"/>
      <c r="GFG90" s="2"/>
      <c r="GFH90" s="2"/>
      <c r="GFI90" s="2"/>
      <c r="GFJ90" s="2"/>
      <c r="GFK90" s="2"/>
      <c r="GFL90" s="2"/>
      <c r="GFM90" s="2"/>
      <c r="GFN90" s="2"/>
      <c r="GFO90" s="2"/>
      <c r="GFP90" s="2"/>
      <c r="GFQ90" s="2"/>
      <c r="GFR90" s="2"/>
      <c r="GFS90" s="2"/>
      <c r="GFT90" s="2"/>
      <c r="GFU90" s="2"/>
      <c r="GFV90" s="2"/>
      <c r="GFW90" s="2"/>
      <c r="GFX90" s="2"/>
      <c r="GFY90" s="2"/>
      <c r="GFZ90" s="2"/>
      <c r="GGA90" s="2"/>
      <c r="GGB90" s="2"/>
      <c r="GGC90" s="2"/>
      <c r="GGD90" s="2"/>
      <c r="GGE90" s="2"/>
      <c r="GGF90" s="2"/>
      <c r="GGG90" s="2"/>
      <c r="GGH90" s="2"/>
      <c r="GGI90" s="2"/>
      <c r="GGJ90" s="2"/>
      <c r="GGK90" s="2"/>
      <c r="GGL90" s="2"/>
      <c r="GGM90" s="2"/>
      <c r="GGN90" s="2"/>
      <c r="GGO90" s="2"/>
      <c r="GGP90" s="2"/>
      <c r="GGQ90" s="2"/>
      <c r="GGR90" s="2"/>
      <c r="GGS90" s="2"/>
      <c r="GGT90" s="2"/>
      <c r="GGU90" s="2"/>
      <c r="GGV90" s="2"/>
      <c r="GGW90" s="2"/>
      <c r="GGX90" s="2"/>
      <c r="GGY90" s="2"/>
      <c r="GGZ90" s="2"/>
      <c r="GHA90" s="2"/>
      <c r="GHB90" s="2"/>
      <c r="GHC90" s="2"/>
      <c r="GHD90" s="2"/>
      <c r="GHE90" s="2"/>
      <c r="GHF90" s="2"/>
      <c r="GHG90" s="2"/>
      <c r="GHH90" s="2"/>
      <c r="GHI90" s="2"/>
      <c r="GHJ90" s="2"/>
      <c r="GHK90" s="2"/>
      <c r="GHL90" s="2"/>
      <c r="GHM90" s="2"/>
      <c r="GHN90" s="2"/>
      <c r="GHO90" s="2"/>
      <c r="GHP90" s="2"/>
      <c r="GHQ90" s="2"/>
      <c r="GHR90" s="2"/>
      <c r="GHS90" s="2"/>
      <c r="GHT90" s="2"/>
      <c r="GHU90" s="2"/>
      <c r="GHV90" s="2"/>
      <c r="GHW90" s="2"/>
      <c r="GHX90" s="2"/>
      <c r="GHY90" s="2"/>
      <c r="GHZ90" s="2"/>
      <c r="GIA90" s="2"/>
      <c r="GIB90" s="2"/>
      <c r="GIC90" s="2"/>
      <c r="GID90" s="2"/>
      <c r="GIE90" s="2"/>
      <c r="GIF90" s="2"/>
      <c r="GIG90" s="2"/>
      <c r="GIH90" s="2"/>
      <c r="GII90" s="2"/>
      <c r="GIJ90" s="2"/>
      <c r="GIK90" s="2"/>
      <c r="GIL90" s="2"/>
      <c r="GIM90" s="2"/>
      <c r="GIN90" s="2"/>
      <c r="GIO90" s="2"/>
      <c r="GIP90" s="2"/>
      <c r="GIQ90" s="2"/>
      <c r="GIR90" s="2"/>
      <c r="GIS90" s="2"/>
      <c r="GIT90" s="2"/>
      <c r="GIU90" s="2"/>
      <c r="GIV90" s="2"/>
      <c r="GIW90" s="2"/>
      <c r="GIX90" s="2"/>
      <c r="GIY90" s="2"/>
      <c r="GIZ90" s="2"/>
      <c r="GJA90" s="2"/>
      <c r="GJB90" s="2"/>
      <c r="GJC90" s="2"/>
      <c r="GJD90" s="2"/>
      <c r="GJE90" s="2"/>
      <c r="GJF90" s="2"/>
      <c r="GJG90" s="2"/>
      <c r="GJH90" s="2"/>
      <c r="GJI90" s="2"/>
      <c r="GJJ90" s="2"/>
      <c r="GJK90" s="2"/>
      <c r="GJL90" s="2"/>
      <c r="GJM90" s="2"/>
      <c r="GJN90" s="2"/>
      <c r="GJO90" s="2"/>
      <c r="GJP90" s="2"/>
      <c r="GJQ90" s="2"/>
      <c r="GJR90" s="2"/>
      <c r="GJS90" s="2"/>
      <c r="GJT90" s="2"/>
      <c r="GJU90" s="2"/>
      <c r="GJV90" s="2"/>
      <c r="GJW90" s="2"/>
      <c r="GJX90" s="2"/>
      <c r="GJY90" s="2"/>
      <c r="GJZ90" s="2"/>
      <c r="GKA90" s="2"/>
      <c r="GKB90" s="2"/>
      <c r="GKC90" s="2"/>
      <c r="GKD90" s="2"/>
      <c r="GKE90" s="2"/>
      <c r="GKF90" s="2"/>
      <c r="GKG90" s="2"/>
      <c r="GKH90" s="2"/>
      <c r="GKI90" s="2"/>
      <c r="GKJ90" s="2"/>
      <c r="GKK90" s="2"/>
      <c r="GKL90" s="2"/>
      <c r="GKM90" s="2"/>
      <c r="GKN90" s="2"/>
      <c r="GKO90" s="2"/>
      <c r="GKP90" s="2"/>
      <c r="GKQ90" s="2"/>
      <c r="GKR90" s="2"/>
      <c r="GKS90" s="2"/>
      <c r="GKT90" s="2"/>
      <c r="GKU90" s="2"/>
      <c r="GKV90" s="2"/>
      <c r="GKW90" s="2"/>
      <c r="GKX90" s="2"/>
      <c r="GKY90" s="2"/>
      <c r="GKZ90" s="2"/>
      <c r="GLA90" s="2"/>
      <c r="GLB90" s="2"/>
      <c r="GLC90" s="2"/>
      <c r="GLD90" s="2"/>
      <c r="GLE90" s="2"/>
      <c r="GLF90" s="2"/>
      <c r="GLG90" s="2"/>
      <c r="GLH90" s="2"/>
      <c r="GLI90" s="2"/>
      <c r="GLJ90" s="2"/>
      <c r="GLK90" s="2"/>
      <c r="GLL90" s="2"/>
      <c r="GLM90" s="2"/>
      <c r="GLN90" s="2"/>
      <c r="GLO90" s="2"/>
      <c r="GLP90" s="2"/>
      <c r="GLQ90" s="2"/>
      <c r="GLR90" s="2"/>
      <c r="GLS90" s="2"/>
      <c r="GLT90" s="2"/>
      <c r="GLU90" s="2"/>
      <c r="GLV90" s="2"/>
      <c r="GLW90" s="2"/>
      <c r="GLX90" s="2"/>
      <c r="GLY90" s="2"/>
      <c r="GLZ90" s="2"/>
      <c r="GMA90" s="2"/>
      <c r="GMB90" s="2"/>
      <c r="GMC90" s="2"/>
      <c r="GMD90" s="2"/>
      <c r="GME90" s="2"/>
      <c r="GMF90" s="2"/>
      <c r="GMG90" s="2"/>
      <c r="GMH90" s="2"/>
      <c r="GMI90" s="2"/>
      <c r="GMJ90" s="2"/>
      <c r="GMK90" s="2"/>
      <c r="GML90" s="2"/>
      <c r="GMM90" s="2"/>
      <c r="GMN90" s="2"/>
      <c r="GMO90" s="2"/>
      <c r="GMP90" s="2"/>
      <c r="GMQ90" s="2"/>
      <c r="GMR90" s="2"/>
      <c r="GMS90" s="2"/>
      <c r="GMT90" s="2"/>
      <c r="GMU90" s="2"/>
      <c r="GMV90" s="2"/>
      <c r="GMW90" s="2"/>
      <c r="GMX90" s="2"/>
      <c r="GMY90" s="2"/>
      <c r="GMZ90" s="2"/>
      <c r="GNA90" s="2"/>
      <c r="GNB90" s="2"/>
      <c r="GNC90" s="2"/>
      <c r="GND90" s="2"/>
      <c r="GNE90" s="2"/>
      <c r="GNF90" s="2"/>
      <c r="GNG90" s="2"/>
      <c r="GNH90" s="2"/>
      <c r="GNI90" s="2"/>
      <c r="GNJ90" s="2"/>
      <c r="GNK90" s="2"/>
      <c r="GNL90" s="2"/>
      <c r="GNM90" s="2"/>
      <c r="GNN90" s="2"/>
      <c r="GNO90" s="2"/>
      <c r="GNP90" s="2"/>
      <c r="GNQ90" s="2"/>
      <c r="GNR90" s="2"/>
      <c r="GNS90" s="2"/>
      <c r="GNT90" s="2"/>
      <c r="GNU90" s="2"/>
      <c r="GNV90" s="2"/>
      <c r="GNW90" s="2"/>
      <c r="GNX90" s="2"/>
      <c r="GNY90" s="2"/>
      <c r="GNZ90" s="2"/>
      <c r="GOA90" s="2"/>
      <c r="GOB90" s="2"/>
      <c r="GOC90" s="2"/>
      <c r="GOD90" s="2"/>
      <c r="GOE90" s="2"/>
      <c r="GOF90" s="2"/>
      <c r="GOG90" s="2"/>
      <c r="GOH90" s="2"/>
      <c r="GOI90" s="2"/>
      <c r="GOJ90" s="2"/>
      <c r="GOK90" s="2"/>
      <c r="GOL90" s="2"/>
      <c r="GOM90" s="2"/>
      <c r="GON90" s="2"/>
      <c r="GOO90" s="2"/>
      <c r="GOP90" s="2"/>
      <c r="GOQ90" s="2"/>
      <c r="GOR90" s="2"/>
      <c r="GOS90" s="2"/>
      <c r="GOT90" s="2"/>
      <c r="GOU90" s="2"/>
      <c r="GOV90" s="2"/>
      <c r="GOW90" s="2"/>
      <c r="GOX90" s="2"/>
      <c r="GOY90" s="2"/>
      <c r="GOZ90" s="2"/>
      <c r="GPA90" s="2"/>
      <c r="GPB90" s="2"/>
      <c r="GPC90" s="2"/>
      <c r="GPD90" s="2"/>
      <c r="GPE90" s="2"/>
      <c r="GPF90" s="2"/>
      <c r="GPG90" s="2"/>
      <c r="GPH90" s="2"/>
      <c r="GPI90" s="2"/>
      <c r="GPJ90" s="2"/>
      <c r="GPK90" s="2"/>
      <c r="GPL90" s="2"/>
      <c r="GPM90" s="2"/>
      <c r="GPN90" s="2"/>
      <c r="GPO90" s="2"/>
      <c r="GPP90" s="2"/>
      <c r="GPQ90" s="2"/>
      <c r="GPR90" s="2"/>
      <c r="GPS90" s="2"/>
      <c r="GPT90" s="2"/>
      <c r="GPU90" s="2"/>
      <c r="GPV90" s="2"/>
      <c r="GPW90" s="2"/>
      <c r="GPX90" s="2"/>
      <c r="GPY90" s="2"/>
      <c r="GPZ90" s="2"/>
      <c r="GQA90" s="2"/>
      <c r="GQB90" s="2"/>
      <c r="GQC90" s="2"/>
      <c r="GQD90" s="2"/>
      <c r="GQE90" s="2"/>
      <c r="GQF90" s="2"/>
      <c r="GQG90" s="2"/>
      <c r="GQH90" s="2"/>
      <c r="GQI90" s="2"/>
      <c r="GQJ90" s="2"/>
      <c r="GQK90" s="2"/>
      <c r="GQL90" s="2"/>
      <c r="GQM90" s="2"/>
      <c r="GQN90" s="2"/>
      <c r="GQO90" s="2"/>
      <c r="GQP90" s="2"/>
      <c r="GQQ90" s="2"/>
      <c r="GQR90" s="2"/>
      <c r="GQS90" s="2"/>
      <c r="GQT90" s="2"/>
      <c r="GQU90" s="2"/>
      <c r="GQV90" s="2"/>
      <c r="GQW90" s="2"/>
      <c r="GQX90" s="2"/>
      <c r="GQY90" s="2"/>
      <c r="GQZ90" s="2"/>
      <c r="GRA90" s="2"/>
      <c r="GRB90" s="2"/>
      <c r="GRC90" s="2"/>
      <c r="GRD90" s="2"/>
      <c r="GRE90" s="2"/>
      <c r="GRF90" s="2"/>
      <c r="GRG90" s="2"/>
      <c r="GRH90" s="2"/>
      <c r="GRI90" s="2"/>
      <c r="GRJ90" s="2"/>
      <c r="GRK90" s="2"/>
      <c r="GRL90" s="2"/>
      <c r="GRM90" s="2"/>
      <c r="GRN90" s="2"/>
      <c r="GRO90" s="2"/>
      <c r="GRP90" s="2"/>
      <c r="GRQ90" s="2"/>
      <c r="GRR90" s="2"/>
      <c r="GRS90" s="2"/>
      <c r="GRT90" s="2"/>
      <c r="GRU90" s="2"/>
      <c r="GRV90" s="2"/>
      <c r="GRW90" s="2"/>
      <c r="GRX90" s="2"/>
      <c r="GRY90" s="2"/>
      <c r="GRZ90" s="2"/>
      <c r="GSA90" s="2"/>
      <c r="GSB90" s="2"/>
      <c r="GSC90" s="2"/>
      <c r="GSD90" s="2"/>
      <c r="GSE90" s="2"/>
      <c r="GSF90" s="2"/>
      <c r="GSG90" s="2"/>
      <c r="GSH90" s="2"/>
      <c r="GSI90" s="2"/>
      <c r="GSJ90" s="2"/>
      <c r="GSK90" s="2"/>
      <c r="GSL90" s="2"/>
      <c r="GSM90" s="2"/>
      <c r="GSN90" s="2"/>
      <c r="GSO90" s="2"/>
      <c r="GSP90" s="2"/>
      <c r="GSQ90" s="2"/>
      <c r="GSR90" s="2"/>
      <c r="GSS90" s="2"/>
      <c r="GST90" s="2"/>
      <c r="GSU90" s="2"/>
      <c r="GSV90" s="2"/>
      <c r="GSW90" s="2"/>
      <c r="GSX90" s="2"/>
      <c r="GSY90" s="2"/>
      <c r="GSZ90" s="2"/>
      <c r="GTA90" s="2"/>
      <c r="GTB90" s="2"/>
      <c r="GTC90" s="2"/>
      <c r="GTD90" s="2"/>
      <c r="GTE90" s="2"/>
      <c r="GTF90" s="2"/>
      <c r="GTG90" s="2"/>
      <c r="GTH90" s="2"/>
      <c r="GTI90" s="2"/>
      <c r="GTJ90" s="2"/>
      <c r="GTK90" s="2"/>
      <c r="GTL90" s="2"/>
      <c r="GTM90" s="2"/>
      <c r="GTN90" s="2"/>
      <c r="GTO90" s="2"/>
      <c r="GTP90" s="2"/>
      <c r="GTQ90" s="2"/>
      <c r="GTR90" s="2"/>
      <c r="GTS90" s="2"/>
      <c r="GTT90" s="2"/>
      <c r="GTU90" s="2"/>
      <c r="GTV90" s="2"/>
      <c r="GTW90" s="2"/>
      <c r="GTX90" s="2"/>
      <c r="GTY90" s="2"/>
      <c r="GTZ90" s="2"/>
      <c r="GUA90" s="2"/>
      <c r="GUB90" s="2"/>
      <c r="GUC90" s="2"/>
      <c r="GUD90" s="2"/>
      <c r="GUE90" s="2"/>
      <c r="GUF90" s="2"/>
      <c r="GUG90" s="2"/>
      <c r="GUH90" s="2"/>
      <c r="GUI90" s="2"/>
      <c r="GUJ90" s="2"/>
      <c r="GUK90" s="2"/>
      <c r="GUL90" s="2"/>
      <c r="GUM90" s="2"/>
      <c r="GUN90" s="2"/>
      <c r="GUO90" s="2"/>
      <c r="GUP90" s="2"/>
      <c r="GUQ90" s="2"/>
      <c r="GUR90" s="2"/>
      <c r="GUS90" s="2"/>
      <c r="GUT90" s="2"/>
      <c r="GUU90" s="2"/>
      <c r="GUV90" s="2"/>
      <c r="GUW90" s="2"/>
      <c r="GUX90" s="2"/>
      <c r="GUY90" s="2"/>
      <c r="GUZ90" s="2"/>
      <c r="GVA90" s="2"/>
      <c r="GVB90" s="2"/>
      <c r="GVC90" s="2"/>
      <c r="GVD90" s="2"/>
      <c r="GVE90" s="2"/>
      <c r="GVF90" s="2"/>
      <c r="GVG90" s="2"/>
      <c r="GVH90" s="2"/>
      <c r="GVI90" s="2"/>
      <c r="GVJ90" s="2"/>
      <c r="GVK90" s="2"/>
      <c r="GVL90" s="2"/>
      <c r="GVM90" s="2"/>
      <c r="GVN90" s="2"/>
      <c r="GVO90" s="2"/>
      <c r="GVP90" s="2"/>
      <c r="GVQ90" s="2"/>
      <c r="GVR90" s="2"/>
      <c r="GVS90" s="2"/>
      <c r="GVT90" s="2"/>
      <c r="GVU90" s="2"/>
      <c r="GVV90" s="2"/>
      <c r="GVW90" s="2"/>
      <c r="GVX90" s="2"/>
      <c r="GVY90" s="2"/>
      <c r="GVZ90" s="2"/>
      <c r="GWA90" s="2"/>
      <c r="GWB90" s="2"/>
      <c r="GWC90" s="2"/>
      <c r="GWD90" s="2"/>
      <c r="GWE90" s="2"/>
      <c r="GWF90" s="2"/>
      <c r="GWG90" s="2"/>
      <c r="GWH90" s="2"/>
      <c r="GWI90" s="2"/>
      <c r="GWJ90" s="2"/>
      <c r="GWK90" s="2"/>
      <c r="GWL90" s="2"/>
      <c r="GWM90" s="2"/>
      <c r="GWN90" s="2"/>
      <c r="GWO90" s="2"/>
      <c r="GWP90" s="2"/>
      <c r="GWQ90" s="2"/>
      <c r="GWR90" s="2"/>
      <c r="GWS90" s="2"/>
      <c r="GWT90" s="2"/>
      <c r="GWU90" s="2"/>
      <c r="GWV90" s="2"/>
      <c r="GWW90" s="2"/>
      <c r="GWX90" s="2"/>
      <c r="GWY90" s="2"/>
      <c r="GWZ90" s="2"/>
      <c r="GXA90" s="2"/>
      <c r="GXB90" s="2"/>
      <c r="GXC90" s="2"/>
      <c r="GXD90" s="2"/>
      <c r="GXE90" s="2"/>
      <c r="GXF90" s="2"/>
      <c r="GXG90" s="2"/>
      <c r="GXH90" s="2"/>
      <c r="GXI90" s="2"/>
      <c r="GXJ90" s="2"/>
      <c r="GXK90" s="2"/>
      <c r="GXL90" s="2"/>
      <c r="GXM90" s="2"/>
      <c r="GXN90" s="2"/>
      <c r="GXO90" s="2"/>
      <c r="GXP90" s="2"/>
      <c r="GXQ90" s="2"/>
      <c r="GXR90" s="2"/>
      <c r="GXS90" s="2"/>
      <c r="GXT90" s="2"/>
      <c r="GXU90" s="2"/>
      <c r="GXV90" s="2"/>
      <c r="GXW90" s="2"/>
      <c r="GXX90" s="2"/>
      <c r="GXY90" s="2"/>
      <c r="GXZ90" s="2"/>
      <c r="GYA90" s="2"/>
      <c r="GYB90" s="2"/>
      <c r="GYC90" s="2"/>
      <c r="GYD90" s="2"/>
      <c r="GYE90" s="2"/>
      <c r="GYF90" s="2"/>
      <c r="GYG90" s="2"/>
      <c r="GYH90" s="2"/>
      <c r="GYI90" s="2"/>
      <c r="GYJ90" s="2"/>
      <c r="GYK90" s="2"/>
      <c r="GYL90" s="2"/>
      <c r="GYM90" s="2"/>
      <c r="GYN90" s="2"/>
      <c r="GYO90" s="2"/>
      <c r="GYP90" s="2"/>
      <c r="GYQ90" s="2"/>
      <c r="GYR90" s="2"/>
      <c r="GYS90" s="2"/>
      <c r="GYT90" s="2"/>
      <c r="GYU90" s="2"/>
      <c r="GYV90" s="2"/>
      <c r="GYW90" s="2"/>
      <c r="GYX90" s="2"/>
      <c r="GYY90" s="2"/>
      <c r="GYZ90" s="2"/>
      <c r="GZA90" s="2"/>
      <c r="GZB90" s="2"/>
      <c r="GZC90" s="2"/>
      <c r="GZD90" s="2"/>
      <c r="GZE90" s="2"/>
      <c r="GZF90" s="2"/>
      <c r="GZG90" s="2"/>
      <c r="GZH90" s="2"/>
      <c r="GZI90" s="2"/>
      <c r="GZJ90" s="2"/>
      <c r="GZK90" s="2"/>
      <c r="GZL90" s="2"/>
      <c r="GZM90" s="2"/>
      <c r="GZN90" s="2"/>
      <c r="GZO90" s="2"/>
      <c r="GZP90" s="2"/>
      <c r="GZQ90" s="2"/>
      <c r="GZR90" s="2"/>
      <c r="GZS90" s="2"/>
      <c r="GZT90" s="2"/>
      <c r="GZU90" s="2"/>
      <c r="GZV90" s="2"/>
      <c r="GZW90" s="2"/>
      <c r="GZX90" s="2"/>
      <c r="GZY90" s="2"/>
      <c r="GZZ90" s="2"/>
      <c r="HAA90" s="2"/>
      <c r="HAB90" s="2"/>
      <c r="HAC90" s="2"/>
      <c r="HAD90" s="2"/>
      <c r="HAE90" s="2"/>
      <c r="HAF90" s="2"/>
      <c r="HAG90" s="2"/>
      <c r="HAH90" s="2"/>
      <c r="HAI90" s="2"/>
      <c r="HAJ90" s="2"/>
      <c r="HAK90" s="2"/>
      <c r="HAL90" s="2"/>
      <c r="HAM90" s="2"/>
      <c r="HAN90" s="2"/>
      <c r="HAO90" s="2"/>
      <c r="HAP90" s="2"/>
      <c r="HAQ90" s="2"/>
      <c r="HAR90" s="2"/>
      <c r="HAS90" s="2"/>
      <c r="HAT90" s="2"/>
      <c r="HAU90" s="2"/>
      <c r="HAV90" s="2"/>
      <c r="HAW90" s="2"/>
      <c r="HAX90" s="2"/>
      <c r="HAY90" s="2"/>
      <c r="HAZ90" s="2"/>
      <c r="HBA90" s="2"/>
      <c r="HBB90" s="2"/>
      <c r="HBC90" s="2"/>
      <c r="HBD90" s="2"/>
      <c r="HBE90" s="2"/>
      <c r="HBF90" s="2"/>
      <c r="HBG90" s="2"/>
      <c r="HBH90" s="2"/>
      <c r="HBI90" s="2"/>
      <c r="HBJ90" s="2"/>
      <c r="HBK90" s="2"/>
      <c r="HBL90" s="2"/>
      <c r="HBM90" s="2"/>
      <c r="HBN90" s="2"/>
      <c r="HBO90" s="2"/>
      <c r="HBP90" s="2"/>
      <c r="HBQ90" s="2"/>
      <c r="HBR90" s="2"/>
      <c r="HBS90" s="2"/>
      <c r="HBT90" s="2"/>
      <c r="HBU90" s="2"/>
      <c r="HBV90" s="2"/>
      <c r="HBW90" s="2"/>
      <c r="HBX90" s="2"/>
      <c r="HBY90" s="2"/>
      <c r="HBZ90" s="2"/>
      <c r="HCA90" s="2"/>
      <c r="HCB90" s="2"/>
      <c r="HCC90" s="2"/>
      <c r="HCD90" s="2"/>
      <c r="HCE90" s="2"/>
      <c r="HCF90" s="2"/>
      <c r="HCG90" s="2"/>
      <c r="HCH90" s="2"/>
      <c r="HCI90" s="2"/>
      <c r="HCJ90" s="2"/>
      <c r="HCK90" s="2"/>
      <c r="HCL90" s="2"/>
      <c r="HCM90" s="2"/>
      <c r="HCN90" s="2"/>
      <c r="HCO90" s="2"/>
      <c r="HCP90" s="2"/>
      <c r="HCQ90" s="2"/>
      <c r="HCR90" s="2"/>
      <c r="HCS90" s="2"/>
      <c r="HCT90" s="2"/>
      <c r="HCU90" s="2"/>
      <c r="HCV90" s="2"/>
      <c r="HCW90" s="2"/>
      <c r="HCX90" s="2"/>
      <c r="HCY90" s="2"/>
      <c r="HCZ90" s="2"/>
      <c r="HDA90" s="2"/>
      <c r="HDB90" s="2"/>
      <c r="HDC90" s="2"/>
      <c r="HDD90" s="2"/>
      <c r="HDE90" s="2"/>
      <c r="HDF90" s="2"/>
      <c r="HDG90" s="2"/>
      <c r="HDH90" s="2"/>
      <c r="HDI90" s="2"/>
      <c r="HDJ90" s="2"/>
      <c r="HDK90" s="2"/>
      <c r="HDL90" s="2"/>
      <c r="HDM90" s="2"/>
      <c r="HDN90" s="2"/>
      <c r="HDO90" s="2"/>
      <c r="HDP90" s="2"/>
      <c r="HDQ90" s="2"/>
      <c r="HDR90" s="2"/>
      <c r="HDS90" s="2"/>
      <c r="HDT90" s="2"/>
      <c r="HDU90" s="2"/>
      <c r="HDV90" s="2"/>
      <c r="HDW90" s="2"/>
      <c r="HDX90" s="2"/>
      <c r="HDY90" s="2"/>
      <c r="HDZ90" s="2"/>
      <c r="HEA90" s="2"/>
      <c r="HEB90" s="2"/>
      <c r="HEC90" s="2"/>
      <c r="HED90" s="2"/>
      <c r="HEE90" s="2"/>
      <c r="HEF90" s="2"/>
      <c r="HEG90" s="2"/>
      <c r="HEH90" s="2"/>
      <c r="HEI90" s="2"/>
      <c r="HEJ90" s="2"/>
      <c r="HEK90" s="2"/>
      <c r="HEL90" s="2"/>
      <c r="HEM90" s="2"/>
      <c r="HEN90" s="2"/>
      <c r="HEO90" s="2"/>
      <c r="HEP90" s="2"/>
      <c r="HEQ90" s="2"/>
      <c r="HER90" s="2"/>
      <c r="HES90" s="2"/>
      <c r="HET90" s="2"/>
      <c r="HEU90" s="2"/>
      <c r="HEV90" s="2"/>
      <c r="HEW90" s="2"/>
      <c r="HEX90" s="2"/>
      <c r="HEY90" s="2"/>
      <c r="HEZ90" s="2"/>
      <c r="HFA90" s="2"/>
      <c r="HFB90" s="2"/>
      <c r="HFC90" s="2"/>
      <c r="HFD90" s="2"/>
      <c r="HFE90" s="2"/>
      <c r="HFF90" s="2"/>
      <c r="HFG90" s="2"/>
      <c r="HFH90" s="2"/>
      <c r="HFI90" s="2"/>
      <c r="HFJ90" s="2"/>
      <c r="HFK90" s="2"/>
      <c r="HFL90" s="2"/>
      <c r="HFM90" s="2"/>
      <c r="HFN90" s="2"/>
      <c r="HFO90" s="2"/>
      <c r="HFP90" s="2"/>
      <c r="HFQ90" s="2"/>
      <c r="HFR90" s="2"/>
      <c r="HFS90" s="2"/>
      <c r="HFT90" s="2"/>
      <c r="HFU90" s="2"/>
      <c r="HFV90" s="2"/>
      <c r="HFW90" s="2"/>
      <c r="HFX90" s="2"/>
      <c r="HFY90" s="2"/>
      <c r="HFZ90" s="2"/>
      <c r="HGA90" s="2"/>
      <c r="HGB90" s="2"/>
      <c r="HGC90" s="2"/>
      <c r="HGD90" s="2"/>
      <c r="HGE90" s="2"/>
      <c r="HGF90" s="2"/>
      <c r="HGG90" s="2"/>
      <c r="HGH90" s="2"/>
      <c r="HGI90" s="2"/>
      <c r="HGJ90" s="2"/>
      <c r="HGK90" s="2"/>
      <c r="HGL90" s="2"/>
      <c r="HGM90" s="2"/>
      <c r="HGN90" s="2"/>
      <c r="HGO90" s="2"/>
      <c r="HGP90" s="2"/>
      <c r="HGQ90" s="2"/>
      <c r="HGR90" s="2"/>
      <c r="HGS90" s="2"/>
      <c r="HGT90" s="2"/>
      <c r="HGU90" s="2"/>
      <c r="HGV90" s="2"/>
      <c r="HGW90" s="2"/>
      <c r="HGX90" s="2"/>
      <c r="HGY90" s="2"/>
      <c r="HGZ90" s="2"/>
      <c r="HHA90" s="2"/>
      <c r="HHB90" s="2"/>
      <c r="HHC90" s="2"/>
      <c r="HHD90" s="2"/>
      <c r="HHE90" s="2"/>
      <c r="HHF90" s="2"/>
      <c r="HHG90" s="2"/>
      <c r="HHH90" s="2"/>
      <c r="HHI90" s="2"/>
      <c r="HHJ90" s="2"/>
      <c r="HHK90" s="2"/>
      <c r="HHL90" s="2"/>
      <c r="HHM90" s="2"/>
      <c r="HHN90" s="2"/>
      <c r="HHO90" s="2"/>
      <c r="HHP90" s="2"/>
      <c r="HHQ90" s="2"/>
      <c r="HHR90" s="2"/>
      <c r="HHS90" s="2"/>
      <c r="HHT90" s="2"/>
      <c r="HHU90" s="2"/>
      <c r="HHV90" s="2"/>
      <c r="HHW90" s="2"/>
      <c r="HHX90" s="2"/>
      <c r="HHY90" s="2"/>
      <c r="HHZ90" s="2"/>
      <c r="HIA90" s="2"/>
      <c r="HIB90" s="2"/>
      <c r="HIC90" s="2"/>
      <c r="HID90" s="2"/>
      <c r="HIE90" s="2"/>
      <c r="HIF90" s="2"/>
      <c r="HIG90" s="2"/>
      <c r="HIH90" s="2"/>
      <c r="HII90" s="2"/>
      <c r="HIJ90" s="2"/>
      <c r="HIK90" s="2"/>
      <c r="HIL90" s="2"/>
      <c r="HIM90" s="2"/>
      <c r="HIN90" s="2"/>
      <c r="HIO90" s="2"/>
      <c r="HIP90" s="2"/>
      <c r="HIQ90" s="2"/>
      <c r="HIR90" s="2"/>
      <c r="HIS90" s="2"/>
      <c r="HIT90" s="2"/>
      <c r="HIU90" s="2"/>
      <c r="HIV90" s="2"/>
      <c r="HIW90" s="2"/>
      <c r="HIX90" s="2"/>
      <c r="HIY90" s="2"/>
      <c r="HIZ90" s="2"/>
      <c r="HJA90" s="2"/>
      <c r="HJB90" s="2"/>
      <c r="HJC90" s="2"/>
      <c r="HJD90" s="2"/>
      <c r="HJE90" s="2"/>
      <c r="HJF90" s="2"/>
      <c r="HJG90" s="2"/>
      <c r="HJH90" s="2"/>
      <c r="HJI90" s="2"/>
      <c r="HJJ90" s="2"/>
      <c r="HJK90" s="2"/>
      <c r="HJL90" s="2"/>
      <c r="HJM90" s="2"/>
      <c r="HJN90" s="2"/>
      <c r="HJO90" s="2"/>
      <c r="HJP90" s="2"/>
      <c r="HJQ90" s="2"/>
      <c r="HJR90" s="2"/>
      <c r="HJS90" s="2"/>
      <c r="HJT90" s="2"/>
      <c r="HJU90" s="2"/>
      <c r="HJV90" s="2"/>
      <c r="HJW90" s="2"/>
      <c r="HJX90" s="2"/>
      <c r="HJY90" s="2"/>
      <c r="HJZ90" s="2"/>
      <c r="HKA90" s="2"/>
      <c r="HKB90" s="2"/>
      <c r="HKC90" s="2"/>
      <c r="HKD90" s="2"/>
      <c r="HKE90" s="2"/>
      <c r="HKF90" s="2"/>
      <c r="HKG90" s="2"/>
      <c r="HKH90" s="2"/>
      <c r="HKI90" s="2"/>
      <c r="HKJ90" s="2"/>
      <c r="HKK90" s="2"/>
      <c r="HKL90" s="2"/>
      <c r="HKM90" s="2"/>
      <c r="HKN90" s="2"/>
      <c r="HKO90" s="2"/>
      <c r="HKP90" s="2"/>
      <c r="HKQ90" s="2"/>
      <c r="HKR90" s="2"/>
      <c r="HKS90" s="2"/>
      <c r="HKT90" s="2"/>
      <c r="HKU90" s="2"/>
      <c r="HKV90" s="2"/>
      <c r="HKW90" s="2"/>
      <c r="HKX90" s="2"/>
      <c r="HKY90" s="2"/>
      <c r="HKZ90" s="2"/>
      <c r="HLA90" s="2"/>
      <c r="HLB90" s="2"/>
      <c r="HLC90" s="2"/>
      <c r="HLD90" s="2"/>
      <c r="HLE90" s="2"/>
      <c r="HLF90" s="2"/>
      <c r="HLG90" s="2"/>
      <c r="HLH90" s="2"/>
      <c r="HLI90" s="2"/>
      <c r="HLJ90" s="2"/>
      <c r="HLK90" s="2"/>
      <c r="HLL90" s="2"/>
      <c r="HLM90" s="2"/>
      <c r="HLN90" s="2"/>
      <c r="HLO90" s="2"/>
      <c r="HLP90" s="2"/>
      <c r="HLQ90" s="2"/>
      <c r="HLR90" s="2"/>
      <c r="HLS90" s="2"/>
      <c r="HLT90" s="2"/>
      <c r="HLU90" s="2"/>
      <c r="HLV90" s="2"/>
      <c r="HLW90" s="2"/>
      <c r="HLX90" s="2"/>
      <c r="HLY90" s="2"/>
      <c r="HLZ90" s="2"/>
      <c r="HMA90" s="2"/>
      <c r="HMB90" s="2"/>
      <c r="HMC90" s="2"/>
      <c r="HMD90" s="2"/>
      <c r="HME90" s="2"/>
      <c r="HMF90" s="2"/>
      <c r="HMG90" s="2"/>
      <c r="HMH90" s="2"/>
      <c r="HMI90" s="2"/>
      <c r="HMJ90" s="2"/>
      <c r="HMK90" s="2"/>
      <c r="HML90" s="2"/>
      <c r="HMM90" s="2"/>
      <c r="HMN90" s="2"/>
      <c r="HMO90" s="2"/>
      <c r="HMP90" s="2"/>
      <c r="HMQ90" s="2"/>
      <c r="HMR90" s="2"/>
      <c r="HMS90" s="2"/>
      <c r="HMT90" s="2"/>
      <c r="HMU90" s="2"/>
      <c r="HMV90" s="2"/>
      <c r="HMW90" s="2"/>
      <c r="HMX90" s="2"/>
      <c r="HMY90" s="2"/>
      <c r="HMZ90" s="2"/>
      <c r="HNA90" s="2"/>
      <c r="HNB90" s="2"/>
      <c r="HNC90" s="2"/>
      <c r="HND90" s="2"/>
      <c r="HNE90" s="2"/>
      <c r="HNF90" s="2"/>
      <c r="HNG90" s="2"/>
      <c r="HNH90" s="2"/>
      <c r="HNI90" s="2"/>
      <c r="HNJ90" s="2"/>
      <c r="HNK90" s="2"/>
      <c r="HNL90" s="2"/>
      <c r="HNM90" s="2"/>
      <c r="HNN90" s="2"/>
      <c r="HNO90" s="2"/>
      <c r="HNP90" s="2"/>
      <c r="HNQ90" s="2"/>
      <c r="HNR90" s="2"/>
      <c r="HNS90" s="2"/>
      <c r="HNT90" s="2"/>
      <c r="HNU90" s="2"/>
      <c r="HNV90" s="2"/>
      <c r="HNW90" s="2"/>
      <c r="HNX90" s="2"/>
      <c r="HNY90" s="2"/>
      <c r="HNZ90" s="2"/>
      <c r="HOA90" s="2"/>
      <c r="HOB90" s="2"/>
      <c r="HOC90" s="2"/>
      <c r="HOD90" s="2"/>
      <c r="HOE90" s="2"/>
      <c r="HOF90" s="2"/>
      <c r="HOG90" s="2"/>
      <c r="HOH90" s="2"/>
      <c r="HOI90" s="2"/>
      <c r="HOJ90" s="2"/>
      <c r="HOK90" s="2"/>
      <c r="HOL90" s="2"/>
      <c r="HOM90" s="2"/>
      <c r="HON90" s="2"/>
      <c r="HOO90" s="2"/>
      <c r="HOP90" s="2"/>
      <c r="HOQ90" s="2"/>
      <c r="HOR90" s="2"/>
      <c r="HOS90" s="2"/>
      <c r="HOT90" s="2"/>
      <c r="HOU90" s="2"/>
      <c r="HOV90" s="2"/>
      <c r="HOW90" s="2"/>
      <c r="HOX90" s="2"/>
      <c r="HOY90" s="2"/>
      <c r="HOZ90" s="2"/>
      <c r="HPA90" s="2"/>
      <c r="HPB90" s="2"/>
      <c r="HPC90" s="2"/>
      <c r="HPD90" s="2"/>
      <c r="HPE90" s="2"/>
      <c r="HPF90" s="2"/>
      <c r="HPG90" s="2"/>
      <c r="HPH90" s="2"/>
      <c r="HPI90" s="2"/>
      <c r="HPJ90" s="2"/>
      <c r="HPK90" s="2"/>
      <c r="HPL90" s="2"/>
      <c r="HPM90" s="2"/>
      <c r="HPN90" s="2"/>
      <c r="HPO90" s="2"/>
      <c r="HPP90" s="2"/>
      <c r="HPQ90" s="2"/>
      <c r="HPR90" s="2"/>
      <c r="HPS90" s="2"/>
      <c r="HPT90" s="2"/>
      <c r="HPU90" s="2"/>
      <c r="HPV90" s="2"/>
      <c r="HPW90" s="2"/>
      <c r="HPX90" s="2"/>
      <c r="HPY90" s="2"/>
      <c r="HPZ90" s="2"/>
      <c r="HQA90" s="2"/>
      <c r="HQB90" s="2"/>
      <c r="HQC90" s="2"/>
      <c r="HQD90" s="2"/>
      <c r="HQE90" s="2"/>
      <c r="HQF90" s="2"/>
      <c r="HQG90" s="2"/>
      <c r="HQH90" s="2"/>
      <c r="HQI90" s="2"/>
      <c r="HQJ90" s="2"/>
      <c r="HQK90" s="2"/>
      <c r="HQL90" s="2"/>
      <c r="HQM90" s="2"/>
      <c r="HQN90" s="2"/>
      <c r="HQO90" s="2"/>
      <c r="HQP90" s="2"/>
      <c r="HQQ90" s="2"/>
      <c r="HQR90" s="2"/>
      <c r="HQS90" s="2"/>
      <c r="HQT90" s="2"/>
      <c r="HQU90" s="2"/>
      <c r="HQV90" s="2"/>
      <c r="HQW90" s="2"/>
      <c r="HQX90" s="2"/>
      <c r="HQY90" s="2"/>
      <c r="HQZ90" s="2"/>
      <c r="HRA90" s="2"/>
      <c r="HRB90" s="2"/>
      <c r="HRC90" s="2"/>
      <c r="HRD90" s="2"/>
      <c r="HRE90" s="2"/>
      <c r="HRF90" s="2"/>
      <c r="HRG90" s="2"/>
      <c r="HRH90" s="2"/>
      <c r="HRI90" s="2"/>
      <c r="HRJ90" s="2"/>
      <c r="HRK90" s="2"/>
      <c r="HRL90" s="2"/>
      <c r="HRM90" s="2"/>
      <c r="HRN90" s="2"/>
      <c r="HRO90" s="2"/>
      <c r="HRP90" s="2"/>
      <c r="HRQ90" s="2"/>
      <c r="HRR90" s="2"/>
      <c r="HRS90" s="2"/>
      <c r="HRT90" s="2"/>
      <c r="HRU90" s="2"/>
      <c r="HRV90" s="2"/>
      <c r="HRW90" s="2"/>
      <c r="HRX90" s="2"/>
      <c r="HRY90" s="2"/>
      <c r="HRZ90" s="2"/>
      <c r="HSA90" s="2"/>
      <c r="HSB90" s="2"/>
      <c r="HSC90" s="2"/>
      <c r="HSD90" s="2"/>
      <c r="HSE90" s="2"/>
      <c r="HSF90" s="2"/>
      <c r="HSG90" s="2"/>
      <c r="HSH90" s="2"/>
      <c r="HSI90" s="2"/>
      <c r="HSJ90" s="2"/>
      <c r="HSK90" s="2"/>
      <c r="HSL90" s="2"/>
      <c r="HSM90" s="2"/>
      <c r="HSN90" s="2"/>
      <c r="HSO90" s="2"/>
      <c r="HSP90" s="2"/>
      <c r="HSQ90" s="2"/>
      <c r="HSR90" s="2"/>
      <c r="HSS90" s="2"/>
      <c r="HST90" s="2"/>
      <c r="HSU90" s="2"/>
      <c r="HSV90" s="2"/>
      <c r="HSW90" s="2"/>
      <c r="HSX90" s="2"/>
      <c r="HSY90" s="2"/>
      <c r="HSZ90" s="2"/>
      <c r="HTA90" s="2"/>
      <c r="HTB90" s="2"/>
      <c r="HTC90" s="2"/>
      <c r="HTD90" s="2"/>
      <c r="HTE90" s="2"/>
      <c r="HTF90" s="2"/>
      <c r="HTG90" s="2"/>
      <c r="HTH90" s="2"/>
      <c r="HTI90" s="2"/>
      <c r="HTJ90" s="2"/>
      <c r="HTK90" s="2"/>
      <c r="HTL90" s="2"/>
      <c r="HTM90" s="2"/>
      <c r="HTN90" s="2"/>
      <c r="HTO90" s="2"/>
      <c r="HTP90" s="2"/>
      <c r="HTQ90" s="2"/>
      <c r="HTR90" s="2"/>
      <c r="HTS90" s="2"/>
      <c r="HTT90" s="2"/>
      <c r="HTU90" s="2"/>
      <c r="HTV90" s="2"/>
      <c r="HTW90" s="2"/>
      <c r="HTX90" s="2"/>
      <c r="HTY90" s="2"/>
      <c r="HTZ90" s="2"/>
      <c r="HUA90" s="2"/>
      <c r="HUB90" s="2"/>
      <c r="HUC90" s="2"/>
      <c r="HUD90" s="2"/>
      <c r="HUE90" s="2"/>
      <c r="HUF90" s="2"/>
      <c r="HUG90" s="2"/>
      <c r="HUH90" s="2"/>
      <c r="HUI90" s="2"/>
      <c r="HUJ90" s="2"/>
      <c r="HUK90" s="2"/>
      <c r="HUL90" s="2"/>
      <c r="HUM90" s="2"/>
      <c r="HUN90" s="2"/>
      <c r="HUO90" s="2"/>
      <c r="HUP90" s="2"/>
      <c r="HUQ90" s="2"/>
      <c r="HUR90" s="2"/>
      <c r="HUS90" s="2"/>
      <c r="HUT90" s="2"/>
      <c r="HUU90" s="2"/>
      <c r="HUV90" s="2"/>
      <c r="HUW90" s="2"/>
      <c r="HUX90" s="2"/>
      <c r="HUY90" s="2"/>
      <c r="HUZ90" s="2"/>
      <c r="HVA90" s="2"/>
      <c r="HVB90" s="2"/>
      <c r="HVC90" s="2"/>
      <c r="HVD90" s="2"/>
      <c r="HVE90" s="2"/>
      <c r="HVF90" s="2"/>
      <c r="HVG90" s="2"/>
      <c r="HVH90" s="2"/>
      <c r="HVI90" s="2"/>
      <c r="HVJ90" s="2"/>
      <c r="HVK90" s="2"/>
      <c r="HVL90" s="2"/>
      <c r="HVM90" s="2"/>
      <c r="HVN90" s="2"/>
      <c r="HVO90" s="2"/>
      <c r="HVP90" s="2"/>
      <c r="HVQ90" s="2"/>
      <c r="HVR90" s="2"/>
      <c r="HVS90" s="2"/>
      <c r="HVT90" s="2"/>
      <c r="HVU90" s="2"/>
      <c r="HVV90" s="2"/>
      <c r="HVW90" s="2"/>
      <c r="HVX90" s="2"/>
      <c r="HVY90" s="2"/>
      <c r="HVZ90" s="2"/>
      <c r="HWA90" s="2"/>
      <c r="HWB90" s="2"/>
      <c r="HWC90" s="2"/>
      <c r="HWD90" s="2"/>
      <c r="HWE90" s="2"/>
      <c r="HWF90" s="2"/>
      <c r="HWG90" s="2"/>
      <c r="HWH90" s="2"/>
      <c r="HWI90" s="2"/>
      <c r="HWJ90" s="2"/>
      <c r="HWK90" s="2"/>
      <c r="HWL90" s="2"/>
      <c r="HWM90" s="2"/>
      <c r="HWN90" s="2"/>
      <c r="HWO90" s="2"/>
      <c r="HWP90" s="2"/>
      <c r="HWQ90" s="2"/>
      <c r="HWR90" s="2"/>
      <c r="HWS90" s="2"/>
      <c r="HWT90" s="2"/>
      <c r="HWU90" s="2"/>
      <c r="HWV90" s="2"/>
      <c r="HWW90" s="2"/>
      <c r="HWX90" s="2"/>
      <c r="HWY90" s="2"/>
      <c r="HWZ90" s="2"/>
      <c r="HXA90" s="2"/>
      <c r="HXB90" s="2"/>
      <c r="HXC90" s="2"/>
      <c r="HXD90" s="2"/>
      <c r="HXE90" s="2"/>
      <c r="HXF90" s="2"/>
      <c r="HXG90" s="2"/>
      <c r="HXH90" s="2"/>
      <c r="HXI90" s="2"/>
      <c r="HXJ90" s="2"/>
      <c r="HXK90" s="2"/>
      <c r="HXL90" s="2"/>
      <c r="HXM90" s="2"/>
      <c r="HXN90" s="2"/>
      <c r="HXO90" s="2"/>
      <c r="HXP90" s="2"/>
      <c r="HXQ90" s="2"/>
      <c r="HXR90" s="2"/>
      <c r="HXS90" s="2"/>
      <c r="HXT90" s="2"/>
      <c r="HXU90" s="2"/>
      <c r="HXV90" s="2"/>
      <c r="HXW90" s="2"/>
      <c r="HXX90" s="2"/>
      <c r="HXY90" s="2"/>
      <c r="HXZ90" s="2"/>
      <c r="HYA90" s="2"/>
      <c r="HYB90" s="2"/>
      <c r="HYC90" s="2"/>
      <c r="HYD90" s="2"/>
      <c r="HYE90" s="2"/>
      <c r="HYF90" s="2"/>
      <c r="HYG90" s="2"/>
      <c r="HYH90" s="2"/>
      <c r="HYI90" s="2"/>
      <c r="HYJ90" s="2"/>
      <c r="HYK90" s="2"/>
      <c r="HYL90" s="2"/>
      <c r="HYM90" s="2"/>
      <c r="HYN90" s="2"/>
      <c r="HYO90" s="2"/>
      <c r="HYP90" s="2"/>
      <c r="HYQ90" s="2"/>
      <c r="HYR90" s="2"/>
      <c r="HYS90" s="2"/>
      <c r="HYT90" s="2"/>
      <c r="HYU90" s="2"/>
      <c r="HYV90" s="2"/>
      <c r="HYW90" s="2"/>
      <c r="HYX90" s="2"/>
      <c r="HYY90" s="2"/>
      <c r="HYZ90" s="2"/>
      <c r="HZA90" s="2"/>
      <c r="HZB90" s="2"/>
      <c r="HZC90" s="2"/>
      <c r="HZD90" s="2"/>
      <c r="HZE90" s="2"/>
      <c r="HZF90" s="2"/>
      <c r="HZG90" s="2"/>
      <c r="HZH90" s="2"/>
      <c r="HZI90" s="2"/>
      <c r="HZJ90" s="2"/>
      <c r="HZK90" s="2"/>
      <c r="HZL90" s="2"/>
      <c r="HZM90" s="2"/>
      <c r="HZN90" s="2"/>
      <c r="HZO90" s="2"/>
      <c r="HZP90" s="2"/>
      <c r="HZQ90" s="2"/>
      <c r="HZR90" s="2"/>
      <c r="HZS90" s="2"/>
      <c r="HZT90" s="2"/>
      <c r="HZU90" s="2"/>
      <c r="HZV90" s="2"/>
      <c r="HZW90" s="2"/>
      <c r="HZX90" s="2"/>
      <c r="HZY90" s="2"/>
      <c r="HZZ90" s="2"/>
      <c r="IAA90" s="2"/>
      <c r="IAB90" s="2"/>
      <c r="IAC90" s="2"/>
      <c r="IAD90" s="2"/>
      <c r="IAE90" s="2"/>
      <c r="IAF90" s="2"/>
      <c r="IAG90" s="2"/>
      <c r="IAH90" s="2"/>
      <c r="IAI90" s="2"/>
      <c r="IAJ90" s="2"/>
      <c r="IAK90" s="2"/>
      <c r="IAL90" s="2"/>
      <c r="IAM90" s="2"/>
      <c r="IAN90" s="2"/>
      <c r="IAO90" s="2"/>
      <c r="IAP90" s="2"/>
      <c r="IAQ90" s="2"/>
      <c r="IAR90" s="2"/>
      <c r="IAS90" s="2"/>
      <c r="IAT90" s="2"/>
      <c r="IAU90" s="2"/>
      <c r="IAV90" s="2"/>
      <c r="IAW90" s="2"/>
      <c r="IAX90" s="2"/>
      <c r="IAY90" s="2"/>
      <c r="IAZ90" s="2"/>
      <c r="IBA90" s="2"/>
      <c r="IBB90" s="2"/>
      <c r="IBC90" s="2"/>
      <c r="IBD90" s="2"/>
      <c r="IBE90" s="2"/>
      <c r="IBF90" s="2"/>
      <c r="IBG90" s="2"/>
      <c r="IBH90" s="2"/>
      <c r="IBI90" s="2"/>
      <c r="IBJ90" s="2"/>
      <c r="IBK90" s="2"/>
      <c r="IBL90" s="2"/>
      <c r="IBM90" s="2"/>
      <c r="IBN90" s="2"/>
      <c r="IBO90" s="2"/>
      <c r="IBP90" s="2"/>
      <c r="IBQ90" s="2"/>
      <c r="IBR90" s="2"/>
      <c r="IBS90" s="2"/>
      <c r="IBT90" s="2"/>
      <c r="IBU90" s="2"/>
      <c r="IBV90" s="2"/>
      <c r="IBW90" s="2"/>
      <c r="IBX90" s="2"/>
      <c r="IBY90" s="2"/>
      <c r="IBZ90" s="2"/>
      <c r="ICA90" s="2"/>
      <c r="ICB90" s="2"/>
      <c r="ICC90" s="2"/>
      <c r="ICD90" s="2"/>
      <c r="ICE90" s="2"/>
      <c r="ICF90" s="2"/>
      <c r="ICG90" s="2"/>
      <c r="ICH90" s="2"/>
      <c r="ICI90" s="2"/>
      <c r="ICJ90" s="2"/>
      <c r="ICK90" s="2"/>
      <c r="ICL90" s="2"/>
      <c r="ICM90" s="2"/>
      <c r="ICN90" s="2"/>
      <c r="ICO90" s="2"/>
      <c r="ICP90" s="2"/>
      <c r="ICQ90" s="2"/>
      <c r="ICR90" s="2"/>
      <c r="ICS90" s="2"/>
      <c r="ICT90" s="2"/>
      <c r="ICU90" s="2"/>
      <c r="ICV90" s="2"/>
      <c r="ICW90" s="2"/>
      <c r="ICX90" s="2"/>
      <c r="ICY90" s="2"/>
      <c r="ICZ90" s="2"/>
      <c r="IDA90" s="2"/>
      <c r="IDB90" s="2"/>
      <c r="IDC90" s="2"/>
      <c r="IDD90" s="2"/>
      <c r="IDE90" s="2"/>
      <c r="IDF90" s="2"/>
      <c r="IDG90" s="2"/>
      <c r="IDH90" s="2"/>
      <c r="IDI90" s="2"/>
      <c r="IDJ90" s="2"/>
      <c r="IDK90" s="2"/>
      <c r="IDL90" s="2"/>
      <c r="IDM90" s="2"/>
      <c r="IDN90" s="2"/>
      <c r="IDO90" s="2"/>
      <c r="IDP90" s="2"/>
      <c r="IDQ90" s="2"/>
      <c r="IDR90" s="2"/>
      <c r="IDS90" s="2"/>
      <c r="IDT90" s="2"/>
      <c r="IDU90" s="2"/>
      <c r="IDV90" s="2"/>
      <c r="IDW90" s="2"/>
      <c r="IDX90" s="2"/>
      <c r="IDY90" s="2"/>
      <c r="IDZ90" s="2"/>
      <c r="IEA90" s="2"/>
      <c r="IEB90" s="2"/>
      <c r="IEC90" s="2"/>
      <c r="IED90" s="2"/>
      <c r="IEE90" s="2"/>
      <c r="IEF90" s="2"/>
      <c r="IEG90" s="2"/>
      <c r="IEH90" s="2"/>
      <c r="IEI90" s="2"/>
      <c r="IEJ90" s="2"/>
      <c r="IEK90" s="2"/>
      <c r="IEL90" s="2"/>
      <c r="IEM90" s="2"/>
      <c r="IEN90" s="2"/>
      <c r="IEO90" s="2"/>
      <c r="IEP90" s="2"/>
      <c r="IEQ90" s="2"/>
      <c r="IER90" s="2"/>
      <c r="IES90" s="2"/>
      <c r="IET90" s="2"/>
      <c r="IEU90" s="2"/>
      <c r="IEV90" s="2"/>
      <c r="IEW90" s="2"/>
      <c r="IEX90" s="2"/>
      <c r="IEY90" s="2"/>
      <c r="IEZ90" s="2"/>
      <c r="IFA90" s="2"/>
      <c r="IFB90" s="2"/>
      <c r="IFC90" s="2"/>
      <c r="IFD90" s="2"/>
      <c r="IFE90" s="2"/>
      <c r="IFF90" s="2"/>
      <c r="IFG90" s="2"/>
      <c r="IFH90" s="2"/>
      <c r="IFI90" s="2"/>
      <c r="IFJ90" s="2"/>
      <c r="IFK90" s="2"/>
      <c r="IFL90" s="2"/>
      <c r="IFM90" s="2"/>
      <c r="IFN90" s="2"/>
      <c r="IFO90" s="2"/>
      <c r="IFP90" s="2"/>
      <c r="IFQ90" s="2"/>
      <c r="IFR90" s="2"/>
      <c r="IFS90" s="2"/>
      <c r="IFT90" s="2"/>
      <c r="IFU90" s="2"/>
      <c r="IFV90" s="2"/>
      <c r="IFW90" s="2"/>
      <c r="IFX90" s="2"/>
      <c r="IFY90" s="2"/>
      <c r="IFZ90" s="2"/>
      <c r="IGA90" s="2"/>
      <c r="IGB90" s="2"/>
      <c r="IGC90" s="2"/>
      <c r="IGD90" s="2"/>
      <c r="IGE90" s="2"/>
      <c r="IGF90" s="2"/>
      <c r="IGG90" s="2"/>
      <c r="IGH90" s="2"/>
      <c r="IGI90" s="2"/>
      <c r="IGJ90" s="2"/>
      <c r="IGK90" s="2"/>
      <c r="IGL90" s="2"/>
      <c r="IGM90" s="2"/>
      <c r="IGN90" s="2"/>
      <c r="IGO90" s="2"/>
      <c r="IGP90" s="2"/>
      <c r="IGQ90" s="2"/>
      <c r="IGR90" s="2"/>
      <c r="IGS90" s="2"/>
      <c r="IGT90" s="2"/>
      <c r="IGU90" s="2"/>
      <c r="IGV90" s="2"/>
      <c r="IGW90" s="2"/>
      <c r="IGX90" s="2"/>
      <c r="IGY90" s="2"/>
      <c r="IGZ90" s="2"/>
      <c r="IHA90" s="2"/>
      <c r="IHB90" s="2"/>
      <c r="IHC90" s="2"/>
      <c r="IHD90" s="2"/>
      <c r="IHE90" s="2"/>
      <c r="IHF90" s="2"/>
      <c r="IHG90" s="2"/>
      <c r="IHH90" s="2"/>
      <c r="IHI90" s="2"/>
      <c r="IHJ90" s="2"/>
      <c r="IHK90" s="2"/>
      <c r="IHL90" s="2"/>
      <c r="IHM90" s="2"/>
      <c r="IHN90" s="2"/>
      <c r="IHO90" s="2"/>
      <c r="IHP90" s="2"/>
      <c r="IHQ90" s="2"/>
      <c r="IHR90" s="2"/>
      <c r="IHS90" s="2"/>
      <c r="IHT90" s="2"/>
      <c r="IHU90" s="2"/>
      <c r="IHV90" s="2"/>
      <c r="IHW90" s="2"/>
      <c r="IHX90" s="2"/>
      <c r="IHY90" s="2"/>
      <c r="IHZ90" s="2"/>
      <c r="IIA90" s="2"/>
      <c r="IIB90" s="2"/>
      <c r="IIC90" s="2"/>
      <c r="IID90" s="2"/>
      <c r="IIE90" s="2"/>
      <c r="IIF90" s="2"/>
      <c r="IIG90" s="2"/>
      <c r="IIH90" s="2"/>
      <c r="III90" s="2"/>
      <c r="IIJ90" s="2"/>
      <c r="IIK90" s="2"/>
      <c r="IIL90" s="2"/>
      <c r="IIM90" s="2"/>
      <c r="IIN90" s="2"/>
      <c r="IIO90" s="2"/>
      <c r="IIP90" s="2"/>
      <c r="IIQ90" s="2"/>
      <c r="IIR90" s="2"/>
      <c r="IIS90" s="2"/>
      <c r="IIT90" s="2"/>
      <c r="IIU90" s="2"/>
      <c r="IIV90" s="2"/>
      <c r="IIW90" s="2"/>
      <c r="IIX90" s="2"/>
      <c r="IIY90" s="2"/>
      <c r="IIZ90" s="2"/>
      <c r="IJA90" s="2"/>
      <c r="IJB90" s="2"/>
      <c r="IJC90" s="2"/>
      <c r="IJD90" s="2"/>
      <c r="IJE90" s="2"/>
      <c r="IJF90" s="2"/>
      <c r="IJG90" s="2"/>
      <c r="IJH90" s="2"/>
      <c r="IJI90" s="2"/>
      <c r="IJJ90" s="2"/>
      <c r="IJK90" s="2"/>
      <c r="IJL90" s="2"/>
      <c r="IJM90" s="2"/>
      <c r="IJN90" s="2"/>
      <c r="IJO90" s="2"/>
      <c r="IJP90" s="2"/>
      <c r="IJQ90" s="2"/>
      <c r="IJR90" s="2"/>
      <c r="IJS90" s="2"/>
      <c r="IJT90" s="2"/>
      <c r="IJU90" s="2"/>
      <c r="IJV90" s="2"/>
      <c r="IJW90" s="2"/>
      <c r="IJX90" s="2"/>
      <c r="IJY90" s="2"/>
      <c r="IJZ90" s="2"/>
      <c r="IKA90" s="2"/>
      <c r="IKB90" s="2"/>
      <c r="IKC90" s="2"/>
      <c r="IKD90" s="2"/>
      <c r="IKE90" s="2"/>
      <c r="IKF90" s="2"/>
      <c r="IKG90" s="2"/>
      <c r="IKH90" s="2"/>
      <c r="IKI90" s="2"/>
      <c r="IKJ90" s="2"/>
      <c r="IKK90" s="2"/>
      <c r="IKL90" s="2"/>
      <c r="IKM90" s="2"/>
      <c r="IKN90" s="2"/>
      <c r="IKO90" s="2"/>
      <c r="IKP90" s="2"/>
      <c r="IKQ90" s="2"/>
      <c r="IKR90" s="2"/>
      <c r="IKS90" s="2"/>
      <c r="IKT90" s="2"/>
      <c r="IKU90" s="2"/>
      <c r="IKV90" s="2"/>
      <c r="IKW90" s="2"/>
      <c r="IKX90" s="2"/>
      <c r="IKY90" s="2"/>
      <c r="IKZ90" s="2"/>
      <c r="ILA90" s="2"/>
      <c r="ILB90" s="2"/>
      <c r="ILC90" s="2"/>
      <c r="ILD90" s="2"/>
      <c r="ILE90" s="2"/>
      <c r="ILF90" s="2"/>
      <c r="ILG90" s="2"/>
      <c r="ILH90" s="2"/>
      <c r="ILI90" s="2"/>
      <c r="ILJ90" s="2"/>
      <c r="ILK90" s="2"/>
      <c r="ILL90" s="2"/>
      <c r="ILM90" s="2"/>
      <c r="ILN90" s="2"/>
      <c r="ILO90" s="2"/>
      <c r="ILP90" s="2"/>
      <c r="ILQ90" s="2"/>
      <c r="ILR90" s="2"/>
      <c r="ILS90" s="2"/>
      <c r="ILT90" s="2"/>
      <c r="ILU90" s="2"/>
      <c r="ILV90" s="2"/>
      <c r="ILW90" s="2"/>
      <c r="ILX90" s="2"/>
      <c r="ILY90" s="2"/>
      <c r="ILZ90" s="2"/>
      <c r="IMA90" s="2"/>
      <c r="IMB90" s="2"/>
      <c r="IMC90" s="2"/>
      <c r="IMD90" s="2"/>
      <c r="IME90" s="2"/>
      <c r="IMF90" s="2"/>
      <c r="IMG90" s="2"/>
      <c r="IMH90" s="2"/>
      <c r="IMI90" s="2"/>
      <c r="IMJ90" s="2"/>
      <c r="IMK90" s="2"/>
      <c r="IML90" s="2"/>
      <c r="IMM90" s="2"/>
      <c r="IMN90" s="2"/>
      <c r="IMO90" s="2"/>
      <c r="IMP90" s="2"/>
      <c r="IMQ90" s="2"/>
      <c r="IMR90" s="2"/>
      <c r="IMS90" s="2"/>
      <c r="IMT90" s="2"/>
      <c r="IMU90" s="2"/>
      <c r="IMV90" s="2"/>
      <c r="IMW90" s="2"/>
      <c r="IMX90" s="2"/>
      <c r="IMY90" s="2"/>
      <c r="IMZ90" s="2"/>
      <c r="INA90" s="2"/>
      <c r="INB90" s="2"/>
      <c r="INC90" s="2"/>
      <c r="IND90" s="2"/>
      <c r="INE90" s="2"/>
      <c r="INF90" s="2"/>
      <c r="ING90" s="2"/>
      <c r="INH90" s="2"/>
      <c r="INI90" s="2"/>
      <c r="INJ90" s="2"/>
      <c r="INK90" s="2"/>
      <c r="INL90" s="2"/>
      <c r="INM90" s="2"/>
      <c r="INN90" s="2"/>
      <c r="INO90" s="2"/>
      <c r="INP90" s="2"/>
      <c r="INQ90" s="2"/>
      <c r="INR90" s="2"/>
      <c r="INS90" s="2"/>
      <c r="INT90" s="2"/>
      <c r="INU90" s="2"/>
      <c r="INV90" s="2"/>
      <c r="INW90" s="2"/>
      <c r="INX90" s="2"/>
      <c r="INY90" s="2"/>
      <c r="INZ90" s="2"/>
      <c r="IOA90" s="2"/>
      <c r="IOB90" s="2"/>
      <c r="IOC90" s="2"/>
      <c r="IOD90" s="2"/>
      <c r="IOE90" s="2"/>
      <c r="IOF90" s="2"/>
      <c r="IOG90" s="2"/>
      <c r="IOH90" s="2"/>
      <c r="IOI90" s="2"/>
      <c r="IOJ90" s="2"/>
      <c r="IOK90" s="2"/>
      <c r="IOL90" s="2"/>
      <c r="IOM90" s="2"/>
      <c r="ION90" s="2"/>
      <c r="IOO90" s="2"/>
      <c r="IOP90" s="2"/>
      <c r="IOQ90" s="2"/>
      <c r="IOR90" s="2"/>
      <c r="IOS90" s="2"/>
      <c r="IOT90" s="2"/>
      <c r="IOU90" s="2"/>
      <c r="IOV90" s="2"/>
      <c r="IOW90" s="2"/>
      <c r="IOX90" s="2"/>
      <c r="IOY90" s="2"/>
      <c r="IOZ90" s="2"/>
      <c r="IPA90" s="2"/>
      <c r="IPB90" s="2"/>
      <c r="IPC90" s="2"/>
      <c r="IPD90" s="2"/>
      <c r="IPE90" s="2"/>
      <c r="IPF90" s="2"/>
      <c r="IPG90" s="2"/>
      <c r="IPH90" s="2"/>
      <c r="IPI90" s="2"/>
      <c r="IPJ90" s="2"/>
      <c r="IPK90" s="2"/>
      <c r="IPL90" s="2"/>
      <c r="IPM90" s="2"/>
      <c r="IPN90" s="2"/>
      <c r="IPO90" s="2"/>
      <c r="IPP90" s="2"/>
      <c r="IPQ90" s="2"/>
      <c r="IPR90" s="2"/>
      <c r="IPS90" s="2"/>
      <c r="IPT90" s="2"/>
      <c r="IPU90" s="2"/>
      <c r="IPV90" s="2"/>
      <c r="IPW90" s="2"/>
      <c r="IPX90" s="2"/>
      <c r="IPY90" s="2"/>
      <c r="IPZ90" s="2"/>
      <c r="IQA90" s="2"/>
      <c r="IQB90" s="2"/>
      <c r="IQC90" s="2"/>
      <c r="IQD90" s="2"/>
      <c r="IQE90" s="2"/>
      <c r="IQF90" s="2"/>
      <c r="IQG90" s="2"/>
      <c r="IQH90" s="2"/>
      <c r="IQI90" s="2"/>
      <c r="IQJ90" s="2"/>
      <c r="IQK90" s="2"/>
      <c r="IQL90" s="2"/>
      <c r="IQM90" s="2"/>
      <c r="IQN90" s="2"/>
      <c r="IQO90" s="2"/>
      <c r="IQP90" s="2"/>
      <c r="IQQ90" s="2"/>
      <c r="IQR90" s="2"/>
      <c r="IQS90" s="2"/>
      <c r="IQT90" s="2"/>
      <c r="IQU90" s="2"/>
      <c r="IQV90" s="2"/>
      <c r="IQW90" s="2"/>
      <c r="IQX90" s="2"/>
      <c r="IQY90" s="2"/>
      <c r="IQZ90" s="2"/>
      <c r="IRA90" s="2"/>
      <c r="IRB90" s="2"/>
      <c r="IRC90" s="2"/>
      <c r="IRD90" s="2"/>
      <c r="IRE90" s="2"/>
      <c r="IRF90" s="2"/>
      <c r="IRG90" s="2"/>
      <c r="IRH90" s="2"/>
      <c r="IRI90" s="2"/>
      <c r="IRJ90" s="2"/>
      <c r="IRK90" s="2"/>
      <c r="IRL90" s="2"/>
      <c r="IRM90" s="2"/>
      <c r="IRN90" s="2"/>
      <c r="IRO90" s="2"/>
      <c r="IRP90" s="2"/>
      <c r="IRQ90" s="2"/>
      <c r="IRR90" s="2"/>
      <c r="IRS90" s="2"/>
      <c r="IRT90" s="2"/>
      <c r="IRU90" s="2"/>
      <c r="IRV90" s="2"/>
      <c r="IRW90" s="2"/>
      <c r="IRX90" s="2"/>
      <c r="IRY90" s="2"/>
      <c r="IRZ90" s="2"/>
      <c r="ISA90" s="2"/>
      <c r="ISB90" s="2"/>
      <c r="ISC90" s="2"/>
      <c r="ISD90" s="2"/>
      <c r="ISE90" s="2"/>
      <c r="ISF90" s="2"/>
      <c r="ISG90" s="2"/>
      <c r="ISH90" s="2"/>
      <c r="ISI90" s="2"/>
      <c r="ISJ90" s="2"/>
      <c r="ISK90" s="2"/>
      <c r="ISL90" s="2"/>
      <c r="ISM90" s="2"/>
      <c r="ISN90" s="2"/>
      <c r="ISO90" s="2"/>
      <c r="ISP90" s="2"/>
      <c r="ISQ90" s="2"/>
      <c r="ISR90" s="2"/>
      <c r="ISS90" s="2"/>
      <c r="IST90" s="2"/>
      <c r="ISU90" s="2"/>
      <c r="ISV90" s="2"/>
      <c r="ISW90" s="2"/>
      <c r="ISX90" s="2"/>
      <c r="ISY90" s="2"/>
      <c r="ISZ90" s="2"/>
      <c r="ITA90" s="2"/>
      <c r="ITB90" s="2"/>
      <c r="ITC90" s="2"/>
      <c r="ITD90" s="2"/>
      <c r="ITE90" s="2"/>
      <c r="ITF90" s="2"/>
      <c r="ITG90" s="2"/>
      <c r="ITH90" s="2"/>
      <c r="ITI90" s="2"/>
      <c r="ITJ90" s="2"/>
      <c r="ITK90" s="2"/>
      <c r="ITL90" s="2"/>
      <c r="ITM90" s="2"/>
      <c r="ITN90" s="2"/>
      <c r="ITO90" s="2"/>
      <c r="ITP90" s="2"/>
      <c r="ITQ90" s="2"/>
      <c r="ITR90" s="2"/>
      <c r="ITS90" s="2"/>
      <c r="ITT90" s="2"/>
      <c r="ITU90" s="2"/>
      <c r="ITV90" s="2"/>
      <c r="ITW90" s="2"/>
      <c r="ITX90" s="2"/>
      <c r="ITY90" s="2"/>
      <c r="ITZ90" s="2"/>
      <c r="IUA90" s="2"/>
      <c r="IUB90" s="2"/>
      <c r="IUC90" s="2"/>
      <c r="IUD90" s="2"/>
      <c r="IUE90" s="2"/>
      <c r="IUF90" s="2"/>
      <c r="IUG90" s="2"/>
      <c r="IUH90" s="2"/>
      <c r="IUI90" s="2"/>
      <c r="IUJ90" s="2"/>
      <c r="IUK90" s="2"/>
      <c r="IUL90" s="2"/>
      <c r="IUM90" s="2"/>
      <c r="IUN90" s="2"/>
      <c r="IUO90" s="2"/>
      <c r="IUP90" s="2"/>
      <c r="IUQ90" s="2"/>
      <c r="IUR90" s="2"/>
      <c r="IUS90" s="2"/>
      <c r="IUT90" s="2"/>
      <c r="IUU90" s="2"/>
      <c r="IUV90" s="2"/>
      <c r="IUW90" s="2"/>
      <c r="IUX90" s="2"/>
      <c r="IUY90" s="2"/>
      <c r="IUZ90" s="2"/>
      <c r="IVA90" s="2"/>
      <c r="IVB90" s="2"/>
      <c r="IVC90" s="2"/>
      <c r="IVD90" s="2"/>
      <c r="IVE90" s="2"/>
      <c r="IVF90" s="2"/>
      <c r="IVG90" s="2"/>
      <c r="IVH90" s="2"/>
      <c r="IVI90" s="2"/>
      <c r="IVJ90" s="2"/>
      <c r="IVK90" s="2"/>
      <c r="IVL90" s="2"/>
      <c r="IVM90" s="2"/>
      <c r="IVN90" s="2"/>
      <c r="IVO90" s="2"/>
      <c r="IVP90" s="2"/>
      <c r="IVQ90" s="2"/>
      <c r="IVR90" s="2"/>
      <c r="IVS90" s="2"/>
      <c r="IVT90" s="2"/>
      <c r="IVU90" s="2"/>
      <c r="IVV90" s="2"/>
      <c r="IVW90" s="2"/>
      <c r="IVX90" s="2"/>
      <c r="IVY90" s="2"/>
      <c r="IVZ90" s="2"/>
      <c r="IWA90" s="2"/>
      <c r="IWB90" s="2"/>
      <c r="IWC90" s="2"/>
      <c r="IWD90" s="2"/>
      <c r="IWE90" s="2"/>
      <c r="IWF90" s="2"/>
      <c r="IWG90" s="2"/>
      <c r="IWH90" s="2"/>
      <c r="IWI90" s="2"/>
      <c r="IWJ90" s="2"/>
      <c r="IWK90" s="2"/>
      <c r="IWL90" s="2"/>
      <c r="IWM90" s="2"/>
      <c r="IWN90" s="2"/>
      <c r="IWO90" s="2"/>
      <c r="IWP90" s="2"/>
      <c r="IWQ90" s="2"/>
      <c r="IWR90" s="2"/>
      <c r="IWS90" s="2"/>
      <c r="IWT90" s="2"/>
      <c r="IWU90" s="2"/>
      <c r="IWV90" s="2"/>
      <c r="IWW90" s="2"/>
      <c r="IWX90" s="2"/>
      <c r="IWY90" s="2"/>
      <c r="IWZ90" s="2"/>
      <c r="IXA90" s="2"/>
      <c r="IXB90" s="2"/>
      <c r="IXC90" s="2"/>
      <c r="IXD90" s="2"/>
      <c r="IXE90" s="2"/>
      <c r="IXF90" s="2"/>
      <c r="IXG90" s="2"/>
      <c r="IXH90" s="2"/>
      <c r="IXI90" s="2"/>
      <c r="IXJ90" s="2"/>
      <c r="IXK90" s="2"/>
      <c r="IXL90" s="2"/>
      <c r="IXM90" s="2"/>
      <c r="IXN90" s="2"/>
      <c r="IXO90" s="2"/>
      <c r="IXP90" s="2"/>
      <c r="IXQ90" s="2"/>
      <c r="IXR90" s="2"/>
      <c r="IXS90" s="2"/>
      <c r="IXT90" s="2"/>
      <c r="IXU90" s="2"/>
      <c r="IXV90" s="2"/>
      <c r="IXW90" s="2"/>
      <c r="IXX90" s="2"/>
      <c r="IXY90" s="2"/>
      <c r="IXZ90" s="2"/>
      <c r="IYA90" s="2"/>
      <c r="IYB90" s="2"/>
      <c r="IYC90" s="2"/>
      <c r="IYD90" s="2"/>
      <c r="IYE90" s="2"/>
      <c r="IYF90" s="2"/>
      <c r="IYG90" s="2"/>
      <c r="IYH90" s="2"/>
      <c r="IYI90" s="2"/>
      <c r="IYJ90" s="2"/>
      <c r="IYK90" s="2"/>
      <c r="IYL90" s="2"/>
      <c r="IYM90" s="2"/>
      <c r="IYN90" s="2"/>
      <c r="IYO90" s="2"/>
      <c r="IYP90" s="2"/>
      <c r="IYQ90" s="2"/>
      <c r="IYR90" s="2"/>
      <c r="IYS90" s="2"/>
      <c r="IYT90" s="2"/>
      <c r="IYU90" s="2"/>
      <c r="IYV90" s="2"/>
      <c r="IYW90" s="2"/>
      <c r="IYX90" s="2"/>
      <c r="IYY90" s="2"/>
      <c r="IYZ90" s="2"/>
      <c r="IZA90" s="2"/>
      <c r="IZB90" s="2"/>
      <c r="IZC90" s="2"/>
      <c r="IZD90" s="2"/>
      <c r="IZE90" s="2"/>
      <c r="IZF90" s="2"/>
      <c r="IZG90" s="2"/>
      <c r="IZH90" s="2"/>
      <c r="IZI90" s="2"/>
      <c r="IZJ90" s="2"/>
      <c r="IZK90" s="2"/>
      <c r="IZL90" s="2"/>
      <c r="IZM90" s="2"/>
      <c r="IZN90" s="2"/>
      <c r="IZO90" s="2"/>
      <c r="IZP90" s="2"/>
      <c r="IZQ90" s="2"/>
      <c r="IZR90" s="2"/>
      <c r="IZS90" s="2"/>
      <c r="IZT90" s="2"/>
      <c r="IZU90" s="2"/>
      <c r="IZV90" s="2"/>
      <c r="IZW90" s="2"/>
      <c r="IZX90" s="2"/>
      <c r="IZY90" s="2"/>
      <c r="IZZ90" s="2"/>
      <c r="JAA90" s="2"/>
      <c r="JAB90" s="2"/>
      <c r="JAC90" s="2"/>
      <c r="JAD90" s="2"/>
      <c r="JAE90" s="2"/>
      <c r="JAF90" s="2"/>
      <c r="JAG90" s="2"/>
      <c r="JAH90" s="2"/>
      <c r="JAI90" s="2"/>
      <c r="JAJ90" s="2"/>
      <c r="JAK90" s="2"/>
      <c r="JAL90" s="2"/>
      <c r="JAM90" s="2"/>
      <c r="JAN90" s="2"/>
      <c r="JAO90" s="2"/>
      <c r="JAP90" s="2"/>
      <c r="JAQ90" s="2"/>
      <c r="JAR90" s="2"/>
      <c r="JAS90" s="2"/>
      <c r="JAT90" s="2"/>
      <c r="JAU90" s="2"/>
      <c r="JAV90" s="2"/>
      <c r="JAW90" s="2"/>
      <c r="JAX90" s="2"/>
      <c r="JAY90" s="2"/>
      <c r="JAZ90" s="2"/>
      <c r="JBA90" s="2"/>
      <c r="JBB90" s="2"/>
      <c r="JBC90" s="2"/>
      <c r="JBD90" s="2"/>
      <c r="JBE90" s="2"/>
      <c r="JBF90" s="2"/>
      <c r="JBG90" s="2"/>
      <c r="JBH90" s="2"/>
      <c r="JBI90" s="2"/>
      <c r="JBJ90" s="2"/>
      <c r="JBK90" s="2"/>
      <c r="JBL90" s="2"/>
      <c r="JBM90" s="2"/>
      <c r="JBN90" s="2"/>
      <c r="JBO90" s="2"/>
      <c r="JBP90" s="2"/>
      <c r="JBQ90" s="2"/>
      <c r="JBR90" s="2"/>
      <c r="JBS90" s="2"/>
      <c r="JBT90" s="2"/>
      <c r="JBU90" s="2"/>
      <c r="JBV90" s="2"/>
      <c r="JBW90" s="2"/>
      <c r="JBX90" s="2"/>
      <c r="JBY90" s="2"/>
      <c r="JBZ90" s="2"/>
      <c r="JCA90" s="2"/>
      <c r="JCB90" s="2"/>
      <c r="JCC90" s="2"/>
      <c r="JCD90" s="2"/>
      <c r="JCE90" s="2"/>
      <c r="JCF90" s="2"/>
      <c r="JCG90" s="2"/>
      <c r="JCH90" s="2"/>
      <c r="JCI90" s="2"/>
      <c r="JCJ90" s="2"/>
      <c r="JCK90" s="2"/>
      <c r="JCL90" s="2"/>
      <c r="JCM90" s="2"/>
      <c r="JCN90" s="2"/>
      <c r="JCO90" s="2"/>
      <c r="JCP90" s="2"/>
      <c r="JCQ90" s="2"/>
      <c r="JCR90" s="2"/>
      <c r="JCS90" s="2"/>
      <c r="JCT90" s="2"/>
      <c r="JCU90" s="2"/>
      <c r="JCV90" s="2"/>
      <c r="JCW90" s="2"/>
      <c r="JCX90" s="2"/>
      <c r="JCY90" s="2"/>
      <c r="JCZ90" s="2"/>
      <c r="JDA90" s="2"/>
      <c r="JDB90" s="2"/>
      <c r="JDC90" s="2"/>
      <c r="JDD90" s="2"/>
      <c r="JDE90" s="2"/>
      <c r="JDF90" s="2"/>
      <c r="JDG90" s="2"/>
      <c r="JDH90" s="2"/>
      <c r="JDI90" s="2"/>
      <c r="JDJ90" s="2"/>
      <c r="JDK90" s="2"/>
      <c r="JDL90" s="2"/>
      <c r="JDM90" s="2"/>
      <c r="JDN90" s="2"/>
      <c r="JDO90" s="2"/>
      <c r="JDP90" s="2"/>
      <c r="JDQ90" s="2"/>
      <c r="JDR90" s="2"/>
      <c r="JDS90" s="2"/>
      <c r="JDT90" s="2"/>
      <c r="JDU90" s="2"/>
      <c r="JDV90" s="2"/>
      <c r="JDW90" s="2"/>
      <c r="JDX90" s="2"/>
      <c r="JDY90" s="2"/>
      <c r="JDZ90" s="2"/>
      <c r="JEA90" s="2"/>
      <c r="JEB90" s="2"/>
      <c r="JEC90" s="2"/>
      <c r="JED90" s="2"/>
      <c r="JEE90" s="2"/>
      <c r="JEF90" s="2"/>
      <c r="JEG90" s="2"/>
      <c r="JEH90" s="2"/>
      <c r="JEI90" s="2"/>
      <c r="JEJ90" s="2"/>
      <c r="JEK90" s="2"/>
      <c r="JEL90" s="2"/>
      <c r="JEM90" s="2"/>
      <c r="JEN90" s="2"/>
      <c r="JEO90" s="2"/>
      <c r="JEP90" s="2"/>
      <c r="JEQ90" s="2"/>
      <c r="JER90" s="2"/>
      <c r="JES90" s="2"/>
      <c r="JET90" s="2"/>
      <c r="JEU90" s="2"/>
      <c r="JEV90" s="2"/>
      <c r="JEW90" s="2"/>
      <c r="JEX90" s="2"/>
      <c r="JEY90" s="2"/>
      <c r="JEZ90" s="2"/>
      <c r="JFA90" s="2"/>
      <c r="JFB90" s="2"/>
      <c r="JFC90" s="2"/>
      <c r="JFD90" s="2"/>
      <c r="JFE90" s="2"/>
      <c r="JFF90" s="2"/>
      <c r="JFG90" s="2"/>
      <c r="JFH90" s="2"/>
      <c r="JFI90" s="2"/>
      <c r="JFJ90" s="2"/>
      <c r="JFK90" s="2"/>
      <c r="JFL90" s="2"/>
      <c r="JFM90" s="2"/>
      <c r="JFN90" s="2"/>
      <c r="JFO90" s="2"/>
      <c r="JFP90" s="2"/>
      <c r="JFQ90" s="2"/>
      <c r="JFR90" s="2"/>
      <c r="JFS90" s="2"/>
      <c r="JFT90" s="2"/>
      <c r="JFU90" s="2"/>
      <c r="JFV90" s="2"/>
      <c r="JFW90" s="2"/>
      <c r="JFX90" s="2"/>
      <c r="JFY90" s="2"/>
      <c r="JFZ90" s="2"/>
      <c r="JGA90" s="2"/>
      <c r="JGB90" s="2"/>
      <c r="JGC90" s="2"/>
      <c r="JGD90" s="2"/>
      <c r="JGE90" s="2"/>
      <c r="JGF90" s="2"/>
      <c r="JGG90" s="2"/>
      <c r="JGH90" s="2"/>
      <c r="JGI90" s="2"/>
      <c r="JGJ90" s="2"/>
      <c r="JGK90" s="2"/>
      <c r="JGL90" s="2"/>
      <c r="JGM90" s="2"/>
      <c r="JGN90" s="2"/>
      <c r="JGO90" s="2"/>
      <c r="JGP90" s="2"/>
      <c r="JGQ90" s="2"/>
      <c r="JGR90" s="2"/>
      <c r="JGS90" s="2"/>
      <c r="JGT90" s="2"/>
      <c r="JGU90" s="2"/>
      <c r="JGV90" s="2"/>
      <c r="JGW90" s="2"/>
      <c r="JGX90" s="2"/>
      <c r="JGY90" s="2"/>
      <c r="JGZ90" s="2"/>
      <c r="JHA90" s="2"/>
      <c r="JHB90" s="2"/>
      <c r="JHC90" s="2"/>
      <c r="JHD90" s="2"/>
      <c r="JHE90" s="2"/>
      <c r="JHF90" s="2"/>
      <c r="JHG90" s="2"/>
      <c r="JHH90" s="2"/>
      <c r="JHI90" s="2"/>
      <c r="JHJ90" s="2"/>
      <c r="JHK90" s="2"/>
      <c r="JHL90" s="2"/>
      <c r="JHM90" s="2"/>
      <c r="JHN90" s="2"/>
      <c r="JHO90" s="2"/>
      <c r="JHP90" s="2"/>
      <c r="JHQ90" s="2"/>
      <c r="JHR90" s="2"/>
      <c r="JHS90" s="2"/>
      <c r="JHT90" s="2"/>
      <c r="JHU90" s="2"/>
      <c r="JHV90" s="2"/>
      <c r="JHW90" s="2"/>
      <c r="JHX90" s="2"/>
      <c r="JHY90" s="2"/>
      <c r="JHZ90" s="2"/>
      <c r="JIA90" s="2"/>
      <c r="JIB90" s="2"/>
      <c r="JIC90" s="2"/>
      <c r="JID90" s="2"/>
      <c r="JIE90" s="2"/>
      <c r="JIF90" s="2"/>
      <c r="JIG90" s="2"/>
      <c r="JIH90" s="2"/>
      <c r="JII90" s="2"/>
      <c r="JIJ90" s="2"/>
      <c r="JIK90" s="2"/>
      <c r="JIL90" s="2"/>
      <c r="JIM90" s="2"/>
      <c r="JIN90" s="2"/>
      <c r="JIO90" s="2"/>
      <c r="JIP90" s="2"/>
      <c r="JIQ90" s="2"/>
      <c r="JIR90" s="2"/>
      <c r="JIS90" s="2"/>
      <c r="JIT90" s="2"/>
      <c r="JIU90" s="2"/>
      <c r="JIV90" s="2"/>
      <c r="JIW90" s="2"/>
      <c r="JIX90" s="2"/>
      <c r="JIY90" s="2"/>
      <c r="JIZ90" s="2"/>
      <c r="JJA90" s="2"/>
      <c r="JJB90" s="2"/>
      <c r="JJC90" s="2"/>
      <c r="JJD90" s="2"/>
      <c r="JJE90" s="2"/>
      <c r="JJF90" s="2"/>
      <c r="JJG90" s="2"/>
      <c r="JJH90" s="2"/>
      <c r="JJI90" s="2"/>
      <c r="JJJ90" s="2"/>
      <c r="JJK90" s="2"/>
      <c r="JJL90" s="2"/>
      <c r="JJM90" s="2"/>
      <c r="JJN90" s="2"/>
      <c r="JJO90" s="2"/>
      <c r="JJP90" s="2"/>
      <c r="JJQ90" s="2"/>
      <c r="JJR90" s="2"/>
      <c r="JJS90" s="2"/>
      <c r="JJT90" s="2"/>
      <c r="JJU90" s="2"/>
      <c r="JJV90" s="2"/>
      <c r="JJW90" s="2"/>
      <c r="JJX90" s="2"/>
      <c r="JJY90" s="2"/>
      <c r="JJZ90" s="2"/>
      <c r="JKA90" s="2"/>
      <c r="JKB90" s="2"/>
      <c r="JKC90" s="2"/>
      <c r="JKD90" s="2"/>
      <c r="JKE90" s="2"/>
      <c r="JKF90" s="2"/>
      <c r="JKG90" s="2"/>
      <c r="JKH90" s="2"/>
      <c r="JKI90" s="2"/>
      <c r="JKJ90" s="2"/>
      <c r="JKK90" s="2"/>
      <c r="JKL90" s="2"/>
      <c r="JKM90" s="2"/>
      <c r="JKN90" s="2"/>
      <c r="JKO90" s="2"/>
      <c r="JKP90" s="2"/>
      <c r="JKQ90" s="2"/>
      <c r="JKR90" s="2"/>
      <c r="JKS90" s="2"/>
      <c r="JKT90" s="2"/>
      <c r="JKU90" s="2"/>
      <c r="JKV90" s="2"/>
      <c r="JKW90" s="2"/>
      <c r="JKX90" s="2"/>
      <c r="JKY90" s="2"/>
      <c r="JKZ90" s="2"/>
      <c r="JLA90" s="2"/>
      <c r="JLB90" s="2"/>
      <c r="JLC90" s="2"/>
      <c r="JLD90" s="2"/>
      <c r="JLE90" s="2"/>
      <c r="JLF90" s="2"/>
      <c r="JLG90" s="2"/>
      <c r="JLH90" s="2"/>
      <c r="JLI90" s="2"/>
      <c r="JLJ90" s="2"/>
      <c r="JLK90" s="2"/>
      <c r="JLL90" s="2"/>
      <c r="JLM90" s="2"/>
      <c r="JLN90" s="2"/>
      <c r="JLO90" s="2"/>
      <c r="JLP90" s="2"/>
      <c r="JLQ90" s="2"/>
      <c r="JLR90" s="2"/>
      <c r="JLS90" s="2"/>
      <c r="JLT90" s="2"/>
      <c r="JLU90" s="2"/>
      <c r="JLV90" s="2"/>
      <c r="JLW90" s="2"/>
      <c r="JLX90" s="2"/>
      <c r="JLY90" s="2"/>
      <c r="JLZ90" s="2"/>
      <c r="JMA90" s="2"/>
      <c r="JMB90" s="2"/>
      <c r="JMC90" s="2"/>
      <c r="JMD90" s="2"/>
      <c r="JME90" s="2"/>
      <c r="JMF90" s="2"/>
      <c r="JMG90" s="2"/>
      <c r="JMH90" s="2"/>
      <c r="JMI90" s="2"/>
      <c r="JMJ90" s="2"/>
      <c r="JMK90" s="2"/>
      <c r="JML90" s="2"/>
      <c r="JMM90" s="2"/>
      <c r="JMN90" s="2"/>
      <c r="JMO90" s="2"/>
      <c r="JMP90" s="2"/>
      <c r="JMQ90" s="2"/>
      <c r="JMR90" s="2"/>
      <c r="JMS90" s="2"/>
      <c r="JMT90" s="2"/>
      <c r="JMU90" s="2"/>
      <c r="JMV90" s="2"/>
      <c r="JMW90" s="2"/>
      <c r="JMX90" s="2"/>
      <c r="JMY90" s="2"/>
      <c r="JMZ90" s="2"/>
      <c r="JNA90" s="2"/>
      <c r="JNB90" s="2"/>
      <c r="JNC90" s="2"/>
      <c r="JND90" s="2"/>
      <c r="JNE90" s="2"/>
      <c r="JNF90" s="2"/>
      <c r="JNG90" s="2"/>
      <c r="JNH90" s="2"/>
      <c r="JNI90" s="2"/>
      <c r="JNJ90" s="2"/>
      <c r="JNK90" s="2"/>
      <c r="JNL90" s="2"/>
      <c r="JNM90" s="2"/>
      <c r="JNN90" s="2"/>
      <c r="JNO90" s="2"/>
      <c r="JNP90" s="2"/>
      <c r="JNQ90" s="2"/>
      <c r="JNR90" s="2"/>
      <c r="JNS90" s="2"/>
      <c r="JNT90" s="2"/>
      <c r="JNU90" s="2"/>
      <c r="JNV90" s="2"/>
      <c r="JNW90" s="2"/>
      <c r="JNX90" s="2"/>
      <c r="JNY90" s="2"/>
      <c r="JNZ90" s="2"/>
      <c r="JOA90" s="2"/>
      <c r="JOB90" s="2"/>
      <c r="JOC90" s="2"/>
      <c r="JOD90" s="2"/>
      <c r="JOE90" s="2"/>
      <c r="JOF90" s="2"/>
      <c r="JOG90" s="2"/>
      <c r="JOH90" s="2"/>
      <c r="JOI90" s="2"/>
      <c r="JOJ90" s="2"/>
      <c r="JOK90" s="2"/>
      <c r="JOL90" s="2"/>
      <c r="JOM90" s="2"/>
      <c r="JON90" s="2"/>
      <c r="JOO90" s="2"/>
      <c r="JOP90" s="2"/>
      <c r="JOQ90" s="2"/>
      <c r="JOR90" s="2"/>
      <c r="JOS90" s="2"/>
      <c r="JOT90" s="2"/>
      <c r="JOU90" s="2"/>
      <c r="JOV90" s="2"/>
      <c r="JOW90" s="2"/>
      <c r="JOX90" s="2"/>
      <c r="JOY90" s="2"/>
      <c r="JOZ90" s="2"/>
      <c r="JPA90" s="2"/>
      <c r="JPB90" s="2"/>
      <c r="JPC90" s="2"/>
      <c r="JPD90" s="2"/>
      <c r="JPE90" s="2"/>
      <c r="JPF90" s="2"/>
      <c r="JPG90" s="2"/>
      <c r="JPH90" s="2"/>
      <c r="JPI90" s="2"/>
      <c r="JPJ90" s="2"/>
      <c r="JPK90" s="2"/>
      <c r="JPL90" s="2"/>
      <c r="JPM90" s="2"/>
      <c r="JPN90" s="2"/>
      <c r="JPO90" s="2"/>
      <c r="JPP90" s="2"/>
      <c r="JPQ90" s="2"/>
      <c r="JPR90" s="2"/>
      <c r="JPS90" s="2"/>
      <c r="JPT90" s="2"/>
      <c r="JPU90" s="2"/>
      <c r="JPV90" s="2"/>
      <c r="JPW90" s="2"/>
      <c r="JPX90" s="2"/>
      <c r="JPY90" s="2"/>
      <c r="JPZ90" s="2"/>
      <c r="JQA90" s="2"/>
      <c r="JQB90" s="2"/>
      <c r="JQC90" s="2"/>
      <c r="JQD90" s="2"/>
      <c r="JQE90" s="2"/>
      <c r="JQF90" s="2"/>
      <c r="JQG90" s="2"/>
      <c r="JQH90" s="2"/>
      <c r="JQI90" s="2"/>
      <c r="JQJ90" s="2"/>
      <c r="JQK90" s="2"/>
      <c r="JQL90" s="2"/>
      <c r="JQM90" s="2"/>
      <c r="JQN90" s="2"/>
      <c r="JQO90" s="2"/>
      <c r="JQP90" s="2"/>
      <c r="JQQ90" s="2"/>
      <c r="JQR90" s="2"/>
      <c r="JQS90" s="2"/>
      <c r="JQT90" s="2"/>
      <c r="JQU90" s="2"/>
      <c r="JQV90" s="2"/>
      <c r="JQW90" s="2"/>
      <c r="JQX90" s="2"/>
      <c r="JQY90" s="2"/>
      <c r="JQZ90" s="2"/>
      <c r="JRA90" s="2"/>
      <c r="JRB90" s="2"/>
      <c r="JRC90" s="2"/>
      <c r="JRD90" s="2"/>
      <c r="JRE90" s="2"/>
      <c r="JRF90" s="2"/>
      <c r="JRG90" s="2"/>
      <c r="JRH90" s="2"/>
      <c r="JRI90" s="2"/>
      <c r="JRJ90" s="2"/>
      <c r="JRK90" s="2"/>
      <c r="JRL90" s="2"/>
      <c r="JRM90" s="2"/>
      <c r="JRN90" s="2"/>
      <c r="JRO90" s="2"/>
      <c r="JRP90" s="2"/>
      <c r="JRQ90" s="2"/>
      <c r="JRR90" s="2"/>
      <c r="JRS90" s="2"/>
      <c r="JRT90" s="2"/>
      <c r="JRU90" s="2"/>
      <c r="JRV90" s="2"/>
      <c r="JRW90" s="2"/>
      <c r="JRX90" s="2"/>
      <c r="JRY90" s="2"/>
      <c r="JRZ90" s="2"/>
      <c r="JSA90" s="2"/>
      <c r="JSB90" s="2"/>
      <c r="JSC90" s="2"/>
      <c r="JSD90" s="2"/>
      <c r="JSE90" s="2"/>
      <c r="JSF90" s="2"/>
      <c r="JSG90" s="2"/>
      <c r="JSH90" s="2"/>
      <c r="JSI90" s="2"/>
      <c r="JSJ90" s="2"/>
      <c r="JSK90" s="2"/>
      <c r="JSL90" s="2"/>
      <c r="JSM90" s="2"/>
      <c r="JSN90" s="2"/>
      <c r="JSO90" s="2"/>
      <c r="JSP90" s="2"/>
      <c r="JSQ90" s="2"/>
      <c r="JSR90" s="2"/>
      <c r="JSS90" s="2"/>
      <c r="JST90" s="2"/>
      <c r="JSU90" s="2"/>
      <c r="JSV90" s="2"/>
      <c r="JSW90" s="2"/>
      <c r="JSX90" s="2"/>
      <c r="JSY90" s="2"/>
      <c r="JSZ90" s="2"/>
      <c r="JTA90" s="2"/>
      <c r="JTB90" s="2"/>
      <c r="JTC90" s="2"/>
      <c r="JTD90" s="2"/>
      <c r="JTE90" s="2"/>
      <c r="JTF90" s="2"/>
      <c r="JTG90" s="2"/>
      <c r="JTH90" s="2"/>
      <c r="JTI90" s="2"/>
      <c r="JTJ90" s="2"/>
      <c r="JTK90" s="2"/>
      <c r="JTL90" s="2"/>
      <c r="JTM90" s="2"/>
      <c r="JTN90" s="2"/>
      <c r="JTO90" s="2"/>
      <c r="JTP90" s="2"/>
      <c r="JTQ90" s="2"/>
      <c r="JTR90" s="2"/>
      <c r="JTS90" s="2"/>
      <c r="JTT90" s="2"/>
      <c r="JTU90" s="2"/>
      <c r="JTV90" s="2"/>
      <c r="JTW90" s="2"/>
      <c r="JTX90" s="2"/>
      <c r="JTY90" s="2"/>
      <c r="JTZ90" s="2"/>
      <c r="JUA90" s="2"/>
      <c r="JUB90" s="2"/>
      <c r="JUC90" s="2"/>
      <c r="JUD90" s="2"/>
      <c r="JUE90" s="2"/>
      <c r="JUF90" s="2"/>
      <c r="JUG90" s="2"/>
      <c r="JUH90" s="2"/>
      <c r="JUI90" s="2"/>
      <c r="JUJ90" s="2"/>
      <c r="JUK90" s="2"/>
      <c r="JUL90" s="2"/>
      <c r="JUM90" s="2"/>
      <c r="JUN90" s="2"/>
      <c r="JUO90" s="2"/>
      <c r="JUP90" s="2"/>
      <c r="JUQ90" s="2"/>
      <c r="JUR90" s="2"/>
      <c r="JUS90" s="2"/>
      <c r="JUT90" s="2"/>
      <c r="JUU90" s="2"/>
      <c r="JUV90" s="2"/>
      <c r="JUW90" s="2"/>
      <c r="JUX90" s="2"/>
      <c r="JUY90" s="2"/>
      <c r="JUZ90" s="2"/>
      <c r="JVA90" s="2"/>
      <c r="JVB90" s="2"/>
      <c r="JVC90" s="2"/>
      <c r="JVD90" s="2"/>
      <c r="JVE90" s="2"/>
      <c r="JVF90" s="2"/>
      <c r="JVG90" s="2"/>
      <c r="JVH90" s="2"/>
      <c r="JVI90" s="2"/>
      <c r="JVJ90" s="2"/>
      <c r="JVK90" s="2"/>
      <c r="JVL90" s="2"/>
      <c r="JVM90" s="2"/>
      <c r="JVN90" s="2"/>
      <c r="JVO90" s="2"/>
      <c r="JVP90" s="2"/>
      <c r="JVQ90" s="2"/>
      <c r="JVR90" s="2"/>
      <c r="JVS90" s="2"/>
      <c r="JVT90" s="2"/>
      <c r="JVU90" s="2"/>
      <c r="JVV90" s="2"/>
      <c r="JVW90" s="2"/>
      <c r="JVX90" s="2"/>
      <c r="JVY90" s="2"/>
      <c r="JVZ90" s="2"/>
      <c r="JWA90" s="2"/>
      <c r="JWB90" s="2"/>
      <c r="JWC90" s="2"/>
      <c r="JWD90" s="2"/>
      <c r="JWE90" s="2"/>
      <c r="JWF90" s="2"/>
      <c r="JWG90" s="2"/>
      <c r="JWH90" s="2"/>
      <c r="JWI90" s="2"/>
      <c r="JWJ90" s="2"/>
      <c r="JWK90" s="2"/>
      <c r="JWL90" s="2"/>
      <c r="JWM90" s="2"/>
      <c r="JWN90" s="2"/>
      <c r="JWO90" s="2"/>
      <c r="JWP90" s="2"/>
      <c r="JWQ90" s="2"/>
      <c r="JWR90" s="2"/>
      <c r="JWS90" s="2"/>
      <c r="JWT90" s="2"/>
      <c r="JWU90" s="2"/>
      <c r="JWV90" s="2"/>
      <c r="JWW90" s="2"/>
      <c r="JWX90" s="2"/>
      <c r="JWY90" s="2"/>
      <c r="JWZ90" s="2"/>
      <c r="JXA90" s="2"/>
      <c r="JXB90" s="2"/>
      <c r="JXC90" s="2"/>
      <c r="JXD90" s="2"/>
      <c r="JXE90" s="2"/>
      <c r="JXF90" s="2"/>
      <c r="JXG90" s="2"/>
      <c r="JXH90" s="2"/>
      <c r="JXI90" s="2"/>
      <c r="JXJ90" s="2"/>
      <c r="JXK90" s="2"/>
      <c r="JXL90" s="2"/>
      <c r="JXM90" s="2"/>
      <c r="JXN90" s="2"/>
      <c r="JXO90" s="2"/>
      <c r="JXP90" s="2"/>
      <c r="JXQ90" s="2"/>
      <c r="JXR90" s="2"/>
      <c r="JXS90" s="2"/>
      <c r="JXT90" s="2"/>
      <c r="JXU90" s="2"/>
      <c r="JXV90" s="2"/>
      <c r="JXW90" s="2"/>
      <c r="JXX90" s="2"/>
      <c r="JXY90" s="2"/>
      <c r="JXZ90" s="2"/>
      <c r="JYA90" s="2"/>
      <c r="JYB90" s="2"/>
      <c r="JYC90" s="2"/>
      <c r="JYD90" s="2"/>
      <c r="JYE90" s="2"/>
      <c r="JYF90" s="2"/>
      <c r="JYG90" s="2"/>
      <c r="JYH90" s="2"/>
      <c r="JYI90" s="2"/>
      <c r="JYJ90" s="2"/>
      <c r="JYK90" s="2"/>
      <c r="JYL90" s="2"/>
      <c r="JYM90" s="2"/>
      <c r="JYN90" s="2"/>
      <c r="JYO90" s="2"/>
      <c r="JYP90" s="2"/>
      <c r="JYQ90" s="2"/>
      <c r="JYR90" s="2"/>
      <c r="JYS90" s="2"/>
      <c r="JYT90" s="2"/>
      <c r="JYU90" s="2"/>
      <c r="JYV90" s="2"/>
      <c r="JYW90" s="2"/>
      <c r="JYX90" s="2"/>
      <c r="JYY90" s="2"/>
      <c r="JYZ90" s="2"/>
      <c r="JZA90" s="2"/>
      <c r="JZB90" s="2"/>
      <c r="JZC90" s="2"/>
      <c r="JZD90" s="2"/>
      <c r="JZE90" s="2"/>
      <c r="JZF90" s="2"/>
      <c r="JZG90" s="2"/>
      <c r="JZH90" s="2"/>
      <c r="JZI90" s="2"/>
      <c r="JZJ90" s="2"/>
      <c r="JZK90" s="2"/>
      <c r="JZL90" s="2"/>
      <c r="JZM90" s="2"/>
      <c r="JZN90" s="2"/>
      <c r="JZO90" s="2"/>
      <c r="JZP90" s="2"/>
      <c r="JZQ90" s="2"/>
      <c r="JZR90" s="2"/>
      <c r="JZS90" s="2"/>
      <c r="JZT90" s="2"/>
      <c r="JZU90" s="2"/>
      <c r="JZV90" s="2"/>
      <c r="JZW90" s="2"/>
      <c r="JZX90" s="2"/>
      <c r="JZY90" s="2"/>
      <c r="JZZ90" s="2"/>
      <c r="KAA90" s="2"/>
      <c r="KAB90" s="2"/>
      <c r="KAC90" s="2"/>
      <c r="KAD90" s="2"/>
      <c r="KAE90" s="2"/>
      <c r="KAF90" s="2"/>
      <c r="KAG90" s="2"/>
      <c r="KAH90" s="2"/>
      <c r="KAI90" s="2"/>
      <c r="KAJ90" s="2"/>
      <c r="KAK90" s="2"/>
      <c r="KAL90" s="2"/>
      <c r="KAM90" s="2"/>
      <c r="KAN90" s="2"/>
      <c r="KAO90" s="2"/>
      <c r="KAP90" s="2"/>
      <c r="KAQ90" s="2"/>
      <c r="KAR90" s="2"/>
      <c r="KAS90" s="2"/>
      <c r="KAT90" s="2"/>
      <c r="KAU90" s="2"/>
      <c r="KAV90" s="2"/>
      <c r="KAW90" s="2"/>
      <c r="KAX90" s="2"/>
      <c r="KAY90" s="2"/>
      <c r="KAZ90" s="2"/>
      <c r="KBA90" s="2"/>
      <c r="KBB90" s="2"/>
      <c r="KBC90" s="2"/>
      <c r="KBD90" s="2"/>
      <c r="KBE90" s="2"/>
      <c r="KBF90" s="2"/>
      <c r="KBG90" s="2"/>
      <c r="KBH90" s="2"/>
      <c r="KBI90" s="2"/>
      <c r="KBJ90" s="2"/>
      <c r="KBK90" s="2"/>
      <c r="KBL90" s="2"/>
      <c r="KBM90" s="2"/>
      <c r="KBN90" s="2"/>
      <c r="KBO90" s="2"/>
      <c r="KBP90" s="2"/>
      <c r="KBQ90" s="2"/>
      <c r="KBR90" s="2"/>
      <c r="KBS90" s="2"/>
      <c r="KBT90" s="2"/>
      <c r="KBU90" s="2"/>
      <c r="KBV90" s="2"/>
      <c r="KBW90" s="2"/>
      <c r="KBX90" s="2"/>
      <c r="KBY90" s="2"/>
      <c r="KBZ90" s="2"/>
      <c r="KCA90" s="2"/>
      <c r="KCB90" s="2"/>
      <c r="KCC90" s="2"/>
      <c r="KCD90" s="2"/>
      <c r="KCE90" s="2"/>
      <c r="KCF90" s="2"/>
      <c r="KCG90" s="2"/>
      <c r="KCH90" s="2"/>
      <c r="KCI90" s="2"/>
      <c r="KCJ90" s="2"/>
      <c r="KCK90" s="2"/>
      <c r="KCL90" s="2"/>
      <c r="KCM90" s="2"/>
      <c r="KCN90" s="2"/>
      <c r="KCO90" s="2"/>
      <c r="KCP90" s="2"/>
      <c r="KCQ90" s="2"/>
      <c r="KCR90" s="2"/>
      <c r="KCS90" s="2"/>
      <c r="KCT90" s="2"/>
      <c r="KCU90" s="2"/>
      <c r="KCV90" s="2"/>
      <c r="KCW90" s="2"/>
      <c r="KCX90" s="2"/>
      <c r="KCY90" s="2"/>
      <c r="KCZ90" s="2"/>
      <c r="KDA90" s="2"/>
      <c r="KDB90" s="2"/>
      <c r="KDC90" s="2"/>
      <c r="KDD90" s="2"/>
      <c r="KDE90" s="2"/>
      <c r="KDF90" s="2"/>
      <c r="KDG90" s="2"/>
      <c r="KDH90" s="2"/>
      <c r="KDI90" s="2"/>
      <c r="KDJ90" s="2"/>
      <c r="KDK90" s="2"/>
      <c r="KDL90" s="2"/>
      <c r="KDM90" s="2"/>
      <c r="KDN90" s="2"/>
      <c r="KDO90" s="2"/>
      <c r="KDP90" s="2"/>
      <c r="KDQ90" s="2"/>
      <c r="KDR90" s="2"/>
      <c r="KDS90" s="2"/>
      <c r="KDT90" s="2"/>
      <c r="KDU90" s="2"/>
      <c r="KDV90" s="2"/>
      <c r="KDW90" s="2"/>
      <c r="KDX90" s="2"/>
      <c r="KDY90" s="2"/>
      <c r="KDZ90" s="2"/>
      <c r="KEA90" s="2"/>
      <c r="KEB90" s="2"/>
      <c r="KEC90" s="2"/>
      <c r="KED90" s="2"/>
      <c r="KEE90" s="2"/>
      <c r="KEF90" s="2"/>
      <c r="KEG90" s="2"/>
      <c r="KEH90" s="2"/>
      <c r="KEI90" s="2"/>
      <c r="KEJ90" s="2"/>
      <c r="KEK90" s="2"/>
      <c r="KEL90" s="2"/>
      <c r="KEM90" s="2"/>
      <c r="KEN90" s="2"/>
      <c r="KEO90" s="2"/>
      <c r="KEP90" s="2"/>
      <c r="KEQ90" s="2"/>
      <c r="KER90" s="2"/>
      <c r="KES90" s="2"/>
      <c r="KET90" s="2"/>
      <c r="KEU90" s="2"/>
      <c r="KEV90" s="2"/>
      <c r="KEW90" s="2"/>
      <c r="KEX90" s="2"/>
      <c r="KEY90" s="2"/>
      <c r="KEZ90" s="2"/>
      <c r="KFA90" s="2"/>
      <c r="KFB90" s="2"/>
      <c r="KFC90" s="2"/>
      <c r="KFD90" s="2"/>
      <c r="KFE90" s="2"/>
      <c r="KFF90" s="2"/>
      <c r="KFG90" s="2"/>
      <c r="KFH90" s="2"/>
      <c r="KFI90" s="2"/>
      <c r="KFJ90" s="2"/>
      <c r="KFK90" s="2"/>
      <c r="KFL90" s="2"/>
      <c r="KFM90" s="2"/>
      <c r="KFN90" s="2"/>
      <c r="KFO90" s="2"/>
      <c r="KFP90" s="2"/>
      <c r="KFQ90" s="2"/>
      <c r="KFR90" s="2"/>
      <c r="KFS90" s="2"/>
      <c r="KFT90" s="2"/>
      <c r="KFU90" s="2"/>
      <c r="KFV90" s="2"/>
      <c r="KFW90" s="2"/>
      <c r="KFX90" s="2"/>
      <c r="KFY90" s="2"/>
      <c r="KFZ90" s="2"/>
      <c r="KGA90" s="2"/>
      <c r="KGB90" s="2"/>
      <c r="KGC90" s="2"/>
      <c r="KGD90" s="2"/>
      <c r="KGE90" s="2"/>
      <c r="KGF90" s="2"/>
      <c r="KGG90" s="2"/>
      <c r="KGH90" s="2"/>
      <c r="KGI90" s="2"/>
      <c r="KGJ90" s="2"/>
      <c r="KGK90" s="2"/>
      <c r="KGL90" s="2"/>
      <c r="KGM90" s="2"/>
      <c r="KGN90" s="2"/>
      <c r="KGO90" s="2"/>
      <c r="KGP90" s="2"/>
      <c r="KGQ90" s="2"/>
      <c r="KGR90" s="2"/>
      <c r="KGS90" s="2"/>
      <c r="KGT90" s="2"/>
      <c r="KGU90" s="2"/>
      <c r="KGV90" s="2"/>
      <c r="KGW90" s="2"/>
      <c r="KGX90" s="2"/>
      <c r="KGY90" s="2"/>
      <c r="KGZ90" s="2"/>
      <c r="KHA90" s="2"/>
      <c r="KHB90" s="2"/>
      <c r="KHC90" s="2"/>
      <c r="KHD90" s="2"/>
      <c r="KHE90" s="2"/>
      <c r="KHF90" s="2"/>
      <c r="KHG90" s="2"/>
      <c r="KHH90" s="2"/>
      <c r="KHI90" s="2"/>
      <c r="KHJ90" s="2"/>
      <c r="KHK90" s="2"/>
      <c r="KHL90" s="2"/>
      <c r="KHM90" s="2"/>
      <c r="KHN90" s="2"/>
      <c r="KHO90" s="2"/>
      <c r="KHP90" s="2"/>
      <c r="KHQ90" s="2"/>
      <c r="KHR90" s="2"/>
      <c r="KHS90" s="2"/>
      <c r="KHT90" s="2"/>
      <c r="KHU90" s="2"/>
      <c r="KHV90" s="2"/>
      <c r="KHW90" s="2"/>
      <c r="KHX90" s="2"/>
      <c r="KHY90" s="2"/>
      <c r="KHZ90" s="2"/>
      <c r="KIA90" s="2"/>
      <c r="KIB90" s="2"/>
      <c r="KIC90" s="2"/>
      <c r="KID90" s="2"/>
      <c r="KIE90" s="2"/>
      <c r="KIF90" s="2"/>
      <c r="KIG90" s="2"/>
      <c r="KIH90" s="2"/>
      <c r="KII90" s="2"/>
      <c r="KIJ90" s="2"/>
      <c r="KIK90" s="2"/>
      <c r="KIL90" s="2"/>
      <c r="KIM90" s="2"/>
      <c r="KIN90" s="2"/>
      <c r="KIO90" s="2"/>
      <c r="KIP90" s="2"/>
      <c r="KIQ90" s="2"/>
      <c r="KIR90" s="2"/>
      <c r="KIS90" s="2"/>
      <c r="KIT90" s="2"/>
      <c r="KIU90" s="2"/>
      <c r="KIV90" s="2"/>
      <c r="KIW90" s="2"/>
      <c r="KIX90" s="2"/>
      <c r="KIY90" s="2"/>
      <c r="KIZ90" s="2"/>
      <c r="KJA90" s="2"/>
      <c r="KJB90" s="2"/>
      <c r="KJC90" s="2"/>
      <c r="KJD90" s="2"/>
      <c r="KJE90" s="2"/>
      <c r="KJF90" s="2"/>
      <c r="KJG90" s="2"/>
      <c r="KJH90" s="2"/>
      <c r="KJI90" s="2"/>
      <c r="KJJ90" s="2"/>
      <c r="KJK90" s="2"/>
      <c r="KJL90" s="2"/>
      <c r="KJM90" s="2"/>
      <c r="KJN90" s="2"/>
      <c r="KJO90" s="2"/>
      <c r="KJP90" s="2"/>
      <c r="KJQ90" s="2"/>
      <c r="KJR90" s="2"/>
      <c r="KJS90" s="2"/>
      <c r="KJT90" s="2"/>
      <c r="KJU90" s="2"/>
      <c r="KJV90" s="2"/>
      <c r="KJW90" s="2"/>
      <c r="KJX90" s="2"/>
      <c r="KJY90" s="2"/>
      <c r="KJZ90" s="2"/>
      <c r="KKA90" s="2"/>
      <c r="KKB90" s="2"/>
      <c r="KKC90" s="2"/>
      <c r="KKD90" s="2"/>
      <c r="KKE90" s="2"/>
      <c r="KKF90" s="2"/>
      <c r="KKG90" s="2"/>
      <c r="KKH90" s="2"/>
      <c r="KKI90" s="2"/>
      <c r="KKJ90" s="2"/>
      <c r="KKK90" s="2"/>
      <c r="KKL90" s="2"/>
      <c r="KKM90" s="2"/>
      <c r="KKN90" s="2"/>
      <c r="KKO90" s="2"/>
      <c r="KKP90" s="2"/>
      <c r="KKQ90" s="2"/>
      <c r="KKR90" s="2"/>
      <c r="KKS90" s="2"/>
      <c r="KKT90" s="2"/>
      <c r="KKU90" s="2"/>
      <c r="KKV90" s="2"/>
      <c r="KKW90" s="2"/>
      <c r="KKX90" s="2"/>
      <c r="KKY90" s="2"/>
      <c r="KKZ90" s="2"/>
      <c r="KLA90" s="2"/>
      <c r="KLB90" s="2"/>
      <c r="KLC90" s="2"/>
      <c r="KLD90" s="2"/>
      <c r="KLE90" s="2"/>
      <c r="KLF90" s="2"/>
      <c r="KLG90" s="2"/>
      <c r="KLH90" s="2"/>
      <c r="KLI90" s="2"/>
      <c r="KLJ90" s="2"/>
      <c r="KLK90" s="2"/>
      <c r="KLL90" s="2"/>
      <c r="KLM90" s="2"/>
      <c r="KLN90" s="2"/>
      <c r="KLO90" s="2"/>
      <c r="KLP90" s="2"/>
      <c r="KLQ90" s="2"/>
      <c r="KLR90" s="2"/>
      <c r="KLS90" s="2"/>
      <c r="KLT90" s="2"/>
      <c r="KLU90" s="2"/>
      <c r="KLV90" s="2"/>
      <c r="KLW90" s="2"/>
      <c r="KLX90" s="2"/>
      <c r="KLY90" s="2"/>
      <c r="KLZ90" s="2"/>
      <c r="KMA90" s="2"/>
      <c r="KMB90" s="2"/>
      <c r="KMC90" s="2"/>
      <c r="KMD90" s="2"/>
      <c r="KME90" s="2"/>
      <c r="KMF90" s="2"/>
      <c r="KMG90" s="2"/>
      <c r="KMH90" s="2"/>
      <c r="KMI90" s="2"/>
      <c r="KMJ90" s="2"/>
      <c r="KMK90" s="2"/>
      <c r="KML90" s="2"/>
      <c r="KMM90" s="2"/>
      <c r="KMN90" s="2"/>
      <c r="KMO90" s="2"/>
      <c r="KMP90" s="2"/>
      <c r="KMQ90" s="2"/>
      <c r="KMR90" s="2"/>
      <c r="KMS90" s="2"/>
      <c r="KMT90" s="2"/>
      <c r="KMU90" s="2"/>
      <c r="KMV90" s="2"/>
      <c r="KMW90" s="2"/>
      <c r="KMX90" s="2"/>
      <c r="KMY90" s="2"/>
      <c r="KMZ90" s="2"/>
      <c r="KNA90" s="2"/>
      <c r="KNB90" s="2"/>
      <c r="KNC90" s="2"/>
      <c r="KND90" s="2"/>
      <c r="KNE90" s="2"/>
      <c r="KNF90" s="2"/>
      <c r="KNG90" s="2"/>
      <c r="KNH90" s="2"/>
      <c r="KNI90" s="2"/>
      <c r="KNJ90" s="2"/>
      <c r="KNK90" s="2"/>
      <c r="KNL90" s="2"/>
      <c r="KNM90" s="2"/>
      <c r="KNN90" s="2"/>
      <c r="KNO90" s="2"/>
      <c r="KNP90" s="2"/>
      <c r="KNQ90" s="2"/>
      <c r="KNR90" s="2"/>
      <c r="KNS90" s="2"/>
      <c r="KNT90" s="2"/>
      <c r="KNU90" s="2"/>
      <c r="KNV90" s="2"/>
      <c r="KNW90" s="2"/>
      <c r="KNX90" s="2"/>
      <c r="KNY90" s="2"/>
      <c r="KNZ90" s="2"/>
      <c r="KOA90" s="2"/>
      <c r="KOB90" s="2"/>
      <c r="KOC90" s="2"/>
      <c r="KOD90" s="2"/>
      <c r="KOE90" s="2"/>
      <c r="KOF90" s="2"/>
      <c r="KOG90" s="2"/>
      <c r="KOH90" s="2"/>
      <c r="KOI90" s="2"/>
      <c r="KOJ90" s="2"/>
      <c r="KOK90" s="2"/>
      <c r="KOL90" s="2"/>
      <c r="KOM90" s="2"/>
      <c r="KON90" s="2"/>
      <c r="KOO90" s="2"/>
      <c r="KOP90" s="2"/>
      <c r="KOQ90" s="2"/>
      <c r="KOR90" s="2"/>
      <c r="KOS90" s="2"/>
      <c r="KOT90" s="2"/>
      <c r="KOU90" s="2"/>
      <c r="KOV90" s="2"/>
      <c r="KOW90" s="2"/>
      <c r="KOX90" s="2"/>
      <c r="KOY90" s="2"/>
      <c r="KOZ90" s="2"/>
      <c r="KPA90" s="2"/>
      <c r="KPB90" s="2"/>
      <c r="KPC90" s="2"/>
      <c r="KPD90" s="2"/>
      <c r="KPE90" s="2"/>
      <c r="KPF90" s="2"/>
      <c r="KPG90" s="2"/>
      <c r="KPH90" s="2"/>
      <c r="KPI90" s="2"/>
      <c r="KPJ90" s="2"/>
      <c r="KPK90" s="2"/>
      <c r="KPL90" s="2"/>
      <c r="KPM90" s="2"/>
      <c r="KPN90" s="2"/>
      <c r="KPO90" s="2"/>
      <c r="KPP90" s="2"/>
      <c r="KPQ90" s="2"/>
      <c r="KPR90" s="2"/>
      <c r="KPS90" s="2"/>
      <c r="KPT90" s="2"/>
      <c r="KPU90" s="2"/>
      <c r="KPV90" s="2"/>
      <c r="KPW90" s="2"/>
      <c r="KPX90" s="2"/>
      <c r="KPY90" s="2"/>
      <c r="KPZ90" s="2"/>
      <c r="KQA90" s="2"/>
      <c r="KQB90" s="2"/>
      <c r="KQC90" s="2"/>
      <c r="KQD90" s="2"/>
      <c r="KQE90" s="2"/>
      <c r="KQF90" s="2"/>
      <c r="KQG90" s="2"/>
      <c r="KQH90" s="2"/>
      <c r="KQI90" s="2"/>
      <c r="KQJ90" s="2"/>
      <c r="KQK90" s="2"/>
      <c r="KQL90" s="2"/>
      <c r="KQM90" s="2"/>
      <c r="KQN90" s="2"/>
      <c r="KQO90" s="2"/>
      <c r="KQP90" s="2"/>
      <c r="KQQ90" s="2"/>
      <c r="KQR90" s="2"/>
      <c r="KQS90" s="2"/>
      <c r="KQT90" s="2"/>
      <c r="KQU90" s="2"/>
      <c r="KQV90" s="2"/>
      <c r="KQW90" s="2"/>
      <c r="KQX90" s="2"/>
      <c r="KQY90" s="2"/>
      <c r="KQZ90" s="2"/>
      <c r="KRA90" s="2"/>
      <c r="KRB90" s="2"/>
      <c r="KRC90" s="2"/>
      <c r="KRD90" s="2"/>
      <c r="KRE90" s="2"/>
      <c r="KRF90" s="2"/>
      <c r="KRG90" s="2"/>
      <c r="KRH90" s="2"/>
      <c r="KRI90" s="2"/>
      <c r="KRJ90" s="2"/>
      <c r="KRK90" s="2"/>
      <c r="KRL90" s="2"/>
      <c r="KRM90" s="2"/>
      <c r="KRN90" s="2"/>
      <c r="KRO90" s="2"/>
      <c r="KRP90" s="2"/>
      <c r="KRQ90" s="2"/>
      <c r="KRR90" s="2"/>
      <c r="KRS90" s="2"/>
      <c r="KRT90" s="2"/>
      <c r="KRU90" s="2"/>
      <c r="KRV90" s="2"/>
      <c r="KRW90" s="2"/>
      <c r="KRX90" s="2"/>
      <c r="KRY90" s="2"/>
      <c r="KRZ90" s="2"/>
      <c r="KSA90" s="2"/>
      <c r="KSB90" s="2"/>
      <c r="KSC90" s="2"/>
      <c r="KSD90" s="2"/>
      <c r="KSE90" s="2"/>
      <c r="KSF90" s="2"/>
      <c r="KSG90" s="2"/>
      <c r="KSH90" s="2"/>
      <c r="KSI90" s="2"/>
      <c r="KSJ90" s="2"/>
      <c r="KSK90" s="2"/>
      <c r="KSL90" s="2"/>
      <c r="KSM90" s="2"/>
      <c r="KSN90" s="2"/>
      <c r="KSO90" s="2"/>
      <c r="KSP90" s="2"/>
      <c r="KSQ90" s="2"/>
      <c r="KSR90" s="2"/>
      <c r="KSS90" s="2"/>
      <c r="KST90" s="2"/>
      <c r="KSU90" s="2"/>
      <c r="KSV90" s="2"/>
      <c r="KSW90" s="2"/>
      <c r="KSX90" s="2"/>
      <c r="KSY90" s="2"/>
      <c r="KSZ90" s="2"/>
      <c r="KTA90" s="2"/>
      <c r="KTB90" s="2"/>
      <c r="KTC90" s="2"/>
      <c r="KTD90" s="2"/>
      <c r="KTE90" s="2"/>
      <c r="KTF90" s="2"/>
      <c r="KTG90" s="2"/>
      <c r="KTH90" s="2"/>
      <c r="KTI90" s="2"/>
      <c r="KTJ90" s="2"/>
      <c r="KTK90" s="2"/>
      <c r="KTL90" s="2"/>
      <c r="KTM90" s="2"/>
      <c r="KTN90" s="2"/>
      <c r="KTO90" s="2"/>
      <c r="KTP90" s="2"/>
      <c r="KTQ90" s="2"/>
      <c r="KTR90" s="2"/>
      <c r="KTS90" s="2"/>
      <c r="KTT90" s="2"/>
      <c r="KTU90" s="2"/>
      <c r="KTV90" s="2"/>
      <c r="KTW90" s="2"/>
      <c r="KTX90" s="2"/>
      <c r="KTY90" s="2"/>
      <c r="KTZ90" s="2"/>
      <c r="KUA90" s="2"/>
      <c r="KUB90" s="2"/>
      <c r="KUC90" s="2"/>
      <c r="KUD90" s="2"/>
      <c r="KUE90" s="2"/>
      <c r="KUF90" s="2"/>
      <c r="KUG90" s="2"/>
      <c r="KUH90" s="2"/>
      <c r="KUI90" s="2"/>
      <c r="KUJ90" s="2"/>
      <c r="KUK90" s="2"/>
      <c r="KUL90" s="2"/>
      <c r="KUM90" s="2"/>
      <c r="KUN90" s="2"/>
      <c r="KUO90" s="2"/>
      <c r="KUP90" s="2"/>
      <c r="KUQ90" s="2"/>
      <c r="KUR90" s="2"/>
      <c r="KUS90" s="2"/>
      <c r="KUT90" s="2"/>
      <c r="KUU90" s="2"/>
      <c r="KUV90" s="2"/>
      <c r="KUW90" s="2"/>
      <c r="KUX90" s="2"/>
      <c r="KUY90" s="2"/>
      <c r="KUZ90" s="2"/>
      <c r="KVA90" s="2"/>
      <c r="KVB90" s="2"/>
      <c r="KVC90" s="2"/>
      <c r="KVD90" s="2"/>
      <c r="KVE90" s="2"/>
      <c r="KVF90" s="2"/>
      <c r="KVG90" s="2"/>
      <c r="KVH90" s="2"/>
      <c r="KVI90" s="2"/>
      <c r="KVJ90" s="2"/>
      <c r="KVK90" s="2"/>
      <c r="KVL90" s="2"/>
      <c r="KVM90" s="2"/>
      <c r="KVN90" s="2"/>
      <c r="KVO90" s="2"/>
      <c r="KVP90" s="2"/>
      <c r="KVQ90" s="2"/>
      <c r="KVR90" s="2"/>
      <c r="KVS90" s="2"/>
      <c r="KVT90" s="2"/>
      <c r="KVU90" s="2"/>
      <c r="KVV90" s="2"/>
      <c r="KVW90" s="2"/>
      <c r="KVX90" s="2"/>
      <c r="KVY90" s="2"/>
      <c r="KVZ90" s="2"/>
      <c r="KWA90" s="2"/>
      <c r="KWB90" s="2"/>
      <c r="KWC90" s="2"/>
      <c r="KWD90" s="2"/>
      <c r="KWE90" s="2"/>
      <c r="KWF90" s="2"/>
      <c r="KWG90" s="2"/>
      <c r="KWH90" s="2"/>
      <c r="KWI90" s="2"/>
      <c r="KWJ90" s="2"/>
      <c r="KWK90" s="2"/>
      <c r="KWL90" s="2"/>
      <c r="KWM90" s="2"/>
      <c r="KWN90" s="2"/>
      <c r="KWO90" s="2"/>
      <c r="KWP90" s="2"/>
      <c r="KWQ90" s="2"/>
      <c r="KWR90" s="2"/>
      <c r="KWS90" s="2"/>
      <c r="KWT90" s="2"/>
      <c r="KWU90" s="2"/>
      <c r="KWV90" s="2"/>
      <c r="KWW90" s="2"/>
      <c r="KWX90" s="2"/>
      <c r="KWY90" s="2"/>
      <c r="KWZ90" s="2"/>
      <c r="KXA90" s="2"/>
      <c r="KXB90" s="2"/>
      <c r="KXC90" s="2"/>
      <c r="KXD90" s="2"/>
      <c r="KXE90" s="2"/>
      <c r="KXF90" s="2"/>
      <c r="KXG90" s="2"/>
      <c r="KXH90" s="2"/>
      <c r="KXI90" s="2"/>
      <c r="KXJ90" s="2"/>
      <c r="KXK90" s="2"/>
      <c r="KXL90" s="2"/>
      <c r="KXM90" s="2"/>
      <c r="KXN90" s="2"/>
      <c r="KXO90" s="2"/>
      <c r="KXP90" s="2"/>
      <c r="KXQ90" s="2"/>
      <c r="KXR90" s="2"/>
      <c r="KXS90" s="2"/>
      <c r="KXT90" s="2"/>
      <c r="KXU90" s="2"/>
      <c r="KXV90" s="2"/>
      <c r="KXW90" s="2"/>
      <c r="KXX90" s="2"/>
      <c r="KXY90" s="2"/>
      <c r="KXZ90" s="2"/>
      <c r="KYA90" s="2"/>
      <c r="KYB90" s="2"/>
      <c r="KYC90" s="2"/>
      <c r="KYD90" s="2"/>
      <c r="KYE90" s="2"/>
      <c r="KYF90" s="2"/>
      <c r="KYG90" s="2"/>
      <c r="KYH90" s="2"/>
      <c r="KYI90" s="2"/>
      <c r="KYJ90" s="2"/>
      <c r="KYK90" s="2"/>
      <c r="KYL90" s="2"/>
      <c r="KYM90" s="2"/>
      <c r="KYN90" s="2"/>
      <c r="KYO90" s="2"/>
      <c r="KYP90" s="2"/>
      <c r="KYQ90" s="2"/>
      <c r="KYR90" s="2"/>
      <c r="KYS90" s="2"/>
      <c r="KYT90" s="2"/>
      <c r="KYU90" s="2"/>
      <c r="KYV90" s="2"/>
      <c r="KYW90" s="2"/>
      <c r="KYX90" s="2"/>
      <c r="KYY90" s="2"/>
      <c r="KYZ90" s="2"/>
      <c r="KZA90" s="2"/>
      <c r="KZB90" s="2"/>
      <c r="KZC90" s="2"/>
      <c r="KZD90" s="2"/>
      <c r="KZE90" s="2"/>
      <c r="KZF90" s="2"/>
      <c r="KZG90" s="2"/>
      <c r="KZH90" s="2"/>
      <c r="KZI90" s="2"/>
      <c r="KZJ90" s="2"/>
      <c r="KZK90" s="2"/>
      <c r="KZL90" s="2"/>
      <c r="KZM90" s="2"/>
      <c r="KZN90" s="2"/>
      <c r="KZO90" s="2"/>
      <c r="KZP90" s="2"/>
      <c r="KZQ90" s="2"/>
      <c r="KZR90" s="2"/>
      <c r="KZS90" s="2"/>
      <c r="KZT90" s="2"/>
      <c r="KZU90" s="2"/>
      <c r="KZV90" s="2"/>
      <c r="KZW90" s="2"/>
      <c r="KZX90" s="2"/>
      <c r="KZY90" s="2"/>
      <c r="KZZ90" s="2"/>
      <c r="LAA90" s="2"/>
      <c r="LAB90" s="2"/>
      <c r="LAC90" s="2"/>
      <c r="LAD90" s="2"/>
      <c r="LAE90" s="2"/>
      <c r="LAF90" s="2"/>
      <c r="LAG90" s="2"/>
      <c r="LAH90" s="2"/>
      <c r="LAI90" s="2"/>
      <c r="LAJ90" s="2"/>
      <c r="LAK90" s="2"/>
      <c r="LAL90" s="2"/>
      <c r="LAM90" s="2"/>
      <c r="LAN90" s="2"/>
      <c r="LAO90" s="2"/>
      <c r="LAP90" s="2"/>
      <c r="LAQ90" s="2"/>
      <c r="LAR90" s="2"/>
      <c r="LAS90" s="2"/>
      <c r="LAT90" s="2"/>
      <c r="LAU90" s="2"/>
      <c r="LAV90" s="2"/>
      <c r="LAW90" s="2"/>
      <c r="LAX90" s="2"/>
      <c r="LAY90" s="2"/>
      <c r="LAZ90" s="2"/>
      <c r="LBA90" s="2"/>
      <c r="LBB90" s="2"/>
      <c r="LBC90" s="2"/>
      <c r="LBD90" s="2"/>
      <c r="LBE90" s="2"/>
      <c r="LBF90" s="2"/>
      <c r="LBG90" s="2"/>
      <c r="LBH90" s="2"/>
      <c r="LBI90" s="2"/>
      <c r="LBJ90" s="2"/>
      <c r="LBK90" s="2"/>
      <c r="LBL90" s="2"/>
      <c r="LBM90" s="2"/>
      <c r="LBN90" s="2"/>
      <c r="LBO90" s="2"/>
      <c r="LBP90" s="2"/>
      <c r="LBQ90" s="2"/>
      <c r="LBR90" s="2"/>
      <c r="LBS90" s="2"/>
      <c r="LBT90" s="2"/>
      <c r="LBU90" s="2"/>
      <c r="LBV90" s="2"/>
      <c r="LBW90" s="2"/>
      <c r="LBX90" s="2"/>
      <c r="LBY90" s="2"/>
      <c r="LBZ90" s="2"/>
      <c r="LCA90" s="2"/>
      <c r="LCB90" s="2"/>
      <c r="LCC90" s="2"/>
      <c r="LCD90" s="2"/>
      <c r="LCE90" s="2"/>
      <c r="LCF90" s="2"/>
      <c r="LCG90" s="2"/>
      <c r="LCH90" s="2"/>
      <c r="LCI90" s="2"/>
      <c r="LCJ90" s="2"/>
      <c r="LCK90" s="2"/>
      <c r="LCL90" s="2"/>
      <c r="LCM90" s="2"/>
      <c r="LCN90" s="2"/>
      <c r="LCO90" s="2"/>
      <c r="LCP90" s="2"/>
      <c r="LCQ90" s="2"/>
      <c r="LCR90" s="2"/>
      <c r="LCS90" s="2"/>
      <c r="LCT90" s="2"/>
      <c r="LCU90" s="2"/>
      <c r="LCV90" s="2"/>
      <c r="LCW90" s="2"/>
      <c r="LCX90" s="2"/>
      <c r="LCY90" s="2"/>
      <c r="LCZ90" s="2"/>
      <c r="LDA90" s="2"/>
      <c r="LDB90" s="2"/>
      <c r="LDC90" s="2"/>
      <c r="LDD90" s="2"/>
      <c r="LDE90" s="2"/>
      <c r="LDF90" s="2"/>
      <c r="LDG90" s="2"/>
      <c r="LDH90" s="2"/>
      <c r="LDI90" s="2"/>
      <c r="LDJ90" s="2"/>
      <c r="LDK90" s="2"/>
      <c r="LDL90" s="2"/>
      <c r="LDM90" s="2"/>
      <c r="LDN90" s="2"/>
      <c r="LDO90" s="2"/>
      <c r="LDP90" s="2"/>
      <c r="LDQ90" s="2"/>
      <c r="LDR90" s="2"/>
      <c r="LDS90" s="2"/>
      <c r="LDT90" s="2"/>
      <c r="LDU90" s="2"/>
      <c r="LDV90" s="2"/>
      <c r="LDW90" s="2"/>
      <c r="LDX90" s="2"/>
      <c r="LDY90" s="2"/>
      <c r="LDZ90" s="2"/>
      <c r="LEA90" s="2"/>
      <c r="LEB90" s="2"/>
      <c r="LEC90" s="2"/>
      <c r="LED90" s="2"/>
      <c r="LEE90" s="2"/>
      <c r="LEF90" s="2"/>
      <c r="LEG90" s="2"/>
      <c r="LEH90" s="2"/>
      <c r="LEI90" s="2"/>
      <c r="LEJ90" s="2"/>
      <c r="LEK90" s="2"/>
      <c r="LEL90" s="2"/>
      <c r="LEM90" s="2"/>
      <c r="LEN90" s="2"/>
      <c r="LEO90" s="2"/>
      <c r="LEP90" s="2"/>
      <c r="LEQ90" s="2"/>
      <c r="LER90" s="2"/>
      <c r="LES90" s="2"/>
      <c r="LET90" s="2"/>
      <c r="LEU90" s="2"/>
      <c r="LEV90" s="2"/>
      <c r="LEW90" s="2"/>
      <c r="LEX90" s="2"/>
      <c r="LEY90" s="2"/>
      <c r="LEZ90" s="2"/>
      <c r="LFA90" s="2"/>
      <c r="LFB90" s="2"/>
      <c r="LFC90" s="2"/>
      <c r="LFD90" s="2"/>
      <c r="LFE90" s="2"/>
      <c r="LFF90" s="2"/>
      <c r="LFG90" s="2"/>
      <c r="LFH90" s="2"/>
      <c r="LFI90" s="2"/>
      <c r="LFJ90" s="2"/>
      <c r="LFK90" s="2"/>
      <c r="LFL90" s="2"/>
      <c r="LFM90" s="2"/>
      <c r="LFN90" s="2"/>
      <c r="LFO90" s="2"/>
      <c r="LFP90" s="2"/>
      <c r="LFQ90" s="2"/>
      <c r="LFR90" s="2"/>
      <c r="LFS90" s="2"/>
      <c r="LFT90" s="2"/>
      <c r="LFU90" s="2"/>
      <c r="LFV90" s="2"/>
      <c r="LFW90" s="2"/>
      <c r="LFX90" s="2"/>
      <c r="LFY90" s="2"/>
      <c r="LFZ90" s="2"/>
      <c r="LGA90" s="2"/>
      <c r="LGB90" s="2"/>
      <c r="LGC90" s="2"/>
      <c r="LGD90" s="2"/>
      <c r="LGE90" s="2"/>
      <c r="LGF90" s="2"/>
      <c r="LGG90" s="2"/>
      <c r="LGH90" s="2"/>
      <c r="LGI90" s="2"/>
      <c r="LGJ90" s="2"/>
      <c r="LGK90" s="2"/>
      <c r="LGL90" s="2"/>
      <c r="LGM90" s="2"/>
      <c r="LGN90" s="2"/>
      <c r="LGO90" s="2"/>
      <c r="LGP90" s="2"/>
      <c r="LGQ90" s="2"/>
      <c r="LGR90" s="2"/>
      <c r="LGS90" s="2"/>
      <c r="LGT90" s="2"/>
      <c r="LGU90" s="2"/>
      <c r="LGV90" s="2"/>
      <c r="LGW90" s="2"/>
      <c r="LGX90" s="2"/>
      <c r="LGY90" s="2"/>
      <c r="LGZ90" s="2"/>
      <c r="LHA90" s="2"/>
      <c r="LHB90" s="2"/>
      <c r="LHC90" s="2"/>
      <c r="LHD90" s="2"/>
      <c r="LHE90" s="2"/>
      <c r="LHF90" s="2"/>
      <c r="LHG90" s="2"/>
      <c r="LHH90" s="2"/>
      <c r="LHI90" s="2"/>
      <c r="LHJ90" s="2"/>
      <c r="LHK90" s="2"/>
      <c r="LHL90" s="2"/>
      <c r="LHM90" s="2"/>
      <c r="LHN90" s="2"/>
      <c r="LHO90" s="2"/>
      <c r="LHP90" s="2"/>
      <c r="LHQ90" s="2"/>
      <c r="LHR90" s="2"/>
      <c r="LHS90" s="2"/>
      <c r="LHT90" s="2"/>
      <c r="LHU90" s="2"/>
      <c r="LHV90" s="2"/>
      <c r="LHW90" s="2"/>
      <c r="LHX90" s="2"/>
      <c r="LHY90" s="2"/>
      <c r="LHZ90" s="2"/>
      <c r="LIA90" s="2"/>
      <c r="LIB90" s="2"/>
      <c r="LIC90" s="2"/>
      <c r="LID90" s="2"/>
      <c r="LIE90" s="2"/>
      <c r="LIF90" s="2"/>
      <c r="LIG90" s="2"/>
      <c r="LIH90" s="2"/>
      <c r="LII90" s="2"/>
      <c r="LIJ90" s="2"/>
      <c r="LIK90" s="2"/>
      <c r="LIL90" s="2"/>
      <c r="LIM90" s="2"/>
      <c r="LIN90" s="2"/>
      <c r="LIO90" s="2"/>
      <c r="LIP90" s="2"/>
      <c r="LIQ90" s="2"/>
      <c r="LIR90" s="2"/>
      <c r="LIS90" s="2"/>
      <c r="LIT90" s="2"/>
      <c r="LIU90" s="2"/>
      <c r="LIV90" s="2"/>
      <c r="LIW90" s="2"/>
      <c r="LIX90" s="2"/>
      <c r="LIY90" s="2"/>
      <c r="LIZ90" s="2"/>
      <c r="LJA90" s="2"/>
      <c r="LJB90" s="2"/>
      <c r="LJC90" s="2"/>
      <c r="LJD90" s="2"/>
      <c r="LJE90" s="2"/>
      <c r="LJF90" s="2"/>
      <c r="LJG90" s="2"/>
      <c r="LJH90" s="2"/>
      <c r="LJI90" s="2"/>
      <c r="LJJ90" s="2"/>
      <c r="LJK90" s="2"/>
      <c r="LJL90" s="2"/>
      <c r="LJM90" s="2"/>
      <c r="LJN90" s="2"/>
      <c r="LJO90" s="2"/>
      <c r="LJP90" s="2"/>
      <c r="LJQ90" s="2"/>
      <c r="LJR90" s="2"/>
      <c r="LJS90" s="2"/>
      <c r="LJT90" s="2"/>
      <c r="LJU90" s="2"/>
      <c r="LJV90" s="2"/>
      <c r="LJW90" s="2"/>
      <c r="LJX90" s="2"/>
      <c r="LJY90" s="2"/>
      <c r="LJZ90" s="2"/>
      <c r="LKA90" s="2"/>
      <c r="LKB90" s="2"/>
      <c r="LKC90" s="2"/>
      <c r="LKD90" s="2"/>
      <c r="LKE90" s="2"/>
      <c r="LKF90" s="2"/>
      <c r="LKG90" s="2"/>
      <c r="LKH90" s="2"/>
      <c r="LKI90" s="2"/>
      <c r="LKJ90" s="2"/>
      <c r="LKK90" s="2"/>
      <c r="LKL90" s="2"/>
      <c r="LKM90" s="2"/>
      <c r="LKN90" s="2"/>
      <c r="LKO90" s="2"/>
      <c r="LKP90" s="2"/>
      <c r="LKQ90" s="2"/>
      <c r="LKR90" s="2"/>
      <c r="LKS90" s="2"/>
      <c r="LKT90" s="2"/>
      <c r="LKU90" s="2"/>
      <c r="LKV90" s="2"/>
      <c r="LKW90" s="2"/>
      <c r="LKX90" s="2"/>
      <c r="LKY90" s="2"/>
      <c r="LKZ90" s="2"/>
      <c r="LLA90" s="2"/>
      <c r="LLB90" s="2"/>
      <c r="LLC90" s="2"/>
      <c r="LLD90" s="2"/>
      <c r="LLE90" s="2"/>
      <c r="LLF90" s="2"/>
      <c r="LLG90" s="2"/>
      <c r="LLH90" s="2"/>
      <c r="LLI90" s="2"/>
      <c r="LLJ90" s="2"/>
      <c r="LLK90" s="2"/>
      <c r="LLL90" s="2"/>
      <c r="LLM90" s="2"/>
      <c r="LLN90" s="2"/>
      <c r="LLO90" s="2"/>
      <c r="LLP90" s="2"/>
      <c r="LLQ90" s="2"/>
      <c r="LLR90" s="2"/>
      <c r="LLS90" s="2"/>
      <c r="LLT90" s="2"/>
      <c r="LLU90" s="2"/>
      <c r="LLV90" s="2"/>
      <c r="LLW90" s="2"/>
      <c r="LLX90" s="2"/>
      <c r="LLY90" s="2"/>
      <c r="LLZ90" s="2"/>
      <c r="LMA90" s="2"/>
      <c r="LMB90" s="2"/>
      <c r="LMC90" s="2"/>
      <c r="LMD90" s="2"/>
      <c r="LME90" s="2"/>
      <c r="LMF90" s="2"/>
      <c r="LMG90" s="2"/>
      <c r="LMH90" s="2"/>
      <c r="LMI90" s="2"/>
      <c r="LMJ90" s="2"/>
      <c r="LMK90" s="2"/>
      <c r="LML90" s="2"/>
      <c r="LMM90" s="2"/>
      <c r="LMN90" s="2"/>
      <c r="LMO90" s="2"/>
      <c r="LMP90" s="2"/>
      <c r="LMQ90" s="2"/>
      <c r="LMR90" s="2"/>
      <c r="LMS90" s="2"/>
      <c r="LMT90" s="2"/>
      <c r="LMU90" s="2"/>
      <c r="LMV90" s="2"/>
      <c r="LMW90" s="2"/>
      <c r="LMX90" s="2"/>
      <c r="LMY90" s="2"/>
      <c r="LMZ90" s="2"/>
      <c r="LNA90" s="2"/>
      <c r="LNB90" s="2"/>
      <c r="LNC90" s="2"/>
      <c r="LND90" s="2"/>
      <c r="LNE90" s="2"/>
      <c r="LNF90" s="2"/>
      <c r="LNG90" s="2"/>
      <c r="LNH90" s="2"/>
      <c r="LNI90" s="2"/>
      <c r="LNJ90" s="2"/>
      <c r="LNK90" s="2"/>
      <c r="LNL90" s="2"/>
      <c r="LNM90" s="2"/>
      <c r="LNN90" s="2"/>
      <c r="LNO90" s="2"/>
      <c r="LNP90" s="2"/>
      <c r="LNQ90" s="2"/>
      <c r="LNR90" s="2"/>
      <c r="LNS90" s="2"/>
      <c r="LNT90" s="2"/>
      <c r="LNU90" s="2"/>
      <c r="LNV90" s="2"/>
      <c r="LNW90" s="2"/>
      <c r="LNX90" s="2"/>
      <c r="LNY90" s="2"/>
      <c r="LNZ90" s="2"/>
      <c r="LOA90" s="2"/>
      <c r="LOB90" s="2"/>
      <c r="LOC90" s="2"/>
      <c r="LOD90" s="2"/>
      <c r="LOE90" s="2"/>
      <c r="LOF90" s="2"/>
      <c r="LOG90" s="2"/>
      <c r="LOH90" s="2"/>
      <c r="LOI90" s="2"/>
      <c r="LOJ90" s="2"/>
      <c r="LOK90" s="2"/>
      <c r="LOL90" s="2"/>
      <c r="LOM90" s="2"/>
      <c r="LON90" s="2"/>
      <c r="LOO90" s="2"/>
      <c r="LOP90" s="2"/>
      <c r="LOQ90" s="2"/>
      <c r="LOR90" s="2"/>
      <c r="LOS90" s="2"/>
      <c r="LOT90" s="2"/>
      <c r="LOU90" s="2"/>
      <c r="LOV90" s="2"/>
      <c r="LOW90" s="2"/>
      <c r="LOX90" s="2"/>
      <c r="LOY90" s="2"/>
      <c r="LOZ90" s="2"/>
      <c r="LPA90" s="2"/>
      <c r="LPB90" s="2"/>
      <c r="LPC90" s="2"/>
      <c r="LPD90" s="2"/>
      <c r="LPE90" s="2"/>
      <c r="LPF90" s="2"/>
      <c r="LPG90" s="2"/>
      <c r="LPH90" s="2"/>
      <c r="LPI90" s="2"/>
      <c r="LPJ90" s="2"/>
      <c r="LPK90" s="2"/>
      <c r="LPL90" s="2"/>
      <c r="LPM90" s="2"/>
      <c r="LPN90" s="2"/>
      <c r="LPO90" s="2"/>
      <c r="LPP90" s="2"/>
      <c r="LPQ90" s="2"/>
      <c r="LPR90" s="2"/>
      <c r="LPS90" s="2"/>
      <c r="LPT90" s="2"/>
      <c r="LPU90" s="2"/>
      <c r="LPV90" s="2"/>
      <c r="LPW90" s="2"/>
      <c r="LPX90" s="2"/>
      <c r="LPY90" s="2"/>
      <c r="LPZ90" s="2"/>
      <c r="LQA90" s="2"/>
      <c r="LQB90" s="2"/>
      <c r="LQC90" s="2"/>
      <c r="LQD90" s="2"/>
      <c r="LQE90" s="2"/>
      <c r="LQF90" s="2"/>
      <c r="LQG90" s="2"/>
      <c r="LQH90" s="2"/>
      <c r="LQI90" s="2"/>
      <c r="LQJ90" s="2"/>
      <c r="LQK90" s="2"/>
      <c r="LQL90" s="2"/>
      <c r="LQM90" s="2"/>
      <c r="LQN90" s="2"/>
      <c r="LQO90" s="2"/>
      <c r="LQP90" s="2"/>
      <c r="LQQ90" s="2"/>
      <c r="LQR90" s="2"/>
      <c r="LQS90" s="2"/>
      <c r="LQT90" s="2"/>
      <c r="LQU90" s="2"/>
      <c r="LQV90" s="2"/>
      <c r="LQW90" s="2"/>
      <c r="LQX90" s="2"/>
      <c r="LQY90" s="2"/>
      <c r="LQZ90" s="2"/>
      <c r="LRA90" s="2"/>
      <c r="LRB90" s="2"/>
      <c r="LRC90" s="2"/>
      <c r="LRD90" s="2"/>
      <c r="LRE90" s="2"/>
      <c r="LRF90" s="2"/>
      <c r="LRG90" s="2"/>
      <c r="LRH90" s="2"/>
      <c r="LRI90" s="2"/>
      <c r="LRJ90" s="2"/>
      <c r="LRK90" s="2"/>
      <c r="LRL90" s="2"/>
      <c r="LRM90" s="2"/>
      <c r="LRN90" s="2"/>
      <c r="LRO90" s="2"/>
      <c r="LRP90" s="2"/>
      <c r="LRQ90" s="2"/>
      <c r="LRR90" s="2"/>
      <c r="LRS90" s="2"/>
      <c r="LRT90" s="2"/>
      <c r="LRU90" s="2"/>
      <c r="LRV90" s="2"/>
      <c r="LRW90" s="2"/>
      <c r="LRX90" s="2"/>
      <c r="LRY90" s="2"/>
      <c r="LRZ90" s="2"/>
      <c r="LSA90" s="2"/>
      <c r="LSB90" s="2"/>
      <c r="LSC90" s="2"/>
      <c r="LSD90" s="2"/>
      <c r="LSE90" s="2"/>
      <c r="LSF90" s="2"/>
      <c r="LSG90" s="2"/>
      <c r="LSH90" s="2"/>
      <c r="LSI90" s="2"/>
      <c r="LSJ90" s="2"/>
      <c r="LSK90" s="2"/>
      <c r="LSL90" s="2"/>
      <c r="LSM90" s="2"/>
      <c r="LSN90" s="2"/>
      <c r="LSO90" s="2"/>
      <c r="LSP90" s="2"/>
      <c r="LSQ90" s="2"/>
      <c r="LSR90" s="2"/>
      <c r="LSS90" s="2"/>
      <c r="LST90" s="2"/>
      <c r="LSU90" s="2"/>
      <c r="LSV90" s="2"/>
      <c r="LSW90" s="2"/>
      <c r="LSX90" s="2"/>
      <c r="LSY90" s="2"/>
      <c r="LSZ90" s="2"/>
      <c r="LTA90" s="2"/>
      <c r="LTB90" s="2"/>
      <c r="LTC90" s="2"/>
      <c r="LTD90" s="2"/>
      <c r="LTE90" s="2"/>
      <c r="LTF90" s="2"/>
      <c r="LTG90" s="2"/>
      <c r="LTH90" s="2"/>
      <c r="LTI90" s="2"/>
      <c r="LTJ90" s="2"/>
      <c r="LTK90" s="2"/>
      <c r="LTL90" s="2"/>
      <c r="LTM90" s="2"/>
      <c r="LTN90" s="2"/>
      <c r="LTO90" s="2"/>
      <c r="LTP90" s="2"/>
      <c r="LTQ90" s="2"/>
      <c r="LTR90" s="2"/>
      <c r="LTS90" s="2"/>
      <c r="LTT90" s="2"/>
      <c r="LTU90" s="2"/>
      <c r="LTV90" s="2"/>
      <c r="LTW90" s="2"/>
      <c r="LTX90" s="2"/>
      <c r="LTY90" s="2"/>
      <c r="LTZ90" s="2"/>
      <c r="LUA90" s="2"/>
      <c r="LUB90" s="2"/>
      <c r="LUC90" s="2"/>
      <c r="LUD90" s="2"/>
      <c r="LUE90" s="2"/>
      <c r="LUF90" s="2"/>
      <c r="LUG90" s="2"/>
      <c r="LUH90" s="2"/>
      <c r="LUI90" s="2"/>
      <c r="LUJ90" s="2"/>
      <c r="LUK90" s="2"/>
      <c r="LUL90" s="2"/>
      <c r="LUM90" s="2"/>
      <c r="LUN90" s="2"/>
      <c r="LUO90" s="2"/>
      <c r="LUP90" s="2"/>
      <c r="LUQ90" s="2"/>
      <c r="LUR90" s="2"/>
      <c r="LUS90" s="2"/>
      <c r="LUT90" s="2"/>
      <c r="LUU90" s="2"/>
      <c r="LUV90" s="2"/>
      <c r="LUW90" s="2"/>
      <c r="LUX90" s="2"/>
      <c r="LUY90" s="2"/>
      <c r="LUZ90" s="2"/>
      <c r="LVA90" s="2"/>
      <c r="LVB90" s="2"/>
      <c r="LVC90" s="2"/>
      <c r="LVD90" s="2"/>
      <c r="LVE90" s="2"/>
      <c r="LVF90" s="2"/>
      <c r="LVG90" s="2"/>
      <c r="LVH90" s="2"/>
      <c r="LVI90" s="2"/>
      <c r="LVJ90" s="2"/>
      <c r="LVK90" s="2"/>
      <c r="LVL90" s="2"/>
      <c r="LVM90" s="2"/>
      <c r="LVN90" s="2"/>
      <c r="LVO90" s="2"/>
      <c r="LVP90" s="2"/>
      <c r="LVQ90" s="2"/>
      <c r="LVR90" s="2"/>
      <c r="LVS90" s="2"/>
      <c r="LVT90" s="2"/>
      <c r="LVU90" s="2"/>
      <c r="LVV90" s="2"/>
      <c r="LVW90" s="2"/>
      <c r="LVX90" s="2"/>
      <c r="LVY90" s="2"/>
      <c r="LVZ90" s="2"/>
      <c r="LWA90" s="2"/>
      <c r="LWB90" s="2"/>
      <c r="LWC90" s="2"/>
      <c r="LWD90" s="2"/>
      <c r="LWE90" s="2"/>
      <c r="LWF90" s="2"/>
      <c r="LWG90" s="2"/>
      <c r="LWH90" s="2"/>
      <c r="LWI90" s="2"/>
      <c r="LWJ90" s="2"/>
      <c r="LWK90" s="2"/>
      <c r="LWL90" s="2"/>
      <c r="LWM90" s="2"/>
      <c r="LWN90" s="2"/>
      <c r="LWO90" s="2"/>
      <c r="LWP90" s="2"/>
      <c r="LWQ90" s="2"/>
      <c r="LWR90" s="2"/>
      <c r="LWS90" s="2"/>
      <c r="LWT90" s="2"/>
      <c r="LWU90" s="2"/>
      <c r="LWV90" s="2"/>
      <c r="LWW90" s="2"/>
      <c r="LWX90" s="2"/>
      <c r="LWY90" s="2"/>
      <c r="LWZ90" s="2"/>
      <c r="LXA90" s="2"/>
      <c r="LXB90" s="2"/>
      <c r="LXC90" s="2"/>
      <c r="LXD90" s="2"/>
      <c r="LXE90" s="2"/>
      <c r="LXF90" s="2"/>
      <c r="LXG90" s="2"/>
      <c r="LXH90" s="2"/>
      <c r="LXI90" s="2"/>
      <c r="LXJ90" s="2"/>
      <c r="LXK90" s="2"/>
      <c r="LXL90" s="2"/>
      <c r="LXM90" s="2"/>
      <c r="LXN90" s="2"/>
      <c r="LXO90" s="2"/>
      <c r="LXP90" s="2"/>
      <c r="LXQ90" s="2"/>
      <c r="LXR90" s="2"/>
      <c r="LXS90" s="2"/>
      <c r="LXT90" s="2"/>
      <c r="LXU90" s="2"/>
      <c r="LXV90" s="2"/>
      <c r="LXW90" s="2"/>
      <c r="LXX90" s="2"/>
      <c r="LXY90" s="2"/>
      <c r="LXZ90" s="2"/>
      <c r="LYA90" s="2"/>
      <c r="LYB90" s="2"/>
      <c r="LYC90" s="2"/>
      <c r="LYD90" s="2"/>
      <c r="LYE90" s="2"/>
      <c r="LYF90" s="2"/>
      <c r="LYG90" s="2"/>
      <c r="LYH90" s="2"/>
      <c r="LYI90" s="2"/>
      <c r="LYJ90" s="2"/>
      <c r="LYK90" s="2"/>
      <c r="LYL90" s="2"/>
      <c r="LYM90" s="2"/>
      <c r="LYN90" s="2"/>
      <c r="LYO90" s="2"/>
      <c r="LYP90" s="2"/>
      <c r="LYQ90" s="2"/>
      <c r="LYR90" s="2"/>
      <c r="LYS90" s="2"/>
      <c r="LYT90" s="2"/>
      <c r="LYU90" s="2"/>
      <c r="LYV90" s="2"/>
      <c r="LYW90" s="2"/>
      <c r="LYX90" s="2"/>
      <c r="LYY90" s="2"/>
      <c r="LYZ90" s="2"/>
      <c r="LZA90" s="2"/>
      <c r="LZB90" s="2"/>
      <c r="LZC90" s="2"/>
      <c r="LZD90" s="2"/>
      <c r="LZE90" s="2"/>
      <c r="LZF90" s="2"/>
      <c r="LZG90" s="2"/>
      <c r="LZH90" s="2"/>
      <c r="LZI90" s="2"/>
      <c r="LZJ90" s="2"/>
      <c r="LZK90" s="2"/>
      <c r="LZL90" s="2"/>
      <c r="LZM90" s="2"/>
      <c r="LZN90" s="2"/>
      <c r="LZO90" s="2"/>
      <c r="LZP90" s="2"/>
      <c r="LZQ90" s="2"/>
      <c r="LZR90" s="2"/>
      <c r="LZS90" s="2"/>
      <c r="LZT90" s="2"/>
      <c r="LZU90" s="2"/>
      <c r="LZV90" s="2"/>
      <c r="LZW90" s="2"/>
      <c r="LZX90" s="2"/>
      <c r="LZY90" s="2"/>
      <c r="LZZ90" s="2"/>
      <c r="MAA90" s="2"/>
      <c r="MAB90" s="2"/>
      <c r="MAC90" s="2"/>
      <c r="MAD90" s="2"/>
      <c r="MAE90" s="2"/>
      <c r="MAF90" s="2"/>
      <c r="MAG90" s="2"/>
      <c r="MAH90" s="2"/>
      <c r="MAI90" s="2"/>
      <c r="MAJ90" s="2"/>
      <c r="MAK90" s="2"/>
      <c r="MAL90" s="2"/>
      <c r="MAM90" s="2"/>
      <c r="MAN90" s="2"/>
      <c r="MAO90" s="2"/>
      <c r="MAP90" s="2"/>
      <c r="MAQ90" s="2"/>
      <c r="MAR90" s="2"/>
      <c r="MAS90" s="2"/>
      <c r="MAT90" s="2"/>
      <c r="MAU90" s="2"/>
      <c r="MAV90" s="2"/>
      <c r="MAW90" s="2"/>
      <c r="MAX90" s="2"/>
      <c r="MAY90" s="2"/>
      <c r="MAZ90" s="2"/>
      <c r="MBA90" s="2"/>
      <c r="MBB90" s="2"/>
      <c r="MBC90" s="2"/>
      <c r="MBD90" s="2"/>
      <c r="MBE90" s="2"/>
      <c r="MBF90" s="2"/>
      <c r="MBG90" s="2"/>
      <c r="MBH90" s="2"/>
      <c r="MBI90" s="2"/>
      <c r="MBJ90" s="2"/>
      <c r="MBK90" s="2"/>
      <c r="MBL90" s="2"/>
      <c r="MBM90" s="2"/>
      <c r="MBN90" s="2"/>
      <c r="MBO90" s="2"/>
      <c r="MBP90" s="2"/>
      <c r="MBQ90" s="2"/>
      <c r="MBR90" s="2"/>
      <c r="MBS90" s="2"/>
      <c r="MBT90" s="2"/>
      <c r="MBU90" s="2"/>
      <c r="MBV90" s="2"/>
      <c r="MBW90" s="2"/>
      <c r="MBX90" s="2"/>
      <c r="MBY90" s="2"/>
      <c r="MBZ90" s="2"/>
      <c r="MCA90" s="2"/>
      <c r="MCB90" s="2"/>
      <c r="MCC90" s="2"/>
      <c r="MCD90" s="2"/>
      <c r="MCE90" s="2"/>
      <c r="MCF90" s="2"/>
      <c r="MCG90" s="2"/>
      <c r="MCH90" s="2"/>
      <c r="MCI90" s="2"/>
      <c r="MCJ90" s="2"/>
      <c r="MCK90" s="2"/>
      <c r="MCL90" s="2"/>
      <c r="MCM90" s="2"/>
      <c r="MCN90" s="2"/>
      <c r="MCO90" s="2"/>
      <c r="MCP90" s="2"/>
      <c r="MCQ90" s="2"/>
      <c r="MCR90" s="2"/>
      <c r="MCS90" s="2"/>
      <c r="MCT90" s="2"/>
      <c r="MCU90" s="2"/>
      <c r="MCV90" s="2"/>
      <c r="MCW90" s="2"/>
      <c r="MCX90" s="2"/>
      <c r="MCY90" s="2"/>
      <c r="MCZ90" s="2"/>
      <c r="MDA90" s="2"/>
      <c r="MDB90" s="2"/>
      <c r="MDC90" s="2"/>
      <c r="MDD90" s="2"/>
      <c r="MDE90" s="2"/>
      <c r="MDF90" s="2"/>
      <c r="MDG90" s="2"/>
      <c r="MDH90" s="2"/>
      <c r="MDI90" s="2"/>
      <c r="MDJ90" s="2"/>
      <c r="MDK90" s="2"/>
      <c r="MDL90" s="2"/>
      <c r="MDM90" s="2"/>
      <c r="MDN90" s="2"/>
      <c r="MDO90" s="2"/>
      <c r="MDP90" s="2"/>
      <c r="MDQ90" s="2"/>
      <c r="MDR90" s="2"/>
      <c r="MDS90" s="2"/>
      <c r="MDT90" s="2"/>
      <c r="MDU90" s="2"/>
      <c r="MDV90" s="2"/>
      <c r="MDW90" s="2"/>
      <c r="MDX90" s="2"/>
      <c r="MDY90" s="2"/>
      <c r="MDZ90" s="2"/>
      <c r="MEA90" s="2"/>
      <c r="MEB90" s="2"/>
      <c r="MEC90" s="2"/>
      <c r="MED90" s="2"/>
      <c r="MEE90" s="2"/>
      <c r="MEF90" s="2"/>
      <c r="MEG90" s="2"/>
      <c r="MEH90" s="2"/>
      <c r="MEI90" s="2"/>
      <c r="MEJ90" s="2"/>
      <c r="MEK90" s="2"/>
      <c r="MEL90" s="2"/>
      <c r="MEM90" s="2"/>
      <c r="MEN90" s="2"/>
      <c r="MEO90" s="2"/>
      <c r="MEP90" s="2"/>
      <c r="MEQ90" s="2"/>
      <c r="MER90" s="2"/>
      <c r="MES90" s="2"/>
      <c r="MET90" s="2"/>
      <c r="MEU90" s="2"/>
      <c r="MEV90" s="2"/>
      <c r="MEW90" s="2"/>
      <c r="MEX90" s="2"/>
      <c r="MEY90" s="2"/>
      <c r="MEZ90" s="2"/>
      <c r="MFA90" s="2"/>
      <c r="MFB90" s="2"/>
      <c r="MFC90" s="2"/>
      <c r="MFD90" s="2"/>
      <c r="MFE90" s="2"/>
      <c r="MFF90" s="2"/>
      <c r="MFG90" s="2"/>
      <c r="MFH90" s="2"/>
      <c r="MFI90" s="2"/>
      <c r="MFJ90" s="2"/>
      <c r="MFK90" s="2"/>
      <c r="MFL90" s="2"/>
      <c r="MFM90" s="2"/>
      <c r="MFN90" s="2"/>
      <c r="MFO90" s="2"/>
      <c r="MFP90" s="2"/>
      <c r="MFQ90" s="2"/>
      <c r="MFR90" s="2"/>
      <c r="MFS90" s="2"/>
      <c r="MFT90" s="2"/>
      <c r="MFU90" s="2"/>
      <c r="MFV90" s="2"/>
      <c r="MFW90" s="2"/>
      <c r="MFX90" s="2"/>
      <c r="MFY90" s="2"/>
      <c r="MFZ90" s="2"/>
      <c r="MGA90" s="2"/>
      <c r="MGB90" s="2"/>
      <c r="MGC90" s="2"/>
      <c r="MGD90" s="2"/>
      <c r="MGE90" s="2"/>
      <c r="MGF90" s="2"/>
      <c r="MGG90" s="2"/>
      <c r="MGH90" s="2"/>
      <c r="MGI90" s="2"/>
      <c r="MGJ90" s="2"/>
      <c r="MGK90" s="2"/>
      <c r="MGL90" s="2"/>
      <c r="MGM90" s="2"/>
      <c r="MGN90" s="2"/>
      <c r="MGO90" s="2"/>
      <c r="MGP90" s="2"/>
      <c r="MGQ90" s="2"/>
      <c r="MGR90" s="2"/>
      <c r="MGS90" s="2"/>
      <c r="MGT90" s="2"/>
      <c r="MGU90" s="2"/>
      <c r="MGV90" s="2"/>
      <c r="MGW90" s="2"/>
      <c r="MGX90" s="2"/>
      <c r="MGY90" s="2"/>
      <c r="MGZ90" s="2"/>
      <c r="MHA90" s="2"/>
      <c r="MHB90" s="2"/>
      <c r="MHC90" s="2"/>
      <c r="MHD90" s="2"/>
      <c r="MHE90" s="2"/>
      <c r="MHF90" s="2"/>
      <c r="MHG90" s="2"/>
      <c r="MHH90" s="2"/>
      <c r="MHI90" s="2"/>
      <c r="MHJ90" s="2"/>
      <c r="MHK90" s="2"/>
      <c r="MHL90" s="2"/>
      <c r="MHM90" s="2"/>
      <c r="MHN90" s="2"/>
      <c r="MHO90" s="2"/>
      <c r="MHP90" s="2"/>
      <c r="MHQ90" s="2"/>
      <c r="MHR90" s="2"/>
      <c r="MHS90" s="2"/>
      <c r="MHT90" s="2"/>
      <c r="MHU90" s="2"/>
      <c r="MHV90" s="2"/>
      <c r="MHW90" s="2"/>
      <c r="MHX90" s="2"/>
      <c r="MHY90" s="2"/>
      <c r="MHZ90" s="2"/>
      <c r="MIA90" s="2"/>
      <c r="MIB90" s="2"/>
      <c r="MIC90" s="2"/>
      <c r="MID90" s="2"/>
      <c r="MIE90" s="2"/>
      <c r="MIF90" s="2"/>
      <c r="MIG90" s="2"/>
      <c r="MIH90" s="2"/>
      <c r="MII90" s="2"/>
      <c r="MIJ90" s="2"/>
      <c r="MIK90" s="2"/>
      <c r="MIL90" s="2"/>
      <c r="MIM90" s="2"/>
      <c r="MIN90" s="2"/>
      <c r="MIO90" s="2"/>
      <c r="MIP90" s="2"/>
      <c r="MIQ90" s="2"/>
      <c r="MIR90" s="2"/>
      <c r="MIS90" s="2"/>
      <c r="MIT90" s="2"/>
      <c r="MIU90" s="2"/>
      <c r="MIV90" s="2"/>
      <c r="MIW90" s="2"/>
      <c r="MIX90" s="2"/>
      <c r="MIY90" s="2"/>
      <c r="MIZ90" s="2"/>
      <c r="MJA90" s="2"/>
      <c r="MJB90" s="2"/>
      <c r="MJC90" s="2"/>
      <c r="MJD90" s="2"/>
      <c r="MJE90" s="2"/>
      <c r="MJF90" s="2"/>
      <c r="MJG90" s="2"/>
      <c r="MJH90" s="2"/>
      <c r="MJI90" s="2"/>
      <c r="MJJ90" s="2"/>
      <c r="MJK90" s="2"/>
      <c r="MJL90" s="2"/>
      <c r="MJM90" s="2"/>
      <c r="MJN90" s="2"/>
      <c r="MJO90" s="2"/>
      <c r="MJP90" s="2"/>
      <c r="MJQ90" s="2"/>
      <c r="MJR90" s="2"/>
      <c r="MJS90" s="2"/>
      <c r="MJT90" s="2"/>
      <c r="MJU90" s="2"/>
      <c r="MJV90" s="2"/>
      <c r="MJW90" s="2"/>
      <c r="MJX90" s="2"/>
      <c r="MJY90" s="2"/>
      <c r="MJZ90" s="2"/>
      <c r="MKA90" s="2"/>
      <c r="MKB90" s="2"/>
      <c r="MKC90" s="2"/>
      <c r="MKD90" s="2"/>
      <c r="MKE90" s="2"/>
      <c r="MKF90" s="2"/>
      <c r="MKG90" s="2"/>
      <c r="MKH90" s="2"/>
      <c r="MKI90" s="2"/>
      <c r="MKJ90" s="2"/>
      <c r="MKK90" s="2"/>
      <c r="MKL90" s="2"/>
      <c r="MKM90" s="2"/>
      <c r="MKN90" s="2"/>
      <c r="MKO90" s="2"/>
      <c r="MKP90" s="2"/>
      <c r="MKQ90" s="2"/>
      <c r="MKR90" s="2"/>
      <c r="MKS90" s="2"/>
      <c r="MKT90" s="2"/>
      <c r="MKU90" s="2"/>
      <c r="MKV90" s="2"/>
      <c r="MKW90" s="2"/>
      <c r="MKX90" s="2"/>
      <c r="MKY90" s="2"/>
      <c r="MKZ90" s="2"/>
      <c r="MLA90" s="2"/>
      <c r="MLB90" s="2"/>
      <c r="MLC90" s="2"/>
      <c r="MLD90" s="2"/>
      <c r="MLE90" s="2"/>
      <c r="MLF90" s="2"/>
      <c r="MLG90" s="2"/>
      <c r="MLH90" s="2"/>
      <c r="MLI90" s="2"/>
      <c r="MLJ90" s="2"/>
      <c r="MLK90" s="2"/>
      <c r="MLL90" s="2"/>
      <c r="MLM90" s="2"/>
      <c r="MLN90" s="2"/>
      <c r="MLO90" s="2"/>
      <c r="MLP90" s="2"/>
      <c r="MLQ90" s="2"/>
      <c r="MLR90" s="2"/>
      <c r="MLS90" s="2"/>
      <c r="MLT90" s="2"/>
      <c r="MLU90" s="2"/>
      <c r="MLV90" s="2"/>
      <c r="MLW90" s="2"/>
      <c r="MLX90" s="2"/>
      <c r="MLY90" s="2"/>
      <c r="MLZ90" s="2"/>
      <c r="MMA90" s="2"/>
      <c r="MMB90" s="2"/>
      <c r="MMC90" s="2"/>
      <c r="MMD90" s="2"/>
      <c r="MME90" s="2"/>
      <c r="MMF90" s="2"/>
      <c r="MMG90" s="2"/>
      <c r="MMH90" s="2"/>
      <c r="MMI90" s="2"/>
      <c r="MMJ90" s="2"/>
      <c r="MMK90" s="2"/>
      <c r="MML90" s="2"/>
      <c r="MMM90" s="2"/>
      <c r="MMN90" s="2"/>
      <c r="MMO90" s="2"/>
      <c r="MMP90" s="2"/>
      <c r="MMQ90" s="2"/>
      <c r="MMR90" s="2"/>
      <c r="MMS90" s="2"/>
      <c r="MMT90" s="2"/>
      <c r="MMU90" s="2"/>
      <c r="MMV90" s="2"/>
      <c r="MMW90" s="2"/>
      <c r="MMX90" s="2"/>
      <c r="MMY90" s="2"/>
      <c r="MMZ90" s="2"/>
      <c r="MNA90" s="2"/>
      <c r="MNB90" s="2"/>
      <c r="MNC90" s="2"/>
      <c r="MND90" s="2"/>
      <c r="MNE90" s="2"/>
      <c r="MNF90" s="2"/>
      <c r="MNG90" s="2"/>
      <c r="MNH90" s="2"/>
      <c r="MNI90" s="2"/>
      <c r="MNJ90" s="2"/>
      <c r="MNK90" s="2"/>
      <c r="MNL90" s="2"/>
      <c r="MNM90" s="2"/>
      <c r="MNN90" s="2"/>
      <c r="MNO90" s="2"/>
      <c r="MNP90" s="2"/>
      <c r="MNQ90" s="2"/>
      <c r="MNR90" s="2"/>
      <c r="MNS90" s="2"/>
      <c r="MNT90" s="2"/>
      <c r="MNU90" s="2"/>
      <c r="MNV90" s="2"/>
      <c r="MNW90" s="2"/>
      <c r="MNX90" s="2"/>
      <c r="MNY90" s="2"/>
      <c r="MNZ90" s="2"/>
      <c r="MOA90" s="2"/>
      <c r="MOB90" s="2"/>
      <c r="MOC90" s="2"/>
      <c r="MOD90" s="2"/>
      <c r="MOE90" s="2"/>
      <c r="MOF90" s="2"/>
      <c r="MOG90" s="2"/>
      <c r="MOH90" s="2"/>
      <c r="MOI90" s="2"/>
      <c r="MOJ90" s="2"/>
      <c r="MOK90" s="2"/>
      <c r="MOL90" s="2"/>
      <c r="MOM90" s="2"/>
      <c r="MON90" s="2"/>
      <c r="MOO90" s="2"/>
      <c r="MOP90" s="2"/>
      <c r="MOQ90" s="2"/>
      <c r="MOR90" s="2"/>
      <c r="MOS90" s="2"/>
      <c r="MOT90" s="2"/>
      <c r="MOU90" s="2"/>
      <c r="MOV90" s="2"/>
      <c r="MOW90" s="2"/>
      <c r="MOX90" s="2"/>
      <c r="MOY90" s="2"/>
      <c r="MOZ90" s="2"/>
      <c r="MPA90" s="2"/>
      <c r="MPB90" s="2"/>
      <c r="MPC90" s="2"/>
      <c r="MPD90" s="2"/>
      <c r="MPE90" s="2"/>
      <c r="MPF90" s="2"/>
      <c r="MPG90" s="2"/>
      <c r="MPH90" s="2"/>
      <c r="MPI90" s="2"/>
      <c r="MPJ90" s="2"/>
      <c r="MPK90" s="2"/>
      <c r="MPL90" s="2"/>
      <c r="MPM90" s="2"/>
      <c r="MPN90" s="2"/>
      <c r="MPO90" s="2"/>
      <c r="MPP90" s="2"/>
      <c r="MPQ90" s="2"/>
      <c r="MPR90" s="2"/>
      <c r="MPS90" s="2"/>
      <c r="MPT90" s="2"/>
      <c r="MPU90" s="2"/>
      <c r="MPV90" s="2"/>
      <c r="MPW90" s="2"/>
      <c r="MPX90" s="2"/>
      <c r="MPY90" s="2"/>
      <c r="MPZ90" s="2"/>
      <c r="MQA90" s="2"/>
      <c r="MQB90" s="2"/>
      <c r="MQC90" s="2"/>
      <c r="MQD90" s="2"/>
      <c r="MQE90" s="2"/>
      <c r="MQF90" s="2"/>
      <c r="MQG90" s="2"/>
      <c r="MQH90" s="2"/>
      <c r="MQI90" s="2"/>
      <c r="MQJ90" s="2"/>
      <c r="MQK90" s="2"/>
      <c r="MQL90" s="2"/>
      <c r="MQM90" s="2"/>
      <c r="MQN90" s="2"/>
      <c r="MQO90" s="2"/>
      <c r="MQP90" s="2"/>
      <c r="MQQ90" s="2"/>
      <c r="MQR90" s="2"/>
      <c r="MQS90" s="2"/>
      <c r="MQT90" s="2"/>
      <c r="MQU90" s="2"/>
      <c r="MQV90" s="2"/>
      <c r="MQW90" s="2"/>
      <c r="MQX90" s="2"/>
      <c r="MQY90" s="2"/>
      <c r="MQZ90" s="2"/>
      <c r="MRA90" s="2"/>
      <c r="MRB90" s="2"/>
      <c r="MRC90" s="2"/>
      <c r="MRD90" s="2"/>
      <c r="MRE90" s="2"/>
      <c r="MRF90" s="2"/>
      <c r="MRG90" s="2"/>
      <c r="MRH90" s="2"/>
      <c r="MRI90" s="2"/>
      <c r="MRJ90" s="2"/>
      <c r="MRK90" s="2"/>
      <c r="MRL90" s="2"/>
      <c r="MRM90" s="2"/>
      <c r="MRN90" s="2"/>
      <c r="MRO90" s="2"/>
      <c r="MRP90" s="2"/>
      <c r="MRQ90" s="2"/>
      <c r="MRR90" s="2"/>
      <c r="MRS90" s="2"/>
      <c r="MRT90" s="2"/>
      <c r="MRU90" s="2"/>
      <c r="MRV90" s="2"/>
      <c r="MRW90" s="2"/>
      <c r="MRX90" s="2"/>
      <c r="MRY90" s="2"/>
      <c r="MRZ90" s="2"/>
      <c r="MSA90" s="2"/>
      <c r="MSB90" s="2"/>
      <c r="MSC90" s="2"/>
      <c r="MSD90" s="2"/>
      <c r="MSE90" s="2"/>
      <c r="MSF90" s="2"/>
      <c r="MSG90" s="2"/>
      <c r="MSH90" s="2"/>
      <c r="MSI90" s="2"/>
      <c r="MSJ90" s="2"/>
      <c r="MSK90" s="2"/>
      <c r="MSL90" s="2"/>
      <c r="MSM90" s="2"/>
      <c r="MSN90" s="2"/>
      <c r="MSO90" s="2"/>
      <c r="MSP90" s="2"/>
      <c r="MSQ90" s="2"/>
      <c r="MSR90" s="2"/>
      <c r="MSS90" s="2"/>
      <c r="MST90" s="2"/>
      <c r="MSU90" s="2"/>
      <c r="MSV90" s="2"/>
      <c r="MSW90" s="2"/>
      <c r="MSX90" s="2"/>
      <c r="MSY90" s="2"/>
      <c r="MSZ90" s="2"/>
      <c r="MTA90" s="2"/>
      <c r="MTB90" s="2"/>
      <c r="MTC90" s="2"/>
      <c r="MTD90" s="2"/>
      <c r="MTE90" s="2"/>
      <c r="MTF90" s="2"/>
      <c r="MTG90" s="2"/>
      <c r="MTH90" s="2"/>
      <c r="MTI90" s="2"/>
      <c r="MTJ90" s="2"/>
      <c r="MTK90" s="2"/>
      <c r="MTL90" s="2"/>
      <c r="MTM90" s="2"/>
      <c r="MTN90" s="2"/>
      <c r="MTO90" s="2"/>
      <c r="MTP90" s="2"/>
      <c r="MTQ90" s="2"/>
      <c r="MTR90" s="2"/>
      <c r="MTS90" s="2"/>
      <c r="MTT90" s="2"/>
      <c r="MTU90" s="2"/>
      <c r="MTV90" s="2"/>
      <c r="MTW90" s="2"/>
      <c r="MTX90" s="2"/>
      <c r="MTY90" s="2"/>
      <c r="MTZ90" s="2"/>
      <c r="MUA90" s="2"/>
      <c r="MUB90" s="2"/>
      <c r="MUC90" s="2"/>
      <c r="MUD90" s="2"/>
      <c r="MUE90" s="2"/>
      <c r="MUF90" s="2"/>
      <c r="MUG90" s="2"/>
      <c r="MUH90" s="2"/>
      <c r="MUI90" s="2"/>
      <c r="MUJ90" s="2"/>
      <c r="MUK90" s="2"/>
      <c r="MUL90" s="2"/>
      <c r="MUM90" s="2"/>
      <c r="MUN90" s="2"/>
      <c r="MUO90" s="2"/>
      <c r="MUP90" s="2"/>
      <c r="MUQ90" s="2"/>
      <c r="MUR90" s="2"/>
      <c r="MUS90" s="2"/>
      <c r="MUT90" s="2"/>
      <c r="MUU90" s="2"/>
      <c r="MUV90" s="2"/>
      <c r="MUW90" s="2"/>
      <c r="MUX90" s="2"/>
      <c r="MUY90" s="2"/>
      <c r="MUZ90" s="2"/>
      <c r="MVA90" s="2"/>
      <c r="MVB90" s="2"/>
      <c r="MVC90" s="2"/>
      <c r="MVD90" s="2"/>
      <c r="MVE90" s="2"/>
      <c r="MVF90" s="2"/>
      <c r="MVG90" s="2"/>
      <c r="MVH90" s="2"/>
      <c r="MVI90" s="2"/>
      <c r="MVJ90" s="2"/>
      <c r="MVK90" s="2"/>
      <c r="MVL90" s="2"/>
      <c r="MVM90" s="2"/>
      <c r="MVN90" s="2"/>
      <c r="MVO90" s="2"/>
      <c r="MVP90" s="2"/>
      <c r="MVQ90" s="2"/>
      <c r="MVR90" s="2"/>
      <c r="MVS90" s="2"/>
      <c r="MVT90" s="2"/>
      <c r="MVU90" s="2"/>
      <c r="MVV90" s="2"/>
      <c r="MVW90" s="2"/>
      <c r="MVX90" s="2"/>
      <c r="MVY90" s="2"/>
      <c r="MVZ90" s="2"/>
      <c r="MWA90" s="2"/>
      <c r="MWB90" s="2"/>
      <c r="MWC90" s="2"/>
      <c r="MWD90" s="2"/>
      <c r="MWE90" s="2"/>
      <c r="MWF90" s="2"/>
      <c r="MWG90" s="2"/>
      <c r="MWH90" s="2"/>
      <c r="MWI90" s="2"/>
      <c r="MWJ90" s="2"/>
      <c r="MWK90" s="2"/>
      <c r="MWL90" s="2"/>
      <c r="MWM90" s="2"/>
      <c r="MWN90" s="2"/>
      <c r="MWO90" s="2"/>
      <c r="MWP90" s="2"/>
      <c r="MWQ90" s="2"/>
      <c r="MWR90" s="2"/>
      <c r="MWS90" s="2"/>
      <c r="MWT90" s="2"/>
      <c r="MWU90" s="2"/>
      <c r="MWV90" s="2"/>
      <c r="MWW90" s="2"/>
      <c r="MWX90" s="2"/>
      <c r="MWY90" s="2"/>
      <c r="MWZ90" s="2"/>
      <c r="MXA90" s="2"/>
      <c r="MXB90" s="2"/>
      <c r="MXC90" s="2"/>
      <c r="MXD90" s="2"/>
      <c r="MXE90" s="2"/>
      <c r="MXF90" s="2"/>
      <c r="MXG90" s="2"/>
      <c r="MXH90" s="2"/>
      <c r="MXI90" s="2"/>
      <c r="MXJ90" s="2"/>
      <c r="MXK90" s="2"/>
      <c r="MXL90" s="2"/>
      <c r="MXM90" s="2"/>
      <c r="MXN90" s="2"/>
      <c r="MXO90" s="2"/>
      <c r="MXP90" s="2"/>
      <c r="MXQ90" s="2"/>
      <c r="MXR90" s="2"/>
      <c r="MXS90" s="2"/>
      <c r="MXT90" s="2"/>
      <c r="MXU90" s="2"/>
      <c r="MXV90" s="2"/>
      <c r="MXW90" s="2"/>
      <c r="MXX90" s="2"/>
      <c r="MXY90" s="2"/>
      <c r="MXZ90" s="2"/>
      <c r="MYA90" s="2"/>
      <c r="MYB90" s="2"/>
      <c r="MYC90" s="2"/>
      <c r="MYD90" s="2"/>
      <c r="MYE90" s="2"/>
      <c r="MYF90" s="2"/>
      <c r="MYG90" s="2"/>
      <c r="MYH90" s="2"/>
      <c r="MYI90" s="2"/>
      <c r="MYJ90" s="2"/>
      <c r="MYK90" s="2"/>
      <c r="MYL90" s="2"/>
      <c r="MYM90" s="2"/>
      <c r="MYN90" s="2"/>
      <c r="MYO90" s="2"/>
      <c r="MYP90" s="2"/>
      <c r="MYQ90" s="2"/>
      <c r="MYR90" s="2"/>
      <c r="MYS90" s="2"/>
      <c r="MYT90" s="2"/>
      <c r="MYU90" s="2"/>
      <c r="MYV90" s="2"/>
      <c r="MYW90" s="2"/>
      <c r="MYX90" s="2"/>
      <c r="MYY90" s="2"/>
      <c r="MYZ90" s="2"/>
      <c r="MZA90" s="2"/>
      <c r="MZB90" s="2"/>
      <c r="MZC90" s="2"/>
      <c r="MZD90" s="2"/>
      <c r="MZE90" s="2"/>
      <c r="MZF90" s="2"/>
      <c r="MZG90" s="2"/>
      <c r="MZH90" s="2"/>
      <c r="MZI90" s="2"/>
      <c r="MZJ90" s="2"/>
      <c r="MZK90" s="2"/>
      <c r="MZL90" s="2"/>
      <c r="MZM90" s="2"/>
      <c r="MZN90" s="2"/>
      <c r="MZO90" s="2"/>
      <c r="MZP90" s="2"/>
      <c r="MZQ90" s="2"/>
      <c r="MZR90" s="2"/>
      <c r="MZS90" s="2"/>
      <c r="MZT90" s="2"/>
      <c r="MZU90" s="2"/>
      <c r="MZV90" s="2"/>
      <c r="MZW90" s="2"/>
      <c r="MZX90" s="2"/>
      <c r="MZY90" s="2"/>
      <c r="MZZ90" s="2"/>
      <c r="NAA90" s="2"/>
      <c r="NAB90" s="2"/>
      <c r="NAC90" s="2"/>
      <c r="NAD90" s="2"/>
      <c r="NAE90" s="2"/>
      <c r="NAF90" s="2"/>
      <c r="NAG90" s="2"/>
      <c r="NAH90" s="2"/>
      <c r="NAI90" s="2"/>
      <c r="NAJ90" s="2"/>
      <c r="NAK90" s="2"/>
      <c r="NAL90" s="2"/>
      <c r="NAM90" s="2"/>
      <c r="NAN90" s="2"/>
      <c r="NAO90" s="2"/>
      <c r="NAP90" s="2"/>
      <c r="NAQ90" s="2"/>
      <c r="NAR90" s="2"/>
      <c r="NAS90" s="2"/>
      <c r="NAT90" s="2"/>
      <c r="NAU90" s="2"/>
      <c r="NAV90" s="2"/>
      <c r="NAW90" s="2"/>
      <c r="NAX90" s="2"/>
      <c r="NAY90" s="2"/>
      <c r="NAZ90" s="2"/>
      <c r="NBA90" s="2"/>
      <c r="NBB90" s="2"/>
      <c r="NBC90" s="2"/>
      <c r="NBD90" s="2"/>
      <c r="NBE90" s="2"/>
      <c r="NBF90" s="2"/>
      <c r="NBG90" s="2"/>
      <c r="NBH90" s="2"/>
      <c r="NBI90" s="2"/>
      <c r="NBJ90" s="2"/>
      <c r="NBK90" s="2"/>
      <c r="NBL90" s="2"/>
      <c r="NBM90" s="2"/>
      <c r="NBN90" s="2"/>
      <c r="NBO90" s="2"/>
      <c r="NBP90" s="2"/>
      <c r="NBQ90" s="2"/>
      <c r="NBR90" s="2"/>
      <c r="NBS90" s="2"/>
      <c r="NBT90" s="2"/>
      <c r="NBU90" s="2"/>
      <c r="NBV90" s="2"/>
      <c r="NBW90" s="2"/>
      <c r="NBX90" s="2"/>
      <c r="NBY90" s="2"/>
      <c r="NBZ90" s="2"/>
      <c r="NCA90" s="2"/>
      <c r="NCB90" s="2"/>
      <c r="NCC90" s="2"/>
      <c r="NCD90" s="2"/>
      <c r="NCE90" s="2"/>
      <c r="NCF90" s="2"/>
      <c r="NCG90" s="2"/>
      <c r="NCH90" s="2"/>
      <c r="NCI90" s="2"/>
      <c r="NCJ90" s="2"/>
      <c r="NCK90" s="2"/>
      <c r="NCL90" s="2"/>
      <c r="NCM90" s="2"/>
      <c r="NCN90" s="2"/>
      <c r="NCO90" s="2"/>
      <c r="NCP90" s="2"/>
      <c r="NCQ90" s="2"/>
      <c r="NCR90" s="2"/>
      <c r="NCS90" s="2"/>
      <c r="NCT90" s="2"/>
      <c r="NCU90" s="2"/>
      <c r="NCV90" s="2"/>
      <c r="NCW90" s="2"/>
      <c r="NCX90" s="2"/>
      <c r="NCY90" s="2"/>
      <c r="NCZ90" s="2"/>
      <c r="NDA90" s="2"/>
      <c r="NDB90" s="2"/>
      <c r="NDC90" s="2"/>
      <c r="NDD90" s="2"/>
      <c r="NDE90" s="2"/>
      <c r="NDF90" s="2"/>
      <c r="NDG90" s="2"/>
      <c r="NDH90" s="2"/>
      <c r="NDI90" s="2"/>
      <c r="NDJ90" s="2"/>
      <c r="NDK90" s="2"/>
      <c r="NDL90" s="2"/>
      <c r="NDM90" s="2"/>
      <c r="NDN90" s="2"/>
      <c r="NDO90" s="2"/>
      <c r="NDP90" s="2"/>
      <c r="NDQ90" s="2"/>
      <c r="NDR90" s="2"/>
      <c r="NDS90" s="2"/>
      <c r="NDT90" s="2"/>
      <c r="NDU90" s="2"/>
      <c r="NDV90" s="2"/>
      <c r="NDW90" s="2"/>
      <c r="NDX90" s="2"/>
      <c r="NDY90" s="2"/>
      <c r="NDZ90" s="2"/>
      <c r="NEA90" s="2"/>
      <c r="NEB90" s="2"/>
      <c r="NEC90" s="2"/>
      <c r="NED90" s="2"/>
      <c r="NEE90" s="2"/>
      <c r="NEF90" s="2"/>
      <c r="NEG90" s="2"/>
      <c r="NEH90" s="2"/>
      <c r="NEI90" s="2"/>
      <c r="NEJ90" s="2"/>
      <c r="NEK90" s="2"/>
      <c r="NEL90" s="2"/>
      <c r="NEM90" s="2"/>
      <c r="NEN90" s="2"/>
      <c r="NEO90" s="2"/>
      <c r="NEP90" s="2"/>
      <c r="NEQ90" s="2"/>
      <c r="NER90" s="2"/>
      <c r="NES90" s="2"/>
      <c r="NET90" s="2"/>
      <c r="NEU90" s="2"/>
      <c r="NEV90" s="2"/>
      <c r="NEW90" s="2"/>
      <c r="NEX90" s="2"/>
      <c r="NEY90" s="2"/>
      <c r="NEZ90" s="2"/>
      <c r="NFA90" s="2"/>
      <c r="NFB90" s="2"/>
      <c r="NFC90" s="2"/>
      <c r="NFD90" s="2"/>
      <c r="NFE90" s="2"/>
      <c r="NFF90" s="2"/>
      <c r="NFG90" s="2"/>
      <c r="NFH90" s="2"/>
      <c r="NFI90" s="2"/>
      <c r="NFJ90" s="2"/>
      <c r="NFK90" s="2"/>
      <c r="NFL90" s="2"/>
      <c r="NFM90" s="2"/>
      <c r="NFN90" s="2"/>
      <c r="NFO90" s="2"/>
      <c r="NFP90" s="2"/>
      <c r="NFQ90" s="2"/>
      <c r="NFR90" s="2"/>
      <c r="NFS90" s="2"/>
      <c r="NFT90" s="2"/>
      <c r="NFU90" s="2"/>
      <c r="NFV90" s="2"/>
      <c r="NFW90" s="2"/>
      <c r="NFX90" s="2"/>
      <c r="NFY90" s="2"/>
      <c r="NFZ90" s="2"/>
      <c r="NGA90" s="2"/>
      <c r="NGB90" s="2"/>
      <c r="NGC90" s="2"/>
      <c r="NGD90" s="2"/>
      <c r="NGE90" s="2"/>
      <c r="NGF90" s="2"/>
      <c r="NGG90" s="2"/>
      <c r="NGH90" s="2"/>
      <c r="NGI90" s="2"/>
      <c r="NGJ90" s="2"/>
      <c r="NGK90" s="2"/>
      <c r="NGL90" s="2"/>
      <c r="NGM90" s="2"/>
      <c r="NGN90" s="2"/>
      <c r="NGO90" s="2"/>
      <c r="NGP90" s="2"/>
      <c r="NGQ90" s="2"/>
      <c r="NGR90" s="2"/>
      <c r="NGS90" s="2"/>
      <c r="NGT90" s="2"/>
      <c r="NGU90" s="2"/>
      <c r="NGV90" s="2"/>
      <c r="NGW90" s="2"/>
      <c r="NGX90" s="2"/>
      <c r="NGY90" s="2"/>
      <c r="NGZ90" s="2"/>
      <c r="NHA90" s="2"/>
      <c r="NHB90" s="2"/>
      <c r="NHC90" s="2"/>
      <c r="NHD90" s="2"/>
      <c r="NHE90" s="2"/>
      <c r="NHF90" s="2"/>
      <c r="NHG90" s="2"/>
      <c r="NHH90" s="2"/>
      <c r="NHI90" s="2"/>
      <c r="NHJ90" s="2"/>
      <c r="NHK90" s="2"/>
      <c r="NHL90" s="2"/>
      <c r="NHM90" s="2"/>
      <c r="NHN90" s="2"/>
      <c r="NHO90" s="2"/>
      <c r="NHP90" s="2"/>
      <c r="NHQ90" s="2"/>
      <c r="NHR90" s="2"/>
      <c r="NHS90" s="2"/>
      <c r="NHT90" s="2"/>
      <c r="NHU90" s="2"/>
      <c r="NHV90" s="2"/>
      <c r="NHW90" s="2"/>
      <c r="NHX90" s="2"/>
      <c r="NHY90" s="2"/>
      <c r="NHZ90" s="2"/>
      <c r="NIA90" s="2"/>
      <c r="NIB90" s="2"/>
      <c r="NIC90" s="2"/>
      <c r="NID90" s="2"/>
      <c r="NIE90" s="2"/>
      <c r="NIF90" s="2"/>
      <c r="NIG90" s="2"/>
      <c r="NIH90" s="2"/>
      <c r="NII90" s="2"/>
      <c r="NIJ90" s="2"/>
      <c r="NIK90" s="2"/>
      <c r="NIL90" s="2"/>
      <c r="NIM90" s="2"/>
      <c r="NIN90" s="2"/>
      <c r="NIO90" s="2"/>
      <c r="NIP90" s="2"/>
      <c r="NIQ90" s="2"/>
      <c r="NIR90" s="2"/>
      <c r="NIS90" s="2"/>
      <c r="NIT90" s="2"/>
      <c r="NIU90" s="2"/>
      <c r="NIV90" s="2"/>
      <c r="NIW90" s="2"/>
      <c r="NIX90" s="2"/>
      <c r="NIY90" s="2"/>
      <c r="NIZ90" s="2"/>
      <c r="NJA90" s="2"/>
      <c r="NJB90" s="2"/>
      <c r="NJC90" s="2"/>
      <c r="NJD90" s="2"/>
      <c r="NJE90" s="2"/>
      <c r="NJF90" s="2"/>
      <c r="NJG90" s="2"/>
      <c r="NJH90" s="2"/>
      <c r="NJI90" s="2"/>
      <c r="NJJ90" s="2"/>
      <c r="NJK90" s="2"/>
      <c r="NJL90" s="2"/>
      <c r="NJM90" s="2"/>
      <c r="NJN90" s="2"/>
      <c r="NJO90" s="2"/>
      <c r="NJP90" s="2"/>
      <c r="NJQ90" s="2"/>
      <c r="NJR90" s="2"/>
      <c r="NJS90" s="2"/>
      <c r="NJT90" s="2"/>
      <c r="NJU90" s="2"/>
      <c r="NJV90" s="2"/>
      <c r="NJW90" s="2"/>
      <c r="NJX90" s="2"/>
      <c r="NJY90" s="2"/>
      <c r="NJZ90" s="2"/>
      <c r="NKA90" s="2"/>
      <c r="NKB90" s="2"/>
      <c r="NKC90" s="2"/>
      <c r="NKD90" s="2"/>
      <c r="NKE90" s="2"/>
      <c r="NKF90" s="2"/>
      <c r="NKG90" s="2"/>
      <c r="NKH90" s="2"/>
      <c r="NKI90" s="2"/>
      <c r="NKJ90" s="2"/>
      <c r="NKK90" s="2"/>
      <c r="NKL90" s="2"/>
      <c r="NKM90" s="2"/>
      <c r="NKN90" s="2"/>
      <c r="NKO90" s="2"/>
      <c r="NKP90" s="2"/>
      <c r="NKQ90" s="2"/>
      <c r="NKR90" s="2"/>
      <c r="NKS90" s="2"/>
      <c r="NKT90" s="2"/>
      <c r="NKU90" s="2"/>
      <c r="NKV90" s="2"/>
      <c r="NKW90" s="2"/>
      <c r="NKX90" s="2"/>
      <c r="NKY90" s="2"/>
      <c r="NKZ90" s="2"/>
      <c r="NLA90" s="2"/>
      <c r="NLB90" s="2"/>
      <c r="NLC90" s="2"/>
      <c r="NLD90" s="2"/>
      <c r="NLE90" s="2"/>
      <c r="NLF90" s="2"/>
      <c r="NLG90" s="2"/>
      <c r="NLH90" s="2"/>
      <c r="NLI90" s="2"/>
      <c r="NLJ90" s="2"/>
      <c r="NLK90" s="2"/>
      <c r="NLL90" s="2"/>
      <c r="NLM90" s="2"/>
      <c r="NLN90" s="2"/>
      <c r="NLO90" s="2"/>
      <c r="NLP90" s="2"/>
      <c r="NLQ90" s="2"/>
      <c r="NLR90" s="2"/>
      <c r="NLS90" s="2"/>
      <c r="NLT90" s="2"/>
      <c r="NLU90" s="2"/>
      <c r="NLV90" s="2"/>
      <c r="NLW90" s="2"/>
      <c r="NLX90" s="2"/>
      <c r="NLY90" s="2"/>
      <c r="NLZ90" s="2"/>
      <c r="NMA90" s="2"/>
      <c r="NMB90" s="2"/>
      <c r="NMC90" s="2"/>
      <c r="NMD90" s="2"/>
      <c r="NME90" s="2"/>
      <c r="NMF90" s="2"/>
      <c r="NMG90" s="2"/>
      <c r="NMH90" s="2"/>
      <c r="NMI90" s="2"/>
      <c r="NMJ90" s="2"/>
      <c r="NMK90" s="2"/>
      <c r="NML90" s="2"/>
      <c r="NMM90" s="2"/>
      <c r="NMN90" s="2"/>
      <c r="NMO90" s="2"/>
      <c r="NMP90" s="2"/>
      <c r="NMQ90" s="2"/>
      <c r="NMR90" s="2"/>
      <c r="NMS90" s="2"/>
      <c r="NMT90" s="2"/>
      <c r="NMU90" s="2"/>
      <c r="NMV90" s="2"/>
      <c r="NMW90" s="2"/>
      <c r="NMX90" s="2"/>
      <c r="NMY90" s="2"/>
      <c r="NMZ90" s="2"/>
      <c r="NNA90" s="2"/>
      <c r="NNB90" s="2"/>
      <c r="NNC90" s="2"/>
      <c r="NND90" s="2"/>
      <c r="NNE90" s="2"/>
      <c r="NNF90" s="2"/>
      <c r="NNG90" s="2"/>
      <c r="NNH90" s="2"/>
      <c r="NNI90" s="2"/>
      <c r="NNJ90" s="2"/>
      <c r="NNK90" s="2"/>
      <c r="NNL90" s="2"/>
      <c r="NNM90" s="2"/>
      <c r="NNN90" s="2"/>
      <c r="NNO90" s="2"/>
      <c r="NNP90" s="2"/>
      <c r="NNQ90" s="2"/>
      <c r="NNR90" s="2"/>
      <c r="NNS90" s="2"/>
      <c r="NNT90" s="2"/>
      <c r="NNU90" s="2"/>
      <c r="NNV90" s="2"/>
      <c r="NNW90" s="2"/>
      <c r="NNX90" s="2"/>
      <c r="NNY90" s="2"/>
      <c r="NNZ90" s="2"/>
      <c r="NOA90" s="2"/>
      <c r="NOB90" s="2"/>
      <c r="NOC90" s="2"/>
      <c r="NOD90" s="2"/>
      <c r="NOE90" s="2"/>
      <c r="NOF90" s="2"/>
      <c r="NOG90" s="2"/>
      <c r="NOH90" s="2"/>
      <c r="NOI90" s="2"/>
      <c r="NOJ90" s="2"/>
      <c r="NOK90" s="2"/>
      <c r="NOL90" s="2"/>
      <c r="NOM90" s="2"/>
      <c r="NON90" s="2"/>
      <c r="NOO90" s="2"/>
      <c r="NOP90" s="2"/>
      <c r="NOQ90" s="2"/>
      <c r="NOR90" s="2"/>
      <c r="NOS90" s="2"/>
      <c r="NOT90" s="2"/>
      <c r="NOU90" s="2"/>
      <c r="NOV90" s="2"/>
      <c r="NOW90" s="2"/>
      <c r="NOX90" s="2"/>
      <c r="NOY90" s="2"/>
      <c r="NOZ90" s="2"/>
      <c r="NPA90" s="2"/>
      <c r="NPB90" s="2"/>
      <c r="NPC90" s="2"/>
      <c r="NPD90" s="2"/>
      <c r="NPE90" s="2"/>
      <c r="NPF90" s="2"/>
      <c r="NPG90" s="2"/>
      <c r="NPH90" s="2"/>
      <c r="NPI90" s="2"/>
      <c r="NPJ90" s="2"/>
      <c r="NPK90" s="2"/>
      <c r="NPL90" s="2"/>
      <c r="NPM90" s="2"/>
      <c r="NPN90" s="2"/>
      <c r="NPO90" s="2"/>
      <c r="NPP90" s="2"/>
      <c r="NPQ90" s="2"/>
      <c r="NPR90" s="2"/>
      <c r="NPS90" s="2"/>
      <c r="NPT90" s="2"/>
      <c r="NPU90" s="2"/>
      <c r="NPV90" s="2"/>
      <c r="NPW90" s="2"/>
      <c r="NPX90" s="2"/>
      <c r="NPY90" s="2"/>
      <c r="NPZ90" s="2"/>
      <c r="NQA90" s="2"/>
      <c r="NQB90" s="2"/>
      <c r="NQC90" s="2"/>
      <c r="NQD90" s="2"/>
      <c r="NQE90" s="2"/>
      <c r="NQF90" s="2"/>
      <c r="NQG90" s="2"/>
      <c r="NQH90" s="2"/>
      <c r="NQI90" s="2"/>
      <c r="NQJ90" s="2"/>
      <c r="NQK90" s="2"/>
      <c r="NQL90" s="2"/>
      <c r="NQM90" s="2"/>
      <c r="NQN90" s="2"/>
      <c r="NQO90" s="2"/>
      <c r="NQP90" s="2"/>
      <c r="NQQ90" s="2"/>
      <c r="NQR90" s="2"/>
      <c r="NQS90" s="2"/>
      <c r="NQT90" s="2"/>
      <c r="NQU90" s="2"/>
      <c r="NQV90" s="2"/>
      <c r="NQW90" s="2"/>
      <c r="NQX90" s="2"/>
      <c r="NQY90" s="2"/>
      <c r="NQZ90" s="2"/>
      <c r="NRA90" s="2"/>
      <c r="NRB90" s="2"/>
      <c r="NRC90" s="2"/>
      <c r="NRD90" s="2"/>
      <c r="NRE90" s="2"/>
      <c r="NRF90" s="2"/>
      <c r="NRG90" s="2"/>
      <c r="NRH90" s="2"/>
      <c r="NRI90" s="2"/>
      <c r="NRJ90" s="2"/>
      <c r="NRK90" s="2"/>
      <c r="NRL90" s="2"/>
      <c r="NRM90" s="2"/>
      <c r="NRN90" s="2"/>
      <c r="NRO90" s="2"/>
      <c r="NRP90" s="2"/>
      <c r="NRQ90" s="2"/>
      <c r="NRR90" s="2"/>
      <c r="NRS90" s="2"/>
      <c r="NRT90" s="2"/>
      <c r="NRU90" s="2"/>
      <c r="NRV90" s="2"/>
      <c r="NRW90" s="2"/>
      <c r="NRX90" s="2"/>
      <c r="NRY90" s="2"/>
      <c r="NRZ90" s="2"/>
      <c r="NSA90" s="2"/>
      <c r="NSB90" s="2"/>
      <c r="NSC90" s="2"/>
      <c r="NSD90" s="2"/>
      <c r="NSE90" s="2"/>
      <c r="NSF90" s="2"/>
      <c r="NSG90" s="2"/>
      <c r="NSH90" s="2"/>
      <c r="NSI90" s="2"/>
      <c r="NSJ90" s="2"/>
      <c r="NSK90" s="2"/>
      <c r="NSL90" s="2"/>
      <c r="NSM90" s="2"/>
      <c r="NSN90" s="2"/>
      <c r="NSO90" s="2"/>
      <c r="NSP90" s="2"/>
      <c r="NSQ90" s="2"/>
      <c r="NSR90" s="2"/>
      <c r="NSS90" s="2"/>
      <c r="NST90" s="2"/>
      <c r="NSU90" s="2"/>
      <c r="NSV90" s="2"/>
      <c r="NSW90" s="2"/>
      <c r="NSX90" s="2"/>
      <c r="NSY90" s="2"/>
      <c r="NSZ90" s="2"/>
      <c r="NTA90" s="2"/>
      <c r="NTB90" s="2"/>
      <c r="NTC90" s="2"/>
      <c r="NTD90" s="2"/>
      <c r="NTE90" s="2"/>
      <c r="NTF90" s="2"/>
      <c r="NTG90" s="2"/>
      <c r="NTH90" s="2"/>
      <c r="NTI90" s="2"/>
      <c r="NTJ90" s="2"/>
      <c r="NTK90" s="2"/>
      <c r="NTL90" s="2"/>
      <c r="NTM90" s="2"/>
      <c r="NTN90" s="2"/>
      <c r="NTO90" s="2"/>
      <c r="NTP90" s="2"/>
      <c r="NTQ90" s="2"/>
      <c r="NTR90" s="2"/>
      <c r="NTS90" s="2"/>
      <c r="NTT90" s="2"/>
      <c r="NTU90" s="2"/>
      <c r="NTV90" s="2"/>
      <c r="NTW90" s="2"/>
      <c r="NTX90" s="2"/>
      <c r="NTY90" s="2"/>
      <c r="NTZ90" s="2"/>
      <c r="NUA90" s="2"/>
      <c r="NUB90" s="2"/>
      <c r="NUC90" s="2"/>
      <c r="NUD90" s="2"/>
      <c r="NUE90" s="2"/>
      <c r="NUF90" s="2"/>
      <c r="NUG90" s="2"/>
      <c r="NUH90" s="2"/>
      <c r="NUI90" s="2"/>
      <c r="NUJ90" s="2"/>
      <c r="NUK90" s="2"/>
      <c r="NUL90" s="2"/>
      <c r="NUM90" s="2"/>
      <c r="NUN90" s="2"/>
      <c r="NUO90" s="2"/>
      <c r="NUP90" s="2"/>
      <c r="NUQ90" s="2"/>
      <c r="NUR90" s="2"/>
      <c r="NUS90" s="2"/>
      <c r="NUT90" s="2"/>
      <c r="NUU90" s="2"/>
      <c r="NUV90" s="2"/>
      <c r="NUW90" s="2"/>
      <c r="NUX90" s="2"/>
      <c r="NUY90" s="2"/>
      <c r="NUZ90" s="2"/>
      <c r="NVA90" s="2"/>
      <c r="NVB90" s="2"/>
      <c r="NVC90" s="2"/>
      <c r="NVD90" s="2"/>
      <c r="NVE90" s="2"/>
      <c r="NVF90" s="2"/>
      <c r="NVG90" s="2"/>
      <c r="NVH90" s="2"/>
      <c r="NVI90" s="2"/>
      <c r="NVJ90" s="2"/>
      <c r="NVK90" s="2"/>
      <c r="NVL90" s="2"/>
      <c r="NVM90" s="2"/>
      <c r="NVN90" s="2"/>
      <c r="NVO90" s="2"/>
      <c r="NVP90" s="2"/>
      <c r="NVQ90" s="2"/>
      <c r="NVR90" s="2"/>
      <c r="NVS90" s="2"/>
      <c r="NVT90" s="2"/>
      <c r="NVU90" s="2"/>
      <c r="NVV90" s="2"/>
      <c r="NVW90" s="2"/>
      <c r="NVX90" s="2"/>
      <c r="NVY90" s="2"/>
      <c r="NVZ90" s="2"/>
      <c r="NWA90" s="2"/>
      <c r="NWB90" s="2"/>
      <c r="NWC90" s="2"/>
      <c r="NWD90" s="2"/>
      <c r="NWE90" s="2"/>
      <c r="NWF90" s="2"/>
      <c r="NWG90" s="2"/>
      <c r="NWH90" s="2"/>
      <c r="NWI90" s="2"/>
      <c r="NWJ90" s="2"/>
      <c r="NWK90" s="2"/>
      <c r="NWL90" s="2"/>
      <c r="NWM90" s="2"/>
      <c r="NWN90" s="2"/>
      <c r="NWO90" s="2"/>
      <c r="NWP90" s="2"/>
      <c r="NWQ90" s="2"/>
      <c r="NWR90" s="2"/>
      <c r="NWS90" s="2"/>
      <c r="NWT90" s="2"/>
      <c r="NWU90" s="2"/>
      <c r="NWV90" s="2"/>
      <c r="NWW90" s="2"/>
      <c r="NWX90" s="2"/>
      <c r="NWY90" s="2"/>
      <c r="NWZ90" s="2"/>
      <c r="NXA90" s="2"/>
      <c r="NXB90" s="2"/>
      <c r="NXC90" s="2"/>
      <c r="NXD90" s="2"/>
      <c r="NXE90" s="2"/>
      <c r="NXF90" s="2"/>
      <c r="NXG90" s="2"/>
      <c r="NXH90" s="2"/>
      <c r="NXI90" s="2"/>
      <c r="NXJ90" s="2"/>
      <c r="NXK90" s="2"/>
      <c r="NXL90" s="2"/>
      <c r="NXM90" s="2"/>
      <c r="NXN90" s="2"/>
      <c r="NXO90" s="2"/>
      <c r="NXP90" s="2"/>
      <c r="NXQ90" s="2"/>
      <c r="NXR90" s="2"/>
      <c r="NXS90" s="2"/>
      <c r="NXT90" s="2"/>
      <c r="NXU90" s="2"/>
      <c r="NXV90" s="2"/>
      <c r="NXW90" s="2"/>
      <c r="NXX90" s="2"/>
      <c r="NXY90" s="2"/>
      <c r="NXZ90" s="2"/>
      <c r="NYA90" s="2"/>
      <c r="NYB90" s="2"/>
      <c r="NYC90" s="2"/>
      <c r="NYD90" s="2"/>
      <c r="NYE90" s="2"/>
      <c r="NYF90" s="2"/>
      <c r="NYG90" s="2"/>
      <c r="NYH90" s="2"/>
      <c r="NYI90" s="2"/>
      <c r="NYJ90" s="2"/>
      <c r="NYK90" s="2"/>
      <c r="NYL90" s="2"/>
      <c r="NYM90" s="2"/>
      <c r="NYN90" s="2"/>
      <c r="NYO90" s="2"/>
      <c r="NYP90" s="2"/>
      <c r="NYQ90" s="2"/>
      <c r="NYR90" s="2"/>
      <c r="NYS90" s="2"/>
      <c r="NYT90" s="2"/>
      <c r="NYU90" s="2"/>
      <c r="NYV90" s="2"/>
      <c r="NYW90" s="2"/>
      <c r="NYX90" s="2"/>
      <c r="NYY90" s="2"/>
      <c r="NYZ90" s="2"/>
      <c r="NZA90" s="2"/>
      <c r="NZB90" s="2"/>
      <c r="NZC90" s="2"/>
      <c r="NZD90" s="2"/>
      <c r="NZE90" s="2"/>
      <c r="NZF90" s="2"/>
      <c r="NZG90" s="2"/>
      <c r="NZH90" s="2"/>
      <c r="NZI90" s="2"/>
      <c r="NZJ90" s="2"/>
      <c r="NZK90" s="2"/>
      <c r="NZL90" s="2"/>
      <c r="NZM90" s="2"/>
      <c r="NZN90" s="2"/>
      <c r="NZO90" s="2"/>
      <c r="NZP90" s="2"/>
      <c r="NZQ90" s="2"/>
      <c r="NZR90" s="2"/>
      <c r="NZS90" s="2"/>
      <c r="NZT90" s="2"/>
      <c r="NZU90" s="2"/>
      <c r="NZV90" s="2"/>
      <c r="NZW90" s="2"/>
      <c r="NZX90" s="2"/>
      <c r="NZY90" s="2"/>
      <c r="NZZ90" s="2"/>
      <c r="OAA90" s="2"/>
      <c r="OAB90" s="2"/>
      <c r="OAC90" s="2"/>
      <c r="OAD90" s="2"/>
      <c r="OAE90" s="2"/>
      <c r="OAF90" s="2"/>
      <c r="OAG90" s="2"/>
      <c r="OAH90" s="2"/>
      <c r="OAI90" s="2"/>
      <c r="OAJ90" s="2"/>
      <c r="OAK90" s="2"/>
      <c r="OAL90" s="2"/>
      <c r="OAM90" s="2"/>
      <c r="OAN90" s="2"/>
      <c r="OAO90" s="2"/>
      <c r="OAP90" s="2"/>
      <c r="OAQ90" s="2"/>
      <c r="OAR90" s="2"/>
      <c r="OAS90" s="2"/>
      <c r="OAT90" s="2"/>
      <c r="OAU90" s="2"/>
      <c r="OAV90" s="2"/>
      <c r="OAW90" s="2"/>
      <c r="OAX90" s="2"/>
      <c r="OAY90" s="2"/>
      <c r="OAZ90" s="2"/>
      <c r="OBA90" s="2"/>
      <c r="OBB90" s="2"/>
      <c r="OBC90" s="2"/>
      <c r="OBD90" s="2"/>
      <c r="OBE90" s="2"/>
      <c r="OBF90" s="2"/>
      <c r="OBG90" s="2"/>
      <c r="OBH90" s="2"/>
      <c r="OBI90" s="2"/>
      <c r="OBJ90" s="2"/>
      <c r="OBK90" s="2"/>
      <c r="OBL90" s="2"/>
      <c r="OBM90" s="2"/>
      <c r="OBN90" s="2"/>
      <c r="OBO90" s="2"/>
      <c r="OBP90" s="2"/>
      <c r="OBQ90" s="2"/>
      <c r="OBR90" s="2"/>
      <c r="OBS90" s="2"/>
      <c r="OBT90" s="2"/>
      <c r="OBU90" s="2"/>
      <c r="OBV90" s="2"/>
      <c r="OBW90" s="2"/>
      <c r="OBX90" s="2"/>
      <c r="OBY90" s="2"/>
      <c r="OBZ90" s="2"/>
      <c r="OCA90" s="2"/>
      <c r="OCB90" s="2"/>
      <c r="OCC90" s="2"/>
      <c r="OCD90" s="2"/>
      <c r="OCE90" s="2"/>
      <c r="OCF90" s="2"/>
      <c r="OCG90" s="2"/>
      <c r="OCH90" s="2"/>
      <c r="OCI90" s="2"/>
      <c r="OCJ90" s="2"/>
      <c r="OCK90" s="2"/>
      <c r="OCL90" s="2"/>
      <c r="OCM90" s="2"/>
      <c r="OCN90" s="2"/>
      <c r="OCO90" s="2"/>
      <c r="OCP90" s="2"/>
      <c r="OCQ90" s="2"/>
      <c r="OCR90" s="2"/>
      <c r="OCS90" s="2"/>
      <c r="OCT90" s="2"/>
      <c r="OCU90" s="2"/>
      <c r="OCV90" s="2"/>
      <c r="OCW90" s="2"/>
      <c r="OCX90" s="2"/>
      <c r="OCY90" s="2"/>
      <c r="OCZ90" s="2"/>
      <c r="ODA90" s="2"/>
      <c r="ODB90" s="2"/>
      <c r="ODC90" s="2"/>
      <c r="ODD90" s="2"/>
      <c r="ODE90" s="2"/>
      <c r="ODF90" s="2"/>
      <c r="ODG90" s="2"/>
      <c r="ODH90" s="2"/>
      <c r="ODI90" s="2"/>
      <c r="ODJ90" s="2"/>
      <c r="ODK90" s="2"/>
      <c r="ODL90" s="2"/>
      <c r="ODM90" s="2"/>
      <c r="ODN90" s="2"/>
      <c r="ODO90" s="2"/>
      <c r="ODP90" s="2"/>
      <c r="ODQ90" s="2"/>
      <c r="ODR90" s="2"/>
      <c r="ODS90" s="2"/>
      <c r="ODT90" s="2"/>
      <c r="ODU90" s="2"/>
      <c r="ODV90" s="2"/>
      <c r="ODW90" s="2"/>
      <c r="ODX90" s="2"/>
      <c r="ODY90" s="2"/>
      <c r="ODZ90" s="2"/>
      <c r="OEA90" s="2"/>
      <c r="OEB90" s="2"/>
      <c r="OEC90" s="2"/>
      <c r="OED90" s="2"/>
      <c r="OEE90" s="2"/>
      <c r="OEF90" s="2"/>
      <c r="OEG90" s="2"/>
      <c r="OEH90" s="2"/>
      <c r="OEI90" s="2"/>
      <c r="OEJ90" s="2"/>
      <c r="OEK90" s="2"/>
      <c r="OEL90" s="2"/>
      <c r="OEM90" s="2"/>
      <c r="OEN90" s="2"/>
      <c r="OEO90" s="2"/>
      <c r="OEP90" s="2"/>
      <c r="OEQ90" s="2"/>
      <c r="OER90" s="2"/>
      <c r="OES90" s="2"/>
      <c r="OET90" s="2"/>
      <c r="OEU90" s="2"/>
      <c r="OEV90" s="2"/>
      <c r="OEW90" s="2"/>
      <c r="OEX90" s="2"/>
      <c r="OEY90" s="2"/>
      <c r="OEZ90" s="2"/>
      <c r="OFA90" s="2"/>
      <c r="OFB90" s="2"/>
      <c r="OFC90" s="2"/>
      <c r="OFD90" s="2"/>
      <c r="OFE90" s="2"/>
      <c r="OFF90" s="2"/>
      <c r="OFG90" s="2"/>
      <c r="OFH90" s="2"/>
      <c r="OFI90" s="2"/>
      <c r="OFJ90" s="2"/>
      <c r="OFK90" s="2"/>
      <c r="OFL90" s="2"/>
      <c r="OFM90" s="2"/>
      <c r="OFN90" s="2"/>
      <c r="OFO90" s="2"/>
      <c r="OFP90" s="2"/>
      <c r="OFQ90" s="2"/>
      <c r="OFR90" s="2"/>
      <c r="OFS90" s="2"/>
      <c r="OFT90" s="2"/>
      <c r="OFU90" s="2"/>
      <c r="OFV90" s="2"/>
      <c r="OFW90" s="2"/>
      <c r="OFX90" s="2"/>
      <c r="OFY90" s="2"/>
      <c r="OFZ90" s="2"/>
      <c r="OGA90" s="2"/>
      <c r="OGB90" s="2"/>
      <c r="OGC90" s="2"/>
      <c r="OGD90" s="2"/>
      <c r="OGE90" s="2"/>
      <c r="OGF90" s="2"/>
      <c r="OGG90" s="2"/>
      <c r="OGH90" s="2"/>
      <c r="OGI90" s="2"/>
      <c r="OGJ90" s="2"/>
      <c r="OGK90" s="2"/>
      <c r="OGL90" s="2"/>
      <c r="OGM90" s="2"/>
      <c r="OGN90" s="2"/>
      <c r="OGO90" s="2"/>
      <c r="OGP90" s="2"/>
      <c r="OGQ90" s="2"/>
      <c r="OGR90" s="2"/>
      <c r="OGS90" s="2"/>
      <c r="OGT90" s="2"/>
      <c r="OGU90" s="2"/>
      <c r="OGV90" s="2"/>
      <c r="OGW90" s="2"/>
      <c r="OGX90" s="2"/>
      <c r="OGY90" s="2"/>
      <c r="OGZ90" s="2"/>
      <c r="OHA90" s="2"/>
      <c r="OHB90" s="2"/>
      <c r="OHC90" s="2"/>
      <c r="OHD90" s="2"/>
      <c r="OHE90" s="2"/>
      <c r="OHF90" s="2"/>
      <c r="OHG90" s="2"/>
      <c r="OHH90" s="2"/>
      <c r="OHI90" s="2"/>
      <c r="OHJ90" s="2"/>
      <c r="OHK90" s="2"/>
      <c r="OHL90" s="2"/>
      <c r="OHM90" s="2"/>
      <c r="OHN90" s="2"/>
      <c r="OHO90" s="2"/>
      <c r="OHP90" s="2"/>
      <c r="OHQ90" s="2"/>
      <c r="OHR90" s="2"/>
      <c r="OHS90" s="2"/>
      <c r="OHT90" s="2"/>
      <c r="OHU90" s="2"/>
      <c r="OHV90" s="2"/>
      <c r="OHW90" s="2"/>
      <c r="OHX90" s="2"/>
      <c r="OHY90" s="2"/>
      <c r="OHZ90" s="2"/>
      <c r="OIA90" s="2"/>
      <c r="OIB90" s="2"/>
      <c r="OIC90" s="2"/>
      <c r="OID90" s="2"/>
      <c r="OIE90" s="2"/>
      <c r="OIF90" s="2"/>
      <c r="OIG90" s="2"/>
      <c r="OIH90" s="2"/>
      <c r="OII90" s="2"/>
      <c r="OIJ90" s="2"/>
      <c r="OIK90" s="2"/>
      <c r="OIL90" s="2"/>
      <c r="OIM90" s="2"/>
      <c r="OIN90" s="2"/>
      <c r="OIO90" s="2"/>
      <c r="OIP90" s="2"/>
      <c r="OIQ90" s="2"/>
      <c r="OIR90" s="2"/>
      <c r="OIS90" s="2"/>
      <c r="OIT90" s="2"/>
      <c r="OIU90" s="2"/>
      <c r="OIV90" s="2"/>
      <c r="OIW90" s="2"/>
      <c r="OIX90" s="2"/>
      <c r="OIY90" s="2"/>
      <c r="OIZ90" s="2"/>
      <c r="OJA90" s="2"/>
      <c r="OJB90" s="2"/>
      <c r="OJC90" s="2"/>
      <c r="OJD90" s="2"/>
      <c r="OJE90" s="2"/>
      <c r="OJF90" s="2"/>
      <c r="OJG90" s="2"/>
      <c r="OJH90" s="2"/>
      <c r="OJI90" s="2"/>
      <c r="OJJ90" s="2"/>
      <c r="OJK90" s="2"/>
      <c r="OJL90" s="2"/>
      <c r="OJM90" s="2"/>
      <c r="OJN90" s="2"/>
      <c r="OJO90" s="2"/>
      <c r="OJP90" s="2"/>
      <c r="OJQ90" s="2"/>
      <c r="OJR90" s="2"/>
      <c r="OJS90" s="2"/>
      <c r="OJT90" s="2"/>
      <c r="OJU90" s="2"/>
      <c r="OJV90" s="2"/>
      <c r="OJW90" s="2"/>
      <c r="OJX90" s="2"/>
      <c r="OJY90" s="2"/>
      <c r="OJZ90" s="2"/>
      <c r="OKA90" s="2"/>
      <c r="OKB90" s="2"/>
      <c r="OKC90" s="2"/>
      <c r="OKD90" s="2"/>
      <c r="OKE90" s="2"/>
      <c r="OKF90" s="2"/>
      <c r="OKG90" s="2"/>
      <c r="OKH90" s="2"/>
      <c r="OKI90" s="2"/>
      <c r="OKJ90" s="2"/>
      <c r="OKK90" s="2"/>
      <c r="OKL90" s="2"/>
      <c r="OKM90" s="2"/>
      <c r="OKN90" s="2"/>
      <c r="OKO90" s="2"/>
      <c r="OKP90" s="2"/>
      <c r="OKQ90" s="2"/>
      <c r="OKR90" s="2"/>
      <c r="OKS90" s="2"/>
      <c r="OKT90" s="2"/>
      <c r="OKU90" s="2"/>
      <c r="OKV90" s="2"/>
      <c r="OKW90" s="2"/>
      <c r="OKX90" s="2"/>
      <c r="OKY90" s="2"/>
      <c r="OKZ90" s="2"/>
      <c r="OLA90" s="2"/>
      <c r="OLB90" s="2"/>
      <c r="OLC90" s="2"/>
      <c r="OLD90" s="2"/>
      <c r="OLE90" s="2"/>
      <c r="OLF90" s="2"/>
      <c r="OLG90" s="2"/>
      <c r="OLH90" s="2"/>
      <c r="OLI90" s="2"/>
      <c r="OLJ90" s="2"/>
      <c r="OLK90" s="2"/>
      <c r="OLL90" s="2"/>
      <c r="OLM90" s="2"/>
      <c r="OLN90" s="2"/>
      <c r="OLO90" s="2"/>
      <c r="OLP90" s="2"/>
      <c r="OLQ90" s="2"/>
      <c r="OLR90" s="2"/>
      <c r="OLS90" s="2"/>
      <c r="OLT90" s="2"/>
      <c r="OLU90" s="2"/>
      <c r="OLV90" s="2"/>
      <c r="OLW90" s="2"/>
      <c r="OLX90" s="2"/>
      <c r="OLY90" s="2"/>
      <c r="OLZ90" s="2"/>
      <c r="OMA90" s="2"/>
      <c r="OMB90" s="2"/>
      <c r="OMC90" s="2"/>
      <c r="OMD90" s="2"/>
      <c r="OME90" s="2"/>
      <c r="OMF90" s="2"/>
      <c r="OMG90" s="2"/>
      <c r="OMH90" s="2"/>
      <c r="OMI90" s="2"/>
      <c r="OMJ90" s="2"/>
      <c r="OMK90" s="2"/>
      <c r="OML90" s="2"/>
      <c r="OMM90" s="2"/>
      <c r="OMN90" s="2"/>
      <c r="OMO90" s="2"/>
      <c r="OMP90" s="2"/>
      <c r="OMQ90" s="2"/>
      <c r="OMR90" s="2"/>
      <c r="OMS90" s="2"/>
      <c r="OMT90" s="2"/>
      <c r="OMU90" s="2"/>
      <c r="OMV90" s="2"/>
      <c r="OMW90" s="2"/>
      <c r="OMX90" s="2"/>
      <c r="OMY90" s="2"/>
      <c r="OMZ90" s="2"/>
      <c r="ONA90" s="2"/>
      <c r="ONB90" s="2"/>
      <c r="ONC90" s="2"/>
      <c r="OND90" s="2"/>
      <c r="ONE90" s="2"/>
      <c r="ONF90" s="2"/>
      <c r="ONG90" s="2"/>
      <c r="ONH90" s="2"/>
      <c r="ONI90" s="2"/>
      <c r="ONJ90" s="2"/>
      <c r="ONK90" s="2"/>
      <c r="ONL90" s="2"/>
      <c r="ONM90" s="2"/>
      <c r="ONN90" s="2"/>
      <c r="ONO90" s="2"/>
      <c r="ONP90" s="2"/>
      <c r="ONQ90" s="2"/>
      <c r="ONR90" s="2"/>
      <c r="ONS90" s="2"/>
      <c r="ONT90" s="2"/>
      <c r="ONU90" s="2"/>
      <c r="ONV90" s="2"/>
      <c r="ONW90" s="2"/>
      <c r="ONX90" s="2"/>
      <c r="ONY90" s="2"/>
      <c r="ONZ90" s="2"/>
      <c r="OOA90" s="2"/>
      <c r="OOB90" s="2"/>
      <c r="OOC90" s="2"/>
      <c r="OOD90" s="2"/>
      <c r="OOE90" s="2"/>
      <c r="OOF90" s="2"/>
      <c r="OOG90" s="2"/>
      <c r="OOH90" s="2"/>
      <c r="OOI90" s="2"/>
      <c r="OOJ90" s="2"/>
      <c r="OOK90" s="2"/>
      <c r="OOL90" s="2"/>
      <c r="OOM90" s="2"/>
      <c r="OON90" s="2"/>
      <c r="OOO90" s="2"/>
      <c r="OOP90" s="2"/>
      <c r="OOQ90" s="2"/>
      <c r="OOR90" s="2"/>
      <c r="OOS90" s="2"/>
      <c r="OOT90" s="2"/>
      <c r="OOU90" s="2"/>
      <c r="OOV90" s="2"/>
      <c r="OOW90" s="2"/>
      <c r="OOX90" s="2"/>
      <c r="OOY90" s="2"/>
      <c r="OOZ90" s="2"/>
      <c r="OPA90" s="2"/>
      <c r="OPB90" s="2"/>
      <c r="OPC90" s="2"/>
      <c r="OPD90" s="2"/>
      <c r="OPE90" s="2"/>
      <c r="OPF90" s="2"/>
      <c r="OPG90" s="2"/>
      <c r="OPH90" s="2"/>
      <c r="OPI90" s="2"/>
      <c r="OPJ90" s="2"/>
      <c r="OPK90" s="2"/>
      <c r="OPL90" s="2"/>
      <c r="OPM90" s="2"/>
      <c r="OPN90" s="2"/>
      <c r="OPO90" s="2"/>
      <c r="OPP90" s="2"/>
      <c r="OPQ90" s="2"/>
      <c r="OPR90" s="2"/>
      <c r="OPS90" s="2"/>
      <c r="OPT90" s="2"/>
      <c r="OPU90" s="2"/>
      <c r="OPV90" s="2"/>
      <c r="OPW90" s="2"/>
      <c r="OPX90" s="2"/>
      <c r="OPY90" s="2"/>
      <c r="OPZ90" s="2"/>
      <c r="OQA90" s="2"/>
      <c r="OQB90" s="2"/>
      <c r="OQC90" s="2"/>
      <c r="OQD90" s="2"/>
      <c r="OQE90" s="2"/>
      <c r="OQF90" s="2"/>
      <c r="OQG90" s="2"/>
      <c r="OQH90" s="2"/>
      <c r="OQI90" s="2"/>
      <c r="OQJ90" s="2"/>
      <c r="OQK90" s="2"/>
      <c r="OQL90" s="2"/>
      <c r="OQM90" s="2"/>
      <c r="OQN90" s="2"/>
      <c r="OQO90" s="2"/>
      <c r="OQP90" s="2"/>
      <c r="OQQ90" s="2"/>
      <c r="OQR90" s="2"/>
      <c r="OQS90" s="2"/>
      <c r="OQT90" s="2"/>
      <c r="OQU90" s="2"/>
      <c r="OQV90" s="2"/>
      <c r="OQW90" s="2"/>
      <c r="OQX90" s="2"/>
      <c r="OQY90" s="2"/>
      <c r="OQZ90" s="2"/>
      <c r="ORA90" s="2"/>
      <c r="ORB90" s="2"/>
      <c r="ORC90" s="2"/>
      <c r="ORD90" s="2"/>
      <c r="ORE90" s="2"/>
      <c r="ORF90" s="2"/>
      <c r="ORG90" s="2"/>
      <c r="ORH90" s="2"/>
      <c r="ORI90" s="2"/>
      <c r="ORJ90" s="2"/>
      <c r="ORK90" s="2"/>
      <c r="ORL90" s="2"/>
      <c r="ORM90" s="2"/>
      <c r="ORN90" s="2"/>
      <c r="ORO90" s="2"/>
      <c r="ORP90" s="2"/>
      <c r="ORQ90" s="2"/>
      <c r="ORR90" s="2"/>
      <c r="ORS90" s="2"/>
      <c r="ORT90" s="2"/>
      <c r="ORU90" s="2"/>
      <c r="ORV90" s="2"/>
      <c r="ORW90" s="2"/>
      <c r="ORX90" s="2"/>
      <c r="ORY90" s="2"/>
      <c r="ORZ90" s="2"/>
      <c r="OSA90" s="2"/>
      <c r="OSB90" s="2"/>
      <c r="OSC90" s="2"/>
      <c r="OSD90" s="2"/>
      <c r="OSE90" s="2"/>
      <c r="OSF90" s="2"/>
      <c r="OSG90" s="2"/>
      <c r="OSH90" s="2"/>
      <c r="OSI90" s="2"/>
      <c r="OSJ90" s="2"/>
      <c r="OSK90" s="2"/>
      <c r="OSL90" s="2"/>
      <c r="OSM90" s="2"/>
      <c r="OSN90" s="2"/>
      <c r="OSO90" s="2"/>
      <c r="OSP90" s="2"/>
      <c r="OSQ90" s="2"/>
      <c r="OSR90" s="2"/>
      <c r="OSS90" s="2"/>
      <c r="OST90" s="2"/>
      <c r="OSU90" s="2"/>
      <c r="OSV90" s="2"/>
      <c r="OSW90" s="2"/>
      <c r="OSX90" s="2"/>
      <c r="OSY90" s="2"/>
      <c r="OSZ90" s="2"/>
      <c r="OTA90" s="2"/>
      <c r="OTB90" s="2"/>
      <c r="OTC90" s="2"/>
      <c r="OTD90" s="2"/>
      <c r="OTE90" s="2"/>
      <c r="OTF90" s="2"/>
      <c r="OTG90" s="2"/>
      <c r="OTH90" s="2"/>
      <c r="OTI90" s="2"/>
      <c r="OTJ90" s="2"/>
      <c r="OTK90" s="2"/>
      <c r="OTL90" s="2"/>
      <c r="OTM90" s="2"/>
      <c r="OTN90" s="2"/>
      <c r="OTO90" s="2"/>
      <c r="OTP90" s="2"/>
      <c r="OTQ90" s="2"/>
      <c r="OTR90" s="2"/>
      <c r="OTS90" s="2"/>
      <c r="OTT90" s="2"/>
      <c r="OTU90" s="2"/>
      <c r="OTV90" s="2"/>
      <c r="OTW90" s="2"/>
      <c r="OTX90" s="2"/>
      <c r="OTY90" s="2"/>
      <c r="OTZ90" s="2"/>
      <c r="OUA90" s="2"/>
      <c r="OUB90" s="2"/>
      <c r="OUC90" s="2"/>
      <c r="OUD90" s="2"/>
      <c r="OUE90" s="2"/>
      <c r="OUF90" s="2"/>
      <c r="OUG90" s="2"/>
      <c r="OUH90" s="2"/>
      <c r="OUI90" s="2"/>
      <c r="OUJ90" s="2"/>
      <c r="OUK90" s="2"/>
      <c r="OUL90" s="2"/>
      <c r="OUM90" s="2"/>
      <c r="OUN90" s="2"/>
      <c r="OUO90" s="2"/>
      <c r="OUP90" s="2"/>
      <c r="OUQ90" s="2"/>
      <c r="OUR90" s="2"/>
      <c r="OUS90" s="2"/>
      <c r="OUT90" s="2"/>
      <c r="OUU90" s="2"/>
      <c r="OUV90" s="2"/>
      <c r="OUW90" s="2"/>
      <c r="OUX90" s="2"/>
      <c r="OUY90" s="2"/>
      <c r="OUZ90" s="2"/>
      <c r="OVA90" s="2"/>
      <c r="OVB90" s="2"/>
      <c r="OVC90" s="2"/>
      <c r="OVD90" s="2"/>
      <c r="OVE90" s="2"/>
      <c r="OVF90" s="2"/>
      <c r="OVG90" s="2"/>
      <c r="OVH90" s="2"/>
      <c r="OVI90" s="2"/>
      <c r="OVJ90" s="2"/>
      <c r="OVK90" s="2"/>
      <c r="OVL90" s="2"/>
      <c r="OVM90" s="2"/>
      <c r="OVN90" s="2"/>
      <c r="OVO90" s="2"/>
      <c r="OVP90" s="2"/>
      <c r="OVQ90" s="2"/>
      <c r="OVR90" s="2"/>
      <c r="OVS90" s="2"/>
      <c r="OVT90" s="2"/>
      <c r="OVU90" s="2"/>
      <c r="OVV90" s="2"/>
      <c r="OVW90" s="2"/>
      <c r="OVX90" s="2"/>
      <c r="OVY90" s="2"/>
      <c r="OVZ90" s="2"/>
      <c r="OWA90" s="2"/>
      <c r="OWB90" s="2"/>
      <c r="OWC90" s="2"/>
      <c r="OWD90" s="2"/>
      <c r="OWE90" s="2"/>
      <c r="OWF90" s="2"/>
      <c r="OWG90" s="2"/>
      <c r="OWH90" s="2"/>
      <c r="OWI90" s="2"/>
      <c r="OWJ90" s="2"/>
      <c r="OWK90" s="2"/>
      <c r="OWL90" s="2"/>
      <c r="OWM90" s="2"/>
      <c r="OWN90" s="2"/>
      <c r="OWO90" s="2"/>
      <c r="OWP90" s="2"/>
      <c r="OWQ90" s="2"/>
      <c r="OWR90" s="2"/>
      <c r="OWS90" s="2"/>
      <c r="OWT90" s="2"/>
      <c r="OWU90" s="2"/>
      <c r="OWV90" s="2"/>
      <c r="OWW90" s="2"/>
      <c r="OWX90" s="2"/>
      <c r="OWY90" s="2"/>
      <c r="OWZ90" s="2"/>
      <c r="OXA90" s="2"/>
      <c r="OXB90" s="2"/>
      <c r="OXC90" s="2"/>
      <c r="OXD90" s="2"/>
      <c r="OXE90" s="2"/>
      <c r="OXF90" s="2"/>
      <c r="OXG90" s="2"/>
      <c r="OXH90" s="2"/>
      <c r="OXI90" s="2"/>
      <c r="OXJ90" s="2"/>
      <c r="OXK90" s="2"/>
      <c r="OXL90" s="2"/>
      <c r="OXM90" s="2"/>
      <c r="OXN90" s="2"/>
      <c r="OXO90" s="2"/>
      <c r="OXP90" s="2"/>
      <c r="OXQ90" s="2"/>
      <c r="OXR90" s="2"/>
      <c r="OXS90" s="2"/>
      <c r="OXT90" s="2"/>
      <c r="OXU90" s="2"/>
      <c r="OXV90" s="2"/>
      <c r="OXW90" s="2"/>
      <c r="OXX90" s="2"/>
      <c r="OXY90" s="2"/>
      <c r="OXZ90" s="2"/>
      <c r="OYA90" s="2"/>
      <c r="OYB90" s="2"/>
      <c r="OYC90" s="2"/>
      <c r="OYD90" s="2"/>
      <c r="OYE90" s="2"/>
      <c r="OYF90" s="2"/>
      <c r="OYG90" s="2"/>
      <c r="OYH90" s="2"/>
      <c r="OYI90" s="2"/>
      <c r="OYJ90" s="2"/>
      <c r="OYK90" s="2"/>
      <c r="OYL90" s="2"/>
      <c r="OYM90" s="2"/>
      <c r="OYN90" s="2"/>
      <c r="OYO90" s="2"/>
      <c r="OYP90" s="2"/>
      <c r="OYQ90" s="2"/>
      <c r="OYR90" s="2"/>
      <c r="OYS90" s="2"/>
      <c r="OYT90" s="2"/>
      <c r="OYU90" s="2"/>
      <c r="OYV90" s="2"/>
      <c r="OYW90" s="2"/>
      <c r="OYX90" s="2"/>
      <c r="OYY90" s="2"/>
      <c r="OYZ90" s="2"/>
      <c r="OZA90" s="2"/>
      <c r="OZB90" s="2"/>
      <c r="OZC90" s="2"/>
      <c r="OZD90" s="2"/>
      <c r="OZE90" s="2"/>
      <c r="OZF90" s="2"/>
      <c r="OZG90" s="2"/>
      <c r="OZH90" s="2"/>
      <c r="OZI90" s="2"/>
      <c r="OZJ90" s="2"/>
      <c r="OZK90" s="2"/>
      <c r="OZL90" s="2"/>
      <c r="OZM90" s="2"/>
      <c r="OZN90" s="2"/>
      <c r="OZO90" s="2"/>
      <c r="OZP90" s="2"/>
      <c r="OZQ90" s="2"/>
      <c r="OZR90" s="2"/>
      <c r="OZS90" s="2"/>
      <c r="OZT90" s="2"/>
      <c r="OZU90" s="2"/>
      <c r="OZV90" s="2"/>
      <c r="OZW90" s="2"/>
      <c r="OZX90" s="2"/>
      <c r="OZY90" s="2"/>
      <c r="OZZ90" s="2"/>
      <c r="PAA90" s="2"/>
      <c r="PAB90" s="2"/>
      <c r="PAC90" s="2"/>
      <c r="PAD90" s="2"/>
      <c r="PAE90" s="2"/>
      <c r="PAF90" s="2"/>
      <c r="PAG90" s="2"/>
      <c r="PAH90" s="2"/>
      <c r="PAI90" s="2"/>
      <c r="PAJ90" s="2"/>
      <c r="PAK90" s="2"/>
      <c r="PAL90" s="2"/>
      <c r="PAM90" s="2"/>
      <c r="PAN90" s="2"/>
      <c r="PAO90" s="2"/>
      <c r="PAP90" s="2"/>
      <c r="PAQ90" s="2"/>
      <c r="PAR90" s="2"/>
      <c r="PAS90" s="2"/>
      <c r="PAT90" s="2"/>
      <c r="PAU90" s="2"/>
      <c r="PAV90" s="2"/>
      <c r="PAW90" s="2"/>
      <c r="PAX90" s="2"/>
      <c r="PAY90" s="2"/>
      <c r="PAZ90" s="2"/>
      <c r="PBA90" s="2"/>
      <c r="PBB90" s="2"/>
      <c r="PBC90" s="2"/>
      <c r="PBD90" s="2"/>
      <c r="PBE90" s="2"/>
      <c r="PBF90" s="2"/>
      <c r="PBG90" s="2"/>
      <c r="PBH90" s="2"/>
      <c r="PBI90" s="2"/>
      <c r="PBJ90" s="2"/>
      <c r="PBK90" s="2"/>
      <c r="PBL90" s="2"/>
      <c r="PBM90" s="2"/>
      <c r="PBN90" s="2"/>
      <c r="PBO90" s="2"/>
      <c r="PBP90" s="2"/>
      <c r="PBQ90" s="2"/>
      <c r="PBR90" s="2"/>
      <c r="PBS90" s="2"/>
      <c r="PBT90" s="2"/>
      <c r="PBU90" s="2"/>
      <c r="PBV90" s="2"/>
      <c r="PBW90" s="2"/>
      <c r="PBX90" s="2"/>
      <c r="PBY90" s="2"/>
      <c r="PBZ90" s="2"/>
      <c r="PCA90" s="2"/>
      <c r="PCB90" s="2"/>
      <c r="PCC90" s="2"/>
      <c r="PCD90" s="2"/>
      <c r="PCE90" s="2"/>
      <c r="PCF90" s="2"/>
      <c r="PCG90" s="2"/>
      <c r="PCH90" s="2"/>
      <c r="PCI90" s="2"/>
      <c r="PCJ90" s="2"/>
      <c r="PCK90" s="2"/>
      <c r="PCL90" s="2"/>
      <c r="PCM90" s="2"/>
      <c r="PCN90" s="2"/>
      <c r="PCO90" s="2"/>
      <c r="PCP90" s="2"/>
      <c r="PCQ90" s="2"/>
      <c r="PCR90" s="2"/>
      <c r="PCS90" s="2"/>
      <c r="PCT90" s="2"/>
      <c r="PCU90" s="2"/>
      <c r="PCV90" s="2"/>
      <c r="PCW90" s="2"/>
      <c r="PCX90" s="2"/>
      <c r="PCY90" s="2"/>
      <c r="PCZ90" s="2"/>
      <c r="PDA90" s="2"/>
      <c r="PDB90" s="2"/>
      <c r="PDC90" s="2"/>
      <c r="PDD90" s="2"/>
      <c r="PDE90" s="2"/>
      <c r="PDF90" s="2"/>
      <c r="PDG90" s="2"/>
      <c r="PDH90" s="2"/>
      <c r="PDI90" s="2"/>
      <c r="PDJ90" s="2"/>
      <c r="PDK90" s="2"/>
      <c r="PDL90" s="2"/>
      <c r="PDM90" s="2"/>
      <c r="PDN90" s="2"/>
      <c r="PDO90" s="2"/>
      <c r="PDP90" s="2"/>
      <c r="PDQ90" s="2"/>
      <c r="PDR90" s="2"/>
      <c r="PDS90" s="2"/>
      <c r="PDT90" s="2"/>
      <c r="PDU90" s="2"/>
      <c r="PDV90" s="2"/>
      <c r="PDW90" s="2"/>
      <c r="PDX90" s="2"/>
      <c r="PDY90" s="2"/>
      <c r="PDZ90" s="2"/>
      <c r="PEA90" s="2"/>
      <c r="PEB90" s="2"/>
      <c r="PEC90" s="2"/>
      <c r="PED90" s="2"/>
      <c r="PEE90" s="2"/>
      <c r="PEF90" s="2"/>
      <c r="PEG90" s="2"/>
      <c r="PEH90" s="2"/>
      <c r="PEI90" s="2"/>
      <c r="PEJ90" s="2"/>
      <c r="PEK90" s="2"/>
      <c r="PEL90" s="2"/>
      <c r="PEM90" s="2"/>
      <c r="PEN90" s="2"/>
      <c r="PEO90" s="2"/>
      <c r="PEP90" s="2"/>
      <c r="PEQ90" s="2"/>
      <c r="PER90" s="2"/>
      <c r="PES90" s="2"/>
      <c r="PET90" s="2"/>
      <c r="PEU90" s="2"/>
      <c r="PEV90" s="2"/>
      <c r="PEW90" s="2"/>
      <c r="PEX90" s="2"/>
      <c r="PEY90" s="2"/>
      <c r="PEZ90" s="2"/>
      <c r="PFA90" s="2"/>
      <c r="PFB90" s="2"/>
      <c r="PFC90" s="2"/>
      <c r="PFD90" s="2"/>
      <c r="PFE90" s="2"/>
      <c r="PFF90" s="2"/>
      <c r="PFG90" s="2"/>
      <c r="PFH90" s="2"/>
      <c r="PFI90" s="2"/>
      <c r="PFJ90" s="2"/>
      <c r="PFK90" s="2"/>
      <c r="PFL90" s="2"/>
      <c r="PFM90" s="2"/>
      <c r="PFN90" s="2"/>
      <c r="PFO90" s="2"/>
      <c r="PFP90" s="2"/>
      <c r="PFQ90" s="2"/>
      <c r="PFR90" s="2"/>
      <c r="PFS90" s="2"/>
      <c r="PFT90" s="2"/>
      <c r="PFU90" s="2"/>
      <c r="PFV90" s="2"/>
      <c r="PFW90" s="2"/>
      <c r="PFX90" s="2"/>
      <c r="PFY90" s="2"/>
      <c r="PFZ90" s="2"/>
      <c r="PGA90" s="2"/>
      <c r="PGB90" s="2"/>
      <c r="PGC90" s="2"/>
      <c r="PGD90" s="2"/>
      <c r="PGE90" s="2"/>
      <c r="PGF90" s="2"/>
      <c r="PGG90" s="2"/>
      <c r="PGH90" s="2"/>
      <c r="PGI90" s="2"/>
      <c r="PGJ90" s="2"/>
      <c r="PGK90" s="2"/>
      <c r="PGL90" s="2"/>
      <c r="PGM90" s="2"/>
      <c r="PGN90" s="2"/>
      <c r="PGO90" s="2"/>
      <c r="PGP90" s="2"/>
      <c r="PGQ90" s="2"/>
      <c r="PGR90" s="2"/>
      <c r="PGS90" s="2"/>
      <c r="PGT90" s="2"/>
      <c r="PGU90" s="2"/>
      <c r="PGV90" s="2"/>
      <c r="PGW90" s="2"/>
      <c r="PGX90" s="2"/>
      <c r="PGY90" s="2"/>
      <c r="PGZ90" s="2"/>
      <c r="PHA90" s="2"/>
      <c r="PHB90" s="2"/>
      <c r="PHC90" s="2"/>
      <c r="PHD90" s="2"/>
      <c r="PHE90" s="2"/>
      <c r="PHF90" s="2"/>
      <c r="PHG90" s="2"/>
      <c r="PHH90" s="2"/>
      <c r="PHI90" s="2"/>
      <c r="PHJ90" s="2"/>
      <c r="PHK90" s="2"/>
      <c r="PHL90" s="2"/>
      <c r="PHM90" s="2"/>
      <c r="PHN90" s="2"/>
      <c r="PHO90" s="2"/>
      <c r="PHP90" s="2"/>
      <c r="PHQ90" s="2"/>
      <c r="PHR90" s="2"/>
      <c r="PHS90" s="2"/>
      <c r="PHT90" s="2"/>
      <c r="PHU90" s="2"/>
      <c r="PHV90" s="2"/>
      <c r="PHW90" s="2"/>
      <c r="PHX90" s="2"/>
      <c r="PHY90" s="2"/>
      <c r="PHZ90" s="2"/>
      <c r="PIA90" s="2"/>
      <c r="PIB90" s="2"/>
      <c r="PIC90" s="2"/>
      <c r="PID90" s="2"/>
      <c r="PIE90" s="2"/>
      <c r="PIF90" s="2"/>
      <c r="PIG90" s="2"/>
      <c r="PIH90" s="2"/>
      <c r="PII90" s="2"/>
      <c r="PIJ90" s="2"/>
      <c r="PIK90" s="2"/>
      <c r="PIL90" s="2"/>
      <c r="PIM90" s="2"/>
      <c r="PIN90" s="2"/>
      <c r="PIO90" s="2"/>
      <c r="PIP90" s="2"/>
      <c r="PIQ90" s="2"/>
      <c r="PIR90" s="2"/>
      <c r="PIS90" s="2"/>
      <c r="PIT90" s="2"/>
      <c r="PIU90" s="2"/>
      <c r="PIV90" s="2"/>
      <c r="PIW90" s="2"/>
      <c r="PIX90" s="2"/>
      <c r="PIY90" s="2"/>
      <c r="PIZ90" s="2"/>
      <c r="PJA90" s="2"/>
      <c r="PJB90" s="2"/>
      <c r="PJC90" s="2"/>
      <c r="PJD90" s="2"/>
      <c r="PJE90" s="2"/>
      <c r="PJF90" s="2"/>
      <c r="PJG90" s="2"/>
      <c r="PJH90" s="2"/>
      <c r="PJI90" s="2"/>
      <c r="PJJ90" s="2"/>
      <c r="PJK90" s="2"/>
      <c r="PJL90" s="2"/>
      <c r="PJM90" s="2"/>
      <c r="PJN90" s="2"/>
      <c r="PJO90" s="2"/>
      <c r="PJP90" s="2"/>
      <c r="PJQ90" s="2"/>
      <c r="PJR90" s="2"/>
      <c r="PJS90" s="2"/>
      <c r="PJT90" s="2"/>
      <c r="PJU90" s="2"/>
      <c r="PJV90" s="2"/>
      <c r="PJW90" s="2"/>
      <c r="PJX90" s="2"/>
      <c r="PJY90" s="2"/>
      <c r="PJZ90" s="2"/>
      <c r="PKA90" s="2"/>
      <c r="PKB90" s="2"/>
      <c r="PKC90" s="2"/>
      <c r="PKD90" s="2"/>
      <c r="PKE90" s="2"/>
      <c r="PKF90" s="2"/>
      <c r="PKG90" s="2"/>
      <c r="PKH90" s="2"/>
      <c r="PKI90" s="2"/>
      <c r="PKJ90" s="2"/>
      <c r="PKK90" s="2"/>
      <c r="PKL90" s="2"/>
      <c r="PKM90" s="2"/>
      <c r="PKN90" s="2"/>
      <c r="PKO90" s="2"/>
      <c r="PKP90" s="2"/>
      <c r="PKQ90" s="2"/>
      <c r="PKR90" s="2"/>
      <c r="PKS90" s="2"/>
      <c r="PKT90" s="2"/>
      <c r="PKU90" s="2"/>
      <c r="PKV90" s="2"/>
      <c r="PKW90" s="2"/>
      <c r="PKX90" s="2"/>
      <c r="PKY90" s="2"/>
      <c r="PKZ90" s="2"/>
      <c r="PLA90" s="2"/>
      <c r="PLB90" s="2"/>
      <c r="PLC90" s="2"/>
      <c r="PLD90" s="2"/>
      <c r="PLE90" s="2"/>
      <c r="PLF90" s="2"/>
      <c r="PLG90" s="2"/>
      <c r="PLH90" s="2"/>
      <c r="PLI90" s="2"/>
      <c r="PLJ90" s="2"/>
      <c r="PLK90" s="2"/>
      <c r="PLL90" s="2"/>
      <c r="PLM90" s="2"/>
      <c r="PLN90" s="2"/>
      <c r="PLO90" s="2"/>
      <c r="PLP90" s="2"/>
      <c r="PLQ90" s="2"/>
      <c r="PLR90" s="2"/>
      <c r="PLS90" s="2"/>
      <c r="PLT90" s="2"/>
      <c r="PLU90" s="2"/>
      <c r="PLV90" s="2"/>
      <c r="PLW90" s="2"/>
      <c r="PLX90" s="2"/>
      <c r="PLY90" s="2"/>
      <c r="PLZ90" s="2"/>
      <c r="PMA90" s="2"/>
      <c r="PMB90" s="2"/>
      <c r="PMC90" s="2"/>
      <c r="PMD90" s="2"/>
      <c r="PME90" s="2"/>
      <c r="PMF90" s="2"/>
      <c r="PMG90" s="2"/>
      <c r="PMH90" s="2"/>
      <c r="PMI90" s="2"/>
      <c r="PMJ90" s="2"/>
      <c r="PMK90" s="2"/>
      <c r="PML90" s="2"/>
      <c r="PMM90" s="2"/>
      <c r="PMN90" s="2"/>
      <c r="PMO90" s="2"/>
      <c r="PMP90" s="2"/>
      <c r="PMQ90" s="2"/>
      <c r="PMR90" s="2"/>
      <c r="PMS90" s="2"/>
      <c r="PMT90" s="2"/>
      <c r="PMU90" s="2"/>
      <c r="PMV90" s="2"/>
      <c r="PMW90" s="2"/>
      <c r="PMX90" s="2"/>
      <c r="PMY90" s="2"/>
      <c r="PMZ90" s="2"/>
      <c r="PNA90" s="2"/>
      <c r="PNB90" s="2"/>
      <c r="PNC90" s="2"/>
      <c r="PND90" s="2"/>
      <c r="PNE90" s="2"/>
      <c r="PNF90" s="2"/>
      <c r="PNG90" s="2"/>
      <c r="PNH90" s="2"/>
      <c r="PNI90" s="2"/>
      <c r="PNJ90" s="2"/>
      <c r="PNK90" s="2"/>
      <c r="PNL90" s="2"/>
      <c r="PNM90" s="2"/>
      <c r="PNN90" s="2"/>
      <c r="PNO90" s="2"/>
      <c r="PNP90" s="2"/>
      <c r="PNQ90" s="2"/>
      <c r="PNR90" s="2"/>
      <c r="PNS90" s="2"/>
      <c r="PNT90" s="2"/>
      <c r="PNU90" s="2"/>
      <c r="PNV90" s="2"/>
      <c r="PNW90" s="2"/>
      <c r="PNX90" s="2"/>
      <c r="PNY90" s="2"/>
      <c r="PNZ90" s="2"/>
      <c r="POA90" s="2"/>
      <c r="POB90" s="2"/>
      <c r="POC90" s="2"/>
      <c r="POD90" s="2"/>
      <c r="POE90" s="2"/>
      <c r="POF90" s="2"/>
      <c r="POG90" s="2"/>
      <c r="POH90" s="2"/>
      <c r="POI90" s="2"/>
      <c r="POJ90" s="2"/>
      <c r="POK90" s="2"/>
      <c r="POL90" s="2"/>
      <c r="POM90" s="2"/>
      <c r="PON90" s="2"/>
      <c r="POO90" s="2"/>
      <c r="POP90" s="2"/>
      <c r="POQ90" s="2"/>
      <c r="POR90" s="2"/>
      <c r="POS90" s="2"/>
      <c r="POT90" s="2"/>
      <c r="POU90" s="2"/>
      <c r="POV90" s="2"/>
      <c r="POW90" s="2"/>
      <c r="POX90" s="2"/>
      <c r="POY90" s="2"/>
      <c r="POZ90" s="2"/>
      <c r="PPA90" s="2"/>
      <c r="PPB90" s="2"/>
      <c r="PPC90" s="2"/>
      <c r="PPD90" s="2"/>
      <c r="PPE90" s="2"/>
      <c r="PPF90" s="2"/>
      <c r="PPG90" s="2"/>
      <c r="PPH90" s="2"/>
      <c r="PPI90" s="2"/>
      <c r="PPJ90" s="2"/>
      <c r="PPK90" s="2"/>
      <c r="PPL90" s="2"/>
      <c r="PPM90" s="2"/>
      <c r="PPN90" s="2"/>
      <c r="PPO90" s="2"/>
      <c r="PPP90" s="2"/>
      <c r="PPQ90" s="2"/>
      <c r="PPR90" s="2"/>
      <c r="PPS90" s="2"/>
      <c r="PPT90" s="2"/>
      <c r="PPU90" s="2"/>
      <c r="PPV90" s="2"/>
      <c r="PPW90" s="2"/>
      <c r="PPX90" s="2"/>
      <c r="PPY90" s="2"/>
      <c r="PPZ90" s="2"/>
      <c r="PQA90" s="2"/>
      <c r="PQB90" s="2"/>
      <c r="PQC90" s="2"/>
      <c r="PQD90" s="2"/>
      <c r="PQE90" s="2"/>
      <c r="PQF90" s="2"/>
      <c r="PQG90" s="2"/>
      <c r="PQH90" s="2"/>
      <c r="PQI90" s="2"/>
      <c r="PQJ90" s="2"/>
      <c r="PQK90" s="2"/>
      <c r="PQL90" s="2"/>
      <c r="PQM90" s="2"/>
      <c r="PQN90" s="2"/>
      <c r="PQO90" s="2"/>
      <c r="PQP90" s="2"/>
      <c r="PQQ90" s="2"/>
      <c r="PQR90" s="2"/>
      <c r="PQS90" s="2"/>
      <c r="PQT90" s="2"/>
      <c r="PQU90" s="2"/>
      <c r="PQV90" s="2"/>
      <c r="PQW90" s="2"/>
      <c r="PQX90" s="2"/>
      <c r="PQY90" s="2"/>
      <c r="PQZ90" s="2"/>
      <c r="PRA90" s="2"/>
      <c r="PRB90" s="2"/>
      <c r="PRC90" s="2"/>
      <c r="PRD90" s="2"/>
      <c r="PRE90" s="2"/>
      <c r="PRF90" s="2"/>
      <c r="PRG90" s="2"/>
      <c r="PRH90" s="2"/>
      <c r="PRI90" s="2"/>
      <c r="PRJ90" s="2"/>
      <c r="PRK90" s="2"/>
      <c r="PRL90" s="2"/>
      <c r="PRM90" s="2"/>
      <c r="PRN90" s="2"/>
      <c r="PRO90" s="2"/>
      <c r="PRP90" s="2"/>
      <c r="PRQ90" s="2"/>
      <c r="PRR90" s="2"/>
      <c r="PRS90" s="2"/>
      <c r="PRT90" s="2"/>
      <c r="PRU90" s="2"/>
      <c r="PRV90" s="2"/>
      <c r="PRW90" s="2"/>
      <c r="PRX90" s="2"/>
      <c r="PRY90" s="2"/>
      <c r="PRZ90" s="2"/>
      <c r="PSA90" s="2"/>
      <c r="PSB90" s="2"/>
      <c r="PSC90" s="2"/>
      <c r="PSD90" s="2"/>
      <c r="PSE90" s="2"/>
      <c r="PSF90" s="2"/>
      <c r="PSG90" s="2"/>
      <c r="PSH90" s="2"/>
      <c r="PSI90" s="2"/>
      <c r="PSJ90" s="2"/>
      <c r="PSK90" s="2"/>
      <c r="PSL90" s="2"/>
      <c r="PSM90" s="2"/>
      <c r="PSN90" s="2"/>
      <c r="PSO90" s="2"/>
      <c r="PSP90" s="2"/>
      <c r="PSQ90" s="2"/>
      <c r="PSR90" s="2"/>
      <c r="PSS90" s="2"/>
      <c r="PST90" s="2"/>
      <c r="PSU90" s="2"/>
      <c r="PSV90" s="2"/>
      <c r="PSW90" s="2"/>
      <c r="PSX90" s="2"/>
      <c r="PSY90" s="2"/>
      <c r="PSZ90" s="2"/>
      <c r="PTA90" s="2"/>
      <c r="PTB90" s="2"/>
      <c r="PTC90" s="2"/>
      <c r="PTD90" s="2"/>
      <c r="PTE90" s="2"/>
      <c r="PTF90" s="2"/>
      <c r="PTG90" s="2"/>
      <c r="PTH90" s="2"/>
      <c r="PTI90" s="2"/>
      <c r="PTJ90" s="2"/>
      <c r="PTK90" s="2"/>
      <c r="PTL90" s="2"/>
      <c r="PTM90" s="2"/>
      <c r="PTN90" s="2"/>
      <c r="PTO90" s="2"/>
      <c r="PTP90" s="2"/>
      <c r="PTQ90" s="2"/>
      <c r="PTR90" s="2"/>
      <c r="PTS90" s="2"/>
      <c r="PTT90" s="2"/>
      <c r="PTU90" s="2"/>
      <c r="PTV90" s="2"/>
      <c r="PTW90" s="2"/>
      <c r="PTX90" s="2"/>
      <c r="PTY90" s="2"/>
      <c r="PTZ90" s="2"/>
      <c r="PUA90" s="2"/>
      <c r="PUB90" s="2"/>
      <c r="PUC90" s="2"/>
      <c r="PUD90" s="2"/>
      <c r="PUE90" s="2"/>
      <c r="PUF90" s="2"/>
      <c r="PUG90" s="2"/>
      <c r="PUH90" s="2"/>
      <c r="PUI90" s="2"/>
      <c r="PUJ90" s="2"/>
      <c r="PUK90" s="2"/>
      <c r="PUL90" s="2"/>
      <c r="PUM90" s="2"/>
      <c r="PUN90" s="2"/>
      <c r="PUO90" s="2"/>
      <c r="PUP90" s="2"/>
      <c r="PUQ90" s="2"/>
      <c r="PUR90" s="2"/>
      <c r="PUS90" s="2"/>
      <c r="PUT90" s="2"/>
      <c r="PUU90" s="2"/>
      <c r="PUV90" s="2"/>
      <c r="PUW90" s="2"/>
      <c r="PUX90" s="2"/>
      <c r="PUY90" s="2"/>
      <c r="PUZ90" s="2"/>
      <c r="PVA90" s="2"/>
      <c r="PVB90" s="2"/>
      <c r="PVC90" s="2"/>
      <c r="PVD90" s="2"/>
      <c r="PVE90" s="2"/>
      <c r="PVF90" s="2"/>
      <c r="PVG90" s="2"/>
      <c r="PVH90" s="2"/>
      <c r="PVI90" s="2"/>
      <c r="PVJ90" s="2"/>
      <c r="PVK90" s="2"/>
      <c r="PVL90" s="2"/>
      <c r="PVM90" s="2"/>
      <c r="PVN90" s="2"/>
      <c r="PVO90" s="2"/>
      <c r="PVP90" s="2"/>
      <c r="PVQ90" s="2"/>
      <c r="PVR90" s="2"/>
      <c r="PVS90" s="2"/>
      <c r="PVT90" s="2"/>
      <c r="PVU90" s="2"/>
      <c r="PVV90" s="2"/>
      <c r="PVW90" s="2"/>
      <c r="PVX90" s="2"/>
      <c r="PVY90" s="2"/>
      <c r="PVZ90" s="2"/>
      <c r="PWA90" s="2"/>
      <c r="PWB90" s="2"/>
      <c r="PWC90" s="2"/>
      <c r="PWD90" s="2"/>
      <c r="PWE90" s="2"/>
      <c r="PWF90" s="2"/>
      <c r="PWG90" s="2"/>
      <c r="PWH90" s="2"/>
      <c r="PWI90" s="2"/>
      <c r="PWJ90" s="2"/>
      <c r="PWK90" s="2"/>
      <c r="PWL90" s="2"/>
      <c r="PWM90" s="2"/>
      <c r="PWN90" s="2"/>
      <c r="PWO90" s="2"/>
      <c r="PWP90" s="2"/>
      <c r="PWQ90" s="2"/>
      <c r="PWR90" s="2"/>
      <c r="PWS90" s="2"/>
      <c r="PWT90" s="2"/>
      <c r="PWU90" s="2"/>
      <c r="PWV90" s="2"/>
      <c r="PWW90" s="2"/>
      <c r="PWX90" s="2"/>
      <c r="PWY90" s="2"/>
      <c r="PWZ90" s="2"/>
      <c r="PXA90" s="2"/>
      <c r="PXB90" s="2"/>
      <c r="PXC90" s="2"/>
      <c r="PXD90" s="2"/>
      <c r="PXE90" s="2"/>
      <c r="PXF90" s="2"/>
      <c r="PXG90" s="2"/>
      <c r="PXH90" s="2"/>
      <c r="PXI90" s="2"/>
      <c r="PXJ90" s="2"/>
      <c r="PXK90" s="2"/>
      <c r="PXL90" s="2"/>
      <c r="PXM90" s="2"/>
      <c r="PXN90" s="2"/>
      <c r="PXO90" s="2"/>
      <c r="PXP90" s="2"/>
      <c r="PXQ90" s="2"/>
      <c r="PXR90" s="2"/>
      <c r="PXS90" s="2"/>
      <c r="PXT90" s="2"/>
      <c r="PXU90" s="2"/>
      <c r="PXV90" s="2"/>
      <c r="PXW90" s="2"/>
      <c r="PXX90" s="2"/>
      <c r="PXY90" s="2"/>
      <c r="PXZ90" s="2"/>
      <c r="PYA90" s="2"/>
      <c r="PYB90" s="2"/>
      <c r="PYC90" s="2"/>
      <c r="PYD90" s="2"/>
      <c r="PYE90" s="2"/>
      <c r="PYF90" s="2"/>
      <c r="PYG90" s="2"/>
      <c r="PYH90" s="2"/>
      <c r="PYI90" s="2"/>
      <c r="PYJ90" s="2"/>
      <c r="PYK90" s="2"/>
      <c r="PYL90" s="2"/>
      <c r="PYM90" s="2"/>
      <c r="PYN90" s="2"/>
      <c r="PYO90" s="2"/>
      <c r="PYP90" s="2"/>
      <c r="PYQ90" s="2"/>
      <c r="PYR90" s="2"/>
      <c r="PYS90" s="2"/>
      <c r="PYT90" s="2"/>
      <c r="PYU90" s="2"/>
      <c r="PYV90" s="2"/>
      <c r="PYW90" s="2"/>
      <c r="PYX90" s="2"/>
      <c r="PYY90" s="2"/>
      <c r="PYZ90" s="2"/>
      <c r="PZA90" s="2"/>
      <c r="PZB90" s="2"/>
      <c r="PZC90" s="2"/>
      <c r="PZD90" s="2"/>
      <c r="PZE90" s="2"/>
      <c r="PZF90" s="2"/>
      <c r="PZG90" s="2"/>
      <c r="PZH90" s="2"/>
      <c r="PZI90" s="2"/>
      <c r="PZJ90" s="2"/>
      <c r="PZK90" s="2"/>
      <c r="PZL90" s="2"/>
      <c r="PZM90" s="2"/>
      <c r="PZN90" s="2"/>
      <c r="PZO90" s="2"/>
      <c r="PZP90" s="2"/>
      <c r="PZQ90" s="2"/>
      <c r="PZR90" s="2"/>
      <c r="PZS90" s="2"/>
      <c r="PZT90" s="2"/>
      <c r="PZU90" s="2"/>
      <c r="PZV90" s="2"/>
      <c r="PZW90" s="2"/>
      <c r="PZX90" s="2"/>
      <c r="PZY90" s="2"/>
      <c r="PZZ90" s="2"/>
      <c r="QAA90" s="2"/>
      <c r="QAB90" s="2"/>
      <c r="QAC90" s="2"/>
      <c r="QAD90" s="2"/>
      <c r="QAE90" s="2"/>
      <c r="QAF90" s="2"/>
      <c r="QAG90" s="2"/>
      <c r="QAH90" s="2"/>
      <c r="QAI90" s="2"/>
      <c r="QAJ90" s="2"/>
      <c r="QAK90" s="2"/>
      <c r="QAL90" s="2"/>
      <c r="QAM90" s="2"/>
      <c r="QAN90" s="2"/>
      <c r="QAO90" s="2"/>
      <c r="QAP90" s="2"/>
      <c r="QAQ90" s="2"/>
      <c r="QAR90" s="2"/>
      <c r="QAS90" s="2"/>
      <c r="QAT90" s="2"/>
      <c r="QAU90" s="2"/>
      <c r="QAV90" s="2"/>
      <c r="QAW90" s="2"/>
      <c r="QAX90" s="2"/>
      <c r="QAY90" s="2"/>
      <c r="QAZ90" s="2"/>
      <c r="QBA90" s="2"/>
      <c r="QBB90" s="2"/>
      <c r="QBC90" s="2"/>
      <c r="QBD90" s="2"/>
      <c r="QBE90" s="2"/>
      <c r="QBF90" s="2"/>
      <c r="QBG90" s="2"/>
      <c r="QBH90" s="2"/>
      <c r="QBI90" s="2"/>
      <c r="QBJ90" s="2"/>
      <c r="QBK90" s="2"/>
      <c r="QBL90" s="2"/>
      <c r="QBM90" s="2"/>
      <c r="QBN90" s="2"/>
      <c r="QBO90" s="2"/>
      <c r="QBP90" s="2"/>
      <c r="QBQ90" s="2"/>
      <c r="QBR90" s="2"/>
      <c r="QBS90" s="2"/>
      <c r="QBT90" s="2"/>
      <c r="QBU90" s="2"/>
      <c r="QBV90" s="2"/>
      <c r="QBW90" s="2"/>
      <c r="QBX90" s="2"/>
      <c r="QBY90" s="2"/>
      <c r="QBZ90" s="2"/>
      <c r="QCA90" s="2"/>
      <c r="QCB90" s="2"/>
      <c r="QCC90" s="2"/>
      <c r="QCD90" s="2"/>
      <c r="QCE90" s="2"/>
      <c r="QCF90" s="2"/>
      <c r="QCG90" s="2"/>
      <c r="QCH90" s="2"/>
      <c r="QCI90" s="2"/>
      <c r="QCJ90" s="2"/>
      <c r="QCK90" s="2"/>
      <c r="QCL90" s="2"/>
      <c r="QCM90" s="2"/>
      <c r="QCN90" s="2"/>
      <c r="QCO90" s="2"/>
      <c r="QCP90" s="2"/>
      <c r="QCQ90" s="2"/>
      <c r="QCR90" s="2"/>
      <c r="QCS90" s="2"/>
      <c r="QCT90" s="2"/>
      <c r="QCU90" s="2"/>
      <c r="QCV90" s="2"/>
      <c r="QCW90" s="2"/>
      <c r="QCX90" s="2"/>
      <c r="QCY90" s="2"/>
      <c r="QCZ90" s="2"/>
      <c r="QDA90" s="2"/>
      <c r="QDB90" s="2"/>
      <c r="QDC90" s="2"/>
      <c r="QDD90" s="2"/>
      <c r="QDE90" s="2"/>
      <c r="QDF90" s="2"/>
      <c r="QDG90" s="2"/>
      <c r="QDH90" s="2"/>
      <c r="QDI90" s="2"/>
      <c r="QDJ90" s="2"/>
      <c r="QDK90" s="2"/>
      <c r="QDL90" s="2"/>
      <c r="QDM90" s="2"/>
      <c r="QDN90" s="2"/>
      <c r="QDO90" s="2"/>
      <c r="QDP90" s="2"/>
      <c r="QDQ90" s="2"/>
      <c r="QDR90" s="2"/>
      <c r="QDS90" s="2"/>
      <c r="QDT90" s="2"/>
      <c r="QDU90" s="2"/>
      <c r="QDV90" s="2"/>
      <c r="QDW90" s="2"/>
      <c r="QDX90" s="2"/>
      <c r="QDY90" s="2"/>
      <c r="QDZ90" s="2"/>
      <c r="QEA90" s="2"/>
      <c r="QEB90" s="2"/>
      <c r="QEC90" s="2"/>
      <c r="QED90" s="2"/>
      <c r="QEE90" s="2"/>
      <c r="QEF90" s="2"/>
      <c r="QEG90" s="2"/>
      <c r="QEH90" s="2"/>
      <c r="QEI90" s="2"/>
      <c r="QEJ90" s="2"/>
      <c r="QEK90" s="2"/>
      <c r="QEL90" s="2"/>
      <c r="QEM90" s="2"/>
      <c r="QEN90" s="2"/>
      <c r="QEO90" s="2"/>
      <c r="QEP90" s="2"/>
      <c r="QEQ90" s="2"/>
      <c r="QER90" s="2"/>
      <c r="QES90" s="2"/>
      <c r="QET90" s="2"/>
      <c r="QEU90" s="2"/>
      <c r="QEV90" s="2"/>
      <c r="QEW90" s="2"/>
      <c r="QEX90" s="2"/>
      <c r="QEY90" s="2"/>
      <c r="QEZ90" s="2"/>
      <c r="QFA90" s="2"/>
      <c r="QFB90" s="2"/>
      <c r="QFC90" s="2"/>
      <c r="QFD90" s="2"/>
      <c r="QFE90" s="2"/>
      <c r="QFF90" s="2"/>
      <c r="QFG90" s="2"/>
      <c r="QFH90" s="2"/>
      <c r="QFI90" s="2"/>
      <c r="QFJ90" s="2"/>
      <c r="QFK90" s="2"/>
      <c r="QFL90" s="2"/>
      <c r="QFM90" s="2"/>
      <c r="QFN90" s="2"/>
      <c r="QFO90" s="2"/>
      <c r="QFP90" s="2"/>
      <c r="QFQ90" s="2"/>
      <c r="QFR90" s="2"/>
      <c r="QFS90" s="2"/>
      <c r="QFT90" s="2"/>
      <c r="QFU90" s="2"/>
      <c r="QFV90" s="2"/>
      <c r="QFW90" s="2"/>
      <c r="QFX90" s="2"/>
      <c r="QFY90" s="2"/>
      <c r="QFZ90" s="2"/>
      <c r="QGA90" s="2"/>
      <c r="QGB90" s="2"/>
      <c r="QGC90" s="2"/>
      <c r="QGD90" s="2"/>
      <c r="QGE90" s="2"/>
      <c r="QGF90" s="2"/>
      <c r="QGG90" s="2"/>
      <c r="QGH90" s="2"/>
      <c r="QGI90" s="2"/>
      <c r="QGJ90" s="2"/>
      <c r="QGK90" s="2"/>
      <c r="QGL90" s="2"/>
      <c r="QGM90" s="2"/>
      <c r="QGN90" s="2"/>
      <c r="QGO90" s="2"/>
      <c r="QGP90" s="2"/>
      <c r="QGQ90" s="2"/>
      <c r="QGR90" s="2"/>
      <c r="QGS90" s="2"/>
      <c r="QGT90" s="2"/>
      <c r="QGU90" s="2"/>
      <c r="QGV90" s="2"/>
      <c r="QGW90" s="2"/>
      <c r="QGX90" s="2"/>
      <c r="QGY90" s="2"/>
      <c r="QGZ90" s="2"/>
      <c r="QHA90" s="2"/>
      <c r="QHB90" s="2"/>
      <c r="QHC90" s="2"/>
      <c r="QHD90" s="2"/>
      <c r="QHE90" s="2"/>
      <c r="QHF90" s="2"/>
      <c r="QHG90" s="2"/>
      <c r="QHH90" s="2"/>
      <c r="QHI90" s="2"/>
      <c r="QHJ90" s="2"/>
      <c r="QHK90" s="2"/>
      <c r="QHL90" s="2"/>
      <c r="QHM90" s="2"/>
      <c r="QHN90" s="2"/>
      <c r="QHO90" s="2"/>
      <c r="QHP90" s="2"/>
      <c r="QHQ90" s="2"/>
      <c r="QHR90" s="2"/>
      <c r="QHS90" s="2"/>
      <c r="QHT90" s="2"/>
      <c r="QHU90" s="2"/>
      <c r="QHV90" s="2"/>
      <c r="QHW90" s="2"/>
      <c r="QHX90" s="2"/>
      <c r="QHY90" s="2"/>
      <c r="QHZ90" s="2"/>
      <c r="QIA90" s="2"/>
      <c r="QIB90" s="2"/>
      <c r="QIC90" s="2"/>
      <c r="QID90" s="2"/>
      <c r="QIE90" s="2"/>
      <c r="QIF90" s="2"/>
      <c r="QIG90" s="2"/>
      <c r="QIH90" s="2"/>
      <c r="QII90" s="2"/>
      <c r="QIJ90" s="2"/>
      <c r="QIK90" s="2"/>
      <c r="QIL90" s="2"/>
      <c r="QIM90" s="2"/>
      <c r="QIN90" s="2"/>
      <c r="QIO90" s="2"/>
      <c r="QIP90" s="2"/>
      <c r="QIQ90" s="2"/>
      <c r="QIR90" s="2"/>
      <c r="QIS90" s="2"/>
      <c r="QIT90" s="2"/>
      <c r="QIU90" s="2"/>
      <c r="QIV90" s="2"/>
      <c r="QIW90" s="2"/>
      <c r="QIX90" s="2"/>
      <c r="QIY90" s="2"/>
      <c r="QIZ90" s="2"/>
      <c r="QJA90" s="2"/>
      <c r="QJB90" s="2"/>
      <c r="QJC90" s="2"/>
      <c r="QJD90" s="2"/>
      <c r="QJE90" s="2"/>
      <c r="QJF90" s="2"/>
      <c r="QJG90" s="2"/>
      <c r="QJH90" s="2"/>
      <c r="QJI90" s="2"/>
      <c r="QJJ90" s="2"/>
      <c r="QJK90" s="2"/>
      <c r="QJL90" s="2"/>
      <c r="QJM90" s="2"/>
      <c r="QJN90" s="2"/>
      <c r="QJO90" s="2"/>
      <c r="QJP90" s="2"/>
      <c r="QJQ90" s="2"/>
      <c r="QJR90" s="2"/>
      <c r="QJS90" s="2"/>
      <c r="QJT90" s="2"/>
      <c r="QJU90" s="2"/>
      <c r="QJV90" s="2"/>
      <c r="QJW90" s="2"/>
      <c r="QJX90" s="2"/>
      <c r="QJY90" s="2"/>
      <c r="QJZ90" s="2"/>
      <c r="QKA90" s="2"/>
      <c r="QKB90" s="2"/>
      <c r="QKC90" s="2"/>
      <c r="QKD90" s="2"/>
      <c r="QKE90" s="2"/>
      <c r="QKF90" s="2"/>
      <c r="QKG90" s="2"/>
      <c r="QKH90" s="2"/>
      <c r="QKI90" s="2"/>
      <c r="QKJ90" s="2"/>
      <c r="QKK90" s="2"/>
      <c r="QKL90" s="2"/>
      <c r="QKM90" s="2"/>
      <c r="QKN90" s="2"/>
      <c r="QKO90" s="2"/>
      <c r="QKP90" s="2"/>
      <c r="QKQ90" s="2"/>
      <c r="QKR90" s="2"/>
      <c r="QKS90" s="2"/>
      <c r="QKT90" s="2"/>
      <c r="QKU90" s="2"/>
      <c r="QKV90" s="2"/>
      <c r="QKW90" s="2"/>
      <c r="QKX90" s="2"/>
      <c r="QKY90" s="2"/>
      <c r="QKZ90" s="2"/>
      <c r="QLA90" s="2"/>
      <c r="QLB90" s="2"/>
      <c r="QLC90" s="2"/>
      <c r="QLD90" s="2"/>
      <c r="QLE90" s="2"/>
      <c r="QLF90" s="2"/>
      <c r="QLG90" s="2"/>
      <c r="QLH90" s="2"/>
      <c r="QLI90" s="2"/>
      <c r="QLJ90" s="2"/>
      <c r="QLK90" s="2"/>
      <c r="QLL90" s="2"/>
      <c r="QLM90" s="2"/>
      <c r="QLN90" s="2"/>
      <c r="QLO90" s="2"/>
      <c r="QLP90" s="2"/>
      <c r="QLQ90" s="2"/>
      <c r="QLR90" s="2"/>
      <c r="QLS90" s="2"/>
      <c r="QLT90" s="2"/>
      <c r="QLU90" s="2"/>
      <c r="QLV90" s="2"/>
      <c r="QLW90" s="2"/>
      <c r="QLX90" s="2"/>
      <c r="QLY90" s="2"/>
      <c r="QLZ90" s="2"/>
      <c r="QMA90" s="2"/>
      <c r="QMB90" s="2"/>
      <c r="QMC90" s="2"/>
      <c r="QMD90" s="2"/>
      <c r="QME90" s="2"/>
      <c r="QMF90" s="2"/>
      <c r="QMG90" s="2"/>
      <c r="QMH90" s="2"/>
      <c r="QMI90" s="2"/>
      <c r="QMJ90" s="2"/>
      <c r="QMK90" s="2"/>
      <c r="QML90" s="2"/>
      <c r="QMM90" s="2"/>
      <c r="QMN90" s="2"/>
      <c r="QMO90" s="2"/>
      <c r="QMP90" s="2"/>
      <c r="QMQ90" s="2"/>
      <c r="QMR90" s="2"/>
      <c r="QMS90" s="2"/>
      <c r="QMT90" s="2"/>
      <c r="QMU90" s="2"/>
      <c r="QMV90" s="2"/>
      <c r="QMW90" s="2"/>
      <c r="QMX90" s="2"/>
      <c r="QMY90" s="2"/>
      <c r="QMZ90" s="2"/>
      <c r="QNA90" s="2"/>
      <c r="QNB90" s="2"/>
      <c r="QNC90" s="2"/>
      <c r="QND90" s="2"/>
      <c r="QNE90" s="2"/>
      <c r="QNF90" s="2"/>
      <c r="QNG90" s="2"/>
      <c r="QNH90" s="2"/>
      <c r="QNI90" s="2"/>
      <c r="QNJ90" s="2"/>
      <c r="QNK90" s="2"/>
      <c r="QNL90" s="2"/>
      <c r="QNM90" s="2"/>
      <c r="QNN90" s="2"/>
      <c r="QNO90" s="2"/>
      <c r="QNP90" s="2"/>
      <c r="QNQ90" s="2"/>
      <c r="QNR90" s="2"/>
      <c r="QNS90" s="2"/>
      <c r="QNT90" s="2"/>
      <c r="QNU90" s="2"/>
      <c r="QNV90" s="2"/>
      <c r="QNW90" s="2"/>
      <c r="QNX90" s="2"/>
      <c r="QNY90" s="2"/>
      <c r="QNZ90" s="2"/>
      <c r="QOA90" s="2"/>
      <c r="QOB90" s="2"/>
      <c r="QOC90" s="2"/>
      <c r="QOD90" s="2"/>
      <c r="QOE90" s="2"/>
      <c r="QOF90" s="2"/>
      <c r="QOG90" s="2"/>
      <c r="QOH90" s="2"/>
      <c r="QOI90" s="2"/>
      <c r="QOJ90" s="2"/>
      <c r="QOK90" s="2"/>
      <c r="QOL90" s="2"/>
      <c r="QOM90" s="2"/>
      <c r="QON90" s="2"/>
      <c r="QOO90" s="2"/>
      <c r="QOP90" s="2"/>
      <c r="QOQ90" s="2"/>
      <c r="QOR90" s="2"/>
      <c r="QOS90" s="2"/>
      <c r="QOT90" s="2"/>
      <c r="QOU90" s="2"/>
      <c r="QOV90" s="2"/>
      <c r="QOW90" s="2"/>
      <c r="QOX90" s="2"/>
      <c r="QOY90" s="2"/>
      <c r="QOZ90" s="2"/>
      <c r="QPA90" s="2"/>
      <c r="QPB90" s="2"/>
      <c r="QPC90" s="2"/>
      <c r="QPD90" s="2"/>
      <c r="QPE90" s="2"/>
      <c r="QPF90" s="2"/>
      <c r="QPG90" s="2"/>
      <c r="QPH90" s="2"/>
      <c r="QPI90" s="2"/>
      <c r="QPJ90" s="2"/>
      <c r="QPK90" s="2"/>
      <c r="QPL90" s="2"/>
      <c r="QPM90" s="2"/>
      <c r="QPN90" s="2"/>
      <c r="QPO90" s="2"/>
      <c r="QPP90" s="2"/>
      <c r="QPQ90" s="2"/>
      <c r="QPR90" s="2"/>
      <c r="QPS90" s="2"/>
      <c r="QPT90" s="2"/>
      <c r="QPU90" s="2"/>
      <c r="QPV90" s="2"/>
      <c r="QPW90" s="2"/>
      <c r="QPX90" s="2"/>
      <c r="QPY90" s="2"/>
      <c r="QPZ90" s="2"/>
      <c r="QQA90" s="2"/>
      <c r="QQB90" s="2"/>
      <c r="QQC90" s="2"/>
      <c r="QQD90" s="2"/>
      <c r="QQE90" s="2"/>
      <c r="QQF90" s="2"/>
      <c r="QQG90" s="2"/>
      <c r="QQH90" s="2"/>
      <c r="QQI90" s="2"/>
      <c r="QQJ90" s="2"/>
      <c r="QQK90" s="2"/>
      <c r="QQL90" s="2"/>
      <c r="QQM90" s="2"/>
      <c r="QQN90" s="2"/>
      <c r="QQO90" s="2"/>
      <c r="QQP90" s="2"/>
      <c r="QQQ90" s="2"/>
      <c r="QQR90" s="2"/>
      <c r="QQS90" s="2"/>
      <c r="QQT90" s="2"/>
      <c r="QQU90" s="2"/>
      <c r="QQV90" s="2"/>
      <c r="QQW90" s="2"/>
      <c r="QQX90" s="2"/>
      <c r="QQY90" s="2"/>
      <c r="QQZ90" s="2"/>
      <c r="QRA90" s="2"/>
      <c r="QRB90" s="2"/>
      <c r="QRC90" s="2"/>
      <c r="QRD90" s="2"/>
      <c r="QRE90" s="2"/>
      <c r="QRF90" s="2"/>
      <c r="QRG90" s="2"/>
      <c r="QRH90" s="2"/>
      <c r="QRI90" s="2"/>
      <c r="QRJ90" s="2"/>
      <c r="QRK90" s="2"/>
      <c r="QRL90" s="2"/>
      <c r="QRM90" s="2"/>
      <c r="QRN90" s="2"/>
      <c r="QRO90" s="2"/>
      <c r="QRP90" s="2"/>
      <c r="QRQ90" s="2"/>
      <c r="QRR90" s="2"/>
      <c r="QRS90" s="2"/>
      <c r="QRT90" s="2"/>
      <c r="QRU90" s="2"/>
      <c r="QRV90" s="2"/>
      <c r="QRW90" s="2"/>
      <c r="QRX90" s="2"/>
      <c r="QRY90" s="2"/>
      <c r="QRZ90" s="2"/>
      <c r="QSA90" s="2"/>
      <c r="QSB90" s="2"/>
      <c r="QSC90" s="2"/>
      <c r="QSD90" s="2"/>
      <c r="QSE90" s="2"/>
      <c r="QSF90" s="2"/>
      <c r="QSG90" s="2"/>
      <c r="QSH90" s="2"/>
      <c r="QSI90" s="2"/>
      <c r="QSJ90" s="2"/>
      <c r="QSK90" s="2"/>
      <c r="QSL90" s="2"/>
      <c r="QSM90" s="2"/>
      <c r="QSN90" s="2"/>
      <c r="QSO90" s="2"/>
      <c r="QSP90" s="2"/>
      <c r="QSQ90" s="2"/>
      <c r="QSR90" s="2"/>
      <c r="QSS90" s="2"/>
      <c r="QST90" s="2"/>
      <c r="QSU90" s="2"/>
      <c r="QSV90" s="2"/>
      <c r="QSW90" s="2"/>
      <c r="QSX90" s="2"/>
      <c r="QSY90" s="2"/>
      <c r="QSZ90" s="2"/>
      <c r="QTA90" s="2"/>
      <c r="QTB90" s="2"/>
      <c r="QTC90" s="2"/>
      <c r="QTD90" s="2"/>
      <c r="QTE90" s="2"/>
      <c r="QTF90" s="2"/>
      <c r="QTG90" s="2"/>
      <c r="QTH90" s="2"/>
      <c r="QTI90" s="2"/>
      <c r="QTJ90" s="2"/>
      <c r="QTK90" s="2"/>
      <c r="QTL90" s="2"/>
      <c r="QTM90" s="2"/>
      <c r="QTN90" s="2"/>
      <c r="QTO90" s="2"/>
      <c r="QTP90" s="2"/>
      <c r="QTQ90" s="2"/>
      <c r="QTR90" s="2"/>
      <c r="QTS90" s="2"/>
      <c r="QTT90" s="2"/>
      <c r="QTU90" s="2"/>
      <c r="QTV90" s="2"/>
      <c r="QTW90" s="2"/>
      <c r="QTX90" s="2"/>
      <c r="QTY90" s="2"/>
      <c r="QTZ90" s="2"/>
      <c r="QUA90" s="2"/>
      <c r="QUB90" s="2"/>
      <c r="QUC90" s="2"/>
      <c r="QUD90" s="2"/>
      <c r="QUE90" s="2"/>
      <c r="QUF90" s="2"/>
      <c r="QUG90" s="2"/>
      <c r="QUH90" s="2"/>
      <c r="QUI90" s="2"/>
      <c r="QUJ90" s="2"/>
      <c r="QUK90" s="2"/>
      <c r="QUL90" s="2"/>
      <c r="QUM90" s="2"/>
      <c r="QUN90" s="2"/>
      <c r="QUO90" s="2"/>
      <c r="QUP90" s="2"/>
      <c r="QUQ90" s="2"/>
      <c r="QUR90" s="2"/>
      <c r="QUS90" s="2"/>
      <c r="QUT90" s="2"/>
      <c r="QUU90" s="2"/>
      <c r="QUV90" s="2"/>
      <c r="QUW90" s="2"/>
      <c r="QUX90" s="2"/>
      <c r="QUY90" s="2"/>
      <c r="QUZ90" s="2"/>
      <c r="QVA90" s="2"/>
      <c r="QVB90" s="2"/>
      <c r="QVC90" s="2"/>
      <c r="QVD90" s="2"/>
      <c r="QVE90" s="2"/>
      <c r="QVF90" s="2"/>
      <c r="QVG90" s="2"/>
      <c r="QVH90" s="2"/>
      <c r="QVI90" s="2"/>
      <c r="QVJ90" s="2"/>
      <c r="QVK90" s="2"/>
      <c r="QVL90" s="2"/>
      <c r="QVM90" s="2"/>
      <c r="QVN90" s="2"/>
      <c r="QVO90" s="2"/>
      <c r="QVP90" s="2"/>
      <c r="QVQ90" s="2"/>
      <c r="QVR90" s="2"/>
      <c r="QVS90" s="2"/>
      <c r="QVT90" s="2"/>
      <c r="QVU90" s="2"/>
      <c r="QVV90" s="2"/>
      <c r="QVW90" s="2"/>
      <c r="QVX90" s="2"/>
      <c r="QVY90" s="2"/>
      <c r="QVZ90" s="2"/>
      <c r="QWA90" s="2"/>
      <c r="QWB90" s="2"/>
      <c r="QWC90" s="2"/>
      <c r="QWD90" s="2"/>
      <c r="QWE90" s="2"/>
      <c r="QWF90" s="2"/>
      <c r="QWG90" s="2"/>
      <c r="QWH90" s="2"/>
      <c r="QWI90" s="2"/>
      <c r="QWJ90" s="2"/>
      <c r="QWK90" s="2"/>
      <c r="QWL90" s="2"/>
      <c r="QWM90" s="2"/>
      <c r="QWN90" s="2"/>
      <c r="QWO90" s="2"/>
      <c r="QWP90" s="2"/>
      <c r="QWQ90" s="2"/>
      <c r="QWR90" s="2"/>
      <c r="QWS90" s="2"/>
      <c r="QWT90" s="2"/>
      <c r="QWU90" s="2"/>
      <c r="QWV90" s="2"/>
      <c r="QWW90" s="2"/>
      <c r="QWX90" s="2"/>
      <c r="QWY90" s="2"/>
      <c r="QWZ90" s="2"/>
      <c r="QXA90" s="2"/>
      <c r="QXB90" s="2"/>
      <c r="QXC90" s="2"/>
      <c r="QXD90" s="2"/>
      <c r="QXE90" s="2"/>
      <c r="QXF90" s="2"/>
      <c r="QXG90" s="2"/>
      <c r="QXH90" s="2"/>
      <c r="QXI90" s="2"/>
      <c r="QXJ90" s="2"/>
      <c r="QXK90" s="2"/>
      <c r="QXL90" s="2"/>
      <c r="QXM90" s="2"/>
      <c r="QXN90" s="2"/>
      <c r="QXO90" s="2"/>
      <c r="QXP90" s="2"/>
      <c r="QXQ90" s="2"/>
      <c r="QXR90" s="2"/>
      <c r="QXS90" s="2"/>
      <c r="QXT90" s="2"/>
      <c r="QXU90" s="2"/>
      <c r="QXV90" s="2"/>
      <c r="QXW90" s="2"/>
      <c r="QXX90" s="2"/>
      <c r="QXY90" s="2"/>
      <c r="QXZ90" s="2"/>
      <c r="QYA90" s="2"/>
      <c r="QYB90" s="2"/>
      <c r="QYC90" s="2"/>
      <c r="QYD90" s="2"/>
      <c r="QYE90" s="2"/>
      <c r="QYF90" s="2"/>
      <c r="QYG90" s="2"/>
      <c r="QYH90" s="2"/>
      <c r="QYI90" s="2"/>
      <c r="QYJ90" s="2"/>
      <c r="QYK90" s="2"/>
      <c r="QYL90" s="2"/>
      <c r="QYM90" s="2"/>
      <c r="QYN90" s="2"/>
      <c r="QYO90" s="2"/>
      <c r="QYP90" s="2"/>
      <c r="QYQ90" s="2"/>
      <c r="QYR90" s="2"/>
      <c r="QYS90" s="2"/>
      <c r="QYT90" s="2"/>
      <c r="QYU90" s="2"/>
      <c r="QYV90" s="2"/>
      <c r="QYW90" s="2"/>
      <c r="QYX90" s="2"/>
      <c r="QYY90" s="2"/>
      <c r="QYZ90" s="2"/>
      <c r="QZA90" s="2"/>
      <c r="QZB90" s="2"/>
      <c r="QZC90" s="2"/>
      <c r="QZD90" s="2"/>
      <c r="QZE90" s="2"/>
      <c r="QZF90" s="2"/>
      <c r="QZG90" s="2"/>
      <c r="QZH90" s="2"/>
      <c r="QZI90" s="2"/>
      <c r="QZJ90" s="2"/>
      <c r="QZK90" s="2"/>
      <c r="QZL90" s="2"/>
      <c r="QZM90" s="2"/>
      <c r="QZN90" s="2"/>
      <c r="QZO90" s="2"/>
      <c r="QZP90" s="2"/>
      <c r="QZQ90" s="2"/>
      <c r="QZR90" s="2"/>
      <c r="QZS90" s="2"/>
      <c r="QZT90" s="2"/>
      <c r="QZU90" s="2"/>
      <c r="QZV90" s="2"/>
      <c r="QZW90" s="2"/>
      <c r="QZX90" s="2"/>
      <c r="QZY90" s="2"/>
      <c r="QZZ90" s="2"/>
      <c r="RAA90" s="2"/>
      <c r="RAB90" s="2"/>
      <c r="RAC90" s="2"/>
      <c r="RAD90" s="2"/>
      <c r="RAE90" s="2"/>
      <c r="RAF90" s="2"/>
      <c r="RAG90" s="2"/>
      <c r="RAH90" s="2"/>
      <c r="RAI90" s="2"/>
      <c r="RAJ90" s="2"/>
      <c r="RAK90" s="2"/>
      <c r="RAL90" s="2"/>
      <c r="RAM90" s="2"/>
      <c r="RAN90" s="2"/>
      <c r="RAO90" s="2"/>
      <c r="RAP90" s="2"/>
      <c r="RAQ90" s="2"/>
      <c r="RAR90" s="2"/>
      <c r="RAS90" s="2"/>
      <c r="RAT90" s="2"/>
      <c r="RAU90" s="2"/>
      <c r="RAV90" s="2"/>
      <c r="RAW90" s="2"/>
      <c r="RAX90" s="2"/>
      <c r="RAY90" s="2"/>
      <c r="RAZ90" s="2"/>
      <c r="RBA90" s="2"/>
      <c r="RBB90" s="2"/>
      <c r="RBC90" s="2"/>
      <c r="RBD90" s="2"/>
      <c r="RBE90" s="2"/>
      <c r="RBF90" s="2"/>
      <c r="RBG90" s="2"/>
      <c r="RBH90" s="2"/>
      <c r="RBI90" s="2"/>
      <c r="RBJ90" s="2"/>
      <c r="RBK90" s="2"/>
      <c r="RBL90" s="2"/>
      <c r="RBM90" s="2"/>
      <c r="RBN90" s="2"/>
      <c r="RBO90" s="2"/>
      <c r="RBP90" s="2"/>
      <c r="RBQ90" s="2"/>
      <c r="RBR90" s="2"/>
      <c r="RBS90" s="2"/>
      <c r="RBT90" s="2"/>
      <c r="RBU90" s="2"/>
      <c r="RBV90" s="2"/>
      <c r="RBW90" s="2"/>
      <c r="RBX90" s="2"/>
      <c r="RBY90" s="2"/>
      <c r="RBZ90" s="2"/>
      <c r="RCA90" s="2"/>
      <c r="RCB90" s="2"/>
      <c r="RCC90" s="2"/>
      <c r="RCD90" s="2"/>
      <c r="RCE90" s="2"/>
      <c r="RCF90" s="2"/>
      <c r="RCG90" s="2"/>
      <c r="RCH90" s="2"/>
      <c r="RCI90" s="2"/>
      <c r="RCJ90" s="2"/>
      <c r="RCK90" s="2"/>
      <c r="RCL90" s="2"/>
      <c r="RCM90" s="2"/>
      <c r="RCN90" s="2"/>
      <c r="RCO90" s="2"/>
      <c r="RCP90" s="2"/>
      <c r="RCQ90" s="2"/>
      <c r="RCR90" s="2"/>
      <c r="RCS90" s="2"/>
      <c r="RCT90" s="2"/>
      <c r="RCU90" s="2"/>
      <c r="RCV90" s="2"/>
      <c r="RCW90" s="2"/>
      <c r="RCX90" s="2"/>
      <c r="RCY90" s="2"/>
      <c r="RCZ90" s="2"/>
      <c r="RDA90" s="2"/>
      <c r="RDB90" s="2"/>
      <c r="RDC90" s="2"/>
      <c r="RDD90" s="2"/>
      <c r="RDE90" s="2"/>
      <c r="RDF90" s="2"/>
      <c r="RDG90" s="2"/>
      <c r="RDH90" s="2"/>
      <c r="RDI90" s="2"/>
      <c r="RDJ90" s="2"/>
      <c r="RDK90" s="2"/>
      <c r="RDL90" s="2"/>
      <c r="RDM90" s="2"/>
      <c r="RDN90" s="2"/>
      <c r="RDO90" s="2"/>
      <c r="RDP90" s="2"/>
      <c r="RDQ90" s="2"/>
      <c r="RDR90" s="2"/>
      <c r="RDS90" s="2"/>
      <c r="RDT90" s="2"/>
      <c r="RDU90" s="2"/>
      <c r="RDV90" s="2"/>
      <c r="RDW90" s="2"/>
      <c r="RDX90" s="2"/>
      <c r="RDY90" s="2"/>
      <c r="RDZ90" s="2"/>
      <c r="REA90" s="2"/>
      <c r="REB90" s="2"/>
      <c r="REC90" s="2"/>
      <c r="RED90" s="2"/>
      <c r="REE90" s="2"/>
      <c r="REF90" s="2"/>
      <c r="REG90" s="2"/>
      <c r="REH90" s="2"/>
      <c r="REI90" s="2"/>
      <c r="REJ90" s="2"/>
      <c r="REK90" s="2"/>
      <c r="REL90" s="2"/>
      <c r="REM90" s="2"/>
      <c r="REN90" s="2"/>
      <c r="REO90" s="2"/>
      <c r="REP90" s="2"/>
      <c r="REQ90" s="2"/>
      <c r="RER90" s="2"/>
      <c r="RES90" s="2"/>
      <c r="RET90" s="2"/>
      <c r="REU90" s="2"/>
      <c r="REV90" s="2"/>
      <c r="REW90" s="2"/>
      <c r="REX90" s="2"/>
      <c r="REY90" s="2"/>
      <c r="REZ90" s="2"/>
      <c r="RFA90" s="2"/>
      <c r="RFB90" s="2"/>
      <c r="RFC90" s="2"/>
      <c r="RFD90" s="2"/>
      <c r="RFE90" s="2"/>
      <c r="RFF90" s="2"/>
      <c r="RFG90" s="2"/>
      <c r="RFH90" s="2"/>
      <c r="RFI90" s="2"/>
      <c r="RFJ90" s="2"/>
      <c r="RFK90" s="2"/>
      <c r="RFL90" s="2"/>
      <c r="RFM90" s="2"/>
      <c r="RFN90" s="2"/>
      <c r="RFO90" s="2"/>
      <c r="RFP90" s="2"/>
      <c r="RFQ90" s="2"/>
      <c r="RFR90" s="2"/>
      <c r="RFS90" s="2"/>
      <c r="RFT90" s="2"/>
      <c r="RFU90" s="2"/>
      <c r="RFV90" s="2"/>
      <c r="RFW90" s="2"/>
      <c r="RFX90" s="2"/>
      <c r="RFY90" s="2"/>
      <c r="RFZ90" s="2"/>
      <c r="RGA90" s="2"/>
      <c r="RGB90" s="2"/>
      <c r="RGC90" s="2"/>
      <c r="RGD90" s="2"/>
      <c r="RGE90" s="2"/>
      <c r="RGF90" s="2"/>
      <c r="RGG90" s="2"/>
      <c r="RGH90" s="2"/>
      <c r="RGI90" s="2"/>
      <c r="RGJ90" s="2"/>
      <c r="RGK90" s="2"/>
      <c r="RGL90" s="2"/>
      <c r="RGM90" s="2"/>
      <c r="RGN90" s="2"/>
      <c r="RGO90" s="2"/>
      <c r="RGP90" s="2"/>
      <c r="RGQ90" s="2"/>
      <c r="RGR90" s="2"/>
      <c r="RGS90" s="2"/>
      <c r="RGT90" s="2"/>
      <c r="RGU90" s="2"/>
      <c r="RGV90" s="2"/>
      <c r="RGW90" s="2"/>
      <c r="RGX90" s="2"/>
      <c r="RGY90" s="2"/>
      <c r="RGZ90" s="2"/>
      <c r="RHA90" s="2"/>
      <c r="RHB90" s="2"/>
      <c r="RHC90" s="2"/>
      <c r="RHD90" s="2"/>
      <c r="RHE90" s="2"/>
      <c r="RHF90" s="2"/>
      <c r="RHG90" s="2"/>
      <c r="RHH90" s="2"/>
      <c r="RHI90" s="2"/>
      <c r="RHJ90" s="2"/>
      <c r="RHK90" s="2"/>
      <c r="RHL90" s="2"/>
      <c r="RHM90" s="2"/>
      <c r="RHN90" s="2"/>
      <c r="RHO90" s="2"/>
      <c r="RHP90" s="2"/>
      <c r="RHQ90" s="2"/>
      <c r="RHR90" s="2"/>
      <c r="RHS90" s="2"/>
      <c r="RHT90" s="2"/>
      <c r="RHU90" s="2"/>
      <c r="RHV90" s="2"/>
      <c r="RHW90" s="2"/>
      <c r="RHX90" s="2"/>
      <c r="RHY90" s="2"/>
      <c r="RHZ90" s="2"/>
      <c r="RIA90" s="2"/>
      <c r="RIB90" s="2"/>
      <c r="RIC90" s="2"/>
      <c r="RID90" s="2"/>
      <c r="RIE90" s="2"/>
      <c r="RIF90" s="2"/>
      <c r="RIG90" s="2"/>
      <c r="RIH90" s="2"/>
      <c r="RII90" s="2"/>
      <c r="RIJ90" s="2"/>
      <c r="RIK90" s="2"/>
      <c r="RIL90" s="2"/>
      <c r="RIM90" s="2"/>
      <c r="RIN90" s="2"/>
      <c r="RIO90" s="2"/>
      <c r="RIP90" s="2"/>
      <c r="RIQ90" s="2"/>
      <c r="RIR90" s="2"/>
      <c r="RIS90" s="2"/>
      <c r="RIT90" s="2"/>
      <c r="RIU90" s="2"/>
      <c r="RIV90" s="2"/>
      <c r="RIW90" s="2"/>
      <c r="RIX90" s="2"/>
      <c r="RIY90" s="2"/>
      <c r="RIZ90" s="2"/>
      <c r="RJA90" s="2"/>
      <c r="RJB90" s="2"/>
      <c r="RJC90" s="2"/>
      <c r="RJD90" s="2"/>
      <c r="RJE90" s="2"/>
      <c r="RJF90" s="2"/>
      <c r="RJG90" s="2"/>
      <c r="RJH90" s="2"/>
      <c r="RJI90" s="2"/>
      <c r="RJJ90" s="2"/>
      <c r="RJK90" s="2"/>
      <c r="RJL90" s="2"/>
      <c r="RJM90" s="2"/>
      <c r="RJN90" s="2"/>
      <c r="RJO90" s="2"/>
      <c r="RJP90" s="2"/>
      <c r="RJQ90" s="2"/>
      <c r="RJR90" s="2"/>
      <c r="RJS90" s="2"/>
      <c r="RJT90" s="2"/>
      <c r="RJU90" s="2"/>
      <c r="RJV90" s="2"/>
      <c r="RJW90" s="2"/>
      <c r="RJX90" s="2"/>
      <c r="RJY90" s="2"/>
      <c r="RJZ90" s="2"/>
      <c r="RKA90" s="2"/>
      <c r="RKB90" s="2"/>
      <c r="RKC90" s="2"/>
      <c r="RKD90" s="2"/>
      <c r="RKE90" s="2"/>
      <c r="RKF90" s="2"/>
      <c r="RKG90" s="2"/>
      <c r="RKH90" s="2"/>
      <c r="RKI90" s="2"/>
      <c r="RKJ90" s="2"/>
      <c r="RKK90" s="2"/>
      <c r="RKL90" s="2"/>
      <c r="RKM90" s="2"/>
      <c r="RKN90" s="2"/>
      <c r="RKO90" s="2"/>
      <c r="RKP90" s="2"/>
      <c r="RKQ90" s="2"/>
      <c r="RKR90" s="2"/>
      <c r="RKS90" s="2"/>
      <c r="RKT90" s="2"/>
      <c r="RKU90" s="2"/>
      <c r="RKV90" s="2"/>
      <c r="RKW90" s="2"/>
      <c r="RKX90" s="2"/>
      <c r="RKY90" s="2"/>
      <c r="RKZ90" s="2"/>
      <c r="RLA90" s="2"/>
      <c r="RLB90" s="2"/>
      <c r="RLC90" s="2"/>
      <c r="RLD90" s="2"/>
      <c r="RLE90" s="2"/>
      <c r="RLF90" s="2"/>
      <c r="RLG90" s="2"/>
      <c r="RLH90" s="2"/>
      <c r="RLI90" s="2"/>
      <c r="RLJ90" s="2"/>
      <c r="RLK90" s="2"/>
      <c r="RLL90" s="2"/>
      <c r="RLM90" s="2"/>
      <c r="RLN90" s="2"/>
      <c r="RLO90" s="2"/>
      <c r="RLP90" s="2"/>
      <c r="RLQ90" s="2"/>
      <c r="RLR90" s="2"/>
      <c r="RLS90" s="2"/>
      <c r="RLT90" s="2"/>
      <c r="RLU90" s="2"/>
      <c r="RLV90" s="2"/>
      <c r="RLW90" s="2"/>
      <c r="RLX90" s="2"/>
      <c r="RLY90" s="2"/>
      <c r="RLZ90" s="2"/>
      <c r="RMA90" s="2"/>
      <c r="RMB90" s="2"/>
      <c r="RMC90" s="2"/>
      <c r="RMD90" s="2"/>
      <c r="RME90" s="2"/>
      <c r="RMF90" s="2"/>
      <c r="RMG90" s="2"/>
      <c r="RMH90" s="2"/>
      <c r="RMI90" s="2"/>
      <c r="RMJ90" s="2"/>
      <c r="RMK90" s="2"/>
      <c r="RML90" s="2"/>
      <c r="RMM90" s="2"/>
      <c r="RMN90" s="2"/>
      <c r="RMO90" s="2"/>
      <c r="RMP90" s="2"/>
      <c r="RMQ90" s="2"/>
      <c r="RMR90" s="2"/>
      <c r="RMS90" s="2"/>
      <c r="RMT90" s="2"/>
      <c r="RMU90" s="2"/>
      <c r="RMV90" s="2"/>
      <c r="RMW90" s="2"/>
      <c r="RMX90" s="2"/>
      <c r="RMY90" s="2"/>
      <c r="RMZ90" s="2"/>
      <c r="RNA90" s="2"/>
      <c r="RNB90" s="2"/>
      <c r="RNC90" s="2"/>
      <c r="RND90" s="2"/>
      <c r="RNE90" s="2"/>
      <c r="RNF90" s="2"/>
      <c r="RNG90" s="2"/>
      <c r="RNH90" s="2"/>
      <c r="RNI90" s="2"/>
      <c r="RNJ90" s="2"/>
      <c r="RNK90" s="2"/>
      <c r="RNL90" s="2"/>
      <c r="RNM90" s="2"/>
      <c r="RNN90" s="2"/>
      <c r="RNO90" s="2"/>
      <c r="RNP90" s="2"/>
      <c r="RNQ90" s="2"/>
      <c r="RNR90" s="2"/>
      <c r="RNS90" s="2"/>
      <c r="RNT90" s="2"/>
      <c r="RNU90" s="2"/>
      <c r="RNV90" s="2"/>
      <c r="RNW90" s="2"/>
      <c r="RNX90" s="2"/>
      <c r="RNY90" s="2"/>
      <c r="RNZ90" s="2"/>
      <c r="ROA90" s="2"/>
      <c r="ROB90" s="2"/>
      <c r="ROC90" s="2"/>
      <c r="ROD90" s="2"/>
      <c r="ROE90" s="2"/>
      <c r="ROF90" s="2"/>
      <c r="ROG90" s="2"/>
      <c r="ROH90" s="2"/>
      <c r="ROI90" s="2"/>
      <c r="ROJ90" s="2"/>
      <c r="ROK90" s="2"/>
      <c r="ROL90" s="2"/>
      <c r="ROM90" s="2"/>
      <c r="RON90" s="2"/>
      <c r="ROO90" s="2"/>
      <c r="ROP90" s="2"/>
      <c r="ROQ90" s="2"/>
      <c r="ROR90" s="2"/>
      <c r="ROS90" s="2"/>
      <c r="ROT90" s="2"/>
      <c r="ROU90" s="2"/>
      <c r="ROV90" s="2"/>
      <c r="ROW90" s="2"/>
      <c r="ROX90" s="2"/>
      <c r="ROY90" s="2"/>
      <c r="ROZ90" s="2"/>
      <c r="RPA90" s="2"/>
      <c r="RPB90" s="2"/>
      <c r="RPC90" s="2"/>
      <c r="RPD90" s="2"/>
      <c r="RPE90" s="2"/>
      <c r="RPF90" s="2"/>
      <c r="RPG90" s="2"/>
      <c r="RPH90" s="2"/>
      <c r="RPI90" s="2"/>
      <c r="RPJ90" s="2"/>
      <c r="RPK90" s="2"/>
      <c r="RPL90" s="2"/>
      <c r="RPM90" s="2"/>
      <c r="RPN90" s="2"/>
      <c r="RPO90" s="2"/>
      <c r="RPP90" s="2"/>
      <c r="RPQ90" s="2"/>
      <c r="RPR90" s="2"/>
      <c r="RPS90" s="2"/>
      <c r="RPT90" s="2"/>
      <c r="RPU90" s="2"/>
      <c r="RPV90" s="2"/>
      <c r="RPW90" s="2"/>
      <c r="RPX90" s="2"/>
      <c r="RPY90" s="2"/>
      <c r="RPZ90" s="2"/>
      <c r="RQA90" s="2"/>
      <c r="RQB90" s="2"/>
      <c r="RQC90" s="2"/>
      <c r="RQD90" s="2"/>
      <c r="RQE90" s="2"/>
      <c r="RQF90" s="2"/>
      <c r="RQG90" s="2"/>
      <c r="RQH90" s="2"/>
      <c r="RQI90" s="2"/>
      <c r="RQJ90" s="2"/>
      <c r="RQK90" s="2"/>
      <c r="RQL90" s="2"/>
      <c r="RQM90" s="2"/>
      <c r="RQN90" s="2"/>
      <c r="RQO90" s="2"/>
      <c r="RQP90" s="2"/>
      <c r="RQQ90" s="2"/>
      <c r="RQR90" s="2"/>
      <c r="RQS90" s="2"/>
      <c r="RQT90" s="2"/>
      <c r="RQU90" s="2"/>
      <c r="RQV90" s="2"/>
      <c r="RQW90" s="2"/>
      <c r="RQX90" s="2"/>
      <c r="RQY90" s="2"/>
      <c r="RQZ90" s="2"/>
      <c r="RRA90" s="2"/>
      <c r="RRB90" s="2"/>
      <c r="RRC90" s="2"/>
      <c r="RRD90" s="2"/>
      <c r="RRE90" s="2"/>
      <c r="RRF90" s="2"/>
      <c r="RRG90" s="2"/>
      <c r="RRH90" s="2"/>
      <c r="RRI90" s="2"/>
      <c r="RRJ90" s="2"/>
      <c r="RRK90" s="2"/>
      <c r="RRL90" s="2"/>
      <c r="RRM90" s="2"/>
      <c r="RRN90" s="2"/>
      <c r="RRO90" s="2"/>
      <c r="RRP90" s="2"/>
      <c r="RRQ90" s="2"/>
      <c r="RRR90" s="2"/>
      <c r="RRS90" s="2"/>
      <c r="RRT90" s="2"/>
      <c r="RRU90" s="2"/>
      <c r="RRV90" s="2"/>
      <c r="RRW90" s="2"/>
      <c r="RRX90" s="2"/>
      <c r="RRY90" s="2"/>
      <c r="RRZ90" s="2"/>
      <c r="RSA90" s="2"/>
      <c r="RSB90" s="2"/>
      <c r="RSC90" s="2"/>
      <c r="RSD90" s="2"/>
      <c r="RSE90" s="2"/>
      <c r="RSF90" s="2"/>
      <c r="RSG90" s="2"/>
      <c r="RSH90" s="2"/>
      <c r="RSI90" s="2"/>
      <c r="RSJ90" s="2"/>
      <c r="RSK90" s="2"/>
      <c r="RSL90" s="2"/>
      <c r="RSM90" s="2"/>
      <c r="RSN90" s="2"/>
      <c r="RSO90" s="2"/>
      <c r="RSP90" s="2"/>
      <c r="RSQ90" s="2"/>
      <c r="RSR90" s="2"/>
      <c r="RSS90" s="2"/>
      <c r="RST90" s="2"/>
      <c r="RSU90" s="2"/>
      <c r="RSV90" s="2"/>
      <c r="RSW90" s="2"/>
      <c r="RSX90" s="2"/>
      <c r="RSY90" s="2"/>
      <c r="RSZ90" s="2"/>
      <c r="RTA90" s="2"/>
      <c r="RTB90" s="2"/>
      <c r="RTC90" s="2"/>
      <c r="RTD90" s="2"/>
      <c r="RTE90" s="2"/>
      <c r="RTF90" s="2"/>
      <c r="RTG90" s="2"/>
      <c r="RTH90" s="2"/>
      <c r="RTI90" s="2"/>
      <c r="RTJ90" s="2"/>
      <c r="RTK90" s="2"/>
      <c r="RTL90" s="2"/>
      <c r="RTM90" s="2"/>
      <c r="RTN90" s="2"/>
      <c r="RTO90" s="2"/>
      <c r="RTP90" s="2"/>
      <c r="RTQ90" s="2"/>
      <c r="RTR90" s="2"/>
      <c r="RTS90" s="2"/>
      <c r="RTT90" s="2"/>
      <c r="RTU90" s="2"/>
      <c r="RTV90" s="2"/>
      <c r="RTW90" s="2"/>
      <c r="RTX90" s="2"/>
      <c r="RTY90" s="2"/>
      <c r="RTZ90" s="2"/>
      <c r="RUA90" s="2"/>
      <c r="RUB90" s="2"/>
      <c r="RUC90" s="2"/>
      <c r="RUD90" s="2"/>
      <c r="RUE90" s="2"/>
      <c r="RUF90" s="2"/>
      <c r="RUG90" s="2"/>
      <c r="RUH90" s="2"/>
      <c r="RUI90" s="2"/>
      <c r="RUJ90" s="2"/>
      <c r="RUK90" s="2"/>
      <c r="RUL90" s="2"/>
      <c r="RUM90" s="2"/>
      <c r="RUN90" s="2"/>
      <c r="RUO90" s="2"/>
      <c r="RUP90" s="2"/>
      <c r="RUQ90" s="2"/>
      <c r="RUR90" s="2"/>
      <c r="RUS90" s="2"/>
      <c r="RUT90" s="2"/>
      <c r="RUU90" s="2"/>
      <c r="RUV90" s="2"/>
      <c r="RUW90" s="2"/>
      <c r="RUX90" s="2"/>
      <c r="RUY90" s="2"/>
      <c r="RUZ90" s="2"/>
      <c r="RVA90" s="2"/>
      <c r="RVB90" s="2"/>
      <c r="RVC90" s="2"/>
      <c r="RVD90" s="2"/>
      <c r="RVE90" s="2"/>
      <c r="RVF90" s="2"/>
      <c r="RVG90" s="2"/>
      <c r="RVH90" s="2"/>
      <c r="RVI90" s="2"/>
      <c r="RVJ90" s="2"/>
      <c r="RVK90" s="2"/>
      <c r="RVL90" s="2"/>
      <c r="RVM90" s="2"/>
      <c r="RVN90" s="2"/>
      <c r="RVO90" s="2"/>
      <c r="RVP90" s="2"/>
      <c r="RVQ90" s="2"/>
      <c r="RVR90" s="2"/>
      <c r="RVS90" s="2"/>
      <c r="RVT90" s="2"/>
      <c r="RVU90" s="2"/>
      <c r="RVV90" s="2"/>
      <c r="RVW90" s="2"/>
      <c r="RVX90" s="2"/>
      <c r="RVY90" s="2"/>
      <c r="RVZ90" s="2"/>
      <c r="RWA90" s="2"/>
      <c r="RWB90" s="2"/>
      <c r="RWC90" s="2"/>
      <c r="RWD90" s="2"/>
      <c r="RWE90" s="2"/>
      <c r="RWF90" s="2"/>
      <c r="RWG90" s="2"/>
      <c r="RWH90" s="2"/>
      <c r="RWI90" s="2"/>
      <c r="RWJ90" s="2"/>
      <c r="RWK90" s="2"/>
      <c r="RWL90" s="2"/>
      <c r="RWM90" s="2"/>
      <c r="RWN90" s="2"/>
      <c r="RWO90" s="2"/>
      <c r="RWP90" s="2"/>
      <c r="RWQ90" s="2"/>
      <c r="RWR90" s="2"/>
      <c r="RWS90" s="2"/>
      <c r="RWT90" s="2"/>
      <c r="RWU90" s="2"/>
      <c r="RWV90" s="2"/>
      <c r="RWW90" s="2"/>
      <c r="RWX90" s="2"/>
      <c r="RWY90" s="2"/>
      <c r="RWZ90" s="2"/>
      <c r="RXA90" s="2"/>
      <c r="RXB90" s="2"/>
      <c r="RXC90" s="2"/>
      <c r="RXD90" s="2"/>
      <c r="RXE90" s="2"/>
      <c r="RXF90" s="2"/>
      <c r="RXG90" s="2"/>
      <c r="RXH90" s="2"/>
      <c r="RXI90" s="2"/>
      <c r="RXJ90" s="2"/>
      <c r="RXK90" s="2"/>
      <c r="RXL90" s="2"/>
      <c r="RXM90" s="2"/>
      <c r="RXN90" s="2"/>
      <c r="RXO90" s="2"/>
      <c r="RXP90" s="2"/>
      <c r="RXQ90" s="2"/>
      <c r="RXR90" s="2"/>
      <c r="RXS90" s="2"/>
      <c r="RXT90" s="2"/>
      <c r="RXU90" s="2"/>
      <c r="RXV90" s="2"/>
      <c r="RXW90" s="2"/>
      <c r="RXX90" s="2"/>
      <c r="RXY90" s="2"/>
      <c r="RXZ90" s="2"/>
      <c r="RYA90" s="2"/>
      <c r="RYB90" s="2"/>
      <c r="RYC90" s="2"/>
      <c r="RYD90" s="2"/>
      <c r="RYE90" s="2"/>
      <c r="RYF90" s="2"/>
      <c r="RYG90" s="2"/>
      <c r="RYH90" s="2"/>
      <c r="RYI90" s="2"/>
      <c r="RYJ90" s="2"/>
      <c r="RYK90" s="2"/>
      <c r="RYL90" s="2"/>
      <c r="RYM90" s="2"/>
      <c r="RYN90" s="2"/>
      <c r="RYO90" s="2"/>
      <c r="RYP90" s="2"/>
      <c r="RYQ90" s="2"/>
      <c r="RYR90" s="2"/>
      <c r="RYS90" s="2"/>
      <c r="RYT90" s="2"/>
      <c r="RYU90" s="2"/>
      <c r="RYV90" s="2"/>
      <c r="RYW90" s="2"/>
      <c r="RYX90" s="2"/>
      <c r="RYY90" s="2"/>
      <c r="RYZ90" s="2"/>
      <c r="RZA90" s="2"/>
      <c r="RZB90" s="2"/>
      <c r="RZC90" s="2"/>
      <c r="RZD90" s="2"/>
      <c r="RZE90" s="2"/>
      <c r="RZF90" s="2"/>
      <c r="RZG90" s="2"/>
      <c r="RZH90" s="2"/>
      <c r="RZI90" s="2"/>
      <c r="RZJ90" s="2"/>
      <c r="RZK90" s="2"/>
      <c r="RZL90" s="2"/>
      <c r="RZM90" s="2"/>
      <c r="RZN90" s="2"/>
      <c r="RZO90" s="2"/>
      <c r="RZP90" s="2"/>
      <c r="RZQ90" s="2"/>
      <c r="RZR90" s="2"/>
      <c r="RZS90" s="2"/>
      <c r="RZT90" s="2"/>
      <c r="RZU90" s="2"/>
      <c r="RZV90" s="2"/>
      <c r="RZW90" s="2"/>
      <c r="RZX90" s="2"/>
      <c r="RZY90" s="2"/>
      <c r="RZZ90" s="2"/>
      <c r="SAA90" s="2"/>
      <c r="SAB90" s="2"/>
      <c r="SAC90" s="2"/>
      <c r="SAD90" s="2"/>
      <c r="SAE90" s="2"/>
      <c r="SAF90" s="2"/>
      <c r="SAG90" s="2"/>
      <c r="SAH90" s="2"/>
      <c r="SAI90" s="2"/>
      <c r="SAJ90" s="2"/>
      <c r="SAK90" s="2"/>
      <c r="SAL90" s="2"/>
      <c r="SAM90" s="2"/>
      <c r="SAN90" s="2"/>
      <c r="SAO90" s="2"/>
      <c r="SAP90" s="2"/>
      <c r="SAQ90" s="2"/>
      <c r="SAR90" s="2"/>
      <c r="SAS90" s="2"/>
      <c r="SAT90" s="2"/>
      <c r="SAU90" s="2"/>
      <c r="SAV90" s="2"/>
      <c r="SAW90" s="2"/>
      <c r="SAX90" s="2"/>
      <c r="SAY90" s="2"/>
      <c r="SAZ90" s="2"/>
      <c r="SBA90" s="2"/>
      <c r="SBB90" s="2"/>
      <c r="SBC90" s="2"/>
      <c r="SBD90" s="2"/>
      <c r="SBE90" s="2"/>
      <c r="SBF90" s="2"/>
      <c r="SBG90" s="2"/>
      <c r="SBH90" s="2"/>
      <c r="SBI90" s="2"/>
      <c r="SBJ90" s="2"/>
      <c r="SBK90" s="2"/>
      <c r="SBL90" s="2"/>
      <c r="SBM90" s="2"/>
      <c r="SBN90" s="2"/>
      <c r="SBO90" s="2"/>
      <c r="SBP90" s="2"/>
      <c r="SBQ90" s="2"/>
      <c r="SBR90" s="2"/>
      <c r="SBS90" s="2"/>
      <c r="SBT90" s="2"/>
      <c r="SBU90" s="2"/>
      <c r="SBV90" s="2"/>
      <c r="SBW90" s="2"/>
      <c r="SBX90" s="2"/>
      <c r="SBY90" s="2"/>
      <c r="SBZ90" s="2"/>
      <c r="SCA90" s="2"/>
      <c r="SCB90" s="2"/>
      <c r="SCC90" s="2"/>
      <c r="SCD90" s="2"/>
      <c r="SCE90" s="2"/>
      <c r="SCF90" s="2"/>
      <c r="SCG90" s="2"/>
      <c r="SCH90" s="2"/>
      <c r="SCI90" s="2"/>
      <c r="SCJ90" s="2"/>
      <c r="SCK90" s="2"/>
      <c r="SCL90" s="2"/>
      <c r="SCM90" s="2"/>
      <c r="SCN90" s="2"/>
      <c r="SCO90" s="2"/>
      <c r="SCP90" s="2"/>
      <c r="SCQ90" s="2"/>
      <c r="SCR90" s="2"/>
      <c r="SCS90" s="2"/>
      <c r="SCT90" s="2"/>
      <c r="SCU90" s="2"/>
      <c r="SCV90" s="2"/>
      <c r="SCW90" s="2"/>
      <c r="SCX90" s="2"/>
      <c r="SCY90" s="2"/>
      <c r="SCZ90" s="2"/>
      <c r="SDA90" s="2"/>
      <c r="SDB90" s="2"/>
      <c r="SDC90" s="2"/>
      <c r="SDD90" s="2"/>
      <c r="SDE90" s="2"/>
      <c r="SDF90" s="2"/>
      <c r="SDG90" s="2"/>
      <c r="SDH90" s="2"/>
      <c r="SDI90" s="2"/>
      <c r="SDJ90" s="2"/>
      <c r="SDK90" s="2"/>
      <c r="SDL90" s="2"/>
      <c r="SDM90" s="2"/>
      <c r="SDN90" s="2"/>
      <c r="SDO90" s="2"/>
      <c r="SDP90" s="2"/>
      <c r="SDQ90" s="2"/>
      <c r="SDR90" s="2"/>
      <c r="SDS90" s="2"/>
      <c r="SDT90" s="2"/>
      <c r="SDU90" s="2"/>
      <c r="SDV90" s="2"/>
      <c r="SDW90" s="2"/>
      <c r="SDX90" s="2"/>
      <c r="SDY90" s="2"/>
      <c r="SDZ90" s="2"/>
      <c r="SEA90" s="2"/>
      <c r="SEB90" s="2"/>
      <c r="SEC90" s="2"/>
      <c r="SED90" s="2"/>
      <c r="SEE90" s="2"/>
      <c r="SEF90" s="2"/>
      <c r="SEG90" s="2"/>
      <c r="SEH90" s="2"/>
      <c r="SEI90" s="2"/>
      <c r="SEJ90" s="2"/>
      <c r="SEK90" s="2"/>
      <c r="SEL90" s="2"/>
      <c r="SEM90" s="2"/>
      <c r="SEN90" s="2"/>
      <c r="SEO90" s="2"/>
      <c r="SEP90" s="2"/>
      <c r="SEQ90" s="2"/>
      <c r="SER90" s="2"/>
      <c r="SES90" s="2"/>
      <c r="SET90" s="2"/>
      <c r="SEU90" s="2"/>
      <c r="SEV90" s="2"/>
      <c r="SEW90" s="2"/>
      <c r="SEX90" s="2"/>
      <c r="SEY90" s="2"/>
      <c r="SEZ90" s="2"/>
      <c r="SFA90" s="2"/>
      <c r="SFB90" s="2"/>
      <c r="SFC90" s="2"/>
      <c r="SFD90" s="2"/>
      <c r="SFE90" s="2"/>
      <c r="SFF90" s="2"/>
      <c r="SFG90" s="2"/>
      <c r="SFH90" s="2"/>
      <c r="SFI90" s="2"/>
      <c r="SFJ90" s="2"/>
      <c r="SFK90" s="2"/>
      <c r="SFL90" s="2"/>
      <c r="SFM90" s="2"/>
      <c r="SFN90" s="2"/>
      <c r="SFO90" s="2"/>
      <c r="SFP90" s="2"/>
      <c r="SFQ90" s="2"/>
      <c r="SFR90" s="2"/>
      <c r="SFS90" s="2"/>
      <c r="SFT90" s="2"/>
      <c r="SFU90" s="2"/>
      <c r="SFV90" s="2"/>
      <c r="SFW90" s="2"/>
      <c r="SFX90" s="2"/>
      <c r="SFY90" s="2"/>
      <c r="SFZ90" s="2"/>
      <c r="SGA90" s="2"/>
      <c r="SGB90" s="2"/>
      <c r="SGC90" s="2"/>
      <c r="SGD90" s="2"/>
      <c r="SGE90" s="2"/>
      <c r="SGF90" s="2"/>
      <c r="SGG90" s="2"/>
      <c r="SGH90" s="2"/>
      <c r="SGI90" s="2"/>
      <c r="SGJ90" s="2"/>
      <c r="SGK90" s="2"/>
      <c r="SGL90" s="2"/>
      <c r="SGM90" s="2"/>
      <c r="SGN90" s="2"/>
      <c r="SGO90" s="2"/>
      <c r="SGP90" s="2"/>
      <c r="SGQ90" s="2"/>
      <c r="SGR90" s="2"/>
      <c r="SGS90" s="2"/>
      <c r="SGT90" s="2"/>
      <c r="SGU90" s="2"/>
      <c r="SGV90" s="2"/>
      <c r="SGW90" s="2"/>
      <c r="SGX90" s="2"/>
      <c r="SGY90" s="2"/>
      <c r="SGZ90" s="2"/>
      <c r="SHA90" s="2"/>
      <c r="SHB90" s="2"/>
      <c r="SHC90" s="2"/>
      <c r="SHD90" s="2"/>
      <c r="SHE90" s="2"/>
      <c r="SHF90" s="2"/>
      <c r="SHG90" s="2"/>
      <c r="SHH90" s="2"/>
      <c r="SHI90" s="2"/>
      <c r="SHJ90" s="2"/>
      <c r="SHK90" s="2"/>
      <c r="SHL90" s="2"/>
      <c r="SHM90" s="2"/>
      <c r="SHN90" s="2"/>
      <c r="SHO90" s="2"/>
      <c r="SHP90" s="2"/>
      <c r="SHQ90" s="2"/>
      <c r="SHR90" s="2"/>
      <c r="SHS90" s="2"/>
      <c r="SHT90" s="2"/>
      <c r="SHU90" s="2"/>
      <c r="SHV90" s="2"/>
      <c r="SHW90" s="2"/>
      <c r="SHX90" s="2"/>
      <c r="SHY90" s="2"/>
      <c r="SHZ90" s="2"/>
      <c r="SIA90" s="2"/>
      <c r="SIB90" s="2"/>
      <c r="SIC90" s="2"/>
      <c r="SID90" s="2"/>
      <c r="SIE90" s="2"/>
      <c r="SIF90" s="2"/>
      <c r="SIG90" s="2"/>
      <c r="SIH90" s="2"/>
      <c r="SII90" s="2"/>
      <c r="SIJ90" s="2"/>
      <c r="SIK90" s="2"/>
      <c r="SIL90" s="2"/>
      <c r="SIM90" s="2"/>
      <c r="SIN90" s="2"/>
      <c r="SIO90" s="2"/>
      <c r="SIP90" s="2"/>
      <c r="SIQ90" s="2"/>
      <c r="SIR90" s="2"/>
      <c r="SIS90" s="2"/>
      <c r="SIT90" s="2"/>
      <c r="SIU90" s="2"/>
      <c r="SIV90" s="2"/>
      <c r="SIW90" s="2"/>
      <c r="SIX90" s="2"/>
      <c r="SIY90" s="2"/>
      <c r="SIZ90" s="2"/>
      <c r="SJA90" s="2"/>
      <c r="SJB90" s="2"/>
      <c r="SJC90" s="2"/>
      <c r="SJD90" s="2"/>
      <c r="SJE90" s="2"/>
      <c r="SJF90" s="2"/>
      <c r="SJG90" s="2"/>
      <c r="SJH90" s="2"/>
      <c r="SJI90" s="2"/>
      <c r="SJJ90" s="2"/>
      <c r="SJK90" s="2"/>
      <c r="SJL90" s="2"/>
      <c r="SJM90" s="2"/>
      <c r="SJN90" s="2"/>
      <c r="SJO90" s="2"/>
      <c r="SJP90" s="2"/>
      <c r="SJQ90" s="2"/>
      <c r="SJR90" s="2"/>
      <c r="SJS90" s="2"/>
      <c r="SJT90" s="2"/>
      <c r="SJU90" s="2"/>
      <c r="SJV90" s="2"/>
      <c r="SJW90" s="2"/>
      <c r="SJX90" s="2"/>
      <c r="SJY90" s="2"/>
      <c r="SJZ90" s="2"/>
      <c r="SKA90" s="2"/>
      <c r="SKB90" s="2"/>
      <c r="SKC90" s="2"/>
      <c r="SKD90" s="2"/>
      <c r="SKE90" s="2"/>
      <c r="SKF90" s="2"/>
      <c r="SKG90" s="2"/>
      <c r="SKH90" s="2"/>
      <c r="SKI90" s="2"/>
      <c r="SKJ90" s="2"/>
      <c r="SKK90" s="2"/>
      <c r="SKL90" s="2"/>
      <c r="SKM90" s="2"/>
      <c r="SKN90" s="2"/>
      <c r="SKO90" s="2"/>
      <c r="SKP90" s="2"/>
      <c r="SKQ90" s="2"/>
      <c r="SKR90" s="2"/>
      <c r="SKS90" s="2"/>
      <c r="SKT90" s="2"/>
      <c r="SKU90" s="2"/>
      <c r="SKV90" s="2"/>
      <c r="SKW90" s="2"/>
      <c r="SKX90" s="2"/>
      <c r="SKY90" s="2"/>
      <c r="SKZ90" s="2"/>
      <c r="SLA90" s="2"/>
      <c r="SLB90" s="2"/>
      <c r="SLC90" s="2"/>
      <c r="SLD90" s="2"/>
      <c r="SLE90" s="2"/>
      <c r="SLF90" s="2"/>
      <c r="SLG90" s="2"/>
      <c r="SLH90" s="2"/>
      <c r="SLI90" s="2"/>
      <c r="SLJ90" s="2"/>
      <c r="SLK90" s="2"/>
      <c r="SLL90" s="2"/>
      <c r="SLM90" s="2"/>
      <c r="SLN90" s="2"/>
      <c r="SLO90" s="2"/>
      <c r="SLP90" s="2"/>
      <c r="SLQ90" s="2"/>
      <c r="SLR90" s="2"/>
      <c r="SLS90" s="2"/>
      <c r="SLT90" s="2"/>
      <c r="SLU90" s="2"/>
      <c r="SLV90" s="2"/>
      <c r="SLW90" s="2"/>
      <c r="SLX90" s="2"/>
      <c r="SLY90" s="2"/>
      <c r="SLZ90" s="2"/>
      <c r="SMA90" s="2"/>
      <c r="SMB90" s="2"/>
      <c r="SMC90" s="2"/>
      <c r="SMD90" s="2"/>
      <c r="SME90" s="2"/>
      <c r="SMF90" s="2"/>
      <c r="SMG90" s="2"/>
      <c r="SMH90" s="2"/>
      <c r="SMI90" s="2"/>
      <c r="SMJ90" s="2"/>
      <c r="SMK90" s="2"/>
      <c r="SML90" s="2"/>
      <c r="SMM90" s="2"/>
      <c r="SMN90" s="2"/>
      <c r="SMO90" s="2"/>
      <c r="SMP90" s="2"/>
      <c r="SMQ90" s="2"/>
      <c r="SMR90" s="2"/>
      <c r="SMS90" s="2"/>
      <c r="SMT90" s="2"/>
      <c r="SMU90" s="2"/>
      <c r="SMV90" s="2"/>
      <c r="SMW90" s="2"/>
      <c r="SMX90" s="2"/>
      <c r="SMY90" s="2"/>
      <c r="SMZ90" s="2"/>
      <c r="SNA90" s="2"/>
      <c r="SNB90" s="2"/>
      <c r="SNC90" s="2"/>
      <c r="SND90" s="2"/>
      <c r="SNE90" s="2"/>
      <c r="SNF90" s="2"/>
      <c r="SNG90" s="2"/>
      <c r="SNH90" s="2"/>
      <c r="SNI90" s="2"/>
      <c r="SNJ90" s="2"/>
      <c r="SNK90" s="2"/>
      <c r="SNL90" s="2"/>
      <c r="SNM90" s="2"/>
      <c r="SNN90" s="2"/>
      <c r="SNO90" s="2"/>
      <c r="SNP90" s="2"/>
      <c r="SNQ90" s="2"/>
      <c r="SNR90" s="2"/>
      <c r="SNS90" s="2"/>
      <c r="SNT90" s="2"/>
      <c r="SNU90" s="2"/>
      <c r="SNV90" s="2"/>
      <c r="SNW90" s="2"/>
      <c r="SNX90" s="2"/>
      <c r="SNY90" s="2"/>
      <c r="SNZ90" s="2"/>
      <c r="SOA90" s="2"/>
      <c r="SOB90" s="2"/>
      <c r="SOC90" s="2"/>
      <c r="SOD90" s="2"/>
      <c r="SOE90" s="2"/>
      <c r="SOF90" s="2"/>
      <c r="SOG90" s="2"/>
      <c r="SOH90" s="2"/>
      <c r="SOI90" s="2"/>
      <c r="SOJ90" s="2"/>
      <c r="SOK90" s="2"/>
      <c r="SOL90" s="2"/>
      <c r="SOM90" s="2"/>
      <c r="SON90" s="2"/>
      <c r="SOO90" s="2"/>
      <c r="SOP90" s="2"/>
      <c r="SOQ90" s="2"/>
      <c r="SOR90" s="2"/>
      <c r="SOS90" s="2"/>
      <c r="SOT90" s="2"/>
      <c r="SOU90" s="2"/>
      <c r="SOV90" s="2"/>
      <c r="SOW90" s="2"/>
      <c r="SOX90" s="2"/>
      <c r="SOY90" s="2"/>
      <c r="SOZ90" s="2"/>
      <c r="SPA90" s="2"/>
      <c r="SPB90" s="2"/>
      <c r="SPC90" s="2"/>
      <c r="SPD90" s="2"/>
      <c r="SPE90" s="2"/>
      <c r="SPF90" s="2"/>
      <c r="SPG90" s="2"/>
      <c r="SPH90" s="2"/>
      <c r="SPI90" s="2"/>
      <c r="SPJ90" s="2"/>
      <c r="SPK90" s="2"/>
      <c r="SPL90" s="2"/>
      <c r="SPM90" s="2"/>
      <c r="SPN90" s="2"/>
      <c r="SPO90" s="2"/>
      <c r="SPP90" s="2"/>
      <c r="SPQ90" s="2"/>
      <c r="SPR90" s="2"/>
      <c r="SPS90" s="2"/>
      <c r="SPT90" s="2"/>
      <c r="SPU90" s="2"/>
      <c r="SPV90" s="2"/>
      <c r="SPW90" s="2"/>
      <c r="SPX90" s="2"/>
      <c r="SPY90" s="2"/>
      <c r="SPZ90" s="2"/>
      <c r="SQA90" s="2"/>
      <c r="SQB90" s="2"/>
      <c r="SQC90" s="2"/>
      <c r="SQD90" s="2"/>
      <c r="SQE90" s="2"/>
      <c r="SQF90" s="2"/>
      <c r="SQG90" s="2"/>
      <c r="SQH90" s="2"/>
      <c r="SQI90" s="2"/>
      <c r="SQJ90" s="2"/>
      <c r="SQK90" s="2"/>
      <c r="SQL90" s="2"/>
      <c r="SQM90" s="2"/>
      <c r="SQN90" s="2"/>
      <c r="SQO90" s="2"/>
      <c r="SQP90" s="2"/>
      <c r="SQQ90" s="2"/>
      <c r="SQR90" s="2"/>
      <c r="SQS90" s="2"/>
      <c r="SQT90" s="2"/>
      <c r="SQU90" s="2"/>
      <c r="SQV90" s="2"/>
      <c r="SQW90" s="2"/>
      <c r="SQX90" s="2"/>
      <c r="SQY90" s="2"/>
      <c r="SQZ90" s="2"/>
      <c r="SRA90" s="2"/>
      <c r="SRB90" s="2"/>
      <c r="SRC90" s="2"/>
      <c r="SRD90" s="2"/>
      <c r="SRE90" s="2"/>
      <c r="SRF90" s="2"/>
      <c r="SRG90" s="2"/>
      <c r="SRH90" s="2"/>
      <c r="SRI90" s="2"/>
      <c r="SRJ90" s="2"/>
      <c r="SRK90" s="2"/>
      <c r="SRL90" s="2"/>
      <c r="SRM90" s="2"/>
      <c r="SRN90" s="2"/>
      <c r="SRO90" s="2"/>
      <c r="SRP90" s="2"/>
      <c r="SRQ90" s="2"/>
      <c r="SRR90" s="2"/>
      <c r="SRS90" s="2"/>
      <c r="SRT90" s="2"/>
      <c r="SRU90" s="2"/>
      <c r="SRV90" s="2"/>
      <c r="SRW90" s="2"/>
      <c r="SRX90" s="2"/>
      <c r="SRY90" s="2"/>
      <c r="SRZ90" s="2"/>
      <c r="SSA90" s="2"/>
      <c r="SSB90" s="2"/>
      <c r="SSC90" s="2"/>
      <c r="SSD90" s="2"/>
      <c r="SSE90" s="2"/>
      <c r="SSF90" s="2"/>
      <c r="SSG90" s="2"/>
      <c r="SSH90" s="2"/>
      <c r="SSI90" s="2"/>
      <c r="SSJ90" s="2"/>
      <c r="SSK90" s="2"/>
      <c r="SSL90" s="2"/>
      <c r="SSM90" s="2"/>
      <c r="SSN90" s="2"/>
      <c r="SSO90" s="2"/>
      <c r="SSP90" s="2"/>
      <c r="SSQ90" s="2"/>
      <c r="SSR90" s="2"/>
      <c r="SSS90" s="2"/>
      <c r="SST90" s="2"/>
      <c r="SSU90" s="2"/>
      <c r="SSV90" s="2"/>
      <c r="SSW90" s="2"/>
      <c r="SSX90" s="2"/>
      <c r="SSY90" s="2"/>
      <c r="SSZ90" s="2"/>
      <c r="STA90" s="2"/>
      <c r="STB90" s="2"/>
      <c r="STC90" s="2"/>
      <c r="STD90" s="2"/>
      <c r="STE90" s="2"/>
      <c r="STF90" s="2"/>
      <c r="STG90" s="2"/>
      <c r="STH90" s="2"/>
      <c r="STI90" s="2"/>
      <c r="STJ90" s="2"/>
      <c r="STK90" s="2"/>
      <c r="STL90" s="2"/>
      <c r="STM90" s="2"/>
      <c r="STN90" s="2"/>
      <c r="STO90" s="2"/>
      <c r="STP90" s="2"/>
      <c r="STQ90" s="2"/>
      <c r="STR90" s="2"/>
      <c r="STS90" s="2"/>
      <c r="STT90" s="2"/>
      <c r="STU90" s="2"/>
      <c r="STV90" s="2"/>
      <c r="STW90" s="2"/>
      <c r="STX90" s="2"/>
      <c r="STY90" s="2"/>
      <c r="STZ90" s="2"/>
      <c r="SUA90" s="2"/>
      <c r="SUB90" s="2"/>
      <c r="SUC90" s="2"/>
      <c r="SUD90" s="2"/>
      <c r="SUE90" s="2"/>
      <c r="SUF90" s="2"/>
      <c r="SUG90" s="2"/>
      <c r="SUH90" s="2"/>
      <c r="SUI90" s="2"/>
      <c r="SUJ90" s="2"/>
      <c r="SUK90" s="2"/>
      <c r="SUL90" s="2"/>
      <c r="SUM90" s="2"/>
      <c r="SUN90" s="2"/>
      <c r="SUO90" s="2"/>
      <c r="SUP90" s="2"/>
      <c r="SUQ90" s="2"/>
      <c r="SUR90" s="2"/>
      <c r="SUS90" s="2"/>
      <c r="SUT90" s="2"/>
      <c r="SUU90" s="2"/>
      <c r="SUV90" s="2"/>
      <c r="SUW90" s="2"/>
      <c r="SUX90" s="2"/>
      <c r="SUY90" s="2"/>
      <c r="SUZ90" s="2"/>
      <c r="SVA90" s="2"/>
      <c r="SVB90" s="2"/>
      <c r="SVC90" s="2"/>
      <c r="SVD90" s="2"/>
      <c r="SVE90" s="2"/>
      <c r="SVF90" s="2"/>
      <c r="SVG90" s="2"/>
      <c r="SVH90" s="2"/>
      <c r="SVI90" s="2"/>
      <c r="SVJ90" s="2"/>
      <c r="SVK90" s="2"/>
      <c r="SVL90" s="2"/>
      <c r="SVM90" s="2"/>
      <c r="SVN90" s="2"/>
      <c r="SVO90" s="2"/>
      <c r="SVP90" s="2"/>
      <c r="SVQ90" s="2"/>
      <c r="SVR90" s="2"/>
      <c r="SVS90" s="2"/>
      <c r="SVT90" s="2"/>
      <c r="SVU90" s="2"/>
      <c r="SVV90" s="2"/>
      <c r="SVW90" s="2"/>
      <c r="SVX90" s="2"/>
      <c r="SVY90" s="2"/>
      <c r="SVZ90" s="2"/>
      <c r="SWA90" s="2"/>
      <c r="SWB90" s="2"/>
      <c r="SWC90" s="2"/>
      <c r="SWD90" s="2"/>
      <c r="SWE90" s="2"/>
      <c r="SWF90" s="2"/>
      <c r="SWG90" s="2"/>
      <c r="SWH90" s="2"/>
      <c r="SWI90" s="2"/>
      <c r="SWJ90" s="2"/>
      <c r="SWK90" s="2"/>
      <c r="SWL90" s="2"/>
      <c r="SWM90" s="2"/>
      <c r="SWN90" s="2"/>
      <c r="SWO90" s="2"/>
      <c r="SWP90" s="2"/>
      <c r="SWQ90" s="2"/>
      <c r="SWR90" s="2"/>
      <c r="SWS90" s="2"/>
      <c r="SWT90" s="2"/>
      <c r="SWU90" s="2"/>
      <c r="SWV90" s="2"/>
      <c r="SWW90" s="2"/>
      <c r="SWX90" s="2"/>
      <c r="SWY90" s="2"/>
      <c r="SWZ90" s="2"/>
      <c r="SXA90" s="2"/>
      <c r="SXB90" s="2"/>
      <c r="SXC90" s="2"/>
      <c r="SXD90" s="2"/>
      <c r="SXE90" s="2"/>
      <c r="SXF90" s="2"/>
      <c r="SXG90" s="2"/>
      <c r="SXH90" s="2"/>
      <c r="SXI90" s="2"/>
      <c r="SXJ90" s="2"/>
      <c r="SXK90" s="2"/>
      <c r="SXL90" s="2"/>
      <c r="SXM90" s="2"/>
      <c r="SXN90" s="2"/>
      <c r="SXO90" s="2"/>
      <c r="SXP90" s="2"/>
      <c r="SXQ90" s="2"/>
      <c r="SXR90" s="2"/>
      <c r="SXS90" s="2"/>
      <c r="SXT90" s="2"/>
      <c r="SXU90" s="2"/>
      <c r="SXV90" s="2"/>
      <c r="SXW90" s="2"/>
      <c r="SXX90" s="2"/>
      <c r="SXY90" s="2"/>
      <c r="SXZ90" s="2"/>
      <c r="SYA90" s="2"/>
      <c r="SYB90" s="2"/>
      <c r="SYC90" s="2"/>
      <c r="SYD90" s="2"/>
      <c r="SYE90" s="2"/>
      <c r="SYF90" s="2"/>
      <c r="SYG90" s="2"/>
      <c r="SYH90" s="2"/>
      <c r="SYI90" s="2"/>
      <c r="SYJ90" s="2"/>
      <c r="SYK90" s="2"/>
      <c r="SYL90" s="2"/>
      <c r="SYM90" s="2"/>
      <c r="SYN90" s="2"/>
      <c r="SYO90" s="2"/>
      <c r="SYP90" s="2"/>
      <c r="SYQ90" s="2"/>
      <c r="SYR90" s="2"/>
      <c r="SYS90" s="2"/>
      <c r="SYT90" s="2"/>
      <c r="SYU90" s="2"/>
      <c r="SYV90" s="2"/>
      <c r="SYW90" s="2"/>
      <c r="SYX90" s="2"/>
      <c r="SYY90" s="2"/>
      <c r="SYZ90" s="2"/>
      <c r="SZA90" s="2"/>
      <c r="SZB90" s="2"/>
      <c r="SZC90" s="2"/>
      <c r="SZD90" s="2"/>
      <c r="SZE90" s="2"/>
      <c r="SZF90" s="2"/>
      <c r="SZG90" s="2"/>
      <c r="SZH90" s="2"/>
      <c r="SZI90" s="2"/>
      <c r="SZJ90" s="2"/>
      <c r="SZK90" s="2"/>
      <c r="SZL90" s="2"/>
      <c r="SZM90" s="2"/>
      <c r="SZN90" s="2"/>
      <c r="SZO90" s="2"/>
      <c r="SZP90" s="2"/>
      <c r="SZQ90" s="2"/>
      <c r="SZR90" s="2"/>
      <c r="SZS90" s="2"/>
      <c r="SZT90" s="2"/>
      <c r="SZU90" s="2"/>
      <c r="SZV90" s="2"/>
      <c r="SZW90" s="2"/>
      <c r="SZX90" s="2"/>
      <c r="SZY90" s="2"/>
      <c r="SZZ90" s="2"/>
      <c r="TAA90" s="2"/>
      <c r="TAB90" s="2"/>
      <c r="TAC90" s="2"/>
      <c r="TAD90" s="2"/>
      <c r="TAE90" s="2"/>
      <c r="TAF90" s="2"/>
      <c r="TAG90" s="2"/>
      <c r="TAH90" s="2"/>
      <c r="TAI90" s="2"/>
      <c r="TAJ90" s="2"/>
      <c r="TAK90" s="2"/>
      <c r="TAL90" s="2"/>
      <c r="TAM90" s="2"/>
      <c r="TAN90" s="2"/>
      <c r="TAO90" s="2"/>
      <c r="TAP90" s="2"/>
      <c r="TAQ90" s="2"/>
      <c r="TAR90" s="2"/>
      <c r="TAS90" s="2"/>
      <c r="TAT90" s="2"/>
      <c r="TAU90" s="2"/>
      <c r="TAV90" s="2"/>
      <c r="TAW90" s="2"/>
      <c r="TAX90" s="2"/>
      <c r="TAY90" s="2"/>
      <c r="TAZ90" s="2"/>
      <c r="TBA90" s="2"/>
      <c r="TBB90" s="2"/>
      <c r="TBC90" s="2"/>
      <c r="TBD90" s="2"/>
      <c r="TBE90" s="2"/>
      <c r="TBF90" s="2"/>
      <c r="TBG90" s="2"/>
      <c r="TBH90" s="2"/>
      <c r="TBI90" s="2"/>
      <c r="TBJ90" s="2"/>
      <c r="TBK90" s="2"/>
      <c r="TBL90" s="2"/>
      <c r="TBM90" s="2"/>
      <c r="TBN90" s="2"/>
      <c r="TBO90" s="2"/>
      <c r="TBP90" s="2"/>
      <c r="TBQ90" s="2"/>
      <c r="TBR90" s="2"/>
      <c r="TBS90" s="2"/>
      <c r="TBT90" s="2"/>
      <c r="TBU90" s="2"/>
      <c r="TBV90" s="2"/>
      <c r="TBW90" s="2"/>
      <c r="TBX90" s="2"/>
      <c r="TBY90" s="2"/>
      <c r="TBZ90" s="2"/>
      <c r="TCA90" s="2"/>
      <c r="TCB90" s="2"/>
      <c r="TCC90" s="2"/>
      <c r="TCD90" s="2"/>
      <c r="TCE90" s="2"/>
      <c r="TCF90" s="2"/>
      <c r="TCG90" s="2"/>
      <c r="TCH90" s="2"/>
      <c r="TCI90" s="2"/>
      <c r="TCJ90" s="2"/>
      <c r="TCK90" s="2"/>
      <c r="TCL90" s="2"/>
      <c r="TCM90" s="2"/>
      <c r="TCN90" s="2"/>
      <c r="TCO90" s="2"/>
      <c r="TCP90" s="2"/>
      <c r="TCQ90" s="2"/>
      <c r="TCR90" s="2"/>
      <c r="TCS90" s="2"/>
      <c r="TCT90" s="2"/>
      <c r="TCU90" s="2"/>
      <c r="TCV90" s="2"/>
      <c r="TCW90" s="2"/>
      <c r="TCX90" s="2"/>
      <c r="TCY90" s="2"/>
      <c r="TCZ90" s="2"/>
      <c r="TDA90" s="2"/>
      <c r="TDB90" s="2"/>
      <c r="TDC90" s="2"/>
      <c r="TDD90" s="2"/>
      <c r="TDE90" s="2"/>
      <c r="TDF90" s="2"/>
      <c r="TDG90" s="2"/>
      <c r="TDH90" s="2"/>
      <c r="TDI90" s="2"/>
      <c r="TDJ90" s="2"/>
      <c r="TDK90" s="2"/>
      <c r="TDL90" s="2"/>
      <c r="TDM90" s="2"/>
      <c r="TDN90" s="2"/>
      <c r="TDO90" s="2"/>
      <c r="TDP90" s="2"/>
      <c r="TDQ90" s="2"/>
      <c r="TDR90" s="2"/>
      <c r="TDS90" s="2"/>
      <c r="TDT90" s="2"/>
      <c r="TDU90" s="2"/>
      <c r="TDV90" s="2"/>
      <c r="TDW90" s="2"/>
      <c r="TDX90" s="2"/>
      <c r="TDY90" s="2"/>
      <c r="TDZ90" s="2"/>
      <c r="TEA90" s="2"/>
      <c r="TEB90" s="2"/>
      <c r="TEC90" s="2"/>
      <c r="TED90" s="2"/>
      <c r="TEE90" s="2"/>
      <c r="TEF90" s="2"/>
      <c r="TEG90" s="2"/>
      <c r="TEH90" s="2"/>
      <c r="TEI90" s="2"/>
      <c r="TEJ90" s="2"/>
      <c r="TEK90" s="2"/>
      <c r="TEL90" s="2"/>
      <c r="TEM90" s="2"/>
      <c r="TEN90" s="2"/>
      <c r="TEO90" s="2"/>
      <c r="TEP90" s="2"/>
      <c r="TEQ90" s="2"/>
      <c r="TER90" s="2"/>
      <c r="TES90" s="2"/>
      <c r="TET90" s="2"/>
      <c r="TEU90" s="2"/>
      <c r="TEV90" s="2"/>
      <c r="TEW90" s="2"/>
      <c r="TEX90" s="2"/>
      <c r="TEY90" s="2"/>
      <c r="TEZ90" s="2"/>
      <c r="TFA90" s="2"/>
      <c r="TFB90" s="2"/>
      <c r="TFC90" s="2"/>
      <c r="TFD90" s="2"/>
      <c r="TFE90" s="2"/>
      <c r="TFF90" s="2"/>
      <c r="TFG90" s="2"/>
      <c r="TFH90" s="2"/>
      <c r="TFI90" s="2"/>
      <c r="TFJ90" s="2"/>
      <c r="TFK90" s="2"/>
      <c r="TFL90" s="2"/>
      <c r="TFM90" s="2"/>
      <c r="TFN90" s="2"/>
      <c r="TFO90" s="2"/>
      <c r="TFP90" s="2"/>
      <c r="TFQ90" s="2"/>
      <c r="TFR90" s="2"/>
      <c r="TFS90" s="2"/>
      <c r="TFT90" s="2"/>
      <c r="TFU90" s="2"/>
      <c r="TFV90" s="2"/>
      <c r="TFW90" s="2"/>
      <c r="TFX90" s="2"/>
      <c r="TFY90" s="2"/>
      <c r="TFZ90" s="2"/>
      <c r="TGA90" s="2"/>
      <c r="TGB90" s="2"/>
      <c r="TGC90" s="2"/>
      <c r="TGD90" s="2"/>
      <c r="TGE90" s="2"/>
      <c r="TGF90" s="2"/>
      <c r="TGG90" s="2"/>
      <c r="TGH90" s="2"/>
      <c r="TGI90" s="2"/>
      <c r="TGJ90" s="2"/>
      <c r="TGK90" s="2"/>
      <c r="TGL90" s="2"/>
      <c r="TGM90" s="2"/>
      <c r="TGN90" s="2"/>
      <c r="TGO90" s="2"/>
      <c r="TGP90" s="2"/>
      <c r="TGQ90" s="2"/>
      <c r="TGR90" s="2"/>
      <c r="TGS90" s="2"/>
      <c r="TGT90" s="2"/>
      <c r="TGU90" s="2"/>
      <c r="TGV90" s="2"/>
      <c r="TGW90" s="2"/>
      <c r="TGX90" s="2"/>
      <c r="TGY90" s="2"/>
      <c r="TGZ90" s="2"/>
      <c r="THA90" s="2"/>
      <c r="THB90" s="2"/>
      <c r="THC90" s="2"/>
      <c r="THD90" s="2"/>
      <c r="THE90" s="2"/>
      <c r="THF90" s="2"/>
      <c r="THG90" s="2"/>
      <c r="THH90" s="2"/>
      <c r="THI90" s="2"/>
      <c r="THJ90" s="2"/>
      <c r="THK90" s="2"/>
      <c r="THL90" s="2"/>
      <c r="THM90" s="2"/>
      <c r="THN90" s="2"/>
      <c r="THO90" s="2"/>
      <c r="THP90" s="2"/>
      <c r="THQ90" s="2"/>
      <c r="THR90" s="2"/>
      <c r="THS90" s="2"/>
      <c r="THT90" s="2"/>
      <c r="THU90" s="2"/>
      <c r="THV90" s="2"/>
      <c r="THW90" s="2"/>
      <c r="THX90" s="2"/>
      <c r="THY90" s="2"/>
      <c r="THZ90" s="2"/>
      <c r="TIA90" s="2"/>
      <c r="TIB90" s="2"/>
      <c r="TIC90" s="2"/>
      <c r="TID90" s="2"/>
      <c r="TIE90" s="2"/>
      <c r="TIF90" s="2"/>
      <c r="TIG90" s="2"/>
      <c r="TIH90" s="2"/>
      <c r="TII90" s="2"/>
      <c r="TIJ90" s="2"/>
      <c r="TIK90" s="2"/>
      <c r="TIL90" s="2"/>
      <c r="TIM90" s="2"/>
      <c r="TIN90" s="2"/>
      <c r="TIO90" s="2"/>
      <c r="TIP90" s="2"/>
      <c r="TIQ90" s="2"/>
      <c r="TIR90" s="2"/>
      <c r="TIS90" s="2"/>
      <c r="TIT90" s="2"/>
      <c r="TIU90" s="2"/>
      <c r="TIV90" s="2"/>
      <c r="TIW90" s="2"/>
      <c r="TIX90" s="2"/>
      <c r="TIY90" s="2"/>
      <c r="TIZ90" s="2"/>
      <c r="TJA90" s="2"/>
      <c r="TJB90" s="2"/>
      <c r="TJC90" s="2"/>
      <c r="TJD90" s="2"/>
      <c r="TJE90" s="2"/>
      <c r="TJF90" s="2"/>
      <c r="TJG90" s="2"/>
      <c r="TJH90" s="2"/>
      <c r="TJI90" s="2"/>
      <c r="TJJ90" s="2"/>
      <c r="TJK90" s="2"/>
      <c r="TJL90" s="2"/>
      <c r="TJM90" s="2"/>
      <c r="TJN90" s="2"/>
      <c r="TJO90" s="2"/>
      <c r="TJP90" s="2"/>
      <c r="TJQ90" s="2"/>
      <c r="TJR90" s="2"/>
      <c r="TJS90" s="2"/>
      <c r="TJT90" s="2"/>
      <c r="TJU90" s="2"/>
      <c r="TJV90" s="2"/>
      <c r="TJW90" s="2"/>
      <c r="TJX90" s="2"/>
      <c r="TJY90" s="2"/>
      <c r="TJZ90" s="2"/>
      <c r="TKA90" s="2"/>
      <c r="TKB90" s="2"/>
      <c r="TKC90" s="2"/>
      <c r="TKD90" s="2"/>
      <c r="TKE90" s="2"/>
      <c r="TKF90" s="2"/>
      <c r="TKG90" s="2"/>
      <c r="TKH90" s="2"/>
      <c r="TKI90" s="2"/>
      <c r="TKJ90" s="2"/>
      <c r="TKK90" s="2"/>
      <c r="TKL90" s="2"/>
      <c r="TKM90" s="2"/>
      <c r="TKN90" s="2"/>
      <c r="TKO90" s="2"/>
      <c r="TKP90" s="2"/>
      <c r="TKQ90" s="2"/>
      <c r="TKR90" s="2"/>
      <c r="TKS90" s="2"/>
      <c r="TKT90" s="2"/>
      <c r="TKU90" s="2"/>
      <c r="TKV90" s="2"/>
      <c r="TKW90" s="2"/>
      <c r="TKX90" s="2"/>
      <c r="TKY90" s="2"/>
      <c r="TKZ90" s="2"/>
      <c r="TLA90" s="2"/>
      <c r="TLB90" s="2"/>
      <c r="TLC90" s="2"/>
      <c r="TLD90" s="2"/>
      <c r="TLE90" s="2"/>
      <c r="TLF90" s="2"/>
      <c r="TLG90" s="2"/>
      <c r="TLH90" s="2"/>
      <c r="TLI90" s="2"/>
      <c r="TLJ90" s="2"/>
      <c r="TLK90" s="2"/>
      <c r="TLL90" s="2"/>
      <c r="TLM90" s="2"/>
      <c r="TLN90" s="2"/>
      <c r="TLO90" s="2"/>
      <c r="TLP90" s="2"/>
      <c r="TLQ90" s="2"/>
      <c r="TLR90" s="2"/>
      <c r="TLS90" s="2"/>
      <c r="TLT90" s="2"/>
      <c r="TLU90" s="2"/>
      <c r="TLV90" s="2"/>
      <c r="TLW90" s="2"/>
      <c r="TLX90" s="2"/>
      <c r="TLY90" s="2"/>
      <c r="TLZ90" s="2"/>
      <c r="TMA90" s="2"/>
      <c r="TMB90" s="2"/>
      <c r="TMC90" s="2"/>
      <c r="TMD90" s="2"/>
      <c r="TME90" s="2"/>
      <c r="TMF90" s="2"/>
      <c r="TMG90" s="2"/>
      <c r="TMH90" s="2"/>
      <c r="TMI90" s="2"/>
      <c r="TMJ90" s="2"/>
      <c r="TMK90" s="2"/>
      <c r="TML90" s="2"/>
      <c r="TMM90" s="2"/>
      <c r="TMN90" s="2"/>
      <c r="TMO90" s="2"/>
      <c r="TMP90" s="2"/>
      <c r="TMQ90" s="2"/>
      <c r="TMR90" s="2"/>
      <c r="TMS90" s="2"/>
      <c r="TMT90" s="2"/>
      <c r="TMU90" s="2"/>
      <c r="TMV90" s="2"/>
      <c r="TMW90" s="2"/>
      <c r="TMX90" s="2"/>
      <c r="TMY90" s="2"/>
      <c r="TMZ90" s="2"/>
      <c r="TNA90" s="2"/>
      <c r="TNB90" s="2"/>
      <c r="TNC90" s="2"/>
      <c r="TND90" s="2"/>
      <c r="TNE90" s="2"/>
      <c r="TNF90" s="2"/>
      <c r="TNG90" s="2"/>
      <c r="TNH90" s="2"/>
      <c r="TNI90" s="2"/>
      <c r="TNJ90" s="2"/>
      <c r="TNK90" s="2"/>
      <c r="TNL90" s="2"/>
      <c r="TNM90" s="2"/>
      <c r="TNN90" s="2"/>
      <c r="TNO90" s="2"/>
      <c r="TNP90" s="2"/>
      <c r="TNQ90" s="2"/>
      <c r="TNR90" s="2"/>
      <c r="TNS90" s="2"/>
      <c r="TNT90" s="2"/>
      <c r="TNU90" s="2"/>
      <c r="TNV90" s="2"/>
      <c r="TNW90" s="2"/>
      <c r="TNX90" s="2"/>
      <c r="TNY90" s="2"/>
      <c r="TNZ90" s="2"/>
      <c r="TOA90" s="2"/>
      <c r="TOB90" s="2"/>
      <c r="TOC90" s="2"/>
      <c r="TOD90" s="2"/>
      <c r="TOE90" s="2"/>
      <c r="TOF90" s="2"/>
      <c r="TOG90" s="2"/>
      <c r="TOH90" s="2"/>
      <c r="TOI90" s="2"/>
      <c r="TOJ90" s="2"/>
      <c r="TOK90" s="2"/>
      <c r="TOL90" s="2"/>
      <c r="TOM90" s="2"/>
      <c r="TON90" s="2"/>
      <c r="TOO90" s="2"/>
      <c r="TOP90" s="2"/>
      <c r="TOQ90" s="2"/>
      <c r="TOR90" s="2"/>
      <c r="TOS90" s="2"/>
      <c r="TOT90" s="2"/>
      <c r="TOU90" s="2"/>
      <c r="TOV90" s="2"/>
      <c r="TOW90" s="2"/>
      <c r="TOX90" s="2"/>
      <c r="TOY90" s="2"/>
      <c r="TOZ90" s="2"/>
      <c r="TPA90" s="2"/>
      <c r="TPB90" s="2"/>
      <c r="TPC90" s="2"/>
      <c r="TPD90" s="2"/>
      <c r="TPE90" s="2"/>
      <c r="TPF90" s="2"/>
      <c r="TPG90" s="2"/>
      <c r="TPH90" s="2"/>
      <c r="TPI90" s="2"/>
      <c r="TPJ90" s="2"/>
      <c r="TPK90" s="2"/>
      <c r="TPL90" s="2"/>
      <c r="TPM90" s="2"/>
      <c r="TPN90" s="2"/>
      <c r="TPO90" s="2"/>
      <c r="TPP90" s="2"/>
      <c r="TPQ90" s="2"/>
      <c r="TPR90" s="2"/>
      <c r="TPS90" s="2"/>
      <c r="TPT90" s="2"/>
      <c r="TPU90" s="2"/>
      <c r="TPV90" s="2"/>
      <c r="TPW90" s="2"/>
      <c r="TPX90" s="2"/>
      <c r="TPY90" s="2"/>
      <c r="TPZ90" s="2"/>
      <c r="TQA90" s="2"/>
      <c r="TQB90" s="2"/>
      <c r="TQC90" s="2"/>
      <c r="TQD90" s="2"/>
      <c r="TQE90" s="2"/>
      <c r="TQF90" s="2"/>
      <c r="TQG90" s="2"/>
      <c r="TQH90" s="2"/>
      <c r="TQI90" s="2"/>
      <c r="TQJ90" s="2"/>
      <c r="TQK90" s="2"/>
      <c r="TQL90" s="2"/>
      <c r="TQM90" s="2"/>
      <c r="TQN90" s="2"/>
      <c r="TQO90" s="2"/>
      <c r="TQP90" s="2"/>
      <c r="TQQ90" s="2"/>
      <c r="TQR90" s="2"/>
      <c r="TQS90" s="2"/>
      <c r="TQT90" s="2"/>
      <c r="TQU90" s="2"/>
      <c r="TQV90" s="2"/>
      <c r="TQW90" s="2"/>
      <c r="TQX90" s="2"/>
      <c r="TQY90" s="2"/>
      <c r="TQZ90" s="2"/>
      <c r="TRA90" s="2"/>
      <c r="TRB90" s="2"/>
      <c r="TRC90" s="2"/>
      <c r="TRD90" s="2"/>
      <c r="TRE90" s="2"/>
      <c r="TRF90" s="2"/>
      <c r="TRG90" s="2"/>
      <c r="TRH90" s="2"/>
      <c r="TRI90" s="2"/>
      <c r="TRJ90" s="2"/>
      <c r="TRK90" s="2"/>
      <c r="TRL90" s="2"/>
      <c r="TRM90" s="2"/>
      <c r="TRN90" s="2"/>
      <c r="TRO90" s="2"/>
      <c r="TRP90" s="2"/>
      <c r="TRQ90" s="2"/>
      <c r="TRR90" s="2"/>
      <c r="TRS90" s="2"/>
      <c r="TRT90" s="2"/>
      <c r="TRU90" s="2"/>
      <c r="TRV90" s="2"/>
      <c r="TRW90" s="2"/>
      <c r="TRX90" s="2"/>
      <c r="TRY90" s="2"/>
      <c r="TRZ90" s="2"/>
      <c r="TSA90" s="2"/>
      <c r="TSB90" s="2"/>
      <c r="TSC90" s="2"/>
      <c r="TSD90" s="2"/>
      <c r="TSE90" s="2"/>
      <c r="TSF90" s="2"/>
      <c r="TSG90" s="2"/>
      <c r="TSH90" s="2"/>
      <c r="TSI90" s="2"/>
      <c r="TSJ90" s="2"/>
      <c r="TSK90" s="2"/>
      <c r="TSL90" s="2"/>
      <c r="TSM90" s="2"/>
      <c r="TSN90" s="2"/>
      <c r="TSO90" s="2"/>
      <c r="TSP90" s="2"/>
      <c r="TSQ90" s="2"/>
      <c r="TSR90" s="2"/>
      <c r="TSS90" s="2"/>
      <c r="TST90" s="2"/>
      <c r="TSU90" s="2"/>
      <c r="TSV90" s="2"/>
      <c r="TSW90" s="2"/>
      <c r="TSX90" s="2"/>
      <c r="TSY90" s="2"/>
      <c r="TSZ90" s="2"/>
      <c r="TTA90" s="2"/>
      <c r="TTB90" s="2"/>
      <c r="TTC90" s="2"/>
      <c r="TTD90" s="2"/>
      <c r="TTE90" s="2"/>
      <c r="TTF90" s="2"/>
      <c r="TTG90" s="2"/>
      <c r="TTH90" s="2"/>
      <c r="TTI90" s="2"/>
      <c r="TTJ90" s="2"/>
      <c r="TTK90" s="2"/>
      <c r="TTL90" s="2"/>
      <c r="TTM90" s="2"/>
      <c r="TTN90" s="2"/>
      <c r="TTO90" s="2"/>
      <c r="TTP90" s="2"/>
      <c r="TTQ90" s="2"/>
      <c r="TTR90" s="2"/>
      <c r="TTS90" s="2"/>
      <c r="TTT90" s="2"/>
      <c r="TTU90" s="2"/>
      <c r="TTV90" s="2"/>
      <c r="TTW90" s="2"/>
      <c r="TTX90" s="2"/>
      <c r="TTY90" s="2"/>
      <c r="TTZ90" s="2"/>
      <c r="TUA90" s="2"/>
      <c r="TUB90" s="2"/>
      <c r="TUC90" s="2"/>
      <c r="TUD90" s="2"/>
      <c r="TUE90" s="2"/>
      <c r="TUF90" s="2"/>
      <c r="TUG90" s="2"/>
      <c r="TUH90" s="2"/>
      <c r="TUI90" s="2"/>
      <c r="TUJ90" s="2"/>
      <c r="TUK90" s="2"/>
      <c r="TUL90" s="2"/>
      <c r="TUM90" s="2"/>
      <c r="TUN90" s="2"/>
      <c r="TUO90" s="2"/>
      <c r="TUP90" s="2"/>
      <c r="TUQ90" s="2"/>
      <c r="TUR90" s="2"/>
      <c r="TUS90" s="2"/>
      <c r="TUT90" s="2"/>
      <c r="TUU90" s="2"/>
      <c r="TUV90" s="2"/>
      <c r="TUW90" s="2"/>
      <c r="TUX90" s="2"/>
      <c r="TUY90" s="2"/>
      <c r="TUZ90" s="2"/>
      <c r="TVA90" s="2"/>
      <c r="TVB90" s="2"/>
      <c r="TVC90" s="2"/>
      <c r="TVD90" s="2"/>
      <c r="TVE90" s="2"/>
      <c r="TVF90" s="2"/>
      <c r="TVG90" s="2"/>
      <c r="TVH90" s="2"/>
      <c r="TVI90" s="2"/>
      <c r="TVJ90" s="2"/>
      <c r="TVK90" s="2"/>
      <c r="TVL90" s="2"/>
      <c r="TVM90" s="2"/>
      <c r="TVN90" s="2"/>
      <c r="TVO90" s="2"/>
      <c r="TVP90" s="2"/>
      <c r="TVQ90" s="2"/>
      <c r="TVR90" s="2"/>
      <c r="TVS90" s="2"/>
      <c r="TVT90" s="2"/>
      <c r="TVU90" s="2"/>
      <c r="TVV90" s="2"/>
      <c r="TVW90" s="2"/>
      <c r="TVX90" s="2"/>
      <c r="TVY90" s="2"/>
      <c r="TVZ90" s="2"/>
      <c r="TWA90" s="2"/>
      <c r="TWB90" s="2"/>
      <c r="TWC90" s="2"/>
      <c r="TWD90" s="2"/>
      <c r="TWE90" s="2"/>
      <c r="TWF90" s="2"/>
      <c r="TWG90" s="2"/>
      <c r="TWH90" s="2"/>
      <c r="TWI90" s="2"/>
      <c r="TWJ90" s="2"/>
      <c r="TWK90" s="2"/>
      <c r="TWL90" s="2"/>
      <c r="TWM90" s="2"/>
      <c r="TWN90" s="2"/>
      <c r="TWO90" s="2"/>
      <c r="TWP90" s="2"/>
      <c r="TWQ90" s="2"/>
      <c r="TWR90" s="2"/>
      <c r="TWS90" s="2"/>
      <c r="TWT90" s="2"/>
      <c r="TWU90" s="2"/>
      <c r="TWV90" s="2"/>
      <c r="TWW90" s="2"/>
      <c r="TWX90" s="2"/>
      <c r="TWY90" s="2"/>
      <c r="TWZ90" s="2"/>
      <c r="TXA90" s="2"/>
      <c r="TXB90" s="2"/>
      <c r="TXC90" s="2"/>
      <c r="TXD90" s="2"/>
      <c r="TXE90" s="2"/>
      <c r="TXF90" s="2"/>
      <c r="TXG90" s="2"/>
      <c r="TXH90" s="2"/>
      <c r="TXI90" s="2"/>
      <c r="TXJ90" s="2"/>
      <c r="TXK90" s="2"/>
      <c r="TXL90" s="2"/>
      <c r="TXM90" s="2"/>
      <c r="TXN90" s="2"/>
      <c r="TXO90" s="2"/>
      <c r="TXP90" s="2"/>
      <c r="TXQ90" s="2"/>
      <c r="TXR90" s="2"/>
      <c r="TXS90" s="2"/>
      <c r="TXT90" s="2"/>
      <c r="TXU90" s="2"/>
      <c r="TXV90" s="2"/>
      <c r="TXW90" s="2"/>
      <c r="TXX90" s="2"/>
      <c r="TXY90" s="2"/>
      <c r="TXZ90" s="2"/>
      <c r="TYA90" s="2"/>
      <c r="TYB90" s="2"/>
      <c r="TYC90" s="2"/>
      <c r="TYD90" s="2"/>
      <c r="TYE90" s="2"/>
      <c r="TYF90" s="2"/>
      <c r="TYG90" s="2"/>
      <c r="TYH90" s="2"/>
      <c r="TYI90" s="2"/>
      <c r="TYJ90" s="2"/>
      <c r="TYK90" s="2"/>
      <c r="TYL90" s="2"/>
      <c r="TYM90" s="2"/>
      <c r="TYN90" s="2"/>
      <c r="TYO90" s="2"/>
      <c r="TYP90" s="2"/>
      <c r="TYQ90" s="2"/>
      <c r="TYR90" s="2"/>
      <c r="TYS90" s="2"/>
      <c r="TYT90" s="2"/>
      <c r="TYU90" s="2"/>
      <c r="TYV90" s="2"/>
      <c r="TYW90" s="2"/>
      <c r="TYX90" s="2"/>
      <c r="TYY90" s="2"/>
      <c r="TYZ90" s="2"/>
      <c r="TZA90" s="2"/>
      <c r="TZB90" s="2"/>
      <c r="TZC90" s="2"/>
      <c r="TZD90" s="2"/>
      <c r="TZE90" s="2"/>
      <c r="TZF90" s="2"/>
      <c r="TZG90" s="2"/>
      <c r="TZH90" s="2"/>
      <c r="TZI90" s="2"/>
      <c r="TZJ90" s="2"/>
      <c r="TZK90" s="2"/>
      <c r="TZL90" s="2"/>
      <c r="TZM90" s="2"/>
      <c r="TZN90" s="2"/>
      <c r="TZO90" s="2"/>
      <c r="TZP90" s="2"/>
      <c r="TZQ90" s="2"/>
      <c r="TZR90" s="2"/>
      <c r="TZS90" s="2"/>
      <c r="TZT90" s="2"/>
      <c r="TZU90" s="2"/>
      <c r="TZV90" s="2"/>
      <c r="TZW90" s="2"/>
      <c r="TZX90" s="2"/>
      <c r="TZY90" s="2"/>
      <c r="TZZ90" s="2"/>
      <c r="UAA90" s="2"/>
      <c r="UAB90" s="2"/>
      <c r="UAC90" s="2"/>
      <c r="UAD90" s="2"/>
      <c r="UAE90" s="2"/>
      <c r="UAF90" s="2"/>
      <c r="UAG90" s="2"/>
      <c r="UAH90" s="2"/>
      <c r="UAI90" s="2"/>
      <c r="UAJ90" s="2"/>
      <c r="UAK90" s="2"/>
      <c r="UAL90" s="2"/>
      <c r="UAM90" s="2"/>
      <c r="UAN90" s="2"/>
      <c r="UAO90" s="2"/>
      <c r="UAP90" s="2"/>
      <c r="UAQ90" s="2"/>
      <c r="UAR90" s="2"/>
      <c r="UAS90" s="2"/>
      <c r="UAT90" s="2"/>
      <c r="UAU90" s="2"/>
      <c r="UAV90" s="2"/>
      <c r="UAW90" s="2"/>
      <c r="UAX90" s="2"/>
      <c r="UAY90" s="2"/>
      <c r="UAZ90" s="2"/>
      <c r="UBA90" s="2"/>
      <c r="UBB90" s="2"/>
      <c r="UBC90" s="2"/>
      <c r="UBD90" s="2"/>
      <c r="UBE90" s="2"/>
      <c r="UBF90" s="2"/>
      <c r="UBG90" s="2"/>
      <c r="UBH90" s="2"/>
      <c r="UBI90" s="2"/>
      <c r="UBJ90" s="2"/>
      <c r="UBK90" s="2"/>
      <c r="UBL90" s="2"/>
      <c r="UBM90" s="2"/>
      <c r="UBN90" s="2"/>
      <c r="UBO90" s="2"/>
      <c r="UBP90" s="2"/>
      <c r="UBQ90" s="2"/>
      <c r="UBR90" s="2"/>
      <c r="UBS90" s="2"/>
      <c r="UBT90" s="2"/>
      <c r="UBU90" s="2"/>
      <c r="UBV90" s="2"/>
      <c r="UBW90" s="2"/>
      <c r="UBX90" s="2"/>
      <c r="UBY90" s="2"/>
      <c r="UBZ90" s="2"/>
      <c r="UCA90" s="2"/>
      <c r="UCB90" s="2"/>
      <c r="UCC90" s="2"/>
      <c r="UCD90" s="2"/>
      <c r="UCE90" s="2"/>
      <c r="UCF90" s="2"/>
      <c r="UCG90" s="2"/>
      <c r="UCH90" s="2"/>
      <c r="UCI90" s="2"/>
      <c r="UCJ90" s="2"/>
      <c r="UCK90" s="2"/>
      <c r="UCL90" s="2"/>
      <c r="UCM90" s="2"/>
      <c r="UCN90" s="2"/>
      <c r="UCO90" s="2"/>
      <c r="UCP90" s="2"/>
      <c r="UCQ90" s="2"/>
      <c r="UCR90" s="2"/>
      <c r="UCS90" s="2"/>
      <c r="UCT90" s="2"/>
      <c r="UCU90" s="2"/>
      <c r="UCV90" s="2"/>
      <c r="UCW90" s="2"/>
      <c r="UCX90" s="2"/>
      <c r="UCY90" s="2"/>
      <c r="UCZ90" s="2"/>
      <c r="UDA90" s="2"/>
      <c r="UDB90" s="2"/>
      <c r="UDC90" s="2"/>
      <c r="UDD90" s="2"/>
      <c r="UDE90" s="2"/>
      <c r="UDF90" s="2"/>
      <c r="UDG90" s="2"/>
      <c r="UDH90" s="2"/>
      <c r="UDI90" s="2"/>
      <c r="UDJ90" s="2"/>
      <c r="UDK90" s="2"/>
      <c r="UDL90" s="2"/>
      <c r="UDM90" s="2"/>
      <c r="UDN90" s="2"/>
      <c r="UDO90" s="2"/>
      <c r="UDP90" s="2"/>
      <c r="UDQ90" s="2"/>
      <c r="UDR90" s="2"/>
      <c r="UDS90" s="2"/>
      <c r="UDT90" s="2"/>
      <c r="UDU90" s="2"/>
      <c r="UDV90" s="2"/>
      <c r="UDW90" s="2"/>
      <c r="UDX90" s="2"/>
      <c r="UDY90" s="2"/>
      <c r="UDZ90" s="2"/>
      <c r="UEA90" s="2"/>
      <c r="UEB90" s="2"/>
      <c r="UEC90" s="2"/>
      <c r="UED90" s="2"/>
      <c r="UEE90" s="2"/>
      <c r="UEF90" s="2"/>
      <c r="UEG90" s="2"/>
      <c r="UEH90" s="2"/>
      <c r="UEI90" s="2"/>
      <c r="UEJ90" s="2"/>
      <c r="UEK90" s="2"/>
      <c r="UEL90" s="2"/>
      <c r="UEM90" s="2"/>
      <c r="UEN90" s="2"/>
      <c r="UEO90" s="2"/>
      <c r="UEP90" s="2"/>
      <c r="UEQ90" s="2"/>
      <c r="UER90" s="2"/>
      <c r="UES90" s="2"/>
      <c r="UET90" s="2"/>
      <c r="UEU90" s="2"/>
      <c r="UEV90" s="2"/>
      <c r="UEW90" s="2"/>
      <c r="UEX90" s="2"/>
      <c r="UEY90" s="2"/>
      <c r="UEZ90" s="2"/>
      <c r="UFA90" s="2"/>
      <c r="UFB90" s="2"/>
      <c r="UFC90" s="2"/>
      <c r="UFD90" s="2"/>
      <c r="UFE90" s="2"/>
      <c r="UFF90" s="2"/>
      <c r="UFG90" s="2"/>
      <c r="UFH90" s="2"/>
      <c r="UFI90" s="2"/>
      <c r="UFJ90" s="2"/>
      <c r="UFK90" s="2"/>
      <c r="UFL90" s="2"/>
      <c r="UFM90" s="2"/>
      <c r="UFN90" s="2"/>
      <c r="UFO90" s="2"/>
      <c r="UFP90" s="2"/>
      <c r="UFQ90" s="2"/>
      <c r="UFR90" s="2"/>
      <c r="UFS90" s="2"/>
      <c r="UFT90" s="2"/>
      <c r="UFU90" s="2"/>
      <c r="UFV90" s="2"/>
      <c r="UFW90" s="2"/>
      <c r="UFX90" s="2"/>
      <c r="UFY90" s="2"/>
      <c r="UFZ90" s="2"/>
      <c r="UGA90" s="2"/>
      <c r="UGB90" s="2"/>
      <c r="UGC90" s="2"/>
      <c r="UGD90" s="2"/>
      <c r="UGE90" s="2"/>
      <c r="UGF90" s="2"/>
      <c r="UGG90" s="2"/>
      <c r="UGH90" s="2"/>
      <c r="UGI90" s="2"/>
      <c r="UGJ90" s="2"/>
      <c r="UGK90" s="2"/>
      <c r="UGL90" s="2"/>
      <c r="UGM90" s="2"/>
      <c r="UGN90" s="2"/>
      <c r="UGO90" s="2"/>
      <c r="UGP90" s="2"/>
      <c r="UGQ90" s="2"/>
      <c r="UGR90" s="2"/>
      <c r="UGS90" s="2"/>
      <c r="UGT90" s="2"/>
      <c r="UGU90" s="2"/>
      <c r="UGV90" s="2"/>
      <c r="UGW90" s="2"/>
      <c r="UGX90" s="2"/>
      <c r="UGY90" s="2"/>
      <c r="UGZ90" s="2"/>
      <c r="UHA90" s="2"/>
      <c r="UHB90" s="2"/>
      <c r="UHC90" s="2"/>
      <c r="UHD90" s="2"/>
      <c r="UHE90" s="2"/>
      <c r="UHF90" s="2"/>
      <c r="UHG90" s="2"/>
      <c r="UHH90" s="2"/>
      <c r="UHI90" s="2"/>
      <c r="UHJ90" s="2"/>
      <c r="UHK90" s="2"/>
      <c r="UHL90" s="2"/>
      <c r="UHM90" s="2"/>
      <c r="UHN90" s="2"/>
      <c r="UHO90" s="2"/>
      <c r="UHP90" s="2"/>
      <c r="UHQ90" s="2"/>
      <c r="UHR90" s="2"/>
      <c r="UHS90" s="2"/>
      <c r="UHT90" s="2"/>
      <c r="UHU90" s="2"/>
      <c r="UHV90" s="2"/>
      <c r="UHW90" s="2"/>
      <c r="UHX90" s="2"/>
      <c r="UHY90" s="2"/>
      <c r="UHZ90" s="2"/>
      <c r="UIA90" s="2"/>
      <c r="UIB90" s="2"/>
      <c r="UIC90" s="2"/>
      <c r="UID90" s="2"/>
      <c r="UIE90" s="2"/>
      <c r="UIF90" s="2"/>
      <c r="UIG90" s="2"/>
      <c r="UIH90" s="2"/>
      <c r="UII90" s="2"/>
      <c r="UIJ90" s="2"/>
      <c r="UIK90" s="2"/>
      <c r="UIL90" s="2"/>
      <c r="UIM90" s="2"/>
      <c r="UIN90" s="2"/>
      <c r="UIO90" s="2"/>
      <c r="UIP90" s="2"/>
      <c r="UIQ90" s="2"/>
      <c r="UIR90" s="2"/>
      <c r="UIS90" s="2"/>
      <c r="UIT90" s="2"/>
      <c r="UIU90" s="2"/>
      <c r="UIV90" s="2"/>
      <c r="UIW90" s="2"/>
      <c r="UIX90" s="2"/>
      <c r="UIY90" s="2"/>
      <c r="UIZ90" s="2"/>
      <c r="UJA90" s="2"/>
      <c r="UJB90" s="2"/>
      <c r="UJC90" s="2"/>
      <c r="UJD90" s="2"/>
      <c r="UJE90" s="2"/>
      <c r="UJF90" s="2"/>
      <c r="UJG90" s="2"/>
      <c r="UJH90" s="2"/>
      <c r="UJI90" s="2"/>
      <c r="UJJ90" s="2"/>
      <c r="UJK90" s="2"/>
      <c r="UJL90" s="2"/>
      <c r="UJM90" s="2"/>
      <c r="UJN90" s="2"/>
      <c r="UJO90" s="2"/>
      <c r="UJP90" s="2"/>
      <c r="UJQ90" s="2"/>
      <c r="UJR90" s="2"/>
      <c r="UJS90" s="2"/>
      <c r="UJT90" s="2"/>
      <c r="UJU90" s="2"/>
      <c r="UJV90" s="2"/>
      <c r="UJW90" s="2"/>
      <c r="UJX90" s="2"/>
      <c r="UJY90" s="2"/>
      <c r="UJZ90" s="2"/>
      <c r="UKA90" s="2"/>
      <c r="UKB90" s="2"/>
      <c r="UKC90" s="2"/>
      <c r="UKD90" s="2"/>
      <c r="UKE90" s="2"/>
      <c r="UKF90" s="2"/>
      <c r="UKG90" s="2"/>
      <c r="UKH90" s="2"/>
      <c r="UKI90" s="2"/>
      <c r="UKJ90" s="2"/>
      <c r="UKK90" s="2"/>
      <c r="UKL90" s="2"/>
      <c r="UKM90" s="2"/>
      <c r="UKN90" s="2"/>
      <c r="UKO90" s="2"/>
      <c r="UKP90" s="2"/>
      <c r="UKQ90" s="2"/>
      <c r="UKR90" s="2"/>
      <c r="UKS90" s="2"/>
      <c r="UKT90" s="2"/>
      <c r="UKU90" s="2"/>
      <c r="UKV90" s="2"/>
      <c r="UKW90" s="2"/>
      <c r="UKX90" s="2"/>
      <c r="UKY90" s="2"/>
      <c r="UKZ90" s="2"/>
      <c r="ULA90" s="2"/>
      <c r="ULB90" s="2"/>
      <c r="ULC90" s="2"/>
      <c r="ULD90" s="2"/>
      <c r="ULE90" s="2"/>
      <c r="ULF90" s="2"/>
      <c r="ULG90" s="2"/>
      <c r="ULH90" s="2"/>
      <c r="ULI90" s="2"/>
      <c r="ULJ90" s="2"/>
      <c r="ULK90" s="2"/>
      <c r="ULL90" s="2"/>
      <c r="ULM90" s="2"/>
      <c r="ULN90" s="2"/>
      <c r="ULO90" s="2"/>
      <c r="ULP90" s="2"/>
      <c r="ULQ90" s="2"/>
      <c r="ULR90" s="2"/>
      <c r="ULS90" s="2"/>
      <c r="ULT90" s="2"/>
      <c r="ULU90" s="2"/>
      <c r="ULV90" s="2"/>
      <c r="ULW90" s="2"/>
      <c r="ULX90" s="2"/>
      <c r="ULY90" s="2"/>
      <c r="ULZ90" s="2"/>
      <c r="UMA90" s="2"/>
      <c r="UMB90" s="2"/>
      <c r="UMC90" s="2"/>
      <c r="UMD90" s="2"/>
      <c r="UME90" s="2"/>
      <c r="UMF90" s="2"/>
      <c r="UMG90" s="2"/>
      <c r="UMH90" s="2"/>
      <c r="UMI90" s="2"/>
      <c r="UMJ90" s="2"/>
      <c r="UMK90" s="2"/>
      <c r="UML90" s="2"/>
      <c r="UMM90" s="2"/>
      <c r="UMN90" s="2"/>
      <c r="UMO90" s="2"/>
      <c r="UMP90" s="2"/>
      <c r="UMQ90" s="2"/>
      <c r="UMR90" s="2"/>
      <c r="UMS90" s="2"/>
      <c r="UMT90" s="2"/>
      <c r="UMU90" s="2"/>
      <c r="UMV90" s="2"/>
      <c r="UMW90" s="2"/>
      <c r="UMX90" s="2"/>
      <c r="UMY90" s="2"/>
      <c r="UMZ90" s="2"/>
      <c r="UNA90" s="2"/>
      <c r="UNB90" s="2"/>
      <c r="UNC90" s="2"/>
      <c r="UND90" s="2"/>
      <c r="UNE90" s="2"/>
      <c r="UNF90" s="2"/>
      <c r="UNG90" s="2"/>
      <c r="UNH90" s="2"/>
      <c r="UNI90" s="2"/>
      <c r="UNJ90" s="2"/>
      <c r="UNK90" s="2"/>
      <c r="UNL90" s="2"/>
      <c r="UNM90" s="2"/>
      <c r="UNN90" s="2"/>
      <c r="UNO90" s="2"/>
      <c r="UNP90" s="2"/>
      <c r="UNQ90" s="2"/>
      <c r="UNR90" s="2"/>
      <c r="UNS90" s="2"/>
      <c r="UNT90" s="2"/>
      <c r="UNU90" s="2"/>
      <c r="UNV90" s="2"/>
      <c r="UNW90" s="2"/>
      <c r="UNX90" s="2"/>
      <c r="UNY90" s="2"/>
      <c r="UNZ90" s="2"/>
      <c r="UOA90" s="2"/>
      <c r="UOB90" s="2"/>
      <c r="UOC90" s="2"/>
      <c r="UOD90" s="2"/>
      <c r="UOE90" s="2"/>
      <c r="UOF90" s="2"/>
      <c r="UOG90" s="2"/>
      <c r="UOH90" s="2"/>
      <c r="UOI90" s="2"/>
      <c r="UOJ90" s="2"/>
      <c r="UOK90" s="2"/>
      <c r="UOL90" s="2"/>
      <c r="UOM90" s="2"/>
      <c r="UON90" s="2"/>
      <c r="UOO90" s="2"/>
      <c r="UOP90" s="2"/>
      <c r="UOQ90" s="2"/>
      <c r="UOR90" s="2"/>
      <c r="UOS90" s="2"/>
      <c r="UOT90" s="2"/>
      <c r="UOU90" s="2"/>
      <c r="UOV90" s="2"/>
      <c r="UOW90" s="2"/>
      <c r="UOX90" s="2"/>
      <c r="UOY90" s="2"/>
      <c r="UOZ90" s="2"/>
      <c r="UPA90" s="2"/>
      <c r="UPB90" s="2"/>
      <c r="UPC90" s="2"/>
      <c r="UPD90" s="2"/>
      <c r="UPE90" s="2"/>
      <c r="UPF90" s="2"/>
      <c r="UPG90" s="2"/>
      <c r="UPH90" s="2"/>
      <c r="UPI90" s="2"/>
      <c r="UPJ90" s="2"/>
      <c r="UPK90" s="2"/>
      <c r="UPL90" s="2"/>
      <c r="UPM90" s="2"/>
      <c r="UPN90" s="2"/>
      <c r="UPO90" s="2"/>
      <c r="UPP90" s="2"/>
      <c r="UPQ90" s="2"/>
      <c r="UPR90" s="2"/>
      <c r="UPS90" s="2"/>
      <c r="UPT90" s="2"/>
      <c r="UPU90" s="2"/>
      <c r="UPV90" s="2"/>
      <c r="UPW90" s="2"/>
      <c r="UPX90" s="2"/>
      <c r="UPY90" s="2"/>
      <c r="UPZ90" s="2"/>
      <c r="UQA90" s="2"/>
      <c r="UQB90" s="2"/>
      <c r="UQC90" s="2"/>
      <c r="UQD90" s="2"/>
      <c r="UQE90" s="2"/>
      <c r="UQF90" s="2"/>
      <c r="UQG90" s="2"/>
      <c r="UQH90" s="2"/>
      <c r="UQI90" s="2"/>
      <c r="UQJ90" s="2"/>
      <c r="UQK90" s="2"/>
      <c r="UQL90" s="2"/>
      <c r="UQM90" s="2"/>
      <c r="UQN90" s="2"/>
      <c r="UQO90" s="2"/>
      <c r="UQP90" s="2"/>
      <c r="UQQ90" s="2"/>
      <c r="UQR90" s="2"/>
      <c r="UQS90" s="2"/>
      <c r="UQT90" s="2"/>
      <c r="UQU90" s="2"/>
      <c r="UQV90" s="2"/>
      <c r="UQW90" s="2"/>
      <c r="UQX90" s="2"/>
      <c r="UQY90" s="2"/>
      <c r="UQZ90" s="2"/>
      <c r="URA90" s="2"/>
      <c r="URB90" s="2"/>
      <c r="URC90" s="2"/>
      <c r="URD90" s="2"/>
      <c r="URE90" s="2"/>
      <c r="URF90" s="2"/>
      <c r="URG90" s="2"/>
      <c r="URH90" s="2"/>
      <c r="URI90" s="2"/>
      <c r="URJ90" s="2"/>
      <c r="URK90" s="2"/>
      <c r="URL90" s="2"/>
      <c r="URM90" s="2"/>
      <c r="URN90" s="2"/>
      <c r="URO90" s="2"/>
      <c r="URP90" s="2"/>
      <c r="URQ90" s="2"/>
      <c r="URR90" s="2"/>
      <c r="URS90" s="2"/>
      <c r="URT90" s="2"/>
      <c r="URU90" s="2"/>
      <c r="URV90" s="2"/>
      <c r="URW90" s="2"/>
      <c r="URX90" s="2"/>
      <c r="URY90" s="2"/>
      <c r="URZ90" s="2"/>
      <c r="USA90" s="2"/>
      <c r="USB90" s="2"/>
      <c r="USC90" s="2"/>
      <c r="USD90" s="2"/>
      <c r="USE90" s="2"/>
      <c r="USF90" s="2"/>
      <c r="USG90" s="2"/>
      <c r="USH90" s="2"/>
      <c r="USI90" s="2"/>
      <c r="USJ90" s="2"/>
      <c r="USK90" s="2"/>
      <c r="USL90" s="2"/>
      <c r="USM90" s="2"/>
      <c r="USN90" s="2"/>
      <c r="USO90" s="2"/>
      <c r="USP90" s="2"/>
      <c r="USQ90" s="2"/>
      <c r="USR90" s="2"/>
      <c r="USS90" s="2"/>
      <c r="UST90" s="2"/>
      <c r="USU90" s="2"/>
      <c r="USV90" s="2"/>
      <c r="USW90" s="2"/>
      <c r="USX90" s="2"/>
      <c r="USY90" s="2"/>
      <c r="USZ90" s="2"/>
      <c r="UTA90" s="2"/>
      <c r="UTB90" s="2"/>
      <c r="UTC90" s="2"/>
      <c r="UTD90" s="2"/>
      <c r="UTE90" s="2"/>
      <c r="UTF90" s="2"/>
      <c r="UTG90" s="2"/>
      <c r="UTH90" s="2"/>
      <c r="UTI90" s="2"/>
      <c r="UTJ90" s="2"/>
      <c r="UTK90" s="2"/>
      <c r="UTL90" s="2"/>
      <c r="UTM90" s="2"/>
      <c r="UTN90" s="2"/>
      <c r="UTO90" s="2"/>
      <c r="UTP90" s="2"/>
      <c r="UTQ90" s="2"/>
      <c r="UTR90" s="2"/>
      <c r="UTS90" s="2"/>
      <c r="UTT90" s="2"/>
      <c r="UTU90" s="2"/>
      <c r="UTV90" s="2"/>
      <c r="UTW90" s="2"/>
      <c r="UTX90" s="2"/>
      <c r="UTY90" s="2"/>
      <c r="UTZ90" s="2"/>
      <c r="UUA90" s="2"/>
      <c r="UUB90" s="2"/>
      <c r="UUC90" s="2"/>
      <c r="UUD90" s="2"/>
      <c r="UUE90" s="2"/>
      <c r="UUF90" s="2"/>
      <c r="UUG90" s="2"/>
      <c r="UUH90" s="2"/>
      <c r="UUI90" s="2"/>
      <c r="UUJ90" s="2"/>
      <c r="UUK90" s="2"/>
      <c r="UUL90" s="2"/>
      <c r="UUM90" s="2"/>
      <c r="UUN90" s="2"/>
      <c r="UUO90" s="2"/>
      <c r="UUP90" s="2"/>
      <c r="UUQ90" s="2"/>
      <c r="UUR90" s="2"/>
      <c r="UUS90" s="2"/>
      <c r="UUT90" s="2"/>
      <c r="UUU90" s="2"/>
      <c r="UUV90" s="2"/>
      <c r="UUW90" s="2"/>
      <c r="UUX90" s="2"/>
      <c r="UUY90" s="2"/>
      <c r="UUZ90" s="2"/>
      <c r="UVA90" s="2"/>
      <c r="UVB90" s="2"/>
      <c r="UVC90" s="2"/>
      <c r="UVD90" s="2"/>
      <c r="UVE90" s="2"/>
      <c r="UVF90" s="2"/>
      <c r="UVG90" s="2"/>
      <c r="UVH90" s="2"/>
      <c r="UVI90" s="2"/>
      <c r="UVJ90" s="2"/>
      <c r="UVK90" s="2"/>
      <c r="UVL90" s="2"/>
      <c r="UVM90" s="2"/>
      <c r="UVN90" s="2"/>
      <c r="UVO90" s="2"/>
      <c r="UVP90" s="2"/>
      <c r="UVQ90" s="2"/>
      <c r="UVR90" s="2"/>
      <c r="UVS90" s="2"/>
      <c r="UVT90" s="2"/>
      <c r="UVU90" s="2"/>
      <c r="UVV90" s="2"/>
      <c r="UVW90" s="2"/>
      <c r="UVX90" s="2"/>
      <c r="UVY90" s="2"/>
      <c r="UVZ90" s="2"/>
      <c r="UWA90" s="2"/>
      <c r="UWB90" s="2"/>
      <c r="UWC90" s="2"/>
      <c r="UWD90" s="2"/>
      <c r="UWE90" s="2"/>
      <c r="UWF90" s="2"/>
      <c r="UWG90" s="2"/>
      <c r="UWH90" s="2"/>
      <c r="UWI90" s="2"/>
      <c r="UWJ90" s="2"/>
      <c r="UWK90" s="2"/>
      <c r="UWL90" s="2"/>
      <c r="UWM90" s="2"/>
      <c r="UWN90" s="2"/>
      <c r="UWO90" s="2"/>
      <c r="UWP90" s="2"/>
      <c r="UWQ90" s="2"/>
      <c r="UWR90" s="2"/>
      <c r="UWS90" s="2"/>
      <c r="UWT90" s="2"/>
      <c r="UWU90" s="2"/>
      <c r="UWV90" s="2"/>
      <c r="UWW90" s="2"/>
      <c r="UWX90" s="2"/>
      <c r="UWY90" s="2"/>
      <c r="UWZ90" s="2"/>
      <c r="UXA90" s="2"/>
      <c r="UXB90" s="2"/>
      <c r="UXC90" s="2"/>
      <c r="UXD90" s="2"/>
      <c r="UXE90" s="2"/>
      <c r="UXF90" s="2"/>
      <c r="UXG90" s="2"/>
      <c r="UXH90" s="2"/>
      <c r="UXI90" s="2"/>
      <c r="UXJ90" s="2"/>
      <c r="UXK90" s="2"/>
      <c r="UXL90" s="2"/>
      <c r="UXM90" s="2"/>
      <c r="UXN90" s="2"/>
      <c r="UXO90" s="2"/>
      <c r="UXP90" s="2"/>
      <c r="UXQ90" s="2"/>
      <c r="UXR90" s="2"/>
      <c r="UXS90" s="2"/>
      <c r="UXT90" s="2"/>
      <c r="UXU90" s="2"/>
      <c r="UXV90" s="2"/>
      <c r="UXW90" s="2"/>
      <c r="UXX90" s="2"/>
      <c r="UXY90" s="2"/>
      <c r="UXZ90" s="2"/>
      <c r="UYA90" s="2"/>
      <c r="UYB90" s="2"/>
      <c r="UYC90" s="2"/>
      <c r="UYD90" s="2"/>
      <c r="UYE90" s="2"/>
      <c r="UYF90" s="2"/>
      <c r="UYG90" s="2"/>
      <c r="UYH90" s="2"/>
      <c r="UYI90" s="2"/>
      <c r="UYJ90" s="2"/>
      <c r="UYK90" s="2"/>
      <c r="UYL90" s="2"/>
      <c r="UYM90" s="2"/>
      <c r="UYN90" s="2"/>
      <c r="UYO90" s="2"/>
      <c r="UYP90" s="2"/>
      <c r="UYQ90" s="2"/>
      <c r="UYR90" s="2"/>
      <c r="UYS90" s="2"/>
      <c r="UYT90" s="2"/>
      <c r="UYU90" s="2"/>
      <c r="UYV90" s="2"/>
      <c r="UYW90" s="2"/>
      <c r="UYX90" s="2"/>
      <c r="UYY90" s="2"/>
      <c r="UYZ90" s="2"/>
      <c r="UZA90" s="2"/>
      <c r="UZB90" s="2"/>
      <c r="UZC90" s="2"/>
      <c r="UZD90" s="2"/>
      <c r="UZE90" s="2"/>
      <c r="UZF90" s="2"/>
      <c r="UZG90" s="2"/>
      <c r="UZH90" s="2"/>
      <c r="UZI90" s="2"/>
      <c r="UZJ90" s="2"/>
      <c r="UZK90" s="2"/>
      <c r="UZL90" s="2"/>
      <c r="UZM90" s="2"/>
      <c r="UZN90" s="2"/>
      <c r="UZO90" s="2"/>
      <c r="UZP90" s="2"/>
      <c r="UZQ90" s="2"/>
      <c r="UZR90" s="2"/>
      <c r="UZS90" s="2"/>
      <c r="UZT90" s="2"/>
      <c r="UZU90" s="2"/>
      <c r="UZV90" s="2"/>
      <c r="UZW90" s="2"/>
      <c r="UZX90" s="2"/>
      <c r="UZY90" s="2"/>
      <c r="UZZ90" s="2"/>
      <c r="VAA90" s="2"/>
      <c r="VAB90" s="2"/>
      <c r="VAC90" s="2"/>
      <c r="VAD90" s="2"/>
      <c r="VAE90" s="2"/>
      <c r="VAF90" s="2"/>
      <c r="VAG90" s="2"/>
      <c r="VAH90" s="2"/>
      <c r="VAI90" s="2"/>
      <c r="VAJ90" s="2"/>
      <c r="VAK90" s="2"/>
      <c r="VAL90" s="2"/>
      <c r="VAM90" s="2"/>
      <c r="VAN90" s="2"/>
      <c r="VAO90" s="2"/>
      <c r="VAP90" s="2"/>
      <c r="VAQ90" s="2"/>
      <c r="VAR90" s="2"/>
      <c r="VAS90" s="2"/>
      <c r="VAT90" s="2"/>
      <c r="VAU90" s="2"/>
      <c r="VAV90" s="2"/>
      <c r="VAW90" s="2"/>
      <c r="VAX90" s="2"/>
      <c r="VAY90" s="2"/>
      <c r="VAZ90" s="2"/>
      <c r="VBA90" s="2"/>
      <c r="VBB90" s="2"/>
      <c r="VBC90" s="2"/>
      <c r="VBD90" s="2"/>
      <c r="VBE90" s="2"/>
      <c r="VBF90" s="2"/>
      <c r="VBG90" s="2"/>
      <c r="VBH90" s="2"/>
      <c r="VBI90" s="2"/>
      <c r="VBJ90" s="2"/>
      <c r="VBK90" s="2"/>
      <c r="VBL90" s="2"/>
      <c r="VBM90" s="2"/>
      <c r="VBN90" s="2"/>
      <c r="VBO90" s="2"/>
      <c r="VBP90" s="2"/>
      <c r="VBQ90" s="2"/>
      <c r="VBR90" s="2"/>
      <c r="VBS90" s="2"/>
      <c r="VBT90" s="2"/>
      <c r="VBU90" s="2"/>
      <c r="VBV90" s="2"/>
      <c r="VBW90" s="2"/>
      <c r="VBX90" s="2"/>
      <c r="VBY90" s="2"/>
      <c r="VBZ90" s="2"/>
      <c r="VCA90" s="2"/>
      <c r="VCB90" s="2"/>
      <c r="VCC90" s="2"/>
      <c r="VCD90" s="2"/>
      <c r="VCE90" s="2"/>
      <c r="VCF90" s="2"/>
      <c r="VCG90" s="2"/>
      <c r="VCH90" s="2"/>
      <c r="VCI90" s="2"/>
      <c r="VCJ90" s="2"/>
      <c r="VCK90" s="2"/>
      <c r="VCL90" s="2"/>
      <c r="VCM90" s="2"/>
      <c r="VCN90" s="2"/>
      <c r="VCO90" s="2"/>
      <c r="VCP90" s="2"/>
      <c r="VCQ90" s="2"/>
      <c r="VCR90" s="2"/>
      <c r="VCS90" s="2"/>
      <c r="VCT90" s="2"/>
      <c r="VCU90" s="2"/>
      <c r="VCV90" s="2"/>
      <c r="VCW90" s="2"/>
      <c r="VCX90" s="2"/>
      <c r="VCY90" s="2"/>
      <c r="VCZ90" s="2"/>
      <c r="VDA90" s="2"/>
      <c r="VDB90" s="2"/>
      <c r="VDC90" s="2"/>
      <c r="VDD90" s="2"/>
      <c r="VDE90" s="2"/>
      <c r="VDF90" s="2"/>
      <c r="VDG90" s="2"/>
      <c r="VDH90" s="2"/>
      <c r="VDI90" s="2"/>
      <c r="VDJ90" s="2"/>
      <c r="VDK90" s="2"/>
      <c r="VDL90" s="2"/>
      <c r="VDM90" s="2"/>
      <c r="VDN90" s="2"/>
      <c r="VDO90" s="2"/>
      <c r="VDP90" s="2"/>
      <c r="VDQ90" s="2"/>
      <c r="VDR90" s="2"/>
      <c r="VDS90" s="2"/>
      <c r="VDT90" s="2"/>
      <c r="VDU90" s="2"/>
      <c r="VDV90" s="2"/>
      <c r="VDW90" s="2"/>
      <c r="VDX90" s="2"/>
      <c r="VDY90" s="2"/>
      <c r="VDZ90" s="2"/>
      <c r="VEA90" s="2"/>
      <c r="VEB90" s="2"/>
      <c r="VEC90" s="2"/>
      <c r="VED90" s="2"/>
      <c r="VEE90" s="2"/>
      <c r="VEF90" s="2"/>
      <c r="VEG90" s="2"/>
      <c r="VEH90" s="2"/>
      <c r="VEI90" s="2"/>
      <c r="VEJ90" s="2"/>
      <c r="VEK90" s="2"/>
      <c r="VEL90" s="2"/>
      <c r="VEM90" s="2"/>
      <c r="VEN90" s="2"/>
      <c r="VEO90" s="2"/>
      <c r="VEP90" s="2"/>
      <c r="VEQ90" s="2"/>
      <c r="VER90" s="2"/>
      <c r="VES90" s="2"/>
      <c r="VET90" s="2"/>
      <c r="VEU90" s="2"/>
      <c r="VEV90" s="2"/>
      <c r="VEW90" s="2"/>
      <c r="VEX90" s="2"/>
      <c r="VEY90" s="2"/>
      <c r="VEZ90" s="2"/>
      <c r="VFA90" s="2"/>
      <c r="VFB90" s="2"/>
      <c r="VFC90" s="2"/>
      <c r="VFD90" s="2"/>
      <c r="VFE90" s="2"/>
      <c r="VFF90" s="2"/>
      <c r="VFG90" s="2"/>
      <c r="VFH90" s="2"/>
      <c r="VFI90" s="2"/>
      <c r="VFJ90" s="2"/>
      <c r="VFK90" s="2"/>
      <c r="VFL90" s="2"/>
      <c r="VFM90" s="2"/>
      <c r="VFN90" s="2"/>
      <c r="VFO90" s="2"/>
      <c r="VFP90" s="2"/>
      <c r="VFQ90" s="2"/>
      <c r="VFR90" s="2"/>
      <c r="VFS90" s="2"/>
      <c r="VFT90" s="2"/>
      <c r="VFU90" s="2"/>
      <c r="VFV90" s="2"/>
      <c r="VFW90" s="2"/>
      <c r="VFX90" s="2"/>
      <c r="VFY90" s="2"/>
      <c r="VFZ90" s="2"/>
      <c r="VGA90" s="2"/>
      <c r="VGB90" s="2"/>
      <c r="VGC90" s="2"/>
      <c r="VGD90" s="2"/>
      <c r="VGE90" s="2"/>
      <c r="VGF90" s="2"/>
      <c r="VGG90" s="2"/>
      <c r="VGH90" s="2"/>
      <c r="VGI90" s="2"/>
      <c r="VGJ90" s="2"/>
      <c r="VGK90" s="2"/>
      <c r="VGL90" s="2"/>
      <c r="VGM90" s="2"/>
      <c r="VGN90" s="2"/>
      <c r="VGO90" s="2"/>
      <c r="VGP90" s="2"/>
      <c r="VGQ90" s="2"/>
      <c r="VGR90" s="2"/>
      <c r="VGS90" s="2"/>
      <c r="VGT90" s="2"/>
      <c r="VGU90" s="2"/>
      <c r="VGV90" s="2"/>
      <c r="VGW90" s="2"/>
      <c r="VGX90" s="2"/>
      <c r="VGY90" s="2"/>
      <c r="VGZ90" s="2"/>
      <c r="VHA90" s="2"/>
      <c r="VHB90" s="2"/>
      <c r="VHC90" s="2"/>
      <c r="VHD90" s="2"/>
      <c r="VHE90" s="2"/>
      <c r="VHF90" s="2"/>
      <c r="VHG90" s="2"/>
      <c r="VHH90" s="2"/>
      <c r="VHI90" s="2"/>
      <c r="VHJ90" s="2"/>
      <c r="VHK90" s="2"/>
      <c r="VHL90" s="2"/>
      <c r="VHM90" s="2"/>
      <c r="VHN90" s="2"/>
      <c r="VHO90" s="2"/>
      <c r="VHP90" s="2"/>
      <c r="VHQ90" s="2"/>
      <c r="VHR90" s="2"/>
      <c r="VHS90" s="2"/>
      <c r="VHT90" s="2"/>
      <c r="VHU90" s="2"/>
      <c r="VHV90" s="2"/>
      <c r="VHW90" s="2"/>
      <c r="VHX90" s="2"/>
      <c r="VHY90" s="2"/>
      <c r="VHZ90" s="2"/>
      <c r="VIA90" s="2"/>
      <c r="VIB90" s="2"/>
      <c r="VIC90" s="2"/>
      <c r="VID90" s="2"/>
      <c r="VIE90" s="2"/>
      <c r="VIF90" s="2"/>
      <c r="VIG90" s="2"/>
      <c r="VIH90" s="2"/>
      <c r="VII90" s="2"/>
      <c r="VIJ90" s="2"/>
      <c r="VIK90" s="2"/>
      <c r="VIL90" s="2"/>
      <c r="VIM90" s="2"/>
      <c r="VIN90" s="2"/>
      <c r="VIO90" s="2"/>
      <c r="VIP90" s="2"/>
      <c r="VIQ90" s="2"/>
      <c r="VIR90" s="2"/>
      <c r="VIS90" s="2"/>
      <c r="VIT90" s="2"/>
      <c r="VIU90" s="2"/>
      <c r="VIV90" s="2"/>
      <c r="VIW90" s="2"/>
      <c r="VIX90" s="2"/>
      <c r="VIY90" s="2"/>
      <c r="VIZ90" s="2"/>
      <c r="VJA90" s="2"/>
      <c r="VJB90" s="2"/>
      <c r="VJC90" s="2"/>
      <c r="VJD90" s="2"/>
      <c r="VJE90" s="2"/>
      <c r="VJF90" s="2"/>
      <c r="VJG90" s="2"/>
      <c r="VJH90" s="2"/>
      <c r="VJI90" s="2"/>
      <c r="VJJ90" s="2"/>
      <c r="VJK90" s="2"/>
      <c r="VJL90" s="2"/>
      <c r="VJM90" s="2"/>
      <c r="VJN90" s="2"/>
      <c r="VJO90" s="2"/>
      <c r="VJP90" s="2"/>
      <c r="VJQ90" s="2"/>
      <c r="VJR90" s="2"/>
      <c r="VJS90" s="2"/>
      <c r="VJT90" s="2"/>
      <c r="VJU90" s="2"/>
      <c r="VJV90" s="2"/>
      <c r="VJW90" s="2"/>
      <c r="VJX90" s="2"/>
      <c r="VJY90" s="2"/>
      <c r="VJZ90" s="2"/>
      <c r="VKA90" s="2"/>
      <c r="VKB90" s="2"/>
      <c r="VKC90" s="2"/>
      <c r="VKD90" s="2"/>
      <c r="VKE90" s="2"/>
      <c r="VKF90" s="2"/>
      <c r="VKG90" s="2"/>
      <c r="VKH90" s="2"/>
      <c r="VKI90" s="2"/>
      <c r="VKJ90" s="2"/>
      <c r="VKK90" s="2"/>
      <c r="VKL90" s="2"/>
      <c r="VKM90" s="2"/>
      <c r="VKN90" s="2"/>
      <c r="VKO90" s="2"/>
      <c r="VKP90" s="2"/>
      <c r="VKQ90" s="2"/>
      <c r="VKR90" s="2"/>
      <c r="VKS90" s="2"/>
      <c r="VKT90" s="2"/>
      <c r="VKU90" s="2"/>
      <c r="VKV90" s="2"/>
      <c r="VKW90" s="2"/>
      <c r="VKX90" s="2"/>
      <c r="VKY90" s="2"/>
      <c r="VKZ90" s="2"/>
      <c r="VLA90" s="2"/>
      <c r="VLB90" s="2"/>
      <c r="VLC90" s="2"/>
      <c r="VLD90" s="2"/>
      <c r="VLE90" s="2"/>
      <c r="VLF90" s="2"/>
      <c r="VLG90" s="2"/>
      <c r="VLH90" s="2"/>
      <c r="VLI90" s="2"/>
      <c r="VLJ90" s="2"/>
      <c r="VLK90" s="2"/>
      <c r="VLL90" s="2"/>
      <c r="VLM90" s="2"/>
      <c r="VLN90" s="2"/>
      <c r="VLO90" s="2"/>
      <c r="VLP90" s="2"/>
      <c r="VLQ90" s="2"/>
      <c r="VLR90" s="2"/>
      <c r="VLS90" s="2"/>
      <c r="VLT90" s="2"/>
      <c r="VLU90" s="2"/>
      <c r="VLV90" s="2"/>
      <c r="VLW90" s="2"/>
      <c r="VLX90" s="2"/>
      <c r="VLY90" s="2"/>
      <c r="VLZ90" s="2"/>
      <c r="VMA90" s="2"/>
      <c r="VMB90" s="2"/>
      <c r="VMC90" s="2"/>
      <c r="VMD90" s="2"/>
      <c r="VME90" s="2"/>
      <c r="VMF90" s="2"/>
      <c r="VMG90" s="2"/>
      <c r="VMH90" s="2"/>
      <c r="VMI90" s="2"/>
      <c r="VMJ90" s="2"/>
      <c r="VMK90" s="2"/>
      <c r="VML90" s="2"/>
      <c r="VMM90" s="2"/>
      <c r="VMN90" s="2"/>
      <c r="VMO90" s="2"/>
      <c r="VMP90" s="2"/>
      <c r="VMQ90" s="2"/>
      <c r="VMR90" s="2"/>
      <c r="VMS90" s="2"/>
      <c r="VMT90" s="2"/>
      <c r="VMU90" s="2"/>
      <c r="VMV90" s="2"/>
      <c r="VMW90" s="2"/>
      <c r="VMX90" s="2"/>
      <c r="VMY90" s="2"/>
      <c r="VMZ90" s="2"/>
      <c r="VNA90" s="2"/>
      <c r="VNB90" s="2"/>
      <c r="VNC90" s="2"/>
      <c r="VND90" s="2"/>
      <c r="VNE90" s="2"/>
      <c r="VNF90" s="2"/>
      <c r="VNG90" s="2"/>
      <c r="VNH90" s="2"/>
      <c r="VNI90" s="2"/>
      <c r="VNJ90" s="2"/>
      <c r="VNK90" s="2"/>
      <c r="VNL90" s="2"/>
      <c r="VNM90" s="2"/>
      <c r="VNN90" s="2"/>
      <c r="VNO90" s="2"/>
      <c r="VNP90" s="2"/>
      <c r="VNQ90" s="2"/>
      <c r="VNR90" s="2"/>
      <c r="VNS90" s="2"/>
      <c r="VNT90" s="2"/>
      <c r="VNU90" s="2"/>
      <c r="VNV90" s="2"/>
      <c r="VNW90" s="2"/>
      <c r="VNX90" s="2"/>
      <c r="VNY90" s="2"/>
      <c r="VNZ90" s="2"/>
      <c r="VOA90" s="2"/>
      <c r="VOB90" s="2"/>
      <c r="VOC90" s="2"/>
      <c r="VOD90" s="2"/>
      <c r="VOE90" s="2"/>
      <c r="VOF90" s="2"/>
      <c r="VOG90" s="2"/>
      <c r="VOH90" s="2"/>
      <c r="VOI90" s="2"/>
      <c r="VOJ90" s="2"/>
      <c r="VOK90" s="2"/>
      <c r="VOL90" s="2"/>
      <c r="VOM90" s="2"/>
      <c r="VON90" s="2"/>
      <c r="VOO90" s="2"/>
      <c r="VOP90" s="2"/>
      <c r="VOQ90" s="2"/>
      <c r="VOR90" s="2"/>
      <c r="VOS90" s="2"/>
      <c r="VOT90" s="2"/>
      <c r="VOU90" s="2"/>
      <c r="VOV90" s="2"/>
      <c r="VOW90" s="2"/>
      <c r="VOX90" s="2"/>
      <c r="VOY90" s="2"/>
      <c r="VOZ90" s="2"/>
      <c r="VPA90" s="2"/>
      <c r="VPB90" s="2"/>
      <c r="VPC90" s="2"/>
      <c r="VPD90" s="2"/>
      <c r="VPE90" s="2"/>
      <c r="VPF90" s="2"/>
      <c r="VPG90" s="2"/>
      <c r="VPH90" s="2"/>
      <c r="VPI90" s="2"/>
      <c r="VPJ90" s="2"/>
      <c r="VPK90" s="2"/>
      <c r="VPL90" s="2"/>
      <c r="VPM90" s="2"/>
      <c r="VPN90" s="2"/>
      <c r="VPO90" s="2"/>
      <c r="VPP90" s="2"/>
      <c r="VPQ90" s="2"/>
      <c r="VPR90" s="2"/>
      <c r="VPS90" s="2"/>
      <c r="VPT90" s="2"/>
      <c r="VPU90" s="2"/>
      <c r="VPV90" s="2"/>
      <c r="VPW90" s="2"/>
      <c r="VPX90" s="2"/>
      <c r="VPY90" s="2"/>
      <c r="VPZ90" s="2"/>
      <c r="VQA90" s="2"/>
      <c r="VQB90" s="2"/>
      <c r="VQC90" s="2"/>
      <c r="VQD90" s="2"/>
      <c r="VQE90" s="2"/>
      <c r="VQF90" s="2"/>
      <c r="VQG90" s="2"/>
      <c r="VQH90" s="2"/>
      <c r="VQI90" s="2"/>
      <c r="VQJ90" s="2"/>
      <c r="VQK90" s="2"/>
      <c r="VQL90" s="2"/>
      <c r="VQM90" s="2"/>
      <c r="VQN90" s="2"/>
      <c r="VQO90" s="2"/>
      <c r="VQP90" s="2"/>
      <c r="VQQ90" s="2"/>
      <c r="VQR90" s="2"/>
      <c r="VQS90" s="2"/>
      <c r="VQT90" s="2"/>
      <c r="VQU90" s="2"/>
      <c r="VQV90" s="2"/>
      <c r="VQW90" s="2"/>
      <c r="VQX90" s="2"/>
      <c r="VQY90" s="2"/>
      <c r="VQZ90" s="2"/>
      <c r="VRA90" s="2"/>
      <c r="VRB90" s="2"/>
      <c r="VRC90" s="2"/>
      <c r="VRD90" s="2"/>
      <c r="VRE90" s="2"/>
      <c r="VRF90" s="2"/>
      <c r="VRG90" s="2"/>
      <c r="VRH90" s="2"/>
      <c r="VRI90" s="2"/>
      <c r="VRJ90" s="2"/>
      <c r="VRK90" s="2"/>
      <c r="VRL90" s="2"/>
      <c r="VRM90" s="2"/>
      <c r="VRN90" s="2"/>
      <c r="VRO90" s="2"/>
      <c r="VRP90" s="2"/>
      <c r="VRQ90" s="2"/>
      <c r="VRR90" s="2"/>
      <c r="VRS90" s="2"/>
      <c r="VRT90" s="2"/>
      <c r="VRU90" s="2"/>
      <c r="VRV90" s="2"/>
      <c r="VRW90" s="2"/>
      <c r="VRX90" s="2"/>
      <c r="VRY90" s="2"/>
      <c r="VRZ90" s="2"/>
      <c r="VSA90" s="2"/>
      <c r="VSB90" s="2"/>
      <c r="VSC90" s="2"/>
      <c r="VSD90" s="2"/>
      <c r="VSE90" s="2"/>
      <c r="VSF90" s="2"/>
      <c r="VSG90" s="2"/>
      <c r="VSH90" s="2"/>
      <c r="VSI90" s="2"/>
      <c r="VSJ90" s="2"/>
      <c r="VSK90" s="2"/>
      <c r="VSL90" s="2"/>
      <c r="VSM90" s="2"/>
      <c r="VSN90" s="2"/>
      <c r="VSO90" s="2"/>
      <c r="VSP90" s="2"/>
      <c r="VSQ90" s="2"/>
      <c r="VSR90" s="2"/>
      <c r="VSS90" s="2"/>
      <c r="VST90" s="2"/>
      <c r="VSU90" s="2"/>
      <c r="VSV90" s="2"/>
      <c r="VSW90" s="2"/>
      <c r="VSX90" s="2"/>
      <c r="VSY90" s="2"/>
      <c r="VSZ90" s="2"/>
      <c r="VTA90" s="2"/>
      <c r="VTB90" s="2"/>
      <c r="VTC90" s="2"/>
      <c r="VTD90" s="2"/>
      <c r="VTE90" s="2"/>
      <c r="VTF90" s="2"/>
      <c r="VTG90" s="2"/>
      <c r="VTH90" s="2"/>
      <c r="VTI90" s="2"/>
      <c r="VTJ90" s="2"/>
      <c r="VTK90" s="2"/>
      <c r="VTL90" s="2"/>
      <c r="VTM90" s="2"/>
      <c r="VTN90" s="2"/>
      <c r="VTO90" s="2"/>
      <c r="VTP90" s="2"/>
      <c r="VTQ90" s="2"/>
      <c r="VTR90" s="2"/>
      <c r="VTS90" s="2"/>
      <c r="VTT90" s="2"/>
      <c r="VTU90" s="2"/>
      <c r="VTV90" s="2"/>
      <c r="VTW90" s="2"/>
      <c r="VTX90" s="2"/>
      <c r="VTY90" s="2"/>
      <c r="VTZ90" s="2"/>
      <c r="VUA90" s="2"/>
      <c r="VUB90" s="2"/>
      <c r="VUC90" s="2"/>
      <c r="VUD90" s="2"/>
      <c r="VUE90" s="2"/>
      <c r="VUF90" s="2"/>
      <c r="VUG90" s="2"/>
      <c r="VUH90" s="2"/>
      <c r="VUI90" s="2"/>
      <c r="VUJ90" s="2"/>
      <c r="VUK90" s="2"/>
      <c r="VUL90" s="2"/>
      <c r="VUM90" s="2"/>
      <c r="VUN90" s="2"/>
      <c r="VUO90" s="2"/>
      <c r="VUP90" s="2"/>
      <c r="VUQ90" s="2"/>
      <c r="VUR90" s="2"/>
      <c r="VUS90" s="2"/>
      <c r="VUT90" s="2"/>
      <c r="VUU90" s="2"/>
      <c r="VUV90" s="2"/>
      <c r="VUW90" s="2"/>
      <c r="VUX90" s="2"/>
      <c r="VUY90" s="2"/>
      <c r="VUZ90" s="2"/>
      <c r="VVA90" s="2"/>
      <c r="VVB90" s="2"/>
      <c r="VVC90" s="2"/>
      <c r="VVD90" s="2"/>
      <c r="VVE90" s="2"/>
      <c r="VVF90" s="2"/>
      <c r="VVG90" s="2"/>
      <c r="VVH90" s="2"/>
      <c r="VVI90" s="2"/>
      <c r="VVJ90" s="2"/>
      <c r="VVK90" s="2"/>
      <c r="VVL90" s="2"/>
      <c r="VVM90" s="2"/>
      <c r="VVN90" s="2"/>
      <c r="VVO90" s="2"/>
      <c r="VVP90" s="2"/>
      <c r="VVQ90" s="2"/>
      <c r="VVR90" s="2"/>
      <c r="VVS90" s="2"/>
      <c r="VVT90" s="2"/>
      <c r="VVU90" s="2"/>
      <c r="VVV90" s="2"/>
      <c r="VVW90" s="2"/>
      <c r="VVX90" s="2"/>
      <c r="VVY90" s="2"/>
      <c r="VVZ90" s="2"/>
      <c r="VWA90" s="2"/>
      <c r="VWB90" s="2"/>
      <c r="VWC90" s="2"/>
      <c r="VWD90" s="2"/>
      <c r="VWE90" s="2"/>
      <c r="VWF90" s="2"/>
      <c r="VWG90" s="2"/>
      <c r="VWH90" s="2"/>
      <c r="VWI90" s="2"/>
      <c r="VWJ90" s="2"/>
      <c r="VWK90" s="2"/>
      <c r="VWL90" s="2"/>
      <c r="VWM90" s="2"/>
      <c r="VWN90" s="2"/>
      <c r="VWO90" s="2"/>
      <c r="VWP90" s="2"/>
      <c r="VWQ90" s="2"/>
      <c r="VWR90" s="2"/>
      <c r="VWS90" s="2"/>
      <c r="VWT90" s="2"/>
      <c r="VWU90" s="2"/>
      <c r="VWV90" s="2"/>
      <c r="VWW90" s="2"/>
      <c r="VWX90" s="2"/>
      <c r="VWY90" s="2"/>
      <c r="VWZ90" s="2"/>
      <c r="VXA90" s="2"/>
      <c r="VXB90" s="2"/>
      <c r="VXC90" s="2"/>
      <c r="VXD90" s="2"/>
      <c r="VXE90" s="2"/>
      <c r="VXF90" s="2"/>
      <c r="VXG90" s="2"/>
      <c r="VXH90" s="2"/>
      <c r="VXI90" s="2"/>
      <c r="VXJ90" s="2"/>
      <c r="VXK90" s="2"/>
      <c r="VXL90" s="2"/>
      <c r="VXM90" s="2"/>
      <c r="VXN90" s="2"/>
      <c r="VXO90" s="2"/>
      <c r="VXP90" s="2"/>
      <c r="VXQ90" s="2"/>
      <c r="VXR90" s="2"/>
      <c r="VXS90" s="2"/>
      <c r="VXT90" s="2"/>
      <c r="VXU90" s="2"/>
      <c r="VXV90" s="2"/>
      <c r="VXW90" s="2"/>
      <c r="VXX90" s="2"/>
      <c r="VXY90" s="2"/>
      <c r="VXZ90" s="2"/>
      <c r="VYA90" s="2"/>
      <c r="VYB90" s="2"/>
      <c r="VYC90" s="2"/>
      <c r="VYD90" s="2"/>
      <c r="VYE90" s="2"/>
      <c r="VYF90" s="2"/>
      <c r="VYG90" s="2"/>
      <c r="VYH90" s="2"/>
      <c r="VYI90" s="2"/>
      <c r="VYJ90" s="2"/>
      <c r="VYK90" s="2"/>
      <c r="VYL90" s="2"/>
      <c r="VYM90" s="2"/>
      <c r="VYN90" s="2"/>
      <c r="VYO90" s="2"/>
      <c r="VYP90" s="2"/>
      <c r="VYQ90" s="2"/>
      <c r="VYR90" s="2"/>
      <c r="VYS90" s="2"/>
      <c r="VYT90" s="2"/>
      <c r="VYU90" s="2"/>
      <c r="VYV90" s="2"/>
      <c r="VYW90" s="2"/>
      <c r="VYX90" s="2"/>
      <c r="VYY90" s="2"/>
      <c r="VYZ90" s="2"/>
      <c r="VZA90" s="2"/>
      <c r="VZB90" s="2"/>
      <c r="VZC90" s="2"/>
      <c r="VZD90" s="2"/>
      <c r="VZE90" s="2"/>
      <c r="VZF90" s="2"/>
      <c r="VZG90" s="2"/>
      <c r="VZH90" s="2"/>
      <c r="VZI90" s="2"/>
      <c r="VZJ90" s="2"/>
      <c r="VZK90" s="2"/>
      <c r="VZL90" s="2"/>
      <c r="VZM90" s="2"/>
      <c r="VZN90" s="2"/>
      <c r="VZO90" s="2"/>
      <c r="VZP90" s="2"/>
      <c r="VZQ90" s="2"/>
      <c r="VZR90" s="2"/>
      <c r="VZS90" s="2"/>
      <c r="VZT90" s="2"/>
      <c r="VZU90" s="2"/>
      <c r="VZV90" s="2"/>
      <c r="VZW90" s="2"/>
      <c r="VZX90" s="2"/>
      <c r="VZY90" s="2"/>
      <c r="VZZ90" s="2"/>
      <c r="WAA90" s="2"/>
      <c r="WAB90" s="2"/>
      <c r="WAC90" s="2"/>
      <c r="WAD90" s="2"/>
      <c r="WAE90" s="2"/>
      <c r="WAF90" s="2"/>
      <c r="WAG90" s="2"/>
      <c r="WAH90" s="2"/>
      <c r="WAI90" s="2"/>
      <c r="WAJ90" s="2"/>
      <c r="WAK90" s="2"/>
      <c r="WAL90" s="2"/>
      <c r="WAM90" s="2"/>
      <c r="WAN90" s="2"/>
      <c r="WAO90" s="2"/>
      <c r="WAP90" s="2"/>
      <c r="WAQ90" s="2"/>
      <c r="WAR90" s="2"/>
      <c r="WAS90" s="2"/>
      <c r="WAT90" s="2"/>
      <c r="WAU90" s="2"/>
      <c r="WAV90" s="2"/>
      <c r="WAW90" s="2"/>
      <c r="WAX90" s="2"/>
      <c r="WAY90" s="2"/>
      <c r="WAZ90" s="2"/>
      <c r="WBA90" s="2"/>
      <c r="WBB90" s="2"/>
      <c r="WBC90" s="2"/>
      <c r="WBD90" s="2"/>
      <c r="WBE90" s="2"/>
      <c r="WBF90" s="2"/>
      <c r="WBG90" s="2"/>
      <c r="WBH90" s="2"/>
      <c r="WBI90" s="2"/>
      <c r="WBJ90" s="2"/>
      <c r="WBK90" s="2"/>
      <c r="WBL90" s="2"/>
      <c r="WBM90" s="2"/>
      <c r="WBN90" s="2"/>
      <c r="WBO90" s="2"/>
      <c r="WBP90" s="2"/>
      <c r="WBQ90" s="2"/>
      <c r="WBR90" s="2"/>
      <c r="WBS90" s="2"/>
      <c r="WBT90" s="2"/>
      <c r="WBU90" s="2"/>
      <c r="WBV90" s="2"/>
      <c r="WBW90" s="2"/>
      <c r="WBX90" s="2"/>
      <c r="WBY90" s="2"/>
      <c r="WBZ90" s="2"/>
      <c r="WCA90" s="2"/>
      <c r="WCB90" s="2"/>
      <c r="WCC90" s="2"/>
      <c r="WCD90" s="2"/>
      <c r="WCE90" s="2"/>
      <c r="WCF90" s="2"/>
      <c r="WCG90" s="2"/>
      <c r="WCH90" s="2"/>
      <c r="WCI90" s="2"/>
      <c r="WCJ90" s="2"/>
      <c r="WCK90" s="2"/>
      <c r="WCL90" s="2"/>
      <c r="WCM90" s="2"/>
      <c r="WCN90" s="2"/>
      <c r="WCO90" s="2"/>
      <c r="WCP90" s="2"/>
      <c r="WCQ90" s="2"/>
      <c r="WCR90" s="2"/>
      <c r="WCS90" s="2"/>
      <c r="WCT90" s="2"/>
      <c r="WCU90" s="2"/>
      <c r="WCV90" s="2"/>
      <c r="WCW90" s="2"/>
      <c r="WCX90" s="2"/>
      <c r="WCY90" s="2"/>
      <c r="WCZ90" s="2"/>
      <c r="WDA90" s="2"/>
      <c r="WDB90" s="2"/>
      <c r="WDC90" s="2"/>
      <c r="WDD90" s="2"/>
      <c r="WDE90" s="2"/>
      <c r="WDF90" s="2"/>
      <c r="WDG90" s="2"/>
      <c r="WDH90" s="2"/>
      <c r="WDI90" s="2"/>
      <c r="WDJ90" s="2"/>
      <c r="WDK90" s="2"/>
      <c r="WDL90" s="2"/>
      <c r="WDM90" s="2"/>
      <c r="WDN90" s="2"/>
      <c r="WDO90" s="2"/>
      <c r="WDP90" s="2"/>
      <c r="WDQ90" s="2"/>
      <c r="WDR90" s="2"/>
      <c r="WDS90" s="2"/>
      <c r="WDT90" s="2"/>
      <c r="WDU90" s="2"/>
      <c r="WDV90" s="2"/>
      <c r="WDW90" s="2"/>
      <c r="WDX90" s="2"/>
      <c r="WDY90" s="2"/>
      <c r="WDZ90" s="2"/>
      <c r="WEA90" s="2"/>
      <c r="WEB90" s="2"/>
      <c r="WEC90" s="2"/>
      <c r="WED90" s="2"/>
      <c r="WEE90" s="2"/>
      <c r="WEF90" s="2"/>
      <c r="WEG90" s="2"/>
      <c r="WEH90" s="2"/>
      <c r="WEI90" s="2"/>
      <c r="WEJ90" s="2"/>
      <c r="WEK90" s="2"/>
      <c r="WEL90" s="2"/>
      <c r="WEM90" s="2"/>
      <c r="WEN90" s="2"/>
      <c r="WEO90" s="2"/>
      <c r="WEP90" s="2"/>
      <c r="WEQ90" s="2"/>
      <c r="WER90" s="2"/>
      <c r="WES90" s="2"/>
      <c r="WET90" s="2"/>
      <c r="WEU90" s="2"/>
      <c r="WEV90" s="2"/>
      <c r="WEW90" s="2"/>
      <c r="WEX90" s="2"/>
      <c r="WEY90" s="2"/>
      <c r="WEZ90" s="2"/>
      <c r="WFA90" s="2"/>
      <c r="WFB90" s="2"/>
      <c r="WFC90" s="2"/>
      <c r="WFD90" s="2"/>
      <c r="WFE90" s="2"/>
      <c r="WFF90" s="2"/>
      <c r="WFG90" s="2"/>
      <c r="WFH90" s="2"/>
      <c r="WFI90" s="2"/>
      <c r="WFJ90" s="2"/>
      <c r="WFK90" s="2"/>
      <c r="WFL90" s="2"/>
      <c r="WFM90" s="2"/>
      <c r="WFN90" s="2"/>
      <c r="WFO90" s="2"/>
      <c r="WFP90" s="2"/>
      <c r="WFQ90" s="2"/>
      <c r="WFR90" s="2"/>
      <c r="WFS90" s="2"/>
      <c r="WFT90" s="2"/>
      <c r="WFU90" s="2"/>
      <c r="WFV90" s="2"/>
      <c r="WFW90" s="2"/>
      <c r="WFX90" s="2"/>
      <c r="WFY90" s="2"/>
      <c r="WFZ90" s="2"/>
      <c r="WGA90" s="2"/>
      <c r="WGB90" s="2"/>
      <c r="WGC90" s="2"/>
      <c r="WGD90" s="2"/>
      <c r="WGE90" s="2"/>
      <c r="WGF90" s="2"/>
      <c r="WGG90" s="2"/>
      <c r="WGH90" s="2"/>
      <c r="WGI90" s="2"/>
      <c r="WGJ90" s="2"/>
      <c r="WGK90" s="2"/>
      <c r="WGL90" s="2"/>
      <c r="WGM90" s="2"/>
      <c r="WGN90" s="2"/>
      <c r="WGO90" s="2"/>
      <c r="WGP90" s="2"/>
      <c r="WGQ90" s="2"/>
      <c r="WGR90" s="2"/>
      <c r="WGS90" s="2"/>
      <c r="WGT90" s="2"/>
      <c r="WGU90" s="2"/>
      <c r="WGV90" s="2"/>
      <c r="WGW90" s="2"/>
      <c r="WGX90" s="2"/>
      <c r="WGY90" s="2"/>
      <c r="WGZ90" s="2"/>
      <c r="WHA90" s="2"/>
      <c r="WHB90" s="2"/>
      <c r="WHC90" s="2"/>
      <c r="WHD90" s="2"/>
      <c r="WHE90" s="2"/>
      <c r="WHF90" s="2"/>
      <c r="WHG90" s="2"/>
      <c r="WHH90" s="2"/>
      <c r="WHI90" s="2"/>
      <c r="WHJ90" s="2"/>
      <c r="WHK90" s="2"/>
      <c r="WHL90" s="2"/>
      <c r="WHM90" s="2"/>
      <c r="WHN90" s="2"/>
      <c r="WHO90" s="2"/>
      <c r="WHP90" s="2"/>
      <c r="WHQ90" s="2"/>
      <c r="WHR90" s="2"/>
      <c r="WHS90" s="2"/>
      <c r="WHT90" s="2"/>
      <c r="WHU90" s="2"/>
      <c r="WHV90" s="2"/>
      <c r="WHW90" s="2"/>
      <c r="WHX90" s="2"/>
      <c r="WHY90" s="2"/>
      <c r="WHZ90" s="2"/>
      <c r="WIA90" s="2"/>
      <c r="WIB90" s="2"/>
      <c r="WIC90" s="2"/>
      <c r="WID90" s="2"/>
      <c r="WIE90" s="2"/>
      <c r="WIF90" s="2"/>
      <c r="WIG90" s="2"/>
      <c r="WIH90" s="2"/>
      <c r="WII90" s="2"/>
      <c r="WIJ90" s="2"/>
      <c r="WIK90" s="2"/>
      <c r="WIL90" s="2"/>
      <c r="WIM90" s="2"/>
      <c r="WIN90" s="2"/>
      <c r="WIO90" s="2"/>
      <c r="WIP90" s="2"/>
      <c r="WIQ90" s="2"/>
      <c r="WIR90" s="2"/>
      <c r="WIS90" s="2"/>
      <c r="WIT90" s="2"/>
      <c r="WIU90" s="2"/>
      <c r="WIV90" s="2"/>
      <c r="WIW90" s="2"/>
      <c r="WIX90" s="2"/>
      <c r="WIY90" s="2"/>
      <c r="WIZ90" s="2"/>
      <c r="WJA90" s="2"/>
      <c r="WJB90" s="2"/>
      <c r="WJC90" s="2"/>
      <c r="WJD90" s="2"/>
      <c r="WJE90" s="2"/>
      <c r="WJF90" s="2"/>
      <c r="WJG90" s="2"/>
      <c r="WJH90" s="2"/>
      <c r="WJI90" s="2"/>
      <c r="WJJ90" s="2"/>
      <c r="WJK90" s="2"/>
      <c r="WJL90" s="2"/>
      <c r="WJM90" s="2"/>
      <c r="WJN90" s="2"/>
      <c r="WJO90" s="2"/>
      <c r="WJP90" s="2"/>
      <c r="WJQ90" s="2"/>
      <c r="WJR90" s="2"/>
      <c r="WJS90" s="2"/>
      <c r="WJT90" s="2"/>
      <c r="WJU90" s="2"/>
      <c r="WJV90" s="2"/>
      <c r="WJW90" s="2"/>
      <c r="WJX90" s="2"/>
      <c r="WJY90" s="2"/>
      <c r="WJZ90" s="2"/>
      <c r="WKA90" s="2"/>
      <c r="WKB90" s="2"/>
      <c r="WKC90" s="2"/>
      <c r="WKD90" s="2"/>
      <c r="WKE90" s="2"/>
      <c r="WKF90" s="2"/>
      <c r="WKG90" s="2"/>
      <c r="WKH90" s="2"/>
      <c r="WKI90" s="2"/>
      <c r="WKJ90" s="2"/>
      <c r="WKK90" s="2"/>
      <c r="WKL90" s="2"/>
      <c r="WKM90" s="2"/>
      <c r="WKN90" s="2"/>
      <c r="WKO90" s="2"/>
      <c r="WKP90" s="2"/>
      <c r="WKQ90" s="2"/>
      <c r="WKR90" s="2"/>
      <c r="WKS90" s="2"/>
      <c r="WKT90" s="2"/>
      <c r="WKU90" s="2"/>
      <c r="WKV90" s="2"/>
      <c r="WKW90" s="2"/>
      <c r="WKX90" s="2"/>
      <c r="WKY90" s="2"/>
      <c r="WKZ90" s="2"/>
      <c r="WLA90" s="2"/>
      <c r="WLB90" s="2"/>
      <c r="WLC90" s="2"/>
      <c r="WLD90" s="2"/>
      <c r="WLE90" s="2"/>
      <c r="WLF90" s="2"/>
      <c r="WLG90" s="2"/>
      <c r="WLH90" s="2"/>
      <c r="WLI90" s="2"/>
      <c r="WLJ90" s="2"/>
      <c r="WLK90" s="2"/>
      <c r="WLL90" s="2"/>
      <c r="WLM90" s="2"/>
      <c r="WLN90" s="2"/>
      <c r="WLO90" s="2"/>
      <c r="WLP90" s="2"/>
      <c r="WLQ90" s="2"/>
      <c r="WLR90" s="2"/>
      <c r="WLS90" s="2"/>
      <c r="WLT90" s="2"/>
      <c r="WLU90" s="2"/>
      <c r="WLV90" s="2"/>
      <c r="WLW90" s="2"/>
      <c r="WLX90" s="2"/>
      <c r="WLY90" s="2"/>
      <c r="WLZ90" s="2"/>
      <c r="WMA90" s="2"/>
      <c r="WMB90" s="2"/>
      <c r="WMC90" s="2"/>
      <c r="WMD90" s="2"/>
      <c r="WME90" s="2"/>
      <c r="WMF90" s="2"/>
      <c r="WMG90" s="2"/>
      <c r="WMH90" s="2"/>
      <c r="WMI90" s="2"/>
      <c r="WMJ90" s="2"/>
      <c r="WMK90" s="2"/>
      <c r="WML90" s="2"/>
      <c r="WMM90" s="2"/>
      <c r="WMN90" s="2"/>
      <c r="WMO90" s="2"/>
      <c r="WMP90" s="2"/>
      <c r="WMQ90" s="2"/>
      <c r="WMR90" s="2"/>
      <c r="WMS90" s="2"/>
      <c r="WMT90" s="2"/>
      <c r="WMU90" s="2"/>
      <c r="WMV90" s="2"/>
      <c r="WMW90" s="2"/>
      <c r="WMX90" s="2"/>
      <c r="WMY90" s="2"/>
      <c r="WMZ90" s="2"/>
      <c r="WNA90" s="2"/>
      <c r="WNB90" s="2"/>
      <c r="WNC90" s="2"/>
      <c r="WND90" s="2"/>
      <c r="WNE90" s="2"/>
      <c r="WNF90" s="2"/>
      <c r="WNG90" s="2"/>
      <c r="WNH90" s="2"/>
      <c r="WNI90" s="2"/>
      <c r="WNJ90" s="2"/>
      <c r="WNK90" s="2"/>
      <c r="WNL90" s="2"/>
      <c r="WNM90" s="2"/>
      <c r="WNN90" s="2"/>
      <c r="WNO90" s="2"/>
      <c r="WNP90" s="2"/>
      <c r="WNQ90" s="2"/>
      <c r="WNR90" s="2"/>
      <c r="WNS90" s="2"/>
      <c r="WNT90" s="2"/>
      <c r="WNU90" s="2"/>
      <c r="WNV90" s="2"/>
      <c r="WNW90" s="2"/>
      <c r="WNX90" s="2"/>
      <c r="WNY90" s="2"/>
      <c r="WNZ90" s="2"/>
      <c r="WOA90" s="2"/>
      <c r="WOB90" s="2"/>
      <c r="WOC90" s="2"/>
      <c r="WOD90" s="2"/>
      <c r="WOE90" s="2"/>
      <c r="WOF90" s="2"/>
      <c r="WOG90" s="2"/>
      <c r="WOH90" s="2"/>
      <c r="WOI90" s="2"/>
      <c r="WOJ90" s="2"/>
      <c r="WOK90" s="2"/>
      <c r="WOL90" s="2"/>
      <c r="WOM90" s="2"/>
      <c r="WON90" s="2"/>
      <c r="WOO90" s="2"/>
      <c r="WOP90" s="2"/>
      <c r="WOQ90" s="2"/>
      <c r="WOR90" s="2"/>
      <c r="WOS90" s="2"/>
      <c r="WOT90" s="2"/>
      <c r="WOU90" s="2"/>
      <c r="WOV90" s="2"/>
      <c r="WOW90" s="2"/>
      <c r="WOX90" s="2"/>
      <c r="WOY90" s="2"/>
      <c r="WOZ90" s="2"/>
      <c r="WPA90" s="2"/>
      <c r="WPB90" s="2"/>
      <c r="WPC90" s="2"/>
      <c r="WPD90" s="2"/>
      <c r="WPE90" s="2"/>
      <c r="WPF90" s="2"/>
      <c r="WPG90" s="2"/>
      <c r="WPH90" s="2"/>
      <c r="WPI90" s="2"/>
      <c r="WPJ90" s="2"/>
      <c r="WPK90" s="2"/>
      <c r="WPL90" s="2"/>
      <c r="WPM90" s="2"/>
      <c r="WPN90" s="2"/>
      <c r="WPO90" s="2"/>
      <c r="WPP90" s="2"/>
      <c r="WPQ90" s="2"/>
      <c r="WPR90" s="2"/>
      <c r="WPS90" s="2"/>
      <c r="WPT90" s="2"/>
      <c r="WPU90" s="2"/>
      <c r="WPV90" s="2"/>
      <c r="WPW90" s="2"/>
      <c r="WPX90" s="2"/>
      <c r="WPY90" s="2"/>
      <c r="WPZ90" s="2"/>
      <c r="WQA90" s="2"/>
      <c r="WQB90" s="2"/>
      <c r="WQC90" s="2"/>
      <c r="WQD90" s="2"/>
      <c r="WQE90" s="2"/>
      <c r="WQF90" s="2"/>
      <c r="WQG90" s="2"/>
      <c r="WQH90" s="2"/>
      <c r="WQI90" s="2"/>
      <c r="WQJ90" s="2"/>
      <c r="WQK90" s="2"/>
      <c r="WQL90" s="2"/>
      <c r="WQM90" s="2"/>
      <c r="WQN90" s="2"/>
      <c r="WQO90" s="2"/>
      <c r="WQP90" s="2"/>
      <c r="WQQ90" s="2"/>
      <c r="WQR90" s="2"/>
      <c r="WQS90" s="2"/>
      <c r="WQT90" s="2"/>
      <c r="WQU90" s="2"/>
      <c r="WQV90" s="2"/>
      <c r="WQW90" s="2"/>
      <c r="WQX90" s="2"/>
      <c r="WQY90" s="2"/>
      <c r="WQZ90" s="2"/>
      <c r="WRA90" s="2"/>
      <c r="WRB90" s="2"/>
      <c r="WRC90" s="2"/>
      <c r="WRD90" s="2"/>
      <c r="WRE90" s="2"/>
      <c r="WRF90" s="2"/>
      <c r="WRG90" s="2"/>
      <c r="WRH90" s="2"/>
      <c r="WRI90" s="2"/>
      <c r="WRJ90" s="2"/>
      <c r="WRK90" s="2"/>
      <c r="WRL90" s="2"/>
      <c r="WRM90" s="2"/>
      <c r="WRN90" s="2"/>
      <c r="WRO90" s="2"/>
      <c r="WRP90" s="2"/>
      <c r="WRQ90" s="2"/>
      <c r="WRR90" s="2"/>
      <c r="WRS90" s="2"/>
      <c r="WRT90" s="2"/>
      <c r="WRU90" s="2"/>
      <c r="WRV90" s="2"/>
      <c r="WRW90" s="2"/>
      <c r="WRX90" s="2"/>
      <c r="WRY90" s="2"/>
      <c r="WRZ90" s="2"/>
      <c r="WSA90" s="2"/>
      <c r="WSB90" s="2"/>
      <c r="WSC90" s="2"/>
      <c r="WSD90" s="2"/>
      <c r="WSE90" s="2"/>
      <c r="WSF90" s="2"/>
      <c r="WSG90" s="2"/>
      <c r="WSH90" s="2"/>
      <c r="WSI90" s="2"/>
      <c r="WSJ90" s="2"/>
      <c r="WSK90" s="2"/>
      <c r="WSL90" s="2"/>
      <c r="WSM90" s="2"/>
      <c r="WSN90" s="2"/>
      <c r="WSO90" s="2"/>
      <c r="WSP90" s="2"/>
      <c r="WSQ90" s="2"/>
      <c r="WSR90" s="2"/>
      <c r="WSS90" s="2"/>
      <c r="WST90" s="2"/>
      <c r="WSU90" s="2"/>
      <c r="WSV90" s="2"/>
      <c r="WSW90" s="2"/>
      <c r="WSX90" s="2"/>
      <c r="WSY90" s="2"/>
      <c r="WSZ90" s="2"/>
      <c r="WTA90" s="2"/>
      <c r="WTB90" s="2"/>
      <c r="WTC90" s="2"/>
      <c r="WTD90" s="2"/>
      <c r="WTE90" s="2"/>
      <c r="WTF90" s="2"/>
      <c r="WTG90" s="2"/>
      <c r="WTH90" s="2"/>
      <c r="WTI90" s="2"/>
      <c r="WTJ90" s="2"/>
      <c r="WTK90" s="2"/>
      <c r="WTL90" s="2"/>
      <c r="WTM90" s="2"/>
      <c r="WTN90" s="2"/>
      <c r="WTO90" s="2"/>
      <c r="WTP90" s="2"/>
      <c r="WTQ90" s="2"/>
      <c r="WTR90" s="2"/>
      <c r="WTS90" s="2"/>
      <c r="WTT90" s="2"/>
      <c r="WTU90" s="2"/>
      <c r="WTV90" s="2"/>
      <c r="WTW90" s="2"/>
      <c r="WTX90" s="2"/>
      <c r="WTY90" s="2"/>
      <c r="WTZ90" s="2"/>
      <c r="WUA90" s="2"/>
      <c r="WUB90" s="2"/>
      <c r="WUC90" s="2"/>
      <c r="WUD90" s="2"/>
      <c r="WUE90" s="2"/>
      <c r="WUF90" s="2"/>
      <c r="WUG90" s="2"/>
      <c r="WUH90" s="2"/>
      <c r="WUI90" s="2"/>
      <c r="WUJ90" s="2"/>
      <c r="WUK90" s="2"/>
      <c r="WUL90" s="2"/>
      <c r="WUM90" s="2"/>
      <c r="WUN90" s="2"/>
      <c r="WUO90" s="2"/>
      <c r="WUP90" s="2"/>
      <c r="WUQ90" s="2"/>
      <c r="WUR90" s="2"/>
      <c r="WUS90" s="2"/>
      <c r="WUT90" s="2"/>
      <c r="WUU90" s="2"/>
      <c r="WUV90" s="2"/>
      <c r="WUW90" s="2"/>
      <c r="WUX90" s="2"/>
      <c r="WUY90" s="2"/>
      <c r="WUZ90" s="2"/>
      <c r="WVA90" s="2"/>
      <c r="WVB90" s="2"/>
      <c r="WVC90" s="2"/>
      <c r="WVD90" s="2"/>
      <c r="WVE90" s="2"/>
      <c r="WVF90" s="2"/>
      <c r="WVG90" s="2"/>
      <c r="WVH90" s="2"/>
      <c r="WVI90" s="2"/>
      <c r="WVJ90" s="2"/>
      <c r="WVK90" s="2"/>
      <c r="WVL90" s="2"/>
      <c r="WVM90" s="2"/>
      <c r="WVN90" s="2"/>
      <c r="WVO90" s="2"/>
      <c r="WVP90" s="2"/>
      <c r="WVQ90" s="2"/>
      <c r="WVR90" s="2"/>
      <c r="WVS90" s="2"/>
      <c r="WVT90" s="2"/>
      <c r="WVU90" s="2"/>
      <c r="WVV90" s="2"/>
      <c r="WVW90" s="2"/>
      <c r="WVX90" s="2"/>
      <c r="WVY90" s="2"/>
      <c r="WVZ90" s="2"/>
      <c r="WWA90" s="2"/>
      <c r="WWB90" s="2"/>
      <c r="WWC90" s="2"/>
      <c r="WWD90" s="2"/>
      <c r="WWE90" s="2"/>
      <c r="WWF90" s="2"/>
      <c r="WWG90" s="2"/>
      <c r="WWH90" s="2"/>
      <c r="WWI90" s="2"/>
      <c r="WWJ90" s="2"/>
      <c r="WWK90" s="2"/>
      <c r="WWL90" s="2"/>
      <c r="WWM90" s="2"/>
      <c r="WWN90" s="2"/>
      <c r="WWO90" s="2"/>
      <c r="WWP90" s="2"/>
      <c r="WWQ90" s="2"/>
      <c r="WWR90" s="2"/>
      <c r="WWS90" s="2"/>
      <c r="WWT90" s="2"/>
      <c r="WWU90" s="2"/>
      <c r="WWV90" s="2"/>
      <c r="WWW90" s="2"/>
      <c r="WWX90" s="2"/>
      <c r="WWY90" s="2"/>
      <c r="WWZ90" s="2"/>
      <c r="WXA90" s="2"/>
      <c r="WXB90" s="2"/>
      <c r="WXC90" s="2"/>
      <c r="WXD90" s="2"/>
      <c r="WXE90" s="2"/>
      <c r="WXF90" s="2"/>
      <c r="WXG90" s="2"/>
      <c r="WXH90" s="2"/>
      <c r="WXI90" s="2"/>
      <c r="WXJ90" s="2"/>
      <c r="WXK90" s="2"/>
      <c r="WXL90" s="2"/>
      <c r="WXM90" s="2"/>
      <c r="WXN90" s="2"/>
      <c r="WXO90" s="2"/>
      <c r="WXP90" s="2"/>
      <c r="WXQ90" s="2"/>
      <c r="WXR90" s="2"/>
      <c r="WXS90" s="2"/>
      <c r="WXT90" s="2"/>
      <c r="WXU90" s="2"/>
      <c r="WXV90" s="2"/>
      <c r="WXW90" s="2"/>
      <c r="WXX90" s="2"/>
      <c r="WXY90" s="2"/>
      <c r="WXZ90" s="2"/>
      <c r="WYA90" s="2"/>
      <c r="WYB90" s="2"/>
      <c r="WYC90" s="2"/>
      <c r="WYD90" s="2"/>
      <c r="WYE90" s="2"/>
      <c r="WYF90" s="2"/>
      <c r="WYG90" s="2"/>
      <c r="WYH90" s="2"/>
      <c r="WYI90" s="2"/>
      <c r="WYJ90" s="2"/>
      <c r="WYK90" s="2"/>
      <c r="WYL90" s="2"/>
      <c r="WYM90" s="2"/>
      <c r="WYN90" s="2"/>
      <c r="WYO90" s="2"/>
      <c r="WYP90" s="2"/>
      <c r="WYQ90" s="2"/>
      <c r="WYR90" s="2"/>
      <c r="WYS90" s="2"/>
      <c r="WYT90" s="2"/>
      <c r="WYU90" s="2"/>
      <c r="WYV90" s="2"/>
      <c r="WYW90" s="2"/>
      <c r="WYX90" s="2"/>
      <c r="WYY90" s="2"/>
      <c r="WYZ90" s="2"/>
      <c r="WZA90" s="2"/>
      <c r="WZB90" s="2"/>
      <c r="WZC90" s="2"/>
      <c r="WZD90" s="2"/>
      <c r="WZE90" s="2"/>
      <c r="WZF90" s="2"/>
      <c r="WZG90" s="2"/>
      <c r="WZH90" s="2"/>
      <c r="WZI90" s="2"/>
      <c r="WZJ90" s="2"/>
      <c r="WZK90" s="2"/>
      <c r="WZL90" s="2"/>
      <c r="WZM90" s="2"/>
      <c r="WZN90" s="2"/>
      <c r="WZO90" s="2"/>
      <c r="WZP90" s="2"/>
      <c r="WZQ90" s="2"/>
      <c r="WZR90" s="2"/>
      <c r="WZS90" s="2"/>
      <c r="WZT90" s="2"/>
      <c r="WZU90" s="2"/>
      <c r="WZV90" s="2"/>
      <c r="WZW90" s="2"/>
      <c r="WZX90" s="2"/>
      <c r="WZY90" s="2"/>
      <c r="WZZ90" s="2"/>
      <c r="XAA90" s="2"/>
      <c r="XAB90" s="2"/>
      <c r="XAC90" s="2"/>
      <c r="XAD90" s="2"/>
      <c r="XAE90" s="2"/>
      <c r="XAF90" s="2"/>
      <c r="XAG90" s="2"/>
      <c r="XAH90" s="2"/>
      <c r="XAI90" s="2"/>
      <c r="XAJ90" s="2"/>
      <c r="XAK90" s="2"/>
      <c r="XAL90" s="2"/>
      <c r="XAM90" s="2"/>
      <c r="XAN90" s="2"/>
      <c r="XAO90" s="2"/>
      <c r="XAP90" s="2"/>
      <c r="XAQ90" s="2"/>
      <c r="XAR90" s="2"/>
      <c r="XAS90" s="2"/>
      <c r="XAT90" s="2"/>
      <c r="XAU90" s="2"/>
      <c r="XAV90" s="2"/>
      <c r="XAW90" s="2"/>
      <c r="XAX90" s="2"/>
      <c r="XAY90" s="2"/>
      <c r="XAZ90" s="2"/>
      <c r="XBA90" s="2"/>
      <c r="XBB90" s="2"/>
      <c r="XBC90" s="2"/>
      <c r="XBD90" s="2"/>
      <c r="XBE90" s="2"/>
      <c r="XBF90" s="2"/>
      <c r="XBG90" s="2"/>
      <c r="XBH90" s="2"/>
      <c r="XBI90" s="2"/>
      <c r="XBJ90" s="2"/>
      <c r="XBK90" s="2"/>
      <c r="XBL90" s="2"/>
      <c r="XBM90" s="2"/>
      <c r="XBN90" s="2"/>
      <c r="XBO90" s="2"/>
      <c r="XBP90" s="2"/>
      <c r="XBQ90" s="2"/>
      <c r="XBR90" s="2"/>
      <c r="XBS90" s="2"/>
      <c r="XBT90" s="2"/>
      <c r="XBU90" s="2"/>
      <c r="XBV90" s="2"/>
      <c r="XBW90" s="2"/>
      <c r="XBX90" s="2"/>
      <c r="XBY90" s="2"/>
      <c r="XBZ90" s="2"/>
      <c r="XCA90" s="2"/>
      <c r="XCB90" s="2"/>
      <c r="XCC90" s="2"/>
      <c r="XCD90" s="2"/>
      <c r="XCE90" s="2"/>
      <c r="XCF90" s="2"/>
      <c r="XCG90" s="2"/>
      <c r="XCH90" s="2"/>
      <c r="XCI90" s="2"/>
      <c r="XCJ90" s="2"/>
      <c r="XCK90" s="2"/>
      <c r="XCL90" s="2"/>
      <c r="XCM90" s="2"/>
      <c r="XCN90" s="2"/>
      <c r="XCO90" s="2"/>
      <c r="XCP90" s="2"/>
      <c r="XCQ90" s="2"/>
      <c r="XCR90" s="2"/>
      <c r="XCS90" s="2"/>
      <c r="XCT90" s="2"/>
      <c r="XCU90" s="2"/>
      <c r="XCV90" s="2"/>
      <c r="XCW90" s="2"/>
      <c r="XCX90" s="2"/>
      <c r="XCY90" s="2"/>
      <c r="XCZ90" s="2"/>
      <c r="XDA90" s="2"/>
      <c r="XDB90" s="2"/>
      <c r="XDC90" s="2"/>
      <c r="XDD90" s="2"/>
      <c r="XDE90" s="2"/>
      <c r="XDF90" s="2"/>
      <c r="XDG90" s="2"/>
      <c r="XDH90" s="2"/>
      <c r="XDI90" s="2"/>
      <c r="XDJ90" s="2"/>
      <c r="XDK90" s="2"/>
      <c r="XDL90" s="2"/>
      <c r="XDM90" s="2"/>
      <c r="XDN90" s="2"/>
      <c r="XDO90" s="2"/>
      <c r="XDP90" s="2"/>
      <c r="XDQ90" s="2"/>
      <c r="XDR90" s="2"/>
      <c r="XDS90" s="2"/>
      <c r="XDT90" s="2"/>
      <c r="XDU90" s="2"/>
      <c r="XDV90" s="2"/>
      <c r="XDW90" s="2"/>
      <c r="XDX90" s="2"/>
      <c r="XDY90" s="2"/>
      <c r="XDZ90" s="2"/>
      <c r="XEA90" s="2"/>
      <c r="XEB90" s="2"/>
      <c r="XEC90" s="2"/>
      <c r="XED90" s="2"/>
      <c r="XEE90" s="2"/>
      <c r="XEF90" s="2"/>
      <c r="XEG90" s="2"/>
      <c r="XEH90" s="2"/>
      <c r="XEI90" s="2"/>
      <c r="XEJ90" s="2"/>
      <c r="XEK90" s="2"/>
      <c r="XEL90" s="2"/>
      <c r="XEM90" s="2"/>
      <c r="XEN90" s="2"/>
      <c r="XEO90" s="2"/>
      <c r="XEP90" s="2"/>
      <c r="XEQ90" s="2"/>
      <c r="XER90" s="2"/>
      <c r="XES90" s="2"/>
      <c r="XET90" s="2"/>
      <c r="XEU90" s="2"/>
      <c r="XEV90" s="2"/>
      <c r="XEW90" s="2"/>
      <c r="XEX90" s="2"/>
    </row>
    <row r="91" spans="1:16378" ht="12" customHeight="1">
      <c r="A91" s="37" t="s">
        <v>116</v>
      </c>
      <c r="B91" s="37" t="str">
        <f>VLOOKUP(A91,'[39]Sales Summary Regulated'!$B:$C,2,FALSE)</f>
        <v>WALK IN SERVICE</v>
      </c>
      <c r="C91" s="38">
        <v>0.54</v>
      </c>
      <c r="D91" s="34"/>
      <c r="E91" s="35">
        <f>IFERROR(VLOOKUP($A91,'[39]Sales Summary Regulated'!$B:$O,3,0),0)</f>
        <v>39.270000000000003</v>
      </c>
      <c r="F91" s="35">
        <f>IFERROR(VLOOKUP($A91,'[39]Sales Summary Regulated'!$B:$O,4,0),0)</f>
        <v>36.97</v>
      </c>
      <c r="G91" s="35">
        <f>IFERROR(VLOOKUP($A91,'[39]Sales Summary Regulated'!$B:$O,5,0),0)</f>
        <v>32.340000000000003</v>
      </c>
      <c r="H91" s="35">
        <f>IFERROR(VLOOKUP($A91,'[39]Sales Summary Regulated'!$B:$O,6,0),0)</f>
        <v>34.07</v>
      </c>
      <c r="I91" s="35">
        <f>IFERROR(VLOOKUP($A91,'[39]Sales Summary Regulated'!$B:$O,7,0),0)</f>
        <v>34.650000000000006</v>
      </c>
      <c r="J91" s="35">
        <f>IFERROR(VLOOKUP($A91,'[39]Sales Summary Regulated'!$B:$O,8,0),0)</f>
        <v>38.129999999999995</v>
      </c>
      <c r="K91" s="35">
        <f>IFERROR(VLOOKUP($A91,'[39]Sales Summary Regulated'!$B:$O,9,0),0)</f>
        <v>43.89</v>
      </c>
      <c r="L91" s="35">
        <f>IFERROR(VLOOKUP($A91,'[39]Sales Summary Regulated'!$B:$O,10,0),0)</f>
        <v>43.89</v>
      </c>
      <c r="M91" s="35">
        <f>IFERROR(VLOOKUP($A91,'[39]Sales Summary Regulated'!$B:$O,11,0),0)</f>
        <v>42.16</v>
      </c>
      <c r="N91" s="35">
        <f>IFERROR(VLOOKUP($A91,'[39]Sales Summary Regulated'!$B:$O,12,0),0)</f>
        <v>30.03</v>
      </c>
      <c r="O91" s="35">
        <f>IFERROR(VLOOKUP($A91,'[39]Sales Summary Regulated'!$B:$O,13,0),0)</f>
        <v>28.880000000000003</v>
      </c>
      <c r="P91" s="35">
        <f>IFERROR(VLOOKUP($A91,'[39]Sales Summary Regulated'!$B:$O,14,0),0)</f>
        <v>30.03</v>
      </c>
      <c r="Q91" s="89">
        <f t="shared" si="21"/>
        <v>434.30999999999995</v>
      </c>
      <c r="R91" s="89"/>
      <c r="S91" s="89">
        <f t="shared" si="31"/>
        <v>72.722222222222229</v>
      </c>
      <c r="T91" s="89">
        <f t="shared" si="31"/>
        <v>68.462962962962962</v>
      </c>
      <c r="U91" s="89">
        <f t="shared" si="31"/>
        <v>59.888888888888893</v>
      </c>
      <c r="V91" s="89">
        <f t="shared" si="31"/>
        <v>63.092592592592588</v>
      </c>
      <c r="W91" s="89">
        <f t="shared" si="31"/>
        <v>64.166666666666671</v>
      </c>
      <c r="X91" s="89">
        <f t="shared" si="31"/>
        <v>70.6111111111111</v>
      </c>
      <c r="Y91" s="89">
        <f t="shared" si="31"/>
        <v>81.277777777777771</v>
      </c>
      <c r="Z91" s="89">
        <f t="shared" si="31"/>
        <v>81.277777777777771</v>
      </c>
      <c r="AA91" s="89">
        <f t="shared" si="31"/>
        <v>78.074074074074062</v>
      </c>
      <c r="AB91" s="89">
        <f t="shared" si="31"/>
        <v>55.611111111111107</v>
      </c>
      <c r="AC91" s="89">
        <f t="shared" si="31"/>
        <v>53.481481481481481</v>
      </c>
      <c r="AD91" s="89">
        <f t="shared" si="31"/>
        <v>55.611111111111107</v>
      </c>
      <c r="AE91" s="89">
        <f t="shared" si="29"/>
        <v>67.023148148148138</v>
      </c>
      <c r="AG91" s="359">
        <f t="shared" si="30"/>
        <v>804.2777777777776</v>
      </c>
      <c r="AH91" s="42">
        <f t="shared" si="20"/>
        <v>1.9239819745618104E-2</v>
      </c>
      <c r="AI91" s="43">
        <f t="shared" si="16"/>
        <v>0.55923981974561809</v>
      </c>
      <c r="AJ91" s="43">
        <f t="shared" si="17"/>
        <v>449.78415946985069</v>
      </c>
      <c r="AK91" s="43">
        <f t="shared" si="18"/>
        <v>15.474159469850747</v>
      </c>
      <c r="AM91" s="54" t="s">
        <v>117</v>
      </c>
      <c r="AN91" s="55">
        <f>+SUM(AE52:AE67,AE79:AE81)</f>
        <v>441.85150110585926</v>
      </c>
      <c r="AO91" s="55">
        <f>+SUM(AQ52:AQ67,AQ79:AQ81)</f>
        <v>429.85150110585926</v>
      </c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  <c r="CSP91" s="2"/>
      <c r="CSQ91" s="2"/>
      <c r="CSR91" s="2"/>
      <c r="CSS91" s="2"/>
      <c r="CST91" s="2"/>
      <c r="CSU91" s="2"/>
      <c r="CSV91" s="2"/>
      <c r="CSW91" s="2"/>
      <c r="CSX91" s="2"/>
      <c r="CSY91" s="2"/>
      <c r="CSZ91" s="2"/>
      <c r="CTA91" s="2"/>
      <c r="CTB91" s="2"/>
      <c r="CTC91" s="2"/>
      <c r="CTD91" s="2"/>
      <c r="CTE91" s="2"/>
      <c r="CTF91" s="2"/>
      <c r="CTG91" s="2"/>
      <c r="CTH91" s="2"/>
      <c r="CTI91" s="2"/>
      <c r="CTJ91" s="2"/>
      <c r="CTK91" s="2"/>
      <c r="CTL91" s="2"/>
      <c r="CTM91" s="2"/>
      <c r="CTN91" s="2"/>
      <c r="CTO91" s="2"/>
      <c r="CTP91" s="2"/>
      <c r="CTQ91" s="2"/>
      <c r="CTR91" s="2"/>
      <c r="CTS91" s="2"/>
      <c r="CTT91" s="2"/>
      <c r="CTU91" s="2"/>
      <c r="CTV91" s="2"/>
      <c r="CTW91" s="2"/>
      <c r="CTX91" s="2"/>
      <c r="CTY91" s="2"/>
      <c r="CTZ91" s="2"/>
      <c r="CUA91" s="2"/>
      <c r="CUB91" s="2"/>
      <c r="CUC91" s="2"/>
      <c r="CUD91" s="2"/>
      <c r="CUE91" s="2"/>
      <c r="CUF91" s="2"/>
      <c r="CUG91" s="2"/>
      <c r="CUH91" s="2"/>
      <c r="CUI91" s="2"/>
      <c r="CUJ91" s="2"/>
      <c r="CUK91" s="2"/>
      <c r="CUL91" s="2"/>
      <c r="CUM91" s="2"/>
      <c r="CUN91" s="2"/>
      <c r="CUO91" s="2"/>
      <c r="CUP91" s="2"/>
      <c r="CUQ91" s="2"/>
      <c r="CUR91" s="2"/>
      <c r="CUS91" s="2"/>
      <c r="CUT91" s="2"/>
      <c r="CUU91" s="2"/>
      <c r="CUV91" s="2"/>
      <c r="CUW91" s="2"/>
      <c r="CUX91" s="2"/>
      <c r="CUY91" s="2"/>
      <c r="CUZ91" s="2"/>
      <c r="CVA91" s="2"/>
      <c r="CVB91" s="2"/>
      <c r="CVC91" s="2"/>
      <c r="CVD91" s="2"/>
      <c r="CVE91" s="2"/>
      <c r="CVF91" s="2"/>
      <c r="CVG91" s="2"/>
      <c r="CVH91" s="2"/>
      <c r="CVI91" s="2"/>
      <c r="CVJ91" s="2"/>
      <c r="CVK91" s="2"/>
      <c r="CVL91" s="2"/>
      <c r="CVM91" s="2"/>
      <c r="CVN91" s="2"/>
      <c r="CVO91" s="2"/>
      <c r="CVP91" s="2"/>
      <c r="CVQ91" s="2"/>
      <c r="CVR91" s="2"/>
      <c r="CVS91" s="2"/>
      <c r="CVT91" s="2"/>
      <c r="CVU91" s="2"/>
      <c r="CVV91" s="2"/>
      <c r="CVW91" s="2"/>
      <c r="CVX91" s="2"/>
      <c r="CVY91" s="2"/>
      <c r="CVZ91" s="2"/>
      <c r="CWA91" s="2"/>
      <c r="CWB91" s="2"/>
      <c r="CWC91" s="2"/>
      <c r="CWD91" s="2"/>
      <c r="CWE91" s="2"/>
      <c r="CWF91" s="2"/>
      <c r="CWG91" s="2"/>
      <c r="CWH91" s="2"/>
      <c r="CWI91" s="2"/>
      <c r="CWJ91" s="2"/>
      <c r="CWK91" s="2"/>
      <c r="CWL91" s="2"/>
      <c r="CWM91" s="2"/>
      <c r="CWN91" s="2"/>
      <c r="CWO91" s="2"/>
      <c r="CWP91" s="2"/>
      <c r="CWQ91" s="2"/>
      <c r="CWR91" s="2"/>
      <c r="CWS91" s="2"/>
      <c r="CWT91" s="2"/>
      <c r="CWU91" s="2"/>
      <c r="CWV91" s="2"/>
      <c r="CWW91" s="2"/>
      <c r="CWX91" s="2"/>
      <c r="CWY91" s="2"/>
      <c r="CWZ91" s="2"/>
      <c r="CXA91" s="2"/>
      <c r="CXB91" s="2"/>
      <c r="CXC91" s="2"/>
      <c r="CXD91" s="2"/>
      <c r="CXE91" s="2"/>
      <c r="CXF91" s="2"/>
      <c r="CXG91" s="2"/>
      <c r="CXH91" s="2"/>
      <c r="CXI91" s="2"/>
      <c r="CXJ91" s="2"/>
      <c r="CXK91" s="2"/>
      <c r="CXL91" s="2"/>
      <c r="CXM91" s="2"/>
      <c r="CXN91" s="2"/>
      <c r="CXO91" s="2"/>
      <c r="CXP91" s="2"/>
      <c r="CXQ91" s="2"/>
      <c r="CXR91" s="2"/>
      <c r="CXS91" s="2"/>
      <c r="CXT91" s="2"/>
      <c r="CXU91" s="2"/>
      <c r="CXV91" s="2"/>
      <c r="CXW91" s="2"/>
      <c r="CXX91" s="2"/>
      <c r="CXY91" s="2"/>
      <c r="CXZ91" s="2"/>
      <c r="CYA91" s="2"/>
      <c r="CYB91" s="2"/>
      <c r="CYC91" s="2"/>
      <c r="CYD91" s="2"/>
      <c r="CYE91" s="2"/>
      <c r="CYF91" s="2"/>
      <c r="CYG91" s="2"/>
      <c r="CYH91" s="2"/>
      <c r="CYI91" s="2"/>
      <c r="CYJ91" s="2"/>
      <c r="CYK91" s="2"/>
      <c r="CYL91" s="2"/>
      <c r="CYM91" s="2"/>
      <c r="CYN91" s="2"/>
      <c r="CYO91" s="2"/>
      <c r="CYP91" s="2"/>
      <c r="CYQ91" s="2"/>
      <c r="CYR91" s="2"/>
      <c r="CYS91" s="2"/>
      <c r="CYT91" s="2"/>
      <c r="CYU91" s="2"/>
      <c r="CYV91" s="2"/>
      <c r="CYW91" s="2"/>
      <c r="CYX91" s="2"/>
      <c r="CYY91" s="2"/>
      <c r="CYZ91" s="2"/>
      <c r="CZA91" s="2"/>
      <c r="CZB91" s="2"/>
      <c r="CZC91" s="2"/>
      <c r="CZD91" s="2"/>
      <c r="CZE91" s="2"/>
      <c r="CZF91" s="2"/>
      <c r="CZG91" s="2"/>
      <c r="CZH91" s="2"/>
      <c r="CZI91" s="2"/>
      <c r="CZJ91" s="2"/>
      <c r="CZK91" s="2"/>
      <c r="CZL91" s="2"/>
      <c r="CZM91" s="2"/>
      <c r="CZN91" s="2"/>
      <c r="CZO91" s="2"/>
      <c r="CZP91" s="2"/>
      <c r="CZQ91" s="2"/>
      <c r="CZR91" s="2"/>
      <c r="CZS91" s="2"/>
      <c r="CZT91" s="2"/>
      <c r="CZU91" s="2"/>
      <c r="CZV91" s="2"/>
      <c r="CZW91" s="2"/>
      <c r="CZX91" s="2"/>
      <c r="CZY91" s="2"/>
      <c r="CZZ91" s="2"/>
      <c r="DAA91" s="2"/>
      <c r="DAB91" s="2"/>
      <c r="DAC91" s="2"/>
      <c r="DAD91" s="2"/>
      <c r="DAE91" s="2"/>
      <c r="DAF91" s="2"/>
      <c r="DAG91" s="2"/>
      <c r="DAH91" s="2"/>
      <c r="DAI91" s="2"/>
      <c r="DAJ91" s="2"/>
      <c r="DAK91" s="2"/>
      <c r="DAL91" s="2"/>
      <c r="DAM91" s="2"/>
      <c r="DAN91" s="2"/>
      <c r="DAO91" s="2"/>
      <c r="DAP91" s="2"/>
      <c r="DAQ91" s="2"/>
      <c r="DAR91" s="2"/>
      <c r="DAS91" s="2"/>
      <c r="DAT91" s="2"/>
      <c r="DAU91" s="2"/>
      <c r="DAV91" s="2"/>
      <c r="DAW91" s="2"/>
      <c r="DAX91" s="2"/>
      <c r="DAY91" s="2"/>
      <c r="DAZ91" s="2"/>
      <c r="DBA91" s="2"/>
      <c r="DBB91" s="2"/>
      <c r="DBC91" s="2"/>
      <c r="DBD91" s="2"/>
      <c r="DBE91" s="2"/>
      <c r="DBF91" s="2"/>
      <c r="DBG91" s="2"/>
      <c r="DBH91" s="2"/>
      <c r="DBI91" s="2"/>
      <c r="DBJ91" s="2"/>
      <c r="DBK91" s="2"/>
      <c r="DBL91" s="2"/>
      <c r="DBM91" s="2"/>
      <c r="DBN91" s="2"/>
      <c r="DBO91" s="2"/>
      <c r="DBP91" s="2"/>
      <c r="DBQ91" s="2"/>
      <c r="DBR91" s="2"/>
      <c r="DBS91" s="2"/>
      <c r="DBT91" s="2"/>
      <c r="DBU91" s="2"/>
      <c r="DBV91" s="2"/>
      <c r="DBW91" s="2"/>
      <c r="DBX91" s="2"/>
      <c r="DBY91" s="2"/>
      <c r="DBZ91" s="2"/>
      <c r="DCA91" s="2"/>
      <c r="DCB91" s="2"/>
      <c r="DCC91" s="2"/>
      <c r="DCD91" s="2"/>
      <c r="DCE91" s="2"/>
      <c r="DCF91" s="2"/>
      <c r="DCG91" s="2"/>
      <c r="DCH91" s="2"/>
      <c r="DCI91" s="2"/>
      <c r="DCJ91" s="2"/>
      <c r="DCK91" s="2"/>
      <c r="DCL91" s="2"/>
      <c r="DCM91" s="2"/>
      <c r="DCN91" s="2"/>
      <c r="DCO91" s="2"/>
      <c r="DCP91" s="2"/>
      <c r="DCQ91" s="2"/>
      <c r="DCR91" s="2"/>
      <c r="DCS91" s="2"/>
      <c r="DCT91" s="2"/>
      <c r="DCU91" s="2"/>
      <c r="DCV91" s="2"/>
      <c r="DCW91" s="2"/>
      <c r="DCX91" s="2"/>
      <c r="DCY91" s="2"/>
      <c r="DCZ91" s="2"/>
      <c r="DDA91" s="2"/>
      <c r="DDB91" s="2"/>
      <c r="DDC91" s="2"/>
      <c r="DDD91" s="2"/>
      <c r="DDE91" s="2"/>
      <c r="DDF91" s="2"/>
      <c r="DDG91" s="2"/>
      <c r="DDH91" s="2"/>
      <c r="DDI91" s="2"/>
      <c r="DDJ91" s="2"/>
      <c r="DDK91" s="2"/>
      <c r="DDL91" s="2"/>
      <c r="DDM91" s="2"/>
      <c r="DDN91" s="2"/>
      <c r="DDO91" s="2"/>
      <c r="DDP91" s="2"/>
      <c r="DDQ91" s="2"/>
      <c r="DDR91" s="2"/>
      <c r="DDS91" s="2"/>
      <c r="DDT91" s="2"/>
      <c r="DDU91" s="2"/>
      <c r="DDV91" s="2"/>
      <c r="DDW91" s="2"/>
      <c r="DDX91" s="2"/>
      <c r="DDY91" s="2"/>
      <c r="DDZ91" s="2"/>
      <c r="DEA91" s="2"/>
      <c r="DEB91" s="2"/>
      <c r="DEC91" s="2"/>
      <c r="DED91" s="2"/>
      <c r="DEE91" s="2"/>
      <c r="DEF91" s="2"/>
      <c r="DEG91" s="2"/>
      <c r="DEH91" s="2"/>
      <c r="DEI91" s="2"/>
      <c r="DEJ91" s="2"/>
      <c r="DEK91" s="2"/>
      <c r="DEL91" s="2"/>
      <c r="DEM91" s="2"/>
      <c r="DEN91" s="2"/>
      <c r="DEO91" s="2"/>
      <c r="DEP91" s="2"/>
      <c r="DEQ91" s="2"/>
      <c r="DER91" s="2"/>
      <c r="DES91" s="2"/>
      <c r="DET91" s="2"/>
      <c r="DEU91" s="2"/>
      <c r="DEV91" s="2"/>
      <c r="DEW91" s="2"/>
      <c r="DEX91" s="2"/>
      <c r="DEY91" s="2"/>
      <c r="DEZ91" s="2"/>
      <c r="DFA91" s="2"/>
      <c r="DFB91" s="2"/>
      <c r="DFC91" s="2"/>
      <c r="DFD91" s="2"/>
      <c r="DFE91" s="2"/>
      <c r="DFF91" s="2"/>
      <c r="DFG91" s="2"/>
      <c r="DFH91" s="2"/>
      <c r="DFI91" s="2"/>
      <c r="DFJ91" s="2"/>
      <c r="DFK91" s="2"/>
      <c r="DFL91" s="2"/>
      <c r="DFM91" s="2"/>
      <c r="DFN91" s="2"/>
      <c r="DFO91" s="2"/>
      <c r="DFP91" s="2"/>
      <c r="DFQ91" s="2"/>
      <c r="DFR91" s="2"/>
      <c r="DFS91" s="2"/>
      <c r="DFT91" s="2"/>
      <c r="DFU91" s="2"/>
      <c r="DFV91" s="2"/>
      <c r="DFW91" s="2"/>
      <c r="DFX91" s="2"/>
      <c r="DFY91" s="2"/>
      <c r="DFZ91" s="2"/>
      <c r="DGA91" s="2"/>
      <c r="DGB91" s="2"/>
      <c r="DGC91" s="2"/>
      <c r="DGD91" s="2"/>
      <c r="DGE91" s="2"/>
      <c r="DGF91" s="2"/>
      <c r="DGG91" s="2"/>
      <c r="DGH91" s="2"/>
      <c r="DGI91" s="2"/>
      <c r="DGJ91" s="2"/>
      <c r="DGK91" s="2"/>
      <c r="DGL91" s="2"/>
      <c r="DGM91" s="2"/>
      <c r="DGN91" s="2"/>
      <c r="DGO91" s="2"/>
      <c r="DGP91" s="2"/>
      <c r="DGQ91" s="2"/>
      <c r="DGR91" s="2"/>
      <c r="DGS91" s="2"/>
      <c r="DGT91" s="2"/>
      <c r="DGU91" s="2"/>
      <c r="DGV91" s="2"/>
      <c r="DGW91" s="2"/>
      <c r="DGX91" s="2"/>
      <c r="DGY91" s="2"/>
      <c r="DGZ91" s="2"/>
      <c r="DHA91" s="2"/>
      <c r="DHB91" s="2"/>
      <c r="DHC91" s="2"/>
      <c r="DHD91" s="2"/>
      <c r="DHE91" s="2"/>
      <c r="DHF91" s="2"/>
      <c r="DHG91" s="2"/>
      <c r="DHH91" s="2"/>
      <c r="DHI91" s="2"/>
      <c r="DHJ91" s="2"/>
      <c r="DHK91" s="2"/>
      <c r="DHL91" s="2"/>
      <c r="DHM91" s="2"/>
      <c r="DHN91" s="2"/>
      <c r="DHO91" s="2"/>
      <c r="DHP91" s="2"/>
      <c r="DHQ91" s="2"/>
      <c r="DHR91" s="2"/>
      <c r="DHS91" s="2"/>
      <c r="DHT91" s="2"/>
      <c r="DHU91" s="2"/>
      <c r="DHV91" s="2"/>
      <c r="DHW91" s="2"/>
      <c r="DHX91" s="2"/>
      <c r="DHY91" s="2"/>
      <c r="DHZ91" s="2"/>
      <c r="DIA91" s="2"/>
      <c r="DIB91" s="2"/>
      <c r="DIC91" s="2"/>
      <c r="DID91" s="2"/>
      <c r="DIE91" s="2"/>
      <c r="DIF91" s="2"/>
      <c r="DIG91" s="2"/>
      <c r="DIH91" s="2"/>
      <c r="DII91" s="2"/>
      <c r="DIJ91" s="2"/>
      <c r="DIK91" s="2"/>
      <c r="DIL91" s="2"/>
      <c r="DIM91" s="2"/>
      <c r="DIN91" s="2"/>
      <c r="DIO91" s="2"/>
      <c r="DIP91" s="2"/>
      <c r="DIQ91" s="2"/>
      <c r="DIR91" s="2"/>
      <c r="DIS91" s="2"/>
      <c r="DIT91" s="2"/>
      <c r="DIU91" s="2"/>
      <c r="DIV91" s="2"/>
      <c r="DIW91" s="2"/>
      <c r="DIX91" s="2"/>
      <c r="DIY91" s="2"/>
      <c r="DIZ91" s="2"/>
      <c r="DJA91" s="2"/>
      <c r="DJB91" s="2"/>
      <c r="DJC91" s="2"/>
      <c r="DJD91" s="2"/>
      <c r="DJE91" s="2"/>
      <c r="DJF91" s="2"/>
      <c r="DJG91" s="2"/>
      <c r="DJH91" s="2"/>
      <c r="DJI91" s="2"/>
      <c r="DJJ91" s="2"/>
      <c r="DJK91" s="2"/>
      <c r="DJL91" s="2"/>
      <c r="DJM91" s="2"/>
      <c r="DJN91" s="2"/>
      <c r="DJO91" s="2"/>
      <c r="DJP91" s="2"/>
      <c r="DJQ91" s="2"/>
      <c r="DJR91" s="2"/>
      <c r="DJS91" s="2"/>
      <c r="DJT91" s="2"/>
      <c r="DJU91" s="2"/>
      <c r="DJV91" s="2"/>
      <c r="DJW91" s="2"/>
      <c r="DJX91" s="2"/>
      <c r="DJY91" s="2"/>
      <c r="DJZ91" s="2"/>
      <c r="DKA91" s="2"/>
      <c r="DKB91" s="2"/>
      <c r="DKC91" s="2"/>
      <c r="DKD91" s="2"/>
      <c r="DKE91" s="2"/>
      <c r="DKF91" s="2"/>
      <c r="DKG91" s="2"/>
      <c r="DKH91" s="2"/>
      <c r="DKI91" s="2"/>
      <c r="DKJ91" s="2"/>
      <c r="DKK91" s="2"/>
      <c r="DKL91" s="2"/>
      <c r="DKM91" s="2"/>
      <c r="DKN91" s="2"/>
      <c r="DKO91" s="2"/>
      <c r="DKP91" s="2"/>
      <c r="DKQ91" s="2"/>
      <c r="DKR91" s="2"/>
      <c r="DKS91" s="2"/>
      <c r="DKT91" s="2"/>
      <c r="DKU91" s="2"/>
      <c r="DKV91" s="2"/>
      <c r="DKW91" s="2"/>
      <c r="DKX91" s="2"/>
      <c r="DKY91" s="2"/>
      <c r="DKZ91" s="2"/>
      <c r="DLA91" s="2"/>
      <c r="DLB91" s="2"/>
      <c r="DLC91" s="2"/>
      <c r="DLD91" s="2"/>
      <c r="DLE91" s="2"/>
      <c r="DLF91" s="2"/>
      <c r="DLG91" s="2"/>
      <c r="DLH91" s="2"/>
      <c r="DLI91" s="2"/>
      <c r="DLJ91" s="2"/>
      <c r="DLK91" s="2"/>
      <c r="DLL91" s="2"/>
      <c r="DLM91" s="2"/>
      <c r="DLN91" s="2"/>
      <c r="DLO91" s="2"/>
      <c r="DLP91" s="2"/>
      <c r="DLQ91" s="2"/>
      <c r="DLR91" s="2"/>
      <c r="DLS91" s="2"/>
      <c r="DLT91" s="2"/>
      <c r="DLU91" s="2"/>
      <c r="DLV91" s="2"/>
      <c r="DLW91" s="2"/>
      <c r="DLX91" s="2"/>
      <c r="DLY91" s="2"/>
      <c r="DLZ91" s="2"/>
      <c r="DMA91" s="2"/>
      <c r="DMB91" s="2"/>
      <c r="DMC91" s="2"/>
      <c r="DMD91" s="2"/>
      <c r="DME91" s="2"/>
      <c r="DMF91" s="2"/>
      <c r="DMG91" s="2"/>
      <c r="DMH91" s="2"/>
      <c r="DMI91" s="2"/>
      <c r="DMJ91" s="2"/>
      <c r="DMK91" s="2"/>
      <c r="DML91" s="2"/>
      <c r="DMM91" s="2"/>
      <c r="DMN91" s="2"/>
      <c r="DMO91" s="2"/>
      <c r="DMP91" s="2"/>
      <c r="DMQ91" s="2"/>
      <c r="DMR91" s="2"/>
      <c r="DMS91" s="2"/>
      <c r="DMT91" s="2"/>
      <c r="DMU91" s="2"/>
      <c r="DMV91" s="2"/>
      <c r="DMW91" s="2"/>
      <c r="DMX91" s="2"/>
      <c r="DMY91" s="2"/>
      <c r="DMZ91" s="2"/>
      <c r="DNA91" s="2"/>
      <c r="DNB91" s="2"/>
      <c r="DNC91" s="2"/>
      <c r="DND91" s="2"/>
      <c r="DNE91" s="2"/>
      <c r="DNF91" s="2"/>
      <c r="DNG91" s="2"/>
      <c r="DNH91" s="2"/>
      <c r="DNI91" s="2"/>
      <c r="DNJ91" s="2"/>
      <c r="DNK91" s="2"/>
      <c r="DNL91" s="2"/>
      <c r="DNM91" s="2"/>
      <c r="DNN91" s="2"/>
      <c r="DNO91" s="2"/>
      <c r="DNP91" s="2"/>
      <c r="DNQ91" s="2"/>
      <c r="DNR91" s="2"/>
      <c r="DNS91" s="2"/>
      <c r="DNT91" s="2"/>
      <c r="DNU91" s="2"/>
      <c r="DNV91" s="2"/>
      <c r="DNW91" s="2"/>
      <c r="DNX91" s="2"/>
      <c r="DNY91" s="2"/>
      <c r="DNZ91" s="2"/>
      <c r="DOA91" s="2"/>
      <c r="DOB91" s="2"/>
      <c r="DOC91" s="2"/>
      <c r="DOD91" s="2"/>
      <c r="DOE91" s="2"/>
      <c r="DOF91" s="2"/>
      <c r="DOG91" s="2"/>
      <c r="DOH91" s="2"/>
      <c r="DOI91" s="2"/>
      <c r="DOJ91" s="2"/>
      <c r="DOK91" s="2"/>
      <c r="DOL91" s="2"/>
      <c r="DOM91" s="2"/>
      <c r="DON91" s="2"/>
      <c r="DOO91" s="2"/>
      <c r="DOP91" s="2"/>
      <c r="DOQ91" s="2"/>
      <c r="DOR91" s="2"/>
      <c r="DOS91" s="2"/>
      <c r="DOT91" s="2"/>
      <c r="DOU91" s="2"/>
      <c r="DOV91" s="2"/>
      <c r="DOW91" s="2"/>
      <c r="DOX91" s="2"/>
      <c r="DOY91" s="2"/>
      <c r="DOZ91" s="2"/>
      <c r="DPA91" s="2"/>
      <c r="DPB91" s="2"/>
      <c r="DPC91" s="2"/>
      <c r="DPD91" s="2"/>
      <c r="DPE91" s="2"/>
      <c r="DPF91" s="2"/>
      <c r="DPG91" s="2"/>
      <c r="DPH91" s="2"/>
      <c r="DPI91" s="2"/>
      <c r="DPJ91" s="2"/>
      <c r="DPK91" s="2"/>
      <c r="DPL91" s="2"/>
      <c r="DPM91" s="2"/>
      <c r="DPN91" s="2"/>
      <c r="DPO91" s="2"/>
      <c r="DPP91" s="2"/>
      <c r="DPQ91" s="2"/>
      <c r="DPR91" s="2"/>
      <c r="DPS91" s="2"/>
      <c r="DPT91" s="2"/>
      <c r="DPU91" s="2"/>
      <c r="DPV91" s="2"/>
      <c r="DPW91" s="2"/>
      <c r="DPX91" s="2"/>
      <c r="DPY91" s="2"/>
      <c r="DPZ91" s="2"/>
      <c r="DQA91" s="2"/>
      <c r="DQB91" s="2"/>
      <c r="DQC91" s="2"/>
      <c r="DQD91" s="2"/>
      <c r="DQE91" s="2"/>
      <c r="DQF91" s="2"/>
      <c r="DQG91" s="2"/>
      <c r="DQH91" s="2"/>
      <c r="DQI91" s="2"/>
      <c r="DQJ91" s="2"/>
      <c r="DQK91" s="2"/>
      <c r="DQL91" s="2"/>
      <c r="DQM91" s="2"/>
      <c r="DQN91" s="2"/>
      <c r="DQO91" s="2"/>
      <c r="DQP91" s="2"/>
      <c r="DQQ91" s="2"/>
      <c r="DQR91" s="2"/>
      <c r="DQS91" s="2"/>
      <c r="DQT91" s="2"/>
      <c r="DQU91" s="2"/>
      <c r="DQV91" s="2"/>
      <c r="DQW91" s="2"/>
      <c r="DQX91" s="2"/>
      <c r="DQY91" s="2"/>
      <c r="DQZ91" s="2"/>
      <c r="DRA91" s="2"/>
      <c r="DRB91" s="2"/>
      <c r="DRC91" s="2"/>
      <c r="DRD91" s="2"/>
      <c r="DRE91" s="2"/>
      <c r="DRF91" s="2"/>
      <c r="DRG91" s="2"/>
      <c r="DRH91" s="2"/>
      <c r="DRI91" s="2"/>
      <c r="DRJ91" s="2"/>
      <c r="DRK91" s="2"/>
      <c r="DRL91" s="2"/>
      <c r="DRM91" s="2"/>
      <c r="DRN91" s="2"/>
      <c r="DRO91" s="2"/>
      <c r="DRP91" s="2"/>
      <c r="DRQ91" s="2"/>
      <c r="DRR91" s="2"/>
      <c r="DRS91" s="2"/>
      <c r="DRT91" s="2"/>
      <c r="DRU91" s="2"/>
      <c r="DRV91" s="2"/>
      <c r="DRW91" s="2"/>
      <c r="DRX91" s="2"/>
      <c r="DRY91" s="2"/>
      <c r="DRZ91" s="2"/>
      <c r="DSA91" s="2"/>
      <c r="DSB91" s="2"/>
      <c r="DSC91" s="2"/>
      <c r="DSD91" s="2"/>
      <c r="DSE91" s="2"/>
      <c r="DSF91" s="2"/>
      <c r="DSG91" s="2"/>
      <c r="DSH91" s="2"/>
      <c r="DSI91" s="2"/>
      <c r="DSJ91" s="2"/>
      <c r="DSK91" s="2"/>
      <c r="DSL91" s="2"/>
      <c r="DSM91" s="2"/>
      <c r="DSN91" s="2"/>
      <c r="DSO91" s="2"/>
      <c r="DSP91" s="2"/>
      <c r="DSQ91" s="2"/>
      <c r="DSR91" s="2"/>
      <c r="DSS91" s="2"/>
      <c r="DST91" s="2"/>
      <c r="DSU91" s="2"/>
      <c r="DSV91" s="2"/>
      <c r="DSW91" s="2"/>
      <c r="DSX91" s="2"/>
      <c r="DSY91" s="2"/>
      <c r="DSZ91" s="2"/>
      <c r="DTA91" s="2"/>
      <c r="DTB91" s="2"/>
      <c r="DTC91" s="2"/>
      <c r="DTD91" s="2"/>
      <c r="DTE91" s="2"/>
      <c r="DTF91" s="2"/>
      <c r="DTG91" s="2"/>
      <c r="DTH91" s="2"/>
      <c r="DTI91" s="2"/>
      <c r="DTJ91" s="2"/>
      <c r="DTK91" s="2"/>
      <c r="DTL91" s="2"/>
      <c r="DTM91" s="2"/>
      <c r="DTN91" s="2"/>
      <c r="DTO91" s="2"/>
      <c r="DTP91" s="2"/>
      <c r="DTQ91" s="2"/>
      <c r="DTR91" s="2"/>
      <c r="DTS91" s="2"/>
      <c r="DTT91" s="2"/>
      <c r="DTU91" s="2"/>
      <c r="DTV91" s="2"/>
      <c r="DTW91" s="2"/>
      <c r="DTX91" s="2"/>
      <c r="DTY91" s="2"/>
      <c r="DTZ91" s="2"/>
      <c r="DUA91" s="2"/>
      <c r="DUB91" s="2"/>
      <c r="DUC91" s="2"/>
      <c r="DUD91" s="2"/>
      <c r="DUE91" s="2"/>
      <c r="DUF91" s="2"/>
      <c r="DUG91" s="2"/>
      <c r="DUH91" s="2"/>
      <c r="DUI91" s="2"/>
      <c r="DUJ91" s="2"/>
      <c r="DUK91" s="2"/>
      <c r="DUL91" s="2"/>
      <c r="DUM91" s="2"/>
      <c r="DUN91" s="2"/>
      <c r="DUO91" s="2"/>
      <c r="DUP91" s="2"/>
      <c r="DUQ91" s="2"/>
      <c r="DUR91" s="2"/>
      <c r="DUS91" s="2"/>
      <c r="DUT91" s="2"/>
      <c r="DUU91" s="2"/>
      <c r="DUV91" s="2"/>
      <c r="DUW91" s="2"/>
      <c r="DUX91" s="2"/>
      <c r="DUY91" s="2"/>
      <c r="DUZ91" s="2"/>
      <c r="DVA91" s="2"/>
      <c r="DVB91" s="2"/>
      <c r="DVC91" s="2"/>
      <c r="DVD91" s="2"/>
      <c r="DVE91" s="2"/>
      <c r="DVF91" s="2"/>
      <c r="DVG91" s="2"/>
      <c r="DVH91" s="2"/>
      <c r="DVI91" s="2"/>
      <c r="DVJ91" s="2"/>
      <c r="DVK91" s="2"/>
      <c r="DVL91" s="2"/>
      <c r="DVM91" s="2"/>
      <c r="DVN91" s="2"/>
      <c r="DVO91" s="2"/>
      <c r="DVP91" s="2"/>
      <c r="DVQ91" s="2"/>
      <c r="DVR91" s="2"/>
      <c r="DVS91" s="2"/>
      <c r="DVT91" s="2"/>
      <c r="DVU91" s="2"/>
      <c r="DVV91" s="2"/>
      <c r="DVW91" s="2"/>
      <c r="DVX91" s="2"/>
      <c r="DVY91" s="2"/>
      <c r="DVZ91" s="2"/>
      <c r="DWA91" s="2"/>
      <c r="DWB91" s="2"/>
      <c r="DWC91" s="2"/>
      <c r="DWD91" s="2"/>
      <c r="DWE91" s="2"/>
      <c r="DWF91" s="2"/>
      <c r="DWG91" s="2"/>
      <c r="DWH91" s="2"/>
      <c r="DWI91" s="2"/>
      <c r="DWJ91" s="2"/>
      <c r="DWK91" s="2"/>
      <c r="DWL91" s="2"/>
      <c r="DWM91" s="2"/>
      <c r="DWN91" s="2"/>
      <c r="DWO91" s="2"/>
      <c r="DWP91" s="2"/>
      <c r="DWQ91" s="2"/>
      <c r="DWR91" s="2"/>
      <c r="DWS91" s="2"/>
      <c r="DWT91" s="2"/>
      <c r="DWU91" s="2"/>
      <c r="DWV91" s="2"/>
      <c r="DWW91" s="2"/>
      <c r="DWX91" s="2"/>
      <c r="DWY91" s="2"/>
      <c r="DWZ91" s="2"/>
      <c r="DXA91" s="2"/>
      <c r="DXB91" s="2"/>
      <c r="DXC91" s="2"/>
      <c r="DXD91" s="2"/>
      <c r="DXE91" s="2"/>
      <c r="DXF91" s="2"/>
      <c r="DXG91" s="2"/>
      <c r="DXH91" s="2"/>
      <c r="DXI91" s="2"/>
      <c r="DXJ91" s="2"/>
      <c r="DXK91" s="2"/>
      <c r="DXL91" s="2"/>
      <c r="DXM91" s="2"/>
      <c r="DXN91" s="2"/>
      <c r="DXO91" s="2"/>
      <c r="DXP91" s="2"/>
      <c r="DXQ91" s="2"/>
      <c r="DXR91" s="2"/>
      <c r="DXS91" s="2"/>
      <c r="DXT91" s="2"/>
      <c r="DXU91" s="2"/>
      <c r="DXV91" s="2"/>
      <c r="DXW91" s="2"/>
      <c r="DXX91" s="2"/>
      <c r="DXY91" s="2"/>
      <c r="DXZ91" s="2"/>
      <c r="DYA91" s="2"/>
      <c r="DYB91" s="2"/>
      <c r="DYC91" s="2"/>
      <c r="DYD91" s="2"/>
      <c r="DYE91" s="2"/>
      <c r="DYF91" s="2"/>
      <c r="DYG91" s="2"/>
      <c r="DYH91" s="2"/>
      <c r="DYI91" s="2"/>
      <c r="DYJ91" s="2"/>
      <c r="DYK91" s="2"/>
      <c r="DYL91" s="2"/>
      <c r="DYM91" s="2"/>
      <c r="DYN91" s="2"/>
      <c r="DYO91" s="2"/>
      <c r="DYP91" s="2"/>
      <c r="DYQ91" s="2"/>
      <c r="DYR91" s="2"/>
      <c r="DYS91" s="2"/>
      <c r="DYT91" s="2"/>
      <c r="DYU91" s="2"/>
      <c r="DYV91" s="2"/>
      <c r="DYW91" s="2"/>
      <c r="DYX91" s="2"/>
      <c r="DYY91" s="2"/>
      <c r="DYZ91" s="2"/>
      <c r="DZA91" s="2"/>
      <c r="DZB91" s="2"/>
      <c r="DZC91" s="2"/>
      <c r="DZD91" s="2"/>
      <c r="DZE91" s="2"/>
      <c r="DZF91" s="2"/>
      <c r="DZG91" s="2"/>
      <c r="DZH91" s="2"/>
      <c r="DZI91" s="2"/>
      <c r="DZJ91" s="2"/>
      <c r="DZK91" s="2"/>
      <c r="DZL91" s="2"/>
      <c r="DZM91" s="2"/>
      <c r="DZN91" s="2"/>
      <c r="DZO91" s="2"/>
      <c r="DZP91" s="2"/>
      <c r="DZQ91" s="2"/>
      <c r="DZR91" s="2"/>
      <c r="DZS91" s="2"/>
      <c r="DZT91" s="2"/>
      <c r="DZU91" s="2"/>
      <c r="DZV91" s="2"/>
      <c r="DZW91" s="2"/>
      <c r="DZX91" s="2"/>
      <c r="DZY91" s="2"/>
      <c r="DZZ91" s="2"/>
      <c r="EAA91" s="2"/>
      <c r="EAB91" s="2"/>
      <c r="EAC91" s="2"/>
      <c r="EAD91" s="2"/>
      <c r="EAE91" s="2"/>
      <c r="EAF91" s="2"/>
      <c r="EAG91" s="2"/>
      <c r="EAH91" s="2"/>
      <c r="EAI91" s="2"/>
      <c r="EAJ91" s="2"/>
      <c r="EAK91" s="2"/>
      <c r="EAL91" s="2"/>
      <c r="EAM91" s="2"/>
      <c r="EAN91" s="2"/>
      <c r="EAO91" s="2"/>
      <c r="EAP91" s="2"/>
      <c r="EAQ91" s="2"/>
      <c r="EAR91" s="2"/>
      <c r="EAS91" s="2"/>
      <c r="EAT91" s="2"/>
      <c r="EAU91" s="2"/>
      <c r="EAV91" s="2"/>
      <c r="EAW91" s="2"/>
      <c r="EAX91" s="2"/>
      <c r="EAY91" s="2"/>
      <c r="EAZ91" s="2"/>
      <c r="EBA91" s="2"/>
      <c r="EBB91" s="2"/>
      <c r="EBC91" s="2"/>
      <c r="EBD91" s="2"/>
      <c r="EBE91" s="2"/>
      <c r="EBF91" s="2"/>
      <c r="EBG91" s="2"/>
      <c r="EBH91" s="2"/>
      <c r="EBI91" s="2"/>
      <c r="EBJ91" s="2"/>
      <c r="EBK91" s="2"/>
      <c r="EBL91" s="2"/>
      <c r="EBM91" s="2"/>
      <c r="EBN91" s="2"/>
      <c r="EBO91" s="2"/>
      <c r="EBP91" s="2"/>
      <c r="EBQ91" s="2"/>
      <c r="EBR91" s="2"/>
      <c r="EBS91" s="2"/>
      <c r="EBT91" s="2"/>
      <c r="EBU91" s="2"/>
      <c r="EBV91" s="2"/>
      <c r="EBW91" s="2"/>
      <c r="EBX91" s="2"/>
      <c r="EBY91" s="2"/>
      <c r="EBZ91" s="2"/>
      <c r="ECA91" s="2"/>
      <c r="ECB91" s="2"/>
      <c r="ECC91" s="2"/>
      <c r="ECD91" s="2"/>
      <c r="ECE91" s="2"/>
      <c r="ECF91" s="2"/>
      <c r="ECG91" s="2"/>
      <c r="ECH91" s="2"/>
      <c r="ECI91" s="2"/>
      <c r="ECJ91" s="2"/>
      <c r="ECK91" s="2"/>
      <c r="ECL91" s="2"/>
      <c r="ECM91" s="2"/>
      <c r="ECN91" s="2"/>
      <c r="ECO91" s="2"/>
      <c r="ECP91" s="2"/>
      <c r="ECQ91" s="2"/>
      <c r="ECR91" s="2"/>
      <c r="ECS91" s="2"/>
      <c r="ECT91" s="2"/>
      <c r="ECU91" s="2"/>
      <c r="ECV91" s="2"/>
      <c r="ECW91" s="2"/>
      <c r="ECX91" s="2"/>
      <c r="ECY91" s="2"/>
      <c r="ECZ91" s="2"/>
      <c r="EDA91" s="2"/>
      <c r="EDB91" s="2"/>
      <c r="EDC91" s="2"/>
      <c r="EDD91" s="2"/>
      <c r="EDE91" s="2"/>
      <c r="EDF91" s="2"/>
      <c r="EDG91" s="2"/>
      <c r="EDH91" s="2"/>
      <c r="EDI91" s="2"/>
      <c r="EDJ91" s="2"/>
      <c r="EDK91" s="2"/>
      <c r="EDL91" s="2"/>
      <c r="EDM91" s="2"/>
      <c r="EDN91" s="2"/>
      <c r="EDO91" s="2"/>
      <c r="EDP91" s="2"/>
      <c r="EDQ91" s="2"/>
      <c r="EDR91" s="2"/>
      <c r="EDS91" s="2"/>
      <c r="EDT91" s="2"/>
      <c r="EDU91" s="2"/>
      <c r="EDV91" s="2"/>
      <c r="EDW91" s="2"/>
      <c r="EDX91" s="2"/>
      <c r="EDY91" s="2"/>
      <c r="EDZ91" s="2"/>
      <c r="EEA91" s="2"/>
      <c r="EEB91" s="2"/>
      <c r="EEC91" s="2"/>
      <c r="EED91" s="2"/>
      <c r="EEE91" s="2"/>
      <c r="EEF91" s="2"/>
      <c r="EEG91" s="2"/>
      <c r="EEH91" s="2"/>
      <c r="EEI91" s="2"/>
      <c r="EEJ91" s="2"/>
      <c r="EEK91" s="2"/>
      <c r="EEL91" s="2"/>
      <c r="EEM91" s="2"/>
      <c r="EEN91" s="2"/>
      <c r="EEO91" s="2"/>
      <c r="EEP91" s="2"/>
      <c r="EEQ91" s="2"/>
      <c r="EER91" s="2"/>
      <c r="EES91" s="2"/>
      <c r="EET91" s="2"/>
      <c r="EEU91" s="2"/>
      <c r="EEV91" s="2"/>
      <c r="EEW91" s="2"/>
      <c r="EEX91" s="2"/>
      <c r="EEY91" s="2"/>
      <c r="EEZ91" s="2"/>
      <c r="EFA91" s="2"/>
      <c r="EFB91" s="2"/>
      <c r="EFC91" s="2"/>
      <c r="EFD91" s="2"/>
      <c r="EFE91" s="2"/>
      <c r="EFF91" s="2"/>
      <c r="EFG91" s="2"/>
      <c r="EFH91" s="2"/>
      <c r="EFI91" s="2"/>
      <c r="EFJ91" s="2"/>
      <c r="EFK91" s="2"/>
      <c r="EFL91" s="2"/>
      <c r="EFM91" s="2"/>
      <c r="EFN91" s="2"/>
      <c r="EFO91" s="2"/>
      <c r="EFP91" s="2"/>
      <c r="EFQ91" s="2"/>
      <c r="EFR91" s="2"/>
      <c r="EFS91" s="2"/>
      <c r="EFT91" s="2"/>
      <c r="EFU91" s="2"/>
      <c r="EFV91" s="2"/>
      <c r="EFW91" s="2"/>
      <c r="EFX91" s="2"/>
      <c r="EFY91" s="2"/>
      <c r="EFZ91" s="2"/>
      <c r="EGA91" s="2"/>
      <c r="EGB91" s="2"/>
      <c r="EGC91" s="2"/>
      <c r="EGD91" s="2"/>
      <c r="EGE91" s="2"/>
      <c r="EGF91" s="2"/>
      <c r="EGG91" s="2"/>
      <c r="EGH91" s="2"/>
      <c r="EGI91" s="2"/>
      <c r="EGJ91" s="2"/>
      <c r="EGK91" s="2"/>
      <c r="EGL91" s="2"/>
      <c r="EGM91" s="2"/>
      <c r="EGN91" s="2"/>
      <c r="EGO91" s="2"/>
      <c r="EGP91" s="2"/>
      <c r="EGQ91" s="2"/>
      <c r="EGR91" s="2"/>
      <c r="EGS91" s="2"/>
      <c r="EGT91" s="2"/>
      <c r="EGU91" s="2"/>
      <c r="EGV91" s="2"/>
      <c r="EGW91" s="2"/>
      <c r="EGX91" s="2"/>
      <c r="EGY91" s="2"/>
      <c r="EGZ91" s="2"/>
      <c r="EHA91" s="2"/>
      <c r="EHB91" s="2"/>
      <c r="EHC91" s="2"/>
      <c r="EHD91" s="2"/>
      <c r="EHE91" s="2"/>
      <c r="EHF91" s="2"/>
      <c r="EHG91" s="2"/>
      <c r="EHH91" s="2"/>
      <c r="EHI91" s="2"/>
      <c r="EHJ91" s="2"/>
      <c r="EHK91" s="2"/>
      <c r="EHL91" s="2"/>
      <c r="EHM91" s="2"/>
      <c r="EHN91" s="2"/>
      <c r="EHO91" s="2"/>
      <c r="EHP91" s="2"/>
      <c r="EHQ91" s="2"/>
      <c r="EHR91" s="2"/>
      <c r="EHS91" s="2"/>
      <c r="EHT91" s="2"/>
      <c r="EHU91" s="2"/>
      <c r="EHV91" s="2"/>
      <c r="EHW91" s="2"/>
      <c r="EHX91" s="2"/>
      <c r="EHY91" s="2"/>
      <c r="EHZ91" s="2"/>
      <c r="EIA91" s="2"/>
      <c r="EIB91" s="2"/>
      <c r="EIC91" s="2"/>
      <c r="EID91" s="2"/>
      <c r="EIE91" s="2"/>
      <c r="EIF91" s="2"/>
      <c r="EIG91" s="2"/>
      <c r="EIH91" s="2"/>
      <c r="EII91" s="2"/>
      <c r="EIJ91" s="2"/>
      <c r="EIK91" s="2"/>
      <c r="EIL91" s="2"/>
      <c r="EIM91" s="2"/>
      <c r="EIN91" s="2"/>
      <c r="EIO91" s="2"/>
      <c r="EIP91" s="2"/>
      <c r="EIQ91" s="2"/>
      <c r="EIR91" s="2"/>
      <c r="EIS91" s="2"/>
      <c r="EIT91" s="2"/>
      <c r="EIU91" s="2"/>
      <c r="EIV91" s="2"/>
      <c r="EIW91" s="2"/>
      <c r="EIX91" s="2"/>
      <c r="EIY91" s="2"/>
      <c r="EIZ91" s="2"/>
      <c r="EJA91" s="2"/>
      <c r="EJB91" s="2"/>
      <c r="EJC91" s="2"/>
      <c r="EJD91" s="2"/>
      <c r="EJE91" s="2"/>
      <c r="EJF91" s="2"/>
      <c r="EJG91" s="2"/>
      <c r="EJH91" s="2"/>
      <c r="EJI91" s="2"/>
      <c r="EJJ91" s="2"/>
      <c r="EJK91" s="2"/>
      <c r="EJL91" s="2"/>
      <c r="EJM91" s="2"/>
      <c r="EJN91" s="2"/>
      <c r="EJO91" s="2"/>
      <c r="EJP91" s="2"/>
      <c r="EJQ91" s="2"/>
      <c r="EJR91" s="2"/>
      <c r="EJS91" s="2"/>
      <c r="EJT91" s="2"/>
      <c r="EJU91" s="2"/>
      <c r="EJV91" s="2"/>
      <c r="EJW91" s="2"/>
      <c r="EJX91" s="2"/>
      <c r="EJY91" s="2"/>
      <c r="EJZ91" s="2"/>
      <c r="EKA91" s="2"/>
      <c r="EKB91" s="2"/>
      <c r="EKC91" s="2"/>
      <c r="EKD91" s="2"/>
      <c r="EKE91" s="2"/>
      <c r="EKF91" s="2"/>
      <c r="EKG91" s="2"/>
      <c r="EKH91" s="2"/>
      <c r="EKI91" s="2"/>
      <c r="EKJ91" s="2"/>
      <c r="EKK91" s="2"/>
      <c r="EKL91" s="2"/>
      <c r="EKM91" s="2"/>
      <c r="EKN91" s="2"/>
      <c r="EKO91" s="2"/>
      <c r="EKP91" s="2"/>
      <c r="EKQ91" s="2"/>
      <c r="EKR91" s="2"/>
      <c r="EKS91" s="2"/>
      <c r="EKT91" s="2"/>
      <c r="EKU91" s="2"/>
      <c r="EKV91" s="2"/>
      <c r="EKW91" s="2"/>
      <c r="EKX91" s="2"/>
      <c r="EKY91" s="2"/>
      <c r="EKZ91" s="2"/>
      <c r="ELA91" s="2"/>
      <c r="ELB91" s="2"/>
      <c r="ELC91" s="2"/>
      <c r="ELD91" s="2"/>
      <c r="ELE91" s="2"/>
      <c r="ELF91" s="2"/>
      <c r="ELG91" s="2"/>
      <c r="ELH91" s="2"/>
      <c r="ELI91" s="2"/>
      <c r="ELJ91" s="2"/>
      <c r="ELK91" s="2"/>
      <c r="ELL91" s="2"/>
      <c r="ELM91" s="2"/>
      <c r="ELN91" s="2"/>
      <c r="ELO91" s="2"/>
      <c r="ELP91" s="2"/>
      <c r="ELQ91" s="2"/>
      <c r="ELR91" s="2"/>
      <c r="ELS91" s="2"/>
      <c r="ELT91" s="2"/>
      <c r="ELU91" s="2"/>
      <c r="ELV91" s="2"/>
      <c r="ELW91" s="2"/>
      <c r="ELX91" s="2"/>
      <c r="ELY91" s="2"/>
      <c r="ELZ91" s="2"/>
      <c r="EMA91" s="2"/>
      <c r="EMB91" s="2"/>
      <c r="EMC91" s="2"/>
      <c r="EMD91" s="2"/>
      <c r="EME91" s="2"/>
      <c r="EMF91" s="2"/>
      <c r="EMG91" s="2"/>
      <c r="EMH91" s="2"/>
      <c r="EMI91" s="2"/>
      <c r="EMJ91" s="2"/>
      <c r="EMK91" s="2"/>
      <c r="EML91" s="2"/>
      <c r="EMM91" s="2"/>
      <c r="EMN91" s="2"/>
      <c r="EMO91" s="2"/>
      <c r="EMP91" s="2"/>
      <c r="EMQ91" s="2"/>
      <c r="EMR91" s="2"/>
      <c r="EMS91" s="2"/>
      <c r="EMT91" s="2"/>
      <c r="EMU91" s="2"/>
      <c r="EMV91" s="2"/>
      <c r="EMW91" s="2"/>
      <c r="EMX91" s="2"/>
      <c r="EMY91" s="2"/>
      <c r="EMZ91" s="2"/>
      <c r="ENA91" s="2"/>
      <c r="ENB91" s="2"/>
      <c r="ENC91" s="2"/>
      <c r="END91" s="2"/>
      <c r="ENE91" s="2"/>
      <c r="ENF91" s="2"/>
      <c r="ENG91" s="2"/>
      <c r="ENH91" s="2"/>
      <c r="ENI91" s="2"/>
      <c r="ENJ91" s="2"/>
      <c r="ENK91" s="2"/>
      <c r="ENL91" s="2"/>
      <c r="ENM91" s="2"/>
      <c r="ENN91" s="2"/>
      <c r="ENO91" s="2"/>
      <c r="ENP91" s="2"/>
      <c r="ENQ91" s="2"/>
      <c r="ENR91" s="2"/>
      <c r="ENS91" s="2"/>
      <c r="ENT91" s="2"/>
      <c r="ENU91" s="2"/>
      <c r="ENV91" s="2"/>
      <c r="ENW91" s="2"/>
      <c r="ENX91" s="2"/>
      <c r="ENY91" s="2"/>
      <c r="ENZ91" s="2"/>
      <c r="EOA91" s="2"/>
      <c r="EOB91" s="2"/>
      <c r="EOC91" s="2"/>
      <c r="EOD91" s="2"/>
      <c r="EOE91" s="2"/>
      <c r="EOF91" s="2"/>
      <c r="EOG91" s="2"/>
      <c r="EOH91" s="2"/>
      <c r="EOI91" s="2"/>
      <c r="EOJ91" s="2"/>
      <c r="EOK91" s="2"/>
      <c r="EOL91" s="2"/>
      <c r="EOM91" s="2"/>
      <c r="EON91" s="2"/>
      <c r="EOO91" s="2"/>
      <c r="EOP91" s="2"/>
      <c r="EOQ91" s="2"/>
      <c r="EOR91" s="2"/>
      <c r="EOS91" s="2"/>
      <c r="EOT91" s="2"/>
      <c r="EOU91" s="2"/>
      <c r="EOV91" s="2"/>
      <c r="EOW91" s="2"/>
      <c r="EOX91" s="2"/>
      <c r="EOY91" s="2"/>
      <c r="EOZ91" s="2"/>
      <c r="EPA91" s="2"/>
      <c r="EPB91" s="2"/>
      <c r="EPC91" s="2"/>
      <c r="EPD91" s="2"/>
      <c r="EPE91" s="2"/>
      <c r="EPF91" s="2"/>
      <c r="EPG91" s="2"/>
      <c r="EPH91" s="2"/>
      <c r="EPI91" s="2"/>
      <c r="EPJ91" s="2"/>
      <c r="EPK91" s="2"/>
      <c r="EPL91" s="2"/>
      <c r="EPM91" s="2"/>
      <c r="EPN91" s="2"/>
      <c r="EPO91" s="2"/>
      <c r="EPP91" s="2"/>
      <c r="EPQ91" s="2"/>
      <c r="EPR91" s="2"/>
      <c r="EPS91" s="2"/>
      <c r="EPT91" s="2"/>
      <c r="EPU91" s="2"/>
      <c r="EPV91" s="2"/>
      <c r="EPW91" s="2"/>
      <c r="EPX91" s="2"/>
      <c r="EPY91" s="2"/>
      <c r="EPZ91" s="2"/>
      <c r="EQA91" s="2"/>
      <c r="EQB91" s="2"/>
      <c r="EQC91" s="2"/>
      <c r="EQD91" s="2"/>
      <c r="EQE91" s="2"/>
      <c r="EQF91" s="2"/>
      <c r="EQG91" s="2"/>
      <c r="EQH91" s="2"/>
      <c r="EQI91" s="2"/>
      <c r="EQJ91" s="2"/>
      <c r="EQK91" s="2"/>
      <c r="EQL91" s="2"/>
      <c r="EQM91" s="2"/>
      <c r="EQN91" s="2"/>
      <c r="EQO91" s="2"/>
      <c r="EQP91" s="2"/>
      <c r="EQQ91" s="2"/>
      <c r="EQR91" s="2"/>
      <c r="EQS91" s="2"/>
      <c r="EQT91" s="2"/>
      <c r="EQU91" s="2"/>
      <c r="EQV91" s="2"/>
      <c r="EQW91" s="2"/>
      <c r="EQX91" s="2"/>
      <c r="EQY91" s="2"/>
      <c r="EQZ91" s="2"/>
      <c r="ERA91" s="2"/>
      <c r="ERB91" s="2"/>
      <c r="ERC91" s="2"/>
      <c r="ERD91" s="2"/>
      <c r="ERE91" s="2"/>
      <c r="ERF91" s="2"/>
      <c r="ERG91" s="2"/>
      <c r="ERH91" s="2"/>
      <c r="ERI91" s="2"/>
      <c r="ERJ91" s="2"/>
      <c r="ERK91" s="2"/>
      <c r="ERL91" s="2"/>
      <c r="ERM91" s="2"/>
      <c r="ERN91" s="2"/>
      <c r="ERO91" s="2"/>
      <c r="ERP91" s="2"/>
      <c r="ERQ91" s="2"/>
      <c r="ERR91" s="2"/>
      <c r="ERS91" s="2"/>
      <c r="ERT91" s="2"/>
      <c r="ERU91" s="2"/>
      <c r="ERV91" s="2"/>
      <c r="ERW91" s="2"/>
      <c r="ERX91" s="2"/>
      <c r="ERY91" s="2"/>
      <c r="ERZ91" s="2"/>
      <c r="ESA91" s="2"/>
      <c r="ESB91" s="2"/>
      <c r="ESC91" s="2"/>
      <c r="ESD91" s="2"/>
      <c r="ESE91" s="2"/>
      <c r="ESF91" s="2"/>
      <c r="ESG91" s="2"/>
      <c r="ESH91" s="2"/>
      <c r="ESI91" s="2"/>
      <c r="ESJ91" s="2"/>
      <c r="ESK91" s="2"/>
      <c r="ESL91" s="2"/>
      <c r="ESM91" s="2"/>
      <c r="ESN91" s="2"/>
      <c r="ESO91" s="2"/>
      <c r="ESP91" s="2"/>
      <c r="ESQ91" s="2"/>
      <c r="ESR91" s="2"/>
      <c r="ESS91" s="2"/>
      <c r="EST91" s="2"/>
      <c r="ESU91" s="2"/>
      <c r="ESV91" s="2"/>
      <c r="ESW91" s="2"/>
      <c r="ESX91" s="2"/>
      <c r="ESY91" s="2"/>
      <c r="ESZ91" s="2"/>
      <c r="ETA91" s="2"/>
      <c r="ETB91" s="2"/>
      <c r="ETC91" s="2"/>
      <c r="ETD91" s="2"/>
      <c r="ETE91" s="2"/>
      <c r="ETF91" s="2"/>
      <c r="ETG91" s="2"/>
      <c r="ETH91" s="2"/>
      <c r="ETI91" s="2"/>
      <c r="ETJ91" s="2"/>
      <c r="ETK91" s="2"/>
      <c r="ETL91" s="2"/>
      <c r="ETM91" s="2"/>
      <c r="ETN91" s="2"/>
      <c r="ETO91" s="2"/>
      <c r="ETP91" s="2"/>
      <c r="ETQ91" s="2"/>
      <c r="ETR91" s="2"/>
      <c r="ETS91" s="2"/>
      <c r="ETT91" s="2"/>
      <c r="ETU91" s="2"/>
      <c r="ETV91" s="2"/>
      <c r="ETW91" s="2"/>
      <c r="ETX91" s="2"/>
      <c r="ETY91" s="2"/>
      <c r="ETZ91" s="2"/>
      <c r="EUA91" s="2"/>
      <c r="EUB91" s="2"/>
      <c r="EUC91" s="2"/>
      <c r="EUD91" s="2"/>
      <c r="EUE91" s="2"/>
      <c r="EUF91" s="2"/>
      <c r="EUG91" s="2"/>
      <c r="EUH91" s="2"/>
      <c r="EUI91" s="2"/>
      <c r="EUJ91" s="2"/>
      <c r="EUK91" s="2"/>
      <c r="EUL91" s="2"/>
      <c r="EUM91" s="2"/>
      <c r="EUN91" s="2"/>
      <c r="EUO91" s="2"/>
      <c r="EUP91" s="2"/>
      <c r="EUQ91" s="2"/>
      <c r="EUR91" s="2"/>
      <c r="EUS91" s="2"/>
      <c r="EUT91" s="2"/>
      <c r="EUU91" s="2"/>
      <c r="EUV91" s="2"/>
      <c r="EUW91" s="2"/>
      <c r="EUX91" s="2"/>
      <c r="EUY91" s="2"/>
      <c r="EUZ91" s="2"/>
      <c r="EVA91" s="2"/>
      <c r="EVB91" s="2"/>
      <c r="EVC91" s="2"/>
      <c r="EVD91" s="2"/>
      <c r="EVE91" s="2"/>
      <c r="EVF91" s="2"/>
      <c r="EVG91" s="2"/>
      <c r="EVH91" s="2"/>
      <c r="EVI91" s="2"/>
      <c r="EVJ91" s="2"/>
      <c r="EVK91" s="2"/>
      <c r="EVL91" s="2"/>
      <c r="EVM91" s="2"/>
      <c r="EVN91" s="2"/>
      <c r="EVO91" s="2"/>
      <c r="EVP91" s="2"/>
      <c r="EVQ91" s="2"/>
      <c r="EVR91" s="2"/>
      <c r="EVS91" s="2"/>
      <c r="EVT91" s="2"/>
      <c r="EVU91" s="2"/>
      <c r="EVV91" s="2"/>
      <c r="EVW91" s="2"/>
      <c r="EVX91" s="2"/>
      <c r="EVY91" s="2"/>
      <c r="EVZ91" s="2"/>
      <c r="EWA91" s="2"/>
      <c r="EWB91" s="2"/>
      <c r="EWC91" s="2"/>
      <c r="EWD91" s="2"/>
      <c r="EWE91" s="2"/>
      <c r="EWF91" s="2"/>
      <c r="EWG91" s="2"/>
      <c r="EWH91" s="2"/>
      <c r="EWI91" s="2"/>
      <c r="EWJ91" s="2"/>
      <c r="EWK91" s="2"/>
      <c r="EWL91" s="2"/>
      <c r="EWM91" s="2"/>
      <c r="EWN91" s="2"/>
      <c r="EWO91" s="2"/>
      <c r="EWP91" s="2"/>
      <c r="EWQ91" s="2"/>
      <c r="EWR91" s="2"/>
      <c r="EWS91" s="2"/>
      <c r="EWT91" s="2"/>
      <c r="EWU91" s="2"/>
      <c r="EWV91" s="2"/>
      <c r="EWW91" s="2"/>
      <c r="EWX91" s="2"/>
      <c r="EWY91" s="2"/>
      <c r="EWZ91" s="2"/>
      <c r="EXA91" s="2"/>
      <c r="EXB91" s="2"/>
      <c r="EXC91" s="2"/>
      <c r="EXD91" s="2"/>
      <c r="EXE91" s="2"/>
      <c r="EXF91" s="2"/>
      <c r="EXG91" s="2"/>
      <c r="EXH91" s="2"/>
      <c r="EXI91" s="2"/>
      <c r="EXJ91" s="2"/>
      <c r="EXK91" s="2"/>
      <c r="EXL91" s="2"/>
      <c r="EXM91" s="2"/>
      <c r="EXN91" s="2"/>
      <c r="EXO91" s="2"/>
      <c r="EXP91" s="2"/>
      <c r="EXQ91" s="2"/>
      <c r="EXR91" s="2"/>
      <c r="EXS91" s="2"/>
      <c r="EXT91" s="2"/>
      <c r="EXU91" s="2"/>
      <c r="EXV91" s="2"/>
      <c r="EXW91" s="2"/>
      <c r="EXX91" s="2"/>
      <c r="EXY91" s="2"/>
      <c r="EXZ91" s="2"/>
      <c r="EYA91" s="2"/>
      <c r="EYB91" s="2"/>
      <c r="EYC91" s="2"/>
      <c r="EYD91" s="2"/>
      <c r="EYE91" s="2"/>
      <c r="EYF91" s="2"/>
      <c r="EYG91" s="2"/>
      <c r="EYH91" s="2"/>
      <c r="EYI91" s="2"/>
      <c r="EYJ91" s="2"/>
      <c r="EYK91" s="2"/>
      <c r="EYL91" s="2"/>
      <c r="EYM91" s="2"/>
      <c r="EYN91" s="2"/>
      <c r="EYO91" s="2"/>
      <c r="EYP91" s="2"/>
      <c r="EYQ91" s="2"/>
      <c r="EYR91" s="2"/>
      <c r="EYS91" s="2"/>
      <c r="EYT91" s="2"/>
      <c r="EYU91" s="2"/>
      <c r="EYV91" s="2"/>
      <c r="EYW91" s="2"/>
      <c r="EYX91" s="2"/>
      <c r="EYY91" s="2"/>
      <c r="EYZ91" s="2"/>
      <c r="EZA91" s="2"/>
      <c r="EZB91" s="2"/>
      <c r="EZC91" s="2"/>
      <c r="EZD91" s="2"/>
      <c r="EZE91" s="2"/>
      <c r="EZF91" s="2"/>
      <c r="EZG91" s="2"/>
      <c r="EZH91" s="2"/>
      <c r="EZI91" s="2"/>
      <c r="EZJ91" s="2"/>
      <c r="EZK91" s="2"/>
      <c r="EZL91" s="2"/>
      <c r="EZM91" s="2"/>
      <c r="EZN91" s="2"/>
      <c r="EZO91" s="2"/>
      <c r="EZP91" s="2"/>
      <c r="EZQ91" s="2"/>
      <c r="EZR91" s="2"/>
      <c r="EZS91" s="2"/>
      <c r="EZT91" s="2"/>
      <c r="EZU91" s="2"/>
      <c r="EZV91" s="2"/>
      <c r="EZW91" s="2"/>
      <c r="EZX91" s="2"/>
      <c r="EZY91" s="2"/>
      <c r="EZZ91" s="2"/>
      <c r="FAA91" s="2"/>
      <c r="FAB91" s="2"/>
      <c r="FAC91" s="2"/>
      <c r="FAD91" s="2"/>
      <c r="FAE91" s="2"/>
      <c r="FAF91" s="2"/>
      <c r="FAG91" s="2"/>
      <c r="FAH91" s="2"/>
      <c r="FAI91" s="2"/>
      <c r="FAJ91" s="2"/>
      <c r="FAK91" s="2"/>
      <c r="FAL91" s="2"/>
      <c r="FAM91" s="2"/>
      <c r="FAN91" s="2"/>
      <c r="FAO91" s="2"/>
      <c r="FAP91" s="2"/>
      <c r="FAQ91" s="2"/>
      <c r="FAR91" s="2"/>
      <c r="FAS91" s="2"/>
      <c r="FAT91" s="2"/>
      <c r="FAU91" s="2"/>
      <c r="FAV91" s="2"/>
      <c r="FAW91" s="2"/>
      <c r="FAX91" s="2"/>
      <c r="FAY91" s="2"/>
      <c r="FAZ91" s="2"/>
      <c r="FBA91" s="2"/>
      <c r="FBB91" s="2"/>
      <c r="FBC91" s="2"/>
      <c r="FBD91" s="2"/>
      <c r="FBE91" s="2"/>
      <c r="FBF91" s="2"/>
      <c r="FBG91" s="2"/>
      <c r="FBH91" s="2"/>
      <c r="FBI91" s="2"/>
      <c r="FBJ91" s="2"/>
      <c r="FBK91" s="2"/>
      <c r="FBL91" s="2"/>
      <c r="FBM91" s="2"/>
      <c r="FBN91" s="2"/>
      <c r="FBO91" s="2"/>
      <c r="FBP91" s="2"/>
      <c r="FBQ91" s="2"/>
      <c r="FBR91" s="2"/>
      <c r="FBS91" s="2"/>
      <c r="FBT91" s="2"/>
      <c r="FBU91" s="2"/>
      <c r="FBV91" s="2"/>
      <c r="FBW91" s="2"/>
      <c r="FBX91" s="2"/>
      <c r="FBY91" s="2"/>
      <c r="FBZ91" s="2"/>
      <c r="FCA91" s="2"/>
      <c r="FCB91" s="2"/>
      <c r="FCC91" s="2"/>
      <c r="FCD91" s="2"/>
      <c r="FCE91" s="2"/>
      <c r="FCF91" s="2"/>
      <c r="FCG91" s="2"/>
      <c r="FCH91" s="2"/>
      <c r="FCI91" s="2"/>
      <c r="FCJ91" s="2"/>
      <c r="FCK91" s="2"/>
      <c r="FCL91" s="2"/>
      <c r="FCM91" s="2"/>
      <c r="FCN91" s="2"/>
      <c r="FCO91" s="2"/>
      <c r="FCP91" s="2"/>
      <c r="FCQ91" s="2"/>
      <c r="FCR91" s="2"/>
      <c r="FCS91" s="2"/>
      <c r="FCT91" s="2"/>
      <c r="FCU91" s="2"/>
      <c r="FCV91" s="2"/>
      <c r="FCW91" s="2"/>
      <c r="FCX91" s="2"/>
      <c r="FCY91" s="2"/>
      <c r="FCZ91" s="2"/>
      <c r="FDA91" s="2"/>
      <c r="FDB91" s="2"/>
      <c r="FDC91" s="2"/>
      <c r="FDD91" s="2"/>
      <c r="FDE91" s="2"/>
      <c r="FDF91" s="2"/>
      <c r="FDG91" s="2"/>
      <c r="FDH91" s="2"/>
      <c r="FDI91" s="2"/>
      <c r="FDJ91" s="2"/>
      <c r="FDK91" s="2"/>
      <c r="FDL91" s="2"/>
      <c r="FDM91" s="2"/>
      <c r="FDN91" s="2"/>
      <c r="FDO91" s="2"/>
      <c r="FDP91" s="2"/>
      <c r="FDQ91" s="2"/>
      <c r="FDR91" s="2"/>
      <c r="FDS91" s="2"/>
      <c r="FDT91" s="2"/>
      <c r="FDU91" s="2"/>
      <c r="FDV91" s="2"/>
      <c r="FDW91" s="2"/>
      <c r="FDX91" s="2"/>
      <c r="FDY91" s="2"/>
      <c r="FDZ91" s="2"/>
      <c r="FEA91" s="2"/>
      <c r="FEB91" s="2"/>
      <c r="FEC91" s="2"/>
      <c r="FED91" s="2"/>
      <c r="FEE91" s="2"/>
      <c r="FEF91" s="2"/>
      <c r="FEG91" s="2"/>
      <c r="FEH91" s="2"/>
      <c r="FEI91" s="2"/>
      <c r="FEJ91" s="2"/>
      <c r="FEK91" s="2"/>
      <c r="FEL91" s="2"/>
      <c r="FEM91" s="2"/>
      <c r="FEN91" s="2"/>
      <c r="FEO91" s="2"/>
      <c r="FEP91" s="2"/>
      <c r="FEQ91" s="2"/>
      <c r="FER91" s="2"/>
      <c r="FES91" s="2"/>
      <c r="FET91" s="2"/>
      <c r="FEU91" s="2"/>
      <c r="FEV91" s="2"/>
      <c r="FEW91" s="2"/>
      <c r="FEX91" s="2"/>
      <c r="FEY91" s="2"/>
      <c r="FEZ91" s="2"/>
      <c r="FFA91" s="2"/>
      <c r="FFB91" s="2"/>
      <c r="FFC91" s="2"/>
      <c r="FFD91" s="2"/>
      <c r="FFE91" s="2"/>
      <c r="FFF91" s="2"/>
      <c r="FFG91" s="2"/>
      <c r="FFH91" s="2"/>
      <c r="FFI91" s="2"/>
      <c r="FFJ91" s="2"/>
      <c r="FFK91" s="2"/>
      <c r="FFL91" s="2"/>
      <c r="FFM91" s="2"/>
      <c r="FFN91" s="2"/>
      <c r="FFO91" s="2"/>
      <c r="FFP91" s="2"/>
      <c r="FFQ91" s="2"/>
      <c r="FFR91" s="2"/>
      <c r="FFS91" s="2"/>
      <c r="FFT91" s="2"/>
      <c r="FFU91" s="2"/>
      <c r="FFV91" s="2"/>
      <c r="FFW91" s="2"/>
      <c r="FFX91" s="2"/>
      <c r="FFY91" s="2"/>
      <c r="FFZ91" s="2"/>
      <c r="FGA91" s="2"/>
      <c r="FGB91" s="2"/>
      <c r="FGC91" s="2"/>
      <c r="FGD91" s="2"/>
      <c r="FGE91" s="2"/>
      <c r="FGF91" s="2"/>
      <c r="FGG91" s="2"/>
      <c r="FGH91" s="2"/>
      <c r="FGI91" s="2"/>
      <c r="FGJ91" s="2"/>
      <c r="FGK91" s="2"/>
      <c r="FGL91" s="2"/>
      <c r="FGM91" s="2"/>
      <c r="FGN91" s="2"/>
      <c r="FGO91" s="2"/>
      <c r="FGP91" s="2"/>
      <c r="FGQ91" s="2"/>
      <c r="FGR91" s="2"/>
      <c r="FGS91" s="2"/>
      <c r="FGT91" s="2"/>
      <c r="FGU91" s="2"/>
      <c r="FGV91" s="2"/>
      <c r="FGW91" s="2"/>
      <c r="FGX91" s="2"/>
      <c r="FGY91" s="2"/>
      <c r="FGZ91" s="2"/>
      <c r="FHA91" s="2"/>
      <c r="FHB91" s="2"/>
      <c r="FHC91" s="2"/>
      <c r="FHD91" s="2"/>
      <c r="FHE91" s="2"/>
      <c r="FHF91" s="2"/>
      <c r="FHG91" s="2"/>
      <c r="FHH91" s="2"/>
      <c r="FHI91" s="2"/>
      <c r="FHJ91" s="2"/>
      <c r="FHK91" s="2"/>
      <c r="FHL91" s="2"/>
      <c r="FHM91" s="2"/>
      <c r="FHN91" s="2"/>
      <c r="FHO91" s="2"/>
      <c r="FHP91" s="2"/>
      <c r="FHQ91" s="2"/>
      <c r="FHR91" s="2"/>
      <c r="FHS91" s="2"/>
      <c r="FHT91" s="2"/>
      <c r="FHU91" s="2"/>
      <c r="FHV91" s="2"/>
      <c r="FHW91" s="2"/>
      <c r="FHX91" s="2"/>
      <c r="FHY91" s="2"/>
      <c r="FHZ91" s="2"/>
      <c r="FIA91" s="2"/>
      <c r="FIB91" s="2"/>
      <c r="FIC91" s="2"/>
      <c r="FID91" s="2"/>
      <c r="FIE91" s="2"/>
      <c r="FIF91" s="2"/>
      <c r="FIG91" s="2"/>
      <c r="FIH91" s="2"/>
      <c r="FII91" s="2"/>
      <c r="FIJ91" s="2"/>
      <c r="FIK91" s="2"/>
      <c r="FIL91" s="2"/>
      <c r="FIM91" s="2"/>
      <c r="FIN91" s="2"/>
      <c r="FIO91" s="2"/>
      <c r="FIP91" s="2"/>
      <c r="FIQ91" s="2"/>
      <c r="FIR91" s="2"/>
      <c r="FIS91" s="2"/>
      <c r="FIT91" s="2"/>
      <c r="FIU91" s="2"/>
      <c r="FIV91" s="2"/>
      <c r="FIW91" s="2"/>
      <c r="FIX91" s="2"/>
      <c r="FIY91" s="2"/>
      <c r="FIZ91" s="2"/>
      <c r="FJA91" s="2"/>
      <c r="FJB91" s="2"/>
      <c r="FJC91" s="2"/>
      <c r="FJD91" s="2"/>
      <c r="FJE91" s="2"/>
      <c r="FJF91" s="2"/>
      <c r="FJG91" s="2"/>
      <c r="FJH91" s="2"/>
      <c r="FJI91" s="2"/>
      <c r="FJJ91" s="2"/>
      <c r="FJK91" s="2"/>
      <c r="FJL91" s="2"/>
      <c r="FJM91" s="2"/>
      <c r="FJN91" s="2"/>
      <c r="FJO91" s="2"/>
      <c r="FJP91" s="2"/>
      <c r="FJQ91" s="2"/>
      <c r="FJR91" s="2"/>
      <c r="FJS91" s="2"/>
      <c r="FJT91" s="2"/>
      <c r="FJU91" s="2"/>
      <c r="FJV91" s="2"/>
      <c r="FJW91" s="2"/>
      <c r="FJX91" s="2"/>
      <c r="FJY91" s="2"/>
      <c r="FJZ91" s="2"/>
      <c r="FKA91" s="2"/>
      <c r="FKB91" s="2"/>
      <c r="FKC91" s="2"/>
      <c r="FKD91" s="2"/>
      <c r="FKE91" s="2"/>
      <c r="FKF91" s="2"/>
      <c r="FKG91" s="2"/>
      <c r="FKH91" s="2"/>
      <c r="FKI91" s="2"/>
      <c r="FKJ91" s="2"/>
      <c r="FKK91" s="2"/>
      <c r="FKL91" s="2"/>
      <c r="FKM91" s="2"/>
      <c r="FKN91" s="2"/>
      <c r="FKO91" s="2"/>
      <c r="FKP91" s="2"/>
      <c r="FKQ91" s="2"/>
      <c r="FKR91" s="2"/>
      <c r="FKS91" s="2"/>
      <c r="FKT91" s="2"/>
      <c r="FKU91" s="2"/>
      <c r="FKV91" s="2"/>
      <c r="FKW91" s="2"/>
      <c r="FKX91" s="2"/>
      <c r="FKY91" s="2"/>
      <c r="FKZ91" s="2"/>
      <c r="FLA91" s="2"/>
      <c r="FLB91" s="2"/>
      <c r="FLC91" s="2"/>
      <c r="FLD91" s="2"/>
      <c r="FLE91" s="2"/>
      <c r="FLF91" s="2"/>
      <c r="FLG91" s="2"/>
      <c r="FLH91" s="2"/>
      <c r="FLI91" s="2"/>
      <c r="FLJ91" s="2"/>
      <c r="FLK91" s="2"/>
      <c r="FLL91" s="2"/>
      <c r="FLM91" s="2"/>
      <c r="FLN91" s="2"/>
      <c r="FLO91" s="2"/>
      <c r="FLP91" s="2"/>
      <c r="FLQ91" s="2"/>
      <c r="FLR91" s="2"/>
      <c r="FLS91" s="2"/>
      <c r="FLT91" s="2"/>
      <c r="FLU91" s="2"/>
      <c r="FLV91" s="2"/>
      <c r="FLW91" s="2"/>
      <c r="FLX91" s="2"/>
      <c r="FLY91" s="2"/>
      <c r="FLZ91" s="2"/>
      <c r="FMA91" s="2"/>
      <c r="FMB91" s="2"/>
      <c r="FMC91" s="2"/>
      <c r="FMD91" s="2"/>
      <c r="FME91" s="2"/>
      <c r="FMF91" s="2"/>
      <c r="FMG91" s="2"/>
      <c r="FMH91" s="2"/>
      <c r="FMI91" s="2"/>
      <c r="FMJ91" s="2"/>
      <c r="FMK91" s="2"/>
      <c r="FML91" s="2"/>
      <c r="FMM91" s="2"/>
      <c r="FMN91" s="2"/>
      <c r="FMO91" s="2"/>
      <c r="FMP91" s="2"/>
      <c r="FMQ91" s="2"/>
      <c r="FMR91" s="2"/>
      <c r="FMS91" s="2"/>
      <c r="FMT91" s="2"/>
      <c r="FMU91" s="2"/>
      <c r="FMV91" s="2"/>
      <c r="FMW91" s="2"/>
      <c r="FMX91" s="2"/>
      <c r="FMY91" s="2"/>
      <c r="FMZ91" s="2"/>
      <c r="FNA91" s="2"/>
      <c r="FNB91" s="2"/>
      <c r="FNC91" s="2"/>
      <c r="FND91" s="2"/>
      <c r="FNE91" s="2"/>
      <c r="FNF91" s="2"/>
      <c r="FNG91" s="2"/>
      <c r="FNH91" s="2"/>
      <c r="FNI91" s="2"/>
      <c r="FNJ91" s="2"/>
      <c r="FNK91" s="2"/>
      <c r="FNL91" s="2"/>
      <c r="FNM91" s="2"/>
      <c r="FNN91" s="2"/>
      <c r="FNO91" s="2"/>
      <c r="FNP91" s="2"/>
      <c r="FNQ91" s="2"/>
      <c r="FNR91" s="2"/>
      <c r="FNS91" s="2"/>
      <c r="FNT91" s="2"/>
      <c r="FNU91" s="2"/>
      <c r="FNV91" s="2"/>
      <c r="FNW91" s="2"/>
      <c r="FNX91" s="2"/>
      <c r="FNY91" s="2"/>
      <c r="FNZ91" s="2"/>
      <c r="FOA91" s="2"/>
      <c r="FOB91" s="2"/>
      <c r="FOC91" s="2"/>
      <c r="FOD91" s="2"/>
      <c r="FOE91" s="2"/>
      <c r="FOF91" s="2"/>
      <c r="FOG91" s="2"/>
      <c r="FOH91" s="2"/>
      <c r="FOI91" s="2"/>
      <c r="FOJ91" s="2"/>
      <c r="FOK91" s="2"/>
      <c r="FOL91" s="2"/>
      <c r="FOM91" s="2"/>
      <c r="FON91" s="2"/>
      <c r="FOO91" s="2"/>
      <c r="FOP91" s="2"/>
      <c r="FOQ91" s="2"/>
      <c r="FOR91" s="2"/>
      <c r="FOS91" s="2"/>
      <c r="FOT91" s="2"/>
      <c r="FOU91" s="2"/>
      <c r="FOV91" s="2"/>
      <c r="FOW91" s="2"/>
      <c r="FOX91" s="2"/>
      <c r="FOY91" s="2"/>
      <c r="FOZ91" s="2"/>
      <c r="FPA91" s="2"/>
      <c r="FPB91" s="2"/>
      <c r="FPC91" s="2"/>
      <c r="FPD91" s="2"/>
      <c r="FPE91" s="2"/>
      <c r="FPF91" s="2"/>
      <c r="FPG91" s="2"/>
      <c r="FPH91" s="2"/>
      <c r="FPI91" s="2"/>
      <c r="FPJ91" s="2"/>
      <c r="FPK91" s="2"/>
      <c r="FPL91" s="2"/>
      <c r="FPM91" s="2"/>
      <c r="FPN91" s="2"/>
      <c r="FPO91" s="2"/>
      <c r="FPP91" s="2"/>
      <c r="FPQ91" s="2"/>
      <c r="FPR91" s="2"/>
      <c r="FPS91" s="2"/>
      <c r="FPT91" s="2"/>
      <c r="FPU91" s="2"/>
      <c r="FPV91" s="2"/>
      <c r="FPW91" s="2"/>
      <c r="FPX91" s="2"/>
      <c r="FPY91" s="2"/>
      <c r="FPZ91" s="2"/>
      <c r="FQA91" s="2"/>
      <c r="FQB91" s="2"/>
      <c r="FQC91" s="2"/>
      <c r="FQD91" s="2"/>
      <c r="FQE91" s="2"/>
      <c r="FQF91" s="2"/>
      <c r="FQG91" s="2"/>
      <c r="FQH91" s="2"/>
      <c r="FQI91" s="2"/>
      <c r="FQJ91" s="2"/>
      <c r="FQK91" s="2"/>
      <c r="FQL91" s="2"/>
      <c r="FQM91" s="2"/>
      <c r="FQN91" s="2"/>
      <c r="FQO91" s="2"/>
      <c r="FQP91" s="2"/>
      <c r="FQQ91" s="2"/>
      <c r="FQR91" s="2"/>
      <c r="FQS91" s="2"/>
      <c r="FQT91" s="2"/>
      <c r="FQU91" s="2"/>
      <c r="FQV91" s="2"/>
      <c r="FQW91" s="2"/>
      <c r="FQX91" s="2"/>
      <c r="FQY91" s="2"/>
      <c r="FQZ91" s="2"/>
      <c r="FRA91" s="2"/>
      <c r="FRB91" s="2"/>
      <c r="FRC91" s="2"/>
      <c r="FRD91" s="2"/>
      <c r="FRE91" s="2"/>
      <c r="FRF91" s="2"/>
      <c r="FRG91" s="2"/>
      <c r="FRH91" s="2"/>
      <c r="FRI91" s="2"/>
      <c r="FRJ91" s="2"/>
      <c r="FRK91" s="2"/>
      <c r="FRL91" s="2"/>
      <c r="FRM91" s="2"/>
      <c r="FRN91" s="2"/>
      <c r="FRO91" s="2"/>
      <c r="FRP91" s="2"/>
      <c r="FRQ91" s="2"/>
      <c r="FRR91" s="2"/>
      <c r="FRS91" s="2"/>
      <c r="FRT91" s="2"/>
      <c r="FRU91" s="2"/>
      <c r="FRV91" s="2"/>
      <c r="FRW91" s="2"/>
      <c r="FRX91" s="2"/>
      <c r="FRY91" s="2"/>
      <c r="FRZ91" s="2"/>
      <c r="FSA91" s="2"/>
      <c r="FSB91" s="2"/>
      <c r="FSC91" s="2"/>
      <c r="FSD91" s="2"/>
      <c r="FSE91" s="2"/>
      <c r="FSF91" s="2"/>
      <c r="FSG91" s="2"/>
      <c r="FSH91" s="2"/>
      <c r="FSI91" s="2"/>
      <c r="FSJ91" s="2"/>
      <c r="FSK91" s="2"/>
      <c r="FSL91" s="2"/>
      <c r="FSM91" s="2"/>
      <c r="FSN91" s="2"/>
      <c r="FSO91" s="2"/>
      <c r="FSP91" s="2"/>
      <c r="FSQ91" s="2"/>
      <c r="FSR91" s="2"/>
      <c r="FSS91" s="2"/>
      <c r="FST91" s="2"/>
      <c r="FSU91" s="2"/>
      <c r="FSV91" s="2"/>
      <c r="FSW91" s="2"/>
      <c r="FSX91" s="2"/>
      <c r="FSY91" s="2"/>
      <c r="FSZ91" s="2"/>
      <c r="FTA91" s="2"/>
      <c r="FTB91" s="2"/>
      <c r="FTC91" s="2"/>
      <c r="FTD91" s="2"/>
      <c r="FTE91" s="2"/>
      <c r="FTF91" s="2"/>
      <c r="FTG91" s="2"/>
      <c r="FTH91" s="2"/>
      <c r="FTI91" s="2"/>
      <c r="FTJ91" s="2"/>
      <c r="FTK91" s="2"/>
      <c r="FTL91" s="2"/>
      <c r="FTM91" s="2"/>
      <c r="FTN91" s="2"/>
      <c r="FTO91" s="2"/>
      <c r="FTP91" s="2"/>
      <c r="FTQ91" s="2"/>
      <c r="FTR91" s="2"/>
      <c r="FTS91" s="2"/>
      <c r="FTT91" s="2"/>
      <c r="FTU91" s="2"/>
      <c r="FTV91" s="2"/>
      <c r="FTW91" s="2"/>
      <c r="FTX91" s="2"/>
      <c r="FTY91" s="2"/>
      <c r="FTZ91" s="2"/>
      <c r="FUA91" s="2"/>
      <c r="FUB91" s="2"/>
      <c r="FUC91" s="2"/>
      <c r="FUD91" s="2"/>
      <c r="FUE91" s="2"/>
      <c r="FUF91" s="2"/>
      <c r="FUG91" s="2"/>
      <c r="FUH91" s="2"/>
      <c r="FUI91" s="2"/>
      <c r="FUJ91" s="2"/>
      <c r="FUK91" s="2"/>
      <c r="FUL91" s="2"/>
      <c r="FUM91" s="2"/>
      <c r="FUN91" s="2"/>
      <c r="FUO91" s="2"/>
      <c r="FUP91" s="2"/>
      <c r="FUQ91" s="2"/>
      <c r="FUR91" s="2"/>
      <c r="FUS91" s="2"/>
      <c r="FUT91" s="2"/>
      <c r="FUU91" s="2"/>
      <c r="FUV91" s="2"/>
      <c r="FUW91" s="2"/>
      <c r="FUX91" s="2"/>
      <c r="FUY91" s="2"/>
      <c r="FUZ91" s="2"/>
      <c r="FVA91" s="2"/>
      <c r="FVB91" s="2"/>
      <c r="FVC91" s="2"/>
      <c r="FVD91" s="2"/>
      <c r="FVE91" s="2"/>
      <c r="FVF91" s="2"/>
      <c r="FVG91" s="2"/>
      <c r="FVH91" s="2"/>
      <c r="FVI91" s="2"/>
      <c r="FVJ91" s="2"/>
      <c r="FVK91" s="2"/>
      <c r="FVL91" s="2"/>
      <c r="FVM91" s="2"/>
      <c r="FVN91" s="2"/>
      <c r="FVO91" s="2"/>
      <c r="FVP91" s="2"/>
      <c r="FVQ91" s="2"/>
      <c r="FVR91" s="2"/>
      <c r="FVS91" s="2"/>
      <c r="FVT91" s="2"/>
      <c r="FVU91" s="2"/>
      <c r="FVV91" s="2"/>
      <c r="FVW91" s="2"/>
      <c r="FVX91" s="2"/>
      <c r="FVY91" s="2"/>
      <c r="FVZ91" s="2"/>
      <c r="FWA91" s="2"/>
      <c r="FWB91" s="2"/>
      <c r="FWC91" s="2"/>
      <c r="FWD91" s="2"/>
      <c r="FWE91" s="2"/>
      <c r="FWF91" s="2"/>
      <c r="FWG91" s="2"/>
      <c r="FWH91" s="2"/>
      <c r="FWI91" s="2"/>
      <c r="FWJ91" s="2"/>
      <c r="FWK91" s="2"/>
      <c r="FWL91" s="2"/>
      <c r="FWM91" s="2"/>
      <c r="FWN91" s="2"/>
      <c r="FWO91" s="2"/>
      <c r="FWP91" s="2"/>
      <c r="FWQ91" s="2"/>
      <c r="FWR91" s="2"/>
      <c r="FWS91" s="2"/>
      <c r="FWT91" s="2"/>
      <c r="FWU91" s="2"/>
      <c r="FWV91" s="2"/>
      <c r="FWW91" s="2"/>
      <c r="FWX91" s="2"/>
      <c r="FWY91" s="2"/>
      <c r="FWZ91" s="2"/>
      <c r="FXA91" s="2"/>
      <c r="FXB91" s="2"/>
      <c r="FXC91" s="2"/>
      <c r="FXD91" s="2"/>
      <c r="FXE91" s="2"/>
      <c r="FXF91" s="2"/>
      <c r="FXG91" s="2"/>
      <c r="FXH91" s="2"/>
      <c r="FXI91" s="2"/>
      <c r="FXJ91" s="2"/>
      <c r="FXK91" s="2"/>
      <c r="FXL91" s="2"/>
      <c r="FXM91" s="2"/>
      <c r="FXN91" s="2"/>
      <c r="FXO91" s="2"/>
      <c r="FXP91" s="2"/>
      <c r="FXQ91" s="2"/>
      <c r="FXR91" s="2"/>
      <c r="FXS91" s="2"/>
      <c r="FXT91" s="2"/>
      <c r="FXU91" s="2"/>
      <c r="FXV91" s="2"/>
      <c r="FXW91" s="2"/>
      <c r="FXX91" s="2"/>
      <c r="FXY91" s="2"/>
      <c r="FXZ91" s="2"/>
      <c r="FYA91" s="2"/>
      <c r="FYB91" s="2"/>
      <c r="FYC91" s="2"/>
      <c r="FYD91" s="2"/>
      <c r="FYE91" s="2"/>
      <c r="FYF91" s="2"/>
      <c r="FYG91" s="2"/>
      <c r="FYH91" s="2"/>
      <c r="FYI91" s="2"/>
      <c r="FYJ91" s="2"/>
      <c r="FYK91" s="2"/>
      <c r="FYL91" s="2"/>
      <c r="FYM91" s="2"/>
      <c r="FYN91" s="2"/>
      <c r="FYO91" s="2"/>
      <c r="FYP91" s="2"/>
      <c r="FYQ91" s="2"/>
      <c r="FYR91" s="2"/>
      <c r="FYS91" s="2"/>
      <c r="FYT91" s="2"/>
      <c r="FYU91" s="2"/>
      <c r="FYV91" s="2"/>
      <c r="FYW91" s="2"/>
      <c r="FYX91" s="2"/>
      <c r="FYY91" s="2"/>
      <c r="FYZ91" s="2"/>
      <c r="FZA91" s="2"/>
      <c r="FZB91" s="2"/>
      <c r="FZC91" s="2"/>
      <c r="FZD91" s="2"/>
      <c r="FZE91" s="2"/>
      <c r="FZF91" s="2"/>
      <c r="FZG91" s="2"/>
      <c r="FZH91" s="2"/>
      <c r="FZI91" s="2"/>
      <c r="FZJ91" s="2"/>
      <c r="FZK91" s="2"/>
      <c r="FZL91" s="2"/>
      <c r="FZM91" s="2"/>
      <c r="FZN91" s="2"/>
      <c r="FZO91" s="2"/>
      <c r="FZP91" s="2"/>
      <c r="FZQ91" s="2"/>
      <c r="FZR91" s="2"/>
      <c r="FZS91" s="2"/>
      <c r="FZT91" s="2"/>
      <c r="FZU91" s="2"/>
      <c r="FZV91" s="2"/>
      <c r="FZW91" s="2"/>
      <c r="FZX91" s="2"/>
      <c r="FZY91" s="2"/>
      <c r="FZZ91" s="2"/>
      <c r="GAA91" s="2"/>
      <c r="GAB91" s="2"/>
      <c r="GAC91" s="2"/>
      <c r="GAD91" s="2"/>
      <c r="GAE91" s="2"/>
      <c r="GAF91" s="2"/>
      <c r="GAG91" s="2"/>
      <c r="GAH91" s="2"/>
      <c r="GAI91" s="2"/>
      <c r="GAJ91" s="2"/>
      <c r="GAK91" s="2"/>
      <c r="GAL91" s="2"/>
      <c r="GAM91" s="2"/>
      <c r="GAN91" s="2"/>
      <c r="GAO91" s="2"/>
      <c r="GAP91" s="2"/>
      <c r="GAQ91" s="2"/>
      <c r="GAR91" s="2"/>
      <c r="GAS91" s="2"/>
      <c r="GAT91" s="2"/>
      <c r="GAU91" s="2"/>
      <c r="GAV91" s="2"/>
      <c r="GAW91" s="2"/>
      <c r="GAX91" s="2"/>
      <c r="GAY91" s="2"/>
      <c r="GAZ91" s="2"/>
      <c r="GBA91" s="2"/>
      <c r="GBB91" s="2"/>
      <c r="GBC91" s="2"/>
      <c r="GBD91" s="2"/>
      <c r="GBE91" s="2"/>
      <c r="GBF91" s="2"/>
      <c r="GBG91" s="2"/>
      <c r="GBH91" s="2"/>
      <c r="GBI91" s="2"/>
      <c r="GBJ91" s="2"/>
      <c r="GBK91" s="2"/>
      <c r="GBL91" s="2"/>
      <c r="GBM91" s="2"/>
      <c r="GBN91" s="2"/>
      <c r="GBO91" s="2"/>
      <c r="GBP91" s="2"/>
      <c r="GBQ91" s="2"/>
      <c r="GBR91" s="2"/>
      <c r="GBS91" s="2"/>
      <c r="GBT91" s="2"/>
      <c r="GBU91" s="2"/>
      <c r="GBV91" s="2"/>
      <c r="GBW91" s="2"/>
      <c r="GBX91" s="2"/>
      <c r="GBY91" s="2"/>
      <c r="GBZ91" s="2"/>
      <c r="GCA91" s="2"/>
      <c r="GCB91" s="2"/>
      <c r="GCC91" s="2"/>
      <c r="GCD91" s="2"/>
      <c r="GCE91" s="2"/>
      <c r="GCF91" s="2"/>
      <c r="GCG91" s="2"/>
      <c r="GCH91" s="2"/>
      <c r="GCI91" s="2"/>
      <c r="GCJ91" s="2"/>
      <c r="GCK91" s="2"/>
      <c r="GCL91" s="2"/>
      <c r="GCM91" s="2"/>
      <c r="GCN91" s="2"/>
      <c r="GCO91" s="2"/>
      <c r="GCP91" s="2"/>
      <c r="GCQ91" s="2"/>
      <c r="GCR91" s="2"/>
      <c r="GCS91" s="2"/>
      <c r="GCT91" s="2"/>
      <c r="GCU91" s="2"/>
      <c r="GCV91" s="2"/>
      <c r="GCW91" s="2"/>
      <c r="GCX91" s="2"/>
      <c r="GCY91" s="2"/>
      <c r="GCZ91" s="2"/>
      <c r="GDA91" s="2"/>
      <c r="GDB91" s="2"/>
      <c r="GDC91" s="2"/>
      <c r="GDD91" s="2"/>
      <c r="GDE91" s="2"/>
      <c r="GDF91" s="2"/>
      <c r="GDG91" s="2"/>
      <c r="GDH91" s="2"/>
      <c r="GDI91" s="2"/>
      <c r="GDJ91" s="2"/>
      <c r="GDK91" s="2"/>
      <c r="GDL91" s="2"/>
      <c r="GDM91" s="2"/>
      <c r="GDN91" s="2"/>
      <c r="GDO91" s="2"/>
      <c r="GDP91" s="2"/>
      <c r="GDQ91" s="2"/>
      <c r="GDR91" s="2"/>
      <c r="GDS91" s="2"/>
      <c r="GDT91" s="2"/>
      <c r="GDU91" s="2"/>
      <c r="GDV91" s="2"/>
      <c r="GDW91" s="2"/>
      <c r="GDX91" s="2"/>
      <c r="GDY91" s="2"/>
      <c r="GDZ91" s="2"/>
      <c r="GEA91" s="2"/>
      <c r="GEB91" s="2"/>
      <c r="GEC91" s="2"/>
      <c r="GED91" s="2"/>
      <c r="GEE91" s="2"/>
      <c r="GEF91" s="2"/>
      <c r="GEG91" s="2"/>
      <c r="GEH91" s="2"/>
      <c r="GEI91" s="2"/>
      <c r="GEJ91" s="2"/>
      <c r="GEK91" s="2"/>
      <c r="GEL91" s="2"/>
      <c r="GEM91" s="2"/>
      <c r="GEN91" s="2"/>
      <c r="GEO91" s="2"/>
      <c r="GEP91" s="2"/>
      <c r="GEQ91" s="2"/>
      <c r="GER91" s="2"/>
      <c r="GES91" s="2"/>
      <c r="GET91" s="2"/>
      <c r="GEU91" s="2"/>
      <c r="GEV91" s="2"/>
      <c r="GEW91" s="2"/>
      <c r="GEX91" s="2"/>
      <c r="GEY91" s="2"/>
      <c r="GEZ91" s="2"/>
      <c r="GFA91" s="2"/>
      <c r="GFB91" s="2"/>
      <c r="GFC91" s="2"/>
      <c r="GFD91" s="2"/>
      <c r="GFE91" s="2"/>
      <c r="GFF91" s="2"/>
      <c r="GFG91" s="2"/>
      <c r="GFH91" s="2"/>
      <c r="GFI91" s="2"/>
      <c r="GFJ91" s="2"/>
      <c r="GFK91" s="2"/>
      <c r="GFL91" s="2"/>
      <c r="GFM91" s="2"/>
      <c r="GFN91" s="2"/>
      <c r="GFO91" s="2"/>
      <c r="GFP91" s="2"/>
      <c r="GFQ91" s="2"/>
      <c r="GFR91" s="2"/>
      <c r="GFS91" s="2"/>
      <c r="GFT91" s="2"/>
      <c r="GFU91" s="2"/>
      <c r="GFV91" s="2"/>
      <c r="GFW91" s="2"/>
      <c r="GFX91" s="2"/>
      <c r="GFY91" s="2"/>
      <c r="GFZ91" s="2"/>
      <c r="GGA91" s="2"/>
      <c r="GGB91" s="2"/>
      <c r="GGC91" s="2"/>
      <c r="GGD91" s="2"/>
      <c r="GGE91" s="2"/>
      <c r="GGF91" s="2"/>
      <c r="GGG91" s="2"/>
      <c r="GGH91" s="2"/>
      <c r="GGI91" s="2"/>
      <c r="GGJ91" s="2"/>
      <c r="GGK91" s="2"/>
      <c r="GGL91" s="2"/>
      <c r="GGM91" s="2"/>
      <c r="GGN91" s="2"/>
      <c r="GGO91" s="2"/>
      <c r="GGP91" s="2"/>
      <c r="GGQ91" s="2"/>
      <c r="GGR91" s="2"/>
      <c r="GGS91" s="2"/>
      <c r="GGT91" s="2"/>
      <c r="GGU91" s="2"/>
      <c r="GGV91" s="2"/>
      <c r="GGW91" s="2"/>
      <c r="GGX91" s="2"/>
      <c r="GGY91" s="2"/>
      <c r="GGZ91" s="2"/>
      <c r="GHA91" s="2"/>
      <c r="GHB91" s="2"/>
      <c r="GHC91" s="2"/>
      <c r="GHD91" s="2"/>
      <c r="GHE91" s="2"/>
      <c r="GHF91" s="2"/>
      <c r="GHG91" s="2"/>
      <c r="GHH91" s="2"/>
      <c r="GHI91" s="2"/>
      <c r="GHJ91" s="2"/>
      <c r="GHK91" s="2"/>
      <c r="GHL91" s="2"/>
      <c r="GHM91" s="2"/>
      <c r="GHN91" s="2"/>
      <c r="GHO91" s="2"/>
      <c r="GHP91" s="2"/>
      <c r="GHQ91" s="2"/>
      <c r="GHR91" s="2"/>
      <c r="GHS91" s="2"/>
      <c r="GHT91" s="2"/>
      <c r="GHU91" s="2"/>
      <c r="GHV91" s="2"/>
      <c r="GHW91" s="2"/>
      <c r="GHX91" s="2"/>
      <c r="GHY91" s="2"/>
      <c r="GHZ91" s="2"/>
      <c r="GIA91" s="2"/>
      <c r="GIB91" s="2"/>
      <c r="GIC91" s="2"/>
      <c r="GID91" s="2"/>
      <c r="GIE91" s="2"/>
      <c r="GIF91" s="2"/>
      <c r="GIG91" s="2"/>
      <c r="GIH91" s="2"/>
      <c r="GII91" s="2"/>
      <c r="GIJ91" s="2"/>
      <c r="GIK91" s="2"/>
      <c r="GIL91" s="2"/>
      <c r="GIM91" s="2"/>
      <c r="GIN91" s="2"/>
      <c r="GIO91" s="2"/>
      <c r="GIP91" s="2"/>
      <c r="GIQ91" s="2"/>
      <c r="GIR91" s="2"/>
      <c r="GIS91" s="2"/>
      <c r="GIT91" s="2"/>
      <c r="GIU91" s="2"/>
      <c r="GIV91" s="2"/>
      <c r="GIW91" s="2"/>
      <c r="GIX91" s="2"/>
      <c r="GIY91" s="2"/>
      <c r="GIZ91" s="2"/>
      <c r="GJA91" s="2"/>
      <c r="GJB91" s="2"/>
      <c r="GJC91" s="2"/>
      <c r="GJD91" s="2"/>
      <c r="GJE91" s="2"/>
      <c r="GJF91" s="2"/>
      <c r="GJG91" s="2"/>
      <c r="GJH91" s="2"/>
      <c r="GJI91" s="2"/>
      <c r="GJJ91" s="2"/>
      <c r="GJK91" s="2"/>
      <c r="GJL91" s="2"/>
      <c r="GJM91" s="2"/>
      <c r="GJN91" s="2"/>
      <c r="GJO91" s="2"/>
      <c r="GJP91" s="2"/>
      <c r="GJQ91" s="2"/>
      <c r="GJR91" s="2"/>
      <c r="GJS91" s="2"/>
      <c r="GJT91" s="2"/>
      <c r="GJU91" s="2"/>
      <c r="GJV91" s="2"/>
      <c r="GJW91" s="2"/>
      <c r="GJX91" s="2"/>
      <c r="GJY91" s="2"/>
      <c r="GJZ91" s="2"/>
      <c r="GKA91" s="2"/>
      <c r="GKB91" s="2"/>
      <c r="GKC91" s="2"/>
      <c r="GKD91" s="2"/>
      <c r="GKE91" s="2"/>
      <c r="GKF91" s="2"/>
      <c r="GKG91" s="2"/>
      <c r="GKH91" s="2"/>
      <c r="GKI91" s="2"/>
      <c r="GKJ91" s="2"/>
      <c r="GKK91" s="2"/>
      <c r="GKL91" s="2"/>
      <c r="GKM91" s="2"/>
      <c r="GKN91" s="2"/>
      <c r="GKO91" s="2"/>
      <c r="GKP91" s="2"/>
      <c r="GKQ91" s="2"/>
      <c r="GKR91" s="2"/>
      <c r="GKS91" s="2"/>
      <c r="GKT91" s="2"/>
      <c r="GKU91" s="2"/>
      <c r="GKV91" s="2"/>
      <c r="GKW91" s="2"/>
      <c r="GKX91" s="2"/>
      <c r="GKY91" s="2"/>
      <c r="GKZ91" s="2"/>
      <c r="GLA91" s="2"/>
      <c r="GLB91" s="2"/>
      <c r="GLC91" s="2"/>
      <c r="GLD91" s="2"/>
      <c r="GLE91" s="2"/>
      <c r="GLF91" s="2"/>
      <c r="GLG91" s="2"/>
      <c r="GLH91" s="2"/>
      <c r="GLI91" s="2"/>
      <c r="GLJ91" s="2"/>
      <c r="GLK91" s="2"/>
      <c r="GLL91" s="2"/>
      <c r="GLM91" s="2"/>
      <c r="GLN91" s="2"/>
      <c r="GLO91" s="2"/>
      <c r="GLP91" s="2"/>
      <c r="GLQ91" s="2"/>
      <c r="GLR91" s="2"/>
      <c r="GLS91" s="2"/>
      <c r="GLT91" s="2"/>
      <c r="GLU91" s="2"/>
      <c r="GLV91" s="2"/>
      <c r="GLW91" s="2"/>
      <c r="GLX91" s="2"/>
      <c r="GLY91" s="2"/>
      <c r="GLZ91" s="2"/>
      <c r="GMA91" s="2"/>
      <c r="GMB91" s="2"/>
      <c r="GMC91" s="2"/>
      <c r="GMD91" s="2"/>
      <c r="GME91" s="2"/>
      <c r="GMF91" s="2"/>
      <c r="GMG91" s="2"/>
      <c r="GMH91" s="2"/>
      <c r="GMI91" s="2"/>
      <c r="GMJ91" s="2"/>
      <c r="GMK91" s="2"/>
      <c r="GML91" s="2"/>
      <c r="GMM91" s="2"/>
      <c r="GMN91" s="2"/>
      <c r="GMO91" s="2"/>
      <c r="GMP91" s="2"/>
      <c r="GMQ91" s="2"/>
      <c r="GMR91" s="2"/>
      <c r="GMS91" s="2"/>
      <c r="GMT91" s="2"/>
      <c r="GMU91" s="2"/>
      <c r="GMV91" s="2"/>
      <c r="GMW91" s="2"/>
      <c r="GMX91" s="2"/>
      <c r="GMY91" s="2"/>
      <c r="GMZ91" s="2"/>
      <c r="GNA91" s="2"/>
      <c r="GNB91" s="2"/>
      <c r="GNC91" s="2"/>
      <c r="GND91" s="2"/>
      <c r="GNE91" s="2"/>
      <c r="GNF91" s="2"/>
      <c r="GNG91" s="2"/>
      <c r="GNH91" s="2"/>
      <c r="GNI91" s="2"/>
      <c r="GNJ91" s="2"/>
      <c r="GNK91" s="2"/>
      <c r="GNL91" s="2"/>
      <c r="GNM91" s="2"/>
      <c r="GNN91" s="2"/>
      <c r="GNO91" s="2"/>
      <c r="GNP91" s="2"/>
      <c r="GNQ91" s="2"/>
      <c r="GNR91" s="2"/>
      <c r="GNS91" s="2"/>
      <c r="GNT91" s="2"/>
      <c r="GNU91" s="2"/>
      <c r="GNV91" s="2"/>
      <c r="GNW91" s="2"/>
      <c r="GNX91" s="2"/>
      <c r="GNY91" s="2"/>
      <c r="GNZ91" s="2"/>
      <c r="GOA91" s="2"/>
      <c r="GOB91" s="2"/>
      <c r="GOC91" s="2"/>
      <c r="GOD91" s="2"/>
      <c r="GOE91" s="2"/>
      <c r="GOF91" s="2"/>
      <c r="GOG91" s="2"/>
      <c r="GOH91" s="2"/>
      <c r="GOI91" s="2"/>
      <c r="GOJ91" s="2"/>
      <c r="GOK91" s="2"/>
      <c r="GOL91" s="2"/>
      <c r="GOM91" s="2"/>
      <c r="GON91" s="2"/>
      <c r="GOO91" s="2"/>
      <c r="GOP91" s="2"/>
      <c r="GOQ91" s="2"/>
      <c r="GOR91" s="2"/>
      <c r="GOS91" s="2"/>
      <c r="GOT91" s="2"/>
      <c r="GOU91" s="2"/>
      <c r="GOV91" s="2"/>
      <c r="GOW91" s="2"/>
      <c r="GOX91" s="2"/>
      <c r="GOY91" s="2"/>
      <c r="GOZ91" s="2"/>
      <c r="GPA91" s="2"/>
      <c r="GPB91" s="2"/>
      <c r="GPC91" s="2"/>
      <c r="GPD91" s="2"/>
      <c r="GPE91" s="2"/>
      <c r="GPF91" s="2"/>
      <c r="GPG91" s="2"/>
      <c r="GPH91" s="2"/>
      <c r="GPI91" s="2"/>
      <c r="GPJ91" s="2"/>
      <c r="GPK91" s="2"/>
      <c r="GPL91" s="2"/>
      <c r="GPM91" s="2"/>
      <c r="GPN91" s="2"/>
      <c r="GPO91" s="2"/>
      <c r="GPP91" s="2"/>
      <c r="GPQ91" s="2"/>
      <c r="GPR91" s="2"/>
      <c r="GPS91" s="2"/>
      <c r="GPT91" s="2"/>
      <c r="GPU91" s="2"/>
      <c r="GPV91" s="2"/>
      <c r="GPW91" s="2"/>
      <c r="GPX91" s="2"/>
      <c r="GPY91" s="2"/>
      <c r="GPZ91" s="2"/>
      <c r="GQA91" s="2"/>
      <c r="GQB91" s="2"/>
      <c r="GQC91" s="2"/>
      <c r="GQD91" s="2"/>
      <c r="GQE91" s="2"/>
      <c r="GQF91" s="2"/>
      <c r="GQG91" s="2"/>
      <c r="GQH91" s="2"/>
      <c r="GQI91" s="2"/>
      <c r="GQJ91" s="2"/>
      <c r="GQK91" s="2"/>
      <c r="GQL91" s="2"/>
      <c r="GQM91" s="2"/>
      <c r="GQN91" s="2"/>
      <c r="GQO91" s="2"/>
      <c r="GQP91" s="2"/>
      <c r="GQQ91" s="2"/>
      <c r="GQR91" s="2"/>
      <c r="GQS91" s="2"/>
      <c r="GQT91" s="2"/>
      <c r="GQU91" s="2"/>
      <c r="GQV91" s="2"/>
      <c r="GQW91" s="2"/>
      <c r="GQX91" s="2"/>
      <c r="GQY91" s="2"/>
      <c r="GQZ91" s="2"/>
      <c r="GRA91" s="2"/>
      <c r="GRB91" s="2"/>
      <c r="GRC91" s="2"/>
      <c r="GRD91" s="2"/>
      <c r="GRE91" s="2"/>
      <c r="GRF91" s="2"/>
      <c r="GRG91" s="2"/>
      <c r="GRH91" s="2"/>
      <c r="GRI91" s="2"/>
      <c r="GRJ91" s="2"/>
      <c r="GRK91" s="2"/>
      <c r="GRL91" s="2"/>
      <c r="GRM91" s="2"/>
      <c r="GRN91" s="2"/>
      <c r="GRO91" s="2"/>
      <c r="GRP91" s="2"/>
      <c r="GRQ91" s="2"/>
      <c r="GRR91" s="2"/>
      <c r="GRS91" s="2"/>
      <c r="GRT91" s="2"/>
      <c r="GRU91" s="2"/>
      <c r="GRV91" s="2"/>
      <c r="GRW91" s="2"/>
      <c r="GRX91" s="2"/>
      <c r="GRY91" s="2"/>
      <c r="GRZ91" s="2"/>
      <c r="GSA91" s="2"/>
      <c r="GSB91" s="2"/>
      <c r="GSC91" s="2"/>
      <c r="GSD91" s="2"/>
      <c r="GSE91" s="2"/>
      <c r="GSF91" s="2"/>
      <c r="GSG91" s="2"/>
      <c r="GSH91" s="2"/>
      <c r="GSI91" s="2"/>
      <c r="GSJ91" s="2"/>
      <c r="GSK91" s="2"/>
      <c r="GSL91" s="2"/>
      <c r="GSM91" s="2"/>
      <c r="GSN91" s="2"/>
      <c r="GSO91" s="2"/>
      <c r="GSP91" s="2"/>
      <c r="GSQ91" s="2"/>
      <c r="GSR91" s="2"/>
      <c r="GSS91" s="2"/>
      <c r="GST91" s="2"/>
      <c r="GSU91" s="2"/>
      <c r="GSV91" s="2"/>
      <c r="GSW91" s="2"/>
      <c r="GSX91" s="2"/>
      <c r="GSY91" s="2"/>
      <c r="GSZ91" s="2"/>
      <c r="GTA91" s="2"/>
      <c r="GTB91" s="2"/>
      <c r="GTC91" s="2"/>
      <c r="GTD91" s="2"/>
      <c r="GTE91" s="2"/>
      <c r="GTF91" s="2"/>
      <c r="GTG91" s="2"/>
      <c r="GTH91" s="2"/>
      <c r="GTI91" s="2"/>
      <c r="GTJ91" s="2"/>
      <c r="GTK91" s="2"/>
      <c r="GTL91" s="2"/>
      <c r="GTM91" s="2"/>
      <c r="GTN91" s="2"/>
      <c r="GTO91" s="2"/>
      <c r="GTP91" s="2"/>
      <c r="GTQ91" s="2"/>
      <c r="GTR91" s="2"/>
      <c r="GTS91" s="2"/>
      <c r="GTT91" s="2"/>
      <c r="GTU91" s="2"/>
      <c r="GTV91" s="2"/>
      <c r="GTW91" s="2"/>
      <c r="GTX91" s="2"/>
      <c r="GTY91" s="2"/>
      <c r="GTZ91" s="2"/>
      <c r="GUA91" s="2"/>
      <c r="GUB91" s="2"/>
      <c r="GUC91" s="2"/>
      <c r="GUD91" s="2"/>
      <c r="GUE91" s="2"/>
      <c r="GUF91" s="2"/>
      <c r="GUG91" s="2"/>
      <c r="GUH91" s="2"/>
      <c r="GUI91" s="2"/>
      <c r="GUJ91" s="2"/>
      <c r="GUK91" s="2"/>
      <c r="GUL91" s="2"/>
      <c r="GUM91" s="2"/>
      <c r="GUN91" s="2"/>
      <c r="GUO91" s="2"/>
      <c r="GUP91" s="2"/>
      <c r="GUQ91" s="2"/>
      <c r="GUR91" s="2"/>
      <c r="GUS91" s="2"/>
      <c r="GUT91" s="2"/>
      <c r="GUU91" s="2"/>
      <c r="GUV91" s="2"/>
      <c r="GUW91" s="2"/>
      <c r="GUX91" s="2"/>
      <c r="GUY91" s="2"/>
      <c r="GUZ91" s="2"/>
      <c r="GVA91" s="2"/>
      <c r="GVB91" s="2"/>
      <c r="GVC91" s="2"/>
      <c r="GVD91" s="2"/>
      <c r="GVE91" s="2"/>
      <c r="GVF91" s="2"/>
      <c r="GVG91" s="2"/>
      <c r="GVH91" s="2"/>
      <c r="GVI91" s="2"/>
      <c r="GVJ91" s="2"/>
      <c r="GVK91" s="2"/>
      <c r="GVL91" s="2"/>
      <c r="GVM91" s="2"/>
      <c r="GVN91" s="2"/>
      <c r="GVO91" s="2"/>
      <c r="GVP91" s="2"/>
      <c r="GVQ91" s="2"/>
      <c r="GVR91" s="2"/>
      <c r="GVS91" s="2"/>
      <c r="GVT91" s="2"/>
      <c r="GVU91" s="2"/>
      <c r="GVV91" s="2"/>
      <c r="GVW91" s="2"/>
      <c r="GVX91" s="2"/>
      <c r="GVY91" s="2"/>
      <c r="GVZ91" s="2"/>
      <c r="GWA91" s="2"/>
      <c r="GWB91" s="2"/>
      <c r="GWC91" s="2"/>
      <c r="GWD91" s="2"/>
      <c r="GWE91" s="2"/>
      <c r="GWF91" s="2"/>
      <c r="GWG91" s="2"/>
      <c r="GWH91" s="2"/>
      <c r="GWI91" s="2"/>
      <c r="GWJ91" s="2"/>
      <c r="GWK91" s="2"/>
      <c r="GWL91" s="2"/>
      <c r="GWM91" s="2"/>
      <c r="GWN91" s="2"/>
      <c r="GWO91" s="2"/>
      <c r="GWP91" s="2"/>
      <c r="GWQ91" s="2"/>
      <c r="GWR91" s="2"/>
      <c r="GWS91" s="2"/>
      <c r="GWT91" s="2"/>
      <c r="GWU91" s="2"/>
      <c r="GWV91" s="2"/>
      <c r="GWW91" s="2"/>
      <c r="GWX91" s="2"/>
      <c r="GWY91" s="2"/>
      <c r="GWZ91" s="2"/>
      <c r="GXA91" s="2"/>
      <c r="GXB91" s="2"/>
      <c r="GXC91" s="2"/>
      <c r="GXD91" s="2"/>
      <c r="GXE91" s="2"/>
      <c r="GXF91" s="2"/>
      <c r="GXG91" s="2"/>
      <c r="GXH91" s="2"/>
      <c r="GXI91" s="2"/>
      <c r="GXJ91" s="2"/>
      <c r="GXK91" s="2"/>
      <c r="GXL91" s="2"/>
      <c r="GXM91" s="2"/>
      <c r="GXN91" s="2"/>
      <c r="GXO91" s="2"/>
      <c r="GXP91" s="2"/>
      <c r="GXQ91" s="2"/>
      <c r="GXR91" s="2"/>
      <c r="GXS91" s="2"/>
      <c r="GXT91" s="2"/>
      <c r="GXU91" s="2"/>
      <c r="GXV91" s="2"/>
      <c r="GXW91" s="2"/>
      <c r="GXX91" s="2"/>
      <c r="GXY91" s="2"/>
      <c r="GXZ91" s="2"/>
      <c r="GYA91" s="2"/>
      <c r="GYB91" s="2"/>
      <c r="GYC91" s="2"/>
      <c r="GYD91" s="2"/>
      <c r="GYE91" s="2"/>
      <c r="GYF91" s="2"/>
      <c r="GYG91" s="2"/>
      <c r="GYH91" s="2"/>
      <c r="GYI91" s="2"/>
      <c r="GYJ91" s="2"/>
      <c r="GYK91" s="2"/>
      <c r="GYL91" s="2"/>
      <c r="GYM91" s="2"/>
      <c r="GYN91" s="2"/>
      <c r="GYO91" s="2"/>
      <c r="GYP91" s="2"/>
      <c r="GYQ91" s="2"/>
      <c r="GYR91" s="2"/>
      <c r="GYS91" s="2"/>
      <c r="GYT91" s="2"/>
      <c r="GYU91" s="2"/>
      <c r="GYV91" s="2"/>
      <c r="GYW91" s="2"/>
      <c r="GYX91" s="2"/>
      <c r="GYY91" s="2"/>
      <c r="GYZ91" s="2"/>
      <c r="GZA91" s="2"/>
      <c r="GZB91" s="2"/>
      <c r="GZC91" s="2"/>
      <c r="GZD91" s="2"/>
      <c r="GZE91" s="2"/>
      <c r="GZF91" s="2"/>
      <c r="GZG91" s="2"/>
      <c r="GZH91" s="2"/>
      <c r="GZI91" s="2"/>
      <c r="GZJ91" s="2"/>
      <c r="GZK91" s="2"/>
      <c r="GZL91" s="2"/>
      <c r="GZM91" s="2"/>
      <c r="GZN91" s="2"/>
      <c r="GZO91" s="2"/>
      <c r="GZP91" s="2"/>
      <c r="GZQ91" s="2"/>
      <c r="GZR91" s="2"/>
      <c r="GZS91" s="2"/>
      <c r="GZT91" s="2"/>
      <c r="GZU91" s="2"/>
      <c r="GZV91" s="2"/>
      <c r="GZW91" s="2"/>
      <c r="GZX91" s="2"/>
      <c r="GZY91" s="2"/>
      <c r="GZZ91" s="2"/>
      <c r="HAA91" s="2"/>
      <c r="HAB91" s="2"/>
      <c r="HAC91" s="2"/>
      <c r="HAD91" s="2"/>
      <c r="HAE91" s="2"/>
      <c r="HAF91" s="2"/>
      <c r="HAG91" s="2"/>
      <c r="HAH91" s="2"/>
      <c r="HAI91" s="2"/>
      <c r="HAJ91" s="2"/>
      <c r="HAK91" s="2"/>
      <c r="HAL91" s="2"/>
      <c r="HAM91" s="2"/>
      <c r="HAN91" s="2"/>
      <c r="HAO91" s="2"/>
      <c r="HAP91" s="2"/>
      <c r="HAQ91" s="2"/>
      <c r="HAR91" s="2"/>
      <c r="HAS91" s="2"/>
      <c r="HAT91" s="2"/>
      <c r="HAU91" s="2"/>
      <c r="HAV91" s="2"/>
      <c r="HAW91" s="2"/>
      <c r="HAX91" s="2"/>
      <c r="HAY91" s="2"/>
      <c r="HAZ91" s="2"/>
      <c r="HBA91" s="2"/>
      <c r="HBB91" s="2"/>
      <c r="HBC91" s="2"/>
      <c r="HBD91" s="2"/>
      <c r="HBE91" s="2"/>
      <c r="HBF91" s="2"/>
      <c r="HBG91" s="2"/>
      <c r="HBH91" s="2"/>
      <c r="HBI91" s="2"/>
      <c r="HBJ91" s="2"/>
      <c r="HBK91" s="2"/>
      <c r="HBL91" s="2"/>
      <c r="HBM91" s="2"/>
      <c r="HBN91" s="2"/>
      <c r="HBO91" s="2"/>
      <c r="HBP91" s="2"/>
      <c r="HBQ91" s="2"/>
      <c r="HBR91" s="2"/>
      <c r="HBS91" s="2"/>
      <c r="HBT91" s="2"/>
      <c r="HBU91" s="2"/>
      <c r="HBV91" s="2"/>
      <c r="HBW91" s="2"/>
      <c r="HBX91" s="2"/>
      <c r="HBY91" s="2"/>
      <c r="HBZ91" s="2"/>
      <c r="HCA91" s="2"/>
      <c r="HCB91" s="2"/>
      <c r="HCC91" s="2"/>
      <c r="HCD91" s="2"/>
      <c r="HCE91" s="2"/>
      <c r="HCF91" s="2"/>
      <c r="HCG91" s="2"/>
      <c r="HCH91" s="2"/>
      <c r="HCI91" s="2"/>
      <c r="HCJ91" s="2"/>
      <c r="HCK91" s="2"/>
      <c r="HCL91" s="2"/>
      <c r="HCM91" s="2"/>
      <c r="HCN91" s="2"/>
      <c r="HCO91" s="2"/>
      <c r="HCP91" s="2"/>
      <c r="HCQ91" s="2"/>
      <c r="HCR91" s="2"/>
      <c r="HCS91" s="2"/>
      <c r="HCT91" s="2"/>
      <c r="HCU91" s="2"/>
      <c r="HCV91" s="2"/>
      <c r="HCW91" s="2"/>
      <c r="HCX91" s="2"/>
      <c r="HCY91" s="2"/>
      <c r="HCZ91" s="2"/>
      <c r="HDA91" s="2"/>
      <c r="HDB91" s="2"/>
      <c r="HDC91" s="2"/>
      <c r="HDD91" s="2"/>
      <c r="HDE91" s="2"/>
      <c r="HDF91" s="2"/>
      <c r="HDG91" s="2"/>
      <c r="HDH91" s="2"/>
      <c r="HDI91" s="2"/>
      <c r="HDJ91" s="2"/>
      <c r="HDK91" s="2"/>
      <c r="HDL91" s="2"/>
      <c r="HDM91" s="2"/>
      <c r="HDN91" s="2"/>
      <c r="HDO91" s="2"/>
      <c r="HDP91" s="2"/>
      <c r="HDQ91" s="2"/>
      <c r="HDR91" s="2"/>
      <c r="HDS91" s="2"/>
      <c r="HDT91" s="2"/>
      <c r="HDU91" s="2"/>
      <c r="HDV91" s="2"/>
      <c r="HDW91" s="2"/>
      <c r="HDX91" s="2"/>
      <c r="HDY91" s="2"/>
      <c r="HDZ91" s="2"/>
      <c r="HEA91" s="2"/>
      <c r="HEB91" s="2"/>
      <c r="HEC91" s="2"/>
      <c r="HED91" s="2"/>
      <c r="HEE91" s="2"/>
      <c r="HEF91" s="2"/>
      <c r="HEG91" s="2"/>
      <c r="HEH91" s="2"/>
      <c r="HEI91" s="2"/>
      <c r="HEJ91" s="2"/>
      <c r="HEK91" s="2"/>
      <c r="HEL91" s="2"/>
      <c r="HEM91" s="2"/>
      <c r="HEN91" s="2"/>
      <c r="HEO91" s="2"/>
      <c r="HEP91" s="2"/>
      <c r="HEQ91" s="2"/>
      <c r="HER91" s="2"/>
      <c r="HES91" s="2"/>
      <c r="HET91" s="2"/>
      <c r="HEU91" s="2"/>
      <c r="HEV91" s="2"/>
      <c r="HEW91" s="2"/>
      <c r="HEX91" s="2"/>
      <c r="HEY91" s="2"/>
      <c r="HEZ91" s="2"/>
      <c r="HFA91" s="2"/>
      <c r="HFB91" s="2"/>
      <c r="HFC91" s="2"/>
      <c r="HFD91" s="2"/>
      <c r="HFE91" s="2"/>
      <c r="HFF91" s="2"/>
      <c r="HFG91" s="2"/>
      <c r="HFH91" s="2"/>
      <c r="HFI91" s="2"/>
      <c r="HFJ91" s="2"/>
      <c r="HFK91" s="2"/>
      <c r="HFL91" s="2"/>
      <c r="HFM91" s="2"/>
      <c r="HFN91" s="2"/>
      <c r="HFO91" s="2"/>
      <c r="HFP91" s="2"/>
      <c r="HFQ91" s="2"/>
      <c r="HFR91" s="2"/>
      <c r="HFS91" s="2"/>
      <c r="HFT91" s="2"/>
      <c r="HFU91" s="2"/>
      <c r="HFV91" s="2"/>
      <c r="HFW91" s="2"/>
      <c r="HFX91" s="2"/>
      <c r="HFY91" s="2"/>
      <c r="HFZ91" s="2"/>
      <c r="HGA91" s="2"/>
      <c r="HGB91" s="2"/>
      <c r="HGC91" s="2"/>
      <c r="HGD91" s="2"/>
      <c r="HGE91" s="2"/>
      <c r="HGF91" s="2"/>
      <c r="HGG91" s="2"/>
      <c r="HGH91" s="2"/>
      <c r="HGI91" s="2"/>
      <c r="HGJ91" s="2"/>
      <c r="HGK91" s="2"/>
      <c r="HGL91" s="2"/>
      <c r="HGM91" s="2"/>
      <c r="HGN91" s="2"/>
      <c r="HGO91" s="2"/>
      <c r="HGP91" s="2"/>
      <c r="HGQ91" s="2"/>
      <c r="HGR91" s="2"/>
      <c r="HGS91" s="2"/>
      <c r="HGT91" s="2"/>
      <c r="HGU91" s="2"/>
      <c r="HGV91" s="2"/>
      <c r="HGW91" s="2"/>
      <c r="HGX91" s="2"/>
      <c r="HGY91" s="2"/>
      <c r="HGZ91" s="2"/>
      <c r="HHA91" s="2"/>
      <c r="HHB91" s="2"/>
      <c r="HHC91" s="2"/>
      <c r="HHD91" s="2"/>
      <c r="HHE91" s="2"/>
      <c r="HHF91" s="2"/>
      <c r="HHG91" s="2"/>
      <c r="HHH91" s="2"/>
      <c r="HHI91" s="2"/>
      <c r="HHJ91" s="2"/>
      <c r="HHK91" s="2"/>
      <c r="HHL91" s="2"/>
      <c r="HHM91" s="2"/>
      <c r="HHN91" s="2"/>
      <c r="HHO91" s="2"/>
      <c r="HHP91" s="2"/>
      <c r="HHQ91" s="2"/>
      <c r="HHR91" s="2"/>
      <c r="HHS91" s="2"/>
      <c r="HHT91" s="2"/>
      <c r="HHU91" s="2"/>
      <c r="HHV91" s="2"/>
      <c r="HHW91" s="2"/>
      <c r="HHX91" s="2"/>
      <c r="HHY91" s="2"/>
      <c r="HHZ91" s="2"/>
      <c r="HIA91" s="2"/>
      <c r="HIB91" s="2"/>
      <c r="HIC91" s="2"/>
      <c r="HID91" s="2"/>
      <c r="HIE91" s="2"/>
      <c r="HIF91" s="2"/>
      <c r="HIG91" s="2"/>
      <c r="HIH91" s="2"/>
      <c r="HII91" s="2"/>
      <c r="HIJ91" s="2"/>
      <c r="HIK91" s="2"/>
      <c r="HIL91" s="2"/>
      <c r="HIM91" s="2"/>
      <c r="HIN91" s="2"/>
      <c r="HIO91" s="2"/>
      <c r="HIP91" s="2"/>
      <c r="HIQ91" s="2"/>
      <c r="HIR91" s="2"/>
      <c r="HIS91" s="2"/>
      <c r="HIT91" s="2"/>
      <c r="HIU91" s="2"/>
      <c r="HIV91" s="2"/>
      <c r="HIW91" s="2"/>
      <c r="HIX91" s="2"/>
      <c r="HIY91" s="2"/>
      <c r="HIZ91" s="2"/>
      <c r="HJA91" s="2"/>
      <c r="HJB91" s="2"/>
      <c r="HJC91" s="2"/>
      <c r="HJD91" s="2"/>
      <c r="HJE91" s="2"/>
      <c r="HJF91" s="2"/>
      <c r="HJG91" s="2"/>
      <c r="HJH91" s="2"/>
      <c r="HJI91" s="2"/>
      <c r="HJJ91" s="2"/>
      <c r="HJK91" s="2"/>
      <c r="HJL91" s="2"/>
      <c r="HJM91" s="2"/>
      <c r="HJN91" s="2"/>
      <c r="HJO91" s="2"/>
      <c r="HJP91" s="2"/>
      <c r="HJQ91" s="2"/>
      <c r="HJR91" s="2"/>
      <c r="HJS91" s="2"/>
      <c r="HJT91" s="2"/>
      <c r="HJU91" s="2"/>
      <c r="HJV91" s="2"/>
      <c r="HJW91" s="2"/>
      <c r="HJX91" s="2"/>
      <c r="HJY91" s="2"/>
      <c r="HJZ91" s="2"/>
      <c r="HKA91" s="2"/>
      <c r="HKB91" s="2"/>
      <c r="HKC91" s="2"/>
      <c r="HKD91" s="2"/>
      <c r="HKE91" s="2"/>
      <c r="HKF91" s="2"/>
      <c r="HKG91" s="2"/>
      <c r="HKH91" s="2"/>
      <c r="HKI91" s="2"/>
      <c r="HKJ91" s="2"/>
      <c r="HKK91" s="2"/>
      <c r="HKL91" s="2"/>
      <c r="HKM91" s="2"/>
      <c r="HKN91" s="2"/>
      <c r="HKO91" s="2"/>
      <c r="HKP91" s="2"/>
      <c r="HKQ91" s="2"/>
      <c r="HKR91" s="2"/>
      <c r="HKS91" s="2"/>
      <c r="HKT91" s="2"/>
      <c r="HKU91" s="2"/>
      <c r="HKV91" s="2"/>
      <c r="HKW91" s="2"/>
      <c r="HKX91" s="2"/>
      <c r="HKY91" s="2"/>
      <c r="HKZ91" s="2"/>
      <c r="HLA91" s="2"/>
      <c r="HLB91" s="2"/>
      <c r="HLC91" s="2"/>
      <c r="HLD91" s="2"/>
      <c r="HLE91" s="2"/>
      <c r="HLF91" s="2"/>
      <c r="HLG91" s="2"/>
      <c r="HLH91" s="2"/>
      <c r="HLI91" s="2"/>
      <c r="HLJ91" s="2"/>
      <c r="HLK91" s="2"/>
      <c r="HLL91" s="2"/>
      <c r="HLM91" s="2"/>
      <c r="HLN91" s="2"/>
      <c r="HLO91" s="2"/>
      <c r="HLP91" s="2"/>
      <c r="HLQ91" s="2"/>
      <c r="HLR91" s="2"/>
      <c r="HLS91" s="2"/>
      <c r="HLT91" s="2"/>
      <c r="HLU91" s="2"/>
      <c r="HLV91" s="2"/>
      <c r="HLW91" s="2"/>
      <c r="HLX91" s="2"/>
      <c r="HLY91" s="2"/>
      <c r="HLZ91" s="2"/>
      <c r="HMA91" s="2"/>
      <c r="HMB91" s="2"/>
      <c r="HMC91" s="2"/>
      <c r="HMD91" s="2"/>
      <c r="HME91" s="2"/>
      <c r="HMF91" s="2"/>
      <c r="HMG91" s="2"/>
      <c r="HMH91" s="2"/>
      <c r="HMI91" s="2"/>
      <c r="HMJ91" s="2"/>
      <c r="HMK91" s="2"/>
      <c r="HML91" s="2"/>
      <c r="HMM91" s="2"/>
      <c r="HMN91" s="2"/>
      <c r="HMO91" s="2"/>
      <c r="HMP91" s="2"/>
      <c r="HMQ91" s="2"/>
      <c r="HMR91" s="2"/>
      <c r="HMS91" s="2"/>
      <c r="HMT91" s="2"/>
      <c r="HMU91" s="2"/>
      <c r="HMV91" s="2"/>
      <c r="HMW91" s="2"/>
      <c r="HMX91" s="2"/>
      <c r="HMY91" s="2"/>
      <c r="HMZ91" s="2"/>
      <c r="HNA91" s="2"/>
      <c r="HNB91" s="2"/>
      <c r="HNC91" s="2"/>
      <c r="HND91" s="2"/>
      <c r="HNE91" s="2"/>
      <c r="HNF91" s="2"/>
      <c r="HNG91" s="2"/>
      <c r="HNH91" s="2"/>
      <c r="HNI91" s="2"/>
      <c r="HNJ91" s="2"/>
      <c r="HNK91" s="2"/>
      <c r="HNL91" s="2"/>
      <c r="HNM91" s="2"/>
      <c r="HNN91" s="2"/>
      <c r="HNO91" s="2"/>
      <c r="HNP91" s="2"/>
      <c r="HNQ91" s="2"/>
      <c r="HNR91" s="2"/>
      <c r="HNS91" s="2"/>
      <c r="HNT91" s="2"/>
      <c r="HNU91" s="2"/>
      <c r="HNV91" s="2"/>
      <c r="HNW91" s="2"/>
      <c r="HNX91" s="2"/>
      <c r="HNY91" s="2"/>
      <c r="HNZ91" s="2"/>
      <c r="HOA91" s="2"/>
      <c r="HOB91" s="2"/>
      <c r="HOC91" s="2"/>
      <c r="HOD91" s="2"/>
      <c r="HOE91" s="2"/>
      <c r="HOF91" s="2"/>
      <c r="HOG91" s="2"/>
      <c r="HOH91" s="2"/>
      <c r="HOI91" s="2"/>
      <c r="HOJ91" s="2"/>
      <c r="HOK91" s="2"/>
      <c r="HOL91" s="2"/>
      <c r="HOM91" s="2"/>
      <c r="HON91" s="2"/>
      <c r="HOO91" s="2"/>
      <c r="HOP91" s="2"/>
      <c r="HOQ91" s="2"/>
      <c r="HOR91" s="2"/>
      <c r="HOS91" s="2"/>
      <c r="HOT91" s="2"/>
      <c r="HOU91" s="2"/>
      <c r="HOV91" s="2"/>
      <c r="HOW91" s="2"/>
      <c r="HOX91" s="2"/>
      <c r="HOY91" s="2"/>
      <c r="HOZ91" s="2"/>
      <c r="HPA91" s="2"/>
      <c r="HPB91" s="2"/>
      <c r="HPC91" s="2"/>
      <c r="HPD91" s="2"/>
      <c r="HPE91" s="2"/>
      <c r="HPF91" s="2"/>
      <c r="HPG91" s="2"/>
      <c r="HPH91" s="2"/>
      <c r="HPI91" s="2"/>
      <c r="HPJ91" s="2"/>
      <c r="HPK91" s="2"/>
      <c r="HPL91" s="2"/>
      <c r="HPM91" s="2"/>
      <c r="HPN91" s="2"/>
      <c r="HPO91" s="2"/>
      <c r="HPP91" s="2"/>
      <c r="HPQ91" s="2"/>
      <c r="HPR91" s="2"/>
      <c r="HPS91" s="2"/>
      <c r="HPT91" s="2"/>
      <c r="HPU91" s="2"/>
      <c r="HPV91" s="2"/>
      <c r="HPW91" s="2"/>
      <c r="HPX91" s="2"/>
      <c r="HPY91" s="2"/>
      <c r="HPZ91" s="2"/>
      <c r="HQA91" s="2"/>
      <c r="HQB91" s="2"/>
      <c r="HQC91" s="2"/>
      <c r="HQD91" s="2"/>
      <c r="HQE91" s="2"/>
      <c r="HQF91" s="2"/>
      <c r="HQG91" s="2"/>
      <c r="HQH91" s="2"/>
      <c r="HQI91" s="2"/>
      <c r="HQJ91" s="2"/>
      <c r="HQK91" s="2"/>
      <c r="HQL91" s="2"/>
      <c r="HQM91" s="2"/>
      <c r="HQN91" s="2"/>
      <c r="HQO91" s="2"/>
      <c r="HQP91" s="2"/>
      <c r="HQQ91" s="2"/>
      <c r="HQR91" s="2"/>
      <c r="HQS91" s="2"/>
      <c r="HQT91" s="2"/>
      <c r="HQU91" s="2"/>
      <c r="HQV91" s="2"/>
      <c r="HQW91" s="2"/>
      <c r="HQX91" s="2"/>
      <c r="HQY91" s="2"/>
      <c r="HQZ91" s="2"/>
      <c r="HRA91" s="2"/>
      <c r="HRB91" s="2"/>
      <c r="HRC91" s="2"/>
      <c r="HRD91" s="2"/>
      <c r="HRE91" s="2"/>
      <c r="HRF91" s="2"/>
      <c r="HRG91" s="2"/>
      <c r="HRH91" s="2"/>
      <c r="HRI91" s="2"/>
      <c r="HRJ91" s="2"/>
      <c r="HRK91" s="2"/>
      <c r="HRL91" s="2"/>
      <c r="HRM91" s="2"/>
      <c r="HRN91" s="2"/>
      <c r="HRO91" s="2"/>
      <c r="HRP91" s="2"/>
      <c r="HRQ91" s="2"/>
      <c r="HRR91" s="2"/>
      <c r="HRS91" s="2"/>
      <c r="HRT91" s="2"/>
      <c r="HRU91" s="2"/>
      <c r="HRV91" s="2"/>
      <c r="HRW91" s="2"/>
      <c r="HRX91" s="2"/>
      <c r="HRY91" s="2"/>
      <c r="HRZ91" s="2"/>
      <c r="HSA91" s="2"/>
      <c r="HSB91" s="2"/>
      <c r="HSC91" s="2"/>
      <c r="HSD91" s="2"/>
      <c r="HSE91" s="2"/>
      <c r="HSF91" s="2"/>
      <c r="HSG91" s="2"/>
      <c r="HSH91" s="2"/>
      <c r="HSI91" s="2"/>
      <c r="HSJ91" s="2"/>
      <c r="HSK91" s="2"/>
      <c r="HSL91" s="2"/>
      <c r="HSM91" s="2"/>
      <c r="HSN91" s="2"/>
      <c r="HSO91" s="2"/>
      <c r="HSP91" s="2"/>
      <c r="HSQ91" s="2"/>
      <c r="HSR91" s="2"/>
      <c r="HSS91" s="2"/>
      <c r="HST91" s="2"/>
      <c r="HSU91" s="2"/>
      <c r="HSV91" s="2"/>
      <c r="HSW91" s="2"/>
      <c r="HSX91" s="2"/>
      <c r="HSY91" s="2"/>
      <c r="HSZ91" s="2"/>
      <c r="HTA91" s="2"/>
      <c r="HTB91" s="2"/>
      <c r="HTC91" s="2"/>
      <c r="HTD91" s="2"/>
      <c r="HTE91" s="2"/>
      <c r="HTF91" s="2"/>
      <c r="HTG91" s="2"/>
      <c r="HTH91" s="2"/>
      <c r="HTI91" s="2"/>
      <c r="HTJ91" s="2"/>
      <c r="HTK91" s="2"/>
      <c r="HTL91" s="2"/>
      <c r="HTM91" s="2"/>
      <c r="HTN91" s="2"/>
      <c r="HTO91" s="2"/>
      <c r="HTP91" s="2"/>
      <c r="HTQ91" s="2"/>
      <c r="HTR91" s="2"/>
      <c r="HTS91" s="2"/>
      <c r="HTT91" s="2"/>
      <c r="HTU91" s="2"/>
      <c r="HTV91" s="2"/>
      <c r="HTW91" s="2"/>
      <c r="HTX91" s="2"/>
      <c r="HTY91" s="2"/>
      <c r="HTZ91" s="2"/>
      <c r="HUA91" s="2"/>
      <c r="HUB91" s="2"/>
      <c r="HUC91" s="2"/>
      <c r="HUD91" s="2"/>
      <c r="HUE91" s="2"/>
      <c r="HUF91" s="2"/>
      <c r="HUG91" s="2"/>
      <c r="HUH91" s="2"/>
      <c r="HUI91" s="2"/>
      <c r="HUJ91" s="2"/>
      <c r="HUK91" s="2"/>
      <c r="HUL91" s="2"/>
      <c r="HUM91" s="2"/>
      <c r="HUN91" s="2"/>
      <c r="HUO91" s="2"/>
      <c r="HUP91" s="2"/>
      <c r="HUQ91" s="2"/>
      <c r="HUR91" s="2"/>
      <c r="HUS91" s="2"/>
      <c r="HUT91" s="2"/>
      <c r="HUU91" s="2"/>
      <c r="HUV91" s="2"/>
      <c r="HUW91" s="2"/>
      <c r="HUX91" s="2"/>
      <c r="HUY91" s="2"/>
      <c r="HUZ91" s="2"/>
      <c r="HVA91" s="2"/>
      <c r="HVB91" s="2"/>
      <c r="HVC91" s="2"/>
      <c r="HVD91" s="2"/>
      <c r="HVE91" s="2"/>
      <c r="HVF91" s="2"/>
      <c r="HVG91" s="2"/>
      <c r="HVH91" s="2"/>
      <c r="HVI91" s="2"/>
      <c r="HVJ91" s="2"/>
      <c r="HVK91" s="2"/>
      <c r="HVL91" s="2"/>
      <c r="HVM91" s="2"/>
      <c r="HVN91" s="2"/>
      <c r="HVO91" s="2"/>
      <c r="HVP91" s="2"/>
      <c r="HVQ91" s="2"/>
      <c r="HVR91" s="2"/>
      <c r="HVS91" s="2"/>
      <c r="HVT91" s="2"/>
      <c r="HVU91" s="2"/>
      <c r="HVV91" s="2"/>
      <c r="HVW91" s="2"/>
      <c r="HVX91" s="2"/>
      <c r="HVY91" s="2"/>
      <c r="HVZ91" s="2"/>
      <c r="HWA91" s="2"/>
      <c r="HWB91" s="2"/>
      <c r="HWC91" s="2"/>
      <c r="HWD91" s="2"/>
      <c r="HWE91" s="2"/>
      <c r="HWF91" s="2"/>
      <c r="HWG91" s="2"/>
      <c r="HWH91" s="2"/>
      <c r="HWI91" s="2"/>
      <c r="HWJ91" s="2"/>
      <c r="HWK91" s="2"/>
      <c r="HWL91" s="2"/>
      <c r="HWM91" s="2"/>
      <c r="HWN91" s="2"/>
      <c r="HWO91" s="2"/>
      <c r="HWP91" s="2"/>
      <c r="HWQ91" s="2"/>
      <c r="HWR91" s="2"/>
      <c r="HWS91" s="2"/>
      <c r="HWT91" s="2"/>
      <c r="HWU91" s="2"/>
      <c r="HWV91" s="2"/>
      <c r="HWW91" s="2"/>
      <c r="HWX91" s="2"/>
      <c r="HWY91" s="2"/>
      <c r="HWZ91" s="2"/>
      <c r="HXA91" s="2"/>
      <c r="HXB91" s="2"/>
      <c r="HXC91" s="2"/>
      <c r="HXD91" s="2"/>
      <c r="HXE91" s="2"/>
      <c r="HXF91" s="2"/>
      <c r="HXG91" s="2"/>
      <c r="HXH91" s="2"/>
      <c r="HXI91" s="2"/>
      <c r="HXJ91" s="2"/>
      <c r="HXK91" s="2"/>
      <c r="HXL91" s="2"/>
      <c r="HXM91" s="2"/>
      <c r="HXN91" s="2"/>
      <c r="HXO91" s="2"/>
      <c r="HXP91" s="2"/>
      <c r="HXQ91" s="2"/>
      <c r="HXR91" s="2"/>
      <c r="HXS91" s="2"/>
      <c r="HXT91" s="2"/>
      <c r="HXU91" s="2"/>
      <c r="HXV91" s="2"/>
      <c r="HXW91" s="2"/>
      <c r="HXX91" s="2"/>
      <c r="HXY91" s="2"/>
      <c r="HXZ91" s="2"/>
      <c r="HYA91" s="2"/>
      <c r="HYB91" s="2"/>
      <c r="HYC91" s="2"/>
      <c r="HYD91" s="2"/>
      <c r="HYE91" s="2"/>
      <c r="HYF91" s="2"/>
      <c r="HYG91" s="2"/>
      <c r="HYH91" s="2"/>
      <c r="HYI91" s="2"/>
      <c r="HYJ91" s="2"/>
      <c r="HYK91" s="2"/>
      <c r="HYL91" s="2"/>
      <c r="HYM91" s="2"/>
      <c r="HYN91" s="2"/>
      <c r="HYO91" s="2"/>
      <c r="HYP91" s="2"/>
      <c r="HYQ91" s="2"/>
      <c r="HYR91" s="2"/>
      <c r="HYS91" s="2"/>
      <c r="HYT91" s="2"/>
      <c r="HYU91" s="2"/>
      <c r="HYV91" s="2"/>
      <c r="HYW91" s="2"/>
      <c r="HYX91" s="2"/>
      <c r="HYY91" s="2"/>
      <c r="HYZ91" s="2"/>
      <c r="HZA91" s="2"/>
      <c r="HZB91" s="2"/>
      <c r="HZC91" s="2"/>
      <c r="HZD91" s="2"/>
      <c r="HZE91" s="2"/>
      <c r="HZF91" s="2"/>
      <c r="HZG91" s="2"/>
      <c r="HZH91" s="2"/>
      <c r="HZI91" s="2"/>
      <c r="HZJ91" s="2"/>
      <c r="HZK91" s="2"/>
      <c r="HZL91" s="2"/>
      <c r="HZM91" s="2"/>
      <c r="HZN91" s="2"/>
      <c r="HZO91" s="2"/>
      <c r="HZP91" s="2"/>
      <c r="HZQ91" s="2"/>
      <c r="HZR91" s="2"/>
      <c r="HZS91" s="2"/>
      <c r="HZT91" s="2"/>
      <c r="HZU91" s="2"/>
      <c r="HZV91" s="2"/>
      <c r="HZW91" s="2"/>
      <c r="HZX91" s="2"/>
      <c r="HZY91" s="2"/>
      <c r="HZZ91" s="2"/>
      <c r="IAA91" s="2"/>
      <c r="IAB91" s="2"/>
      <c r="IAC91" s="2"/>
      <c r="IAD91" s="2"/>
      <c r="IAE91" s="2"/>
      <c r="IAF91" s="2"/>
      <c r="IAG91" s="2"/>
      <c r="IAH91" s="2"/>
      <c r="IAI91" s="2"/>
      <c r="IAJ91" s="2"/>
      <c r="IAK91" s="2"/>
      <c r="IAL91" s="2"/>
      <c r="IAM91" s="2"/>
      <c r="IAN91" s="2"/>
      <c r="IAO91" s="2"/>
      <c r="IAP91" s="2"/>
      <c r="IAQ91" s="2"/>
      <c r="IAR91" s="2"/>
      <c r="IAS91" s="2"/>
      <c r="IAT91" s="2"/>
      <c r="IAU91" s="2"/>
      <c r="IAV91" s="2"/>
      <c r="IAW91" s="2"/>
      <c r="IAX91" s="2"/>
      <c r="IAY91" s="2"/>
      <c r="IAZ91" s="2"/>
      <c r="IBA91" s="2"/>
      <c r="IBB91" s="2"/>
      <c r="IBC91" s="2"/>
      <c r="IBD91" s="2"/>
      <c r="IBE91" s="2"/>
      <c r="IBF91" s="2"/>
      <c r="IBG91" s="2"/>
      <c r="IBH91" s="2"/>
      <c r="IBI91" s="2"/>
      <c r="IBJ91" s="2"/>
      <c r="IBK91" s="2"/>
      <c r="IBL91" s="2"/>
      <c r="IBM91" s="2"/>
      <c r="IBN91" s="2"/>
      <c r="IBO91" s="2"/>
      <c r="IBP91" s="2"/>
      <c r="IBQ91" s="2"/>
      <c r="IBR91" s="2"/>
      <c r="IBS91" s="2"/>
      <c r="IBT91" s="2"/>
      <c r="IBU91" s="2"/>
      <c r="IBV91" s="2"/>
      <c r="IBW91" s="2"/>
      <c r="IBX91" s="2"/>
      <c r="IBY91" s="2"/>
      <c r="IBZ91" s="2"/>
      <c r="ICA91" s="2"/>
      <c r="ICB91" s="2"/>
      <c r="ICC91" s="2"/>
      <c r="ICD91" s="2"/>
      <c r="ICE91" s="2"/>
      <c r="ICF91" s="2"/>
      <c r="ICG91" s="2"/>
      <c r="ICH91" s="2"/>
      <c r="ICI91" s="2"/>
      <c r="ICJ91" s="2"/>
      <c r="ICK91" s="2"/>
      <c r="ICL91" s="2"/>
      <c r="ICM91" s="2"/>
      <c r="ICN91" s="2"/>
      <c r="ICO91" s="2"/>
      <c r="ICP91" s="2"/>
      <c r="ICQ91" s="2"/>
      <c r="ICR91" s="2"/>
      <c r="ICS91" s="2"/>
      <c r="ICT91" s="2"/>
      <c r="ICU91" s="2"/>
      <c r="ICV91" s="2"/>
      <c r="ICW91" s="2"/>
      <c r="ICX91" s="2"/>
      <c r="ICY91" s="2"/>
      <c r="ICZ91" s="2"/>
      <c r="IDA91" s="2"/>
      <c r="IDB91" s="2"/>
      <c r="IDC91" s="2"/>
      <c r="IDD91" s="2"/>
      <c r="IDE91" s="2"/>
      <c r="IDF91" s="2"/>
      <c r="IDG91" s="2"/>
      <c r="IDH91" s="2"/>
      <c r="IDI91" s="2"/>
      <c r="IDJ91" s="2"/>
      <c r="IDK91" s="2"/>
      <c r="IDL91" s="2"/>
      <c r="IDM91" s="2"/>
      <c r="IDN91" s="2"/>
      <c r="IDO91" s="2"/>
      <c r="IDP91" s="2"/>
      <c r="IDQ91" s="2"/>
      <c r="IDR91" s="2"/>
      <c r="IDS91" s="2"/>
      <c r="IDT91" s="2"/>
      <c r="IDU91" s="2"/>
      <c r="IDV91" s="2"/>
      <c r="IDW91" s="2"/>
      <c r="IDX91" s="2"/>
      <c r="IDY91" s="2"/>
      <c r="IDZ91" s="2"/>
      <c r="IEA91" s="2"/>
      <c r="IEB91" s="2"/>
      <c r="IEC91" s="2"/>
      <c r="IED91" s="2"/>
      <c r="IEE91" s="2"/>
      <c r="IEF91" s="2"/>
      <c r="IEG91" s="2"/>
      <c r="IEH91" s="2"/>
      <c r="IEI91" s="2"/>
      <c r="IEJ91" s="2"/>
      <c r="IEK91" s="2"/>
      <c r="IEL91" s="2"/>
      <c r="IEM91" s="2"/>
      <c r="IEN91" s="2"/>
      <c r="IEO91" s="2"/>
      <c r="IEP91" s="2"/>
      <c r="IEQ91" s="2"/>
      <c r="IER91" s="2"/>
      <c r="IES91" s="2"/>
      <c r="IET91" s="2"/>
      <c r="IEU91" s="2"/>
      <c r="IEV91" s="2"/>
      <c r="IEW91" s="2"/>
      <c r="IEX91" s="2"/>
      <c r="IEY91" s="2"/>
      <c r="IEZ91" s="2"/>
      <c r="IFA91" s="2"/>
      <c r="IFB91" s="2"/>
      <c r="IFC91" s="2"/>
      <c r="IFD91" s="2"/>
      <c r="IFE91" s="2"/>
      <c r="IFF91" s="2"/>
      <c r="IFG91" s="2"/>
      <c r="IFH91" s="2"/>
      <c r="IFI91" s="2"/>
      <c r="IFJ91" s="2"/>
      <c r="IFK91" s="2"/>
      <c r="IFL91" s="2"/>
      <c r="IFM91" s="2"/>
      <c r="IFN91" s="2"/>
      <c r="IFO91" s="2"/>
      <c r="IFP91" s="2"/>
      <c r="IFQ91" s="2"/>
      <c r="IFR91" s="2"/>
      <c r="IFS91" s="2"/>
      <c r="IFT91" s="2"/>
      <c r="IFU91" s="2"/>
      <c r="IFV91" s="2"/>
      <c r="IFW91" s="2"/>
      <c r="IFX91" s="2"/>
      <c r="IFY91" s="2"/>
      <c r="IFZ91" s="2"/>
      <c r="IGA91" s="2"/>
      <c r="IGB91" s="2"/>
      <c r="IGC91" s="2"/>
      <c r="IGD91" s="2"/>
      <c r="IGE91" s="2"/>
      <c r="IGF91" s="2"/>
      <c r="IGG91" s="2"/>
      <c r="IGH91" s="2"/>
      <c r="IGI91" s="2"/>
      <c r="IGJ91" s="2"/>
      <c r="IGK91" s="2"/>
      <c r="IGL91" s="2"/>
      <c r="IGM91" s="2"/>
      <c r="IGN91" s="2"/>
      <c r="IGO91" s="2"/>
      <c r="IGP91" s="2"/>
      <c r="IGQ91" s="2"/>
      <c r="IGR91" s="2"/>
      <c r="IGS91" s="2"/>
      <c r="IGT91" s="2"/>
      <c r="IGU91" s="2"/>
      <c r="IGV91" s="2"/>
      <c r="IGW91" s="2"/>
      <c r="IGX91" s="2"/>
      <c r="IGY91" s="2"/>
      <c r="IGZ91" s="2"/>
      <c r="IHA91" s="2"/>
      <c r="IHB91" s="2"/>
      <c r="IHC91" s="2"/>
      <c r="IHD91" s="2"/>
      <c r="IHE91" s="2"/>
      <c r="IHF91" s="2"/>
      <c r="IHG91" s="2"/>
      <c r="IHH91" s="2"/>
      <c r="IHI91" s="2"/>
      <c r="IHJ91" s="2"/>
      <c r="IHK91" s="2"/>
      <c r="IHL91" s="2"/>
      <c r="IHM91" s="2"/>
      <c r="IHN91" s="2"/>
      <c r="IHO91" s="2"/>
      <c r="IHP91" s="2"/>
      <c r="IHQ91" s="2"/>
      <c r="IHR91" s="2"/>
      <c r="IHS91" s="2"/>
      <c r="IHT91" s="2"/>
      <c r="IHU91" s="2"/>
      <c r="IHV91" s="2"/>
      <c r="IHW91" s="2"/>
      <c r="IHX91" s="2"/>
      <c r="IHY91" s="2"/>
      <c r="IHZ91" s="2"/>
      <c r="IIA91" s="2"/>
      <c r="IIB91" s="2"/>
      <c r="IIC91" s="2"/>
      <c r="IID91" s="2"/>
      <c r="IIE91" s="2"/>
      <c r="IIF91" s="2"/>
      <c r="IIG91" s="2"/>
      <c r="IIH91" s="2"/>
      <c r="III91" s="2"/>
      <c r="IIJ91" s="2"/>
      <c r="IIK91" s="2"/>
      <c r="IIL91" s="2"/>
      <c r="IIM91" s="2"/>
      <c r="IIN91" s="2"/>
      <c r="IIO91" s="2"/>
      <c r="IIP91" s="2"/>
      <c r="IIQ91" s="2"/>
      <c r="IIR91" s="2"/>
      <c r="IIS91" s="2"/>
      <c r="IIT91" s="2"/>
      <c r="IIU91" s="2"/>
      <c r="IIV91" s="2"/>
      <c r="IIW91" s="2"/>
      <c r="IIX91" s="2"/>
      <c r="IIY91" s="2"/>
      <c r="IIZ91" s="2"/>
      <c r="IJA91" s="2"/>
      <c r="IJB91" s="2"/>
      <c r="IJC91" s="2"/>
      <c r="IJD91" s="2"/>
      <c r="IJE91" s="2"/>
      <c r="IJF91" s="2"/>
      <c r="IJG91" s="2"/>
      <c r="IJH91" s="2"/>
      <c r="IJI91" s="2"/>
      <c r="IJJ91" s="2"/>
      <c r="IJK91" s="2"/>
      <c r="IJL91" s="2"/>
      <c r="IJM91" s="2"/>
      <c r="IJN91" s="2"/>
      <c r="IJO91" s="2"/>
      <c r="IJP91" s="2"/>
      <c r="IJQ91" s="2"/>
      <c r="IJR91" s="2"/>
      <c r="IJS91" s="2"/>
      <c r="IJT91" s="2"/>
      <c r="IJU91" s="2"/>
      <c r="IJV91" s="2"/>
      <c r="IJW91" s="2"/>
      <c r="IJX91" s="2"/>
      <c r="IJY91" s="2"/>
      <c r="IJZ91" s="2"/>
      <c r="IKA91" s="2"/>
      <c r="IKB91" s="2"/>
      <c r="IKC91" s="2"/>
      <c r="IKD91" s="2"/>
      <c r="IKE91" s="2"/>
      <c r="IKF91" s="2"/>
      <c r="IKG91" s="2"/>
      <c r="IKH91" s="2"/>
      <c r="IKI91" s="2"/>
      <c r="IKJ91" s="2"/>
      <c r="IKK91" s="2"/>
      <c r="IKL91" s="2"/>
      <c r="IKM91" s="2"/>
      <c r="IKN91" s="2"/>
      <c r="IKO91" s="2"/>
      <c r="IKP91" s="2"/>
      <c r="IKQ91" s="2"/>
      <c r="IKR91" s="2"/>
      <c r="IKS91" s="2"/>
      <c r="IKT91" s="2"/>
      <c r="IKU91" s="2"/>
      <c r="IKV91" s="2"/>
      <c r="IKW91" s="2"/>
      <c r="IKX91" s="2"/>
      <c r="IKY91" s="2"/>
      <c r="IKZ91" s="2"/>
      <c r="ILA91" s="2"/>
      <c r="ILB91" s="2"/>
      <c r="ILC91" s="2"/>
      <c r="ILD91" s="2"/>
      <c r="ILE91" s="2"/>
      <c r="ILF91" s="2"/>
      <c r="ILG91" s="2"/>
      <c r="ILH91" s="2"/>
      <c r="ILI91" s="2"/>
      <c r="ILJ91" s="2"/>
      <c r="ILK91" s="2"/>
      <c r="ILL91" s="2"/>
      <c r="ILM91" s="2"/>
      <c r="ILN91" s="2"/>
      <c r="ILO91" s="2"/>
      <c r="ILP91" s="2"/>
      <c r="ILQ91" s="2"/>
      <c r="ILR91" s="2"/>
      <c r="ILS91" s="2"/>
      <c r="ILT91" s="2"/>
      <c r="ILU91" s="2"/>
      <c r="ILV91" s="2"/>
      <c r="ILW91" s="2"/>
      <c r="ILX91" s="2"/>
      <c r="ILY91" s="2"/>
      <c r="ILZ91" s="2"/>
      <c r="IMA91" s="2"/>
      <c r="IMB91" s="2"/>
      <c r="IMC91" s="2"/>
      <c r="IMD91" s="2"/>
      <c r="IME91" s="2"/>
      <c r="IMF91" s="2"/>
      <c r="IMG91" s="2"/>
      <c r="IMH91" s="2"/>
      <c r="IMI91" s="2"/>
      <c r="IMJ91" s="2"/>
      <c r="IMK91" s="2"/>
      <c r="IML91" s="2"/>
      <c r="IMM91" s="2"/>
      <c r="IMN91" s="2"/>
      <c r="IMO91" s="2"/>
      <c r="IMP91" s="2"/>
      <c r="IMQ91" s="2"/>
      <c r="IMR91" s="2"/>
      <c r="IMS91" s="2"/>
      <c r="IMT91" s="2"/>
      <c r="IMU91" s="2"/>
      <c r="IMV91" s="2"/>
      <c r="IMW91" s="2"/>
      <c r="IMX91" s="2"/>
      <c r="IMY91" s="2"/>
      <c r="IMZ91" s="2"/>
      <c r="INA91" s="2"/>
      <c r="INB91" s="2"/>
      <c r="INC91" s="2"/>
      <c r="IND91" s="2"/>
      <c r="INE91" s="2"/>
      <c r="INF91" s="2"/>
      <c r="ING91" s="2"/>
      <c r="INH91" s="2"/>
      <c r="INI91" s="2"/>
      <c r="INJ91" s="2"/>
      <c r="INK91" s="2"/>
      <c r="INL91" s="2"/>
      <c r="INM91" s="2"/>
      <c r="INN91" s="2"/>
      <c r="INO91" s="2"/>
      <c r="INP91" s="2"/>
      <c r="INQ91" s="2"/>
      <c r="INR91" s="2"/>
      <c r="INS91" s="2"/>
      <c r="INT91" s="2"/>
      <c r="INU91" s="2"/>
      <c r="INV91" s="2"/>
      <c r="INW91" s="2"/>
      <c r="INX91" s="2"/>
      <c r="INY91" s="2"/>
      <c r="INZ91" s="2"/>
      <c r="IOA91" s="2"/>
      <c r="IOB91" s="2"/>
      <c r="IOC91" s="2"/>
      <c r="IOD91" s="2"/>
      <c r="IOE91" s="2"/>
      <c r="IOF91" s="2"/>
      <c r="IOG91" s="2"/>
      <c r="IOH91" s="2"/>
      <c r="IOI91" s="2"/>
      <c r="IOJ91" s="2"/>
      <c r="IOK91" s="2"/>
      <c r="IOL91" s="2"/>
      <c r="IOM91" s="2"/>
      <c r="ION91" s="2"/>
      <c r="IOO91" s="2"/>
      <c r="IOP91" s="2"/>
      <c r="IOQ91" s="2"/>
      <c r="IOR91" s="2"/>
      <c r="IOS91" s="2"/>
      <c r="IOT91" s="2"/>
      <c r="IOU91" s="2"/>
      <c r="IOV91" s="2"/>
      <c r="IOW91" s="2"/>
      <c r="IOX91" s="2"/>
      <c r="IOY91" s="2"/>
      <c r="IOZ91" s="2"/>
      <c r="IPA91" s="2"/>
      <c r="IPB91" s="2"/>
      <c r="IPC91" s="2"/>
      <c r="IPD91" s="2"/>
      <c r="IPE91" s="2"/>
      <c r="IPF91" s="2"/>
      <c r="IPG91" s="2"/>
      <c r="IPH91" s="2"/>
      <c r="IPI91" s="2"/>
      <c r="IPJ91" s="2"/>
      <c r="IPK91" s="2"/>
      <c r="IPL91" s="2"/>
      <c r="IPM91" s="2"/>
      <c r="IPN91" s="2"/>
      <c r="IPO91" s="2"/>
      <c r="IPP91" s="2"/>
      <c r="IPQ91" s="2"/>
      <c r="IPR91" s="2"/>
      <c r="IPS91" s="2"/>
      <c r="IPT91" s="2"/>
      <c r="IPU91" s="2"/>
      <c r="IPV91" s="2"/>
      <c r="IPW91" s="2"/>
      <c r="IPX91" s="2"/>
      <c r="IPY91" s="2"/>
      <c r="IPZ91" s="2"/>
      <c r="IQA91" s="2"/>
      <c r="IQB91" s="2"/>
      <c r="IQC91" s="2"/>
      <c r="IQD91" s="2"/>
      <c r="IQE91" s="2"/>
      <c r="IQF91" s="2"/>
      <c r="IQG91" s="2"/>
      <c r="IQH91" s="2"/>
      <c r="IQI91" s="2"/>
      <c r="IQJ91" s="2"/>
      <c r="IQK91" s="2"/>
      <c r="IQL91" s="2"/>
      <c r="IQM91" s="2"/>
      <c r="IQN91" s="2"/>
      <c r="IQO91" s="2"/>
      <c r="IQP91" s="2"/>
      <c r="IQQ91" s="2"/>
      <c r="IQR91" s="2"/>
      <c r="IQS91" s="2"/>
      <c r="IQT91" s="2"/>
      <c r="IQU91" s="2"/>
      <c r="IQV91" s="2"/>
      <c r="IQW91" s="2"/>
      <c r="IQX91" s="2"/>
      <c r="IQY91" s="2"/>
      <c r="IQZ91" s="2"/>
      <c r="IRA91" s="2"/>
      <c r="IRB91" s="2"/>
      <c r="IRC91" s="2"/>
      <c r="IRD91" s="2"/>
      <c r="IRE91" s="2"/>
      <c r="IRF91" s="2"/>
      <c r="IRG91" s="2"/>
      <c r="IRH91" s="2"/>
      <c r="IRI91" s="2"/>
      <c r="IRJ91" s="2"/>
      <c r="IRK91" s="2"/>
      <c r="IRL91" s="2"/>
      <c r="IRM91" s="2"/>
      <c r="IRN91" s="2"/>
      <c r="IRO91" s="2"/>
      <c r="IRP91" s="2"/>
      <c r="IRQ91" s="2"/>
      <c r="IRR91" s="2"/>
      <c r="IRS91" s="2"/>
      <c r="IRT91" s="2"/>
      <c r="IRU91" s="2"/>
      <c r="IRV91" s="2"/>
      <c r="IRW91" s="2"/>
      <c r="IRX91" s="2"/>
      <c r="IRY91" s="2"/>
      <c r="IRZ91" s="2"/>
      <c r="ISA91" s="2"/>
      <c r="ISB91" s="2"/>
      <c r="ISC91" s="2"/>
      <c r="ISD91" s="2"/>
      <c r="ISE91" s="2"/>
      <c r="ISF91" s="2"/>
      <c r="ISG91" s="2"/>
      <c r="ISH91" s="2"/>
      <c r="ISI91" s="2"/>
      <c r="ISJ91" s="2"/>
      <c r="ISK91" s="2"/>
      <c r="ISL91" s="2"/>
      <c r="ISM91" s="2"/>
      <c r="ISN91" s="2"/>
      <c r="ISO91" s="2"/>
      <c r="ISP91" s="2"/>
      <c r="ISQ91" s="2"/>
      <c r="ISR91" s="2"/>
      <c r="ISS91" s="2"/>
      <c r="IST91" s="2"/>
      <c r="ISU91" s="2"/>
      <c r="ISV91" s="2"/>
      <c r="ISW91" s="2"/>
      <c r="ISX91" s="2"/>
      <c r="ISY91" s="2"/>
      <c r="ISZ91" s="2"/>
      <c r="ITA91" s="2"/>
      <c r="ITB91" s="2"/>
      <c r="ITC91" s="2"/>
      <c r="ITD91" s="2"/>
      <c r="ITE91" s="2"/>
      <c r="ITF91" s="2"/>
      <c r="ITG91" s="2"/>
      <c r="ITH91" s="2"/>
      <c r="ITI91" s="2"/>
      <c r="ITJ91" s="2"/>
      <c r="ITK91" s="2"/>
      <c r="ITL91" s="2"/>
      <c r="ITM91" s="2"/>
      <c r="ITN91" s="2"/>
      <c r="ITO91" s="2"/>
      <c r="ITP91" s="2"/>
      <c r="ITQ91" s="2"/>
      <c r="ITR91" s="2"/>
      <c r="ITS91" s="2"/>
      <c r="ITT91" s="2"/>
      <c r="ITU91" s="2"/>
      <c r="ITV91" s="2"/>
      <c r="ITW91" s="2"/>
      <c r="ITX91" s="2"/>
      <c r="ITY91" s="2"/>
      <c r="ITZ91" s="2"/>
      <c r="IUA91" s="2"/>
      <c r="IUB91" s="2"/>
      <c r="IUC91" s="2"/>
      <c r="IUD91" s="2"/>
      <c r="IUE91" s="2"/>
      <c r="IUF91" s="2"/>
      <c r="IUG91" s="2"/>
      <c r="IUH91" s="2"/>
      <c r="IUI91" s="2"/>
      <c r="IUJ91" s="2"/>
      <c r="IUK91" s="2"/>
      <c r="IUL91" s="2"/>
      <c r="IUM91" s="2"/>
      <c r="IUN91" s="2"/>
      <c r="IUO91" s="2"/>
      <c r="IUP91" s="2"/>
      <c r="IUQ91" s="2"/>
      <c r="IUR91" s="2"/>
      <c r="IUS91" s="2"/>
      <c r="IUT91" s="2"/>
      <c r="IUU91" s="2"/>
      <c r="IUV91" s="2"/>
      <c r="IUW91" s="2"/>
      <c r="IUX91" s="2"/>
      <c r="IUY91" s="2"/>
      <c r="IUZ91" s="2"/>
      <c r="IVA91" s="2"/>
      <c r="IVB91" s="2"/>
      <c r="IVC91" s="2"/>
      <c r="IVD91" s="2"/>
      <c r="IVE91" s="2"/>
      <c r="IVF91" s="2"/>
      <c r="IVG91" s="2"/>
      <c r="IVH91" s="2"/>
      <c r="IVI91" s="2"/>
      <c r="IVJ91" s="2"/>
      <c r="IVK91" s="2"/>
      <c r="IVL91" s="2"/>
      <c r="IVM91" s="2"/>
      <c r="IVN91" s="2"/>
      <c r="IVO91" s="2"/>
      <c r="IVP91" s="2"/>
      <c r="IVQ91" s="2"/>
      <c r="IVR91" s="2"/>
      <c r="IVS91" s="2"/>
      <c r="IVT91" s="2"/>
      <c r="IVU91" s="2"/>
      <c r="IVV91" s="2"/>
      <c r="IVW91" s="2"/>
      <c r="IVX91" s="2"/>
      <c r="IVY91" s="2"/>
      <c r="IVZ91" s="2"/>
      <c r="IWA91" s="2"/>
      <c r="IWB91" s="2"/>
      <c r="IWC91" s="2"/>
      <c r="IWD91" s="2"/>
      <c r="IWE91" s="2"/>
      <c r="IWF91" s="2"/>
      <c r="IWG91" s="2"/>
      <c r="IWH91" s="2"/>
      <c r="IWI91" s="2"/>
      <c r="IWJ91" s="2"/>
      <c r="IWK91" s="2"/>
      <c r="IWL91" s="2"/>
      <c r="IWM91" s="2"/>
      <c r="IWN91" s="2"/>
      <c r="IWO91" s="2"/>
      <c r="IWP91" s="2"/>
      <c r="IWQ91" s="2"/>
      <c r="IWR91" s="2"/>
      <c r="IWS91" s="2"/>
      <c r="IWT91" s="2"/>
      <c r="IWU91" s="2"/>
      <c r="IWV91" s="2"/>
      <c r="IWW91" s="2"/>
      <c r="IWX91" s="2"/>
      <c r="IWY91" s="2"/>
      <c r="IWZ91" s="2"/>
      <c r="IXA91" s="2"/>
      <c r="IXB91" s="2"/>
      <c r="IXC91" s="2"/>
      <c r="IXD91" s="2"/>
      <c r="IXE91" s="2"/>
      <c r="IXF91" s="2"/>
      <c r="IXG91" s="2"/>
      <c r="IXH91" s="2"/>
      <c r="IXI91" s="2"/>
      <c r="IXJ91" s="2"/>
      <c r="IXK91" s="2"/>
      <c r="IXL91" s="2"/>
      <c r="IXM91" s="2"/>
      <c r="IXN91" s="2"/>
      <c r="IXO91" s="2"/>
      <c r="IXP91" s="2"/>
      <c r="IXQ91" s="2"/>
      <c r="IXR91" s="2"/>
      <c r="IXS91" s="2"/>
      <c r="IXT91" s="2"/>
      <c r="IXU91" s="2"/>
      <c r="IXV91" s="2"/>
      <c r="IXW91" s="2"/>
      <c r="IXX91" s="2"/>
      <c r="IXY91" s="2"/>
      <c r="IXZ91" s="2"/>
      <c r="IYA91" s="2"/>
      <c r="IYB91" s="2"/>
      <c r="IYC91" s="2"/>
      <c r="IYD91" s="2"/>
      <c r="IYE91" s="2"/>
      <c r="IYF91" s="2"/>
      <c r="IYG91" s="2"/>
      <c r="IYH91" s="2"/>
      <c r="IYI91" s="2"/>
      <c r="IYJ91" s="2"/>
      <c r="IYK91" s="2"/>
      <c r="IYL91" s="2"/>
      <c r="IYM91" s="2"/>
      <c r="IYN91" s="2"/>
      <c r="IYO91" s="2"/>
      <c r="IYP91" s="2"/>
      <c r="IYQ91" s="2"/>
      <c r="IYR91" s="2"/>
      <c r="IYS91" s="2"/>
      <c r="IYT91" s="2"/>
      <c r="IYU91" s="2"/>
      <c r="IYV91" s="2"/>
      <c r="IYW91" s="2"/>
      <c r="IYX91" s="2"/>
      <c r="IYY91" s="2"/>
      <c r="IYZ91" s="2"/>
      <c r="IZA91" s="2"/>
      <c r="IZB91" s="2"/>
      <c r="IZC91" s="2"/>
      <c r="IZD91" s="2"/>
      <c r="IZE91" s="2"/>
      <c r="IZF91" s="2"/>
      <c r="IZG91" s="2"/>
      <c r="IZH91" s="2"/>
      <c r="IZI91" s="2"/>
      <c r="IZJ91" s="2"/>
      <c r="IZK91" s="2"/>
      <c r="IZL91" s="2"/>
      <c r="IZM91" s="2"/>
      <c r="IZN91" s="2"/>
      <c r="IZO91" s="2"/>
      <c r="IZP91" s="2"/>
      <c r="IZQ91" s="2"/>
      <c r="IZR91" s="2"/>
      <c r="IZS91" s="2"/>
      <c r="IZT91" s="2"/>
      <c r="IZU91" s="2"/>
      <c r="IZV91" s="2"/>
      <c r="IZW91" s="2"/>
      <c r="IZX91" s="2"/>
      <c r="IZY91" s="2"/>
      <c r="IZZ91" s="2"/>
      <c r="JAA91" s="2"/>
      <c r="JAB91" s="2"/>
      <c r="JAC91" s="2"/>
      <c r="JAD91" s="2"/>
      <c r="JAE91" s="2"/>
      <c r="JAF91" s="2"/>
      <c r="JAG91" s="2"/>
      <c r="JAH91" s="2"/>
      <c r="JAI91" s="2"/>
      <c r="JAJ91" s="2"/>
      <c r="JAK91" s="2"/>
      <c r="JAL91" s="2"/>
      <c r="JAM91" s="2"/>
      <c r="JAN91" s="2"/>
      <c r="JAO91" s="2"/>
      <c r="JAP91" s="2"/>
      <c r="JAQ91" s="2"/>
      <c r="JAR91" s="2"/>
      <c r="JAS91" s="2"/>
      <c r="JAT91" s="2"/>
      <c r="JAU91" s="2"/>
      <c r="JAV91" s="2"/>
      <c r="JAW91" s="2"/>
      <c r="JAX91" s="2"/>
      <c r="JAY91" s="2"/>
      <c r="JAZ91" s="2"/>
      <c r="JBA91" s="2"/>
      <c r="JBB91" s="2"/>
      <c r="JBC91" s="2"/>
      <c r="JBD91" s="2"/>
      <c r="JBE91" s="2"/>
      <c r="JBF91" s="2"/>
      <c r="JBG91" s="2"/>
      <c r="JBH91" s="2"/>
      <c r="JBI91" s="2"/>
      <c r="JBJ91" s="2"/>
      <c r="JBK91" s="2"/>
      <c r="JBL91" s="2"/>
      <c r="JBM91" s="2"/>
      <c r="JBN91" s="2"/>
      <c r="JBO91" s="2"/>
      <c r="JBP91" s="2"/>
      <c r="JBQ91" s="2"/>
      <c r="JBR91" s="2"/>
      <c r="JBS91" s="2"/>
      <c r="JBT91" s="2"/>
      <c r="JBU91" s="2"/>
      <c r="JBV91" s="2"/>
      <c r="JBW91" s="2"/>
      <c r="JBX91" s="2"/>
      <c r="JBY91" s="2"/>
      <c r="JBZ91" s="2"/>
      <c r="JCA91" s="2"/>
      <c r="JCB91" s="2"/>
      <c r="JCC91" s="2"/>
      <c r="JCD91" s="2"/>
      <c r="JCE91" s="2"/>
      <c r="JCF91" s="2"/>
      <c r="JCG91" s="2"/>
      <c r="JCH91" s="2"/>
      <c r="JCI91" s="2"/>
      <c r="JCJ91" s="2"/>
      <c r="JCK91" s="2"/>
      <c r="JCL91" s="2"/>
      <c r="JCM91" s="2"/>
      <c r="JCN91" s="2"/>
      <c r="JCO91" s="2"/>
      <c r="JCP91" s="2"/>
      <c r="JCQ91" s="2"/>
      <c r="JCR91" s="2"/>
      <c r="JCS91" s="2"/>
      <c r="JCT91" s="2"/>
      <c r="JCU91" s="2"/>
      <c r="JCV91" s="2"/>
      <c r="JCW91" s="2"/>
      <c r="JCX91" s="2"/>
      <c r="JCY91" s="2"/>
      <c r="JCZ91" s="2"/>
      <c r="JDA91" s="2"/>
      <c r="JDB91" s="2"/>
      <c r="JDC91" s="2"/>
      <c r="JDD91" s="2"/>
      <c r="JDE91" s="2"/>
      <c r="JDF91" s="2"/>
      <c r="JDG91" s="2"/>
      <c r="JDH91" s="2"/>
      <c r="JDI91" s="2"/>
      <c r="JDJ91" s="2"/>
      <c r="JDK91" s="2"/>
      <c r="JDL91" s="2"/>
      <c r="JDM91" s="2"/>
      <c r="JDN91" s="2"/>
      <c r="JDO91" s="2"/>
      <c r="JDP91" s="2"/>
      <c r="JDQ91" s="2"/>
      <c r="JDR91" s="2"/>
      <c r="JDS91" s="2"/>
      <c r="JDT91" s="2"/>
      <c r="JDU91" s="2"/>
      <c r="JDV91" s="2"/>
      <c r="JDW91" s="2"/>
      <c r="JDX91" s="2"/>
      <c r="JDY91" s="2"/>
      <c r="JDZ91" s="2"/>
      <c r="JEA91" s="2"/>
      <c r="JEB91" s="2"/>
      <c r="JEC91" s="2"/>
      <c r="JED91" s="2"/>
      <c r="JEE91" s="2"/>
      <c r="JEF91" s="2"/>
      <c r="JEG91" s="2"/>
      <c r="JEH91" s="2"/>
      <c r="JEI91" s="2"/>
      <c r="JEJ91" s="2"/>
      <c r="JEK91" s="2"/>
      <c r="JEL91" s="2"/>
      <c r="JEM91" s="2"/>
      <c r="JEN91" s="2"/>
      <c r="JEO91" s="2"/>
      <c r="JEP91" s="2"/>
      <c r="JEQ91" s="2"/>
      <c r="JER91" s="2"/>
      <c r="JES91" s="2"/>
      <c r="JET91" s="2"/>
      <c r="JEU91" s="2"/>
      <c r="JEV91" s="2"/>
      <c r="JEW91" s="2"/>
      <c r="JEX91" s="2"/>
      <c r="JEY91" s="2"/>
      <c r="JEZ91" s="2"/>
      <c r="JFA91" s="2"/>
      <c r="JFB91" s="2"/>
      <c r="JFC91" s="2"/>
      <c r="JFD91" s="2"/>
      <c r="JFE91" s="2"/>
      <c r="JFF91" s="2"/>
      <c r="JFG91" s="2"/>
      <c r="JFH91" s="2"/>
      <c r="JFI91" s="2"/>
      <c r="JFJ91" s="2"/>
      <c r="JFK91" s="2"/>
      <c r="JFL91" s="2"/>
      <c r="JFM91" s="2"/>
      <c r="JFN91" s="2"/>
      <c r="JFO91" s="2"/>
      <c r="JFP91" s="2"/>
      <c r="JFQ91" s="2"/>
      <c r="JFR91" s="2"/>
      <c r="JFS91" s="2"/>
      <c r="JFT91" s="2"/>
      <c r="JFU91" s="2"/>
      <c r="JFV91" s="2"/>
      <c r="JFW91" s="2"/>
      <c r="JFX91" s="2"/>
      <c r="JFY91" s="2"/>
      <c r="JFZ91" s="2"/>
      <c r="JGA91" s="2"/>
      <c r="JGB91" s="2"/>
      <c r="JGC91" s="2"/>
      <c r="JGD91" s="2"/>
      <c r="JGE91" s="2"/>
      <c r="JGF91" s="2"/>
      <c r="JGG91" s="2"/>
      <c r="JGH91" s="2"/>
      <c r="JGI91" s="2"/>
      <c r="JGJ91" s="2"/>
      <c r="JGK91" s="2"/>
      <c r="JGL91" s="2"/>
      <c r="JGM91" s="2"/>
      <c r="JGN91" s="2"/>
      <c r="JGO91" s="2"/>
      <c r="JGP91" s="2"/>
      <c r="JGQ91" s="2"/>
      <c r="JGR91" s="2"/>
      <c r="JGS91" s="2"/>
      <c r="JGT91" s="2"/>
      <c r="JGU91" s="2"/>
      <c r="JGV91" s="2"/>
      <c r="JGW91" s="2"/>
      <c r="JGX91" s="2"/>
      <c r="JGY91" s="2"/>
      <c r="JGZ91" s="2"/>
      <c r="JHA91" s="2"/>
      <c r="JHB91" s="2"/>
      <c r="JHC91" s="2"/>
      <c r="JHD91" s="2"/>
      <c r="JHE91" s="2"/>
      <c r="JHF91" s="2"/>
      <c r="JHG91" s="2"/>
      <c r="JHH91" s="2"/>
      <c r="JHI91" s="2"/>
      <c r="JHJ91" s="2"/>
      <c r="JHK91" s="2"/>
      <c r="JHL91" s="2"/>
      <c r="JHM91" s="2"/>
      <c r="JHN91" s="2"/>
      <c r="JHO91" s="2"/>
      <c r="JHP91" s="2"/>
      <c r="JHQ91" s="2"/>
      <c r="JHR91" s="2"/>
      <c r="JHS91" s="2"/>
      <c r="JHT91" s="2"/>
      <c r="JHU91" s="2"/>
      <c r="JHV91" s="2"/>
      <c r="JHW91" s="2"/>
      <c r="JHX91" s="2"/>
      <c r="JHY91" s="2"/>
      <c r="JHZ91" s="2"/>
      <c r="JIA91" s="2"/>
      <c r="JIB91" s="2"/>
      <c r="JIC91" s="2"/>
      <c r="JID91" s="2"/>
      <c r="JIE91" s="2"/>
      <c r="JIF91" s="2"/>
      <c r="JIG91" s="2"/>
      <c r="JIH91" s="2"/>
      <c r="JII91" s="2"/>
      <c r="JIJ91" s="2"/>
      <c r="JIK91" s="2"/>
      <c r="JIL91" s="2"/>
      <c r="JIM91" s="2"/>
      <c r="JIN91" s="2"/>
      <c r="JIO91" s="2"/>
      <c r="JIP91" s="2"/>
      <c r="JIQ91" s="2"/>
      <c r="JIR91" s="2"/>
      <c r="JIS91" s="2"/>
      <c r="JIT91" s="2"/>
      <c r="JIU91" s="2"/>
      <c r="JIV91" s="2"/>
      <c r="JIW91" s="2"/>
      <c r="JIX91" s="2"/>
      <c r="JIY91" s="2"/>
      <c r="JIZ91" s="2"/>
      <c r="JJA91" s="2"/>
      <c r="JJB91" s="2"/>
      <c r="JJC91" s="2"/>
      <c r="JJD91" s="2"/>
      <c r="JJE91" s="2"/>
      <c r="JJF91" s="2"/>
      <c r="JJG91" s="2"/>
      <c r="JJH91" s="2"/>
      <c r="JJI91" s="2"/>
      <c r="JJJ91" s="2"/>
      <c r="JJK91" s="2"/>
      <c r="JJL91" s="2"/>
      <c r="JJM91" s="2"/>
      <c r="JJN91" s="2"/>
      <c r="JJO91" s="2"/>
      <c r="JJP91" s="2"/>
      <c r="JJQ91" s="2"/>
      <c r="JJR91" s="2"/>
      <c r="JJS91" s="2"/>
      <c r="JJT91" s="2"/>
      <c r="JJU91" s="2"/>
      <c r="JJV91" s="2"/>
      <c r="JJW91" s="2"/>
      <c r="JJX91" s="2"/>
      <c r="JJY91" s="2"/>
      <c r="JJZ91" s="2"/>
      <c r="JKA91" s="2"/>
      <c r="JKB91" s="2"/>
      <c r="JKC91" s="2"/>
      <c r="JKD91" s="2"/>
      <c r="JKE91" s="2"/>
      <c r="JKF91" s="2"/>
      <c r="JKG91" s="2"/>
      <c r="JKH91" s="2"/>
      <c r="JKI91" s="2"/>
      <c r="JKJ91" s="2"/>
      <c r="JKK91" s="2"/>
      <c r="JKL91" s="2"/>
      <c r="JKM91" s="2"/>
      <c r="JKN91" s="2"/>
      <c r="JKO91" s="2"/>
      <c r="JKP91" s="2"/>
      <c r="JKQ91" s="2"/>
      <c r="JKR91" s="2"/>
      <c r="JKS91" s="2"/>
      <c r="JKT91" s="2"/>
      <c r="JKU91" s="2"/>
      <c r="JKV91" s="2"/>
      <c r="JKW91" s="2"/>
      <c r="JKX91" s="2"/>
      <c r="JKY91" s="2"/>
      <c r="JKZ91" s="2"/>
      <c r="JLA91" s="2"/>
      <c r="JLB91" s="2"/>
      <c r="JLC91" s="2"/>
      <c r="JLD91" s="2"/>
      <c r="JLE91" s="2"/>
      <c r="JLF91" s="2"/>
      <c r="JLG91" s="2"/>
      <c r="JLH91" s="2"/>
      <c r="JLI91" s="2"/>
      <c r="JLJ91" s="2"/>
      <c r="JLK91" s="2"/>
      <c r="JLL91" s="2"/>
      <c r="JLM91" s="2"/>
      <c r="JLN91" s="2"/>
      <c r="JLO91" s="2"/>
      <c r="JLP91" s="2"/>
      <c r="JLQ91" s="2"/>
      <c r="JLR91" s="2"/>
      <c r="JLS91" s="2"/>
      <c r="JLT91" s="2"/>
      <c r="JLU91" s="2"/>
      <c r="JLV91" s="2"/>
      <c r="JLW91" s="2"/>
      <c r="JLX91" s="2"/>
      <c r="JLY91" s="2"/>
      <c r="JLZ91" s="2"/>
      <c r="JMA91" s="2"/>
      <c r="JMB91" s="2"/>
      <c r="JMC91" s="2"/>
      <c r="JMD91" s="2"/>
      <c r="JME91" s="2"/>
      <c r="JMF91" s="2"/>
      <c r="JMG91" s="2"/>
      <c r="JMH91" s="2"/>
      <c r="JMI91" s="2"/>
      <c r="JMJ91" s="2"/>
      <c r="JMK91" s="2"/>
      <c r="JML91" s="2"/>
      <c r="JMM91" s="2"/>
      <c r="JMN91" s="2"/>
      <c r="JMO91" s="2"/>
      <c r="JMP91" s="2"/>
      <c r="JMQ91" s="2"/>
      <c r="JMR91" s="2"/>
      <c r="JMS91" s="2"/>
      <c r="JMT91" s="2"/>
      <c r="JMU91" s="2"/>
      <c r="JMV91" s="2"/>
      <c r="JMW91" s="2"/>
      <c r="JMX91" s="2"/>
      <c r="JMY91" s="2"/>
      <c r="JMZ91" s="2"/>
      <c r="JNA91" s="2"/>
      <c r="JNB91" s="2"/>
      <c r="JNC91" s="2"/>
      <c r="JND91" s="2"/>
      <c r="JNE91" s="2"/>
      <c r="JNF91" s="2"/>
      <c r="JNG91" s="2"/>
      <c r="JNH91" s="2"/>
      <c r="JNI91" s="2"/>
      <c r="JNJ91" s="2"/>
      <c r="JNK91" s="2"/>
      <c r="JNL91" s="2"/>
      <c r="JNM91" s="2"/>
      <c r="JNN91" s="2"/>
      <c r="JNO91" s="2"/>
      <c r="JNP91" s="2"/>
      <c r="JNQ91" s="2"/>
      <c r="JNR91" s="2"/>
      <c r="JNS91" s="2"/>
      <c r="JNT91" s="2"/>
      <c r="JNU91" s="2"/>
      <c r="JNV91" s="2"/>
      <c r="JNW91" s="2"/>
      <c r="JNX91" s="2"/>
      <c r="JNY91" s="2"/>
      <c r="JNZ91" s="2"/>
      <c r="JOA91" s="2"/>
      <c r="JOB91" s="2"/>
      <c r="JOC91" s="2"/>
      <c r="JOD91" s="2"/>
      <c r="JOE91" s="2"/>
      <c r="JOF91" s="2"/>
      <c r="JOG91" s="2"/>
      <c r="JOH91" s="2"/>
      <c r="JOI91" s="2"/>
      <c r="JOJ91" s="2"/>
      <c r="JOK91" s="2"/>
      <c r="JOL91" s="2"/>
      <c r="JOM91" s="2"/>
      <c r="JON91" s="2"/>
      <c r="JOO91" s="2"/>
      <c r="JOP91" s="2"/>
      <c r="JOQ91" s="2"/>
      <c r="JOR91" s="2"/>
      <c r="JOS91" s="2"/>
      <c r="JOT91" s="2"/>
      <c r="JOU91" s="2"/>
      <c r="JOV91" s="2"/>
      <c r="JOW91" s="2"/>
      <c r="JOX91" s="2"/>
      <c r="JOY91" s="2"/>
      <c r="JOZ91" s="2"/>
      <c r="JPA91" s="2"/>
      <c r="JPB91" s="2"/>
      <c r="JPC91" s="2"/>
      <c r="JPD91" s="2"/>
      <c r="JPE91" s="2"/>
      <c r="JPF91" s="2"/>
      <c r="JPG91" s="2"/>
      <c r="JPH91" s="2"/>
      <c r="JPI91" s="2"/>
      <c r="JPJ91" s="2"/>
      <c r="JPK91" s="2"/>
      <c r="JPL91" s="2"/>
      <c r="JPM91" s="2"/>
      <c r="JPN91" s="2"/>
      <c r="JPO91" s="2"/>
      <c r="JPP91" s="2"/>
      <c r="JPQ91" s="2"/>
      <c r="JPR91" s="2"/>
      <c r="JPS91" s="2"/>
      <c r="JPT91" s="2"/>
      <c r="JPU91" s="2"/>
      <c r="JPV91" s="2"/>
      <c r="JPW91" s="2"/>
      <c r="JPX91" s="2"/>
      <c r="JPY91" s="2"/>
      <c r="JPZ91" s="2"/>
      <c r="JQA91" s="2"/>
      <c r="JQB91" s="2"/>
      <c r="JQC91" s="2"/>
      <c r="JQD91" s="2"/>
      <c r="JQE91" s="2"/>
      <c r="JQF91" s="2"/>
      <c r="JQG91" s="2"/>
      <c r="JQH91" s="2"/>
      <c r="JQI91" s="2"/>
      <c r="JQJ91" s="2"/>
      <c r="JQK91" s="2"/>
      <c r="JQL91" s="2"/>
      <c r="JQM91" s="2"/>
      <c r="JQN91" s="2"/>
      <c r="JQO91" s="2"/>
      <c r="JQP91" s="2"/>
      <c r="JQQ91" s="2"/>
      <c r="JQR91" s="2"/>
      <c r="JQS91" s="2"/>
      <c r="JQT91" s="2"/>
      <c r="JQU91" s="2"/>
      <c r="JQV91" s="2"/>
      <c r="JQW91" s="2"/>
      <c r="JQX91" s="2"/>
      <c r="JQY91" s="2"/>
      <c r="JQZ91" s="2"/>
      <c r="JRA91" s="2"/>
      <c r="JRB91" s="2"/>
      <c r="JRC91" s="2"/>
      <c r="JRD91" s="2"/>
      <c r="JRE91" s="2"/>
      <c r="JRF91" s="2"/>
      <c r="JRG91" s="2"/>
      <c r="JRH91" s="2"/>
      <c r="JRI91" s="2"/>
      <c r="JRJ91" s="2"/>
      <c r="JRK91" s="2"/>
      <c r="JRL91" s="2"/>
      <c r="JRM91" s="2"/>
      <c r="JRN91" s="2"/>
      <c r="JRO91" s="2"/>
      <c r="JRP91" s="2"/>
      <c r="JRQ91" s="2"/>
      <c r="JRR91" s="2"/>
      <c r="JRS91" s="2"/>
      <c r="JRT91" s="2"/>
      <c r="JRU91" s="2"/>
      <c r="JRV91" s="2"/>
      <c r="JRW91" s="2"/>
      <c r="JRX91" s="2"/>
      <c r="JRY91" s="2"/>
      <c r="JRZ91" s="2"/>
      <c r="JSA91" s="2"/>
      <c r="JSB91" s="2"/>
      <c r="JSC91" s="2"/>
      <c r="JSD91" s="2"/>
      <c r="JSE91" s="2"/>
      <c r="JSF91" s="2"/>
      <c r="JSG91" s="2"/>
      <c r="JSH91" s="2"/>
      <c r="JSI91" s="2"/>
      <c r="JSJ91" s="2"/>
      <c r="JSK91" s="2"/>
      <c r="JSL91" s="2"/>
      <c r="JSM91" s="2"/>
      <c r="JSN91" s="2"/>
      <c r="JSO91" s="2"/>
      <c r="JSP91" s="2"/>
      <c r="JSQ91" s="2"/>
      <c r="JSR91" s="2"/>
      <c r="JSS91" s="2"/>
      <c r="JST91" s="2"/>
      <c r="JSU91" s="2"/>
      <c r="JSV91" s="2"/>
      <c r="JSW91" s="2"/>
      <c r="JSX91" s="2"/>
      <c r="JSY91" s="2"/>
      <c r="JSZ91" s="2"/>
      <c r="JTA91" s="2"/>
      <c r="JTB91" s="2"/>
      <c r="JTC91" s="2"/>
      <c r="JTD91" s="2"/>
      <c r="JTE91" s="2"/>
      <c r="JTF91" s="2"/>
      <c r="JTG91" s="2"/>
      <c r="JTH91" s="2"/>
      <c r="JTI91" s="2"/>
      <c r="JTJ91" s="2"/>
      <c r="JTK91" s="2"/>
      <c r="JTL91" s="2"/>
      <c r="JTM91" s="2"/>
      <c r="JTN91" s="2"/>
      <c r="JTO91" s="2"/>
      <c r="JTP91" s="2"/>
      <c r="JTQ91" s="2"/>
      <c r="JTR91" s="2"/>
      <c r="JTS91" s="2"/>
      <c r="JTT91" s="2"/>
      <c r="JTU91" s="2"/>
      <c r="JTV91" s="2"/>
      <c r="JTW91" s="2"/>
      <c r="JTX91" s="2"/>
      <c r="JTY91" s="2"/>
      <c r="JTZ91" s="2"/>
      <c r="JUA91" s="2"/>
      <c r="JUB91" s="2"/>
      <c r="JUC91" s="2"/>
      <c r="JUD91" s="2"/>
      <c r="JUE91" s="2"/>
      <c r="JUF91" s="2"/>
      <c r="JUG91" s="2"/>
      <c r="JUH91" s="2"/>
      <c r="JUI91" s="2"/>
      <c r="JUJ91" s="2"/>
      <c r="JUK91" s="2"/>
      <c r="JUL91" s="2"/>
      <c r="JUM91" s="2"/>
      <c r="JUN91" s="2"/>
      <c r="JUO91" s="2"/>
      <c r="JUP91" s="2"/>
      <c r="JUQ91" s="2"/>
      <c r="JUR91" s="2"/>
      <c r="JUS91" s="2"/>
      <c r="JUT91" s="2"/>
      <c r="JUU91" s="2"/>
      <c r="JUV91" s="2"/>
      <c r="JUW91" s="2"/>
      <c r="JUX91" s="2"/>
      <c r="JUY91" s="2"/>
      <c r="JUZ91" s="2"/>
      <c r="JVA91" s="2"/>
      <c r="JVB91" s="2"/>
      <c r="JVC91" s="2"/>
      <c r="JVD91" s="2"/>
      <c r="JVE91" s="2"/>
      <c r="JVF91" s="2"/>
      <c r="JVG91" s="2"/>
      <c r="JVH91" s="2"/>
      <c r="JVI91" s="2"/>
      <c r="JVJ91" s="2"/>
      <c r="JVK91" s="2"/>
      <c r="JVL91" s="2"/>
      <c r="JVM91" s="2"/>
      <c r="JVN91" s="2"/>
      <c r="JVO91" s="2"/>
      <c r="JVP91" s="2"/>
      <c r="JVQ91" s="2"/>
      <c r="JVR91" s="2"/>
      <c r="JVS91" s="2"/>
      <c r="JVT91" s="2"/>
      <c r="JVU91" s="2"/>
      <c r="JVV91" s="2"/>
      <c r="JVW91" s="2"/>
      <c r="JVX91" s="2"/>
      <c r="JVY91" s="2"/>
      <c r="JVZ91" s="2"/>
      <c r="JWA91" s="2"/>
      <c r="JWB91" s="2"/>
      <c r="JWC91" s="2"/>
      <c r="JWD91" s="2"/>
      <c r="JWE91" s="2"/>
      <c r="JWF91" s="2"/>
      <c r="JWG91" s="2"/>
      <c r="JWH91" s="2"/>
      <c r="JWI91" s="2"/>
      <c r="JWJ91" s="2"/>
      <c r="JWK91" s="2"/>
      <c r="JWL91" s="2"/>
      <c r="JWM91" s="2"/>
      <c r="JWN91" s="2"/>
      <c r="JWO91" s="2"/>
      <c r="JWP91" s="2"/>
      <c r="JWQ91" s="2"/>
      <c r="JWR91" s="2"/>
      <c r="JWS91" s="2"/>
      <c r="JWT91" s="2"/>
      <c r="JWU91" s="2"/>
      <c r="JWV91" s="2"/>
      <c r="JWW91" s="2"/>
      <c r="JWX91" s="2"/>
      <c r="JWY91" s="2"/>
      <c r="JWZ91" s="2"/>
      <c r="JXA91" s="2"/>
      <c r="JXB91" s="2"/>
      <c r="JXC91" s="2"/>
      <c r="JXD91" s="2"/>
      <c r="JXE91" s="2"/>
      <c r="JXF91" s="2"/>
      <c r="JXG91" s="2"/>
      <c r="JXH91" s="2"/>
      <c r="JXI91" s="2"/>
      <c r="JXJ91" s="2"/>
      <c r="JXK91" s="2"/>
      <c r="JXL91" s="2"/>
      <c r="JXM91" s="2"/>
      <c r="JXN91" s="2"/>
      <c r="JXO91" s="2"/>
      <c r="JXP91" s="2"/>
      <c r="JXQ91" s="2"/>
      <c r="JXR91" s="2"/>
      <c r="JXS91" s="2"/>
      <c r="JXT91" s="2"/>
      <c r="JXU91" s="2"/>
      <c r="JXV91" s="2"/>
      <c r="JXW91" s="2"/>
      <c r="JXX91" s="2"/>
      <c r="JXY91" s="2"/>
      <c r="JXZ91" s="2"/>
      <c r="JYA91" s="2"/>
      <c r="JYB91" s="2"/>
      <c r="JYC91" s="2"/>
      <c r="JYD91" s="2"/>
      <c r="JYE91" s="2"/>
      <c r="JYF91" s="2"/>
      <c r="JYG91" s="2"/>
      <c r="JYH91" s="2"/>
      <c r="JYI91" s="2"/>
      <c r="JYJ91" s="2"/>
      <c r="JYK91" s="2"/>
      <c r="JYL91" s="2"/>
      <c r="JYM91" s="2"/>
      <c r="JYN91" s="2"/>
      <c r="JYO91" s="2"/>
      <c r="JYP91" s="2"/>
      <c r="JYQ91" s="2"/>
      <c r="JYR91" s="2"/>
      <c r="JYS91" s="2"/>
      <c r="JYT91" s="2"/>
      <c r="JYU91" s="2"/>
      <c r="JYV91" s="2"/>
      <c r="JYW91" s="2"/>
      <c r="JYX91" s="2"/>
      <c r="JYY91" s="2"/>
      <c r="JYZ91" s="2"/>
      <c r="JZA91" s="2"/>
      <c r="JZB91" s="2"/>
      <c r="JZC91" s="2"/>
      <c r="JZD91" s="2"/>
      <c r="JZE91" s="2"/>
      <c r="JZF91" s="2"/>
      <c r="JZG91" s="2"/>
      <c r="JZH91" s="2"/>
      <c r="JZI91" s="2"/>
      <c r="JZJ91" s="2"/>
      <c r="JZK91" s="2"/>
      <c r="JZL91" s="2"/>
      <c r="JZM91" s="2"/>
      <c r="JZN91" s="2"/>
      <c r="JZO91" s="2"/>
      <c r="JZP91" s="2"/>
      <c r="JZQ91" s="2"/>
      <c r="JZR91" s="2"/>
      <c r="JZS91" s="2"/>
      <c r="JZT91" s="2"/>
      <c r="JZU91" s="2"/>
      <c r="JZV91" s="2"/>
      <c r="JZW91" s="2"/>
      <c r="JZX91" s="2"/>
      <c r="JZY91" s="2"/>
      <c r="JZZ91" s="2"/>
      <c r="KAA91" s="2"/>
      <c r="KAB91" s="2"/>
      <c r="KAC91" s="2"/>
      <c r="KAD91" s="2"/>
      <c r="KAE91" s="2"/>
      <c r="KAF91" s="2"/>
      <c r="KAG91" s="2"/>
      <c r="KAH91" s="2"/>
      <c r="KAI91" s="2"/>
      <c r="KAJ91" s="2"/>
      <c r="KAK91" s="2"/>
      <c r="KAL91" s="2"/>
      <c r="KAM91" s="2"/>
      <c r="KAN91" s="2"/>
      <c r="KAO91" s="2"/>
      <c r="KAP91" s="2"/>
      <c r="KAQ91" s="2"/>
      <c r="KAR91" s="2"/>
      <c r="KAS91" s="2"/>
      <c r="KAT91" s="2"/>
      <c r="KAU91" s="2"/>
      <c r="KAV91" s="2"/>
      <c r="KAW91" s="2"/>
      <c r="KAX91" s="2"/>
      <c r="KAY91" s="2"/>
      <c r="KAZ91" s="2"/>
      <c r="KBA91" s="2"/>
      <c r="KBB91" s="2"/>
      <c r="KBC91" s="2"/>
      <c r="KBD91" s="2"/>
      <c r="KBE91" s="2"/>
      <c r="KBF91" s="2"/>
      <c r="KBG91" s="2"/>
      <c r="KBH91" s="2"/>
      <c r="KBI91" s="2"/>
      <c r="KBJ91" s="2"/>
      <c r="KBK91" s="2"/>
      <c r="KBL91" s="2"/>
      <c r="KBM91" s="2"/>
      <c r="KBN91" s="2"/>
      <c r="KBO91" s="2"/>
      <c r="KBP91" s="2"/>
      <c r="KBQ91" s="2"/>
      <c r="KBR91" s="2"/>
      <c r="KBS91" s="2"/>
      <c r="KBT91" s="2"/>
      <c r="KBU91" s="2"/>
      <c r="KBV91" s="2"/>
      <c r="KBW91" s="2"/>
      <c r="KBX91" s="2"/>
      <c r="KBY91" s="2"/>
      <c r="KBZ91" s="2"/>
      <c r="KCA91" s="2"/>
      <c r="KCB91" s="2"/>
      <c r="KCC91" s="2"/>
      <c r="KCD91" s="2"/>
      <c r="KCE91" s="2"/>
      <c r="KCF91" s="2"/>
      <c r="KCG91" s="2"/>
      <c r="KCH91" s="2"/>
      <c r="KCI91" s="2"/>
      <c r="KCJ91" s="2"/>
      <c r="KCK91" s="2"/>
      <c r="KCL91" s="2"/>
      <c r="KCM91" s="2"/>
      <c r="KCN91" s="2"/>
      <c r="KCO91" s="2"/>
      <c r="KCP91" s="2"/>
      <c r="KCQ91" s="2"/>
      <c r="KCR91" s="2"/>
      <c r="KCS91" s="2"/>
      <c r="KCT91" s="2"/>
      <c r="KCU91" s="2"/>
      <c r="KCV91" s="2"/>
      <c r="KCW91" s="2"/>
      <c r="KCX91" s="2"/>
      <c r="KCY91" s="2"/>
      <c r="KCZ91" s="2"/>
      <c r="KDA91" s="2"/>
      <c r="KDB91" s="2"/>
      <c r="KDC91" s="2"/>
      <c r="KDD91" s="2"/>
      <c r="KDE91" s="2"/>
      <c r="KDF91" s="2"/>
      <c r="KDG91" s="2"/>
      <c r="KDH91" s="2"/>
      <c r="KDI91" s="2"/>
      <c r="KDJ91" s="2"/>
      <c r="KDK91" s="2"/>
      <c r="KDL91" s="2"/>
      <c r="KDM91" s="2"/>
      <c r="KDN91" s="2"/>
      <c r="KDO91" s="2"/>
      <c r="KDP91" s="2"/>
      <c r="KDQ91" s="2"/>
      <c r="KDR91" s="2"/>
      <c r="KDS91" s="2"/>
      <c r="KDT91" s="2"/>
      <c r="KDU91" s="2"/>
      <c r="KDV91" s="2"/>
      <c r="KDW91" s="2"/>
      <c r="KDX91" s="2"/>
      <c r="KDY91" s="2"/>
      <c r="KDZ91" s="2"/>
      <c r="KEA91" s="2"/>
      <c r="KEB91" s="2"/>
      <c r="KEC91" s="2"/>
      <c r="KED91" s="2"/>
      <c r="KEE91" s="2"/>
      <c r="KEF91" s="2"/>
      <c r="KEG91" s="2"/>
      <c r="KEH91" s="2"/>
      <c r="KEI91" s="2"/>
      <c r="KEJ91" s="2"/>
      <c r="KEK91" s="2"/>
      <c r="KEL91" s="2"/>
      <c r="KEM91" s="2"/>
      <c r="KEN91" s="2"/>
      <c r="KEO91" s="2"/>
      <c r="KEP91" s="2"/>
      <c r="KEQ91" s="2"/>
      <c r="KER91" s="2"/>
      <c r="KES91" s="2"/>
      <c r="KET91" s="2"/>
      <c r="KEU91" s="2"/>
      <c r="KEV91" s="2"/>
      <c r="KEW91" s="2"/>
      <c r="KEX91" s="2"/>
      <c r="KEY91" s="2"/>
      <c r="KEZ91" s="2"/>
      <c r="KFA91" s="2"/>
      <c r="KFB91" s="2"/>
      <c r="KFC91" s="2"/>
      <c r="KFD91" s="2"/>
      <c r="KFE91" s="2"/>
      <c r="KFF91" s="2"/>
      <c r="KFG91" s="2"/>
      <c r="KFH91" s="2"/>
      <c r="KFI91" s="2"/>
      <c r="KFJ91" s="2"/>
      <c r="KFK91" s="2"/>
      <c r="KFL91" s="2"/>
      <c r="KFM91" s="2"/>
      <c r="KFN91" s="2"/>
      <c r="KFO91" s="2"/>
      <c r="KFP91" s="2"/>
      <c r="KFQ91" s="2"/>
      <c r="KFR91" s="2"/>
      <c r="KFS91" s="2"/>
      <c r="KFT91" s="2"/>
      <c r="KFU91" s="2"/>
      <c r="KFV91" s="2"/>
      <c r="KFW91" s="2"/>
      <c r="KFX91" s="2"/>
      <c r="KFY91" s="2"/>
      <c r="KFZ91" s="2"/>
      <c r="KGA91" s="2"/>
      <c r="KGB91" s="2"/>
      <c r="KGC91" s="2"/>
      <c r="KGD91" s="2"/>
      <c r="KGE91" s="2"/>
      <c r="KGF91" s="2"/>
      <c r="KGG91" s="2"/>
      <c r="KGH91" s="2"/>
      <c r="KGI91" s="2"/>
      <c r="KGJ91" s="2"/>
      <c r="KGK91" s="2"/>
      <c r="KGL91" s="2"/>
      <c r="KGM91" s="2"/>
      <c r="KGN91" s="2"/>
      <c r="KGO91" s="2"/>
      <c r="KGP91" s="2"/>
      <c r="KGQ91" s="2"/>
      <c r="KGR91" s="2"/>
      <c r="KGS91" s="2"/>
      <c r="KGT91" s="2"/>
      <c r="KGU91" s="2"/>
      <c r="KGV91" s="2"/>
      <c r="KGW91" s="2"/>
      <c r="KGX91" s="2"/>
      <c r="KGY91" s="2"/>
      <c r="KGZ91" s="2"/>
      <c r="KHA91" s="2"/>
      <c r="KHB91" s="2"/>
      <c r="KHC91" s="2"/>
      <c r="KHD91" s="2"/>
      <c r="KHE91" s="2"/>
      <c r="KHF91" s="2"/>
      <c r="KHG91" s="2"/>
      <c r="KHH91" s="2"/>
      <c r="KHI91" s="2"/>
      <c r="KHJ91" s="2"/>
      <c r="KHK91" s="2"/>
      <c r="KHL91" s="2"/>
      <c r="KHM91" s="2"/>
      <c r="KHN91" s="2"/>
      <c r="KHO91" s="2"/>
      <c r="KHP91" s="2"/>
      <c r="KHQ91" s="2"/>
      <c r="KHR91" s="2"/>
      <c r="KHS91" s="2"/>
      <c r="KHT91" s="2"/>
      <c r="KHU91" s="2"/>
      <c r="KHV91" s="2"/>
      <c r="KHW91" s="2"/>
      <c r="KHX91" s="2"/>
      <c r="KHY91" s="2"/>
      <c r="KHZ91" s="2"/>
      <c r="KIA91" s="2"/>
      <c r="KIB91" s="2"/>
      <c r="KIC91" s="2"/>
      <c r="KID91" s="2"/>
      <c r="KIE91" s="2"/>
      <c r="KIF91" s="2"/>
      <c r="KIG91" s="2"/>
      <c r="KIH91" s="2"/>
      <c r="KII91" s="2"/>
      <c r="KIJ91" s="2"/>
      <c r="KIK91" s="2"/>
      <c r="KIL91" s="2"/>
      <c r="KIM91" s="2"/>
      <c r="KIN91" s="2"/>
      <c r="KIO91" s="2"/>
      <c r="KIP91" s="2"/>
      <c r="KIQ91" s="2"/>
      <c r="KIR91" s="2"/>
      <c r="KIS91" s="2"/>
      <c r="KIT91" s="2"/>
      <c r="KIU91" s="2"/>
      <c r="KIV91" s="2"/>
      <c r="KIW91" s="2"/>
      <c r="KIX91" s="2"/>
      <c r="KIY91" s="2"/>
      <c r="KIZ91" s="2"/>
      <c r="KJA91" s="2"/>
      <c r="KJB91" s="2"/>
      <c r="KJC91" s="2"/>
      <c r="KJD91" s="2"/>
      <c r="KJE91" s="2"/>
      <c r="KJF91" s="2"/>
      <c r="KJG91" s="2"/>
      <c r="KJH91" s="2"/>
      <c r="KJI91" s="2"/>
      <c r="KJJ91" s="2"/>
      <c r="KJK91" s="2"/>
      <c r="KJL91" s="2"/>
      <c r="KJM91" s="2"/>
      <c r="KJN91" s="2"/>
      <c r="KJO91" s="2"/>
      <c r="KJP91" s="2"/>
      <c r="KJQ91" s="2"/>
      <c r="KJR91" s="2"/>
      <c r="KJS91" s="2"/>
      <c r="KJT91" s="2"/>
      <c r="KJU91" s="2"/>
      <c r="KJV91" s="2"/>
      <c r="KJW91" s="2"/>
      <c r="KJX91" s="2"/>
      <c r="KJY91" s="2"/>
      <c r="KJZ91" s="2"/>
      <c r="KKA91" s="2"/>
      <c r="KKB91" s="2"/>
      <c r="KKC91" s="2"/>
      <c r="KKD91" s="2"/>
      <c r="KKE91" s="2"/>
      <c r="KKF91" s="2"/>
      <c r="KKG91" s="2"/>
      <c r="KKH91" s="2"/>
      <c r="KKI91" s="2"/>
      <c r="KKJ91" s="2"/>
      <c r="KKK91" s="2"/>
      <c r="KKL91" s="2"/>
      <c r="KKM91" s="2"/>
      <c r="KKN91" s="2"/>
      <c r="KKO91" s="2"/>
      <c r="KKP91" s="2"/>
      <c r="KKQ91" s="2"/>
      <c r="KKR91" s="2"/>
      <c r="KKS91" s="2"/>
      <c r="KKT91" s="2"/>
      <c r="KKU91" s="2"/>
      <c r="KKV91" s="2"/>
      <c r="KKW91" s="2"/>
      <c r="KKX91" s="2"/>
      <c r="KKY91" s="2"/>
      <c r="KKZ91" s="2"/>
      <c r="KLA91" s="2"/>
      <c r="KLB91" s="2"/>
      <c r="KLC91" s="2"/>
      <c r="KLD91" s="2"/>
      <c r="KLE91" s="2"/>
      <c r="KLF91" s="2"/>
      <c r="KLG91" s="2"/>
      <c r="KLH91" s="2"/>
      <c r="KLI91" s="2"/>
      <c r="KLJ91" s="2"/>
      <c r="KLK91" s="2"/>
      <c r="KLL91" s="2"/>
      <c r="KLM91" s="2"/>
      <c r="KLN91" s="2"/>
      <c r="KLO91" s="2"/>
      <c r="KLP91" s="2"/>
      <c r="KLQ91" s="2"/>
      <c r="KLR91" s="2"/>
      <c r="KLS91" s="2"/>
      <c r="KLT91" s="2"/>
      <c r="KLU91" s="2"/>
      <c r="KLV91" s="2"/>
      <c r="KLW91" s="2"/>
      <c r="KLX91" s="2"/>
      <c r="KLY91" s="2"/>
      <c r="KLZ91" s="2"/>
      <c r="KMA91" s="2"/>
      <c r="KMB91" s="2"/>
      <c r="KMC91" s="2"/>
      <c r="KMD91" s="2"/>
      <c r="KME91" s="2"/>
      <c r="KMF91" s="2"/>
      <c r="KMG91" s="2"/>
      <c r="KMH91" s="2"/>
      <c r="KMI91" s="2"/>
      <c r="KMJ91" s="2"/>
      <c r="KMK91" s="2"/>
      <c r="KML91" s="2"/>
      <c r="KMM91" s="2"/>
      <c r="KMN91" s="2"/>
      <c r="KMO91" s="2"/>
      <c r="KMP91" s="2"/>
      <c r="KMQ91" s="2"/>
      <c r="KMR91" s="2"/>
      <c r="KMS91" s="2"/>
      <c r="KMT91" s="2"/>
      <c r="KMU91" s="2"/>
      <c r="KMV91" s="2"/>
      <c r="KMW91" s="2"/>
      <c r="KMX91" s="2"/>
      <c r="KMY91" s="2"/>
      <c r="KMZ91" s="2"/>
      <c r="KNA91" s="2"/>
      <c r="KNB91" s="2"/>
      <c r="KNC91" s="2"/>
      <c r="KND91" s="2"/>
      <c r="KNE91" s="2"/>
      <c r="KNF91" s="2"/>
      <c r="KNG91" s="2"/>
      <c r="KNH91" s="2"/>
      <c r="KNI91" s="2"/>
      <c r="KNJ91" s="2"/>
      <c r="KNK91" s="2"/>
      <c r="KNL91" s="2"/>
      <c r="KNM91" s="2"/>
      <c r="KNN91" s="2"/>
      <c r="KNO91" s="2"/>
      <c r="KNP91" s="2"/>
      <c r="KNQ91" s="2"/>
      <c r="KNR91" s="2"/>
      <c r="KNS91" s="2"/>
      <c r="KNT91" s="2"/>
      <c r="KNU91" s="2"/>
      <c r="KNV91" s="2"/>
      <c r="KNW91" s="2"/>
      <c r="KNX91" s="2"/>
      <c r="KNY91" s="2"/>
      <c r="KNZ91" s="2"/>
      <c r="KOA91" s="2"/>
      <c r="KOB91" s="2"/>
      <c r="KOC91" s="2"/>
      <c r="KOD91" s="2"/>
      <c r="KOE91" s="2"/>
      <c r="KOF91" s="2"/>
      <c r="KOG91" s="2"/>
      <c r="KOH91" s="2"/>
      <c r="KOI91" s="2"/>
      <c r="KOJ91" s="2"/>
      <c r="KOK91" s="2"/>
      <c r="KOL91" s="2"/>
      <c r="KOM91" s="2"/>
      <c r="KON91" s="2"/>
      <c r="KOO91" s="2"/>
      <c r="KOP91" s="2"/>
      <c r="KOQ91" s="2"/>
      <c r="KOR91" s="2"/>
      <c r="KOS91" s="2"/>
      <c r="KOT91" s="2"/>
      <c r="KOU91" s="2"/>
      <c r="KOV91" s="2"/>
      <c r="KOW91" s="2"/>
      <c r="KOX91" s="2"/>
      <c r="KOY91" s="2"/>
      <c r="KOZ91" s="2"/>
      <c r="KPA91" s="2"/>
      <c r="KPB91" s="2"/>
      <c r="KPC91" s="2"/>
      <c r="KPD91" s="2"/>
      <c r="KPE91" s="2"/>
      <c r="KPF91" s="2"/>
      <c r="KPG91" s="2"/>
      <c r="KPH91" s="2"/>
      <c r="KPI91" s="2"/>
      <c r="KPJ91" s="2"/>
      <c r="KPK91" s="2"/>
      <c r="KPL91" s="2"/>
      <c r="KPM91" s="2"/>
      <c r="KPN91" s="2"/>
      <c r="KPO91" s="2"/>
      <c r="KPP91" s="2"/>
      <c r="KPQ91" s="2"/>
      <c r="KPR91" s="2"/>
      <c r="KPS91" s="2"/>
      <c r="KPT91" s="2"/>
      <c r="KPU91" s="2"/>
      <c r="KPV91" s="2"/>
      <c r="KPW91" s="2"/>
      <c r="KPX91" s="2"/>
      <c r="KPY91" s="2"/>
      <c r="KPZ91" s="2"/>
      <c r="KQA91" s="2"/>
      <c r="KQB91" s="2"/>
      <c r="KQC91" s="2"/>
      <c r="KQD91" s="2"/>
      <c r="KQE91" s="2"/>
      <c r="KQF91" s="2"/>
      <c r="KQG91" s="2"/>
      <c r="KQH91" s="2"/>
      <c r="KQI91" s="2"/>
      <c r="KQJ91" s="2"/>
      <c r="KQK91" s="2"/>
      <c r="KQL91" s="2"/>
      <c r="KQM91" s="2"/>
      <c r="KQN91" s="2"/>
      <c r="KQO91" s="2"/>
      <c r="KQP91" s="2"/>
      <c r="KQQ91" s="2"/>
      <c r="KQR91" s="2"/>
      <c r="KQS91" s="2"/>
      <c r="KQT91" s="2"/>
      <c r="KQU91" s="2"/>
      <c r="KQV91" s="2"/>
      <c r="KQW91" s="2"/>
      <c r="KQX91" s="2"/>
      <c r="KQY91" s="2"/>
      <c r="KQZ91" s="2"/>
      <c r="KRA91" s="2"/>
      <c r="KRB91" s="2"/>
      <c r="KRC91" s="2"/>
      <c r="KRD91" s="2"/>
      <c r="KRE91" s="2"/>
      <c r="KRF91" s="2"/>
      <c r="KRG91" s="2"/>
      <c r="KRH91" s="2"/>
      <c r="KRI91" s="2"/>
      <c r="KRJ91" s="2"/>
      <c r="KRK91" s="2"/>
      <c r="KRL91" s="2"/>
      <c r="KRM91" s="2"/>
      <c r="KRN91" s="2"/>
      <c r="KRO91" s="2"/>
      <c r="KRP91" s="2"/>
      <c r="KRQ91" s="2"/>
      <c r="KRR91" s="2"/>
      <c r="KRS91" s="2"/>
      <c r="KRT91" s="2"/>
      <c r="KRU91" s="2"/>
      <c r="KRV91" s="2"/>
      <c r="KRW91" s="2"/>
      <c r="KRX91" s="2"/>
      <c r="KRY91" s="2"/>
      <c r="KRZ91" s="2"/>
      <c r="KSA91" s="2"/>
      <c r="KSB91" s="2"/>
      <c r="KSC91" s="2"/>
      <c r="KSD91" s="2"/>
      <c r="KSE91" s="2"/>
      <c r="KSF91" s="2"/>
      <c r="KSG91" s="2"/>
      <c r="KSH91" s="2"/>
      <c r="KSI91" s="2"/>
      <c r="KSJ91" s="2"/>
      <c r="KSK91" s="2"/>
      <c r="KSL91" s="2"/>
      <c r="KSM91" s="2"/>
      <c r="KSN91" s="2"/>
      <c r="KSO91" s="2"/>
      <c r="KSP91" s="2"/>
      <c r="KSQ91" s="2"/>
      <c r="KSR91" s="2"/>
      <c r="KSS91" s="2"/>
      <c r="KST91" s="2"/>
      <c r="KSU91" s="2"/>
      <c r="KSV91" s="2"/>
      <c r="KSW91" s="2"/>
      <c r="KSX91" s="2"/>
      <c r="KSY91" s="2"/>
      <c r="KSZ91" s="2"/>
      <c r="KTA91" s="2"/>
      <c r="KTB91" s="2"/>
      <c r="KTC91" s="2"/>
      <c r="KTD91" s="2"/>
      <c r="KTE91" s="2"/>
      <c r="KTF91" s="2"/>
      <c r="KTG91" s="2"/>
      <c r="KTH91" s="2"/>
      <c r="KTI91" s="2"/>
      <c r="KTJ91" s="2"/>
      <c r="KTK91" s="2"/>
      <c r="KTL91" s="2"/>
      <c r="KTM91" s="2"/>
      <c r="KTN91" s="2"/>
      <c r="KTO91" s="2"/>
      <c r="KTP91" s="2"/>
      <c r="KTQ91" s="2"/>
      <c r="KTR91" s="2"/>
      <c r="KTS91" s="2"/>
      <c r="KTT91" s="2"/>
      <c r="KTU91" s="2"/>
      <c r="KTV91" s="2"/>
      <c r="KTW91" s="2"/>
      <c r="KTX91" s="2"/>
      <c r="KTY91" s="2"/>
      <c r="KTZ91" s="2"/>
      <c r="KUA91" s="2"/>
      <c r="KUB91" s="2"/>
      <c r="KUC91" s="2"/>
      <c r="KUD91" s="2"/>
      <c r="KUE91" s="2"/>
      <c r="KUF91" s="2"/>
      <c r="KUG91" s="2"/>
      <c r="KUH91" s="2"/>
      <c r="KUI91" s="2"/>
      <c r="KUJ91" s="2"/>
      <c r="KUK91" s="2"/>
      <c r="KUL91" s="2"/>
      <c r="KUM91" s="2"/>
      <c r="KUN91" s="2"/>
      <c r="KUO91" s="2"/>
      <c r="KUP91" s="2"/>
      <c r="KUQ91" s="2"/>
      <c r="KUR91" s="2"/>
      <c r="KUS91" s="2"/>
      <c r="KUT91" s="2"/>
      <c r="KUU91" s="2"/>
      <c r="KUV91" s="2"/>
      <c r="KUW91" s="2"/>
      <c r="KUX91" s="2"/>
      <c r="KUY91" s="2"/>
      <c r="KUZ91" s="2"/>
      <c r="KVA91" s="2"/>
      <c r="KVB91" s="2"/>
      <c r="KVC91" s="2"/>
      <c r="KVD91" s="2"/>
      <c r="KVE91" s="2"/>
      <c r="KVF91" s="2"/>
      <c r="KVG91" s="2"/>
      <c r="KVH91" s="2"/>
      <c r="KVI91" s="2"/>
      <c r="KVJ91" s="2"/>
      <c r="KVK91" s="2"/>
      <c r="KVL91" s="2"/>
      <c r="KVM91" s="2"/>
      <c r="KVN91" s="2"/>
      <c r="KVO91" s="2"/>
      <c r="KVP91" s="2"/>
      <c r="KVQ91" s="2"/>
      <c r="KVR91" s="2"/>
      <c r="KVS91" s="2"/>
      <c r="KVT91" s="2"/>
      <c r="KVU91" s="2"/>
      <c r="KVV91" s="2"/>
      <c r="KVW91" s="2"/>
      <c r="KVX91" s="2"/>
      <c r="KVY91" s="2"/>
      <c r="KVZ91" s="2"/>
      <c r="KWA91" s="2"/>
      <c r="KWB91" s="2"/>
      <c r="KWC91" s="2"/>
      <c r="KWD91" s="2"/>
      <c r="KWE91" s="2"/>
      <c r="KWF91" s="2"/>
      <c r="KWG91" s="2"/>
      <c r="KWH91" s="2"/>
      <c r="KWI91" s="2"/>
      <c r="KWJ91" s="2"/>
      <c r="KWK91" s="2"/>
      <c r="KWL91" s="2"/>
      <c r="KWM91" s="2"/>
      <c r="KWN91" s="2"/>
      <c r="KWO91" s="2"/>
      <c r="KWP91" s="2"/>
      <c r="KWQ91" s="2"/>
      <c r="KWR91" s="2"/>
      <c r="KWS91" s="2"/>
      <c r="KWT91" s="2"/>
      <c r="KWU91" s="2"/>
      <c r="KWV91" s="2"/>
      <c r="KWW91" s="2"/>
      <c r="KWX91" s="2"/>
      <c r="KWY91" s="2"/>
      <c r="KWZ91" s="2"/>
      <c r="KXA91" s="2"/>
      <c r="KXB91" s="2"/>
      <c r="KXC91" s="2"/>
      <c r="KXD91" s="2"/>
      <c r="KXE91" s="2"/>
      <c r="KXF91" s="2"/>
      <c r="KXG91" s="2"/>
      <c r="KXH91" s="2"/>
      <c r="KXI91" s="2"/>
      <c r="KXJ91" s="2"/>
      <c r="KXK91" s="2"/>
      <c r="KXL91" s="2"/>
      <c r="KXM91" s="2"/>
      <c r="KXN91" s="2"/>
      <c r="KXO91" s="2"/>
      <c r="KXP91" s="2"/>
      <c r="KXQ91" s="2"/>
      <c r="KXR91" s="2"/>
      <c r="KXS91" s="2"/>
      <c r="KXT91" s="2"/>
      <c r="KXU91" s="2"/>
      <c r="KXV91" s="2"/>
      <c r="KXW91" s="2"/>
      <c r="KXX91" s="2"/>
      <c r="KXY91" s="2"/>
      <c r="KXZ91" s="2"/>
      <c r="KYA91" s="2"/>
      <c r="KYB91" s="2"/>
      <c r="KYC91" s="2"/>
      <c r="KYD91" s="2"/>
      <c r="KYE91" s="2"/>
      <c r="KYF91" s="2"/>
      <c r="KYG91" s="2"/>
      <c r="KYH91" s="2"/>
      <c r="KYI91" s="2"/>
      <c r="KYJ91" s="2"/>
      <c r="KYK91" s="2"/>
      <c r="KYL91" s="2"/>
      <c r="KYM91" s="2"/>
      <c r="KYN91" s="2"/>
      <c r="KYO91" s="2"/>
      <c r="KYP91" s="2"/>
      <c r="KYQ91" s="2"/>
      <c r="KYR91" s="2"/>
      <c r="KYS91" s="2"/>
      <c r="KYT91" s="2"/>
      <c r="KYU91" s="2"/>
      <c r="KYV91" s="2"/>
      <c r="KYW91" s="2"/>
      <c r="KYX91" s="2"/>
      <c r="KYY91" s="2"/>
      <c r="KYZ91" s="2"/>
      <c r="KZA91" s="2"/>
      <c r="KZB91" s="2"/>
      <c r="KZC91" s="2"/>
      <c r="KZD91" s="2"/>
      <c r="KZE91" s="2"/>
      <c r="KZF91" s="2"/>
      <c r="KZG91" s="2"/>
      <c r="KZH91" s="2"/>
      <c r="KZI91" s="2"/>
      <c r="KZJ91" s="2"/>
      <c r="KZK91" s="2"/>
      <c r="KZL91" s="2"/>
      <c r="KZM91" s="2"/>
      <c r="KZN91" s="2"/>
      <c r="KZO91" s="2"/>
      <c r="KZP91" s="2"/>
      <c r="KZQ91" s="2"/>
      <c r="KZR91" s="2"/>
      <c r="KZS91" s="2"/>
      <c r="KZT91" s="2"/>
      <c r="KZU91" s="2"/>
      <c r="KZV91" s="2"/>
      <c r="KZW91" s="2"/>
      <c r="KZX91" s="2"/>
      <c r="KZY91" s="2"/>
      <c r="KZZ91" s="2"/>
      <c r="LAA91" s="2"/>
      <c r="LAB91" s="2"/>
      <c r="LAC91" s="2"/>
      <c r="LAD91" s="2"/>
      <c r="LAE91" s="2"/>
      <c r="LAF91" s="2"/>
      <c r="LAG91" s="2"/>
      <c r="LAH91" s="2"/>
      <c r="LAI91" s="2"/>
      <c r="LAJ91" s="2"/>
      <c r="LAK91" s="2"/>
      <c r="LAL91" s="2"/>
      <c r="LAM91" s="2"/>
      <c r="LAN91" s="2"/>
      <c r="LAO91" s="2"/>
      <c r="LAP91" s="2"/>
      <c r="LAQ91" s="2"/>
      <c r="LAR91" s="2"/>
      <c r="LAS91" s="2"/>
      <c r="LAT91" s="2"/>
      <c r="LAU91" s="2"/>
      <c r="LAV91" s="2"/>
      <c r="LAW91" s="2"/>
      <c r="LAX91" s="2"/>
      <c r="LAY91" s="2"/>
      <c r="LAZ91" s="2"/>
      <c r="LBA91" s="2"/>
      <c r="LBB91" s="2"/>
      <c r="LBC91" s="2"/>
      <c r="LBD91" s="2"/>
      <c r="LBE91" s="2"/>
      <c r="LBF91" s="2"/>
      <c r="LBG91" s="2"/>
      <c r="LBH91" s="2"/>
      <c r="LBI91" s="2"/>
      <c r="LBJ91" s="2"/>
      <c r="LBK91" s="2"/>
      <c r="LBL91" s="2"/>
      <c r="LBM91" s="2"/>
      <c r="LBN91" s="2"/>
      <c r="LBO91" s="2"/>
      <c r="LBP91" s="2"/>
      <c r="LBQ91" s="2"/>
      <c r="LBR91" s="2"/>
      <c r="LBS91" s="2"/>
      <c r="LBT91" s="2"/>
      <c r="LBU91" s="2"/>
      <c r="LBV91" s="2"/>
      <c r="LBW91" s="2"/>
      <c r="LBX91" s="2"/>
      <c r="LBY91" s="2"/>
      <c r="LBZ91" s="2"/>
      <c r="LCA91" s="2"/>
      <c r="LCB91" s="2"/>
      <c r="LCC91" s="2"/>
      <c r="LCD91" s="2"/>
      <c r="LCE91" s="2"/>
      <c r="LCF91" s="2"/>
      <c r="LCG91" s="2"/>
      <c r="LCH91" s="2"/>
      <c r="LCI91" s="2"/>
      <c r="LCJ91" s="2"/>
      <c r="LCK91" s="2"/>
      <c r="LCL91" s="2"/>
      <c r="LCM91" s="2"/>
      <c r="LCN91" s="2"/>
      <c r="LCO91" s="2"/>
      <c r="LCP91" s="2"/>
      <c r="LCQ91" s="2"/>
      <c r="LCR91" s="2"/>
      <c r="LCS91" s="2"/>
      <c r="LCT91" s="2"/>
      <c r="LCU91" s="2"/>
      <c r="LCV91" s="2"/>
      <c r="LCW91" s="2"/>
      <c r="LCX91" s="2"/>
      <c r="LCY91" s="2"/>
      <c r="LCZ91" s="2"/>
      <c r="LDA91" s="2"/>
      <c r="LDB91" s="2"/>
      <c r="LDC91" s="2"/>
      <c r="LDD91" s="2"/>
      <c r="LDE91" s="2"/>
      <c r="LDF91" s="2"/>
      <c r="LDG91" s="2"/>
      <c r="LDH91" s="2"/>
      <c r="LDI91" s="2"/>
      <c r="LDJ91" s="2"/>
      <c r="LDK91" s="2"/>
      <c r="LDL91" s="2"/>
      <c r="LDM91" s="2"/>
      <c r="LDN91" s="2"/>
      <c r="LDO91" s="2"/>
      <c r="LDP91" s="2"/>
      <c r="LDQ91" s="2"/>
      <c r="LDR91" s="2"/>
      <c r="LDS91" s="2"/>
      <c r="LDT91" s="2"/>
      <c r="LDU91" s="2"/>
      <c r="LDV91" s="2"/>
      <c r="LDW91" s="2"/>
      <c r="LDX91" s="2"/>
      <c r="LDY91" s="2"/>
      <c r="LDZ91" s="2"/>
      <c r="LEA91" s="2"/>
      <c r="LEB91" s="2"/>
      <c r="LEC91" s="2"/>
      <c r="LED91" s="2"/>
      <c r="LEE91" s="2"/>
      <c r="LEF91" s="2"/>
      <c r="LEG91" s="2"/>
      <c r="LEH91" s="2"/>
      <c r="LEI91" s="2"/>
      <c r="LEJ91" s="2"/>
      <c r="LEK91" s="2"/>
      <c r="LEL91" s="2"/>
      <c r="LEM91" s="2"/>
      <c r="LEN91" s="2"/>
      <c r="LEO91" s="2"/>
      <c r="LEP91" s="2"/>
      <c r="LEQ91" s="2"/>
      <c r="LER91" s="2"/>
      <c r="LES91" s="2"/>
      <c r="LET91" s="2"/>
      <c r="LEU91" s="2"/>
      <c r="LEV91" s="2"/>
      <c r="LEW91" s="2"/>
      <c r="LEX91" s="2"/>
      <c r="LEY91" s="2"/>
      <c r="LEZ91" s="2"/>
      <c r="LFA91" s="2"/>
      <c r="LFB91" s="2"/>
      <c r="LFC91" s="2"/>
      <c r="LFD91" s="2"/>
      <c r="LFE91" s="2"/>
      <c r="LFF91" s="2"/>
      <c r="LFG91" s="2"/>
      <c r="LFH91" s="2"/>
      <c r="LFI91" s="2"/>
      <c r="LFJ91" s="2"/>
      <c r="LFK91" s="2"/>
      <c r="LFL91" s="2"/>
      <c r="LFM91" s="2"/>
      <c r="LFN91" s="2"/>
      <c r="LFO91" s="2"/>
      <c r="LFP91" s="2"/>
      <c r="LFQ91" s="2"/>
      <c r="LFR91" s="2"/>
      <c r="LFS91" s="2"/>
      <c r="LFT91" s="2"/>
      <c r="LFU91" s="2"/>
      <c r="LFV91" s="2"/>
      <c r="LFW91" s="2"/>
      <c r="LFX91" s="2"/>
      <c r="LFY91" s="2"/>
      <c r="LFZ91" s="2"/>
      <c r="LGA91" s="2"/>
      <c r="LGB91" s="2"/>
      <c r="LGC91" s="2"/>
      <c r="LGD91" s="2"/>
      <c r="LGE91" s="2"/>
      <c r="LGF91" s="2"/>
      <c r="LGG91" s="2"/>
      <c r="LGH91" s="2"/>
      <c r="LGI91" s="2"/>
      <c r="LGJ91" s="2"/>
      <c r="LGK91" s="2"/>
      <c r="LGL91" s="2"/>
      <c r="LGM91" s="2"/>
      <c r="LGN91" s="2"/>
      <c r="LGO91" s="2"/>
      <c r="LGP91" s="2"/>
      <c r="LGQ91" s="2"/>
      <c r="LGR91" s="2"/>
      <c r="LGS91" s="2"/>
      <c r="LGT91" s="2"/>
      <c r="LGU91" s="2"/>
      <c r="LGV91" s="2"/>
      <c r="LGW91" s="2"/>
      <c r="LGX91" s="2"/>
      <c r="LGY91" s="2"/>
      <c r="LGZ91" s="2"/>
      <c r="LHA91" s="2"/>
      <c r="LHB91" s="2"/>
      <c r="LHC91" s="2"/>
      <c r="LHD91" s="2"/>
      <c r="LHE91" s="2"/>
      <c r="LHF91" s="2"/>
      <c r="LHG91" s="2"/>
      <c r="LHH91" s="2"/>
      <c r="LHI91" s="2"/>
      <c r="LHJ91" s="2"/>
      <c r="LHK91" s="2"/>
      <c r="LHL91" s="2"/>
      <c r="LHM91" s="2"/>
      <c r="LHN91" s="2"/>
      <c r="LHO91" s="2"/>
      <c r="LHP91" s="2"/>
      <c r="LHQ91" s="2"/>
      <c r="LHR91" s="2"/>
      <c r="LHS91" s="2"/>
      <c r="LHT91" s="2"/>
      <c r="LHU91" s="2"/>
      <c r="LHV91" s="2"/>
      <c r="LHW91" s="2"/>
      <c r="LHX91" s="2"/>
      <c r="LHY91" s="2"/>
      <c r="LHZ91" s="2"/>
      <c r="LIA91" s="2"/>
      <c r="LIB91" s="2"/>
      <c r="LIC91" s="2"/>
      <c r="LID91" s="2"/>
      <c r="LIE91" s="2"/>
      <c r="LIF91" s="2"/>
      <c r="LIG91" s="2"/>
      <c r="LIH91" s="2"/>
      <c r="LII91" s="2"/>
      <c r="LIJ91" s="2"/>
      <c r="LIK91" s="2"/>
      <c r="LIL91" s="2"/>
      <c r="LIM91" s="2"/>
      <c r="LIN91" s="2"/>
      <c r="LIO91" s="2"/>
      <c r="LIP91" s="2"/>
      <c r="LIQ91" s="2"/>
      <c r="LIR91" s="2"/>
      <c r="LIS91" s="2"/>
      <c r="LIT91" s="2"/>
      <c r="LIU91" s="2"/>
      <c r="LIV91" s="2"/>
      <c r="LIW91" s="2"/>
      <c r="LIX91" s="2"/>
      <c r="LIY91" s="2"/>
      <c r="LIZ91" s="2"/>
      <c r="LJA91" s="2"/>
      <c r="LJB91" s="2"/>
      <c r="LJC91" s="2"/>
      <c r="LJD91" s="2"/>
      <c r="LJE91" s="2"/>
      <c r="LJF91" s="2"/>
      <c r="LJG91" s="2"/>
      <c r="LJH91" s="2"/>
      <c r="LJI91" s="2"/>
      <c r="LJJ91" s="2"/>
      <c r="LJK91" s="2"/>
      <c r="LJL91" s="2"/>
      <c r="LJM91" s="2"/>
      <c r="LJN91" s="2"/>
      <c r="LJO91" s="2"/>
      <c r="LJP91" s="2"/>
      <c r="LJQ91" s="2"/>
      <c r="LJR91" s="2"/>
      <c r="LJS91" s="2"/>
      <c r="LJT91" s="2"/>
      <c r="LJU91" s="2"/>
      <c r="LJV91" s="2"/>
      <c r="LJW91" s="2"/>
      <c r="LJX91" s="2"/>
      <c r="LJY91" s="2"/>
      <c r="LJZ91" s="2"/>
      <c r="LKA91" s="2"/>
      <c r="LKB91" s="2"/>
      <c r="LKC91" s="2"/>
      <c r="LKD91" s="2"/>
      <c r="LKE91" s="2"/>
      <c r="LKF91" s="2"/>
      <c r="LKG91" s="2"/>
      <c r="LKH91" s="2"/>
      <c r="LKI91" s="2"/>
      <c r="LKJ91" s="2"/>
      <c r="LKK91" s="2"/>
      <c r="LKL91" s="2"/>
      <c r="LKM91" s="2"/>
      <c r="LKN91" s="2"/>
      <c r="LKO91" s="2"/>
      <c r="LKP91" s="2"/>
      <c r="LKQ91" s="2"/>
      <c r="LKR91" s="2"/>
      <c r="LKS91" s="2"/>
      <c r="LKT91" s="2"/>
      <c r="LKU91" s="2"/>
      <c r="LKV91" s="2"/>
      <c r="LKW91" s="2"/>
      <c r="LKX91" s="2"/>
      <c r="LKY91" s="2"/>
      <c r="LKZ91" s="2"/>
      <c r="LLA91" s="2"/>
      <c r="LLB91" s="2"/>
      <c r="LLC91" s="2"/>
      <c r="LLD91" s="2"/>
      <c r="LLE91" s="2"/>
      <c r="LLF91" s="2"/>
      <c r="LLG91" s="2"/>
      <c r="LLH91" s="2"/>
      <c r="LLI91" s="2"/>
      <c r="LLJ91" s="2"/>
      <c r="LLK91" s="2"/>
      <c r="LLL91" s="2"/>
      <c r="LLM91" s="2"/>
      <c r="LLN91" s="2"/>
      <c r="LLO91" s="2"/>
      <c r="LLP91" s="2"/>
      <c r="LLQ91" s="2"/>
      <c r="LLR91" s="2"/>
      <c r="LLS91" s="2"/>
      <c r="LLT91" s="2"/>
      <c r="LLU91" s="2"/>
      <c r="LLV91" s="2"/>
      <c r="LLW91" s="2"/>
      <c r="LLX91" s="2"/>
      <c r="LLY91" s="2"/>
      <c r="LLZ91" s="2"/>
      <c r="LMA91" s="2"/>
      <c r="LMB91" s="2"/>
      <c r="LMC91" s="2"/>
      <c r="LMD91" s="2"/>
      <c r="LME91" s="2"/>
      <c r="LMF91" s="2"/>
      <c r="LMG91" s="2"/>
      <c r="LMH91" s="2"/>
      <c r="LMI91" s="2"/>
      <c r="LMJ91" s="2"/>
      <c r="LMK91" s="2"/>
      <c r="LML91" s="2"/>
      <c r="LMM91" s="2"/>
      <c r="LMN91" s="2"/>
      <c r="LMO91" s="2"/>
      <c r="LMP91" s="2"/>
      <c r="LMQ91" s="2"/>
      <c r="LMR91" s="2"/>
      <c r="LMS91" s="2"/>
      <c r="LMT91" s="2"/>
      <c r="LMU91" s="2"/>
      <c r="LMV91" s="2"/>
      <c r="LMW91" s="2"/>
      <c r="LMX91" s="2"/>
      <c r="LMY91" s="2"/>
      <c r="LMZ91" s="2"/>
      <c r="LNA91" s="2"/>
      <c r="LNB91" s="2"/>
      <c r="LNC91" s="2"/>
      <c r="LND91" s="2"/>
      <c r="LNE91" s="2"/>
      <c r="LNF91" s="2"/>
      <c r="LNG91" s="2"/>
      <c r="LNH91" s="2"/>
      <c r="LNI91" s="2"/>
      <c r="LNJ91" s="2"/>
      <c r="LNK91" s="2"/>
      <c r="LNL91" s="2"/>
      <c r="LNM91" s="2"/>
      <c r="LNN91" s="2"/>
      <c r="LNO91" s="2"/>
      <c r="LNP91" s="2"/>
      <c r="LNQ91" s="2"/>
      <c r="LNR91" s="2"/>
      <c r="LNS91" s="2"/>
      <c r="LNT91" s="2"/>
      <c r="LNU91" s="2"/>
      <c r="LNV91" s="2"/>
      <c r="LNW91" s="2"/>
      <c r="LNX91" s="2"/>
      <c r="LNY91" s="2"/>
      <c r="LNZ91" s="2"/>
      <c r="LOA91" s="2"/>
      <c r="LOB91" s="2"/>
      <c r="LOC91" s="2"/>
      <c r="LOD91" s="2"/>
      <c r="LOE91" s="2"/>
      <c r="LOF91" s="2"/>
      <c r="LOG91" s="2"/>
      <c r="LOH91" s="2"/>
      <c r="LOI91" s="2"/>
      <c r="LOJ91" s="2"/>
      <c r="LOK91" s="2"/>
      <c r="LOL91" s="2"/>
      <c r="LOM91" s="2"/>
      <c r="LON91" s="2"/>
      <c r="LOO91" s="2"/>
      <c r="LOP91" s="2"/>
      <c r="LOQ91" s="2"/>
      <c r="LOR91" s="2"/>
      <c r="LOS91" s="2"/>
      <c r="LOT91" s="2"/>
      <c r="LOU91" s="2"/>
      <c r="LOV91" s="2"/>
      <c r="LOW91" s="2"/>
      <c r="LOX91" s="2"/>
      <c r="LOY91" s="2"/>
      <c r="LOZ91" s="2"/>
      <c r="LPA91" s="2"/>
      <c r="LPB91" s="2"/>
      <c r="LPC91" s="2"/>
      <c r="LPD91" s="2"/>
      <c r="LPE91" s="2"/>
      <c r="LPF91" s="2"/>
      <c r="LPG91" s="2"/>
      <c r="LPH91" s="2"/>
      <c r="LPI91" s="2"/>
      <c r="LPJ91" s="2"/>
      <c r="LPK91" s="2"/>
      <c r="LPL91" s="2"/>
      <c r="LPM91" s="2"/>
      <c r="LPN91" s="2"/>
      <c r="LPO91" s="2"/>
      <c r="LPP91" s="2"/>
      <c r="LPQ91" s="2"/>
      <c r="LPR91" s="2"/>
      <c r="LPS91" s="2"/>
      <c r="LPT91" s="2"/>
      <c r="LPU91" s="2"/>
      <c r="LPV91" s="2"/>
      <c r="LPW91" s="2"/>
      <c r="LPX91" s="2"/>
      <c r="LPY91" s="2"/>
      <c r="LPZ91" s="2"/>
      <c r="LQA91" s="2"/>
      <c r="LQB91" s="2"/>
      <c r="LQC91" s="2"/>
      <c r="LQD91" s="2"/>
      <c r="LQE91" s="2"/>
      <c r="LQF91" s="2"/>
      <c r="LQG91" s="2"/>
      <c r="LQH91" s="2"/>
      <c r="LQI91" s="2"/>
      <c r="LQJ91" s="2"/>
      <c r="LQK91" s="2"/>
      <c r="LQL91" s="2"/>
      <c r="LQM91" s="2"/>
      <c r="LQN91" s="2"/>
      <c r="LQO91" s="2"/>
      <c r="LQP91" s="2"/>
      <c r="LQQ91" s="2"/>
      <c r="LQR91" s="2"/>
      <c r="LQS91" s="2"/>
      <c r="LQT91" s="2"/>
      <c r="LQU91" s="2"/>
      <c r="LQV91" s="2"/>
      <c r="LQW91" s="2"/>
      <c r="LQX91" s="2"/>
      <c r="LQY91" s="2"/>
      <c r="LQZ91" s="2"/>
      <c r="LRA91" s="2"/>
      <c r="LRB91" s="2"/>
      <c r="LRC91" s="2"/>
      <c r="LRD91" s="2"/>
      <c r="LRE91" s="2"/>
      <c r="LRF91" s="2"/>
      <c r="LRG91" s="2"/>
      <c r="LRH91" s="2"/>
      <c r="LRI91" s="2"/>
      <c r="LRJ91" s="2"/>
      <c r="LRK91" s="2"/>
      <c r="LRL91" s="2"/>
      <c r="LRM91" s="2"/>
      <c r="LRN91" s="2"/>
      <c r="LRO91" s="2"/>
      <c r="LRP91" s="2"/>
      <c r="LRQ91" s="2"/>
      <c r="LRR91" s="2"/>
      <c r="LRS91" s="2"/>
      <c r="LRT91" s="2"/>
      <c r="LRU91" s="2"/>
      <c r="LRV91" s="2"/>
      <c r="LRW91" s="2"/>
      <c r="LRX91" s="2"/>
      <c r="LRY91" s="2"/>
      <c r="LRZ91" s="2"/>
      <c r="LSA91" s="2"/>
      <c r="LSB91" s="2"/>
      <c r="LSC91" s="2"/>
      <c r="LSD91" s="2"/>
      <c r="LSE91" s="2"/>
      <c r="LSF91" s="2"/>
      <c r="LSG91" s="2"/>
      <c r="LSH91" s="2"/>
      <c r="LSI91" s="2"/>
      <c r="LSJ91" s="2"/>
      <c r="LSK91" s="2"/>
      <c r="LSL91" s="2"/>
      <c r="LSM91" s="2"/>
      <c r="LSN91" s="2"/>
      <c r="LSO91" s="2"/>
      <c r="LSP91" s="2"/>
      <c r="LSQ91" s="2"/>
      <c r="LSR91" s="2"/>
      <c r="LSS91" s="2"/>
      <c r="LST91" s="2"/>
      <c r="LSU91" s="2"/>
      <c r="LSV91" s="2"/>
      <c r="LSW91" s="2"/>
      <c r="LSX91" s="2"/>
      <c r="LSY91" s="2"/>
      <c r="LSZ91" s="2"/>
      <c r="LTA91" s="2"/>
      <c r="LTB91" s="2"/>
      <c r="LTC91" s="2"/>
      <c r="LTD91" s="2"/>
      <c r="LTE91" s="2"/>
      <c r="LTF91" s="2"/>
      <c r="LTG91" s="2"/>
      <c r="LTH91" s="2"/>
      <c r="LTI91" s="2"/>
      <c r="LTJ91" s="2"/>
      <c r="LTK91" s="2"/>
      <c r="LTL91" s="2"/>
      <c r="LTM91" s="2"/>
      <c r="LTN91" s="2"/>
      <c r="LTO91" s="2"/>
      <c r="LTP91" s="2"/>
      <c r="LTQ91" s="2"/>
      <c r="LTR91" s="2"/>
      <c r="LTS91" s="2"/>
      <c r="LTT91" s="2"/>
      <c r="LTU91" s="2"/>
      <c r="LTV91" s="2"/>
      <c r="LTW91" s="2"/>
      <c r="LTX91" s="2"/>
      <c r="LTY91" s="2"/>
      <c r="LTZ91" s="2"/>
      <c r="LUA91" s="2"/>
      <c r="LUB91" s="2"/>
      <c r="LUC91" s="2"/>
      <c r="LUD91" s="2"/>
      <c r="LUE91" s="2"/>
      <c r="LUF91" s="2"/>
      <c r="LUG91" s="2"/>
      <c r="LUH91" s="2"/>
      <c r="LUI91" s="2"/>
      <c r="LUJ91" s="2"/>
      <c r="LUK91" s="2"/>
      <c r="LUL91" s="2"/>
      <c r="LUM91" s="2"/>
      <c r="LUN91" s="2"/>
      <c r="LUO91" s="2"/>
      <c r="LUP91" s="2"/>
      <c r="LUQ91" s="2"/>
      <c r="LUR91" s="2"/>
      <c r="LUS91" s="2"/>
      <c r="LUT91" s="2"/>
      <c r="LUU91" s="2"/>
      <c r="LUV91" s="2"/>
      <c r="LUW91" s="2"/>
      <c r="LUX91" s="2"/>
      <c r="LUY91" s="2"/>
      <c r="LUZ91" s="2"/>
      <c r="LVA91" s="2"/>
      <c r="LVB91" s="2"/>
      <c r="LVC91" s="2"/>
      <c r="LVD91" s="2"/>
      <c r="LVE91" s="2"/>
      <c r="LVF91" s="2"/>
      <c r="LVG91" s="2"/>
      <c r="LVH91" s="2"/>
      <c r="LVI91" s="2"/>
      <c r="LVJ91" s="2"/>
      <c r="LVK91" s="2"/>
      <c r="LVL91" s="2"/>
      <c r="LVM91" s="2"/>
      <c r="LVN91" s="2"/>
      <c r="LVO91" s="2"/>
      <c r="LVP91" s="2"/>
      <c r="LVQ91" s="2"/>
      <c r="LVR91" s="2"/>
      <c r="LVS91" s="2"/>
      <c r="LVT91" s="2"/>
      <c r="LVU91" s="2"/>
      <c r="LVV91" s="2"/>
      <c r="LVW91" s="2"/>
      <c r="LVX91" s="2"/>
      <c r="LVY91" s="2"/>
      <c r="LVZ91" s="2"/>
      <c r="LWA91" s="2"/>
      <c r="LWB91" s="2"/>
      <c r="LWC91" s="2"/>
      <c r="LWD91" s="2"/>
      <c r="LWE91" s="2"/>
      <c r="LWF91" s="2"/>
      <c r="LWG91" s="2"/>
      <c r="LWH91" s="2"/>
      <c r="LWI91" s="2"/>
      <c r="LWJ91" s="2"/>
      <c r="LWK91" s="2"/>
      <c r="LWL91" s="2"/>
      <c r="LWM91" s="2"/>
      <c r="LWN91" s="2"/>
      <c r="LWO91" s="2"/>
      <c r="LWP91" s="2"/>
      <c r="LWQ91" s="2"/>
      <c r="LWR91" s="2"/>
      <c r="LWS91" s="2"/>
      <c r="LWT91" s="2"/>
      <c r="LWU91" s="2"/>
      <c r="LWV91" s="2"/>
      <c r="LWW91" s="2"/>
      <c r="LWX91" s="2"/>
      <c r="LWY91" s="2"/>
      <c r="LWZ91" s="2"/>
      <c r="LXA91" s="2"/>
      <c r="LXB91" s="2"/>
      <c r="LXC91" s="2"/>
      <c r="LXD91" s="2"/>
      <c r="LXE91" s="2"/>
      <c r="LXF91" s="2"/>
      <c r="LXG91" s="2"/>
      <c r="LXH91" s="2"/>
      <c r="LXI91" s="2"/>
      <c r="LXJ91" s="2"/>
      <c r="LXK91" s="2"/>
      <c r="LXL91" s="2"/>
      <c r="LXM91" s="2"/>
      <c r="LXN91" s="2"/>
      <c r="LXO91" s="2"/>
      <c r="LXP91" s="2"/>
      <c r="LXQ91" s="2"/>
      <c r="LXR91" s="2"/>
      <c r="LXS91" s="2"/>
      <c r="LXT91" s="2"/>
      <c r="LXU91" s="2"/>
      <c r="LXV91" s="2"/>
      <c r="LXW91" s="2"/>
      <c r="LXX91" s="2"/>
      <c r="LXY91" s="2"/>
      <c r="LXZ91" s="2"/>
      <c r="LYA91" s="2"/>
      <c r="LYB91" s="2"/>
      <c r="LYC91" s="2"/>
      <c r="LYD91" s="2"/>
      <c r="LYE91" s="2"/>
      <c r="LYF91" s="2"/>
      <c r="LYG91" s="2"/>
      <c r="LYH91" s="2"/>
      <c r="LYI91" s="2"/>
      <c r="LYJ91" s="2"/>
      <c r="LYK91" s="2"/>
      <c r="LYL91" s="2"/>
      <c r="LYM91" s="2"/>
      <c r="LYN91" s="2"/>
      <c r="LYO91" s="2"/>
      <c r="LYP91" s="2"/>
      <c r="LYQ91" s="2"/>
      <c r="LYR91" s="2"/>
      <c r="LYS91" s="2"/>
      <c r="LYT91" s="2"/>
      <c r="LYU91" s="2"/>
      <c r="LYV91" s="2"/>
      <c r="LYW91" s="2"/>
      <c r="LYX91" s="2"/>
      <c r="LYY91" s="2"/>
      <c r="LYZ91" s="2"/>
      <c r="LZA91" s="2"/>
      <c r="LZB91" s="2"/>
      <c r="LZC91" s="2"/>
      <c r="LZD91" s="2"/>
      <c r="LZE91" s="2"/>
      <c r="LZF91" s="2"/>
      <c r="LZG91" s="2"/>
      <c r="LZH91" s="2"/>
      <c r="LZI91" s="2"/>
      <c r="LZJ91" s="2"/>
      <c r="LZK91" s="2"/>
      <c r="LZL91" s="2"/>
      <c r="LZM91" s="2"/>
      <c r="LZN91" s="2"/>
      <c r="LZO91" s="2"/>
      <c r="LZP91" s="2"/>
      <c r="LZQ91" s="2"/>
      <c r="LZR91" s="2"/>
      <c r="LZS91" s="2"/>
      <c r="LZT91" s="2"/>
      <c r="LZU91" s="2"/>
      <c r="LZV91" s="2"/>
      <c r="LZW91" s="2"/>
      <c r="LZX91" s="2"/>
      <c r="LZY91" s="2"/>
      <c r="LZZ91" s="2"/>
      <c r="MAA91" s="2"/>
      <c r="MAB91" s="2"/>
      <c r="MAC91" s="2"/>
      <c r="MAD91" s="2"/>
      <c r="MAE91" s="2"/>
      <c r="MAF91" s="2"/>
      <c r="MAG91" s="2"/>
      <c r="MAH91" s="2"/>
      <c r="MAI91" s="2"/>
      <c r="MAJ91" s="2"/>
      <c r="MAK91" s="2"/>
      <c r="MAL91" s="2"/>
      <c r="MAM91" s="2"/>
      <c r="MAN91" s="2"/>
      <c r="MAO91" s="2"/>
      <c r="MAP91" s="2"/>
      <c r="MAQ91" s="2"/>
      <c r="MAR91" s="2"/>
      <c r="MAS91" s="2"/>
      <c r="MAT91" s="2"/>
      <c r="MAU91" s="2"/>
      <c r="MAV91" s="2"/>
      <c r="MAW91" s="2"/>
      <c r="MAX91" s="2"/>
      <c r="MAY91" s="2"/>
      <c r="MAZ91" s="2"/>
      <c r="MBA91" s="2"/>
      <c r="MBB91" s="2"/>
      <c r="MBC91" s="2"/>
      <c r="MBD91" s="2"/>
      <c r="MBE91" s="2"/>
      <c r="MBF91" s="2"/>
      <c r="MBG91" s="2"/>
      <c r="MBH91" s="2"/>
      <c r="MBI91" s="2"/>
      <c r="MBJ91" s="2"/>
      <c r="MBK91" s="2"/>
      <c r="MBL91" s="2"/>
      <c r="MBM91" s="2"/>
      <c r="MBN91" s="2"/>
      <c r="MBO91" s="2"/>
      <c r="MBP91" s="2"/>
      <c r="MBQ91" s="2"/>
      <c r="MBR91" s="2"/>
      <c r="MBS91" s="2"/>
      <c r="MBT91" s="2"/>
      <c r="MBU91" s="2"/>
      <c r="MBV91" s="2"/>
      <c r="MBW91" s="2"/>
      <c r="MBX91" s="2"/>
      <c r="MBY91" s="2"/>
      <c r="MBZ91" s="2"/>
      <c r="MCA91" s="2"/>
      <c r="MCB91" s="2"/>
      <c r="MCC91" s="2"/>
      <c r="MCD91" s="2"/>
      <c r="MCE91" s="2"/>
      <c r="MCF91" s="2"/>
      <c r="MCG91" s="2"/>
      <c r="MCH91" s="2"/>
      <c r="MCI91" s="2"/>
      <c r="MCJ91" s="2"/>
      <c r="MCK91" s="2"/>
      <c r="MCL91" s="2"/>
      <c r="MCM91" s="2"/>
      <c r="MCN91" s="2"/>
      <c r="MCO91" s="2"/>
      <c r="MCP91" s="2"/>
      <c r="MCQ91" s="2"/>
      <c r="MCR91" s="2"/>
      <c r="MCS91" s="2"/>
      <c r="MCT91" s="2"/>
      <c r="MCU91" s="2"/>
      <c r="MCV91" s="2"/>
      <c r="MCW91" s="2"/>
      <c r="MCX91" s="2"/>
      <c r="MCY91" s="2"/>
      <c r="MCZ91" s="2"/>
      <c r="MDA91" s="2"/>
      <c r="MDB91" s="2"/>
      <c r="MDC91" s="2"/>
      <c r="MDD91" s="2"/>
      <c r="MDE91" s="2"/>
      <c r="MDF91" s="2"/>
      <c r="MDG91" s="2"/>
      <c r="MDH91" s="2"/>
      <c r="MDI91" s="2"/>
      <c r="MDJ91" s="2"/>
      <c r="MDK91" s="2"/>
      <c r="MDL91" s="2"/>
      <c r="MDM91" s="2"/>
      <c r="MDN91" s="2"/>
      <c r="MDO91" s="2"/>
      <c r="MDP91" s="2"/>
      <c r="MDQ91" s="2"/>
      <c r="MDR91" s="2"/>
      <c r="MDS91" s="2"/>
      <c r="MDT91" s="2"/>
      <c r="MDU91" s="2"/>
      <c r="MDV91" s="2"/>
      <c r="MDW91" s="2"/>
      <c r="MDX91" s="2"/>
      <c r="MDY91" s="2"/>
      <c r="MDZ91" s="2"/>
      <c r="MEA91" s="2"/>
      <c r="MEB91" s="2"/>
      <c r="MEC91" s="2"/>
      <c r="MED91" s="2"/>
      <c r="MEE91" s="2"/>
      <c r="MEF91" s="2"/>
      <c r="MEG91" s="2"/>
      <c r="MEH91" s="2"/>
      <c r="MEI91" s="2"/>
      <c r="MEJ91" s="2"/>
      <c r="MEK91" s="2"/>
      <c r="MEL91" s="2"/>
      <c r="MEM91" s="2"/>
      <c r="MEN91" s="2"/>
      <c r="MEO91" s="2"/>
      <c r="MEP91" s="2"/>
      <c r="MEQ91" s="2"/>
      <c r="MER91" s="2"/>
      <c r="MES91" s="2"/>
      <c r="MET91" s="2"/>
      <c r="MEU91" s="2"/>
      <c r="MEV91" s="2"/>
      <c r="MEW91" s="2"/>
      <c r="MEX91" s="2"/>
      <c r="MEY91" s="2"/>
      <c r="MEZ91" s="2"/>
      <c r="MFA91" s="2"/>
      <c r="MFB91" s="2"/>
      <c r="MFC91" s="2"/>
      <c r="MFD91" s="2"/>
      <c r="MFE91" s="2"/>
      <c r="MFF91" s="2"/>
      <c r="MFG91" s="2"/>
      <c r="MFH91" s="2"/>
      <c r="MFI91" s="2"/>
      <c r="MFJ91" s="2"/>
      <c r="MFK91" s="2"/>
      <c r="MFL91" s="2"/>
      <c r="MFM91" s="2"/>
      <c r="MFN91" s="2"/>
      <c r="MFO91" s="2"/>
      <c r="MFP91" s="2"/>
      <c r="MFQ91" s="2"/>
      <c r="MFR91" s="2"/>
      <c r="MFS91" s="2"/>
      <c r="MFT91" s="2"/>
      <c r="MFU91" s="2"/>
      <c r="MFV91" s="2"/>
      <c r="MFW91" s="2"/>
      <c r="MFX91" s="2"/>
      <c r="MFY91" s="2"/>
      <c r="MFZ91" s="2"/>
      <c r="MGA91" s="2"/>
      <c r="MGB91" s="2"/>
      <c r="MGC91" s="2"/>
      <c r="MGD91" s="2"/>
      <c r="MGE91" s="2"/>
      <c r="MGF91" s="2"/>
      <c r="MGG91" s="2"/>
      <c r="MGH91" s="2"/>
      <c r="MGI91" s="2"/>
      <c r="MGJ91" s="2"/>
      <c r="MGK91" s="2"/>
      <c r="MGL91" s="2"/>
      <c r="MGM91" s="2"/>
      <c r="MGN91" s="2"/>
      <c r="MGO91" s="2"/>
      <c r="MGP91" s="2"/>
      <c r="MGQ91" s="2"/>
      <c r="MGR91" s="2"/>
      <c r="MGS91" s="2"/>
      <c r="MGT91" s="2"/>
      <c r="MGU91" s="2"/>
      <c r="MGV91" s="2"/>
      <c r="MGW91" s="2"/>
      <c r="MGX91" s="2"/>
      <c r="MGY91" s="2"/>
      <c r="MGZ91" s="2"/>
      <c r="MHA91" s="2"/>
      <c r="MHB91" s="2"/>
      <c r="MHC91" s="2"/>
      <c r="MHD91" s="2"/>
      <c r="MHE91" s="2"/>
      <c r="MHF91" s="2"/>
      <c r="MHG91" s="2"/>
      <c r="MHH91" s="2"/>
      <c r="MHI91" s="2"/>
      <c r="MHJ91" s="2"/>
      <c r="MHK91" s="2"/>
      <c r="MHL91" s="2"/>
      <c r="MHM91" s="2"/>
      <c r="MHN91" s="2"/>
      <c r="MHO91" s="2"/>
      <c r="MHP91" s="2"/>
      <c r="MHQ91" s="2"/>
      <c r="MHR91" s="2"/>
      <c r="MHS91" s="2"/>
      <c r="MHT91" s="2"/>
      <c r="MHU91" s="2"/>
      <c r="MHV91" s="2"/>
      <c r="MHW91" s="2"/>
      <c r="MHX91" s="2"/>
      <c r="MHY91" s="2"/>
      <c r="MHZ91" s="2"/>
      <c r="MIA91" s="2"/>
      <c r="MIB91" s="2"/>
      <c r="MIC91" s="2"/>
      <c r="MID91" s="2"/>
      <c r="MIE91" s="2"/>
      <c r="MIF91" s="2"/>
      <c r="MIG91" s="2"/>
      <c r="MIH91" s="2"/>
      <c r="MII91" s="2"/>
      <c r="MIJ91" s="2"/>
      <c r="MIK91" s="2"/>
      <c r="MIL91" s="2"/>
      <c r="MIM91" s="2"/>
      <c r="MIN91" s="2"/>
      <c r="MIO91" s="2"/>
      <c r="MIP91" s="2"/>
      <c r="MIQ91" s="2"/>
      <c r="MIR91" s="2"/>
      <c r="MIS91" s="2"/>
      <c r="MIT91" s="2"/>
      <c r="MIU91" s="2"/>
      <c r="MIV91" s="2"/>
      <c r="MIW91" s="2"/>
      <c r="MIX91" s="2"/>
      <c r="MIY91" s="2"/>
      <c r="MIZ91" s="2"/>
      <c r="MJA91" s="2"/>
      <c r="MJB91" s="2"/>
      <c r="MJC91" s="2"/>
      <c r="MJD91" s="2"/>
      <c r="MJE91" s="2"/>
      <c r="MJF91" s="2"/>
      <c r="MJG91" s="2"/>
      <c r="MJH91" s="2"/>
      <c r="MJI91" s="2"/>
      <c r="MJJ91" s="2"/>
      <c r="MJK91" s="2"/>
      <c r="MJL91" s="2"/>
      <c r="MJM91" s="2"/>
      <c r="MJN91" s="2"/>
      <c r="MJO91" s="2"/>
      <c r="MJP91" s="2"/>
      <c r="MJQ91" s="2"/>
      <c r="MJR91" s="2"/>
      <c r="MJS91" s="2"/>
      <c r="MJT91" s="2"/>
      <c r="MJU91" s="2"/>
      <c r="MJV91" s="2"/>
      <c r="MJW91" s="2"/>
      <c r="MJX91" s="2"/>
      <c r="MJY91" s="2"/>
      <c r="MJZ91" s="2"/>
      <c r="MKA91" s="2"/>
      <c r="MKB91" s="2"/>
      <c r="MKC91" s="2"/>
      <c r="MKD91" s="2"/>
      <c r="MKE91" s="2"/>
      <c r="MKF91" s="2"/>
      <c r="MKG91" s="2"/>
      <c r="MKH91" s="2"/>
      <c r="MKI91" s="2"/>
      <c r="MKJ91" s="2"/>
      <c r="MKK91" s="2"/>
      <c r="MKL91" s="2"/>
      <c r="MKM91" s="2"/>
      <c r="MKN91" s="2"/>
      <c r="MKO91" s="2"/>
      <c r="MKP91" s="2"/>
      <c r="MKQ91" s="2"/>
      <c r="MKR91" s="2"/>
      <c r="MKS91" s="2"/>
      <c r="MKT91" s="2"/>
      <c r="MKU91" s="2"/>
      <c r="MKV91" s="2"/>
      <c r="MKW91" s="2"/>
      <c r="MKX91" s="2"/>
      <c r="MKY91" s="2"/>
      <c r="MKZ91" s="2"/>
      <c r="MLA91" s="2"/>
      <c r="MLB91" s="2"/>
      <c r="MLC91" s="2"/>
      <c r="MLD91" s="2"/>
      <c r="MLE91" s="2"/>
      <c r="MLF91" s="2"/>
      <c r="MLG91" s="2"/>
      <c r="MLH91" s="2"/>
      <c r="MLI91" s="2"/>
      <c r="MLJ91" s="2"/>
      <c r="MLK91" s="2"/>
      <c r="MLL91" s="2"/>
      <c r="MLM91" s="2"/>
      <c r="MLN91" s="2"/>
      <c r="MLO91" s="2"/>
      <c r="MLP91" s="2"/>
      <c r="MLQ91" s="2"/>
      <c r="MLR91" s="2"/>
      <c r="MLS91" s="2"/>
      <c r="MLT91" s="2"/>
      <c r="MLU91" s="2"/>
      <c r="MLV91" s="2"/>
      <c r="MLW91" s="2"/>
      <c r="MLX91" s="2"/>
      <c r="MLY91" s="2"/>
      <c r="MLZ91" s="2"/>
      <c r="MMA91" s="2"/>
      <c r="MMB91" s="2"/>
      <c r="MMC91" s="2"/>
      <c r="MMD91" s="2"/>
      <c r="MME91" s="2"/>
      <c r="MMF91" s="2"/>
      <c r="MMG91" s="2"/>
      <c r="MMH91" s="2"/>
      <c r="MMI91" s="2"/>
      <c r="MMJ91" s="2"/>
      <c r="MMK91" s="2"/>
      <c r="MML91" s="2"/>
      <c r="MMM91" s="2"/>
      <c r="MMN91" s="2"/>
      <c r="MMO91" s="2"/>
      <c r="MMP91" s="2"/>
      <c r="MMQ91" s="2"/>
      <c r="MMR91" s="2"/>
      <c r="MMS91" s="2"/>
      <c r="MMT91" s="2"/>
      <c r="MMU91" s="2"/>
      <c r="MMV91" s="2"/>
      <c r="MMW91" s="2"/>
      <c r="MMX91" s="2"/>
      <c r="MMY91" s="2"/>
      <c r="MMZ91" s="2"/>
      <c r="MNA91" s="2"/>
      <c r="MNB91" s="2"/>
      <c r="MNC91" s="2"/>
      <c r="MND91" s="2"/>
      <c r="MNE91" s="2"/>
      <c r="MNF91" s="2"/>
      <c r="MNG91" s="2"/>
      <c r="MNH91" s="2"/>
      <c r="MNI91" s="2"/>
      <c r="MNJ91" s="2"/>
      <c r="MNK91" s="2"/>
      <c r="MNL91" s="2"/>
      <c r="MNM91" s="2"/>
      <c r="MNN91" s="2"/>
      <c r="MNO91" s="2"/>
      <c r="MNP91" s="2"/>
      <c r="MNQ91" s="2"/>
      <c r="MNR91" s="2"/>
      <c r="MNS91" s="2"/>
      <c r="MNT91" s="2"/>
      <c r="MNU91" s="2"/>
      <c r="MNV91" s="2"/>
      <c r="MNW91" s="2"/>
      <c r="MNX91" s="2"/>
      <c r="MNY91" s="2"/>
      <c r="MNZ91" s="2"/>
      <c r="MOA91" s="2"/>
      <c r="MOB91" s="2"/>
      <c r="MOC91" s="2"/>
      <c r="MOD91" s="2"/>
      <c r="MOE91" s="2"/>
      <c r="MOF91" s="2"/>
      <c r="MOG91" s="2"/>
      <c r="MOH91" s="2"/>
      <c r="MOI91" s="2"/>
      <c r="MOJ91" s="2"/>
      <c r="MOK91" s="2"/>
      <c r="MOL91" s="2"/>
      <c r="MOM91" s="2"/>
      <c r="MON91" s="2"/>
      <c r="MOO91" s="2"/>
      <c r="MOP91" s="2"/>
      <c r="MOQ91" s="2"/>
      <c r="MOR91" s="2"/>
      <c r="MOS91" s="2"/>
      <c r="MOT91" s="2"/>
      <c r="MOU91" s="2"/>
      <c r="MOV91" s="2"/>
      <c r="MOW91" s="2"/>
      <c r="MOX91" s="2"/>
      <c r="MOY91" s="2"/>
      <c r="MOZ91" s="2"/>
      <c r="MPA91" s="2"/>
      <c r="MPB91" s="2"/>
      <c r="MPC91" s="2"/>
      <c r="MPD91" s="2"/>
      <c r="MPE91" s="2"/>
      <c r="MPF91" s="2"/>
      <c r="MPG91" s="2"/>
      <c r="MPH91" s="2"/>
      <c r="MPI91" s="2"/>
      <c r="MPJ91" s="2"/>
      <c r="MPK91" s="2"/>
      <c r="MPL91" s="2"/>
      <c r="MPM91" s="2"/>
      <c r="MPN91" s="2"/>
      <c r="MPO91" s="2"/>
      <c r="MPP91" s="2"/>
      <c r="MPQ91" s="2"/>
      <c r="MPR91" s="2"/>
      <c r="MPS91" s="2"/>
      <c r="MPT91" s="2"/>
      <c r="MPU91" s="2"/>
      <c r="MPV91" s="2"/>
      <c r="MPW91" s="2"/>
      <c r="MPX91" s="2"/>
      <c r="MPY91" s="2"/>
      <c r="MPZ91" s="2"/>
      <c r="MQA91" s="2"/>
      <c r="MQB91" s="2"/>
      <c r="MQC91" s="2"/>
      <c r="MQD91" s="2"/>
      <c r="MQE91" s="2"/>
      <c r="MQF91" s="2"/>
      <c r="MQG91" s="2"/>
      <c r="MQH91" s="2"/>
      <c r="MQI91" s="2"/>
      <c r="MQJ91" s="2"/>
      <c r="MQK91" s="2"/>
      <c r="MQL91" s="2"/>
      <c r="MQM91" s="2"/>
      <c r="MQN91" s="2"/>
      <c r="MQO91" s="2"/>
      <c r="MQP91" s="2"/>
      <c r="MQQ91" s="2"/>
      <c r="MQR91" s="2"/>
      <c r="MQS91" s="2"/>
      <c r="MQT91" s="2"/>
      <c r="MQU91" s="2"/>
      <c r="MQV91" s="2"/>
      <c r="MQW91" s="2"/>
      <c r="MQX91" s="2"/>
      <c r="MQY91" s="2"/>
      <c r="MQZ91" s="2"/>
      <c r="MRA91" s="2"/>
      <c r="MRB91" s="2"/>
      <c r="MRC91" s="2"/>
      <c r="MRD91" s="2"/>
      <c r="MRE91" s="2"/>
      <c r="MRF91" s="2"/>
      <c r="MRG91" s="2"/>
      <c r="MRH91" s="2"/>
      <c r="MRI91" s="2"/>
      <c r="MRJ91" s="2"/>
      <c r="MRK91" s="2"/>
      <c r="MRL91" s="2"/>
      <c r="MRM91" s="2"/>
      <c r="MRN91" s="2"/>
      <c r="MRO91" s="2"/>
      <c r="MRP91" s="2"/>
      <c r="MRQ91" s="2"/>
      <c r="MRR91" s="2"/>
      <c r="MRS91" s="2"/>
      <c r="MRT91" s="2"/>
      <c r="MRU91" s="2"/>
      <c r="MRV91" s="2"/>
      <c r="MRW91" s="2"/>
      <c r="MRX91" s="2"/>
      <c r="MRY91" s="2"/>
      <c r="MRZ91" s="2"/>
      <c r="MSA91" s="2"/>
      <c r="MSB91" s="2"/>
      <c r="MSC91" s="2"/>
      <c r="MSD91" s="2"/>
      <c r="MSE91" s="2"/>
      <c r="MSF91" s="2"/>
      <c r="MSG91" s="2"/>
      <c r="MSH91" s="2"/>
      <c r="MSI91" s="2"/>
      <c r="MSJ91" s="2"/>
      <c r="MSK91" s="2"/>
      <c r="MSL91" s="2"/>
      <c r="MSM91" s="2"/>
      <c r="MSN91" s="2"/>
      <c r="MSO91" s="2"/>
      <c r="MSP91" s="2"/>
      <c r="MSQ91" s="2"/>
      <c r="MSR91" s="2"/>
      <c r="MSS91" s="2"/>
      <c r="MST91" s="2"/>
      <c r="MSU91" s="2"/>
      <c r="MSV91" s="2"/>
      <c r="MSW91" s="2"/>
      <c r="MSX91" s="2"/>
      <c r="MSY91" s="2"/>
      <c r="MSZ91" s="2"/>
      <c r="MTA91" s="2"/>
      <c r="MTB91" s="2"/>
      <c r="MTC91" s="2"/>
      <c r="MTD91" s="2"/>
      <c r="MTE91" s="2"/>
      <c r="MTF91" s="2"/>
      <c r="MTG91" s="2"/>
      <c r="MTH91" s="2"/>
      <c r="MTI91" s="2"/>
      <c r="MTJ91" s="2"/>
      <c r="MTK91" s="2"/>
      <c r="MTL91" s="2"/>
      <c r="MTM91" s="2"/>
      <c r="MTN91" s="2"/>
      <c r="MTO91" s="2"/>
      <c r="MTP91" s="2"/>
      <c r="MTQ91" s="2"/>
      <c r="MTR91" s="2"/>
      <c r="MTS91" s="2"/>
      <c r="MTT91" s="2"/>
      <c r="MTU91" s="2"/>
      <c r="MTV91" s="2"/>
      <c r="MTW91" s="2"/>
      <c r="MTX91" s="2"/>
      <c r="MTY91" s="2"/>
      <c r="MTZ91" s="2"/>
      <c r="MUA91" s="2"/>
      <c r="MUB91" s="2"/>
      <c r="MUC91" s="2"/>
      <c r="MUD91" s="2"/>
      <c r="MUE91" s="2"/>
      <c r="MUF91" s="2"/>
      <c r="MUG91" s="2"/>
      <c r="MUH91" s="2"/>
      <c r="MUI91" s="2"/>
      <c r="MUJ91" s="2"/>
      <c r="MUK91" s="2"/>
      <c r="MUL91" s="2"/>
      <c r="MUM91" s="2"/>
      <c r="MUN91" s="2"/>
      <c r="MUO91" s="2"/>
      <c r="MUP91" s="2"/>
      <c r="MUQ91" s="2"/>
      <c r="MUR91" s="2"/>
      <c r="MUS91" s="2"/>
      <c r="MUT91" s="2"/>
      <c r="MUU91" s="2"/>
      <c r="MUV91" s="2"/>
      <c r="MUW91" s="2"/>
      <c r="MUX91" s="2"/>
      <c r="MUY91" s="2"/>
      <c r="MUZ91" s="2"/>
      <c r="MVA91" s="2"/>
      <c r="MVB91" s="2"/>
      <c r="MVC91" s="2"/>
      <c r="MVD91" s="2"/>
      <c r="MVE91" s="2"/>
      <c r="MVF91" s="2"/>
      <c r="MVG91" s="2"/>
      <c r="MVH91" s="2"/>
      <c r="MVI91" s="2"/>
      <c r="MVJ91" s="2"/>
      <c r="MVK91" s="2"/>
      <c r="MVL91" s="2"/>
      <c r="MVM91" s="2"/>
      <c r="MVN91" s="2"/>
      <c r="MVO91" s="2"/>
      <c r="MVP91" s="2"/>
      <c r="MVQ91" s="2"/>
      <c r="MVR91" s="2"/>
      <c r="MVS91" s="2"/>
      <c r="MVT91" s="2"/>
      <c r="MVU91" s="2"/>
      <c r="MVV91" s="2"/>
      <c r="MVW91" s="2"/>
      <c r="MVX91" s="2"/>
      <c r="MVY91" s="2"/>
      <c r="MVZ91" s="2"/>
      <c r="MWA91" s="2"/>
      <c r="MWB91" s="2"/>
      <c r="MWC91" s="2"/>
      <c r="MWD91" s="2"/>
      <c r="MWE91" s="2"/>
      <c r="MWF91" s="2"/>
      <c r="MWG91" s="2"/>
      <c r="MWH91" s="2"/>
      <c r="MWI91" s="2"/>
      <c r="MWJ91" s="2"/>
      <c r="MWK91" s="2"/>
      <c r="MWL91" s="2"/>
      <c r="MWM91" s="2"/>
      <c r="MWN91" s="2"/>
      <c r="MWO91" s="2"/>
      <c r="MWP91" s="2"/>
      <c r="MWQ91" s="2"/>
      <c r="MWR91" s="2"/>
      <c r="MWS91" s="2"/>
      <c r="MWT91" s="2"/>
      <c r="MWU91" s="2"/>
      <c r="MWV91" s="2"/>
      <c r="MWW91" s="2"/>
      <c r="MWX91" s="2"/>
      <c r="MWY91" s="2"/>
      <c r="MWZ91" s="2"/>
      <c r="MXA91" s="2"/>
      <c r="MXB91" s="2"/>
      <c r="MXC91" s="2"/>
      <c r="MXD91" s="2"/>
      <c r="MXE91" s="2"/>
      <c r="MXF91" s="2"/>
      <c r="MXG91" s="2"/>
      <c r="MXH91" s="2"/>
      <c r="MXI91" s="2"/>
      <c r="MXJ91" s="2"/>
      <c r="MXK91" s="2"/>
      <c r="MXL91" s="2"/>
      <c r="MXM91" s="2"/>
      <c r="MXN91" s="2"/>
      <c r="MXO91" s="2"/>
      <c r="MXP91" s="2"/>
      <c r="MXQ91" s="2"/>
      <c r="MXR91" s="2"/>
      <c r="MXS91" s="2"/>
      <c r="MXT91" s="2"/>
      <c r="MXU91" s="2"/>
      <c r="MXV91" s="2"/>
      <c r="MXW91" s="2"/>
      <c r="MXX91" s="2"/>
      <c r="MXY91" s="2"/>
      <c r="MXZ91" s="2"/>
      <c r="MYA91" s="2"/>
      <c r="MYB91" s="2"/>
      <c r="MYC91" s="2"/>
      <c r="MYD91" s="2"/>
      <c r="MYE91" s="2"/>
      <c r="MYF91" s="2"/>
      <c r="MYG91" s="2"/>
      <c r="MYH91" s="2"/>
      <c r="MYI91" s="2"/>
      <c r="MYJ91" s="2"/>
      <c r="MYK91" s="2"/>
      <c r="MYL91" s="2"/>
      <c r="MYM91" s="2"/>
      <c r="MYN91" s="2"/>
      <c r="MYO91" s="2"/>
      <c r="MYP91" s="2"/>
      <c r="MYQ91" s="2"/>
      <c r="MYR91" s="2"/>
      <c r="MYS91" s="2"/>
      <c r="MYT91" s="2"/>
      <c r="MYU91" s="2"/>
      <c r="MYV91" s="2"/>
      <c r="MYW91" s="2"/>
      <c r="MYX91" s="2"/>
      <c r="MYY91" s="2"/>
      <c r="MYZ91" s="2"/>
      <c r="MZA91" s="2"/>
      <c r="MZB91" s="2"/>
      <c r="MZC91" s="2"/>
      <c r="MZD91" s="2"/>
      <c r="MZE91" s="2"/>
      <c r="MZF91" s="2"/>
      <c r="MZG91" s="2"/>
      <c r="MZH91" s="2"/>
      <c r="MZI91" s="2"/>
      <c r="MZJ91" s="2"/>
      <c r="MZK91" s="2"/>
      <c r="MZL91" s="2"/>
      <c r="MZM91" s="2"/>
      <c r="MZN91" s="2"/>
      <c r="MZO91" s="2"/>
      <c r="MZP91" s="2"/>
      <c r="MZQ91" s="2"/>
      <c r="MZR91" s="2"/>
      <c r="MZS91" s="2"/>
      <c r="MZT91" s="2"/>
      <c r="MZU91" s="2"/>
      <c r="MZV91" s="2"/>
      <c r="MZW91" s="2"/>
      <c r="MZX91" s="2"/>
      <c r="MZY91" s="2"/>
      <c r="MZZ91" s="2"/>
      <c r="NAA91" s="2"/>
      <c r="NAB91" s="2"/>
      <c r="NAC91" s="2"/>
      <c r="NAD91" s="2"/>
      <c r="NAE91" s="2"/>
      <c r="NAF91" s="2"/>
      <c r="NAG91" s="2"/>
      <c r="NAH91" s="2"/>
      <c r="NAI91" s="2"/>
      <c r="NAJ91" s="2"/>
      <c r="NAK91" s="2"/>
      <c r="NAL91" s="2"/>
      <c r="NAM91" s="2"/>
      <c r="NAN91" s="2"/>
      <c r="NAO91" s="2"/>
      <c r="NAP91" s="2"/>
      <c r="NAQ91" s="2"/>
      <c r="NAR91" s="2"/>
      <c r="NAS91" s="2"/>
      <c r="NAT91" s="2"/>
      <c r="NAU91" s="2"/>
      <c r="NAV91" s="2"/>
      <c r="NAW91" s="2"/>
      <c r="NAX91" s="2"/>
      <c r="NAY91" s="2"/>
      <c r="NAZ91" s="2"/>
      <c r="NBA91" s="2"/>
      <c r="NBB91" s="2"/>
      <c r="NBC91" s="2"/>
      <c r="NBD91" s="2"/>
      <c r="NBE91" s="2"/>
      <c r="NBF91" s="2"/>
      <c r="NBG91" s="2"/>
      <c r="NBH91" s="2"/>
      <c r="NBI91" s="2"/>
      <c r="NBJ91" s="2"/>
      <c r="NBK91" s="2"/>
      <c r="NBL91" s="2"/>
      <c r="NBM91" s="2"/>
      <c r="NBN91" s="2"/>
      <c r="NBO91" s="2"/>
      <c r="NBP91" s="2"/>
      <c r="NBQ91" s="2"/>
      <c r="NBR91" s="2"/>
      <c r="NBS91" s="2"/>
      <c r="NBT91" s="2"/>
      <c r="NBU91" s="2"/>
      <c r="NBV91" s="2"/>
      <c r="NBW91" s="2"/>
      <c r="NBX91" s="2"/>
      <c r="NBY91" s="2"/>
      <c r="NBZ91" s="2"/>
      <c r="NCA91" s="2"/>
      <c r="NCB91" s="2"/>
      <c r="NCC91" s="2"/>
      <c r="NCD91" s="2"/>
      <c r="NCE91" s="2"/>
      <c r="NCF91" s="2"/>
      <c r="NCG91" s="2"/>
      <c r="NCH91" s="2"/>
      <c r="NCI91" s="2"/>
      <c r="NCJ91" s="2"/>
      <c r="NCK91" s="2"/>
      <c r="NCL91" s="2"/>
      <c r="NCM91" s="2"/>
      <c r="NCN91" s="2"/>
      <c r="NCO91" s="2"/>
      <c r="NCP91" s="2"/>
      <c r="NCQ91" s="2"/>
      <c r="NCR91" s="2"/>
      <c r="NCS91" s="2"/>
      <c r="NCT91" s="2"/>
      <c r="NCU91" s="2"/>
      <c r="NCV91" s="2"/>
      <c r="NCW91" s="2"/>
      <c r="NCX91" s="2"/>
      <c r="NCY91" s="2"/>
      <c r="NCZ91" s="2"/>
      <c r="NDA91" s="2"/>
      <c r="NDB91" s="2"/>
      <c r="NDC91" s="2"/>
      <c r="NDD91" s="2"/>
      <c r="NDE91" s="2"/>
      <c r="NDF91" s="2"/>
      <c r="NDG91" s="2"/>
      <c r="NDH91" s="2"/>
      <c r="NDI91" s="2"/>
      <c r="NDJ91" s="2"/>
      <c r="NDK91" s="2"/>
      <c r="NDL91" s="2"/>
      <c r="NDM91" s="2"/>
      <c r="NDN91" s="2"/>
      <c r="NDO91" s="2"/>
      <c r="NDP91" s="2"/>
      <c r="NDQ91" s="2"/>
      <c r="NDR91" s="2"/>
      <c r="NDS91" s="2"/>
      <c r="NDT91" s="2"/>
      <c r="NDU91" s="2"/>
      <c r="NDV91" s="2"/>
      <c r="NDW91" s="2"/>
      <c r="NDX91" s="2"/>
      <c r="NDY91" s="2"/>
      <c r="NDZ91" s="2"/>
      <c r="NEA91" s="2"/>
      <c r="NEB91" s="2"/>
      <c r="NEC91" s="2"/>
      <c r="NED91" s="2"/>
      <c r="NEE91" s="2"/>
      <c r="NEF91" s="2"/>
      <c r="NEG91" s="2"/>
      <c r="NEH91" s="2"/>
      <c r="NEI91" s="2"/>
      <c r="NEJ91" s="2"/>
      <c r="NEK91" s="2"/>
      <c r="NEL91" s="2"/>
      <c r="NEM91" s="2"/>
      <c r="NEN91" s="2"/>
      <c r="NEO91" s="2"/>
      <c r="NEP91" s="2"/>
      <c r="NEQ91" s="2"/>
      <c r="NER91" s="2"/>
      <c r="NES91" s="2"/>
      <c r="NET91" s="2"/>
      <c r="NEU91" s="2"/>
      <c r="NEV91" s="2"/>
      <c r="NEW91" s="2"/>
      <c r="NEX91" s="2"/>
      <c r="NEY91" s="2"/>
      <c r="NEZ91" s="2"/>
      <c r="NFA91" s="2"/>
      <c r="NFB91" s="2"/>
      <c r="NFC91" s="2"/>
      <c r="NFD91" s="2"/>
      <c r="NFE91" s="2"/>
      <c r="NFF91" s="2"/>
      <c r="NFG91" s="2"/>
      <c r="NFH91" s="2"/>
      <c r="NFI91" s="2"/>
      <c r="NFJ91" s="2"/>
      <c r="NFK91" s="2"/>
      <c r="NFL91" s="2"/>
      <c r="NFM91" s="2"/>
      <c r="NFN91" s="2"/>
      <c r="NFO91" s="2"/>
      <c r="NFP91" s="2"/>
      <c r="NFQ91" s="2"/>
      <c r="NFR91" s="2"/>
      <c r="NFS91" s="2"/>
      <c r="NFT91" s="2"/>
      <c r="NFU91" s="2"/>
      <c r="NFV91" s="2"/>
      <c r="NFW91" s="2"/>
      <c r="NFX91" s="2"/>
      <c r="NFY91" s="2"/>
      <c r="NFZ91" s="2"/>
      <c r="NGA91" s="2"/>
      <c r="NGB91" s="2"/>
      <c r="NGC91" s="2"/>
      <c r="NGD91" s="2"/>
      <c r="NGE91" s="2"/>
      <c r="NGF91" s="2"/>
      <c r="NGG91" s="2"/>
      <c r="NGH91" s="2"/>
      <c r="NGI91" s="2"/>
      <c r="NGJ91" s="2"/>
      <c r="NGK91" s="2"/>
      <c r="NGL91" s="2"/>
      <c r="NGM91" s="2"/>
      <c r="NGN91" s="2"/>
      <c r="NGO91" s="2"/>
      <c r="NGP91" s="2"/>
      <c r="NGQ91" s="2"/>
      <c r="NGR91" s="2"/>
      <c r="NGS91" s="2"/>
      <c r="NGT91" s="2"/>
      <c r="NGU91" s="2"/>
      <c r="NGV91" s="2"/>
      <c r="NGW91" s="2"/>
      <c r="NGX91" s="2"/>
      <c r="NGY91" s="2"/>
      <c r="NGZ91" s="2"/>
      <c r="NHA91" s="2"/>
      <c r="NHB91" s="2"/>
      <c r="NHC91" s="2"/>
      <c r="NHD91" s="2"/>
      <c r="NHE91" s="2"/>
      <c r="NHF91" s="2"/>
      <c r="NHG91" s="2"/>
      <c r="NHH91" s="2"/>
      <c r="NHI91" s="2"/>
      <c r="NHJ91" s="2"/>
      <c r="NHK91" s="2"/>
      <c r="NHL91" s="2"/>
      <c r="NHM91" s="2"/>
      <c r="NHN91" s="2"/>
      <c r="NHO91" s="2"/>
      <c r="NHP91" s="2"/>
      <c r="NHQ91" s="2"/>
      <c r="NHR91" s="2"/>
      <c r="NHS91" s="2"/>
      <c r="NHT91" s="2"/>
      <c r="NHU91" s="2"/>
      <c r="NHV91" s="2"/>
      <c r="NHW91" s="2"/>
      <c r="NHX91" s="2"/>
      <c r="NHY91" s="2"/>
      <c r="NHZ91" s="2"/>
      <c r="NIA91" s="2"/>
      <c r="NIB91" s="2"/>
      <c r="NIC91" s="2"/>
      <c r="NID91" s="2"/>
      <c r="NIE91" s="2"/>
      <c r="NIF91" s="2"/>
      <c r="NIG91" s="2"/>
      <c r="NIH91" s="2"/>
      <c r="NII91" s="2"/>
      <c r="NIJ91" s="2"/>
      <c r="NIK91" s="2"/>
      <c r="NIL91" s="2"/>
      <c r="NIM91" s="2"/>
      <c r="NIN91" s="2"/>
      <c r="NIO91" s="2"/>
      <c r="NIP91" s="2"/>
      <c r="NIQ91" s="2"/>
      <c r="NIR91" s="2"/>
      <c r="NIS91" s="2"/>
      <c r="NIT91" s="2"/>
      <c r="NIU91" s="2"/>
      <c r="NIV91" s="2"/>
      <c r="NIW91" s="2"/>
      <c r="NIX91" s="2"/>
      <c r="NIY91" s="2"/>
      <c r="NIZ91" s="2"/>
      <c r="NJA91" s="2"/>
      <c r="NJB91" s="2"/>
      <c r="NJC91" s="2"/>
      <c r="NJD91" s="2"/>
      <c r="NJE91" s="2"/>
      <c r="NJF91" s="2"/>
      <c r="NJG91" s="2"/>
      <c r="NJH91" s="2"/>
      <c r="NJI91" s="2"/>
      <c r="NJJ91" s="2"/>
      <c r="NJK91" s="2"/>
      <c r="NJL91" s="2"/>
      <c r="NJM91" s="2"/>
      <c r="NJN91" s="2"/>
      <c r="NJO91" s="2"/>
      <c r="NJP91" s="2"/>
      <c r="NJQ91" s="2"/>
      <c r="NJR91" s="2"/>
      <c r="NJS91" s="2"/>
      <c r="NJT91" s="2"/>
      <c r="NJU91" s="2"/>
      <c r="NJV91" s="2"/>
      <c r="NJW91" s="2"/>
      <c r="NJX91" s="2"/>
      <c r="NJY91" s="2"/>
      <c r="NJZ91" s="2"/>
      <c r="NKA91" s="2"/>
      <c r="NKB91" s="2"/>
      <c r="NKC91" s="2"/>
      <c r="NKD91" s="2"/>
      <c r="NKE91" s="2"/>
      <c r="NKF91" s="2"/>
      <c r="NKG91" s="2"/>
      <c r="NKH91" s="2"/>
      <c r="NKI91" s="2"/>
      <c r="NKJ91" s="2"/>
      <c r="NKK91" s="2"/>
      <c r="NKL91" s="2"/>
      <c r="NKM91" s="2"/>
      <c r="NKN91" s="2"/>
      <c r="NKO91" s="2"/>
      <c r="NKP91" s="2"/>
      <c r="NKQ91" s="2"/>
      <c r="NKR91" s="2"/>
      <c r="NKS91" s="2"/>
      <c r="NKT91" s="2"/>
      <c r="NKU91" s="2"/>
      <c r="NKV91" s="2"/>
      <c r="NKW91" s="2"/>
      <c r="NKX91" s="2"/>
      <c r="NKY91" s="2"/>
      <c r="NKZ91" s="2"/>
      <c r="NLA91" s="2"/>
      <c r="NLB91" s="2"/>
      <c r="NLC91" s="2"/>
      <c r="NLD91" s="2"/>
      <c r="NLE91" s="2"/>
      <c r="NLF91" s="2"/>
      <c r="NLG91" s="2"/>
      <c r="NLH91" s="2"/>
      <c r="NLI91" s="2"/>
      <c r="NLJ91" s="2"/>
      <c r="NLK91" s="2"/>
      <c r="NLL91" s="2"/>
      <c r="NLM91" s="2"/>
      <c r="NLN91" s="2"/>
      <c r="NLO91" s="2"/>
      <c r="NLP91" s="2"/>
      <c r="NLQ91" s="2"/>
      <c r="NLR91" s="2"/>
      <c r="NLS91" s="2"/>
      <c r="NLT91" s="2"/>
      <c r="NLU91" s="2"/>
      <c r="NLV91" s="2"/>
      <c r="NLW91" s="2"/>
      <c r="NLX91" s="2"/>
      <c r="NLY91" s="2"/>
      <c r="NLZ91" s="2"/>
      <c r="NMA91" s="2"/>
      <c r="NMB91" s="2"/>
      <c r="NMC91" s="2"/>
      <c r="NMD91" s="2"/>
      <c r="NME91" s="2"/>
      <c r="NMF91" s="2"/>
      <c r="NMG91" s="2"/>
      <c r="NMH91" s="2"/>
      <c r="NMI91" s="2"/>
      <c r="NMJ91" s="2"/>
      <c r="NMK91" s="2"/>
      <c r="NML91" s="2"/>
      <c r="NMM91" s="2"/>
      <c r="NMN91" s="2"/>
      <c r="NMO91" s="2"/>
      <c r="NMP91" s="2"/>
      <c r="NMQ91" s="2"/>
      <c r="NMR91" s="2"/>
      <c r="NMS91" s="2"/>
      <c r="NMT91" s="2"/>
      <c r="NMU91" s="2"/>
      <c r="NMV91" s="2"/>
      <c r="NMW91" s="2"/>
      <c r="NMX91" s="2"/>
      <c r="NMY91" s="2"/>
      <c r="NMZ91" s="2"/>
      <c r="NNA91" s="2"/>
      <c r="NNB91" s="2"/>
      <c r="NNC91" s="2"/>
      <c r="NND91" s="2"/>
      <c r="NNE91" s="2"/>
      <c r="NNF91" s="2"/>
      <c r="NNG91" s="2"/>
      <c r="NNH91" s="2"/>
      <c r="NNI91" s="2"/>
      <c r="NNJ91" s="2"/>
      <c r="NNK91" s="2"/>
      <c r="NNL91" s="2"/>
      <c r="NNM91" s="2"/>
      <c r="NNN91" s="2"/>
      <c r="NNO91" s="2"/>
      <c r="NNP91" s="2"/>
      <c r="NNQ91" s="2"/>
      <c r="NNR91" s="2"/>
      <c r="NNS91" s="2"/>
      <c r="NNT91" s="2"/>
      <c r="NNU91" s="2"/>
      <c r="NNV91" s="2"/>
      <c r="NNW91" s="2"/>
      <c r="NNX91" s="2"/>
      <c r="NNY91" s="2"/>
      <c r="NNZ91" s="2"/>
      <c r="NOA91" s="2"/>
      <c r="NOB91" s="2"/>
      <c r="NOC91" s="2"/>
      <c r="NOD91" s="2"/>
      <c r="NOE91" s="2"/>
      <c r="NOF91" s="2"/>
      <c r="NOG91" s="2"/>
      <c r="NOH91" s="2"/>
      <c r="NOI91" s="2"/>
      <c r="NOJ91" s="2"/>
      <c r="NOK91" s="2"/>
      <c r="NOL91" s="2"/>
      <c r="NOM91" s="2"/>
      <c r="NON91" s="2"/>
      <c r="NOO91" s="2"/>
      <c r="NOP91" s="2"/>
      <c r="NOQ91" s="2"/>
      <c r="NOR91" s="2"/>
      <c r="NOS91" s="2"/>
      <c r="NOT91" s="2"/>
      <c r="NOU91" s="2"/>
      <c r="NOV91" s="2"/>
      <c r="NOW91" s="2"/>
      <c r="NOX91" s="2"/>
      <c r="NOY91" s="2"/>
      <c r="NOZ91" s="2"/>
      <c r="NPA91" s="2"/>
      <c r="NPB91" s="2"/>
      <c r="NPC91" s="2"/>
      <c r="NPD91" s="2"/>
      <c r="NPE91" s="2"/>
      <c r="NPF91" s="2"/>
      <c r="NPG91" s="2"/>
      <c r="NPH91" s="2"/>
      <c r="NPI91" s="2"/>
      <c r="NPJ91" s="2"/>
      <c r="NPK91" s="2"/>
      <c r="NPL91" s="2"/>
      <c r="NPM91" s="2"/>
      <c r="NPN91" s="2"/>
      <c r="NPO91" s="2"/>
      <c r="NPP91" s="2"/>
      <c r="NPQ91" s="2"/>
      <c r="NPR91" s="2"/>
      <c r="NPS91" s="2"/>
      <c r="NPT91" s="2"/>
      <c r="NPU91" s="2"/>
      <c r="NPV91" s="2"/>
      <c r="NPW91" s="2"/>
      <c r="NPX91" s="2"/>
      <c r="NPY91" s="2"/>
      <c r="NPZ91" s="2"/>
      <c r="NQA91" s="2"/>
      <c r="NQB91" s="2"/>
      <c r="NQC91" s="2"/>
      <c r="NQD91" s="2"/>
      <c r="NQE91" s="2"/>
      <c r="NQF91" s="2"/>
      <c r="NQG91" s="2"/>
      <c r="NQH91" s="2"/>
      <c r="NQI91" s="2"/>
      <c r="NQJ91" s="2"/>
      <c r="NQK91" s="2"/>
      <c r="NQL91" s="2"/>
      <c r="NQM91" s="2"/>
      <c r="NQN91" s="2"/>
      <c r="NQO91" s="2"/>
      <c r="NQP91" s="2"/>
      <c r="NQQ91" s="2"/>
      <c r="NQR91" s="2"/>
      <c r="NQS91" s="2"/>
      <c r="NQT91" s="2"/>
      <c r="NQU91" s="2"/>
      <c r="NQV91" s="2"/>
      <c r="NQW91" s="2"/>
      <c r="NQX91" s="2"/>
      <c r="NQY91" s="2"/>
      <c r="NQZ91" s="2"/>
      <c r="NRA91" s="2"/>
      <c r="NRB91" s="2"/>
      <c r="NRC91" s="2"/>
      <c r="NRD91" s="2"/>
      <c r="NRE91" s="2"/>
      <c r="NRF91" s="2"/>
      <c r="NRG91" s="2"/>
      <c r="NRH91" s="2"/>
      <c r="NRI91" s="2"/>
      <c r="NRJ91" s="2"/>
      <c r="NRK91" s="2"/>
      <c r="NRL91" s="2"/>
      <c r="NRM91" s="2"/>
      <c r="NRN91" s="2"/>
      <c r="NRO91" s="2"/>
      <c r="NRP91" s="2"/>
      <c r="NRQ91" s="2"/>
      <c r="NRR91" s="2"/>
      <c r="NRS91" s="2"/>
      <c r="NRT91" s="2"/>
      <c r="NRU91" s="2"/>
      <c r="NRV91" s="2"/>
      <c r="NRW91" s="2"/>
      <c r="NRX91" s="2"/>
      <c r="NRY91" s="2"/>
      <c r="NRZ91" s="2"/>
      <c r="NSA91" s="2"/>
      <c r="NSB91" s="2"/>
      <c r="NSC91" s="2"/>
      <c r="NSD91" s="2"/>
      <c r="NSE91" s="2"/>
      <c r="NSF91" s="2"/>
      <c r="NSG91" s="2"/>
      <c r="NSH91" s="2"/>
      <c r="NSI91" s="2"/>
      <c r="NSJ91" s="2"/>
      <c r="NSK91" s="2"/>
      <c r="NSL91" s="2"/>
      <c r="NSM91" s="2"/>
      <c r="NSN91" s="2"/>
      <c r="NSO91" s="2"/>
      <c r="NSP91" s="2"/>
      <c r="NSQ91" s="2"/>
      <c r="NSR91" s="2"/>
      <c r="NSS91" s="2"/>
      <c r="NST91" s="2"/>
      <c r="NSU91" s="2"/>
      <c r="NSV91" s="2"/>
      <c r="NSW91" s="2"/>
      <c r="NSX91" s="2"/>
      <c r="NSY91" s="2"/>
      <c r="NSZ91" s="2"/>
      <c r="NTA91" s="2"/>
      <c r="NTB91" s="2"/>
      <c r="NTC91" s="2"/>
      <c r="NTD91" s="2"/>
      <c r="NTE91" s="2"/>
      <c r="NTF91" s="2"/>
      <c r="NTG91" s="2"/>
      <c r="NTH91" s="2"/>
      <c r="NTI91" s="2"/>
      <c r="NTJ91" s="2"/>
      <c r="NTK91" s="2"/>
      <c r="NTL91" s="2"/>
      <c r="NTM91" s="2"/>
      <c r="NTN91" s="2"/>
      <c r="NTO91" s="2"/>
      <c r="NTP91" s="2"/>
      <c r="NTQ91" s="2"/>
      <c r="NTR91" s="2"/>
      <c r="NTS91" s="2"/>
      <c r="NTT91" s="2"/>
      <c r="NTU91" s="2"/>
      <c r="NTV91" s="2"/>
      <c r="NTW91" s="2"/>
      <c r="NTX91" s="2"/>
      <c r="NTY91" s="2"/>
      <c r="NTZ91" s="2"/>
      <c r="NUA91" s="2"/>
      <c r="NUB91" s="2"/>
      <c r="NUC91" s="2"/>
      <c r="NUD91" s="2"/>
      <c r="NUE91" s="2"/>
      <c r="NUF91" s="2"/>
      <c r="NUG91" s="2"/>
      <c r="NUH91" s="2"/>
      <c r="NUI91" s="2"/>
      <c r="NUJ91" s="2"/>
      <c r="NUK91" s="2"/>
      <c r="NUL91" s="2"/>
      <c r="NUM91" s="2"/>
      <c r="NUN91" s="2"/>
      <c r="NUO91" s="2"/>
      <c r="NUP91" s="2"/>
      <c r="NUQ91" s="2"/>
      <c r="NUR91" s="2"/>
      <c r="NUS91" s="2"/>
      <c r="NUT91" s="2"/>
      <c r="NUU91" s="2"/>
      <c r="NUV91" s="2"/>
      <c r="NUW91" s="2"/>
      <c r="NUX91" s="2"/>
      <c r="NUY91" s="2"/>
      <c r="NUZ91" s="2"/>
      <c r="NVA91" s="2"/>
      <c r="NVB91" s="2"/>
      <c r="NVC91" s="2"/>
      <c r="NVD91" s="2"/>
      <c r="NVE91" s="2"/>
      <c r="NVF91" s="2"/>
      <c r="NVG91" s="2"/>
      <c r="NVH91" s="2"/>
      <c r="NVI91" s="2"/>
      <c r="NVJ91" s="2"/>
      <c r="NVK91" s="2"/>
      <c r="NVL91" s="2"/>
      <c r="NVM91" s="2"/>
      <c r="NVN91" s="2"/>
      <c r="NVO91" s="2"/>
      <c r="NVP91" s="2"/>
      <c r="NVQ91" s="2"/>
      <c r="NVR91" s="2"/>
      <c r="NVS91" s="2"/>
      <c r="NVT91" s="2"/>
      <c r="NVU91" s="2"/>
      <c r="NVV91" s="2"/>
      <c r="NVW91" s="2"/>
      <c r="NVX91" s="2"/>
      <c r="NVY91" s="2"/>
      <c r="NVZ91" s="2"/>
      <c r="NWA91" s="2"/>
      <c r="NWB91" s="2"/>
      <c r="NWC91" s="2"/>
      <c r="NWD91" s="2"/>
      <c r="NWE91" s="2"/>
      <c r="NWF91" s="2"/>
      <c r="NWG91" s="2"/>
      <c r="NWH91" s="2"/>
      <c r="NWI91" s="2"/>
      <c r="NWJ91" s="2"/>
      <c r="NWK91" s="2"/>
      <c r="NWL91" s="2"/>
      <c r="NWM91" s="2"/>
      <c r="NWN91" s="2"/>
      <c r="NWO91" s="2"/>
      <c r="NWP91" s="2"/>
      <c r="NWQ91" s="2"/>
      <c r="NWR91" s="2"/>
      <c r="NWS91" s="2"/>
      <c r="NWT91" s="2"/>
      <c r="NWU91" s="2"/>
      <c r="NWV91" s="2"/>
      <c r="NWW91" s="2"/>
      <c r="NWX91" s="2"/>
      <c r="NWY91" s="2"/>
      <c r="NWZ91" s="2"/>
      <c r="NXA91" s="2"/>
      <c r="NXB91" s="2"/>
      <c r="NXC91" s="2"/>
      <c r="NXD91" s="2"/>
      <c r="NXE91" s="2"/>
      <c r="NXF91" s="2"/>
      <c r="NXG91" s="2"/>
      <c r="NXH91" s="2"/>
      <c r="NXI91" s="2"/>
      <c r="NXJ91" s="2"/>
      <c r="NXK91" s="2"/>
      <c r="NXL91" s="2"/>
      <c r="NXM91" s="2"/>
      <c r="NXN91" s="2"/>
      <c r="NXO91" s="2"/>
      <c r="NXP91" s="2"/>
      <c r="NXQ91" s="2"/>
      <c r="NXR91" s="2"/>
      <c r="NXS91" s="2"/>
      <c r="NXT91" s="2"/>
      <c r="NXU91" s="2"/>
      <c r="NXV91" s="2"/>
      <c r="NXW91" s="2"/>
      <c r="NXX91" s="2"/>
      <c r="NXY91" s="2"/>
      <c r="NXZ91" s="2"/>
      <c r="NYA91" s="2"/>
      <c r="NYB91" s="2"/>
      <c r="NYC91" s="2"/>
      <c r="NYD91" s="2"/>
      <c r="NYE91" s="2"/>
      <c r="NYF91" s="2"/>
      <c r="NYG91" s="2"/>
      <c r="NYH91" s="2"/>
      <c r="NYI91" s="2"/>
      <c r="NYJ91" s="2"/>
      <c r="NYK91" s="2"/>
      <c r="NYL91" s="2"/>
      <c r="NYM91" s="2"/>
      <c r="NYN91" s="2"/>
      <c r="NYO91" s="2"/>
      <c r="NYP91" s="2"/>
      <c r="NYQ91" s="2"/>
      <c r="NYR91" s="2"/>
      <c r="NYS91" s="2"/>
      <c r="NYT91" s="2"/>
      <c r="NYU91" s="2"/>
      <c r="NYV91" s="2"/>
      <c r="NYW91" s="2"/>
      <c r="NYX91" s="2"/>
      <c r="NYY91" s="2"/>
      <c r="NYZ91" s="2"/>
      <c r="NZA91" s="2"/>
      <c r="NZB91" s="2"/>
      <c r="NZC91" s="2"/>
      <c r="NZD91" s="2"/>
      <c r="NZE91" s="2"/>
      <c r="NZF91" s="2"/>
      <c r="NZG91" s="2"/>
      <c r="NZH91" s="2"/>
      <c r="NZI91" s="2"/>
      <c r="NZJ91" s="2"/>
      <c r="NZK91" s="2"/>
      <c r="NZL91" s="2"/>
      <c r="NZM91" s="2"/>
      <c r="NZN91" s="2"/>
      <c r="NZO91" s="2"/>
      <c r="NZP91" s="2"/>
      <c r="NZQ91" s="2"/>
      <c r="NZR91" s="2"/>
      <c r="NZS91" s="2"/>
      <c r="NZT91" s="2"/>
      <c r="NZU91" s="2"/>
      <c r="NZV91" s="2"/>
      <c r="NZW91" s="2"/>
      <c r="NZX91" s="2"/>
      <c r="NZY91" s="2"/>
      <c r="NZZ91" s="2"/>
      <c r="OAA91" s="2"/>
      <c r="OAB91" s="2"/>
      <c r="OAC91" s="2"/>
      <c r="OAD91" s="2"/>
      <c r="OAE91" s="2"/>
      <c r="OAF91" s="2"/>
      <c r="OAG91" s="2"/>
      <c r="OAH91" s="2"/>
      <c r="OAI91" s="2"/>
      <c r="OAJ91" s="2"/>
      <c r="OAK91" s="2"/>
      <c r="OAL91" s="2"/>
      <c r="OAM91" s="2"/>
      <c r="OAN91" s="2"/>
      <c r="OAO91" s="2"/>
      <c r="OAP91" s="2"/>
      <c r="OAQ91" s="2"/>
      <c r="OAR91" s="2"/>
      <c r="OAS91" s="2"/>
      <c r="OAT91" s="2"/>
      <c r="OAU91" s="2"/>
      <c r="OAV91" s="2"/>
      <c r="OAW91" s="2"/>
      <c r="OAX91" s="2"/>
      <c r="OAY91" s="2"/>
      <c r="OAZ91" s="2"/>
      <c r="OBA91" s="2"/>
      <c r="OBB91" s="2"/>
      <c r="OBC91" s="2"/>
      <c r="OBD91" s="2"/>
      <c r="OBE91" s="2"/>
      <c r="OBF91" s="2"/>
      <c r="OBG91" s="2"/>
      <c r="OBH91" s="2"/>
      <c r="OBI91" s="2"/>
      <c r="OBJ91" s="2"/>
      <c r="OBK91" s="2"/>
      <c r="OBL91" s="2"/>
      <c r="OBM91" s="2"/>
      <c r="OBN91" s="2"/>
      <c r="OBO91" s="2"/>
      <c r="OBP91" s="2"/>
      <c r="OBQ91" s="2"/>
      <c r="OBR91" s="2"/>
      <c r="OBS91" s="2"/>
      <c r="OBT91" s="2"/>
      <c r="OBU91" s="2"/>
      <c r="OBV91" s="2"/>
      <c r="OBW91" s="2"/>
      <c r="OBX91" s="2"/>
      <c r="OBY91" s="2"/>
      <c r="OBZ91" s="2"/>
      <c r="OCA91" s="2"/>
      <c r="OCB91" s="2"/>
      <c r="OCC91" s="2"/>
      <c r="OCD91" s="2"/>
      <c r="OCE91" s="2"/>
      <c r="OCF91" s="2"/>
      <c r="OCG91" s="2"/>
      <c r="OCH91" s="2"/>
      <c r="OCI91" s="2"/>
      <c r="OCJ91" s="2"/>
      <c r="OCK91" s="2"/>
      <c r="OCL91" s="2"/>
      <c r="OCM91" s="2"/>
      <c r="OCN91" s="2"/>
      <c r="OCO91" s="2"/>
      <c r="OCP91" s="2"/>
      <c r="OCQ91" s="2"/>
      <c r="OCR91" s="2"/>
      <c r="OCS91" s="2"/>
      <c r="OCT91" s="2"/>
      <c r="OCU91" s="2"/>
      <c r="OCV91" s="2"/>
      <c r="OCW91" s="2"/>
      <c r="OCX91" s="2"/>
      <c r="OCY91" s="2"/>
      <c r="OCZ91" s="2"/>
      <c r="ODA91" s="2"/>
      <c r="ODB91" s="2"/>
      <c r="ODC91" s="2"/>
      <c r="ODD91" s="2"/>
      <c r="ODE91" s="2"/>
      <c r="ODF91" s="2"/>
      <c r="ODG91" s="2"/>
      <c r="ODH91" s="2"/>
      <c r="ODI91" s="2"/>
      <c r="ODJ91" s="2"/>
      <c r="ODK91" s="2"/>
      <c r="ODL91" s="2"/>
      <c r="ODM91" s="2"/>
      <c r="ODN91" s="2"/>
      <c r="ODO91" s="2"/>
      <c r="ODP91" s="2"/>
      <c r="ODQ91" s="2"/>
      <c r="ODR91" s="2"/>
      <c r="ODS91" s="2"/>
      <c r="ODT91" s="2"/>
      <c r="ODU91" s="2"/>
      <c r="ODV91" s="2"/>
      <c r="ODW91" s="2"/>
      <c r="ODX91" s="2"/>
      <c r="ODY91" s="2"/>
      <c r="ODZ91" s="2"/>
      <c r="OEA91" s="2"/>
      <c r="OEB91" s="2"/>
      <c r="OEC91" s="2"/>
      <c r="OED91" s="2"/>
      <c r="OEE91" s="2"/>
      <c r="OEF91" s="2"/>
      <c r="OEG91" s="2"/>
      <c r="OEH91" s="2"/>
      <c r="OEI91" s="2"/>
      <c r="OEJ91" s="2"/>
      <c r="OEK91" s="2"/>
      <c r="OEL91" s="2"/>
      <c r="OEM91" s="2"/>
      <c r="OEN91" s="2"/>
      <c r="OEO91" s="2"/>
      <c r="OEP91" s="2"/>
      <c r="OEQ91" s="2"/>
      <c r="OER91" s="2"/>
      <c r="OES91" s="2"/>
      <c r="OET91" s="2"/>
      <c r="OEU91" s="2"/>
      <c r="OEV91" s="2"/>
      <c r="OEW91" s="2"/>
      <c r="OEX91" s="2"/>
      <c r="OEY91" s="2"/>
      <c r="OEZ91" s="2"/>
      <c r="OFA91" s="2"/>
      <c r="OFB91" s="2"/>
      <c r="OFC91" s="2"/>
      <c r="OFD91" s="2"/>
      <c r="OFE91" s="2"/>
      <c r="OFF91" s="2"/>
      <c r="OFG91" s="2"/>
      <c r="OFH91" s="2"/>
      <c r="OFI91" s="2"/>
      <c r="OFJ91" s="2"/>
      <c r="OFK91" s="2"/>
      <c r="OFL91" s="2"/>
      <c r="OFM91" s="2"/>
      <c r="OFN91" s="2"/>
      <c r="OFO91" s="2"/>
      <c r="OFP91" s="2"/>
      <c r="OFQ91" s="2"/>
      <c r="OFR91" s="2"/>
      <c r="OFS91" s="2"/>
      <c r="OFT91" s="2"/>
      <c r="OFU91" s="2"/>
      <c r="OFV91" s="2"/>
      <c r="OFW91" s="2"/>
      <c r="OFX91" s="2"/>
      <c r="OFY91" s="2"/>
      <c r="OFZ91" s="2"/>
      <c r="OGA91" s="2"/>
      <c r="OGB91" s="2"/>
      <c r="OGC91" s="2"/>
      <c r="OGD91" s="2"/>
      <c r="OGE91" s="2"/>
      <c r="OGF91" s="2"/>
      <c r="OGG91" s="2"/>
      <c r="OGH91" s="2"/>
      <c r="OGI91" s="2"/>
      <c r="OGJ91" s="2"/>
      <c r="OGK91" s="2"/>
      <c r="OGL91" s="2"/>
      <c r="OGM91" s="2"/>
      <c r="OGN91" s="2"/>
      <c r="OGO91" s="2"/>
      <c r="OGP91" s="2"/>
      <c r="OGQ91" s="2"/>
      <c r="OGR91" s="2"/>
      <c r="OGS91" s="2"/>
      <c r="OGT91" s="2"/>
      <c r="OGU91" s="2"/>
      <c r="OGV91" s="2"/>
      <c r="OGW91" s="2"/>
      <c r="OGX91" s="2"/>
      <c r="OGY91" s="2"/>
      <c r="OGZ91" s="2"/>
      <c r="OHA91" s="2"/>
      <c r="OHB91" s="2"/>
      <c r="OHC91" s="2"/>
      <c r="OHD91" s="2"/>
      <c r="OHE91" s="2"/>
      <c r="OHF91" s="2"/>
      <c r="OHG91" s="2"/>
      <c r="OHH91" s="2"/>
      <c r="OHI91" s="2"/>
      <c r="OHJ91" s="2"/>
      <c r="OHK91" s="2"/>
      <c r="OHL91" s="2"/>
      <c r="OHM91" s="2"/>
      <c r="OHN91" s="2"/>
      <c r="OHO91" s="2"/>
      <c r="OHP91" s="2"/>
      <c r="OHQ91" s="2"/>
      <c r="OHR91" s="2"/>
      <c r="OHS91" s="2"/>
      <c r="OHT91" s="2"/>
      <c r="OHU91" s="2"/>
      <c r="OHV91" s="2"/>
      <c r="OHW91" s="2"/>
      <c r="OHX91" s="2"/>
      <c r="OHY91" s="2"/>
      <c r="OHZ91" s="2"/>
      <c r="OIA91" s="2"/>
      <c r="OIB91" s="2"/>
      <c r="OIC91" s="2"/>
      <c r="OID91" s="2"/>
      <c r="OIE91" s="2"/>
      <c r="OIF91" s="2"/>
      <c r="OIG91" s="2"/>
      <c r="OIH91" s="2"/>
      <c r="OII91" s="2"/>
      <c r="OIJ91" s="2"/>
      <c r="OIK91" s="2"/>
      <c r="OIL91" s="2"/>
      <c r="OIM91" s="2"/>
      <c r="OIN91" s="2"/>
      <c r="OIO91" s="2"/>
      <c r="OIP91" s="2"/>
      <c r="OIQ91" s="2"/>
      <c r="OIR91" s="2"/>
      <c r="OIS91" s="2"/>
      <c r="OIT91" s="2"/>
      <c r="OIU91" s="2"/>
      <c r="OIV91" s="2"/>
      <c r="OIW91" s="2"/>
      <c r="OIX91" s="2"/>
      <c r="OIY91" s="2"/>
      <c r="OIZ91" s="2"/>
      <c r="OJA91" s="2"/>
      <c r="OJB91" s="2"/>
      <c r="OJC91" s="2"/>
      <c r="OJD91" s="2"/>
      <c r="OJE91" s="2"/>
      <c r="OJF91" s="2"/>
      <c r="OJG91" s="2"/>
      <c r="OJH91" s="2"/>
      <c r="OJI91" s="2"/>
      <c r="OJJ91" s="2"/>
      <c r="OJK91" s="2"/>
      <c r="OJL91" s="2"/>
      <c r="OJM91" s="2"/>
      <c r="OJN91" s="2"/>
      <c r="OJO91" s="2"/>
      <c r="OJP91" s="2"/>
      <c r="OJQ91" s="2"/>
      <c r="OJR91" s="2"/>
      <c r="OJS91" s="2"/>
      <c r="OJT91" s="2"/>
      <c r="OJU91" s="2"/>
      <c r="OJV91" s="2"/>
      <c r="OJW91" s="2"/>
      <c r="OJX91" s="2"/>
      <c r="OJY91" s="2"/>
      <c r="OJZ91" s="2"/>
      <c r="OKA91" s="2"/>
      <c r="OKB91" s="2"/>
      <c r="OKC91" s="2"/>
      <c r="OKD91" s="2"/>
      <c r="OKE91" s="2"/>
      <c r="OKF91" s="2"/>
      <c r="OKG91" s="2"/>
      <c r="OKH91" s="2"/>
      <c r="OKI91" s="2"/>
      <c r="OKJ91" s="2"/>
      <c r="OKK91" s="2"/>
      <c r="OKL91" s="2"/>
      <c r="OKM91" s="2"/>
      <c r="OKN91" s="2"/>
      <c r="OKO91" s="2"/>
      <c r="OKP91" s="2"/>
      <c r="OKQ91" s="2"/>
      <c r="OKR91" s="2"/>
      <c r="OKS91" s="2"/>
      <c r="OKT91" s="2"/>
      <c r="OKU91" s="2"/>
      <c r="OKV91" s="2"/>
      <c r="OKW91" s="2"/>
      <c r="OKX91" s="2"/>
      <c r="OKY91" s="2"/>
      <c r="OKZ91" s="2"/>
      <c r="OLA91" s="2"/>
      <c r="OLB91" s="2"/>
      <c r="OLC91" s="2"/>
      <c r="OLD91" s="2"/>
      <c r="OLE91" s="2"/>
      <c r="OLF91" s="2"/>
      <c r="OLG91" s="2"/>
      <c r="OLH91" s="2"/>
      <c r="OLI91" s="2"/>
      <c r="OLJ91" s="2"/>
      <c r="OLK91" s="2"/>
      <c r="OLL91" s="2"/>
      <c r="OLM91" s="2"/>
      <c r="OLN91" s="2"/>
      <c r="OLO91" s="2"/>
      <c r="OLP91" s="2"/>
      <c r="OLQ91" s="2"/>
      <c r="OLR91" s="2"/>
      <c r="OLS91" s="2"/>
      <c r="OLT91" s="2"/>
      <c r="OLU91" s="2"/>
      <c r="OLV91" s="2"/>
      <c r="OLW91" s="2"/>
      <c r="OLX91" s="2"/>
      <c r="OLY91" s="2"/>
      <c r="OLZ91" s="2"/>
      <c r="OMA91" s="2"/>
      <c r="OMB91" s="2"/>
      <c r="OMC91" s="2"/>
      <c r="OMD91" s="2"/>
      <c r="OME91" s="2"/>
      <c r="OMF91" s="2"/>
      <c r="OMG91" s="2"/>
      <c r="OMH91" s="2"/>
      <c r="OMI91" s="2"/>
      <c r="OMJ91" s="2"/>
      <c r="OMK91" s="2"/>
      <c r="OML91" s="2"/>
      <c r="OMM91" s="2"/>
      <c r="OMN91" s="2"/>
      <c r="OMO91" s="2"/>
      <c r="OMP91" s="2"/>
      <c r="OMQ91" s="2"/>
      <c r="OMR91" s="2"/>
      <c r="OMS91" s="2"/>
      <c r="OMT91" s="2"/>
      <c r="OMU91" s="2"/>
      <c r="OMV91" s="2"/>
      <c r="OMW91" s="2"/>
      <c r="OMX91" s="2"/>
      <c r="OMY91" s="2"/>
      <c r="OMZ91" s="2"/>
      <c r="ONA91" s="2"/>
      <c r="ONB91" s="2"/>
      <c r="ONC91" s="2"/>
      <c r="OND91" s="2"/>
      <c r="ONE91" s="2"/>
      <c r="ONF91" s="2"/>
      <c r="ONG91" s="2"/>
      <c r="ONH91" s="2"/>
      <c r="ONI91" s="2"/>
      <c r="ONJ91" s="2"/>
      <c r="ONK91" s="2"/>
      <c r="ONL91" s="2"/>
      <c r="ONM91" s="2"/>
      <c r="ONN91" s="2"/>
      <c r="ONO91" s="2"/>
      <c r="ONP91" s="2"/>
      <c r="ONQ91" s="2"/>
      <c r="ONR91" s="2"/>
      <c r="ONS91" s="2"/>
      <c r="ONT91" s="2"/>
      <c r="ONU91" s="2"/>
      <c r="ONV91" s="2"/>
      <c r="ONW91" s="2"/>
      <c r="ONX91" s="2"/>
      <c r="ONY91" s="2"/>
      <c r="ONZ91" s="2"/>
      <c r="OOA91" s="2"/>
      <c r="OOB91" s="2"/>
      <c r="OOC91" s="2"/>
      <c r="OOD91" s="2"/>
      <c r="OOE91" s="2"/>
      <c r="OOF91" s="2"/>
      <c r="OOG91" s="2"/>
      <c r="OOH91" s="2"/>
      <c r="OOI91" s="2"/>
      <c r="OOJ91" s="2"/>
      <c r="OOK91" s="2"/>
      <c r="OOL91" s="2"/>
      <c r="OOM91" s="2"/>
      <c r="OON91" s="2"/>
      <c r="OOO91" s="2"/>
      <c r="OOP91" s="2"/>
      <c r="OOQ91" s="2"/>
      <c r="OOR91" s="2"/>
      <c r="OOS91" s="2"/>
      <c r="OOT91" s="2"/>
      <c r="OOU91" s="2"/>
      <c r="OOV91" s="2"/>
      <c r="OOW91" s="2"/>
      <c r="OOX91" s="2"/>
      <c r="OOY91" s="2"/>
      <c r="OOZ91" s="2"/>
      <c r="OPA91" s="2"/>
      <c r="OPB91" s="2"/>
      <c r="OPC91" s="2"/>
      <c r="OPD91" s="2"/>
      <c r="OPE91" s="2"/>
      <c r="OPF91" s="2"/>
      <c r="OPG91" s="2"/>
      <c r="OPH91" s="2"/>
      <c r="OPI91" s="2"/>
      <c r="OPJ91" s="2"/>
      <c r="OPK91" s="2"/>
      <c r="OPL91" s="2"/>
      <c r="OPM91" s="2"/>
      <c r="OPN91" s="2"/>
      <c r="OPO91" s="2"/>
      <c r="OPP91" s="2"/>
      <c r="OPQ91" s="2"/>
      <c r="OPR91" s="2"/>
      <c r="OPS91" s="2"/>
      <c r="OPT91" s="2"/>
      <c r="OPU91" s="2"/>
      <c r="OPV91" s="2"/>
      <c r="OPW91" s="2"/>
      <c r="OPX91" s="2"/>
      <c r="OPY91" s="2"/>
      <c r="OPZ91" s="2"/>
      <c r="OQA91" s="2"/>
      <c r="OQB91" s="2"/>
      <c r="OQC91" s="2"/>
      <c r="OQD91" s="2"/>
      <c r="OQE91" s="2"/>
      <c r="OQF91" s="2"/>
      <c r="OQG91" s="2"/>
      <c r="OQH91" s="2"/>
      <c r="OQI91" s="2"/>
      <c r="OQJ91" s="2"/>
      <c r="OQK91" s="2"/>
      <c r="OQL91" s="2"/>
      <c r="OQM91" s="2"/>
      <c r="OQN91" s="2"/>
      <c r="OQO91" s="2"/>
      <c r="OQP91" s="2"/>
      <c r="OQQ91" s="2"/>
      <c r="OQR91" s="2"/>
      <c r="OQS91" s="2"/>
      <c r="OQT91" s="2"/>
      <c r="OQU91" s="2"/>
      <c r="OQV91" s="2"/>
      <c r="OQW91" s="2"/>
      <c r="OQX91" s="2"/>
      <c r="OQY91" s="2"/>
      <c r="OQZ91" s="2"/>
      <c r="ORA91" s="2"/>
      <c r="ORB91" s="2"/>
      <c r="ORC91" s="2"/>
      <c r="ORD91" s="2"/>
      <c r="ORE91" s="2"/>
      <c r="ORF91" s="2"/>
      <c r="ORG91" s="2"/>
      <c r="ORH91" s="2"/>
      <c r="ORI91" s="2"/>
      <c r="ORJ91" s="2"/>
      <c r="ORK91" s="2"/>
      <c r="ORL91" s="2"/>
      <c r="ORM91" s="2"/>
      <c r="ORN91" s="2"/>
      <c r="ORO91" s="2"/>
      <c r="ORP91" s="2"/>
      <c r="ORQ91" s="2"/>
      <c r="ORR91" s="2"/>
      <c r="ORS91" s="2"/>
      <c r="ORT91" s="2"/>
      <c r="ORU91" s="2"/>
      <c r="ORV91" s="2"/>
      <c r="ORW91" s="2"/>
      <c r="ORX91" s="2"/>
      <c r="ORY91" s="2"/>
      <c r="ORZ91" s="2"/>
      <c r="OSA91" s="2"/>
      <c r="OSB91" s="2"/>
      <c r="OSC91" s="2"/>
      <c r="OSD91" s="2"/>
      <c r="OSE91" s="2"/>
      <c r="OSF91" s="2"/>
      <c r="OSG91" s="2"/>
      <c r="OSH91" s="2"/>
      <c r="OSI91" s="2"/>
      <c r="OSJ91" s="2"/>
      <c r="OSK91" s="2"/>
      <c r="OSL91" s="2"/>
      <c r="OSM91" s="2"/>
      <c r="OSN91" s="2"/>
      <c r="OSO91" s="2"/>
      <c r="OSP91" s="2"/>
      <c r="OSQ91" s="2"/>
      <c r="OSR91" s="2"/>
      <c r="OSS91" s="2"/>
      <c r="OST91" s="2"/>
      <c r="OSU91" s="2"/>
      <c r="OSV91" s="2"/>
      <c r="OSW91" s="2"/>
      <c r="OSX91" s="2"/>
      <c r="OSY91" s="2"/>
      <c r="OSZ91" s="2"/>
      <c r="OTA91" s="2"/>
      <c r="OTB91" s="2"/>
      <c r="OTC91" s="2"/>
      <c r="OTD91" s="2"/>
      <c r="OTE91" s="2"/>
      <c r="OTF91" s="2"/>
      <c r="OTG91" s="2"/>
      <c r="OTH91" s="2"/>
      <c r="OTI91" s="2"/>
      <c r="OTJ91" s="2"/>
      <c r="OTK91" s="2"/>
      <c r="OTL91" s="2"/>
      <c r="OTM91" s="2"/>
      <c r="OTN91" s="2"/>
      <c r="OTO91" s="2"/>
      <c r="OTP91" s="2"/>
      <c r="OTQ91" s="2"/>
      <c r="OTR91" s="2"/>
      <c r="OTS91" s="2"/>
      <c r="OTT91" s="2"/>
      <c r="OTU91" s="2"/>
      <c r="OTV91" s="2"/>
      <c r="OTW91" s="2"/>
      <c r="OTX91" s="2"/>
      <c r="OTY91" s="2"/>
      <c r="OTZ91" s="2"/>
      <c r="OUA91" s="2"/>
      <c r="OUB91" s="2"/>
      <c r="OUC91" s="2"/>
      <c r="OUD91" s="2"/>
      <c r="OUE91" s="2"/>
      <c r="OUF91" s="2"/>
      <c r="OUG91" s="2"/>
      <c r="OUH91" s="2"/>
      <c r="OUI91" s="2"/>
      <c r="OUJ91" s="2"/>
      <c r="OUK91" s="2"/>
      <c r="OUL91" s="2"/>
      <c r="OUM91" s="2"/>
      <c r="OUN91" s="2"/>
      <c r="OUO91" s="2"/>
      <c r="OUP91" s="2"/>
      <c r="OUQ91" s="2"/>
      <c r="OUR91" s="2"/>
      <c r="OUS91" s="2"/>
      <c r="OUT91" s="2"/>
      <c r="OUU91" s="2"/>
      <c r="OUV91" s="2"/>
      <c r="OUW91" s="2"/>
      <c r="OUX91" s="2"/>
      <c r="OUY91" s="2"/>
      <c r="OUZ91" s="2"/>
      <c r="OVA91" s="2"/>
      <c r="OVB91" s="2"/>
      <c r="OVC91" s="2"/>
      <c r="OVD91" s="2"/>
      <c r="OVE91" s="2"/>
      <c r="OVF91" s="2"/>
      <c r="OVG91" s="2"/>
      <c r="OVH91" s="2"/>
      <c r="OVI91" s="2"/>
      <c r="OVJ91" s="2"/>
      <c r="OVK91" s="2"/>
      <c r="OVL91" s="2"/>
      <c r="OVM91" s="2"/>
      <c r="OVN91" s="2"/>
      <c r="OVO91" s="2"/>
      <c r="OVP91" s="2"/>
      <c r="OVQ91" s="2"/>
      <c r="OVR91" s="2"/>
      <c r="OVS91" s="2"/>
      <c r="OVT91" s="2"/>
      <c r="OVU91" s="2"/>
      <c r="OVV91" s="2"/>
      <c r="OVW91" s="2"/>
      <c r="OVX91" s="2"/>
      <c r="OVY91" s="2"/>
      <c r="OVZ91" s="2"/>
      <c r="OWA91" s="2"/>
      <c r="OWB91" s="2"/>
      <c r="OWC91" s="2"/>
      <c r="OWD91" s="2"/>
      <c r="OWE91" s="2"/>
      <c r="OWF91" s="2"/>
      <c r="OWG91" s="2"/>
      <c r="OWH91" s="2"/>
      <c r="OWI91" s="2"/>
      <c r="OWJ91" s="2"/>
      <c r="OWK91" s="2"/>
      <c r="OWL91" s="2"/>
      <c r="OWM91" s="2"/>
      <c r="OWN91" s="2"/>
      <c r="OWO91" s="2"/>
      <c r="OWP91" s="2"/>
      <c r="OWQ91" s="2"/>
      <c r="OWR91" s="2"/>
      <c r="OWS91" s="2"/>
      <c r="OWT91" s="2"/>
      <c r="OWU91" s="2"/>
      <c r="OWV91" s="2"/>
      <c r="OWW91" s="2"/>
      <c r="OWX91" s="2"/>
      <c r="OWY91" s="2"/>
      <c r="OWZ91" s="2"/>
      <c r="OXA91" s="2"/>
      <c r="OXB91" s="2"/>
      <c r="OXC91" s="2"/>
      <c r="OXD91" s="2"/>
      <c r="OXE91" s="2"/>
      <c r="OXF91" s="2"/>
      <c r="OXG91" s="2"/>
      <c r="OXH91" s="2"/>
      <c r="OXI91" s="2"/>
      <c r="OXJ91" s="2"/>
      <c r="OXK91" s="2"/>
      <c r="OXL91" s="2"/>
      <c r="OXM91" s="2"/>
      <c r="OXN91" s="2"/>
      <c r="OXO91" s="2"/>
      <c r="OXP91" s="2"/>
      <c r="OXQ91" s="2"/>
      <c r="OXR91" s="2"/>
      <c r="OXS91" s="2"/>
      <c r="OXT91" s="2"/>
      <c r="OXU91" s="2"/>
      <c r="OXV91" s="2"/>
      <c r="OXW91" s="2"/>
      <c r="OXX91" s="2"/>
      <c r="OXY91" s="2"/>
      <c r="OXZ91" s="2"/>
      <c r="OYA91" s="2"/>
      <c r="OYB91" s="2"/>
      <c r="OYC91" s="2"/>
      <c r="OYD91" s="2"/>
      <c r="OYE91" s="2"/>
      <c r="OYF91" s="2"/>
      <c r="OYG91" s="2"/>
      <c r="OYH91" s="2"/>
      <c r="OYI91" s="2"/>
      <c r="OYJ91" s="2"/>
      <c r="OYK91" s="2"/>
      <c r="OYL91" s="2"/>
      <c r="OYM91" s="2"/>
      <c r="OYN91" s="2"/>
      <c r="OYO91" s="2"/>
      <c r="OYP91" s="2"/>
      <c r="OYQ91" s="2"/>
      <c r="OYR91" s="2"/>
      <c r="OYS91" s="2"/>
      <c r="OYT91" s="2"/>
      <c r="OYU91" s="2"/>
      <c r="OYV91" s="2"/>
      <c r="OYW91" s="2"/>
      <c r="OYX91" s="2"/>
      <c r="OYY91" s="2"/>
      <c r="OYZ91" s="2"/>
      <c r="OZA91" s="2"/>
      <c r="OZB91" s="2"/>
      <c r="OZC91" s="2"/>
      <c r="OZD91" s="2"/>
      <c r="OZE91" s="2"/>
      <c r="OZF91" s="2"/>
      <c r="OZG91" s="2"/>
      <c r="OZH91" s="2"/>
      <c r="OZI91" s="2"/>
      <c r="OZJ91" s="2"/>
      <c r="OZK91" s="2"/>
      <c r="OZL91" s="2"/>
      <c r="OZM91" s="2"/>
      <c r="OZN91" s="2"/>
      <c r="OZO91" s="2"/>
      <c r="OZP91" s="2"/>
      <c r="OZQ91" s="2"/>
      <c r="OZR91" s="2"/>
      <c r="OZS91" s="2"/>
      <c r="OZT91" s="2"/>
      <c r="OZU91" s="2"/>
      <c r="OZV91" s="2"/>
      <c r="OZW91" s="2"/>
      <c r="OZX91" s="2"/>
      <c r="OZY91" s="2"/>
      <c r="OZZ91" s="2"/>
      <c r="PAA91" s="2"/>
      <c r="PAB91" s="2"/>
      <c r="PAC91" s="2"/>
      <c r="PAD91" s="2"/>
      <c r="PAE91" s="2"/>
      <c r="PAF91" s="2"/>
      <c r="PAG91" s="2"/>
      <c r="PAH91" s="2"/>
      <c r="PAI91" s="2"/>
      <c r="PAJ91" s="2"/>
      <c r="PAK91" s="2"/>
      <c r="PAL91" s="2"/>
      <c r="PAM91" s="2"/>
      <c r="PAN91" s="2"/>
      <c r="PAO91" s="2"/>
      <c r="PAP91" s="2"/>
      <c r="PAQ91" s="2"/>
      <c r="PAR91" s="2"/>
      <c r="PAS91" s="2"/>
      <c r="PAT91" s="2"/>
      <c r="PAU91" s="2"/>
      <c r="PAV91" s="2"/>
      <c r="PAW91" s="2"/>
      <c r="PAX91" s="2"/>
      <c r="PAY91" s="2"/>
      <c r="PAZ91" s="2"/>
      <c r="PBA91" s="2"/>
      <c r="PBB91" s="2"/>
      <c r="PBC91" s="2"/>
      <c r="PBD91" s="2"/>
      <c r="PBE91" s="2"/>
      <c r="PBF91" s="2"/>
      <c r="PBG91" s="2"/>
      <c r="PBH91" s="2"/>
      <c r="PBI91" s="2"/>
      <c r="PBJ91" s="2"/>
      <c r="PBK91" s="2"/>
      <c r="PBL91" s="2"/>
      <c r="PBM91" s="2"/>
      <c r="PBN91" s="2"/>
      <c r="PBO91" s="2"/>
      <c r="PBP91" s="2"/>
      <c r="PBQ91" s="2"/>
      <c r="PBR91" s="2"/>
      <c r="PBS91" s="2"/>
      <c r="PBT91" s="2"/>
      <c r="PBU91" s="2"/>
      <c r="PBV91" s="2"/>
      <c r="PBW91" s="2"/>
      <c r="PBX91" s="2"/>
      <c r="PBY91" s="2"/>
      <c r="PBZ91" s="2"/>
      <c r="PCA91" s="2"/>
      <c r="PCB91" s="2"/>
      <c r="PCC91" s="2"/>
      <c r="PCD91" s="2"/>
      <c r="PCE91" s="2"/>
      <c r="PCF91" s="2"/>
      <c r="PCG91" s="2"/>
      <c r="PCH91" s="2"/>
      <c r="PCI91" s="2"/>
      <c r="PCJ91" s="2"/>
      <c r="PCK91" s="2"/>
      <c r="PCL91" s="2"/>
      <c r="PCM91" s="2"/>
      <c r="PCN91" s="2"/>
      <c r="PCO91" s="2"/>
      <c r="PCP91" s="2"/>
      <c r="PCQ91" s="2"/>
      <c r="PCR91" s="2"/>
      <c r="PCS91" s="2"/>
      <c r="PCT91" s="2"/>
      <c r="PCU91" s="2"/>
      <c r="PCV91" s="2"/>
      <c r="PCW91" s="2"/>
      <c r="PCX91" s="2"/>
      <c r="PCY91" s="2"/>
      <c r="PCZ91" s="2"/>
      <c r="PDA91" s="2"/>
      <c r="PDB91" s="2"/>
      <c r="PDC91" s="2"/>
      <c r="PDD91" s="2"/>
      <c r="PDE91" s="2"/>
      <c r="PDF91" s="2"/>
      <c r="PDG91" s="2"/>
      <c r="PDH91" s="2"/>
      <c r="PDI91" s="2"/>
      <c r="PDJ91" s="2"/>
      <c r="PDK91" s="2"/>
      <c r="PDL91" s="2"/>
      <c r="PDM91" s="2"/>
      <c r="PDN91" s="2"/>
      <c r="PDO91" s="2"/>
      <c r="PDP91" s="2"/>
      <c r="PDQ91" s="2"/>
      <c r="PDR91" s="2"/>
      <c r="PDS91" s="2"/>
      <c r="PDT91" s="2"/>
      <c r="PDU91" s="2"/>
      <c r="PDV91" s="2"/>
      <c r="PDW91" s="2"/>
      <c r="PDX91" s="2"/>
      <c r="PDY91" s="2"/>
      <c r="PDZ91" s="2"/>
      <c r="PEA91" s="2"/>
      <c r="PEB91" s="2"/>
      <c r="PEC91" s="2"/>
      <c r="PED91" s="2"/>
      <c r="PEE91" s="2"/>
      <c r="PEF91" s="2"/>
      <c r="PEG91" s="2"/>
      <c r="PEH91" s="2"/>
      <c r="PEI91" s="2"/>
      <c r="PEJ91" s="2"/>
      <c r="PEK91" s="2"/>
      <c r="PEL91" s="2"/>
      <c r="PEM91" s="2"/>
      <c r="PEN91" s="2"/>
      <c r="PEO91" s="2"/>
      <c r="PEP91" s="2"/>
      <c r="PEQ91" s="2"/>
      <c r="PER91" s="2"/>
      <c r="PES91" s="2"/>
      <c r="PET91" s="2"/>
      <c r="PEU91" s="2"/>
      <c r="PEV91" s="2"/>
      <c r="PEW91" s="2"/>
      <c r="PEX91" s="2"/>
      <c r="PEY91" s="2"/>
      <c r="PEZ91" s="2"/>
      <c r="PFA91" s="2"/>
      <c r="PFB91" s="2"/>
      <c r="PFC91" s="2"/>
      <c r="PFD91" s="2"/>
      <c r="PFE91" s="2"/>
      <c r="PFF91" s="2"/>
      <c r="PFG91" s="2"/>
      <c r="PFH91" s="2"/>
      <c r="PFI91" s="2"/>
      <c r="PFJ91" s="2"/>
      <c r="PFK91" s="2"/>
      <c r="PFL91" s="2"/>
      <c r="PFM91" s="2"/>
      <c r="PFN91" s="2"/>
      <c r="PFO91" s="2"/>
      <c r="PFP91" s="2"/>
      <c r="PFQ91" s="2"/>
      <c r="PFR91" s="2"/>
      <c r="PFS91" s="2"/>
      <c r="PFT91" s="2"/>
      <c r="PFU91" s="2"/>
      <c r="PFV91" s="2"/>
      <c r="PFW91" s="2"/>
      <c r="PFX91" s="2"/>
      <c r="PFY91" s="2"/>
      <c r="PFZ91" s="2"/>
      <c r="PGA91" s="2"/>
      <c r="PGB91" s="2"/>
      <c r="PGC91" s="2"/>
      <c r="PGD91" s="2"/>
      <c r="PGE91" s="2"/>
      <c r="PGF91" s="2"/>
      <c r="PGG91" s="2"/>
      <c r="PGH91" s="2"/>
      <c r="PGI91" s="2"/>
      <c r="PGJ91" s="2"/>
      <c r="PGK91" s="2"/>
      <c r="PGL91" s="2"/>
      <c r="PGM91" s="2"/>
      <c r="PGN91" s="2"/>
      <c r="PGO91" s="2"/>
      <c r="PGP91" s="2"/>
      <c r="PGQ91" s="2"/>
      <c r="PGR91" s="2"/>
      <c r="PGS91" s="2"/>
      <c r="PGT91" s="2"/>
      <c r="PGU91" s="2"/>
      <c r="PGV91" s="2"/>
      <c r="PGW91" s="2"/>
      <c r="PGX91" s="2"/>
      <c r="PGY91" s="2"/>
      <c r="PGZ91" s="2"/>
      <c r="PHA91" s="2"/>
      <c r="PHB91" s="2"/>
      <c r="PHC91" s="2"/>
      <c r="PHD91" s="2"/>
      <c r="PHE91" s="2"/>
      <c r="PHF91" s="2"/>
      <c r="PHG91" s="2"/>
      <c r="PHH91" s="2"/>
      <c r="PHI91" s="2"/>
      <c r="PHJ91" s="2"/>
      <c r="PHK91" s="2"/>
      <c r="PHL91" s="2"/>
      <c r="PHM91" s="2"/>
      <c r="PHN91" s="2"/>
      <c r="PHO91" s="2"/>
      <c r="PHP91" s="2"/>
      <c r="PHQ91" s="2"/>
      <c r="PHR91" s="2"/>
      <c r="PHS91" s="2"/>
      <c r="PHT91" s="2"/>
      <c r="PHU91" s="2"/>
      <c r="PHV91" s="2"/>
      <c r="PHW91" s="2"/>
      <c r="PHX91" s="2"/>
      <c r="PHY91" s="2"/>
      <c r="PHZ91" s="2"/>
      <c r="PIA91" s="2"/>
      <c r="PIB91" s="2"/>
      <c r="PIC91" s="2"/>
      <c r="PID91" s="2"/>
      <c r="PIE91" s="2"/>
      <c r="PIF91" s="2"/>
      <c r="PIG91" s="2"/>
      <c r="PIH91" s="2"/>
      <c r="PII91" s="2"/>
      <c r="PIJ91" s="2"/>
      <c r="PIK91" s="2"/>
      <c r="PIL91" s="2"/>
      <c r="PIM91" s="2"/>
      <c r="PIN91" s="2"/>
      <c r="PIO91" s="2"/>
      <c r="PIP91" s="2"/>
      <c r="PIQ91" s="2"/>
      <c r="PIR91" s="2"/>
      <c r="PIS91" s="2"/>
      <c r="PIT91" s="2"/>
      <c r="PIU91" s="2"/>
      <c r="PIV91" s="2"/>
      <c r="PIW91" s="2"/>
      <c r="PIX91" s="2"/>
      <c r="PIY91" s="2"/>
      <c r="PIZ91" s="2"/>
      <c r="PJA91" s="2"/>
      <c r="PJB91" s="2"/>
      <c r="PJC91" s="2"/>
      <c r="PJD91" s="2"/>
      <c r="PJE91" s="2"/>
      <c r="PJF91" s="2"/>
      <c r="PJG91" s="2"/>
      <c r="PJH91" s="2"/>
      <c r="PJI91" s="2"/>
      <c r="PJJ91" s="2"/>
      <c r="PJK91" s="2"/>
      <c r="PJL91" s="2"/>
      <c r="PJM91" s="2"/>
      <c r="PJN91" s="2"/>
      <c r="PJO91" s="2"/>
      <c r="PJP91" s="2"/>
      <c r="PJQ91" s="2"/>
      <c r="PJR91" s="2"/>
      <c r="PJS91" s="2"/>
      <c r="PJT91" s="2"/>
      <c r="PJU91" s="2"/>
      <c r="PJV91" s="2"/>
      <c r="PJW91" s="2"/>
      <c r="PJX91" s="2"/>
      <c r="PJY91" s="2"/>
      <c r="PJZ91" s="2"/>
      <c r="PKA91" s="2"/>
      <c r="PKB91" s="2"/>
      <c r="PKC91" s="2"/>
      <c r="PKD91" s="2"/>
      <c r="PKE91" s="2"/>
      <c r="PKF91" s="2"/>
      <c r="PKG91" s="2"/>
      <c r="PKH91" s="2"/>
      <c r="PKI91" s="2"/>
      <c r="PKJ91" s="2"/>
      <c r="PKK91" s="2"/>
      <c r="PKL91" s="2"/>
      <c r="PKM91" s="2"/>
      <c r="PKN91" s="2"/>
      <c r="PKO91" s="2"/>
      <c r="PKP91" s="2"/>
      <c r="PKQ91" s="2"/>
      <c r="PKR91" s="2"/>
      <c r="PKS91" s="2"/>
      <c r="PKT91" s="2"/>
      <c r="PKU91" s="2"/>
      <c r="PKV91" s="2"/>
      <c r="PKW91" s="2"/>
      <c r="PKX91" s="2"/>
      <c r="PKY91" s="2"/>
      <c r="PKZ91" s="2"/>
      <c r="PLA91" s="2"/>
      <c r="PLB91" s="2"/>
      <c r="PLC91" s="2"/>
      <c r="PLD91" s="2"/>
      <c r="PLE91" s="2"/>
      <c r="PLF91" s="2"/>
      <c r="PLG91" s="2"/>
      <c r="PLH91" s="2"/>
      <c r="PLI91" s="2"/>
      <c r="PLJ91" s="2"/>
      <c r="PLK91" s="2"/>
      <c r="PLL91" s="2"/>
      <c r="PLM91" s="2"/>
      <c r="PLN91" s="2"/>
      <c r="PLO91" s="2"/>
      <c r="PLP91" s="2"/>
      <c r="PLQ91" s="2"/>
      <c r="PLR91" s="2"/>
      <c r="PLS91" s="2"/>
      <c r="PLT91" s="2"/>
      <c r="PLU91" s="2"/>
      <c r="PLV91" s="2"/>
      <c r="PLW91" s="2"/>
      <c r="PLX91" s="2"/>
      <c r="PLY91" s="2"/>
      <c r="PLZ91" s="2"/>
      <c r="PMA91" s="2"/>
      <c r="PMB91" s="2"/>
      <c r="PMC91" s="2"/>
      <c r="PMD91" s="2"/>
      <c r="PME91" s="2"/>
      <c r="PMF91" s="2"/>
      <c r="PMG91" s="2"/>
      <c r="PMH91" s="2"/>
      <c r="PMI91" s="2"/>
      <c r="PMJ91" s="2"/>
      <c r="PMK91" s="2"/>
      <c r="PML91" s="2"/>
      <c r="PMM91" s="2"/>
      <c r="PMN91" s="2"/>
      <c r="PMO91" s="2"/>
      <c r="PMP91" s="2"/>
      <c r="PMQ91" s="2"/>
      <c r="PMR91" s="2"/>
      <c r="PMS91" s="2"/>
      <c r="PMT91" s="2"/>
      <c r="PMU91" s="2"/>
      <c r="PMV91" s="2"/>
      <c r="PMW91" s="2"/>
      <c r="PMX91" s="2"/>
      <c r="PMY91" s="2"/>
      <c r="PMZ91" s="2"/>
      <c r="PNA91" s="2"/>
      <c r="PNB91" s="2"/>
      <c r="PNC91" s="2"/>
      <c r="PND91" s="2"/>
      <c r="PNE91" s="2"/>
      <c r="PNF91" s="2"/>
      <c r="PNG91" s="2"/>
      <c r="PNH91" s="2"/>
      <c r="PNI91" s="2"/>
      <c r="PNJ91" s="2"/>
      <c r="PNK91" s="2"/>
      <c r="PNL91" s="2"/>
      <c r="PNM91" s="2"/>
      <c r="PNN91" s="2"/>
      <c r="PNO91" s="2"/>
      <c r="PNP91" s="2"/>
      <c r="PNQ91" s="2"/>
      <c r="PNR91" s="2"/>
      <c r="PNS91" s="2"/>
      <c r="PNT91" s="2"/>
      <c r="PNU91" s="2"/>
      <c r="PNV91" s="2"/>
      <c r="PNW91" s="2"/>
      <c r="PNX91" s="2"/>
      <c r="PNY91" s="2"/>
      <c r="PNZ91" s="2"/>
      <c r="POA91" s="2"/>
      <c r="POB91" s="2"/>
      <c r="POC91" s="2"/>
      <c r="POD91" s="2"/>
      <c r="POE91" s="2"/>
      <c r="POF91" s="2"/>
      <c r="POG91" s="2"/>
      <c r="POH91" s="2"/>
      <c r="POI91" s="2"/>
      <c r="POJ91" s="2"/>
      <c r="POK91" s="2"/>
      <c r="POL91" s="2"/>
      <c r="POM91" s="2"/>
      <c r="PON91" s="2"/>
      <c r="POO91" s="2"/>
      <c r="POP91" s="2"/>
      <c r="POQ91" s="2"/>
      <c r="POR91" s="2"/>
      <c r="POS91" s="2"/>
      <c r="POT91" s="2"/>
      <c r="POU91" s="2"/>
      <c r="POV91" s="2"/>
      <c r="POW91" s="2"/>
      <c r="POX91" s="2"/>
      <c r="POY91" s="2"/>
      <c r="POZ91" s="2"/>
      <c r="PPA91" s="2"/>
      <c r="PPB91" s="2"/>
      <c r="PPC91" s="2"/>
      <c r="PPD91" s="2"/>
      <c r="PPE91" s="2"/>
      <c r="PPF91" s="2"/>
      <c r="PPG91" s="2"/>
      <c r="PPH91" s="2"/>
      <c r="PPI91" s="2"/>
      <c r="PPJ91" s="2"/>
      <c r="PPK91" s="2"/>
      <c r="PPL91" s="2"/>
      <c r="PPM91" s="2"/>
      <c r="PPN91" s="2"/>
      <c r="PPO91" s="2"/>
      <c r="PPP91" s="2"/>
      <c r="PPQ91" s="2"/>
      <c r="PPR91" s="2"/>
      <c r="PPS91" s="2"/>
      <c r="PPT91" s="2"/>
      <c r="PPU91" s="2"/>
      <c r="PPV91" s="2"/>
      <c r="PPW91" s="2"/>
      <c r="PPX91" s="2"/>
      <c r="PPY91" s="2"/>
      <c r="PPZ91" s="2"/>
      <c r="PQA91" s="2"/>
      <c r="PQB91" s="2"/>
      <c r="PQC91" s="2"/>
      <c r="PQD91" s="2"/>
      <c r="PQE91" s="2"/>
      <c r="PQF91" s="2"/>
      <c r="PQG91" s="2"/>
      <c r="PQH91" s="2"/>
      <c r="PQI91" s="2"/>
      <c r="PQJ91" s="2"/>
      <c r="PQK91" s="2"/>
      <c r="PQL91" s="2"/>
      <c r="PQM91" s="2"/>
      <c r="PQN91" s="2"/>
      <c r="PQO91" s="2"/>
      <c r="PQP91" s="2"/>
      <c r="PQQ91" s="2"/>
      <c r="PQR91" s="2"/>
      <c r="PQS91" s="2"/>
      <c r="PQT91" s="2"/>
      <c r="PQU91" s="2"/>
      <c r="PQV91" s="2"/>
      <c r="PQW91" s="2"/>
      <c r="PQX91" s="2"/>
      <c r="PQY91" s="2"/>
      <c r="PQZ91" s="2"/>
      <c r="PRA91" s="2"/>
      <c r="PRB91" s="2"/>
      <c r="PRC91" s="2"/>
      <c r="PRD91" s="2"/>
      <c r="PRE91" s="2"/>
      <c r="PRF91" s="2"/>
      <c r="PRG91" s="2"/>
      <c r="PRH91" s="2"/>
      <c r="PRI91" s="2"/>
      <c r="PRJ91" s="2"/>
      <c r="PRK91" s="2"/>
      <c r="PRL91" s="2"/>
      <c r="PRM91" s="2"/>
      <c r="PRN91" s="2"/>
      <c r="PRO91" s="2"/>
      <c r="PRP91" s="2"/>
      <c r="PRQ91" s="2"/>
      <c r="PRR91" s="2"/>
      <c r="PRS91" s="2"/>
      <c r="PRT91" s="2"/>
      <c r="PRU91" s="2"/>
      <c r="PRV91" s="2"/>
      <c r="PRW91" s="2"/>
      <c r="PRX91" s="2"/>
      <c r="PRY91" s="2"/>
      <c r="PRZ91" s="2"/>
      <c r="PSA91" s="2"/>
      <c r="PSB91" s="2"/>
      <c r="PSC91" s="2"/>
      <c r="PSD91" s="2"/>
      <c r="PSE91" s="2"/>
      <c r="PSF91" s="2"/>
      <c r="PSG91" s="2"/>
      <c r="PSH91" s="2"/>
      <c r="PSI91" s="2"/>
      <c r="PSJ91" s="2"/>
      <c r="PSK91" s="2"/>
      <c r="PSL91" s="2"/>
      <c r="PSM91" s="2"/>
      <c r="PSN91" s="2"/>
      <c r="PSO91" s="2"/>
      <c r="PSP91" s="2"/>
      <c r="PSQ91" s="2"/>
      <c r="PSR91" s="2"/>
      <c r="PSS91" s="2"/>
      <c r="PST91" s="2"/>
      <c r="PSU91" s="2"/>
      <c r="PSV91" s="2"/>
      <c r="PSW91" s="2"/>
      <c r="PSX91" s="2"/>
      <c r="PSY91" s="2"/>
      <c r="PSZ91" s="2"/>
      <c r="PTA91" s="2"/>
      <c r="PTB91" s="2"/>
      <c r="PTC91" s="2"/>
      <c r="PTD91" s="2"/>
      <c r="PTE91" s="2"/>
      <c r="PTF91" s="2"/>
      <c r="PTG91" s="2"/>
      <c r="PTH91" s="2"/>
      <c r="PTI91" s="2"/>
      <c r="PTJ91" s="2"/>
      <c r="PTK91" s="2"/>
      <c r="PTL91" s="2"/>
      <c r="PTM91" s="2"/>
      <c r="PTN91" s="2"/>
      <c r="PTO91" s="2"/>
      <c r="PTP91" s="2"/>
      <c r="PTQ91" s="2"/>
      <c r="PTR91" s="2"/>
      <c r="PTS91" s="2"/>
      <c r="PTT91" s="2"/>
      <c r="PTU91" s="2"/>
      <c r="PTV91" s="2"/>
      <c r="PTW91" s="2"/>
      <c r="PTX91" s="2"/>
      <c r="PTY91" s="2"/>
      <c r="PTZ91" s="2"/>
      <c r="PUA91" s="2"/>
      <c r="PUB91" s="2"/>
      <c r="PUC91" s="2"/>
      <c r="PUD91" s="2"/>
      <c r="PUE91" s="2"/>
      <c r="PUF91" s="2"/>
      <c r="PUG91" s="2"/>
      <c r="PUH91" s="2"/>
      <c r="PUI91" s="2"/>
      <c r="PUJ91" s="2"/>
      <c r="PUK91" s="2"/>
      <c r="PUL91" s="2"/>
      <c r="PUM91" s="2"/>
      <c r="PUN91" s="2"/>
      <c r="PUO91" s="2"/>
      <c r="PUP91" s="2"/>
      <c r="PUQ91" s="2"/>
      <c r="PUR91" s="2"/>
      <c r="PUS91" s="2"/>
      <c r="PUT91" s="2"/>
      <c r="PUU91" s="2"/>
      <c r="PUV91" s="2"/>
      <c r="PUW91" s="2"/>
      <c r="PUX91" s="2"/>
      <c r="PUY91" s="2"/>
      <c r="PUZ91" s="2"/>
      <c r="PVA91" s="2"/>
      <c r="PVB91" s="2"/>
      <c r="PVC91" s="2"/>
      <c r="PVD91" s="2"/>
      <c r="PVE91" s="2"/>
      <c r="PVF91" s="2"/>
      <c r="PVG91" s="2"/>
      <c r="PVH91" s="2"/>
      <c r="PVI91" s="2"/>
      <c r="PVJ91" s="2"/>
      <c r="PVK91" s="2"/>
      <c r="PVL91" s="2"/>
      <c r="PVM91" s="2"/>
      <c r="PVN91" s="2"/>
      <c r="PVO91" s="2"/>
      <c r="PVP91" s="2"/>
      <c r="PVQ91" s="2"/>
      <c r="PVR91" s="2"/>
      <c r="PVS91" s="2"/>
      <c r="PVT91" s="2"/>
      <c r="PVU91" s="2"/>
      <c r="PVV91" s="2"/>
      <c r="PVW91" s="2"/>
      <c r="PVX91" s="2"/>
      <c r="PVY91" s="2"/>
      <c r="PVZ91" s="2"/>
      <c r="PWA91" s="2"/>
      <c r="PWB91" s="2"/>
      <c r="PWC91" s="2"/>
      <c r="PWD91" s="2"/>
      <c r="PWE91" s="2"/>
      <c r="PWF91" s="2"/>
      <c r="PWG91" s="2"/>
      <c r="PWH91" s="2"/>
      <c r="PWI91" s="2"/>
      <c r="PWJ91" s="2"/>
      <c r="PWK91" s="2"/>
      <c r="PWL91" s="2"/>
      <c r="PWM91" s="2"/>
      <c r="PWN91" s="2"/>
      <c r="PWO91" s="2"/>
      <c r="PWP91" s="2"/>
      <c r="PWQ91" s="2"/>
      <c r="PWR91" s="2"/>
      <c r="PWS91" s="2"/>
      <c r="PWT91" s="2"/>
      <c r="PWU91" s="2"/>
      <c r="PWV91" s="2"/>
      <c r="PWW91" s="2"/>
      <c r="PWX91" s="2"/>
      <c r="PWY91" s="2"/>
      <c r="PWZ91" s="2"/>
      <c r="PXA91" s="2"/>
      <c r="PXB91" s="2"/>
      <c r="PXC91" s="2"/>
      <c r="PXD91" s="2"/>
      <c r="PXE91" s="2"/>
      <c r="PXF91" s="2"/>
      <c r="PXG91" s="2"/>
      <c r="PXH91" s="2"/>
      <c r="PXI91" s="2"/>
      <c r="PXJ91" s="2"/>
      <c r="PXK91" s="2"/>
      <c r="PXL91" s="2"/>
      <c r="PXM91" s="2"/>
      <c r="PXN91" s="2"/>
      <c r="PXO91" s="2"/>
      <c r="PXP91" s="2"/>
      <c r="PXQ91" s="2"/>
      <c r="PXR91" s="2"/>
      <c r="PXS91" s="2"/>
      <c r="PXT91" s="2"/>
      <c r="PXU91" s="2"/>
      <c r="PXV91" s="2"/>
      <c r="PXW91" s="2"/>
      <c r="PXX91" s="2"/>
      <c r="PXY91" s="2"/>
      <c r="PXZ91" s="2"/>
      <c r="PYA91" s="2"/>
      <c r="PYB91" s="2"/>
      <c r="PYC91" s="2"/>
      <c r="PYD91" s="2"/>
      <c r="PYE91" s="2"/>
      <c r="PYF91" s="2"/>
      <c r="PYG91" s="2"/>
      <c r="PYH91" s="2"/>
      <c r="PYI91" s="2"/>
      <c r="PYJ91" s="2"/>
      <c r="PYK91" s="2"/>
      <c r="PYL91" s="2"/>
      <c r="PYM91" s="2"/>
      <c r="PYN91" s="2"/>
      <c r="PYO91" s="2"/>
      <c r="PYP91" s="2"/>
      <c r="PYQ91" s="2"/>
      <c r="PYR91" s="2"/>
      <c r="PYS91" s="2"/>
      <c r="PYT91" s="2"/>
      <c r="PYU91" s="2"/>
      <c r="PYV91" s="2"/>
      <c r="PYW91" s="2"/>
      <c r="PYX91" s="2"/>
      <c r="PYY91" s="2"/>
      <c r="PYZ91" s="2"/>
      <c r="PZA91" s="2"/>
      <c r="PZB91" s="2"/>
      <c r="PZC91" s="2"/>
      <c r="PZD91" s="2"/>
      <c r="PZE91" s="2"/>
      <c r="PZF91" s="2"/>
      <c r="PZG91" s="2"/>
      <c r="PZH91" s="2"/>
      <c r="PZI91" s="2"/>
      <c r="PZJ91" s="2"/>
      <c r="PZK91" s="2"/>
      <c r="PZL91" s="2"/>
      <c r="PZM91" s="2"/>
      <c r="PZN91" s="2"/>
      <c r="PZO91" s="2"/>
      <c r="PZP91" s="2"/>
      <c r="PZQ91" s="2"/>
      <c r="PZR91" s="2"/>
      <c r="PZS91" s="2"/>
      <c r="PZT91" s="2"/>
      <c r="PZU91" s="2"/>
      <c r="PZV91" s="2"/>
      <c r="PZW91" s="2"/>
      <c r="PZX91" s="2"/>
      <c r="PZY91" s="2"/>
      <c r="PZZ91" s="2"/>
      <c r="QAA91" s="2"/>
      <c r="QAB91" s="2"/>
      <c r="QAC91" s="2"/>
      <c r="QAD91" s="2"/>
      <c r="QAE91" s="2"/>
      <c r="QAF91" s="2"/>
      <c r="QAG91" s="2"/>
      <c r="QAH91" s="2"/>
      <c r="QAI91" s="2"/>
      <c r="QAJ91" s="2"/>
      <c r="QAK91" s="2"/>
      <c r="QAL91" s="2"/>
      <c r="QAM91" s="2"/>
      <c r="QAN91" s="2"/>
      <c r="QAO91" s="2"/>
      <c r="QAP91" s="2"/>
      <c r="QAQ91" s="2"/>
      <c r="QAR91" s="2"/>
      <c r="QAS91" s="2"/>
      <c r="QAT91" s="2"/>
      <c r="QAU91" s="2"/>
      <c r="QAV91" s="2"/>
      <c r="QAW91" s="2"/>
      <c r="QAX91" s="2"/>
      <c r="QAY91" s="2"/>
      <c r="QAZ91" s="2"/>
      <c r="QBA91" s="2"/>
      <c r="QBB91" s="2"/>
      <c r="QBC91" s="2"/>
      <c r="QBD91" s="2"/>
      <c r="QBE91" s="2"/>
      <c r="QBF91" s="2"/>
      <c r="QBG91" s="2"/>
      <c r="QBH91" s="2"/>
      <c r="QBI91" s="2"/>
      <c r="QBJ91" s="2"/>
      <c r="QBK91" s="2"/>
      <c r="QBL91" s="2"/>
      <c r="QBM91" s="2"/>
      <c r="QBN91" s="2"/>
      <c r="QBO91" s="2"/>
      <c r="QBP91" s="2"/>
      <c r="QBQ91" s="2"/>
      <c r="QBR91" s="2"/>
      <c r="QBS91" s="2"/>
      <c r="QBT91" s="2"/>
      <c r="QBU91" s="2"/>
      <c r="QBV91" s="2"/>
      <c r="QBW91" s="2"/>
      <c r="QBX91" s="2"/>
      <c r="QBY91" s="2"/>
      <c r="QBZ91" s="2"/>
      <c r="QCA91" s="2"/>
      <c r="QCB91" s="2"/>
      <c r="QCC91" s="2"/>
      <c r="QCD91" s="2"/>
      <c r="QCE91" s="2"/>
      <c r="QCF91" s="2"/>
      <c r="QCG91" s="2"/>
      <c r="QCH91" s="2"/>
      <c r="QCI91" s="2"/>
      <c r="QCJ91" s="2"/>
      <c r="QCK91" s="2"/>
      <c r="QCL91" s="2"/>
      <c r="QCM91" s="2"/>
      <c r="QCN91" s="2"/>
      <c r="QCO91" s="2"/>
      <c r="QCP91" s="2"/>
      <c r="QCQ91" s="2"/>
      <c r="QCR91" s="2"/>
      <c r="QCS91" s="2"/>
      <c r="QCT91" s="2"/>
      <c r="QCU91" s="2"/>
      <c r="QCV91" s="2"/>
      <c r="QCW91" s="2"/>
      <c r="QCX91" s="2"/>
      <c r="QCY91" s="2"/>
      <c r="QCZ91" s="2"/>
      <c r="QDA91" s="2"/>
      <c r="QDB91" s="2"/>
      <c r="QDC91" s="2"/>
      <c r="QDD91" s="2"/>
      <c r="QDE91" s="2"/>
      <c r="QDF91" s="2"/>
      <c r="QDG91" s="2"/>
      <c r="QDH91" s="2"/>
      <c r="QDI91" s="2"/>
      <c r="QDJ91" s="2"/>
      <c r="QDK91" s="2"/>
      <c r="QDL91" s="2"/>
      <c r="QDM91" s="2"/>
      <c r="QDN91" s="2"/>
      <c r="QDO91" s="2"/>
      <c r="QDP91" s="2"/>
      <c r="QDQ91" s="2"/>
      <c r="QDR91" s="2"/>
      <c r="QDS91" s="2"/>
      <c r="QDT91" s="2"/>
      <c r="QDU91" s="2"/>
      <c r="QDV91" s="2"/>
      <c r="QDW91" s="2"/>
      <c r="QDX91" s="2"/>
      <c r="QDY91" s="2"/>
      <c r="QDZ91" s="2"/>
      <c r="QEA91" s="2"/>
      <c r="QEB91" s="2"/>
      <c r="QEC91" s="2"/>
      <c r="QED91" s="2"/>
      <c r="QEE91" s="2"/>
      <c r="QEF91" s="2"/>
      <c r="QEG91" s="2"/>
      <c r="QEH91" s="2"/>
      <c r="QEI91" s="2"/>
      <c r="QEJ91" s="2"/>
      <c r="QEK91" s="2"/>
      <c r="QEL91" s="2"/>
      <c r="QEM91" s="2"/>
      <c r="QEN91" s="2"/>
      <c r="QEO91" s="2"/>
      <c r="QEP91" s="2"/>
      <c r="QEQ91" s="2"/>
      <c r="QER91" s="2"/>
      <c r="QES91" s="2"/>
      <c r="QET91" s="2"/>
      <c r="QEU91" s="2"/>
      <c r="QEV91" s="2"/>
      <c r="QEW91" s="2"/>
      <c r="QEX91" s="2"/>
      <c r="QEY91" s="2"/>
      <c r="QEZ91" s="2"/>
      <c r="QFA91" s="2"/>
      <c r="QFB91" s="2"/>
      <c r="QFC91" s="2"/>
      <c r="QFD91" s="2"/>
      <c r="QFE91" s="2"/>
      <c r="QFF91" s="2"/>
      <c r="QFG91" s="2"/>
      <c r="QFH91" s="2"/>
      <c r="QFI91" s="2"/>
      <c r="QFJ91" s="2"/>
      <c r="QFK91" s="2"/>
      <c r="QFL91" s="2"/>
      <c r="QFM91" s="2"/>
      <c r="QFN91" s="2"/>
      <c r="QFO91" s="2"/>
      <c r="QFP91" s="2"/>
      <c r="QFQ91" s="2"/>
      <c r="QFR91" s="2"/>
      <c r="QFS91" s="2"/>
      <c r="QFT91" s="2"/>
      <c r="QFU91" s="2"/>
      <c r="QFV91" s="2"/>
      <c r="QFW91" s="2"/>
      <c r="QFX91" s="2"/>
      <c r="QFY91" s="2"/>
      <c r="QFZ91" s="2"/>
      <c r="QGA91" s="2"/>
      <c r="QGB91" s="2"/>
      <c r="QGC91" s="2"/>
      <c r="QGD91" s="2"/>
      <c r="QGE91" s="2"/>
      <c r="QGF91" s="2"/>
      <c r="QGG91" s="2"/>
      <c r="QGH91" s="2"/>
      <c r="QGI91" s="2"/>
      <c r="QGJ91" s="2"/>
      <c r="QGK91" s="2"/>
      <c r="QGL91" s="2"/>
      <c r="QGM91" s="2"/>
      <c r="QGN91" s="2"/>
      <c r="QGO91" s="2"/>
      <c r="QGP91" s="2"/>
      <c r="QGQ91" s="2"/>
      <c r="QGR91" s="2"/>
      <c r="QGS91" s="2"/>
      <c r="QGT91" s="2"/>
      <c r="QGU91" s="2"/>
      <c r="QGV91" s="2"/>
      <c r="QGW91" s="2"/>
      <c r="QGX91" s="2"/>
      <c r="QGY91" s="2"/>
      <c r="QGZ91" s="2"/>
      <c r="QHA91" s="2"/>
      <c r="QHB91" s="2"/>
      <c r="QHC91" s="2"/>
      <c r="QHD91" s="2"/>
      <c r="QHE91" s="2"/>
      <c r="QHF91" s="2"/>
      <c r="QHG91" s="2"/>
      <c r="QHH91" s="2"/>
      <c r="QHI91" s="2"/>
      <c r="QHJ91" s="2"/>
      <c r="QHK91" s="2"/>
      <c r="QHL91" s="2"/>
      <c r="QHM91" s="2"/>
      <c r="QHN91" s="2"/>
      <c r="QHO91" s="2"/>
      <c r="QHP91" s="2"/>
      <c r="QHQ91" s="2"/>
      <c r="QHR91" s="2"/>
      <c r="QHS91" s="2"/>
      <c r="QHT91" s="2"/>
      <c r="QHU91" s="2"/>
      <c r="QHV91" s="2"/>
      <c r="QHW91" s="2"/>
      <c r="QHX91" s="2"/>
      <c r="QHY91" s="2"/>
      <c r="QHZ91" s="2"/>
      <c r="QIA91" s="2"/>
      <c r="QIB91" s="2"/>
      <c r="QIC91" s="2"/>
      <c r="QID91" s="2"/>
      <c r="QIE91" s="2"/>
      <c r="QIF91" s="2"/>
      <c r="QIG91" s="2"/>
      <c r="QIH91" s="2"/>
      <c r="QII91" s="2"/>
      <c r="QIJ91" s="2"/>
      <c r="QIK91" s="2"/>
      <c r="QIL91" s="2"/>
      <c r="QIM91" s="2"/>
      <c r="QIN91" s="2"/>
      <c r="QIO91" s="2"/>
      <c r="QIP91" s="2"/>
      <c r="QIQ91" s="2"/>
      <c r="QIR91" s="2"/>
      <c r="QIS91" s="2"/>
      <c r="QIT91" s="2"/>
      <c r="QIU91" s="2"/>
      <c r="QIV91" s="2"/>
      <c r="QIW91" s="2"/>
      <c r="QIX91" s="2"/>
      <c r="QIY91" s="2"/>
      <c r="QIZ91" s="2"/>
      <c r="QJA91" s="2"/>
      <c r="QJB91" s="2"/>
      <c r="QJC91" s="2"/>
      <c r="QJD91" s="2"/>
      <c r="QJE91" s="2"/>
      <c r="QJF91" s="2"/>
      <c r="QJG91" s="2"/>
      <c r="QJH91" s="2"/>
      <c r="QJI91" s="2"/>
      <c r="QJJ91" s="2"/>
      <c r="QJK91" s="2"/>
      <c r="QJL91" s="2"/>
      <c r="QJM91" s="2"/>
      <c r="QJN91" s="2"/>
      <c r="QJO91" s="2"/>
      <c r="QJP91" s="2"/>
      <c r="QJQ91" s="2"/>
      <c r="QJR91" s="2"/>
      <c r="QJS91" s="2"/>
      <c r="QJT91" s="2"/>
      <c r="QJU91" s="2"/>
      <c r="QJV91" s="2"/>
      <c r="QJW91" s="2"/>
      <c r="QJX91" s="2"/>
      <c r="QJY91" s="2"/>
      <c r="QJZ91" s="2"/>
      <c r="QKA91" s="2"/>
      <c r="QKB91" s="2"/>
      <c r="QKC91" s="2"/>
      <c r="QKD91" s="2"/>
      <c r="QKE91" s="2"/>
      <c r="QKF91" s="2"/>
      <c r="QKG91" s="2"/>
      <c r="QKH91" s="2"/>
      <c r="QKI91" s="2"/>
      <c r="QKJ91" s="2"/>
      <c r="QKK91" s="2"/>
      <c r="QKL91" s="2"/>
      <c r="QKM91" s="2"/>
      <c r="QKN91" s="2"/>
      <c r="QKO91" s="2"/>
      <c r="QKP91" s="2"/>
      <c r="QKQ91" s="2"/>
      <c r="QKR91" s="2"/>
      <c r="QKS91" s="2"/>
      <c r="QKT91" s="2"/>
      <c r="QKU91" s="2"/>
      <c r="QKV91" s="2"/>
      <c r="QKW91" s="2"/>
      <c r="QKX91" s="2"/>
      <c r="QKY91" s="2"/>
      <c r="QKZ91" s="2"/>
      <c r="QLA91" s="2"/>
      <c r="QLB91" s="2"/>
      <c r="QLC91" s="2"/>
      <c r="QLD91" s="2"/>
      <c r="QLE91" s="2"/>
      <c r="QLF91" s="2"/>
      <c r="QLG91" s="2"/>
      <c r="QLH91" s="2"/>
      <c r="QLI91" s="2"/>
      <c r="QLJ91" s="2"/>
      <c r="QLK91" s="2"/>
      <c r="QLL91" s="2"/>
      <c r="QLM91" s="2"/>
      <c r="QLN91" s="2"/>
      <c r="QLO91" s="2"/>
      <c r="QLP91" s="2"/>
      <c r="QLQ91" s="2"/>
      <c r="QLR91" s="2"/>
      <c r="QLS91" s="2"/>
      <c r="QLT91" s="2"/>
      <c r="QLU91" s="2"/>
      <c r="QLV91" s="2"/>
      <c r="QLW91" s="2"/>
      <c r="QLX91" s="2"/>
      <c r="QLY91" s="2"/>
      <c r="QLZ91" s="2"/>
      <c r="QMA91" s="2"/>
      <c r="QMB91" s="2"/>
      <c r="QMC91" s="2"/>
      <c r="QMD91" s="2"/>
      <c r="QME91" s="2"/>
      <c r="QMF91" s="2"/>
      <c r="QMG91" s="2"/>
      <c r="QMH91" s="2"/>
      <c r="QMI91" s="2"/>
      <c r="QMJ91" s="2"/>
      <c r="QMK91" s="2"/>
      <c r="QML91" s="2"/>
      <c r="QMM91" s="2"/>
      <c r="QMN91" s="2"/>
      <c r="QMO91" s="2"/>
      <c r="QMP91" s="2"/>
      <c r="QMQ91" s="2"/>
      <c r="QMR91" s="2"/>
      <c r="QMS91" s="2"/>
      <c r="QMT91" s="2"/>
      <c r="QMU91" s="2"/>
      <c r="QMV91" s="2"/>
      <c r="QMW91" s="2"/>
      <c r="QMX91" s="2"/>
      <c r="QMY91" s="2"/>
      <c r="QMZ91" s="2"/>
      <c r="QNA91" s="2"/>
      <c r="QNB91" s="2"/>
      <c r="QNC91" s="2"/>
      <c r="QND91" s="2"/>
      <c r="QNE91" s="2"/>
      <c r="QNF91" s="2"/>
      <c r="QNG91" s="2"/>
      <c r="QNH91" s="2"/>
      <c r="QNI91" s="2"/>
      <c r="QNJ91" s="2"/>
      <c r="QNK91" s="2"/>
      <c r="QNL91" s="2"/>
      <c r="QNM91" s="2"/>
      <c r="QNN91" s="2"/>
      <c r="QNO91" s="2"/>
      <c r="QNP91" s="2"/>
      <c r="QNQ91" s="2"/>
      <c r="QNR91" s="2"/>
      <c r="QNS91" s="2"/>
      <c r="QNT91" s="2"/>
      <c r="QNU91" s="2"/>
      <c r="QNV91" s="2"/>
      <c r="QNW91" s="2"/>
      <c r="QNX91" s="2"/>
      <c r="QNY91" s="2"/>
      <c r="QNZ91" s="2"/>
      <c r="QOA91" s="2"/>
      <c r="QOB91" s="2"/>
      <c r="QOC91" s="2"/>
      <c r="QOD91" s="2"/>
      <c r="QOE91" s="2"/>
      <c r="QOF91" s="2"/>
      <c r="QOG91" s="2"/>
      <c r="QOH91" s="2"/>
      <c r="QOI91" s="2"/>
      <c r="QOJ91" s="2"/>
      <c r="QOK91" s="2"/>
      <c r="QOL91" s="2"/>
      <c r="QOM91" s="2"/>
      <c r="QON91" s="2"/>
      <c r="QOO91" s="2"/>
      <c r="QOP91" s="2"/>
      <c r="QOQ91" s="2"/>
      <c r="QOR91" s="2"/>
      <c r="QOS91" s="2"/>
      <c r="QOT91" s="2"/>
      <c r="QOU91" s="2"/>
      <c r="QOV91" s="2"/>
      <c r="QOW91" s="2"/>
      <c r="QOX91" s="2"/>
      <c r="QOY91" s="2"/>
      <c r="QOZ91" s="2"/>
      <c r="QPA91" s="2"/>
      <c r="QPB91" s="2"/>
      <c r="QPC91" s="2"/>
      <c r="QPD91" s="2"/>
      <c r="QPE91" s="2"/>
      <c r="QPF91" s="2"/>
      <c r="QPG91" s="2"/>
      <c r="QPH91" s="2"/>
      <c r="QPI91" s="2"/>
      <c r="QPJ91" s="2"/>
      <c r="QPK91" s="2"/>
      <c r="QPL91" s="2"/>
      <c r="QPM91" s="2"/>
      <c r="QPN91" s="2"/>
      <c r="QPO91" s="2"/>
      <c r="QPP91" s="2"/>
      <c r="QPQ91" s="2"/>
      <c r="QPR91" s="2"/>
      <c r="QPS91" s="2"/>
      <c r="QPT91" s="2"/>
      <c r="QPU91" s="2"/>
      <c r="QPV91" s="2"/>
      <c r="QPW91" s="2"/>
      <c r="QPX91" s="2"/>
      <c r="QPY91" s="2"/>
      <c r="QPZ91" s="2"/>
      <c r="QQA91" s="2"/>
      <c r="QQB91" s="2"/>
      <c r="QQC91" s="2"/>
      <c r="QQD91" s="2"/>
      <c r="QQE91" s="2"/>
      <c r="QQF91" s="2"/>
      <c r="QQG91" s="2"/>
      <c r="QQH91" s="2"/>
      <c r="QQI91" s="2"/>
      <c r="QQJ91" s="2"/>
      <c r="QQK91" s="2"/>
      <c r="QQL91" s="2"/>
      <c r="QQM91" s="2"/>
      <c r="QQN91" s="2"/>
      <c r="QQO91" s="2"/>
      <c r="QQP91" s="2"/>
      <c r="QQQ91" s="2"/>
      <c r="QQR91" s="2"/>
      <c r="QQS91" s="2"/>
      <c r="QQT91" s="2"/>
      <c r="QQU91" s="2"/>
      <c r="QQV91" s="2"/>
      <c r="QQW91" s="2"/>
      <c r="QQX91" s="2"/>
      <c r="QQY91" s="2"/>
      <c r="QQZ91" s="2"/>
      <c r="QRA91" s="2"/>
      <c r="QRB91" s="2"/>
      <c r="QRC91" s="2"/>
      <c r="QRD91" s="2"/>
      <c r="QRE91" s="2"/>
      <c r="QRF91" s="2"/>
      <c r="QRG91" s="2"/>
      <c r="QRH91" s="2"/>
      <c r="QRI91" s="2"/>
      <c r="QRJ91" s="2"/>
      <c r="QRK91" s="2"/>
      <c r="QRL91" s="2"/>
      <c r="QRM91" s="2"/>
      <c r="QRN91" s="2"/>
      <c r="QRO91" s="2"/>
      <c r="QRP91" s="2"/>
      <c r="QRQ91" s="2"/>
      <c r="QRR91" s="2"/>
      <c r="QRS91" s="2"/>
      <c r="QRT91" s="2"/>
      <c r="QRU91" s="2"/>
      <c r="QRV91" s="2"/>
      <c r="QRW91" s="2"/>
      <c r="QRX91" s="2"/>
      <c r="QRY91" s="2"/>
      <c r="QRZ91" s="2"/>
      <c r="QSA91" s="2"/>
      <c r="QSB91" s="2"/>
      <c r="QSC91" s="2"/>
      <c r="QSD91" s="2"/>
      <c r="QSE91" s="2"/>
      <c r="QSF91" s="2"/>
      <c r="QSG91" s="2"/>
      <c r="QSH91" s="2"/>
      <c r="QSI91" s="2"/>
      <c r="QSJ91" s="2"/>
      <c r="QSK91" s="2"/>
      <c r="QSL91" s="2"/>
      <c r="QSM91" s="2"/>
      <c r="QSN91" s="2"/>
      <c r="QSO91" s="2"/>
      <c r="QSP91" s="2"/>
      <c r="QSQ91" s="2"/>
      <c r="QSR91" s="2"/>
      <c r="QSS91" s="2"/>
      <c r="QST91" s="2"/>
      <c r="QSU91" s="2"/>
      <c r="QSV91" s="2"/>
      <c r="QSW91" s="2"/>
      <c r="QSX91" s="2"/>
      <c r="QSY91" s="2"/>
      <c r="QSZ91" s="2"/>
      <c r="QTA91" s="2"/>
      <c r="QTB91" s="2"/>
      <c r="QTC91" s="2"/>
      <c r="QTD91" s="2"/>
      <c r="QTE91" s="2"/>
      <c r="QTF91" s="2"/>
      <c r="QTG91" s="2"/>
      <c r="QTH91" s="2"/>
      <c r="QTI91" s="2"/>
      <c r="QTJ91" s="2"/>
      <c r="QTK91" s="2"/>
      <c r="QTL91" s="2"/>
      <c r="QTM91" s="2"/>
      <c r="QTN91" s="2"/>
      <c r="QTO91" s="2"/>
      <c r="QTP91" s="2"/>
      <c r="QTQ91" s="2"/>
      <c r="QTR91" s="2"/>
      <c r="QTS91" s="2"/>
      <c r="QTT91" s="2"/>
      <c r="QTU91" s="2"/>
      <c r="QTV91" s="2"/>
      <c r="QTW91" s="2"/>
      <c r="QTX91" s="2"/>
      <c r="QTY91" s="2"/>
      <c r="QTZ91" s="2"/>
      <c r="QUA91" s="2"/>
      <c r="QUB91" s="2"/>
      <c r="QUC91" s="2"/>
      <c r="QUD91" s="2"/>
      <c r="QUE91" s="2"/>
      <c r="QUF91" s="2"/>
      <c r="QUG91" s="2"/>
      <c r="QUH91" s="2"/>
      <c r="QUI91" s="2"/>
      <c r="QUJ91" s="2"/>
      <c r="QUK91" s="2"/>
      <c r="QUL91" s="2"/>
      <c r="QUM91" s="2"/>
      <c r="QUN91" s="2"/>
      <c r="QUO91" s="2"/>
      <c r="QUP91" s="2"/>
      <c r="QUQ91" s="2"/>
      <c r="QUR91" s="2"/>
      <c r="QUS91" s="2"/>
      <c r="QUT91" s="2"/>
      <c r="QUU91" s="2"/>
      <c r="QUV91" s="2"/>
      <c r="QUW91" s="2"/>
      <c r="QUX91" s="2"/>
      <c r="QUY91" s="2"/>
      <c r="QUZ91" s="2"/>
      <c r="QVA91" s="2"/>
      <c r="QVB91" s="2"/>
      <c r="QVC91" s="2"/>
      <c r="QVD91" s="2"/>
      <c r="QVE91" s="2"/>
      <c r="QVF91" s="2"/>
      <c r="QVG91" s="2"/>
      <c r="QVH91" s="2"/>
      <c r="QVI91" s="2"/>
      <c r="QVJ91" s="2"/>
      <c r="QVK91" s="2"/>
      <c r="QVL91" s="2"/>
      <c r="QVM91" s="2"/>
      <c r="QVN91" s="2"/>
      <c r="QVO91" s="2"/>
      <c r="QVP91" s="2"/>
      <c r="QVQ91" s="2"/>
      <c r="QVR91" s="2"/>
      <c r="QVS91" s="2"/>
      <c r="QVT91" s="2"/>
      <c r="QVU91" s="2"/>
      <c r="QVV91" s="2"/>
      <c r="QVW91" s="2"/>
      <c r="QVX91" s="2"/>
      <c r="QVY91" s="2"/>
      <c r="QVZ91" s="2"/>
      <c r="QWA91" s="2"/>
      <c r="QWB91" s="2"/>
      <c r="QWC91" s="2"/>
      <c r="QWD91" s="2"/>
      <c r="QWE91" s="2"/>
      <c r="QWF91" s="2"/>
      <c r="QWG91" s="2"/>
      <c r="QWH91" s="2"/>
      <c r="QWI91" s="2"/>
      <c r="QWJ91" s="2"/>
      <c r="QWK91" s="2"/>
      <c r="QWL91" s="2"/>
      <c r="QWM91" s="2"/>
      <c r="QWN91" s="2"/>
      <c r="QWO91" s="2"/>
      <c r="QWP91" s="2"/>
      <c r="QWQ91" s="2"/>
      <c r="QWR91" s="2"/>
      <c r="QWS91" s="2"/>
      <c r="QWT91" s="2"/>
      <c r="QWU91" s="2"/>
      <c r="QWV91" s="2"/>
      <c r="QWW91" s="2"/>
      <c r="QWX91" s="2"/>
      <c r="QWY91" s="2"/>
      <c r="QWZ91" s="2"/>
      <c r="QXA91" s="2"/>
      <c r="QXB91" s="2"/>
      <c r="QXC91" s="2"/>
      <c r="QXD91" s="2"/>
      <c r="QXE91" s="2"/>
      <c r="QXF91" s="2"/>
      <c r="QXG91" s="2"/>
      <c r="QXH91" s="2"/>
      <c r="QXI91" s="2"/>
      <c r="QXJ91" s="2"/>
      <c r="QXK91" s="2"/>
      <c r="QXL91" s="2"/>
      <c r="QXM91" s="2"/>
      <c r="QXN91" s="2"/>
      <c r="QXO91" s="2"/>
      <c r="QXP91" s="2"/>
      <c r="QXQ91" s="2"/>
      <c r="QXR91" s="2"/>
      <c r="QXS91" s="2"/>
      <c r="QXT91" s="2"/>
      <c r="QXU91" s="2"/>
      <c r="QXV91" s="2"/>
      <c r="QXW91" s="2"/>
      <c r="QXX91" s="2"/>
      <c r="QXY91" s="2"/>
      <c r="QXZ91" s="2"/>
      <c r="QYA91" s="2"/>
      <c r="QYB91" s="2"/>
      <c r="QYC91" s="2"/>
      <c r="QYD91" s="2"/>
      <c r="QYE91" s="2"/>
      <c r="QYF91" s="2"/>
      <c r="QYG91" s="2"/>
      <c r="QYH91" s="2"/>
      <c r="QYI91" s="2"/>
      <c r="QYJ91" s="2"/>
      <c r="QYK91" s="2"/>
      <c r="QYL91" s="2"/>
      <c r="QYM91" s="2"/>
      <c r="QYN91" s="2"/>
      <c r="QYO91" s="2"/>
      <c r="QYP91" s="2"/>
      <c r="QYQ91" s="2"/>
      <c r="QYR91" s="2"/>
      <c r="QYS91" s="2"/>
      <c r="QYT91" s="2"/>
      <c r="QYU91" s="2"/>
      <c r="QYV91" s="2"/>
      <c r="QYW91" s="2"/>
      <c r="QYX91" s="2"/>
      <c r="QYY91" s="2"/>
      <c r="QYZ91" s="2"/>
      <c r="QZA91" s="2"/>
      <c r="QZB91" s="2"/>
      <c r="QZC91" s="2"/>
      <c r="QZD91" s="2"/>
      <c r="QZE91" s="2"/>
      <c r="QZF91" s="2"/>
      <c r="QZG91" s="2"/>
      <c r="QZH91" s="2"/>
      <c r="QZI91" s="2"/>
      <c r="QZJ91" s="2"/>
      <c r="QZK91" s="2"/>
      <c r="QZL91" s="2"/>
      <c r="QZM91" s="2"/>
      <c r="QZN91" s="2"/>
      <c r="QZO91" s="2"/>
      <c r="QZP91" s="2"/>
      <c r="QZQ91" s="2"/>
      <c r="QZR91" s="2"/>
      <c r="QZS91" s="2"/>
      <c r="QZT91" s="2"/>
      <c r="QZU91" s="2"/>
      <c r="QZV91" s="2"/>
      <c r="QZW91" s="2"/>
      <c r="QZX91" s="2"/>
      <c r="QZY91" s="2"/>
      <c r="QZZ91" s="2"/>
      <c r="RAA91" s="2"/>
      <c r="RAB91" s="2"/>
      <c r="RAC91" s="2"/>
      <c r="RAD91" s="2"/>
      <c r="RAE91" s="2"/>
      <c r="RAF91" s="2"/>
      <c r="RAG91" s="2"/>
      <c r="RAH91" s="2"/>
      <c r="RAI91" s="2"/>
      <c r="RAJ91" s="2"/>
      <c r="RAK91" s="2"/>
      <c r="RAL91" s="2"/>
      <c r="RAM91" s="2"/>
      <c r="RAN91" s="2"/>
      <c r="RAO91" s="2"/>
      <c r="RAP91" s="2"/>
      <c r="RAQ91" s="2"/>
      <c r="RAR91" s="2"/>
      <c r="RAS91" s="2"/>
      <c r="RAT91" s="2"/>
      <c r="RAU91" s="2"/>
      <c r="RAV91" s="2"/>
      <c r="RAW91" s="2"/>
      <c r="RAX91" s="2"/>
      <c r="RAY91" s="2"/>
      <c r="RAZ91" s="2"/>
      <c r="RBA91" s="2"/>
      <c r="RBB91" s="2"/>
      <c r="RBC91" s="2"/>
      <c r="RBD91" s="2"/>
      <c r="RBE91" s="2"/>
      <c r="RBF91" s="2"/>
      <c r="RBG91" s="2"/>
      <c r="RBH91" s="2"/>
      <c r="RBI91" s="2"/>
      <c r="RBJ91" s="2"/>
      <c r="RBK91" s="2"/>
      <c r="RBL91" s="2"/>
      <c r="RBM91" s="2"/>
      <c r="RBN91" s="2"/>
      <c r="RBO91" s="2"/>
      <c r="RBP91" s="2"/>
      <c r="RBQ91" s="2"/>
      <c r="RBR91" s="2"/>
      <c r="RBS91" s="2"/>
      <c r="RBT91" s="2"/>
      <c r="RBU91" s="2"/>
      <c r="RBV91" s="2"/>
      <c r="RBW91" s="2"/>
      <c r="RBX91" s="2"/>
      <c r="RBY91" s="2"/>
      <c r="RBZ91" s="2"/>
      <c r="RCA91" s="2"/>
      <c r="RCB91" s="2"/>
      <c r="RCC91" s="2"/>
      <c r="RCD91" s="2"/>
      <c r="RCE91" s="2"/>
      <c r="RCF91" s="2"/>
      <c r="RCG91" s="2"/>
      <c r="RCH91" s="2"/>
      <c r="RCI91" s="2"/>
      <c r="RCJ91" s="2"/>
      <c r="RCK91" s="2"/>
      <c r="RCL91" s="2"/>
      <c r="RCM91" s="2"/>
      <c r="RCN91" s="2"/>
      <c r="RCO91" s="2"/>
      <c r="RCP91" s="2"/>
      <c r="RCQ91" s="2"/>
      <c r="RCR91" s="2"/>
      <c r="RCS91" s="2"/>
      <c r="RCT91" s="2"/>
      <c r="RCU91" s="2"/>
      <c r="RCV91" s="2"/>
      <c r="RCW91" s="2"/>
      <c r="RCX91" s="2"/>
      <c r="RCY91" s="2"/>
      <c r="RCZ91" s="2"/>
      <c r="RDA91" s="2"/>
      <c r="RDB91" s="2"/>
      <c r="RDC91" s="2"/>
      <c r="RDD91" s="2"/>
      <c r="RDE91" s="2"/>
      <c r="RDF91" s="2"/>
      <c r="RDG91" s="2"/>
      <c r="RDH91" s="2"/>
      <c r="RDI91" s="2"/>
      <c r="RDJ91" s="2"/>
      <c r="RDK91" s="2"/>
      <c r="RDL91" s="2"/>
      <c r="RDM91" s="2"/>
      <c r="RDN91" s="2"/>
      <c r="RDO91" s="2"/>
      <c r="RDP91" s="2"/>
      <c r="RDQ91" s="2"/>
      <c r="RDR91" s="2"/>
      <c r="RDS91" s="2"/>
      <c r="RDT91" s="2"/>
      <c r="RDU91" s="2"/>
      <c r="RDV91" s="2"/>
      <c r="RDW91" s="2"/>
      <c r="RDX91" s="2"/>
      <c r="RDY91" s="2"/>
      <c r="RDZ91" s="2"/>
      <c r="REA91" s="2"/>
      <c r="REB91" s="2"/>
      <c r="REC91" s="2"/>
      <c r="RED91" s="2"/>
      <c r="REE91" s="2"/>
      <c r="REF91" s="2"/>
      <c r="REG91" s="2"/>
      <c r="REH91" s="2"/>
      <c r="REI91" s="2"/>
      <c r="REJ91" s="2"/>
      <c r="REK91" s="2"/>
      <c r="REL91" s="2"/>
      <c r="REM91" s="2"/>
      <c r="REN91" s="2"/>
      <c r="REO91" s="2"/>
      <c r="REP91" s="2"/>
      <c r="REQ91" s="2"/>
      <c r="RER91" s="2"/>
      <c r="RES91" s="2"/>
      <c r="RET91" s="2"/>
      <c r="REU91" s="2"/>
      <c r="REV91" s="2"/>
      <c r="REW91" s="2"/>
      <c r="REX91" s="2"/>
      <c r="REY91" s="2"/>
      <c r="REZ91" s="2"/>
      <c r="RFA91" s="2"/>
      <c r="RFB91" s="2"/>
      <c r="RFC91" s="2"/>
      <c r="RFD91" s="2"/>
      <c r="RFE91" s="2"/>
      <c r="RFF91" s="2"/>
      <c r="RFG91" s="2"/>
      <c r="RFH91" s="2"/>
      <c r="RFI91" s="2"/>
      <c r="RFJ91" s="2"/>
      <c r="RFK91" s="2"/>
      <c r="RFL91" s="2"/>
      <c r="RFM91" s="2"/>
      <c r="RFN91" s="2"/>
      <c r="RFO91" s="2"/>
      <c r="RFP91" s="2"/>
      <c r="RFQ91" s="2"/>
      <c r="RFR91" s="2"/>
      <c r="RFS91" s="2"/>
      <c r="RFT91" s="2"/>
      <c r="RFU91" s="2"/>
      <c r="RFV91" s="2"/>
      <c r="RFW91" s="2"/>
      <c r="RFX91" s="2"/>
      <c r="RFY91" s="2"/>
      <c r="RFZ91" s="2"/>
      <c r="RGA91" s="2"/>
      <c r="RGB91" s="2"/>
      <c r="RGC91" s="2"/>
      <c r="RGD91" s="2"/>
      <c r="RGE91" s="2"/>
      <c r="RGF91" s="2"/>
      <c r="RGG91" s="2"/>
      <c r="RGH91" s="2"/>
      <c r="RGI91" s="2"/>
      <c r="RGJ91" s="2"/>
      <c r="RGK91" s="2"/>
      <c r="RGL91" s="2"/>
      <c r="RGM91" s="2"/>
      <c r="RGN91" s="2"/>
      <c r="RGO91" s="2"/>
      <c r="RGP91" s="2"/>
      <c r="RGQ91" s="2"/>
      <c r="RGR91" s="2"/>
      <c r="RGS91" s="2"/>
      <c r="RGT91" s="2"/>
      <c r="RGU91" s="2"/>
      <c r="RGV91" s="2"/>
      <c r="RGW91" s="2"/>
      <c r="RGX91" s="2"/>
      <c r="RGY91" s="2"/>
      <c r="RGZ91" s="2"/>
      <c r="RHA91" s="2"/>
      <c r="RHB91" s="2"/>
      <c r="RHC91" s="2"/>
      <c r="RHD91" s="2"/>
      <c r="RHE91" s="2"/>
      <c r="RHF91" s="2"/>
      <c r="RHG91" s="2"/>
      <c r="RHH91" s="2"/>
      <c r="RHI91" s="2"/>
      <c r="RHJ91" s="2"/>
      <c r="RHK91" s="2"/>
      <c r="RHL91" s="2"/>
      <c r="RHM91" s="2"/>
      <c r="RHN91" s="2"/>
      <c r="RHO91" s="2"/>
      <c r="RHP91" s="2"/>
      <c r="RHQ91" s="2"/>
      <c r="RHR91" s="2"/>
      <c r="RHS91" s="2"/>
      <c r="RHT91" s="2"/>
      <c r="RHU91" s="2"/>
      <c r="RHV91" s="2"/>
      <c r="RHW91" s="2"/>
      <c r="RHX91" s="2"/>
      <c r="RHY91" s="2"/>
      <c r="RHZ91" s="2"/>
      <c r="RIA91" s="2"/>
      <c r="RIB91" s="2"/>
      <c r="RIC91" s="2"/>
      <c r="RID91" s="2"/>
      <c r="RIE91" s="2"/>
      <c r="RIF91" s="2"/>
      <c r="RIG91" s="2"/>
      <c r="RIH91" s="2"/>
      <c r="RII91" s="2"/>
      <c r="RIJ91" s="2"/>
      <c r="RIK91" s="2"/>
      <c r="RIL91" s="2"/>
      <c r="RIM91" s="2"/>
      <c r="RIN91" s="2"/>
      <c r="RIO91" s="2"/>
      <c r="RIP91" s="2"/>
      <c r="RIQ91" s="2"/>
      <c r="RIR91" s="2"/>
      <c r="RIS91" s="2"/>
      <c r="RIT91" s="2"/>
      <c r="RIU91" s="2"/>
      <c r="RIV91" s="2"/>
      <c r="RIW91" s="2"/>
      <c r="RIX91" s="2"/>
      <c r="RIY91" s="2"/>
      <c r="RIZ91" s="2"/>
      <c r="RJA91" s="2"/>
      <c r="RJB91" s="2"/>
      <c r="RJC91" s="2"/>
      <c r="RJD91" s="2"/>
      <c r="RJE91" s="2"/>
      <c r="RJF91" s="2"/>
      <c r="RJG91" s="2"/>
      <c r="RJH91" s="2"/>
      <c r="RJI91" s="2"/>
      <c r="RJJ91" s="2"/>
      <c r="RJK91" s="2"/>
      <c r="RJL91" s="2"/>
      <c r="RJM91" s="2"/>
      <c r="RJN91" s="2"/>
      <c r="RJO91" s="2"/>
      <c r="RJP91" s="2"/>
      <c r="RJQ91" s="2"/>
      <c r="RJR91" s="2"/>
      <c r="RJS91" s="2"/>
      <c r="RJT91" s="2"/>
      <c r="RJU91" s="2"/>
      <c r="RJV91" s="2"/>
      <c r="RJW91" s="2"/>
      <c r="RJX91" s="2"/>
      <c r="RJY91" s="2"/>
      <c r="RJZ91" s="2"/>
      <c r="RKA91" s="2"/>
      <c r="RKB91" s="2"/>
      <c r="RKC91" s="2"/>
      <c r="RKD91" s="2"/>
      <c r="RKE91" s="2"/>
      <c r="RKF91" s="2"/>
      <c r="RKG91" s="2"/>
      <c r="RKH91" s="2"/>
      <c r="RKI91" s="2"/>
      <c r="RKJ91" s="2"/>
      <c r="RKK91" s="2"/>
      <c r="RKL91" s="2"/>
      <c r="RKM91" s="2"/>
      <c r="RKN91" s="2"/>
      <c r="RKO91" s="2"/>
      <c r="RKP91" s="2"/>
      <c r="RKQ91" s="2"/>
      <c r="RKR91" s="2"/>
      <c r="RKS91" s="2"/>
      <c r="RKT91" s="2"/>
      <c r="RKU91" s="2"/>
      <c r="RKV91" s="2"/>
      <c r="RKW91" s="2"/>
      <c r="RKX91" s="2"/>
      <c r="RKY91" s="2"/>
      <c r="RKZ91" s="2"/>
      <c r="RLA91" s="2"/>
      <c r="RLB91" s="2"/>
      <c r="RLC91" s="2"/>
      <c r="RLD91" s="2"/>
      <c r="RLE91" s="2"/>
      <c r="RLF91" s="2"/>
      <c r="RLG91" s="2"/>
      <c r="RLH91" s="2"/>
      <c r="RLI91" s="2"/>
      <c r="RLJ91" s="2"/>
      <c r="RLK91" s="2"/>
      <c r="RLL91" s="2"/>
      <c r="RLM91" s="2"/>
      <c r="RLN91" s="2"/>
      <c r="RLO91" s="2"/>
      <c r="RLP91" s="2"/>
      <c r="RLQ91" s="2"/>
      <c r="RLR91" s="2"/>
      <c r="RLS91" s="2"/>
      <c r="RLT91" s="2"/>
      <c r="RLU91" s="2"/>
      <c r="RLV91" s="2"/>
      <c r="RLW91" s="2"/>
      <c r="RLX91" s="2"/>
      <c r="RLY91" s="2"/>
      <c r="RLZ91" s="2"/>
      <c r="RMA91" s="2"/>
      <c r="RMB91" s="2"/>
      <c r="RMC91" s="2"/>
      <c r="RMD91" s="2"/>
      <c r="RME91" s="2"/>
      <c r="RMF91" s="2"/>
      <c r="RMG91" s="2"/>
      <c r="RMH91" s="2"/>
      <c r="RMI91" s="2"/>
      <c r="RMJ91" s="2"/>
      <c r="RMK91" s="2"/>
      <c r="RML91" s="2"/>
      <c r="RMM91" s="2"/>
      <c r="RMN91" s="2"/>
      <c r="RMO91" s="2"/>
      <c r="RMP91" s="2"/>
      <c r="RMQ91" s="2"/>
      <c r="RMR91" s="2"/>
      <c r="RMS91" s="2"/>
      <c r="RMT91" s="2"/>
      <c r="RMU91" s="2"/>
      <c r="RMV91" s="2"/>
      <c r="RMW91" s="2"/>
      <c r="RMX91" s="2"/>
      <c r="RMY91" s="2"/>
      <c r="RMZ91" s="2"/>
      <c r="RNA91" s="2"/>
      <c r="RNB91" s="2"/>
      <c r="RNC91" s="2"/>
      <c r="RND91" s="2"/>
      <c r="RNE91" s="2"/>
      <c r="RNF91" s="2"/>
      <c r="RNG91" s="2"/>
      <c r="RNH91" s="2"/>
      <c r="RNI91" s="2"/>
      <c r="RNJ91" s="2"/>
      <c r="RNK91" s="2"/>
      <c r="RNL91" s="2"/>
      <c r="RNM91" s="2"/>
      <c r="RNN91" s="2"/>
      <c r="RNO91" s="2"/>
      <c r="RNP91" s="2"/>
      <c r="RNQ91" s="2"/>
      <c r="RNR91" s="2"/>
      <c r="RNS91" s="2"/>
      <c r="RNT91" s="2"/>
      <c r="RNU91" s="2"/>
      <c r="RNV91" s="2"/>
      <c r="RNW91" s="2"/>
      <c r="RNX91" s="2"/>
      <c r="RNY91" s="2"/>
      <c r="RNZ91" s="2"/>
      <c r="ROA91" s="2"/>
      <c r="ROB91" s="2"/>
      <c r="ROC91" s="2"/>
      <c r="ROD91" s="2"/>
      <c r="ROE91" s="2"/>
      <c r="ROF91" s="2"/>
      <c r="ROG91" s="2"/>
      <c r="ROH91" s="2"/>
      <c r="ROI91" s="2"/>
      <c r="ROJ91" s="2"/>
      <c r="ROK91" s="2"/>
      <c r="ROL91" s="2"/>
      <c r="ROM91" s="2"/>
      <c r="RON91" s="2"/>
      <c r="ROO91" s="2"/>
      <c r="ROP91" s="2"/>
      <c r="ROQ91" s="2"/>
      <c r="ROR91" s="2"/>
      <c r="ROS91" s="2"/>
      <c r="ROT91" s="2"/>
      <c r="ROU91" s="2"/>
      <c r="ROV91" s="2"/>
      <c r="ROW91" s="2"/>
      <c r="ROX91" s="2"/>
      <c r="ROY91" s="2"/>
      <c r="ROZ91" s="2"/>
      <c r="RPA91" s="2"/>
      <c r="RPB91" s="2"/>
      <c r="RPC91" s="2"/>
      <c r="RPD91" s="2"/>
      <c r="RPE91" s="2"/>
      <c r="RPF91" s="2"/>
      <c r="RPG91" s="2"/>
      <c r="RPH91" s="2"/>
      <c r="RPI91" s="2"/>
      <c r="RPJ91" s="2"/>
      <c r="RPK91" s="2"/>
      <c r="RPL91" s="2"/>
      <c r="RPM91" s="2"/>
      <c r="RPN91" s="2"/>
      <c r="RPO91" s="2"/>
      <c r="RPP91" s="2"/>
      <c r="RPQ91" s="2"/>
      <c r="RPR91" s="2"/>
      <c r="RPS91" s="2"/>
      <c r="RPT91" s="2"/>
      <c r="RPU91" s="2"/>
      <c r="RPV91" s="2"/>
      <c r="RPW91" s="2"/>
      <c r="RPX91" s="2"/>
      <c r="RPY91" s="2"/>
      <c r="RPZ91" s="2"/>
      <c r="RQA91" s="2"/>
      <c r="RQB91" s="2"/>
      <c r="RQC91" s="2"/>
      <c r="RQD91" s="2"/>
      <c r="RQE91" s="2"/>
      <c r="RQF91" s="2"/>
      <c r="RQG91" s="2"/>
      <c r="RQH91" s="2"/>
      <c r="RQI91" s="2"/>
      <c r="RQJ91" s="2"/>
      <c r="RQK91" s="2"/>
      <c r="RQL91" s="2"/>
      <c r="RQM91" s="2"/>
      <c r="RQN91" s="2"/>
      <c r="RQO91" s="2"/>
      <c r="RQP91" s="2"/>
      <c r="RQQ91" s="2"/>
      <c r="RQR91" s="2"/>
      <c r="RQS91" s="2"/>
      <c r="RQT91" s="2"/>
      <c r="RQU91" s="2"/>
      <c r="RQV91" s="2"/>
      <c r="RQW91" s="2"/>
      <c r="RQX91" s="2"/>
      <c r="RQY91" s="2"/>
      <c r="RQZ91" s="2"/>
      <c r="RRA91" s="2"/>
      <c r="RRB91" s="2"/>
      <c r="RRC91" s="2"/>
      <c r="RRD91" s="2"/>
      <c r="RRE91" s="2"/>
      <c r="RRF91" s="2"/>
      <c r="RRG91" s="2"/>
      <c r="RRH91" s="2"/>
      <c r="RRI91" s="2"/>
      <c r="RRJ91" s="2"/>
      <c r="RRK91" s="2"/>
      <c r="RRL91" s="2"/>
      <c r="RRM91" s="2"/>
      <c r="RRN91" s="2"/>
      <c r="RRO91" s="2"/>
      <c r="RRP91" s="2"/>
      <c r="RRQ91" s="2"/>
      <c r="RRR91" s="2"/>
      <c r="RRS91" s="2"/>
      <c r="RRT91" s="2"/>
      <c r="RRU91" s="2"/>
      <c r="RRV91" s="2"/>
      <c r="RRW91" s="2"/>
      <c r="RRX91" s="2"/>
      <c r="RRY91" s="2"/>
      <c r="RRZ91" s="2"/>
      <c r="RSA91" s="2"/>
      <c r="RSB91" s="2"/>
      <c r="RSC91" s="2"/>
      <c r="RSD91" s="2"/>
      <c r="RSE91" s="2"/>
      <c r="RSF91" s="2"/>
      <c r="RSG91" s="2"/>
      <c r="RSH91" s="2"/>
      <c r="RSI91" s="2"/>
      <c r="RSJ91" s="2"/>
      <c r="RSK91" s="2"/>
      <c r="RSL91" s="2"/>
      <c r="RSM91" s="2"/>
      <c r="RSN91" s="2"/>
      <c r="RSO91" s="2"/>
      <c r="RSP91" s="2"/>
      <c r="RSQ91" s="2"/>
      <c r="RSR91" s="2"/>
      <c r="RSS91" s="2"/>
      <c r="RST91" s="2"/>
      <c r="RSU91" s="2"/>
      <c r="RSV91" s="2"/>
      <c r="RSW91" s="2"/>
      <c r="RSX91" s="2"/>
      <c r="RSY91" s="2"/>
      <c r="RSZ91" s="2"/>
      <c r="RTA91" s="2"/>
      <c r="RTB91" s="2"/>
      <c r="RTC91" s="2"/>
      <c r="RTD91" s="2"/>
      <c r="RTE91" s="2"/>
      <c r="RTF91" s="2"/>
      <c r="RTG91" s="2"/>
      <c r="RTH91" s="2"/>
      <c r="RTI91" s="2"/>
      <c r="RTJ91" s="2"/>
      <c r="RTK91" s="2"/>
      <c r="RTL91" s="2"/>
      <c r="RTM91" s="2"/>
      <c r="RTN91" s="2"/>
      <c r="RTO91" s="2"/>
      <c r="RTP91" s="2"/>
      <c r="RTQ91" s="2"/>
      <c r="RTR91" s="2"/>
      <c r="RTS91" s="2"/>
      <c r="RTT91" s="2"/>
      <c r="RTU91" s="2"/>
      <c r="RTV91" s="2"/>
      <c r="RTW91" s="2"/>
      <c r="RTX91" s="2"/>
      <c r="RTY91" s="2"/>
      <c r="RTZ91" s="2"/>
      <c r="RUA91" s="2"/>
      <c r="RUB91" s="2"/>
      <c r="RUC91" s="2"/>
      <c r="RUD91" s="2"/>
      <c r="RUE91" s="2"/>
      <c r="RUF91" s="2"/>
      <c r="RUG91" s="2"/>
      <c r="RUH91" s="2"/>
      <c r="RUI91" s="2"/>
      <c r="RUJ91" s="2"/>
      <c r="RUK91" s="2"/>
      <c r="RUL91" s="2"/>
      <c r="RUM91" s="2"/>
      <c r="RUN91" s="2"/>
      <c r="RUO91" s="2"/>
      <c r="RUP91" s="2"/>
      <c r="RUQ91" s="2"/>
      <c r="RUR91" s="2"/>
      <c r="RUS91" s="2"/>
      <c r="RUT91" s="2"/>
      <c r="RUU91" s="2"/>
      <c r="RUV91" s="2"/>
      <c r="RUW91" s="2"/>
      <c r="RUX91" s="2"/>
      <c r="RUY91" s="2"/>
      <c r="RUZ91" s="2"/>
      <c r="RVA91" s="2"/>
      <c r="RVB91" s="2"/>
      <c r="RVC91" s="2"/>
      <c r="RVD91" s="2"/>
      <c r="RVE91" s="2"/>
      <c r="RVF91" s="2"/>
      <c r="RVG91" s="2"/>
      <c r="RVH91" s="2"/>
      <c r="RVI91" s="2"/>
      <c r="RVJ91" s="2"/>
      <c r="RVK91" s="2"/>
      <c r="RVL91" s="2"/>
      <c r="RVM91" s="2"/>
      <c r="RVN91" s="2"/>
      <c r="RVO91" s="2"/>
      <c r="RVP91" s="2"/>
      <c r="RVQ91" s="2"/>
      <c r="RVR91" s="2"/>
      <c r="RVS91" s="2"/>
      <c r="RVT91" s="2"/>
      <c r="RVU91" s="2"/>
      <c r="RVV91" s="2"/>
      <c r="RVW91" s="2"/>
      <c r="RVX91" s="2"/>
      <c r="RVY91" s="2"/>
      <c r="RVZ91" s="2"/>
      <c r="RWA91" s="2"/>
      <c r="RWB91" s="2"/>
      <c r="RWC91" s="2"/>
      <c r="RWD91" s="2"/>
      <c r="RWE91" s="2"/>
      <c r="RWF91" s="2"/>
      <c r="RWG91" s="2"/>
      <c r="RWH91" s="2"/>
      <c r="RWI91" s="2"/>
      <c r="RWJ91" s="2"/>
      <c r="RWK91" s="2"/>
      <c r="RWL91" s="2"/>
      <c r="RWM91" s="2"/>
      <c r="RWN91" s="2"/>
      <c r="RWO91" s="2"/>
      <c r="RWP91" s="2"/>
      <c r="RWQ91" s="2"/>
      <c r="RWR91" s="2"/>
      <c r="RWS91" s="2"/>
      <c r="RWT91" s="2"/>
      <c r="RWU91" s="2"/>
      <c r="RWV91" s="2"/>
      <c r="RWW91" s="2"/>
      <c r="RWX91" s="2"/>
      <c r="RWY91" s="2"/>
      <c r="RWZ91" s="2"/>
      <c r="RXA91" s="2"/>
      <c r="RXB91" s="2"/>
      <c r="RXC91" s="2"/>
      <c r="RXD91" s="2"/>
      <c r="RXE91" s="2"/>
      <c r="RXF91" s="2"/>
      <c r="RXG91" s="2"/>
      <c r="RXH91" s="2"/>
      <c r="RXI91" s="2"/>
      <c r="RXJ91" s="2"/>
      <c r="RXK91" s="2"/>
      <c r="RXL91" s="2"/>
      <c r="RXM91" s="2"/>
      <c r="RXN91" s="2"/>
      <c r="RXO91" s="2"/>
      <c r="RXP91" s="2"/>
      <c r="RXQ91" s="2"/>
      <c r="RXR91" s="2"/>
      <c r="RXS91" s="2"/>
      <c r="RXT91" s="2"/>
      <c r="RXU91" s="2"/>
      <c r="RXV91" s="2"/>
      <c r="RXW91" s="2"/>
      <c r="RXX91" s="2"/>
      <c r="RXY91" s="2"/>
      <c r="RXZ91" s="2"/>
      <c r="RYA91" s="2"/>
      <c r="RYB91" s="2"/>
      <c r="RYC91" s="2"/>
      <c r="RYD91" s="2"/>
      <c r="RYE91" s="2"/>
      <c r="RYF91" s="2"/>
      <c r="RYG91" s="2"/>
      <c r="RYH91" s="2"/>
      <c r="RYI91" s="2"/>
      <c r="RYJ91" s="2"/>
      <c r="RYK91" s="2"/>
      <c r="RYL91" s="2"/>
      <c r="RYM91" s="2"/>
      <c r="RYN91" s="2"/>
      <c r="RYO91" s="2"/>
      <c r="RYP91" s="2"/>
      <c r="RYQ91" s="2"/>
      <c r="RYR91" s="2"/>
      <c r="RYS91" s="2"/>
      <c r="RYT91" s="2"/>
      <c r="RYU91" s="2"/>
      <c r="RYV91" s="2"/>
      <c r="RYW91" s="2"/>
      <c r="RYX91" s="2"/>
      <c r="RYY91" s="2"/>
      <c r="RYZ91" s="2"/>
      <c r="RZA91" s="2"/>
      <c r="RZB91" s="2"/>
      <c r="RZC91" s="2"/>
      <c r="RZD91" s="2"/>
      <c r="RZE91" s="2"/>
      <c r="RZF91" s="2"/>
      <c r="RZG91" s="2"/>
      <c r="RZH91" s="2"/>
      <c r="RZI91" s="2"/>
      <c r="RZJ91" s="2"/>
      <c r="RZK91" s="2"/>
      <c r="RZL91" s="2"/>
      <c r="RZM91" s="2"/>
      <c r="RZN91" s="2"/>
      <c r="RZO91" s="2"/>
      <c r="RZP91" s="2"/>
      <c r="RZQ91" s="2"/>
      <c r="RZR91" s="2"/>
      <c r="RZS91" s="2"/>
      <c r="RZT91" s="2"/>
      <c r="RZU91" s="2"/>
      <c r="RZV91" s="2"/>
      <c r="RZW91" s="2"/>
      <c r="RZX91" s="2"/>
      <c r="RZY91" s="2"/>
      <c r="RZZ91" s="2"/>
      <c r="SAA91" s="2"/>
      <c r="SAB91" s="2"/>
      <c r="SAC91" s="2"/>
      <c r="SAD91" s="2"/>
      <c r="SAE91" s="2"/>
      <c r="SAF91" s="2"/>
      <c r="SAG91" s="2"/>
      <c r="SAH91" s="2"/>
      <c r="SAI91" s="2"/>
      <c r="SAJ91" s="2"/>
      <c r="SAK91" s="2"/>
      <c r="SAL91" s="2"/>
      <c r="SAM91" s="2"/>
      <c r="SAN91" s="2"/>
      <c r="SAO91" s="2"/>
      <c r="SAP91" s="2"/>
      <c r="SAQ91" s="2"/>
      <c r="SAR91" s="2"/>
      <c r="SAS91" s="2"/>
      <c r="SAT91" s="2"/>
      <c r="SAU91" s="2"/>
      <c r="SAV91" s="2"/>
      <c r="SAW91" s="2"/>
      <c r="SAX91" s="2"/>
      <c r="SAY91" s="2"/>
      <c r="SAZ91" s="2"/>
      <c r="SBA91" s="2"/>
      <c r="SBB91" s="2"/>
      <c r="SBC91" s="2"/>
      <c r="SBD91" s="2"/>
      <c r="SBE91" s="2"/>
      <c r="SBF91" s="2"/>
      <c r="SBG91" s="2"/>
      <c r="SBH91" s="2"/>
      <c r="SBI91" s="2"/>
      <c r="SBJ91" s="2"/>
      <c r="SBK91" s="2"/>
      <c r="SBL91" s="2"/>
      <c r="SBM91" s="2"/>
      <c r="SBN91" s="2"/>
      <c r="SBO91" s="2"/>
      <c r="SBP91" s="2"/>
      <c r="SBQ91" s="2"/>
      <c r="SBR91" s="2"/>
      <c r="SBS91" s="2"/>
      <c r="SBT91" s="2"/>
      <c r="SBU91" s="2"/>
      <c r="SBV91" s="2"/>
      <c r="SBW91" s="2"/>
      <c r="SBX91" s="2"/>
      <c r="SBY91" s="2"/>
      <c r="SBZ91" s="2"/>
      <c r="SCA91" s="2"/>
      <c r="SCB91" s="2"/>
      <c r="SCC91" s="2"/>
      <c r="SCD91" s="2"/>
      <c r="SCE91" s="2"/>
      <c r="SCF91" s="2"/>
      <c r="SCG91" s="2"/>
      <c r="SCH91" s="2"/>
      <c r="SCI91" s="2"/>
      <c r="SCJ91" s="2"/>
      <c r="SCK91" s="2"/>
      <c r="SCL91" s="2"/>
      <c r="SCM91" s="2"/>
      <c r="SCN91" s="2"/>
      <c r="SCO91" s="2"/>
      <c r="SCP91" s="2"/>
      <c r="SCQ91" s="2"/>
      <c r="SCR91" s="2"/>
      <c r="SCS91" s="2"/>
      <c r="SCT91" s="2"/>
      <c r="SCU91" s="2"/>
      <c r="SCV91" s="2"/>
      <c r="SCW91" s="2"/>
      <c r="SCX91" s="2"/>
      <c r="SCY91" s="2"/>
      <c r="SCZ91" s="2"/>
      <c r="SDA91" s="2"/>
      <c r="SDB91" s="2"/>
      <c r="SDC91" s="2"/>
      <c r="SDD91" s="2"/>
      <c r="SDE91" s="2"/>
      <c r="SDF91" s="2"/>
      <c r="SDG91" s="2"/>
      <c r="SDH91" s="2"/>
      <c r="SDI91" s="2"/>
      <c r="SDJ91" s="2"/>
      <c r="SDK91" s="2"/>
      <c r="SDL91" s="2"/>
      <c r="SDM91" s="2"/>
      <c r="SDN91" s="2"/>
      <c r="SDO91" s="2"/>
      <c r="SDP91" s="2"/>
      <c r="SDQ91" s="2"/>
      <c r="SDR91" s="2"/>
      <c r="SDS91" s="2"/>
      <c r="SDT91" s="2"/>
      <c r="SDU91" s="2"/>
      <c r="SDV91" s="2"/>
      <c r="SDW91" s="2"/>
      <c r="SDX91" s="2"/>
      <c r="SDY91" s="2"/>
      <c r="SDZ91" s="2"/>
      <c r="SEA91" s="2"/>
      <c r="SEB91" s="2"/>
      <c r="SEC91" s="2"/>
      <c r="SED91" s="2"/>
      <c r="SEE91" s="2"/>
      <c r="SEF91" s="2"/>
      <c r="SEG91" s="2"/>
      <c r="SEH91" s="2"/>
      <c r="SEI91" s="2"/>
      <c r="SEJ91" s="2"/>
      <c r="SEK91" s="2"/>
      <c r="SEL91" s="2"/>
      <c r="SEM91" s="2"/>
      <c r="SEN91" s="2"/>
      <c r="SEO91" s="2"/>
      <c r="SEP91" s="2"/>
      <c r="SEQ91" s="2"/>
      <c r="SER91" s="2"/>
      <c r="SES91" s="2"/>
      <c r="SET91" s="2"/>
      <c r="SEU91" s="2"/>
      <c r="SEV91" s="2"/>
      <c r="SEW91" s="2"/>
      <c r="SEX91" s="2"/>
      <c r="SEY91" s="2"/>
      <c r="SEZ91" s="2"/>
      <c r="SFA91" s="2"/>
      <c r="SFB91" s="2"/>
      <c r="SFC91" s="2"/>
      <c r="SFD91" s="2"/>
      <c r="SFE91" s="2"/>
      <c r="SFF91" s="2"/>
      <c r="SFG91" s="2"/>
      <c r="SFH91" s="2"/>
      <c r="SFI91" s="2"/>
      <c r="SFJ91" s="2"/>
      <c r="SFK91" s="2"/>
      <c r="SFL91" s="2"/>
      <c r="SFM91" s="2"/>
      <c r="SFN91" s="2"/>
      <c r="SFO91" s="2"/>
      <c r="SFP91" s="2"/>
      <c r="SFQ91" s="2"/>
      <c r="SFR91" s="2"/>
      <c r="SFS91" s="2"/>
      <c r="SFT91" s="2"/>
      <c r="SFU91" s="2"/>
      <c r="SFV91" s="2"/>
      <c r="SFW91" s="2"/>
      <c r="SFX91" s="2"/>
      <c r="SFY91" s="2"/>
      <c r="SFZ91" s="2"/>
      <c r="SGA91" s="2"/>
      <c r="SGB91" s="2"/>
      <c r="SGC91" s="2"/>
      <c r="SGD91" s="2"/>
      <c r="SGE91" s="2"/>
      <c r="SGF91" s="2"/>
      <c r="SGG91" s="2"/>
      <c r="SGH91" s="2"/>
      <c r="SGI91" s="2"/>
      <c r="SGJ91" s="2"/>
      <c r="SGK91" s="2"/>
      <c r="SGL91" s="2"/>
      <c r="SGM91" s="2"/>
      <c r="SGN91" s="2"/>
      <c r="SGO91" s="2"/>
      <c r="SGP91" s="2"/>
      <c r="SGQ91" s="2"/>
      <c r="SGR91" s="2"/>
      <c r="SGS91" s="2"/>
      <c r="SGT91" s="2"/>
      <c r="SGU91" s="2"/>
      <c r="SGV91" s="2"/>
      <c r="SGW91" s="2"/>
      <c r="SGX91" s="2"/>
      <c r="SGY91" s="2"/>
      <c r="SGZ91" s="2"/>
      <c r="SHA91" s="2"/>
      <c r="SHB91" s="2"/>
      <c r="SHC91" s="2"/>
      <c r="SHD91" s="2"/>
      <c r="SHE91" s="2"/>
      <c r="SHF91" s="2"/>
      <c r="SHG91" s="2"/>
      <c r="SHH91" s="2"/>
      <c r="SHI91" s="2"/>
      <c r="SHJ91" s="2"/>
      <c r="SHK91" s="2"/>
      <c r="SHL91" s="2"/>
      <c r="SHM91" s="2"/>
      <c r="SHN91" s="2"/>
      <c r="SHO91" s="2"/>
      <c r="SHP91" s="2"/>
      <c r="SHQ91" s="2"/>
      <c r="SHR91" s="2"/>
      <c r="SHS91" s="2"/>
      <c r="SHT91" s="2"/>
      <c r="SHU91" s="2"/>
      <c r="SHV91" s="2"/>
      <c r="SHW91" s="2"/>
      <c r="SHX91" s="2"/>
      <c r="SHY91" s="2"/>
      <c r="SHZ91" s="2"/>
      <c r="SIA91" s="2"/>
      <c r="SIB91" s="2"/>
      <c r="SIC91" s="2"/>
      <c r="SID91" s="2"/>
      <c r="SIE91" s="2"/>
      <c r="SIF91" s="2"/>
      <c r="SIG91" s="2"/>
      <c r="SIH91" s="2"/>
      <c r="SII91" s="2"/>
      <c r="SIJ91" s="2"/>
      <c r="SIK91" s="2"/>
      <c r="SIL91" s="2"/>
      <c r="SIM91" s="2"/>
      <c r="SIN91" s="2"/>
      <c r="SIO91" s="2"/>
      <c r="SIP91" s="2"/>
      <c r="SIQ91" s="2"/>
      <c r="SIR91" s="2"/>
      <c r="SIS91" s="2"/>
      <c r="SIT91" s="2"/>
      <c r="SIU91" s="2"/>
      <c r="SIV91" s="2"/>
      <c r="SIW91" s="2"/>
      <c r="SIX91" s="2"/>
      <c r="SIY91" s="2"/>
      <c r="SIZ91" s="2"/>
      <c r="SJA91" s="2"/>
      <c r="SJB91" s="2"/>
      <c r="SJC91" s="2"/>
      <c r="SJD91" s="2"/>
      <c r="SJE91" s="2"/>
      <c r="SJF91" s="2"/>
      <c r="SJG91" s="2"/>
      <c r="SJH91" s="2"/>
      <c r="SJI91" s="2"/>
      <c r="SJJ91" s="2"/>
      <c r="SJK91" s="2"/>
      <c r="SJL91" s="2"/>
      <c r="SJM91" s="2"/>
      <c r="SJN91" s="2"/>
      <c r="SJO91" s="2"/>
      <c r="SJP91" s="2"/>
      <c r="SJQ91" s="2"/>
      <c r="SJR91" s="2"/>
      <c r="SJS91" s="2"/>
      <c r="SJT91" s="2"/>
      <c r="SJU91" s="2"/>
      <c r="SJV91" s="2"/>
      <c r="SJW91" s="2"/>
      <c r="SJX91" s="2"/>
      <c r="SJY91" s="2"/>
      <c r="SJZ91" s="2"/>
      <c r="SKA91" s="2"/>
      <c r="SKB91" s="2"/>
      <c r="SKC91" s="2"/>
      <c r="SKD91" s="2"/>
      <c r="SKE91" s="2"/>
      <c r="SKF91" s="2"/>
      <c r="SKG91" s="2"/>
      <c r="SKH91" s="2"/>
      <c r="SKI91" s="2"/>
      <c r="SKJ91" s="2"/>
      <c r="SKK91" s="2"/>
      <c r="SKL91" s="2"/>
      <c r="SKM91" s="2"/>
      <c r="SKN91" s="2"/>
      <c r="SKO91" s="2"/>
      <c r="SKP91" s="2"/>
      <c r="SKQ91" s="2"/>
      <c r="SKR91" s="2"/>
      <c r="SKS91" s="2"/>
      <c r="SKT91" s="2"/>
      <c r="SKU91" s="2"/>
      <c r="SKV91" s="2"/>
      <c r="SKW91" s="2"/>
      <c r="SKX91" s="2"/>
      <c r="SKY91" s="2"/>
      <c r="SKZ91" s="2"/>
      <c r="SLA91" s="2"/>
      <c r="SLB91" s="2"/>
      <c r="SLC91" s="2"/>
      <c r="SLD91" s="2"/>
      <c r="SLE91" s="2"/>
      <c r="SLF91" s="2"/>
      <c r="SLG91" s="2"/>
      <c r="SLH91" s="2"/>
      <c r="SLI91" s="2"/>
      <c r="SLJ91" s="2"/>
      <c r="SLK91" s="2"/>
      <c r="SLL91" s="2"/>
      <c r="SLM91" s="2"/>
      <c r="SLN91" s="2"/>
      <c r="SLO91" s="2"/>
      <c r="SLP91" s="2"/>
      <c r="SLQ91" s="2"/>
      <c r="SLR91" s="2"/>
      <c r="SLS91" s="2"/>
      <c r="SLT91" s="2"/>
      <c r="SLU91" s="2"/>
      <c r="SLV91" s="2"/>
      <c r="SLW91" s="2"/>
      <c r="SLX91" s="2"/>
      <c r="SLY91" s="2"/>
      <c r="SLZ91" s="2"/>
      <c r="SMA91" s="2"/>
      <c r="SMB91" s="2"/>
      <c r="SMC91" s="2"/>
      <c r="SMD91" s="2"/>
      <c r="SME91" s="2"/>
      <c r="SMF91" s="2"/>
      <c r="SMG91" s="2"/>
      <c r="SMH91" s="2"/>
      <c r="SMI91" s="2"/>
      <c r="SMJ91" s="2"/>
      <c r="SMK91" s="2"/>
      <c r="SML91" s="2"/>
      <c r="SMM91" s="2"/>
      <c r="SMN91" s="2"/>
      <c r="SMO91" s="2"/>
      <c r="SMP91" s="2"/>
      <c r="SMQ91" s="2"/>
      <c r="SMR91" s="2"/>
      <c r="SMS91" s="2"/>
      <c r="SMT91" s="2"/>
      <c r="SMU91" s="2"/>
      <c r="SMV91" s="2"/>
      <c r="SMW91" s="2"/>
      <c r="SMX91" s="2"/>
      <c r="SMY91" s="2"/>
      <c r="SMZ91" s="2"/>
      <c r="SNA91" s="2"/>
      <c r="SNB91" s="2"/>
      <c r="SNC91" s="2"/>
      <c r="SND91" s="2"/>
      <c r="SNE91" s="2"/>
      <c r="SNF91" s="2"/>
      <c r="SNG91" s="2"/>
      <c r="SNH91" s="2"/>
      <c r="SNI91" s="2"/>
      <c r="SNJ91" s="2"/>
      <c r="SNK91" s="2"/>
      <c r="SNL91" s="2"/>
      <c r="SNM91" s="2"/>
      <c r="SNN91" s="2"/>
      <c r="SNO91" s="2"/>
      <c r="SNP91" s="2"/>
      <c r="SNQ91" s="2"/>
      <c r="SNR91" s="2"/>
      <c r="SNS91" s="2"/>
      <c r="SNT91" s="2"/>
      <c r="SNU91" s="2"/>
      <c r="SNV91" s="2"/>
      <c r="SNW91" s="2"/>
      <c r="SNX91" s="2"/>
      <c r="SNY91" s="2"/>
      <c r="SNZ91" s="2"/>
      <c r="SOA91" s="2"/>
      <c r="SOB91" s="2"/>
      <c r="SOC91" s="2"/>
      <c r="SOD91" s="2"/>
      <c r="SOE91" s="2"/>
      <c r="SOF91" s="2"/>
      <c r="SOG91" s="2"/>
      <c r="SOH91" s="2"/>
      <c r="SOI91" s="2"/>
      <c r="SOJ91" s="2"/>
      <c r="SOK91" s="2"/>
      <c r="SOL91" s="2"/>
      <c r="SOM91" s="2"/>
      <c r="SON91" s="2"/>
      <c r="SOO91" s="2"/>
      <c r="SOP91" s="2"/>
      <c r="SOQ91" s="2"/>
      <c r="SOR91" s="2"/>
      <c r="SOS91" s="2"/>
      <c r="SOT91" s="2"/>
      <c r="SOU91" s="2"/>
      <c r="SOV91" s="2"/>
      <c r="SOW91" s="2"/>
      <c r="SOX91" s="2"/>
      <c r="SOY91" s="2"/>
      <c r="SOZ91" s="2"/>
      <c r="SPA91" s="2"/>
      <c r="SPB91" s="2"/>
      <c r="SPC91" s="2"/>
      <c r="SPD91" s="2"/>
      <c r="SPE91" s="2"/>
      <c r="SPF91" s="2"/>
      <c r="SPG91" s="2"/>
      <c r="SPH91" s="2"/>
      <c r="SPI91" s="2"/>
      <c r="SPJ91" s="2"/>
      <c r="SPK91" s="2"/>
      <c r="SPL91" s="2"/>
      <c r="SPM91" s="2"/>
      <c r="SPN91" s="2"/>
      <c r="SPO91" s="2"/>
      <c r="SPP91" s="2"/>
      <c r="SPQ91" s="2"/>
      <c r="SPR91" s="2"/>
      <c r="SPS91" s="2"/>
      <c r="SPT91" s="2"/>
      <c r="SPU91" s="2"/>
      <c r="SPV91" s="2"/>
      <c r="SPW91" s="2"/>
      <c r="SPX91" s="2"/>
      <c r="SPY91" s="2"/>
      <c r="SPZ91" s="2"/>
      <c r="SQA91" s="2"/>
      <c r="SQB91" s="2"/>
      <c r="SQC91" s="2"/>
      <c r="SQD91" s="2"/>
      <c r="SQE91" s="2"/>
      <c r="SQF91" s="2"/>
      <c r="SQG91" s="2"/>
      <c r="SQH91" s="2"/>
      <c r="SQI91" s="2"/>
      <c r="SQJ91" s="2"/>
      <c r="SQK91" s="2"/>
      <c r="SQL91" s="2"/>
      <c r="SQM91" s="2"/>
      <c r="SQN91" s="2"/>
      <c r="SQO91" s="2"/>
      <c r="SQP91" s="2"/>
      <c r="SQQ91" s="2"/>
      <c r="SQR91" s="2"/>
      <c r="SQS91" s="2"/>
      <c r="SQT91" s="2"/>
      <c r="SQU91" s="2"/>
      <c r="SQV91" s="2"/>
      <c r="SQW91" s="2"/>
      <c r="SQX91" s="2"/>
      <c r="SQY91" s="2"/>
      <c r="SQZ91" s="2"/>
      <c r="SRA91" s="2"/>
      <c r="SRB91" s="2"/>
      <c r="SRC91" s="2"/>
      <c r="SRD91" s="2"/>
      <c r="SRE91" s="2"/>
      <c r="SRF91" s="2"/>
      <c r="SRG91" s="2"/>
      <c r="SRH91" s="2"/>
      <c r="SRI91" s="2"/>
      <c r="SRJ91" s="2"/>
      <c r="SRK91" s="2"/>
      <c r="SRL91" s="2"/>
      <c r="SRM91" s="2"/>
      <c r="SRN91" s="2"/>
      <c r="SRO91" s="2"/>
      <c r="SRP91" s="2"/>
      <c r="SRQ91" s="2"/>
      <c r="SRR91" s="2"/>
      <c r="SRS91" s="2"/>
      <c r="SRT91" s="2"/>
      <c r="SRU91" s="2"/>
      <c r="SRV91" s="2"/>
      <c r="SRW91" s="2"/>
      <c r="SRX91" s="2"/>
      <c r="SRY91" s="2"/>
      <c r="SRZ91" s="2"/>
      <c r="SSA91" s="2"/>
      <c r="SSB91" s="2"/>
      <c r="SSC91" s="2"/>
      <c r="SSD91" s="2"/>
      <c r="SSE91" s="2"/>
      <c r="SSF91" s="2"/>
      <c r="SSG91" s="2"/>
      <c r="SSH91" s="2"/>
      <c r="SSI91" s="2"/>
      <c r="SSJ91" s="2"/>
      <c r="SSK91" s="2"/>
      <c r="SSL91" s="2"/>
      <c r="SSM91" s="2"/>
      <c r="SSN91" s="2"/>
      <c r="SSO91" s="2"/>
      <c r="SSP91" s="2"/>
      <c r="SSQ91" s="2"/>
      <c r="SSR91" s="2"/>
      <c r="SSS91" s="2"/>
      <c r="SST91" s="2"/>
      <c r="SSU91" s="2"/>
      <c r="SSV91" s="2"/>
      <c r="SSW91" s="2"/>
      <c r="SSX91" s="2"/>
      <c r="SSY91" s="2"/>
      <c r="SSZ91" s="2"/>
      <c r="STA91" s="2"/>
      <c r="STB91" s="2"/>
      <c r="STC91" s="2"/>
      <c r="STD91" s="2"/>
      <c r="STE91" s="2"/>
      <c r="STF91" s="2"/>
      <c r="STG91" s="2"/>
      <c r="STH91" s="2"/>
      <c r="STI91" s="2"/>
      <c r="STJ91" s="2"/>
      <c r="STK91" s="2"/>
      <c r="STL91" s="2"/>
      <c r="STM91" s="2"/>
      <c r="STN91" s="2"/>
      <c r="STO91" s="2"/>
      <c r="STP91" s="2"/>
      <c r="STQ91" s="2"/>
      <c r="STR91" s="2"/>
      <c r="STS91" s="2"/>
      <c r="STT91" s="2"/>
      <c r="STU91" s="2"/>
      <c r="STV91" s="2"/>
      <c r="STW91" s="2"/>
      <c r="STX91" s="2"/>
      <c r="STY91" s="2"/>
      <c r="STZ91" s="2"/>
      <c r="SUA91" s="2"/>
      <c r="SUB91" s="2"/>
      <c r="SUC91" s="2"/>
      <c r="SUD91" s="2"/>
      <c r="SUE91" s="2"/>
      <c r="SUF91" s="2"/>
      <c r="SUG91" s="2"/>
      <c r="SUH91" s="2"/>
      <c r="SUI91" s="2"/>
      <c r="SUJ91" s="2"/>
      <c r="SUK91" s="2"/>
      <c r="SUL91" s="2"/>
      <c r="SUM91" s="2"/>
      <c r="SUN91" s="2"/>
      <c r="SUO91" s="2"/>
      <c r="SUP91" s="2"/>
      <c r="SUQ91" s="2"/>
      <c r="SUR91" s="2"/>
      <c r="SUS91" s="2"/>
      <c r="SUT91" s="2"/>
      <c r="SUU91" s="2"/>
      <c r="SUV91" s="2"/>
      <c r="SUW91" s="2"/>
      <c r="SUX91" s="2"/>
      <c r="SUY91" s="2"/>
      <c r="SUZ91" s="2"/>
      <c r="SVA91" s="2"/>
      <c r="SVB91" s="2"/>
      <c r="SVC91" s="2"/>
      <c r="SVD91" s="2"/>
      <c r="SVE91" s="2"/>
      <c r="SVF91" s="2"/>
      <c r="SVG91" s="2"/>
      <c r="SVH91" s="2"/>
      <c r="SVI91" s="2"/>
      <c r="SVJ91" s="2"/>
      <c r="SVK91" s="2"/>
      <c r="SVL91" s="2"/>
      <c r="SVM91" s="2"/>
      <c r="SVN91" s="2"/>
      <c r="SVO91" s="2"/>
      <c r="SVP91" s="2"/>
      <c r="SVQ91" s="2"/>
      <c r="SVR91" s="2"/>
      <c r="SVS91" s="2"/>
      <c r="SVT91" s="2"/>
      <c r="SVU91" s="2"/>
      <c r="SVV91" s="2"/>
      <c r="SVW91" s="2"/>
      <c r="SVX91" s="2"/>
      <c r="SVY91" s="2"/>
      <c r="SVZ91" s="2"/>
      <c r="SWA91" s="2"/>
      <c r="SWB91" s="2"/>
      <c r="SWC91" s="2"/>
      <c r="SWD91" s="2"/>
      <c r="SWE91" s="2"/>
      <c r="SWF91" s="2"/>
      <c r="SWG91" s="2"/>
      <c r="SWH91" s="2"/>
      <c r="SWI91" s="2"/>
      <c r="SWJ91" s="2"/>
      <c r="SWK91" s="2"/>
      <c r="SWL91" s="2"/>
      <c r="SWM91" s="2"/>
      <c r="SWN91" s="2"/>
      <c r="SWO91" s="2"/>
      <c r="SWP91" s="2"/>
      <c r="SWQ91" s="2"/>
      <c r="SWR91" s="2"/>
      <c r="SWS91" s="2"/>
      <c r="SWT91" s="2"/>
      <c r="SWU91" s="2"/>
      <c r="SWV91" s="2"/>
      <c r="SWW91" s="2"/>
      <c r="SWX91" s="2"/>
      <c r="SWY91" s="2"/>
      <c r="SWZ91" s="2"/>
      <c r="SXA91" s="2"/>
      <c r="SXB91" s="2"/>
      <c r="SXC91" s="2"/>
      <c r="SXD91" s="2"/>
      <c r="SXE91" s="2"/>
      <c r="SXF91" s="2"/>
      <c r="SXG91" s="2"/>
      <c r="SXH91" s="2"/>
      <c r="SXI91" s="2"/>
      <c r="SXJ91" s="2"/>
      <c r="SXK91" s="2"/>
      <c r="SXL91" s="2"/>
      <c r="SXM91" s="2"/>
      <c r="SXN91" s="2"/>
      <c r="SXO91" s="2"/>
      <c r="SXP91" s="2"/>
      <c r="SXQ91" s="2"/>
      <c r="SXR91" s="2"/>
      <c r="SXS91" s="2"/>
      <c r="SXT91" s="2"/>
      <c r="SXU91" s="2"/>
      <c r="SXV91" s="2"/>
      <c r="SXW91" s="2"/>
      <c r="SXX91" s="2"/>
      <c r="SXY91" s="2"/>
      <c r="SXZ91" s="2"/>
      <c r="SYA91" s="2"/>
      <c r="SYB91" s="2"/>
      <c r="SYC91" s="2"/>
      <c r="SYD91" s="2"/>
      <c r="SYE91" s="2"/>
      <c r="SYF91" s="2"/>
      <c r="SYG91" s="2"/>
      <c r="SYH91" s="2"/>
      <c r="SYI91" s="2"/>
      <c r="SYJ91" s="2"/>
      <c r="SYK91" s="2"/>
      <c r="SYL91" s="2"/>
      <c r="SYM91" s="2"/>
      <c r="SYN91" s="2"/>
      <c r="SYO91" s="2"/>
      <c r="SYP91" s="2"/>
      <c r="SYQ91" s="2"/>
      <c r="SYR91" s="2"/>
      <c r="SYS91" s="2"/>
      <c r="SYT91" s="2"/>
      <c r="SYU91" s="2"/>
      <c r="SYV91" s="2"/>
      <c r="SYW91" s="2"/>
      <c r="SYX91" s="2"/>
      <c r="SYY91" s="2"/>
      <c r="SYZ91" s="2"/>
      <c r="SZA91" s="2"/>
      <c r="SZB91" s="2"/>
      <c r="SZC91" s="2"/>
      <c r="SZD91" s="2"/>
      <c r="SZE91" s="2"/>
      <c r="SZF91" s="2"/>
      <c r="SZG91" s="2"/>
      <c r="SZH91" s="2"/>
      <c r="SZI91" s="2"/>
      <c r="SZJ91" s="2"/>
      <c r="SZK91" s="2"/>
      <c r="SZL91" s="2"/>
      <c r="SZM91" s="2"/>
      <c r="SZN91" s="2"/>
      <c r="SZO91" s="2"/>
      <c r="SZP91" s="2"/>
      <c r="SZQ91" s="2"/>
      <c r="SZR91" s="2"/>
      <c r="SZS91" s="2"/>
      <c r="SZT91" s="2"/>
      <c r="SZU91" s="2"/>
      <c r="SZV91" s="2"/>
      <c r="SZW91" s="2"/>
      <c r="SZX91" s="2"/>
      <c r="SZY91" s="2"/>
      <c r="SZZ91" s="2"/>
      <c r="TAA91" s="2"/>
      <c r="TAB91" s="2"/>
      <c r="TAC91" s="2"/>
      <c r="TAD91" s="2"/>
      <c r="TAE91" s="2"/>
      <c r="TAF91" s="2"/>
      <c r="TAG91" s="2"/>
      <c r="TAH91" s="2"/>
      <c r="TAI91" s="2"/>
      <c r="TAJ91" s="2"/>
      <c r="TAK91" s="2"/>
      <c r="TAL91" s="2"/>
      <c r="TAM91" s="2"/>
      <c r="TAN91" s="2"/>
      <c r="TAO91" s="2"/>
      <c r="TAP91" s="2"/>
      <c r="TAQ91" s="2"/>
      <c r="TAR91" s="2"/>
      <c r="TAS91" s="2"/>
      <c r="TAT91" s="2"/>
      <c r="TAU91" s="2"/>
      <c r="TAV91" s="2"/>
      <c r="TAW91" s="2"/>
      <c r="TAX91" s="2"/>
      <c r="TAY91" s="2"/>
      <c r="TAZ91" s="2"/>
      <c r="TBA91" s="2"/>
      <c r="TBB91" s="2"/>
      <c r="TBC91" s="2"/>
      <c r="TBD91" s="2"/>
      <c r="TBE91" s="2"/>
      <c r="TBF91" s="2"/>
      <c r="TBG91" s="2"/>
      <c r="TBH91" s="2"/>
      <c r="TBI91" s="2"/>
      <c r="TBJ91" s="2"/>
      <c r="TBK91" s="2"/>
      <c r="TBL91" s="2"/>
      <c r="TBM91" s="2"/>
      <c r="TBN91" s="2"/>
      <c r="TBO91" s="2"/>
      <c r="TBP91" s="2"/>
      <c r="TBQ91" s="2"/>
      <c r="TBR91" s="2"/>
      <c r="TBS91" s="2"/>
      <c r="TBT91" s="2"/>
      <c r="TBU91" s="2"/>
      <c r="TBV91" s="2"/>
      <c r="TBW91" s="2"/>
      <c r="TBX91" s="2"/>
      <c r="TBY91" s="2"/>
      <c r="TBZ91" s="2"/>
      <c r="TCA91" s="2"/>
      <c r="TCB91" s="2"/>
      <c r="TCC91" s="2"/>
      <c r="TCD91" s="2"/>
      <c r="TCE91" s="2"/>
      <c r="TCF91" s="2"/>
      <c r="TCG91" s="2"/>
      <c r="TCH91" s="2"/>
      <c r="TCI91" s="2"/>
      <c r="TCJ91" s="2"/>
      <c r="TCK91" s="2"/>
      <c r="TCL91" s="2"/>
      <c r="TCM91" s="2"/>
      <c r="TCN91" s="2"/>
      <c r="TCO91" s="2"/>
      <c r="TCP91" s="2"/>
      <c r="TCQ91" s="2"/>
      <c r="TCR91" s="2"/>
      <c r="TCS91" s="2"/>
      <c r="TCT91" s="2"/>
      <c r="TCU91" s="2"/>
      <c r="TCV91" s="2"/>
      <c r="TCW91" s="2"/>
      <c r="TCX91" s="2"/>
      <c r="TCY91" s="2"/>
      <c r="TCZ91" s="2"/>
      <c r="TDA91" s="2"/>
      <c r="TDB91" s="2"/>
      <c r="TDC91" s="2"/>
      <c r="TDD91" s="2"/>
      <c r="TDE91" s="2"/>
      <c r="TDF91" s="2"/>
      <c r="TDG91" s="2"/>
      <c r="TDH91" s="2"/>
      <c r="TDI91" s="2"/>
      <c r="TDJ91" s="2"/>
      <c r="TDK91" s="2"/>
      <c r="TDL91" s="2"/>
      <c r="TDM91" s="2"/>
      <c r="TDN91" s="2"/>
      <c r="TDO91" s="2"/>
      <c r="TDP91" s="2"/>
      <c r="TDQ91" s="2"/>
      <c r="TDR91" s="2"/>
      <c r="TDS91" s="2"/>
      <c r="TDT91" s="2"/>
      <c r="TDU91" s="2"/>
      <c r="TDV91" s="2"/>
      <c r="TDW91" s="2"/>
      <c r="TDX91" s="2"/>
      <c r="TDY91" s="2"/>
      <c r="TDZ91" s="2"/>
      <c r="TEA91" s="2"/>
      <c r="TEB91" s="2"/>
      <c r="TEC91" s="2"/>
      <c r="TED91" s="2"/>
      <c r="TEE91" s="2"/>
      <c r="TEF91" s="2"/>
      <c r="TEG91" s="2"/>
      <c r="TEH91" s="2"/>
      <c r="TEI91" s="2"/>
      <c r="TEJ91" s="2"/>
      <c r="TEK91" s="2"/>
      <c r="TEL91" s="2"/>
      <c r="TEM91" s="2"/>
      <c r="TEN91" s="2"/>
      <c r="TEO91" s="2"/>
      <c r="TEP91" s="2"/>
      <c r="TEQ91" s="2"/>
      <c r="TER91" s="2"/>
      <c r="TES91" s="2"/>
      <c r="TET91" s="2"/>
      <c r="TEU91" s="2"/>
      <c r="TEV91" s="2"/>
      <c r="TEW91" s="2"/>
      <c r="TEX91" s="2"/>
      <c r="TEY91" s="2"/>
      <c r="TEZ91" s="2"/>
      <c r="TFA91" s="2"/>
      <c r="TFB91" s="2"/>
      <c r="TFC91" s="2"/>
      <c r="TFD91" s="2"/>
      <c r="TFE91" s="2"/>
      <c r="TFF91" s="2"/>
      <c r="TFG91" s="2"/>
      <c r="TFH91" s="2"/>
      <c r="TFI91" s="2"/>
      <c r="TFJ91" s="2"/>
      <c r="TFK91" s="2"/>
      <c r="TFL91" s="2"/>
      <c r="TFM91" s="2"/>
      <c r="TFN91" s="2"/>
      <c r="TFO91" s="2"/>
      <c r="TFP91" s="2"/>
      <c r="TFQ91" s="2"/>
      <c r="TFR91" s="2"/>
      <c r="TFS91" s="2"/>
      <c r="TFT91" s="2"/>
      <c r="TFU91" s="2"/>
      <c r="TFV91" s="2"/>
      <c r="TFW91" s="2"/>
      <c r="TFX91" s="2"/>
      <c r="TFY91" s="2"/>
      <c r="TFZ91" s="2"/>
      <c r="TGA91" s="2"/>
      <c r="TGB91" s="2"/>
      <c r="TGC91" s="2"/>
      <c r="TGD91" s="2"/>
      <c r="TGE91" s="2"/>
      <c r="TGF91" s="2"/>
      <c r="TGG91" s="2"/>
      <c r="TGH91" s="2"/>
      <c r="TGI91" s="2"/>
      <c r="TGJ91" s="2"/>
      <c r="TGK91" s="2"/>
      <c r="TGL91" s="2"/>
      <c r="TGM91" s="2"/>
      <c r="TGN91" s="2"/>
      <c r="TGO91" s="2"/>
      <c r="TGP91" s="2"/>
      <c r="TGQ91" s="2"/>
      <c r="TGR91" s="2"/>
      <c r="TGS91" s="2"/>
      <c r="TGT91" s="2"/>
      <c r="TGU91" s="2"/>
      <c r="TGV91" s="2"/>
      <c r="TGW91" s="2"/>
      <c r="TGX91" s="2"/>
      <c r="TGY91" s="2"/>
      <c r="TGZ91" s="2"/>
      <c r="THA91" s="2"/>
      <c r="THB91" s="2"/>
      <c r="THC91" s="2"/>
      <c r="THD91" s="2"/>
      <c r="THE91" s="2"/>
      <c r="THF91" s="2"/>
      <c r="THG91" s="2"/>
      <c r="THH91" s="2"/>
      <c r="THI91" s="2"/>
      <c r="THJ91" s="2"/>
      <c r="THK91" s="2"/>
      <c r="THL91" s="2"/>
      <c r="THM91" s="2"/>
      <c r="THN91" s="2"/>
      <c r="THO91" s="2"/>
      <c r="THP91" s="2"/>
      <c r="THQ91" s="2"/>
      <c r="THR91" s="2"/>
      <c r="THS91" s="2"/>
      <c r="THT91" s="2"/>
      <c r="THU91" s="2"/>
      <c r="THV91" s="2"/>
      <c r="THW91" s="2"/>
      <c r="THX91" s="2"/>
      <c r="THY91" s="2"/>
      <c r="THZ91" s="2"/>
      <c r="TIA91" s="2"/>
      <c r="TIB91" s="2"/>
      <c r="TIC91" s="2"/>
      <c r="TID91" s="2"/>
      <c r="TIE91" s="2"/>
      <c r="TIF91" s="2"/>
      <c r="TIG91" s="2"/>
      <c r="TIH91" s="2"/>
      <c r="TII91" s="2"/>
      <c r="TIJ91" s="2"/>
      <c r="TIK91" s="2"/>
      <c r="TIL91" s="2"/>
      <c r="TIM91" s="2"/>
      <c r="TIN91" s="2"/>
      <c r="TIO91" s="2"/>
      <c r="TIP91" s="2"/>
      <c r="TIQ91" s="2"/>
      <c r="TIR91" s="2"/>
      <c r="TIS91" s="2"/>
      <c r="TIT91" s="2"/>
      <c r="TIU91" s="2"/>
      <c r="TIV91" s="2"/>
      <c r="TIW91" s="2"/>
      <c r="TIX91" s="2"/>
      <c r="TIY91" s="2"/>
      <c r="TIZ91" s="2"/>
      <c r="TJA91" s="2"/>
      <c r="TJB91" s="2"/>
      <c r="TJC91" s="2"/>
      <c r="TJD91" s="2"/>
      <c r="TJE91" s="2"/>
      <c r="TJF91" s="2"/>
      <c r="TJG91" s="2"/>
      <c r="TJH91" s="2"/>
      <c r="TJI91" s="2"/>
      <c r="TJJ91" s="2"/>
      <c r="TJK91" s="2"/>
      <c r="TJL91" s="2"/>
      <c r="TJM91" s="2"/>
      <c r="TJN91" s="2"/>
      <c r="TJO91" s="2"/>
      <c r="TJP91" s="2"/>
      <c r="TJQ91" s="2"/>
      <c r="TJR91" s="2"/>
      <c r="TJS91" s="2"/>
      <c r="TJT91" s="2"/>
      <c r="TJU91" s="2"/>
      <c r="TJV91" s="2"/>
      <c r="TJW91" s="2"/>
      <c r="TJX91" s="2"/>
      <c r="TJY91" s="2"/>
      <c r="TJZ91" s="2"/>
      <c r="TKA91" s="2"/>
      <c r="TKB91" s="2"/>
      <c r="TKC91" s="2"/>
      <c r="TKD91" s="2"/>
      <c r="TKE91" s="2"/>
      <c r="TKF91" s="2"/>
      <c r="TKG91" s="2"/>
      <c r="TKH91" s="2"/>
      <c r="TKI91" s="2"/>
      <c r="TKJ91" s="2"/>
      <c r="TKK91" s="2"/>
      <c r="TKL91" s="2"/>
      <c r="TKM91" s="2"/>
      <c r="TKN91" s="2"/>
      <c r="TKO91" s="2"/>
      <c r="TKP91" s="2"/>
      <c r="TKQ91" s="2"/>
      <c r="TKR91" s="2"/>
      <c r="TKS91" s="2"/>
      <c r="TKT91" s="2"/>
      <c r="TKU91" s="2"/>
      <c r="TKV91" s="2"/>
      <c r="TKW91" s="2"/>
      <c r="TKX91" s="2"/>
      <c r="TKY91" s="2"/>
      <c r="TKZ91" s="2"/>
      <c r="TLA91" s="2"/>
      <c r="TLB91" s="2"/>
      <c r="TLC91" s="2"/>
      <c r="TLD91" s="2"/>
      <c r="TLE91" s="2"/>
      <c r="TLF91" s="2"/>
      <c r="TLG91" s="2"/>
      <c r="TLH91" s="2"/>
      <c r="TLI91" s="2"/>
      <c r="TLJ91" s="2"/>
      <c r="TLK91" s="2"/>
      <c r="TLL91" s="2"/>
      <c r="TLM91" s="2"/>
      <c r="TLN91" s="2"/>
      <c r="TLO91" s="2"/>
      <c r="TLP91" s="2"/>
      <c r="TLQ91" s="2"/>
      <c r="TLR91" s="2"/>
      <c r="TLS91" s="2"/>
      <c r="TLT91" s="2"/>
      <c r="TLU91" s="2"/>
      <c r="TLV91" s="2"/>
      <c r="TLW91" s="2"/>
      <c r="TLX91" s="2"/>
      <c r="TLY91" s="2"/>
      <c r="TLZ91" s="2"/>
      <c r="TMA91" s="2"/>
      <c r="TMB91" s="2"/>
      <c r="TMC91" s="2"/>
      <c r="TMD91" s="2"/>
      <c r="TME91" s="2"/>
      <c r="TMF91" s="2"/>
      <c r="TMG91" s="2"/>
      <c r="TMH91" s="2"/>
      <c r="TMI91" s="2"/>
      <c r="TMJ91" s="2"/>
      <c r="TMK91" s="2"/>
      <c r="TML91" s="2"/>
      <c r="TMM91" s="2"/>
      <c r="TMN91" s="2"/>
      <c r="TMO91" s="2"/>
      <c r="TMP91" s="2"/>
      <c r="TMQ91" s="2"/>
      <c r="TMR91" s="2"/>
      <c r="TMS91" s="2"/>
      <c r="TMT91" s="2"/>
      <c r="TMU91" s="2"/>
      <c r="TMV91" s="2"/>
      <c r="TMW91" s="2"/>
      <c r="TMX91" s="2"/>
      <c r="TMY91" s="2"/>
      <c r="TMZ91" s="2"/>
      <c r="TNA91" s="2"/>
      <c r="TNB91" s="2"/>
      <c r="TNC91" s="2"/>
      <c r="TND91" s="2"/>
      <c r="TNE91" s="2"/>
      <c r="TNF91" s="2"/>
      <c r="TNG91" s="2"/>
      <c r="TNH91" s="2"/>
      <c r="TNI91" s="2"/>
      <c r="TNJ91" s="2"/>
      <c r="TNK91" s="2"/>
      <c r="TNL91" s="2"/>
      <c r="TNM91" s="2"/>
      <c r="TNN91" s="2"/>
      <c r="TNO91" s="2"/>
      <c r="TNP91" s="2"/>
      <c r="TNQ91" s="2"/>
      <c r="TNR91" s="2"/>
      <c r="TNS91" s="2"/>
      <c r="TNT91" s="2"/>
      <c r="TNU91" s="2"/>
      <c r="TNV91" s="2"/>
      <c r="TNW91" s="2"/>
      <c r="TNX91" s="2"/>
      <c r="TNY91" s="2"/>
      <c r="TNZ91" s="2"/>
      <c r="TOA91" s="2"/>
      <c r="TOB91" s="2"/>
      <c r="TOC91" s="2"/>
      <c r="TOD91" s="2"/>
      <c r="TOE91" s="2"/>
      <c r="TOF91" s="2"/>
      <c r="TOG91" s="2"/>
      <c r="TOH91" s="2"/>
      <c r="TOI91" s="2"/>
      <c r="TOJ91" s="2"/>
      <c r="TOK91" s="2"/>
      <c r="TOL91" s="2"/>
      <c r="TOM91" s="2"/>
      <c r="TON91" s="2"/>
      <c r="TOO91" s="2"/>
      <c r="TOP91" s="2"/>
      <c r="TOQ91" s="2"/>
      <c r="TOR91" s="2"/>
      <c r="TOS91" s="2"/>
      <c r="TOT91" s="2"/>
      <c r="TOU91" s="2"/>
      <c r="TOV91" s="2"/>
      <c r="TOW91" s="2"/>
      <c r="TOX91" s="2"/>
      <c r="TOY91" s="2"/>
      <c r="TOZ91" s="2"/>
      <c r="TPA91" s="2"/>
      <c r="TPB91" s="2"/>
      <c r="TPC91" s="2"/>
      <c r="TPD91" s="2"/>
      <c r="TPE91" s="2"/>
      <c r="TPF91" s="2"/>
      <c r="TPG91" s="2"/>
      <c r="TPH91" s="2"/>
      <c r="TPI91" s="2"/>
      <c r="TPJ91" s="2"/>
      <c r="TPK91" s="2"/>
      <c r="TPL91" s="2"/>
      <c r="TPM91" s="2"/>
      <c r="TPN91" s="2"/>
      <c r="TPO91" s="2"/>
      <c r="TPP91" s="2"/>
      <c r="TPQ91" s="2"/>
      <c r="TPR91" s="2"/>
      <c r="TPS91" s="2"/>
      <c r="TPT91" s="2"/>
      <c r="TPU91" s="2"/>
      <c r="TPV91" s="2"/>
      <c r="TPW91" s="2"/>
      <c r="TPX91" s="2"/>
      <c r="TPY91" s="2"/>
      <c r="TPZ91" s="2"/>
      <c r="TQA91" s="2"/>
      <c r="TQB91" s="2"/>
      <c r="TQC91" s="2"/>
      <c r="TQD91" s="2"/>
      <c r="TQE91" s="2"/>
      <c r="TQF91" s="2"/>
      <c r="TQG91" s="2"/>
      <c r="TQH91" s="2"/>
      <c r="TQI91" s="2"/>
      <c r="TQJ91" s="2"/>
      <c r="TQK91" s="2"/>
      <c r="TQL91" s="2"/>
      <c r="TQM91" s="2"/>
      <c r="TQN91" s="2"/>
      <c r="TQO91" s="2"/>
      <c r="TQP91" s="2"/>
      <c r="TQQ91" s="2"/>
      <c r="TQR91" s="2"/>
      <c r="TQS91" s="2"/>
      <c r="TQT91" s="2"/>
      <c r="TQU91" s="2"/>
      <c r="TQV91" s="2"/>
      <c r="TQW91" s="2"/>
      <c r="TQX91" s="2"/>
      <c r="TQY91" s="2"/>
      <c r="TQZ91" s="2"/>
      <c r="TRA91" s="2"/>
      <c r="TRB91" s="2"/>
      <c r="TRC91" s="2"/>
      <c r="TRD91" s="2"/>
      <c r="TRE91" s="2"/>
      <c r="TRF91" s="2"/>
      <c r="TRG91" s="2"/>
      <c r="TRH91" s="2"/>
      <c r="TRI91" s="2"/>
      <c r="TRJ91" s="2"/>
      <c r="TRK91" s="2"/>
      <c r="TRL91" s="2"/>
      <c r="TRM91" s="2"/>
      <c r="TRN91" s="2"/>
      <c r="TRO91" s="2"/>
      <c r="TRP91" s="2"/>
      <c r="TRQ91" s="2"/>
      <c r="TRR91" s="2"/>
      <c r="TRS91" s="2"/>
      <c r="TRT91" s="2"/>
      <c r="TRU91" s="2"/>
      <c r="TRV91" s="2"/>
      <c r="TRW91" s="2"/>
      <c r="TRX91" s="2"/>
      <c r="TRY91" s="2"/>
      <c r="TRZ91" s="2"/>
      <c r="TSA91" s="2"/>
      <c r="TSB91" s="2"/>
      <c r="TSC91" s="2"/>
      <c r="TSD91" s="2"/>
      <c r="TSE91" s="2"/>
      <c r="TSF91" s="2"/>
      <c r="TSG91" s="2"/>
      <c r="TSH91" s="2"/>
      <c r="TSI91" s="2"/>
      <c r="TSJ91" s="2"/>
      <c r="TSK91" s="2"/>
      <c r="TSL91" s="2"/>
      <c r="TSM91" s="2"/>
      <c r="TSN91" s="2"/>
      <c r="TSO91" s="2"/>
      <c r="TSP91" s="2"/>
      <c r="TSQ91" s="2"/>
      <c r="TSR91" s="2"/>
      <c r="TSS91" s="2"/>
      <c r="TST91" s="2"/>
      <c r="TSU91" s="2"/>
      <c r="TSV91" s="2"/>
      <c r="TSW91" s="2"/>
      <c r="TSX91" s="2"/>
      <c r="TSY91" s="2"/>
      <c r="TSZ91" s="2"/>
      <c r="TTA91" s="2"/>
      <c r="TTB91" s="2"/>
      <c r="TTC91" s="2"/>
      <c r="TTD91" s="2"/>
      <c r="TTE91" s="2"/>
      <c r="TTF91" s="2"/>
      <c r="TTG91" s="2"/>
      <c r="TTH91" s="2"/>
      <c r="TTI91" s="2"/>
      <c r="TTJ91" s="2"/>
      <c r="TTK91" s="2"/>
      <c r="TTL91" s="2"/>
      <c r="TTM91" s="2"/>
      <c r="TTN91" s="2"/>
      <c r="TTO91" s="2"/>
      <c r="TTP91" s="2"/>
      <c r="TTQ91" s="2"/>
      <c r="TTR91" s="2"/>
      <c r="TTS91" s="2"/>
      <c r="TTT91" s="2"/>
      <c r="TTU91" s="2"/>
      <c r="TTV91" s="2"/>
      <c r="TTW91" s="2"/>
      <c r="TTX91" s="2"/>
      <c r="TTY91" s="2"/>
      <c r="TTZ91" s="2"/>
      <c r="TUA91" s="2"/>
      <c r="TUB91" s="2"/>
      <c r="TUC91" s="2"/>
      <c r="TUD91" s="2"/>
      <c r="TUE91" s="2"/>
      <c r="TUF91" s="2"/>
      <c r="TUG91" s="2"/>
      <c r="TUH91" s="2"/>
      <c r="TUI91" s="2"/>
      <c r="TUJ91" s="2"/>
      <c r="TUK91" s="2"/>
      <c r="TUL91" s="2"/>
      <c r="TUM91" s="2"/>
      <c r="TUN91" s="2"/>
      <c r="TUO91" s="2"/>
      <c r="TUP91" s="2"/>
      <c r="TUQ91" s="2"/>
      <c r="TUR91" s="2"/>
      <c r="TUS91" s="2"/>
      <c r="TUT91" s="2"/>
      <c r="TUU91" s="2"/>
      <c r="TUV91" s="2"/>
      <c r="TUW91" s="2"/>
      <c r="TUX91" s="2"/>
      <c r="TUY91" s="2"/>
      <c r="TUZ91" s="2"/>
      <c r="TVA91" s="2"/>
      <c r="TVB91" s="2"/>
      <c r="TVC91" s="2"/>
      <c r="TVD91" s="2"/>
      <c r="TVE91" s="2"/>
      <c r="TVF91" s="2"/>
      <c r="TVG91" s="2"/>
      <c r="TVH91" s="2"/>
      <c r="TVI91" s="2"/>
      <c r="TVJ91" s="2"/>
      <c r="TVK91" s="2"/>
      <c r="TVL91" s="2"/>
      <c r="TVM91" s="2"/>
      <c r="TVN91" s="2"/>
      <c r="TVO91" s="2"/>
      <c r="TVP91" s="2"/>
      <c r="TVQ91" s="2"/>
      <c r="TVR91" s="2"/>
      <c r="TVS91" s="2"/>
      <c r="TVT91" s="2"/>
      <c r="TVU91" s="2"/>
      <c r="TVV91" s="2"/>
      <c r="TVW91" s="2"/>
      <c r="TVX91" s="2"/>
      <c r="TVY91" s="2"/>
      <c r="TVZ91" s="2"/>
      <c r="TWA91" s="2"/>
      <c r="TWB91" s="2"/>
      <c r="TWC91" s="2"/>
      <c r="TWD91" s="2"/>
      <c r="TWE91" s="2"/>
      <c r="TWF91" s="2"/>
      <c r="TWG91" s="2"/>
      <c r="TWH91" s="2"/>
      <c r="TWI91" s="2"/>
      <c r="TWJ91" s="2"/>
      <c r="TWK91" s="2"/>
      <c r="TWL91" s="2"/>
      <c r="TWM91" s="2"/>
      <c r="TWN91" s="2"/>
      <c r="TWO91" s="2"/>
      <c r="TWP91" s="2"/>
      <c r="TWQ91" s="2"/>
      <c r="TWR91" s="2"/>
      <c r="TWS91" s="2"/>
      <c r="TWT91" s="2"/>
      <c r="TWU91" s="2"/>
      <c r="TWV91" s="2"/>
      <c r="TWW91" s="2"/>
      <c r="TWX91" s="2"/>
      <c r="TWY91" s="2"/>
      <c r="TWZ91" s="2"/>
      <c r="TXA91" s="2"/>
      <c r="TXB91" s="2"/>
      <c r="TXC91" s="2"/>
      <c r="TXD91" s="2"/>
      <c r="TXE91" s="2"/>
      <c r="TXF91" s="2"/>
      <c r="TXG91" s="2"/>
      <c r="TXH91" s="2"/>
      <c r="TXI91" s="2"/>
      <c r="TXJ91" s="2"/>
      <c r="TXK91" s="2"/>
      <c r="TXL91" s="2"/>
      <c r="TXM91" s="2"/>
      <c r="TXN91" s="2"/>
      <c r="TXO91" s="2"/>
      <c r="TXP91" s="2"/>
      <c r="TXQ91" s="2"/>
      <c r="TXR91" s="2"/>
      <c r="TXS91" s="2"/>
      <c r="TXT91" s="2"/>
      <c r="TXU91" s="2"/>
      <c r="TXV91" s="2"/>
      <c r="TXW91" s="2"/>
      <c r="TXX91" s="2"/>
      <c r="TXY91" s="2"/>
      <c r="TXZ91" s="2"/>
      <c r="TYA91" s="2"/>
      <c r="TYB91" s="2"/>
      <c r="TYC91" s="2"/>
      <c r="TYD91" s="2"/>
      <c r="TYE91" s="2"/>
      <c r="TYF91" s="2"/>
      <c r="TYG91" s="2"/>
      <c r="TYH91" s="2"/>
      <c r="TYI91" s="2"/>
      <c r="TYJ91" s="2"/>
      <c r="TYK91" s="2"/>
      <c r="TYL91" s="2"/>
      <c r="TYM91" s="2"/>
      <c r="TYN91" s="2"/>
      <c r="TYO91" s="2"/>
      <c r="TYP91" s="2"/>
      <c r="TYQ91" s="2"/>
      <c r="TYR91" s="2"/>
      <c r="TYS91" s="2"/>
      <c r="TYT91" s="2"/>
      <c r="TYU91" s="2"/>
      <c r="TYV91" s="2"/>
      <c r="TYW91" s="2"/>
      <c r="TYX91" s="2"/>
      <c r="TYY91" s="2"/>
      <c r="TYZ91" s="2"/>
      <c r="TZA91" s="2"/>
      <c r="TZB91" s="2"/>
      <c r="TZC91" s="2"/>
      <c r="TZD91" s="2"/>
      <c r="TZE91" s="2"/>
      <c r="TZF91" s="2"/>
      <c r="TZG91" s="2"/>
      <c r="TZH91" s="2"/>
      <c r="TZI91" s="2"/>
      <c r="TZJ91" s="2"/>
      <c r="TZK91" s="2"/>
      <c r="TZL91" s="2"/>
      <c r="TZM91" s="2"/>
      <c r="TZN91" s="2"/>
      <c r="TZO91" s="2"/>
      <c r="TZP91" s="2"/>
      <c r="TZQ91" s="2"/>
      <c r="TZR91" s="2"/>
      <c r="TZS91" s="2"/>
      <c r="TZT91" s="2"/>
      <c r="TZU91" s="2"/>
      <c r="TZV91" s="2"/>
      <c r="TZW91" s="2"/>
      <c r="TZX91" s="2"/>
      <c r="TZY91" s="2"/>
      <c r="TZZ91" s="2"/>
      <c r="UAA91" s="2"/>
      <c r="UAB91" s="2"/>
      <c r="UAC91" s="2"/>
      <c r="UAD91" s="2"/>
      <c r="UAE91" s="2"/>
      <c r="UAF91" s="2"/>
      <c r="UAG91" s="2"/>
      <c r="UAH91" s="2"/>
      <c r="UAI91" s="2"/>
      <c r="UAJ91" s="2"/>
      <c r="UAK91" s="2"/>
      <c r="UAL91" s="2"/>
      <c r="UAM91" s="2"/>
      <c r="UAN91" s="2"/>
      <c r="UAO91" s="2"/>
      <c r="UAP91" s="2"/>
      <c r="UAQ91" s="2"/>
      <c r="UAR91" s="2"/>
      <c r="UAS91" s="2"/>
      <c r="UAT91" s="2"/>
      <c r="UAU91" s="2"/>
      <c r="UAV91" s="2"/>
      <c r="UAW91" s="2"/>
      <c r="UAX91" s="2"/>
      <c r="UAY91" s="2"/>
      <c r="UAZ91" s="2"/>
      <c r="UBA91" s="2"/>
      <c r="UBB91" s="2"/>
      <c r="UBC91" s="2"/>
      <c r="UBD91" s="2"/>
      <c r="UBE91" s="2"/>
      <c r="UBF91" s="2"/>
      <c r="UBG91" s="2"/>
      <c r="UBH91" s="2"/>
      <c r="UBI91" s="2"/>
      <c r="UBJ91" s="2"/>
      <c r="UBK91" s="2"/>
      <c r="UBL91" s="2"/>
      <c r="UBM91" s="2"/>
      <c r="UBN91" s="2"/>
      <c r="UBO91" s="2"/>
      <c r="UBP91" s="2"/>
      <c r="UBQ91" s="2"/>
      <c r="UBR91" s="2"/>
      <c r="UBS91" s="2"/>
      <c r="UBT91" s="2"/>
      <c r="UBU91" s="2"/>
      <c r="UBV91" s="2"/>
      <c r="UBW91" s="2"/>
      <c r="UBX91" s="2"/>
      <c r="UBY91" s="2"/>
      <c r="UBZ91" s="2"/>
      <c r="UCA91" s="2"/>
      <c r="UCB91" s="2"/>
      <c r="UCC91" s="2"/>
      <c r="UCD91" s="2"/>
      <c r="UCE91" s="2"/>
      <c r="UCF91" s="2"/>
      <c r="UCG91" s="2"/>
      <c r="UCH91" s="2"/>
      <c r="UCI91" s="2"/>
      <c r="UCJ91" s="2"/>
      <c r="UCK91" s="2"/>
      <c r="UCL91" s="2"/>
      <c r="UCM91" s="2"/>
      <c r="UCN91" s="2"/>
      <c r="UCO91" s="2"/>
      <c r="UCP91" s="2"/>
      <c r="UCQ91" s="2"/>
      <c r="UCR91" s="2"/>
      <c r="UCS91" s="2"/>
      <c r="UCT91" s="2"/>
      <c r="UCU91" s="2"/>
      <c r="UCV91" s="2"/>
      <c r="UCW91" s="2"/>
      <c r="UCX91" s="2"/>
      <c r="UCY91" s="2"/>
      <c r="UCZ91" s="2"/>
      <c r="UDA91" s="2"/>
      <c r="UDB91" s="2"/>
      <c r="UDC91" s="2"/>
      <c r="UDD91" s="2"/>
      <c r="UDE91" s="2"/>
      <c r="UDF91" s="2"/>
      <c r="UDG91" s="2"/>
      <c r="UDH91" s="2"/>
      <c r="UDI91" s="2"/>
      <c r="UDJ91" s="2"/>
      <c r="UDK91" s="2"/>
      <c r="UDL91" s="2"/>
      <c r="UDM91" s="2"/>
      <c r="UDN91" s="2"/>
      <c r="UDO91" s="2"/>
      <c r="UDP91" s="2"/>
      <c r="UDQ91" s="2"/>
      <c r="UDR91" s="2"/>
      <c r="UDS91" s="2"/>
      <c r="UDT91" s="2"/>
      <c r="UDU91" s="2"/>
      <c r="UDV91" s="2"/>
      <c r="UDW91" s="2"/>
      <c r="UDX91" s="2"/>
      <c r="UDY91" s="2"/>
      <c r="UDZ91" s="2"/>
      <c r="UEA91" s="2"/>
      <c r="UEB91" s="2"/>
      <c r="UEC91" s="2"/>
      <c r="UED91" s="2"/>
      <c r="UEE91" s="2"/>
      <c r="UEF91" s="2"/>
      <c r="UEG91" s="2"/>
      <c r="UEH91" s="2"/>
      <c r="UEI91" s="2"/>
      <c r="UEJ91" s="2"/>
      <c r="UEK91" s="2"/>
      <c r="UEL91" s="2"/>
      <c r="UEM91" s="2"/>
      <c r="UEN91" s="2"/>
      <c r="UEO91" s="2"/>
      <c r="UEP91" s="2"/>
      <c r="UEQ91" s="2"/>
      <c r="UER91" s="2"/>
      <c r="UES91" s="2"/>
      <c r="UET91" s="2"/>
      <c r="UEU91" s="2"/>
      <c r="UEV91" s="2"/>
      <c r="UEW91" s="2"/>
      <c r="UEX91" s="2"/>
      <c r="UEY91" s="2"/>
      <c r="UEZ91" s="2"/>
      <c r="UFA91" s="2"/>
      <c r="UFB91" s="2"/>
      <c r="UFC91" s="2"/>
      <c r="UFD91" s="2"/>
      <c r="UFE91" s="2"/>
      <c r="UFF91" s="2"/>
      <c r="UFG91" s="2"/>
      <c r="UFH91" s="2"/>
      <c r="UFI91" s="2"/>
      <c r="UFJ91" s="2"/>
      <c r="UFK91" s="2"/>
      <c r="UFL91" s="2"/>
      <c r="UFM91" s="2"/>
      <c r="UFN91" s="2"/>
      <c r="UFO91" s="2"/>
      <c r="UFP91" s="2"/>
      <c r="UFQ91" s="2"/>
      <c r="UFR91" s="2"/>
      <c r="UFS91" s="2"/>
      <c r="UFT91" s="2"/>
      <c r="UFU91" s="2"/>
      <c r="UFV91" s="2"/>
      <c r="UFW91" s="2"/>
      <c r="UFX91" s="2"/>
      <c r="UFY91" s="2"/>
      <c r="UFZ91" s="2"/>
      <c r="UGA91" s="2"/>
      <c r="UGB91" s="2"/>
      <c r="UGC91" s="2"/>
      <c r="UGD91" s="2"/>
      <c r="UGE91" s="2"/>
      <c r="UGF91" s="2"/>
      <c r="UGG91" s="2"/>
      <c r="UGH91" s="2"/>
      <c r="UGI91" s="2"/>
      <c r="UGJ91" s="2"/>
      <c r="UGK91" s="2"/>
      <c r="UGL91" s="2"/>
      <c r="UGM91" s="2"/>
      <c r="UGN91" s="2"/>
      <c r="UGO91" s="2"/>
      <c r="UGP91" s="2"/>
      <c r="UGQ91" s="2"/>
      <c r="UGR91" s="2"/>
      <c r="UGS91" s="2"/>
      <c r="UGT91" s="2"/>
      <c r="UGU91" s="2"/>
      <c r="UGV91" s="2"/>
      <c r="UGW91" s="2"/>
      <c r="UGX91" s="2"/>
      <c r="UGY91" s="2"/>
      <c r="UGZ91" s="2"/>
      <c r="UHA91" s="2"/>
      <c r="UHB91" s="2"/>
      <c r="UHC91" s="2"/>
      <c r="UHD91" s="2"/>
      <c r="UHE91" s="2"/>
      <c r="UHF91" s="2"/>
      <c r="UHG91" s="2"/>
      <c r="UHH91" s="2"/>
      <c r="UHI91" s="2"/>
      <c r="UHJ91" s="2"/>
      <c r="UHK91" s="2"/>
      <c r="UHL91" s="2"/>
      <c r="UHM91" s="2"/>
      <c r="UHN91" s="2"/>
      <c r="UHO91" s="2"/>
      <c r="UHP91" s="2"/>
      <c r="UHQ91" s="2"/>
      <c r="UHR91" s="2"/>
      <c r="UHS91" s="2"/>
      <c r="UHT91" s="2"/>
      <c r="UHU91" s="2"/>
      <c r="UHV91" s="2"/>
      <c r="UHW91" s="2"/>
      <c r="UHX91" s="2"/>
      <c r="UHY91" s="2"/>
      <c r="UHZ91" s="2"/>
      <c r="UIA91" s="2"/>
      <c r="UIB91" s="2"/>
      <c r="UIC91" s="2"/>
      <c r="UID91" s="2"/>
      <c r="UIE91" s="2"/>
      <c r="UIF91" s="2"/>
      <c r="UIG91" s="2"/>
      <c r="UIH91" s="2"/>
      <c r="UII91" s="2"/>
      <c r="UIJ91" s="2"/>
      <c r="UIK91" s="2"/>
      <c r="UIL91" s="2"/>
      <c r="UIM91" s="2"/>
      <c r="UIN91" s="2"/>
      <c r="UIO91" s="2"/>
      <c r="UIP91" s="2"/>
      <c r="UIQ91" s="2"/>
      <c r="UIR91" s="2"/>
      <c r="UIS91" s="2"/>
      <c r="UIT91" s="2"/>
      <c r="UIU91" s="2"/>
      <c r="UIV91" s="2"/>
      <c r="UIW91" s="2"/>
      <c r="UIX91" s="2"/>
      <c r="UIY91" s="2"/>
      <c r="UIZ91" s="2"/>
      <c r="UJA91" s="2"/>
      <c r="UJB91" s="2"/>
      <c r="UJC91" s="2"/>
      <c r="UJD91" s="2"/>
      <c r="UJE91" s="2"/>
      <c r="UJF91" s="2"/>
      <c r="UJG91" s="2"/>
      <c r="UJH91" s="2"/>
      <c r="UJI91" s="2"/>
      <c r="UJJ91" s="2"/>
      <c r="UJK91" s="2"/>
      <c r="UJL91" s="2"/>
      <c r="UJM91" s="2"/>
      <c r="UJN91" s="2"/>
      <c r="UJO91" s="2"/>
      <c r="UJP91" s="2"/>
      <c r="UJQ91" s="2"/>
      <c r="UJR91" s="2"/>
      <c r="UJS91" s="2"/>
      <c r="UJT91" s="2"/>
      <c r="UJU91" s="2"/>
      <c r="UJV91" s="2"/>
      <c r="UJW91" s="2"/>
      <c r="UJX91" s="2"/>
      <c r="UJY91" s="2"/>
      <c r="UJZ91" s="2"/>
      <c r="UKA91" s="2"/>
      <c r="UKB91" s="2"/>
      <c r="UKC91" s="2"/>
      <c r="UKD91" s="2"/>
      <c r="UKE91" s="2"/>
      <c r="UKF91" s="2"/>
      <c r="UKG91" s="2"/>
      <c r="UKH91" s="2"/>
      <c r="UKI91" s="2"/>
      <c r="UKJ91" s="2"/>
      <c r="UKK91" s="2"/>
      <c r="UKL91" s="2"/>
      <c r="UKM91" s="2"/>
      <c r="UKN91" s="2"/>
      <c r="UKO91" s="2"/>
      <c r="UKP91" s="2"/>
      <c r="UKQ91" s="2"/>
      <c r="UKR91" s="2"/>
      <c r="UKS91" s="2"/>
      <c r="UKT91" s="2"/>
      <c r="UKU91" s="2"/>
      <c r="UKV91" s="2"/>
      <c r="UKW91" s="2"/>
      <c r="UKX91" s="2"/>
      <c r="UKY91" s="2"/>
      <c r="UKZ91" s="2"/>
      <c r="ULA91" s="2"/>
      <c r="ULB91" s="2"/>
      <c r="ULC91" s="2"/>
      <c r="ULD91" s="2"/>
      <c r="ULE91" s="2"/>
      <c r="ULF91" s="2"/>
      <c r="ULG91" s="2"/>
      <c r="ULH91" s="2"/>
      <c r="ULI91" s="2"/>
      <c r="ULJ91" s="2"/>
      <c r="ULK91" s="2"/>
      <c r="ULL91" s="2"/>
      <c r="ULM91" s="2"/>
      <c r="ULN91" s="2"/>
      <c r="ULO91" s="2"/>
      <c r="ULP91" s="2"/>
      <c r="ULQ91" s="2"/>
      <c r="ULR91" s="2"/>
      <c r="ULS91" s="2"/>
      <c r="ULT91" s="2"/>
      <c r="ULU91" s="2"/>
      <c r="ULV91" s="2"/>
      <c r="ULW91" s="2"/>
      <c r="ULX91" s="2"/>
      <c r="ULY91" s="2"/>
      <c r="ULZ91" s="2"/>
      <c r="UMA91" s="2"/>
      <c r="UMB91" s="2"/>
      <c r="UMC91" s="2"/>
      <c r="UMD91" s="2"/>
      <c r="UME91" s="2"/>
      <c r="UMF91" s="2"/>
      <c r="UMG91" s="2"/>
      <c r="UMH91" s="2"/>
      <c r="UMI91" s="2"/>
      <c r="UMJ91" s="2"/>
      <c r="UMK91" s="2"/>
      <c r="UML91" s="2"/>
      <c r="UMM91" s="2"/>
      <c r="UMN91" s="2"/>
      <c r="UMO91" s="2"/>
      <c r="UMP91" s="2"/>
      <c r="UMQ91" s="2"/>
      <c r="UMR91" s="2"/>
      <c r="UMS91" s="2"/>
      <c r="UMT91" s="2"/>
      <c r="UMU91" s="2"/>
      <c r="UMV91" s="2"/>
      <c r="UMW91" s="2"/>
      <c r="UMX91" s="2"/>
      <c r="UMY91" s="2"/>
      <c r="UMZ91" s="2"/>
      <c r="UNA91" s="2"/>
      <c r="UNB91" s="2"/>
      <c r="UNC91" s="2"/>
      <c r="UND91" s="2"/>
      <c r="UNE91" s="2"/>
      <c r="UNF91" s="2"/>
      <c r="UNG91" s="2"/>
      <c r="UNH91" s="2"/>
      <c r="UNI91" s="2"/>
      <c r="UNJ91" s="2"/>
      <c r="UNK91" s="2"/>
      <c r="UNL91" s="2"/>
      <c r="UNM91" s="2"/>
      <c r="UNN91" s="2"/>
      <c r="UNO91" s="2"/>
      <c r="UNP91" s="2"/>
      <c r="UNQ91" s="2"/>
      <c r="UNR91" s="2"/>
      <c r="UNS91" s="2"/>
      <c r="UNT91" s="2"/>
      <c r="UNU91" s="2"/>
      <c r="UNV91" s="2"/>
      <c r="UNW91" s="2"/>
      <c r="UNX91" s="2"/>
      <c r="UNY91" s="2"/>
      <c r="UNZ91" s="2"/>
      <c r="UOA91" s="2"/>
      <c r="UOB91" s="2"/>
      <c r="UOC91" s="2"/>
      <c r="UOD91" s="2"/>
      <c r="UOE91" s="2"/>
      <c r="UOF91" s="2"/>
      <c r="UOG91" s="2"/>
      <c r="UOH91" s="2"/>
      <c r="UOI91" s="2"/>
      <c r="UOJ91" s="2"/>
      <c r="UOK91" s="2"/>
      <c r="UOL91" s="2"/>
      <c r="UOM91" s="2"/>
      <c r="UON91" s="2"/>
      <c r="UOO91" s="2"/>
      <c r="UOP91" s="2"/>
      <c r="UOQ91" s="2"/>
      <c r="UOR91" s="2"/>
      <c r="UOS91" s="2"/>
      <c r="UOT91" s="2"/>
      <c r="UOU91" s="2"/>
      <c r="UOV91" s="2"/>
      <c r="UOW91" s="2"/>
      <c r="UOX91" s="2"/>
      <c r="UOY91" s="2"/>
      <c r="UOZ91" s="2"/>
      <c r="UPA91" s="2"/>
      <c r="UPB91" s="2"/>
      <c r="UPC91" s="2"/>
      <c r="UPD91" s="2"/>
      <c r="UPE91" s="2"/>
      <c r="UPF91" s="2"/>
      <c r="UPG91" s="2"/>
      <c r="UPH91" s="2"/>
      <c r="UPI91" s="2"/>
      <c r="UPJ91" s="2"/>
      <c r="UPK91" s="2"/>
      <c r="UPL91" s="2"/>
      <c r="UPM91" s="2"/>
      <c r="UPN91" s="2"/>
      <c r="UPO91" s="2"/>
      <c r="UPP91" s="2"/>
      <c r="UPQ91" s="2"/>
      <c r="UPR91" s="2"/>
      <c r="UPS91" s="2"/>
      <c r="UPT91" s="2"/>
      <c r="UPU91" s="2"/>
      <c r="UPV91" s="2"/>
      <c r="UPW91" s="2"/>
      <c r="UPX91" s="2"/>
      <c r="UPY91" s="2"/>
      <c r="UPZ91" s="2"/>
      <c r="UQA91" s="2"/>
      <c r="UQB91" s="2"/>
      <c r="UQC91" s="2"/>
      <c r="UQD91" s="2"/>
      <c r="UQE91" s="2"/>
      <c r="UQF91" s="2"/>
      <c r="UQG91" s="2"/>
      <c r="UQH91" s="2"/>
      <c r="UQI91" s="2"/>
      <c r="UQJ91" s="2"/>
      <c r="UQK91" s="2"/>
      <c r="UQL91" s="2"/>
      <c r="UQM91" s="2"/>
      <c r="UQN91" s="2"/>
      <c r="UQO91" s="2"/>
      <c r="UQP91" s="2"/>
      <c r="UQQ91" s="2"/>
      <c r="UQR91" s="2"/>
      <c r="UQS91" s="2"/>
      <c r="UQT91" s="2"/>
      <c r="UQU91" s="2"/>
      <c r="UQV91" s="2"/>
      <c r="UQW91" s="2"/>
      <c r="UQX91" s="2"/>
      <c r="UQY91" s="2"/>
      <c r="UQZ91" s="2"/>
      <c r="URA91" s="2"/>
      <c r="URB91" s="2"/>
      <c r="URC91" s="2"/>
      <c r="URD91" s="2"/>
      <c r="URE91" s="2"/>
      <c r="URF91" s="2"/>
      <c r="URG91" s="2"/>
      <c r="URH91" s="2"/>
      <c r="URI91" s="2"/>
      <c r="URJ91" s="2"/>
      <c r="URK91" s="2"/>
      <c r="URL91" s="2"/>
      <c r="URM91" s="2"/>
      <c r="URN91" s="2"/>
      <c r="URO91" s="2"/>
      <c r="URP91" s="2"/>
      <c r="URQ91" s="2"/>
      <c r="URR91" s="2"/>
      <c r="URS91" s="2"/>
      <c r="URT91" s="2"/>
      <c r="URU91" s="2"/>
      <c r="URV91" s="2"/>
      <c r="URW91" s="2"/>
      <c r="URX91" s="2"/>
      <c r="URY91" s="2"/>
      <c r="URZ91" s="2"/>
      <c r="USA91" s="2"/>
      <c r="USB91" s="2"/>
      <c r="USC91" s="2"/>
      <c r="USD91" s="2"/>
      <c r="USE91" s="2"/>
      <c r="USF91" s="2"/>
      <c r="USG91" s="2"/>
      <c r="USH91" s="2"/>
      <c r="USI91" s="2"/>
      <c r="USJ91" s="2"/>
      <c r="USK91" s="2"/>
      <c r="USL91" s="2"/>
      <c r="USM91" s="2"/>
      <c r="USN91" s="2"/>
      <c r="USO91" s="2"/>
      <c r="USP91" s="2"/>
      <c r="USQ91" s="2"/>
      <c r="USR91" s="2"/>
      <c r="USS91" s="2"/>
      <c r="UST91" s="2"/>
      <c r="USU91" s="2"/>
      <c r="USV91" s="2"/>
      <c r="USW91" s="2"/>
      <c r="USX91" s="2"/>
      <c r="USY91" s="2"/>
      <c r="USZ91" s="2"/>
      <c r="UTA91" s="2"/>
      <c r="UTB91" s="2"/>
      <c r="UTC91" s="2"/>
      <c r="UTD91" s="2"/>
      <c r="UTE91" s="2"/>
      <c r="UTF91" s="2"/>
      <c r="UTG91" s="2"/>
      <c r="UTH91" s="2"/>
      <c r="UTI91" s="2"/>
      <c r="UTJ91" s="2"/>
      <c r="UTK91" s="2"/>
      <c r="UTL91" s="2"/>
      <c r="UTM91" s="2"/>
      <c r="UTN91" s="2"/>
      <c r="UTO91" s="2"/>
      <c r="UTP91" s="2"/>
      <c r="UTQ91" s="2"/>
      <c r="UTR91" s="2"/>
      <c r="UTS91" s="2"/>
      <c r="UTT91" s="2"/>
      <c r="UTU91" s="2"/>
      <c r="UTV91" s="2"/>
      <c r="UTW91" s="2"/>
      <c r="UTX91" s="2"/>
      <c r="UTY91" s="2"/>
      <c r="UTZ91" s="2"/>
      <c r="UUA91" s="2"/>
      <c r="UUB91" s="2"/>
      <c r="UUC91" s="2"/>
      <c r="UUD91" s="2"/>
      <c r="UUE91" s="2"/>
      <c r="UUF91" s="2"/>
      <c r="UUG91" s="2"/>
      <c r="UUH91" s="2"/>
      <c r="UUI91" s="2"/>
      <c r="UUJ91" s="2"/>
      <c r="UUK91" s="2"/>
      <c r="UUL91" s="2"/>
      <c r="UUM91" s="2"/>
      <c r="UUN91" s="2"/>
      <c r="UUO91" s="2"/>
      <c r="UUP91" s="2"/>
      <c r="UUQ91" s="2"/>
      <c r="UUR91" s="2"/>
      <c r="UUS91" s="2"/>
      <c r="UUT91" s="2"/>
      <c r="UUU91" s="2"/>
      <c r="UUV91" s="2"/>
      <c r="UUW91" s="2"/>
      <c r="UUX91" s="2"/>
      <c r="UUY91" s="2"/>
      <c r="UUZ91" s="2"/>
      <c r="UVA91" s="2"/>
      <c r="UVB91" s="2"/>
      <c r="UVC91" s="2"/>
      <c r="UVD91" s="2"/>
      <c r="UVE91" s="2"/>
      <c r="UVF91" s="2"/>
      <c r="UVG91" s="2"/>
      <c r="UVH91" s="2"/>
      <c r="UVI91" s="2"/>
      <c r="UVJ91" s="2"/>
      <c r="UVK91" s="2"/>
      <c r="UVL91" s="2"/>
      <c r="UVM91" s="2"/>
      <c r="UVN91" s="2"/>
      <c r="UVO91" s="2"/>
      <c r="UVP91" s="2"/>
      <c r="UVQ91" s="2"/>
      <c r="UVR91" s="2"/>
      <c r="UVS91" s="2"/>
      <c r="UVT91" s="2"/>
      <c r="UVU91" s="2"/>
      <c r="UVV91" s="2"/>
      <c r="UVW91" s="2"/>
      <c r="UVX91" s="2"/>
      <c r="UVY91" s="2"/>
      <c r="UVZ91" s="2"/>
      <c r="UWA91" s="2"/>
      <c r="UWB91" s="2"/>
      <c r="UWC91" s="2"/>
      <c r="UWD91" s="2"/>
      <c r="UWE91" s="2"/>
      <c r="UWF91" s="2"/>
      <c r="UWG91" s="2"/>
      <c r="UWH91" s="2"/>
      <c r="UWI91" s="2"/>
      <c r="UWJ91" s="2"/>
      <c r="UWK91" s="2"/>
      <c r="UWL91" s="2"/>
      <c r="UWM91" s="2"/>
      <c r="UWN91" s="2"/>
      <c r="UWO91" s="2"/>
      <c r="UWP91" s="2"/>
      <c r="UWQ91" s="2"/>
      <c r="UWR91" s="2"/>
      <c r="UWS91" s="2"/>
      <c r="UWT91" s="2"/>
      <c r="UWU91" s="2"/>
      <c r="UWV91" s="2"/>
      <c r="UWW91" s="2"/>
      <c r="UWX91" s="2"/>
      <c r="UWY91" s="2"/>
      <c r="UWZ91" s="2"/>
      <c r="UXA91" s="2"/>
      <c r="UXB91" s="2"/>
      <c r="UXC91" s="2"/>
      <c r="UXD91" s="2"/>
      <c r="UXE91" s="2"/>
      <c r="UXF91" s="2"/>
      <c r="UXG91" s="2"/>
      <c r="UXH91" s="2"/>
      <c r="UXI91" s="2"/>
      <c r="UXJ91" s="2"/>
      <c r="UXK91" s="2"/>
      <c r="UXL91" s="2"/>
      <c r="UXM91" s="2"/>
      <c r="UXN91" s="2"/>
      <c r="UXO91" s="2"/>
      <c r="UXP91" s="2"/>
      <c r="UXQ91" s="2"/>
      <c r="UXR91" s="2"/>
      <c r="UXS91" s="2"/>
      <c r="UXT91" s="2"/>
      <c r="UXU91" s="2"/>
      <c r="UXV91" s="2"/>
      <c r="UXW91" s="2"/>
      <c r="UXX91" s="2"/>
      <c r="UXY91" s="2"/>
      <c r="UXZ91" s="2"/>
      <c r="UYA91" s="2"/>
      <c r="UYB91" s="2"/>
      <c r="UYC91" s="2"/>
      <c r="UYD91" s="2"/>
      <c r="UYE91" s="2"/>
      <c r="UYF91" s="2"/>
      <c r="UYG91" s="2"/>
      <c r="UYH91" s="2"/>
      <c r="UYI91" s="2"/>
      <c r="UYJ91" s="2"/>
      <c r="UYK91" s="2"/>
      <c r="UYL91" s="2"/>
      <c r="UYM91" s="2"/>
      <c r="UYN91" s="2"/>
      <c r="UYO91" s="2"/>
      <c r="UYP91" s="2"/>
      <c r="UYQ91" s="2"/>
      <c r="UYR91" s="2"/>
      <c r="UYS91" s="2"/>
      <c r="UYT91" s="2"/>
      <c r="UYU91" s="2"/>
      <c r="UYV91" s="2"/>
      <c r="UYW91" s="2"/>
      <c r="UYX91" s="2"/>
      <c r="UYY91" s="2"/>
      <c r="UYZ91" s="2"/>
      <c r="UZA91" s="2"/>
      <c r="UZB91" s="2"/>
      <c r="UZC91" s="2"/>
      <c r="UZD91" s="2"/>
      <c r="UZE91" s="2"/>
      <c r="UZF91" s="2"/>
      <c r="UZG91" s="2"/>
      <c r="UZH91" s="2"/>
      <c r="UZI91" s="2"/>
      <c r="UZJ91" s="2"/>
      <c r="UZK91" s="2"/>
      <c r="UZL91" s="2"/>
      <c r="UZM91" s="2"/>
      <c r="UZN91" s="2"/>
      <c r="UZO91" s="2"/>
      <c r="UZP91" s="2"/>
      <c r="UZQ91" s="2"/>
      <c r="UZR91" s="2"/>
      <c r="UZS91" s="2"/>
      <c r="UZT91" s="2"/>
      <c r="UZU91" s="2"/>
      <c r="UZV91" s="2"/>
      <c r="UZW91" s="2"/>
      <c r="UZX91" s="2"/>
      <c r="UZY91" s="2"/>
      <c r="UZZ91" s="2"/>
      <c r="VAA91" s="2"/>
      <c r="VAB91" s="2"/>
      <c r="VAC91" s="2"/>
      <c r="VAD91" s="2"/>
      <c r="VAE91" s="2"/>
      <c r="VAF91" s="2"/>
      <c r="VAG91" s="2"/>
      <c r="VAH91" s="2"/>
      <c r="VAI91" s="2"/>
      <c r="VAJ91" s="2"/>
      <c r="VAK91" s="2"/>
      <c r="VAL91" s="2"/>
      <c r="VAM91" s="2"/>
      <c r="VAN91" s="2"/>
      <c r="VAO91" s="2"/>
      <c r="VAP91" s="2"/>
      <c r="VAQ91" s="2"/>
      <c r="VAR91" s="2"/>
      <c r="VAS91" s="2"/>
      <c r="VAT91" s="2"/>
      <c r="VAU91" s="2"/>
      <c r="VAV91" s="2"/>
      <c r="VAW91" s="2"/>
      <c r="VAX91" s="2"/>
      <c r="VAY91" s="2"/>
      <c r="VAZ91" s="2"/>
      <c r="VBA91" s="2"/>
      <c r="VBB91" s="2"/>
      <c r="VBC91" s="2"/>
      <c r="VBD91" s="2"/>
      <c r="VBE91" s="2"/>
      <c r="VBF91" s="2"/>
      <c r="VBG91" s="2"/>
      <c r="VBH91" s="2"/>
      <c r="VBI91" s="2"/>
      <c r="VBJ91" s="2"/>
      <c r="VBK91" s="2"/>
      <c r="VBL91" s="2"/>
      <c r="VBM91" s="2"/>
      <c r="VBN91" s="2"/>
      <c r="VBO91" s="2"/>
      <c r="VBP91" s="2"/>
      <c r="VBQ91" s="2"/>
      <c r="VBR91" s="2"/>
      <c r="VBS91" s="2"/>
      <c r="VBT91" s="2"/>
      <c r="VBU91" s="2"/>
      <c r="VBV91" s="2"/>
      <c r="VBW91" s="2"/>
      <c r="VBX91" s="2"/>
      <c r="VBY91" s="2"/>
      <c r="VBZ91" s="2"/>
      <c r="VCA91" s="2"/>
      <c r="VCB91" s="2"/>
      <c r="VCC91" s="2"/>
      <c r="VCD91" s="2"/>
      <c r="VCE91" s="2"/>
      <c r="VCF91" s="2"/>
      <c r="VCG91" s="2"/>
      <c r="VCH91" s="2"/>
      <c r="VCI91" s="2"/>
      <c r="VCJ91" s="2"/>
      <c r="VCK91" s="2"/>
      <c r="VCL91" s="2"/>
      <c r="VCM91" s="2"/>
      <c r="VCN91" s="2"/>
      <c r="VCO91" s="2"/>
      <c r="VCP91" s="2"/>
      <c r="VCQ91" s="2"/>
      <c r="VCR91" s="2"/>
      <c r="VCS91" s="2"/>
      <c r="VCT91" s="2"/>
      <c r="VCU91" s="2"/>
      <c r="VCV91" s="2"/>
      <c r="VCW91" s="2"/>
      <c r="VCX91" s="2"/>
      <c r="VCY91" s="2"/>
      <c r="VCZ91" s="2"/>
      <c r="VDA91" s="2"/>
      <c r="VDB91" s="2"/>
      <c r="VDC91" s="2"/>
      <c r="VDD91" s="2"/>
      <c r="VDE91" s="2"/>
      <c r="VDF91" s="2"/>
      <c r="VDG91" s="2"/>
      <c r="VDH91" s="2"/>
      <c r="VDI91" s="2"/>
      <c r="VDJ91" s="2"/>
      <c r="VDK91" s="2"/>
      <c r="VDL91" s="2"/>
      <c r="VDM91" s="2"/>
      <c r="VDN91" s="2"/>
      <c r="VDO91" s="2"/>
      <c r="VDP91" s="2"/>
      <c r="VDQ91" s="2"/>
      <c r="VDR91" s="2"/>
      <c r="VDS91" s="2"/>
      <c r="VDT91" s="2"/>
      <c r="VDU91" s="2"/>
      <c r="VDV91" s="2"/>
      <c r="VDW91" s="2"/>
      <c r="VDX91" s="2"/>
      <c r="VDY91" s="2"/>
      <c r="VDZ91" s="2"/>
      <c r="VEA91" s="2"/>
      <c r="VEB91" s="2"/>
      <c r="VEC91" s="2"/>
      <c r="VED91" s="2"/>
      <c r="VEE91" s="2"/>
      <c r="VEF91" s="2"/>
      <c r="VEG91" s="2"/>
      <c r="VEH91" s="2"/>
      <c r="VEI91" s="2"/>
      <c r="VEJ91" s="2"/>
      <c r="VEK91" s="2"/>
      <c r="VEL91" s="2"/>
      <c r="VEM91" s="2"/>
      <c r="VEN91" s="2"/>
      <c r="VEO91" s="2"/>
      <c r="VEP91" s="2"/>
      <c r="VEQ91" s="2"/>
      <c r="VER91" s="2"/>
      <c r="VES91" s="2"/>
      <c r="VET91" s="2"/>
      <c r="VEU91" s="2"/>
      <c r="VEV91" s="2"/>
      <c r="VEW91" s="2"/>
      <c r="VEX91" s="2"/>
      <c r="VEY91" s="2"/>
      <c r="VEZ91" s="2"/>
      <c r="VFA91" s="2"/>
      <c r="VFB91" s="2"/>
      <c r="VFC91" s="2"/>
      <c r="VFD91" s="2"/>
      <c r="VFE91" s="2"/>
      <c r="VFF91" s="2"/>
      <c r="VFG91" s="2"/>
      <c r="VFH91" s="2"/>
      <c r="VFI91" s="2"/>
      <c r="VFJ91" s="2"/>
      <c r="VFK91" s="2"/>
      <c r="VFL91" s="2"/>
      <c r="VFM91" s="2"/>
      <c r="VFN91" s="2"/>
      <c r="VFO91" s="2"/>
      <c r="VFP91" s="2"/>
      <c r="VFQ91" s="2"/>
      <c r="VFR91" s="2"/>
      <c r="VFS91" s="2"/>
      <c r="VFT91" s="2"/>
      <c r="VFU91" s="2"/>
      <c r="VFV91" s="2"/>
      <c r="VFW91" s="2"/>
      <c r="VFX91" s="2"/>
      <c r="VFY91" s="2"/>
      <c r="VFZ91" s="2"/>
      <c r="VGA91" s="2"/>
      <c r="VGB91" s="2"/>
      <c r="VGC91" s="2"/>
      <c r="VGD91" s="2"/>
      <c r="VGE91" s="2"/>
      <c r="VGF91" s="2"/>
      <c r="VGG91" s="2"/>
      <c r="VGH91" s="2"/>
      <c r="VGI91" s="2"/>
      <c r="VGJ91" s="2"/>
      <c r="VGK91" s="2"/>
      <c r="VGL91" s="2"/>
      <c r="VGM91" s="2"/>
      <c r="VGN91" s="2"/>
      <c r="VGO91" s="2"/>
      <c r="VGP91" s="2"/>
      <c r="VGQ91" s="2"/>
      <c r="VGR91" s="2"/>
      <c r="VGS91" s="2"/>
      <c r="VGT91" s="2"/>
      <c r="VGU91" s="2"/>
      <c r="VGV91" s="2"/>
      <c r="VGW91" s="2"/>
      <c r="VGX91" s="2"/>
      <c r="VGY91" s="2"/>
      <c r="VGZ91" s="2"/>
      <c r="VHA91" s="2"/>
      <c r="VHB91" s="2"/>
      <c r="VHC91" s="2"/>
      <c r="VHD91" s="2"/>
      <c r="VHE91" s="2"/>
      <c r="VHF91" s="2"/>
      <c r="VHG91" s="2"/>
      <c r="VHH91" s="2"/>
      <c r="VHI91" s="2"/>
      <c r="VHJ91" s="2"/>
      <c r="VHK91" s="2"/>
      <c r="VHL91" s="2"/>
      <c r="VHM91" s="2"/>
      <c r="VHN91" s="2"/>
      <c r="VHO91" s="2"/>
      <c r="VHP91" s="2"/>
      <c r="VHQ91" s="2"/>
      <c r="VHR91" s="2"/>
      <c r="VHS91" s="2"/>
      <c r="VHT91" s="2"/>
      <c r="VHU91" s="2"/>
      <c r="VHV91" s="2"/>
      <c r="VHW91" s="2"/>
      <c r="VHX91" s="2"/>
      <c r="VHY91" s="2"/>
      <c r="VHZ91" s="2"/>
      <c r="VIA91" s="2"/>
      <c r="VIB91" s="2"/>
      <c r="VIC91" s="2"/>
      <c r="VID91" s="2"/>
      <c r="VIE91" s="2"/>
      <c r="VIF91" s="2"/>
      <c r="VIG91" s="2"/>
      <c r="VIH91" s="2"/>
      <c r="VII91" s="2"/>
      <c r="VIJ91" s="2"/>
      <c r="VIK91" s="2"/>
      <c r="VIL91" s="2"/>
      <c r="VIM91" s="2"/>
      <c r="VIN91" s="2"/>
      <c r="VIO91" s="2"/>
      <c r="VIP91" s="2"/>
      <c r="VIQ91" s="2"/>
      <c r="VIR91" s="2"/>
      <c r="VIS91" s="2"/>
      <c r="VIT91" s="2"/>
      <c r="VIU91" s="2"/>
      <c r="VIV91" s="2"/>
      <c r="VIW91" s="2"/>
      <c r="VIX91" s="2"/>
      <c r="VIY91" s="2"/>
      <c r="VIZ91" s="2"/>
      <c r="VJA91" s="2"/>
      <c r="VJB91" s="2"/>
      <c r="VJC91" s="2"/>
      <c r="VJD91" s="2"/>
      <c r="VJE91" s="2"/>
      <c r="VJF91" s="2"/>
      <c r="VJG91" s="2"/>
      <c r="VJH91" s="2"/>
      <c r="VJI91" s="2"/>
      <c r="VJJ91" s="2"/>
      <c r="VJK91" s="2"/>
      <c r="VJL91" s="2"/>
      <c r="VJM91" s="2"/>
      <c r="VJN91" s="2"/>
      <c r="VJO91" s="2"/>
      <c r="VJP91" s="2"/>
      <c r="VJQ91" s="2"/>
      <c r="VJR91" s="2"/>
      <c r="VJS91" s="2"/>
      <c r="VJT91" s="2"/>
      <c r="VJU91" s="2"/>
      <c r="VJV91" s="2"/>
      <c r="VJW91" s="2"/>
      <c r="VJX91" s="2"/>
      <c r="VJY91" s="2"/>
      <c r="VJZ91" s="2"/>
      <c r="VKA91" s="2"/>
      <c r="VKB91" s="2"/>
      <c r="VKC91" s="2"/>
      <c r="VKD91" s="2"/>
      <c r="VKE91" s="2"/>
      <c r="VKF91" s="2"/>
      <c r="VKG91" s="2"/>
      <c r="VKH91" s="2"/>
      <c r="VKI91" s="2"/>
      <c r="VKJ91" s="2"/>
      <c r="VKK91" s="2"/>
      <c r="VKL91" s="2"/>
      <c r="VKM91" s="2"/>
      <c r="VKN91" s="2"/>
      <c r="VKO91" s="2"/>
      <c r="VKP91" s="2"/>
      <c r="VKQ91" s="2"/>
      <c r="VKR91" s="2"/>
      <c r="VKS91" s="2"/>
      <c r="VKT91" s="2"/>
      <c r="VKU91" s="2"/>
      <c r="VKV91" s="2"/>
      <c r="VKW91" s="2"/>
      <c r="VKX91" s="2"/>
      <c r="VKY91" s="2"/>
      <c r="VKZ91" s="2"/>
      <c r="VLA91" s="2"/>
      <c r="VLB91" s="2"/>
      <c r="VLC91" s="2"/>
      <c r="VLD91" s="2"/>
      <c r="VLE91" s="2"/>
      <c r="VLF91" s="2"/>
      <c r="VLG91" s="2"/>
      <c r="VLH91" s="2"/>
      <c r="VLI91" s="2"/>
      <c r="VLJ91" s="2"/>
      <c r="VLK91" s="2"/>
      <c r="VLL91" s="2"/>
      <c r="VLM91" s="2"/>
      <c r="VLN91" s="2"/>
      <c r="VLO91" s="2"/>
      <c r="VLP91" s="2"/>
      <c r="VLQ91" s="2"/>
      <c r="VLR91" s="2"/>
      <c r="VLS91" s="2"/>
      <c r="VLT91" s="2"/>
      <c r="VLU91" s="2"/>
      <c r="VLV91" s="2"/>
      <c r="VLW91" s="2"/>
      <c r="VLX91" s="2"/>
      <c r="VLY91" s="2"/>
      <c r="VLZ91" s="2"/>
      <c r="VMA91" s="2"/>
      <c r="VMB91" s="2"/>
      <c r="VMC91" s="2"/>
      <c r="VMD91" s="2"/>
      <c r="VME91" s="2"/>
      <c r="VMF91" s="2"/>
      <c r="VMG91" s="2"/>
      <c r="VMH91" s="2"/>
      <c r="VMI91" s="2"/>
      <c r="VMJ91" s="2"/>
      <c r="VMK91" s="2"/>
      <c r="VML91" s="2"/>
      <c r="VMM91" s="2"/>
      <c r="VMN91" s="2"/>
      <c r="VMO91" s="2"/>
      <c r="VMP91" s="2"/>
      <c r="VMQ91" s="2"/>
      <c r="VMR91" s="2"/>
      <c r="VMS91" s="2"/>
      <c r="VMT91" s="2"/>
      <c r="VMU91" s="2"/>
      <c r="VMV91" s="2"/>
      <c r="VMW91" s="2"/>
      <c r="VMX91" s="2"/>
      <c r="VMY91" s="2"/>
      <c r="VMZ91" s="2"/>
      <c r="VNA91" s="2"/>
      <c r="VNB91" s="2"/>
      <c r="VNC91" s="2"/>
      <c r="VND91" s="2"/>
      <c r="VNE91" s="2"/>
      <c r="VNF91" s="2"/>
      <c r="VNG91" s="2"/>
      <c r="VNH91" s="2"/>
      <c r="VNI91" s="2"/>
      <c r="VNJ91" s="2"/>
      <c r="VNK91" s="2"/>
      <c r="VNL91" s="2"/>
      <c r="VNM91" s="2"/>
      <c r="VNN91" s="2"/>
      <c r="VNO91" s="2"/>
      <c r="VNP91" s="2"/>
      <c r="VNQ91" s="2"/>
      <c r="VNR91" s="2"/>
      <c r="VNS91" s="2"/>
      <c r="VNT91" s="2"/>
      <c r="VNU91" s="2"/>
      <c r="VNV91" s="2"/>
      <c r="VNW91" s="2"/>
      <c r="VNX91" s="2"/>
      <c r="VNY91" s="2"/>
      <c r="VNZ91" s="2"/>
      <c r="VOA91" s="2"/>
      <c r="VOB91" s="2"/>
      <c r="VOC91" s="2"/>
      <c r="VOD91" s="2"/>
      <c r="VOE91" s="2"/>
      <c r="VOF91" s="2"/>
      <c r="VOG91" s="2"/>
      <c r="VOH91" s="2"/>
      <c r="VOI91" s="2"/>
      <c r="VOJ91" s="2"/>
      <c r="VOK91" s="2"/>
      <c r="VOL91" s="2"/>
      <c r="VOM91" s="2"/>
      <c r="VON91" s="2"/>
      <c r="VOO91" s="2"/>
      <c r="VOP91" s="2"/>
      <c r="VOQ91" s="2"/>
      <c r="VOR91" s="2"/>
      <c r="VOS91" s="2"/>
      <c r="VOT91" s="2"/>
      <c r="VOU91" s="2"/>
      <c r="VOV91" s="2"/>
      <c r="VOW91" s="2"/>
      <c r="VOX91" s="2"/>
      <c r="VOY91" s="2"/>
      <c r="VOZ91" s="2"/>
      <c r="VPA91" s="2"/>
      <c r="VPB91" s="2"/>
      <c r="VPC91" s="2"/>
      <c r="VPD91" s="2"/>
      <c r="VPE91" s="2"/>
      <c r="VPF91" s="2"/>
      <c r="VPG91" s="2"/>
      <c r="VPH91" s="2"/>
      <c r="VPI91" s="2"/>
      <c r="VPJ91" s="2"/>
      <c r="VPK91" s="2"/>
      <c r="VPL91" s="2"/>
      <c r="VPM91" s="2"/>
      <c r="VPN91" s="2"/>
      <c r="VPO91" s="2"/>
      <c r="VPP91" s="2"/>
      <c r="VPQ91" s="2"/>
      <c r="VPR91" s="2"/>
      <c r="VPS91" s="2"/>
      <c r="VPT91" s="2"/>
      <c r="VPU91" s="2"/>
      <c r="VPV91" s="2"/>
      <c r="VPW91" s="2"/>
      <c r="VPX91" s="2"/>
      <c r="VPY91" s="2"/>
      <c r="VPZ91" s="2"/>
      <c r="VQA91" s="2"/>
      <c r="VQB91" s="2"/>
      <c r="VQC91" s="2"/>
      <c r="VQD91" s="2"/>
      <c r="VQE91" s="2"/>
      <c r="VQF91" s="2"/>
      <c r="VQG91" s="2"/>
      <c r="VQH91" s="2"/>
      <c r="VQI91" s="2"/>
      <c r="VQJ91" s="2"/>
      <c r="VQK91" s="2"/>
      <c r="VQL91" s="2"/>
      <c r="VQM91" s="2"/>
      <c r="VQN91" s="2"/>
      <c r="VQO91" s="2"/>
      <c r="VQP91" s="2"/>
      <c r="VQQ91" s="2"/>
      <c r="VQR91" s="2"/>
      <c r="VQS91" s="2"/>
      <c r="VQT91" s="2"/>
      <c r="VQU91" s="2"/>
      <c r="VQV91" s="2"/>
      <c r="VQW91" s="2"/>
      <c r="VQX91" s="2"/>
      <c r="VQY91" s="2"/>
      <c r="VQZ91" s="2"/>
      <c r="VRA91" s="2"/>
      <c r="VRB91" s="2"/>
      <c r="VRC91" s="2"/>
      <c r="VRD91" s="2"/>
      <c r="VRE91" s="2"/>
      <c r="VRF91" s="2"/>
      <c r="VRG91" s="2"/>
      <c r="VRH91" s="2"/>
      <c r="VRI91" s="2"/>
      <c r="VRJ91" s="2"/>
      <c r="VRK91" s="2"/>
      <c r="VRL91" s="2"/>
      <c r="VRM91" s="2"/>
      <c r="VRN91" s="2"/>
      <c r="VRO91" s="2"/>
      <c r="VRP91" s="2"/>
      <c r="VRQ91" s="2"/>
      <c r="VRR91" s="2"/>
      <c r="VRS91" s="2"/>
      <c r="VRT91" s="2"/>
      <c r="VRU91" s="2"/>
      <c r="VRV91" s="2"/>
      <c r="VRW91" s="2"/>
      <c r="VRX91" s="2"/>
      <c r="VRY91" s="2"/>
      <c r="VRZ91" s="2"/>
      <c r="VSA91" s="2"/>
      <c r="VSB91" s="2"/>
      <c r="VSC91" s="2"/>
      <c r="VSD91" s="2"/>
      <c r="VSE91" s="2"/>
      <c r="VSF91" s="2"/>
      <c r="VSG91" s="2"/>
      <c r="VSH91" s="2"/>
      <c r="VSI91" s="2"/>
      <c r="VSJ91" s="2"/>
      <c r="VSK91" s="2"/>
      <c r="VSL91" s="2"/>
      <c r="VSM91" s="2"/>
      <c r="VSN91" s="2"/>
      <c r="VSO91" s="2"/>
      <c r="VSP91" s="2"/>
      <c r="VSQ91" s="2"/>
      <c r="VSR91" s="2"/>
      <c r="VSS91" s="2"/>
      <c r="VST91" s="2"/>
      <c r="VSU91" s="2"/>
      <c r="VSV91" s="2"/>
      <c r="VSW91" s="2"/>
      <c r="VSX91" s="2"/>
      <c r="VSY91" s="2"/>
      <c r="VSZ91" s="2"/>
      <c r="VTA91" s="2"/>
      <c r="VTB91" s="2"/>
      <c r="VTC91" s="2"/>
      <c r="VTD91" s="2"/>
      <c r="VTE91" s="2"/>
      <c r="VTF91" s="2"/>
      <c r="VTG91" s="2"/>
      <c r="VTH91" s="2"/>
      <c r="VTI91" s="2"/>
      <c r="VTJ91" s="2"/>
      <c r="VTK91" s="2"/>
      <c r="VTL91" s="2"/>
      <c r="VTM91" s="2"/>
      <c r="VTN91" s="2"/>
      <c r="VTO91" s="2"/>
      <c r="VTP91" s="2"/>
      <c r="VTQ91" s="2"/>
      <c r="VTR91" s="2"/>
      <c r="VTS91" s="2"/>
      <c r="VTT91" s="2"/>
      <c r="VTU91" s="2"/>
      <c r="VTV91" s="2"/>
      <c r="VTW91" s="2"/>
      <c r="VTX91" s="2"/>
      <c r="VTY91" s="2"/>
      <c r="VTZ91" s="2"/>
      <c r="VUA91" s="2"/>
      <c r="VUB91" s="2"/>
      <c r="VUC91" s="2"/>
      <c r="VUD91" s="2"/>
      <c r="VUE91" s="2"/>
      <c r="VUF91" s="2"/>
      <c r="VUG91" s="2"/>
      <c r="VUH91" s="2"/>
      <c r="VUI91" s="2"/>
      <c r="VUJ91" s="2"/>
      <c r="VUK91" s="2"/>
      <c r="VUL91" s="2"/>
      <c r="VUM91" s="2"/>
      <c r="VUN91" s="2"/>
      <c r="VUO91" s="2"/>
      <c r="VUP91" s="2"/>
      <c r="VUQ91" s="2"/>
      <c r="VUR91" s="2"/>
      <c r="VUS91" s="2"/>
      <c r="VUT91" s="2"/>
      <c r="VUU91" s="2"/>
      <c r="VUV91" s="2"/>
      <c r="VUW91" s="2"/>
      <c r="VUX91" s="2"/>
      <c r="VUY91" s="2"/>
      <c r="VUZ91" s="2"/>
      <c r="VVA91" s="2"/>
      <c r="VVB91" s="2"/>
      <c r="VVC91" s="2"/>
      <c r="VVD91" s="2"/>
      <c r="VVE91" s="2"/>
      <c r="VVF91" s="2"/>
      <c r="VVG91" s="2"/>
      <c r="VVH91" s="2"/>
      <c r="VVI91" s="2"/>
      <c r="VVJ91" s="2"/>
      <c r="VVK91" s="2"/>
      <c r="VVL91" s="2"/>
      <c r="VVM91" s="2"/>
      <c r="VVN91" s="2"/>
      <c r="VVO91" s="2"/>
      <c r="VVP91" s="2"/>
      <c r="VVQ91" s="2"/>
      <c r="VVR91" s="2"/>
      <c r="VVS91" s="2"/>
      <c r="VVT91" s="2"/>
      <c r="VVU91" s="2"/>
      <c r="VVV91" s="2"/>
      <c r="VVW91" s="2"/>
      <c r="VVX91" s="2"/>
      <c r="VVY91" s="2"/>
      <c r="VVZ91" s="2"/>
      <c r="VWA91" s="2"/>
      <c r="VWB91" s="2"/>
      <c r="VWC91" s="2"/>
      <c r="VWD91" s="2"/>
      <c r="VWE91" s="2"/>
      <c r="VWF91" s="2"/>
      <c r="VWG91" s="2"/>
      <c r="VWH91" s="2"/>
      <c r="VWI91" s="2"/>
      <c r="VWJ91" s="2"/>
      <c r="VWK91" s="2"/>
      <c r="VWL91" s="2"/>
      <c r="VWM91" s="2"/>
      <c r="VWN91" s="2"/>
      <c r="VWO91" s="2"/>
      <c r="VWP91" s="2"/>
      <c r="VWQ91" s="2"/>
      <c r="VWR91" s="2"/>
      <c r="VWS91" s="2"/>
      <c r="VWT91" s="2"/>
      <c r="VWU91" s="2"/>
      <c r="VWV91" s="2"/>
      <c r="VWW91" s="2"/>
      <c r="VWX91" s="2"/>
      <c r="VWY91" s="2"/>
      <c r="VWZ91" s="2"/>
      <c r="VXA91" s="2"/>
      <c r="VXB91" s="2"/>
      <c r="VXC91" s="2"/>
      <c r="VXD91" s="2"/>
      <c r="VXE91" s="2"/>
      <c r="VXF91" s="2"/>
      <c r="VXG91" s="2"/>
      <c r="VXH91" s="2"/>
      <c r="VXI91" s="2"/>
      <c r="VXJ91" s="2"/>
      <c r="VXK91" s="2"/>
      <c r="VXL91" s="2"/>
      <c r="VXM91" s="2"/>
      <c r="VXN91" s="2"/>
      <c r="VXO91" s="2"/>
      <c r="VXP91" s="2"/>
      <c r="VXQ91" s="2"/>
      <c r="VXR91" s="2"/>
      <c r="VXS91" s="2"/>
      <c r="VXT91" s="2"/>
      <c r="VXU91" s="2"/>
      <c r="VXV91" s="2"/>
      <c r="VXW91" s="2"/>
      <c r="VXX91" s="2"/>
      <c r="VXY91" s="2"/>
      <c r="VXZ91" s="2"/>
      <c r="VYA91" s="2"/>
      <c r="VYB91" s="2"/>
      <c r="VYC91" s="2"/>
      <c r="VYD91" s="2"/>
      <c r="VYE91" s="2"/>
      <c r="VYF91" s="2"/>
      <c r="VYG91" s="2"/>
      <c r="VYH91" s="2"/>
      <c r="VYI91" s="2"/>
      <c r="VYJ91" s="2"/>
      <c r="VYK91" s="2"/>
      <c r="VYL91" s="2"/>
      <c r="VYM91" s="2"/>
      <c r="VYN91" s="2"/>
      <c r="VYO91" s="2"/>
      <c r="VYP91" s="2"/>
      <c r="VYQ91" s="2"/>
      <c r="VYR91" s="2"/>
      <c r="VYS91" s="2"/>
      <c r="VYT91" s="2"/>
      <c r="VYU91" s="2"/>
      <c r="VYV91" s="2"/>
      <c r="VYW91" s="2"/>
      <c r="VYX91" s="2"/>
      <c r="VYY91" s="2"/>
      <c r="VYZ91" s="2"/>
      <c r="VZA91" s="2"/>
      <c r="VZB91" s="2"/>
      <c r="VZC91" s="2"/>
      <c r="VZD91" s="2"/>
      <c r="VZE91" s="2"/>
      <c r="VZF91" s="2"/>
      <c r="VZG91" s="2"/>
      <c r="VZH91" s="2"/>
      <c r="VZI91" s="2"/>
      <c r="VZJ91" s="2"/>
      <c r="VZK91" s="2"/>
      <c r="VZL91" s="2"/>
      <c r="VZM91" s="2"/>
      <c r="VZN91" s="2"/>
      <c r="VZO91" s="2"/>
      <c r="VZP91" s="2"/>
      <c r="VZQ91" s="2"/>
      <c r="VZR91" s="2"/>
      <c r="VZS91" s="2"/>
      <c r="VZT91" s="2"/>
      <c r="VZU91" s="2"/>
      <c r="VZV91" s="2"/>
      <c r="VZW91" s="2"/>
      <c r="VZX91" s="2"/>
      <c r="VZY91" s="2"/>
      <c r="VZZ91" s="2"/>
      <c r="WAA91" s="2"/>
      <c r="WAB91" s="2"/>
      <c r="WAC91" s="2"/>
      <c r="WAD91" s="2"/>
      <c r="WAE91" s="2"/>
      <c r="WAF91" s="2"/>
      <c r="WAG91" s="2"/>
      <c r="WAH91" s="2"/>
      <c r="WAI91" s="2"/>
      <c r="WAJ91" s="2"/>
      <c r="WAK91" s="2"/>
      <c r="WAL91" s="2"/>
      <c r="WAM91" s="2"/>
      <c r="WAN91" s="2"/>
      <c r="WAO91" s="2"/>
      <c r="WAP91" s="2"/>
      <c r="WAQ91" s="2"/>
      <c r="WAR91" s="2"/>
      <c r="WAS91" s="2"/>
      <c r="WAT91" s="2"/>
      <c r="WAU91" s="2"/>
      <c r="WAV91" s="2"/>
      <c r="WAW91" s="2"/>
      <c r="WAX91" s="2"/>
      <c r="WAY91" s="2"/>
      <c r="WAZ91" s="2"/>
      <c r="WBA91" s="2"/>
      <c r="WBB91" s="2"/>
      <c r="WBC91" s="2"/>
      <c r="WBD91" s="2"/>
      <c r="WBE91" s="2"/>
      <c r="WBF91" s="2"/>
      <c r="WBG91" s="2"/>
      <c r="WBH91" s="2"/>
      <c r="WBI91" s="2"/>
      <c r="WBJ91" s="2"/>
      <c r="WBK91" s="2"/>
      <c r="WBL91" s="2"/>
      <c r="WBM91" s="2"/>
      <c r="WBN91" s="2"/>
      <c r="WBO91" s="2"/>
      <c r="WBP91" s="2"/>
      <c r="WBQ91" s="2"/>
      <c r="WBR91" s="2"/>
      <c r="WBS91" s="2"/>
      <c r="WBT91" s="2"/>
      <c r="WBU91" s="2"/>
      <c r="WBV91" s="2"/>
      <c r="WBW91" s="2"/>
      <c r="WBX91" s="2"/>
      <c r="WBY91" s="2"/>
      <c r="WBZ91" s="2"/>
      <c r="WCA91" s="2"/>
      <c r="WCB91" s="2"/>
      <c r="WCC91" s="2"/>
      <c r="WCD91" s="2"/>
      <c r="WCE91" s="2"/>
      <c r="WCF91" s="2"/>
      <c r="WCG91" s="2"/>
      <c r="WCH91" s="2"/>
      <c r="WCI91" s="2"/>
      <c r="WCJ91" s="2"/>
      <c r="WCK91" s="2"/>
      <c r="WCL91" s="2"/>
      <c r="WCM91" s="2"/>
      <c r="WCN91" s="2"/>
      <c r="WCO91" s="2"/>
      <c r="WCP91" s="2"/>
      <c r="WCQ91" s="2"/>
      <c r="WCR91" s="2"/>
      <c r="WCS91" s="2"/>
      <c r="WCT91" s="2"/>
      <c r="WCU91" s="2"/>
      <c r="WCV91" s="2"/>
      <c r="WCW91" s="2"/>
      <c r="WCX91" s="2"/>
      <c r="WCY91" s="2"/>
      <c r="WCZ91" s="2"/>
      <c r="WDA91" s="2"/>
      <c r="WDB91" s="2"/>
      <c r="WDC91" s="2"/>
      <c r="WDD91" s="2"/>
      <c r="WDE91" s="2"/>
      <c r="WDF91" s="2"/>
      <c r="WDG91" s="2"/>
      <c r="WDH91" s="2"/>
      <c r="WDI91" s="2"/>
      <c r="WDJ91" s="2"/>
      <c r="WDK91" s="2"/>
      <c r="WDL91" s="2"/>
      <c r="WDM91" s="2"/>
      <c r="WDN91" s="2"/>
      <c r="WDO91" s="2"/>
      <c r="WDP91" s="2"/>
      <c r="WDQ91" s="2"/>
      <c r="WDR91" s="2"/>
      <c r="WDS91" s="2"/>
      <c r="WDT91" s="2"/>
      <c r="WDU91" s="2"/>
      <c r="WDV91" s="2"/>
      <c r="WDW91" s="2"/>
      <c r="WDX91" s="2"/>
      <c r="WDY91" s="2"/>
      <c r="WDZ91" s="2"/>
      <c r="WEA91" s="2"/>
      <c r="WEB91" s="2"/>
      <c r="WEC91" s="2"/>
      <c r="WED91" s="2"/>
      <c r="WEE91" s="2"/>
      <c r="WEF91" s="2"/>
      <c r="WEG91" s="2"/>
      <c r="WEH91" s="2"/>
      <c r="WEI91" s="2"/>
      <c r="WEJ91" s="2"/>
      <c r="WEK91" s="2"/>
      <c r="WEL91" s="2"/>
      <c r="WEM91" s="2"/>
      <c r="WEN91" s="2"/>
      <c r="WEO91" s="2"/>
      <c r="WEP91" s="2"/>
      <c r="WEQ91" s="2"/>
      <c r="WER91" s="2"/>
      <c r="WES91" s="2"/>
      <c r="WET91" s="2"/>
      <c r="WEU91" s="2"/>
      <c r="WEV91" s="2"/>
      <c r="WEW91" s="2"/>
      <c r="WEX91" s="2"/>
      <c r="WEY91" s="2"/>
      <c r="WEZ91" s="2"/>
      <c r="WFA91" s="2"/>
      <c r="WFB91" s="2"/>
      <c r="WFC91" s="2"/>
      <c r="WFD91" s="2"/>
      <c r="WFE91" s="2"/>
      <c r="WFF91" s="2"/>
      <c r="WFG91" s="2"/>
      <c r="WFH91" s="2"/>
      <c r="WFI91" s="2"/>
      <c r="WFJ91" s="2"/>
      <c r="WFK91" s="2"/>
      <c r="WFL91" s="2"/>
      <c r="WFM91" s="2"/>
      <c r="WFN91" s="2"/>
      <c r="WFO91" s="2"/>
      <c r="WFP91" s="2"/>
      <c r="WFQ91" s="2"/>
      <c r="WFR91" s="2"/>
      <c r="WFS91" s="2"/>
      <c r="WFT91" s="2"/>
      <c r="WFU91" s="2"/>
      <c r="WFV91" s="2"/>
      <c r="WFW91" s="2"/>
      <c r="WFX91" s="2"/>
      <c r="WFY91" s="2"/>
      <c r="WFZ91" s="2"/>
      <c r="WGA91" s="2"/>
      <c r="WGB91" s="2"/>
      <c r="WGC91" s="2"/>
      <c r="WGD91" s="2"/>
      <c r="WGE91" s="2"/>
      <c r="WGF91" s="2"/>
      <c r="WGG91" s="2"/>
      <c r="WGH91" s="2"/>
      <c r="WGI91" s="2"/>
      <c r="WGJ91" s="2"/>
      <c r="WGK91" s="2"/>
      <c r="WGL91" s="2"/>
      <c r="WGM91" s="2"/>
      <c r="WGN91" s="2"/>
      <c r="WGO91" s="2"/>
      <c r="WGP91" s="2"/>
      <c r="WGQ91" s="2"/>
      <c r="WGR91" s="2"/>
      <c r="WGS91" s="2"/>
      <c r="WGT91" s="2"/>
      <c r="WGU91" s="2"/>
      <c r="WGV91" s="2"/>
      <c r="WGW91" s="2"/>
      <c r="WGX91" s="2"/>
      <c r="WGY91" s="2"/>
      <c r="WGZ91" s="2"/>
      <c r="WHA91" s="2"/>
      <c r="WHB91" s="2"/>
      <c r="WHC91" s="2"/>
      <c r="WHD91" s="2"/>
      <c r="WHE91" s="2"/>
      <c r="WHF91" s="2"/>
      <c r="WHG91" s="2"/>
      <c r="WHH91" s="2"/>
      <c r="WHI91" s="2"/>
      <c r="WHJ91" s="2"/>
      <c r="WHK91" s="2"/>
      <c r="WHL91" s="2"/>
      <c r="WHM91" s="2"/>
      <c r="WHN91" s="2"/>
      <c r="WHO91" s="2"/>
      <c r="WHP91" s="2"/>
      <c r="WHQ91" s="2"/>
      <c r="WHR91" s="2"/>
      <c r="WHS91" s="2"/>
      <c r="WHT91" s="2"/>
      <c r="WHU91" s="2"/>
      <c r="WHV91" s="2"/>
      <c r="WHW91" s="2"/>
      <c r="WHX91" s="2"/>
      <c r="WHY91" s="2"/>
      <c r="WHZ91" s="2"/>
      <c r="WIA91" s="2"/>
      <c r="WIB91" s="2"/>
      <c r="WIC91" s="2"/>
      <c r="WID91" s="2"/>
      <c r="WIE91" s="2"/>
      <c r="WIF91" s="2"/>
      <c r="WIG91" s="2"/>
      <c r="WIH91" s="2"/>
      <c r="WII91" s="2"/>
      <c r="WIJ91" s="2"/>
      <c r="WIK91" s="2"/>
      <c r="WIL91" s="2"/>
      <c r="WIM91" s="2"/>
      <c r="WIN91" s="2"/>
      <c r="WIO91" s="2"/>
      <c r="WIP91" s="2"/>
      <c r="WIQ91" s="2"/>
      <c r="WIR91" s="2"/>
      <c r="WIS91" s="2"/>
      <c r="WIT91" s="2"/>
      <c r="WIU91" s="2"/>
      <c r="WIV91" s="2"/>
      <c r="WIW91" s="2"/>
      <c r="WIX91" s="2"/>
      <c r="WIY91" s="2"/>
      <c r="WIZ91" s="2"/>
      <c r="WJA91" s="2"/>
      <c r="WJB91" s="2"/>
      <c r="WJC91" s="2"/>
      <c r="WJD91" s="2"/>
      <c r="WJE91" s="2"/>
      <c r="WJF91" s="2"/>
      <c r="WJG91" s="2"/>
      <c r="WJH91" s="2"/>
      <c r="WJI91" s="2"/>
      <c r="WJJ91" s="2"/>
      <c r="WJK91" s="2"/>
      <c r="WJL91" s="2"/>
      <c r="WJM91" s="2"/>
      <c r="WJN91" s="2"/>
      <c r="WJO91" s="2"/>
      <c r="WJP91" s="2"/>
      <c r="WJQ91" s="2"/>
      <c r="WJR91" s="2"/>
      <c r="WJS91" s="2"/>
      <c r="WJT91" s="2"/>
      <c r="WJU91" s="2"/>
      <c r="WJV91" s="2"/>
      <c r="WJW91" s="2"/>
      <c r="WJX91" s="2"/>
      <c r="WJY91" s="2"/>
      <c r="WJZ91" s="2"/>
      <c r="WKA91" s="2"/>
      <c r="WKB91" s="2"/>
      <c r="WKC91" s="2"/>
      <c r="WKD91" s="2"/>
      <c r="WKE91" s="2"/>
      <c r="WKF91" s="2"/>
      <c r="WKG91" s="2"/>
      <c r="WKH91" s="2"/>
      <c r="WKI91" s="2"/>
      <c r="WKJ91" s="2"/>
      <c r="WKK91" s="2"/>
      <c r="WKL91" s="2"/>
      <c r="WKM91" s="2"/>
      <c r="WKN91" s="2"/>
      <c r="WKO91" s="2"/>
      <c r="WKP91" s="2"/>
      <c r="WKQ91" s="2"/>
      <c r="WKR91" s="2"/>
      <c r="WKS91" s="2"/>
      <c r="WKT91" s="2"/>
      <c r="WKU91" s="2"/>
      <c r="WKV91" s="2"/>
      <c r="WKW91" s="2"/>
      <c r="WKX91" s="2"/>
      <c r="WKY91" s="2"/>
      <c r="WKZ91" s="2"/>
      <c r="WLA91" s="2"/>
      <c r="WLB91" s="2"/>
      <c r="WLC91" s="2"/>
      <c r="WLD91" s="2"/>
      <c r="WLE91" s="2"/>
      <c r="WLF91" s="2"/>
      <c r="WLG91" s="2"/>
      <c r="WLH91" s="2"/>
      <c r="WLI91" s="2"/>
      <c r="WLJ91" s="2"/>
      <c r="WLK91" s="2"/>
      <c r="WLL91" s="2"/>
      <c r="WLM91" s="2"/>
      <c r="WLN91" s="2"/>
      <c r="WLO91" s="2"/>
      <c r="WLP91" s="2"/>
      <c r="WLQ91" s="2"/>
      <c r="WLR91" s="2"/>
      <c r="WLS91" s="2"/>
      <c r="WLT91" s="2"/>
      <c r="WLU91" s="2"/>
      <c r="WLV91" s="2"/>
      <c r="WLW91" s="2"/>
      <c r="WLX91" s="2"/>
      <c r="WLY91" s="2"/>
      <c r="WLZ91" s="2"/>
      <c r="WMA91" s="2"/>
      <c r="WMB91" s="2"/>
      <c r="WMC91" s="2"/>
      <c r="WMD91" s="2"/>
      <c r="WME91" s="2"/>
      <c r="WMF91" s="2"/>
      <c r="WMG91" s="2"/>
      <c r="WMH91" s="2"/>
      <c r="WMI91" s="2"/>
      <c r="WMJ91" s="2"/>
      <c r="WMK91" s="2"/>
      <c r="WML91" s="2"/>
      <c r="WMM91" s="2"/>
      <c r="WMN91" s="2"/>
      <c r="WMO91" s="2"/>
      <c r="WMP91" s="2"/>
      <c r="WMQ91" s="2"/>
      <c r="WMR91" s="2"/>
      <c r="WMS91" s="2"/>
      <c r="WMT91" s="2"/>
      <c r="WMU91" s="2"/>
      <c r="WMV91" s="2"/>
      <c r="WMW91" s="2"/>
      <c r="WMX91" s="2"/>
      <c r="WMY91" s="2"/>
      <c r="WMZ91" s="2"/>
      <c r="WNA91" s="2"/>
      <c r="WNB91" s="2"/>
      <c r="WNC91" s="2"/>
      <c r="WND91" s="2"/>
      <c r="WNE91" s="2"/>
      <c r="WNF91" s="2"/>
      <c r="WNG91" s="2"/>
      <c r="WNH91" s="2"/>
      <c r="WNI91" s="2"/>
      <c r="WNJ91" s="2"/>
      <c r="WNK91" s="2"/>
      <c r="WNL91" s="2"/>
      <c r="WNM91" s="2"/>
      <c r="WNN91" s="2"/>
      <c r="WNO91" s="2"/>
      <c r="WNP91" s="2"/>
      <c r="WNQ91" s="2"/>
      <c r="WNR91" s="2"/>
      <c r="WNS91" s="2"/>
      <c r="WNT91" s="2"/>
      <c r="WNU91" s="2"/>
      <c r="WNV91" s="2"/>
      <c r="WNW91" s="2"/>
      <c r="WNX91" s="2"/>
      <c r="WNY91" s="2"/>
      <c r="WNZ91" s="2"/>
      <c r="WOA91" s="2"/>
      <c r="WOB91" s="2"/>
      <c r="WOC91" s="2"/>
      <c r="WOD91" s="2"/>
      <c r="WOE91" s="2"/>
      <c r="WOF91" s="2"/>
      <c r="WOG91" s="2"/>
      <c r="WOH91" s="2"/>
      <c r="WOI91" s="2"/>
      <c r="WOJ91" s="2"/>
      <c r="WOK91" s="2"/>
      <c r="WOL91" s="2"/>
      <c r="WOM91" s="2"/>
      <c r="WON91" s="2"/>
      <c r="WOO91" s="2"/>
      <c r="WOP91" s="2"/>
      <c r="WOQ91" s="2"/>
      <c r="WOR91" s="2"/>
      <c r="WOS91" s="2"/>
      <c r="WOT91" s="2"/>
      <c r="WOU91" s="2"/>
      <c r="WOV91" s="2"/>
      <c r="WOW91" s="2"/>
      <c r="WOX91" s="2"/>
      <c r="WOY91" s="2"/>
      <c r="WOZ91" s="2"/>
      <c r="WPA91" s="2"/>
      <c r="WPB91" s="2"/>
      <c r="WPC91" s="2"/>
      <c r="WPD91" s="2"/>
      <c r="WPE91" s="2"/>
      <c r="WPF91" s="2"/>
      <c r="WPG91" s="2"/>
      <c r="WPH91" s="2"/>
      <c r="WPI91" s="2"/>
      <c r="WPJ91" s="2"/>
      <c r="WPK91" s="2"/>
      <c r="WPL91" s="2"/>
      <c r="WPM91" s="2"/>
      <c r="WPN91" s="2"/>
      <c r="WPO91" s="2"/>
      <c r="WPP91" s="2"/>
      <c r="WPQ91" s="2"/>
      <c r="WPR91" s="2"/>
      <c r="WPS91" s="2"/>
      <c r="WPT91" s="2"/>
      <c r="WPU91" s="2"/>
      <c r="WPV91" s="2"/>
      <c r="WPW91" s="2"/>
      <c r="WPX91" s="2"/>
      <c r="WPY91" s="2"/>
      <c r="WPZ91" s="2"/>
      <c r="WQA91" s="2"/>
      <c r="WQB91" s="2"/>
      <c r="WQC91" s="2"/>
      <c r="WQD91" s="2"/>
      <c r="WQE91" s="2"/>
      <c r="WQF91" s="2"/>
      <c r="WQG91" s="2"/>
      <c r="WQH91" s="2"/>
      <c r="WQI91" s="2"/>
      <c r="WQJ91" s="2"/>
      <c r="WQK91" s="2"/>
      <c r="WQL91" s="2"/>
      <c r="WQM91" s="2"/>
      <c r="WQN91" s="2"/>
      <c r="WQO91" s="2"/>
      <c r="WQP91" s="2"/>
      <c r="WQQ91" s="2"/>
      <c r="WQR91" s="2"/>
      <c r="WQS91" s="2"/>
      <c r="WQT91" s="2"/>
      <c r="WQU91" s="2"/>
      <c r="WQV91" s="2"/>
      <c r="WQW91" s="2"/>
      <c r="WQX91" s="2"/>
      <c r="WQY91" s="2"/>
      <c r="WQZ91" s="2"/>
      <c r="WRA91" s="2"/>
      <c r="WRB91" s="2"/>
      <c r="WRC91" s="2"/>
      <c r="WRD91" s="2"/>
      <c r="WRE91" s="2"/>
      <c r="WRF91" s="2"/>
      <c r="WRG91" s="2"/>
      <c r="WRH91" s="2"/>
      <c r="WRI91" s="2"/>
      <c r="WRJ91" s="2"/>
      <c r="WRK91" s="2"/>
      <c r="WRL91" s="2"/>
      <c r="WRM91" s="2"/>
      <c r="WRN91" s="2"/>
      <c r="WRO91" s="2"/>
      <c r="WRP91" s="2"/>
      <c r="WRQ91" s="2"/>
      <c r="WRR91" s="2"/>
      <c r="WRS91" s="2"/>
      <c r="WRT91" s="2"/>
      <c r="WRU91" s="2"/>
      <c r="WRV91" s="2"/>
      <c r="WRW91" s="2"/>
      <c r="WRX91" s="2"/>
      <c r="WRY91" s="2"/>
      <c r="WRZ91" s="2"/>
      <c r="WSA91" s="2"/>
      <c r="WSB91" s="2"/>
      <c r="WSC91" s="2"/>
      <c r="WSD91" s="2"/>
      <c r="WSE91" s="2"/>
      <c r="WSF91" s="2"/>
      <c r="WSG91" s="2"/>
      <c r="WSH91" s="2"/>
      <c r="WSI91" s="2"/>
      <c r="WSJ91" s="2"/>
      <c r="WSK91" s="2"/>
      <c r="WSL91" s="2"/>
      <c r="WSM91" s="2"/>
      <c r="WSN91" s="2"/>
      <c r="WSO91" s="2"/>
      <c r="WSP91" s="2"/>
      <c r="WSQ91" s="2"/>
      <c r="WSR91" s="2"/>
      <c r="WSS91" s="2"/>
      <c r="WST91" s="2"/>
      <c r="WSU91" s="2"/>
      <c r="WSV91" s="2"/>
      <c r="WSW91" s="2"/>
      <c r="WSX91" s="2"/>
      <c r="WSY91" s="2"/>
      <c r="WSZ91" s="2"/>
      <c r="WTA91" s="2"/>
      <c r="WTB91" s="2"/>
      <c r="WTC91" s="2"/>
      <c r="WTD91" s="2"/>
      <c r="WTE91" s="2"/>
      <c r="WTF91" s="2"/>
      <c r="WTG91" s="2"/>
      <c r="WTH91" s="2"/>
      <c r="WTI91" s="2"/>
      <c r="WTJ91" s="2"/>
      <c r="WTK91" s="2"/>
      <c r="WTL91" s="2"/>
      <c r="WTM91" s="2"/>
      <c r="WTN91" s="2"/>
      <c r="WTO91" s="2"/>
      <c r="WTP91" s="2"/>
      <c r="WTQ91" s="2"/>
      <c r="WTR91" s="2"/>
      <c r="WTS91" s="2"/>
      <c r="WTT91" s="2"/>
      <c r="WTU91" s="2"/>
      <c r="WTV91" s="2"/>
      <c r="WTW91" s="2"/>
      <c r="WTX91" s="2"/>
      <c r="WTY91" s="2"/>
      <c r="WTZ91" s="2"/>
      <c r="WUA91" s="2"/>
      <c r="WUB91" s="2"/>
      <c r="WUC91" s="2"/>
      <c r="WUD91" s="2"/>
      <c r="WUE91" s="2"/>
      <c r="WUF91" s="2"/>
      <c r="WUG91" s="2"/>
      <c r="WUH91" s="2"/>
      <c r="WUI91" s="2"/>
      <c r="WUJ91" s="2"/>
      <c r="WUK91" s="2"/>
      <c r="WUL91" s="2"/>
      <c r="WUM91" s="2"/>
      <c r="WUN91" s="2"/>
      <c r="WUO91" s="2"/>
      <c r="WUP91" s="2"/>
      <c r="WUQ91" s="2"/>
      <c r="WUR91" s="2"/>
      <c r="WUS91" s="2"/>
      <c r="WUT91" s="2"/>
      <c r="WUU91" s="2"/>
      <c r="WUV91" s="2"/>
      <c r="WUW91" s="2"/>
      <c r="WUX91" s="2"/>
      <c r="WUY91" s="2"/>
      <c r="WUZ91" s="2"/>
      <c r="WVA91" s="2"/>
      <c r="WVB91" s="2"/>
      <c r="WVC91" s="2"/>
      <c r="WVD91" s="2"/>
      <c r="WVE91" s="2"/>
      <c r="WVF91" s="2"/>
      <c r="WVG91" s="2"/>
      <c r="WVH91" s="2"/>
      <c r="WVI91" s="2"/>
      <c r="WVJ91" s="2"/>
      <c r="WVK91" s="2"/>
      <c r="WVL91" s="2"/>
      <c r="WVM91" s="2"/>
      <c r="WVN91" s="2"/>
      <c r="WVO91" s="2"/>
      <c r="WVP91" s="2"/>
      <c r="WVQ91" s="2"/>
      <c r="WVR91" s="2"/>
      <c r="WVS91" s="2"/>
      <c r="WVT91" s="2"/>
      <c r="WVU91" s="2"/>
      <c r="WVV91" s="2"/>
      <c r="WVW91" s="2"/>
      <c r="WVX91" s="2"/>
      <c r="WVY91" s="2"/>
      <c r="WVZ91" s="2"/>
      <c r="WWA91" s="2"/>
      <c r="WWB91" s="2"/>
      <c r="WWC91" s="2"/>
      <c r="WWD91" s="2"/>
      <c r="WWE91" s="2"/>
      <c r="WWF91" s="2"/>
      <c r="WWG91" s="2"/>
      <c r="WWH91" s="2"/>
      <c r="WWI91" s="2"/>
      <c r="WWJ91" s="2"/>
      <c r="WWK91" s="2"/>
      <c r="WWL91" s="2"/>
      <c r="WWM91" s="2"/>
      <c r="WWN91" s="2"/>
      <c r="WWO91" s="2"/>
      <c r="WWP91" s="2"/>
      <c r="WWQ91" s="2"/>
      <c r="WWR91" s="2"/>
      <c r="WWS91" s="2"/>
      <c r="WWT91" s="2"/>
      <c r="WWU91" s="2"/>
      <c r="WWV91" s="2"/>
      <c r="WWW91" s="2"/>
      <c r="WWX91" s="2"/>
      <c r="WWY91" s="2"/>
      <c r="WWZ91" s="2"/>
      <c r="WXA91" s="2"/>
      <c r="WXB91" s="2"/>
      <c r="WXC91" s="2"/>
      <c r="WXD91" s="2"/>
      <c r="WXE91" s="2"/>
      <c r="WXF91" s="2"/>
      <c r="WXG91" s="2"/>
      <c r="WXH91" s="2"/>
      <c r="WXI91" s="2"/>
      <c r="WXJ91" s="2"/>
      <c r="WXK91" s="2"/>
      <c r="WXL91" s="2"/>
      <c r="WXM91" s="2"/>
      <c r="WXN91" s="2"/>
      <c r="WXO91" s="2"/>
      <c r="WXP91" s="2"/>
      <c r="WXQ91" s="2"/>
      <c r="WXR91" s="2"/>
      <c r="WXS91" s="2"/>
      <c r="WXT91" s="2"/>
      <c r="WXU91" s="2"/>
      <c r="WXV91" s="2"/>
      <c r="WXW91" s="2"/>
      <c r="WXX91" s="2"/>
      <c r="WXY91" s="2"/>
      <c r="WXZ91" s="2"/>
      <c r="WYA91" s="2"/>
      <c r="WYB91" s="2"/>
      <c r="WYC91" s="2"/>
      <c r="WYD91" s="2"/>
      <c r="WYE91" s="2"/>
      <c r="WYF91" s="2"/>
      <c r="WYG91" s="2"/>
      <c r="WYH91" s="2"/>
      <c r="WYI91" s="2"/>
      <c r="WYJ91" s="2"/>
      <c r="WYK91" s="2"/>
      <c r="WYL91" s="2"/>
      <c r="WYM91" s="2"/>
      <c r="WYN91" s="2"/>
      <c r="WYO91" s="2"/>
      <c r="WYP91" s="2"/>
      <c r="WYQ91" s="2"/>
      <c r="WYR91" s="2"/>
      <c r="WYS91" s="2"/>
      <c r="WYT91" s="2"/>
      <c r="WYU91" s="2"/>
      <c r="WYV91" s="2"/>
      <c r="WYW91" s="2"/>
      <c r="WYX91" s="2"/>
      <c r="WYY91" s="2"/>
      <c r="WYZ91" s="2"/>
      <c r="WZA91" s="2"/>
      <c r="WZB91" s="2"/>
      <c r="WZC91" s="2"/>
      <c r="WZD91" s="2"/>
      <c r="WZE91" s="2"/>
      <c r="WZF91" s="2"/>
      <c r="WZG91" s="2"/>
      <c r="WZH91" s="2"/>
      <c r="WZI91" s="2"/>
      <c r="WZJ91" s="2"/>
      <c r="WZK91" s="2"/>
      <c r="WZL91" s="2"/>
      <c r="WZM91" s="2"/>
      <c r="WZN91" s="2"/>
      <c r="WZO91" s="2"/>
      <c r="WZP91" s="2"/>
      <c r="WZQ91" s="2"/>
      <c r="WZR91" s="2"/>
      <c r="WZS91" s="2"/>
      <c r="WZT91" s="2"/>
      <c r="WZU91" s="2"/>
      <c r="WZV91" s="2"/>
      <c r="WZW91" s="2"/>
      <c r="WZX91" s="2"/>
      <c r="WZY91" s="2"/>
      <c r="WZZ91" s="2"/>
      <c r="XAA91" s="2"/>
      <c r="XAB91" s="2"/>
      <c r="XAC91" s="2"/>
      <c r="XAD91" s="2"/>
      <c r="XAE91" s="2"/>
      <c r="XAF91" s="2"/>
      <c r="XAG91" s="2"/>
      <c r="XAH91" s="2"/>
      <c r="XAI91" s="2"/>
      <c r="XAJ91" s="2"/>
      <c r="XAK91" s="2"/>
      <c r="XAL91" s="2"/>
      <c r="XAM91" s="2"/>
      <c r="XAN91" s="2"/>
      <c r="XAO91" s="2"/>
      <c r="XAP91" s="2"/>
      <c r="XAQ91" s="2"/>
      <c r="XAR91" s="2"/>
      <c r="XAS91" s="2"/>
      <c r="XAT91" s="2"/>
      <c r="XAU91" s="2"/>
      <c r="XAV91" s="2"/>
      <c r="XAW91" s="2"/>
      <c r="XAX91" s="2"/>
      <c r="XAY91" s="2"/>
      <c r="XAZ91" s="2"/>
      <c r="XBA91" s="2"/>
      <c r="XBB91" s="2"/>
      <c r="XBC91" s="2"/>
      <c r="XBD91" s="2"/>
      <c r="XBE91" s="2"/>
      <c r="XBF91" s="2"/>
      <c r="XBG91" s="2"/>
      <c r="XBH91" s="2"/>
      <c r="XBI91" s="2"/>
      <c r="XBJ91" s="2"/>
      <c r="XBK91" s="2"/>
      <c r="XBL91" s="2"/>
      <c r="XBM91" s="2"/>
      <c r="XBN91" s="2"/>
      <c r="XBO91" s="2"/>
      <c r="XBP91" s="2"/>
      <c r="XBQ91" s="2"/>
      <c r="XBR91" s="2"/>
      <c r="XBS91" s="2"/>
      <c r="XBT91" s="2"/>
      <c r="XBU91" s="2"/>
      <c r="XBV91" s="2"/>
      <c r="XBW91" s="2"/>
      <c r="XBX91" s="2"/>
      <c r="XBY91" s="2"/>
      <c r="XBZ91" s="2"/>
      <c r="XCA91" s="2"/>
      <c r="XCB91" s="2"/>
      <c r="XCC91" s="2"/>
      <c r="XCD91" s="2"/>
      <c r="XCE91" s="2"/>
      <c r="XCF91" s="2"/>
      <c r="XCG91" s="2"/>
      <c r="XCH91" s="2"/>
      <c r="XCI91" s="2"/>
      <c r="XCJ91" s="2"/>
      <c r="XCK91" s="2"/>
      <c r="XCL91" s="2"/>
      <c r="XCM91" s="2"/>
      <c r="XCN91" s="2"/>
      <c r="XCO91" s="2"/>
      <c r="XCP91" s="2"/>
      <c r="XCQ91" s="2"/>
      <c r="XCR91" s="2"/>
      <c r="XCS91" s="2"/>
      <c r="XCT91" s="2"/>
      <c r="XCU91" s="2"/>
      <c r="XCV91" s="2"/>
      <c r="XCW91" s="2"/>
      <c r="XCX91" s="2"/>
      <c r="XCY91" s="2"/>
      <c r="XCZ91" s="2"/>
      <c r="XDA91" s="2"/>
      <c r="XDB91" s="2"/>
      <c r="XDC91" s="2"/>
      <c r="XDD91" s="2"/>
      <c r="XDE91" s="2"/>
      <c r="XDF91" s="2"/>
      <c r="XDG91" s="2"/>
      <c r="XDH91" s="2"/>
      <c r="XDI91" s="2"/>
      <c r="XDJ91" s="2"/>
      <c r="XDK91" s="2"/>
      <c r="XDL91" s="2"/>
      <c r="XDM91" s="2"/>
      <c r="XDN91" s="2"/>
      <c r="XDO91" s="2"/>
      <c r="XDP91" s="2"/>
      <c r="XDQ91" s="2"/>
      <c r="XDR91" s="2"/>
      <c r="XDS91" s="2"/>
      <c r="XDT91" s="2"/>
      <c r="XDU91" s="2"/>
      <c r="XDV91" s="2"/>
      <c r="XDW91" s="2"/>
      <c r="XDX91" s="2"/>
      <c r="XDY91" s="2"/>
      <c r="XDZ91" s="2"/>
      <c r="XEA91" s="2"/>
      <c r="XEB91" s="2"/>
      <c r="XEC91" s="2"/>
      <c r="XED91" s="2"/>
      <c r="XEE91" s="2"/>
      <c r="XEF91" s="2"/>
      <c r="XEG91" s="2"/>
      <c r="XEH91" s="2"/>
      <c r="XEI91" s="2"/>
      <c r="XEJ91" s="2"/>
      <c r="XEK91" s="2"/>
      <c r="XEL91" s="2"/>
      <c r="XEM91" s="2"/>
      <c r="XEN91" s="2"/>
      <c r="XEO91" s="2"/>
      <c r="XEP91" s="2"/>
      <c r="XEQ91" s="2"/>
      <c r="XER91" s="2"/>
      <c r="XES91" s="2"/>
      <c r="XET91" s="2"/>
      <c r="XEU91" s="2"/>
      <c r="XEV91" s="2"/>
      <c r="XEW91" s="2"/>
      <c r="XEX91" s="2"/>
    </row>
    <row r="92" spans="1:16378" ht="12" customHeight="1">
      <c r="A92" s="37" t="s">
        <v>118</v>
      </c>
      <c r="B92" s="37" t="str">
        <f>VLOOKUP(A92,'[39]Sales Summary Regulated'!$B:$C,2,FALSE)</f>
        <v>COMM RETURN TRIP</v>
      </c>
      <c r="C92" s="38">
        <f>IFERROR(IFERROR(VLOOKUP(A92,'[39]All Other Rates'!$F$2:$H$646,3,FALSE),VLOOKUP(A92,#REF!,3,FALSE)),IF('Regulated Price Out'!Q92=0,0,"missing price"))</f>
        <v>15.75</v>
      </c>
      <c r="D92" s="34"/>
      <c r="E92" s="35">
        <f>IFERROR(VLOOKUP($A92,'[39]Sales Summary Regulated'!$B:$O,3,0),0)</f>
        <v>31.5</v>
      </c>
      <c r="F92" s="35">
        <f>IFERROR(VLOOKUP($A92,'[39]Sales Summary Regulated'!$B:$O,4,0),0)</f>
        <v>0</v>
      </c>
      <c r="G92" s="35">
        <f>IFERROR(VLOOKUP($A92,'[39]Sales Summary Regulated'!$B:$O,5,0),0)</f>
        <v>0</v>
      </c>
      <c r="H92" s="35">
        <f>IFERROR(VLOOKUP($A92,'[39]Sales Summary Regulated'!$B:$O,6,0),0)</f>
        <v>15.75</v>
      </c>
      <c r="I92" s="35">
        <f>IFERROR(VLOOKUP($A92,'[39]Sales Summary Regulated'!$B:$O,7,0),0)</f>
        <v>0</v>
      </c>
      <c r="J92" s="35">
        <f>IFERROR(VLOOKUP($A92,'[39]Sales Summary Regulated'!$B:$O,8,0),0)</f>
        <v>0</v>
      </c>
      <c r="K92" s="35">
        <f>IFERROR(VLOOKUP($A92,'[39]Sales Summary Regulated'!$B:$O,9,0),0)</f>
        <v>0</v>
      </c>
      <c r="L92" s="35">
        <f>IFERROR(VLOOKUP($A92,'[39]Sales Summary Regulated'!$B:$O,10,0),0)</f>
        <v>15.75</v>
      </c>
      <c r="M92" s="35">
        <f>IFERROR(VLOOKUP($A92,'[39]Sales Summary Regulated'!$B:$O,11,0),0)</f>
        <v>0</v>
      </c>
      <c r="N92" s="35">
        <f>IFERROR(VLOOKUP($A92,'[39]Sales Summary Regulated'!$B:$O,12,0),0)</f>
        <v>0</v>
      </c>
      <c r="O92" s="35">
        <f>IFERROR(VLOOKUP($A92,'[39]Sales Summary Regulated'!$B:$O,13,0),0)</f>
        <v>0</v>
      </c>
      <c r="P92" s="35">
        <f>IFERROR(VLOOKUP($A92,'[39]Sales Summary Regulated'!$B:$O,14,0),0)</f>
        <v>0</v>
      </c>
      <c r="Q92" s="89">
        <f t="shared" si="21"/>
        <v>63</v>
      </c>
      <c r="R92" s="89"/>
      <c r="S92" s="89">
        <f t="shared" si="31"/>
        <v>2</v>
      </c>
      <c r="T92" s="89">
        <f t="shared" si="31"/>
        <v>0</v>
      </c>
      <c r="U92" s="89">
        <f t="shared" si="31"/>
        <v>0</v>
      </c>
      <c r="V92" s="89">
        <f t="shared" si="31"/>
        <v>1</v>
      </c>
      <c r="W92" s="89">
        <f t="shared" si="31"/>
        <v>0</v>
      </c>
      <c r="X92" s="89">
        <f t="shared" si="31"/>
        <v>0</v>
      </c>
      <c r="Y92" s="89">
        <f t="shared" si="31"/>
        <v>0</v>
      </c>
      <c r="Z92" s="89">
        <f t="shared" si="31"/>
        <v>1</v>
      </c>
      <c r="AA92" s="89">
        <f t="shared" si="31"/>
        <v>0</v>
      </c>
      <c r="AB92" s="89">
        <f t="shared" si="31"/>
        <v>0</v>
      </c>
      <c r="AC92" s="89">
        <f t="shared" si="31"/>
        <v>0</v>
      </c>
      <c r="AD92" s="89">
        <f t="shared" si="31"/>
        <v>0</v>
      </c>
      <c r="AE92" s="89">
        <f t="shared" si="29"/>
        <v>0.33333333333333331</v>
      </c>
      <c r="AG92" s="359">
        <f t="shared" si="30"/>
        <v>4</v>
      </c>
      <c r="AH92" s="42">
        <f t="shared" si="20"/>
        <v>0.56116140924719471</v>
      </c>
      <c r="AI92" s="43">
        <f t="shared" si="16"/>
        <v>16.311161409247195</v>
      </c>
      <c r="AJ92" s="43">
        <f t="shared" si="17"/>
        <v>65.244645636988764</v>
      </c>
      <c r="AK92" s="43">
        <f t="shared" si="18"/>
        <v>2.2446456369887642</v>
      </c>
      <c r="AM92" s="54" t="s">
        <v>119</v>
      </c>
      <c r="AN92" s="55">
        <f>+SUM(AE68:AE76,AE78)</f>
        <v>208.5313740091309</v>
      </c>
      <c r="AO92" s="55">
        <f>+SUM(AQ68:AQ76,AQ78)</f>
        <v>251.98502998469411</v>
      </c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  <c r="CSP92" s="2"/>
      <c r="CSQ92" s="2"/>
      <c r="CSR92" s="2"/>
      <c r="CSS92" s="2"/>
      <c r="CST92" s="2"/>
      <c r="CSU92" s="2"/>
      <c r="CSV92" s="2"/>
      <c r="CSW92" s="2"/>
      <c r="CSX92" s="2"/>
      <c r="CSY92" s="2"/>
      <c r="CSZ92" s="2"/>
      <c r="CTA92" s="2"/>
      <c r="CTB92" s="2"/>
      <c r="CTC92" s="2"/>
      <c r="CTD92" s="2"/>
      <c r="CTE92" s="2"/>
      <c r="CTF92" s="2"/>
      <c r="CTG92" s="2"/>
      <c r="CTH92" s="2"/>
      <c r="CTI92" s="2"/>
      <c r="CTJ92" s="2"/>
      <c r="CTK92" s="2"/>
      <c r="CTL92" s="2"/>
      <c r="CTM92" s="2"/>
      <c r="CTN92" s="2"/>
      <c r="CTO92" s="2"/>
      <c r="CTP92" s="2"/>
      <c r="CTQ92" s="2"/>
      <c r="CTR92" s="2"/>
      <c r="CTS92" s="2"/>
      <c r="CTT92" s="2"/>
      <c r="CTU92" s="2"/>
      <c r="CTV92" s="2"/>
      <c r="CTW92" s="2"/>
      <c r="CTX92" s="2"/>
      <c r="CTY92" s="2"/>
      <c r="CTZ92" s="2"/>
      <c r="CUA92" s="2"/>
      <c r="CUB92" s="2"/>
      <c r="CUC92" s="2"/>
      <c r="CUD92" s="2"/>
      <c r="CUE92" s="2"/>
      <c r="CUF92" s="2"/>
      <c r="CUG92" s="2"/>
      <c r="CUH92" s="2"/>
      <c r="CUI92" s="2"/>
      <c r="CUJ92" s="2"/>
      <c r="CUK92" s="2"/>
      <c r="CUL92" s="2"/>
      <c r="CUM92" s="2"/>
      <c r="CUN92" s="2"/>
      <c r="CUO92" s="2"/>
      <c r="CUP92" s="2"/>
      <c r="CUQ92" s="2"/>
      <c r="CUR92" s="2"/>
      <c r="CUS92" s="2"/>
      <c r="CUT92" s="2"/>
      <c r="CUU92" s="2"/>
      <c r="CUV92" s="2"/>
      <c r="CUW92" s="2"/>
      <c r="CUX92" s="2"/>
      <c r="CUY92" s="2"/>
      <c r="CUZ92" s="2"/>
      <c r="CVA92" s="2"/>
      <c r="CVB92" s="2"/>
      <c r="CVC92" s="2"/>
      <c r="CVD92" s="2"/>
      <c r="CVE92" s="2"/>
      <c r="CVF92" s="2"/>
      <c r="CVG92" s="2"/>
      <c r="CVH92" s="2"/>
      <c r="CVI92" s="2"/>
      <c r="CVJ92" s="2"/>
      <c r="CVK92" s="2"/>
      <c r="CVL92" s="2"/>
      <c r="CVM92" s="2"/>
      <c r="CVN92" s="2"/>
      <c r="CVO92" s="2"/>
      <c r="CVP92" s="2"/>
      <c r="CVQ92" s="2"/>
      <c r="CVR92" s="2"/>
      <c r="CVS92" s="2"/>
      <c r="CVT92" s="2"/>
      <c r="CVU92" s="2"/>
      <c r="CVV92" s="2"/>
      <c r="CVW92" s="2"/>
      <c r="CVX92" s="2"/>
      <c r="CVY92" s="2"/>
      <c r="CVZ92" s="2"/>
      <c r="CWA92" s="2"/>
      <c r="CWB92" s="2"/>
      <c r="CWC92" s="2"/>
      <c r="CWD92" s="2"/>
      <c r="CWE92" s="2"/>
      <c r="CWF92" s="2"/>
      <c r="CWG92" s="2"/>
      <c r="CWH92" s="2"/>
      <c r="CWI92" s="2"/>
      <c r="CWJ92" s="2"/>
      <c r="CWK92" s="2"/>
      <c r="CWL92" s="2"/>
      <c r="CWM92" s="2"/>
      <c r="CWN92" s="2"/>
      <c r="CWO92" s="2"/>
      <c r="CWP92" s="2"/>
      <c r="CWQ92" s="2"/>
      <c r="CWR92" s="2"/>
      <c r="CWS92" s="2"/>
      <c r="CWT92" s="2"/>
      <c r="CWU92" s="2"/>
      <c r="CWV92" s="2"/>
      <c r="CWW92" s="2"/>
      <c r="CWX92" s="2"/>
      <c r="CWY92" s="2"/>
      <c r="CWZ92" s="2"/>
      <c r="CXA92" s="2"/>
      <c r="CXB92" s="2"/>
      <c r="CXC92" s="2"/>
      <c r="CXD92" s="2"/>
      <c r="CXE92" s="2"/>
      <c r="CXF92" s="2"/>
      <c r="CXG92" s="2"/>
      <c r="CXH92" s="2"/>
      <c r="CXI92" s="2"/>
      <c r="CXJ92" s="2"/>
      <c r="CXK92" s="2"/>
      <c r="CXL92" s="2"/>
      <c r="CXM92" s="2"/>
      <c r="CXN92" s="2"/>
      <c r="CXO92" s="2"/>
      <c r="CXP92" s="2"/>
      <c r="CXQ92" s="2"/>
      <c r="CXR92" s="2"/>
      <c r="CXS92" s="2"/>
      <c r="CXT92" s="2"/>
      <c r="CXU92" s="2"/>
      <c r="CXV92" s="2"/>
      <c r="CXW92" s="2"/>
      <c r="CXX92" s="2"/>
      <c r="CXY92" s="2"/>
      <c r="CXZ92" s="2"/>
      <c r="CYA92" s="2"/>
      <c r="CYB92" s="2"/>
      <c r="CYC92" s="2"/>
      <c r="CYD92" s="2"/>
      <c r="CYE92" s="2"/>
      <c r="CYF92" s="2"/>
      <c r="CYG92" s="2"/>
      <c r="CYH92" s="2"/>
      <c r="CYI92" s="2"/>
      <c r="CYJ92" s="2"/>
      <c r="CYK92" s="2"/>
      <c r="CYL92" s="2"/>
      <c r="CYM92" s="2"/>
      <c r="CYN92" s="2"/>
      <c r="CYO92" s="2"/>
      <c r="CYP92" s="2"/>
      <c r="CYQ92" s="2"/>
      <c r="CYR92" s="2"/>
      <c r="CYS92" s="2"/>
      <c r="CYT92" s="2"/>
      <c r="CYU92" s="2"/>
      <c r="CYV92" s="2"/>
      <c r="CYW92" s="2"/>
      <c r="CYX92" s="2"/>
      <c r="CYY92" s="2"/>
      <c r="CYZ92" s="2"/>
      <c r="CZA92" s="2"/>
      <c r="CZB92" s="2"/>
      <c r="CZC92" s="2"/>
      <c r="CZD92" s="2"/>
      <c r="CZE92" s="2"/>
      <c r="CZF92" s="2"/>
      <c r="CZG92" s="2"/>
      <c r="CZH92" s="2"/>
      <c r="CZI92" s="2"/>
      <c r="CZJ92" s="2"/>
      <c r="CZK92" s="2"/>
      <c r="CZL92" s="2"/>
      <c r="CZM92" s="2"/>
      <c r="CZN92" s="2"/>
      <c r="CZO92" s="2"/>
      <c r="CZP92" s="2"/>
      <c r="CZQ92" s="2"/>
      <c r="CZR92" s="2"/>
      <c r="CZS92" s="2"/>
      <c r="CZT92" s="2"/>
      <c r="CZU92" s="2"/>
      <c r="CZV92" s="2"/>
      <c r="CZW92" s="2"/>
      <c r="CZX92" s="2"/>
      <c r="CZY92" s="2"/>
      <c r="CZZ92" s="2"/>
      <c r="DAA92" s="2"/>
      <c r="DAB92" s="2"/>
      <c r="DAC92" s="2"/>
      <c r="DAD92" s="2"/>
      <c r="DAE92" s="2"/>
      <c r="DAF92" s="2"/>
      <c r="DAG92" s="2"/>
      <c r="DAH92" s="2"/>
      <c r="DAI92" s="2"/>
      <c r="DAJ92" s="2"/>
      <c r="DAK92" s="2"/>
      <c r="DAL92" s="2"/>
      <c r="DAM92" s="2"/>
      <c r="DAN92" s="2"/>
      <c r="DAO92" s="2"/>
      <c r="DAP92" s="2"/>
      <c r="DAQ92" s="2"/>
      <c r="DAR92" s="2"/>
      <c r="DAS92" s="2"/>
      <c r="DAT92" s="2"/>
      <c r="DAU92" s="2"/>
      <c r="DAV92" s="2"/>
      <c r="DAW92" s="2"/>
      <c r="DAX92" s="2"/>
      <c r="DAY92" s="2"/>
      <c r="DAZ92" s="2"/>
      <c r="DBA92" s="2"/>
      <c r="DBB92" s="2"/>
      <c r="DBC92" s="2"/>
      <c r="DBD92" s="2"/>
      <c r="DBE92" s="2"/>
      <c r="DBF92" s="2"/>
      <c r="DBG92" s="2"/>
      <c r="DBH92" s="2"/>
      <c r="DBI92" s="2"/>
      <c r="DBJ92" s="2"/>
      <c r="DBK92" s="2"/>
      <c r="DBL92" s="2"/>
      <c r="DBM92" s="2"/>
      <c r="DBN92" s="2"/>
      <c r="DBO92" s="2"/>
      <c r="DBP92" s="2"/>
      <c r="DBQ92" s="2"/>
      <c r="DBR92" s="2"/>
      <c r="DBS92" s="2"/>
      <c r="DBT92" s="2"/>
      <c r="DBU92" s="2"/>
      <c r="DBV92" s="2"/>
      <c r="DBW92" s="2"/>
      <c r="DBX92" s="2"/>
      <c r="DBY92" s="2"/>
      <c r="DBZ92" s="2"/>
      <c r="DCA92" s="2"/>
      <c r="DCB92" s="2"/>
      <c r="DCC92" s="2"/>
      <c r="DCD92" s="2"/>
      <c r="DCE92" s="2"/>
      <c r="DCF92" s="2"/>
      <c r="DCG92" s="2"/>
      <c r="DCH92" s="2"/>
      <c r="DCI92" s="2"/>
      <c r="DCJ92" s="2"/>
      <c r="DCK92" s="2"/>
      <c r="DCL92" s="2"/>
      <c r="DCM92" s="2"/>
      <c r="DCN92" s="2"/>
      <c r="DCO92" s="2"/>
      <c r="DCP92" s="2"/>
      <c r="DCQ92" s="2"/>
      <c r="DCR92" s="2"/>
      <c r="DCS92" s="2"/>
      <c r="DCT92" s="2"/>
      <c r="DCU92" s="2"/>
      <c r="DCV92" s="2"/>
      <c r="DCW92" s="2"/>
      <c r="DCX92" s="2"/>
      <c r="DCY92" s="2"/>
      <c r="DCZ92" s="2"/>
      <c r="DDA92" s="2"/>
      <c r="DDB92" s="2"/>
      <c r="DDC92" s="2"/>
      <c r="DDD92" s="2"/>
      <c r="DDE92" s="2"/>
      <c r="DDF92" s="2"/>
      <c r="DDG92" s="2"/>
      <c r="DDH92" s="2"/>
      <c r="DDI92" s="2"/>
      <c r="DDJ92" s="2"/>
      <c r="DDK92" s="2"/>
      <c r="DDL92" s="2"/>
      <c r="DDM92" s="2"/>
      <c r="DDN92" s="2"/>
      <c r="DDO92" s="2"/>
      <c r="DDP92" s="2"/>
      <c r="DDQ92" s="2"/>
      <c r="DDR92" s="2"/>
      <c r="DDS92" s="2"/>
      <c r="DDT92" s="2"/>
      <c r="DDU92" s="2"/>
      <c r="DDV92" s="2"/>
      <c r="DDW92" s="2"/>
      <c r="DDX92" s="2"/>
      <c r="DDY92" s="2"/>
      <c r="DDZ92" s="2"/>
      <c r="DEA92" s="2"/>
      <c r="DEB92" s="2"/>
      <c r="DEC92" s="2"/>
      <c r="DED92" s="2"/>
      <c r="DEE92" s="2"/>
      <c r="DEF92" s="2"/>
      <c r="DEG92" s="2"/>
      <c r="DEH92" s="2"/>
      <c r="DEI92" s="2"/>
      <c r="DEJ92" s="2"/>
      <c r="DEK92" s="2"/>
      <c r="DEL92" s="2"/>
      <c r="DEM92" s="2"/>
      <c r="DEN92" s="2"/>
      <c r="DEO92" s="2"/>
      <c r="DEP92" s="2"/>
      <c r="DEQ92" s="2"/>
      <c r="DER92" s="2"/>
      <c r="DES92" s="2"/>
      <c r="DET92" s="2"/>
      <c r="DEU92" s="2"/>
      <c r="DEV92" s="2"/>
      <c r="DEW92" s="2"/>
      <c r="DEX92" s="2"/>
      <c r="DEY92" s="2"/>
      <c r="DEZ92" s="2"/>
      <c r="DFA92" s="2"/>
      <c r="DFB92" s="2"/>
      <c r="DFC92" s="2"/>
      <c r="DFD92" s="2"/>
      <c r="DFE92" s="2"/>
      <c r="DFF92" s="2"/>
      <c r="DFG92" s="2"/>
      <c r="DFH92" s="2"/>
      <c r="DFI92" s="2"/>
      <c r="DFJ92" s="2"/>
      <c r="DFK92" s="2"/>
      <c r="DFL92" s="2"/>
      <c r="DFM92" s="2"/>
      <c r="DFN92" s="2"/>
      <c r="DFO92" s="2"/>
      <c r="DFP92" s="2"/>
      <c r="DFQ92" s="2"/>
      <c r="DFR92" s="2"/>
      <c r="DFS92" s="2"/>
      <c r="DFT92" s="2"/>
      <c r="DFU92" s="2"/>
      <c r="DFV92" s="2"/>
      <c r="DFW92" s="2"/>
      <c r="DFX92" s="2"/>
      <c r="DFY92" s="2"/>
      <c r="DFZ92" s="2"/>
      <c r="DGA92" s="2"/>
      <c r="DGB92" s="2"/>
      <c r="DGC92" s="2"/>
      <c r="DGD92" s="2"/>
      <c r="DGE92" s="2"/>
      <c r="DGF92" s="2"/>
      <c r="DGG92" s="2"/>
      <c r="DGH92" s="2"/>
      <c r="DGI92" s="2"/>
      <c r="DGJ92" s="2"/>
      <c r="DGK92" s="2"/>
      <c r="DGL92" s="2"/>
      <c r="DGM92" s="2"/>
      <c r="DGN92" s="2"/>
      <c r="DGO92" s="2"/>
      <c r="DGP92" s="2"/>
      <c r="DGQ92" s="2"/>
      <c r="DGR92" s="2"/>
      <c r="DGS92" s="2"/>
      <c r="DGT92" s="2"/>
      <c r="DGU92" s="2"/>
      <c r="DGV92" s="2"/>
      <c r="DGW92" s="2"/>
      <c r="DGX92" s="2"/>
      <c r="DGY92" s="2"/>
      <c r="DGZ92" s="2"/>
      <c r="DHA92" s="2"/>
      <c r="DHB92" s="2"/>
      <c r="DHC92" s="2"/>
      <c r="DHD92" s="2"/>
      <c r="DHE92" s="2"/>
      <c r="DHF92" s="2"/>
      <c r="DHG92" s="2"/>
      <c r="DHH92" s="2"/>
      <c r="DHI92" s="2"/>
      <c r="DHJ92" s="2"/>
      <c r="DHK92" s="2"/>
      <c r="DHL92" s="2"/>
      <c r="DHM92" s="2"/>
      <c r="DHN92" s="2"/>
      <c r="DHO92" s="2"/>
      <c r="DHP92" s="2"/>
      <c r="DHQ92" s="2"/>
      <c r="DHR92" s="2"/>
      <c r="DHS92" s="2"/>
      <c r="DHT92" s="2"/>
      <c r="DHU92" s="2"/>
      <c r="DHV92" s="2"/>
      <c r="DHW92" s="2"/>
      <c r="DHX92" s="2"/>
      <c r="DHY92" s="2"/>
      <c r="DHZ92" s="2"/>
      <c r="DIA92" s="2"/>
      <c r="DIB92" s="2"/>
      <c r="DIC92" s="2"/>
      <c r="DID92" s="2"/>
      <c r="DIE92" s="2"/>
      <c r="DIF92" s="2"/>
      <c r="DIG92" s="2"/>
      <c r="DIH92" s="2"/>
      <c r="DII92" s="2"/>
      <c r="DIJ92" s="2"/>
      <c r="DIK92" s="2"/>
      <c r="DIL92" s="2"/>
      <c r="DIM92" s="2"/>
      <c r="DIN92" s="2"/>
      <c r="DIO92" s="2"/>
      <c r="DIP92" s="2"/>
      <c r="DIQ92" s="2"/>
      <c r="DIR92" s="2"/>
      <c r="DIS92" s="2"/>
      <c r="DIT92" s="2"/>
      <c r="DIU92" s="2"/>
      <c r="DIV92" s="2"/>
      <c r="DIW92" s="2"/>
      <c r="DIX92" s="2"/>
      <c r="DIY92" s="2"/>
      <c r="DIZ92" s="2"/>
      <c r="DJA92" s="2"/>
      <c r="DJB92" s="2"/>
      <c r="DJC92" s="2"/>
      <c r="DJD92" s="2"/>
      <c r="DJE92" s="2"/>
      <c r="DJF92" s="2"/>
      <c r="DJG92" s="2"/>
      <c r="DJH92" s="2"/>
      <c r="DJI92" s="2"/>
      <c r="DJJ92" s="2"/>
      <c r="DJK92" s="2"/>
      <c r="DJL92" s="2"/>
      <c r="DJM92" s="2"/>
      <c r="DJN92" s="2"/>
      <c r="DJO92" s="2"/>
      <c r="DJP92" s="2"/>
      <c r="DJQ92" s="2"/>
      <c r="DJR92" s="2"/>
      <c r="DJS92" s="2"/>
      <c r="DJT92" s="2"/>
      <c r="DJU92" s="2"/>
      <c r="DJV92" s="2"/>
      <c r="DJW92" s="2"/>
      <c r="DJX92" s="2"/>
      <c r="DJY92" s="2"/>
      <c r="DJZ92" s="2"/>
      <c r="DKA92" s="2"/>
      <c r="DKB92" s="2"/>
      <c r="DKC92" s="2"/>
      <c r="DKD92" s="2"/>
      <c r="DKE92" s="2"/>
      <c r="DKF92" s="2"/>
      <c r="DKG92" s="2"/>
      <c r="DKH92" s="2"/>
      <c r="DKI92" s="2"/>
      <c r="DKJ92" s="2"/>
      <c r="DKK92" s="2"/>
      <c r="DKL92" s="2"/>
      <c r="DKM92" s="2"/>
      <c r="DKN92" s="2"/>
      <c r="DKO92" s="2"/>
      <c r="DKP92" s="2"/>
      <c r="DKQ92" s="2"/>
      <c r="DKR92" s="2"/>
      <c r="DKS92" s="2"/>
      <c r="DKT92" s="2"/>
      <c r="DKU92" s="2"/>
      <c r="DKV92" s="2"/>
      <c r="DKW92" s="2"/>
      <c r="DKX92" s="2"/>
      <c r="DKY92" s="2"/>
      <c r="DKZ92" s="2"/>
      <c r="DLA92" s="2"/>
      <c r="DLB92" s="2"/>
      <c r="DLC92" s="2"/>
      <c r="DLD92" s="2"/>
      <c r="DLE92" s="2"/>
      <c r="DLF92" s="2"/>
      <c r="DLG92" s="2"/>
      <c r="DLH92" s="2"/>
      <c r="DLI92" s="2"/>
      <c r="DLJ92" s="2"/>
      <c r="DLK92" s="2"/>
      <c r="DLL92" s="2"/>
      <c r="DLM92" s="2"/>
      <c r="DLN92" s="2"/>
      <c r="DLO92" s="2"/>
      <c r="DLP92" s="2"/>
      <c r="DLQ92" s="2"/>
      <c r="DLR92" s="2"/>
      <c r="DLS92" s="2"/>
      <c r="DLT92" s="2"/>
      <c r="DLU92" s="2"/>
      <c r="DLV92" s="2"/>
      <c r="DLW92" s="2"/>
      <c r="DLX92" s="2"/>
      <c r="DLY92" s="2"/>
      <c r="DLZ92" s="2"/>
      <c r="DMA92" s="2"/>
      <c r="DMB92" s="2"/>
      <c r="DMC92" s="2"/>
      <c r="DMD92" s="2"/>
      <c r="DME92" s="2"/>
      <c r="DMF92" s="2"/>
      <c r="DMG92" s="2"/>
      <c r="DMH92" s="2"/>
      <c r="DMI92" s="2"/>
      <c r="DMJ92" s="2"/>
      <c r="DMK92" s="2"/>
      <c r="DML92" s="2"/>
      <c r="DMM92" s="2"/>
      <c r="DMN92" s="2"/>
      <c r="DMO92" s="2"/>
      <c r="DMP92" s="2"/>
      <c r="DMQ92" s="2"/>
      <c r="DMR92" s="2"/>
      <c r="DMS92" s="2"/>
      <c r="DMT92" s="2"/>
      <c r="DMU92" s="2"/>
      <c r="DMV92" s="2"/>
      <c r="DMW92" s="2"/>
      <c r="DMX92" s="2"/>
      <c r="DMY92" s="2"/>
      <c r="DMZ92" s="2"/>
      <c r="DNA92" s="2"/>
      <c r="DNB92" s="2"/>
      <c r="DNC92" s="2"/>
      <c r="DND92" s="2"/>
      <c r="DNE92" s="2"/>
      <c r="DNF92" s="2"/>
      <c r="DNG92" s="2"/>
      <c r="DNH92" s="2"/>
      <c r="DNI92" s="2"/>
      <c r="DNJ92" s="2"/>
      <c r="DNK92" s="2"/>
      <c r="DNL92" s="2"/>
      <c r="DNM92" s="2"/>
      <c r="DNN92" s="2"/>
      <c r="DNO92" s="2"/>
      <c r="DNP92" s="2"/>
      <c r="DNQ92" s="2"/>
      <c r="DNR92" s="2"/>
      <c r="DNS92" s="2"/>
      <c r="DNT92" s="2"/>
      <c r="DNU92" s="2"/>
      <c r="DNV92" s="2"/>
      <c r="DNW92" s="2"/>
      <c r="DNX92" s="2"/>
      <c r="DNY92" s="2"/>
      <c r="DNZ92" s="2"/>
      <c r="DOA92" s="2"/>
      <c r="DOB92" s="2"/>
      <c r="DOC92" s="2"/>
      <c r="DOD92" s="2"/>
      <c r="DOE92" s="2"/>
      <c r="DOF92" s="2"/>
      <c r="DOG92" s="2"/>
      <c r="DOH92" s="2"/>
      <c r="DOI92" s="2"/>
      <c r="DOJ92" s="2"/>
      <c r="DOK92" s="2"/>
      <c r="DOL92" s="2"/>
      <c r="DOM92" s="2"/>
      <c r="DON92" s="2"/>
      <c r="DOO92" s="2"/>
      <c r="DOP92" s="2"/>
      <c r="DOQ92" s="2"/>
      <c r="DOR92" s="2"/>
      <c r="DOS92" s="2"/>
      <c r="DOT92" s="2"/>
      <c r="DOU92" s="2"/>
      <c r="DOV92" s="2"/>
      <c r="DOW92" s="2"/>
      <c r="DOX92" s="2"/>
      <c r="DOY92" s="2"/>
      <c r="DOZ92" s="2"/>
      <c r="DPA92" s="2"/>
      <c r="DPB92" s="2"/>
      <c r="DPC92" s="2"/>
      <c r="DPD92" s="2"/>
      <c r="DPE92" s="2"/>
      <c r="DPF92" s="2"/>
      <c r="DPG92" s="2"/>
      <c r="DPH92" s="2"/>
      <c r="DPI92" s="2"/>
      <c r="DPJ92" s="2"/>
      <c r="DPK92" s="2"/>
      <c r="DPL92" s="2"/>
      <c r="DPM92" s="2"/>
      <c r="DPN92" s="2"/>
      <c r="DPO92" s="2"/>
      <c r="DPP92" s="2"/>
      <c r="DPQ92" s="2"/>
      <c r="DPR92" s="2"/>
      <c r="DPS92" s="2"/>
      <c r="DPT92" s="2"/>
      <c r="DPU92" s="2"/>
      <c r="DPV92" s="2"/>
      <c r="DPW92" s="2"/>
      <c r="DPX92" s="2"/>
      <c r="DPY92" s="2"/>
      <c r="DPZ92" s="2"/>
      <c r="DQA92" s="2"/>
      <c r="DQB92" s="2"/>
      <c r="DQC92" s="2"/>
      <c r="DQD92" s="2"/>
      <c r="DQE92" s="2"/>
      <c r="DQF92" s="2"/>
      <c r="DQG92" s="2"/>
      <c r="DQH92" s="2"/>
      <c r="DQI92" s="2"/>
      <c r="DQJ92" s="2"/>
      <c r="DQK92" s="2"/>
      <c r="DQL92" s="2"/>
      <c r="DQM92" s="2"/>
      <c r="DQN92" s="2"/>
      <c r="DQO92" s="2"/>
      <c r="DQP92" s="2"/>
      <c r="DQQ92" s="2"/>
      <c r="DQR92" s="2"/>
      <c r="DQS92" s="2"/>
      <c r="DQT92" s="2"/>
      <c r="DQU92" s="2"/>
      <c r="DQV92" s="2"/>
      <c r="DQW92" s="2"/>
      <c r="DQX92" s="2"/>
      <c r="DQY92" s="2"/>
      <c r="DQZ92" s="2"/>
      <c r="DRA92" s="2"/>
      <c r="DRB92" s="2"/>
      <c r="DRC92" s="2"/>
      <c r="DRD92" s="2"/>
      <c r="DRE92" s="2"/>
      <c r="DRF92" s="2"/>
      <c r="DRG92" s="2"/>
      <c r="DRH92" s="2"/>
      <c r="DRI92" s="2"/>
      <c r="DRJ92" s="2"/>
      <c r="DRK92" s="2"/>
      <c r="DRL92" s="2"/>
      <c r="DRM92" s="2"/>
      <c r="DRN92" s="2"/>
      <c r="DRO92" s="2"/>
      <c r="DRP92" s="2"/>
      <c r="DRQ92" s="2"/>
      <c r="DRR92" s="2"/>
      <c r="DRS92" s="2"/>
      <c r="DRT92" s="2"/>
      <c r="DRU92" s="2"/>
      <c r="DRV92" s="2"/>
      <c r="DRW92" s="2"/>
      <c r="DRX92" s="2"/>
      <c r="DRY92" s="2"/>
      <c r="DRZ92" s="2"/>
      <c r="DSA92" s="2"/>
      <c r="DSB92" s="2"/>
      <c r="DSC92" s="2"/>
      <c r="DSD92" s="2"/>
      <c r="DSE92" s="2"/>
      <c r="DSF92" s="2"/>
      <c r="DSG92" s="2"/>
      <c r="DSH92" s="2"/>
      <c r="DSI92" s="2"/>
      <c r="DSJ92" s="2"/>
      <c r="DSK92" s="2"/>
      <c r="DSL92" s="2"/>
      <c r="DSM92" s="2"/>
      <c r="DSN92" s="2"/>
      <c r="DSO92" s="2"/>
      <c r="DSP92" s="2"/>
      <c r="DSQ92" s="2"/>
      <c r="DSR92" s="2"/>
      <c r="DSS92" s="2"/>
      <c r="DST92" s="2"/>
      <c r="DSU92" s="2"/>
      <c r="DSV92" s="2"/>
      <c r="DSW92" s="2"/>
      <c r="DSX92" s="2"/>
      <c r="DSY92" s="2"/>
      <c r="DSZ92" s="2"/>
      <c r="DTA92" s="2"/>
      <c r="DTB92" s="2"/>
      <c r="DTC92" s="2"/>
      <c r="DTD92" s="2"/>
      <c r="DTE92" s="2"/>
      <c r="DTF92" s="2"/>
      <c r="DTG92" s="2"/>
      <c r="DTH92" s="2"/>
      <c r="DTI92" s="2"/>
      <c r="DTJ92" s="2"/>
      <c r="DTK92" s="2"/>
      <c r="DTL92" s="2"/>
      <c r="DTM92" s="2"/>
      <c r="DTN92" s="2"/>
      <c r="DTO92" s="2"/>
      <c r="DTP92" s="2"/>
      <c r="DTQ92" s="2"/>
      <c r="DTR92" s="2"/>
      <c r="DTS92" s="2"/>
      <c r="DTT92" s="2"/>
      <c r="DTU92" s="2"/>
      <c r="DTV92" s="2"/>
      <c r="DTW92" s="2"/>
      <c r="DTX92" s="2"/>
      <c r="DTY92" s="2"/>
      <c r="DTZ92" s="2"/>
      <c r="DUA92" s="2"/>
      <c r="DUB92" s="2"/>
      <c r="DUC92" s="2"/>
      <c r="DUD92" s="2"/>
      <c r="DUE92" s="2"/>
      <c r="DUF92" s="2"/>
      <c r="DUG92" s="2"/>
      <c r="DUH92" s="2"/>
      <c r="DUI92" s="2"/>
      <c r="DUJ92" s="2"/>
      <c r="DUK92" s="2"/>
      <c r="DUL92" s="2"/>
      <c r="DUM92" s="2"/>
      <c r="DUN92" s="2"/>
      <c r="DUO92" s="2"/>
      <c r="DUP92" s="2"/>
      <c r="DUQ92" s="2"/>
      <c r="DUR92" s="2"/>
      <c r="DUS92" s="2"/>
      <c r="DUT92" s="2"/>
      <c r="DUU92" s="2"/>
      <c r="DUV92" s="2"/>
      <c r="DUW92" s="2"/>
      <c r="DUX92" s="2"/>
      <c r="DUY92" s="2"/>
      <c r="DUZ92" s="2"/>
      <c r="DVA92" s="2"/>
      <c r="DVB92" s="2"/>
      <c r="DVC92" s="2"/>
      <c r="DVD92" s="2"/>
      <c r="DVE92" s="2"/>
      <c r="DVF92" s="2"/>
      <c r="DVG92" s="2"/>
      <c r="DVH92" s="2"/>
      <c r="DVI92" s="2"/>
      <c r="DVJ92" s="2"/>
      <c r="DVK92" s="2"/>
      <c r="DVL92" s="2"/>
      <c r="DVM92" s="2"/>
      <c r="DVN92" s="2"/>
      <c r="DVO92" s="2"/>
      <c r="DVP92" s="2"/>
      <c r="DVQ92" s="2"/>
      <c r="DVR92" s="2"/>
      <c r="DVS92" s="2"/>
      <c r="DVT92" s="2"/>
      <c r="DVU92" s="2"/>
      <c r="DVV92" s="2"/>
      <c r="DVW92" s="2"/>
      <c r="DVX92" s="2"/>
      <c r="DVY92" s="2"/>
      <c r="DVZ92" s="2"/>
      <c r="DWA92" s="2"/>
      <c r="DWB92" s="2"/>
      <c r="DWC92" s="2"/>
      <c r="DWD92" s="2"/>
      <c r="DWE92" s="2"/>
      <c r="DWF92" s="2"/>
      <c r="DWG92" s="2"/>
      <c r="DWH92" s="2"/>
      <c r="DWI92" s="2"/>
      <c r="DWJ92" s="2"/>
      <c r="DWK92" s="2"/>
      <c r="DWL92" s="2"/>
      <c r="DWM92" s="2"/>
      <c r="DWN92" s="2"/>
      <c r="DWO92" s="2"/>
      <c r="DWP92" s="2"/>
      <c r="DWQ92" s="2"/>
      <c r="DWR92" s="2"/>
      <c r="DWS92" s="2"/>
      <c r="DWT92" s="2"/>
      <c r="DWU92" s="2"/>
      <c r="DWV92" s="2"/>
      <c r="DWW92" s="2"/>
      <c r="DWX92" s="2"/>
      <c r="DWY92" s="2"/>
      <c r="DWZ92" s="2"/>
      <c r="DXA92" s="2"/>
      <c r="DXB92" s="2"/>
      <c r="DXC92" s="2"/>
      <c r="DXD92" s="2"/>
      <c r="DXE92" s="2"/>
      <c r="DXF92" s="2"/>
      <c r="DXG92" s="2"/>
      <c r="DXH92" s="2"/>
      <c r="DXI92" s="2"/>
      <c r="DXJ92" s="2"/>
      <c r="DXK92" s="2"/>
      <c r="DXL92" s="2"/>
      <c r="DXM92" s="2"/>
      <c r="DXN92" s="2"/>
      <c r="DXO92" s="2"/>
      <c r="DXP92" s="2"/>
      <c r="DXQ92" s="2"/>
      <c r="DXR92" s="2"/>
      <c r="DXS92" s="2"/>
      <c r="DXT92" s="2"/>
      <c r="DXU92" s="2"/>
      <c r="DXV92" s="2"/>
      <c r="DXW92" s="2"/>
      <c r="DXX92" s="2"/>
      <c r="DXY92" s="2"/>
      <c r="DXZ92" s="2"/>
      <c r="DYA92" s="2"/>
      <c r="DYB92" s="2"/>
      <c r="DYC92" s="2"/>
      <c r="DYD92" s="2"/>
      <c r="DYE92" s="2"/>
      <c r="DYF92" s="2"/>
      <c r="DYG92" s="2"/>
      <c r="DYH92" s="2"/>
      <c r="DYI92" s="2"/>
      <c r="DYJ92" s="2"/>
      <c r="DYK92" s="2"/>
      <c r="DYL92" s="2"/>
      <c r="DYM92" s="2"/>
      <c r="DYN92" s="2"/>
      <c r="DYO92" s="2"/>
      <c r="DYP92" s="2"/>
      <c r="DYQ92" s="2"/>
      <c r="DYR92" s="2"/>
      <c r="DYS92" s="2"/>
      <c r="DYT92" s="2"/>
      <c r="DYU92" s="2"/>
      <c r="DYV92" s="2"/>
      <c r="DYW92" s="2"/>
      <c r="DYX92" s="2"/>
      <c r="DYY92" s="2"/>
      <c r="DYZ92" s="2"/>
      <c r="DZA92" s="2"/>
      <c r="DZB92" s="2"/>
      <c r="DZC92" s="2"/>
      <c r="DZD92" s="2"/>
      <c r="DZE92" s="2"/>
      <c r="DZF92" s="2"/>
      <c r="DZG92" s="2"/>
      <c r="DZH92" s="2"/>
      <c r="DZI92" s="2"/>
      <c r="DZJ92" s="2"/>
      <c r="DZK92" s="2"/>
      <c r="DZL92" s="2"/>
      <c r="DZM92" s="2"/>
      <c r="DZN92" s="2"/>
      <c r="DZO92" s="2"/>
      <c r="DZP92" s="2"/>
      <c r="DZQ92" s="2"/>
      <c r="DZR92" s="2"/>
      <c r="DZS92" s="2"/>
      <c r="DZT92" s="2"/>
      <c r="DZU92" s="2"/>
      <c r="DZV92" s="2"/>
      <c r="DZW92" s="2"/>
      <c r="DZX92" s="2"/>
      <c r="DZY92" s="2"/>
      <c r="DZZ92" s="2"/>
      <c r="EAA92" s="2"/>
      <c r="EAB92" s="2"/>
      <c r="EAC92" s="2"/>
      <c r="EAD92" s="2"/>
      <c r="EAE92" s="2"/>
      <c r="EAF92" s="2"/>
      <c r="EAG92" s="2"/>
      <c r="EAH92" s="2"/>
      <c r="EAI92" s="2"/>
      <c r="EAJ92" s="2"/>
      <c r="EAK92" s="2"/>
      <c r="EAL92" s="2"/>
      <c r="EAM92" s="2"/>
      <c r="EAN92" s="2"/>
      <c r="EAO92" s="2"/>
      <c r="EAP92" s="2"/>
      <c r="EAQ92" s="2"/>
      <c r="EAR92" s="2"/>
      <c r="EAS92" s="2"/>
      <c r="EAT92" s="2"/>
      <c r="EAU92" s="2"/>
      <c r="EAV92" s="2"/>
      <c r="EAW92" s="2"/>
      <c r="EAX92" s="2"/>
      <c r="EAY92" s="2"/>
      <c r="EAZ92" s="2"/>
      <c r="EBA92" s="2"/>
      <c r="EBB92" s="2"/>
      <c r="EBC92" s="2"/>
      <c r="EBD92" s="2"/>
      <c r="EBE92" s="2"/>
      <c r="EBF92" s="2"/>
      <c r="EBG92" s="2"/>
      <c r="EBH92" s="2"/>
      <c r="EBI92" s="2"/>
      <c r="EBJ92" s="2"/>
      <c r="EBK92" s="2"/>
      <c r="EBL92" s="2"/>
      <c r="EBM92" s="2"/>
      <c r="EBN92" s="2"/>
      <c r="EBO92" s="2"/>
      <c r="EBP92" s="2"/>
      <c r="EBQ92" s="2"/>
      <c r="EBR92" s="2"/>
      <c r="EBS92" s="2"/>
      <c r="EBT92" s="2"/>
      <c r="EBU92" s="2"/>
      <c r="EBV92" s="2"/>
      <c r="EBW92" s="2"/>
      <c r="EBX92" s="2"/>
      <c r="EBY92" s="2"/>
      <c r="EBZ92" s="2"/>
      <c r="ECA92" s="2"/>
      <c r="ECB92" s="2"/>
      <c r="ECC92" s="2"/>
      <c r="ECD92" s="2"/>
      <c r="ECE92" s="2"/>
      <c r="ECF92" s="2"/>
      <c r="ECG92" s="2"/>
      <c r="ECH92" s="2"/>
      <c r="ECI92" s="2"/>
      <c r="ECJ92" s="2"/>
      <c r="ECK92" s="2"/>
      <c r="ECL92" s="2"/>
      <c r="ECM92" s="2"/>
      <c r="ECN92" s="2"/>
      <c r="ECO92" s="2"/>
      <c r="ECP92" s="2"/>
      <c r="ECQ92" s="2"/>
      <c r="ECR92" s="2"/>
      <c r="ECS92" s="2"/>
      <c r="ECT92" s="2"/>
      <c r="ECU92" s="2"/>
      <c r="ECV92" s="2"/>
      <c r="ECW92" s="2"/>
      <c r="ECX92" s="2"/>
      <c r="ECY92" s="2"/>
      <c r="ECZ92" s="2"/>
      <c r="EDA92" s="2"/>
      <c r="EDB92" s="2"/>
      <c r="EDC92" s="2"/>
      <c r="EDD92" s="2"/>
      <c r="EDE92" s="2"/>
      <c r="EDF92" s="2"/>
      <c r="EDG92" s="2"/>
      <c r="EDH92" s="2"/>
      <c r="EDI92" s="2"/>
      <c r="EDJ92" s="2"/>
      <c r="EDK92" s="2"/>
      <c r="EDL92" s="2"/>
      <c r="EDM92" s="2"/>
      <c r="EDN92" s="2"/>
      <c r="EDO92" s="2"/>
      <c r="EDP92" s="2"/>
      <c r="EDQ92" s="2"/>
      <c r="EDR92" s="2"/>
      <c r="EDS92" s="2"/>
      <c r="EDT92" s="2"/>
      <c r="EDU92" s="2"/>
      <c r="EDV92" s="2"/>
      <c r="EDW92" s="2"/>
      <c r="EDX92" s="2"/>
      <c r="EDY92" s="2"/>
      <c r="EDZ92" s="2"/>
      <c r="EEA92" s="2"/>
      <c r="EEB92" s="2"/>
      <c r="EEC92" s="2"/>
      <c r="EED92" s="2"/>
      <c r="EEE92" s="2"/>
      <c r="EEF92" s="2"/>
      <c r="EEG92" s="2"/>
      <c r="EEH92" s="2"/>
      <c r="EEI92" s="2"/>
      <c r="EEJ92" s="2"/>
      <c r="EEK92" s="2"/>
      <c r="EEL92" s="2"/>
      <c r="EEM92" s="2"/>
      <c r="EEN92" s="2"/>
      <c r="EEO92" s="2"/>
      <c r="EEP92" s="2"/>
      <c r="EEQ92" s="2"/>
      <c r="EER92" s="2"/>
      <c r="EES92" s="2"/>
      <c r="EET92" s="2"/>
      <c r="EEU92" s="2"/>
      <c r="EEV92" s="2"/>
      <c r="EEW92" s="2"/>
      <c r="EEX92" s="2"/>
      <c r="EEY92" s="2"/>
      <c r="EEZ92" s="2"/>
      <c r="EFA92" s="2"/>
      <c r="EFB92" s="2"/>
      <c r="EFC92" s="2"/>
      <c r="EFD92" s="2"/>
      <c r="EFE92" s="2"/>
      <c r="EFF92" s="2"/>
      <c r="EFG92" s="2"/>
      <c r="EFH92" s="2"/>
      <c r="EFI92" s="2"/>
      <c r="EFJ92" s="2"/>
      <c r="EFK92" s="2"/>
      <c r="EFL92" s="2"/>
      <c r="EFM92" s="2"/>
      <c r="EFN92" s="2"/>
      <c r="EFO92" s="2"/>
      <c r="EFP92" s="2"/>
      <c r="EFQ92" s="2"/>
      <c r="EFR92" s="2"/>
      <c r="EFS92" s="2"/>
      <c r="EFT92" s="2"/>
      <c r="EFU92" s="2"/>
      <c r="EFV92" s="2"/>
      <c r="EFW92" s="2"/>
      <c r="EFX92" s="2"/>
      <c r="EFY92" s="2"/>
      <c r="EFZ92" s="2"/>
      <c r="EGA92" s="2"/>
      <c r="EGB92" s="2"/>
      <c r="EGC92" s="2"/>
      <c r="EGD92" s="2"/>
      <c r="EGE92" s="2"/>
      <c r="EGF92" s="2"/>
      <c r="EGG92" s="2"/>
      <c r="EGH92" s="2"/>
      <c r="EGI92" s="2"/>
      <c r="EGJ92" s="2"/>
      <c r="EGK92" s="2"/>
      <c r="EGL92" s="2"/>
      <c r="EGM92" s="2"/>
      <c r="EGN92" s="2"/>
      <c r="EGO92" s="2"/>
      <c r="EGP92" s="2"/>
      <c r="EGQ92" s="2"/>
      <c r="EGR92" s="2"/>
      <c r="EGS92" s="2"/>
      <c r="EGT92" s="2"/>
      <c r="EGU92" s="2"/>
      <c r="EGV92" s="2"/>
      <c r="EGW92" s="2"/>
      <c r="EGX92" s="2"/>
      <c r="EGY92" s="2"/>
      <c r="EGZ92" s="2"/>
      <c r="EHA92" s="2"/>
      <c r="EHB92" s="2"/>
      <c r="EHC92" s="2"/>
      <c r="EHD92" s="2"/>
      <c r="EHE92" s="2"/>
      <c r="EHF92" s="2"/>
      <c r="EHG92" s="2"/>
      <c r="EHH92" s="2"/>
      <c r="EHI92" s="2"/>
      <c r="EHJ92" s="2"/>
      <c r="EHK92" s="2"/>
      <c r="EHL92" s="2"/>
      <c r="EHM92" s="2"/>
      <c r="EHN92" s="2"/>
      <c r="EHO92" s="2"/>
      <c r="EHP92" s="2"/>
      <c r="EHQ92" s="2"/>
      <c r="EHR92" s="2"/>
      <c r="EHS92" s="2"/>
      <c r="EHT92" s="2"/>
      <c r="EHU92" s="2"/>
      <c r="EHV92" s="2"/>
      <c r="EHW92" s="2"/>
      <c r="EHX92" s="2"/>
      <c r="EHY92" s="2"/>
      <c r="EHZ92" s="2"/>
      <c r="EIA92" s="2"/>
      <c r="EIB92" s="2"/>
      <c r="EIC92" s="2"/>
      <c r="EID92" s="2"/>
      <c r="EIE92" s="2"/>
      <c r="EIF92" s="2"/>
      <c r="EIG92" s="2"/>
      <c r="EIH92" s="2"/>
      <c r="EII92" s="2"/>
      <c r="EIJ92" s="2"/>
      <c r="EIK92" s="2"/>
      <c r="EIL92" s="2"/>
      <c r="EIM92" s="2"/>
      <c r="EIN92" s="2"/>
      <c r="EIO92" s="2"/>
      <c r="EIP92" s="2"/>
      <c r="EIQ92" s="2"/>
      <c r="EIR92" s="2"/>
      <c r="EIS92" s="2"/>
      <c r="EIT92" s="2"/>
      <c r="EIU92" s="2"/>
      <c r="EIV92" s="2"/>
      <c r="EIW92" s="2"/>
      <c r="EIX92" s="2"/>
      <c r="EIY92" s="2"/>
      <c r="EIZ92" s="2"/>
      <c r="EJA92" s="2"/>
      <c r="EJB92" s="2"/>
      <c r="EJC92" s="2"/>
      <c r="EJD92" s="2"/>
      <c r="EJE92" s="2"/>
      <c r="EJF92" s="2"/>
      <c r="EJG92" s="2"/>
      <c r="EJH92" s="2"/>
      <c r="EJI92" s="2"/>
      <c r="EJJ92" s="2"/>
      <c r="EJK92" s="2"/>
      <c r="EJL92" s="2"/>
      <c r="EJM92" s="2"/>
      <c r="EJN92" s="2"/>
      <c r="EJO92" s="2"/>
      <c r="EJP92" s="2"/>
      <c r="EJQ92" s="2"/>
      <c r="EJR92" s="2"/>
      <c r="EJS92" s="2"/>
      <c r="EJT92" s="2"/>
      <c r="EJU92" s="2"/>
      <c r="EJV92" s="2"/>
      <c r="EJW92" s="2"/>
      <c r="EJX92" s="2"/>
      <c r="EJY92" s="2"/>
      <c r="EJZ92" s="2"/>
      <c r="EKA92" s="2"/>
      <c r="EKB92" s="2"/>
      <c r="EKC92" s="2"/>
      <c r="EKD92" s="2"/>
      <c r="EKE92" s="2"/>
      <c r="EKF92" s="2"/>
      <c r="EKG92" s="2"/>
      <c r="EKH92" s="2"/>
      <c r="EKI92" s="2"/>
      <c r="EKJ92" s="2"/>
      <c r="EKK92" s="2"/>
      <c r="EKL92" s="2"/>
      <c r="EKM92" s="2"/>
      <c r="EKN92" s="2"/>
      <c r="EKO92" s="2"/>
      <c r="EKP92" s="2"/>
      <c r="EKQ92" s="2"/>
      <c r="EKR92" s="2"/>
      <c r="EKS92" s="2"/>
      <c r="EKT92" s="2"/>
      <c r="EKU92" s="2"/>
      <c r="EKV92" s="2"/>
      <c r="EKW92" s="2"/>
      <c r="EKX92" s="2"/>
      <c r="EKY92" s="2"/>
      <c r="EKZ92" s="2"/>
      <c r="ELA92" s="2"/>
      <c r="ELB92" s="2"/>
      <c r="ELC92" s="2"/>
      <c r="ELD92" s="2"/>
      <c r="ELE92" s="2"/>
      <c r="ELF92" s="2"/>
      <c r="ELG92" s="2"/>
      <c r="ELH92" s="2"/>
      <c r="ELI92" s="2"/>
      <c r="ELJ92" s="2"/>
      <c r="ELK92" s="2"/>
      <c r="ELL92" s="2"/>
      <c r="ELM92" s="2"/>
      <c r="ELN92" s="2"/>
      <c r="ELO92" s="2"/>
      <c r="ELP92" s="2"/>
      <c r="ELQ92" s="2"/>
      <c r="ELR92" s="2"/>
      <c r="ELS92" s="2"/>
      <c r="ELT92" s="2"/>
      <c r="ELU92" s="2"/>
      <c r="ELV92" s="2"/>
      <c r="ELW92" s="2"/>
      <c r="ELX92" s="2"/>
      <c r="ELY92" s="2"/>
      <c r="ELZ92" s="2"/>
      <c r="EMA92" s="2"/>
      <c r="EMB92" s="2"/>
      <c r="EMC92" s="2"/>
      <c r="EMD92" s="2"/>
      <c r="EME92" s="2"/>
      <c r="EMF92" s="2"/>
      <c r="EMG92" s="2"/>
      <c r="EMH92" s="2"/>
      <c r="EMI92" s="2"/>
      <c r="EMJ92" s="2"/>
      <c r="EMK92" s="2"/>
      <c r="EML92" s="2"/>
      <c r="EMM92" s="2"/>
      <c r="EMN92" s="2"/>
      <c r="EMO92" s="2"/>
      <c r="EMP92" s="2"/>
      <c r="EMQ92" s="2"/>
      <c r="EMR92" s="2"/>
      <c r="EMS92" s="2"/>
      <c r="EMT92" s="2"/>
      <c r="EMU92" s="2"/>
      <c r="EMV92" s="2"/>
      <c r="EMW92" s="2"/>
      <c r="EMX92" s="2"/>
      <c r="EMY92" s="2"/>
      <c r="EMZ92" s="2"/>
      <c r="ENA92" s="2"/>
      <c r="ENB92" s="2"/>
      <c r="ENC92" s="2"/>
      <c r="END92" s="2"/>
      <c r="ENE92" s="2"/>
      <c r="ENF92" s="2"/>
      <c r="ENG92" s="2"/>
      <c r="ENH92" s="2"/>
      <c r="ENI92" s="2"/>
      <c r="ENJ92" s="2"/>
      <c r="ENK92" s="2"/>
      <c r="ENL92" s="2"/>
      <c r="ENM92" s="2"/>
      <c r="ENN92" s="2"/>
      <c r="ENO92" s="2"/>
      <c r="ENP92" s="2"/>
      <c r="ENQ92" s="2"/>
      <c r="ENR92" s="2"/>
      <c r="ENS92" s="2"/>
      <c r="ENT92" s="2"/>
      <c r="ENU92" s="2"/>
      <c r="ENV92" s="2"/>
      <c r="ENW92" s="2"/>
      <c r="ENX92" s="2"/>
      <c r="ENY92" s="2"/>
      <c r="ENZ92" s="2"/>
      <c r="EOA92" s="2"/>
      <c r="EOB92" s="2"/>
      <c r="EOC92" s="2"/>
      <c r="EOD92" s="2"/>
      <c r="EOE92" s="2"/>
      <c r="EOF92" s="2"/>
      <c r="EOG92" s="2"/>
      <c r="EOH92" s="2"/>
      <c r="EOI92" s="2"/>
      <c r="EOJ92" s="2"/>
      <c r="EOK92" s="2"/>
      <c r="EOL92" s="2"/>
      <c r="EOM92" s="2"/>
      <c r="EON92" s="2"/>
      <c r="EOO92" s="2"/>
      <c r="EOP92" s="2"/>
      <c r="EOQ92" s="2"/>
      <c r="EOR92" s="2"/>
      <c r="EOS92" s="2"/>
      <c r="EOT92" s="2"/>
      <c r="EOU92" s="2"/>
      <c r="EOV92" s="2"/>
      <c r="EOW92" s="2"/>
      <c r="EOX92" s="2"/>
      <c r="EOY92" s="2"/>
      <c r="EOZ92" s="2"/>
      <c r="EPA92" s="2"/>
      <c r="EPB92" s="2"/>
      <c r="EPC92" s="2"/>
      <c r="EPD92" s="2"/>
      <c r="EPE92" s="2"/>
      <c r="EPF92" s="2"/>
      <c r="EPG92" s="2"/>
      <c r="EPH92" s="2"/>
      <c r="EPI92" s="2"/>
      <c r="EPJ92" s="2"/>
      <c r="EPK92" s="2"/>
      <c r="EPL92" s="2"/>
      <c r="EPM92" s="2"/>
      <c r="EPN92" s="2"/>
      <c r="EPO92" s="2"/>
      <c r="EPP92" s="2"/>
      <c r="EPQ92" s="2"/>
      <c r="EPR92" s="2"/>
      <c r="EPS92" s="2"/>
      <c r="EPT92" s="2"/>
      <c r="EPU92" s="2"/>
      <c r="EPV92" s="2"/>
      <c r="EPW92" s="2"/>
      <c r="EPX92" s="2"/>
      <c r="EPY92" s="2"/>
      <c r="EPZ92" s="2"/>
      <c r="EQA92" s="2"/>
      <c r="EQB92" s="2"/>
      <c r="EQC92" s="2"/>
      <c r="EQD92" s="2"/>
      <c r="EQE92" s="2"/>
      <c r="EQF92" s="2"/>
      <c r="EQG92" s="2"/>
      <c r="EQH92" s="2"/>
      <c r="EQI92" s="2"/>
      <c r="EQJ92" s="2"/>
      <c r="EQK92" s="2"/>
      <c r="EQL92" s="2"/>
      <c r="EQM92" s="2"/>
      <c r="EQN92" s="2"/>
      <c r="EQO92" s="2"/>
      <c r="EQP92" s="2"/>
      <c r="EQQ92" s="2"/>
      <c r="EQR92" s="2"/>
      <c r="EQS92" s="2"/>
      <c r="EQT92" s="2"/>
      <c r="EQU92" s="2"/>
      <c r="EQV92" s="2"/>
      <c r="EQW92" s="2"/>
      <c r="EQX92" s="2"/>
      <c r="EQY92" s="2"/>
      <c r="EQZ92" s="2"/>
      <c r="ERA92" s="2"/>
      <c r="ERB92" s="2"/>
      <c r="ERC92" s="2"/>
      <c r="ERD92" s="2"/>
      <c r="ERE92" s="2"/>
      <c r="ERF92" s="2"/>
      <c r="ERG92" s="2"/>
      <c r="ERH92" s="2"/>
      <c r="ERI92" s="2"/>
      <c r="ERJ92" s="2"/>
      <c r="ERK92" s="2"/>
      <c r="ERL92" s="2"/>
      <c r="ERM92" s="2"/>
      <c r="ERN92" s="2"/>
      <c r="ERO92" s="2"/>
      <c r="ERP92" s="2"/>
      <c r="ERQ92" s="2"/>
      <c r="ERR92" s="2"/>
      <c r="ERS92" s="2"/>
      <c r="ERT92" s="2"/>
      <c r="ERU92" s="2"/>
      <c r="ERV92" s="2"/>
      <c r="ERW92" s="2"/>
      <c r="ERX92" s="2"/>
      <c r="ERY92" s="2"/>
      <c r="ERZ92" s="2"/>
      <c r="ESA92" s="2"/>
      <c r="ESB92" s="2"/>
      <c r="ESC92" s="2"/>
      <c r="ESD92" s="2"/>
      <c r="ESE92" s="2"/>
      <c r="ESF92" s="2"/>
      <c r="ESG92" s="2"/>
      <c r="ESH92" s="2"/>
      <c r="ESI92" s="2"/>
      <c r="ESJ92" s="2"/>
      <c r="ESK92" s="2"/>
      <c r="ESL92" s="2"/>
      <c r="ESM92" s="2"/>
      <c r="ESN92" s="2"/>
      <c r="ESO92" s="2"/>
      <c r="ESP92" s="2"/>
      <c r="ESQ92" s="2"/>
      <c r="ESR92" s="2"/>
      <c r="ESS92" s="2"/>
      <c r="EST92" s="2"/>
      <c r="ESU92" s="2"/>
      <c r="ESV92" s="2"/>
      <c r="ESW92" s="2"/>
      <c r="ESX92" s="2"/>
      <c r="ESY92" s="2"/>
      <c r="ESZ92" s="2"/>
      <c r="ETA92" s="2"/>
      <c r="ETB92" s="2"/>
      <c r="ETC92" s="2"/>
      <c r="ETD92" s="2"/>
      <c r="ETE92" s="2"/>
      <c r="ETF92" s="2"/>
      <c r="ETG92" s="2"/>
      <c r="ETH92" s="2"/>
      <c r="ETI92" s="2"/>
      <c r="ETJ92" s="2"/>
      <c r="ETK92" s="2"/>
      <c r="ETL92" s="2"/>
      <c r="ETM92" s="2"/>
      <c r="ETN92" s="2"/>
      <c r="ETO92" s="2"/>
      <c r="ETP92" s="2"/>
      <c r="ETQ92" s="2"/>
      <c r="ETR92" s="2"/>
      <c r="ETS92" s="2"/>
      <c r="ETT92" s="2"/>
      <c r="ETU92" s="2"/>
      <c r="ETV92" s="2"/>
      <c r="ETW92" s="2"/>
      <c r="ETX92" s="2"/>
      <c r="ETY92" s="2"/>
      <c r="ETZ92" s="2"/>
      <c r="EUA92" s="2"/>
      <c r="EUB92" s="2"/>
      <c r="EUC92" s="2"/>
      <c r="EUD92" s="2"/>
      <c r="EUE92" s="2"/>
      <c r="EUF92" s="2"/>
      <c r="EUG92" s="2"/>
      <c r="EUH92" s="2"/>
      <c r="EUI92" s="2"/>
      <c r="EUJ92" s="2"/>
      <c r="EUK92" s="2"/>
      <c r="EUL92" s="2"/>
      <c r="EUM92" s="2"/>
      <c r="EUN92" s="2"/>
      <c r="EUO92" s="2"/>
      <c r="EUP92" s="2"/>
      <c r="EUQ92" s="2"/>
      <c r="EUR92" s="2"/>
      <c r="EUS92" s="2"/>
      <c r="EUT92" s="2"/>
      <c r="EUU92" s="2"/>
      <c r="EUV92" s="2"/>
      <c r="EUW92" s="2"/>
      <c r="EUX92" s="2"/>
      <c r="EUY92" s="2"/>
      <c r="EUZ92" s="2"/>
      <c r="EVA92" s="2"/>
      <c r="EVB92" s="2"/>
      <c r="EVC92" s="2"/>
      <c r="EVD92" s="2"/>
      <c r="EVE92" s="2"/>
      <c r="EVF92" s="2"/>
      <c r="EVG92" s="2"/>
      <c r="EVH92" s="2"/>
      <c r="EVI92" s="2"/>
      <c r="EVJ92" s="2"/>
      <c r="EVK92" s="2"/>
      <c r="EVL92" s="2"/>
      <c r="EVM92" s="2"/>
      <c r="EVN92" s="2"/>
      <c r="EVO92" s="2"/>
      <c r="EVP92" s="2"/>
      <c r="EVQ92" s="2"/>
      <c r="EVR92" s="2"/>
      <c r="EVS92" s="2"/>
      <c r="EVT92" s="2"/>
      <c r="EVU92" s="2"/>
      <c r="EVV92" s="2"/>
      <c r="EVW92" s="2"/>
      <c r="EVX92" s="2"/>
      <c r="EVY92" s="2"/>
      <c r="EVZ92" s="2"/>
      <c r="EWA92" s="2"/>
      <c r="EWB92" s="2"/>
      <c r="EWC92" s="2"/>
      <c r="EWD92" s="2"/>
      <c r="EWE92" s="2"/>
      <c r="EWF92" s="2"/>
      <c r="EWG92" s="2"/>
      <c r="EWH92" s="2"/>
      <c r="EWI92" s="2"/>
      <c r="EWJ92" s="2"/>
      <c r="EWK92" s="2"/>
      <c r="EWL92" s="2"/>
      <c r="EWM92" s="2"/>
      <c r="EWN92" s="2"/>
      <c r="EWO92" s="2"/>
      <c r="EWP92" s="2"/>
      <c r="EWQ92" s="2"/>
      <c r="EWR92" s="2"/>
      <c r="EWS92" s="2"/>
      <c r="EWT92" s="2"/>
      <c r="EWU92" s="2"/>
      <c r="EWV92" s="2"/>
      <c r="EWW92" s="2"/>
      <c r="EWX92" s="2"/>
      <c r="EWY92" s="2"/>
      <c r="EWZ92" s="2"/>
      <c r="EXA92" s="2"/>
      <c r="EXB92" s="2"/>
      <c r="EXC92" s="2"/>
      <c r="EXD92" s="2"/>
      <c r="EXE92" s="2"/>
      <c r="EXF92" s="2"/>
      <c r="EXG92" s="2"/>
      <c r="EXH92" s="2"/>
      <c r="EXI92" s="2"/>
      <c r="EXJ92" s="2"/>
      <c r="EXK92" s="2"/>
      <c r="EXL92" s="2"/>
      <c r="EXM92" s="2"/>
      <c r="EXN92" s="2"/>
      <c r="EXO92" s="2"/>
      <c r="EXP92" s="2"/>
      <c r="EXQ92" s="2"/>
      <c r="EXR92" s="2"/>
      <c r="EXS92" s="2"/>
      <c r="EXT92" s="2"/>
      <c r="EXU92" s="2"/>
      <c r="EXV92" s="2"/>
      <c r="EXW92" s="2"/>
      <c r="EXX92" s="2"/>
      <c r="EXY92" s="2"/>
      <c r="EXZ92" s="2"/>
      <c r="EYA92" s="2"/>
      <c r="EYB92" s="2"/>
      <c r="EYC92" s="2"/>
      <c r="EYD92" s="2"/>
      <c r="EYE92" s="2"/>
      <c r="EYF92" s="2"/>
      <c r="EYG92" s="2"/>
      <c r="EYH92" s="2"/>
      <c r="EYI92" s="2"/>
      <c r="EYJ92" s="2"/>
      <c r="EYK92" s="2"/>
      <c r="EYL92" s="2"/>
      <c r="EYM92" s="2"/>
      <c r="EYN92" s="2"/>
      <c r="EYO92" s="2"/>
      <c r="EYP92" s="2"/>
      <c r="EYQ92" s="2"/>
      <c r="EYR92" s="2"/>
      <c r="EYS92" s="2"/>
      <c r="EYT92" s="2"/>
      <c r="EYU92" s="2"/>
      <c r="EYV92" s="2"/>
      <c r="EYW92" s="2"/>
      <c r="EYX92" s="2"/>
      <c r="EYY92" s="2"/>
      <c r="EYZ92" s="2"/>
      <c r="EZA92" s="2"/>
      <c r="EZB92" s="2"/>
      <c r="EZC92" s="2"/>
      <c r="EZD92" s="2"/>
      <c r="EZE92" s="2"/>
      <c r="EZF92" s="2"/>
      <c r="EZG92" s="2"/>
      <c r="EZH92" s="2"/>
      <c r="EZI92" s="2"/>
      <c r="EZJ92" s="2"/>
      <c r="EZK92" s="2"/>
      <c r="EZL92" s="2"/>
      <c r="EZM92" s="2"/>
      <c r="EZN92" s="2"/>
      <c r="EZO92" s="2"/>
      <c r="EZP92" s="2"/>
      <c r="EZQ92" s="2"/>
      <c r="EZR92" s="2"/>
      <c r="EZS92" s="2"/>
      <c r="EZT92" s="2"/>
      <c r="EZU92" s="2"/>
      <c r="EZV92" s="2"/>
      <c r="EZW92" s="2"/>
      <c r="EZX92" s="2"/>
      <c r="EZY92" s="2"/>
      <c r="EZZ92" s="2"/>
      <c r="FAA92" s="2"/>
      <c r="FAB92" s="2"/>
      <c r="FAC92" s="2"/>
      <c r="FAD92" s="2"/>
      <c r="FAE92" s="2"/>
      <c r="FAF92" s="2"/>
      <c r="FAG92" s="2"/>
      <c r="FAH92" s="2"/>
      <c r="FAI92" s="2"/>
      <c r="FAJ92" s="2"/>
      <c r="FAK92" s="2"/>
      <c r="FAL92" s="2"/>
      <c r="FAM92" s="2"/>
      <c r="FAN92" s="2"/>
      <c r="FAO92" s="2"/>
      <c r="FAP92" s="2"/>
      <c r="FAQ92" s="2"/>
      <c r="FAR92" s="2"/>
      <c r="FAS92" s="2"/>
      <c r="FAT92" s="2"/>
      <c r="FAU92" s="2"/>
      <c r="FAV92" s="2"/>
      <c r="FAW92" s="2"/>
      <c r="FAX92" s="2"/>
      <c r="FAY92" s="2"/>
      <c r="FAZ92" s="2"/>
      <c r="FBA92" s="2"/>
      <c r="FBB92" s="2"/>
      <c r="FBC92" s="2"/>
      <c r="FBD92" s="2"/>
      <c r="FBE92" s="2"/>
      <c r="FBF92" s="2"/>
      <c r="FBG92" s="2"/>
      <c r="FBH92" s="2"/>
      <c r="FBI92" s="2"/>
      <c r="FBJ92" s="2"/>
      <c r="FBK92" s="2"/>
      <c r="FBL92" s="2"/>
      <c r="FBM92" s="2"/>
      <c r="FBN92" s="2"/>
      <c r="FBO92" s="2"/>
      <c r="FBP92" s="2"/>
      <c r="FBQ92" s="2"/>
      <c r="FBR92" s="2"/>
      <c r="FBS92" s="2"/>
      <c r="FBT92" s="2"/>
      <c r="FBU92" s="2"/>
      <c r="FBV92" s="2"/>
      <c r="FBW92" s="2"/>
      <c r="FBX92" s="2"/>
      <c r="FBY92" s="2"/>
      <c r="FBZ92" s="2"/>
      <c r="FCA92" s="2"/>
      <c r="FCB92" s="2"/>
      <c r="FCC92" s="2"/>
      <c r="FCD92" s="2"/>
      <c r="FCE92" s="2"/>
      <c r="FCF92" s="2"/>
      <c r="FCG92" s="2"/>
      <c r="FCH92" s="2"/>
      <c r="FCI92" s="2"/>
      <c r="FCJ92" s="2"/>
      <c r="FCK92" s="2"/>
      <c r="FCL92" s="2"/>
      <c r="FCM92" s="2"/>
      <c r="FCN92" s="2"/>
      <c r="FCO92" s="2"/>
      <c r="FCP92" s="2"/>
      <c r="FCQ92" s="2"/>
      <c r="FCR92" s="2"/>
      <c r="FCS92" s="2"/>
      <c r="FCT92" s="2"/>
      <c r="FCU92" s="2"/>
      <c r="FCV92" s="2"/>
      <c r="FCW92" s="2"/>
      <c r="FCX92" s="2"/>
      <c r="FCY92" s="2"/>
      <c r="FCZ92" s="2"/>
      <c r="FDA92" s="2"/>
      <c r="FDB92" s="2"/>
      <c r="FDC92" s="2"/>
      <c r="FDD92" s="2"/>
      <c r="FDE92" s="2"/>
      <c r="FDF92" s="2"/>
      <c r="FDG92" s="2"/>
      <c r="FDH92" s="2"/>
      <c r="FDI92" s="2"/>
      <c r="FDJ92" s="2"/>
      <c r="FDK92" s="2"/>
      <c r="FDL92" s="2"/>
      <c r="FDM92" s="2"/>
      <c r="FDN92" s="2"/>
      <c r="FDO92" s="2"/>
      <c r="FDP92" s="2"/>
      <c r="FDQ92" s="2"/>
      <c r="FDR92" s="2"/>
      <c r="FDS92" s="2"/>
      <c r="FDT92" s="2"/>
      <c r="FDU92" s="2"/>
      <c r="FDV92" s="2"/>
      <c r="FDW92" s="2"/>
      <c r="FDX92" s="2"/>
      <c r="FDY92" s="2"/>
      <c r="FDZ92" s="2"/>
      <c r="FEA92" s="2"/>
      <c r="FEB92" s="2"/>
      <c r="FEC92" s="2"/>
      <c r="FED92" s="2"/>
      <c r="FEE92" s="2"/>
      <c r="FEF92" s="2"/>
      <c r="FEG92" s="2"/>
      <c r="FEH92" s="2"/>
      <c r="FEI92" s="2"/>
      <c r="FEJ92" s="2"/>
      <c r="FEK92" s="2"/>
      <c r="FEL92" s="2"/>
      <c r="FEM92" s="2"/>
      <c r="FEN92" s="2"/>
      <c r="FEO92" s="2"/>
      <c r="FEP92" s="2"/>
      <c r="FEQ92" s="2"/>
      <c r="FER92" s="2"/>
      <c r="FES92" s="2"/>
      <c r="FET92" s="2"/>
      <c r="FEU92" s="2"/>
      <c r="FEV92" s="2"/>
      <c r="FEW92" s="2"/>
      <c r="FEX92" s="2"/>
      <c r="FEY92" s="2"/>
      <c r="FEZ92" s="2"/>
      <c r="FFA92" s="2"/>
      <c r="FFB92" s="2"/>
      <c r="FFC92" s="2"/>
      <c r="FFD92" s="2"/>
      <c r="FFE92" s="2"/>
      <c r="FFF92" s="2"/>
      <c r="FFG92" s="2"/>
      <c r="FFH92" s="2"/>
      <c r="FFI92" s="2"/>
      <c r="FFJ92" s="2"/>
      <c r="FFK92" s="2"/>
      <c r="FFL92" s="2"/>
      <c r="FFM92" s="2"/>
      <c r="FFN92" s="2"/>
      <c r="FFO92" s="2"/>
      <c r="FFP92" s="2"/>
      <c r="FFQ92" s="2"/>
      <c r="FFR92" s="2"/>
      <c r="FFS92" s="2"/>
      <c r="FFT92" s="2"/>
      <c r="FFU92" s="2"/>
      <c r="FFV92" s="2"/>
      <c r="FFW92" s="2"/>
      <c r="FFX92" s="2"/>
      <c r="FFY92" s="2"/>
      <c r="FFZ92" s="2"/>
      <c r="FGA92" s="2"/>
      <c r="FGB92" s="2"/>
      <c r="FGC92" s="2"/>
      <c r="FGD92" s="2"/>
      <c r="FGE92" s="2"/>
      <c r="FGF92" s="2"/>
      <c r="FGG92" s="2"/>
      <c r="FGH92" s="2"/>
      <c r="FGI92" s="2"/>
      <c r="FGJ92" s="2"/>
      <c r="FGK92" s="2"/>
      <c r="FGL92" s="2"/>
      <c r="FGM92" s="2"/>
      <c r="FGN92" s="2"/>
      <c r="FGO92" s="2"/>
      <c r="FGP92" s="2"/>
      <c r="FGQ92" s="2"/>
      <c r="FGR92" s="2"/>
      <c r="FGS92" s="2"/>
      <c r="FGT92" s="2"/>
      <c r="FGU92" s="2"/>
      <c r="FGV92" s="2"/>
      <c r="FGW92" s="2"/>
      <c r="FGX92" s="2"/>
      <c r="FGY92" s="2"/>
      <c r="FGZ92" s="2"/>
      <c r="FHA92" s="2"/>
      <c r="FHB92" s="2"/>
      <c r="FHC92" s="2"/>
      <c r="FHD92" s="2"/>
      <c r="FHE92" s="2"/>
      <c r="FHF92" s="2"/>
      <c r="FHG92" s="2"/>
      <c r="FHH92" s="2"/>
      <c r="FHI92" s="2"/>
      <c r="FHJ92" s="2"/>
      <c r="FHK92" s="2"/>
      <c r="FHL92" s="2"/>
      <c r="FHM92" s="2"/>
      <c r="FHN92" s="2"/>
      <c r="FHO92" s="2"/>
      <c r="FHP92" s="2"/>
      <c r="FHQ92" s="2"/>
      <c r="FHR92" s="2"/>
      <c r="FHS92" s="2"/>
      <c r="FHT92" s="2"/>
      <c r="FHU92" s="2"/>
      <c r="FHV92" s="2"/>
      <c r="FHW92" s="2"/>
      <c r="FHX92" s="2"/>
      <c r="FHY92" s="2"/>
      <c r="FHZ92" s="2"/>
      <c r="FIA92" s="2"/>
      <c r="FIB92" s="2"/>
      <c r="FIC92" s="2"/>
      <c r="FID92" s="2"/>
      <c r="FIE92" s="2"/>
      <c r="FIF92" s="2"/>
      <c r="FIG92" s="2"/>
      <c r="FIH92" s="2"/>
      <c r="FII92" s="2"/>
      <c r="FIJ92" s="2"/>
      <c r="FIK92" s="2"/>
      <c r="FIL92" s="2"/>
      <c r="FIM92" s="2"/>
      <c r="FIN92" s="2"/>
      <c r="FIO92" s="2"/>
      <c r="FIP92" s="2"/>
      <c r="FIQ92" s="2"/>
      <c r="FIR92" s="2"/>
      <c r="FIS92" s="2"/>
      <c r="FIT92" s="2"/>
      <c r="FIU92" s="2"/>
      <c r="FIV92" s="2"/>
      <c r="FIW92" s="2"/>
      <c r="FIX92" s="2"/>
      <c r="FIY92" s="2"/>
      <c r="FIZ92" s="2"/>
      <c r="FJA92" s="2"/>
      <c r="FJB92" s="2"/>
      <c r="FJC92" s="2"/>
      <c r="FJD92" s="2"/>
      <c r="FJE92" s="2"/>
      <c r="FJF92" s="2"/>
      <c r="FJG92" s="2"/>
      <c r="FJH92" s="2"/>
      <c r="FJI92" s="2"/>
      <c r="FJJ92" s="2"/>
      <c r="FJK92" s="2"/>
      <c r="FJL92" s="2"/>
      <c r="FJM92" s="2"/>
      <c r="FJN92" s="2"/>
      <c r="FJO92" s="2"/>
      <c r="FJP92" s="2"/>
      <c r="FJQ92" s="2"/>
      <c r="FJR92" s="2"/>
      <c r="FJS92" s="2"/>
      <c r="FJT92" s="2"/>
      <c r="FJU92" s="2"/>
      <c r="FJV92" s="2"/>
      <c r="FJW92" s="2"/>
      <c r="FJX92" s="2"/>
      <c r="FJY92" s="2"/>
      <c r="FJZ92" s="2"/>
      <c r="FKA92" s="2"/>
      <c r="FKB92" s="2"/>
      <c r="FKC92" s="2"/>
      <c r="FKD92" s="2"/>
      <c r="FKE92" s="2"/>
      <c r="FKF92" s="2"/>
      <c r="FKG92" s="2"/>
      <c r="FKH92" s="2"/>
      <c r="FKI92" s="2"/>
      <c r="FKJ92" s="2"/>
      <c r="FKK92" s="2"/>
      <c r="FKL92" s="2"/>
      <c r="FKM92" s="2"/>
      <c r="FKN92" s="2"/>
      <c r="FKO92" s="2"/>
      <c r="FKP92" s="2"/>
      <c r="FKQ92" s="2"/>
      <c r="FKR92" s="2"/>
      <c r="FKS92" s="2"/>
      <c r="FKT92" s="2"/>
      <c r="FKU92" s="2"/>
      <c r="FKV92" s="2"/>
      <c r="FKW92" s="2"/>
      <c r="FKX92" s="2"/>
      <c r="FKY92" s="2"/>
      <c r="FKZ92" s="2"/>
      <c r="FLA92" s="2"/>
      <c r="FLB92" s="2"/>
      <c r="FLC92" s="2"/>
      <c r="FLD92" s="2"/>
      <c r="FLE92" s="2"/>
      <c r="FLF92" s="2"/>
      <c r="FLG92" s="2"/>
      <c r="FLH92" s="2"/>
      <c r="FLI92" s="2"/>
      <c r="FLJ92" s="2"/>
      <c r="FLK92" s="2"/>
      <c r="FLL92" s="2"/>
      <c r="FLM92" s="2"/>
      <c r="FLN92" s="2"/>
      <c r="FLO92" s="2"/>
      <c r="FLP92" s="2"/>
      <c r="FLQ92" s="2"/>
      <c r="FLR92" s="2"/>
      <c r="FLS92" s="2"/>
      <c r="FLT92" s="2"/>
      <c r="FLU92" s="2"/>
      <c r="FLV92" s="2"/>
      <c r="FLW92" s="2"/>
      <c r="FLX92" s="2"/>
      <c r="FLY92" s="2"/>
      <c r="FLZ92" s="2"/>
      <c r="FMA92" s="2"/>
      <c r="FMB92" s="2"/>
      <c r="FMC92" s="2"/>
      <c r="FMD92" s="2"/>
      <c r="FME92" s="2"/>
      <c r="FMF92" s="2"/>
      <c r="FMG92" s="2"/>
      <c r="FMH92" s="2"/>
      <c r="FMI92" s="2"/>
      <c r="FMJ92" s="2"/>
      <c r="FMK92" s="2"/>
      <c r="FML92" s="2"/>
      <c r="FMM92" s="2"/>
      <c r="FMN92" s="2"/>
      <c r="FMO92" s="2"/>
      <c r="FMP92" s="2"/>
      <c r="FMQ92" s="2"/>
      <c r="FMR92" s="2"/>
      <c r="FMS92" s="2"/>
      <c r="FMT92" s="2"/>
      <c r="FMU92" s="2"/>
      <c r="FMV92" s="2"/>
      <c r="FMW92" s="2"/>
      <c r="FMX92" s="2"/>
      <c r="FMY92" s="2"/>
      <c r="FMZ92" s="2"/>
      <c r="FNA92" s="2"/>
      <c r="FNB92" s="2"/>
      <c r="FNC92" s="2"/>
      <c r="FND92" s="2"/>
      <c r="FNE92" s="2"/>
      <c r="FNF92" s="2"/>
      <c r="FNG92" s="2"/>
      <c r="FNH92" s="2"/>
      <c r="FNI92" s="2"/>
      <c r="FNJ92" s="2"/>
      <c r="FNK92" s="2"/>
      <c r="FNL92" s="2"/>
      <c r="FNM92" s="2"/>
      <c r="FNN92" s="2"/>
      <c r="FNO92" s="2"/>
      <c r="FNP92" s="2"/>
      <c r="FNQ92" s="2"/>
      <c r="FNR92" s="2"/>
      <c r="FNS92" s="2"/>
      <c r="FNT92" s="2"/>
      <c r="FNU92" s="2"/>
      <c r="FNV92" s="2"/>
      <c r="FNW92" s="2"/>
      <c r="FNX92" s="2"/>
      <c r="FNY92" s="2"/>
      <c r="FNZ92" s="2"/>
      <c r="FOA92" s="2"/>
      <c r="FOB92" s="2"/>
      <c r="FOC92" s="2"/>
      <c r="FOD92" s="2"/>
      <c r="FOE92" s="2"/>
      <c r="FOF92" s="2"/>
      <c r="FOG92" s="2"/>
      <c r="FOH92" s="2"/>
      <c r="FOI92" s="2"/>
      <c r="FOJ92" s="2"/>
      <c r="FOK92" s="2"/>
      <c r="FOL92" s="2"/>
      <c r="FOM92" s="2"/>
      <c r="FON92" s="2"/>
      <c r="FOO92" s="2"/>
      <c r="FOP92" s="2"/>
      <c r="FOQ92" s="2"/>
      <c r="FOR92" s="2"/>
      <c r="FOS92" s="2"/>
      <c r="FOT92" s="2"/>
      <c r="FOU92" s="2"/>
      <c r="FOV92" s="2"/>
      <c r="FOW92" s="2"/>
      <c r="FOX92" s="2"/>
      <c r="FOY92" s="2"/>
      <c r="FOZ92" s="2"/>
      <c r="FPA92" s="2"/>
      <c r="FPB92" s="2"/>
      <c r="FPC92" s="2"/>
      <c r="FPD92" s="2"/>
      <c r="FPE92" s="2"/>
      <c r="FPF92" s="2"/>
      <c r="FPG92" s="2"/>
      <c r="FPH92" s="2"/>
      <c r="FPI92" s="2"/>
      <c r="FPJ92" s="2"/>
      <c r="FPK92" s="2"/>
      <c r="FPL92" s="2"/>
      <c r="FPM92" s="2"/>
      <c r="FPN92" s="2"/>
      <c r="FPO92" s="2"/>
      <c r="FPP92" s="2"/>
      <c r="FPQ92" s="2"/>
      <c r="FPR92" s="2"/>
      <c r="FPS92" s="2"/>
      <c r="FPT92" s="2"/>
      <c r="FPU92" s="2"/>
      <c r="FPV92" s="2"/>
      <c r="FPW92" s="2"/>
      <c r="FPX92" s="2"/>
      <c r="FPY92" s="2"/>
      <c r="FPZ92" s="2"/>
      <c r="FQA92" s="2"/>
      <c r="FQB92" s="2"/>
      <c r="FQC92" s="2"/>
      <c r="FQD92" s="2"/>
      <c r="FQE92" s="2"/>
      <c r="FQF92" s="2"/>
      <c r="FQG92" s="2"/>
      <c r="FQH92" s="2"/>
      <c r="FQI92" s="2"/>
      <c r="FQJ92" s="2"/>
      <c r="FQK92" s="2"/>
      <c r="FQL92" s="2"/>
      <c r="FQM92" s="2"/>
      <c r="FQN92" s="2"/>
      <c r="FQO92" s="2"/>
      <c r="FQP92" s="2"/>
      <c r="FQQ92" s="2"/>
      <c r="FQR92" s="2"/>
      <c r="FQS92" s="2"/>
      <c r="FQT92" s="2"/>
      <c r="FQU92" s="2"/>
      <c r="FQV92" s="2"/>
      <c r="FQW92" s="2"/>
      <c r="FQX92" s="2"/>
      <c r="FQY92" s="2"/>
      <c r="FQZ92" s="2"/>
      <c r="FRA92" s="2"/>
      <c r="FRB92" s="2"/>
      <c r="FRC92" s="2"/>
      <c r="FRD92" s="2"/>
      <c r="FRE92" s="2"/>
      <c r="FRF92" s="2"/>
      <c r="FRG92" s="2"/>
      <c r="FRH92" s="2"/>
      <c r="FRI92" s="2"/>
      <c r="FRJ92" s="2"/>
      <c r="FRK92" s="2"/>
      <c r="FRL92" s="2"/>
      <c r="FRM92" s="2"/>
      <c r="FRN92" s="2"/>
      <c r="FRO92" s="2"/>
      <c r="FRP92" s="2"/>
      <c r="FRQ92" s="2"/>
      <c r="FRR92" s="2"/>
      <c r="FRS92" s="2"/>
      <c r="FRT92" s="2"/>
      <c r="FRU92" s="2"/>
      <c r="FRV92" s="2"/>
      <c r="FRW92" s="2"/>
      <c r="FRX92" s="2"/>
      <c r="FRY92" s="2"/>
      <c r="FRZ92" s="2"/>
      <c r="FSA92" s="2"/>
      <c r="FSB92" s="2"/>
      <c r="FSC92" s="2"/>
      <c r="FSD92" s="2"/>
      <c r="FSE92" s="2"/>
      <c r="FSF92" s="2"/>
      <c r="FSG92" s="2"/>
      <c r="FSH92" s="2"/>
      <c r="FSI92" s="2"/>
      <c r="FSJ92" s="2"/>
      <c r="FSK92" s="2"/>
      <c r="FSL92" s="2"/>
      <c r="FSM92" s="2"/>
      <c r="FSN92" s="2"/>
      <c r="FSO92" s="2"/>
      <c r="FSP92" s="2"/>
      <c r="FSQ92" s="2"/>
      <c r="FSR92" s="2"/>
      <c r="FSS92" s="2"/>
      <c r="FST92" s="2"/>
      <c r="FSU92" s="2"/>
      <c r="FSV92" s="2"/>
      <c r="FSW92" s="2"/>
      <c r="FSX92" s="2"/>
      <c r="FSY92" s="2"/>
      <c r="FSZ92" s="2"/>
      <c r="FTA92" s="2"/>
      <c r="FTB92" s="2"/>
      <c r="FTC92" s="2"/>
      <c r="FTD92" s="2"/>
      <c r="FTE92" s="2"/>
      <c r="FTF92" s="2"/>
      <c r="FTG92" s="2"/>
      <c r="FTH92" s="2"/>
      <c r="FTI92" s="2"/>
      <c r="FTJ92" s="2"/>
      <c r="FTK92" s="2"/>
      <c r="FTL92" s="2"/>
      <c r="FTM92" s="2"/>
      <c r="FTN92" s="2"/>
      <c r="FTO92" s="2"/>
      <c r="FTP92" s="2"/>
      <c r="FTQ92" s="2"/>
      <c r="FTR92" s="2"/>
      <c r="FTS92" s="2"/>
      <c r="FTT92" s="2"/>
      <c r="FTU92" s="2"/>
      <c r="FTV92" s="2"/>
      <c r="FTW92" s="2"/>
      <c r="FTX92" s="2"/>
      <c r="FTY92" s="2"/>
      <c r="FTZ92" s="2"/>
      <c r="FUA92" s="2"/>
      <c r="FUB92" s="2"/>
      <c r="FUC92" s="2"/>
      <c r="FUD92" s="2"/>
      <c r="FUE92" s="2"/>
      <c r="FUF92" s="2"/>
      <c r="FUG92" s="2"/>
      <c r="FUH92" s="2"/>
      <c r="FUI92" s="2"/>
      <c r="FUJ92" s="2"/>
      <c r="FUK92" s="2"/>
      <c r="FUL92" s="2"/>
      <c r="FUM92" s="2"/>
      <c r="FUN92" s="2"/>
      <c r="FUO92" s="2"/>
      <c r="FUP92" s="2"/>
      <c r="FUQ92" s="2"/>
      <c r="FUR92" s="2"/>
      <c r="FUS92" s="2"/>
      <c r="FUT92" s="2"/>
      <c r="FUU92" s="2"/>
      <c r="FUV92" s="2"/>
      <c r="FUW92" s="2"/>
      <c r="FUX92" s="2"/>
      <c r="FUY92" s="2"/>
      <c r="FUZ92" s="2"/>
      <c r="FVA92" s="2"/>
      <c r="FVB92" s="2"/>
      <c r="FVC92" s="2"/>
      <c r="FVD92" s="2"/>
      <c r="FVE92" s="2"/>
      <c r="FVF92" s="2"/>
      <c r="FVG92" s="2"/>
      <c r="FVH92" s="2"/>
      <c r="FVI92" s="2"/>
      <c r="FVJ92" s="2"/>
      <c r="FVK92" s="2"/>
      <c r="FVL92" s="2"/>
      <c r="FVM92" s="2"/>
      <c r="FVN92" s="2"/>
      <c r="FVO92" s="2"/>
      <c r="FVP92" s="2"/>
      <c r="FVQ92" s="2"/>
      <c r="FVR92" s="2"/>
      <c r="FVS92" s="2"/>
      <c r="FVT92" s="2"/>
      <c r="FVU92" s="2"/>
      <c r="FVV92" s="2"/>
      <c r="FVW92" s="2"/>
      <c r="FVX92" s="2"/>
      <c r="FVY92" s="2"/>
      <c r="FVZ92" s="2"/>
      <c r="FWA92" s="2"/>
      <c r="FWB92" s="2"/>
      <c r="FWC92" s="2"/>
      <c r="FWD92" s="2"/>
      <c r="FWE92" s="2"/>
      <c r="FWF92" s="2"/>
      <c r="FWG92" s="2"/>
      <c r="FWH92" s="2"/>
      <c r="FWI92" s="2"/>
      <c r="FWJ92" s="2"/>
      <c r="FWK92" s="2"/>
      <c r="FWL92" s="2"/>
      <c r="FWM92" s="2"/>
      <c r="FWN92" s="2"/>
      <c r="FWO92" s="2"/>
      <c r="FWP92" s="2"/>
      <c r="FWQ92" s="2"/>
      <c r="FWR92" s="2"/>
      <c r="FWS92" s="2"/>
      <c r="FWT92" s="2"/>
      <c r="FWU92" s="2"/>
      <c r="FWV92" s="2"/>
      <c r="FWW92" s="2"/>
      <c r="FWX92" s="2"/>
      <c r="FWY92" s="2"/>
      <c r="FWZ92" s="2"/>
      <c r="FXA92" s="2"/>
      <c r="FXB92" s="2"/>
      <c r="FXC92" s="2"/>
      <c r="FXD92" s="2"/>
      <c r="FXE92" s="2"/>
      <c r="FXF92" s="2"/>
      <c r="FXG92" s="2"/>
      <c r="FXH92" s="2"/>
      <c r="FXI92" s="2"/>
      <c r="FXJ92" s="2"/>
      <c r="FXK92" s="2"/>
      <c r="FXL92" s="2"/>
      <c r="FXM92" s="2"/>
      <c r="FXN92" s="2"/>
      <c r="FXO92" s="2"/>
      <c r="FXP92" s="2"/>
      <c r="FXQ92" s="2"/>
      <c r="FXR92" s="2"/>
      <c r="FXS92" s="2"/>
      <c r="FXT92" s="2"/>
      <c r="FXU92" s="2"/>
      <c r="FXV92" s="2"/>
      <c r="FXW92" s="2"/>
      <c r="FXX92" s="2"/>
      <c r="FXY92" s="2"/>
      <c r="FXZ92" s="2"/>
      <c r="FYA92" s="2"/>
      <c r="FYB92" s="2"/>
      <c r="FYC92" s="2"/>
      <c r="FYD92" s="2"/>
      <c r="FYE92" s="2"/>
      <c r="FYF92" s="2"/>
      <c r="FYG92" s="2"/>
      <c r="FYH92" s="2"/>
      <c r="FYI92" s="2"/>
      <c r="FYJ92" s="2"/>
      <c r="FYK92" s="2"/>
      <c r="FYL92" s="2"/>
      <c r="FYM92" s="2"/>
      <c r="FYN92" s="2"/>
      <c r="FYO92" s="2"/>
      <c r="FYP92" s="2"/>
      <c r="FYQ92" s="2"/>
      <c r="FYR92" s="2"/>
      <c r="FYS92" s="2"/>
      <c r="FYT92" s="2"/>
      <c r="FYU92" s="2"/>
      <c r="FYV92" s="2"/>
      <c r="FYW92" s="2"/>
      <c r="FYX92" s="2"/>
      <c r="FYY92" s="2"/>
      <c r="FYZ92" s="2"/>
      <c r="FZA92" s="2"/>
      <c r="FZB92" s="2"/>
      <c r="FZC92" s="2"/>
      <c r="FZD92" s="2"/>
      <c r="FZE92" s="2"/>
      <c r="FZF92" s="2"/>
      <c r="FZG92" s="2"/>
      <c r="FZH92" s="2"/>
      <c r="FZI92" s="2"/>
      <c r="FZJ92" s="2"/>
      <c r="FZK92" s="2"/>
      <c r="FZL92" s="2"/>
      <c r="FZM92" s="2"/>
      <c r="FZN92" s="2"/>
      <c r="FZO92" s="2"/>
      <c r="FZP92" s="2"/>
      <c r="FZQ92" s="2"/>
      <c r="FZR92" s="2"/>
      <c r="FZS92" s="2"/>
      <c r="FZT92" s="2"/>
      <c r="FZU92" s="2"/>
      <c r="FZV92" s="2"/>
      <c r="FZW92" s="2"/>
      <c r="FZX92" s="2"/>
      <c r="FZY92" s="2"/>
      <c r="FZZ92" s="2"/>
      <c r="GAA92" s="2"/>
      <c r="GAB92" s="2"/>
      <c r="GAC92" s="2"/>
      <c r="GAD92" s="2"/>
      <c r="GAE92" s="2"/>
      <c r="GAF92" s="2"/>
      <c r="GAG92" s="2"/>
      <c r="GAH92" s="2"/>
      <c r="GAI92" s="2"/>
      <c r="GAJ92" s="2"/>
      <c r="GAK92" s="2"/>
      <c r="GAL92" s="2"/>
      <c r="GAM92" s="2"/>
      <c r="GAN92" s="2"/>
      <c r="GAO92" s="2"/>
      <c r="GAP92" s="2"/>
      <c r="GAQ92" s="2"/>
      <c r="GAR92" s="2"/>
      <c r="GAS92" s="2"/>
      <c r="GAT92" s="2"/>
      <c r="GAU92" s="2"/>
      <c r="GAV92" s="2"/>
      <c r="GAW92" s="2"/>
      <c r="GAX92" s="2"/>
      <c r="GAY92" s="2"/>
      <c r="GAZ92" s="2"/>
      <c r="GBA92" s="2"/>
      <c r="GBB92" s="2"/>
      <c r="GBC92" s="2"/>
      <c r="GBD92" s="2"/>
      <c r="GBE92" s="2"/>
      <c r="GBF92" s="2"/>
      <c r="GBG92" s="2"/>
      <c r="GBH92" s="2"/>
      <c r="GBI92" s="2"/>
      <c r="GBJ92" s="2"/>
      <c r="GBK92" s="2"/>
      <c r="GBL92" s="2"/>
      <c r="GBM92" s="2"/>
      <c r="GBN92" s="2"/>
      <c r="GBO92" s="2"/>
      <c r="GBP92" s="2"/>
      <c r="GBQ92" s="2"/>
      <c r="GBR92" s="2"/>
      <c r="GBS92" s="2"/>
      <c r="GBT92" s="2"/>
      <c r="GBU92" s="2"/>
      <c r="GBV92" s="2"/>
      <c r="GBW92" s="2"/>
      <c r="GBX92" s="2"/>
      <c r="GBY92" s="2"/>
      <c r="GBZ92" s="2"/>
      <c r="GCA92" s="2"/>
      <c r="GCB92" s="2"/>
      <c r="GCC92" s="2"/>
      <c r="GCD92" s="2"/>
      <c r="GCE92" s="2"/>
      <c r="GCF92" s="2"/>
      <c r="GCG92" s="2"/>
      <c r="GCH92" s="2"/>
      <c r="GCI92" s="2"/>
      <c r="GCJ92" s="2"/>
      <c r="GCK92" s="2"/>
      <c r="GCL92" s="2"/>
      <c r="GCM92" s="2"/>
      <c r="GCN92" s="2"/>
      <c r="GCO92" s="2"/>
      <c r="GCP92" s="2"/>
      <c r="GCQ92" s="2"/>
      <c r="GCR92" s="2"/>
      <c r="GCS92" s="2"/>
      <c r="GCT92" s="2"/>
      <c r="GCU92" s="2"/>
      <c r="GCV92" s="2"/>
      <c r="GCW92" s="2"/>
      <c r="GCX92" s="2"/>
      <c r="GCY92" s="2"/>
      <c r="GCZ92" s="2"/>
      <c r="GDA92" s="2"/>
      <c r="GDB92" s="2"/>
      <c r="GDC92" s="2"/>
      <c r="GDD92" s="2"/>
      <c r="GDE92" s="2"/>
      <c r="GDF92" s="2"/>
      <c r="GDG92" s="2"/>
      <c r="GDH92" s="2"/>
      <c r="GDI92" s="2"/>
      <c r="GDJ92" s="2"/>
      <c r="GDK92" s="2"/>
      <c r="GDL92" s="2"/>
      <c r="GDM92" s="2"/>
      <c r="GDN92" s="2"/>
      <c r="GDO92" s="2"/>
      <c r="GDP92" s="2"/>
      <c r="GDQ92" s="2"/>
      <c r="GDR92" s="2"/>
      <c r="GDS92" s="2"/>
      <c r="GDT92" s="2"/>
      <c r="GDU92" s="2"/>
      <c r="GDV92" s="2"/>
      <c r="GDW92" s="2"/>
      <c r="GDX92" s="2"/>
      <c r="GDY92" s="2"/>
      <c r="GDZ92" s="2"/>
      <c r="GEA92" s="2"/>
      <c r="GEB92" s="2"/>
      <c r="GEC92" s="2"/>
      <c r="GED92" s="2"/>
      <c r="GEE92" s="2"/>
      <c r="GEF92" s="2"/>
      <c r="GEG92" s="2"/>
      <c r="GEH92" s="2"/>
      <c r="GEI92" s="2"/>
      <c r="GEJ92" s="2"/>
      <c r="GEK92" s="2"/>
      <c r="GEL92" s="2"/>
      <c r="GEM92" s="2"/>
      <c r="GEN92" s="2"/>
      <c r="GEO92" s="2"/>
      <c r="GEP92" s="2"/>
      <c r="GEQ92" s="2"/>
      <c r="GER92" s="2"/>
      <c r="GES92" s="2"/>
      <c r="GET92" s="2"/>
      <c r="GEU92" s="2"/>
      <c r="GEV92" s="2"/>
      <c r="GEW92" s="2"/>
      <c r="GEX92" s="2"/>
      <c r="GEY92" s="2"/>
      <c r="GEZ92" s="2"/>
      <c r="GFA92" s="2"/>
      <c r="GFB92" s="2"/>
      <c r="GFC92" s="2"/>
      <c r="GFD92" s="2"/>
      <c r="GFE92" s="2"/>
      <c r="GFF92" s="2"/>
      <c r="GFG92" s="2"/>
      <c r="GFH92" s="2"/>
      <c r="GFI92" s="2"/>
      <c r="GFJ92" s="2"/>
      <c r="GFK92" s="2"/>
      <c r="GFL92" s="2"/>
      <c r="GFM92" s="2"/>
      <c r="GFN92" s="2"/>
      <c r="GFO92" s="2"/>
      <c r="GFP92" s="2"/>
      <c r="GFQ92" s="2"/>
      <c r="GFR92" s="2"/>
      <c r="GFS92" s="2"/>
      <c r="GFT92" s="2"/>
      <c r="GFU92" s="2"/>
      <c r="GFV92" s="2"/>
      <c r="GFW92" s="2"/>
      <c r="GFX92" s="2"/>
      <c r="GFY92" s="2"/>
      <c r="GFZ92" s="2"/>
      <c r="GGA92" s="2"/>
      <c r="GGB92" s="2"/>
      <c r="GGC92" s="2"/>
      <c r="GGD92" s="2"/>
      <c r="GGE92" s="2"/>
      <c r="GGF92" s="2"/>
      <c r="GGG92" s="2"/>
      <c r="GGH92" s="2"/>
      <c r="GGI92" s="2"/>
      <c r="GGJ92" s="2"/>
      <c r="GGK92" s="2"/>
      <c r="GGL92" s="2"/>
      <c r="GGM92" s="2"/>
      <c r="GGN92" s="2"/>
      <c r="GGO92" s="2"/>
      <c r="GGP92" s="2"/>
      <c r="GGQ92" s="2"/>
      <c r="GGR92" s="2"/>
      <c r="GGS92" s="2"/>
      <c r="GGT92" s="2"/>
      <c r="GGU92" s="2"/>
      <c r="GGV92" s="2"/>
      <c r="GGW92" s="2"/>
      <c r="GGX92" s="2"/>
      <c r="GGY92" s="2"/>
      <c r="GGZ92" s="2"/>
      <c r="GHA92" s="2"/>
      <c r="GHB92" s="2"/>
      <c r="GHC92" s="2"/>
      <c r="GHD92" s="2"/>
      <c r="GHE92" s="2"/>
      <c r="GHF92" s="2"/>
      <c r="GHG92" s="2"/>
      <c r="GHH92" s="2"/>
      <c r="GHI92" s="2"/>
      <c r="GHJ92" s="2"/>
      <c r="GHK92" s="2"/>
      <c r="GHL92" s="2"/>
      <c r="GHM92" s="2"/>
      <c r="GHN92" s="2"/>
      <c r="GHO92" s="2"/>
      <c r="GHP92" s="2"/>
      <c r="GHQ92" s="2"/>
      <c r="GHR92" s="2"/>
      <c r="GHS92" s="2"/>
      <c r="GHT92" s="2"/>
      <c r="GHU92" s="2"/>
      <c r="GHV92" s="2"/>
      <c r="GHW92" s="2"/>
      <c r="GHX92" s="2"/>
      <c r="GHY92" s="2"/>
      <c r="GHZ92" s="2"/>
      <c r="GIA92" s="2"/>
      <c r="GIB92" s="2"/>
      <c r="GIC92" s="2"/>
      <c r="GID92" s="2"/>
      <c r="GIE92" s="2"/>
      <c r="GIF92" s="2"/>
      <c r="GIG92" s="2"/>
      <c r="GIH92" s="2"/>
      <c r="GII92" s="2"/>
      <c r="GIJ92" s="2"/>
      <c r="GIK92" s="2"/>
      <c r="GIL92" s="2"/>
      <c r="GIM92" s="2"/>
      <c r="GIN92" s="2"/>
      <c r="GIO92" s="2"/>
      <c r="GIP92" s="2"/>
      <c r="GIQ92" s="2"/>
      <c r="GIR92" s="2"/>
      <c r="GIS92" s="2"/>
      <c r="GIT92" s="2"/>
      <c r="GIU92" s="2"/>
      <c r="GIV92" s="2"/>
      <c r="GIW92" s="2"/>
      <c r="GIX92" s="2"/>
      <c r="GIY92" s="2"/>
      <c r="GIZ92" s="2"/>
      <c r="GJA92" s="2"/>
      <c r="GJB92" s="2"/>
      <c r="GJC92" s="2"/>
      <c r="GJD92" s="2"/>
      <c r="GJE92" s="2"/>
      <c r="GJF92" s="2"/>
      <c r="GJG92" s="2"/>
      <c r="GJH92" s="2"/>
      <c r="GJI92" s="2"/>
      <c r="GJJ92" s="2"/>
      <c r="GJK92" s="2"/>
      <c r="GJL92" s="2"/>
      <c r="GJM92" s="2"/>
      <c r="GJN92" s="2"/>
      <c r="GJO92" s="2"/>
      <c r="GJP92" s="2"/>
      <c r="GJQ92" s="2"/>
      <c r="GJR92" s="2"/>
      <c r="GJS92" s="2"/>
      <c r="GJT92" s="2"/>
      <c r="GJU92" s="2"/>
      <c r="GJV92" s="2"/>
      <c r="GJW92" s="2"/>
      <c r="GJX92" s="2"/>
      <c r="GJY92" s="2"/>
      <c r="GJZ92" s="2"/>
      <c r="GKA92" s="2"/>
      <c r="GKB92" s="2"/>
      <c r="GKC92" s="2"/>
      <c r="GKD92" s="2"/>
      <c r="GKE92" s="2"/>
      <c r="GKF92" s="2"/>
      <c r="GKG92" s="2"/>
      <c r="GKH92" s="2"/>
      <c r="GKI92" s="2"/>
      <c r="GKJ92" s="2"/>
      <c r="GKK92" s="2"/>
      <c r="GKL92" s="2"/>
      <c r="GKM92" s="2"/>
      <c r="GKN92" s="2"/>
      <c r="GKO92" s="2"/>
      <c r="GKP92" s="2"/>
      <c r="GKQ92" s="2"/>
      <c r="GKR92" s="2"/>
      <c r="GKS92" s="2"/>
      <c r="GKT92" s="2"/>
      <c r="GKU92" s="2"/>
      <c r="GKV92" s="2"/>
      <c r="GKW92" s="2"/>
      <c r="GKX92" s="2"/>
      <c r="GKY92" s="2"/>
      <c r="GKZ92" s="2"/>
      <c r="GLA92" s="2"/>
      <c r="GLB92" s="2"/>
      <c r="GLC92" s="2"/>
      <c r="GLD92" s="2"/>
      <c r="GLE92" s="2"/>
      <c r="GLF92" s="2"/>
      <c r="GLG92" s="2"/>
      <c r="GLH92" s="2"/>
      <c r="GLI92" s="2"/>
      <c r="GLJ92" s="2"/>
      <c r="GLK92" s="2"/>
      <c r="GLL92" s="2"/>
      <c r="GLM92" s="2"/>
      <c r="GLN92" s="2"/>
      <c r="GLO92" s="2"/>
      <c r="GLP92" s="2"/>
      <c r="GLQ92" s="2"/>
      <c r="GLR92" s="2"/>
      <c r="GLS92" s="2"/>
      <c r="GLT92" s="2"/>
      <c r="GLU92" s="2"/>
      <c r="GLV92" s="2"/>
      <c r="GLW92" s="2"/>
      <c r="GLX92" s="2"/>
      <c r="GLY92" s="2"/>
      <c r="GLZ92" s="2"/>
      <c r="GMA92" s="2"/>
      <c r="GMB92" s="2"/>
      <c r="GMC92" s="2"/>
      <c r="GMD92" s="2"/>
      <c r="GME92" s="2"/>
      <c r="GMF92" s="2"/>
      <c r="GMG92" s="2"/>
      <c r="GMH92" s="2"/>
      <c r="GMI92" s="2"/>
      <c r="GMJ92" s="2"/>
      <c r="GMK92" s="2"/>
      <c r="GML92" s="2"/>
      <c r="GMM92" s="2"/>
      <c r="GMN92" s="2"/>
      <c r="GMO92" s="2"/>
      <c r="GMP92" s="2"/>
      <c r="GMQ92" s="2"/>
      <c r="GMR92" s="2"/>
      <c r="GMS92" s="2"/>
      <c r="GMT92" s="2"/>
      <c r="GMU92" s="2"/>
      <c r="GMV92" s="2"/>
      <c r="GMW92" s="2"/>
      <c r="GMX92" s="2"/>
      <c r="GMY92" s="2"/>
      <c r="GMZ92" s="2"/>
      <c r="GNA92" s="2"/>
      <c r="GNB92" s="2"/>
      <c r="GNC92" s="2"/>
      <c r="GND92" s="2"/>
      <c r="GNE92" s="2"/>
      <c r="GNF92" s="2"/>
      <c r="GNG92" s="2"/>
      <c r="GNH92" s="2"/>
      <c r="GNI92" s="2"/>
      <c r="GNJ92" s="2"/>
      <c r="GNK92" s="2"/>
      <c r="GNL92" s="2"/>
      <c r="GNM92" s="2"/>
      <c r="GNN92" s="2"/>
      <c r="GNO92" s="2"/>
      <c r="GNP92" s="2"/>
      <c r="GNQ92" s="2"/>
      <c r="GNR92" s="2"/>
      <c r="GNS92" s="2"/>
      <c r="GNT92" s="2"/>
      <c r="GNU92" s="2"/>
      <c r="GNV92" s="2"/>
      <c r="GNW92" s="2"/>
      <c r="GNX92" s="2"/>
      <c r="GNY92" s="2"/>
      <c r="GNZ92" s="2"/>
      <c r="GOA92" s="2"/>
      <c r="GOB92" s="2"/>
      <c r="GOC92" s="2"/>
      <c r="GOD92" s="2"/>
      <c r="GOE92" s="2"/>
      <c r="GOF92" s="2"/>
      <c r="GOG92" s="2"/>
      <c r="GOH92" s="2"/>
      <c r="GOI92" s="2"/>
      <c r="GOJ92" s="2"/>
      <c r="GOK92" s="2"/>
      <c r="GOL92" s="2"/>
      <c r="GOM92" s="2"/>
      <c r="GON92" s="2"/>
      <c r="GOO92" s="2"/>
      <c r="GOP92" s="2"/>
      <c r="GOQ92" s="2"/>
      <c r="GOR92" s="2"/>
      <c r="GOS92" s="2"/>
      <c r="GOT92" s="2"/>
      <c r="GOU92" s="2"/>
      <c r="GOV92" s="2"/>
      <c r="GOW92" s="2"/>
      <c r="GOX92" s="2"/>
      <c r="GOY92" s="2"/>
      <c r="GOZ92" s="2"/>
      <c r="GPA92" s="2"/>
      <c r="GPB92" s="2"/>
      <c r="GPC92" s="2"/>
      <c r="GPD92" s="2"/>
      <c r="GPE92" s="2"/>
      <c r="GPF92" s="2"/>
      <c r="GPG92" s="2"/>
      <c r="GPH92" s="2"/>
      <c r="GPI92" s="2"/>
      <c r="GPJ92" s="2"/>
      <c r="GPK92" s="2"/>
      <c r="GPL92" s="2"/>
      <c r="GPM92" s="2"/>
      <c r="GPN92" s="2"/>
      <c r="GPO92" s="2"/>
      <c r="GPP92" s="2"/>
      <c r="GPQ92" s="2"/>
      <c r="GPR92" s="2"/>
      <c r="GPS92" s="2"/>
      <c r="GPT92" s="2"/>
      <c r="GPU92" s="2"/>
      <c r="GPV92" s="2"/>
      <c r="GPW92" s="2"/>
      <c r="GPX92" s="2"/>
      <c r="GPY92" s="2"/>
      <c r="GPZ92" s="2"/>
      <c r="GQA92" s="2"/>
      <c r="GQB92" s="2"/>
      <c r="GQC92" s="2"/>
      <c r="GQD92" s="2"/>
      <c r="GQE92" s="2"/>
      <c r="GQF92" s="2"/>
      <c r="GQG92" s="2"/>
      <c r="GQH92" s="2"/>
      <c r="GQI92" s="2"/>
      <c r="GQJ92" s="2"/>
      <c r="GQK92" s="2"/>
      <c r="GQL92" s="2"/>
      <c r="GQM92" s="2"/>
      <c r="GQN92" s="2"/>
      <c r="GQO92" s="2"/>
      <c r="GQP92" s="2"/>
      <c r="GQQ92" s="2"/>
      <c r="GQR92" s="2"/>
      <c r="GQS92" s="2"/>
      <c r="GQT92" s="2"/>
      <c r="GQU92" s="2"/>
      <c r="GQV92" s="2"/>
      <c r="GQW92" s="2"/>
      <c r="GQX92" s="2"/>
      <c r="GQY92" s="2"/>
      <c r="GQZ92" s="2"/>
      <c r="GRA92" s="2"/>
      <c r="GRB92" s="2"/>
      <c r="GRC92" s="2"/>
      <c r="GRD92" s="2"/>
      <c r="GRE92" s="2"/>
      <c r="GRF92" s="2"/>
      <c r="GRG92" s="2"/>
      <c r="GRH92" s="2"/>
      <c r="GRI92" s="2"/>
      <c r="GRJ92" s="2"/>
      <c r="GRK92" s="2"/>
      <c r="GRL92" s="2"/>
      <c r="GRM92" s="2"/>
      <c r="GRN92" s="2"/>
      <c r="GRO92" s="2"/>
      <c r="GRP92" s="2"/>
      <c r="GRQ92" s="2"/>
      <c r="GRR92" s="2"/>
      <c r="GRS92" s="2"/>
      <c r="GRT92" s="2"/>
      <c r="GRU92" s="2"/>
      <c r="GRV92" s="2"/>
      <c r="GRW92" s="2"/>
      <c r="GRX92" s="2"/>
      <c r="GRY92" s="2"/>
      <c r="GRZ92" s="2"/>
      <c r="GSA92" s="2"/>
      <c r="GSB92" s="2"/>
      <c r="GSC92" s="2"/>
      <c r="GSD92" s="2"/>
      <c r="GSE92" s="2"/>
      <c r="GSF92" s="2"/>
      <c r="GSG92" s="2"/>
      <c r="GSH92" s="2"/>
      <c r="GSI92" s="2"/>
      <c r="GSJ92" s="2"/>
      <c r="GSK92" s="2"/>
      <c r="GSL92" s="2"/>
      <c r="GSM92" s="2"/>
      <c r="GSN92" s="2"/>
      <c r="GSO92" s="2"/>
      <c r="GSP92" s="2"/>
      <c r="GSQ92" s="2"/>
      <c r="GSR92" s="2"/>
      <c r="GSS92" s="2"/>
      <c r="GST92" s="2"/>
      <c r="GSU92" s="2"/>
      <c r="GSV92" s="2"/>
      <c r="GSW92" s="2"/>
      <c r="GSX92" s="2"/>
      <c r="GSY92" s="2"/>
      <c r="GSZ92" s="2"/>
      <c r="GTA92" s="2"/>
      <c r="GTB92" s="2"/>
      <c r="GTC92" s="2"/>
      <c r="GTD92" s="2"/>
      <c r="GTE92" s="2"/>
      <c r="GTF92" s="2"/>
      <c r="GTG92" s="2"/>
      <c r="GTH92" s="2"/>
      <c r="GTI92" s="2"/>
      <c r="GTJ92" s="2"/>
      <c r="GTK92" s="2"/>
      <c r="GTL92" s="2"/>
      <c r="GTM92" s="2"/>
      <c r="GTN92" s="2"/>
      <c r="GTO92" s="2"/>
      <c r="GTP92" s="2"/>
      <c r="GTQ92" s="2"/>
      <c r="GTR92" s="2"/>
      <c r="GTS92" s="2"/>
      <c r="GTT92" s="2"/>
      <c r="GTU92" s="2"/>
      <c r="GTV92" s="2"/>
      <c r="GTW92" s="2"/>
      <c r="GTX92" s="2"/>
      <c r="GTY92" s="2"/>
      <c r="GTZ92" s="2"/>
      <c r="GUA92" s="2"/>
      <c r="GUB92" s="2"/>
      <c r="GUC92" s="2"/>
      <c r="GUD92" s="2"/>
      <c r="GUE92" s="2"/>
      <c r="GUF92" s="2"/>
      <c r="GUG92" s="2"/>
      <c r="GUH92" s="2"/>
      <c r="GUI92" s="2"/>
      <c r="GUJ92" s="2"/>
      <c r="GUK92" s="2"/>
      <c r="GUL92" s="2"/>
      <c r="GUM92" s="2"/>
      <c r="GUN92" s="2"/>
      <c r="GUO92" s="2"/>
      <c r="GUP92" s="2"/>
      <c r="GUQ92" s="2"/>
      <c r="GUR92" s="2"/>
      <c r="GUS92" s="2"/>
      <c r="GUT92" s="2"/>
      <c r="GUU92" s="2"/>
      <c r="GUV92" s="2"/>
      <c r="GUW92" s="2"/>
      <c r="GUX92" s="2"/>
      <c r="GUY92" s="2"/>
      <c r="GUZ92" s="2"/>
      <c r="GVA92" s="2"/>
      <c r="GVB92" s="2"/>
      <c r="GVC92" s="2"/>
      <c r="GVD92" s="2"/>
      <c r="GVE92" s="2"/>
      <c r="GVF92" s="2"/>
      <c r="GVG92" s="2"/>
      <c r="GVH92" s="2"/>
      <c r="GVI92" s="2"/>
      <c r="GVJ92" s="2"/>
      <c r="GVK92" s="2"/>
      <c r="GVL92" s="2"/>
      <c r="GVM92" s="2"/>
      <c r="GVN92" s="2"/>
      <c r="GVO92" s="2"/>
      <c r="GVP92" s="2"/>
      <c r="GVQ92" s="2"/>
      <c r="GVR92" s="2"/>
      <c r="GVS92" s="2"/>
      <c r="GVT92" s="2"/>
      <c r="GVU92" s="2"/>
      <c r="GVV92" s="2"/>
      <c r="GVW92" s="2"/>
      <c r="GVX92" s="2"/>
      <c r="GVY92" s="2"/>
      <c r="GVZ92" s="2"/>
      <c r="GWA92" s="2"/>
      <c r="GWB92" s="2"/>
      <c r="GWC92" s="2"/>
      <c r="GWD92" s="2"/>
      <c r="GWE92" s="2"/>
      <c r="GWF92" s="2"/>
      <c r="GWG92" s="2"/>
      <c r="GWH92" s="2"/>
      <c r="GWI92" s="2"/>
      <c r="GWJ92" s="2"/>
      <c r="GWK92" s="2"/>
      <c r="GWL92" s="2"/>
      <c r="GWM92" s="2"/>
      <c r="GWN92" s="2"/>
      <c r="GWO92" s="2"/>
      <c r="GWP92" s="2"/>
      <c r="GWQ92" s="2"/>
      <c r="GWR92" s="2"/>
      <c r="GWS92" s="2"/>
      <c r="GWT92" s="2"/>
      <c r="GWU92" s="2"/>
      <c r="GWV92" s="2"/>
      <c r="GWW92" s="2"/>
      <c r="GWX92" s="2"/>
      <c r="GWY92" s="2"/>
      <c r="GWZ92" s="2"/>
      <c r="GXA92" s="2"/>
      <c r="GXB92" s="2"/>
      <c r="GXC92" s="2"/>
      <c r="GXD92" s="2"/>
      <c r="GXE92" s="2"/>
      <c r="GXF92" s="2"/>
      <c r="GXG92" s="2"/>
      <c r="GXH92" s="2"/>
      <c r="GXI92" s="2"/>
      <c r="GXJ92" s="2"/>
      <c r="GXK92" s="2"/>
      <c r="GXL92" s="2"/>
      <c r="GXM92" s="2"/>
      <c r="GXN92" s="2"/>
      <c r="GXO92" s="2"/>
      <c r="GXP92" s="2"/>
      <c r="GXQ92" s="2"/>
      <c r="GXR92" s="2"/>
      <c r="GXS92" s="2"/>
      <c r="GXT92" s="2"/>
      <c r="GXU92" s="2"/>
      <c r="GXV92" s="2"/>
      <c r="GXW92" s="2"/>
      <c r="GXX92" s="2"/>
      <c r="GXY92" s="2"/>
      <c r="GXZ92" s="2"/>
      <c r="GYA92" s="2"/>
      <c r="GYB92" s="2"/>
      <c r="GYC92" s="2"/>
      <c r="GYD92" s="2"/>
      <c r="GYE92" s="2"/>
      <c r="GYF92" s="2"/>
      <c r="GYG92" s="2"/>
      <c r="GYH92" s="2"/>
      <c r="GYI92" s="2"/>
      <c r="GYJ92" s="2"/>
      <c r="GYK92" s="2"/>
      <c r="GYL92" s="2"/>
      <c r="GYM92" s="2"/>
      <c r="GYN92" s="2"/>
      <c r="GYO92" s="2"/>
      <c r="GYP92" s="2"/>
      <c r="GYQ92" s="2"/>
      <c r="GYR92" s="2"/>
      <c r="GYS92" s="2"/>
      <c r="GYT92" s="2"/>
      <c r="GYU92" s="2"/>
      <c r="GYV92" s="2"/>
      <c r="GYW92" s="2"/>
      <c r="GYX92" s="2"/>
      <c r="GYY92" s="2"/>
      <c r="GYZ92" s="2"/>
      <c r="GZA92" s="2"/>
      <c r="GZB92" s="2"/>
      <c r="GZC92" s="2"/>
      <c r="GZD92" s="2"/>
      <c r="GZE92" s="2"/>
      <c r="GZF92" s="2"/>
      <c r="GZG92" s="2"/>
      <c r="GZH92" s="2"/>
      <c r="GZI92" s="2"/>
      <c r="GZJ92" s="2"/>
      <c r="GZK92" s="2"/>
      <c r="GZL92" s="2"/>
      <c r="GZM92" s="2"/>
      <c r="GZN92" s="2"/>
      <c r="GZO92" s="2"/>
      <c r="GZP92" s="2"/>
      <c r="GZQ92" s="2"/>
      <c r="GZR92" s="2"/>
      <c r="GZS92" s="2"/>
      <c r="GZT92" s="2"/>
      <c r="GZU92" s="2"/>
      <c r="GZV92" s="2"/>
      <c r="GZW92" s="2"/>
      <c r="GZX92" s="2"/>
      <c r="GZY92" s="2"/>
      <c r="GZZ92" s="2"/>
      <c r="HAA92" s="2"/>
      <c r="HAB92" s="2"/>
      <c r="HAC92" s="2"/>
      <c r="HAD92" s="2"/>
      <c r="HAE92" s="2"/>
      <c r="HAF92" s="2"/>
      <c r="HAG92" s="2"/>
      <c r="HAH92" s="2"/>
      <c r="HAI92" s="2"/>
      <c r="HAJ92" s="2"/>
      <c r="HAK92" s="2"/>
      <c r="HAL92" s="2"/>
      <c r="HAM92" s="2"/>
      <c r="HAN92" s="2"/>
      <c r="HAO92" s="2"/>
      <c r="HAP92" s="2"/>
      <c r="HAQ92" s="2"/>
      <c r="HAR92" s="2"/>
      <c r="HAS92" s="2"/>
      <c r="HAT92" s="2"/>
      <c r="HAU92" s="2"/>
      <c r="HAV92" s="2"/>
      <c r="HAW92" s="2"/>
      <c r="HAX92" s="2"/>
      <c r="HAY92" s="2"/>
      <c r="HAZ92" s="2"/>
      <c r="HBA92" s="2"/>
      <c r="HBB92" s="2"/>
      <c r="HBC92" s="2"/>
      <c r="HBD92" s="2"/>
      <c r="HBE92" s="2"/>
      <c r="HBF92" s="2"/>
      <c r="HBG92" s="2"/>
      <c r="HBH92" s="2"/>
      <c r="HBI92" s="2"/>
      <c r="HBJ92" s="2"/>
      <c r="HBK92" s="2"/>
      <c r="HBL92" s="2"/>
      <c r="HBM92" s="2"/>
      <c r="HBN92" s="2"/>
      <c r="HBO92" s="2"/>
      <c r="HBP92" s="2"/>
      <c r="HBQ92" s="2"/>
      <c r="HBR92" s="2"/>
      <c r="HBS92" s="2"/>
      <c r="HBT92" s="2"/>
      <c r="HBU92" s="2"/>
      <c r="HBV92" s="2"/>
      <c r="HBW92" s="2"/>
      <c r="HBX92" s="2"/>
      <c r="HBY92" s="2"/>
      <c r="HBZ92" s="2"/>
      <c r="HCA92" s="2"/>
      <c r="HCB92" s="2"/>
      <c r="HCC92" s="2"/>
      <c r="HCD92" s="2"/>
      <c r="HCE92" s="2"/>
      <c r="HCF92" s="2"/>
      <c r="HCG92" s="2"/>
      <c r="HCH92" s="2"/>
      <c r="HCI92" s="2"/>
      <c r="HCJ92" s="2"/>
      <c r="HCK92" s="2"/>
      <c r="HCL92" s="2"/>
      <c r="HCM92" s="2"/>
      <c r="HCN92" s="2"/>
      <c r="HCO92" s="2"/>
      <c r="HCP92" s="2"/>
      <c r="HCQ92" s="2"/>
      <c r="HCR92" s="2"/>
      <c r="HCS92" s="2"/>
      <c r="HCT92" s="2"/>
      <c r="HCU92" s="2"/>
      <c r="HCV92" s="2"/>
      <c r="HCW92" s="2"/>
      <c r="HCX92" s="2"/>
      <c r="HCY92" s="2"/>
      <c r="HCZ92" s="2"/>
      <c r="HDA92" s="2"/>
      <c r="HDB92" s="2"/>
      <c r="HDC92" s="2"/>
      <c r="HDD92" s="2"/>
      <c r="HDE92" s="2"/>
      <c r="HDF92" s="2"/>
      <c r="HDG92" s="2"/>
      <c r="HDH92" s="2"/>
      <c r="HDI92" s="2"/>
      <c r="HDJ92" s="2"/>
      <c r="HDK92" s="2"/>
      <c r="HDL92" s="2"/>
      <c r="HDM92" s="2"/>
      <c r="HDN92" s="2"/>
      <c r="HDO92" s="2"/>
      <c r="HDP92" s="2"/>
      <c r="HDQ92" s="2"/>
      <c r="HDR92" s="2"/>
      <c r="HDS92" s="2"/>
      <c r="HDT92" s="2"/>
      <c r="HDU92" s="2"/>
      <c r="HDV92" s="2"/>
      <c r="HDW92" s="2"/>
      <c r="HDX92" s="2"/>
      <c r="HDY92" s="2"/>
      <c r="HDZ92" s="2"/>
      <c r="HEA92" s="2"/>
      <c r="HEB92" s="2"/>
      <c r="HEC92" s="2"/>
      <c r="HED92" s="2"/>
      <c r="HEE92" s="2"/>
      <c r="HEF92" s="2"/>
      <c r="HEG92" s="2"/>
      <c r="HEH92" s="2"/>
      <c r="HEI92" s="2"/>
      <c r="HEJ92" s="2"/>
      <c r="HEK92" s="2"/>
      <c r="HEL92" s="2"/>
      <c r="HEM92" s="2"/>
      <c r="HEN92" s="2"/>
      <c r="HEO92" s="2"/>
      <c r="HEP92" s="2"/>
      <c r="HEQ92" s="2"/>
      <c r="HER92" s="2"/>
      <c r="HES92" s="2"/>
      <c r="HET92" s="2"/>
      <c r="HEU92" s="2"/>
      <c r="HEV92" s="2"/>
      <c r="HEW92" s="2"/>
      <c r="HEX92" s="2"/>
      <c r="HEY92" s="2"/>
      <c r="HEZ92" s="2"/>
      <c r="HFA92" s="2"/>
      <c r="HFB92" s="2"/>
      <c r="HFC92" s="2"/>
      <c r="HFD92" s="2"/>
      <c r="HFE92" s="2"/>
      <c r="HFF92" s="2"/>
      <c r="HFG92" s="2"/>
      <c r="HFH92" s="2"/>
      <c r="HFI92" s="2"/>
      <c r="HFJ92" s="2"/>
      <c r="HFK92" s="2"/>
      <c r="HFL92" s="2"/>
      <c r="HFM92" s="2"/>
      <c r="HFN92" s="2"/>
      <c r="HFO92" s="2"/>
      <c r="HFP92" s="2"/>
      <c r="HFQ92" s="2"/>
      <c r="HFR92" s="2"/>
      <c r="HFS92" s="2"/>
      <c r="HFT92" s="2"/>
      <c r="HFU92" s="2"/>
      <c r="HFV92" s="2"/>
      <c r="HFW92" s="2"/>
      <c r="HFX92" s="2"/>
      <c r="HFY92" s="2"/>
      <c r="HFZ92" s="2"/>
      <c r="HGA92" s="2"/>
      <c r="HGB92" s="2"/>
      <c r="HGC92" s="2"/>
      <c r="HGD92" s="2"/>
      <c r="HGE92" s="2"/>
      <c r="HGF92" s="2"/>
      <c r="HGG92" s="2"/>
      <c r="HGH92" s="2"/>
      <c r="HGI92" s="2"/>
      <c r="HGJ92" s="2"/>
      <c r="HGK92" s="2"/>
      <c r="HGL92" s="2"/>
      <c r="HGM92" s="2"/>
      <c r="HGN92" s="2"/>
      <c r="HGO92" s="2"/>
      <c r="HGP92" s="2"/>
      <c r="HGQ92" s="2"/>
      <c r="HGR92" s="2"/>
      <c r="HGS92" s="2"/>
      <c r="HGT92" s="2"/>
      <c r="HGU92" s="2"/>
      <c r="HGV92" s="2"/>
      <c r="HGW92" s="2"/>
      <c r="HGX92" s="2"/>
      <c r="HGY92" s="2"/>
      <c r="HGZ92" s="2"/>
      <c r="HHA92" s="2"/>
      <c r="HHB92" s="2"/>
      <c r="HHC92" s="2"/>
      <c r="HHD92" s="2"/>
      <c r="HHE92" s="2"/>
      <c r="HHF92" s="2"/>
      <c r="HHG92" s="2"/>
      <c r="HHH92" s="2"/>
      <c r="HHI92" s="2"/>
      <c r="HHJ92" s="2"/>
      <c r="HHK92" s="2"/>
      <c r="HHL92" s="2"/>
      <c r="HHM92" s="2"/>
      <c r="HHN92" s="2"/>
      <c r="HHO92" s="2"/>
      <c r="HHP92" s="2"/>
      <c r="HHQ92" s="2"/>
      <c r="HHR92" s="2"/>
      <c r="HHS92" s="2"/>
      <c r="HHT92" s="2"/>
      <c r="HHU92" s="2"/>
      <c r="HHV92" s="2"/>
      <c r="HHW92" s="2"/>
      <c r="HHX92" s="2"/>
      <c r="HHY92" s="2"/>
      <c r="HHZ92" s="2"/>
      <c r="HIA92" s="2"/>
      <c r="HIB92" s="2"/>
      <c r="HIC92" s="2"/>
      <c r="HID92" s="2"/>
      <c r="HIE92" s="2"/>
      <c r="HIF92" s="2"/>
      <c r="HIG92" s="2"/>
      <c r="HIH92" s="2"/>
      <c r="HII92" s="2"/>
      <c r="HIJ92" s="2"/>
      <c r="HIK92" s="2"/>
      <c r="HIL92" s="2"/>
      <c r="HIM92" s="2"/>
      <c r="HIN92" s="2"/>
      <c r="HIO92" s="2"/>
      <c r="HIP92" s="2"/>
      <c r="HIQ92" s="2"/>
      <c r="HIR92" s="2"/>
      <c r="HIS92" s="2"/>
      <c r="HIT92" s="2"/>
      <c r="HIU92" s="2"/>
      <c r="HIV92" s="2"/>
      <c r="HIW92" s="2"/>
      <c r="HIX92" s="2"/>
      <c r="HIY92" s="2"/>
      <c r="HIZ92" s="2"/>
      <c r="HJA92" s="2"/>
      <c r="HJB92" s="2"/>
      <c r="HJC92" s="2"/>
      <c r="HJD92" s="2"/>
      <c r="HJE92" s="2"/>
      <c r="HJF92" s="2"/>
      <c r="HJG92" s="2"/>
      <c r="HJH92" s="2"/>
      <c r="HJI92" s="2"/>
      <c r="HJJ92" s="2"/>
      <c r="HJK92" s="2"/>
      <c r="HJL92" s="2"/>
      <c r="HJM92" s="2"/>
      <c r="HJN92" s="2"/>
      <c r="HJO92" s="2"/>
      <c r="HJP92" s="2"/>
      <c r="HJQ92" s="2"/>
      <c r="HJR92" s="2"/>
      <c r="HJS92" s="2"/>
      <c r="HJT92" s="2"/>
      <c r="HJU92" s="2"/>
      <c r="HJV92" s="2"/>
      <c r="HJW92" s="2"/>
      <c r="HJX92" s="2"/>
      <c r="HJY92" s="2"/>
      <c r="HJZ92" s="2"/>
      <c r="HKA92" s="2"/>
      <c r="HKB92" s="2"/>
      <c r="HKC92" s="2"/>
      <c r="HKD92" s="2"/>
      <c r="HKE92" s="2"/>
      <c r="HKF92" s="2"/>
      <c r="HKG92" s="2"/>
      <c r="HKH92" s="2"/>
      <c r="HKI92" s="2"/>
      <c r="HKJ92" s="2"/>
      <c r="HKK92" s="2"/>
      <c r="HKL92" s="2"/>
      <c r="HKM92" s="2"/>
      <c r="HKN92" s="2"/>
      <c r="HKO92" s="2"/>
      <c r="HKP92" s="2"/>
      <c r="HKQ92" s="2"/>
      <c r="HKR92" s="2"/>
      <c r="HKS92" s="2"/>
      <c r="HKT92" s="2"/>
      <c r="HKU92" s="2"/>
      <c r="HKV92" s="2"/>
      <c r="HKW92" s="2"/>
      <c r="HKX92" s="2"/>
      <c r="HKY92" s="2"/>
      <c r="HKZ92" s="2"/>
      <c r="HLA92" s="2"/>
      <c r="HLB92" s="2"/>
      <c r="HLC92" s="2"/>
      <c r="HLD92" s="2"/>
      <c r="HLE92" s="2"/>
      <c r="HLF92" s="2"/>
      <c r="HLG92" s="2"/>
      <c r="HLH92" s="2"/>
      <c r="HLI92" s="2"/>
      <c r="HLJ92" s="2"/>
      <c r="HLK92" s="2"/>
      <c r="HLL92" s="2"/>
      <c r="HLM92" s="2"/>
      <c r="HLN92" s="2"/>
      <c r="HLO92" s="2"/>
      <c r="HLP92" s="2"/>
      <c r="HLQ92" s="2"/>
      <c r="HLR92" s="2"/>
      <c r="HLS92" s="2"/>
      <c r="HLT92" s="2"/>
      <c r="HLU92" s="2"/>
      <c r="HLV92" s="2"/>
      <c r="HLW92" s="2"/>
      <c r="HLX92" s="2"/>
      <c r="HLY92" s="2"/>
      <c r="HLZ92" s="2"/>
      <c r="HMA92" s="2"/>
      <c r="HMB92" s="2"/>
      <c r="HMC92" s="2"/>
      <c r="HMD92" s="2"/>
      <c r="HME92" s="2"/>
      <c r="HMF92" s="2"/>
      <c r="HMG92" s="2"/>
      <c r="HMH92" s="2"/>
      <c r="HMI92" s="2"/>
      <c r="HMJ92" s="2"/>
      <c r="HMK92" s="2"/>
      <c r="HML92" s="2"/>
      <c r="HMM92" s="2"/>
      <c r="HMN92" s="2"/>
      <c r="HMO92" s="2"/>
      <c r="HMP92" s="2"/>
      <c r="HMQ92" s="2"/>
      <c r="HMR92" s="2"/>
      <c r="HMS92" s="2"/>
      <c r="HMT92" s="2"/>
      <c r="HMU92" s="2"/>
      <c r="HMV92" s="2"/>
      <c r="HMW92" s="2"/>
      <c r="HMX92" s="2"/>
      <c r="HMY92" s="2"/>
      <c r="HMZ92" s="2"/>
      <c r="HNA92" s="2"/>
      <c r="HNB92" s="2"/>
      <c r="HNC92" s="2"/>
      <c r="HND92" s="2"/>
      <c r="HNE92" s="2"/>
      <c r="HNF92" s="2"/>
      <c r="HNG92" s="2"/>
      <c r="HNH92" s="2"/>
      <c r="HNI92" s="2"/>
      <c r="HNJ92" s="2"/>
      <c r="HNK92" s="2"/>
      <c r="HNL92" s="2"/>
      <c r="HNM92" s="2"/>
      <c r="HNN92" s="2"/>
      <c r="HNO92" s="2"/>
      <c r="HNP92" s="2"/>
      <c r="HNQ92" s="2"/>
      <c r="HNR92" s="2"/>
      <c r="HNS92" s="2"/>
      <c r="HNT92" s="2"/>
      <c r="HNU92" s="2"/>
      <c r="HNV92" s="2"/>
      <c r="HNW92" s="2"/>
      <c r="HNX92" s="2"/>
      <c r="HNY92" s="2"/>
      <c r="HNZ92" s="2"/>
      <c r="HOA92" s="2"/>
      <c r="HOB92" s="2"/>
      <c r="HOC92" s="2"/>
      <c r="HOD92" s="2"/>
      <c r="HOE92" s="2"/>
      <c r="HOF92" s="2"/>
      <c r="HOG92" s="2"/>
      <c r="HOH92" s="2"/>
      <c r="HOI92" s="2"/>
      <c r="HOJ92" s="2"/>
      <c r="HOK92" s="2"/>
      <c r="HOL92" s="2"/>
      <c r="HOM92" s="2"/>
      <c r="HON92" s="2"/>
      <c r="HOO92" s="2"/>
      <c r="HOP92" s="2"/>
      <c r="HOQ92" s="2"/>
      <c r="HOR92" s="2"/>
      <c r="HOS92" s="2"/>
      <c r="HOT92" s="2"/>
      <c r="HOU92" s="2"/>
      <c r="HOV92" s="2"/>
      <c r="HOW92" s="2"/>
      <c r="HOX92" s="2"/>
      <c r="HOY92" s="2"/>
      <c r="HOZ92" s="2"/>
      <c r="HPA92" s="2"/>
      <c r="HPB92" s="2"/>
      <c r="HPC92" s="2"/>
      <c r="HPD92" s="2"/>
      <c r="HPE92" s="2"/>
      <c r="HPF92" s="2"/>
      <c r="HPG92" s="2"/>
      <c r="HPH92" s="2"/>
      <c r="HPI92" s="2"/>
      <c r="HPJ92" s="2"/>
      <c r="HPK92" s="2"/>
      <c r="HPL92" s="2"/>
      <c r="HPM92" s="2"/>
      <c r="HPN92" s="2"/>
      <c r="HPO92" s="2"/>
      <c r="HPP92" s="2"/>
      <c r="HPQ92" s="2"/>
      <c r="HPR92" s="2"/>
      <c r="HPS92" s="2"/>
      <c r="HPT92" s="2"/>
      <c r="HPU92" s="2"/>
      <c r="HPV92" s="2"/>
      <c r="HPW92" s="2"/>
      <c r="HPX92" s="2"/>
      <c r="HPY92" s="2"/>
      <c r="HPZ92" s="2"/>
      <c r="HQA92" s="2"/>
      <c r="HQB92" s="2"/>
      <c r="HQC92" s="2"/>
      <c r="HQD92" s="2"/>
      <c r="HQE92" s="2"/>
      <c r="HQF92" s="2"/>
      <c r="HQG92" s="2"/>
      <c r="HQH92" s="2"/>
      <c r="HQI92" s="2"/>
      <c r="HQJ92" s="2"/>
      <c r="HQK92" s="2"/>
      <c r="HQL92" s="2"/>
      <c r="HQM92" s="2"/>
      <c r="HQN92" s="2"/>
      <c r="HQO92" s="2"/>
      <c r="HQP92" s="2"/>
      <c r="HQQ92" s="2"/>
      <c r="HQR92" s="2"/>
      <c r="HQS92" s="2"/>
      <c r="HQT92" s="2"/>
      <c r="HQU92" s="2"/>
      <c r="HQV92" s="2"/>
      <c r="HQW92" s="2"/>
      <c r="HQX92" s="2"/>
      <c r="HQY92" s="2"/>
      <c r="HQZ92" s="2"/>
      <c r="HRA92" s="2"/>
      <c r="HRB92" s="2"/>
      <c r="HRC92" s="2"/>
      <c r="HRD92" s="2"/>
      <c r="HRE92" s="2"/>
      <c r="HRF92" s="2"/>
      <c r="HRG92" s="2"/>
      <c r="HRH92" s="2"/>
      <c r="HRI92" s="2"/>
      <c r="HRJ92" s="2"/>
      <c r="HRK92" s="2"/>
      <c r="HRL92" s="2"/>
      <c r="HRM92" s="2"/>
      <c r="HRN92" s="2"/>
      <c r="HRO92" s="2"/>
      <c r="HRP92" s="2"/>
      <c r="HRQ92" s="2"/>
      <c r="HRR92" s="2"/>
      <c r="HRS92" s="2"/>
      <c r="HRT92" s="2"/>
      <c r="HRU92" s="2"/>
      <c r="HRV92" s="2"/>
      <c r="HRW92" s="2"/>
      <c r="HRX92" s="2"/>
      <c r="HRY92" s="2"/>
      <c r="HRZ92" s="2"/>
      <c r="HSA92" s="2"/>
      <c r="HSB92" s="2"/>
      <c r="HSC92" s="2"/>
      <c r="HSD92" s="2"/>
      <c r="HSE92" s="2"/>
      <c r="HSF92" s="2"/>
      <c r="HSG92" s="2"/>
      <c r="HSH92" s="2"/>
      <c r="HSI92" s="2"/>
      <c r="HSJ92" s="2"/>
      <c r="HSK92" s="2"/>
      <c r="HSL92" s="2"/>
      <c r="HSM92" s="2"/>
      <c r="HSN92" s="2"/>
      <c r="HSO92" s="2"/>
      <c r="HSP92" s="2"/>
      <c r="HSQ92" s="2"/>
      <c r="HSR92" s="2"/>
      <c r="HSS92" s="2"/>
      <c r="HST92" s="2"/>
      <c r="HSU92" s="2"/>
      <c r="HSV92" s="2"/>
      <c r="HSW92" s="2"/>
      <c r="HSX92" s="2"/>
      <c r="HSY92" s="2"/>
      <c r="HSZ92" s="2"/>
      <c r="HTA92" s="2"/>
      <c r="HTB92" s="2"/>
      <c r="HTC92" s="2"/>
      <c r="HTD92" s="2"/>
      <c r="HTE92" s="2"/>
      <c r="HTF92" s="2"/>
      <c r="HTG92" s="2"/>
      <c r="HTH92" s="2"/>
      <c r="HTI92" s="2"/>
      <c r="HTJ92" s="2"/>
      <c r="HTK92" s="2"/>
      <c r="HTL92" s="2"/>
      <c r="HTM92" s="2"/>
      <c r="HTN92" s="2"/>
      <c r="HTO92" s="2"/>
      <c r="HTP92" s="2"/>
      <c r="HTQ92" s="2"/>
      <c r="HTR92" s="2"/>
      <c r="HTS92" s="2"/>
      <c r="HTT92" s="2"/>
      <c r="HTU92" s="2"/>
      <c r="HTV92" s="2"/>
      <c r="HTW92" s="2"/>
      <c r="HTX92" s="2"/>
      <c r="HTY92" s="2"/>
      <c r="HTZ92" s="2"/>
      <c r="HUA92" s="2"/>
      <c r="HUB92" s="2"/>
      <c r="HUC92" s="2"/>
      <c r="HUD92" s="2"/>
      <c r="HUE92" s="2"/>
      <c r="HUF92" s="2"/>
      <c r="HUG92" s="2"/>
      <c r="HUH92" s="2"/>
      <c r="HUI92" s="2"/>
      <c r="HUJ92" s="2"/>
      <c r="HUK92" s="2"/>
      <c r="HUL92" s="2"/>
      <c r="HUM92" s="2"/>
      <c r="HUN92" s="2"/>
      <c r="HUO92" s="2"/>
      <c r="HUP92" s="2"/>
      <c r="HUQ92" s="2"/>
      <c r="HUR92" s="2"/>
      <c r="HUS92" s="2"/>
      <c r="HUT92" s="2"/>
      <c r="HUU92" s="2"/>
      <c r="HUV92" s="2"/>
      <c r="HUW92" s="2"/>
      <c r="HUX92" s="2"/>
      <c r="HUY92" s="2"/>
      <c r="HUZ92" s="2"/>
      <c r="HVA92" s="2"/>
      <c r="HVB92" s="2"/>
      <c r="HVC92" s="2"/>
      <c r="HVD92" s="2"/>
      <c r="HVE92" s="2"/>
      <c r="HVF92" s="2"/>
      <c r="HVG92" s="2"/>
      <c r="HVH92" s="2"/>
      <c r="HVI92" s="2"/>
      <c r="HVJ92" s="2"/>
      <c r="HVK92" s="2"/>
      <c r="HVL92" s="2"/>
      <c r="HVM92" s="2"/>
      <c r="HVN92" s="2"/>
      <c r="HVO92" s="2"/>
      <c r="HVP92" s="2"/>
      <c r="HVQ92" s="2"/>
      <c r="HVR92" s="2"/>
      <c r="HVS92" s="2"/>
      <c r="HVT92" s="2"/>
      <c r="HVU92" s="2"/>
      <c r="HVV92" s="2"/>
      <c r="HVW92" s="2"/>
      <c r="HVX92" s="2"/>
      <c r="HVY92" s="2"/>
      <c r="HVZ92" s="2"/>
      <c r="HWA92" s="2"/>
      <c r="HWB92" s="2"/>
      <c r="HWC92" s="2"/>
      <c r="HWD92" s="2"/>
      <c r="HWE92" s="2"/>
      <c r="HWF92" s="2"/>
      <c r="HWG92" s="2"/>
      <c r="HWH92" s="2"/>
      <c r="HWI92" s="2"/>
      <c r="HWJ92" s="2"/>
      <c r="HWK92" s="2"/>
      <c r="HWL92" s="2"/>
      <c r="HWM92" s="2"/>
      <c r="HWN92" s="2"/>
      <c r="HWO92" s="2"/>
      <c r="HWP92" s="2"/>
      <c r="HWQ92" s="2"/>
      <c r="HWR92" s="2"/>
      <c r="HWS92" s="2"/>
      <c r="HWT92" s="2"/>
      <c r="HWU92" s="2"/>
      <c r="HWV92" s="2"/>
      <c r="HWW92" s="2"/>
      <c r="HWX92" s="2"/>
      <c r="HWY92" s="2"/>
      <c r="HWZ92" s="2"/>
      <c r="HXA92" s="2"/>
      <c r="HXB92" s="2"/>
      <c r="HXC92" s="2"/>
      <c r="HXD92" s="2"/>
      <c r="HXE92" s="2"/>
      <c r="HXF92" s="2"/>
      <c r="HXG92" s="2"/>
      <c r="HXH92" s="2"/>
      <c r="HXI92" s="2"/>
      <c r="HXJ92" s="2"/>
      <c r="HXK92" s="2"/>
      <c r="HXL92" s="2"/>
      <c r="HXM92" s="2"/>
      <c r="HXN92" s="2"/>
      <c r="HXO92" s="2"/>
      <c r="HXP92" s="2"/>
      <c r="HXQ92" s="2"/>
      <c r="HXR92" s="2"/>
      <c r="HXS92" s="2"/>
      <c r="HXT92" s="2"/>
      <c r="HXU92" s="2"/>
      <c r="HXV92" s="2"/>
      <c r="HXW92" s="2"/>
      <c r="HXX92" s="2"/>
      <c r="HXY92" s="2"/>
      <c r="HXZ92" s="2"/>
      <c r="HYA92" s="2"/>
      <c r="HYB92" s="2"/>
      <c r="HYC92" s="2"/>
      <c r="HYD92" s="2"/>
      <c r="HYE92" s="2"/>
      <c r="HYF92" s="2"/>
      <c r="HYG92" s="2"/>
      <c r="HYH92" s="2"/>
      <c r="HYI92" s="2"/>
      <c r="HYJ92" s="2"/>
      <c r="HYK92" s="2"/>
      <c r="HYL92" s="2"/>
      <c r="HYM92" s="2"/>
      <c r="HYN92" s="2"/>
      <c r="HYO92" s="2"/>
      <c r="HYP92" s="2"/>
      <c r="HYQ92" s="2"/>
      <c r="HYR92" s="2"/>
      <c r="HYS92" s="2"/>
      <c r="HYT92" s="2"/>
      <c r="HYU92" s="2"/>
      <c r="HYV92" s="2"/>
      <c r="HYW92" s="2"/>
      <c r="HYX92" s="2"/>
      <c r="HYY92" s="2"/>
      <c r="HYZ92" s="2"/>
      <c r="HZA92" s="2"/>
      <c r="HZB92" s="2"/>
      <c r="HZC92" s="2"/>
      <c r="HZD92" s="2"/>
      <c r="HZE92" s="2"/>
      <c r="HZF92" s="2"/>
      <c r="HZG92" s="2"/>
      <c r="HZH92" s="2"/>
      <c r="HZI92" s="2"/>
      <c r="HZJ92" s="2"/>
      <c r="HZK92" s="2"/>
      <c r="HZL92" s="2"/>
      <c r="HZM92" s="2"/>
      <c r="HZN92" s="2"/>
      <c r="HZO92" s="2"/>
      <c r="HZP92" s="2"/>
      <c r="HZQ92" s="2"/>
      <c r="HZR92" s="2"/>
      <c r="HZS92" s="2"/>
      <c r="HZT92" s="2"/>
      <c r="HZU92" s="2"/>
      <c r="HZV92" s="2"/>
      <c r="HZW92" s="2"/>
      <c r="HZX92" s="2"/>
      <c r="HZY92" s="2"/>
      <c r="HZZ92" s="2"/>
      <c r="IAA92" s="2"/>
      <c r="IAB92" s="2"/>
      <c r="IAC92" s="2"/>
      <c r="IAD92" s="2"/>
      <c r="IAE92" s="2"/>
      <c r="IAF92" s="2"/>
      <c r="IAG92" s="2"/>
      <c r="IAH92" s="2"/>
      <c r="IAI92" s="2"/>
      <c r="IAJ92" s="2"/>
      <c r="IAK92" s="2"/>
      <c r="IAL92" s="2"/>
      <c r="IAM92" s="2"/>
      <c r="IAN92" s="2"/>
      <c r="IAO92" s="2"/>
      <c r="IAP92" s="2"/>
      <c r="IAQ92" s="2"/>
      <c r="IAR92" s="2"/>
      <c r="IAS92" s="2"/>
      <c r="IAT92" s="2"/>
      <c r="IAU92" s="2"/>
      <c r="IAV92" s="2"/>
      <c r="IAW92" s="2"/>
      <c r="IAX92" s="2"/>
      <c r="IAY92" s="2"/>
      <c r="IAZ92" s="2"/>
      <c r="IBA92" s="2"/>
      <c r="IBB92" s="2"/>
      <c r="IBC92" s="2"/>
      <c r="IBD92" s="2"/>
      <c r="IBE92" s="2"/>
      <c r="IBF92" s="2"/>
      <c r="IBG92" s="2"/>
      <c r="IBH92" s="2"/>
      <c r="IBI92" s="2"/>
      <c r="IBJ92" s="2"/>
      <c r="IBK92" s="2"/>
      <c r="IBL92" s="2"/>
      <c r="IBM92" s="2"/>
      <c r="IBN92" s="2"/>
      <c r="IBO92" s="2"/>
      <c r="IBP92" s="2"/>
      <c r="IBQ92" s="2"/>
      <c r="IBR92" s="2"/>
      <c r="IBS92" s="2"/>
      <c r="IBT92" s="2"/>
      <c r="IBU92" s="2"/>
      <c r="IBV92" s="2"/>
      <c r="IBW92" s="2"/>
      <c r="IBX92" s="2"/>
      <c r="IBY92" s="2"/>
      <c r="IBZ92" s="2"/>
      <c r="ICA92" s="2"/>
      <c r="ICB92" s="2"/>
      <c r="ICC92" s="2"/>
      <c r="ICD92" s="2"/>
      <c r="ICE92" s="2"/>
      <c r="ICF92" s="2"/>
      <c r="ICG92" s="2"/>
      <c r="ICH92" s="2"/>
      <c r="ICI92" s="2"/>
      <c r="ICJ92" s="2"/>
      <c r="ICK92" s="2"/>
      <c r="ICL92" s="2"/>
      <c r="ICM92" s="2"/>
      <c r="ICN92" s="2"/>
      <c r="ICO92" s="2"/>
      <c r="ICP92" s="2"/>
      <c r="ICQ92" s="2"/>
      <c r="ICR92" s="2"/>
      <c r="ICS92" s="2"/>
      <c r="ICT92" s="2"/>
      <c r="ICU92" s="2"/>
      <c r="ICV92" s="2"/>
      <c r="ICW92" s="2"/>
      <c r="ICX92" s="2"/>
      <c r="ICY92" s="2"/>
      <c r="ICZ92" s="2"/>
      <c r="IDA92" s="2"/>
      <c r="IDB92" s="2"/>
      <c r="IDC92" s="2"/>
      <c r="IDD92" s="2"/>
      <c r="IDE92" s="2"/>
      <c r="IDF92" s="2"/>
      <c r="IDG92" s="2"/>
      <c r="IDH92" s="2"/>
      <c r="IDI92" s="2"/>
      <c r="IDJ92" s="2"/>
      <c r="IDK92" s="2"/>
      <c r="IDL92" s="2"/>
      <c r="IDM92" s="2"/>
      <c r="IDN92" s="2"/>
      <c r="IDO92" s="2"/>
      <c r="IDP92" s="2"/>
      <c r="IDQ92" s="2"/>
      <c r="IDR92" s="2"/>
      <c r="IDS92" s="2"/>
      <c r="IDT92" s="2"/>
      <c r="IDU92" s="2"/>
      <c r="IDV92" s="2"/>
      <c r="IDW92" s="2"/>
      <c r="IDX92" s="2"/>
      <c r="IDY92" s="2"/>
      <c r="IDZ92" s="2"/>
      <c r="IEA92" s="2"/>
      <c r="IEB92" s="2"/>
      <c r="IEC92" s="2"/>
      <c r="IED92" s="2"/>
      <c r="IEE92" s="2"/>
      <c r="IEF92" s="2"/>
      <c r="IEG92" s="2"/>
      <c r="IEH92" s="2"/>
      <c r="IEI92" s="2"/>
      <c r="IEJ92" s="2"/>
      <c r="IEK92" s="2"/>
      <c r="IEL92" s="2"/>
      <c r="IEM92" s="2"/>
      <c r="IEN92" s="2"/>
      <c r="IEO92" s="2"/>
      <c r="IEP92" s="2"/>
      <c r="IEQ92" s="2"/>
      <c r="IER92" s="2"/>
      <c r="IES92" s="2"/>
      <c r="IET92" s="2"/>
      <c r="IEU92" s="2"/>
      <c r="IEV92" s="2"/>
      <c r="IEW92" s="2"/>
      <c r="IEX92" s="2"/>
      <c r="IEY92" s="2"/>
      <c r="IEZ92" s="2"/>
      <c r="IFA92" s="2"/>
      <c r="IFB92" s="2"/>
      <c r="IFC92" s="2"/>
      <c r="IFD92" s="2"/>
      <c r="IFE92" s="2"/>
      <c r="IFF92" s="2"/>
      <c r="IFG92" s="2"/>
      <c r="IFH92" s="2"/>
      <c r="IFI92" s="2"/>
      <c r="IFJ92" s="2"/>
      <c r="IFK92" s="2"/>
      <c r="IFL92" s="2"/>
      <c r="IFM92" s="2"/>
      <c r="IFN92" s="2"/>
      <c r="IFO92" s="2"/>
      <c r="IFP92" s="2"/>
      <c r="IFQ92" s="2"/>
      <c r="IFR92" s="2"/>
      <c r="IFS92" s="2"/>
      <c r="IFT92" s="2"/>
      <c r="IFU92" s="2"/>
      <c r="IFV92" s="2"/>
      <c r="IFW92" s="2"/>
      <c r="IFX92" s="2"/>
      <c r="IFY92" s="2"/>
      <c r="IFZ92" s="2"/>
      <c r="IGA92" s="2"/>
      <c r="IGB92" s="2"/>
      <c r="IGC92" s="2"/>
      <c r="IGD92" s="2"/>
      <c r="IGE92" s="2"/>
      <c r="IGF92" s="2"/>
      <c r="IGG92" s="2"/>
      <c r="IGH92" s="2"/>
      <c r="IGI92" s="2"/>
      <c r="IGJ92" s="2"/>
      <c r="IGK92" s="2"/>
      <c r="IGL92" s="2"/>
      <c r="IGM92" s="2"/>
      <c r="IGN92" s="2"/>
      <c r="IGO92" s="2"/>
      <c r="IGP92" s="2"/>
      <c r="IGQ92" s="2"/>
      <c r="IGR92" s="2"/>
      <c r="IGS92" s="2"/>
      <c r="IGT92" s="2"/>
      <c r="IGU92" s="2"/>
      <c r="IGV92" s="2"/>
      <c r="IGW92" s="2"/>
      <c r="IGX92" s="2"/>
      <c r="IGY92" s="2"/>
      <c r="IGZ92" s="2"/>
      <c r="IHA92" s="2"/>
      <c r="IHB92" s="2"/>
      <c r="IHC92" s="2"/>
      <c r="IHD92" s="2"/>
      <c r="IHE92" s="2"/>
      <c r="IHF92" s="2"/>
      <c r="IHG92" s="2"/>
      <c r="IHH92" s="2"/>
      <c r="IHI92" s="2"/>
      <c r="IHJ92" s="2"/>
      <c r="IHK92" s="2"/>
      <c r="IHL92" s="2"/>
      <c r="IHM92" s="2"/>
      <c r="IHN92" s="2"/>
      <c r="IHO92" s="2"/>
      <c r="IHP92" s="2"/>
      <c r="IHQ92" s="2"/>
      <c r="IHR92" s="2"/>
      <c r="IHS92" s="2"/>
      <c r="IHT92" s="2"/>
      <c r="IHU92" s="2"/>
      <c r="IHV92" s="2"/>
      <c r="IHW92" s="2"/>
      <c r="IHX92" s="2"/>
      <c r="IHY92" s="2"/>
      <c r="IHZ92" s="2"/>
      <c r="IIA92" s="2"/>
      <c r="IIB92" s="2"/>
      <c r="IIC92" s="2"/>
      <c r="IID92" s="2"/>
      <c r="IIE92" s="2"/>
      <c r="IIF92" s="2"/>
      <c r="IIG92" s="2"/>
      <c r="IIH92" s="2"/>
      <c r="III92" s="2"/>
      <c r="IIJ92" s="2"/>
      <c r="IIK92" s="2"/>
      <c r="IIL92" s="2"/>
      <c r="IIM92" s="2"/>
      <c r="IIN92" s="2"/>
      <c r="IIO92" s="2"/>
      <c r="IIP92" s="2"/>
      <c r="IIQ92" s="2"/>
      <c r="IIR92" s="2"/>
      <c r="IIS92" s="2"/>
      <c r="IIT92" s="2"/>
      <c r="IIU92" s="2"/>
      <c r="IIV92" s="2"/>
      <c r="IIW92" s="2"/>
      <c r="IIX92" s="2"/>
      <c r="IIY92" s="2"/>
      <c r="IIZ92" s="2"/>
      <c r="IJA92" s="2"/>
      <c r="IJB92" s="2"/>
      <c r="IJC92" s="2"/>
      <c r="IJD92" s="2"/>
      <c r="IJE92" s="2"/>
      <c r="IJF92" s="2"/>
      <c r="IJG92" s="2"/>
      <c r="IJH92" s="2"/>
      <c r="IJI92" s="2"/>
      <c r="IJJ92" s="2"/>
      <c r="IJK92" s="2"/>
      <c r="IJL92" s="2"/>
      <c r="IJM92" s="2"/>
      <c r="IJN92" s="2"/>
      <c r="IJO92" s="2"/>
      <c r="IJP92" s="2"/>
      <c r="IJQ92" s="2"/>
      <c r="IJR92" s="2"/>
      <c r="IJS92" s="2"/>
      <c r="IJT92" s="2"/>
      <c r="IJU92" s="2"/>
      <c r="IJV92" s="2"/>
      <c r="IJW92" s="2"/>
      <c r="IJX92" s="2"/>
      <c r="IJY92" s="2"/>
      <c r="IJZ92" s="2"/>
      <c r="IKA92" s="2"/>
      <c r="IKB92" s="2"/>
      <c r="IKC92" s="2"/>
      <c r="IKD92" s="2"/>
      <c r="IKE92" s="2"/>
      <c r="IKF92" s="2"/>
      <c r="IKG92" s="2"/>
      <c r="IKH92" s="2"/>
      <c r="IKI92" s="2"/>
      <c r="IKJ92" s="2"/>
      <c r="IKK92" s="2"/>
      <c r="IKL92" s="2"/>
      <c r="IKM92" s="2"/>
      <c r="IKN92" s="2"/>
      <c r="IKO92" s="2"/>
      <c r="IKP92" s="2"/>
      <c r="IKQ92" s="2"/>
      <c r="IKR92" s="2"/>
      <c r="IKS92" s="2"/>
      <c r="IKT92" s="2"/>
      <c r="IKU92" s="2"/>
      <c r="IKV92" s="2"/>
      <c r="IKW92" s="2"/>
      <c r="IKX92" s="2"/>
      <c r="IKY92" s="2"/>
      <c r="IKZ92" s="2"/>
      <c r="ILA92" s="2"/>
      <c r="ILB92" s="2"/>
      <c r="ILC92" s="2"/>
      <c r="ILD92" s="2"/>
      <c r="ILE92" s="2"/>
      <c r="ILF92" s="2"/>
      <c r="ILG92" s="2"/>
      <c r="ILH92" s="2"/>
      <c r="ILI92" s="2"/>
      <c r="ILJ92" s="2"/>
      <c r="ILK92" s="2"/>
      <c r="ILL92" s="2"/>
      <c r="ILM92" s="2"/>
      <c r="ILN92" s="2"/>
      <c r="ILO92" s="2"/>
      <c r="ILP92" s="2"/>
      <c r="ILQ92" s="2"/>
      <c r="ILR92" s="2"/>
      <c r="ILS92" s="2"/>
      <c r="ILT92" s="2"/>
      <c r="ILU92" s="2"/>
      <c r="ILV92" s="2"/>
      <c r="ILW92" s="2"/>
      <c r="ILX92" s="2"/>
      <c r="ILY92" s="2"/>
      <c r="ILZ92" s="2"/>
      <c r="IMA92" s="2"/>
      <c r="IMB92" s="2"/>
      <c r="IMC92" s="2"/>
      <c r="IMD92" s="2"/>
      <c r="IME92" s="2"/>
      <c r="IMF92" s="2"/>
      <c r="IMG92" s="2"/>
      <c r="IMH92" s="2"/>
      <c r="IMI92" s="2"/>
      <c r="IMJ92" s="2"/>
      <c r="IMK92" s="2"/>
      <c r="IML92" s="2"/>
      <c r="IMM92" s="2"/>
      <c r="IMN92" s="2"/>
      <c r="IMO92" s="2"/>
      <c r="IMP92" s="2"/>
      <c r="IMQ92" s="2"/>
      <c r="IMR92" s="2"/>
      <c r="IMS92" s="2"/>
      <c r="IMT92" s="2"/>
      <c r="IMU92" s="2"/>
      <c r="IMV92" s="2"/>
      <c r="IMW92" s="2"/>
      <c r="IMX92" s="2"/>
      <c r="IMY92" s="2"/>
      <c r="IMZ92" s="2"/>
      <c r="INA92" s="2"/>
      <c r="INB92" s="2"/>
      <c r="INC92" s="2"/>
      <c r="IND92" s="2"/>
      <c r="INE92" s="2"/>
      <c r="INF92" s="2"/>
      <c r="ING92" s="2"/>
      <c r="INH92" s="2"/>
      <c r="INI92" s="2"/>
      <c r="INJ92" s="2"/>
      <c r="INK92" s="2"/>
      <c r="INL92" s="2"/>
      <c r="INM92" s="2"/>
      <c r="INN92" s="2"/>
      <c r="INO92" s="2"/>
      <c r="INP92" s="2"/>
      <c r="INQ92" s="2"/>
      <c r="INR92" s="2"/>
      <c r="INS92" s="2"/>
      <c r="INT92" s="2"/>
      <c r="INU92" s="2"/>
      <c r="INV92" s="2"/>
      <c r="INW92" s="2"/>
      <c r="INX92" s="2"/>
      <c r="INY92" s="2"/>
      <c r="INZ92" s="2"/>
      <c r="IOA92" s="2"/>
      <c r="IOB92" s="2"/>
      <c r="IOC92" s="2"/>
      <c r="IOD92" s="2"/>
      <c r="IOE92" s="2"/>
      <c r="IOF92" s="2"/>
      <c r="IOG92" s="2"/>
      <c r="IOH92" s="2"/>
      <c r="IOI92" s="2"/>
      <c r="IOJ92" s="2"/>
      <c r="IOK92" s="2"/>
      <c r="IOL92" s="2"/>
      <c r="IOM92" s="2"/>
      <c r="ION92" s="2"/>
      <c r="IOO92" s="2"/>
      <c r="IOP92" s="2"/>
      <c r="IOQ92" s="2"/>
      <c r="IOR92" s="2"/>
      <c r="IOS92" s="2"/>
      <c r="IOT92" s="2"/>
      <c r="IOU92" s="2"/>
      <c r="IOV92" s="2"/>
      <c r="IOW92" s="2"/>
      <c r="IOX92" s="2"/>
      <c r="IOY92" s="2"/>
      <c r="IOZ92" s="2"/>
      <c r="IPA92" s="2"/>
      <c r="IPB92" s="2"/>
      <c r="IPC92" s="2"/>
      <c r="IPD92" s="2"/>
      <c r="IPE92" s="2"/>
      <c r="IPF92" s="2"/>
      <c r="IPG92" s="2"/>
      <c r="IPH92" s="2"/>
      <c r="IPI92" s="2"/>
      <c r="IPJ92" s="2"/>
      <c r="IPK92" s="2"/>
      <c r="IPL92" s="2"/>
      <c r="IPM92" s="2"/>
      <c r="IPN92" s="2"/>
      <c r="IPO92" s="2"/>
      <c r="IPP92" s="2"/>
      <c r="IPQ92" s="2"/>
      <c r="IPR92" s="2"/>
      <c r="IPS92" s="2"/>
      <c r="IPT92" s="2"/>
      <c r="IPU92" s="2"/>
      <c r="IPV92" s="2"/>
      <c r="IPW92" s="2"/>
      <c r="IPX92" s="2"/>
      <c r="IPY92" s="2"/>
      <c r="IPZ92" s="2"/>
      <c r="IQA92" s="2"/>
      <c r="IQB92" s="2"/>
      <c r="IQC92" s="2"/>
      <c r="IQD92" s="2"/>
      <c r="IQE92" s="2"/>
      <c r="IQF92" s="2"/>
      <c r="IQG92" s="2"/>
      <c r="IQH92" s="2"/>
      <c r="IQI92" s="2"/>
      <c r="IQJ92" s="2"/>
      <c r="IQK92" s="2"/>
      <c r="IQL92" s="2"/>
      <c r="IQM92" s="2"/>
      <c r="IQN92" s="2"/>
      <c r="IQO92" s="2"/>
      <c r="IQP92" s="2"/>
      <c r="IQQ92" s="2"/>
      <c r="IQR92" s="2"/>
      <c r="IQS92" s="2"/>
      <c r="IQT92" s="2"/>
      <c r="IQU92" s="2"/>
      <c r="IQV92" s="2"/>
      <c r="IQW92" s="2"/>
      <c r="IQX92" s="2"/>
      <c r="IQY92" s="2"/>
      <c r="IQZ92" s="2"/>
      <c r="IRA92" s="2"/>
      <c r="IRB92" s="2"/>
      <c r="IRC92" s="2"/>
      <c r="IRD92" s="2"/>
      <c r="IRE92" s="2"/>
      <c r="IRF92" s="2"/>
      <c r="IRG92" s="2"/>
      <c r="IRH92" s="2"/>
      <c r="IRI92" s="2"/>
      <c r="IRJ92" s="2"/>
      <c r="IRK92" s="2"/>
      <c r="IRL92" s="2"/>
      <c r="IRM92" s="2"/>
      <c r="IRN92" s="2"/>
      <c r="IRO92" s="2"/>
      <c r="IRP92" s="2"/>
      <c r="IRQ92" s="2"/>
      <c r="IRR92" s="2"/>
      <c r="IRS92" s="2"/>
      <c r="IRT92" s="2"/>
      <c r="IRU92" s="2"/>
      <c r="IRV92" s="2"/>
      <c r="IRW92" s="2"/>
      <c r="IRX92" s="2"/>
      <c r="IRY92" s="2"/>
      <c r="IRZ92" s="2"/>
      <c r="ISA92" s="2"/>
      <c r="ISB92" s="2"/>
      <c r="ISC92" s="2"/>
      <c r="ISD92" s="2"/>
      <c r="ISE92" s="2"/>
      <c r="ISF92" s="2"/>
      <c r="ISG92" s="2"/>
      <c r="ISH92" s="2"/>
      <c r="ISI92" s="2"/>
      <c r="ISJ92" s="2"/>
      <c r="ISK92" s="2"/>
      <c r="ISL92" s="2"/>
      <c r="ISM92" s="2"/>
      <c r="ISN92" s="2"/>
      <c r="ISO92" s="2"/>
      <c r="ISP92" s="2"/>
      <c r="ISQ92" s="2"/>
      <c r="ISR92" s="2"/>
      <c r="ISS92" s="2"/>
      <c r="IST92" s="2"/>
      <c r="ISU92" s="2"/>
      <c r="ISV92" s="2"/>
      <c r="ISW92" s="2"/>
      <c r="ISX92" s="2"/>
      <c r="ISY92" s="2"/>
      <c r="ISZ92" s="2"/>
      <c r="ITA92" s="2"/>
      <c r="ITB92" s="2"/>
      <c r="ITC92" s="2"/>
      <c r="ITD92" s="2"/>
      <c r="ITE92" s="2"/>
      <c r="ITF92" s="2"/>
      <c r="ITG92" s="2"/>
      <c r="ITH92" s="2"/>
      <c r="ITI92" s="2"/>
      <c r="ITJ92" s="2"/>
      <c r="ITK92" s="2"/>
      <c r="ITL92" s="2"/>
      <c r="ITM92" s="2"/>
      <c r="ITN92" s="2"/>
      <c r="ITO92" s="2"/>
      <c r="ITP92" s="2"/>
      <c r="ITQ92" s="2"/>
      <c r="ITR92" s="2"/>
      <c r="ITS92" s="2"/>
      <c r="ITT92" s="2"/>
      <c r="ITU92" s="2"/>
      <c r="ITV92" s="2"/>
      <c r="ITW92" s="2"/>
      <c r="ITX92" s="2"/>
      <c r="ITY92" s="2"/>
      <c r="ITZ92" s="2"/>
      <c r="IUA92" s="2"/>
      <c r="IUB92" s="2"/>
      <c r="IUC92" s="2"/>
      <c r="IUD92" s="2"/>
      <c r="IUE92" s="2"/>
      <c r="IUF92" s="2"/>
      <c r="IUG92" s="2"/>
      <c r="IUH92" s="2"/>
      <c r="IUI92" s="2"/>
      <c r="IUJ92" s="2"/>
      <c r="IUK92" s="2"/>
      <c r="IUL92" s="2"/>
      <c r="IUM92" s="2"/>
      <c r="IUN92" s="2"/>
      <c r="IUO92" s="2"/>
      <c r="IUP92" s="2"/>
      <c r="IUQ92" s="2"/>
      <c r="IUR92" s="2"/>
      <c r="IUS92" s="2"/>
      <c r="IUT92" s="2"/>
      <c r="IUU92" s="2"/>
      <c r="IUV92" s="2"/>
      <c r="IUW92" s="2"/>
      <c r="IUX92" s="2"/>
      <c r="IUY92" s="2"/>
      <c r="IUZ92" s="2"/>
      <c r="IVA92" s="2"/>
      <c r="IVB92" s="2"/>
      <c r="IVC92" s="2"/>
      <c r="IVD92" s="2"/>
      <c r="IVE92" s="2"/>
      <c r="IVF92" s="2"/>
      <c r="IVG92" s="2"/>
      <c r="IVH92" s="2"/>
      <c r="IVI92" s="2"/>
      <c r="IVJ92" s="2"/>
      <c r="IVK92" s="2"/>
      <c r="IVL92" s="2"/>
      <c r="IVM92" s="2"/>
      <c r="IVN92" s="2"/>
      <c r="IVO92" s="2"/>
      <c r="IVP92" s="2"/>
      <c r="IVQ92" s="2"/>
      <c r="IVR92" s="2"/>
      <c r="IVS92" s="2"/>
      <c r="IVT92" s="2"/>
      <c r="IVU92" s="2"/>
      <c r="IVV92" s="2"/>
      <c r="IVW92" s="2"/>
      <c r="IVX92" s="2"/>
      <c r="IVY92" s="2"/>
      <c r="IVZ92" s="2"/>
      <c r="IWA92" s="2"/>
      <c r="IWB92" s="2"/>
      <c r="IWC92" s="2"/>
      <c r="IWD92" s="2"/>
      <c r="IWE92" s="2"/>
      <c r="IWF92" s="2"/>
      <c r="IWG92" s="2"/>
      <c r="IWH92" s="2"/>
      <c r="IWI92" s="2"/>
      <c r="IWJ92" s="2"/>
      <c r="IWK92" s="2"/>
      <c r="IWL92" s="2"/>
      <c r="IWM92" s="2"/>
      <c r="IWN92" s="2"/>
      <c r="IWO92" s="2"/>
      <c r="IWP92" s="2"/>
      <c r="IWQ92" s="2"/>
      <c r="IWR92" s="2"/>
      <c r="IWS92" s="2"/>
      <c r="IWT92" s="2"/>
      <c r="IWU92" s="2"/>
      <c r="IWV92" s="2"/>
      <c r="IWW92" s="2"/>
      <c r="IWX92" s="2"/>
      <c r="IWY92" s="2"/>
      <c r="IWZ92" s="2"/>
      <c r="IXA92" s="2"/>
      <c r="IXB92" s="2"/>
      <c r="IXC92" s="2"/>
      <c r="IXD92" s="2"/>
      <c r="IXE92" s="2"/>
      <c r="IXF92" s="2"/>
      <c r="IXG92" s="2"/>
      <c r="IXH92" s="2"/>
      <c r="IXI92" s="2"/>
      <c r="IXJ92" s="2"/>
      <c r="IXK92" s="2"/>
      <c r="IXL92" s="2"/>
      <c r="IXM92" s="2"/>
      <c r="IXN92" s="2"/>
      <c r="IXO92" s="2"/>
      <c r="IXP92" s="2"/>
      <c r="IXQ92" s="2"/>
      <c r="IXR92" s="2"/>
      <c r="IXS92" s="2"/>
      <c r="IXT92" s="2"/>
      <c r="IXU92" s="2"/>
      <c r="IXV92" s="2"/>
      <c r="IXW92" s="2"/>
      <c r="IXX92" s="2"/>
      <c r="IXY92" s="2"/>
      <c r="IXZ92" s="2"/>
      <c r="IYA92" s="2"/>
      <c r="IYB92" s="2"/>
      <c r="IYC92" s="2"/>
      <c r="IYD92" s="2"/>
      <c r="IYE92" s="2"/>
      <c r="IYF92" s="2"/>
      <c r="IYG92" s="2"/>
      <c r="IYH92" s="2"/>
      <c r="IYI92" s="2"/>
      <c r="IYJ92" s="2"/>
      <c r="IYK92" s="2"/>
      <c r="IYL92" s="2"/>
      <c r="IYM92" s="2"/>
      <c r="IYN92" s="2"/>
      <c r="IYO92" s="2"/>
      <c r="IYP92" s="2"/>
      <c r="IYQ92" s="2"/>
      <c r="IYR92" s="2"/>
      <c r="IYS92" s="2"/>
      <c r="IYT92" s="2"/>
      <c r="IYU92" s="2"/>
      <c r="IYV92" s="2"/>
      <c r="IYW92" s="2"/>
      <c r="IYX92" s="2"/>
      <c r="IYY92" s="2"/>
      <c r="IYZ92" s="2"/>
      <c r="IZA92" s="2"/>
      <c r="IZB92" s="2"/>
      <c r="IZC92" s="2"/>
      <c r="IZD92" s="2"/>
      <c r="IZE92" s="2"/>
      <c r="IZF92" s="2"/>
      <c r="IZG92" s="2"/>
      <c r="IZH92" s="2"/>
      <c r="IZI92" s="2"/>
      <c r="IZJ92" s="2"/>
      <c r="IZK92" s="2"/>
      <c r="IZL92" s="2"/>
      <c r="IZM92" s="2"/>
      <c r="IZN92" s="2"/>
      <c r="IZO92" s="2"/>
      <c r="IZP92" s="2"/>
      <c r="IZQ92" s="2"/>
      <c r="IZR92" s="2"/>
      <c r="IZS92" s="2"/>
      <c r="IZT92" s="2"/>
      <c r="IZU92" s="2"/>
      <c r="IZV92" s="2"/>
      <c r="IZW92" s="2"/>
      <c r="IZX92" s="2"/>
      <c r="IZY92" s="2"/>
      <c r="IZZ92" s="2"/>
      <c r="JAA92" s="2"/>
      <c r="JAB92" s="2"/>
      <c r="JAC92" s="2"/>
      <c r="JAD92" s="2"/>
      <c r="JAE92" s="2"/>
      <c r="JAF92" s="2"/>
      <c r="JAG92" s="2"/>
      <c r="JAH92" s="2"/>
      <c r="JAI92" s="2"/>
      <c r="JAJ92" s="2"/>
      <c r="JAK92" s="2"/>
      <c r="JAL92" s="2"/>
      <c r="JAM92" s="2"/>
      <c r="JAN92" s="2"/>
      <c r="JAO92" s="2"/>
      <c r="JAP92" s="2"/>
      <c r="JAQ92" s="2"/>
      <c r="JAR92" s="2"/>
      <c r="JAS92" s="2"/>
      <c r="JAT92" s="2"/>
      <c r="JAU92" s="2"/>
      <c r="JAV92" s="2"/>
      <c r="JAW92" s="2"/>
      <c r="JAX92" s="2"/>
      <c r="JAY92" s="2"/>
      <c r="JAZ92" s="2"/>
      <c r="JBA92" s="2"/>
      <c r="JBB92" s="2"/>
      <c r="JBC92" s="2"/>
      <c r="JBD92" s="2"/>
      <c r="JBE92" s="2"/>
      <c r="JBF92" s="2"/>
      <c r="JBG92" s="2"/>
      <c r="JBH92" s="2"/>
      <c r="JBI92" s="2"/>
      <c r="JBJ92" s="2"/>
      <c r="JBK92" s="2"/>
      <c r="JBL92" s="2"/>
      <c r="JBM92" s="2"/>
      <c r="JBN92" s="2"/>
      <c r="JBO92" s="2"/>
      <c r="JBP92" s="2"/>
      <c r="JBQ92" s="2"/>
      <c r="JBR92" s="2"/>
      <c r="JBS92" s="2"/>
      <c r="JBT92" s="2"/>
      <c r="JBU92" s="2"/>
      <c r="JBV92" s="2"/>
      <c r="JBW92" s="2"/>
      <c r="JBX92" s="2"/>
      <c r="JBY92" s="2"/>
      <c r="JBZ92" s="2"/>
      <c r="JCA92" s="2"/>
      <c r="JCB92" s="2"/>
      <c r="JCC92" s="2"/>
      <c r="JCD92" s="2"/>
      <c r="JCE92" s="2"/>
      <c r="JCF92" s="2"/>
      <c r="JCG92" s="2"/>
      <c r="JCH92" s="2"/>
      <c r="JCI92" s="2"/>
      <c r="JCJ92" s="2"/>
      <c r="JCK92" s="2"/>
      <c r="JCL92" s="2"/>
      <c r="JCM92" s="2"/>
      <c r="JCN92" s="2"/>
      <c r="JCO92" s="2"/>
      <c r="JCP92" s="2"/>
      <c r="JCQ92" s="2"/>
      <c r="JCR92" s="2"/>
      <c r="JCS92" s="2"/>
      <c r="JCT92" s="2"/>
      <c r="JCU92" s="2"/>
      <c r="JCV92" s="2"/>
      <c r="JCW92" s="2"/>
      <c r="JCX92" s="2"/>
      <c r="JCY92" s="2"/>
      <c r="JCZ92" s="2"/>
      <c r="JDA92" s="2"/>
      <c r="JDB92" s="2"/>
      <c r="JDC92" s="2"/>
      <c r="JDD92" s="2"/>
      <c r="JDE92" s="2"/>
      <c r="JDF92" s="2"/>
      <c r="JDG92" s="2"/>
      <c r="JDH92" s="2"/>
      <c r="JDI92" s="2"/>
      <c r="JDJ92" s="2"/>
      <c r="JDK92" s="2"/>
      <c r="JDL92" s="2"/>
      <c r="JDM92" s="2"/>
      <c r="JDN92" s="2"/>
      <c r="JDO92" s="2"/>
      <c r="JDP92" s="2"/>
      <c r="JDQ92" s="2"/>
      <c r="JDR92" s="2"/>
      <c r="JDS92" s="2"/>
      <c r="JDT92" s="2"/>
      <c r="JDU92" s="2"/>
      <c r="JDV92" s="2"/>
      <c r="JDW92" s="2"/>
      <c r="JDX92" s="2"/>
      <c r="JDY92" s="2"/>
      <c r="JDZ92" s="2"/>
      <c r="JEA92" s="2"/>
      <c r="JEB92" s="2"/>
      <c r="JEC92" s="2"/>
      <c r="JED92" s="2"/>
      <c r="JEE92" s="2"/>
      <c r="JEF92" s="2"/>
      <c r="JEG92" s="2"/>
      <c r="JEH92" s="2"/>
      <c r="JEI92" s="2"/>
      <c r="JEJ92" s="2"/>
      <c r="JEK92" s="2"/>
      <c r="JEL92" s="2"/>
      <c r="JEM92" s="2"/>
      <c r="JEN92" s="2"/>
      <c r="JEO92" s="2"/>
      <c r="JEP92" s="2"/>
      <c r="JEQ92" s="2"/>
      <c r="JER92" s="2"/>
      <c r="JES92" s="2"/>
      <c r="JET92" s="2"/>
      <c r="JEU92" s="2"/>
      <c r="JEV92" s="2"/>
      <c r="JEW92" s="2"/>
      <c r="JEX92" s="2"/>
      <c r="JEY92" s="2"/>
      <c r="JEZ92" s="2"/>
      <c r="JFA92" s="2"/>
      <c r="JFB92" s="2"/>
      <c r="JFC92" s="2"/>
      <c r="JFD92" s="2"/>
      <c r="JFE92" s="2"/>
      <c r="JFF92" s="2"/>
      <c r="JFG92" s="2"/>
      <c r="JFH92" s="2"/>
      <c r="JFI92" s="2"/>
      <c r="JFJ92" s="2"/>
      <c r="JFK92" s="2"/>
      <c r="JFL92" s="2"/>
      <c r="JFM92" s="2"/>
      <c r="JFN92" s="2"/>
      <c r="JFO92" s="2"/>
      <c r="JFP92" s="2"/>
      <c r="JFQ92" s="2"/>
      <c r="JFR92" s="2"/>
      <c r="JFS92" s="2"/>
      <c r="JFT92" s="2"/>
      <c r="JFU92" s="2"/>
      <c r="JFV92" s="2"/>
      <c r="JFW92" s="2"/>
      <c r="JFX92" s="2"/>
      <c r="JFY92" s="2"/>
      <c r="JFZ92" s="2"/>
      <c r="JGA92" s="2"/>
      <c r="JGB92" s="2"/>
      <c r="JGC92" s="2"/>
      <c r="JGD92" s="2"/>
      <c r="JGE92" s="2"/>
      <c r="JGF92" s="2"/>
      <c r="JGG92" s="2"/>
      <c r="JGH92" s="2"/>
      <c r="JGI92" s="2"/>
      <c r="JGJ92" s="2"/>
      <c r="JGK92" s="2"/>
      <c r="JGL92" s="2"/>
      <c r="JGM92" s="2"/>
      <c r="JGN92" s="2"/>
      <c r="JGO92" s="2"/>
      <c r="JGP92" s="2"/>
      <c r="JGQ92" s="2"/>
      <c r="JGR92" s="2"/>
      <c r="JGS92" s="2"/>
      <c r="JGT92" s="2"/>
      <c r="JGU92" s="2"/>
      <c r="JGV92" s="2"/>
      <c r="JGW92" s="2"/>
      <c r="JGX92" s="2"/>
      <c r="JGY92" s="2"/>
      <c r="JGZ92" s="2"/>
      <c r="JHA92" s="2"/>
      <c r="JHB92" s="2"/>
      <c r="JHC92" s="2"/>
      <c r="JHD92" s="2"/>
      <c r="JHE92" s="2"/>
      <c r="JHF92" s="2"/>
      <c r="JHG92" s="2"/>
      <c r="JHH92" s="2"/>
      <c r="JHI92" s="2"/>
      <c r="JHJ92" s="2"/>
      <c r="JHK92" s="2"/>
      <c r="JHL92" s="2"/>
      <c r="JHM92" s="2"/>
      <c r="JHN92" s="2"/>
      <c r="JHO92" s="2"/>
      <c r="JHP92" s="2"/>
      <c r="JHQ92" s="2"/>
      <c r="JHR92" s="2"/>
      <c r="JHS92" s="2"/>
      <c r="JHT92" s="2"/>
      <c r="JHU92" s="2"/>
      <c r="JHV92" s="2"/>
      <c r="JHW92" s="2"/>
      <c r="JHX92" s="2"/>
      <c r="JHY92" s="2"/>
      <c r="JHZ92" s="2"/>
      <c r="JIA92" s="2"/>
      <c r="JIB92" s="2"/>
      <c r="JIC92" s="2"/>
      <c r="JID92" s="2"/>
      <c r="JIE92" s="2"/>
      <c r="JIF92" s="2"/>
      <c r="JIG92" s="2"/>
      <c r="JIH92" s="2"/>
      <c r="JII92" s="2"/>
      <c r="JIJ92" s="2"/>
      <c r="JIK92" s="2"/>
      <c r="JIL92" s="2"/>
      <c r="JIM92" s="2"/>
      <c r="JIN92" s="2"/>
      <c r="JIO92" s="2"/>
      <c r="JIP92" s="2"/>
      <c r="JIQ92" s="2"/>
      <c r="JIR92" s="2"/>
      <c r="JIS92" s="2"/>
      <c r="JIT92" s="2"/>
      <c r="JIU92" s="2"/>
      <c r="JIV92" s="2"/>
      <c r="JIW92" s="2"/>
      <c r="JIX92" s="2"/>
      <c r="JIY92" s="2"/>
      <c r="JIZ92" s="2"/>
      <c r="JJA92" s="2"/>
      <c r="JJB92" s="2"/>
      <c r="JJC92" s="2"/>
      <c r="JJD92" s="2"/>
      <c r="JJE92" s="2"/>
      <c r="JJF92" s="2"/>
      <c r="JJG92" s="2"/>
      <c r="JJH92" s="2"/>
      <c r="JJI92" s="2"/>
      <c r="JJJ92" s="2"/>
      <c r="JJK92" s="2"/>
      <c r="JJL92" s="2"/>
      <c r="JJM92" s="2"/>
      <c r="JJN92" s="2"/>
      <c r="JJO92" s="2"/>
      <c r="JJP92" s="2"/>
      <c r="JJQ92" s="2"/>
      <c r="JJR92" s="2"/>
      <c r="JJS92" s="2"/>
      <c r="JJT92" s="2"/>
      <c r="JJU92" s="2"/>
      <c r="JJV92" s="2"/>
      <c r="JJW92" s="2"/>
      <c r="JJX92" s="2"/>
      <c r="JJY92" s="2"/>
      <c r="JJZ92" s="2"/>
      <c r="JKA92" s="2"/>
      <c r="JKB92" s="2"/>
      <c r="JKC92" s="2"/>
      <c r="JKD92" s="2"/>
      <c r="JKE92" s="2"/>
      <c r="JKF92" s="2"/>
      <c r="JKG92" s="2"/>
      <c r="JKH92" s="2"/>
      <c r="JKI92" s="2"/>
      <c r="JKJ92" s="2"/>
      <c r="JKK92" s="2"/>
      <c r="JKL92" s="2"/>
      <c r="JKM92" s="2"/>
      <c r="JKN92" s="2"/>
      <c r="JKO92" s="2"/>
      <c r="JKP92" s="2"/>
      <c r="JKQ92" s="2"/>
      <c r="JKR92" s="2"/>
      <c r="JKS92" s="2"/>
      <c r="JKT92" s="2"/>
      <c r="JKU92" s="2"/>
      <c r="JKV92" s="2"/>
      <c r="JKW92" s="2"/>
      <c r="JKX92" s="2"/>
      <c r="JKY92" s="2"/>
      <c r="JKZ92" s="2"/>
      <c r="JLA92" s="2"/>
      <c r="JLB92" s="2"/>
      <c r="JLC92" s="2"/>
      <c r="JLD92" s="2"/>
      <c r="JLE92" s="2"/>
      <c r="JLF92" s="2"/>
      <c r="JLG92" s="2"/>
      <c r="JLH92" s="2"/>
      <c r="JLI92" s="2"/>
      <c r="JLJ92" s="2"/>
      <c r="JLK92" s="2"/>
      <c r="JLL92" s="2"/>
      <c r="JLM92" s="2"/>
      <c r="JLN92" s="2"/>
      <c r="JLO92" s="2"/>
      <c r="JLP92" s="2"/>
      <c r="JLQ92" s="2"/>
      <c r="JLR92" s="2"/>
      <c r="JLS92" s="2"/>
      <c r="JLT92" s="2"/>
      <c r="JLU92" s="2"/>
      <c r="JLV92" s="2"/>
      <c r="JLW92" s="2"/>
      <c r="JLX92" s="2"/>
      <c r="JLY92" s="2"/>
      <c r="JLZ92" s="2"/>
      <c r="JMA92" s="2"/>
      <c r="JMB92" s="2"/>
      <c r="JMC92" s="2"/>
      <c r="JMD92" s="2"/>
      <c r="JME92" s="2"/>
      <c r="JMF92" s="2"/>
      <c r="JMG92" s="2"/>
      <c r="JMH92" s="2"/>
      <c r="JMI92" s="2"/>
      <c r="JMJ92" s="2"/>
      <c r="JMK92" s="2"/>
      <c r="JML92" s="2"/>
      <c r="JMM92" s="2"/>
      <c r="JMN92" s="2"/>
      <c r="JMO92" s="2"/>
      <c r="JMP92" s="2"/>
      <c r="JMQ92" s="2"/>
      <c r="JMR92" s="2"/>
      <c r="JMS92" s="2"/>
      <c r="JMT92" s="2"/>
      <c r="JMU92" s="2"/>
      <c r="JMV92" s="2"/>
      <c r="JMW92" s="2"/>
      <c r="JMX92" s="2"/>
      <c r="JMY92" s="2"/>
      <c r="JMZ92" s="2"/>
      <c r="JNA92" s="2"/>
      <c r="JNB92" s="2"/>
      <c r="JNC92" s="2"/>
      <c r="JND92" s="2"/>
      <c r="JNE92" s="2"/>
      <c r="JNF92" s="2"/>
      <c r="JNG92" s="2"/>
      <c r="JNH92" s="2"/>
      <c r="JNI92" s="2"/>
      <c r="JNJ92" s="2"/>
      <c r="JNK92" s="2"/>
      <c r="JNL92" s="2"/>
      <c r="JNM92" s="2"/>
      <c r="JNN92" s="2"/>
      <c r="JNO92" s="2"/>
      <c r="JNP92" s="2"/>
      <c r="JNQ92" s="2"/>
      <c r="JNR92" s="2"/>
      <c r="JNS92" s="2"/>
      <c r="JNT92" s="2"/>
      <c r="JNU92" s="2"/>
      <c r="JNV92" s="2"/>
      <c r="JNW92" s="2"/>
      <c r="JNX92" s="2"/>
      <c r="JNY92" s="2"/>
      <c r="JNZ92" s="2"/>
      <c r="JOA92" s="2"/>
      <c r="JOB92" s="2"/>
      <c r="JOC92" s="2"/>
      <c r="JOD92" s="2"/>
      <c r="JOE92" s="2"/>
      <c r="JOF92" s="2"/>
      <c r="JOG92" s="2"/>
      <c r="JOH92" s="2"/>
      <c r="JOI92" s="2"/>
      <c r="JOJ92" s="2"/>
      <c r="JOK92" s="2"/>
      <c r="JOL92" s="2"/>
      <c r="JOM92" s="2"/>
      <c r="JON92" s="2"/>
      <c r="JOO92" s="2"/>
      <c r="JOP92" s="2"/>
      <c r="JOQ92" s="2"/>
      <c r="JOR92" s="2"/>
      <c r="JOS92" s="2"/>
      <c r="JOT92" s="2"/>
      <c r="JOU92" s="2"/>
      <c r="JOV92" s="2"/>
      <c r="JOW92" s="2"/>
      <c r="JOX92" s="2"/>
      <c r="JOY92" s="2"/>
      <c r="JOZ92" s="2"/>
      <c r="JPA92" s="2"/>
      <c r="JPB92" s="2"/>
      <c r="JPC92" s="2"/>
      <c r="JPD92" s="2"/>
      <c r="JPE92" s="2"/>
      <c r="JPF92" s="2"/>
      <c r="JPG92" s="2"/>
      <c r="JPH92" s="2"/>
      <c r="JPI92" s="2"/>
      <c r="JPJ92" s="2"/>
      <c r="JPK92" s="2"/>
      <c r="JPL92" s="2"/>
      <c r="JPM92" s="2"/>
      <c r="JPN92" s="2"/>
      <c r="JPO92" s="2"/>
      <c r="JPP92" s="2"/>
      <c r="JPQ92" s="2"/>
      <c r="JPR92" s="2"/>
      <c r="JPS92" s="2"/>
      <c r="JPT92" s="2"/>
      <c r="JPU92" s="2"/>
      <c r="JPV92" s="2"/>
      <c r="JPW92" s="2"/>
      <c r="JPX92" s="2"/>
      <c r="JPY92" s="2"/>
      <c r="JPZ92" s="2"/>
      <c r="JQA92" s="2"/>
      <c r="JQB92" s="2"/>
      <c r="JQC92" s="2"/>
      <c r="JQD92" s="2"/>
      <c r="JQE92" s="2"/>
      <c r="JQF92" s="2"/>
      <c r="JQG92" s="2"/>
      <c r="JQH92" s="2"/>
      <c r="JQI92" s="2"/>
      <c r="JQJ92" s="2"/>
      <c r="JQK92" s="2"/>
      <c r="JQL92" s="2"/>
      <c r="JQM92" s="2"/>
      <c r="JQN92" s="2"/>
      <c r="JQO92" s="2"/>
      <c r="JQP92" s="2"/>
      <c r="JQQ92" s="2"/>
      <c r="JQR92" s="2"/>
      <c r="JQS92" s="2"/>
      <c r="JQT92" s="2"/>
      <c r="JQU92" s="2"/>
      <c r="JQV92" s="2"/>
      <c r="JQW92" s="2"/>
      <c r="JQX92" s="2"/>
      <c r="JQY92" s="2"/>
      <c r="JQZ92" s="2"/>
      <c r="JRA92" s="2"/>
      <c r="JRB92" s="2"/>
      <c r="JRC92" s="2"/>
      <c r="JRD92" s="2"/>
      <c r="JRE92" s="2"/>
      <c r="JRF92" s="2"/>
      <c r="JRG92" s="2"/>
      <c r="JRH92" s="2"/>
      <c r="JRI92" s="2"/>
      <c r="JRJ92" s="2"/>
      <c r="JRK92" s="2"/>
      <c r="JRL92" s="2"/>
      <c r="JRM92" s="2"/>
      <c r="JRN92" s="2"/>
      <c r="JRO92" s="2"/>
      <c r="JRP92" s="2"/>
      <c r="JRQ92" s="2"/>
      <c r="JRR92" s="2"/>
      <c r="JRS92" s="2"/>
      <c r="JRT92" s="2"/>
      <c r="JRU92" s="2"/>
      <c r="JRV92" s="2"/>
      <c r="JRW92" s="2"/>
      <c r="JRX92" s="2"/>
      <c r="JRY92" s="2"/>
      <c r="JRZ92" s="2"/>
      <c r="JSA92" s="2"/>
      <c r="JSB92" s="2"/>
      <c r="JSC92" s="2"/>
      <c r="JSD92" s="2"/>
      <c r="JSE92" s="2"/>
      <c r="JSF92" s="2"/>
      <c r="JSG92" s="2"/>
      <c r="JSH92" s="2"/>
      <c r="JSI92" s="2"/>
      <c r="JSJ92" s="2"/>
      <c r="JSK92" s="2"/>
      <c r="JSL92" s="2"/>
      <c r="JSM92" s="2"/>
      <c r="JSN92" s="2"/>
      <c r="JSO92" s="2"/>
      <c r="JSP92" s="2"/>
      <c r="JSQ92" s="2"/>
      <c r="JSR92" s="2"/>
      <c r="JSS92" s="2"/>
      <c r="JST92" s="2"/>
      <c r="JSU92" s="2"/>
      <c r="JSV92" s="2"/>
      <c r="JSW92" s="2"/>
      <c r="JSX92" s="2"/>
      <c r="JSY92" s="2"/>
      <c r="JSZ92" s="2"/>
      <c r="JTA92" s="2"/>
      <c r="JTB92" s="2"/>
      <c r="JTC92" s="2"/>
      <c r="JTD92" s="2"/>
      <c r="JTE92" s="2"/>
      <c r="JTF92" s="2"/>
      <c r="JTG92" s="2"/>
      <c r="JTH92" s="2"/>
      <c r="JTI92" s="2"/>
      <c r="JTJ92" s="2"/>
      <c r="JTK92" s="2"/>
      <c r="JTL92" s="2"/>
      <c r="JTM92" s="2"/>
      <c r="JTN92" s="2"/>
      <c r="JTO92" s="2"/>
      <c r="JTP92" s="2"/>
      <c r="JTQ92" s="2"/>
      <c r="JTR92" s="2"/>
      <c r="JTS92" s="2"/>
      <c r="JTT92" s="2"/>
      <c r="JTU92" s="2"/>
      <c r="JTV92" s="2"/>
      <c r="JTW92" s="2"/>
      <c r="JTX92" s="2"/>
      <c r="JTY92" s="2"/>
      <c r="JTZ92" s="2"/>
      <c r="JUA92" s="2"/>
      <c r="JUB92" s="2"/>
      <c r="JUC92" s="2"/>
      <c r="JUD92" s="2"/>
      <c r="JUE92" s="2"/>
      <c r="JUF92" s="2"/>
      <c r="JUG92" s="2"/>
      <c r="JUH92" s="2"/>
      <c r="JUI92" s="2"/>
      <c r="JUJ92" s="2"/>
      <c r="JUK92" s="2"/>
      <c r="JUL92" s="2"/>
      <c r="JUM92" s="2"/>
      <c r="JUN92" s="2"/>
      <c r="JUO92" s="2"/>
      <c r="JUP92" s="2"/>
      <c r="JUQ92" s="2"/>
      <c r="JUR92" s="2"/>
      <c r="JUS92" s="2"/>
      <c r="JUT92" s="2"/>
      <c r="JUU92" s="2"/>
      <c r="JUV92" s="2"/>
      <c r="JUW92" s="2"/>
      <c r="JUX92" s="2"/>
      <c r="JUY92" s="2"/>
      <c r="JUZ92" s="2"/>
      <c r="JVA92" s="2"/>
      <c r="JVB92" s="2"/>
      <c r="JVC92" s="2"/>
      <c r="JVD92" s="2"/>
      <c r="JVE92" s="2"/>
      <c r="JVF92" s="2"/>
      <c r="JVG92" s="2"/>
      <c r="JVH92" s="2"/>
      <c r="JVI92" s="2"/>
      <c r="JVJ92" s="2"/>
      <c r="JVK92" s="2"/>
      <c r="JVL92" s="2"/>
      <c r="JVM92" s="2"/>
      <c r="JVN92" s="2"/>
      <c r="JVO92" s="2"/>
      <c r="JVP92" s="2"/>
      <c r="JVQ92" s="2"/>
      <c r="JVR92" s="2"/>
      <c r="JVS92" s="2"/>
      <c r="JVT92" s="2"/>
      <c r="JVU92" s="2"/>
      <c r="JVV92" s="2"/>
      <c r="JVW92" s="2"/>
      <c r="JVX92" s="2"/>
      <c r="JVY92" s="2"/>
      <c r="JVZ92" s="2"/>
      <c r="JWA92" s="2"/>
      <c r="JWB92" s="2"/>
      <c r="JWC92" s="2"/>
      <c r="JWD92" s="2"/>
      <c r="JWE92" s="2"/>
      <c r="JWF92" s="2"/>
      <c r="JWG92" s="2"/>
      <c r="JWH92" s="2"/>
      <c r="JWI92" s="2"/>
      <c r="JWJ92" s="2"/>
      <c r="JWK92" s="2"/>
      <c r="JWL92" s="2"/>
      <c r="JWM92" s="2"/>
      <c r="JWN92" s="2"/>
      <c r="JWO92" s="2"/>
      <c r="JWP92" s="2"/>
      <c r="JWQ92" s="2"/>
      <c r="JWR92" s="2"/>
      <c r="JWS92" s="2"/>
      <c r="JWT92" s="2"/>
      <c r="JWU92" s="2"/>
      <c r="JWV92" s="2"/>
      <c r="JWW92" s="2"/>
      <c r="JWX92" s="2"/>
      <c r="JWY92" s="2"/>
      <c r="JWZ92" s="2"/>
      <c r="JXA92" s="2"/>
      <c r="JXB92" s="2"/>
      <c r="JXC92" s="2"/>
      <c r="JXD92" s="2"/>
      <c r="JXE92" s="2"/>
      <c r="JXF92" s="2"/>
      <c r="JXG92" s="2"/>
      <c r="JXH92" s="2"/>
      <c r="JXI92" s="2"/>
      <c r="JXJ92" s="2"/>
      <c r="JXK92" s="2"/>
      <c r="JXL92" s="2"/>
      <c r="JXM92" s="2"/>
      <c r="JXN92" s="2"/>
      <c r="JXO92" s="2"/>
      <c r="JXP92" s="2"/>
      <c r="JXQ92" s="2"/>
      <c r="JXR92" s="2"/>
      <c r="JXS92" s="2"/>
      <c r="JXT92" s="2"/>
      <c r="JXU92" s="2"/>
      <c r="JXV92" s="2"/>
      <c r="JXW92" s="2"/>
      <c r="JXX92" s="2"/>
      <c r="JXY92" s="2"/>
      <c r="JXZ92" s="2"/>
      <c r="JYA92" s="2"/>
      <c r="JYB92" s="2"/>
      <c r="JYC92" s="2"/>
      <c r="JYD92" s="2"/>
      <c r="JYE92" s="2"/>
      <c r="JYF92" s="2"/>
      <c r="JYG92" s="2"/>
      <c r="JYH92" s="2"/>
      <c r="JYI92" s="2"/>
      <c r="JYJ92" s="2"/>
      <c r="JYK92" s="2"/>
      <c r="JYL92" s="2"/>
      <c r="JYM92" s="2"/>
      <c r="JYN92" s="2"/>
      <c r="JYO92" s="2"/>
      <c r="JYP92" s="2"/>
      <c r="JYQ92" s="2"/>
      <c r="JYR92" s="2"/>
      <c r="JYS92" s="2"/>
      <c r="JYT92" s="2"/>
      <c r="JYU92" s="2"/>
      <c r="JYV92" s="2"/>
      <c r="JYW92" s="2"/>
      <c r="JYX92" s="2"/>
      <c r="JYY92" s="2"/>
      <c r="JYZ92" s="2"/>
      <c r="JZA92" s="2"/>
      <c r="JZB92" s="2"/>
      <c r="JZC92" s="2"/>
      <c r="JZD92" s="2"/>
      <c r="JZE92" s="2"/>
      <c r="JZF92" s="2"/>
      <c r="JZG92" s="2"/>
      <c r="JZH92" s="2"/>
      <c r="JZI92" s="2"/>
      <c r="JZJ92" s="2"/>
      <c r="JZK92" s="2"/>
      <c r="JZL92" s="2"/>
      <c r="JZM92" s="2"/>
      <c r="JZN92" s="2"/>
      <c r="JZO92" s="2"/>
      <c r="JZP92" s="2"/>
      <c r="JZQ92" s="2"/>
      <c r="JZR92" s="2"/>
      <c r="JZS92" s="2"/>
      <c r="JZT92" s="2"/>
      <c r="JZU92" s="2"/>
      <c r="JZV92" s="2"/>
      <c r="JZW92" s="2"/>
      <c r="JZX92" s="2"/>
      <c r="JZY92" s="2"/>
      <c r="JZZ92" s="2"/>
      <c r="KAA92" s="2"/>
      <c r="KAB92" s="2"/>
      <c r="KAC92" s="2"/>
      <c r="KAD92" s="2"/>
      <c r="KAE92" s="2"/>
      <c r="KAF92" s="2"/>
      <c r="KAG92" s="2"/>
      <c r="KAH92" s="2"/>
      <c r="KAI92" s="2"/>
      <c r="KAJ92" s="2"/>
      <c r="KAK92" s="2"/>
      <c r="KAL92" s="2"/>
      <c r="KAM92" s="2"/>
      <c r="KAN92" s="2"/>
      <c r="KAO92" s="2"/>
      <c r="KAP92" s="2"/>
      <c r="KAQ92" s="2"/>
      <c r="KAR92" s="2"/>
      <c r="KAS92" s="2"/>
      <c r="KAT92" s="2"/>
      <c r="KAU92" s="2"/>
      <c r="KAV92" s="2"/>
      <c r="KAW92" s="2"/>
      <c r="KAX92" s="2"/>
      <c r="KAY92" s="2"/>
      <c r="KAZ92" s="2"/>
      <c r="KBA92" s="2"/>
      <c r="KBB92" s="2"/>
      <c r="KBC92" s="2"/>
      <c r="KBD92" s="2"/>
      <c r="KBE92" s="2"/>
      <c r="KBF92" s="2"/>
      <c r="KBG92" s="2"/>
      <c r="KBH92" s="2"/>
      <c r="KBI92" s="2"/>
      <c r="KBJ92" s="2"/>
      <c r="KBK92" s="2"/>
      <c r="KBL92" s="2"/>
      <c r="KBM92" s="2"/>
      <c r="KBN92" s="2"/>
      <c r="KBO92" s="2"/>
      <c r="KBP92" s="2"/>
      <c r="KBQ92" s="2"/>
      <c r="KBR92" s="2"/>
      <c r="KBS92" s="2"/>
      <c r="KBT92" s="2"/>
      <c r="KBU92" s="2"/>
      <c r="KBV92" s="2"/>
      <c r="KBW92" s="2"/>
      <c r="KBX92" s="2"/>
      <c r="KBY92" s="2"/>
      <c r="KBZ92" s="2"/>
      <c r="KCA92" s="2"/>
      <c r="KCB92" s="2"/>
      <c r="KCC92" s="2"/>
      <c r="KCD92" s="2"/>
      <c r="KCE92" s="2"/>
      <c r="KCF92" s="2"/>
      <c r="KCG92" s="2"/>
      <c r="KCH92" s="2"/>
      <c r="KCI92" s="2"/>
      <c r="KCJ92" s="2"/>
      <c r="KCK92" s="2"/>
      <c r="KCL92" s="2"/>
      <c r="KCM92" s="2"/>
      <c r="KCN92" s="2"/>
      <c r="KCO92" s="2"/>
      <c r="KCP92" s="2"/>
      <c r="KCQ92" s="2"/>
      <c r="KCR92" s="2"/>
      <c r="KCS92" s="2"/>
      <c r="KCT92" s="2"/>
      <c r="KCU92" s="2"/>
      <c r="KCV92" s="2"/>
      <c r="KCW92" s="2"/>
      <c r="KCX92" s="2"/>
      <c r="KCY92" s="2"/>
      <c r="KCZ92" s="2"/>
      <c r="KDA92" s="2"/>
      <c r="KDB92" s="2"/>
      <c r="KDC92" s="2"/>
      <c r="KDD92" s="2"/>
      <c r="KDE92" s="2"/>
      <c r="KDF92" s="2"/>
      <c r="KDG92" s="2"/>
      <c r="KDH92" s="2"/>
      <c r="KDI92" s="2"/>
      <c r="KDJ92" s="2"/>
      <c r="KDK92" s="2"/>
      <c r="KDL92" s="2"/>
      <c r="KDM92" s="2"/>
      <c r="KDN92" s="2"/>
      <c r="KDO92" s="2"/>
      <c r="KDP92" s="2"/>
      <c r="KDQ92" s="2"/>
      <c r="KDR92" s="2"/>
      <c r="KDS92" s="2"/>
      <c r="KDT92" s="2"/>
      <c r="KDU92" s="2"/>
      <c r="KDV92" s="2"/>
      <c r="KDW92" s="2"/>
      <c r="KDX92" s="2"/>
      <c r="KDY92" s="2"/>
      <c r="KDZ92" s="2"/>
      <c r="KEA92" s="2"/>
      <c r="KEB92" s="2"/>
      <c r="KEC92" s="2"/>
      <c r="KED92" s="2"/>
      <c r="KEE92" s="2"/>
      <c r="KEF92" s="2"/>
      <c r="KEG92" s="2"/>
      <c r="KEH92" s="2"/>
      <c r="KEI92" s="2"/>
      <c r="KEJ92" s="2"/>
      <c r="KEK92" s="2"/>
      <c r="KEL92" s="2"/>
      <c r="KEM92" s="2"/>
      <c r="KEN92" s="2"/>
      <c r="KEO92" s="2"/>
      <c r="KEP92" s="2"/>
      <c r="KEQ92" s="2"/>
      <c r="KER92" s="2"/>
      <c r="KES92" s="2"/>
      <c r="KET92" s="2"/>
      <c r="KEU92" s="2"/>
      <c r="KEV92" s="2"/>
      <c r="KEW92" s="2"/>
      <c r="KEX92" s="2"/>
      <c r="KEY92" s="2"/>
      <c r="KEZ92" s="2"/>
      <c r="KFA92" s="2"/>
      <c r="KFB92" s="2"/>
      <c r="KFC92" s="2"/>
      <c r="KFD92" s="2"/>
      <c r="KFE92" s="2"/>
      <c r="KFF92" s="2"/>
      <c r="KFG92" s="2"/>
      <c r="KFH92" s="2"/>
      <c r="KFI92" s="2"/>
      <c r="KFJ92" s="2"/>
      <c r="KFK92" s="2"/>
      <c r="KFL92" s="2"/>
      <c r="KFM92" s="2"/>
      <c r="KFN92" s="2"/>
      <c r="KFO92" s="2"/>
      <c r="KFP92" s="2"/>
      <c r="KFQ92" s="2"/>
      <c r="KFR92" s="2"/>
      <c r="KFS92" s="2"/>
      <c r="KFT92" s="2"/>
      <c r="KFU92" s="2"/>
      <c r="KFV92" s="2"/>
      <c r="KFW92" s="2"/>
      <c r="KFX92" s="2"/>
      <c r="KFY92" s="2"/>
      <c r="KFZ92" s="2"/>
      <c r="KGA92" s="2"/>
      <c r="KGB92" s="2"/>
      <c r="KGC92" s="2"/>
      <c r="KGD92" s="2"/>
      <c r="KGE92" s="2"/>
      <c r="KGF92" s="2"/>
      <c r="KGG92" s="2"/>
      <c r="KGH92" s="2"/>
      <c r="KGI92" s="2"/>
      <c r="KGJ92" s="2"/>
      <c r="KGK92" s="2"/>
      <c r="KGL92" s="2"/>
      <c r="KGM92" s="2"/>
      <c r="KGN92" s="2"/>
      <c r="KGO92" s="2"/>
      <c r="KGP92" s="2"/>
      <c r="KGQ92" s="2"/>
      <c r="KGR92" s="2"/>
      <c r="KGS92" s="2"/>
      <c r="KGT92" s="2"/>
      <c r="KGU92" s="2"/>
      <c r="KGV92" s="2"/>
      <c r="KGW92" s="2"/>
      <c r="KGX92" s="2"/>
      <c r="KGY92" s="2"/>
      <c r="KGZ92" s="2"/>
      <c r="KHA92" s="2"/>
      <c r="KHB92" s="2"/>
      <c r="KHC92" s="2"/>
      <c r="KHD92" s="2"/>
      <c r="KHE92" s="2"/>
      <c r="KHF92" s="2"/>
      <c r="KHG92" s="2"/>
      <c r="KHH92" s="2"/>
      <c r="KHI92" s="2"/>
      <c r="KHJ92" s="2"/>
      <c r="KHK92" s="2"/>
      <c r="KHL92" s="2"/>
      <c r="KHM92" s="2"/>
      <c r="KHN92" s="2"/>
      <c r="KHO92" s="2"/>
      <c r="KHP92" s="2"/>
      <c r="KHQ92" s="2"/>
      <c r="KHR92" s="2"/>
      <c r="KHS92" s="2"/>
      <c r="KHT92" s="2"/>
      <c r="KHU92" s="2"/>
      <c r="KHV92" s="2"/>
      <c r="KHW92" s="2"/>
      <c r="KHX92" s="2"/>
      <c r="KHY92" s="2"/>
      <c r="KHZ92" s="2"/>
      <c r="KIA92" s="2"/>
      <c r="KIB92" s="2"/>
      <c r="KIC92" s="2"/>
      <c r="KID92" s="2"/>
      <c r="KIE92" s="2"/>
      <c r="KIF92" s="2"/>
      <c r="KIG92" s="2"/>
      <c r="KIH92" s="2"/>
      <c r="KII92" s="2"/>
      <c r="KIJ92" s="2"/>
      <c r="KIK92" s="2"/>
      <c r="KIL92" s="2"/>
      <c r="KIM92" s="2"/>
      <c r="KIN92" s="2"/>
      <c r="KIO92" s="2"/>
      <c r="KIP92" s="2"/>
      <c r="KIQ92" s="2"/>
      <c r="KIR92" s="2"/>
      <c r="KIS92" s="2"/>
      <c r="KIT92" s="2"/>
      <c r="KIU92" s="2"/>
      <c r="KIV92" s="2"/>
      <c r="KIW92" s="2"/>
      <c r="KIX92" s="2"/>
      <c r="KIY92" s="2"/>
      <c r="KIZ92" s="2"/>
      <c r="KJA92" s="2"/>
      <c r="KJB92" s="2"/>
      <c r="KJC92" s="2"/>
      <c r="KJD92" s="2"/>
      <c r="KJE92" s="2"/>
      <c r="KJF92" s="2"/>
      <c r="KJG92" s="2"/>
      <c r="KJH92" s="2"/>
      <c r="KJI92" s="2"/>
      <c r="KJJ92" s="2"/>
      <c r="KJK92" s="2"/>
      <c r="KJL92" s="2"/>
      <c r="KJM92" s="2"/>
      <c r="KJN92" s="2"/>
      <c r="KJO92" s="2"/>
      <c r="KJP92" s="2"/>
      <c r="KJQ92" s="2"/>
      <c r="KJR92" s="2"/>
      <c r="KJS92" s="2"/>
      <c r="KJT92" s="2"/>
      <c r="KJU92" s="2"/>
      <c r="KJV92" s="2"/>
      <c r="KJW92" s="2"/>
      <c r="KJX92" s="2"/>
      <c r="KJY92" s="2"/>
      <c r="KJZ92" s="2"/>
      <c r="KKA92" s="2"/>
      <c r="KKB92" s="2"/>
      <c r="KKC92" s="2"/>
      <c r="KKD92" s="2"/>
      <c r="KKE92" s="2"/>
      <c r="KKF92" s="2"/>
      <c r="KKG92" s="2"/>
      <c r="KKH92" s="2"/>
      <c r="KKI92" s="2"/>
      <c r="KKJ92" s="2"/>
      <c r="KKK92" s="2"/>
      <c r="KKL92" s="2"/>
      <c r="KKM92" s="2"/>
      <c r="KKN92" s="2"/>
      <c r="KKO92" s="2"/>
      <c r="KKP92" s="2"/>
      <c r="KKQ92" s="2"/>
      <c r="KKR92" s="2"/>
      <c r="KKS92" s="2"/>
      <c r="KKT92" s="2"/>
      <c r="KKU92" s="2"/>
      <c r="KKV92" s="2"/>
      <c r="KKW92" s="2"/>
      <c r="KKX92" s="2"/>
      <c r="KKY92" s="2"/>
      <c r="KKZ92" s="2"/>
      <c r="KLA92" s="2"/>
      <c r="KLB92" s="2"/>
      <c r="KLC92" s="2"/>
      <c r="KLD92" s="2"/>
      <c r="KLE92" s="2"/>
      <c r="KLF92" s="2"/>
      <c r="KLG92" s="2"/>
      <c r="KLH92" s="2"/>
      <c r="KLI92" s="2"/>
      <c r="KLJ92" s="2"/>
      <c r="KLK92" s="2"/>
      <c r="KLL92" s="2"/>
      <c r="KLM92" s="2"/>
      <c r="KLN92" s="2"/>
      <c r="KLO92" s="2"/>
      <c r="KLP92" s="2"/>
      <c r="KLQ92" s="2"/>
      <c r="KLR92" s="2"/>
      <c r="KLS92" s="2"/>
      <c r="KLT92" s="2"/>
      <c r="KLU92" s="2"/>
      <c r="KLV92" s="2"/>
      <c r="KLW92" s="2"/>
      <c r="KLX92" s="2"/>
      <c r="KLY92" s="2"/>
      <c r="KLZ92" s="2"/>
      <c r="KMA92" s="2"/>
      <c r="KMB92" s="2"/>
      <c r="KMC92" s="2"/>
      <c r="KMD92" s="2"/>
      <c r="KME92" s="2"/>
      <c r="KMF92" s="2"/>
      <c r="KMG92" s="2"/>
      <c r="KMH92" s="2"/>
      <c r="KMI92" s="2"/>
      <c r="KMJ92" s="2"/>
      <c r="KMK92" s="2"/>
      <c r="KML92" s="2"/>
      <c r="KMM92" s="2"/>
      <c r="KMN92" s="2"/>
      <c r="KMO92" s="2"/>
      <c r="KMP92" s="2"/>
      <c r="KMQ92" s="2"/>
      <c r="KMR92" s="2"/>
      <c r="KMS92" s="2"/>
      <c r="KMT92" s="2"/>
      <c r="KMU92" s="2"/>
      <c r="KMV92" s="2"/>
      <c r="KMW92" s="2"/>
      <c r="KMX92" s="2"/>
      <c r="KMY92" s="2"/>
      <c r="KMZ92" s="2"/>
      <c r="KNA92" s="2"/>
      <c r="KNB92" s="2"/>
      <c r="KNC92" s="2"/>
      <c r="KND92" s="2"/>
      <c r="KNE92" s="2"/>
      <c r="KNF92" s="2"/>
      <c r="KNG92" s="2"/>
      <c r="KNH92" s="2"/>
      <c r="KNI92" s="2"/>
      <c r="KNJ92" s="2"/>
      <c r="KNK92" s="2"/>
      <c r="KNL92" s="2"/>
      <c r="KNM92" s="2"/>
      <c r="KNN92" s="2"/>
      <c r="KNO92" s="2"/>
      <c r="KNP92" s="2"/>
      <c r="KNQ92" s="2"/>
      <c r="KNR92" s="2"/>
      <c r="KNS92" s="2"/>
      <c r="KNT92" s="2"/>
      <c r="KNU92" s="2"/>
      <c r="KNV92" s="2"/>
      <c r="KNW92" s="2"/>
      <c r="KNX92" s="2"/>
      <c r="KNY92" s="2"/>
      <c r="KNZ92" s="2"/>
      <c r="KOA92" s="2"/>
      <c r="KOB92" s="2"/>
      <c r="KOC92" s="2"/>
      <c r="KOD92" s="2"/>
      <c r="KOE92" s="2"/>
      <c r="KOF92" s="2"/>
      <c r="KOG92" s="2"/>
      <c r="KOH92" s="2"/>
      <c r="KOI92" s="2"/>
      <c r="KOJ92" s="2"/>
      <c r="KOK92" s="2"/>
      <c r="KOL92" s="2"/>
      <c r="KOM92" s="2"/>
      <c r="KON92" s="2"/>
      <c r="KOO92" s="2"/>
      <c r="KOP92" s="2"/>
      <c r="KOQ92" s="2"/>
      <c r="KOR92" s="2"/>
      <c r="KOS92" s="2"/>
      <c r="KOT92" s="2"/>
      <c r="KOU92" s="2"/>
      <c r="KOV92" s="2"/>
      <c r="KOW92" s="2"/>
      <c r="KOX92" s="2"/>
      <c r="KOY92" s="2"/>
      <c r="KOZ92" s="2"/>
      <c r="KPA92" s="2"/>
      <c r="KPB92" s="2"/>
      <c r="KPC92" s="2"/>
      <c r="KPD92" s="2"/>
      <c r="KPE92" s="2"/>
      <c r="KPF92" s="2"/>
      <c r="KPG92" s="2"/>
      <c r="KPH92" s="2"/>
      <c r="KPI92" s="2"/>
      <c r="KPJ92" s="2"/>
      <c r="KPK92" s="2"/>
      <c r="KPL92" s="2"/>
      <c r="KPM92" s="2"/>
      <c r="KPN92" s="2"/>
      <c r="KPO92" s="2"/>
      <c r="KPP92" s="2"/>
      <c r="KPQ92" s="2"/>
      <c r="KPR92" s="2"/>
      <c r="KPS92" s="2"/>
      <c r="KPT92" s="2"/>
      <c r="KPU92" s="2"/>
      <c r="KPV92" s="2"/>
      <c r="KPW92" s="2"/>
      <c r="KPX92" s="2"/>
      <c r="KPY92" s="2"/>
      <c r="KPZ92" s="2"/>
      <c r="KQA92" s="2"/>
      <c r="KQB92" s="2"/>
      <c r="KQC92" s="2"/>
      <c r="KQD92" s="2"/>
      <c r="KQE92" s="2"/>
      <c r="KQF92" s="2"/>
      <c r="KQG92" s="2"/>
      <c r="KQH92" s="2"/>
      <c r="KQI92" s="2"/>
      <c r="KQJ92" s="2"/>
      <c r="KQK92" s="2"/>
      <c r="KQL92" s="2"/>
      <c r="KQM92" s="2"/>
      <c r="KQN92" s="2"/>
      <c r="KQO92" s="2"/>
      <c r="KQP92" s="2"/>
      <c r="KQQ92" s="2"/>
      <c r="KQR92" s="2"/>
      <c r="KQS92" s="2"/>
      <c r="KQT92" s="2"/>
      <c r="KQU92" s="2"/>
      <c r="KQV92" s="2"/>
      <c r="KQW92" s="2"/>
      <c r="KQX92" s="2"/>
      <c r="KQY92" s="2"/>
      <c r="KQZ92" s="2"/>
      <c r="KRA92" s="2"/>
      <c r="KRB92" s="2"/>
      <c r="KRC92" s="2"/>
      <c r="KRD92" s="2"/>
      <c r="KRE92" s="2"/>
      <c r="KRF92" s="2"/>
      <c r="KRG92" s="2"/>
      <c r="KRH92" s="2"/>
      <c r="KRI92" s="2"/>
      <c r="KRJ92" s="2"/>
      <c r="KRK92" s="2"/>
      <c r="KRL92" s="2"/>
      <c r="KRM92" s="2"/>
      <c r="KRN92" s="2"/>
      <c r="KRO92" s="2"/>
      <c r="KRP92" s="2"/>
      <c r="KRQ92" s="2"/>
      <c r="KRR92" s="2"/>
      <c r="KRS92" s="2"/>
      <c r="KRT92" s="2"/>
      <c r="KRU92" s="2"/>
      <c r="KRV92" s="2"/>
      <c r="KRW92" s="2"/>
      <c r="KRX92" s="2"/>
      <c r="KRY92" s="2"/>
      <c r="KRZ92" s="2"/>
      <c r="KSA92" s="2"/>
      <c r="KSB92" s="2"/>
      <c r="KSC92" s="2"/>
      <c r="KSD92" s="2"/>
      <c r="KSE92" s="2"/>
      <c r="KSF92" s="2"/>
      <c r="KSG92" s="2"/>
      <c r="KSH92" s="2"/>
      <c r="KSI92" s="2"/>
      <c r="KSJ92" s="2"/>
      <c r="KSK92" s="2"/>
      <c r="KSL92" s="2"/>
      <c r="KSM92" s="2"/>
      <c r="KSN92" s="2"/>
      <c r="KSO92" s="2"/>
      <c r="KSP92" s="2"/>
      <c r="KSQ92" s="2"/>
      <c r="KSR92" s="2"/>
      <c r="KSS92" s="2"/>
      <c r="KST92" s="2"/>
      <c r="KSU92" s="2"/>
      <c r="KSV92" s="2"/>
      <c r="KSW92" s="2"/>
      <c r="KSX92" s="2"/>
      <c r="KSY92" s="2"/>
      <c r="KSZ92" s="2"/>
      <c r="KTA92" s="2"/>
      <c r="KTB92" s="2"/>
      <c r="KTC92" s="2"/>
      <c r="KTD92" s="2"/>
      <c r="KTE92" s="2"/>
      <c r="KTF92" s="2"/>
      <c r="KTG92" s="2"/>
      <c r="KTH92" s="2"/>
      <c r="KTI92" s="2"/>
      <c r="KTJ92" s="2"/>
      <c r="KTK92" s="2"/>
      <c r="KTL92" s="2"/>
      <c r="KTM92" s="2"/>
      <c r="KTN92" s="2"/>
      <c r="KTO92" s="2"/>
      <c r="KTP92" s="2"/>
      <c r="KTQ92" s="2"/>
      <c r="KTR92" s="2"/>
      <c r="KTS92" s="2"/>
      <c r="KTT92" s="2"/>
      <c r="KTU92" s="2"/>
      <c r="KTV92" s="2"/>
      <c r="KTW92" s="2"/>
      <c r="KTX92" s="2"/>
      <c r="KTY92" s="2"/>
      <c r="KTZ92" s="2"/>
      <c r="KUA92" s="2"/>
      <c r="KUB92" s="2"/>
      <c r="KUC92" s="2"/>
      <c r="KUD92" s="2"/>
      <c r="KUE92" s="2"/>
      <c r="KUF92" s="2"/>
      <c r="KUG92" s="2"/>
      <c r="KUH92" s="2"/>
      <c r="KUI92" s="2"/>
      <c r="KUJ92" s="2"/>
      <c r="KUK92" s="2"/>
      <c r="KUL92" s="2"/>
      <c r="KUM92" s="2"/>
      <c r="KUN92" s="2"/>
      <c r="KUO92" s="2"/>
      <c r="KUP92" s="2"/>
      <c r="KUQ92" s="2"/>
      <c r="KUR92" s="2"/>
      <c r="KUS92" s="2"/>
      <c r="KUT92" s="2"/>
      <c r="KUU92" s="2"/>
      <c r="KUV92" s="2"/>
      <c r="KUW92" s="2"/>
      <c r="KUX92" s="2"/>
      <c r="KUY92" s="2"/>
      <c r="KUZ92" s="2"/>
      <c r="KVA92" s="2"/>
      <c r="KVB92" s="2"/>
      <c r="KVC92" s="2"/>
      <c r="KVD92" s="2"/>
      <c r="KVE92" s="2"/>
      <c r="KVF92" s="2"/>
      <c r="KVG92" s="2"/>
      <c r="KVH92" s="2"/>
      <c r="KVI92" s="2"/>
      <c r="KVJ92" s="2"/>
      <c r="KVK92" s="2"/>
      <c r="KVL92" s="2"/>
      <c r="KVM92" s="2"/>
      <c r="KVN92" s="2"/>
      <c r="KVO92" s="2"/>
      <c r="KVP92" s="2"/>
      <c r="KVQ92" s="2"/>
      <c r="KVR92" s="2"/>
      <c r="KVS92" s="2"/>
      <c r="KVT92" s="2"/>
      <c r="KVU92" s="2"/>
      <c r="KVV92" s="2"/>
      <c r="KVW92" s="2"/>
      <c r="KVX92" s="2"/>
      <c r="KVY92" s="2"/>
      <c r="KVZ92" s="2"/>
      <c r="KWA92" s="2"/>
      <c r="KWB92" s="2"/>
      <c r="KWC92" s="2"/>
      <c r="KWD92" s="2"/>
      <c r="KWE92" s="2"/>
      <c r="KWF92" s="2"/>
      <c r="KWG92" s="2"/>
      <c r="KWH92" s="2"/>
      <c r="KWI92" s="2"/>
      <c r="KWJ92" s="2"/>
      <c r="KWK92" s="2"/>
      <c r="KWL92" s="2"/>
      <c r="KWM92" s="2"/>
      <c r="KWN92" s="2"/>
      <c r="KWO92" s="2"/>
      <c r="KWP92" s="2"/>
      <c r="KWQ92" s="2"/>
      <c r="KWR92" s="2"/>
      <c r="KWS92" s="2"/>
      <c r="KWT92" s="2"/>
      <c r="KWU92" s="2"/>
      <c r="KWV92" s="2"/>
      <c r="KWW92" s="2"/>
      <c r="KWX92" s="2"/>
      <c r="KWY92" s="2"/>
      <c r="KWZ92" s="2"/>
      <c r="KXA92" s="2"/>
      <c r="KXB92" s="2"/>
      <c r="KXC92" s="2"/>
      <c r="KXD92" s="2"/>
      <c r="KXE92" s="2"/>
      <c r="KXF92" s="2"/>
      <c r="KXG92" s="2"/>
      <c r="KXH92" s="2"/>
      <c r="KXI92" s="2"/>
      <c r="KXJ92" s="2"/>
      <c r="KXK92" s="2"/>
      <c r="KXL92" s="2"/>
      <c r="KXM92" s="2"/>
      <c r="KXN92" s="2"/>
      <c r="KXO92" s="2"/>
      <c r="KXP92" s="2"/>
      <c r="KXQ92" s="2"/>
      <c r="KXR92" s="2"/>
      <c r="KXS92" s="2"/>
      <c r="KXT92" s="2"/>
      <c r="KXU92" s="2"/>
      <c r="KXV92" s="2"/>
      <c r="KXW92" s="2"/>
      <c r="KXX92" s="2"/>
      <c r="KXY92" s="2"/>
      <c r="KXZ92" s="2"/>
      <c r="KYA92" s="2"/>
      <c r="KYB92" s="2"/>
      <c r="KYC92" s="2"/>
      <c r="KYD92" s="2"/>
      <c r="KYE92" s="2"/>
      <c r="KYF92" s="2"/>
      <c r="KYG92" s="2"/>
      <c r="KYH92" s="2"/>
      <c r="KYI92" s="2"/>
      <c r="KYJ92" s="2"/>
      <c r="KYK92" s="2"/>
      <c r="KYL92" s="2"/>
      <c r="KYM92" s="2"/>
      <c r="KYN92" s="2"/>
      <c r="KYO92" s="2"/>
      <c r="KYP92" s="2"/>
      <c r="KYQ92" s="2"/>
      <c r="KYR92" s="2"/>
      <c r="KYS92" s="2"/>
      <c r="KYT92" s="2"/>
      <c r="KYU92" s="2"/>
      <c r="KYV92" s="2"/>
      <c r="KYW92" s="2"/>
      <c r="KYX92" s="2"/>
      <c r="KYY92" s="2"/>
      <c r="KYZ92" s="2"/>
      <c r="KZA92" s="2"/>
      <c r="KZB92" s="2"/>
      <c r="KZC92" s="2"/>
      <c r="KZD92" s="2"/>
      <c r="KZE92" s="2"/>
      <c r="KZF92" s="2"/>
      <c r="KZG92" s="2"/>
      <c r="KZH92" s="2"/>
      <c r="KZI92" s="2"/>
      <c r="KZJ92" s="2"/>
      <c r="KZK92" s="2"/>
      <c r="KZL92" s="2"/>
      <c r="KZM92" s="2"/>
      <c r="KZN92" s="2"/>
      <c r="KZO92" s="2"/>
      <c r="KZP92" s="2"/>
      <c r="KZQ92" s="2"/>
      <c r="KZR92" s="2"/>
      <c r="KZS92" s="2"/>
      <c r="KZT92" s="2"/>
      <c r="KZU92" s="2"/>
      <c r="KZV92" s="2"/>
      <c r="KZW92" s="2"/>
      <c r="KZX92" s="2"/>
      <c r="KZY92" s="2"/>
      <c r="KZZ92" s="2"/>
      <c r="LAA92" s="2"/>
      <c r="LAB92" s="2"/>
      <c r="LAC92" s="2"/>
      <c r="LAD92" s="2"/>
      <c r="LAE92" s="2"/>
      <c r="LAF92" s="2"/>
      <c r="LAG92" s="2"/>
      <c r="LAH92" s="2"/>
      <c r="LAI92" s="2"/>
      <c r="LAJ92" s="2"/>
      <c r="LAK92" s="2"/>
      <c r="LAL92" s="2"/>
      <c r="LAM92" s="2"/>
      <c r="LAN92" s="2"/>
      <c r="LAO92" s="2"/>
      <c r="LAP92" s="2"/>
      <c r="LAQ92" s="2"/>
      <c r="LAR92" s="2"/>
      <c r="LAS92" s="2"/>
      <c r="LAT92" s="2"/>
      <c r="LAU92" s="2"/>
      <c r="LAV92" s="2"/>
      <c r="LAW92" s="2"/>
      <c r="LAX92" s="2"/>
      <c r="LAY92" s="2"/>
      <c r="LAZ92" s="2"/>
      <c r="LBA92" s="2"/>
      <c r="LBB92" s="2"/>
      <c r="LBC92" s="2"/>
      <c r="LBD92" s="2"/>
      <c r="LBE92" s="2"/>
      <c r="LBF92" s="2"/>
      <c r="LBG92" s="2"/>
      <c r="LBH92" s="2"/>
      <c r="LBI92" s="2"/>
      <c r="LBJ92" s="2"/>
      <c r="LBK92" s="2"/>
      <c r="LBL92" s="2"/>
      <c r="LBM92" s="2"/>
      <c r="LBN92" s="2"/>
      <c r="LBO92" s="2"/>
      <c r="LBP92" s="2"/>
      <c r="LBQ92" s="2"/>
      <c r="LBR92" s="2"/>
      <c r="LBS92" s="2"/>
      <c r="LBT92" s="2"/>
      <c r="LBU92" s="2"/>
      <c r="LBV92" s="2"/>
      <c r="LBW92" s="2"/>
      <c r="LBX92" s="2"/>
      <c r="LBY92" s="2"/>
      <c r="LBZ92" s="2"/>
      <c r="LCA92" s="2"/>
      <c r="LCB92" s="2"/>
      <c r="LCC92" s="2"/>
      <c r="LCD92" s="2"/>
      <c r="LCE92" s="2"/>
      <c r="LCF92" s="2"/>
      <c r="LCG92" s="2"/>
      <c r="LCH92" s="2"/>
      <c r="LCI92" s="2"/>
      <c r="LCJ92" s="2"/>
      <c r="LCK92" s="2"/>
      <c r="LCL92" s="2"/>
      <c r="LCM92" s="2"/>
      <c r="LCN92" s="2"/>
      <c r="LCO92" s="2"/>
      <c r="LCP92" s="2"/>
      <c r="LCQ92" s="2"/>
      <c r="LCR92" s="2"/>
      <c r="LCS92" s="2"/>
      <c r="LCT92" s="2"/>
      <c r="LCU92" s="2"/>
      <c r="LCV92" s="2"/>
      <c r="LCW92" s="2"/>
      <c r="LCX92" s="2"/>
      <c r="LCY92" s="2"/>
      <c r="LCZ92" s="2"/>
      <c r="LDA92" s="2"/>
      <c r="LDB92" s="2"/>
      <c r="LDC92" s="2"/>
      <c r="LDD92" s="2"/>
      <c r="LDE92" s="2"/>
      <c r="LDF92" s="2"/>
      <c r="LDG92" s="2"/>
      <c r="LDH92" s="2"/>
      <c r="LDI92" s="2"/>
      <c r="LDJ92" s="2"/>
      <c r="LDK92" s="2"/>
      <c r="LDL92" s="2"/>
      <c r="LDM92" s="2"/>
      <c r="LDN92" s="2"/>
      <c r="LDO92" s="2"/>
      <c r="LDP92" s="2"/>
      <c r="LDQ92" s="2"/>
      <c r="LDR92" s="2"/>
      <c r="LDS92" s="2"/>
      <c r="LDT92" s="2"/>
      <c r="LDU92" s="2"/>
      <c r="LDV92" s="2"/>
      <c r="LDW92" s="2"/>
      <c r="LDX92" s="2"/>
      <c r="LDY92" s="2"/>
      <c r="LDZ92" s="2"/>
      <c r="LEA92" s="2"/>
      <c r="LEB92" s="2"/>
      <c r="LEC92" s="2"/>
      <c r="LED92" s="2"/>
      <c r="LEE92" s="2"/>
      <c r="LEF92" s="2"/>
      <c r="LEG92" s="2"/>
      <c r="LEH92" s="2"/>
      <c r="LEI92" s="2"/>
      <c r="LEJ92" s="2"/>
      <c r="LEK92" s="2"/>
      <c r="LEL92" s="2"/>
      <c r="LEM92" s="2"/>
      <c r="LEN92" s="2"/>
      <c r="LEO92" s="2"/>
      <c r="LEP92" s="2"/>
      <c r="LEQ92" s="2"/>
      <c r="LER92" s="2"/>
      <c r="LES92" s="2"/>
      <c r="LET92" s="2"/>
      <c r="LEU92" s="2"/>
      <c r="LEV92" s="2"/>
      <c r="LEW92" s="2"/>
      <c r="LEX92" s="2"/>
      <c r="LEY92" s="2"/>
      <c r="LEZ92" s="2"/>
      <c r="LFA92" s="2"/>
      <c r="LFB92" s="2"/>
      <c r="LFC92" s="2"/>
      <c r="LFD92" s="2"/>
      <c r="LFE92" s="2"/>
      <c r="LFF92" s="2"/>
      <c r="LFG92" s="2"/>
      <c r="LFH92" s="2"/>
      <c r="LFI92" s="2"/>
      <c r="LFJ92" s="2"/>
      <c r="LFK92" s="2"/>
      <c r="LFL92" s="2"/>
      <c r="LFM92" s="2"/>
      <c r="LFN92" s="2"/>
      <c r="LFO92" s="2"/>
      <c r="LFP92" s="2"/>
      <c r="LFQ92" s="2"/>
      <c r="LFR92" s="2"/>
      <c r="LFS92" s="2"/>
      <c r="LFT92" s="2"/>
      <c r="LFU92" s="2"/>
      <c r="LFV92" s="2"/>
      <c r="LFW92" s="2"/>
      <c r="LFX92" s="2"/>
      <c r="LFY92" s="2"/>
      <c r="LFZ92" s="2"/>
      <c r="LGA92" s="2"/>
      <c r="LGB92" s="2"/>
      <c r="LGC92" s="2"/>
      <c r="LGD92" s="2"/>
      <c r="LGE92" s="2"/>
      <c r="LGF92" s="2"/>
      <c r="LGG92" s="2"/>
      <c r="LGH92" s="2"/>
      <c r="LGI92" s="2"/>
      <c r="LGJ92" s="2"/>
      <c r="LGK92" s="2"/>
      <c r="LGL92" s="2"/>
      <c r="LGM92" s="2"/>
      <c r="LGN92" s="2"/>
      <c r="LGO92" s="2"/>
      <c r="LGP92" s="2"/>
      <c r="LGQ92" s="2"/>
      <c r="LGR92" s="2"/>
      <c r="LGS92" s="2"/>
      <c r="LGT92" s="2"/>
      <c r="LGU92" s="2"/>
      <c r="LGV92" s="2"/>
      <c r="LGW92" s="2"/>
      <c r="LGX92" s="2"/>
      <c r="LGY92" s="2"/>
      <c r="LGZ92" s="2"/>
      <c r="LHA92" s="2"/>
      <c r="LHB92" s="2"/>
      <c r="LHC92" s="2"/>
      <c r="LHD92" s="2"/>
      <c r="LHE92" s="2"/>
      <c r="LHF92" s="2"/>
      <c r="LHG92" s="2"/>
      <c r="LHH92" s="2"/>
      <c r="LHI92" s="2"/>
      <c r="LHJ92" s="2"/>
      <c r="LHK92" s="2"/>
      <c r="LHL92" s="2"/>
      <c r="LHM92" s="2"/>
      <c r="LHN92" s="2"/>
      <c r="LHO92" s="2"/>
      <c r="LHP92" s="2"/>
      <c r="LHQ92" s="2"/>
      <c r="LHR92" s="2"/>
      <c r="LHS92" s="2"/>
      <c r="LHT92" s="2"/>
      <c r="LHU92" s="2"/>
      <c r="LHV92" s="2"/>
      <c r="LHW92" s="2"/>
      <c r="LHX92" s="2"/>
      <c r="LHY92" s="2"/>
      <c r="LHZ92" s="2"/>
      <c r="LIA92" s="2"/>
      <c r="LIB92" s="2"/>
      <c r="LIC92" s="2"/>
      <c r="LID92" s="2"/>
      <c r="LIE92" s="2"/>
      <c r="LIF92" s="2"/>
      <c r="LIG92" s="2"/>
      <c r="LIH92" s="2"/>
      <c r="LII92" s="2"/>
      <c r="LIJ92" s="2"/>
      <c r="LIK92" s="2"/>
      <c r="LIL92" s="2"/>
      <c r="LIM92" s="2"/>
      <c r="LIN92" s="2"/>
      <c r="LIO92" s="2"/>
      <c r="LIP92" s="2"/>
      <c r="LIQ92" s="2"/>
      <c r="LIR92" s="2"/>
      <c r="LIS92" s="2"/>
      <c r="LIT92" s="2"/>
      <c r="LIU92" s="2"/>
      <c r="LIV92" s="2"/>
      <c r="LIW92" s="2"/>
      <c r="LIX92" s="2"/>
      <c r="LIY92" s="2"/>
      <c r="LIZ92" s="2"/>
      <c r="LJA92" s="2"/>
      <c r="LJB92" s="2"/>
      <c r="LJC92" s="2"/>
      <c r="LJD92" s="2"/>
      <c r="LJE92" s="2"/>
      <c r="LJF92" s="2"/>
      <c r="LJG92" s="2"/>
      <c r="LJH92" s="2"/>
      <c r="LJI92" s="2"/>
      <c r="LJJ92" s="2"/>
      <c r="LJK92" s="2"/>
      <c r="LJL92" s="2"/>
      <c r="LJM92" s="2"/>
      <c r="LJN92" s="2"/>
      <c r="LJO92" s="2"/>
      <c r="LJP92" s="2"/>
      <c r="LJQ92" s="2"/>
      <c r="LJR92" s="2"/>
      <c r="LJS92" s="2"/>
      <c r="LJT92" s="2"/>
      <c r="LJU92" s="2"/>
      <c r="LJV92" s="2"/>
      <c r="LJW92" s="2"/>
      <c r="LJX92" s="2"/>
      <c r="LJY92" s="2"/>
      <c r="LJZ92" s="2"/>
      <c r="LKA92" s="2"/>
      <c r="LKB92" s="2"/>
      <c r="LKC92" s="2"/>
      <c r="LKD92" s="2"/>
      <c r="LKE92" s="2"/>
      <c r="LKF92" s="2"/>
      <c r="LKG92" s="2"/>
      <c r="LKH92" s="2"/>
      <c r="LKI92" s="2"/>
      <c r="LKJ92" s="2"/>
      <c r="LKK92" s="2"/>
      <c r="LKL92" s="2"/>
      <c r="LKM92" s="2"/>
      <c r="LKN92" s="2"/>
      <c r="LKO92" s="2"/>
      <c r="LKP92" s="2"/>
      <c r="LKQ92" s="2"/>
      <c r="LKR92" s="2"/>
      <c r="LKS92" s="2"/>
      <c r="LKT92" s="2"/>
      <c r="LKU92" s="2"/>
      <c r="LKV92" s="2"/>
      <c r="LKW92" s="2"/>
      <c r="LKX92" s="2"/>
      <c r="LKY92" s="2"/>
      <c r="LKZ92" s="2"/>
      <c r="LLA92" s="2"/>
      <c r="LLB92" s="2"/>
      <c r="LLC92" s="2"/>
      <c r="LLD92" s="2"/>
      <c r="LLE92" s="2"/>
      <c r="LLF92" s="2"/>
      <c r="LLG92" s="2"/>
      <c r="LLH92" s="2"/>
      <c r="LLI92" s="2"/>
      <c r="LLJ92" s="2"/>
      <c r="LLK92" s="2"/>
      <c r="LLL92" s="2"/>
      <c r="LLM92" s="2"/>
      <c r="LLN92" s="2"/>
      <c r="LLO92" s="2"/>
      <c r="LLP92" s="2"/>
      <c r="LLQ92" s="2"/>
      <c r="LLR92" s="2"/>
      <c r="LLS92" s="2"/>
      <c r="LLT92" s="2"/>
      <c r="LLU92" s="2"/>
      <c r="LLV92" s="2"/>
      <c r="LLW92" s="2"/>
      <c r="LLX92" s="2"/>
      <c r="LLY92" s="2"/>
      <c r="LLZ92" s="2"/>
      <c r="LMA92" s="2"/>
      <c r="LMB92" s="2"/>
      <c r="LMC92" s="2"/>
      <c r="LMD92" s="2"/>
      <c r="LME92" s="2"/>
      <c r="LMF92" s="2"/>
      <c r="LMG92" s="2"/>
      <c r="LMH92" s="2"/>
      <c r="LMI92" s="2"/>
      <c r="LMJ92" s="2"/>
      <c r="LMK92" s="2"/>
      <c r="LML92" s="2"/>
      <c r="LMM92" s="2"/>
      <c r="LMN92" s="2"/>
      <c r="LMO92" s="2"/>
      <c r="LMP92" s="2"/>
      <c r="LMQ92" s="2"/>
      <c r="LMR92" s="2"/>
      <c r="LMS92" s="2"/>
      <c r="LMT92" s="2"/>
      <c r="LMU92" s="2"/>
      <c r="LMV92" s="2"/>
      <c r="LMW92" s="2"/>
      <c r="LMX92" s="2"/>
      <c r="LMY92" s="2"/>
      <c r="LMZ92" s="2"/>
      <c r="LNA92" s="2"/>
      <c r="LNB92" s="2"/>
      <c r="LNC92" s="2"/>
      <c r="LND92" s="2"/>
      <c r="LNE92" s="2"/>
      <c r="LNF92" s="2"/>
      <c r="LNG92" s="2"/>
      <c r="LNH92" s="2"/>
      <c r="LNI92" s="2"/>
      <c r="LNJ92" s="2"/>
      <c r="LNK92" s="2"/>
      <c r="LNL92" s="2"/>
      <c r="LNM92" s="2"/>
      <c r="LNN92" s="2"/>
      <c r="LNO92" s="2"/>
      <c r="LNP92" s="2"/>
      <c r="LNQ92" s="2"/>
      <c r="LNR92" s="2"/>
      <c r="LNS92" s="2"/>
      <c r="LNT92" s="2"/>
      <c r="LNU92" s="2"/>
      <c r="LNV92" s="2"/>
      <c r="LNW92" s="2"/>
      <c r="LNX92" s="2"/>
      <c r="LNY92" s="2"/>
      <c r="LNZ92" s="2"/>
      <c r="LOA92" s="2"/>
      <c r="LOB92" s="2"/>
      <c r="LOC92" s="2"/>
      <c r="LOD92" s="2"/>
      <c r="LOE92" s="2"/>
      <c r="LOF92" s="2"/>
      <c r="LOG92" s="2"/>
      <c r="LOH92" s="2"/>
      <c r="LOI92" s="2"/>
      <c r="LOJ92" s="2"/>
      <c r="LOK92" s="2"/>
      <c r="LOL92" s="2"/>
      <c r="LOM92" s="2"/>
      <c r="LON92" s="2"/>
      <c r="LOO92" s="2"/>
      <c r="LOP92" s="2"/>
      <c r="LOQ92" s="2"/>
      <c r="LOR92" s="2"/>
      <c r="LOS92" s="2"/>
      <c r="LOT92" s="2"/>
      <c r="LOU92" s="2"/>
      <c r="LOV92" s="2"/>
      <c r="LOW92" s="2"/>
      <c r="LOX92" s="2"/>
      <c r="LOY92" s="2"/>
      <c r="LOZ92" s="2"/>
      <c r="LPA92" s="2"/>
      <c r="LPB92" s="2"/>
      <c r="LPC92" s="2"/>
      <c r="LPD92" s="2"/>
      <c r="LPE92" s="2"/>
      <c r="LPF92" s="2"/>
      <c r="LPG92" s="2"/>
      <c r="LPH92" s="2"/>
      <c r="LPI92" s="2"/>
      <c r="LPJ92" s="2"/>
      <c r="LPK92" s="2"/>
      <c r="LPL92" s="2"/>
      <c r="LPM92" s="2"/>
      <c r="LPN92" s="2"/>
      <c r="LPO92" s="2"/>
      <c r="LPP92" s="2"/>
      <c r="LPQ92" s="2"/>
      <c r="LPR92" s="2"/>
      <c r="LPS92" s="2"/>
      <c r="LPT92" s="2"/>
      <c r="LPU92" s="2"/>
      <c r="LPV92" s="2"/>
      <c r="LPW92" s="2"/>
      <c r="LPX92" s="2"/>
      <c r="LPY92" s="2"/>
      <c r="LPZ92" s="2"/>
      <c r="LQA92" s="2"/>
      <c r="LQB92" s="2"/>
      <c r="LQC92" s="2"/>
      <c r="LQD92" s="2"/>
      <c r="LQE92" s="2"/>
      <c r="LQF92" s="2"/>
      <c r="LQG92" s="2"/>
      <c r="LQH92" s="2"/>
      <c r="LQI92" s="2"/>
      <c r="LQJ92" s="2"/>
      <c r="LQK92" s="2"/>
      <c r="LQL92" s="2"/>
      <c r="LQM92" s="2"/>
      <c r="LQN92" s="2"/>
      <c r="LQO92" s="2"/>
      <c r="LQP92" s="2"/>
      <c r="LQQ92" s="2"/>
      <c r="LQR92" s="2"/>
      <c r="LQS92" s="2"/>
      <c r="LQT92" s="2"/>
      <c r="LQU92" s="2"/>
      <c r="LQV92" s="2"/>
      <c r="LQW92" s="2"/>
      <c r="LQX92" s="2"/>
      <c r="LQY92" s="2"/>
      <c r="LQZ92" s="2"/>
      <c r="LRA92" s="2"/>
      <c r="LRB92" s="2"/>
      <c r="LRC92" s="2"/>
      <c r="LRD92" s="2"/>
      <c r="LRE92" s="2"/>
      <c r="LRF92" s="2"/>
      <c r="LRG92" s="2"/>
      <c r="LRH92" s="2"/>
      <c r="LRI92" s="2"/>
      <c r="LRJ92" s="2"/>
      <c r="LRK92" s="2"/>
      <c r="LRL92" s="2"/>
      <c r="LRM92" s="2"/>
      <c r="LRN92" s="2"/>
      <c r="LRO92" s="2"/>
      <c r="LRP92" s="2"/>
      <c r="LRQ92" s="2"/>
      <c r="LRR92" s="2"/>
      <c r="LRS92" s="2"/>
      <c r="LRT92" s="2"/>
      <c r="LRU92" s="2"/>
      <c r="LRV92" s="2"/>
      <c r="LRW92" s="2"/>
      <c r="LRX92" s="2"/>
      <c r="LRY92" s="2"/>
      <c r="LRZ92" s="2"/>
      <c r="LSA92" s="2"/>
      <c r="LSB92" s="2"/>
      <c r="LSC92" s="2"/>
      <c r="LSD92" s="2"/>
      <c r="LSE92" s="2"/>
      <c r="LSF92" s="2"/>
      <c r="LSG92" s="2"/>
      <c r="LSH92" s="2"/>
      <c r="LSI92" s="2"/>
      <c r="LSJ92" s="2"/>
      <c r="LSK92" s="2"/>
      <c r="LSL92" s="2"/>
      <c r="LSM92" s="2"/>
      <c r="LSN92" s="2"/>
      <c r="LSO92" s="2"/>
      <c r="LSP92" s="2"/>
      <c r="LSQ92" s="2"/>
      <c r="LSR92" s="2"/>
      <c r="LSS92" s="2"/>
      <c r="LST92" s="2"/>
      <c r="LSU92" s="2"/>
      <c r="LSV92" s="2"/>
      <c r="LSW92" s="2"/>
      <c r="LSX92" s="2"/>
      <c r="LSY92" s="2"/>
      <c r="LSZ92" s="2"/>
      <c r="LTA92" s="2"/>
      <c r="LTB92" s="2"/>
      <c r="LTC92" s="2"/>
      <c r="LTD92" s="2"/>
      <c r="LTE92" s="2"/>
      <c r="LTF92" s="2"/>
      <c r="LTG92" s="2"/>
      <c r="LTH92" s="2"/>
      <c r="LTI92" s="2"/>
      <c r="LTJ92" s="2"/>
      <c r="LTK92" s="2"/>
      <c r="LTL92" s="2"/>
      <c r="LTM92" s="2"/>
      <c r="LTN92" s="2"/>
      <c r="LTO92" s="2"/>
      <c r="LTP92" s="2"/>
      <c r="LTQ92" s="2"/>
      <c r="LTR92" s="2"/>
      <c r="LTS92" s="2"/>
      <c r="LTT92" s="2"/>
      <c r="LTU92" s="2"/>
      <c r="LTV92" s="2"/>
      <c r="LTW92" s="2"/>
      <c r="LTX92" s="2"/>
      <c r="LTY92" s="2"/>
      <c r="LTZ92" s="2"/>
      <c r="LUA92" s="2"/>
      <c r="LUB92" s="2"/>
      <c r="LUC92" s="2"/>
      <c r="LUD92" s="2"/>
      <c r="LUE92" s="2"/>
      <c r="LUF92" s="2"/>
      <c r="LUG92" s="2"/>
      <c r="LUH92" s="2"/>
      <c r="LUI92" s="2"/>
      <c r="LUJ92" s="2"/>
      <c r="LUK92" s="2"/>
      <c r="LUL92" s="2"/>
      <c r="LUM92" s="2"/>
      <c r="LUN92" s="2"/>
      <c r="LUO92" s="2"/>
      <c r="LUP92" s="2"/>
      <c r="LUQ92" s="2"/>
      <c r="LUR92" s="2"/>
      <c r="LUS92" s="2"/>
      <c r="LUT92" s="2"/>
      <c r="LUU92" s="2"/>
      <c r="LUV92" s="2"/>
      <c r="LUW92" s="2"/>
      <c r="LUX92" s="2"/>
      <c r="LUY92" s="2"/>
      <c r="LUZ92" s="2"/>
      <c r="LVA92" s="2"/>
      <c r="LVB92" s="2"/>
      <c r="LVC92" s="2"/>
      <c r="LVD92" s="2"/>
      <c r="LVE92" s="2"/>
      <c r="LVF92" s="2"/>
      <c r="LVG92" s="2"/>
      <c r="LVH92" s="2"/>
      <c r="LVI92" s="2"/>
      <c r="LVJ92" s="2"/>
      <c r="LVK92" s="2"/>
      <c r="LVL92" s="2"/>
      <c r="LVM92" s="2"/>
      <c r="LVN92" s="2"/>
      <c r="LVO92" s="2"/>
      <c r="LVP92" s="2"/>
      <c r="LVQ92" s="2"/>
      <c r="LVR92" s="2"/>
      <c r="LVS92" s="2"/>
      <c r="LVT92" s="2"/>
      <c r="LVU92" s="2"/>
      <c r="LVV92" s="2"/>
      <c r="LVW92" s="2"/>
      <c r="LVX92" s="2"/>
      <c r="LVY92" s="2"/>
      <c r="LVZ92" s="2"/>
      <c r="LWA92" s="2"/>
      <c r="LWB92" s="2"/>
      <c r="LWC92" s="2"/>
      <c r="LWD92" s="2"/>
      <c r="LWE92" s="2"/>
      <c r="LWF92" s="2"/>
      <c r="LWG92" s="2"/>
      <c r="LWH92" s="2"/>
      <c r="LWI92" s="2"/>
      <c r="LWJ92" s="2"/>
      <c r="LWK92" s="2"/>
      <c r="LWL92" s="2"/>
      <c r="LWM92" s="2"/>
      <c r="LWN92" s="2"/>
      <c r="LWO92" s="2"/>
      <c r="LWP92" s="2"/>
      <c r="LWQ92" s="2"/>
      <c r="LWR92" s="2"/>
      <c r="LWS92" s="2"/>
      <c r="LWT92" s="2"/>
      <c r="LWU92" s="2"/>
      <c r="LWV92" s="2"/>
      <c r="LWW92" s="2"/>
      <c r="LWX92" s="2"/>
      <c r="LWY92" s="2"/>
      <c r="LWZ92" s="2"/>
      <c r="LXA92" s="2"/>
      <c r="LXB92" s="2"/>
      <c r="LXC92" s="2"/>
      <c r="LXD92" s="2"/>
      <c r="LXE92" s="2"/>
      <c r="LXF92" s="2"/>
      <c r="LXG92" s="2"/>
      <c r="LXH92" s="2"/>
      <c r="LXI92" s="2"/>
      <c r="LXJ92" s="2"/>
      <c r="LXK92" s="2"/>
      <c r="LXL92" s="2"/>
      <c r="LXM92" s="2"/>
      <c r="LXN92" s="2"/>
      <c r="LXO92" s="2"/>
      <c r="LXP92" s="2"/>
      <c r="LXQ92" s="2"/>
      <c r="LXR92" s="2"/>
      <c r="LXS92" s="2"/>
      <c r="LXT92" s="2"/>
      <c r="LXU92" s="2"/>
      <c r="LXV92" s="2"/>
      <c r="LXW92" s="2"/>
      <c r="LXX92" s="2"/>
      <c r="LXY92" s="2"/>
      <c r="LXZ92" s="2"/>
      <c r="LYA92" s="2"/>
      <c r="LYB92" s="2"/>
      <c r="LYC92" s="2"/>
      <c r="LYD92" s="2"/>
      <c r="LYE92" s="2"/>
      <c r="LYF92" s="2"/>
      <c r="LYG92" s="2"/>
      <c r="LYH92" s="2"/>
      <c r="LYI92" s="2"/>
      <c r="LYJ92" s="2"/>
      <c r="LYK92" s="2"/>
      <c r="LYL92" s="2"/>
      <c r="LYM92" s="2"/>
      <c r="LYN92" s="2"/>
      <c r="LYO92" s="2"/>
      <c r="LYP92" s="2"/>
      <c r="LYQ92" s="2"/>
      <c r="LYR92" s="2"/>
      <c r="LYS92" s="2"/>
      <c r="LYT92" s="2"/>
      <c r="LYU92" s="2"/>
      <c r="LYV92" s="2"/>
      <c r="LYW92" s="2"/>
      <c r="LYX92" s="2"/>
      <c r="LYY92" s="2"/>
      <c r="LYZ92" s="2"/>
      <c r="LZA92" s="2"/>
      <c r="LZB92" s="2"/>
      <c r="LZC92" s="2"/>
      <c r="LZD92" s="2"/>
      <c r="LZE92" s="2"/>
      <c r="LZF92" s="2"/>
      <c r="LZG92" s="2"/>
      <c r="LZH92" s="2"/>
      <c r="LZI92" s="2"/>
      <c r="LZJ92" s="2"/>
      <c r="LZK92" s="2"/>
      <c r="LZL92" s="2"/>
      <c r="LZM92" s="2"/>
      <c r="LZN92" s="2"/>
      <c r="LZO92" s="2"/>
      <c r="LZP92" s="2"/>
      <c r="LZQ92" s="2"/>
      <c r="LZR92" s="2"/>
      <c r="LZS92" s="2"/>
      <c r="LZT92" s="2"/>
      <c r="LZU92" s="2"/>
      <c r="LZV92" s="2"/>
      <c r="LZW92" s="2"/>
      <c r="LZX92" s="2"/>
      <c r="LZY92" s="2"/>
      <c r="LZZ92" s="2"/>
      <c r="MAA92" s="2"/>
      <c r="MAB92" s="2"/>
      <c r="MAC92" s="2"/>
      <c r="MAD92" s="2"/>
      <c r="MAE92" s="2"/>
      <c r="MAF92" s="2"/>
      <c r="MAG92" s="2"/>
      <c r="MAH92" s="2"/>
      <c r="MAI92" s="2"/>
      <c r="MAJ92" s="2"/>
      <c r="MAK92" s="2"/>
      <c r="MAL92" s="2"/>
      <c r="MAM92" s="2"/>
      <c r="MAN92" s="2"/>
      <c r="MAO92" s="2"/>
      <c r="MAP92" s="2"/>
      <c r="MAQ92" s="2"/>
      <c r="MAR92" s="2"/>
      <c r="MAS92" s="2"/>
      <c r="MAT92" s="2"/>
      <c r="MAU92" s="2"/>
      <c r="MAV92" s="2"/>
      <c r="MAW92" s="2"/>
      <c r="MAX92" s="2"/>
      <c r="MAY92" s="2"/>
      <c r="MAZ92" s="2"/>
      <c r="MBA92" s="2"/>
      <c r="MBB92" s="2"/>
      <c r="MBC92" s="2"/>
      <c r="MBD92" s="2"/>
      <c r="MBE92" s="2"/>
      <c r="MBF92" s="2"/>
      <c r="MBG92" s="2"/>
      <c r="MBH92" s="2"/>
      <c r="MBI92" s="2"/>
      <c r="MBJ92" s="2"/>
      <c r="MBK92" s="2"/>
      <c r="MBL92" s="2"/>
      <c r="MBM92" s="2"/>
      <c r="MBN92" s="2"/>
      <c r="MBO92" s="2"/>
      <c r="MBP92" s="2"/>
      <c r="MBQ92" s="2"/>
      <c r="MBR92" s="2"/>
      <c r="MBS92" s="2"/>
      <c r="MBT92" s="2"/>
      <c r="MBU92" s="2"/>
      <c r="MBV92" s="2"/>
      <c r="MBW92" s="2"/>
      <c r="MBX92" s="2"/>
      <c r="MBY92" s="2"/>
      <c r="MBZ92" s="2"/>
      <c r="MCA92" s="2"/>
      <c r="MCB92" s="2"/>
      <c r="MCC92" s="2"/>
      <c r="MCD92" s="2"/>
      <c r="MCE92" s="2"/>
      <c r="MCF92" s="2"/>
      <c r="MCG92" s="2"/>
      <c r="MCH92" s="2"/>
      <c r="MCI92" s="2"/>
      <c r="MCJ92" s="2"/>
      <c r="MCK92" s="2"/>
      <c r="MCL92" s="2"/>
      <c r="MCM92" s="2"/>
      <c r="MCN92" s="2"/>
      <c r="MCO92" s="2"/>
      <c r="MCP92" s="2"/>
      <c r="MCQ92" s="2"/>
      <c r="MCR92" s="2"/>
      <c r="MCS92" s="2"/>
      <c r="MCT92" s="2"/>
      <c r="MCU92" s="2"/>
      <c r="MCV92" s="2"/>
      <c r="MCW92" s="2"/>
      <c r="MCX92" s="2"/>
      <c r="MCY92" s="2"/>
      <c r="MCZ92" s="2"/>
      <c r="MDA92" s="2"/>
      <c r="MDB92" s="2"/>
      <c r="MDC92" s="2"/>
      <c r="MDD92" s="2"/>
      <c r="MDE92" s="2"/>
      <c r="MDF92" s="2"/>
      <c r="MDG92" s="2"/>
      <c r="MDH92" s="2"/>
      <c r="MDI92" s="2"/>
      <c r="MDJ92" s="2"/>
      <c r="MDK92" s="2"/>
      <c r="MDL92" s="2"/>
      <c r="MDM92" s="2"/>
      <c r="MDN92" s="2"/>
      <c r="MDO92" s="2"/>
      <c r="MDP92" s="2"/>
      <c r="MDQ92" s="2"/>
      <c r="MDR92" s="2"/>
      <c r="MDS92" s="2"/>
      <c r="MDT92" s="2"/>
      <c r="MDU92" s="2"/>
      <c r="MDV92" s="2"/>
      <c r="MDW92" s="2"/>
      <c r="MDX92" s="2"/>
      <c r="MDY92" s="2"/>
      <c r="MDZ92" s="2"/>
      <c r="MEA92" s="2"/>
      <c r="MEB92" s="2"/>
      <c r="MEC92" s="2"/>
      <c r="MED92" s="2"/>
      <c r="MEE92" s="2"/>
      <c r="MEF92" s="2"/>
      <c r="MEG92" s="2"/>
      <c r="MEH92" s="2"/>
      <c r="MEI92" s="2"/>
      <c r="MEJ92" s="2"/>
      <c r="MEK92" s="2"/>
      <c r="MEL92" s="2"/>
      <c r="MEM92" s="2"/>
      <c r="MEN92" s="2"/>
      <c r="MEO92" s="2"/>
      <c r="MEP92" s="2"/>
      <c r="MEQ92" s="2"/>
      <c r="MER92" s="2"/>
      <c r="MES92" s="2"/>
      <c r="MET92" s="2"/>
      <c r="MEU92" s="2"/>
      <c r="MEV92" s="2"/>
      <c r="MEW92" s="2"/>
      <c r="MEX92" s="2"/>
      <c r="MEY92" s="2"/>
      <c r="MEZ92" s="2"/>
      <c r="MFA92" s="2"/>
      <c r="MFB92" s="2"/>
      <c r="MFC92" s="2"/>
      <c r="MFD92" s="2"/>
      <c r="MFE92" s="2"/>
      <c r="MFF92" s="2"/>
      <c r="MFG92" s="2"/>
      <c r="MFH92" s="2"/>
      <c r="MFI92" s="2"/>
      <c r="MFJ92" s="2"/>
      <c r="MFK92" s="2"/>
      <c r="MFL92" s="2"/>
      <c r="MFM92" s="2"/>
      <c r="MFN92" s="2"/>
      <c r="MFO92" s="2"/>
      <c r="MFP92" s="2"/>
      <c r="MFQ92" s="2"/>
      <c r="MFR92" s="2"/>
      <c r="MFS92" s="2"/>
      <c r="MFT92" s="2"/>
      <c r="MFU92" s="2"/>
      <c r="MFV92" s="2"/>
      <c r="MFW92" s="2"/>
      <c r="MFX92" s="2"/>
      <c r="MFY92" s="2"/>
      <c r="MFZ92" s="2"/>
      <c r="MGA92" s="2"/>
      <c r="MGB92" s="2"/>
      <c r="MGC92" s="2"/>
      <c r="MGD92" s="2"/>
      <c r="MGE92" s="2"/>
      <c r="MGF92" s="2"/>
      <c r="MGG92" s="2"/>
      <c r="MGH92" s="2"/>
      <c r="MGI92" s="2"/>
      <c r="MGJ92" s="2"/>
      <c r="MGK92" s="2"/>
      <c r="MGL92" s="2"/>
      <c r="MGM92" s="2"/>
      <c r="MGN92" s="2"/>
      <c r="MGO92" s="2"/>
      <c r="MGP92" s="2"/>
      <c r="MGQ92" s="2"/>
      <c r="MGR92" s="2"/>
      <c r="MGS92" s="2"/>
      <c r="MGT92" s="2"/>
      <c r="MGU92" s="2"/>
      <c r="MGV92" s="2"/>
      <c r="MGW92" s="2"/>
      <c r="MGX92" s="2"/>
      <c r="MGY92" s="2"/>
      <c r="MGZ92" s="2"/>
      <c r="MHA92" s="2"/>
      <c r="MHB92" s="2"/>
      <c r="MHC92" s="2"/>
      <c r="MHD92" s="2"/>
      <c r="MHE92" s="2"/>
      <c r="MHF92" s="2"/>
      <c r="MHG92" s="2"/>
      <c r="MHH92" s="2"/>
      <c r="MHI92" s="2"/>
      <c r="MHJ92" s="2"/>
      <c r="MHK92" s="2"/>
      <c r="MHL92" s="2"/>
      <c r="MHM92" s="2"/>
      <c r="MHN92" s="2"/>
      <c r="MHO92" s="2"/>
      <c r="MHP92" s="2"/>
      <c r="MHQ92" s="2"/>
      <c r="MHR92" s="2"/>
      <c r="MHS92" s="2"/>
      <c r="MHT92" s="2"/>
      <c r="MHU92" s="2"/>
      <c r="MHV92" s="2"/>
      <c r="MHW92" s="2"/>
      <c r="MHX92" s="2"/>
      <c r="MHY92" s="2"/>
      <c r="MHZ92" s="2"/>
      <c r="MIA92" s="2"/>
      <c r="MIB92" s="2"/>
      <c r="MIC92" s="2"/>
      <c r="MID92" s="2"/>
      <c r="MIE92" s="2"/>
      <c r="MIF92" s="2"/>
      <c r="MIG92" s="2"/>
      <c r="MIH92" s="2"/>
      <c r="MII92" s="2"/>
      <c r="MIJ92" s="2"/>
      <c r="MIK92" s="2"/>
      <c r="MIL92" s="2"/>
      <c r="MIM92" s="2"/>
      <c r="MIN92" s="2"/>
      <c r="MIO92" s="2"/>
      <c r="MIP92" s="2"/>
      <c r="MIQ92" s="2"/>
      <c r="MIR92" s="2"/>
      <c r="MIS92" s="2"/>
      <c r="MIT92" s="2"/>
      <c r="MIU92" s="2"/>
      <c r="MIV92" s="2"/>
      <c r="MIW92" s="2"/>
      <c r="MIX92" s="2"/>
      <c r="MIY92" s="2"/>
      <c r="MIZ92" s="2"/>
      <c r="MJA92" s="2"/>
      <c r="MJB92" s="2"/>
      <c r="MJC92" s="2"/>
      <c r="MJD92" s="2"/>
      <c r="MJE92" s="2"/>
      <c r="MJF92" s="2"/>
      <c r="MJG92" s="2"/>
      <c r="MJH92" s="2"/>
      <c r="MJI92" s="2"/>
      <c r="MJJ92" s="2"/>
      <c r="MJK92" s="2"/>
      <c r="MJL92" s="2"/>
      <c r="MJM92" s="2"/>
      <c r="MJN92" s="2"/>
      <c r="MJO92" s="2"/>
      <c r="MJP92" s="2"/>
      <c r="MJQ92" s="2"/>
      <c r="MJR92" s="2"/>
      <c r="MJS92" s="2"/>
      <c r="MJT92" s="2"/>
      <c r="MJU92" s="2"/>
      <c r="MJV92" s="2"/>
      <c r="MJW92" s="2"/>
      <c r="MJX92" s="2"/>
      <c r="MJY92" s="2"/>
      <c r="MJZ92" s="2"/>
      <c r="MKA92" s="2"/>
      <c r="MKB92" s="2"/>
      <c r="MKC92" s="2"/>
      <c r="MKD92" s="2"/>
      <c r="MKE92" s="2"/>
      <c r="MKF92" s="2"/>
      <c r="MKG92" s="2"/>
      <c r="MKH92" s="2"/>
      <c r="MKI92" s="2"/>
      <c r="MKJ92" s="2"/>
      <c r="MKK92" s="2"/>
      <c r="MKL92" s="2"/>
      <c r="MKM92" s="2"/>
      <c r="MKN92" s="2"/>
      <c r="MKO92" s="2"/>
      <c r="MKP92" s="2"/>
      <c r="MKQ92" s="2"/>
      <c r="MKR92" s="2"/>
      <c r="MKS92" s="2"/>
      <c r="MKT92" s="2"/>
      <c r="MKU92" s="2"/>
      <c r="MKV92" s="2"/>
      <c r="MKW92" s="2"/>
      <c r="MKX92" s="2"/>
      <c r="MKY92" s="2"/>
      <c r="MKZ92" s="2"/>
      <c r="MLA92" s="2"/>
      <c r="MLB92" s="2"/>
      <c r="MLC92" s="2"/>
      <c r="MLD92" s="2"/>
      <c r="MLE92" s="2"/>
      <c r="MLF92" s="2"/>
      <c r="MLG92" s="2"/>
      <c r="MLH92" s="2"/>
      <c r="MLI92" s="2"/>
      <c r="MLJ92" s="2"/>
      <c r="MLK92" s="2"/>
      <c r="MLL92" s="2"/>
      <c r="MLM92" s="2"/>
      <c r="MLN92" s="2"/>
      <c r="MLO92" s="2"/>
      <c r="MLP92" s="2"/>
      <c r="MLQ92" s="2"/>
      <c r="MLR92" s="2"/>
      <c r="MLS92" s="2"/>
      <c r="MLT92" s="2"/>
      <c r="MLU92" s="2"/>
      <c r="MLV92" s="2"/>
      <c r="MLW92" s="2"/>
      <c r="MLX92" s="2"/>
      <c r="MLY92" s="2"/>
      <c r="MLZ92" s="2"/>
      <c r="MMA92" s="2"/>
      <c r="MMB92" s="2"/>
      <c r="MMC92" s="2"/>
      <c r="MMD92" s="2"/>
      <c r="MME92" s="2"/>
      <c r="MMF92" s="2"/>
      <c r="MMG92" s="2"/>
      <c r="MMH92" s="2"/>
      <c r="MMI92" s="2"/>
      <c r="MMJ92" s="2"/>
      <c r="MMK92" s="2"/>
      <c r="MML92" s="2"/>
      <c r="MMM92" s="2"/>
      <c r="MMN92" s="2"/>
      <c r="MMO92" s="2"/>
      <c r="MMP92" s="2"/>
      <c r="MMQ92" s="2"/>
      <c r="MMR92" s="2"/>
      <c r="MMS92" s="2"/>
      <c r="MMT92" s="2"/>
      <c r="MMU92" s="2"/>
      <c r="MMV92" s="2"/>
      <c r="MMW92" s="2"/>
      <c r="MMX92" s="2"/>
      <c r="MMY92" s="2"/>
      <c r="MMZ92" s="2"/>
      <c r="MNA92" s="2"/>
      <c r="MNB92" s="2"/>
      <c r="MNC92" s="2"/>
      <c r="MND92" s="2"/>
      <c r="MNE92" s="2"/>
      <c r="MNF92" s="2"/>
      <c r="MNG92" s="2"/>
      <c r="MNH92" s="2"/>
      <c r="MNI92" s="2"/>
      <c r="MNJ92" s="2"/>
      <c r="MNK92" s="2"/>
      <c r="MNL92" s="2"/>
      <c r="MNM92" s="2"/>
      <c r="MNN92" s="2"/>
      <c r="MNO92" s="2"/>
      <c r="MNP92" s="2"/>
      <c r="MNQ92" s="2"/>
      <c r="MNR92" s="2"/>
      <c r="MNS92" s="2"/>
      <c r="MNT92" s="2"/>
      <c r="MNU92" s="2"/>
      <c r="MNV92" s="2"/>
      <c r="MNW92" s="2"/>
      <c r="MNX92" s="2"/>
      <c r="MNY92" s="2"/>
      <c r="MNZ92" s="2"/>
      <c r="MOA92" s="2"/>
      <c r="MOB92" s="2"/>
      <c r="MOC92" s="2"/>
      <c r="MOD92" s="2"/>
      <c r="MOE92" s="2"/>
      <c r="MOF92" s="2"/>
      <c r="MOG92" s="2"/>
      <c r="MOH92" s="2"/>
      <c r="MOI92" s="2"/>
      <c r="MOJ92" s="2"/>
      <c r="MOK92" s="2"/>
      <c r="MOL92" s="2"/>
      <c r="MOM92" s="2"/>
      <c r="MON92" s="2"/>
      <c r="MOO92" s="2"/>
      <c r="MOP92" s="2"/>
      <c r="MOQ92" s="2"/>
      <c r="MOR92" s="2"/>
      <c r="MOS92" s="2"/>
      <c r="MOT92" s="2"/>
      <c r="MOU92" s="2"/>
      <c r="MOV92" s="2"/>
      <c r="MOW92" s="2"/>
      <c r="MOX92" s="2"/>
      <c r="MOY92" s="2"/>
      <c r="MOZ92" s="2"/>
      <c r="MPA92" s="2"/>
      <c r="MPB92" s="2"/>
      <c r="MPC92" s="2"/>
      <c r="MPD92" s="2"/>
      <c r="MPE92" s="2"/>
      <c r="MPF92" s="2"/>
      <c r="MPG92" s="2"/>
      <c r="MPH92" s="2"/>
      <c r="MPI92" s="2"/>
      <c r="MPJ92" s="2"/>
      <c r="MPK92" s="2"/>
      <c r="MPL92" s="2"/>
      <c r="MPM92" s="2"/>
      <c r="MPN92" s="2"/>
      <c r="MPO92" s="2"/>
      <c r="MPP92" s="2"/>
      <c r="MPQ92" s="2"/>
      <c r="MPR92" s="2"/>
      <c r="MPS92" s="2"/>
      <c r="MPT92" s="2"/>
      <c r="MPU92" s="2"/>
      <c r="MPV92" s="2"/>
      <c r="MPW92" s="2"/>
      <c r="MPX92" s="2"/>
      <c r="MPY92" s="2"/>
      <c r="MPZ92" s="2"/>
      <c r="MQA92" s="2"/>
      <c r="MQB92" s="2"/>
      <c r="MQC92" s="2"/>
      <c r="MQD92" s="2"/>
      <c r="MQE92" s="2"/>
      <c r="MQF92" s="2"/>
      <c r="MQG92" s="2"/>
      <c r="MQH92" s="2"/>
      <c r="MQI92" s="2"/>
      <c r="MQJ92" s="2"/>
      <c r="MQK92" s="2"/>
      <c r="MQL92" s="2"/>
      <c r="MQM92" s="2"/>
      <c r="MQN92" s="2"/>
      <c r="MQO92" s="2"/>
      <c r="MQP92" s="2"/>
      <c r="MQQ92" s="2"/>
      <c r="MQR92" s="2"/>
      <c r="MQS92" s="2"/>
      <c r="MQT92" s="2"/>
      <c r="MQU92" s="2"/>
      <c r="MQV92" s="2"/>
      <c r="MQW92" s="2"/>
      <c r="MQX92" s="2"/>
      <c r="MQY92" s="2"/>
      <c r="MQZ92" s="2"/>
      <c r="MRA92" s="2"/>
      <c r="MRB92" s="2"/>
      <c r="MRC92" s="2"/>
      <c r="MRD92" s="2"/>
      <c r="MRE92" s="2"/>
      <c r="MRF92" s="2"/>
      <c r="MRG92" s="2"/>
      <c r="MRH92" s="2"/>
      <c r="MRI92" s="2"/>
      <c r="MRJ92" s="2"/>
      <c r="MRK92" s="2"/>
      <c r="MRL92" s="2"/>
      <c r="MRM92" s="2"/>
      <c r="MRN92" s="2"/>
      <c r="MRO92" s="2"/>
      <c r="MRP92" s="2"/>
      <c r="MRQ92" s="2"/>
      <c r="MRR92" s="2"/>
      <c r="MRS92" s="2"/>
      <c r="MRT92" s="2"/>
      <c r="MRU92" s="2"/>
      <c r="MRV92" s="2"/>
      <c r="MRW92" s="2"/>
      <c r="MRX92" s="2"/>
      <c r="MRY92" s="2"/>
      <c r="MRZ92" s="2"/>
      <c r="MSA92" s="2"/>
      <c r="MSB92" s="2"/>
      <c r="MSC92" s="2"/>
      <c r="MSD92" s="2"/>
      <c r="MSE92" s="2"/>
      <c r="MSF92" s="2"/>
      <c r="MSG92" s="2"/>
      <c r="MSH92" s="2"/>
      <c r="MSI92" s="2"/>
      <c r="MSJ92" s="2"/>
      <c r="MSK92" s="2"/>
      <c r="MSL92" s="2"/>
      <c r="MSM92" s="2"/>
      <c r="MSN92" s="2"/>
      <c r="MSO92" s="2"/>
      <c r="MSP92" s="2"/>
      <c r="MSQ92" s="2"/>
      <c r="MSR92" s="2"/>
      <c r="MSS92" s="2"/>
      <c r="MST92" s="2"/>
      <c r="MSU92" s="2"/>
      <c r="MSV92" s="2"/>
      <c r="MSW92" s="2"/>
      <c r="MSX92" s="2"/>
      <c r="MSY92" s="2"/>
      <c r="MSZ92" s="2"/>
      <c r="MTA92" s="2"/>
      <c r="MTB92" s="2"/>
      <c r="MTC92" s="2"/>
      <c r="MTD92" s="2"/>
      <c r="MTE92" s="2"/>
      <c r="MTF92" s="2"/>
      <c r="MTG92" s="2"/>
      <c r="MTH92" s="2"/>
      <c r="MTI92" s="2"/>
      <c r="MTJ92" s="2"/>
      <c r="MTK92" s="2"/>
      <c r="MTL92" s="2"/>
      <c r="MTM92" s="2"/>
      <c r="MTN92" s="2"/>
      <c r="MTO92" s="2"/>
      <c r="MTP92" s="2"/>
      <c r="MTQ92" s="2"/>
      <c r="MTR92" s="2"/>
      <c r="MTS92" s="2"/>
      <c r="MTT92" s="2"/>
      <c r="MTU92" s="2"/>
      <c r="MTV92" s="2"/>
      <c r="MTW92" s="2"/>
      <c r="MTX92" s="2"/>
      <c r="MTY92" s="2"/>
      <c r="MTZ92" s="2"/>
      <c r="MUA92" s="2"/>
      <c r="MUB92" s="2"/>
      <c r="MUC92" s="2"/>
      <c r="MUD92" s="2"/>
      <c r="MUE92" s="2"/>
      <c r="MUF92" s="2"/>
      <c r="MUG92" s="2"/>
      <c r="MUH92" s="2"/>
      <c r="MUI92" s="2"/>
      <c r="MUJ92" s="2"/>
      <c r="MUK92" s="2"/>
      <c r="MUL92" s="2"/>
      <c r="MUM92" s="2"/>
      <c r="MUN92" s="2"/>
      <c r="MUO92" s="2"/>
      <c r="MUP92" s="2"/>
      <c r="MUQ92" s="2"/>
      <c r="MUR92" s="2"/>
      <c r="MUS92" s="2"/>
      <c r="MUT92" s="2"/>
      <c r="MUU92" s="2"/>
      <c r="MUV92" s="2"/>
      <c r="MUW92" s="2"/>
      <c r="MUX92" s="2"/>
      <c r="MUY92" s="2"/>
      <c r="MUZ92" s="2"/>
      <c r="MVA92" s="2"/>
      <c r="MVB92" s="2"/>
      <c r="MVC92" s="2"/>
      <c r="MVD92" s="2"/>
      <c r="MVE92" s="2"/>
      <c r="MVF92" s="2"/>
      <c r="MVG92" s="2"/>
      <c r="MVH92" s="2"/>
      <c r="MVI92" s="2"/>
      <c r="MVJ92" s="2"/>
      <c r="MVK92" s="2"/>
      <c r="MVL92" s="2"/>
      <c r="MVM92" s="2"/>
      <c r="MVN92" s="2"/>
      <c r="MVO92" s="2"/>
      <c r="MVP92" s="2"/>
      <c r="MVQ92" s="2"/>
      <c r="MVR92" s="2"/>
      <c r="MVS92" s="2"/>
      <c r="MVT92" s="2"/>
      <c r="MVU92" s="2"/>
      <c r="MVV92" s="2"/>
      <c r="MVW92" s="2"/>
      <c r="MVX92" s="2"/>
      <c r="MVY92" s="2"/>
      <c r="MVZ92" s="2"/>
      <c r="MWA92" s="2"/>
      <c r="MWB92" s="2"/>
      <c r="MWC92" s="2"/>
      <c r="MWD92" s="2"/>
      <c r="MWE92" s="2"/>
      <c r="MWF92" s="2"/>
      <c r="MWG92" s="2"/>
      <c r="MWH92" s="2"/>
      <c r="MWI92" s="2"/>
      <c r="MWJ92" s="2"/>
      <c r="MWK92" s="2"/>
      <c r="MWL92" s="2"/>
      <c r="MWM92" s="2"/>
      <c r="MWN92" s="2"/>
      <c r="MWO92" s="2"/>
      <c r="MWP92" s="2"/>
      <c r="MWQ92" s="2"/>
      <c r="MWR92" s="2"/>
      <c r="MWS92" s="2"/>
      <c r="MWT92" s="2"/>
      <c r="MWU92" s="2"/>
      <c r="MWV92" s="2"/>
      <c r="MWW92" s="2"/>
      <c r="MWX92" s="2"/>
      <c r="MWY92" s="2"/>
      <c r="MWZ92" s="2"/>
      <c r="MXA92" s="2"/>
      <c r="MXB92" s="2"/>
      <c r="MXC92" s="2"/>
      <c r="MXD92" s="2"/>
      <c r="MXE92" s="2"/>
      <c r="MXF92" s="2"/>
      <c r="MXG92" s="2"/>
      <c r="MXH92" s="2"/>
      <c r="MXI92" s="2"/>
      <c r="MXJ92" s="2"/>
      <c r="MXK92" s="2"/>
      <c r="MXL92" s="2"/>
      <c r="MXM92" s="2"/>
      <c r="MXN92" s="2"/>
      <c r="MXO92" s="2"/>
      <c r="MXP92" s="2"/>
      <c r="MXQ92" s="2"/>
      <c r="MXR92" s="2"/>
      <c r="MXS92" s="2"/>
      <c r="MXT92" s="2"/>
      <c r="MXU92" s="2"/>
      <c r="MXV92" s="2"/>
      <c r="MXW92" s="2"/>
      <c r="MXX92" s="2"/>
      <c r="MXY92" s="2"/>
      <c r="MXZ92" s="2"/>
      <c r="MYA92" s="2"/>
      <c r="MYB92" s="2"/>
      <c r="MYC92" s="2"/>
      <c r="MYD92" s="2"/>
      <c r="MYE92" s="2"/>
      <c r="MYF92" s="2"/>
      <c r="MYG92" s="2"/>
      <c r="MYH92" s="2"/>
      <c r="MYI92" s="2"/>
      <c r="MYJ92" s="2"/>
      <c r="MYK92" s="2"/>
      <c r="MYL92" s="2"/>
      <c r="MYM92" s="2"/>
      <c r="MYN92" s="2"/>
      <c r="MYO92" s="2"/>
      <c r="MYP92" s="2"/>
      <c r="MYQ92" s="2"/>
      <c r="MYR92" s="2"/>
      <c r="MYS92" s="2"/>
      <c r="MYT92" s="2"/>
      <c r="MYU92" s="2"/>
      <c r="MYV92" s="2"/>
      <c r="MYW92" s="2"/>
      <c r="MYX92" s="2"/>
      <c r="MYY92" s="2"/>
      <c r="MYZ92" s="2"/>
      <c r="MZA92" s="2"/>
      <c r="MZB92" s="2"/>
      <c r="MZC92" s="2"/>
      <c r="MZD92" s="2"/>
      <c r="MZE92" s="2"/>
      <c r="MZF92" s="2"/>
      <c r="MZG92" s="2"/>
      <c r="MZH92" s="2"/>
      <c r="MZI92" s="2"/>
      <c r="MZJ92" s="2"/>
      <c r="MZK92" s="2"/>
      <c r="MZL92" s="2"/>
      <c r="MZM92" s="2"/>
      <c r="MZN92" s="2"/>
      <c r="MZO92" s="2"/>
      <c r="MZP92" s="2"/>
      <c r="MZQ92" s="2"/>
      <c r="MZR92" s="2"/>
      <c r="MZS92" s="2"/>
      <c r="MZT92" s="2"/>
      <c r="MZU92" s="2"/>
      <c r="MZV92" s="2"/>
      <c r="MZW92" s="2"/>
      <c r="MZX92" s="2"/>
      <c r="MZY92" s="2"/>
      <c r="MZZ92" s="2"/>
      <c r="NAA92" s="2"/>
      <c r="NAB92" s="2"/>
      <c r="NAC92" s="2"/>
      <c r="NAD92" s="2"/>
      <c r="NAE92" s="2"/>
      <c r="NAF92" s="2"/>
      <c r="NAG92" s="2"/>
      <c r="NAH92" s="2"/>
      <c r="NAI92" s="2"/>
      <c r="NAJ92" s="2"/>
      <c r="NAK92" s="2"/>
      <c r="NAL92" s="2"/>
      <c r="NAM92" s="2"/>
      <c r="NAN92" s="2"/>
      <c r="NAO92" s="2"/>
      <c r="NAP92" s="2"/>
      <c r="NAQ92" s="2"/>
      <c r="NAR92" s="2"/>
      <c r="NAS92" s="2"/>
      <c r="NAT92" s="2"/>
      <c r="NAU92" s="2"/>
      <c r="NAV92" s="2"/>
      <c r="NAW92" s="2"/>
      <c r="NAX92" s="2"/>
      <c r="NAY92" s="2"/>
      <c r="NAZ92" s="2"/>
      <c r="NBA92" s="2"/>
      <c r="NBB92" s="2"/>
      <c r="NBC92" s="2"/>
      <c r="NBD92" s="2"/>
      <c r="NBE92" s="2"/>
      <c r="NBF92" s="2"/>
      <c r="NBG92" s="2"/>
      <c r="NBH92" s="2"/>
      <c r="NBI92" s="2"/>
      <c r="NBJ92" s="2"/>
      <c r="NBK92" s="2"/>
      <c r="NBL92" s="2"/>
      <c r="NBM92" s="2"/>
      <c r="NBN92" s="2"/>
      <c r="NBO92" s="2"/>
      <c r="NBP92" s="2"/>
      <c r="NBQ92" s="2"/>
      <c r="NBR92" s="2"/>
      <c r="NBS92" s="2"/>
      <c r="NBT92" s="2"/>
      <c r="NBU92" s="2"/>
      <c r="NBV92" s="2"/>
      <c r="NBW92" s="2"/>
      <c r="NBX92" s="2"/>
      <c r="NBY92" s="2"/>
      <c r="NBZ92" s="2"/>
      <c r="NCA92" s="2"/>
      <c r="NCB92" s="2"/>
      <c r="NCC92" s="2"/>
      <c r="NCD92" s="2"/>
      <c r="NCE92" s="2"/>
      <c r="NCF92" s="2"/>
      <c r="NCG92" s="2"/>
      <c r="NCH92" s="2"/>
      <c r="NCI92" s="2"/>
      <c r="NCJ92" s="2"/>
      <c r="NCK92" s="2"/>
      <c r="NCL92" s="2"/>
      <c r="NCM92" s="2"/>
      <c r="NCN92" s="2"/>
      <c r="NCO92" s="2"/>
      <c r="NCP92" s="2"/>
      <c r="NCQ92" s="2"/>
      <c r="NCR92" s="2"/>
      <c r="NCS92" s="2"/>
      <c r="NCT92" s="2"/>
      <c r="NCU92" s="2"/>
      <c r="NCV92" s="2"/>
      <c r="NCW92" s="2"/>
      <c r="NCX92" s="2"/>
      <c r="NCY92" s="2"/>
      <c r="NCZ92" s="2"/>
      <c r="NDA92" s="2"/>
      <c r="NDB92" s="2"/>
      <c r="NDC92" s="2"/>
      <c r="NDD92" s="2"/>
      <c r="NDE92" s="2"/>
      <c r="NDF92" s="2"/>
      <c r="NDG92" s="2"/>
      <c r="NDH92" s="2"/>
      <c r="NDI92" s="2"/>
      <c r="NDJ92" s="2"/>
      <c r="NDK92" s="2"/>
      <c r="NDL92" s="2"/>
      <c r="NDM92" s="2"/>
      <c r="NDN92" s="2"/>
      <c r="NDO92" s="2"/>
      <c r="NDP92" s="2"/>
      <c r="NDQ92" s="2"/>
      <c r="NDR92" s="2"/>
      <c r="NDS92" s="2"/>
      <c r="NDT92" s="2"/>
      <c r="NDU92" s="2"/>
      <c r="NDV92" s="2"/>
      <c r="NDW92" s="2"/>
      <c r="NDX92" s="2"/>
      <c r="NDY92" s="2"/>
      <c r="NDZ92" s="2"/>
      <c r="NEA92" s="2"/>
      <c r="NEB92" s="2"/>
      <c r="NEC92" s="2"/>
      <c r="NED92" s="2"/>
      <c r="NEE92" s="2"/>
      <c r="NEF92" s="2"/>
      <c r="NEG92" s="2"/>
      <c r="NEH92" s="2"/>
      <c r="NEI92" s="2"/>
      <c r="NEJ92" s="2"/>
      <c r="NEK92" s="2"/>
      <c r="NEL92" s="2"/>
      <c r="NEM92" s="2"/>
      <c r="NEN92" s="2"/>
      <c r="NEO92" s="2"/>
      <c r="NEP92" s="2"/>
      <c r="NEQ92" s="2"/>
      <c r="NER92" s="2"/>
      <c r="NES92" s="2"/>
      <c r="NET92" s="2"/>
      <c r="NEU92" s="2"/>
      <c r="NEV92" s="2"/>
      <c r="NEW92" s="2"/>
      <c r="NEX92" s="2"/>
      <c r="NEY92" s="2"/>
      <c r="NEZ92" s="2"/>
      <c r="NFA92" s="2"/>
      <c r="NFB92" s="2"/>
      <c r="NFC92" s="2"/>
      <c r="NFD92" s="2"/>
      <c r="NFE92" s="2"/>
      <c r="NFF92" s="2"/>
      <c r="NFG92" s="2"/>
      <c r="NFH92" s="2"/>
      <c r="NFI92" s="2"/>
      <c r="NFJ92" s="2"/>
      <c r="NFK92" s="2"/>
      <c r="NFL92" s="2"/>
      <c r="NFM92" s="2"/>
      <c r="NFN92" s="2"/>
      <c r="NFO92" s="2"/>
      <c r="NFP92" s="2"/>
      <c r="NFQ92" s="2"/>
      <c r="NFR92" s="2"/>
      <c r="NFS92" s="2"/>
      <c r="NFT92" s="2"/>
      <c r="NFU92" s="2"/>
      <c r="NFV92" s="2"/>
      <c r="NFW92" s="2"/>
      <c r="NFX92" s="2"/>
      <c r="NFY92" s="2"/>
      <c r="NFZ92" s="2"/>
      <c r="NGA92" s="2"/>
      <c r="NGB92" s="2"/>
      <c r="NGC92" s="2"/>
      <c r="NGD92" s="2"/>
      <c r="NGE92" s="2"/>
      <c r="NGF92" s="2"/>
      <c r="NGG92" s="2"/>
      <c r="NGH92" s="2"/>
      <c r="NGI92" s="2"/>
      <c r="NGJ92" s="2"/>
      <c r="NGK92" s="2"/>
      <c r="NGL92" s="2"/>
      <c r="NGM92" s="2"/>
      <c r="NGN92" s="2"/>
      <c r="NGO92" s="2"/>
      <c r="NGP92" s="2"/>
      <c r="NGQ92" s="2"/>
      <c r="NGR92" s="2"/>
      <c r="NGS92" s="2"/>
      <c r="NGT92" s="2"/>
      <c r="NGU92" s="2"/>
      <c r="NGV92" s="2"/>
      <c r="NGW92" s="2"/>
      <c r="NGX92" s="2"/>
      <c r="NGY92" s="2"/>
      <c r="NGZ92" s="2"/>
      <c r="NHA92" s="2"/>
      <c r="NHB92" s="2"/>
      <c r="NHC92" s="2"/>
      <c r="NHD92" s="2"/>
      <c r="NHE92" s="2"/>
      <c r="NHF92" s="2"/>
      <c r="NHG92" s="2"/>
      <c r="NHH92" s="2"/>
      <c r="NHI92" s="2"/>
      <c r="NHJ92" s="2"/>
      <c r="NHK92" s="2"/>
      <c r="NHL92" s="2"/>
      <c r="NHM92" s="2"/>
      <c r="NHN92" s="2"/>
      <c r="NHO92" s="2"/>
      <c r="NHP92" s="2"/>
      <c r="NHQ92" s="2"/>
      <c r="NHR92" s="2"/>
      <c r="NHS92" s="2"/>
      <c r="NHT92" s="2"/>
      <c r="NHU92" s="2"/>
      <c r="NHV92" s="2"/>
      <c r="NHW92" s="2"/>
      <c r="NHX92" s="2"/>
      <c r="NHY92" s="2"/>
      <c r="NHZ92" s="2"/>
      <c r="NIA92" s="2"/>
      <c r="NIB92" s="2"/>
      <c r="NIC92" s="2"/>
      <c r="NID92" s="2"/>
      <c r="NIE92" s="2"/>
      <c r="NIF92" s="2"/>
      <c r="NIG92" s="2"/>
      <c r="NIH92" s="2"/>
      <c r="NII92" s="2"/>
      <c r="NIJ92" s="2"/>
      <c r="NIK92" s="2"/>
      <c r="NIL92" s="2"/>
      <c r="NIM92" s="2"/>
      <c r="NIN92" s="2"/>
      <c r="NIO92" s="2"/>
      <c r="NIP92" s="2"/>
      <c r="NIQ92" s="2"/>
      <c r="NIR92" s="2"/>
      <c r="NIS92" s="2"/>
      <c r="NIT92" s="2"/>
      <c r="NIU92" s="2"/>
      <c r="NIV92" s="2"/>
      <c r="NIW92" s="2"/>
      <c r="NIX92" s="2"/>
      <c r="NIY92" s="2"/>
      <c r="NIZ92" s="2"/>
      <c r="NJA92" s="2"/>
      <c r="NJB92" s="2"/>
      <c r="NJC92" s="2"/>
      <c r="NJD92" s="2"/>
      <c r="NJE92" s="2"/>
      <c r="NJF92" s="2"/>
      <c r="NJG92" s="2"/>
      <c r="NJH92" s="2"/>
      <c r="NJI92" s="2"/>
      <c r="NJJ92" s="2"/>
      <c r="NJK92" s="2"/>
      <c r="NJL92" s="2"/>
      <c r="NJM92" s="2"/>
      <c r="NJN92" s="2"/>
      <c r="NJO92" s="2"/>
      <c r="NJP92" s="2"/>
      <c r="NJQ92" s="2"/>
      <c r="NJR92" s="2"/>
      <c r="NJS92" s="2"/>
      <c r="NJT92" s="2"/>
      <c r="NJU92" s="2"/>
      <c r="NJV92" s="2"/>
      <c r="NJW92" s="2"/>
      <c r="NJX92" s="2"/>
      <c r="NJY92" s="2"/>
      <c r="NJZ92" s="2"/>
      <c r="NKA92" s="2"/>
      <c r="NKB92" s="2"/>
      <c r="NKC92" s="2"/>
      <c r="NKD92" s="2"/>
      <c r="NKE92" s="2"/>
      <c r="NKF92" s="2"/>
      <c r="NKG92" s="2"/>
      <c r="NKH92" s="2"/>
      <c r="NKI92" s="2"/>
      <c r="NKJ92" s="2"/>
      <c r="NKK92" s="2"/>
      <c r="NKL92" s="2"/>
      <c r="NKM92" s="2"/>
      <c r="NKN92" s="2"/>
      <c r="NKO92" s="2"/>
      <c r="NKP92" s="2"/>
      <c r="NKQ92" s="2"/>
      <c r="NKR92" s="2"/>
      <c r="NKS92" s="2"/>
      <c r="NKT92" s="2"/>
      <c r="NKU92" s="2"/>
      <c r="NKV92" s="2"/>
      <c r="NKW92" s="2"/>
      <c r="NKX92" s="2"/>
      <c r="NKY92" s="2"/>
      <c r="NKZ92" s="2"/>
      <c r="NLA92" s="2"/>
      <c r="NLB92" s="2"/>
      <c r="NLC92" s="2"/>
      <c r="NLD92" s="2"/>
      <c r="NLE92" s="2"/>
      <c r="NLF92" s="2"/>
      <c r="NLG92" s="2"/>
      <c r="NLH92" s="2"/>
      <c r="NLI92" s="2"/>
      <c r="NLJ92" s="2"/>
      <c r="NLK92" s="2"/>
      <c r="NLL92" s="2"/>
      <c r="NLM92" s="2"/>
      <c r="NLN92" s="2"/>
      <c r="NLO92" s="2"/>
      <c r="NLP92" s="2"/>
      <c r="NLQ92" s="2"/>
      <c r="NLR92" s="2"/>
      <c r="NLS92" s="2"/>
      <c r="NLT92" s="2"/>
      <c r="NLU92" s="2"/>
      <c r="NLV92" s="2"/>
      <c r="NLW92" s="2"/>
      <c r="NLX92" s="2"/>
      <c r="NLY92" s="2"/>
      <c r="NLZ92" s="2"/>
      <c r="NMA92" s="2"/>
      <c r="NMB92" s="2"/>
      <c r="NMC92" s="2"/>
      <c r="NMD92" s="2"/>
      <c r="NME92" s="2"/>
      <c r="NMF92" s="2"/>
      <c r="NMG92" s="2"/>
      <c r="NMH92" s="2"/>
      <c r="NMI92" s="2"/>
      <c r="NMJ92" s="2"/>
      <c r="NMK92" s="2"/>
      <c r="NML92" s="2"/>
      <c r="NMM92" s="2"/>
      <c r="NMN92" s="2"/>
      <c r="NMO92" s="2"/>
      <c r="NMP92" s="2"/>
      <c r="NMQ92" s="2"/>
      <c r="NMR92" s="2"/>
      <c r="NMS92" s="2"/>
      <c r="NMT92" s="2"/>
      <c r="NMU92" s="2"/>
      <c r="NMV92" s="2"/>
      <c r="NMW92" s="2"/>
      <c r="NMX92" s="2"/>
      <c r="NMY92" s="2"/>
      <c r="NMZ92" s="2"/>
      <c r="NNA92" s="2"/>
      <c r="NNB92" s="2"/>
      <c r="NNC92" s="2"/>
      <c r="NND92" s="2"/>
      <c r="NNE92" s="2"/>
      <c r="NNF92" s="2"/>
      <c r="NNG92" s="2"/>
      <c r="NNH92" s="2"/>
      <c r="NNI92" s="2"/>
      <c r="NNJ92" s="2"/>
      <c r="NNK92" s="2"/>
      <c r="NNL92" s="2"/>
      <c r="NNM92" s="2"/>
      <c r="NNN92" s="2"/>
      <c r="NNO92" s="2"/>
      <c r="NNP92" s="2"/>
      <c r="NNQ92" s="2"/>
      <c r="NNR92" s="2"/>
      <c r="NNS92" s="2"/>
      <c r="NNT92" s="2"/>
      <c r="NNU92" s="2"/>
      <c r="NNV92" s="2"/>
      <c r="NNW92" s="2"/>
      <c r="NNX92" s="2"/>
      <c r="NNY92" s="2"/>
      <c r="NNZ92" s="2"/>
      <c r="NOA92" s="2"/>
      <c r="NOB92" s="2"/>
      <c r="NOC92" s="2"/>
      <c r="NOD92" s="2"/>
      <c r="NOE92" s="2"/>
      <c r="NOF92" s="2"/>
      <c r="NOG92" s="2"/>
      <c r="NOH92" s="2"/>
      <c r="NOI92" s="2"/>
      <c r="NOJ92" s="2"/>
      <c r="NOK92" s="2"/>
      <c r="NOL92" s="2"/>
      <c r="NOM92" s="2"/>
      <c r="NON92" s="2"/>
      <c r="NOO92" s="2"/>
      <c r="NOP92" s="2"/>
      <c r="NOQ92" s="2"/>
      <c r="NOR92" s="2"/>
      <c r="NOS92" s="2"/>
      <c r="NOT92" s="2"/>
      <c r="NOU92" s="2"/>
      <c r="NOV92" s="2"/>
      <c r="NOW92" s="2"/>
      <c r="NOX92" s="2"/>
      <c r="NOY92" s="2"/>
      <c r="NOZ92" s="2"/>
      <c r="NPA92" s="2"/>
      <c r="NPB92" s="2"/>
      <c r="NPC92" s="2"/>
      <c r="NPD92" s="2"/>
      <c r="NPE92" s="2"/>
      <c r="NPF92" s="2"/>
      <c r="NPG92" s="2"/>
      <c r="NPH92" s="2"/>
      <c r="NPI92" s="2"/>
      <c r="NPJ92" s="2"/>
      <c r="NPK92" s="2"/>
      <c r="NPL92" s="2"/>
      <c r="NPM92" s="2"/>
      <c r="NPN92" s="2"/>
      <c r="NPO92" s="2"/>
      <c r="NPP92" s="2"/>
      <c r="NPQ92" s="2"/>
      <c r="NPR92" s="2"/>
      <c r="NPS92" s="2"/>
      <c r="NPT92" s="2"/>
      <c r="NPU92" s="2"/>
      <c r="NPV92" s="2"/>
      <c r="NPW92" s="2"/>
      <c r="NPX92" s="2"/>
      <c r="NPY92" s="2"/>
      <c r="NPZ92" s="2"/>
      <c r="NQA92" s="2"/>
      <c r="NQB92" s="2"/>
      <c r="NQC92" s="2"/>
      <c r="NQD92" s="2"/>
      <c r="NQE92" s="2"/>
      <c r="NQF92" s="2"/>
      <c r="NQG92" s="2"/>
      <c r="NQH92" s="2"/>
      <c r="NQI92" s="2"/>
      <c r="NQJ92" s="2"/>
      <c r="NQK92" s="2"/>
      <c r="NQL92" s="2"/>
      <c r="NQM92" s="2"/>
      <c r="NQN92" s="2"/>
      <c r="NQO92" s="2"/>
      <c r="NQP92" s="2"/>
      <c r="NQQ92" s="2"/>
      <c r="NQR92" s="2"/>
      <c r="NQS92" s="2"/>
      <c r="NQT92" s="2"/>
      <c r="NQU92" s="2"/>
      <c r="NQV92" s="2"/>
      <c r="NQW92" s="2"/>
      <c r="NQX92" s="2"/>
      <c r="NQY92" s="2"/>
      <c r="NQZ92" s="2"/>
      <c r="NRA92" s="2"/>
      <c r="NRB92" s="2"/>
      <c r="NRC92" s="2"/>
      <c r="NRD92" s="2"/>
      <c r="NRE92" s="2"/>
      <c r="NRF92" s="2"/>
      <c r="NRG92" s="2"/>
      <c r="NRH92" s="2"/>
      <c r="NRI92" s="2"/>
      <c r="NRJ92" s="2"/>
      <c r="NRK92" s="2"/>
      <c r="NRL92" s="2"/>
      <c r="NRM92" s="2"/>
      <c r="NRN92" s="2"/>
      <c r="NRO92" s="2"/>
      <c r="NRP92" s="2"/>
      <c r="NRQ92" s="2"/>
      <c r="NRR92" s="2"/>
      <c r="NRS92" s="2"/>
      <c r="NRT92" s="2"/>
      <c r="NRU92" s="2"/>
      <c r="NRV92" s="2"/>
      <c r="NRW92" s="2"/>
      <c r="NRX92" s="2"/>
      <c r="NRY92" s="2"/>
      <c r="NRZ92" s="2"/>
      <c r="NSA92" s="2"/>
      <c r="NSB92" s="2"/>
      <c r="NSC92" s="2"/>
      <c r="NSD92" s="2"/>
      <c r="NSE92" s="2"/>
      <c r="NSF92" s="2"/>
      <c r="NSG92" s="2"/>
      <c r="NSH92" s="2"/>
      <c r="NSI92" s="2"/>
      <c r="NSJ92" s="2"/>
      <c r="NSK92" s="2"/>
      <c r="NSL92" s="2"/>
      <c r="NSM92" s="2"/>
      <c r="NSN92" s="2"/>
      <c r="NSO92" s="2"/>
      <c r="NSP92" s="2"/>
      <c r="NSQ92" s="2"/>
      <c r="NSR92" s="2"/>
      <c r="NSS92" s="2"/>
      <c r="NST92" s="2"/>
      <c r="NSU92" s="2"/>
      <c r="NSV92" s="2"/>
      <c r="NSW92" s="2"/>
      <c r="NSX92" s="2"/>
      <c r="NSY92" s="2"/>
      <c r="NSZ92" s="2"/>
      <c r="NTA92" s="2"/>
      <c r="NTB92" s="2"/>
      <c r="NTC92" s="2"/>
      <c r="NTD92" s="2"/>
      <c r="NTE92" s="2"/>
      <c r="NTF92" s="2"/>
      <c r="NTG92" s="2"/>
      <c r="NTH92" s="2"/>
      <c r="NTI92" s="2"/>
      <c r="NTJ92" s="2"/>
      <c r="NTK92" s="2"/>
      <c r="NTL92" s="2"/>
      <c r="NTM92" s="2"/>
      <c r="NTN92" s="2"/>
      <c r="NTO92" s="2"/>
      <c r="NTP92" s="2"/>
      <c r="NTQ92" s="2"/>
      <c r="NTR92" s="2"/>
      <c r="NTS92" s="2"/>
      <c r="NTT92" s="2"/>
      <c r="NTU92" s="2"/>
      <c r="NTV92" s="2"/>
      <c r="NTW92" s="2"/>
      <c r="NTX92" s="2"/>
      <c r="NTY92" s="2"/>
      <c r="NTZ92" s="2"/>
      <c r="NUA92" s="2"/>
      <c r="NUB92" s="2"/>
      <c r="NUC92" s="2"/>
      <c r="NUD92" s="2"/>
      <c r="NUE92" s="2"/>
      <c r="NUF92" s="2"/>
      <c r="NUG92" s="2"/>
      <c r="NUH92" s="2"/>
      <c r="NUI92" s="2"/>
      <c r="NUJ92" s="2"/>
      <c r="NUK92" s="2"/>
      <c r="NUL92" s="2"/>
      <c r="NUM92" s="2"/>
      <c r="NUN92" s="2"/>
      <c r="NUO92" s="2"/>
      <c r="NUP92" s="2"/>
      <c r="NUQ92" s="2"/>
      <c r="NUR92" s="2"/>
      <c r="NUS92" s="2"/>
      <c r="NUT92" s="2"/>
      <c r="NUU92" s="2"/>
      <c r="NUV92" s="2"/>
      <c r="NUW92" s="2"/>
      <c r="NUX92" s="2"/>
      <c r="NUY92" s="2"/>
      <c r="NUZ92" s="2"/>
      <c r="NVA92" s="2"/>
      <c r="NVB92" s="2"/>
      <c r="NVC92" s="2"/>
      <c r="NVD92" s="2"/>
      <c r="NVE92" s="2"/>
      <c r="NVF92" s="2"/>
      <c r="NVG92" s="2"/>
      <c r="NVH92" s="2"/>
      <c r="NVI92" s="2"/>
      <c r="NVJ92" s="2"/>
      <c r="NVK92" s="2"/>
      <c r="NVL92" s="2"/>
      <c r="NVM92" s="2"/>
      <c r="NVN92" s="2"/>
      <c r="NVO92" s="2"/>
      <c r="NVP92" s="2"/>
      <c r="NVQ92" s="2"/>
      <c r="NVR92" s="2"/>
      <c r="NVS92" s="2"/>
      <c r="NVT92" s="2"/>
      <c r="NVU92" s="2"/>
      <c r="NVV92" s="2"/>
      <c r="NVW92" s="2"/>
      <c r="NVX92" s="2"/>
      <c r="NVY92" s="2"/>
      <c r="NVZ92" s="2"/>
      <c r="NWA92" s="2"/>
      <c r="NWB92" s="2"/>
      <c r="NWC92" s="2"/>
      <c r="NWD92" s="2"/>
      <c r="NWE92" s="2"/>
      <c r="NWF92" s="2"/>
      <c r="NWG92" s="2"/>
      <c r="NWH92" s="2"/>
      <c r="NWI92" s="2"/>
      <c r="NWJ92" s="2"/>
      <c r="NWK92" s="2"/>
      <c r="NWL92" s="2"/>
      <c r="NWM92" s="2"/>
      <c r="NWN92" s="2"/>
      <c r="NWO92" s="2"/>
      <c r="NWP92" s="2"/>
      <c r="NWQ92" s="2"/>
      <c r="NWR92" s="2"/>
      <c r="NWS92" s="2"/>
      <c r="NWT92" s="2"/>
      <c r="NWU92" s="2"/>
      <c r="NWV92" s="2"/>
      <c r="NWW92" s="2"/>
      <c r="NWX92" s="2"/>
      <c r="NWY92" s="2"/>
      <c r="NWZ92" s="2"/>
      <c r="NXA92" s="2"/>
      <c r="NXB92" s="2"/>
      <c r="NXC92" s="2"/>
      <c r="NXD92" s="2"/>
      <c r="NXE92" s="2"/>
      <c r="NXF92" s="2"/>
      <c r="NXG92" s="2"/>
      <c r="NXH92" s="2"/>
      <c r="NXI92" s="2"/>
      <c r="NXJ92" s="2"/>
      <c r="NXK92" s="2"/>
      <c r="NXL92" s="2"/>
      <c r="NXM92" s="2"/>
      <c r="NXN92" s="2"/>
      <c r="NXO92" s="2"/>
      <c r="NXP92" s="2"/>
      <c r="NXQ92" s="2"/>
      <c r="NXR92" s="2"/>
      <c r="NXS92" s="2"/>
      <c r="NXT92" s="2"/>
      <c r="NXU92" s="2"/>
      <c r="NXV92" s="2"/>
      <c r="NXW92" s="2"/>
      <c r="NXX92" s="2"/>
      <c r="NXY92" s="2"/>
      <c r="NXZ92" s="2"/>
      <c r="NYA92" s="2"/>
      <c r="NYB92" s="2"/>
      <c r="NYC92" s="2"/>
      <c r="NYD92" s="2"/>
      <c r="NYE92" s="2"/>
      <c r="NYF92" s="2"/>
      <c r="NYG92" s="2"/>
      <c r="NYH92" s="2"/>
      <c r="NYI92" s="2"/>
      <c r="NYJ92" s="2"/>
      <c r="NYK92" s="2"/>
      <c r="NYL92" s="2"/>
      <c r="NYM92" s="2"/>
      <c r="NYN92" s="2"/>
      <c r="NYO92" s="2"/>
      <c r="NYP92" s="2"/>
      <c r="NYQ92" s="2"/>
      <c r="NYR92" s="2"/>
      <c r="NYS92" s="2"/>
      <c r="NYT92" s="2"/>
      <c r="NYU92" s="2"/>
      <c r="NYV92" s="2"/>
      <c r="NYW92" s="2"/>
      <c r="NYX92" s="2"/>
      <c r="NYY92" s="2"/>
      <c r="NYZ92" s="2"/>
      <c r="NZA92" s="2"/>
      <c r="NZB92" s="2"/>
      <c r="NZC92" s="2"/>
      <c r="NZD92" s="2"/>
      <c r="NZE92" s="2"/>
      <c r="NZF92" s="2"/>
      <c r="NZG92" s="2"/>
      <c r="NZH92" s="2"/>
      <c r="NZI92" s="2"/>
      <c r="NZJ92" s="2"/>
      <c r="NZK92" s="2"/>
      <c r="NZL92" s="2"/>
      <c r="NZM92" s="2"/>
      <c r="NZN92" s="2"/>
      <c r="NZO92" s="2"/>
      <c r="NZP92" s="2"/>
      <c r="NZQ92" s="2"/>
      <c r="NZR92" s="2"/>
      <c r="NZS92" s="2"/>
      <c r="NZT92" s="2"/>
      <c r="NZU92" s="2"/>
      <c r="NZV92" s="2"/>
      <c r="NZW92" s="2"/>
      <c r="NZX92" s="2"/>
      <c r="NZY92" s="2"/>
      <c r="NZZ92" s="2"/>
      <c r="OAA92" s="2"/>
      <c r="OAB92" s="2"/>
      <c r="OAC92" s="2"/>
      <c r="OAD92" s="2"/>
      <c r="OAE92" s="2"/>
      <c r="OAF92" s="2"/>
      <c r="OAG92" s="2"/>
      <c r="OAH92" s="2"/>
      <c r="OAI92" s="2"/>
      <c r="OAJ92" s="2"/>
      <c r="OAK92" s="2"/>
      <c r="OAL92" s="2"/>
      <c r="OAM92" s="2"/>
      <c r="OAN92" s="2"/>
      <c r="OAO92" s="2"/>
      <c r="OAP92" s="2"/>
      <c r="OAQ92" s="2"/>
      <c r="OAR92" s="2"/>
      <c r="OAS92" s="2"/>
      <c r="OAT92" s="2"/>
      <c r="OAU92" s="2"/>
      <c r="OAV92" s="2"/>
      <c r="OAW92" s="2"/>
      <c r="OAX92" s="2"/>
      <c r="OAY92" s="2"/>
      <c r="OAZ92" s="2"/>
      <c r="OBA92" s="2"/>
      <c r="OBB92" s="2"/>
      <c r="OBC92" s="2"/>
      <c r="OBD92" s="2"/>
      <c r="OBE92" s="2"/>
      <c r="OBF92" s="2"/>
      <c r="OBG92" s="2"/>
      <c r="OBH92" s="2"/>
      <c r="OBI92" s="2"/>
      <c r="OBJ92" s="2"/>
      <c r="OBK92" s="2"/>
      <c r="OBL92" s="2"/>
      <c r="OBM92" s="2"/>
      <c r="OBN92" s="2"/>
      <c r="OBO92" s="2"/>
      <c r="OBP92" s="2"/>
      <c r="OBQ92" s="2"/>
      <c r="OBR92" s="2"/>
      <c r="OBS92" s="2"/>
      <c r="OBT92" s="2"/>
      <c r="OBU92" s="2"/>
      <c r="OBV92" s="2"/>
      <c r="OBW92" s="2"/>
      <c r="OBX92" s="2"/>
      <c r="OBY92" s="2"/>
      <c r="OBZ92" s="2"/>
      <c r="OCA92" s="2"/>
      <c r="OCB92" s="2"/>
      <c r="OCC92" s="2"/>
      <c r="OCD92" s="2"/>
      <c r="OCE92" s="2"/>
      <c r="OCF92" s="2"/>
      <c r="OCG92" s="2"/>
      <c r="OCH92" s="2"/>
      <c r="OCI92" s="2"/>
      <c r="OCJ92" s="2"/>
      <c r="OCK92" s="2"/>
      <c r="OCL92" s="2"/>
      <c r="OCM92" s="2"/>
      <c r="OCN92" s="2"/>
      <c r="OCO92" s="2"/>
      <c r="OCP92" s="2"/>
      <c r="OCQ92" s="2"/>
      <c r="OCR92" s="2"/>
      <c r="OCS92" s="2"/>
      <c r="OCT92" s="2"/>
      <c r="OCU92" s="2"/>
      <c r="OCV92" s="2"/>
      <c r="OCW92" s="2"/>
      <c r="OCX92" s="2"/>
      <c r="OCY92" s="2"/>
      <c r="OCZ92" s="2"/>
      <c r="ODA92" s="2"/>
      <c r="ODB92" s="2"/>
      <c r="ODC92" s="2"/>
      <c r="ODD92" s="2"/>
      <c r="ODE92" s="2"/>
      <c r="ODF92" s="2"/>
      <c r="ODG92" s="2"/>
      <c r="ODH92" s="2"/>
      <c r="ODI92" s="2"/>
      <c r="ODJ92" s="2"/>
      <c r="ODK92" s="2"/>
      <c r="ODL92" s="2"/>
      <c r="ODM92" s="2"/>
      <c r="ODN92" s="2"/>
      <c r="ODO92" s="2"/>
      <c r="ODP92" s="2"/>
      <c r="ODQ92" s="2"/>
      <c r="ODR92" s="2"/>
      <c r="ODS92" s="2"/>
      <c r="ODT92" s="2"/>
      <c r="ODU92" s="2"/>
      <c r="ODV92" s="2"/>
      <c r="ODW92" s="2"/>
      <c r="ODX92" s="2"/>
      <c r="ODY92" s="2"/>
      <c r="ODZ92" s="2"/>
      <c r="OEA92" s="2"/>
      <c r="OEB92" s="2"/>
      <c r="OEC92" s="2"/>
      <c r="OED92" s="2"/>
      <c r="OEE92" s="2"/>
      <c r="OEF92" s="2"/>
      <c r="OEG92" s="2"/>
      <c r="OEH92" s="2"/>
      <c r="OEI92" s="2"/>
      <c r="OEJ92" s="2"/>
      <c r="OEK92" s="2"/>
      <c r="OEL92" s="2"/>
      <c r="OEM92" s="2"/>
      <c r="OEN92" s="2"/>
      <c r="OEO92" s="2"/>
      <c r="OEP92" s="2"/>
      <c r="OEQ92" s="2"/>
      <c r="OER92" s="2"/>
      <c r="OES92" s="2"/>
      <c r="OET92" s="2"/>
      <c r="OEU92" s="2"/>
      <c r="OEV92" s="2"/>
      <c r="OEW92" s="2"/>
      <c r="OEX92" s="2"/>
      <c r="OEY92" s="2"/>
      <c r="OEZ92" s="2"/>
      <c r="OFA92" s="2"/>
      <c r="OFB92" s="2"/>
      <c r="OFC92" s="2"/>
      <c r="OFD92" s="2"/>
      <c r="OFE92" s="2"/>
      <c r="OFF92" s="2"/>
      <c r="OFG92" s="2"/>
      <c r="OFH92" s="2"/>
      <c r="OFI92" s="2"/>
      <c r="OFJ92" s="2"/>
      <c r="OFK92" s="2"/>
      <c r="OFL92" s="2"/>
      <c r="OFM92" s="2"/>
      <c r="OFN92" s="2"/>
      <c r="OFO92" s="2"/>
      <c r="OFP92" s="2"/>
      <c r="OFQ92" s="2"/>
      <c r="OFR92" s="2"/>
      <c r="OFS92" s="2"/>
      <c r="OFT92" s="2"/>
      <c r="OFU92" s="2"/>
      <c r="OFV92" s="2"/>
      <c r="OFW92" s="2"/>
      <c r="OFX92" s="2"/>
      <c r="OFY92" s="2"/>
      <c r="OFZ92" s="2"/>
      <c r="OGA92" s="2"/>
      <c r="OGB92" s="2"/>
      <c r="OGC92" s="2"/>
      <c r="OGD92" s="2"/>
      <c r="OGE92" s="2"/>
      <c r="OGF92" s="2"/>
      <c r="OGG92" s="2"/>
      <c r="OGH92" s="2"/>
      <c r="OGI92" s="2"/>
      <c r="OGJ92" s="2"/>
      <c r="OGK92" s="2"/>
      <c r="OGL92" s="2"/>
      <c r="OGM92" s="2"/>
      <c r="OGN92" s="2"/>
      <c r="OGO92" s="2"/>
      <c r="OGP92" s="2"/>
      <c r="OGQ92" s="2"/>
      <c r="OGR92" s="2"/>
      <c r="OGS92" s="2"/>
      <c r="OGT92" s="2"/>
      <c r="OGU92" s="2"/>
      <c r="OGV92" s="2"/>
      <c r="OGW92" s="2"/>
      <c r="OGX92" s="2"/>
      <c r="OGY92" s="2"/>
      <c r="OGZ92" s="2"/>
      <c r="OHA92" s="2"/>
      <c r="OHB92" s="2"/>
      <c r="OHC92" s="2"/>
      <c r="OHD92" s="2"/>
      <c r="OHE92" s="2"/>
      <c r="OHF92" s="2"/>
      <c r="OHG92" s="2"/>
      <c r="OHH92" s="2"/>
      <c r="OHI92" s="2"/>
      <c r="OHJ92" s="2"/>
      <c r="OHK92" s="2"/>
      <c r="OHL92" s="2"/>
      <c r="OHM92" s="2"/>
      <c r="OHN92" s="2"/>
      <c r="OHO92" s="2"/>
      <c r="OHP92" s="2"/>
      <c r="OHQ92" s="2"/>
      <c r="OHR92" s="2"/>
      <c r="OHS92" s="2"/>
      <c r="OHT92" s="2"/>
      <c r="OHU92" s="2"/>
      <c r="OHV92" s="2"/>
      <c r="OHW92" s="2"/>
      <c r="OHX92" s="2"/>
      <c r="OHY92" s="2"/>
      <c r="OHZ92" s="2"/>
      <c r="OIA92" s="2"/>
      <c r="OIB92" s="2"/>
      <c r="OIC92" s="2"/>
      <c r="OID92" s="2"/>
      <c r="OIE92" s="2"/>
      <c r="OIF92" s="2"/>
      <c r="OIG92" s="2"/>
      <c r="OIH92" s="2"/>
      <c r="OII92" s="2"/>
      <c r="OIJ92" s="2"/>
      <c r="OIK92" s="2"/>
      <c r="OIL92" s="2"/>
      <c r="OIM92" s="2"/>
      <c r="OIN92" s="2"/>
      <c r="OIO92" s="2"/>
      <c r="OIP92" s="2"/>
      <c r="OIQ92" s="2"/>
      <c r="OIR92" s="2"/>
      <c r="OIS92" s="2"/>
      <c r="OIT92" s="2"/>
      <c r="OIU92" s="2"/>
      <c r="OIV92" s="2"/>
      <c r="OIW92" s="2"/>
      <c r="OIX92" s="2"/>
      <c r="OIY92" s="2"/>
      <c r="OIZ92" s="2"/>
      <c r="OJA92" s="2"/>
      <c r="OJB92" s="2"/>
      <c r="OJC92" s="2"/>
      <c r="OJD92" s="2"/>
      <c r="OJE92" s="2"/>
      <c r="OJF92" s="2"/>
      <c r="OJG92" s="2"/>
      <c r="OJH92" s="2"/>
      <c r="OJI92" s="2"/>
      <c r="OJJ92" s="2"/>
      <c r="OJK92" s="2"/>
      <c r="OJL92" s="2"/>
      <c r="OJM92" s="2"/>
      <c r="OJN92" s="2"/>
      <c r="OJO92" s="2"/>
      <c r="OJP92" s="2"/>
      <c r="OJQ92" s="2"/>
      <c r="OJR92" s="2"/>
      <c r="OJS92" s="2"/>
      <c r="OJT92" s="2"/>
      <c r="OJU92" s="2"/>
      <c r="OJV92" s="2"/>
      <c r="OJW92" s="2"/>
      <c r="OJX92" s="2"/>
      <c r="OJY92" s="2"/>
      <c r="OJZ92" s="2"/>
      <c r="OKA92" s="2"/>
      <c r="OKB92" s="2"/>
      <c r="OKC92" s="2"/>
      <c r="OKD92" s="2"/>
      <c r="OKE92" s="2"/>
      <c r="OKF92" s="2"/>
      <c r="OKG92" s="2"/>
      <c r="OKH92" s="2"/>
      <c r="OKI92" s="2"/>
      <c r="OKJ92" s="2"/>
      <c r="OKK92" s="2"/>
      <c r="OKL92" s="2"/>
      <c r="OKM92" s="2"/>
      <c r="OKN92" s="2"/>
      <c r="OKO92" s="2"/>
      <c r="OKP92" s="2"/>
      <c r="OKQ92" s="2"/>
      <c r="OKR92" s="2"/>
      <c r="OKS92" s="2"/>
      <c r="OKT92" s="2"/>
      <c r="OKU92" s="2"/>
      <c r="OKV92" s="2"/>
      <c r="OKW92" s="2"/>
      <c r="OKX92" s="2"/>
      <c r="OKY92" s="2"/>
      <c r="OKZ92" s="2"/>
      <c r="OLA92" s="2"/>
      <c r="OLB92" s="2"/>
      <c r="OLC92" s="2"/>
      <c r="OLD92" s="2"/>
      <c r="OLE92" s="2"/>
      <c r="OLF92" s="2"/>
      <c r="OLG92" s="2"/>
      <c r="OLH92" s="2"/>
      <c r="OLI92" s="2"/>
      <c r="OLJ92" s="2"/>
      <c r="OLK92" s="2"/>
      <c r="OLL92" s="2"/>
      <c r="OLM92" s="2"/>
      <c r="OLN92" s="2"/>
      <c r="OLO92" s="2"/>
      <c r="OLP92" s="2"/>
      <c r="OLQ92" s="2"/>
      <c r="OLR92" s="2"/>
      <c r="OLS92" s="2"/>
      <c r="OLT92" s="2"/>
      <c r="OLU92" s="2"/>
      <c r="OLV92" s="2"/>
      <c r="OLW92" s="2"/>
      <c r="OLX92" s="2"/>
      <c r="OLY92" s="2"/>
      <c r="OLZ92" s="2"/>
      <c r="OMA92" s="2"/>
      <c r="OMB92" s="2"/>
      <c r="OMC92" s="2"/>
      <c r="OMD92" s="2"/>
      <c r="OME92" s="2"/>
      <c r="OMF92" s="2"/>
      <c r="OMG92" s="2"/>
      <c r="OMH92" s="2"/>
      <c r="OMI92" s="2"/>
      <c r="OMJ92" s="2"/>
      <c r="OMK92" s="2"/>
      <c r="OML92" s="2"/>
      <c r="OMM92" s="2"/>
      <c r="OMN92" s="2"/>
      <c r="OMO92" s="2"/>
      <c r="OMP92" s="2"/>
      <c r="OMQ92" s="2"/>
      <c r="OMR92" s="2"/>
      <c r="OMS92" s="2"/>
      <c r="OMT92" s="2"/>
      <c r="OMU92" s="2"/>
      <c r="OMV92" s="2"/>
      <c r="OMW92" s="2"/>
      <c r="OMX92" s="2"/>
      <c r="OMY92" s="2"/>
      <c r="OMZ92" s="2"/>
      <c r="ONA92" s="2"/>
      <c r="ONB92" s="2"/>
      <c r="ONC92" s="2"/>
      <c r="OND92" s="2"/>
      <c r="ONE92" s="2"/>
      <c r="ONF92" s="2"/>
      <c r="ONG92" s="2"/>
      <c r="ONH92" s="2"/>
      <c r="ONI92" s="2"/>
      <c r="ONJ92" s="2"/>
      <c r="ONK92" s="2"/>
      <c r="ONL92" s="2"/>
      <c r="ONM92" s="2"/>
      <c r="ONN92" s="2"/>
      <c r="ONO92" s="2"/>
      <c r="ONP92" s="2"/>
      <c r="ONQ92" s="2"/>
      <c r="ONR92" s="2"/>
      <c r="ONS92" s="2"/>
      <c r="ONT92" s="2"/>
      <c r="ONU92" s="2"/>
      <c r="ONV92" s="2"/>
      <c r="ONW92" s="2"/>
      <c r="ONX92" s="2"/>
      <c r="ONY92" s="2"/>
      <c r="ONZ92" s="2"/>
      <c r="OOA92" s="2"/>
      <c r="OOB92" s="2"/>
      <c r="OOC92" s="2"/>
      <c r="OOD92" s="2"/>
      <c r="OOE92" s="2"/>
      <c r="OOF92" s="2"/>
      <c r="OOG92" s="2"/>
      <c r="OOH92" s="2"/>
      <c r="OOI92" s="2"/>
      <c r="OOJ92" s="2"/>
      <c r="OOK92" s="2"/>
      <c r="OOL92" s="2"/>
      <c r="OOM92" s="2"/>
      <c r="OON92" s="2"/>
      <c r="OOO92" s="2"/>
      <c r="OOP92" s="2"/>
      <c r="OOQ92" s="2"/>
      <c r="OOR92" s="2"/>
      <c r="OOS92" s="2"/>
      <c r="OOT92" s="2"/>
      <c r="OOU92" s="2"/>
      <c r="OOV92" s="2"/>
      <c r="OOW92" s="2"/>
      <c r="OOX92" s="2"/>
      <c r="OOY92" s="2"/>
      <c r="OOZ92" s="2"/>
      <c r="OPA92" s="2"/>
      <c r="OPB92" s="2"/>
      <c r="OPC92" s="2"/>
      <c r="OPD92" s="2"/>
      <c r="OPE92" s="2"/>
      <c r="OPF92" s="2"/>
      <c r="OPG92" s="2"/>
      <c r="OPH92" s="2"/>
      <c r="OPI92" s="2"/>
      <c r="OPJ92" s="2"/>
      <c r="OPK92" s="2"/>
      <c r="OPL92" s="2"/>
      <c r="OPM92" s="2"/>
      <c r="OPN92" s="2"/>
      <c r="OPO92" s="2"/>
      <c r="OPP92" s="2"/>
      <c r="OPQ92" s="2"/>
      <c r="OPR92" s="2"/>
      <c r="OPS92" s="2"/>
      <c r="OPT92" s="2"/>
      <c r="OPU92" s="2"/>
      <c r="OPV92" s="2"/>
      <c r="OPW92" s="2"/>
      <c r="OPX92" s="2"/>
      <c r="OPY92" s="2"/>
      <c r="OPZ92" s="2"/>
      <c r="OQA92" s="2"/>
      <c r="OQB92" s="2"/>
      <c r="OQC92" s="2"/>
      <c r="OQD92" s="2"/>
      <c r="OQE92" s="2"/>
      <c r="OQF92" s="2"/>
      <c r="OQG92" s="2"/>
      <c r="OQH92" s="2"/>
      <c r="OQI92" s="2"/>
      <c r="OQJ92" s="2"/>
      <c r="OQK92" s="2"/>
      <c r="OQL92" s="2"/>
      <c r="OQM92" s="2"/>
      <c r="OQN92" s="2"/>
      <c r="OQO92" s="2"/>
      <c r="OQP92" s="2"/>
      <c r="OQQ92" s="2"/>
      <c r="OQR92" s="2"/>
      <c r="OQS92" s="2"/>
      <c r="OQT92" s="2"/>
      <c r="OQU92" s="2"/>
      <c r="OQV92" s="2"/>
      <c r="OQW92" s="2"/>
      <c r="OQX92" s="2"/>
      <c r="OQY92" s="2"/>
      <c r="OQZ92" s="2"/>
      <c r="ORA92" s="2"/>
      <c r="ORB92" s="2"/>
      <c r="ORC92" s="2"/>
      <c r="ORD92" s="2"/>
      <c r="ORE92" s="2"/>
      <c r="ORF92" s="2"/>
      <c r="ORG92" s="2"/>
      <c r="ORH92" s="2"/>
      <c r="ORI92" s="2"/>
      <c r="ORJ92" s="2"/>
      <c r="ORK92" s="2"/>
      <c r="ORL92" s="2"/>
      <c r="ORM92" s="2"/>
      <c r="ORN92" s="2"/>
      <c r="ORO92" s="2"/>
      <c r="ORP92" s="2"/>
      <c r="ORQ92" s="2"/>
      <c r="ORR92" s="2"/>
      <c r="ORS92" s="2"/>
      <c r="ORT92" s="2"/>
      <c r="ORU92" s="2"/>
      <c r="ORV92" s="2"/>
      <c r="ORW92" s="2"/>
      <c r="ORX92" s="2"/>
      <c r="ORY92" s="2"/>
      <c r="ORZ92" s="2"/>
      <c r="OSA92" s="2"/>
      <c r="OSB92" s="2"/>
      <c r="OSC92" s="2"/>
      <c r="OSD92" s="2"/>
      <c r="OSE92" s="2"/>
      <c r="OSF92" s="2"/>
      <c r="OSG92" s="2"/>
      <c r="OSH92" s="2"/>
      <c r="OSI92" s="2"/>
      <c r="OSJ92" s="2"/>
      <c r="OSK92" s="2"/>
      <c r="OSL92" s="2"/>
      <c r="OSM92" s="2"/>
      <c r="OSN92" s="2"/>
      <c r="OSO92" s="2"/>
      <c r="OSP92" s="2"/>
      <c r="OSQ92" s="2"/>
      <c r="OSR92" s="2"/>
      <c r="OSS92" s="2"/>
      <c r="OST92" s="2"/>
      <c r="OSU92" s="2"/>
      <c r="OSV92" s="2"/>
      <c r="OSW92" s="2"/>
      <c r="OSX92" s="2"/>
      <c r="OSY92" s="2"/>
      <c r="OSZ92" s="2"/>
      <c r="OTA92" s="2"/>
      <c r="OTB92" s="2"/>
      <c r="OTC92" s="2"/>
      <c r="OTD92" s="2"/>
      <c r="OTE92" s="2"/>
      <c r="OTF92" s="2"/>
      <c r="OTG92" s="2"/>
      <c r="OTH92" s="2"/>
      <c r="OTI92" s="2"/>
      <c r="OTJ92" s="2"/>
      <c r="OTK92" s="2"/>
      <c r="OTL92" s="2"/>
      <c r="OTM92" s="2"/>
      <c r="OTN92" s="2"/>
      <c r="OTO92" s="2"/>
      <c r="OTP92" s="2"/>
      <c r="OTQ92" s="2"/>
      <c r="OTR92" s="2"/>
      <c r="OTS92" s="2"/>
      <c r="OTT92" s="2"/>
      <c r="OTU92" s="2"/>
      <c r="OTV92" s="2"/>
      <c r="OTW92" s="2"/>
      <c r="OTX92" s="2"/>
      <c r="OTY92" s="2"/>
      <c r="OTZ92" s="2"/>
      <c r="OUA92" s="2"/>
      <c r="OUB92" s="2"/>
      <c r="OUC92" s="2"/>
      <c r="OUD92" s="2"/>
      <c r="OUE92" s="2"/>
      <c r="OUF92" s="2"/>
      <c r="OUG92" s="2"/>
      <c r="OUH92" s="2"/>
      <c r="OUI92" s="2"/>
      <c r="OUJ92" s="2"/>
      <c r="OUK92" s="2"/>
      <c r="OUL92" s="2"/>
      <c r="OUM92" s="2"/>
      <c r="OUN92" s="2"/>
      <c r="OUO92" s="2"/>
      <c r="OUP92" s="2"/>
      <c r="OUQ92" s="2"/>
      <c r="OUR92" s="2"/>
      <c r="OUS92" s="2"/>
      <c r="OUT92" s="2"/>
      <c r="OUU92" s="2"/>
      <c r="OUV92" s="2"/>
      <c r="OUW92" s="2"/>
      <c r="OUX92" s="2"/>
      <c r="OUY92" s="2"/>
      <c r="OUZ92" s="2"/>
      <c r="OVA92" s="2"/>
      <c r="OVB92" s="2"/>
      <c r="OVC92" s="2"/>
      <c r="OVD92" s="2"/>
      <c r="OVE92" s="2"/>
      <c r="OVF92" s="2"/>
      <c r="OVG92" s="2"/>
      <c r="OVH92" s="2"/>
      <c r="OVI92" s="2"/>
      <c r="OVJ92" s="2"/>
      <c r="OVK92" s="2"/>
      <c r="OVL92" s="2"/>
      <c r="OVM92" s="2"/>
      <c r="OVN92" s="2"/>
      <c r="OVO92" s="2"/>
      <c r="OVP92" s="2"/>
      <c r="OVQ92" s="2"/>
      <c r="OVR92" s="2"/>
      <c r="OVS92" s="2"/>
      <c r="OVT92" s="2"/>
      <c r="OVU92" s="2"/>
      <c r="OVV92" s="2"/>
      <c r="OVW92" s="2"/>
      <c r="OVX92" s="2"/>
      <c r="OVY92" s="2"/>
      <c r="OVZ92" s="2"/>
      <c r="OWA92" s="2"/>
      <c r="OWB92" s="2"/>
      <c r="OWC92" s="2"/>
      <c r="OWD92" s="2"/>
      <c r="OWE92" s="2"/>
      <c r="OWF92" s="2"/>
      <c r="OWG92" s="2"/>
      <c r="OWH92" s="2"/>
      <c r="OWI92" s="2"/>
      <c r="OWJ92" s="2"/>
      <c r="OWK92" s="2"/>
      <c r="OWL92" s="2"/>
      <c r="OWM92" s="2"/>
      <c r="OWN92" s="2"/>
      <c r="OWO92" s="2"/>
      <c r="OWP92" s="2"/>
      <c r="OWQ92" s="2"/>
      <c r="OWR92" s="2"/>
      <c r="OWS92" s="2"/>
      <c r="OWT92" s="2"/>
      <c r="OWU92" s="2"/>
      <c r="OWV92" s="2"/>
      <c r="OWW92" s="2"/>
      <c r="OWX92" s="2"/>
      <c r="OWY92" s="2"/>
      <c r="OWZ92" s="2"/>
      <c r="OXA92" s="2"/>
      <c r="OXB92" s="2"/>
      <c r="OXC92" s="2"/>
      <c r="OXD92" s="2"/>
      <c r="OXE92" s="2"/>
      <c r="OXF92" s="2"/>
      <c r="OXG92" s="2"/>
      <c r="OXH92" s="2"/>
      <c r="OXI92" s="2"/>
      <c r="OXJ92" s="2"/>
      <c r="OXK92" s="2"/>
      <c r="OXL92" s="2"/>
      <c r="OXM92" s="2"/>
      <c r="OXN92" s="2"/>
      <c r="OXO92" s="2"/>
      <c r="OXP92" s="2"/>
      <c r="OXQ92" s="2"/>
      <c r="OXR92" s="2"/>
      <c r="OXS92" s="2"/>
      <c r="OXT92" s="2"/>
      <c r="OXU92" s="2"/>
      <c r="OXV92" s="2"/>
      <c r="OXW92" s="2"/>
      <c r="OXX92" s="2"/>
      <c r="OXY92" s="2"/>
      <c r="OXZ92" s="2"/>
      <c r="OYA92" s="2"/>
      <c r="OYB92" s="2"/>
      <c r="OYC92" s="2"/>
      <c r="OYD92" s="2"/>
      <c r="OYE92" s="2"/>
      <c r="OYF92" s="2"/>
      <c r="OYG92" s="2"/>
      <c r="OYH92" s="2"/>
      <c r="OYI92" s="2"/>
      <c r="OYJ92" s="2"/>
      <c r="OYK92" s="2"/>
      <c r="OYL92" s="2"/>
      <c r="OYM92" s="2"/>
      <c r="OYN92" s="2"/>
      <c r="OYO92" s="2"/>
      <c r="OYP92" s="2"/>
      <c r="OYQ92" s="2"/>
      <c r="OYR92" s="2"/>
      <c r="OYS92" s="2"/>
      <c r="OYT92" s="2"/>
      <c r="OYU92" s="2"/>
      <c r="OYV92" s="2"/>
      <c r="OYW92" s="2"/>
      <c r="OYX92" s="2"/>
      <c r="OYY92" s="2"/>
      <c r="OYZ92" s="2"/>
      <c r="OZA92" s="2"/>
      <c r="OZB92" s="2"/>
      <c r="OZC92" s="2"/>
      <c r="OZD92" s="2"/>
      <c r="OZE92" s="2"/>
      <c r="OZF92" s="2"/>
      <c r="OZG92" s="2"/>
      <c r="OZH92" s="2"/>
      <c r="OZI92" s="2"/>
      <c r="OZJ92" s="2"/>
      <c r="OZK92" s="2"/>
      <c r="OZL92" s="2"/>
      <c r="OZM92" s="2"/>
      <c r="OZN92" s="2"/>
      <c r="OZO92" s="2"/>
      <c r="OZP92" s="2"/>
      <c r="OZQ92" s="2"/>
      <c r="OZR92" s="2"/>
      <c r="OZS92" s="2"/>
      <c r="OZT92" s="2"/>
      <c r="OZU92" s="2"/>
      <c r="OZV92" s="2"/>
      <c r="OZW92" s="2"/>
      <c r="OZX92" s="2"/>
      <c r="OZY92" s="2"/>
      <c r="OZZ92" s="2"/>
      <c r="PAA92" s="2"/>
      <c r="PAB92" s="2"/>
      <c r="PAC92" s="2"/>
      <c r="PAD92" s="2"/>
      <c r="PAE92" s="2"/>
      <c r="PAF92" s="2"/>
      <c r="PAG92" s="2"/>
      <c r="PAH92" s="2"/>
      <c r="PAI92" s="2"/>
      <c r="PAJ92" s="2"/>
      <c r="PAK92" s="2"/>
      <c r="PAL92" s="2"/>
      <c r="PAM92" s="2"/>
      <c r="PAN92" s="2"/>
      <c r="PAO92" s="2"/>
      <c r="PAP92" s="2"/>
      <c r="PAQ92" s="2"/>
      <c r="PAR92" s="2"/>
      <c r="PAS92" s="2"/>
      <c r="PAT92" s="2"/>
      <c r="PAU92" s="2"/>
      <c r="PAV92" s="2"/>
      <c r="PAW92" s="2"/>
      <c r="PAX92" s="2"/>
      <c r="PAY92" s="2"/>
      <c r="PAZ92" s="2"/>
      <c r="PBA92" s="2"/>
      <c r="PBB92" s="2"/>
      <c r="PBC92" s="2"/>
      <c r="PBD92" s="2"/>
      <c r="PBE92" s="2"/>
      <c r="PBF92" s="2"/>
      <c r="PBG92" s="2"/>
      <c r="PBH92" s="2"/>
      <c r="PBI92" s="2"/>
      <c r="PBJ92" s="2"/>
      <c r="PBK92" s="2"/>
      <c r="PBL92" s="2"/>
      <c r="PBM92" s="2"/>
      <c r="PBN92" s="2"/>
      <c r="PBO92" s="2"/>
      <c r="PBP92" s="2"/>
      <c r="PBQ92" s="2"/>
      <c r="PBR92" s="2"/>
      <c r="PBS92" s="2"/>
      <c r="PBT92" s="2"/>
      <c r="PBU92" s="2"/>
      <c r="PBV92" s="2"/>
      <c r="PBW92" s="2"/>
      <c r="PBX92" s="2"/>
      <c r="PBY92" s="2"/>
      <c r="PBZ92" s="2"/>
      <c r="PCA92" s="2"/>
      <c r="PCB92" s="2"/>
      <c r="PCC92" s="2"/>
      <c r="PCD92" s="2"/>
      <c r="PCE92" s="2"/>
      <c r="PCF92" s="2"/>
      <c r="PCG92" s="2"/>
      <c r="PCH92" s="2"/>
      <c r="PCI92" s="2"/>
      <c r="PCJ92" s="2"/>
      <c r="PCK92" s="2"/>
      <c r="PCL92" s="2"/>
      <c r="PCM92" s="2"/>
      <c r="PCN92" s="2"/>
      <c r="PCO92" s="2"/>
      <c r="PCP92" s="2"/>
      <c r="PCQ92" s="2"/>
      <c r="PCR92" s="2"/>
      <c r="PCS92" s="2"/>
      <c r="PCT92" s="2"/>
      <c r="PCU92" s="2"/>
      <c r="PCV92" s="2"/>
      <c r="PCW92" s="2"/>
      <c r="PCX92" s="2"/>
      <c r="PCY92" s="2"/>
      <c r="PCZ92" s="2"/>
      <c r="PDA92" s="2"/>
      <c r="PDB92" s="2"/>
      <c r="PDC92" s="2"/>
      <c r="PDD92" s="2"/>
      <c r="PDE92" s="2"/>
      <c r="PDF92" s="2"/>
      <c r="PDG92" s="2"/>
      <c r="PDH92" s="2"/>
      <c r="PDI92" s="2"/>
      <c r="PDJ92" s="2"/>
      <c r="PDK92" s="2"/>
      <c r="PDL92" s="2"/>
      <c r="PDM92" s="2"/>
      <c r="PDN92" s="2"/>
      <c r="PDO92" s="2"/>
      <c r="PDP92" s="2"/>
      <c r="PDQ92" s="2"/>
      <c r="PDR92" s="2"/>
      <c r="PDS92" s="2"/>
      <c r="PDT92" s="2"/>
      <c r="PDU92" s="2"/>
      <c r="PDV92" s="2"/>
      <c r="PDW92" s="2"/>
      <c r="PDX92" s="2"/>
      <c r="PDY92" s="2"/>
      <c r="PDZ92" s="2"/>
      <c r="PEA92" s="2"/>
      <c r="PEB92" s="2"/>
      <c r="PEC92" s="2"/>
      <c r="PED92" s="2"/>
      <c r="PEE92" s="2"/>
      <c r="PEF92" s="2"/>
      <c r="PEG92" s="2"/>
      <c r="PEH92" s="2"/>
      <c r="PEI92" s="2"/>
      <c r="PEJ92" s="2"/>
      <c r="PEK92" s="2"/>
      <c r="PEL92" s="2"/>
      <c r="PEM92" s="2"/>
      <c r="PEN92" s="2"/>
      <c r="PEO92" s="2"/>
      <c r="PEP92" s="2"/>
      <c r="PEQ92" s="2"/>
      <c r="PER92" s="2"/>
      <c r="PES92" s="2"/>
      <c r="PET92" s="2"/>
      <c r="PEU92" s="2"/>
      <c r="PEV92" s="2"/>
      <c r="PEW92" s="2"/>
      <c r="PEX92" s="2"/>
      <c r="PEY92" s="2"/>
      <c r="PEZ92" s="2"/>
      <c r="PFA92" s="2"/>
      <c r="PFB92" s="2"/>
      <c r="PFC92" s="2"/>
      <c r="PFD92" s="2"/>
      <c r="PFE92" s="2"/>
      <c r="PFF92" s="2"/>
      <c r="PFG92" s="2"/>
      <c r="PFH92" s="2"/>
      <c r="PFI92" s="2"/>
      <c r="PFJ92" s="2"/>
      <c r="PFK92" s="2"/>
      <c r="PFL92" s="2"/>
      <c r="PFM92" s="2"/>
      <c r="PFN92" s="2"/>
      <c r="PFO92" s="2"/>
      <c r="PFP92" s="2"/>
      <c r="PFQ92" s="2"/>
      <c r="PFR92" s="2"/>
      <c r="PFS92" s="2"/>
      <c r="PFT92" s="2"/>
      <c r="PFU92" s="2"/>
      <c r="PFV92" s="2"/>
      <c r="PFW92" s="2"/>
      <c r="PFX92" s="2"/>
      <c r="PFY92" s="2"/>
      <c r="PFZ92" s="2"/>
      <c r="PGA92" s="2"/>
      <c r="PGB92" s="2"/>
      <c r="PGC92" s="2"/>
      <c r="PGD92" s="2"/>
      <c r="PGE92" s="2"/>
      <c r="PGF92" s="2"/>
      <c r="PGG92" s="2"/>
      <c r="PGH92" s="2"/>
      <c r="PGI92" s="2"/>
      <c r="PGJ92" s="2"/>
      <c r="PGK92" s="2"/>
      <c r="PGL92" s="2"/>
      <c r="PGM92" s="2"/>
      <c r="PGN92" s="2"/>
      <c r="PGO92" s="2"/>
      <c r="PGP92" s="2"/>
      <c r="PGQ92" s="2"/>
      <c r="PGR92" s="2"/>
      <c r="PGS92" s="2"/>
      <c r="PGT92" s="2"/>
      <c r="PGU92" s="2"/>
      <c r="PGV92" s="2"/>
      <c r="PGW92" s="2"/>
      <c r="PGX92" s="2"/>
      <c r="PGY92" s="2"/>
      <c r="PGZ92" s="2"/>
      <c r="PHA92" s="2"/>
      <c r="PHB92" s="2"/>
      <c r="PHC92" s="2"/>
      <c r="PHD92" s="2"/>
      <c r="PHE92" s="2"/>
      <c r="PHF92" s="2"/>
      <c r="PHG92" s="2"/>
      <c r="PHH92" s="2"/>
      <c r="PHI92" s="2"/>
      <c r="PHJ92" s="2"/>
      <c r="PHK92" s="2"/>
      <c r="PHL92" s="2"/>
      <c r="PHM92" s="2"/>
      <c r="PHN92" s="2"/>
      <c r="PHO92" s="2"/>
      <c r="PHP92" s="2"/>
      <c r="PHQ92" s="2"/>
      <c r="PHR92" s="2"/>
      <c r="PHS92" s="2"/>
      <c r="PHT92" s="2"/>
      <c r="PHU92" s="2"/>
      <c r="PHV92" s="2"/>
      <c r="PHW92" s="2"/>
      <c r="PHX92" s="2"/>
      <c r="PHY92" s="2"/>
      <c r="PHZ92" s="2"/>
      <c r="PIA92" s="2"/>
      <c r="PIB92" s="2"/>
      <c r="PIC92" s="2"/>
      <c r="PID92" s="2"/>
      <c r="PIE92" s="2"/>
      <c r="PIF92" s="2"/>
      <c r="PIG92" s="2"/>
      <c r="PIH92" s="2"/>
      <c r="PII92" s="2"/>
      <c r="PIJ92" s="2"/>
      <c r="PIK92" s="2"/>
      <c r="PIL92" s="2"/>
      <c r="PIM92" s="2"/>
      <c r="PIN92" s="2"/>
      <c r="PIO92" s="2"/>
      <c r="PIP92" s="2"/>
      <c r="PIQ92" s="2"/>
      <c r="PIR92" s="2"/>
      <c r="PIS92" s="2"/>
      <c r="PIT92" s="2"/>
      <c r="PIU92" s="2"/>
      <c r="PIV92" s="2"/>
      <c r="PIW92" s="2"/>
      <c r="PIX92" s="2"/>
      <c r="PIY92" s="2"/>
      <c r="PIZ92" s="2"/>
      <c r="PJA92" s="2"/>
      <c r="PJB92" s="2"/>
      <c r="PJC92" s="2"/>
      <c r="PJD92" s="2"/>
      <c r="PJE92" s="2"/>
      <c r="PJF92" s="2"/>
      <c r="PJG92" s="2"/>
      <c r="PJH92" s="2"/>
      <c r="PJI92" s="2"/>
      <c r="PJJ92" s="2"/>
      <c r="PJK92" s="2"/>
      <c r="PJL92" s="2"/>
      <c r="PJM92" s="2"/>
      <c r="PJN92" s="2"/>
      <c r="PJO92" s="2"/>
      <c r="PJP92" s="2"/>
      <c r="PJQ92" s="2"/>
      <c r="PJR92" s="2"/>
      <c r="PJS92" s="2"/>
      <c r="PJT92" s="2"/>
      <c r="PJU92" s="2"/>
      <c r="PJV92" s="2"/>
      <c r="PJW92" s="2"/>
      <c r="PJX92" s="2"/>
      <c r="PJY92" s="2"/>
      <c r="PJZ92" s="2"/>
      <c r="PKA92" s="2"/>
      <c r="PKB92" s="2"/>
      <c r="PKC92" s="2"/>
      <c r="PKD92" s="2"/>
      <c r="PKE92" s="2"/>
      <c r="PKF92" s="2"/>
      <c r="PKG92" s="2"/>
      <c r="PKH92" s="2"/>
      <c r="PKI92" s="2"/>
      <c r="PKJ92" s="2"/>
      <c r="PKK92" s="2"/>
      <c r="PKL92" s="2"/>
      <c r="PKM92" s="2"/>
      <c r="PKN92" s="2"/>
      <c r="PKO92" s="2"/>
      <c r="PKP92" s="2"/>
      <c r="PKQ92" s="2"/>
      <c r="PKR92" s="2"/>
      <c r="PKS92" s="2"/>
      <c r="PKT92" s="2"/>
      <c r="PKU92" s="2"/>
      <c r="PKV92" s="2"/>
      <c r="PKW92" s="2"/>
      <c r="PKX92" s="2"/>
      <c r="PKY92" s="2"/>
      <c r="PKZ92" s="2"/>
      <c r="PLA92" s="2"/>
      <c r="PLB92" s="2"/>
      <c r="PLC92" s="2"/>
      <c r="PLD92" s="2"/>
      <c r="PLE92" s="2"/>
      <c r="PLF92" s="2"/>
      <c r="PLG92" s="2"/>
      <c r="PLH92" s="2"/>
      <c r="PLI92" s="2"/>
      <c r="PLJ92" s="2"/>
      <c r="PLK92" s="2"/>
      <c r="PLL92" s="2"/>
      <c r="PLM92" s="2"/>
      <c r="PLN92" s="2"/>
      <c r="PLO92" s="2"/>
      <c r="PLP92" s="2"/>
      <c r="PLQ92" s="2"/>
      <c r="PLR92" s="2"/>
      <c r="PLS92" s="2"/>
      <c r="PLT92" s="2"/>
      <c r="PLU92" s="2"/>
      <c r="PLV92" s="2"/>
      <c r="PLW92" s="2"/>
      <c r="PLX92" s="2"/>
      <c r="PLY92" s="2"/>
      <c r="PLZ92" s="2"/>
      <c r="PMA92" s="2"/>
      <c r="PMB92" s="2"/>
      <c r="PMC92" s="2"/>
      <c r="PMD92" s="2"/>
      <c r="PME92" s="2"/>
      <c r="PMF92" s="2"/>
      <c r="PMG92" s="2"/>
      <c r="PMH92" s="2"/>
      <c r="PMI92" s="2"/>
      <c r="PMJ92" s="2"/>
      <c r="PMK92" s="2"/>
      <c r="PML92" s="2"/>
      <c r="PMM92" s="2"/>
      <c r="PMN92" s="2"/>
      <c r="PMO92" s="2"/>
      <c r="PMP92" s="2"/>
      <c r="PMQ92" s="2"/>
      <c r="PMR92" s="2"/>
      <c r="PMS92" s="2"/>
      <c r="PMT92" s="2"/>
      <c r="PMU92" s="2"/>
      <c r="PMV92" s="2"/>
      <c r="PMW92" s="2"/>
      <c r="PMX92" s="2"/>
      <c r="PMY92" s="2"/>
      <c r="PMZ92" s="2"/>
      <c r="PNA92" s="2"/>
      <c r="PNB92" s="2"/>
      <c r="PNC92" s="2"/>
      <c r="PND92" s="2"/>
      <c r="PNE92" s="2"/>
      <c r="PNF92" s="2"/>
      <c r="PNG92" s="2"/>
      <c r="PNH92" s="2"/>
      <c r="PNI92" s="2"/>
      <c r="PNJ92" s="2"/>
      <c r="PNK92" s="2"/>
      <c r="PNL92" s="2"/>
      <c r="PNM92" s="2"/>
      <c r="PNN92" s="2"/>
      <c r="PNO92" s="2"/>
      <c r="PNP92" s="2"/>
      <c r="PNQ92" s="2"/>
      <c r="PNR92" s="2"/>
      <c r="PNS92" s="2"/>
      <c r="PNT92" s="2"/>
      <c r="PNU92" s="2"/>
      <c r="PNV92" s="2"/>
      <c r="PNW92" s="2"/>
      <c r="PNX92" s="2"/>
      <c r="PNY92" s="2"/>
      <c r="PNZ92" s="2"/>
      <c r="POA92" s="2"/>
      <c r="POB92" s="2"/>
      <c r="POC92" s="2"/>
      <c r="POD92" s="2"/>
      <c r="POE92" s="2"/>
      <c r="POF92" s="2"/>
      <c r="POG92" s="2"/>
      <c r="POH92" s="2"/>
      <c r="POI92" s="2"/>
      <c r="POJ92" s="2"/>
      <c r="POK92" s="2"/>
      <c r="POL92" s="2"/>
      <c r="POM92" s="2"/>
      <c r="PON92" s="2"/>
      <c r="POO92" s="2"/>
      <c r="POP92" s="2"/>
      <c r="POQ92" s="2"/>
      <c r="POR92" s="2"/>
      <c r="POS92" s="2"/>
      <c r="POT92" s="2"/>
      <c r="POU92" s="2"/>
      <c r="POV92" s="2"/>
      <c r="POW92" s="2"/>
      <c r="POX92" s="2"/>
      <c r="POY92" s="2"/>
      <c r="POZ92" s="2"/>
      <c r="PPA92" s="2"/>
      <c r="PPB92" s="2"/>
      <c r="PPC92" s="2"/>
      <c r="PPD92" s="2"/>
      <c r="PPE92" s="2"/>
      <c r="PPF92" s="2"/>
      <c r="PPG92" s="2"/>
      <c r="PPH92" s="2"/>
      <c r="PPI92" s="2"/>
      <c r="PPJ92" s="2"/>
      <c r="PPK92" s="2"/>
      <c r="PPL92" s="2"/>
      <c r="PPM92" s="2"/>
      <c r="PPN92" s="2"/>
      <c r="PPO92" s="2"/>
      <c r="PPP92" s="2"/>
      <c r="PPQ92" s="2"/>
      <c r="PPR92" s="2"/>
      <c r="PPS92" s="2"/>
      <c r="PPT92" s="2"/>
      <c r="PPU92" s="2"/>
      <c r="PPV92" s="2"/>
      <c r="PPW92" s="2"/>
      <c r="PPX92" s="2"/>
      <c r="PPY92" s="2"/>
      <c r="PPZ92" s="2"/>
      <c r="PQA92" s="2"/>
      <c r="PQB92" s="2"/>
      <c r="PQC92" s="2"/>
      <c r="PQD92" s="2"/>
      <c r="PQE92" s="2"/>
      <c r="PQF92" s="2"/>
      <c r="PQG92" s="2"/>
      <c r="PQH92" s="2"/>
      <c r="PQI92" s="2"/>
      <c r="PQJ92" s="2"/>
      <c r="PQK92" s="2"/>
      <c r="PQL92" s="2"/>
      <c r="PQM92" s="2"/>
      <c r="PQN92" s="2"/>
      <c r="PQO92" s="2"/>
      <c r="PQP92" s="2"/>
      <c r="PQQ92" s="2"/>
      <c r="PQR92" s="2"/>
      <c r="PQS92" s="2"/>
      <c r="PQT92" s="2"/>
      <c r="PQU92" s="2"/>
      <c r="PQV92" s="2"/>
      <c r="PQW92" s="2"/>
      <c r="PQX92" s="2"/>
      <c r="PQY92" s="2"/>
      <c r="PQZ92" s="2"/>
      <c r="PRA92" s="2"/>
      <c r="PRB92" s="2"/>
      <c r="PRC92" s="2"/>
      <c r="PRD92" s="2"/>
      <c r="PRE92" s="2"/>
      <c r="PRF92" s="2"/>
      <c r="PRG92" s="2"/>
      <c r="PRH92" s="2"/>
      <c r="PRI92" s="2"/>
      <c r="PRJ92" s="2"/>
      <c r="PRK92" s="2"/>
      <c r="PRL92" s="2"/>
      <c r="PRM92" s="2"/>
      <c r="PRN92" s="2"/>
      <c r="PRO92" s="2"/>
      <c r="PRP92" s="2"/>
      <c r="PRQ92" s="2"/>
      <c r="PRR92" s="2"/>
      <c r="PRS92" s="2"/>
      <c r="PRT92" s="2"/>
      <c r="PRU92" s="2"/>
      <c r="PRV92" s="2"/>
      <c r="PRW92" s="2"/>
      <c r="PRX92" s="2"/>
      <c r="PRY92" s="2"/>
      <c r="PRZ92" s="2"/>
      <c r="PSA92" s="2"/>
      <c r="PSB92" s="2"/>
      <c r="PSC92" s="2"/>
      <c r="PSD92" s="2"/>
      <c r="PSE92" s="2"/>
      <c r="PSF92" s="2"/>
      <c r="PSG92" s="2"/>
      <c r="PSH92" s="2"/>
      <c r="PSI92" s="2"/>
      <c r="PSJ92" s="2"/>
      <c r="PSK92" s="2"/>
      <c r="PSL92" s="2"/>
      <c r="PSM92" s="2"/>
      <c r="PSN92" s="2"/>
      <c r="PSO92" s="2"/>
      <c r="PSP92" s="2"/>
      <c r="PSQ92" s="2"/>
      <c r="PSR92" s="2"/>
      <c r="PSS92" s="2"/>
      <c r="PST92" s="2"/>
      <c r="PSU92" s="2"/>
      <c r="PSV92" s="2"/>
      <c r="PSW92" s="2"/>
      <c r="PSX92" s="2"/>
      <c r="PSY92" s="2"/>
      <c r="PSZ92" s="2"/>
      <c r="PTA92" s="2"/>
      <c r="PTB92" s="2"/>
      <c r="PTC92" s="2"/>
      <c r="PTD92" s="2"/>
      <c r="PTE92" s="2"/>
      <c r="PTF92" s="2"/>
      <c r="PTG92" s="2"/>
      <c r="PTH92" s="2"/>
      <c r="PTI92" s="2"/>
      <c r="PTJ92" s="2"/>
      <c r="PTK92" s="2"/>
      <c r="PTL92" s="2"/>
      <c r="PTM92" s="2"/>
      <c r="PTN92" s="2"/>
      <c r="PTO92" s="2"/>
      <c r="PTP92" s="2"/>
      <c r="PTQ92" s="2"/>
      <c r="PTR92" s="2"/>
      <c r="PTS92" s="2"/>
      <c r="PTT92" s="2"/>
      <c r="PTU92" s="2"/>
      <c r="PTV92" s="2"/>
      <c r="PTW92" s="2"/>
      <c r="PTX92" s="2"/>
      <c r="PTY92" s="2"/>
      <c r="PTZ92" s="2"/>
      <c r="PUA92" s="2"/>
      <c r="PUB92" s="2"/>
      <c r="PUC92" s="2"/>
      <c r="PUD92" s="2"/>
      <c r="PUE92" s="2"/>
      <c r="PUF92" s="2"/>
      <c r="PUG92" s="2"/>
      <c r="PUH92" s="2"/>
      <c r="PUI92" s="2"/>
      <c r="PUJ92" s="2"/>
      <c r="PUK92" s="2"/>
      <c r="PUL92" s="2"/>
      <c r="PUM92" s="2"/>
      <c r="PUN92" s="2"/>
      <c r="PUO92" s="2"/>
      <c r="PUP92" s="2"/>
      <c r="PUQ92" s="2"/>
      <c r="PUR92" s="2"/>
      <c r="PUS92" s="2"/>
      <c r="PUT92" s="2"/>
      <c r="PUU92" s="2"/>
      <c r="PUV92" s="2"/>
      <c r="PUW92" s="2"/>
      <c r="PUX92" s="2"/>
      <c r="PUY92" s="2"/>
      <c r="PUZ92" s="2"/>
      <c r="PVA92" s="2"/>
      <c r="PVB92" s="2"/>
      <c r="PVC92" s="2"/>
      <c r="PVD92" s="2"/>
      <c r="PVE92" s="2"/>
      <c r="PVF92" s="2"/>
      <c r="PVG92" s="2"/>
      <c r="PVH92" s="2"/>
      <c r="PVI92" s="2"/>
      <c r="PVJ92" s="2"/>
      <c r="PVK92" s="2"/>
      <c r="PVL92" s="2"/>
      <c r="PVM92" s="2"/>
      <c r="PVN92" s="2"/>
      <c r="PVO92" s="2"/>
      <c r="PVP92" s="2"/>
      <c r="PVQ92" s="2"/>
      <c r="PVR92" s="2"/>
      <c r="PVS92" s="2"/>
      <c r="PVT92" s="2"/>
      <c r="PVU92" s="2"/>
      <c r="PVV92" s="2"/>
      <c r="PVW92" s="2"/>
      <c r="PVX92" s="2"/>
      <c r="PVY92" s="2"/>
      <c r="PVZ92" s="2"/>
      <c r="PWA92" s="2"/>
      <c r="PWB92" s="2"/>
      <c r="PWC92" s="2"/>
      <c r="PWD92" s="2"/>
      <c r="PWE92" s="2"/>
      <c r="PWF92" s="2"/>
      <c r="PWG92" s="2"/>
      <c r="PWH92" s="2"/>
      <c r="PWI92" s="2"/>
      <c r="PWJ92" s="2"/>
      <c r="PWK92" s="2"/>
      <c r="PWL92" s="2"/>
      <c r="PWM92" s="2"/>
      <c r="PWN92" s="2"/>
      <c r="PWO92" s="2"/>
      <c r="PWP92" s="2"/>
      <c r="PWQ92" s="2"/>
      <c r="PWR92" s="2"/>
      <c r="PWS92" s="2"/>
      <c r="PWT92" s="2"/>
      <c r="PWU92" s="2"/>
      <c r="PWV92" s="2"/>
      <c r="PWW92" s="2"/>
      <c r="PWX92" s="2"/>
      <c r="PWY92" s="2"/>
      <c r="PWZ92" s="2"/>
      <c r="PXA92" s="2"/>
      <c r="PXB92" s="2"/>
      <c r="PXC92" s="2"/>
      <c r="PXD92" s="2"/>
      <c r="PXE92" s="2"/>
      <c r="PXF92" s="2"/>
      <c r="PXG92" s="2"/>
      <c r="PXH92" s="2"/>
      <c r="PXI92" s="2"/>
      <c r="PXJ92" s="2"/>
      <c r="PXK92" s="2"/>
      <c r="PXL92" s="2"/>
      <c r="PXM92" s="2"/>
      <c r="PXN92" s="2"/>
      <c r="PXO92" s="2"/>
      <c r="PXP92" s="2"/>
      <c r="PXQ92" s="2"/>
      <c r="PXR92" s="2"/>
      <c r="PXS92" s="2"/>
      <c r="PXT92" s="2"/>
      <c r="PXU92" s="2"/>
      <c r="PXV92" s="2"/>
      <c r="PXW92" s="2"/>
      <c r="PXX92" s="2"/>
      <c r="PXY92" s="2"/>
      <c r="PXZ92" s="2"/>
      <c r="PYA92" s="2"/>
      <c r="PYB92" s="2"/>
      <c r="PYC92" s="2"/>
      <c r="PYD92" s="2"/>
      <c r="PYE92" s="2"/>
      <c r="PYF92" s="2"/>
      <c r="PYG92" s="2"/>
      <c r="PYH92" s="2"/>
      <c r="PYI92" s="2"/>
      <c r="PYJ92" s="2"/>
      <c r="PYK92" s="2"/>
      <c r="PYL92" s="2"/>
      <c r="PYM92" s="2"/>
      <c r="PYN92" s="2"/>
      <c r="PYO92" s="2"/>
      <c r="PYP92" s="2"/>
      <c r="PYQ92" s="2"/>
      <c r="PYR92" s="2"/>
      <c r="PYS92" s="2"/>
      <c r="PYT92" s="2"/>
      <c r="PYU92" s="2"/>
      <c r="PYV92" s="2"/>
      <c r="PYW92" s="2"/>
      <c r="PYX92" s="2"/>
      <c r="PYY92" s="2"/>
      <c r="PYZ92" s="2"/>
      <c r="PZA92" s="2"/>
      <c r="PZB92" s="2"/>
      <c r="PZC92" s="2"/>
      <c r="PZD92" s="2"/>
      <c r="PZE92" s="2"/>
      <c r="PZF92" s="2"/>
      <c r="PZG92" s="2"/>
      <c r="PZH92" s="2"/>
      <c r="PZI92" s="2"/>
      <c r="PZJ92" s="2"/>
      <c r="PZK92" s="2"/>
      <c r="PZL92" s="2"/>
      <c r="PZM92" s="2"/>
      <c r="PZN92" s="2"/>
      <c r="PZO92" s="2"/>
      <c r="PZP92" s="2"/>
      <c r="PZQ92" s="2"/>
      <c r="PZR92" s="2"/>
      <c r="PZS92" s="2"/>
      <c r="PZT92" s="2"/>
      <c r="PZU92" s="2"/>
      <c r="PZV92" s="2"/>
      <c r="PZW92" s="2"/>
      <c r="PZX92" s="2"/>
      <c r="PZY92" s="2"/>
      <c r="PZZ92" s="2"/>
      <c r="QAA92" s="2"/>
      <c r="QAB92" s="2"/>
      <c r="QAC92" s="2"/>
      <c r="QAD92" s="2"/>
      <c r="QAE92" s="2"/>
      <c r="QAF92" s="2"/>
      <c r="QAG92" s="2"/>
      <c r="QAH92" s="2"/>
      <c r="QAI92" s="2"/>
      <c r="QAJ92" s="2"/>
      <c r="QAK92" s="2"/>
      <c r="QAL92" s="2"/>
      <c r="QAM92" s="2"/>
      <c r="QAN92" s="2"/>
      <c r="QAO92" s="2"/>
      <c r="QAP92" s="2"/>
      <c r="QAQ92" s="2"/>
      <c r="QAR92" s="2"/>
      <c r="QAS92" s="2"/>
      <c r="QAT92" s="2"/>
      <c r="QAU92" s="2"/>
      <c r="QAV92" s="2"/>
      <c r="QAW92" s="2"/>
      <c r="QAX92" s="2"/>
      <c r="QAY92" s="2"/>
      <c r="QAZ92" s="2"/>
      <c r="QBA92" s="2"/>
      <c r="QBB92" s="2"/>
      <c r="QBC92" s="2"/>
      <c r="QBD92" s="2"/>
      <c r="QBE92" s="2"/>
      <c r="QBF92" s="2"/>
      <c r="QBG92" s="2"/>
      <c r="QBH92" s="2"/>
      <c r="QBI92" s="2"/>
      <c r="QBJ92" s="2"/>
      <c r="QBK92" s="2"/>
      <c r="QBL92" s="2"/>
      <c r="QBM92" s="2"/>
      <c r="QBN92" s="2"/>
      <c r="QBO92" s="2"/>
      <c r="QBP92" s="2"/>
      <c r="QBQ92" s="2"/>
      <c r="QBR92" s="2"/>
      <c r="QBS92" s="2"/>
      <c r="QBT92" s="2"/>
      <c r="QBU92" s="2"/>
      <c r="QBV92" s="2"/>
      <c r="QBW92" s="2"/>
      <c r="QBX92" s="2"/>
      <c r="QBY92" s="2"/>
      <c r="QBZ92" s="2"/>
      <c r="QCA92" s="2"/>
      <c r="QCB92" s="2"/>
      <c r="QCC92" s="2"/>
      <c r="QCD92" s="2"/>
      <c r="QCE92" s="2"/>
      <c r="QCF92" s="2"/>
      <c r="QCG92" s="2"/>
      <c r="QCH92" s="2"/>
      <c r="QCI92" s="2"/>
      <c r="QCJ92" s="2"/>
      <c r="QCK92" s="2"/>
      <c r="QCL92" s="2"/>
      <c r="QCM92" s="2"/>
      <c r="QCN92" s="2"/>
      <c r="QCO92" s="2"/>
      <c r="QCP92" s="2"/>
      <c r="QCQ92" s="2"/>
      <c r="QCR92" s="2"/>
      <c r="QCS92" s="2"/>
      <c r="QCT92" s="2"/>
      <c r="QCU92" s="2"/>
      <c r="QCV92" s="2"/>
      <c r="QCW92" s="2"/>
      <c r="QCX92" s="2"/>
      <c r="QCY92" s="2"/>
      <c r="QCZ92" s="2"/>
      <c r="QDA92" s="2"/>
      <c r="QDB92" s="2"/>
      <c r="QDC92" s="2"/>
      <c r="QDD92" s="2"/>
      <c r="QDE92" s="2"/>
      <c r="QDF92" s="2"/>
      <c r="QDG92" s="2"/>
      <c r="QDH92" s="2"/>
      <c r="QDI92" s="2"/>
      <c r="QDJ92" s="2"/>
      <c r="QDK92" s="2"/>
      <c r="QDL92" s="2"/>
      <c r="QDM92" s="2"/>
      <c r="QDN92" s="2"/>
      <c r="QDO92" s="2"/>
      <c r="QDP92" s="2"/>
      <c r="QDQ92" s="2"/>
      <c r="QDR92" s="2"/>
      <c r="QDS92" s="2"/>
      <c r="QDT92" s="2"/>
      <c r="QDU92" s="2"/>
      <c r="QDV92" s="2"/>
      <c r="QDW92" s="2"/>
      <c r="QDX92" s="2"/>
      <c r="QDY92" s="2"/>
      <c r="QDZ92" s="2"/>
      <c r="QEA92" s="2"/>
      <c r="QEB92" s="2"/>
      <c r="QEC92" s="2"/>
      <c r="QED92" s="2"/>
      <c r="QEE92" s="2"/>
      <c r="QEF92" s="2"/>
      <c r="QEG92" s="2"/>
      <c r="QEH92" s="2"/>
      <c r="QEI92" s="2"/>
      <c r="QEJ92" s="2"/>
      <c r="QEK92" s="2"/>
      <c r="QEL92" s="2"/>
      <c r="QEM92" s="2"/>
      <c r="QEN92" s="2"/>
      <c r="QEO92" s="2"/>
      <c r="QEP92" s="2"/>
      <c r="QEQ92" s="2"/>
      <c r="QER92" s="2"/>
      <c r="QES92" s="2"/>
      <c r="QET92" s="2"/>
      <c r="QEU92" s="2"/>
      <c r="QEV92" s="2"/>
      <c r="QEW92" s="2"/>
      <c r="QEX92" s="2"/>
      <c r="QEY92" s="2"/>
      <c r="QEZ92" s="2"/>
      <c r="QFA92" s="2"/>
      <c r="QFB92" s="2"/>
      <c r="QFC92" s="2"/>
      <c r="QFD92" s="2"/>
      <c r="QFE92" s="2"/>
      <c r="QFF92" s="2"/>
      <c r="QFG92" s="2"/>
      <c r="QFH92" s="2"/>
      <c r="QFI92" s="2"/>
      <c r="QFJ92" s="2"/>
      <c r="QFK92" s="2"/>
      <c r="QFL92" s="2"/>
      <c r="QFM92" s="2"/>
      <c r="QFN92" s="2"/>
      <c r="QFO92" s="2"/>
      <c r="QFP92" s="2"/>
      <c r="QFQ92" s="2"/>
      <c r="QFR92" s="2"/>
      <c r="QFS92" s="2"/>
      <c r="QFT92" s="2"/>
      <c r="QFU92" s="2"/>
      <c r="QFV92" s="2"/>
      <c r="QFW92" s="2"/>
      <c r="QFX92" s="2"/>
      <c r="QFY92" s="2"/>
      <c r="QFZ92" s="2"/>
      <c r="QGA92" s="2"/>
      <c r="QGB92" s="2"/>
      <c r="QGC92" s="2"/>
      <c r="QGD92" s="2"/>
      <c r="QGE92" s="2"/>
      <c r="QGF92" s="2"/>
      <c r="QGG92" s="2"/>
      <c r="QGH92" s="2"/>
      <c r="QGI92" s="2"/>
      <c r="QGJ92" s="2"/>
      <c r="QGK92" s="2"/>
      <c r="QGL92" s="2"/>
      <c r="QGM92" s="2"/>
      <c r="QGN92" s="2"/>
      <c r="QGO92" s="2"/>
      <c r="QGP92" s="2"/>
      <c r="QGQ92" s="2"/>
      <c r="QGR92" s="2"/>
      <c r="QGS92" s="2"/>
      <c r="QGT92" s="2"/>
      <c r="QGU92" s="2"/>
      <c r="QGV92" s="2"/>
      <c r="QGW92" s="2"/>
      <c r="QGX92" s="2"/>
      <c r="QGY92" s="2"/>
      <c r="QGZ92" s="2"/>
      <c r="QHA92" s="2"/>
      <c r="QHB92" s="2"/>
      <c r="QHC92" s="2"/>
      <c r="QHD92" s="2"/>
      <c r="QHE92" s="2"/>
      <c r="QHF92" s="2"/>
      <c r="QHG92" s="2"/>
      <c r="QHH92" s="2"/>
      <c r="QHI92" s="2"/>
      <c r="QHJ92" s="2"/>
      <c r="QHK92" s="2"/>
      <c r="QHL92" s="2"/>
      <c r="QHM92" s="2"/>
      <c r="QHN92" s="2"/>
      <c r="QHO92" s="2"/>
      <c r="QHP92" s="2"/>
      <c r="QHQ92" s="2"/>
      <c r="QHR92" s="2"/>
      <c r="QHS92" s="2"/>
      <c r="QHT92" s="2"/>
      <c r="QHU92" s="2"/>
      <c r="QHV92" s="2"/>
      <c r="QHW92" s="2"/>
      <c r="QHX92" s="2"/>
      <c r="QHY92" s="2"/>
      <c r="QHZ92" s="2"/>
      <c r="QIA92" s="2"/>
      <c r="QIB92" s="2"/>
      <c r="QIC92" s="2"/>
      <c r="QID92" s="2"/>
      <c r="QIE92" s="2"/>
      <c r="QIF92" s="2"/>
      <c r="QIG92" s="2"/>
      <c r="QIH92" s="2"/>
      <c r="QII92" s="2"/>
      <c r="QIJ92" s="2"/>
      <c r="QIK92" s="2"/>
      <c r="QIL92" s="2"/>
      <c r="QIM92" s="2"/>
      <c r="QIN92" s="2"/>
      <c r="QIO92" s="2"/>
      <c r="QIP92" s="2"/>
      <c r="QIQ92" s="2"/>
      <c r="QIR92" s="2"/>
      <c r="QIS92" s="2"/>
      <c r="QIT92" s="2"/>
      <c r="QIU92" s="2"/>
      <c r="QIV92" s="2"/>
      <c r="QIW92" s="2"/>
      <c r="QIX92" s="2"/>
      <c r="QIY92" s="2"/>
      <c r="QIZ92" s="2"/>
      <c r="QJA92" s="2"/>
      <c r="QJB92" s="2"/>
      <c r="QJC92" s="2"/>
      <c r="QJD92" s="2"/>
      <c r="QJE92" s="2"/>
      <c r="QJF92" s="2"/>
      <c r="QJG92" s="2"/>
      <c r="QJH92" s="2"/>
      <c r="QJI92" s="2"/>
      <c r="QJJ92" s="2"/>
      <c r="QJK92" s="2"/>
      <c r="QJL92" s="2"/>
      <c r="QJM92" s="2"/>
      <c r="QJN92" s="2"/>
      <c r="QJO92" s="2"/>
      <c r="QJP92" s="2"/>
      <c r="QJQ92" s="2"/>
      <c r="QJR92" s="2"/>
      <c r="QJS92" s="2"/>
      <c r="QJT92" s="2"/>
      <c r="QJU92" s="2"/>
      <c r="QJV92" s="2"/>
      <c r="QJW92" s="2"/>
      <c r="QJX92" s="2"/>
      <c r="QJY92" s="2"/>
      <c r="QJZ92" s="2"/>
      <c r="QKA92" s="2"/>
      <c r="QKB92" s="2"/>
      <c r="QKC92" s="2"/>
      <c r="QKD92" s="2"/>
      <c r="QKE92" s="2"/>
      <c r="QKF92" s="2"/>
      <c r="QKG92" s="2"/>
      <c r="QKH92" s="2"/>
      <c r="QKI92" s="2"/>
      <c r="QKJ92" s="2"/>
      <c r="QKK92" s="2"/>
      <c r="QKL92" s="2"/>
      <c r="QKM92" s="2"/>
      <c r="QKN92" s="2"/>
      <c r="QKO92" s="2"/>
      <c r="QKP92" s="2"/>
      <c r="QKQ92" s="2"/>
      <c r="QKR92" s="2"/>
      <c r="QKS92" s="2"/>
      <c r="QKT92" s="2"/>
      <c r="QKU92" s="2"/>
      <c r="QKV92" s="2"/>
      <c r="QKW92" s="2"/>
      <c r="QKX92" s="2"/>
      <c r="QKY92" s="2"/>
      <c r="QKZ92" s="2"/>
      <c r="QLA92" s="2"/>
      <c r="QLB92" s="2"/>
      <c r="QLC92" s="2"/>
      <c r="QLD92" s="2"/>
      <c r="QLE92" s="2"/>
      <c r="QLF92" s="2"/>
      <c r="QLG92" s="2"/>
      <c r="QLH92" s="2"/>
      <c r="QLI92" s="2"/>
      <c r="QLJ92" s="2"/>
      <c r="QLK92" s="2"/>
      <c r="QLL92" s="2"/>
      <c r="QLM92" s="2"/>
      <c r="QLN92" s="2"/>
      <c r="QLO92" s="2"/>
      <c r="QLP92" s="2"/>
      <c r="QLQ92" s="2"/>
      <c r="QLR92" s="2"/>
      <c r="QLS92" s="2"/>
      <c r="QLT92" s="2"/>
      <c r="QLU92" s="2"/>
      <c r="QLV92" s="2"/>
      <c r="QLW92" s="2"/>
      <c r="QLX92" s="2"/>
      <c r="QLY92" s="2"/>
      <c r="QLZ92" s="2"/>
      <c r="QMA92" s="2"/>
      <c r="QMB92" s="2"/>
      <c r="QMC92" s="2"/>
      <c r="QMD92" s="2"/>
      <c r="QME92" s="2"/>
      <c r="QMF92" s="2"/>
      <c r="QMG92" s="2"/>
      <c r="QMH92" s="2"/>
      <c r="QMI92" s="2"/>
      <c r="QMJ92" s="2"/>
      <c r="QMK92" s="2"/>
      <c r="QML92" s="2"/>
      <c r="QMM92" s="2"/>
      <c r="QMN92" s="2"/>
      <c r="QMO92" s="2"/>
      <c r="QMP92" s="2"/>
      <c r="QMQ92" s="2"/>
      <c r="QMR92" s="2"/>
      <c r="QMS92" s="2"/>
      <c r="QMT92" s="2"/>
      <c r="QMU92" s="2"/>
      <c r="QMV92" s="2"/>
      <c r="QMW92" s="2"/>
      <c r="QMX92" s="2"/>
      <c r="QMY92" s="2"/>
      <c r="QMZ92" s="2"/>
      <c r="QNA92" s="2"/>
      <c r="QNB92" s="2"/>
      <c r="QNC92" s="2"/>
      <c r="QND92" s="2"/>
      <c r="QNE92" s="2"/>
      <c r="QNF92" s="2"/>
      <c r="QNG92" s="2"/>
      <c r="QNH92" s="2"/>
      <c r="QNI92" s="2"/>
      <c r="QNJ92" s="2"/>
      <c r="QNK92" s="2"/>
      <c r="QNL92" s="2"/>
      <c r="QNM92" s="2"/>
      <c r="QNN92" s="2"/>
      <c r="QNO92" s="2"/>
      <c r="QNP92" s="2"/>
      <c r="QNQ92" s="2"/>
      <c r="QNR92" s="2"/>
      <c r="QNS92" s="2"/>
      <c r="QNT92" s="2"/>
      <c r="QNU92" s="2"/>
      <c r="QNV92" s="2"/>
      <c r="QNW92" s="2"/>
      <c r="QNX92" s="2"/>
      <c r="QNY92" s="2"/>
      <c r="QNZ92" s="2"/>
      <c r="QOA92" s="2"/>
      <c r="QOB92" s="2"/>
      <c r="QOC92" s="2"/>
      <c r="QOD92" s="2"/>
      <c r="QOE92" s="2"/>
      <c r="QOF92" s="2"/>
      <c r="QOG92" s="2"/>
      <c r="QOH92" s="2"/>
      <c r="QOI92" s="2"/>
      <c r="QOJ92" s="2"/>
      <c r="QOK92" s="2"/>
      <c r="QOL92" s="2"/>
      <c r="QOM92" s="2"/>
      <c r="QON92" s="2"/>
      <c r="QOO92" s="2"/>
      <c r="QOP92" s="2"/>
      <c r="QOQ92" s="2"/>
      <c r="QOR92" s="2"/>
      <c r="QOS92" s="2"/>
      <c r="QOT92" s="2"/>
      <c r="QOU92" s="2"/>
      <c r="QOV92" s="2"/>
      <c r="QOW92" s="2"/>
      <c r="QOX92" s="2"/>
      <c r="QOY92" s="2"/>
      <c r="QOZ92" s="2"/>
      <c r="QPA92" s="2"/>
      <c r="QPB92" s="2"/>
      <c r="QPC92" s="2"/>
      <c r="QPD92" s="2"/>
      <c r="QPE92" s="2"/>
      <c r="QPF92" s="2"/>
      <c r="QPG92" s="2"/>
      <c r="QPH92" s="2"/>
      <c r="QPI92" s="2"/>
      <c r="QPJ92" s="2"/>
      <c r="QPK92" s="2"/>
      <c r="QPL92" s="2"/>
      <c r="QPM92" s="2"/>
      <c r="QPN92" s="2"/>
      <c r="QPO92" s="2"/>
      <c r="QPP92" s="2"/>
      <c r="QPQ92" s="2"/>
      <c r="QPR92" s="2"/>
      <c r="QPS92" s="2"/>
      <c r="QPT92" s="2"/>
      <c r="QPU92" s="2"/>
      <c r="QPV92" s="2"/>
      <c r="QPW92" s="2"/>
      <c r="QPX92" s="2"/>
      <c r="QPY92" s="2"/>
      <c r="QPZ92" s="2"/>
      <c r="QQA92" s="2"/>
      <c r="QQB92" s="2"/>
      <c r="QQC92" s="2"/>
      <c r="QQD92" s="2"/>
      <c r="QQE92" s="2"/>
      <c r="QQF92" s="2"/>
      <c r="QQG92" s="2"/>
      <c r="QQH92" s="2"/>
      <c r="QQI92" s="2"/>
      <c r="QQJ92" s="2"/>
      <c r="QQK92" s="2"/>
      <c r="QQL92" s="2"/>
      <c r="QQM92" s="2"/>
      <c r="QQN92" s="2"/>
      <c r="QQO92" s="2"/>
      <c r="QQP92" s="2"/>
      <c r="QQQ92" s="2"/>
      <c r="QQR92" s="2"/>
      <c r="QQS92" s="2"/>
      <c r="QQT92" s="2"/>
      <c r="QQU92" s="2"/>
      <c r="QQV92" s="2"/>
      <c r="QQW92" s="2"/>
      <c r="QQX92" s="2"/>
      <c r="QQY92" s="2"/>
      <c r="QQZ92" s="2"/>
      <c r="QRA92" s="2"/>
      <c r="QRB92" s="2"/>
      <c r="QRC92" s="2"/>
      <c r="QRD92" s="2"/>
      <c r="QRE92" s="2"/>
      <c r="QRF92" s="2"/>
      <c r="QRG92" s="2"/>
      <c r="QRH92" s="2"/>
      <c r="QRI92" s="2"/>
      <c r="QRJ92" s="2"/>
      <c r="QRK92" s="2"/>
      <c r="QRL92" s="2"/>
      <c r="QRM92" s="2"/>
      <c r="QRN92" s="2"/>
      <c r="QRO92" s="2"/>
      <c r="QRP92" s="2"/>
      <c r="QRQ92" s="2"/>
      <c r="QRR92" s="2"/>
      <c r="QRS92" s="2"/>
      <c r="QRT92" s="2"/>
      <c r="QRU92" s="2"/>
      <c r="QRV92" s="2"/>
      <c r="QRW92" s="2"/>
      <c r="QRX92" s="2"/>
      <c r="QRY92" s="2"/>
      <c r="QRZ92" s="2"/>
      <c r="QSA92" s="2"/>
      <c r="QSB92" s="2"/>
      <c r="QSC92" s="2"/>
      <c r="QSD92" s="2"/>
      <c r="QSE92" s="2"/>
      <c r="QSF92" s="2"/>
      <c r="QSG92" s="2"/>
      <c r="QSH92" s="2"/>
      <c r="QSI92" s="2"/>
      <c r="QSJ92" s="2"/>
      <c r="QSK92" s="2"/>
      <c r="QSL92" s="2"/>
      <c r="QSM92" s="2"/>
      <c r="QSN92" s="2"/>
      <c r="QSO92" s="2"/>
      <c r="QSP92" s="2"/>
      <c r="QSQ92" s="2"/>
      <c r="QSR92" s="2"/>
      <c r="QSS92" s="2"/>
      <c r="QST92" s="2"/>
      <c r="QSU92" s="2"/>
      <c r="QSV92" s="2"/>
      <c r="QSW92" s="2"/>
      <c r="QSX92" s="2"/>
      <c r="QSY92" s="2"/>
      <c r="QSZ92" s="2"/>
      <c r="QTA92" s="2"/>
      <c r="QTB92" s="2"/>
      <c r="QTC92" s="2"/>
      <c r="QTD92" s="2"/>
      <c r="QTE92" s="2"/>
      <c r="QTF92" s="2"/>
      <c r="QTG92" s="2"/>
      <c r="QTH92" s="2"/>
      <c r="QTI92" s="2"/>
      <c r="QTJ92" s="2"/>
      <c r="QTK92" s="2"/>
      <c r="QTL92" s="2"/>
      <c r="QTM92" s="2"/>
      <c r="QTN92" s="2"/>
      <c r="QTO92" s="2"/>
      <c r="QTP92" s="2"/>
      <c r="QTQ92" s="2"/>
      <c r="QTR92" s="2"/>
      <c r="QTS92" s="2"/>
      <c r="QTT92" s="2"/>
      <c r="QTU92" s="2"/>
      <c r="QTV92" s="2"/>
      <c r="QTW92" s="2"/>
      <c r="QTX92" s="2"/>
      <c r="QTY92" s="2"/>
      <c r="QTZ92" s="2"/>
      <c r="QUA92" s="2"/>
      <c r="QUB92" s="2"/>
      <c r="QUC92" s="2"/>
      <c r="QUD92" s="2"/>
      <c r="QUE92" s="2"/>
      <c r="QUF92" s="2"/>
      <c r="QUG92" s="2"/>
      <c r="QUH92" s="2"/>
      <c r="QUI92" s="2"/>
      <c r="QUJ92" s="2"/>
      <c r="QUK92" s="2"/>
      <c r="QUL92" s="2"/>
      <c r="QUM92" s="2"/>
      <c r="QUN92" s="2"/>
      <c r="QUO92" s="2"/>
      <c r="QUP92" s="2"/>
      <c r="QUQ92" s="2"/>
      <c r="QUR92" s="2"/>
      <c r="QUS92" s="2"/>
      <c r="QUT92" s="2"/>
      <c r="QUU92" s="2"/>
      <c r="QUV92" s="2"/>
      <c r="QUW92" s="2"/>
      <c r="QUX92" s="2"/>
      <c r="QUY92" s="2"/>
      <c r="QUZ92" s="2"/>
      <c r="QVA92" s="2"/>
      <c r="QVB92" s="2"/>
      <c r="QVC92" s="2"/>
      <c r="QVD92" s="2"/>
      <c r="QVE92" s="2"/>
      <c r="QVF92" s="2"/>
      <c r="QVG92" s="2"/>
      <c r="QVH92" s="2"/>
      <c r="QVI92" s="2"/>
      <c r="QVJ92" s="2"/>
      <c r="QVK92" s="2"/>
      <c r="QVL92" s="2"/>
      <c r="QVM92" s="2"/>
      <c r="QVN92" s="2"/>
      <c r="QVO92" s="2"/>
      <c r="QVP92" s="2"/>
      <c r="QVQ92" s="2"/>
      <c r="QVR92" s="2"/>
      <c r="QVS92" s="2"/>
      <c r="QVT92" s="2"/>
      <c r="QVU92" s="2"/>
      <c r="QVV92" s="2"/>
      <c r="QVW92" s="2"/>
      <c r="QVX92" s="2"/>
      <c r="QVY92" s="2"/>
      <c r="QVZ92" s="2"/>
      <c r="QWA92" s="2"/>
      <c r="QWB92" s="2"/>
      <c r="QWC92" s="2"/>
      <c r="QWD92" s="2"/>
      <c r="QWE92" s="2"/>
      <c r="QWF92" s="2"/>
      <c r="QWG92" s="2"/>
      <c r="QWH92" s="2"/>
      <c r="QWI92" s="2"/>
      <c r="QWJ92" s="2"/>
      <c r="QWK92" s="2"/>
      <c r="QWL92" s="2"/>
      <c r="QWM92" s="2"/>
      <c r="QWN92" s="2"/>
      <c r="QWO92" s="2"/>
      <c r="QWP92" s="2"/>
      <c r="QWQ92" s="2"/>
      <c r="QWR92" s="2"/>
      <c r="QWS92" s="2"/>
      <c r="QWT92" s="2"/>
      <c r="QWU92" s="2"/>
      <c r="QWV92" s="2"/>
      <c r="QWW92" s="2"/>
      <c r="QWX92" s="2"/>
      <c r="QWY92" s="2"/>
      <c r="QWZ92" s="2"/>
      <c r="QXA92" s="2"/>
      <c r="QXB92" s="2"/>
      <c r="QXC92" s="2"/>
      <c r="QXD92" s="2"/>
      <c r="QXE92" s="2"/>
      <c r="QXF92" s="2"/>
      <c r="QXG92" s="2"/>
      <c r="QXH92" s="2"/>
      <c r="QXI92" s="2"/>
      <c r="QXJ92" s="2"/>
      <c r="QXK92" s="2"/>
      <c r="QXL92" s="2"/>
      <c r="QXM92" s="2"/>
      <c r="QXN92" s="2"/>
      <c r="QXO92" s="2"/>
      <c r="QXP92" s="2"/>
      <c r="QXQ92" s="2"/>
      <c r="QXR92" s="2"/>
      <c r="QXS92" s="2"/>
      <c r="QXT92" s="2"/>
      <c r="QXU92" s="2"/>
      <c r="QXV92" s="2"/>
      <c r="QXW92" s="2"/>
      <c r="QXX92" s="2"/>
      <c r="QXY92" s="2"/>
      <c r="QXZ92" s="2"/>
      <c r="QYA92" s="2"/>
      <c r="QYB92" s="2"/>
      <c r="QYC92" s="2"/>
      <c r="QYD92" s="2"/>
      <c r="QYE92" s="2"/>
      <c r="QYF92" s="2"/>
      <c r="QYG92" s="2"/>
      <c r="QYH92" s="2"/>
      <c r="QYI92" s="2"/>
      <c r="QYJ92" s="2"/>
      <c r="QYK92" s="2"/>
      <c r="QYL92" s="2"/>
      <c r="QYM92" s="2"/>
      <c r="QYN92" s="2"/>
      <c r="QYO92" s="2"/>
      <c r="QYP92" s="2"/>
      <c r="QYQ92" s="2"/>
      <c r="QYR92" s="2"/>
      <c r="QYS92" s="2"/>
      <c r="QYT92" s="2"/>
      <c r="QYU92" s="2"/>
      <c r="QYV92" s="2"/>
      <c r="QYW92" s="2"/>
      <c r="QYX92" s="2"/>
      <c r="QYY92" s="2"/>
      <c r="QYZ92" s="2"/>
      <c r="QZA92" s="2"/>
      <c r="QZB92" s="2"/>
      <c r="QZC92" s="2"/>
      <c r="QZD92" s="2"/>
      <c r="QZE92" s="2"/>
      <c r="QZF92" s="2"/>
      <c r="QZG92" s="2"/>
      <c r="QZH92" s="2"/>
      <c r="QZI92" s="2"/>
      <c r="QZJ92" s="2"/>
      <c r="QZK92" s="2"/>
      <c r="QZL92" s="2"/>
      <c r="QZM92" s="2"/>
      <c r="QZN92" s="2"/>
      <c r="QZO92" s="2"/>
      <c r="QZP92" s="2"/>
      <c r="QZQ92" s="2"/>
      <c r="QZR92" s="2"/>
      <c r="QZS92" s="2"/>
      <c r="QZT92" s="2"/>
      <c r="QZU92" s="2"/>
      <c r="QZV92" s="2"/>
      <c r="QZW92" s="2"/>
      <c r="QZX92" s="2"/>
      <c r="QZY92" s="2"/>
      <c r="QZZ92" s="2"/>
      <c r="RAA92" s="2"/>
      <c r="RAB92" s="2"/>
      <c r="RAC92" s="2"/>
      <c r="RAD92" s="2"/>
      <c r="RAE92" s="2"/>
      <c r="RAF92" s="2"/>
      <c r="RAG92" s="2"/>
      <c r="RAH92" s="2"/>
      <c r="RAI92" s="2"/>
      <c r="RAJ92" s="2"/>
      <c r="RAK92" s="2"/>
      <c r="RAL92" s="2"/>
      <c r="RAM92" s="2"/>
      <c r="RAN92" s="2"/>
      <c r="RAO92" s="2"/>
      <c r="RAP92" s="2"/>
      <c r="RAQ92" s="2"/>
      <c r="RAR92" s="2"/>
      <c r="RAS92" s="2"/>
      <c r="RAT92" s="2"/>
      <c r="RAU92" s="2"/>
      <c r="RAV92" s="2"/>
      <c r="RAW92" s="2"/>
      <c r="RAX92" s="2"/>
      <c r="RAY92" s="2"/>
      <c r="RAZ92" s="2"/>
      <c r="RBA92" s="2"/>
      <c r="RBB92" s="2"/>
      <c r="RBC92" s="2"/>
      <c r="RBD92" s="2"/>
      <c r="RBE92" s="2"/>
      <c r="RBF92" s="2"/>
      <c r="RBG92" s="2"/>
      <c r="RBH92" s="2"/>
      <c r="RBI92" s="2"/>
      <c r="RBJ92" s="2"/>
      <c r="RBK92" s="2"/>
      <c r="RBL92" s="2"/>
      <c r="RBM92" s="2"/>
      <c r="RBN92" s="2"/>
      <c r="RBO92" s="2"/>
      <c r="RBP92" s="2"/>
      <c r="RBQ92" s="2"/>
      <c r="RBR92" s="2"/>
      <c r="RBS92" s="2"/>
      <c r="RBT92" s="2"/>
      <c r="RBU92" s="2"/>
      <c r="RBV92" s="2"/>
      <c r="RBW92" s="2"/>
      <c r="RBX92" s="2"/>
      <c r="RBY92" s="2"/>
      <c r="RBZ92" s="2"/>
      <c r="RCA92" s="2"/>
      <c r="RCB92" s="2"/>
      <c r="RCC92" s="2"/>
      <c r="RCD92" s="2"/>
      <c r="RCE92" s="2"/>
      <c r="RCF92" s="2"/>
      <c r="RCG92" s="2"/>
      <c r="RCH92" s="2"/>
      <c r="RCI92" s="2"/>
      <c r="RCJ92" s="2"/>
      <c r="RCK92" s="2"/>
      <c r="RCL92" s="2"/>
      <c r="RCM92" s="2"/>
      <c r="RCN92" s="2"/>
      <c r="RCO92" s="2"/>
      <c r="RCP92" s="2"/>
      <c r="RCQ92" s="2"/>
      <c r="RCR92" s="2"/>
      <c r="RCS92" s="2"/>
      <c r="RCT92" s="2"/>
      <c r="RCU92" s="2"/>
      <c r="RCV92" s="2"/>
      <c r="RCW92" s="2"/>
      <c r="RCX92" s="2"/>
      <c r="RCY92" s="2"/>
      <c r="RCZ92" s="2"/>
      <c r="RDA92" s="2"/>
      <c r="RDB92" s="2"/>
      <c r="RDC92" s="2"/>
      <c r="RDD92" s="2"/>
      <c r="RDE92" s="2"/>
      <c r="RDF92" s="2"/>
      <c r="RDG92" s="2"/>
      <c r="RDH92" s="2"/>
      <c r="RDI92" s="2"/>
      <c r="RDJ92" s="2"/>
      <c r="RDK92" s="2"/>
      <c r="RDL92" s="2"/>
      <c r="RDM92" s="2"/>
      <c r="RDN92" s="2"/>
      <c r="RDO92" s="2"/>
      <c r="RDP92" s="2"/>
      <c r="RDQ92" s="2"/>
      <c r="RDR92" s="2"/>
      <c r="RDS92" s="2"/>
      <c r="RDT92" s="2"/>
      <c r="RDU92" s="2"/>
      <c r="RDV92" s="2"/>
      <c r="RDW92" s="2"/>
      <c r="RDX92" s="2"/>
      <c r="RDY92" s="2"/>
      <c r="RDZ92" s="2"/>
      <c r="REA92" s="2"/>
      <c r="REB92" s="2"/>
      <c r="REC92" s="2"/>
      <c r="RED92" s="2"/>
      <c r="REE92" s="2"/>
      <c r="REF92" s="2"/>
      <c r="REG92" s="2"/>
      <c r="REH92" s="2"/>
      <c r="REI92" s="2"/>
      <c r="REJ92" s="2"/>
      <c r="REK92" s="2"/>
      <c r="REL92" s="2"/>
      <c r="REM92" s="2"/>
      <c r="REN92" s="2"/>
      <c r="REO92" s="2"/>
      <c r="REP92" s="2"/>
      <c r="REQ92" s="2"/>
      <c r="RER92" s="2"/>
      <c r="RES92" s="2"/>
      <c r="RET92" s="2"/>
      <c r="REU92" s="2"/>
      <c r="REV92" s="2"/>
      <c r="REW92" s="2"/>
      <c r="REX92" s="2"/>
      <c r="REY92" s="2"/>
      <c r="REZ92" s="2"/>
      <c r="RFA92" s="2"/>
      <c r="RFB92" s="2"/>
      <c r="RFC92" s="2"/>
      <c r="RFD92" s="2"/>
      <c r="RFE92" s="2"/>
      <c r="RFF92" s="2"/>
      <c r="RFG92" s="2"/>
      <c r="RFH92" s="2"/>
      <c r="RFI92" s="2"/>
      <c r="RFJ92" s="2"/>
      <c r="RFK92" s="2"/>
      <c r="RFL92" s="2"/>
      <c r="RFM92" s="2"/>
      <c r="RFN92" s="2"/>
      <c r="RFO92" s="2"/>
      <c r="RFP92" s="2"/>
      <c r="RFQ92" s="2"/>
      <c r="RFR92" s="2"/>
      <c r="RFS92" s="2"/>
      <c r="RFT92" s="2"/>
      <c r="RFU92" s="2"/>
      <c r="RFV92" s="2"/>
      <c r="RFW92" s="2"/>
      <c r="RFX92" s="2"/>
      <c r="RFY92" s="2"/>
      <c r="RFZ92" s="2"/>
      <c r="RGA92" s="2"/>
      <c r="RGB92" s="2"/>
      <c r="RGC92" s="2"/>
      <c r="RGD92" s="2"/>
      <c r="RGE92" s="2"/>
      <c r="RGF92" s="2"/>
      <c r="RGG92" s="2"/>
      <c r="RGH92" s="2"/>
      <c r="RGI92" s="2"/>
      <c r="RGJ92" s="2"/>
      <c r="RGK92" s="2"/>
      <c r="RGL92" s="2"/>
      <c r="RGM92" s="2"/>
      <c r="RGN92" s="2"/>
      <c r="RGO92" s="2"/>
      <c r="RGP92" s="2"/>
      <c r="RGQ92" s="2"/>
      <c r="RGR92" s="2"/>
      <c r="RGS92" s="2"/>
      <c r="RGT92" s="2"/>
      <c r="RGU92" s="2"/>
      <c r="RGV92" s="2"/>
      <c r="RGW92" s="2"/>
      <c r="RGX92" s="2"/>
      <c r="RGY92" s="2"/>
      <c r="RGZ92" s="2"/>
      <c r="RHA92" s="2"/>
      <c r="RHB92" s="2"/>
      <c r="RHC92" s="2"/>
      <c r="RHD92" s="2"/>
      <c r="RHE92" s="2"/>
      <c r="RHF92" s="2"/>
      <c r="RHG92" s="2"/>
      <c r="RHH92" s="2"/>
      <c r="RHI92" s="2"/>
      <c r="RHJ92" s="2"/>
      <c r="RHK92" s="2"/>
      <c r="RHL92" s="2"/>
      <c r="RHM92" s="2"/>
      <c r="RHN92" s="2"/>
      <c r="RHO92" s="2"/>
      <c r="RHP92" s="2"/>
      <c r="RHQ92" s="2"/>
      <c r="RHR92" s="2"/>
      <c r="RHS92" s="2"/>
      <c r="RHT92" s="2"/>
      <c r="RHU92" s="2"/>
      <c r="RHV92" s="2"/>
      <c r="RHW92" s="2"/>
      <c r="RHX92" s="2"/>
      <c r="RHY92" s="2"/>
      <c r="RHZ92" s="2"/>
      <c r="RIA92" s="2"/>
      <c r="RIB92" s="2"/>
      <c r="RIC92" s="2"/>
      <c r="RID92" s="2"/>
      <c r="RIE92" s="2"/>
      <c r="RIF92" s="2"/>
      <c r="RIG92" s="2"/>
      <c r="RIH92" s="2"/>
      <c r="RII92" s="2"/>
      <c r="RIJ92" s="2"/>
      <c r="RIK92" s="2"/>
      <c r="RIL92" s="2"/>
      <c r="RIM92" s="2"/>
      <c r="RIN92" s="2"/>
      <c r="RIO92" s="2"/>
      <c r="RIP92" s="2"/>
      <c r="RIQ92" s="2"/>
      <c r="RIR92" s="2"/>
      <c r="RIS92" s="2"/>
      <c r="RIT92" s="2"/>
      <c r="RIU92" s="2"/>
      <c r="RIV92" s="2"/>
      <c r="RIW92" s="2"/>
      <c r="RIX92" s="2"/>
      <c r="RIY92" s="2"/>
      <c r="RIZ92" s="2"/>
      <c r="RJA92" s="2"/>
      <c r="RJB92" s="2"/>
      <c r="RJC92" s="2"/>
      <c r="RJD92" s="2"/>
      <c r="RJE92" s="2"/>
      <c r="RJF92" s="2"/>
      <c r="RJG92" s="2"/>
      <c r="RJH92" s="2"/>
      <c r="RJI92" s="2"/>
      <c r="RJJ92" s="2"/>
      <c r="RJK92" s="2"/>
      <c r="RJL92" s="2"/>
      <c r="RJM92" s="2"/>
      <c r="RJN92" s="2"/>
      <c r="RJO92" s="2"/>
      <c r="RJP92" s="2"/>
      <c r="RJQ92" s="2"/>
      <c r="RJR92" s="2"/>
      <c r="RJS92" s="2"/>
      <c r="RJT92" s="2"/>
      <c r="RJU92" s="2"/>
      <c r="RJV92" s="2"/>
      <c r="RJW92" s="2"/>
      <c r="RJX92" s="2"/>
      <c r="RJY92" s="2"/>
      <c r="RJZ92" s="2"/>
      <c r="RKA92" s="2"/>
      <c r="RKB92" s="2"/>
      <c r="RKC92" s="2"/>
      <c r="RKD92" s="2"/>
      <c r="RKE92" s="2"/>
      <c r="RKF92" s="2"/>
      <c r="RKG92" s="2"/>
      <c r="RKH92" s="2"/>
      <c r="RKI92" s="2"/>
      <c r="RKJ92" s="2"/>
      <c r="RKK92" s="2"/>
      <c r="RKL92" s="2"/>
      <c r="RKM92" s="2"/>
      <c r="RKN92" s="2"/>
      <c r="RKO92" s="2"/>
      <c r="RKP92" s="2"/>
      <c r="RKQ92" s="2"/>
      <c r="RKR92" s="2"/>
      <c r="RKS92" s="2"/>
      <c r="RKT92" s="2"/>
      <c r="RKU92" s="2"/>
      <c r="RKV92" s="2"/>
      <c r="RKW92" s="2"/>
      <c r="RKX92" s="2"/>
      <c r="RKY92" s="2"/>
      <c r="RKZ92" s="2"/>
      <c r="RLA92" s="2"/>
      <c r="RLB92" s="2"/>
      <c r="RLC92" s="2"/>
      <c r="RLD92" s="2"/>
      <c r="RLE92" s="2"/>
      <c r="RLF92" s="2"/>
      <c r="RLG92" s="2"/>
      <c r="RLH92" s="2"/>
      <c r="RLI92" s="2"/>
      <c r="RLJ92" s="2"/>
      <c r="RLK92" s="2"/>
      <c r="RLL92" s="2"/>
      <c r="RLM92" s="2"/>
      <c r="RLN92" s="2"/>
      <c r="RLO92" s="2"/>
      <c r="RLP92" s="2"/>
      <c r="RLQ92" s="2"/>
      <c r="RLR92" s="2"/>
      <c r="RLS92" s="2"/>
      <c r="RLT92" s="2"/>
      <c r="RLU92" s="2"/>
      <c r="RLV92" s="2"/>
      <c r="RLW92" s="2"/>
      <c r="RLX92" s="2"/>
      <c r="RLY92" s="2"/>
      <c r="RLZ92" s="2"/>
      <c r="RMA92" s="2"/>
      <c r="RMB92" s="2"/>
      <c r="RMC92" s="2"/>
      <c r="RMD92" s="2"/>
      <c r="RME92" s="2"/>
      <c r="RMF92" s="2"/>
      <c r="RMG92" s="2"/>
      <c r="RMH92" s="2"/>
      <c r="RMI92" s="2"/>
      <c r="RMJ92" s="2"/>
      <c r="RMK92" s="2"/>
      <c r="RML92" s="2"/>
      <c r="RMM92" s="2"/>
      <c r="RMN92" s="2"/>
      <c r="RMO92" s="2"/>
      <c r="RMP92" s="2"/>
      <c r="RMQ92" s="2"/>
      <c r="RMR92" s="2"/>
      <c r="RMS92" s="2"/>
      <c r="RMT92" s="2"/>
      <c r="RMU92" s="2"/>
      <c r="RMV92" s="2"/>
      <c r="RMW92" s="2"/>
      <c r="RMX92" s="2"/>
      <c r="RMY92" s="2"/>
      <c r="RMZ92" s="2"/>
      <c r="RNA92" s="2"/>
      <c r="RNB92" s="2"/>
      <c r="RNC92" s="2"/>
      <c r="RND92" s="2"/>
      <c r="RNE92" s="2"/>
      <c r="RNF92" s="2"/>
      <c r="RNG92" s="2"/>
      <c r="RNH92" s="2"/>
      <c r="RNI92" s="2"/>
      <c r="RNJ92" s="2"/>
      <c r="RNK92" s="2"/>
      <c r="RNL92" s="2"/>
      <c r="RNM92" s="2"/>
      <c r="RNN92" s="2"/>
      <c r="RNO92" s="2"/>
      <c r="RNP92" s="2"/>
      <c r="RNQ92" s="2"/>
      <c r="RNR92" s="2"/>
      <c r="RNS92" s="2"/>
      <c r="RNT92" s="2"/>
      <c r="RNU92" s="2"/>
      <c r="RNV92" s="2"/>
      <c r="RNW92" s="2"/>
      <c r="RNX92" s="2"/>
      <c r="RNY92" s="2"/>
      <c r="RNZ92" s="2"/>
      <c r="ROA92" s="2"/>
      <c r="ROB92" s="2"/>
      <c r="ROC92" s="2"/>
      <c r="ROD92" s="2"/>
      <c r="ROE92" s="2"/>
      <c r="ROF92" s="2"/>
      <c r="ROG92" s="2"/>
      <c r="ROH92" s="2"/>
      <c r="ROI92" s="2"/>
      <c r="ROJ92" s="2"/>
      <c r="ROK92" s="2"/>
      <c r="ROL92" s="2"/>
      <c r="ROM92" s="2"/>
      <c r="RON92" s="2"/>
      <c r="ROO92" s="2"/>
      <c r="ROP92" s="2"/>
      <c r="ROQ92" s="2"/>
      <c r="ROR92" s="2"/>
      <c r="ROS92" s="2"/>
      <c r="ROT92" s="2"/>
      <c r="ROU92" s="2"/>
      <c r="ROV92" s="2"/>
      <c r="ROW92" s="2"/>
      <c r="ROX92" s="2"/>
      <c r="ROY92" s="2"/>
      <c r="ROZ92" s="2"/>
      <c r="RPA92" s="2"/>
      <c r="RPB92" s="2"/>
      <c r="RPC92" s="2"/>
      <c r="RPD92" s="2"/>
      <c r="RPE92" s="2"/>
      <c r="RPF92" s="2"/>
      <c r="RPG92" s="2"/>
      <c r="RPH92" s="2"/>
      <c r="RPI92" s="2"/>
      <c r="RPJ92" s="2"/>
      <c r="RPK92" s="2"/>
      <c r="RPL92" s="2"/>
      <c r="RPM92" s="2"/>
      <c r="RPN92" s="2"/>
      <c r="RPO92" s="2"/>
      <c r="RPP92" s="2"/>
      <c r="RPQ92" s="2"/>
      <c r="RPR92" s="2"/>
      <c r="RPS92" s="2"/>
      <c r="RPT92" s="2"/>
      <c r="RPU92" s="2"/>
      <c r="RPV92" s="2"/>
      <c r="RPW92" s="2"/>
      <c r="RPX92" s="2"/>
      <c r="RPY92" s="2"/>
      <c r="RPZ92" s="2"/>
      <c r="RQA92" s="2"/>
      <c r="RQB92" s="2"/>
      <c r="RQC92" s="2"/>
      <c r="RQD92" s="2"/>
      <c r="RQE92" s="2"/>
      <c r="RQF92" s="2"/>
      <c r="RQG92" s="2"/>
      <c r="RQH92" s="2"/>
      <c r="RQI92" s="2"/>
      <c r="RQJ92" s="2"/>
      <c r="RQK92" s="2"/>
      <c r="RQL92" s="2"/>
      <c r="RQM92" s="2"/>
      <c r="RQN92" s="2"/>
      <c r="RQO92" s="2"/>
      <c r="RQP92" s="2"/>
      <c r="RQQ92" s="2"/>
      <c r="RQR92" s="2"/>
      <c r="RQS92" s="2"/>
      <c r="RQT92" s="2"/>
      <c r="RQU92" s="2"/>
      <c r="RQV92" s="2"/>
      <c r="RQW92" s="2"/>
      <c r="RQX92" s="2"/>
      <c r="RQY92" s="2"/>
      <c r="RQZ92" s="2"/>
      <c r="RRA92" s="2"/>
      <c r="RRB92" s="2"/>
      <c r="RRC92" s="2"/>
      <c r="RRD92" s="2"/>
      <c r="RRE92" s="2"/>
      <c r="RRF92" s="2"/>
      <c r="RRG92" s="2"/>
      <c r="RRH92" s="2"/>
      <c r="RRI92" s="2"/>
      <c r="RRJ92" s="2"/>
      <c r="RRK92" s="2"/>
      <c r="RRL92" s="2"/>
      <c r="RRM92" s="2"/>
      <c r="RRN92" s="2"/>
      <c r="RRO92" s="2"/>
      <c r="RRP92" s="2"/>
      <c r="RRQ92" s="2"/>
      <c r="RRR92" s="2"/>
      <c r="RRS92" s="2"/>
      <c r="RRT92" s="2"/>
      <c r="RRU92" s="2"/>
      <c r="RRV92" s="2"/>
      <c r="RRW92" s="2"/>
      <c r="RRX92" s="2"/>
      <c r="RRY92" s="2"/>
      <c r="RRZ92" s="2"/>
      <c r="RSA92" s="2"/>
      <c r="RSB92" s="2"/>
      <c r="RSC92" s="2"/>
      <c r="RSD92" s="2"/>
      <c r="RSE92" s="2"/>
      <c r="RSF92" s="2"/>
      <c r="RSG92" s="2"/>
      <c r="RSH92" s="2"/>
      <c r="RSI92" s="2"/>
      <c r="RSJ92" s="2"/>
      <c r="RSK92" s="2"/>
      <c r="RSL92" s="2"/>
      <c r="RSM92" s="2"/>
      <c r="RSN92" s="2"/>
      <c r="RSO92" s="2"/>
      <c r="RSP92" s="2"/>
      <c r="RSQ92" s="2"/>
      <c r="RSR92" s="2"/>
      <c r="RSS92" s="2"/>
      <c r="RST92" s="2"/>
      <c r="RSU92" s="2"/>
      <c r="RSV92" s="2"/>
      <c r="RSW92" s="2"/>
      <c r="RSX92" s="2"/>
      <c r="RSY92" s="2"/>
      <c r="RSZ92" s="2"/>
      <c r="RTA92" s="2"/>
      <c r="RTB92" s="2"/>
      <c r="RTC92" s="2"/>
      <c r="RTD92" s="2"/>
      <c r="RTE92" s="2"/>
      <c r="RTF92" s="2"/>
      <c r="RTG92" s="2"/>
      <c r="RTH92" s="2"/>
      <c r="RTI92" s="2"/>
      <c r="RTJ92" s="2"/>
      <c r="RTK92" s="2"/>
      <c r="RTL92" s="2"/>
      <c r="RTM92" s="2"/>
      <c r="RTN92" s="2"/>
      <c r="RTO92" s="2"/>
      <c r="RTP92" s="2"/>
      <c r="RTQ92" s="2"/>
      <c r="RTR92" s="2"/>
      <c r="RTS92" s="2"/>
      <c r="RTT92" s="2"/>
      <c r="RTU92" s="2"/>
      <c r="RTV92" s="2"/>
      <c r="RTW92" s="2"/>
      <c r="RTX92" s="2"/>
      <c r="RTY92" s="2"/>
      <c r="RTZ92" s="2"/>
      <c r="RUA92" s="2"/>
      <c r="RUB92" s="2"/>
      <c r="RUC92" s="2"/>
      <c r="RUD92" s="2"/>
      <c r="RUE92" s="2"/>
      <c r="RUF92" s="2"/>
      <c r="RUG92" s="2"/>
      <c r="RUH92" s="2"/>
      <c r="RUI92" s="2"/>
      <c r="RUJ92" s="2"/>
      <c r="RUK92" s="2"/>
      <c r="RUL92" s="2"/>
      <c r="RUM92" s="2"/>
      <c r="RUN92" s="2"/>
      <c r="RUO92" s="2"/>
      <c r="RUP92" s="2"/>
      <c r="RUQ92" s="2"/>
      <c r="RUR92" s="2"/>
      <c r="RUS92" s="2"/>
      <c r="RUT92" s="2"/>
      <c r="RUU92" s="2"/>
      <c r="RUV92" s="2"/>
      <c r="RUW92" s="2"/>
      <c r="RUX92" s="2"/>
      <c r="RUY92" s="2"/>
      <c r="RUZ92" s="2"/>
      <c r="RVA92" s="2"/>
      <c r="RVB92" s="2"/>
      <c r="RVC92" s="2"/>
      <c r="RVD92" s="2"/>
      <c r="RVE92" s="2"/>
      <c r="RVF92" s="2"/>
      <c r="RVG92" s="2"/>
      <c r="RVH92" s="2"/>
      <c r="RVI92" s="2"/>
      <c r="RVJ92" s="2"/>
      <c r="RVK92" s="2"/>
      <c r="RVL92" s="2"/>
      <c r="RVM92" s="2"/>
      <c r="RVN92" s="2"/>
      <c r="RVO92" s="2"/>
      <c r="RVP92" s="2"/>
      <c r="RVQ92" s="2"/>
      <c r="RVR92" s="2"/>
      <c r="RVS92" s="2"/>
      <c r="RVT92" s="2"/>
      <c r="RVU92" s="2"/>
      <c r="RVV92" s="2"/>
      <c r="RVW92" s="2"/>
      <c r="RVX92" s="2"/>
      <c r="RVY92" s="2"/>
      <c r="RVZ92" s="2"/>
      <c r="RWA92" s="2"/>
      <c r="RWB92" s="2"/>
      <c r="RWC92" s="2"/>
      <c r="RWD92" s="2"/>
      <c r="RWE92" s="2"/>
      <c r="RWF92" s="2"/>
      <c r="RWG92" s="2"/>
      <c r="RWH92" s="2"/>
      <c r="RWI92" s="2"/>
      <c r="RWJ92" s="2"/>
      <c r="RWK92" s="2"/>
      <c r="RWL92" s="2"/>
      <c r="RWM92" s="2"/>
      <c r="RWN92" s="2"/>
      <c r="RWO92" s="2"/>
      <c r="RWP92" s="2"/>
      <c r="RWQ92" s="2"/>
      <c r="RWR92" s="2"/>
      <c r="RWS92" s="2"/>
      <c r="RWT92" s="2"/>
      <c r="RWU92" s="2"/>
      <c r="RWV92" s="2"/>
      <c r="RWW92" s="2"/>
      <c r="RWX92" s="2"/>
      <c r="RWY92" s="2"/>
      <c r="RWZ92" s="2"/>
      <c r="RXA92" s="2"/>
      <c r="RXB92" s="2"/>
      <c r="RXC92" s="2"/>
      <c r="RXD92" s="2"/>
      <c r="RXE92" s="2"/>
      <c r="RXF92" s="2"/>
      <c r="RXG92" s="2"/>
      <c r="RXH92" s="2"/>
      <c r="RXI92" s="2"/>
      <c r="RXJ92" s="2"/>
      <c r="RXK92" s="2"/>
      <c r="RXL92" s="2"/>
      <c r="RXM92" s="2"/>
      <c r="RXN92" s="2"/>
      <c r="RXO92" s="2"/>
      <c r="RXP92" s="2"/>
      <c r="RXQ92" s="2"/>
      <c r="RXR92" s="2"/>
      <c r="RXS92" s="2"/>
      <c r="RXT92" s="2"/>
      <c r="RXU92" s="2"/>
      <c r="RXV92" s="2"/>
      <c r="RXW92" s="2"/>
      <c r="RXX92" s="2"/>
      <c r="RXY92" s="2"/>
      <c r="RXZ92" s="2"/>
      <c r="RYA92" s="2"/>
      <c r="RYB92" s="2"/>
      <c r="RYC92" s="2"/>
      <c r="RYD92" s="2"/>
      <c r="RYE92" s="2"/>
      <c r="RYF92" s="2"/>
      <c r="RYG92" s="2"/>
      <c r="RYH92" s="2"/>
      <c r="RYI92" s="2"/>
      <c r="RYJ92" s="2"/>
      <c r="RYK92" s="2"/>
      <c r="RYL92" s="2"/>
      <c r="RYM92" s="2"/>
      <c r="RYN92" s="2"/>
      <c r="RYO92" s="2"/>
      <c r="RYP92" s="2"/>
      <c r="RYQ92" s="2"/>
      <c r="RYR92" s="2"/>
      <c r="RYS92" s="2"/>
      <c r="RYT92" s="2"/>
      <c r="RYU92" s="2"/>
      <c r="RYV92" s="2"/>
      <c r="RYW92" s="2"/>
      <c r="RYX92" s="2"/>
      <c r="RYY92" s="2"/>
      <c r="RYZ92" s="2"/>
      <c r="RZA92" s="2"/>
      <c r="RZB92" s="2"/>
      <c r="RZC92" s="2"/>
      <c r="RZD92" s="2"/>
      <c r="RZE92" s="2"/>
      <c r="RZF92" s="2"/>
      <c r="RZG92" s="2"/>
      <c r="RZH92" s="2"/>
      <c r="RZI92" s="2"/>
      <c r="RZJ92" s="2"/>
      <c r="RZK92" s="2"/>
      <c r="RZL92" s="2"/>
      <c r="RZM92" s="2"/>
      <c r="RZN92" s="2"/>
      <c r="RZO92" s="2"/>
      <c r="RZP92" s="2"/>
      <c r="RZQ92" s="2"/>
      <c r="RZR92" s="2"/>
      <c r="RZS92" s="2"/>
      <c r="RZT92" s="2"/>
      <c r="RZU92" s="2"/>
      <c r="RZV92" s="2"/>
      <c r="RZW92" s="2"/>
      <c r="RZX92" s="2"/>
      <c r="RZY92" s="2"/>
      <c r="RZZ92" s="2"/>
      <c r="SAA92" s="2"/>
      <c r="SAB92" s="2"/>
      <c r="SAC92" s="2"/>
      <c r="SAD92" s="2"/>
      <c r="SAE92" s="2"/>
      <c r="SAF92" s="2"/>
      <c r="SAG92" s="2"/>
      <c r="SAH92" s="2"/>
      <c r="SAI92" s="2"/>
      <c r="SAJ92" s="2"/>
      <c r="SAK92" s="2"/>
      <c r="SAL92" s="2"/>
      <c r="SAM92" s="2"/>
      <c r="SAN92" s="2"/>
      <c r="SAO92" s="2"/>
      <c r="SAP92" s="2"/>
      <c r="SAQ92" s="2"/>
      <c r="SAR92" s="2"/>
      <c r="SAS92" s="2"/>
      <c r="SAT92" s="2"/>
      <c r="SAU92" s="2"/>
      <c r="SAV92" s="2"/>
      <c r="SAW92" s="2"/>
      <c r="SAX92" s="2"/>
      <c r="SAY92" s="2"/>
      <c r="SAZ92" s="2"/>
      <c r="SBA92" s="2"/>
      <c r="SBB92" s="2"/>
      <c r="SBC92" s="2"/>
      <c r="SBD92" s="2"/>
      <c r="SBE92" s="2"/>
      <c r="SBF92" s="2"/>
      <c r="SBG92" s="2"/>
      <c r="SBH92" s="2"/>
      <c r="SBI92" s="2"/>
      <c r="SBJ92" s="2"/>
      <c r="SBK92" s="2"/>
      <c r="SBL92" s="2"/>
      <c r="SBM92" s="2"/>
      <c r="SBN92" s="2"/>
      <c r="SBO92" s="2"/>
      <c r="SBP92" s="2"/>
      <c r="SBQ92" s="2"/>
      <c r="SBR92" s="2"/>
      <c r="SBS92" s="2"/>
      <c r="SBT92" s="2"/>
      <c r="SBU92" s="2"/>
      <c r="SBV92" s="2"/>
      <c r="SBW92" s="2"/>
      <c r="SBX92" s="2"/>
      <c r="SBY92" s="2"/>
      <c r="SBZ92" s="2"/>
      <c r="SCA92" s="2"/>
      <c r="SCB92" s="2"/>
      <c r="SCC92" s="2"/>
      <c r="SCD92" s="2"/>
      <c r="SCE92" s="2"/>
      <c r="SCF92" s="2"/>
      <c r="SCG92" s="2"/>
      <c r="SCH92" s="2"/>
      <c r="SCI92" s="2"/>
      <c r="SCJ92" s="2"/>
      <c r="SCK92" s="2"/>
      <c r="SCL92" s="2"/>
      <c r="SCM92" s="2"/>
      <c r="SCN92" s="2"/>
      <c r="SCO92" s="2"/>
      <c r="SCP92" s="2"/>
      <c r="SCQ92" s="2"/>
      <c r="SCR92" s="2"/>
      <c r="SCS92" s="2"/>
      <c r="SCT92" s="2"/>
      <c r="SCU92" s="2"/>
      <c r="SCV92" s="2"/>
      <c r="SCW92" s="2"/>
      <c r="SCX92" s="2"/>
      <c r="SCY92" s="2"/>
      <c r="SCZ92" s="2"/>
      <c r="SDA92" s="2"/>
      <c r="SDB92" s="2"/>
      <c r="SDC92" s="2"/>
      <c r="SDD92" s="2"/>
      <c r="SDE92" s="2"/>
      <c r="SDF92" s="2"/>
      <c r="SDG92" s="2"/>
      <c r="SDH92" s="2"/>
      <c r="SDI92" s="2"/>
      <c r="SDJ92" s="2"/>
      <c r="SDK92" s="2"/>
      <c r="SDL92" s="2"/>
      <c r="SDM92" s="2"/>
      <c r="SDN92" s="2"/>
      <c r="SDO92" s="2"/>
      <c r="SDP92" s="2"/>
      <c r="SDQ92" s="2"/>
      <c r="SDR92" s="2"/>
      <c r="SDS92" s="2"/>
      <c r="SDT92" s="2"/>
      <c r="SDU92" s="2"/>
      <c r="SDV92" s="2"/>
      <c r="SDW92" s="2"/>
      <c r="SDX92" s="2"/>
      <c r="SDY92" s="2"/>
      <c r="SDZ92" s="2"/>
      <c r="SEA92" s="2"/>
      <c r="SEB92" s="2"/>
      <c r="SEC92" s="2"/>
      <c r="SED92" s="2"/>
      <c r="SEE92" s="2"/>
      <c r="SEF92" s="2"/>
      <c r="SEG92" s="2"/>
      <c r="SEH92" s="2"/>
      <c r="SEI92" s="2"/>
      <c r="SEJ92" s="2"/>
      <c r="SEK92" s="2"/>
      <c r="SEL92" s="2"/>
      <c r="SEM92" s="2"/>
      <c r="SEN92" s="2"/>
      <c r="SEO92" s="2"/>
      <c r="SEP92" s="2"/>
      <c r="SEQ92" s="2"/>
      <c r="SER92" s="2"/>
      <c r="SES92" s="2"/>
      <c r="SET92" s="2"/>
      <c r="SEU92" s="2"/>
      <c r="SEV92" s="2"/>
      <c r="SEW92" s="2"/>
      <c r="SEX92" s="2"/>
      <c r="SEY92" s="2"/>
      <c r="SEZ92" s="2"/>
      <c r="SFA92" s="2"/>
      <c r="SFB92" s="2"/>
      <c r="SFC92" s="2"/>
      <c r="SFD92" s="2"/>
      <c r="SFE92" s="2"/>
      <c r="SFF92" s="2"/>
      <c r="SFG92" s="2"/>
      <c r="SFH92" s="2"/>
      <c r="SFI92" s="2"/>
      <c r="SFJ92" s="2"/>
      <c r="SFK92" s="2"/>
      <c r="SFL92" s="2"/>
      <c r="SFM92" s="2"/>
      <c r="SFN92" s="2"/>
      <c r="SFO92" s="2"/>
      <c r="SFP92" s="2"/>
      <c r="SFQ92" s="2"/>
      <c r="SFR92" s="2"/>
      <c r="SFS92" s="2"/>
      <c r="SFT92" s="2"/>
      <c r="SFU92" s="2"/>
      <c r="SFV92" s="2"/>
      <c r="SFW92" s="2"/>
      <c r="SFX92" s="2"/>
      <c r="SFY92" s="2"/>
      <c r="SFZ92" s="2"/>
      <c r="SGA92" s="2"/>
      <c r="SGB92" s="2"/>
      <c r="SGC92" s="2"/>
      <c r="SGD92" s="2"/>
      <c r="SGE92" s="2"/>
      <c r="SGF92" s="2"/>
      <c r="SGG92" s="2"/>
      <c r="SGH92" s="2"/>
      <c r="SGI92" s="2"/>
      <c r="SGJ92" s="2"/>
      <c r="SGK92" s="2"/>
      <c r="SGL92" s="2"/>
      <c r="SGM92" s="2"/>
      <c r="SGN92" s="2"/>
      <c r="SGO92" s="2"/>
      <c r="SGP92" s="2"/>
      <c r="SGQ92" s="2"/>
      <c r="SGR92" s="2"/>
      <c r="SGS92" s="2"/>
      <c r="SGT92" s="2"/>
      <c r="SGU92" s="2"/>
      <c r="SGV92" s="2"/>
      <c r="SGW92" s="2"/>
      <c r="SGX92" s="2"/>
      <c r="SGY92" s="2"/>
      <c r="SGZ92" s="2"/>
      <c r="SHA92" s="2"/>
      <c r="SHB92" s="2"/>
      <c r="SHC92" s="2"/>
      <c r="SHD92" s="2"/>
      <c r="SHE92" s="2"/>
      <c r="SHF92" s="2"/>
      <c r="SHG92" s="2"/>
      <c r="SHH92" s="2"/>
      <c r="SHI92" s="2"/>
      <c r="SHJ92" s="2"/>
      <c r="SHK92" s="2"/>
      <c r="SHL92" s="2"/>
      <c r="SHM92" s="2"/>
      <c r="SHN92" s="2"/>
      <c r="SHO92" s="2"/>
      <c r="SHP92" s="2"/>
      <c r="SHQ92" s="2"/>
      <c r="SHR92" s="2"/>
      <c r="SHS92" s="2"/>
      <c r="SHT92" s="2"/>
      <c r="SHU92" s="2"/>
      <c r="SHV92" s="2"/>
      <c r="SHW92" s="2"/>
      <c r="SHX92" s="2"/>
      <c r="SHY92" s="2"/>
      <c r="SHZ92" s="2"/>
      <c r="SIA92" s="2"/>
      <c r="SIB92" s="2"/>
      <c r="SIC92" s="2"/>
      <c r="SID92" s="2"/>
      <c r="SIE92" s="2"/>
      <c r="SIF92" s="2"/>
      <c r="SIG92" s="2"/>
      <c r="SIH92" s="2"/>
      <c r="SII92" s="2"/>
      <c r="SIJ92" s="2"/>
      <c r="SIK92" s="2"/>
      <c r="SIL92" s="2"/>
      <c r="SIM92" s="2"/>
      <c r="SIN92" s="2"/>
      <c r="SIO92" s="2"/>
      <c r="SIP92" s="2"/>
      <c r="SIQ92" s="2"/>
      <c r="SIR92" s="2"/>
      <c r="SIS92" s="2"/>
      <c r="SIT92" s="2"/>
      <c r="SIU92" s="2"/>
      <c r="SIV92" s="2"/>
      <c r="SIW92" s="2"/>
      <c r="SIX92" s="2"/>
      <c r="SIY92" s="2"/>
      <c r="SIZ92" s="2"/>
      <c r="SJA92" s="2"/>
      <c r="SJB92" s="2"/>
      <c r="SJC92" s="2"/>
      <c r="SJD92" s="2"/>
      <c r="SJE92" s="2"/>
      <c r="SJF92" s="2"/>
      <c r="SJG92" s="2"/>
      <c r="SJH92" s="2"/>
      <c r="SJI92" s="2"/>
      <c r="SJJ92" s="2"/>
      <c r="SJK92" s="2"/>
      <c r="SJL92" s="2"/>
      <c r="SJM92" s="2"/>
      <c r="SJN92" s="2"/>
      <c r="SJO92" s="2"/>
      <c r="SJP92" s="2"/>
      <c r="SJQ92" s="2"/>
      <c r="SJR92" s="2"/>
      <c r="SJS92" s="2"/>
      <c r="SJT92" s="2"/>
      <c r="SJU92" s="2"/>
      <c r="SJV92" s="2"/>
      <c r="SJW92" s="2"/>
      <c r="SJX92" s="2"/>
      <c r="SJY92" s="2"/>
      <c r="SJZ92" s="2"/>
      <c r="SKA92" s="2"/>
      <c r="SKB92" s="2"/>
      <c r="SKC92" s="2"/>
      <c r="SKD92" s="2"/>
      <c r="SKE92" s="2"/>
      <c r="SKF92" s="2"/>
      <c r="SKG92" s="2"/>
      <c r="SKH92" s="2"/>
      <c r="SKI92" s="2"/>
      <c r="SKJ92" s="2"/>
      <c r="SKK92" s="2"/>
      <c r="SKL92" s="2"/>
      <c r="SKM92" s="2"/>
      <c r="SKN92" s="2"/>
      <c r="SKO92" s="2"/>
      <c r="SKP92" s="2"/>
      <c r="SKQ92" s="2"/>
      <c r="SKR92" s="2"/>
      <c r="SKS92" s="2"/>
      <c r="SKT92" s="2"/>
      <c r="SKU92" s="2"/>
      <c r="SKV92" s="2"/>
      <c r="SKW92" s="2"/>
      <c r="SKX92" s="2"/>
      <c r="SKY92" s="2"/>
      <c r="SKZ92" s="2"/>
      <c r="SLA92" s="2"/>
      <c r="SLB92" s="2"/>
      <c r="SLC92" s="2"/>
      <c r="SLD92" s="2"/>
      <c r="SLE92" s="2"/>
      <c r="SLF92" s="2"/>
      <c r="SLG92" s="2"/>
      <c r="SLH92" s="2"/>
      <c r="SLI92" s="2"/>
      <c r="SLJ92" s="2"/>
      <c r="SLK92" s="2"/>
      <c r="SLL92" s="2"/>
      <c r="SLM92" s="2"/>
      <c r="SLN92" s="2"/>
      <c r="SLO92" s="2"/>
      <c r="SLP92" s="2"/>
      <c r="SLQ92" s="2"/>
      <c r="SLR92" s="2"/>
      <c r="SLS92" s="2"/>
      <c r="SLT92" s="2"/>
      <c r="SLU92" s="2"/>
      <c r="SLV92" s="2"/>
      <c r="SLW92" s="2"/>
      <c r="SLX92" s="2"/>
      <c r="SLY92" s="2"/>
      <c r="SLZ92" s="2"/>
      <c r="SMA92" s="2"/>
      <c r="SMB92" s="2"/>
      <c r="SMC92" s="2"/>
      <c r="SMD92" s="2"/>
      <c r="SME92" s="2"/>
      <c r="SMF92" s="2"/>
      <c r="SMG92" s="2"/>
      <c r="SMH92" s="2"/>
      <c r="SMI92" s="2"/>
      <c r="SMJ92" s="2"/>
      <c r="SMK92" s="2"/>
      <c r="SML92" s="2"/>
      <c r="SMM92" s="2"/>
      <c r="SMN92" s="2"/>
      <c r="SMO92" s="2"/>
      <c r="SMP92" s="2"/>
      <c r="SMQ92" s="2"/>
      <c r="SMR92" s="2"/>
      <c r="SMS92" s="2"/>
      <c r="SMT92" s="2"/>
      <c r="SMU92" s="2"/>
      <c r="SMV92" s="2"/>
      <c r="SMW92" s="2"/>
      <c r="SMX92" s="2"/>
      <c r="SMY92" s="2"/>
      <c r="SMZ92" s="2"/>
      <c r="SNA92" s="2"/>
      <c r="SNB92" s="2"/>
      <c r="SNC92" s="2"/>
      <c r="SND92" s="2"/>
      <c r="SNE92" s="2"/>
      <c r="SNF92" s="2"/>
      <c r="SNG92" s="2"/>
      <c r="SNH92" s="2"/>
      <c r="SNI92" s="2"/>
      <c r="SNJ92" s="2"/>
      <c r="SNK92" s="2"/>
      <c r="SNL92" s="2"/>
      <c r="SNM92" s="2"/>
      <c r="SNN92" s="2"/>
      <c r="SNO92" s="2"/>
      <c r="SNP92" s="2"/>
      <c r="SNQ92" s="2"/>
      <c r="SNR92" s="2"/>
      <c r="SNS92" s="2"/>
      <c r="SNT92" s="2"/>
      <c r="SNU92" s="2"/>
      <c r="SNV92" s="2"/>
      <c r="SNW92" s="2"/>
      <c r="SNX92" s="2"/>
      <c r="SNY92" s="2"/>
      <c r="SNZ92" s="2"/>
      <c r="SOA92" s="2"/>
      <c r="SOB92" s="2"/>
      <c r="SOC92" s="2"/>
      <c r="SOD92" s="2"/>
      <c r="SOE92" s="2"/>
      <c r="SOF92" s="2"/>
      <c r="SOG92" s="2"/>
      <c r="SOH92" s="2"/>
      <c r="SOI92" s="2"/>
      <c r="SOJ92" s="2"/>
      <c r="SOK92" s="2"/>
      <c r="SOL92" s="2"/>
      <c r="SOM92" s="2"/>
      <c r="SON92" s="2"/>
      <c r="SOO92" s="2"/>
      <c r="SOP92" s="2"/>
      <c r="SOQ92" s="2"/>
      <c r="SOR92" s="2"/>
      <c r="SOS92" s="2"/>
      <c r="SOT92" s="2"/>
      <c r="SOU92" s="2"/>
      <c r="SOV92" s="2"/>
      <c r="SOW92" s="2"/>
      <c r="SOX92" s="2"/>
      <c r="SOY92" s="2"/>
      <c r="SOZ92" s="2"/>
      <c r="SPA92" s="2"/>
      <c r="SPB92" s="2"/>
      <c r="SPC92" s="2"/>
      <c r="SPD92" s="2"/>
      <c r="SPE92" s="2"/>
      <c r="SPF92" s="2"/>
      <c r="SPG92" s="2"/>
      <c r="SPH92" s="2"/>
      <c r="SPI92" s="2"/>
      <c r="SPJ92" s="2"/>
      <c r="SPK92" s="2"/>
      <c r="SPL92" s="2"/>
      <c r="SPM92" s="2"/>
      <c r="SPN92" s="2"/>
      <c r="SPO92" s="2"/>
      <c r="SPP92" s="2"/>
      <c r="SPQ92" s="2"/>
      <c r="SPR92" s="2"/>
      <c r="SPS92" s="2"/>
      <c r="SPT92" s="2"/>
      <c r="SPU92" s="2"/>
      <c r="SPV92" s="2"/>
      <c r="SPW92" s="2"/>
      <c r="SPX92" s="2"/>
      <c r="SPY92" s="2"/>
      <c r="SPZ92" s="2"/>
      <c r="SQA92" s="2"/>
      <c r="SQB92" s="2"/>
      <c r="SQC92" s="2"/>
      <c r="SQD92" s="2"/>
      <c r="SQE92" s="2"/>
      <c r="SQF92" s="2"/>
      <c r="SQG92" s="2"/>
      <c r="SQH92" s="2"/>
      <c r="SQI92" s="2"/>
      <c r="SQJ92" s="2"/>
      <c r="SQK92" s="2"/>
      <c r="SQL92" s="2"/>
      <c r="SQM92" s="2"/>
      <c r="SQN92" s="2"/>
      <c r="SQO92" s="2"/>
      <c r="SQP92" s="2"/>
      <c r="SQQ92" s="2"/>
      <c r="SQR92" s="2"/>
      <c r="SQS92" s="2"/>
      <c r="SQT92" s="2"/>
      <c r="SQU92" s="2"/>
      <c r="SQV92" s="2"/>
      <c r="SQW92" s="2"/>
      <c r="SQX92" s="2"/>
      <c r="SQY92" s="2"/>
      <c r="SQZ92" s="2"/>
      <c r="SRA92" s="2"/>
      <c r="SRB92" s="2"/>
      <c r="SRC92" s="2"/>
      <c r="SRD92" s="2"/>
      <c r="SRE92" s="2"/>
      <c r="SRF92" s="2"/>
      <c r="SRG92" s="2"/>
      <c r="SRH92" s="2"/>
      <c r="SRI92" s="2"/>
      <c r="SRJ92" s="2"/>
      <c r="SRK92" s="2"/>
      <c r="SRL92" s="2"/>
      <c r="SRM92" s="2"/>
      <c r="SRN92" s="2"/>
      <c r="SRO92" s="2"/>
      <c r="SRP92" s="2"/>
      <c r="SRQ92" s="2"/>
      <c r="SRR92" s="2"/>
      <c r="SRS92" s="2"/>
      <c r="SRT92" s="2"/>
      <c r="SRU92" s="2"/>
      <c r="SRV92" s="2"/>
      <c r="SRW92" s="2"/>
      <c r="SRX92" s="2"/>
      <c r="SRY92" s="2"/>
      <c r="SRZ92" s="2"/>
      <c r="SSA92" s="2"/>
      <c r="SSB92" s="2"/>
      <c r="SSC92" s="2"/>
      <c r="SSD92" s="2"/>
      <c r="SSE92" s="2"/>
      <c r="SSF92" s="2"/>
      <c r="SSG92" s="2"/>
      <c r="SSH92" s="2"/>
      <c r="SSI92" s="2"/>
      <c r="SSJ92" s="2"/>
      <c r="SSK92" s="2"/>
      <c r="SSL92" s="2"/>
      <c r="SSM92" s="2"/>
      <c r="SSN92" s="2"/>
      <c r="SSO92" s="2"/>
      <c r="SSP92" s="2"/>
      <c r="SSQ92" s="2"/>
      <c r="SSR92" s="2"/>
      <c r="SSS92" s="2"/>
      <c r="SST92" s="2"/>
      <c r="SSU92" s="2"/>
      <c r="SSV92" s="2"/>
      <c r="SSW92" s="2"/>
      <c r="SSX92" s="2"/>
      <c r="SSY92" s="2"/>
      <c r="SSZ92" s="2"/>
      <c r="STA92" s="2"/>
      <c r="STB92" s="2"/>
      <c r="STC92" s="2"/>
      <c r="STD92" s="2"/>
      <c r="STE92" s="2"/>
      <c r="STF92" s="2"/>
      <c r="STG92" s="2"/>
      <c r="STH92" s="2"/>
      <c r="STI92" s="2"/>
      <c r="STJ92" s="2"/>
      <c r="STK92" s="2"/>
      <c r="STL92" s="2"/>
      <c r="STM92" s="2"/>
      <c r="STN92" s="2"/>
      <c r="STO92" s="2"/>
      <c r="STP92" s="2"/>
      <c r="STQ92" s="2"/>
      <c r="STR92" s="2"/>
      <c r="STS92" s="2"/>
      <c r="STT92" s="2"/>
      <c r="STU92" s="2"/>
      <c r="STV92" s="2"/>
      <c r="STW92" s="2"/>
      <c r="STX92" s="2"/>
      <c r="STY92" s="2"/>
      <c r="STZ92" s="2"/>
      <c r="SUA92" s="2"/>
      <c r="SUB92" s="2"/>
      <c r="SUC92" s="2"/>
      <c r="SUD92" s="2"/>
      <c r="SUE92" s="2"/>
      <c r="SUF92" s="2"/>
      <c r="SUG92" s="2"/>
      <c r="SUH92" s="2"/>
      <c r="SUI92" s="2"/>
      <c r="SUJ92" s="2"/>
      <c r="SUK92" s="2"/>
      <c r="SUL92" s="2"/>
      <c r="SUM92" s="2"/>
      <c r="SUN92" s="2"/>
      <c r="SUO92" s="2"/>
      <c r="SUP92" s="2"/>
      <c r="SUQ92" s="2"/>
      <c r="SUR92" s="2"/>
      <c r="SUS92" s="2"/>
      <c r="SUT92" s="2"/>
      <c r="SUU92" s="2"/>
      <c r="SUV92" s="2"/>
      <c r="SUW92" s="2"/>
      <c r="SUX92" s="2"/>
      <c r="SUY92" s="2"/>
      <c r="SUZ92" s="2"/>
      <c r="SVA92" s="2"/>
      <c r="SVB92" s="2"/>
      <c r="SVC92" s="2"/>
      <c r="SVD92" s="2"/>
      <c r="SVE92" s="2"/>
      <c r="SVF92" s="2"/>
      <c r="SVG92" s="2"/>
      <c r="SVH92" s="2"/>
      <c r="SVI92" s="2"/>
      <c r="SVJ92" s="2"/>
      <c r="SVK92" s="2"/>
      <c r="SVL92" s="2"/>
      <c r="SVM92" s="2"/>
      <c r="SVN92" s="2"/>
      <c r="SVO92" s="2"/>
      <c r="SVP92" s="2"/>
      <c r="SVQ92" s="2"/>
      <c r="SVR92" s="2"/>
      <c r="SVS92" s="2"/>
      <c r="SVT92" s="2"/>
      <c r="SVU92" s="2"/>
      <c r="SVV92" s="2"/>
      <c r="SVW92" s="2"/>
      <c r="SVX92" s="2"/>
      <c r="SVY92" s="2"/>
      <c r="SVZ92" s="2"/>
      <c r="SWA92" s="2"/>
      <c r="SWB92" s="2"/>
      <c r="SWC92" s="2"/>
      <c r="SWD92" s="2"/>
      <c r="SWE92" s="2"/>
      <c r="SWF92" s="2"/>
      <c r="SWG92" s="2"/>
      <c r="SWH92" s="2"/>
      <c r="SWI92" s="2"/>
      <c r="SWJ92" s="2"/>
      <c r="SWK92" s="2"/>
      <c r="SWL92" s="2"/>
      <c r="SWM92" s="2"/>
      <c r="SWN92" s="2"/>
      <c r="SWO92" s="2"/>
      <c r="SWP92" s="2"/>
      <c r="SWQ92" s="2"/>
      <c r="SWR92" s="2"/>
      <c r="SWS92" s="2"/>
      <c r="SWT92" s="2"/>
      <c r="SWU92" s="2"/>
      <c r="SWV92" s="2"/>
      <c r="SWW92" s="2"/>
      <c r="SWX92" s="2"/>
      <c r="SWY92" s="2"/>
      <c r="SWZ92" s="2"/>
      <c r="SXA92" s="2"/>
      <c r="SXB92" s="2"/>
      <c r="SXC92" s="2"/>
      <c r="SXD92" s="2"/>
      <c r="SXE92" s="2"/>
      <c r="SXF92" s="2"/>
      <c r="SXG92" s="2"/>
      <c r="SXH92" s="2"/>
      <c r="SXI92" s="2"/>
      <c r="SXJ92" s="2"/>
      <c r="SXK92" s="2"/>
      <c r="SXL92" s="2"/>
      <c r="SXM92" s="2"/>
      <c r="SXN92" s="2"/>
      <c r="SXO92" s="2"/>
      <c r="SXP92" s="2"/>
      <c r="SXQ92" s="2"/>
      <c r="SXR92" s="2"/>
      <c r="SXS92" s="2"/>
      <c r="SXT92" s="2"/>
      <c r="SXU92" s="2"/>
      <c r="SXV92" s="2"/>
      <c r="SXW92" s="2"/>
      <c r="SXX92" s="2"/>
      <c r="SXY92" s="2"/>
      <c r="SXZ92" s="2"/>
      <c r="SYA92" s="2"/>
      <c r="SYB92" s="2"/>
      <c r="SYC92" s="2"/>
      <c r="SYD92" s="2"/>
      <c r="SYE92" s="2"/>
      <c r="SYF92" s="2"/>
      <c r="SYG92" s="2"/>
      <c r="SYH92" s="2"/>
      <c r="SYI92" s="2"/>
      <c r="SYJ92" s="2"/>
      <c r="SYK92" s="2"/>
      <c r="SYL92" s="2"/>
      <c r="SYM92" s="2"/>
      <c r="SYN92" s="2"/>
      <c r="SYO92" s="2"/>
      <c r="SYP92" s="2"/>
      <c r="SYQ92" s="2"/>
      <c r="SYR92" s="2"/>
      <c r="SYS92" s="2"/>
      <c r="SYT92" s="2"/>
      <c r="SYU92" s="2"/>
      <c r="SYV92" s="2"/>
      <c r="SYW92" s="2"/>
      <c r="SYX92" s="2"/>
      <c r="SYY92" s="2"/>
      <c r="SYZ92" s="2"/>
      <c r="SZA92" s="2"/>
      <c r="SZB92" s="2"/>
      <c r="SZC92" s="2"/>
      <c r="SZD92" s="2"/>
      <c r="SZE92" s="2"/>
      <c r="SZF92" s="2"/>
      <c r="SZG92" s="2"/>
      <c r="SZH92" s="2"/>
      <c r="SZI92" s="2"/>
      <c r="SZJ92" s="2"/>
      <c r="SZK92" s="2"/>
      <c r="SZL92" s="2"/>
      <c r="SZM92" s="2"/>
      <c r="SZN92" s="2"/>
      <c r="SZO92" s="2"/>
      <c r="SZP92" s="2"/>
      <c r="SZQ92" s="2"/>
      <c r="SZR92" s="2"/>
      <c r="SZS92" s="2"/>
      <c r="SZT92" s="2"/>
      <c r="SZU92" s="2"/>
      <c r="SZV92" s="2"/>
      <c r="SZW92" s="2"/>
      <c r="SZX92" s="2"/>
      <c r="SZY92" s="2"/>
      <c r="SZZ92" s="2"/>
      <c r="TAA92" s="2"/>
      <c r="TAB92" s="2"/>
      <c r="TAC92" s="2"/>
      <c r="TAD92" s="2"/>
      <c r="TAE92" s="2"/>
      <c r="TAF92" s="2"/>
      <c r="TAG92" s="2"/>
      <c r="TAH92" s="2"/>
      <c r="TAI92" s="2"/>
      <c r="TAJ92" s="2"/>
      <c r="TAK92" s="2"/>
      <c r="TAL92" s="2"/>
      <c r="TAM92" s="2"/>
      <c r="TAN92" s="2"/>
      <c r="TAO92" s="2"/>
      <c r="TAP92" s="2"/>
      <c r="TAQ92" s="2"/>
      <c r="TAR92" s="2"/>
      <c r="TAS92" s="2"/>
      <c r="TAT92" s="2"/>
      <c r="TAU92" s="2"/>
      <c r="TAV92" s="2"/>
      <c r="TAW92" s="2"/>
      <c r="TAX92" s="2"/>
      <c r="TAY92" s="2"/>
      <c r="TAZ92" s="2"/>
      <c r="TBA92" s="2"/>
      <c r="TBB92" s="2"/>
      <c r="TBC92" s="2"/>
      <c r="TBD92" s="2"/>
      <c r="TBE92" s="2"/>
      <c r="TBF92" s="2"/>
      <c r="TBG92" s="2"/>
      <c r="TBH92" s="2"/>
      <c r="TBI92" s="2"/>
      <c r="TBJ92" s="2"/>
      <c r="TBK92" s="2"/>
      <c r="TBL92" s="2"/>
      <c r="TBM92" s="2"/>
      <c r="TBN92" s="2"/>
      <c r="TBO92" s="2"/>
      <c r="TBP92" s="2"/>
      <c r="TBQ92" s="2"/>
      <c r="TBR92" s="2"/>
      <c r="TBS92" s="2"/>
      <c r="TBT92" s="2"/>
      <c r="TBU92" s="2"/>
      <c r="TBV92" s="2"/>
      <c r="TBW92" s="2"/>
      <c r="TBX92" s="2"/>
      <c r="TBY92" s="2"/>
      <c r="TBZ92" s="2"/>
      <c r="TCA92" s="2"/>
      <c r="TCB92" s="2"/>
      <c r="TCC92" s="2"/>
      <c r="TCD92" s="2"/>
      <c r="TCE92" s="2"/>
      <c r="TCF92" s="2"/>
      <c r="TCG92" s="2"/>
      <c r="TCH92" s="2"/>
      <c r="TCI92" s="2"/>
      <c r="TCJ92" s="2"/>
      <c r="TCK92" s="2"/>
      <c r="TCL92" s="2"/>
      <c r="TCM92" s="2"/>
      <c r="TCN92" s="2"/>
      <c r="TCO92" s="2"/>
      <c r="TCP92" s="2"/>
      <c r="TCQ92" s="2"/>
      <c r="TCR92" s="2"/>
      <c r="TCS92" s="2"/>
      <c r="TCT92" s="2"/>
      <c r="TCU92" s="2"/>
      <c r="TCV92" s="2"/>
      <c r="TCW92" s="2"/>
      <c r="TCX92" s="2"/>
      <c r="TCY92" s="2"/>
      <c r="TCZ92" s="2"/>
      <c r="TDA92" s="2"/>
      <c r="TDB92" s="2"/>
      <c r="TDC92" s="2"/>
      <c r="TDD92" s="2"/>
      <c r="TDE92" s="2"/>
      <c r="TDF92" s="2"/>
      <c r="TDG92" s="2"/>
      <c r="TDH92" s="2"/>
      <c r="TDI92" s="2"/>
      <c r="TDJ92" s="2"/>
      <c r="TDK92" s="2"/>
      <c r="TDL92" s="2"/>
      <c r="TDM92" s="2"/>
      <c r="TDN92" s="2"/>
      <c r="TDO92" s="2"/>
      <c r="TDP92" s="2"/>
      <c r="TDQ92" s="2"/>
      <c r="TDR92" s="2"/>
      <c r="TDS92" s="2"/>
      <c r="TDT92" s="2"/>
      <c r="TDU92" s="2"/>
      <c r="TDV92" s="2"/>
      <c r="TDW92" s="2"/>
      <c r="TDX92" s="2"/>
      <c r="TDY92" s="2"/>
      <c r="TDZ92" s="2"/>
      <c r="TEA92" s="2"/>
      <c r="TEB92" s="2"/>
      <c r="TEC92" s="2"/>
      <c r="TED92" s="2"/>
      <c r="TEE92" s="2"/>
      <c r="TEF92" s="2"/>
      <c r="TEG92" s="2"/>
      <c r="TEH92" s="2"/>
      <c r="TEI92" s="2"/>
      <c r="TEJ92" s="2"/>
      <c r="TEK92" s="2"/>
      <c r="TEL92" s="2"/>
      <c r="TEM92" s="2"/>
      <c r="TEN92" s="2"/>
      <c r="TEO92" s="2"/>
      <c r="TEP92" s="2"/>
      <c r="TEQ92" s="2"/>
      <c r="TER92" s="2"/>
      <c r="TES92" s="2"/>
      <c r="TET92" s="2"/>
      <c r="TEU92" s="2"/>
      <c r="TEV92" s="2"/>
      <c r="TEW92" s="2"/>
      <c r="TEX92" s="2"/>
      <c r="TEY92" s="2"/>
      <c r="TEZ92" s="2"/>
      <c r="TFA92" s="2"/>
      <c r="TFB92" s="2"/>
      <c r="TFC92" s="2"/>
      <c r="TFD92" s="2"/>
      <c r="TFE92" s="2"/>
      <c r="TFF92" s="2"/>
      <c r="TFG92" s="2"/>
      <c r="TFH92" s="2"/>
      <c r="TFI92" s="2"/>
      <c r="TFJ92" s="2"/>
      <c r="TFK92" s="2"/>
      <c r="TFL92" s="2"/>
      <c r="TFM92" s="2"/>
      <c r="TFN92" s="2"/>
      <c r="TFO92" s="2"/>
      <c r="TFP92" s="2"/>
      <c r="TFQ92" s="2"/>
      <c r="TFR92" s="2"/>
      <c r="TFS92" s="2"/>
      <c r="TFT92" s="2"/>
      <c r="TFU92" s="2"/>
      <c r="TFV92" s="2"/>
      <c r="TFW92" s="2"/>
      <c r="TFX92" s="2"/>
      <c r="TFY92" s="2"/>
      <c r="TFZ92" s="2"/>
      <c r="TGA92" s="2"/>
      <c r="TGB92" s="2"/>
      <c r="TGC92" s="2"/>
      <c r="TGD92" s="2"/>
      <c r="TGE92" s="2"/>
      <c r="TGF92" s="2"/>
      <c r="TGG92" s="2"/>
      <c r="TGH92" s="2"/>
      <c r="TGI92" s="2"/>
      <c r="TGJ92" s="2"/>
      <c r="TGK92" s="2"/>
      <c r="TGL92" s="2"/>
      <c r="TGM92" s="2"/>
      <c r="TGN92" s="2"/>
      <c r="TGO92" s="2"/>
      <c r="TGP92" s="2"/>
      <c r="TGQ92" s="2"/>
      <c r="TGR92" s="2"/>
      <c r="TGS92" s="2"/>
      <c r="TGT92" s="2"/>
      <c r="TGU92" s="2"/>
      <c r="TGV92" s="2"/>
      <c r="TGW92" s="2"/>
      <c r="TGX92" s="2"/>
      <c r="TGY92" s="2"/>
      <c r="TGZ92" s="2"/>
      <c r="THA92" s="2"/>
      <c r="THB92" s="2"/>
      <c r="THC92" s="2"/>
      <c r="THD92" s="2"/>
      <c r="THE92" s="2"/>
      <c r="THF92" s="2"/>
      <c r="THG92" s="2"/>
      <c r="THH92" s="2"/>
      <c r="THI92" s="2"/>
      <c r="THJ92" s="2"/>
      <c r="THK92" s="2"/>
      <c r="THL92" s="2"/>
      <c r="THM92" s="2"/>
      <c r="THN92" s="2"/>
      <c r="THO92" s="2"/>
      <c r="THP92" s="2"/>
      <c r="THQ92" s="2"/>
      <c r="THR92" s="2"/>
      <c r="THS92" s="2"/>
      <c r="THT92" s="2"/>
      <c r="THU92" s="2"/>
      <c r="THV92" s="2"/>
      <c r="THW92" s="2"/>
      <c r="THX92" s="2"/>
      <c r="THY92" s="2"/>
      <c r="THZ92" s="2"/>
      <c r="TIA92" s="2"/>
      <c r="TIB92" s="2"/>
      <c r="TIC92" s="2"/>
      <c r="TID92" s="2"/>
      <c r="TIE92" s="2"/>
      <c r="TIF92" s="2"/>
      <c r="TIG92" s="2"/>
      <c r="TIH92" s="2"/>
      <c r="TII92" s="2"/>
      <c r="TIJ92" s="2"/>
      <c r="TIK92" s="2"/>
      <c r="TIL92" s="2"/>
      <c r="TIM92" s="2"/>
      <c r="TIN92" s="2"/>
      <c r="TIO92" s="2"/>
      <c r="TIP92" s="2"/>
      <c r="TIQ92" s="2"/>
      <c r="TIR92" s="2"/>
      <c r="TIS92" s="2"/>
      <c r="TIT92" s="2"/>
      <c r="TIU92" s="2"/>
      <c r="TIV92" s="2"/>
      <c r="TIW92" s="2"/>
      <c r="TIX92" s="2"/>
      <c r="TIY92" s="2"/>
      <c r="TIZ92" s="2"/>
      <c r="TJA92" s="2"/>
      <c r="TJB92" s="2"/>
      <c r="TJC92" s="2"/>
      <c r="TJD92" s="2"/>
      <c r="TJE92" s="2"/>
      <c r="TJF92" s="2"/>
      <c r="TJG92" s="2"/>
      <c r="TJH92" s="2"/>
      <c r="TJI92" s="2"/>
      <c r="TJJ92" s="2"/>
      <c r="TJK92" s="2"/>
      <c r="TJL92" s="2"/>
      <c r="TJM92" s="2"/>
      <c r="TJN92" s="2"/>
      <c r="TJO92" s="2"/>
      <c r="TJP92" s="2"/>
      <c r="TJQ92" s="2"/>
      <c r="TJR92" s="2"/>
      <c r="TJS92" s="2"/>
      <c r="TJT92" s="2"/>
      <c r="TJU92" s="2"/>
      <c r="TJV92" s="2"/>
      <c r="TJW92" s="2"/>
      <c r="TJX92" s="2"/>
      <c r="TJY92" s="2"/>
      <c r="TJZ92" s="2"/>
      <c r="TKA92" s="2"/>
      <c r="TKB92" s="2"/>
      <c r="TKC92" s="2"/>
      <c r="TKD92" s="2"/>
      <c r="TKE92" s="2"/>
      <c r="TKF92" s="2"/>
      <c r="TKG92" s="2"/>
      <c r="TKH92" s="2"/>
      <c r="TKI92" s="2"/>
      <c r="TKJ92" s="2"/>
      <c r="TKK92" s="2"/>
      <c r="TKL92" s="2"/>
      <c r="TKM92" s="2"/>
      <c r="TKN92" s="2"/>
      <c r="TKO92" s="2"/>
      <c r="TKP92" s="2"/>
      <c r="TKQ92" s="2"/>
      <c r="TKR92" s="2"/>
      <c r="TKS92" s="2"/>
      <c r="TKT92" s="2"/>
      <c r="TKU92" s="2"/>
      <c r="TKV92" s="2"/>
      <c r="TKW92" s="2"/>
      <c r="TKX92" s="2"/>
      <c r="TKY92" s="2"/>
      <c r="TKZ92" s="2"/>
      <c r="TLA92" s="2"/>
      <c r="TLB92" s="2"/>
      <c r="TLC92" s="2"/>
      <c r="TLD92" s="2"/>
      <c r="TLE92" s="2"/>
      <c r="TLF92" s="2"/>
      <c r="TLG92" s="2"/>
      <c r="TLH92" s="2"/>
      <c r="TLI92" s="2"/>
      <c r="TLJ92" s="2"/>
      <c r="TLK92" s="2"/>
      <c r="TLL92" s="2"/>
      <c r="TLM92" s="2"/>
      <c r="TLN92" s="2"/>
      <c r="TLO92" s="2"/>
      <c r="TLP92" s="2"/>
      <c r="TLQ92" s="2"/>
      <c r="TLR92" s="2"/>
      <c r="TLS92" s="2"/>
      <c r="TLT92" s="2"/>
      <c r="TLU92" s="2"/>
      <c r="TLV92" s="2"/>
      <c r="TLW92" s="2"/>
      <c r="TLX92" s="2"/>
      <c r="TLY92" s="2"/>
      <c r="TLZ92" s="2"/>
      <c r="TMA92" s="2"/>
      <c r="TMB92" s="2"/>
      <c r="TMC92" s="2"/>
      <c r="TMD92" s="2"/>
      <c r="TME92" s="2"/>
      <c r="TMF92" s="2"/>
      <c r="TMG92" s="2"/>
      <c r="TMH92" s="2"/>
      <c r="TMI92" s="2"/>
      <c r="TMJ92" s="2"/>
      <c r="TMK92" s="2"/>
      <c r="TML92" s="2"/>
      <c r="TMM92" s="2"/>
      <c r="TMN92" s="2"/>
      <c r="TMO92" s="2"/>
      <c r="TMP92" s="2"/>
      <c r="TMQ92" s="2"/>
      <c r="TMR92" s="2"/>
      <c r="TMS92" s="2"/>
      <c r="TMT92" s="2"/>
      <c r="TMU92" s="2"/>
      <c r="TMV92" s="2"/>
      <c r="TMW92" s="2"/>
      <c r="TMX92" s="2"/>
      <c r="TMY92" s="2"/>
      <c r="TMZ92" s="2"/>
      <c r="TNA92" s="2"/>
      <c r="TNB92" s="2"/>
      <c r="TNC92" s="2"/>
      <c r="TND92" s="2"/>
      <c r="TNE92" s="2"/>
      <c r="TNF92" s="2"/>
      <c r="TNG92" s="2"/>
      <c r="TNH92" s="2"/>
      <c r="TNI92" s="2"/>
      <c r="TNJ92" s="2"/>
      <c r="TNK92" s="2"/>
      <c r="TNL92" s="2"/>
      <c r="TNM92" s="2"/>
      <c r="TNN92" s="2"/>
      <c r="TNO92" s="2"/>
      <c r="TNP92" s="2"/>
      <c r="TNQ92" s="2"/>
      <c r="TNR92" s="2"/>
      <c r="TNS92" s="2"/>
      <c r="TNT92" s="2"/>
      <c r="TNU92" s="2"/>
      <c r="TNV92" s="2"/>
      <c r="TNW92" s="2"/>
      <c r="TNX92" s="2"/>
      <c r="TNY92" s="2"/>
      <c r="TNZ92" s="2"/>
      <c r="TOA92" s="2"/>
      <c r="TOB92" s="2"/>
      <c r="TOC92" s="2"/>
      <c r="TOD92" s="2"/>
      <c r="TOE92" s="2"/>
      <c r="TOF92" s="2"/>
      <c r="TOG92" s="2"/>
      <c r="TOH92" s="2"/>
      <c r="TOI92" s="2"/>
      <c r="TOJ92" s="2"/>
      <c r="TOK92" s="2"/>
      <c r="TOL92" s="2"/>
      <c r="TOM92" s="2"/>
      <c r="TON92" s="2"/>
      <c r="TOO92" s="2"/>
      <c r="TOP92" s="2"/>
      <c r="TOQ92" s="2"/>
      <c r="TOR92" s="2"/>
      <c r="TOS92" s="2"/>
      <c r="TOT92" s="2"/>
      <c r="TOU92" s="2"/>
      <c r="TOV92" s="2"/>
      <c r="TOW92" s="2"/>
      <c r="TOX92" s="2"/>
      <c r="TOY92" s="2"/>
      <c r="TOZ92" s="2"/>
      <c r="TPA92" s="2"/>
      <c r="TPB92" s="2"/>
      <c r="TPC92" s="2"/>
      <c r="TPD92" s="2"/>
      <c r="TPE92" s="2"/>
      <c r="TPF92" s="2"/>
      <c r="TPG92" s="2"/>
      <c r="TPH92" s="2"/>
      <c r="TPI92" s="2"/>
      <c r="TPJ92" s="2"/>
      <c r="TPK92" s="2"/>
      <c r="TPL92" s="2"/>
      <c r="TPM92" s="2"/>
      <c r="TPN92" s="2"/>
      <c r="TPO92" s="2"/>
      <c r="TPP92" s="2"/>
      <c r="TPQ92" s="2"/>
      <c r="TPR92" s="2"/>
      <c r="TPS92" s="2"/>
      <c r="TPT92" s="2"/>
      <c r="TPU92" s="2"/>
      <c r="TPV92" s="2"/>
      <c r="TPW92" s="2"/>
      <c r="TPX92" s="2"/>
      <c r="TPY92" s="2"/>
      <c r="TPZ92" s="2"/>
      <c r="TQA92" s="2"/>
      <c r="TQB92" s="2"/>
      <c r="TQC92" s="2"/>
      <c r="TQD92" s="2"/>
      <c r="TQE92" s="2"/>
      <c r="TQF92" s="2"/>
      <c r="TQG92" s="2"/>
      <c r="TQH92" s="2"/>
      <c r="TQI92" s="2"/>
      <c r="TQJ92" s="2"/>
      <c r="TQK92" s="2"/>
      <c r="TQL92" s="2"/>
      <c r="TQM92" s="2"/>
      <c r="TQN92" s="2"/>
      <c r="TQO92" s="2"/>
      <c r="TQP92" s="2"/>
      <c r="TQQ92" s="2"/>
      <c r="TQR92" s="2"/>
      <c r="TQS92" s="2"/>
      <c r="TQT92" s="2"/>
      <c r="TQU92" s="2"/>
      <c r="TQV92" s="2"/>
      <c r="TQW92" s="2"/>
      <c r="TQX92" s="2"/>
      <c r="TQY92" s="2"/>
      <c r="TQZ92" s="2"/>
      <c r="TRA92" s="2"/>
      <c r="TRB92" s="2"/>
      <c r="TRC92" s="2"/>
      <c r="TRD92" s="2"/>
      <c r="TRE92" s="2"/>
      <c r="TRF92" s="2"/>
      <c r="TRG92" s="2"/>
      <c r="TRH92" s="2"/>
      <c r="TRI92" s="2"/>
      <c r="TRJ92" s="2"/>
      <c r="TRK92" s="2"/>
      <c r="TRL92" s="2"/>
      <c r="TRM92" s="2"/>
      <c r="TRN92" s="2"/>
      <c r="TRO92" s="2"/>
      <c r="TRP92" s="2"/>
      <c r="TRQ92" s="2"/>
      <c r="TRR92" s="2"/>
      <c r="TRS92" s="2"/>
      <c r="TRT92" s="2"/>
      <c r="TRU92" s="2"/>
      <c r="TRV92" s="2"/>
      <c r="TRW92" s="2"/>
      <c r="TRX92" s="2"/>
      <c r="TRY92" s="2"/>
      <c r="TRZ92" s="2"/>
      <c r="TSA92" s="2"/>
      <c r="TSB92" s="2"/>
      <c r="TSC92" s="2"/>
      <c r="TSD92" s="2"/>
      <c r="TSE92" s="2"/>
      <c r="TSF92" s="2"/>
      <c r="TSG92" s="2"/>
      <c r="TSH92" s="2"/>
      <c r="TSI92" s="2"/>
      <c r="TSJ92" s="2"/>
      <c r="TSK92" s="2"/>
      <c r="TSL92" s="2"/>
      <c r="TSM92" s="2"/>
      <c r="TSN92" s="2"/>
      <c r="TSO92" s="2"/>
      <c r="TSP92" s="2"/>
      <c r="TSQ92" s="2"/>
      <c r="TSR92" s="2"/>
      <c r="TSS92" s="2"/>
      <c r="TST92" s="2"/>
      <c r="TSU92" s="2"/>
      <c r="TSV92" s="2"/>
      <c r="TSW92" s="2"/>
      <c r="TSX92" s="2"/>
      <c r="TSY92" s="2"/>
      <c r="TSZ92" s="2"/>
      <c r="TTA92" s="2"/>
      <c r="TTB92" s="2"/>
      <c r="TTC92" s="2"/>
      <c r="TTD92" s="2"/>
      <c r="TTE92" s="2"/>
      <c r="TTF92" s="2"/>
      <c r="TTG92" s="2"/>
      <c r="TTH92" s="2"/>
      <c r="TTI92" s="2"/>
      <c r="TTJ92" s="2"/>
      <c r="TTK92" s="2"/>
      <c r="TTL92" s="2"/>
      <c r="TTM92" s="2"/>
      <c r="TTN92" s="2"/>
      <c r="TTO92" s="2"/>
      <c r="TTP92" s="2"/>
      <c r="TTQ92" s="2"/>
      <c r="TTR92" s="2"/>
      <c r="TTS92" s="2"/>
      <c r="TTT92" s="2"/>
      <c r="TTU92" s="2"/>
      <c r="TTV92" s="2"/>
      <c r="TTW92" s="2"/>
      <c r="TTX92" s="2"/>
      <c r="TTY92" s="2"/>
      <c r="TTZ92" s="2"/>
      <c r="TUA92" s="2"/>
      <c r="TUB92" s="2"/>
      <c r="TUC92" s="2"/>
      <c r="TUD92" s="2"/>
      <c r="TUE92" s="2"/>
      <c r="TUF92" s="2"/>
      <c r="TUG92" s="2"/>
      <c r="TUH92" s="2"/>
      <c r="TUI92" s="2"/>
      <c r="TUJ92" s="2"/>
      <c r="TUK92" s="2"/>
      <c r="TUL92" s="2"/>
      <c r="TUM92" s="2"/>
      <c r="TUN92" s="2"/>
      <c r="TUO92" s="2"/>
      <c r="TUP92" s="2"/>
      <c r="TUQ92" s="2"/>
      <c r="TUR92" s="2"/>
      <c r="TUS92" s="2"/>
      <c r="TUT92" s="2"/>
      <c r="TUU92" s="2"/>
      <c r="TUV92" s="2"/>
      <c r="TUW92" s="2"/>
      <c r="TUX92" s="2"/>
      <c r="TUY92" s="2"/>
      <c r="TUZ92" s="2"/>
      <c r="TVA92" s="2"/>
      <c r="TVB92" s="2"/>
      <c r="TVC92" s="2"/>
      <c r="TVD92" s="2"/>
      <c r="TVE92" s="2"/>
      <c r="TVF92" s="2"/>
      <c r="TVG92" s="2"/>
      <c r="TVH92" s="2"/>
      <c r="TVI92" s="2"/>
      <c r="TVJ92" s="2"/>
      <c r="TVK92" s="2"/>
      <c r="TVL92" s="2"/>
      <c r="TVM92" s="2"/>
      <c r="TVN92" s="2"/>
      <c r="TVO92" s="2"/>
      <c r="TVP92" s="2"/>
      <c r="TVQ92" s="2"/>
      <c r="TVR92" s="2"/>
      <c r="TVS92" s="2"/>
      <c r="TVT92" s="2"/>
      <c r="TVU92" s="2"/>
      <c r="TVV92" s="2"/>
      <c r="TVW92" s="2"/>
      <c r="TVX92" s="2"/>
      <c r="TVY92" s="2"/>
      <c r="TVZ92" s="2"/>
      <c r="TWA92" s="2"/>
      <c r="TWB92" s="2"/>
      <c r="TWC92" s="2"/>
      <c r="TWD92" s="2"/>
      <c r="TWE92" s="2"/>
      <c r="TWF92" s="2"/>
      <c r="TWG92" s="2"/>
      <c r="TWH92" s="2"/>
      <c r="TWI92" s="2"/>
      <c r="TWJ92" s="2"/>
      <c r="TWK92" s="2"/>
      <c r="TWL92" s="2"/>
      <c r="TWM92" s="2"/>
      <c r="TWN92" s="2"/>
      <c r="TWO92" s="2"/>
      <c r="TWP92" s="2"/>
      <c r="TWQ92" s="2"/>
      <c r="TWR92" s="2"/>
      <c r="TWS92" s="2"/>
      <c r="TWT92" s="2"/>
      <c r="TWU92" s="2"/>
      <c r="TWV92" s="2"/>
      <c r="TWW92" s="2"/>
      <c r="TWX92" s="2"/>
      <c r="TWY92" s="2"/>
      <c r="TWZ92" s="2"/>
      <c r="TXA92" s="2"/>
      <c r="TXB92" s="2"/>
      <c r="TXC92" s="2"/>
      <c r="TXD92" s="2"/>
      <c r="TXE92" s="2"/>
      <c r="TXF92" s="2"/>
      <c r="TXG92" s="2"/>
      <c r="TXH92" s="2"/>
      <c r="TXI92" s="2"/>
      <c r="TXJ92" s="2"/>
      <c r="TXK92" s="2"/>
      <c r="TXL92" s="2"/>
      <c r="TXM92" s="2"/>
      <c r="TXN92" s="2"/>
      <c r="TXO92" s="2"/>
      <c r="TXP92" s="2"/>
      <c r="TXQ92" s="2"/>
      <c r="TXR92" s="2"/>
      <c r="TXS92" s="2"/>
      <c r="TXT92" s="2"/>
      <c r="TXU92" s="2"/>
      <c r="TXV92" s="2"/>
      <c r="TXW92" s="2"/>
      <c r="TXX92" s="2"/>
      <c r="TXY92" s="2"/>
      <c r="TXZ92" s="2"/>
      <c r="TYA92" s="2"/>
      <c r="TYB92" s="2"/>
      <c r="TYC92" s="2"/>
      <c r="TYD92" s="2"/>
      <c r="TYE92" s="2"/>
      <c r="TYF92" s="2"/>
      <c r="TYG92" s="2"/>
      <c r="TYH92" s="2"/>
      <c r="TYI92" s="2"/>
      <c r="TYJ92" s="2"/>
      <c r="TYK92" s="2"/>
      <c r="TYL92" s="2"/>
      <c r="TYM92" s="2"/>
      <c r="TYN92" s="2"/>
      <c r="TYO92" s="2"/>
      <c r="TYP92" s="2"/>
      <c r="TYQ92" s="2"/>
      <c r="TYR92" s="2"/>
      <c r="TYS92" s="2"/>
      <c r="TYT92" s="2"/>
      <c r="TYU92" s="2"/>
      <c r="TYV92" s="2"/>
      <c r="TYW92" s="2"/>
      <c r="TYX92" s="2"/>
      <c r="TYY92" s="2"/>
      <c r="TYZ92" s="2"/>
      <c r="TZA92" s="2"/>
      <c r="TZB92" s="2"/>
      <c r="TZC92" s="2"/>
      <c r="TZD92" s="2"/>
      <c r="TZE92" s="2"/>
      <c r="TZF92" s="2"/>
      <c r="TZG92" s="2"/>
      <c r="TZH92" s="2"/>
      <c r="TZI92" s="2"/>
      <c r="TZJ92" s="2"/>
      <c r="TZK92" s="2"/>
      <c r="TZL92" s="2"/>
      <c r="TZM92" s="2"/>
      <c r="TZN92" s="2"/>
      <c r="TZO92" s="2"/>
      <c r="TZP92" s="2"/>
      <c r="TZQ92" s="2"/>
      <c r="TZR92" s="2"/>
      <c r="TZS92" s="2"/>
      <c r="TZT92" s="2"/>
      <c r="TZU92" s="2"/>
      <c r="TZV92" s="2"/>
      <c r="TZW92" s="2"/>
      <c r="TZX92" s="2"/>
      <c r="TZY92" s="2"/>
      <c r="TZZ92" s="2"/>
      <c r="UAA92" s="2"/>
      <c r="UAB92" s="2"/>
      <c r="UAC92" s="2"/>
      <c r="UAD92" s="2"/>
      <c r="UAE92" s="2"/>
      <c r="UAF92" s="2"/>
      <c r="UAG92" s="2"/>
      <c r="UAH92" s="2"/>
      <c r="UAI92" s="2"/>
      <c r="UAJ92" s="2"/>
      <c r="UAK92" s="2"/>
      <c r="UAL92" s="2"/>
      <c r="UAM92" s="2"/>
      <c r="UAN92" s="2"/>
      <c r="UAO92" s="2"/>
      <c r="UAP92" s="2"/>
      <c r="UAQ92" s="2"/>
      <c r="UAR92" s="2"/>
      <c r="UAS92" s="2"/>
      <c r="UAT92" s="2"/>
      <c r="UAU92" s="2"/>
      <c r="UAV92" s="2"/>
      <c r="UAW92" s="2"/>
      <c r="UAX92" s="2"/>
      <c r="UAY92" s="2"/>
      <c r="UAZ92" s="2"/>
      <c r="UBA92" s="2"/>
      <c r="UBB92" s="2"/>
      <c r="UBC92" s="2"/>
      <c r="UBD92" s="2"/>
      <c r="UBE92" s="2"/>
      <c r="UBF92" s="2"/>
      <c r="UBG92" s="2"/>
      <c r="UBH92" s="2"/>
      <c r="UBI92" s="2"/>
      <c r="UBJ92" s="2"/>
      <c r="UBK92" s="2"/>
      <c r="UBL92" s="2"/>
      <c r="UBM92" s="2"/>
      <c r="UBN92" s="2"/>
      <c r="UBO92" s="2"/>
      <c r="UBP92" s="2"/>
      <c r="UBQ92" s="2"/>
      <c r="UBR92" s="2"/>
      <c r="UBS92" s="2"/>
      <c r="UBT92" s="2"/>
      <c r="UBU92" s="2"/>
      <c r="UBV92" s="2"/>
      <c r="UBW92" s="2"/>
      <c r="UBX92" s="2"/>
      <c r="UBY92" s="2"/>
      <c r="UBZ92" s="2"/>
      <c r="UCA92" s="2"/>
      <c r="UCB92" s="2"/>
      <c r="UCC92" s="2"/>
      <c r="UCD92" s="2"/>
      <c r="UCE92" s="2"/>
      <c r="UCF92" s="2"/>
      <c r="UCG92" s="2"/>
      <c r="UCH92" s="2"/>
      <c r="UCI92" s="2"/>
      <c r="UCJ92" s="2"/>
      <c r="UCK92" s="2"/>
      <c r="UCL92" s="2"/>
      <c r="UCM92" s="2"/>
      <c r="UCN92" s="2"/>
      <c r="UCO92" s="2"/>
      <c r="UCP92" s="2"/>
      <c r="UCQ92" s="2"/>
      <c r="UCR92" s="2"/>
      <c r="UCS92" s="2"/>
      <c r="UCT92" s="2"/>
      <c r="UCU92" s="2"/>
      <c r="UCV92" s="2"/>
      <c r="UCW92" s="2"/>
      <c r="UCX92" s="2"/>
      <c r="UCY92" s="2"/>
      <c r="UCZ92" s="2"/>
      <c r="UDA92" s="2"/>
      <c r="UDB92" s="2"/>
      <c r="UDC92" s="2"/>
      <c r="UDD92" s="2"/>
      <c r="UDE92" s="2"/>
      <c r="UDF92" s="2"/>
      <c r="UDG92" s="2"/>
      <c r="UDH92" s="2"/>
      <c r="UDI92" s="2"/>
      <c r="UDJ92" s="2"/>
      <c r="UDK92" s="2"/>
      <c r="UDL92" s="2"/>
      <c r="UDM92" s="2"/>
      <c r="UDN92" s="2"/>
      <c r="UDO92" s="2"/>
      <c r="UDP92" s="2"/>
      <c r="UDQ92" s="2"/>
      <c r="UDR92" s="2"/>
      <c r="UDS92" s="2"/>
      <c r="UDT92" s="2"/>
      <c r="UDU92" s="2"/>
      <c r="UDV92" s="2"/>
      <c r="UDW92" s="2"/>
      <c r="UDX92" s="2"/>
      <c r="UDY92" s="2"/>
      <c r="UDZ92" s="2"/>
      <c r="UEA92" s="2"/>
      <c r="UEB92" s="2"/>
      <c r="UEC92" s="2"/>
      <c r="UED92" s="2"/>
      <c r="UEE92" s="2"/>
      <c r="UEF92" s="2"/>
      <c r="UEG92" s="2"/>
      <c r="UEH92" s="2"/>
      <c r="UEI92" s="2"/>
      <c r="UEJ92" s="2"/>
      <c r="UEK92" s="2"/>
      <c r="UEL92" s="2"/>
      <c r="UEM92" s="2"/>
      <c r="UEN92" s="2"/>
      <c r="UEO92" s="2"/>
      <c r="UEP92" s="2"/>
      <c r="UEQ92" s="2"/>
      <c r="UER92" s="2"/>
      <c r="UES92" s="2"/>
      <c r="UET92" s="2"/>
      <c r="UEU92" s="2"/>
      <c r="UEV92" s="2"/>
      <c r="UEW92" s="2"/>
      <c r="UEX92" s="2"/>
      <c r="UEY92" s="2"/>
      <c r="UEZ92" s="2"/>
      <c r="UFA92" s="2"/>
      <c r="UFB92" s="2"/>
      <c r="UFC92" s="2"/>
      <c r="UFD92" s="2"/>
      <c r="UFE92" s="2"/>
      <c r="UFF92" s="2"/>
      <c r="UFG92" s="2"/>
      <c r="UFH92" s="2"/>
      <c r="UFI92" s="2"/>
      <c r="UFJ92" s="2"/>
      <c r="UFK92" s="2"/>
      <c r="UFL92" s="2"/>
      <c r="UFM92" s="2"/>
      <c r="UFN92" s="2"/>
      <c r="UFO92" s="2"/>
      <c r="UFP92" s="2"/>
      <c r="UFQ92" s="2"/>
      <c r="UFR92" s="2"/>
      <c r="UFS92" s="2"/>
      <c r="UFT92" s="2"/>
      <c r="UFU92" s="2"/>
      <c r="UFV92" s="2"/>
      <c r="UFW92" s="2"/>
      <c r="UFX92" s="2"/>
      <c r="UFY92" s="2"/>
      <c r="UFZ92" s="2"/>
      <c r="UGA92" s="2"/>
      <c r="UGB92" s="2"/>
      <c r="UGC92" s="2"/>
      <c r="UGD92" s="2"/>
      <c r="UGE92" s="2"/>
      <c r="UGF92" s="2"/>
      <c r="UGG92" s="2"/>
      <c r="UGH92" s="2"/>
      <c r="UGI92" s="2"/>
      <c r="UGJ92" s="2"/>
      <c r="UGK92" s="2"/>
      <c r="UGL92" s="2"/>
      <c r="UGM92" s="2"/>
      <c r="UGN92" s="2"/>
      <c r="UGO92" s="2"/>
      <c r="UGP92" s="2"/>
      <c r="UGQ92" s="2"/>
      <c r="UGR92" s="2"/>
      <c r="UGS92" s="2"/>
      <c r="UGT92" s="2"/>
      <c r="UGU92" s="2"/>
      <c r="UGV92" s="2"/>
      <c r="UGW92" s="2"/>
      <c r="UGX92" s="2"/>
      <c r="UGY92" s="2"/>
      <c r="UGZ92" s="2"/>
      <c r="UHA92" s="2"/>
      <c r="UHB92" s="2"/>
      <c r="UHC92" s="2"/>
      <c r="UHD92" s="2"/>
      <c r="UHE92" s="2"/>
      <c r="UHF92" s="2"/>
      <c r="UHG92" s="2"/>
      <c r="UHH92" s="2"/>
      <c r="UHI92" s="2"/>
      <c r="UHJ92" s="2"/>
      <c r="UHK92" s="2"/>
      <c r="UHL92" s="2"/>
      <c r="UHM92" s="2"/>
      <c r="UHN92" s="2"/>
      <c r="UHO92" s="2"/>
      <c r="UHP92" s="2"/>
      <c r="UHQ92" s="2"/>
      <c r="UHR92" s="2"/>
      <c r="UHS92" s="2"/>
      <c r="UHT92" s="2"/>
      <c r="UHU92" s="2"/>
      <c r="UHV92" s="2"/>
      <c r="UHW92" s="2"/>
      <c r="UHX92" s="2"/>
      <c r="UHY92" s="2"/>
      <c r="UHZ92" s="2"/>
      <c r="UIA92" s="2"/>
      <c r="UIB92" s="2"/>
      <c r="UIC92" s="2"/>
      <c r="UID92" s="2"/>
      <c r="UIE92" s="2"/>
      <c r="UIF92" s="2"/>
      <c r="UIG92" s="2"/>
      <c r="UIH92" s="2"/>
      <c r="UII92" s="2"/>
      <c r="UIJ92" s="2"/>
      <c r="UIK92" s="2"/>
      <c r="UIL92" s="2"/>
      <c r="UIM92" s="2"/>
      <c r="UIN92" s="2"/>
      <c r="UIO92" s="2"/>
      <c r="UIP92" s="2"/>
      <c r="UIQ92" s="2"/>
      <c r="UIR92" s="2"/>
      <c r="UIS92" s="2"/>
      <c r="UIT92" s="2"/>
      <c r="UIU92" s="2"/>
      <c r="UIV92" s="2"/>
      <c r="UIW92" s="2"/>
      <c r="UIX92" s="2"/>
      <c r="UIY92" s="2"/>
      <c r="UIZ92" s="2"/>
      <c r="UJA92" s="2"/>
      <c r="UJB92" s="2"/>
      <c r="UJC92" s="2"/>
      <c r="UJD92" s="2"/>
      <c r="UJE92" s="2"/>
      <c r="UJF92" s="2"/>
      <c r="UJG92" s="2"/>
      <c r="UJH92" s="2"/>
      <c r="UJI92" s="2"/>
      <c r="UJJ92" s="2"/>
      <c r="UJK92" s="2"/>
      <c r="UJL92" s="2"/>
      <c r="UJM92" s="2"/>
      <c r="UJN92" s="2"/>
      <c r="UJO92" s="2"/>
      <c r="UJP92" s="2"/>
      <c r="UJQ92" s="2"/>
      <c r="UJR92" s="2"/>
      <c r="UJS92" s="2"/>
      <c r="UJT92" s="2"/>
      <c r="UJU92" s="2"/>
      <c r="UJV92" s="2"/>
      <c r="UJW92" s="2"/>
      <c r="UJX92" s="2"/>
      <c r="UJY92" s="2"/>
      <c r="UJZ92" s="2"/>
      <c r="UKA92" s="2"/>
      <c r="UKB92" s="2"/>
      <c r="UKC92" s="2"/>
      <c r="UKD92" s="2"/>
      <c r="UKE92" s="2"/>
      <c r="UKF92" s="2"/>
      <c r="UKG92" s="2"/>
      <c r="UKH92" s="2"/>
      <c r="UKI92" s="2"/>
      <c r="UKJ92" s="2"/>
      <c r="UKK92" s="2"/>
      <c r="UKL92" s="2"/>
      <c r="UKM92" s="2"/>
      <c r="UKN92" s="2"/>
      <c r="UKO92" s="2"/>
      <c r="UKP92" s="2"/>
      <c r="UKQ92" s="2"/>
      <c r="UKR92" s="2"/>
      <c r="UKS92" s="2"/>
      <c r="UKT92" s="2"/>
      <c r="UKU92" s="2"/>
      <c r="UKV92" s="2"/>
      <c r="UKW92" s="2"/>
      <c r="UKX92" s="2"/>
      <c r="UKY92" s="2"/>
      <c r="UKZ92" s="2"/>
      <c r="ULA92" s="2"/>
      <c r="ULB92" s="2"/>
      <c r="ULC92" s="2"/>
      <c r="ULD92" s="2"/>
      <c r="ULE92" s="2"/>
      <c r="ULF92" s="2"/>
      <c r="ULG92" s="2"/>
      <c r="ULH92" s="2"/>
      <c r="ULI92" s="2"/>
      <c r="ULJ92" s="2"/>
      <c r="ULK92" s="2"/>
      <c r="ULL92" s="2"/>
      <c r="ULM92" s="2"/>
      <c r="ULN92" s="2"/>
      <c r="ULO92" s="2"/>
      <c r="ULP92" s="2"/>
      <c r="ULQ92" s="2"/>
      <c r="ULR92" s="2"/>
      <c r="ULS92" s="2"/>
      <c r="ULT92" s="2"/>
      <c r="ULU92" s="2"/>
      <c r="ULV92" s="2"/>
      <c r="ULW92" s="2"/>
      <c r="ULX92" s="2"/>
      <c r="ULY92" s="2"/>
      <c r="ULZ92" s="2"/>
      <c r="UMA92" s="2"/>
      <c r="UMB92" s="2"/>
      <c r="UMC92" s="2"/>
      <c r="UMD92" s="2"/>
      <c r="UME92" s="2"/>
      <c r="UMF92" s="2"/>
      <c r="UMG92" s="2"/>
      <c r="UMH92" s="2"/>
      <c r="UMI92" s="2"/>
      <c r="UMJ92" s="2"/>
      <c r="UMK92" s="2"/>
      <c r="UML92" s="2"/>
      <c r="UMM92" s="2"/>
      <c r="UMN92" s="2"/>
      <c r="UMO92" s="2"/>
      <c r="UMP92" s="2"/>
      <c r="UMQ92" s="2"/>
      <c r="UMR92" s="2"/>
      <c r="UMS92" s="2"/>
      <c r="UMT92" s="2"/>
      <c r="UMU92" s="2"/>
      <c r="UMV92" s="2"/>
      <c r="UMW92" s="2"/>
      <c r="UMX92" s="2"/>
      <c r="UMY92" s="2"/>
      <c r="UMZ92" s="2"/>
      <c r="UNA92" s="2"/>
      <c r="UNB92" s="2"/>
      <c r="UNC92" s="2"/>
      <c r="UND92" s="2"/>
      <c r="UNE92" s="2"/>
      <c r="UNF92" s="2"/>
      <c r="UNG92" s="2"/>
      <c r="UNH92" s="2"/>
      <c r="UNI92" s="2"/>
      <c r="UNJ92" s="2"/>
      <c r="UNK92" s="2"/>
      <c r="UNL92" s="2"/>
      <c r="UNM92" s="2"/>
      <c r="UNN92" s="2"/>
      <c r="UNO92" s="2"/>
      <c r="UNP92" s="2"/>
      <c r="UNQ92" s="2"/>
      <c r="UNR92" s="2"/>
      <c r="UNS92" s="2"/>
      <c r="UNT92" s="2"/>
      <c r="UNU92" s="2"/>
      <c r="UNV92" s="2"/>
      <c r="UNW92" s="2"/>
      <c r="UNX92" s="2"/>
      <c r="UNY92" s="2"/>
      <c r="UNZ92" s="2"/>
      <c r="UOA92" s="2"/>
      <c r="UOB92" s="2"/>
      <c r="UOC92" s="2"/>
      <c r="UOD92" s="2"/>
      <c r="UOE92" s="2"/>
      <c r="UOF92" s="2"/>
      <c r="UOG92" s="2"/>
      <c r="UOH92" s="2"/>
      <c r="UOI92" s="2"/>
      <c r="UOJ92" s="2"/>
      <c r="UOK92" s="2"/>
      <c r="UOL92" s="2"/>
      <c r="UOM92" s="2"/>
      <c r="UON92" s="2"/>
      <c r="UOO92" s="2"/>
      <c r="UOP92" s="2"/>
      <c r="UOQ92" s="2"/>
      <c r="UOR92" s="2"/>
      <c r="UOS92" s="2"/>
      <c r="UOT92" s="2"/>
      <c r="UOU92" s="2"/>
      <c r="UOV92" s="2"/>
      <c r="UOW92" s="2"/>
      <c r="UOX92" s="2"/>
      <c r="UOY92" s="2"/>
      <c r="UOZ92" s="2"/>
      <c r="UPA92" s="2"/>
      <c r="UPB92" s="2"/>
      <c r="UPC92" s="2"/>
      <c r="UPD92" s="2"/>
      <c r="UPE92" s="2"/>
      <c r="UPF92" s="2"/>
      <c r="UPG92" s="2"/>
      <c r="UPH92" s="2"/>
      <c r="UPI92" s="2"/>
      <c r="UPJ92" s="2"/>
      <c r="UPK92" s="2"/>
      <c r="UPL92" s="2"/>
      <c r="UPM92" s="2"/>
      <c r="UPN92" s="2"/>
      <c r="UPO92" s="2"/>
      <c r="UPP92" s="2"/>
      <c r="UPQ92" s="2"/>
      <c r="UPR92" s="2"/>
      <c r="UPS92" s="2"/>
      <c r="UPT92" s="2"/>
      <c r="UPU92" s="2"/>
      <c r="UPV92" s="2"/>
      <c r="UPW92" s="2"/>
      <c r="UPX92" s="2"/>
      <c r="UPY92" s="2"/>
      <c r="UPZ92" s="2"/>
      <c r="UQA92" s="2"/>
      <c r="UQB92" s="2"/>
      <c r="UQC92" s="2"/>
      <c r="UQD92" s="2"/>
      <c r="UQE92" s="2"/>
      <c r="UQF92" s="2"/>
      <c r="UQG92" s="2"/>
      <c r="UQH92" s="2"/>
      <c r="UQI92" s="2"/>
      <c r="UQJ92" s="2"/>
      <c r="UQK92" s="2"/>
      <c r="UQL92" s="2"/>
      <c r="UQM92" s="2"/>
      <c r="UQN92" s="2"/>
      <c r="UQO92" s="2"/>
      <c r="UQP92" s="2"/>
      <c r="UQQ92" s="2"/>
      <c r="UQR92" s="2"/>
      <c r="UQS92" s="2"/>
      <c r="UQT92" s="2"/>
      <c r="UQU92" s="2"/>
      <c r="UQV92" s="2"/>
      <c r="UQW92" s="2"/>
      <c r="UQX92" s="2"/>
      <c r="UQY92" s="2"/>
      <c r="UQZ92" s="2"/>
      <c r="URA92" s="2"/>
      <c r="URB92" s="2"/>
      <c r="URC92" s="2"/>
      <c r="URD92" s="2"/>
      <c r="URE92" s="2"/>
      <c r="URF92" s="2"/>
      <c r="URG92" s="2"/>
      <c r="URH92" s="2"/>
      <c r="URI92" s="2"/>
      <c r="URJ92" s="2"/>
      <c r="URK92" s="2"/>
      <c r="URL92" s="2"/>
      <c r="URM92" s="2"/>
      <c r="URN92" s="2"/>
      <c r="URO92" s="2"/>
      <c r="URP92" s="2"/>
      <c r="URQ92" s="2"/>
      <c r="URR92" s="2"/>
      <c r="URS92" s="2"/>
      <c r="URT92" s="2"/>
      <c r="URU92" s="2"/>
      <c r="URV92" s="2"/>
      <c r="URW92" s="2"/>
      <c r="URX92" s="2"/>
      <c r="URY92" s="2"/>
      <c r="URZ92" s="2"/>
      <c r="USA92" s="2"/>
      <c r="USB92" s="2"/>
      <c r="USC92" s="2"/>
      <c r="USD92" s="2"/>
      <c r="USE92" s="2"/>
      <c r="USF92" s="2"/>
      <c r="USG92" s="2"/>
      <c r="USH92" s="2"/>
      <c r="USI92" s="2"/>
      <c r="USJ92" s="2"/>
      <c r="USK92" s="2"/>
      <c r="USL92" s="2"/>
      <c r="USM92" s="2"/>
      <c r="USN92" s="2"/>
      <c r="USO92" s="2"/>
      <c r="USP92" s="2"/>
      <c r="USQ92" s="2"/>
      <c r="USR92" s="2"/>
      <c r="USS92" s="2"/>
      <c r="UST92" s="2"/>
      <c r="USU92" s="2"/>
      <c r="USV92" s="2"/>
      <c r="USW92" s="2"/>
      <c r="USX92" s="2"/>
      <c r="USY92" s="2"/>
      <c r="USZ92" s="2"/>
      <c r="UTA92" s="2"/>
      <c r="UTB92" s="2"/>
      <c r="UTC92" s="2"/>
      <c r="UTD92" s="2"/>
      <c r="UTE92" s="2"/>
      <c r="UTF92" s="2"/>
      <c r="UTG92" s="2"/>
      <c r="UTH92" s="2"/>
      <c r="UTI92" s="2"/>
      <c r="UTJ92" s="2"/>
      <c r="UTK92" s="2"/>
      <c r="UTL92" s="2"/>
      <c r="UTM92" s="2"/>
      <c r="UTN92" s="2"/>
      <c r="UTO92" s="2"/>
      <c r="UTP92" s="2"/>
      <c r="UTQ92" s="2"/>
      <c r="UTR92" s="2"/>
      <c r="UTS92" s="2"/>
      <c r="UTT92" s="2"/>
      <c r="UTU92" s="2"/>
      <c r="UTV92" s="2"/>
      <c r="UTW92" s="2"/>
      <c r="UTX92" s="2"/>
      <c r="UTY92" s="2"/>
      <c r="UTZ92" s="2"/>
      <c r="UUA92" s="2"/>
      <c r="UUB92" s="2"/>
      <c r="UUC92" s="2"/>
      <c r="UUD92" s="2"/>
      <c r="UUE92" s="2"/>
      <c r="UUF92" s="2"/>
      <c r="UUG92" s="2"/>
      <c r="UUH92" s="2"/>
      <c r="UUI92" s="2"/>
      <c r="UUJ92" s="2"/>
      <c r="UUK92" s="2"/>
      <c r="UUL92" s="2"/>
      <c r="UUM92" s="2"/>
      <c r="UUN92" s="2"/>
      <c r="UUO92" s="2"/>
      <c r="UUP92" s="2"/>
      <c r="UUQ92" s="2"/>
      <c r="UUR92" s="2"/>
      <c r="UUS92" s="2"/>
      <c r="UUT92" s="2"/>
      <c r="UUU92" s="2"/>
      <c r="UUV92" s="2"/>
      <c r="UUW92" s="2"/>
      <c r="UUX92" s="2"/>
      <c r="UUY92" s="2"/>
      <c r="UUZ92" s="2"/>
      <c r="UVA92" s="2"/>
      <c r="UVB92" s="2"/>
      <c r="UVC92" s="2"/>
      <c r="UVD92" s="2"/>
      <c r="UVE92" s="2"/>
      <c r="UVF92" s="2"/>
      <c r="UVG92" s="2"/>
      <c r="UVH92" s="2"/>
      <c r="UVI92" s="2"/>
      <c r="UVJ92" s="2"/>
      <c r="UVK92" s="2"/>
      <c r="UVL92" s="2"/>
      <c r="UVM92" s="2"/>
      <c r="UVN92" s="2"/>
      <c r="UVO92" s="2"/>
      <c r="UVP92" s="2"/>
      <c r="UVQ92" s="2"/>
      <c r="UVR92" s="2"/>
      <c r="UVS92" s="2"/>
      <c r="UVT92" s="2"/>
      <c r="UVU92" s="2"/>
      <c r="UVV92" s="2"/>
      <c r="UVW92" s="2"/>
      <c r="UVX92" s="2"/>
      <c r="UVY92" s="2"/>
      <c r="UVZ92" s="2"/>
      <c r="UWA92" s="2"/>
      <c r="UWB92" s="2"/>
      <c r="UWC92" s="2"/>
      <c r="UWD92" s="2"/>
      <c r="UWE92" s="2"/>
      <c r="UWF92" s="2"/>
      <c r="UWG92" s="2"/>
      <c r="UWH92" s="2"/>
      <c r="UWI92" s="2"/>
      <c r="UWJ92" s="2"/>
      <c r="UWK92" s="2"/>
      <c r="UWL92" s="2"/>
      <c r="UWM92" s="2"/>
      <c r="UWN92" s="2"/>
      <c r="UWO92" s="2"/>
      <c r="UWP92" s="2"/>
      <c r="UWQ92" s="2"/>
      <c r="UWR92" s="2"/>
      <c r="UWS92" s="2"/>
      <c r="UWT92" s="2"/>
      <c r="UWU92" s="2"/>
      <c r="UWV92" s="2"/>
      <c r="UWW92" s="2"/>
      <c r="UWX92" s="2"/>
      <c r="UWY92" s="2"/>
      <c r="UWZ92" s="2"/>
      <c r="UXA92" s="2"/>
      <c r="UXB92" s="2"/>
      <c r="UXC92" s="2"/>
      <c r="UXD92" s="2"/>
      <c r="UXE92" s="2"/>
      <c r="UXF92" s="2"/>
      <c r="UXG92" s="2"/>
      <c r="UXH92" s="2"/>
      <c r="UXI92" s="2"/>
      <c r="UXJ92" s="2"/>
      <c r="UXK92" s="2"/>
      <c r="UXL92" s="2"/>
      <c r="UXM92" s="2"/>
      <c r="UXN92" s="2"/>
      <c r="UXO92" s="2"/>
      <c r="UXP92" s="2"/>
      <c r="UXQ92" s="2"/>
      <c r="UXR92" s="2"/>
      <c r="UXS92" s="2"/>
      <c r="UXT92" s="2"/>
      <c r="UXU92" s="2"/>
      <c r="UXV92" s="2"/>
      <c r="UXW92" s="2"/>
      <c r="UXX92" s="2"/>
      <c r="UXY92" s="2"/>
      <c r="UXZ92" s="2"/>
      <c r="UYA92" s="2"/>
      <c r="UYB92" s="2"/>
      <c r="UYC92" s="2"/>
      <c r="UYD92" s="2"/>
      <c r="UYE92" s="2"/>
      <c r="UYF92" s="2"/>
      <c r="UYG92" s="2"/>
      <c r="UYH92" s="2"/>
      <c r="UYI92" s="2"/>
      <c r="UYJ92" s="2"/>
      <c r="UYK92" s="2"/>
      <c r="UYL92" s="2"/>
      <c r="UYM92" s="2"/>
      <c r="UYN92" s="2"/>
      <c r="UYO92" s="2"/>
      <c r="UYP92" s="2"/>
      <c r="UYQ92" s="2"/>
      <c r="UYR92" s="2"/>
      <c r="UYS92" s="2"/>
      <c r="UYT92" s="2"/>
      <c r="UYU92" s="2"/>
      <c r="UYV92" s="2"/>
      <c r="UYW92" s="2"/>
      <c r="UYX92" s="2"/>
      <c r="UYY92" s="2"/>
      <c r="UYZ92" s="2"/>
      <c r="UZA92" s="2"/>
      <c r="UZB92" s="2"/>
      <c r="UZC92" s="2"/>
      <c r="UZD92" s="2"/>
      <c r="UZE92" s="2"/>
      <c r="UZF92" s="2"/>
      <c r="UZG92" s="2"/>
      <c r="UZH92" s="2"/>
      <c r="UZI92" s="2"/>
      <c r="UZJ92" s="2"/>
      <c r="UZK92" s="2"/>
      <c r="UZL92" s="2"/>
      <c r="UZM92" s="2"/>
      <c r="UZN92" s="2"/>
      <c r="UZO92" s="2"/>
      <c r="UZP92" s="2"/>
      <c r="UZQ92" s="2"/>
      <c r="UZR92" s="2"/>
      <c r="UZS92" s="2"/>
      <c r="UZT92" s="2"/>
      <c r="UZU92" s="2"/>
      <c r="UZV92" s="2"/>
      <c r="UZW92" s="2"/>
      <c r="UZX92" s="2"/>
      <c r="UZY92" s="2"/>
      <c r="UZZ92" s="2"/>
      <c r="VAA92" s="2"/>
      <c r="VAB92" s="2"/>
      <c r="VAC92" s="2"/>
      <c r="VAD92" s="2"/>
      <c r="VAE92" s="2"/>
      <c r="VAF92" s="2"/>
      <c r="VAG92" s="2"/>
      <c r="VAH92" s="2"/>
      <c r="VAI92" s="2"/>
      <c r="VAJ92" s="2"/>
      <c r="VAK92" s="2"/>
      <c r="VAL92" s="2"/>
      <c r="VAM92" s="2"/>
      <c r="VAN92" s="2"/>
      <c r="VAO92" s="2"/>
      <c r="VAP92" s="2"/>
      <c r="VAQ92" s="2"/>
      <c r="VAR92" s="2"/>
      <c r="VAS92" s="2"/>
      <c r="VAT92" s="2"/>
      <c r="VAU92" s="2"/>
      <c r="VAV92" s="2"/>
      <c r="VAW92" s="2"/>
      <c r="VAX92" s="2"/>
      <c r="VAY92" s="2"/>
      <c r="VAZ92" s="2"/>
      <c r="VBA92" s="2"/>
      <c r="VBB92" s="2"/>
      <c r="VBC92" s="2"/>
      <c r="VBD92" s="2"/>
      <c r="VBE92" s="2"/>
      <c r="VBF92" s="2"/>
      <c r="VBG92" s="2"/>
      <c r="VBH92" s="2"/>
      <c r="VBI92" s="2"/>
      <c r="VBJ92" s="2"/>
      <c r="VBK92" s="2"/>
      <c r="VBL92" s="2"/>
      <c r="VBM92" s="2"/>
      <c r="VBN92" s="2"/>
      <c r="VBO92" s="2"/>
      <c r="VBP92" s="2"/>
      <c r="VBQ92" s="2"/>
      <c r="VBR92" s="2"/>
      <c r="VBS92" s="2"/>
      <c r="VBT92" s="2"/>
      <c r="VBU92" s="2"/>
      <c r="VBV92" s="2"/>
      <c r="VBW92" s="2"/>
      <c r="VBX92" s="2"/>
      <c r="VBY92" s="2"/>
      <c r="VBZ92" s="2"/>
      <c r="VCA92" s="2"/>
      <c r="VCB92" s="2"/>
      <c r="VCC92" s="2"/>
      <c r="VCD92" s="2"/>
      <c r="VCE92" s="2"/>
      <c r="VCF92" s="2"/>
      <c r="VCG92" s="2"/>
      <c r="VCH92" s="2"/>
      <c r="VCI92" s="2"/>
      <c r="VCJ92" s="2"/>
      <c r="VCK92" s="2"/>
      <c r="VCL92" s="2"/>
      <c r="VCM92" s="2"/>
      <c r="VCN92" s="2"/>
      <c r="VCO92" s="2"/>
      <c r="VCP92" s="2"/>
      <c r="VCQ92" s="2"/>
      <c r="VCR92" s="2"/>
      <c r="VCS92" s="2"/>
      <c r="VCT92" s="2"/>
      <c r="VCU92" s="2"/>
      <c r="VCV92" s="2"/>
      <c r="VCW92" s="2"/>
      <c r="VCX92" s="2"/>
      <c r="VCY92" s="2"/>
      <c r="VCZ92" s="2"/>
      <c r="VDA92" s="2"/>
      <c r="VDB92" s="2"/>
      <c r="VDC92" s="2"/>
      <c r="VDD92" s="2"/>
      <c r="VDE92" s="2"/>
      <c r="VDF92" s="2"/>
      <c r="VDG92" s="2"/>
      <c r="VDH92" s="2"/>
      <c r="VDI92" s="2"/>
      <c r="VDJ92" s="2"/>
      <c r="VDK92" s="2"/>
      <c r="VDL92" s="2"/>
      <c r="VDM92" s="2"/>
      <c r="VDN92" s="2"/>
      <c r="VDO92" s="2"/>
      <c r="VDP92" s="2"/>
      <c r="VDQ92" s="2"/>
      <c r="VDR92" s="2"/>
      <c r="VDS92" s="2"/>
      <c r="VDT92" s="2"/>
      <c r="VDU92" s="2"/>
      <c r="VDV92" s="2"/>
      <c r="VDW92" s="2"/>
      <c r="VDX92" s="2"/>
      <c r="VDY92" s="2"/>
      <c r="VDZ92" s="2"/>
      <c r="VEA92" s="2"/>
      <c r="VEB92" s="2"/>
      <c r="VEC92" s="2"/>
      <c r="VED92" s="2"/>
      <c r="VEE92" s="2"/>
      <c r="VEF92" s="2"/>
      <c r="VEG92" s="2"/>
      <c r="VEH92" s="2"/>
      <c r="VEI92" s="2"/>
      <c r="VEJ92" s="2"/>
      <c r="VEK92" s="2"/>
      <c r="VEL92" s="2"/>
      <c r="VEM92" s="2"/>
      <c r="VEN92" s="2"/>
      <c r="VEO92" s="2"/>
      <c r="VEP92" s="2"/>
      <c r="VEQ92" s="2"/>
      <c r="VER92" s="2"/>
      <c r="VES92" s="2"/>
      <c r="VET92" s="2"/>
      <c r="VEU92" s="2"/>
      <c r="VEV92" s="2"/>
      <c r="VEW92" s="2"/>
      <c r="VEX92" s="2"/>
      <c r="VEY92" s="2"/>
      <c r="VEZ92" s="2"/>
      <c r="VFA92" s="2"/>
      <c r="VFB92" s="2"/>
      <c r="VFC92" s="2"/>
      <c r="VFD92" s="2"/>
      <c r="VFE92" s="2"/>
      <c r="VFF92" s="2"/>
      <c r="VFG92" s="2"/>
      <c r="VFH92" s="2"/>
      <c r="VFI92" s="2"/>
      <c r="VFJ92" s="2"/>
      <c r="VFK92" s="2"/>
      <c r="VFL92" s="2"/>
      <c r="VFM92" s="2"/>
      <c r="VFN92" s="2"/>
      <c r="VFO92" s="2"/>
      <c r="VFP92" s="2"/>
      <c r="VFQ92" s="2"/>
      <c r="VFR92" s="2"/>
      <c r="VFS92" s="2"/>
      <c r="VFT92" s="2"/>
      <c r="VFU92" s="2"/>
      <c r="VFV92" s="2"/>
      <c r="VFW92" s="2"/>
      <c r="VFX92" s="2"/>
      <c r="VFY92" s="2"/>
      <c r="VFZ92" s="2"/>
      <c r="VGA92" s="2"/>
      <c r="VGB92" s="2"/>
      <c r="VGC92" s="2"/>
      <c r="VGD92" s="2"/>
      <c r="VGE92" s="2"/>
      <c r="VGF92" s="2"/>
      <c r="VGG92" s="2"/>
      <c r="VGH92" s="2"/>
      <c r="VGI92" s="2"/>
      <c r="VGJ92" s="2"/>
      <c r="VGK92" s="2"/>
      <c r="VGL92" s="2"/>
      <c r="VGM92" s="2"/>
      <c r="VGN92" s="2"/>
      <c r="VGO92" s="2"/>
      <c r="VGP92" s="2"/>
      <c r="VGQ92" s="2"/>
      <c r="VGR92" s="2"/>
      <c r="VGS92" s="2"/>
      <c r="VGT92" s="2"/>
      <c r="VGU92" s="2"/>
      <c r="VGV92" s="2"/>
      <c r="VGW92" s="2"/>
      <c r="VGX92" s="2"/>
      <c r="VGY92" s="2"/>
      <c r="VGZ92" s="2"/>
      <c r="VHA92" s="2"/>
      <c r="VHB92" s="2"/>
      <c r="VHC92" s="2"/>
      <c r="VHD92" s="2"/>
      <c r="VHE92" s="2"/>
      <c r="VHF92" s="2"/>
      <c r="VHG92" s="2"/>
      <c r="VHH92" s="2"/>
      <c r="VHI92" s="2"/>
      <c r="VHJ92" s="2"/>
      <c r="VHK92" s="2"/>
      <c r="VHL92" s="2"/>
      <c r="VHM92" s="2"/>
      <c r="VHN92" s="2"/>
      <c r="VHO92" s="2"/>
      <c r="VHP92" s="2"/>
      <c r="VHQ92" s="2"/>
      <c r="VHR92" s="2"/>
      <c r="VHS92" s="2"/>
      <c r="VHT92" s="2"/>
      <c r="VHU92" s="2"/>
      <c r="VHV92" s="2"/>
      <c r="VHW92" s="2"/>
      <c r="VHX92" s="2"/>
      <c r="VHY92" s="2"/>
      <c r="VHZ92" s="2"/>
      <c r="VIA92" s="2"/>
      <c r="VIB92" s="2"/>
      <c r="VIC92" s="2"/>
      <c r="VID92" s="2"/>
      <c r="VIE92" s="2"/>
      <c r="VIF92" s="2"/>
      <c r="VIG92" s="2"/>
      <c r="VIH92" s="2"/>
      <c r="VII92" s="2"/>
      <c r="VIJ92" s="2"/>
      <c r="VIK92" s="2"/>
      <c r="VIL92" s="2"/>
      <c r="VIM92" s="2"/>
      <c r="VIN92" s="2"/>
      <c r="VIO92" s="2"/>
      <c r="VIP92" s="2"/>
      <c r="VIQ92" s="2"/>
      <c r="VIR92" s="2"/>
      <c r="VIS92" s="2"/>
      <c r="VIT92" s="2"/>
      <c r="VIU92" s="2"/>
      <c r="VIV92" s="2"/>
      <c r="VIW92" s="2"/>
      <c r="VIX92" s="2"/>
      <c r="VIY92" s="2"/>
      <c r="VIZ92" s="2"/>
      <c r="VJA92" s="2"/>
      <c r="VJB92" s="2"/>
      <c r="VJC92" s="2"/>
      <c r="VJD92" s="2"/>
      <c r="VJE92" s="2"/>
      <c r="VJF92" s="2"/>
      <c r="VJG92" s="2"/>
      <c r="VJH92" s="2"/>
      <c r="VJI92" s="2"/>
      <c r="VJJ92" s="2"/>
      <c r="VJK92" s="2"/>
      <c r="VJL92" s="2"/>
      <c r="VJM92" s="2"/>
      <c r="VJN92" s="2"/>
      <c r="VJO92" s="2"/>
      <c r="VJP92" s="2"/>
      <c r="VJQ92" s="2"/>
      <c r="VJR92" s="2"/>
      <c r="VJS92" s="2"/>
      <c r="VJT92" s="2"/>
      <c r="VJU92" s="2"/>
      <c r="VJV92" s="2"/>
      <c r="VJW92" s="2"/>
      <c r="VJX92" s="2"/>
      <c r="VJY92" s="2"/>
      <c r="VJZ92" s="2"/>
      <c r="VKA92" s="2"/>
      <c r="VKB92" s="2"/>
      <c r="VKC92" s="2"/>
      <c r="VKD92" s="2"/>
      <c r="VKE92" s="2"/>
      <c r="VKF92" s="2"/>
      <c r="VKG92" s="2"/>
      <c r="VKH92" s="2"/>
      <c r="VKI92" s="2"/>
      <c r="VKJ92" s="2"/>
      <c r="VKK92" s="2"/>
      <c r="VKL92" s="2"/>
      <c r="VKM92" s="2"/>
      <c r="VKN92" s="2"/>
      <c r="VKO92" s="2"/>
      <c r="VKP92" s="2"/>
      <c r="VKQ92" s="2"/>
      <c r="VKR92" s="2"/>
      <c r="VKS92" s="2"/>
      <c r="VKT92" s="2"/>
      <c r="VKU92" s="2"/>
      <c r="VKV92" s="2"/>
      <c r="VKW92" s="2"/>
      <c r="VKX92" s="2"/>
      <c r="VKY92" s="2"/>
      <c r="VKZ92" s="2"/>
      <c r="VLA92" s="2"/>
      <c r="VLB92" s="2"/>
      <c r="VLC92" s="2"/>
      <c r="VLD92" s="2"/>
      <c r="VLE92" s="2"/>
      <c r="VLF92" s="2"/>
      <c r="VLG92" s="2"/>
      <c r="VLH92" s="2"/>
      <c r="VLI92" s="2"/>
      <c r="VLJ92" s="2"/>
      <c r="VLK92" s="2"/>
      <c r="VLL92" s="2"/>
      <c r="VLM92" s="2"/>
      <c r="VLN92" s="2"/>
      <c r="VLO92" s="2"/>
      <c r="VLP92" s="2"/>
      <c r="VLQ92" s="2"/>
      <c r="VLR92" s="2"/>
      <c r="VLS92" s="2"/>
      <c r="VLT92" s="2"/>
      <c r="VLU92" s="2"/>
      <c r="VLV92" s="2"/>
      <c r="VLW92" s="2"/>
      <c r="VLX92" s="2"/>
      <c r="VLY92" s="2"/>
      <c r="VLZ92" s="2"/>
      <c r="VMA92" s="2"/>
      <c r="VMB92" s="2"/>
      <c r="VMC92" s="2"/>
      <c r="VMD92" s="2"/>
      <c r="VME92" s="2"/>
      <c r="VMF92" s="2"/>
      <c r="VMG92" s="2"/>
      <c r="VMH92" s="2"/>
      <c r="VMI92" s="2"/>
      <c r="VMJ92" s="2"/>
      <c r="VMK92" s="2"/>
      <c r="VML92" s="2"/>
      <c r="VMM92" s="2"/>
      <c r="VMN92" s="2"/>
      <c r="VMO92" s="2"/>
      <c r="VMP92" s="2"/>
      <c r="VMQ92" s="2"/>
      <c r="VMR92" s="2"/>
      <c r="VMS92" s="2"/>
      <c r="VMT92" s="2"/>
      <c r="VMU92" s="2"/>
      <c r="VMV92" s="2"/>
      <c r="VMW92" s="2"/>
      <c r="VMX92" s="2"/>
      <c r="VMY92" s="2"/>
      <c r="VMZ92" s="2"/>
      <c r="VNA92" s="2"/>
      <c r="VNB92" s="2"/>
      <c r="VNC92" s="2"/>
      <c r="VND92" s="2"/>
      <c r="VNE92" s="2"/>
      <c r="VNF92" s="2"/>
      <c r="VNG92" s="2"/>
      <c r="VNH92" s="2"/>
      <c r="VNI92" s="2"/>
      <c r="VNJ92" s="2"/>
      <c r="VNK92" s="2"/>
      <c r="VNL92" s="2"/>
      <c r="VNM92" s="2"/>
      <c r="VNN92" s="2"/>
      <c r="VNO92" s="2"/>
      <c r="VNP92" s="2"/>
      <c r="VNQ92" s="2"/>
      <c r="VNR92" s="2"/>
      <c r="VNS92" s="2"/>
      <c r="VNT92" s="2"/>
      <c r="VNU92" s="2"/>
      <c r="VNV92" s="2"/>
      <c r="VNW92" s="2"/>
      <c r="VNX92" s="2"/>
      <c r="VNY92" s="2"/>
      <c r="VNZ92" s="2"/>
      <c r="VOA92" s="2"/>
      <c r="VOB92" s="2"/>
      <c r="VOC92" s="2"/>
      <c r="VOD92" s="2"/>
      <c r="VOE92" s="2"/>
      <c r="VOF92" s="2"/>
      <c r="VOG92" s="2"/>
      <c r="VOH92" s="2"/>
      <c r="VOI92" s="2"/>
      <c r="VOJ92" s="2"/>
      <c r="VOK92" s="2"/>
      <c r="VOL92" s="2"/>
      <c r="VOM92" s="2"/>
      <c r="VON92" s="2"/>
      <c r="VOO92" s="2"/>
      <c r="VOP92" s="2"/>
      <c r="VOQ92" s="2"/>
      <c r="VOR92" s="2"/>
      <c r="VOS92" s="2"/>
      <c r="VOT92" s="2"/>
      <c r="VOU92" s="2"/>
      <c r="VOV92" s="2"/>
      <c r="VOW92" s="2"/>
      <c r="VOX92" s="2"/>
      <c r="VOY92" s="2"/>
      <c r="VOZ92" s="2"/>
      <c r="VPA92" s="2"/>
      <c r="VPB92" s="2"/>
      <c r="VPC92" s="2"/>
      <c r="VPD92" s="2"/>
      <c r="VPE92" s="2"/>
      <c r="VPF92" s="2"/>
      <c r="VPG92" s="2"/>
      <c r="VPH92" s="2"/>
      <c r="VPI92" s="2"/>
      <c r="VPJ92" s="2"/>
      <c r="VPK92" s="2"/>
      <c r="VPL92" s="2"/>
      <c r="VPM92" s="2"/>
      <c r="VPN92" s="2"/>
      <c r="VPO92" s="2"/>
      <c r="VPP92" s="2"/>
      <c r="VPQ92" s="2"/>
      <c r="VPR92" s="2"/>
      <c r="VPS92" s="2"/>
      <c r="VPT92" s="2"/>
      <c r="VPU92" s="2"/>
      <c r="VPV92" s="2"/>
      <c r="VPW92" s="2"/>
      <c r="VPX92" s="2"/>
      <c r="VPY92" s="2"/>
      <c r="VPZ92" s="2"/>
      <c r="VQA92" s="2"/>
      <c r="VQB92" s="2"/>
      <c r="VQC92" s="2"/>
      <c r="VQD92" s="2"/>
      <c r="VQE92" s="2"/>
      <c r="VQF92" s="2"/>
      <c r="VQG92" s="2"/>
      <c r="VQH92" s="2"/>
      <c r="VQI92" s="2"/>
      <c r="VQJ92" s="2"/>
      <c r="VQK92" s="2"/>
      <c r="VQL92" s="2"/>
      <c r="VQM92" s="2"/>
      <c r="VQN92" s="2"/>
      <c r="VQO92" s="2"/>
      <c r="VQP92" s="2"/>
      <c r="VQQ92" s="2"/>
      <c r="VQR92" s="2"/>
      <c r="VQS92" s="2"/>
      <c r="VQT92" s="2"/>
      <c r="VQU92" s="2"/>
      <c r="VQV92" s="2"/>
      <c r="VQW92" s="2"/>
      <c r="VQX92" s="2"/>
      <c r="VQY92" s="2"/>
      <c r="VQZ92" s="2"/>
      <c r="VRA92" s="2"/>
      <c r="VRB92" s="2"/>
      <c r="VRC92" s="2"/>
      <c r="VRD92" s="2"/>
      <c r="VRE92" s="2"/>
      <c r="VRF92" s="2"/>
      <c r="VRG92" s="2"/>
      <c r="VRH92" s="2"/>
      <c r="VRI92" s="2"/>
      <c r="VRJ92" s="2"/>
      <c r="VRK92" s="2"/>
      <c r="VRL92" s="2"/>
      <c r="VRM92" s="2"/>
      <c r="VRN92" s="2"/>
      <c r="VRO92" s="2"/>
      <c r="VRP92" s="2"/>
      <c r="VRQ92" s="2"/>
      <c r="VRR92" s="2"/>
      <c r="VRS92" s="2"/>
      <c r="VRT92" s="2"/>
      <c r="VRU92" s="2"/>
      <c r="VRV92" s="2"/>
      <c r="VRW92" s="2"/>
      <c r="VRX92" s="2"/>
      <c r="VRY92" s="2"/>
      <c r="VRZ92" s="2"/>
      <c r="VSA92" s="2"/>
      <c r="VSB92" s="2"/>
      <c r="VSC92" s="2"/>
      <c r="VSD92" s="2"/>
      <c r="VSE92" s="2"/>
      <c r="VSF92" s="2"/>
      <c r="VSG92" s="2"/>
      <c r="VSH92" s="2"/>
      <c r="VSI92" s="2"/>
      <c r="VSJ92" s="2"/>
      <c r="VSK92" s="2"/>
      <c r="VSL92" s="2"/>
      <c r="VSM92" s="2"/>
      <c r="VSN92" s="2"/>
      <c r="VSO92" s="2"/>
      <c r="VSP92" s="2"/>
      <c r="VSQ92" s="2"/>
      <c r="VSR92" s="2"/>
      <c r="VSS92" s="2"/>
      <c r="VST92" s="2"/>
      <c r="VSU92" s="2"/>
      <c r="VSV92" s="2"/>
      <c r="VSW92" s="2"/>
      <c r="VSX92" s="2"/>
      <c r="VSY92" s="2"/>
      <c r="VSZ92" s="2"/>
      <c r="VTA92" s="2"/>
      <c r="VTB92" s="2"/>
      <c r="VTC92" s="2"/>
      <c r="VTD92" s="2"/>
      <c r="VTE92" s="2"/>
      <c r="VTF92" s="2"/>
      <c r="VTG92" s="2"/>
      <c r="VTH92" s="2"/>
      <c r="VTI92" s="2"/>
      <c r="VTJ92" s="2"/>
      <c r="VTK92" s="2"/>
      <c r="VTL92" s="2"/>
      <c r="VTM92" s="2"/>
      <c r="VTN92" s="2"/>
      <c r="VTO92" s="2"/>
      <c r="VTP92" s="2"/>
      <c r="VTQ92" s="2"/>
      <c r="VTR92" s="2"/>
      <c r="VTS92" s="2"/>
      <c r="VTT92" s="2"/>
      <c r="VTU92" s="2"/>
      <c r="VTV92" s="2"/>
      <c r="VTW92" s="2"/>
      <c r="VTX92" s="2"/>
      <c r="VTY92" s="2"/>
      <c r="VTZ92" s="2"/>
      <c r="VUA92" s="2"/>
      <c r="VUB92" s="2"/>
      <c r="VUC92" s="2"/>
      <c r="VUD92" s="2"/>
      <c r="VUE92" s="2"/>
      <c r="VUF92" s="2"/>
      <c r="VUG92" s="2"/>
      <c r="VUH92" s="2"/>
      <c r="VUI92" s="2"/>
      <c r="VUJ92" s="2"/>
      <c r="VUK92" s="2"/>
      <c r="VUL92" s="2"/>
      <c r="VUM92" s="2"/>
      <c r="VUN92" s="2"/>
      <c r="VUO92" s="2"/>
      <c r="VUP92" s="2"/>
      <c r="VUQ92" s="2"/>
      <c r="VUR92" s="2"/>
      <c r="VUS92" s="2"/>
      <c r="VUT92" s="2"/>
      <c r="VUU92" s="2"/>
      <c r="VUV92" s="2"/>
      <c r="VUW92" s="2"/>
      <c r="VUX92" s="2"/>
      <c r="VUY92" s="2"/>
      <c r="VUZ92" s="2"/>
      <c r="VVA92" s="2"/>
      <c r="VVB92" s="2"/>
      <c r="VVC92" s="2"/>
      <c r="VVD92" s="2"/>
      <c r="VVE92" s="2"/>
      <c r="VVF92" s="2"/>
      <c r="VVG92" s="2"/>
      <c r="VVH92" s="2"/>
      <c r="VVI92" s="2"/>
      <c r="VVJ92" s="2"/>
      <c r="VVK92" s="2"/>
      <c r="VVL92" s="2"/>
      <c r="VVM92" s="2"/>
      <c r="VVN92" s="2"/>
      <c r="VVO92" s="2"/>
      <c r="VVP92" s="2"/>
      <c r="VVQ92" s="2"/>
      <c r="VVR92" s="2"/>
      <c r="VVS92" s="2"/>
      <c r="VVT92" s="2"/>
      <c r="VVU92" s="2"/>
      <c r="VVV92" s="2"/>
      <c r="VVW92" s="2"/>
      <c r="VVX92" s="2"/>
      <c r="VVY92" s="2"/>
      <c r="VVZ92" s="2"/>
      <c r="VWA92" s="2"/>
      <c r="VWB92" s="2"/>
      <c r="VWC92" s="2"/>
      <c r="VWD92" s="2"/>
      <c r="VWE92" s="2"/>
      <c r="VWF92" s="2"/>
      <c r="VWG92" s="2"/>
      <c r="VWH92" s="2"/>
      <c r="VWI92" s="2"/>
      <c r="VWJ92" s="2"/>
      <c r="VWK92" s="2"/>
      <c r="VWL92" s="2"/>
      <c r="VWM92" s="2"/>
      <c r="VWN92" s="2"/>
      <c r="VWO92" s="2"/>
      <c r="VWP92" s="2"/>
      <c r="VWQ92" s="2"/>
      <c r="VWR92" s="2"/>
      <c r="VWS92" s="2"/>
      <c r="VWT92" s="2"/>
      <c r="VWU92" s="2"/>
      <c r="VWV92" s="2"/>
      <c r="VWW92" s="2"/>
      <c r="VWX92" s="2"/>
      <c r="VWY92" s="2"/>
      <c r="VWZ92" s="2"/>
      <c r="VXA92" s="2"/>
      <c r="VXB92" s="2"/>
      <c r="VXC92" s="2"/>
      <c r="VXD92" s="2"/>
      <c r="VXE92" s="2"/>
      <c r="VXF92" s="2"/>
      <c r="VXG92" s="2"/>
      <c r="VXH92" s="2"/>
      <c r="VXI92" s="2"/>
      <c r="VXJ92" s="2"/>
      <c r="VXK92" s="2"/>
      <c r="VXL92" s="2"/>
      <c r="VXM92" s="2"/>
      <c r="VXN92" s="2"/>
      <c r="VXO92" s="2"/>
      <c r="VXP92" s="2"/>
      <c r="VXQ92" s="2"/>
      <c r="VXR92" s="2"/>
      <c r="VXS92" s="2"/>
      <c r="VXT92" s="2"/>
      <c r="VXU92" s="2"/>
      <c r="VXV92" s="2"/>
      <c r="VXW92" s="2"/>
      <c r="VXX92" s="2"/>
      <c r="VXY92" s="2"/>
      <c r="VXZ92" s="2"/>
      <c r="VYA92" s="2"/>
      <c r="VYB92" s="2"/>
      <c r="VYC92" s="2"/>
      <c r="VYD92" s="2"/>
      <c r="VYE92" s="2"/>
      <c r="VYF92" s="2"/>
      <c r="VYG92" s="2"/>
      <c r="VYH92" s="2"/>
      <c r="VYI92" s="2"/>
      <c r="VYJ92" s="2"/>
      <c r="VYK92" s="2"/>
      <c r="VYL92" s="2"/>
      <c r="VYM92" s="2"/>
      <c r="VYN92" s="2"/>
      <c r="VYO92" s="2"/>
      <c r="VYP92" s="2"/>
      <c r="VYQ92" s="2"/>
      <c r="VYR92" s="2"/>
      <c r="VYS92" s="2"/>
      <c r="VYT92" s="2"/>
      <c r="VYU92" s="2"/>
      <c r="VYV92" s="2"/>
      <c r="VYW92" s="2"/>
      <c r="VYX92" s="2"/>
      <c r="VYY92" s="2"/>
      <c r="VYZ92" s="2"/>
      <c r="VZA92" s="2"/>
      <c r="VZB92" s="2"/>
      <c r="VZC92" s="2"/>
      <c r="VZD92" s="2"/>
      <c r="VZE92" s="2"/>
      <c r="VZF92" s="2"/>
      <c r="VZG92" s="2"/>
      <c r="VZH92" s="2"/>
      <c r="VZI92" s="2"/>
      <c r="VZJ92" s="2"/>
      <c r="VZK92" s="2"/>
      <c r="VZL92" s="2"/>
      <c r="VZM92" s="2"/>
      <c r="VZN92" s="2"/>
      <c r="VZO92" s="2"/>
      <c r="VZP92" s="2"/>
      <c r="VZQ92" s="2"/>
      <c r="VZR92" s="2"/>
      <c r="VZS92" s="2"/>
      <c r="VZT92" s="2"/>
      <c r="VZU92" s="2"/>
      <c r="VZV92" s="2"/>
      <c r="VZW92" s="2"/>
      <c r="VZX92" s="2"/>
      <c r="VZY92" s="2"/>
      <c r="VZZ92" s="2"/>
      <c r="WAA92" s="2"/>
      <c r="WAB92" s="2"/>
      <c r="WAC92" s="2"/>
      <c r="WAD92" s="2"/>
      <c r="WAE92" s="2"/>
      <c r="WAF92" s="2"/>
      <c r="WAG92" s="2"/>
      <c r="WAH92" s="2"/>
      <c r="WAI92" s="2"/>
      <c r="WAJ92" s="2"/>
      <c r="WAK92" s="2"/>
      <c r="WAL92" s="2"/>
      <c r="WAM92" s="2"/>
      <c r="WAN92" s="2"/>
      <c r="WAO92" s="2"/>
      <c r="WAP92" s="2"/>
      <c r="WAQ92" s="2"/>
      <c r="WAR92" s="2"/>
      <c r="WAS92" s="2"/>
      <c r="WAT92" s="2"/>
      <c r="WAU92" s="2"/>
      <c r="WAV92" s="2"/>
      <c r="WAW92" s="2"/>
      <c r="WAX92" s="2"/>
      <c r="WAY92" s="2"/>
      <c r="WAZ92" s="2"/>
      <c r="WBA92" s="2"/>
      <c r="WBB92" s="2"/>
      <c r="WBC92" s="2"/>
      <c r="WBD92" s="2"/>
      <c r="WBE92" s="2"/>
      <c r="WBF92" s="2"/>
      <c r="WBG92" s="2"/>
      <c r="WBH92" s="2"/>
      <c r="WBI92" s="2"/>
      <c r="WBJ92" s="2"/>
      <c r="WBK92" s="2"/>
      <c r="WBL92" s="2"/>
      <c r="WBM92" s="2"/>
      <c r="WBN92" s="2"/>
      <c r="WBO92" s="2"/>
      <c r="WBP92" s="2"/>
      <c r="WBQ92" s="2"/>
      <c r="WBR92" s="2"/>
      <c r="WBS92" s="2"/>
      <c r="WBT92" s="2"/>
      <c r="WBU92" s="2"/>
      <c r="WBV92" s="2"/>
      <c r="WBW92" s="2"/>
      <c r="WBX92" s="2"/>
      <c r="WBY92" s="2"/>
      <c r="WBZ92" s="2"/>
      <c r="WCA92" s="2"/>
      <c r="WCB92" s="2"/>
      <c r="WCC92" s="2"/>
      <c r="WCD92" s="2"/>
      <c r="WCE92" s="2"/>
      <c r="WCF92" s="2"/>
      <c r="WCG92" s="2"/>
      <c r="WCH92" s="2"/>
      <c r="WCI92" s="2"/>
      <c r="WCJ92" s="2"/>
      <c r="WCK92" s="2"/>
      <c r="WCL92" s="2"/>
      <c r="WCM92" s="2"/>
      <c r="WCN92" s="2"/>
      <c r="WCO92" s="2"/>
      <c r="WCP92" s="2"/>
      <c r="WCQ92" s="2"/>
      <c r="WCR92" s="2"/>
      <c r="WCS92" s="2"/>
      <c r="WCT92" s="2"/>
      <c r="WCU92" s="2"/>
      <c r="WCV92" s="2"/>
      <c r="WCW92" s="2"/>
      <c r="WCX92" s="2"/>
      <c r="WCY92" s="2"/>
      <c r="WCZ92" s="2"/>
      <c r="WDA92" s="2"/>
      <c r="WDB92" s="2"/>
      <c r="WDC92" s="2"/>
      <c r="WDD92" s="2"/>
      <c r="WDE92" s="2"/>
      <c r="WDF92" s="2"/>
      <c r="WDG92" s="2"/>
      <c r="WDH92" s="2"/>
      <c r="WDI92" s="2"/>
      <c r="WDJ92" s="2"/>
      <c r="WDK92" s="2"/>
      <c r="WDL92" s="2"/>
      <c r="WDM92" s="2"/>
      <c r="WDN92" s="2"/>
      <c r="WDO92" s="2"/>
      <c r="WDP92" s="2"/>
      <c r="WDQ92" s="2"/>
      <c r="WDR92" s="2"/>
      <c r="WDS92" s="2"/>
      <c r="WDT92" s="2"/>
      <c r="WDU92" s="2"/>
      <c r="WDV92" s="2"/>
      <c r="WDW92" s="2"/>
      <c r="WDX92" s="2"/>
      <c r="WDY92" s="2"/>
      <c r="WDZ92" s="2"/>
      <c r="WEA92" s="2"/>
      <c r="WEB92" s="2"/>
      <c r="WEC92" s="2"/>
      <c r="WED92" s="2"/>
      <c r="WEE92" s="2"/>
      <c r="WEF92" s="2"/>
      <c r="WEG92" s="2"/>
      <c r="WEH92" s="2"/>
      <c r="WEI92" s="2"/>
      <c r="WEJ92" s="2"/>
      <c r="WEK92" s="2"/>
      <c r="WEL92" s="2"/>
      <c r="WEM92" s="2"/>
      <c r="WEN92" s="2"/>
      <c r="WEO92" s="2"/>
      <c r="WEP92" s="2"/>
      <c r="WEQ92" s="2"/>
      <c r="WER92" s="2"/>
      <c r="WES92" s="2"/>
      <c r="WET92" s="2"/>
      <c r="WEU92" s="2"/>
      <c r="WEV92" s="2"/>
      <c r="WEW92" s="2"/>
      <c r="WEX92" s="2"/>
      <c r="WEY92" s="2"/>
      <c r="WEZ92" s="2"/>
      <c r="WFA92" s="2"/>
      <c r="WFB92" s="2"/>
      <c r="WFC92" s="2"/>
      <c r="WFD92" s="2"/>
      <c r="WFE92" s="2"/>
      <c r="WFF92" s="2"/>
      <c r="WFG92" s="2"/>
      <c r="WFH92" s="2"/>
      <c r="WFI92" s="2"/>
      <c r="WFJ92" s="2"/>
      <c r="WFK92" s="2"/>
      <c r="WFL92" s="2"/>
      <c r="WFM92" s="2"/>
      <c r="WFN92" s="2"/>
      <c r="WFO92" s="2"/>
      <c r="WFP92" s="2"/>
      <c r="WFQ92" s="2"/>
      <c r="WFR92" s="2"/>
      <c r="WFS92" s="2"/>
      <c r="WFT92" s="2"/>
      <c r="WFU92" s="2"/>
      <c r="WFV92" s="2"/>
      <c r="WFW92" s="2"/>
      <c r="WFX92" s="2"/>
      <c r="WFY92" s="2"/>
      <c r="WFZ92" s="2"/>
      <c r="WGA92" s="2"/>
      <c r="WGB92" s="2"/>
      <c r="WGC92" s="2"/>
      <c r="WGD92" s="2"/>
      <c r="WGE92" s="2"/>
      <c r="WGF92" s="2"/>
      <c r="WGG92" s="2"/>
      <c r="WGH92" s="2"/>
      <c r="WGI92" s="2"/>
      <c r="WGJ92" s="2"/>
      <c r="WGK92" s="2"/>
      <c r="WGL92" s="2"/>
      <c r="WGM92" s="2"/>
      <c r="WGN92" s="2"/>
      <c r="WGO92" s="2"/>
      <c r="WGP92" s="2"/>
      <c r="WGQ92" s="2"/>
      <c r="WGR92" s="2"/>
      <c r="WGS92" s="2"/>
      <c r="WGT92" s="2"/>
      <c r="WGU92" s="2"/>
      <c r="WGV92" s="2"/>
      <c r="WGW92" s="2"/>
      <c r="WGX92" s="2"/>
      <c r="WGY92" s="2"/>
      <c r="WGZ92" s="2"/>
      <c r="WHA92" s="2"/>
      <c r="WHB92" s="2"/>
      <c r="WHC92" s="2"/>
      <c r="WHD92" s="2"/>
      <c r="WHE92" s="2"/>
      <c r="WHF92" s="2"/>
      <c r="WHG92" s="2"/>
      <c r="WHH92" s="2"/>
      <c r="WHI92" s="2"/>
      <c r="WHJ92" s="2"/>
      <c r="WHK92" s="2"/>
      <c r="WHL92" s="2"/>
      <c r="WHM92" s="2"/>
      <c r="WHN92" s="2"/>
      <c r="WHO92" s="2"/>
      <c r="WHP92" s="2"/>
      <c r="WHQ92" s="2"/>
      <c r="WHR92" s="2"/>
      <c r="WHS92" s="2"/>
      <c r="WHT92" s="2"/>
      <c r="WHU92" s="2"/>
      <c r="WHV92" s="2"/>
      <c r="WHW92" s="2"/>
      <c r="WHX92" s="2"/>
      <c r="WHY92" s="2"/>
      <c r="WHZ92" s="2"/>
      <c r="WIA92" s="2"/>
      <c r="WIB92" s="2"/>
      <c r="WIC92" s="2"/>
      <c r="WID92" s="2"/>
      <c r="WIE92" s="2"/>
      <c r="WIF92" s="2"/>
      <c r="WIG92" s="2"/>
      <c r="WIH92" s="2"/>
      <c r="WII92" s="2"/>
      <c r="WIJ92" s="2"/>
      <c r="WIK92" s="2"/>
      <c r="WIL92" s="2"/>
      <c r="WIM92" s="2"/>
      <c r="WIN92" s="2"/>
      <c r="WIO92" s="2"/>
      <c r="WIP92" s="2"/>
      <c r="WIQ92" s="2"/>
      <c r="WIR92" s="2"/>
      <c r="WIS92" s="2"/>
      <c r="WIT92" s="2"/>
      <c r="WIU92" s="2"/>
      <c r="WIV92" s="2"/>
      <c r="WIW92" s="2"/>
      <c r="WIX92" s="2"/>
      <c r="WIY92" s="2"/>
      <c r="WIZ92" s="2"/>
      <c r="WJA92" s="2"/>
      <c r="WJB92" s="2"/>
      <c r="WJC92" s="2"/>
      <c r="WJD92" s="2"/>
      <c r="WJE92" s="2"/>
      <c r="WJF92" s="2"/>
      <c r="WJG92" s="2"/>
      <c r="WJH92" s="2"/>
      <c r="WJI92" s="2"/>
      <c r="WJJ92" s="2"/>
      <c r="WJK92" s="2"/>
      <c r="WJL92" s="2"/>
      <c r="WJM92" s="2"/>
      <c r="WJN92" s="2"/>
      <c r="WJO92" s="2"/>
      <c r="WJP92" s="2"/>
      <c r="WJQ92" s="2"/>
      <c r="WJR92" s="2"/>
      <c r="WJS92" s="2"/>
      <c r="WJT92" s="2"/>
      <c r="WJU92" s="2"/>
      <c r="WJV92" s="2"/>
      <c r="WJW92" s="2"/>
      <c r="WJX92" s="2"/>
      <c r="WJY92" s="2"/>
      <c r="WJZ92" s="2"/>
      <c r="WKA92" s="2"/>
      <c r="WKB92" s="2"/>
      <c r="WKC92" s="2"/>
      <c r="WKD92" s="2"/>
      <c r="WKE92" s="2"/>
      <c r="WKF92" s="2"/>
      <c r="WKG92" s="2"/>
      <c r="WKH92" s="2"/>
      <c r="WKI92" s="2"/>
      <c r="WKJ92" s="2"/>
      <c r="WKK92" s="2"/>
      <c r="WKL92" s="2"/>
      <c r="WKM92" s="2"/>
      <c r="WKN92" s="2"/>
      <c r="WKO92" s="2"/>
      <c r="WKP92" s="2"/>
      <c r="WKQ92" s="2"/>
      <c r="WKR92" s="2"/>
      <c r="WKS92" s="2"/>
      <c r="WKT92" s="2"/>
      <c r="WKU92" s="2"/>
      <c r="WKV92" s="2"/>
      <c r="WKW92" s="2"/>
      <c r="WKX92" s="2"/>
      <c r="WKY92" s="2"/>
      <c r="WKZ92" s="2"/>
      <c r="WLA92" s="2"/>
      <c r="WLB92" s="2"/>
      <c r="WLC92" s="2"/>
      <c r="WLD92" s="2"/>
      <c r="WLE92" s="2"/>
      <c r="WLF92" s="2"/>
      <c r="WLG92" s="2"/>
      <c r="WLH92" s="2"/>
      <c r="WLI92" s="2"/>
      <c r="WLJ92" s="2"/>
      <c r="WLK92" s="2"/>
      <c r="WLL92" s="2"/>
      <c r="WLM92" s="2"/>
      <c r="WLN92" s="2"/>
      <c r="WLO92" s="2"/>
      <c r="WLP92" s="2"/>
      <c r="WLQ92" s="2"/>
      <c r="WLR92" s="2"/>
      <c r="WLS92" s="2"/>
      <c r="WLT92" s="2"/>
      <c r="WLU92" s="2"/>
      <c r="WLV92" s="2"/>
      <c r="WLW92" s="2"/>
      <c r="WLX92" s="2"/>
      <c r="WLY92" s="2"/>
      <c r="WLZ92" s="2"/>
      <c r="WMA92" s="2"/>
      <c r="WMB92" s="2"/>
      <c r="WMC92" s="2"/>
      <c r="WMD92" s="2"/>
      <c r="WME92" s="2"/>
      <c r="WMF92" s="2"/>
      <c r="WMG92" s="2"/>
      <c r="WMH92" s="2"/>
      <c r="WMI92" s="2"/>
      <c r="WMJ92" s="2"/>
      <c r="WMK92" s="2"/>
      <c r="WML92" s="2"/>
      <c r="WMM92" s="2"/>
      <c r="WMN92" s="2"/>
      <c r="WMO92" s="2"/>
      <c r="WMP92" s="2"/>
      <c r="WMQ92" s="2"/>
      <c r="WMR92" s="2"/>
      <c r="WMS92" s="2"/>
      <c r="WMT92" s="2"/>
      <c r="WMU92" s="2"/>
      <c r="WMV92" s="2"/>
      <c r="WMW92" s="2"/>
      <c r="WMX92" s="2"/>
      <c r="WMY92" s="2"/>
      <c r="WMZ92" s="2"/>
      <c r="WNA92" s="2"/>
      <c r="WNB92" s="2"/>
      <c r="WNC92" s="2"/>
      <c r="WND92" s="2"/>
      <c r="WNE92" s="2"/>
      <c r="WNF92" s="2"/>
      <c r="WNG92" s="2"/>
      <c r="WNH92" s="2"/>
      <c r="WNI92" s="2"/>
      <c r="WNJ92" s="2"/>
      <c r="WNK92" s="2"/>
      <c r="WNL92" s="2"/>
      <c r="WNM92" s="2"/>
      <c r="WNN92" s="2"/>
      <c r="WNO92" s="2"/>
      <c r="WNP92" s="2"/>
      <c r="WNQ92" s="2"/>
      <c r="WNR92" s="2"/>
      <c r="WNS92" s="2"/>
      <c r="WNT92" s="2"/>
      <c r="WNU92" s="2"/>
      <c r="WNV92" s="2"/>
      <c r="WNW92" s="2"/>
      <c r="WNX92" s="2"/>
      <c r="WNY92" s="2"/>
      <c r="WNZ92" s="2"/>
      <c r="WOA92" s="2"/>
      <c r="WOB92" s="2"/>
      <c r="WOC92" s="2"/>
      <c r="WOD92" s="2"/>
      <c r="WOE92" s="2"/>
      <c r="WOF92" s="2"/>
      <c r="WOG92" s="2"/>
      <c r="WOH92" s="2"/>
      <c r="WOI92" s="2"/>
      <c r="WOJ92" s="2"/>
      <c r="WOK92" s="2"/>
      <c r="WOL92" s="2"/>
      <c r="WOM92" s="2"/>
      <c r="WON92" s="2"/>
      <c r="WOO92" s="2"/>
      <c r="WOP92" s="2"/>
      <c r="WOQ92" s="2"/>
      <c r="WOR92" s="2"/>
      <c r="WOS92" s="2"/>
      <c r="WOT92" s="2"/>
      <c r="WOU92" s="2"/>
      <c r="WOV92" s="2"/>
      <c r="WOW92" s="2"/>
      <c r="WOX92" s="2"/>
      <c r="WOY92" s="2"/>
      <c r="WOZ92" s="2"/>
      <c r="WPA92" s="2"/>
      <c r="WPB92" s="2"/>
      <c r="WPC92" s="2"/>
      <c r="WPD92" s="2"/>
      <c r="WPE92" s="2"/>
      <c r="WPF92" s="2"/>
      <c r="WPG92" s="2"/>
      <c r="WPH92" s="2"/>
      <c r="WPI92" s="2"/>
      <c r="WPJ92" s="2"/>
      <c r="WPK92" s="2"/>
      <c r="WPL92" s="2"/>
      <c r="WPM92" s="2"/>
      <c r="WPN92" s="2"/>
      <c r="WPO92" s="2"/>
      <c r="WPP92" s="2"/>
      <c r="WPQ92" s="2"/>
      <c r="WPR92" s="2"/>
      <c r="WPS92" s="2"/>
      <c r="WPT92" s="2"/>
      <c r="WPU92" s="2"/>
      <c r="WPV92" s="2"/>
      <c r="WPW92" s="2"/>
      <c r="WPX92" s="2"/>
      <c r="WPY92" s="2"/>
      <c r="WPZ92" s="2"/>
      <c r="WQA92" s="2"/>
      <c r="WQB92" s="2"/>
      <c r="WQC92" s="2"/>
      <c r="WQD92" s="2"/>
      <c r="WQE92" s="2"/>
      <c r="WQF92" s="2"/>
      <c r="WQG92" s="2"/>
      <c r="WQH92" s="2"/>
      <c r="WQI92" s="2"/>
      <c r="WQJ92" s="2"/>
      <c r="WQK92" s="2"/>
      <c r="WQL92" s="2"/>
      <c r="WQM92" s="2"/>
      <c r="WQN92" s="2"/>
      <c r="WQO92" s="2"/>
      <c r="WQP92" s="2"/>
      <c r="WQQ92" s="2"/>
      <c r="WQR92" s="2"/>
      <c r="WQS92" s="2"/>
      <c r="WQT92" s="2"/>
      <c r="WQU92" s="2"/>
      <c r="WQV92" s="2"/>
      <c r="WQW92" s="2"/>
      <c r="WQX92" s="2"/>
      <c r="WQY92" s="2"/>
      <c r="WQZ92" s="2"/>
      <c r="WRA92" s="2"/>
      <c r="WRB92" s="2"/>
      <c r="WRC92" s="2"/>
      <c r="WRD92" s="2"/>
      <c r="WRE92" s="2"/>
      <c r="WRF92" s="2"/>
      <c r="WRG92" s="2"/>
      <c r="WRH92" s="2"/>
      <c r="WRI92" s="2"/>
      <c r="WRJ92" s="2"/>
      <c r="WRK92" s="2"/>
      <c r="WRL92" s="2"/>
      <c r="WRM92" s="2"/>
      <c r="WRN92" s="2"/>
      <c r="WRO92" s="2"/>
      <c r="WRP92" s="2"/>
      <c r="WRQ92" s="2"/>
      <c r="WRR92" s="2"/>
      <c r="WRS92" s="2"/>
      <c r="WRT92" s="2"/>
      <c r="WRU92" s="2"/>
      <c r="WRV92" s="2"/>
      <c r="WRW92" s="2"/>
      <c r="WRX92" s="2"/>
      <c r="WRY92" s="2"/>
      <c r="WRZ92" s="2"/>
      <c r="WSA92" s="2"/>
      <c r="WSB92" s="2"/>
      <c r="WSC92" s="2"/>
      <c r="WSD92" s="2"/>
      <c r="WSE92" s="2"/>
      <c r="WSF92" s="2"/>
      <c r="WSG92" s="2"/>
      <c r="WSH92" s="2"/>
      <c r="WSI92" s="2"/>
      <c r="WSJ92" s="2"/>
      <c r="WSK92" s="2"/>
      <c r="WSL92" s="2"/>
      <c r="WSM92" s="2"/>
      <c r="WSN92" s="2"/>
      <c r="WSO92" s="2"/>
      <c r="WSP92" s="2"/>
      <c r="WSQ92" s="2"/>
      <c r="WSR92" s="2"/>
      <c r="WSS92" s="2"/>
      <c r="WST92" s="2"/>
      <c r="WSU92" s="2"/>
      <c r="WSV92" s="2"/>
      <c r="WSW92" s="2"/>
      <c r="WSX92" s="2"/>
      <c r="WSY92" s="2"/>
      <c r="WSZ92" s="2"/>
      <c r="WTA92" s="2"/>
      <c r="WTB92" s="2"/>
      <c r="WTC92" s="2"/>
      <c r="WTD92" s="2"/>
      <c r="WTE92" s="2"/>
      <c r="WTF92" s="2"/>
      <c r="WTG92" s="2"/>
      <c r="WTH92" s="2"/>
      <c r="WTI92" s="2"/>
      <c r="WTJ92" s="2"/>
      <c r="WTK92" s="2"/>
      <c r="WTL92" s="2"/>
      <c r="WTM92" s="2"/>
      <c r="WTN92" s="2"/>
      <c r="WTO92" s="2"/>
      <c r="WTP92" s="2"/>
      <c r="WTQ92" s="2"/>
      <c r="WTR92" s="2"/>
      <c r="WTS92" s="2"/>
      <c r="WTT92" s="2"/>
      <c r="WTU92" s="2"/>
      <c r="WTV92" s="2"/>
      <c r="WTW92" s="2"/>
      <c r="WTX92" s="2"/>
      <c r="WTY92" s="2"/>
      <c r="WTZ92" s="2"/>
      <c r="WUA92" s="2"/>
      <c r="WUB92" s="2"/>
      <c r="WUC92" s="2"/>
      <c r="WUD92" s="2"/>
      <c r="WUE92" s="2"/>
      <c r="WUF92" s="2"/>
      <c r="WUG92" s="2"/>
      <c r="WUH92" s="2"/>
      <c r="WUI92" s="2"/>
      <c r="WUJ92" s="2"/>
      <c r="WUK92" s="2"/>
      <c r="WUL92" s="2"/>
      <c r="WUM92" s="2"/>
      <c r="WUN92" s="2"/>
      <c r="WUO92" s="2"/>
      <c r="WUP92" s="2"/>
      <c r="WUQ92" s="2"/>
      <c r="WUR92" s="2"/>
      <c r="WUS92" s="2"/>
      <c r="WUT92" s="2"/>
      <c r="WUU92" s="2"/>
      <c r="WUV92" s="2"/>
      <c r="WUW92" s="2"/>
      <c r="WUX92" s="2"/>
      <c r="WUY92" s="2"/>
      <c r="WUZ92" s="2"/>
      <c r="WVA92" s="2"/>
      <c r="WVB92" s="2"/>
      <c r="WVC92" s="2"/>
      <c r="WVD92" s="2"/>
      <c r="WVE92" s="2"/>
      <c r="WVF92" s="2"/>
      <c r="WVG92" s="2"/>
      <c r="WVH92" s="2"/>
      <c r="WVI92" s="2"/>
      <c r="WVJ92" s="2"/>
      <c r="WVK92" s="2"/>
      <c r="WVL92" s="2"/>
      <c r="WVM92" s="2"/>
      <c r="WVN92" s="2"/>
      <c r="WVO92" s="2"/>
      <c r="WVP92" s="2"/>
      <c r="WVQ92" s="2"/>
      <c r="WVR92" s="2"/>
      <c r="WVS92" s="2"/>
      <c r="WVT92" s="2"/>
      <c r="WVU92" s="2"/>
      <c r="WVV92" s="2"/>
      <c r="WVW92" s="2"/>
      <c r="WVX92" s="2"/>
      <c r="WVY92" s="2"/>
      <c r="WVZ92" s="2"/>
      <c r="WWA92" s="2"/>
      <c r="WWB92" s="2"/>
      <c r="WWC92" s="2"/>
      <c r="WWD92" s="2"/>
      <c r="WWE92" s="2"/>
      <c r="WWF92" s="2"/>
      <c r="WWG92" s="2"/>
      <c r="WWH92" s="2"/>
      <c r="WWI92" s="2"/>
      <c r="WWJ92" s="2"/>
      <c r="WWK92" s="2"/>
      <c r="WWL92" s="2"/>
      <c r="WWM92" s="2"/>
      <c r="WWN92" s="2"/>
      <c r="WWO92" s="2"/>
      <c r="WWP92" s="2"/>
      <c r="WWQ92" s="2"/>
      <c r="WWR92" s="2"/>
      <c r="WWS92" s="2"/>
      <c r="WWT92" s="2"/>
      <c r="WWU92" s="2"/>
      <c r="WWV92" s="2"/>
      <c r="WWW92" s="2"/>
      <c r="WWX92" s="2"/>
      <c r="WWY92" s="2"/>
      <c r="WWZ92" s="2"/>
      <c r="WXA92" s="2"/>
      <c r="WXB92" s="2"/>
      <c r="WXC92" s="2"/>
      <c r="WXD92" s="2"/>
      <c r="WXE92" s="2"/>
      <c r="WXF92" s="2"/>
      <c r="WXG92" s="2"/>
      <c r="WXH92" s="2"/>
      <c r="WXI92" s="2"/>
      <c r="WXJ92" s="2"/>
      <c r="WXK92" s="2"/>
      <c r="WXL92" s="2"/>
      <c r="WXM92" s="2"/>
      <c r="WXN92" s="2"/>
      <c r="WXO92" s="2"/>
      <c r="WXP92" s="2"/>
      <c r="WXQ92" s="2"/>
      <c r="WXR92" s="2"/>
      <c r="WXS92" s="2"/>
      <c r="WXT92" s="2"/>
      <c r="WXU92" s="2"/>
      <c r="WXV92" s="2"/>
      <c r="WXW92" s="2"/>
      <c r="WXX92" s="2"/>
      <c r="WXY92" s="2"/>
      <c r="WXZ92" s="2"/>
      <c r="WYA92" s="2"/>
      <c r="WYB92" s="2"/>
      <c r="WYC92" s="2"/>
      <c r="WYD92" s="2"/>
      <c r="WYE92" s="2"/>
      <c r="WYF92" s="2"/>
      <c r="WYG92" s="2"/>
      <c r="WYH92" s="2"/>
      <c r="WYI92" s="2"/>
      <c r="WYJ92" s="2"/>
      <c r="WYK92" s="2"/>
      <c r="WYL92" s="2"/>
      <c r="WYM92" s="2"/>
      <c r="WYN92" s="2"/>
      <c r="WYO92" s="2"/>
      <c r="WYP92" s="2"/>
      <c r="WYQ92" s="2"/>
      <c r="WYR92" s="2"/>
      <c r="WYS92" s="2"/>
      <c r="WYT92" s="2"/>
      <c r="WYU92" s="2"/>
      <c r="WYV92" s="2"/>
      <c r="WYW92" s="2"/>
      <c r="WYX92" s="2"/>
      <c r="WYY92" s="2"/>
      <c r="WYZ92" s="2"/>
      <c r="WZA92" s="2"/>
      <c r="WZB92" s="2"/>
      <c r="WZC92" s="2"/>
      <c r="WZD92" s="2"/>
      <c r="WZE92" s="2"/>
      <c r="WZF92" s="2"/>
      <c r="WZG92" s="2"/>
      <c r="WZH92" s="2"/>
      <c r="WZI92" s="2"/>
      <c r="WZJ92" s="2"/>
      <c r="WZK92" s="2"/>
      <c r="WZL92" s="2"/>
      <c r="WZM92" s="2"/>
      <c r="WZN92" s="2"/>
      <c r="WZO92" s="2"/>
      <c r="WZP92" s="2"/>
      <c r="WZQ92" s="2"/>
      <c r="WZR92" s="2"/>
      <c r="WZS92" s="2"/>
      <c r="WZT92" s="2"/>
      <c r="WZU92" s="2"/>
      <c r="WZV92" s="2"/>
      <c r="WZW92" s="2"/>
      <c r="WZX92" s="2"/>
      <c r="WZY92" s="2"/>
      <c r="WZZ92" s="2"/>
      <c r="XAA92" s="2"/>
      <c r="XAB92" s="2"/>
      <c r="XAC92" s="2"/>
      <c r="XAD92" s="2"/>
      <c r="XAE92" s="2"/>
      <c r="XAF92" s="2"/>
      <c r="XAG92" s="2"/>
      <c r="XAH92" s="2"/>
      <c r="XAI92" s="2"/>
      <c r="XAJ92" s="2"/>
      <c r="XAK92" s="2"/>
      <c r="XAL92" s="2"/>
      <c r="XAM92" s="2"/>
      <c r="XAN92" s="2"/>
      <c r="XAO92" s="2"/>
      <c r="XAP92" s="2"/>
      <c r="XAQ92" s="2"/>
      <c r="XAR92" s="2"/>
      <c r="XAS92" s="2"/>
      <c r="XAT92" s="2"/>
      <c r="XAU92" s="2"/>
      <c r="XAV92" s="2"/>
      <c r="XAW92" s="2"/>
      <c r="XAX92" s="2"/>
      <c r="XAY92" s="2"/>
      <c r="XAZ92" s="2"/>
      <c r="XBA92" s="2"/>
      <c r="XBB92" s="2"/>
      <c r="XBC92" s="2"/>
      <c r="XBD92" s="2"/>
      <c r="XBE92" s="2"/>
      <c r="XBF92" s="2"/>
      <c r="XBG92" s="2"/>
      <c r="XBH92" s="2"/>
      <c r="XBI92" s="2"/>
      <c r="XBJ92" s="2"/>
      <c r="XBK92" s="2"/>
      <c r="XBL92" s="2"/>
      <c r="XBM92" s="2"/>
      <c r="XBN92" s="2"/>
      <c r="XBO92" s="2"/>
      <c r="XBP92" s="2"/>
      <c r="XBQ92" s="2"/>
      <c r="XBR92" s="2"/>
      <c r="XBS92" s="2"/>
      <c r="XBT92" s="2"/>
      <c r="XBU92" s="2"/>
      <c r="XBV92" s="2"/>
      <c r="XBW92" s="2"/>
      <c r="XBX92" s="2"/>
      <c r="XBY92" s="2"/>
      <c r="XBZ92" s="2"/>
      <c r="XCA92" s="2"/>
      <c r="XCB92" s="2"/>
      <c r="XCC92" s="2"/>
      <c r="XCD92" s="2"/>
      <c r="XCE92" s="2"/>
      <c r="XCF92" s="2"/>
      <c r="XCG92" s="2"/>
      <c r="XCH92" s="2"/>
      <c r="XCI92" s="2"/>
      <c r="XCJ92" s="2"/>
      <c r="XCK92" s="2"/>
      <c r="XCL92" s="2"/>
      <c r="XCM92" s="2"/>
      <c r="XCN92" s="2"/>
      <c r="XCO92" s="2"/>
      <c r="XCP92" s="2"/>
      <c r="XCQ92" s="2"/>
      <c r="XCR92" s="2"/>
      <c r="XCS92" s="2"/>
      <c r="XCT92" s="2"/>
      <c r="XCU92" s="2"/>
      <c r="XCV92" s="2"/>
      <c r="XCW92" s="2"/>
      <c r="XCX92" s="2"/>
      <c r="XCY92" s="2"/>
      <c r="XCZ92" s="2"/>
      <c r="XDA92" s="2"/>
      <c r="XDB92" s="2"/>
      <c r="XDC92" s="2"/>
      <c r="XDD92" s="2"/>
      <c r="XDE92" s="2"/>
      <c r="XDF92" s="2"/>
      <c r="XDG92" s="2"/>
      <c r="XDH92" s="2"/>
      <c r="XDI92" s="2"/>
      <c r="XDJ92" s="2"/>
      <c r="XDK92" s="2"/>
      <c r="XDL92" s="2"/>
      <c r="XDM92" s="2"/>
      <c r="XDN92" s="2"/>
      <c r="XDO92" s="2"/>
      <c r="XDP92" s="2"/>
      <c r="XDQ92" s="2"/>
      <c r="XDR92" s="2"/>
      <c r="XDS92" s="2"/>
      <c r="XDT92" s="2"/>
      <c r="XDU92" s="2"/>
      <c r="XDV92" s="2"/>
      <c r="XDW92" s="2"/>
      <c r="XDX92" s="2"/>
      <c r="XDY92" s="2"/>
      <c r="XDZ92" s="2"/>
      <c r="XEA92" s="2"/>
      <c r="XEB92" s="2"/>
      <c r="XEC92" s="2"/>
      <c r="XED92" s="2"/>
      <c r="XEE92" s="2"/>
      <c r="XEF92" s="2"/>
      <c r="XEG92" s="2"/>
      <c r="XEH92" s="2"/>
      <c r="XEI92" s="2"/>
      <c r="XEJ92" s="2"/>
      <c r="XEK92" s="2"/>
      <c r="XEL92" s="2"/>
      <c r="XEM92" s="2"/>
      <c r="XEN92" s="2"/>
      <c r="XEO92" s="2"/>
      <c r="XEP92" s="2"/>
      <c r="XEQ92" s="2"/>
      <c r="XER92" s="2"/>
      <c r="XES92" s="2"/>
      <c r="XET92" s="2"/>
      <c r="XEU92" s="2"/>
      <c r="XEV92" s="2"/>
      <c r="XEW92" s="2"/>
      <c r="XEX92" s="2"/>
    </row>
    <row r="93" spans="1:16378" ht="12" customHeight="1">
      <c r="A93" s="37" t="s">
        <v>120</v>
      </c>
      <c r="B93" s="37" t="str">
        <f>VLOOKUP(A93,'[39]Sales Summary Regulated'!$B:$C,2,FALSE)</f>
        <v>CHARGE FOR DAMAGE</v>
      </c>
      <c r="C93" s="38">
        <v>0</v>
      </c>
      <c r="D93" s="34"/>
      <c r="E93" s="35">
        <f>IFERROR(VLOOKUP($A93,'[39]Sales Summary Regulated'!$B:$O,3,0),0)</f>
        <v>0</v>
      </c>
      <c r="F93" s="35">
        <f>IFERROR(VLOOKUP($A93,'[39]Sales Summary Regulated'!$B:$O,4,0),0)</f>
        <v>0</v>
      </c>
      <c r="G93" s="35">
        <f>IFERROR(VLOOKUP($A93,'[39]Sales Summary Regulated'!$B:$O,5,0),0)</f>
        <v>0</v>
      </c>
      <c r="H93" s="35">
        <f>IFERROR(VLOOKUP($A93,'[39]Sales Summary Regulated'!$B:$O,6,0),0)</f>
        <v>170.43</v>
      </c>
      <c r="I93" s="35">
        <f>IFERROR(VLOOKUP($A93,'[39]Sales Summary Regulated'!$B:$O,7,0),0)</f>
        <v>0</v>
      </c>
      <c r="J93" s="35">
        <f>IFERROR(VLOOKUP($A93,'[39]Sales Summary Regulated'!$B:$O,8,0),0)</f>
        <v>0</v>
      </c>
      <c r="K93" s="35">
        <f>IFERROR(VLOOKUP($A93,'[39]Sales Summary Regulated'!$B:$O,9,0),0)</f>
        <v>0</v>
      </c>
      <c r="L93" s="35">
        <f>IFERROR(VLOOKUP($A93,'[39]Sales Summary Regulated'!$B:$O,10,0),0)</f>
        <v>0</v>
      </c>
      <c r="M93" s="35">
        <f>IFERROR(VLOOKUP($A93,'[39]Sales Summary Regulated'!$B:$O,11,0),0)</f>
        <v>0</v>
      </c>
      <c r="N93" s="35">
        <f>IFERROR(VLOOKUP($A93,'[39]Sales Summary Regulated'!$B:$O,12,0),0)</f>
        <v>0</v>
      </c>
      <c r="O93" s="35">
        <f>IFERROR(VLOOKUP($A93,'[39]Sales Summary Regulated'!$B:$O,13,0),0)</f>
        <v>0</v>
      </c>
      <c r="P93" s="35">
        <f>IFERROR(VLOOKUP($A93,'[39]Sales Summary Regulated'!$B:$O,14,0),0)</f>
        <v>0</v>
      </c>
      <c r="Q93" s="89">
        <f t="shared" si="21"/>
        <v>170.43</v>
      </c>
      <c r="R93" s="89"/>
      <c r="S93" s="89">
        <f t="shared" si="31"/>
        <v>0</v>
      </c>
      <c r="T93" s="89">
        <f t="shared" si="31"/>
        <v>0</v>
      </c>
      <c r="U93" s="89">
        <f t="shared" si="31"/>
        <v>0</v>
      </c>
      <c r="V93" s="89">
        <f t="shared" si="31"/>
        <v>0</v>
      </c>
      <c r="W93" s="89">
        <f t="shared" si="31"/>
        <v>0</v>
      </c>
      <c r="X93" s="89">
        <f t="shared" si="31"/>
        <v>0</v>
      </c>
      <c r="Y93" s="89">
        <f t="shared" si="31"/>
        <v>0</v>
      </c>
      <c r="Z93" s="89">
        <f t="shared" si="31"/>
        <v>0</v>
      </c>
      <c r="AA93" s="89">
        <f t="shared" si="31"/>
        <v>0</v>
      </c>
      <c r="AB93" s="89">
        <f t="shared" si="31"/>
        <v>0</v>
      </c>
      <c r="AC93" s="89">
        <f t="shared" si="31"/>
        <v>0</v>
      </c>
      <c r="AD93" s="89">
        <f t="shared" si="31"/>
        <v>0</v>
      </c>
      <c r="AE93" s="89">
        <f t="shared" si="29"/>
        <v>0</v>
      </c>
      <c r="AF93" s="28"/>
      <c r="AG93" s="320">
        <f t="shared" ref="AG93" si="32">AE93</f>
        <v>0</v>
      </c>
      <c r="AH93" s="42">
        <f t="shared" si="20"/>
        <v>0</v>
      </c>
      <c r="AI93" s="43">
        <f t="shared" si="16"/>
        <v>0</v>
      </c>
      <c r="AJ93" s="43">
        <f t="shared" si="17"/>
        <v>0</v>
      </c>
      <c r="AK93" s="43">
        <f t="shared" si="18"/>
        <v>-170.43</v>
      </c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  <c r="CSP93" s="2"/>
      <c r="CSQ93" s="2"/>
      <c r="CSR93" s="2"/>
      <c r="CSS93" s="2"/>
      <c r="CST93" s="2"/>
      <c r="CSU93" s="2"/>
      <c r="CSV93" s="2"/>
      <c r="CSW93" s="2"/>
      <c r="CSX93" s="2"/>
      <c r="CSY93" s="2"/>
      <c r="CSZ93" s="2"/>
      <c r="CTA93" s="2"/>
      <c r="CTB93" s="2"/>
      <c r="CTC93" s="2"/>
      <c r="CTD93" s="2"/>
      <c r="CTE93" s="2"/>
      <c r="CTF93" s="2"/>
      <c r="CTG93" s="2"/>
      <c r="CTH93" s="2"/>
      <c r="CTI93" s="2"/>
      <c r="CTJ93" s="2"/>
      <c r="CTK93" s="2"/>
      <c r="CTL93" s="2"/>
      <c r="CTM93" s="2"/>
      <c r="CTN93" s="2"/>
      <c r="CTO93" s="2"/>
      <c r="CTP93" s="2"/>
      <c r="CTQ93" s="2"/>
      <c r="CTR93" s="2"/>
      <c r="CTS93" s="2"/>
      <c r="CTT93" s="2"/>
      <c r="CTU93" s="2"/>
      <c r="CTV93" s="2"/>
      <c r="CTW93" s="2"/>
      <c r="CTX93" s="2"/>
      <c r="CTY93" s="2"/>
      <c r="CTZ93" s="2"/>
      <c r="CUA93" s="2"/>
      <c r="CUB93" s="2"/>
      <c r="CUC93" s="2"/>
      <c r="CUD93" s="2"/>
      <c r="CUE93" s="2"/>
      <c r="CUF93" s="2"/>
      <c r="CUG93" s="2"/>
      <c r="CUH93" s="2"/>
      <c r="CUI93" s="2"/>
      <c r="CUJ93" s="2"/>
      <c r="CUK93" s="2"/>
      <c r="CUL93" s="2"/>
      <c r="CUM93" s="2"/>
      <c r="CUN93" s="2"/>
      <c r="CUO93" s="2"/>
      <c r="CUP93" s="2"/>
      <c r="CUQ93" s="2"/>
      <c r="CUR93" s="2"/>
      <c r="CUS93" s="2"/>
      <c r="CUT93" s="2"/>
      <c r="CUU93" s="2"/>
      <c r="CUV93" s="2"/>
      <c r="CUW93" s="2"/>
      <c r="CUX93" s="2"/>
      <c r="CUY93" s="2"/>
      <c r="CUZ93" s="2"/>
      <c r="CVA93" s="2"/>
      <c r="CVB93" s="2"/>
      <c r="CVC93" s="2"/>
      <c r="CVD93" s="2"/>
      <c r="CVE93" s="2"/>
      <c r="CVF93" s="2"/>
      <c r="CVG93" s="2"/>
      <c r="CVH93" s="2"/>
      <c r="CVI93" s="2"/>
      <c r="CVJ93" s="2"/>
      <c r="CVK93" s="2"/>
      <c r="CVL93" s="2"/>
      <c r="CVM93" s="2"/>
      <c r="CVN93" s="2"/>
      <c r="CVO93" s="2"/>
      <c r="CVP93" s="2"/>
      <c r="CVQ93" s="2"/>
      <c r="CVR93" s="2"/>
      <c r="CVS93" s="2"/>
      <c r="CVT93" s="2"/>
      <c r="CVU93" s="2"/>
      <c r="CVV93" s="2"/>
      <c r="CVW93" s="2"/>
      <c r="CVX93" s="2"/>
      <c r="CVY93" s="2"/>
      <c r="CVZ93" s="2"/>
      <c r="CWA93" s="2"/>
      <c r="CWB93" s="2"/>
      <c r="CWC93" s="2"/>
      <c r="CWD93" s="2"/>
      <c r="CWE93" s="2"/>
      <c r="CWF93" s="2"/>
      <c r="CWG93" s="2"/>
      <c r="CWH93" s="2"/>
      <c r="CWI93" s="2"/>
      <c r="CWJ93" s="2"/>
      <c r="CWK93" s="2"/>
      <c r="CWL93" s="2"/>
      <c r="CWM93" s="2"/>
      <c r="CWN93" s="2"/>
      <c r="CWO93" s="2"/>
      <c r="CWP93" s="2"/>
      <c r="CWQ93" s="2"/>
      <c r="CWR93" s="2"/>
      <c r="CWS93" s="2"/>
      <c r="CWT93" s="2"/>
      <c r="CWU93" s="2"/>
      <c r="CWV93" s="2"/>
      <c r="CWW93" s="2"/>
      <c r="CWX93" s="2"/>
      <c r="CWY93" s="2"/>
      <c r="CWZ93" s="2"/>
      <c r="CXA93" s="2"/>
      <c r="CXB93" s="2"/>
      <c r="CXC93" s="2"/>
      <c r="CXD93" s="2"/>
      <c r="CXE93" s="2"/>
      <c r="CXF93" s="2"/>
      <c r="CXG93" s="2"/>
      <c r="CXH93" s="2"/>
      <c r="CXI93" s="2"/>
      <c r="CXJ93" s="2"/>
      <c r="CXK93" s="2"/>
      <c r="CXL93" s="2"/>
      <c r="CXM93" s="2"/>
      <c r="CXN93" s="2"/>
      <c r="CXO93" s="2"/>
      <c r="CXP93" s="2"/>
      <c r="CXQ93" s="2"/>
      <c r="CXR93" s="2"/>
      <c r="CXS93" s="2"/>
      <c r="CXT93" s="2"/>
      <c r="CXU93" s="2"/>
      <c r="CXV93" s="2"/>
      <c r="CXW93" s="2"/>
      <c r="CXX93" s="2"/>
      <c r="CXY93" s="2"/>
      <c r="CXZ93" s="2"/>
      <c r="CYA93" s="2"/>
      <c r="CYB93" s="2"/>
      <c r="CYC93" s="2"/>
      <c r="CYD93" s="2"/>
      <c r="CYE93" s="2"/>
      <c r="CYF93" s="2"/>
      <c r="CYG93" s="2"/>
      <c r="CYH93" s="2"/>
      <c r="CYI93" s="2"/>
      <c r="CYJ93" s="2"/>
      <c r="CYK93" s="2"/>
      <c r="CYL93" s="2"/>
      <c r="CYM93" s="2"/>
      <c r="CYN93" s="2"/>
      <c r="CYO93" s="2"/>
      <c r="CYP93" s="2"/>
      <c r="CYQ93" s="2"/>
      <c r="CYR93" s="2"/>
      <c r="CYS93" s="2"/>
      <c r="CYT93" s="2"/>
      <c r="CYU93" s="2"/>
      <c r="CYV93" s="2"/>
      <c r="CYW93" s="2"/>
      <c r="CYX93" s="2"/>
      <c r="CYY93" s="2"/>
      <c r="CYZ93" s="2"/>
      <c r="CZA93" s="2"/>
      <c r="CZB93" s="2"/>
      <c r="CZC93" s="2"/>
      <c r="CZD93" s="2"/>
      <c r="CZE93" s="2"/>
      <c r="CZF93" s="2"/>
      <c r="CZG93" s="2"/>
      <c r="CZH93" s="2"/>
      <c r="CZI93" s="2"/>
      <c r="CZJ93" s="2"/>
      <c r="CZK93" s="2"/>
      <c r="CZL93" s="2"/>
      <c r="CZM93" s="2"/>
      <c r="CZN93" s="2"/>
      <c r="CZO93" s="2"/>
      <c r="CZP93" s="2"/>
      <c r="CZQ93" s="2"/>
      <c r="CZR93" s="2"/>
      <c r="CZS93" s="2"/>
      <c r="CZT93" s="2"/>
      <c r="CZU93" s="2"/>
      <c r="CZV93" s="2"/>
      <c r="CZW93" s="2"/>
      <c r="CZX93" s="2"/>
      <c r="CZY93" s="2"/>
      <c r="CZZ93" s="2"/>
      <c r="DAA93" s="2"/>
      <c r="DAB93" s="2"/>
      <c r="DAC93" s="2"/>
      <c r="DAD93" s="2"/>
      <c r="DAE93" s="2"/>
      <c r="DAF93" s="2"/>
      <c r="DAG93" s="2"/>
      <c r="DAH93" s="2"/>
      <c r="DAI93" s="2"/>
      <c r="DAJ93" s="2"/>
      <c r="DAK93" s="2"/>
      <c r="DAL93" s="2"/>
      <c r="DAM93" s="2"/>
      <c r="DAN93" s="2"/>
      <c r="DAO93" s="2"/>
      <c r="DAP93" s="2"/>
      <c r="DAQ93" s="2"/>
      <c r="DAR93" s="2"/>
      <c r="DAS93" s="2"/>
      <c r="DAT93" s="2"/>
      <c r="DAU93" s="2"/>
      <c r="DAV93" s="2"/>
      <c r="DAW93" s="2"/>
      <c r="DAX93" s="2"/>
      <c r="DAY93" s="2"/>
      <c r="DAZ93" s="2"/>
      <c r="DBA93" s="2"/>
      <c r="DBB93" s="2"/>
      <c r="DBC93" s="2"/>
      <c r="DBD93" s="2"/>
      <c r="DBE93" s="2"/>
      <c r="DBF93" s="2"/>
      <c r="DBG93" s="2"/>
      <c r="DBH93" s="2"/>
      <c r="DBI93" s="2"/>
      <c r="DBJ93" s="2"/>
      <c r="DBK93" s="2"/>
      <c r="DBL93" s="2"/>
      <c r="DBM93" s="2"/>
      <c r="DBN93" s="2"/>
      <c r="DBO93" s="2"/>
      <c r="DBP93" s="2"/>
      <c r="DBQ93" s="2"/>
      <c r="DBR93" s="2"/>
      <c r="DBS93" s="2"/>
      <c r="DBT93" s="2"/>
      <c r="DBU93" s="2"/>
      <c r="DBV93" s="2"/>
      <c r="DBW93" s="2"/>
      <c r="DBX93" s="2"/>
      <c r="DBY93" s="2"/>
      <c r="DBZ93" s="2"/>
      <c r="DCA93" s="2"/>
      <c r="DCB93" s="2"/>
      <c r="DCC93" s="2"/>
      <c r="DCD93" s="2"/>
      <c r="DCE93" s="2"/>
      <c r="DCF93" s="2"/>
      <c r="DCG93" s="2"/>
      <c r="DCH93" s="2"/>
      <c r="DCI93" s="2"/>
      <c r="DCJ93" s="2"/>
      <c r="DCK93" s="2"/>
      <c r="DCL93" s="2"/>
      <c r="DCM93" s="2"/>
      <c r="DCN93" s="2"/>
      <c r="DCO93" s="2"/>
      <c r="DCP93" s="2"/>
      <c r="DCQ93" s="2"/>
      <c r="DCR93" s="2"/>
      <c r="DCS93" s="2"/>
      <c r="DCT93" s="2"/>
      <c r="DCU93" s="2"/>
      <c r="DCV93" s="2"/>
      <c r="DCW93" s="2"/>
      <c r="DCX93" s="2"/>
      <c r="DCY93" s="2"/>
      <c r="DCZ93" s="2"/>
      <c r="DDA93" s="2"/>
      <c r="DDB93" s="2"/>
      <c r="DDC93" s="2"/>
      <c r="DDD93" s="2"/>
      <c r="DDE93" s="2"/>
      <c r="DDF93" s="2"/>
      <c r="DDG93" s="2"/>
      <c r="DDH93" s="2"/>
      <c r="DDI93" s="2"/>
      <c r="DDJ93" s="2"/>
      <c r="DDK93" s="2"/>
      <c r="DDL93" s="2"/>
      <c r="DDM93" s="2"/>
      <c r="DDN93" s="2"/>
      <c r="DDO93" s="2"/>
      <c r="DDP93" s="2"/>
      <c r="DDQ93" s="2"/>
      <c r="DDR93" s="2"/>
      <c r="DDS93" s="2"/>
      <c r="DDT93" s="2"/>
      <c r="DDU93" s="2"/>
      <c r="DDV93" s="2"/>
      <c r="DDW93" s="2"/>
      <c r="DDX93" s="2"/>
      <c r="DDY93" s="2"/>
      <c r="DDZ93" s="2"/>
      <c r="DEA93" s="2"/>
      <c r="DEB93" s="2"/>
      <c r="DEC93" s="2"/>
      <c r="DED93" s="2"/>
      <c r="DEE93" s="2"/>
      <c r="DEF93" s="2"/>
      <c r="DEG93" s="2"/>
      <c r="DEH93" s="2"/>
      <c r="DEI93" s="2"/>
      <c r="DEJ93" s="2"/>
      <c r="DEK93" s="2"/>
      <c r="DEL93" s="2"/>
      <c r="DEM93" s="2"/>
      <c r="DEN93" s="2"/>
      <c r="DEO93" s="2"/>
      <c r="DEP93" s="2"/>
      <c r="DEQ93" s="2"/>
      <c r="DER93" s="2"/>
      <c r="DES93" s="2"/>
      <c r="DET93" s="2"/>
      <c r="DEU93" s="2"/>
      <c r="DEV93" s="2"/>
      <c r="DEW93" s="2"/>
      <c r="DEX93" s="2"/>
      <c r="DEY93" s="2"/>
      <c r="DEZ93" s="2"/>
      <c r="DFA93" s="2"/>
      <c r="DFB93" s="2"/>
      <c r="DFC93" s="2"/>
      <c r="DFD93" s="2"/>
      <c r="DFE93" s="2"/>
      <c r="DFF93" s="2"/>
      <c r="DFG93" s="2"/>
      <c r="DFH93" s="2"/>
      <c r="DFI93" s="2"/>
      <c r="DFJ93" s="2"/>
      <c r="DFK93" s="2"/>
      <c r="DFL93" s="2"/>
      <c r="DFM93" s="2"/>
      <c r="DFN93" s="2"/>
      <c r="DFO93" s="2"/>
      <c r="DFP93" s="2"/>
      <c r="DFQ93" s="2"/>
      <c r="DFR93" s="2"/>
      <c r="DFS93" s="2"/>
      <c r="DFT93" s="2"/>
      <c r="DFU93" s="2"/>
      <c r="DFV93" s="2"/>
      <c r="DFW93" s="2"/>
      <c r="DFX93" s="2"/>
      <c r="DFY93" s="2"/>
      <c r="DFZ93" s="2"/>
      <c r="DGA93" s="2"/>
      <c r="DGB93" s="2"/>
      <c r="DGC93" s="2"/>
      <c r="DGD93" s="2"/>
      <c r="DGE93" s="2"/>
      <c r="DGF93" s="2"/>
      <c r="DGG93" s="2"/>
      <c r="DGH93" s="2"/>
      <c r="DGI93" s="2"/>
      <c r="DGJ93" s="2"/>
      <c r="DGK93" s="2"/>
      <c r="DGL93" s="2"/>
      <c r="DGM93" s="2"/>
      <c r="DGN93" s="2"/>
      <c r="DGO93" s="2"/>
      <c r="DGP93" s="2"/>
      <c r="DGQ93" s="2"/>
      <c r="DGR93" s="2"/>
      <c r="DGS93" s="2"/>
      <c r="DGT93" s="2"/>
      <c r="DGU93" s="2"/>
      <c r="DGV93" s="2"/>
      <c r="DGW93" s="2"/>
      <c r="DGX93" s="2"/>
      <c r="DGY93" s="2"/>
      <c r="DGZ93" s="2"/>
      <c r="DHA93" s="2"/>
      <c r="DHB93" s="2"/>
      <c r="DHC93" s="2"/>
      <c r="DHD93" s="2"/>
      <c r="DHE93" s="2"/>
      <c r="DHF93" s="2"/>
      <c r="DHG93" s="2"/>
      <c r="DHH93" s="2"/>
      <c r="DHI93" s="2"/>
      <c r="DHJ93" s="2"/>
      <c r="DHK93" s="2"/>
      <c r="DHL93" s="2"/>
      <c r="DHM93" s="2"/>
      <c r="DHN93" s="2"/>
      <c r="DHO93" s="2"/>
      <c r="DHP93" s="2"/>
      <c r="DHQ93" s="2"/>
      <c r="DHR93" s="2"/>
      <c r="DHS93" s="2"/>
      <c r="DHT93" s="2"/>
      <c r="DHU93" s="2"/>
      <c r="DHV93" s="2"/>
      <c r="DHW93" s="2"/>
      <c r="DHX93" s="2"/>
      <c r="DHY93" s="2"/>
      <c r="DHZ93" s="2"/>
      <c r="DIA93" s="2"/>
      <c r="DIB93" s="2"/>
      <c r="DIC93" s="2"/>
      <c r="DID93" s="2"/>
      <c r="DIE93" s="2"/>
      <c r="DIF93" s="2"/>
      <c r="DIG93" s="2"/>
      <c r="DIH93" s="2"/>
      <c r="DII93" s="2"/>
      <c r="DIJ93" s="2"/>
      <c r="DIK93" s="2"/>
      <c r="DIL93" s="2"/>
      <c r="DIM93" s="2"/>
      <c r="DIN93" s="2"/>
      <c r="DIO93" s="2"/>
      <c r="DIP93" s="2"/>
      <c r="DIQ93" s="2"/>
      <c r="DIR93" s="2"/>
      <c r="DIS93" s="2"/>
      <c r="DIT93" s="2"/>
      <c r="DIU93" s="2"/>
      <c r="DIV93" s="2"/>
      <c r="DIW93" s="2"/>
      <c r="DIX93" s="2"/>
      <c r="DIY93" s="2"/>
      <c r="DIZ93" s="2"/>
      <c r="DJA93" s="2"/>
      <c r="DJB93" s="2"/>
      <c r="DJC93" s="2"/>
      <c r="DJD93" s="2"/>
      <c r="DJE93" s="2"/>
      <c r="DJF93" s="2"/>
      <c r="DJG93" s="2"/>
      <c r="DJH93" s="2"/>
      <c r="DJI93" s="2"/>
      <c r="DJJ93" s="2"/>
      <c r="DJK93" s="2"/>
      <c r="DJL93" s="2"/>
      <c r="DJM93" s="2"/>
      <c r="DJN93" s="2"/>
      <c r="DJO93" s="2"/>
      <c r="DJP93" s="2"/>
      <c r="DJQ93" s="2"/>
      <c r="DJR93" s="2"/>
      <c r="DJS93" s="2"/>
      <c r="DJT93" s="2"/>
      <c r="DJU93" s="2"/>
      <c r="DJV93" s="2"/>
      <c r="DJW93" s="2"/>
      <c r="DJX93" s="2"/>
      <c r="DJY93" s="2"/>
      <c r="DJZ93" s="2"/>
      <c r="DKA93" s="2"/>
      <c r="DKB93" s="2"/>
      <c r="DKC93" s="2"/>
      <c r="DKD93" s="2"/>
      <c r="DKE93" s="2"/>
      <c r="DKF93" s="2"/>
      <c r="DKG93" s="2"/>
      <c r="DKH93" s="2"/>
      <c r="DKI93" s="2"/>
      <c r="DKJ93" s="2"/>
      <c r="DKK93" s="2"/>
      <c r="DKL93" s="2"/>
      <c r="DKM93" s="2"/>
      <c r="DKN93" s="2"/>
      <c r="DKO93" s="2"/>
      <c r="DKP93" s="2"/>
      <c r="DKQ93" s="2"/>
      <c r="DKR93" s="2"/>
      <c r="DKS93" s="2"/>
      <c r="DKT93" s="2"/>
      <c r="DKU93" s="2"/>
      <c r="DKV93" s="2"/>
      <c r="DKW93" s="2"/>
      <c r="DKX93" s="2"/>
      <c r="DKY93" s="2"/>
      <c r="DKZ93" s="2"/>
      <c r="DLA93" s="2"/>
      <c r="DLB93" s="2"/>
      <c r="DLC93" s="2"/>
      <c r="DLD93" s="2"/>
      <c r="DLE93" s="2"/>
      <c r="DLF93" s="2"/>
      <c r="DLG93" s="2"/>
      <c r="DLH93" s="2"/>
      <c r="DLI93" s="2"/>
      <c r="DLJ93" s="2"/>
      <c r="DLK93" s="2"/>
      <c r="DLL93" s="2"/>
      <c r="DLM93" s="2"/>
      <c r="DLN93" s="2"/>
      <c r="DLO93" s="2"/>
      <c r="DLP93" s="2"/>
      <c r="DLQ93" s="2"/>
      <c r="DLR93" s="2"/>
      <c r="DLS93" s="2"/>
      <c r="DLT93" s="2"/>
      <c r="DLU93" s="2"/>
      <c r="DLV93" s="2"/>
      <c r="DLW93" s="2"/>
      <c r="DLX93" s="2"/>
      <c r="DLY93" s="2"/>
      <c r="DLZ93" s="2"/>
      <c r="DMA93" s="2"/>
      <c r="DMB93" s="2"/>
      <c r="DMC93" s="2"/>
      <c r="DMD93" s="2"/>
      <c r="DME93" s="2"/>
      <c r="DMF93" s="2"/>
      <c r="DMG93" s="2"/>
      <c r="DMH93" s="2"/>
      <c r="DMI93" s="2"/>
      <c r="DMJ93" s="2"/>
      <c r="DMK93" s="2"/>
      <c r="DML93" s="2"/>
      <c r="DMM93" s="2"/>
      <c r="DMN93" s="2"/>
      <c r="DMO93" s="2"/>
      <c r="DMP93" s="2"/>
      <c r="DMQ93" s="2"/>
      <c r="DMR93" s="2"/>
      <c r="DMS93" s="2"/>
      <c r="DMT93" s="2"/>
      <c r="DMU93" s="2"/>
      <c r="DMV93" s="2"/>
      <c r="DMW93" s="2"/>
      <c r="DMX93" s="2"/>
      <c r="DMY93" s="2"/>
      <c r="DMZ93" s="2"/>
      <c r="DNA93" s="2"/>
      <c r="DNB93" s="2"/>
      <c r="DNC93" s="2"/>
      <c r="DND93" s="2"/>
      <c r="DNE93" s="2"/>
      <c r="DNF93" s="2"/>
      <c r="DNG93" s="2"/>
      <c r="DNH93" s="2"/>
      <c r="DNI93" s="2"/>
      <c r="DNJ93" s="2"/>
      <c r="DNK93" s="2"/>
      <c r="DNL93" s="2"/>
      <c r="DNM93" s="2"/>
      <c r="DNN93" s="2"/>
      <c r="DNO93" s="2"/>
      <c r="DNP93" s="2"/>
      <c r="DNQ93" s="2"/>
      <c r="DNR93" s="2"/>
      <c r="DNS93" s="2"/>
      <c r="DNT93" s="2"/>
      <c r="DNU93" s="2"/>
      <c r="DNV93" s="2"/>
      <c r="DNW93" s="2"/>
      <c r="DNX93" s="2"/>
      <c r="DNY93" s="2"/>
      <c r="DNZ93" s="2"/>
      <c r="DOA93" s="2"/>
      <c r="DOB93" s="2"/>
      <c r="DOC93" s="2"/>
      <c r="DOD93" s="2"/>
      <c r="DOE93" s="2"/>
      <c r="DOF93" s="2"/>
      <c r="DOG93" s="2"/>
      <c r="DOH93" s="2"/>
      <c r="DOI93" s="2"/>
      <c r="DOJ93" s="2"/>
      <c r="DOK93" s="2"/>
      <c r="DOL93" s="2"/>
      <c r="DOM93" s="2"/>
      <c r="DON93" s="2"/>
      <c r="DOO93" s="2"/>
      <c r="DOP93" s="2"/>
      <c r="DOQ93" s="2"/>
      <c r="DOR93" s="2"/>
      <c r="DOS93" s="2"/>
      <c r="DOT93" s="2"/>
      <c r="DOU93" s="2"/>
      <c r="DOV93" s="2"/>
      <c r="DOW93" s="2"/>
      <c r="DOX93" s="2"/>
      <c r="DOY93" s="2"/>
      <c r="DOZ93" s="2"/>
      <c r="DPA93" s="2"/>
      <c r="DPB93" s="2"/>
      <c r="DPC93" s="2"/>
      <c r="DPD93" s="2"/>
      <c r="DPE93" s="2"/>
      <c r="DPF93" s="2"/>
      <c r="DPG93" s="2"/>
      <c r="DPH93" s="2"/>
      <c r="DPI93" s="2"/>
      <c r="DPJ93" s="2"/>
      <c r="DPK93" s="2"/>
      <c r="DPL93" s="2"/>
      <c r="DPM93" s="2"/>
      <c r="DPN93" s="2"/>
      <c r="DPO93" s="2"/>
      <c r="DPP93" s="2"/>
      <c r="DPQ93" s="2"/>
      <c r="DPR93" s="2"/>
      <c r="DPS93" s="2"/>
      <c r="DPT93" s="2"/>
      <c r="DPU93" s="2"/>
      <c r="DPV93" s="2"/>
      <c r="DPW93" s="2"/>
      <c r="DPX93" s="2"/>
      <c r="DPY93" s="2"/>
      <c r="DPZ93" s="2"/>
      <c r="DQA93" s="2"/>
      <c r="DQB93" s="2"/>
      <c r="DQC93" s="2"/>
      <c r="DQD93" s="2"/>
      <c r="DQE93" s="2"/>
      <c r="DQF93" s="2"/>
      <c r="DQG93" s="2"/>
      <c r="DQH93" s="2"/>
      <c r="DQI93" s="2"/>
      <c r="DQJ93" s="2"/>
      <c r="DQK93" s="2"/>
      <c r="DQL93" s="2"/>
      <c r="DQM93" s="2"/>
      <c r="DQN93" s="2"/>
      <c r="DQO93" s="2"/>
      <c r="DQP93" s="2"/>
      <c r="DQQ93" s="2"/>
      <c r="DQR93" s="2"/>
      <c r="DQS93" s="2"/>
      <c r="DQT93" s="2"/>
      <c r="DQU93" s="2"/>
      <c r="DQV93" s="2"/>
      <c r="DQW93" s="2"/>
      <c r="DQX93" s="2"/>
      <c r="DQY93" s="2"/>
      <c r="DQZ93" s="2"/>
      <c r="DRA93" s="2"/>
      <c r="DRB93" s="2"/>
      <c r="DRC93" s="2"/>
      <c r="DRD93" s="2"/>
      <c r="DRE93" s="2"/>
      <c r="DRF93" s="2"/>
      <c r="DRG93" s="2"/>
      <c r="DRH93" s="2"/>
      <c r="DRI93" s="2"/>
      <c r="DRJ93" s="2"/>
      <c r="DRK93" s="2"/>
      <c r="DRL93" s="2"/>
      <c r="DRM93" s="2"/>
      <c r="DRN93" s="2"/>
      <c r="DRO93" s="2"/>
      <c r="DRP93" s="2"/>
      <c r="DRQ93" s="2"/>
      <c r="DRR93" s="2"/>
      <c r="DRS93" s="2"/>
      <c r="DRT93" s="2"/>
      <c r="DRU93" s="2"/>
      <c r="DRV93" s="2"/>
      <c r="DRW93" s="2"/>
      <c r="DRX93" s="2"/>
      <c r="DRY93" s="2"/>
      <c r="DRZ93" s="2"/>
      <c r="DSA93" s="2"/>
      <c r="DSB93" s="2"/>
      <c r="DSC93" s="2"/>
      <c r="DSD93" s="2"/>
      <c r="DSE93" s="2"/>
      <c r="DSF93" s="2"/>
      <c r="DSG93" s="2"/>
      <c r="DSH93" s="2"/>
      <c r="DSI93" s="2"/>
      <c r="DSJ93" s="2"/>
      <c r="DSK93" s="2"/>
      <c r="DSL93" s="2"/>
      <c r="DSM93" s="2"/>
      <c r="DSN93" s="2"/>
      <c r="DSO93" s="2"/>
      <c r="DSP93" s="2"/>
      <c r="DSQ93" s="2"/>
      <c r="DSR93" s="2"/>
      <c r="DSS93" s="2"/>
      <c r="DST93" s="2"/>
      <c r="DSU93" s="2"/>
      <c r="DSV93" s="2"/>
      <c r="DSW93" s="2"/>
      <c r="DSX93" s="2"/>
      <c r="DSY93" s="2"/>
      <c r="DSZ93" s="2"/>
      <c r="DTA93" s="2"/>
      <c r="DTB93" s="2"/>
      <c r="DTC93" s="2"/>
      <c r="DTD93" s="2"/>
      <c r="DTE93" s="2"/>
      <c r="DTF93" s="2"/>
      <c r="DTG93" s="2"/>
      <c r="DTH93" s="2"/>
      <c r="DTI93" s="2"/>
      <c r="DTJ93" s="2"/>
      <c r="DTK93" s="2"/>
      <c r="DTL93" s="2"/>
      <c r="DTM93" s="2"/>
      <c r="DTN93" s="2"/>
      <c r="DTO93" s="2"/>
      <c r="DTP93" s="2"/>
      <c r="DTQ93" s="2"/>
      <c r="DTR93" s="2"/>
      <c r="DTS93" s="2"/>
      <c r="DTT93" s="2"/>
      <c r="DTU93" s="2"/>
      <c r="DTV93" s="2"/>
      <c r="DTW93" s="2"/>
      <c r="DTX93" s="2"/>
      <c r="DTY93" s="2"/>
      <c r="DTZ93" s="2"/>
      <c r="DUA93" s="2"/>
      <c r="DUB93" s="2"/>
      <c r="DUC93" s="2"/>
      <c r="DUD93" s="2"/>
      <c r="DUE93" s="2"/>
      <c r="DUF93" s="2"/>
      <c r="DUG93" s="2"/>
      <c r="DUH93" s="2"/>
      <c r="DUI93" s="2"/>
      <c r="DUJ93" s="2"/>
      <c r="DUK93" s="2"/>
      <c r="DUL93" s="2"/>
      <c r="DUM93" s="2"/>
      <c r="DUN93" s="2"/>
      <c r="DUO93" s="2"/>
      <c r="DUP93" s="2"/>
      <c r="DUQ93" s="2"/>
      <c r="DUR93" s="2"/>
      <c r="DUS93" s="2"/>
      <c r="DUT93" s="2"/>
      <c r="DUU93" s="2"/>
      <c r="DUV93" s="2"/>
      <c r="DUW93" s="2"/>
      <c r="DUX93" s="2"/>
      <c r="DUY93" s="2"/>
      <c r="DUZ93" s="2"/>
      <c r="DVA93" s="2"/>
      <c r="DVB93" s="2"/>
      <c r="DVC93" s="2"/>
      <c r="DVD93" s="2"/>
      <c r="DVE93" s="2"/>
      <c r="DVF93" s="2"/>
      <c r="DVG93" s="2"/>
      <c r="DVH93" s="2"/>
      <c r="DVI93" s="2"/>
      <c r="DVJ93" s="2"/>
      <c r="DVK93" s="2"/>
      <c r="DVL93" s="2"/>
      <c r="DVM93" s="2"/>
      <c r="DVN93" s="2"/>
      <c r="DVO93" s="2"/>
      <c r="DVP93" s="2"/>
      <c r="DVQ93" s="2"/>
      <c r="DVR93" s="2"/>
      <c r="DVS93" s="2"/>
      <c r="DVT93" s="2"/>
      <c r="DVU93" s="2"/>
      <c r="DVV93" s="2"/>
      <c r="DVW93" s="2"/>
      <c r="DVX93" s="2"/>
      <c r="DVY93" s="2"/>
      <c r="DVZ93" s="2"/>
      <c r="DWA93" s="2"/>
      <c r="DWB93" s="2"/>
      <c r="DWC93" s="2"/>
      <c r="DWD93" s="2"/>
      <c r="DWE93" s="2"/>
      <c r="DWF93" s="2"/>
      <c r="DWG93" s="2"/>
      <c r="DWH93" s="2"/>
      <c r="DWI93" s="2"/>
      <c r="DWJ93" s="2"/>
      <c r="DWK93" s="2"/>
      <c r="DWL93" s="2"/>
      <c r="DWM93" s="2"/>
      <c r="DWN93" s="2"/>
      <c r="DWO93" s="2"/>
      <c r="DWP93" s="2"/>
      <c r="DWQ93" s="2"/>
      <c r="DWR93" s="2"/>
      <c r="DWS93" s="2"/>
      <c r="DWT93" s="2"/>
      <c r="DWU93" s="2"/>
      <c r="DWV93" s="2"/>
      <c r="DWW93" s="2"/>
      <c r="DWX93" s="2"/>
      <c r="DWY93" s="2"/>
      <c r="DWZ93" s="2"/>
      <c r="DXA93" s="2"/>
      <c r="DXB93" s="2"/>
      <c r="DXC93" s="2"/>
      <c r="DXD93" s="2"/>
      <c r="DXE93" s="2"/>
      <c r="DXF93" s="2"/>
      <c r="DXG93" s="2"/>
      <c r="DXH93" s="2"/>
      <c r="DXI93" s="2"/>
      <c r="DXJ93" s="2"/>
      <c r="DXK93" s="2"/>
      <c r="DXL93" s="2"/>
      <c r="DXM93" s="2"/>
      <c r="DXN93" s="2"/>
      <c r="DXO93" s="2"/>
      <c r="DXP93" s="2"/>
      <c r="DXQ93" s="2"/>
      <c r="DXR93" s="2"/>
      <c r="DXS93" s="2"/>
      <c r="DXT93" s="2"/>
      <c r="DXU93" s="2"/>
      <c r="DXV93" s="2"/>
      <c r="DXW93" s="2"/>
      <c r="DXX93" s="2"/>
      <c r="DXY93" s="2"/>
      <c r="DXZ93" s="2"/>
      <c r="DYA93" s="2"/>
      <c r="DYB93" s="2"/>
      <c r="DYC93" s="2"/>
      <c r="DYD93" s="2"/>
      <c r="DYE93" s="2"/>
      <c r="DYF93" s="2"/>
      <c r="DYG93" s="2"/>
      <c r="DYH93" s="2"/>
      <c r="DYI93" s="2"/>
      <c r="DYJ93" s="2"/>
      <c r="DYK93" s="2"/>
      <c r="DYL93" s="2"/>
      <c r="DYM93" s="2"/>
      <c r="DYN93" s="2"/>
      <c r="DYO93" s="2"/>
      <c r="DYP93" s="2"/>
      <c r="DYQ93" s="2"/>
      <c r="DYR93" s="2"/>
      <c r="DYS93" s="2"/>
      <c r="DYT93" s="2"/>
      <c r="DYU93" s="2"/>
      <c r="DYV93" s="2"/>
      <c r="DYW93" s="2"/>
      <c r="DYX93" s="2"/>
      <c r="DYY93" s="2"/>
      <c r="DYZ93" s="2"/>
      <c r="DZA93" s="2"/>
      <c r="DZB93" s="2"/>
      <c r="DZC93" s="2"/>
      <c r="DZD93" s="2"/>
      <c r="DZE93" s="2"/>
      <c r="DZF93" s="2"/>
      <c r="DZG93" s="2"/>
      <c r="DZH93" s="2"/>
      <c r="DZI93" s="2"/>
      <c r="DZJ93" s="2"/>
      <c r="DZK93" s="2"/>
      <c r="DZL93" s="2"/>
      <c r="DZM93" s="2"/>
      <c r="DZN93" s="2"/>
      <c r="DZO93" s="2"/>
      <c r="DZP93" s="2"/>
      <c r="DZQ93" s="2"/>
      <c r="DZR93" s="2"/>
      <c r="DZS93" s="2"/>
      <c r="DZT93" s="2"/>
      <c r="DZU93" s="2"/>
      <c r="DZV93" s="2"/>
      <c r="DZW93" s="2"/>
      <c r="DZX93" s="2"/>
      <c r="DZY93" s="2"/>
      <c r="DZZ93" s="2"/>
      <c r="EAA93" s="2"/>
      <c r="EAB93" s="2"/>
      <c r="EAC93" s="2"/>
      <c r="EAD93" s="2"/>
      <c r="EAE93" s="2"/>
      <c r="EAF93" s="2"/>
      <c r="EAG93" s="2"/>
      <c r="EAH93" s="2"/>
      <c r="EAI93" s="2"/>
      <c r="EAJ93" s="2"/>
      <c r="EAK93" s="2"/>
      <c r="EAL93" s="2"/>
      <c r="EAM93" s="2"/>
      <c r="EAN93" s="2"/>
      <c r="EAO93" s="2"/>
      <c r="EAP93" s="2"/>
      <c r="EAQ93" s="2"/>
      <c r="EAR93" s="2"/>
      <c r="EAS93" s="2"/>
      <c r="EAT93" s="2"/>
      <c r="EAU93" s="2"/>
      <c r="EAV93" s="2"/>
      <c r="EAW93" s="2"/>
      <c r="EAX93" s="2"/>
      <c r="EAY93" s="2"/>
      <c r="EAZ93" s="2"/>
      <c r="EBA93" s="2"/>
      <c r="EBB93" s="2"/>
      <c r="EBC93" s="2"/>
      <c r="EBD93" s="2"/>
      <c r="EBE93" s="2"/>
      <c r="EBF93" s="2"/>
      <c r="EBG93" s="2"/>
      <c r="EBH93" s="2"/>
      <c r="EBI93" s="2"/>
      <c r="EBJ93" s="2"/>
      <c r="EBK93" s="2"/>
      <c r="EBL93" s="2"/>
      <c r="EBM93" s="2"/>
      <c r="EBN93" s="2"/>
      <c r="EBO93" s="2"/>
      <c r="EBP93" s="2"/>
      <c r="EBQ93" s="2"/>
      <c r="EBR93" s="2"/>
      <c r="EBS93" s="2"/>
      <c r="EBT93" s="2"/>
      <c r="EBU93" s="2"/>
      <c r="EBV93" s="2"/>
      <c r="EBW93" s="2"/>
      <c r="EBX93" s="2"/>
      <c r="EBY93" s="2"/>
      <c r="EBZ93" s="2"/>
      <c r="ECA93" s="2"/>
      <c r="ECB93" s="2"/>
      <c r="ECC93" s="2"/>
      <c r="ECD93" s="2"/>
      <c r="ECE93" s="2"/>
      <c r="ECF93" s="2"/>
      <c r="ECG93" s="2"/>
      <c r="ECH93" s="2"/>
      <c r="ECI93" s="2"/>
      <c r="ECJ93" s="2"/>
      <c r="ECK93" s="2"/>
      <c r="ECL93" s="2"/>
      <c r="ECM93" s="2"/>
      <c r="ECN93" s="2"/>
      <c r="ECO93" s="2"/>
      <c r="ECP93" s="2"/>
      <c r="ECQ93" s="2"/>
      <c r="ECR93" s="2"/>
      <c r="ECS93" s="2"/>
      <c r="ECT93" s="2"/>
      <c r="ECU93" s="2"/>
      <c r="ECV93" s="2"/>
      <c r="ECW93" s="2"/>
      <c r="ECX93" s="2"/>
      <c r="ECY93" s="2"/>
      <c r="ECZ93" s="2"/>
      <c r="EDA93" s="2"/>
      <c r="EDB93" s="2"/>
      <c r="EDC93" s="2"/>
      <c r="EDD93" s="2"/>
      <c r="EDE93" s="2"/>
      <c r="EDF93" s="2"/>
      <c r="EDG93" s="2"/>
      <c r="EDH93" s="2"/>
      <c r="EDI93" s="2"/>
      <c r="EDJ93" s="2"/>
      <c r="EDK93" s="2"/>
      <c r="EDL93" s="2"/>
      <c r="EDM93" s="2"/>
      <c r="EDN93" s="2"/>
      <c r="EDO93" s="2"/>
      <c r="EDP93" s="2"/>
      <c r="EDQ93" s="2"/>
      <c r="EDR93" s="2"/>
      <c r="EDS93" s="2"/>
      <c r="EDT93" s="2"/>
      <c r="EDU93" s="2"/>
      <c r="EDV93" s="2"/>
      <c r="EDW93" s="2"/>
      <c r="EDX93" s="2"/>
      <c r="EDY93" s="2"/>
      <c r="EDZ93" s="2"/>
      <c r="EEA93" s="2"/>
      <c r="EEB93" s="2"/>
      <c r="EEC93" s="2"/>
      <c r="EED93" s="2"/>
      <c r="EEE93" s="2"/>
      <c r="EEF93" s="2"/>
      <c r="EEG93" s="2"/>
      <c r="EEH93" s="2"/>
      <c r="EEI93" s="2"/>
      <c r="EEJ93" s="2"/>
      <c r="EEK93" s="2"/>
      <c r="EEL93" s="2"/>
      <c r="EEM93" s="2"/>
      <c r="EEN93" s="2"/>
      <c r="EEO93" s="2"/>
      <c r="EEP93" s="2"/>
      <c r="EEQ93" s="2"/>
      <c r="EER93" s="2"/>
      <c r="EES93" s="2"/>
      <c r="EET93" s="2"/>
      <c r="EEU93" s="2"/>
      <c r="EEV93" s="2"/>
      <c r="EEW93" s="2"/>
      <c r="EEX93" s="2"/>
      <c r="EEY93" s="2"/>
      <c r="EEZ93" s="2"/>
      <c r="EFA93" s="2"/>
      <c r="EFB93" s="2"/>
      <c r="EFC93" s="2"/>
      <c r="EFD93" s="2"/>
      <c r="EFE93" s="2"/>
      <c r="EFF93" s="2"/>
      <c r="EFG93" s="2"/>
      <c r="EFH93" s="2"/>
      <c r="EFI93" s="2"/>
      <c r="EFJ93" s="2"/>
      <c r="EFK93" s="2"/>
      <c r="EFL93" s="2"/>
      <c r="EFM93" s="2"/>
      <c r="EFN93" s="2"/>
      <c r="EFO93" s="2"/>
      <c r="EFP93" s="2"/>
      <c r="EFQ93" s="2"/>
      <c r="EFR93" s="2"/>
      <c r="EFS93" s="2"/>
      <c r="EFT93" s="2"/>
      <c r="EFU93" s="2"/>
      <c r="EFV93" s="2"/>
      <c r="EFW93" s="2"/>
      <c r="EFX93" s="2"/>
      <c r="EFY93" s="2"/>
      <c r="EFZ93" s="2"/>
      <c r="EGA93" s="2"/>
      <c r="EGB93" s="2"/>
      <c r="EGC93" s="2"/>
      <c r="EGD93" s="2"/>
      <c r="EGE93" s="2"/>
      <c r="EGF93" s="2"/>
      <c r="EGG93" s="2"/>
      <c r="EGH93" s="2"/>
      <c r="EGI93" s="2"/>
      <c r="EGJ93" s="2"/>
      <c r="EGK93" s="2"/>
      <c r="EGL93" s="2"/>
      <c r="EGM93" s="2"/>
      <c r="EGN93" s="2"/>
      <c r="EGO93" s="2"/>
      <c r="EGP93" s="2"/>
      <c r="EGQ93" s="2"/>
      <c r="EGR93" s="2"/>
      <c r="EGS93" s="2"/>
      <c r="EGT93" s="2"/>
      <c r="EGU93" s="2"/>
      <c r="EGV93" s="2"/>
      <c r="EGW93" s="2"/>
      <c r="EGX93" s="2"/>
      <c r="EGY93" s="2"/>
      <c r="EGZ93" s="2"/>
      <c r="EHA93" s="2"/>
      <c r="EHB93" s="2"/>
      <c r="EHC93" s="2"/>
      <c r="EHD93" s="2"/>
      <c r="EHE93" s="2"/>
      <c r="EHF93" s="2"/>
      <c r="EHG93" s="2"/>
      <c r="EHH93" s="2"/>
      <c r="EHI93" s="2"/>
      <c r="EHJ93" s="2"/>
      <c r="EHK93" s="2"/>
      <c r="EHL93" s="2"/>
      <c r="EHM93" s="2"/>
      <c r="EHN93" s="2"/>
      <c r="EHO93" s="2"/>
      <c r="EHP93" s="2"/>
      <c r="EHQ93" s="2"/>
      <c r="EHR93" s="2"/>
      <c r="EHS93" s="2"/>
      <c r="EHT93" s="2"/>
      <c r="EHU93" s="2"/>
      <c r="EHV93" s="2"/>
      <c r="EHW93" s="2"/>
      <c r="EHX93" s="2"/>
      <c r="EHY93" s="2"/>
      <c r="EHZ93" s="2"/>
      <c r="EIA93" s="2"/>
      <c r="EIB93" s="2"/>
      <c r="EIC93" s="2"/>
      <c r="EID93" s="2"/>
      <c r="EIE93" s="2"/>
      <c r="EIF93" s="2"/>
      <c r="EIG93" s="2"/>
      <c r="EIH93" s="2"/>
      <c r="EII93" s="2"/>
      <c r="EIJ93" s="2"/>
      <c r="EIK93" s="2"/>
      <c r="EIL93" s="2"/>
      <c r="EIM93" s="2"/>
      <c r="EIN93" s="2"/>
      <c r="EIO93" s="2"/>
      <c r="EIP93" s="2"/>
      <c r="EIQ93" s="2"/>
      <c r="EIR93" s="2"/>
      <c r="EIS93" s="2"/>
      <c r="EIT93" s="2"/>
      <c r="EIU93" s="2"/>
      <c r="EIV93" s="2"/>
      <c r="EIW93" s="2"/>
      <c r="EIX93" s="2"/>
      <c r="EIY93" s="2"/>
      <c r="EIZ93" s="2"/>
      <c r="EJA93" s="2"/>
      <c r="EJB93" s="2"/>
      <c r="EJC93" s="2"/>
      <c r="EJD93" s="2"/>
      <c r="EJE93" s="2"/>
      <c r="EJF93" s="2"/>
      <c r="EJG93" s="2"/>
      <c r="EJH93" s="2"/>
      <c r="EJI93" s="2"/>
      <c r="EJJ93" s="2"/>
      <c r="EJK93" s="2"/>
      <c r="EJL93" s="2"/>
      <c r="EJM93" s="2"/>
      <c r="EJN93" s="2"/>
      <c r="EJO93" s="2"/>
      <c r="EJP93" s="2"/>
      <c r="EJQ93" s="2"/>
      <c r="EJR93" s="2"/>
      <c r="EJS93" s="2"/>
      <c r="EJT93" s="2"/>
      <c r="EJU93" s="2"/>
      <c r="EJV93" s="2"/>
      <c r="EJW93" s="2"/>
      <c r="EJX93" s="2"/>
      <c r="EJY93" s="2"/>
      <c r="EJZ93" s="2"/>
      <c r="EKA93" s="2"/>
      <c r="EKB93" s="2"/>
      <c r="EKC93" s="2"/>
      <c r="EKD93" s="2"/>
      <c r="EKE93" s="2"/>
      <c r="EKF93" s="2"/>
      <c r="EKG93" s="2"/>
      <c r="EKH93" s="2"/>
      <c r="EKI93" s="2"/>
      <c r="EKJ93" s="2"/>
      <c r="EKK93" s="2"/>
      <c r="EKL93" s="2"/>
      <c r="EKM93" s="2"/>
      <c r="EKN93" s="2"/>
      <c r="EKO93" s="2"/>
      <c r="EKP93" s="2"/>
      <c r="EKQ93" s="2"/>
      <c r="EKR93" s="2"/>
      <c r="EKS93" s="2"/>
      <c r="EKT93" s="2"/>
      <c r="EKU93" s="2"/>
      <c r="EKV93" s="2"/>
      <c r="EKW93" s="2"/>
      <c r="EKX93" s="2"/>
      <c r="EKY93" s="2"/>
      <c r="EKZ93" s="2"/>
      <c r="ELA93" s="2"/>
      <c r="ELB93" s="2"/>
      <c r="ELC93" s="2"/>
      <c r="ELD93" s="2"/>
      <c r="ELE93" s="2"/>
      <c r="ELF93" s="2"/>
      <c r="ELG93" s="2"/>
      <c r="ELH93" s="2"/>
      <c r="ELI93" s="2"/>
      <c r="ELJ93" s="2"/>
      <c r="ELK93" s="2"/>
      <c r="ELL93" s="2"/>
      <c r="ELM93" s="2"/>
      <c r="ELN93" s="2"/>
      <c r="ELO93" s="2"/>
      <c r="ELP93" s="2"/>
      <c r="ELQ93" s="2"/>
      <c r="ELR93" s="2"/>
      <c r="ELS93" s="2"/>
      <c r="ELT93" s="2"/>
      <c r="ELU93" s="2"/>
      <c r="ELV93" s="2"/>
      <c r="ELW93" s="2"/>
      <c r="ELX93" s="2"/>
      <c r="ELY93" s="2"/>
      <c r="ELZ93" s="2"/>
      <c r="EMA93" s="2"/>
      <c r="EMB93" s="2"/>
      <c r="EMC93" s="2"/>
      <c r="EMD93" s="2"/>
      <c r="EME93" s="2"/>
      <c r="EMF93" s="2"/>
      <c r="EMG93" s="2"/>
      <c r="EMH93" s="2"/>
      <c r="EMI93" s="2"/>
      <c r="EMJ93" s="2"/>
      <c r="EMK93" s="2"/>
      <c r="EML93" s="2"/>
      <c r="EMM93" s="2"/>
      <c r="EMN93" s="2"/>
      <c r="EMO93" s="2"/>
      <c r="EMP93" s="2"/>
      <c r="EMQ93" s="2"/>
      <c r="EMR93" s="2"/>
      <c r="EMS93" s="2"/>
      <c r="EMT93" s="2"/>
      <c r="EMU93" s="2"/>
      <c r="EMV93" s="2"/>
      <c r="EMW93" s="2"/>
      <c r="EMX93" s="2"/>
      <c r="EMY93" s="2"/>
      <c r="EMZ93" s="2"/>
      <c r="ENA93" s="2"/>
      <c r="ENB93" s="2"/>
      <c r="ENC93" s="2"/>
      <c r="END93" s="2"/>
      <c r="ENE93" s="2"/>
      <c r="ENF93" s="2"/>
      <c r="ENG93" s="2"/>
      <c r="ENH93" s="2"/>
      <c r="ENI93" s="2"/>
      <c r="ENJ93" s="2"/>
      <c r="ENK93" s="2"/>
      <c r="ENL93" s="2"/>
      <c r="ENM93" s="2"/>
      <c r="ENN93" s="2"/>
      <c r="ENO93" s="2"/>
      <c r="ENP93" s="2"/>
      <c r="ENQ93" s="2"/>
      <c r="ENR93" s="2"/>
      <c r="ENS93" s="2"/>
      <c r="ENT93" s="2"/>
      <c r="ENU93" s="2"/>
      <c r="ENV93" s="2"/>
      <c r="ENW93" s="2"/>
      <c r="ENX93" s="2"/>
      <c r="ENY93" s="2"/>
      <c r="ENZ93" s="2"/>
      <c r="EOA93" s="2"/>
      <c r="EOB93" s="2"/>
      <c r="EOC93" s="2"/>
      <c r="EOD93" s="2"/>
      <c r="EOE93" s="2"/>
      <c r="EOF93" s="2"/>
      <c r="EOG93" s="2"/>
      <c r="EOH93" s="2"/>
      <c r="EOI93" s="2"/>
      <c r="EOJ93" s="2"/>
      <c r="EOK93" s="2"/>
      <c r="EOL93" s="2"/>
      <c r="EOM93" s="2"/>
      <c r="EON93" s="2"/>
      <c r="EOO93" s="2"/>
      <c r="EOP93" s="2"/>
      <c r="EOQ93" s="2"/>
      <c r="EOR93" s="2"/>
      <c r="EOS93" s="2"/>
      <c r="EOT93" s="2"/>
      <c r="EOU93" s="2"/>
      <c r="EOV93" s="2"/>
      <c r="EOW93" s="2"/>
      <c r="EOX93" s="2"/>
      <c r="EOY93" s="2"/>
      <c r="EOZ93" s="2"/>
      <c r="EPA93" s="2"/>
      <c r="EPB93" s="2"/>
      <c r="EPC93" s="2"/>
      <c r="EPD93" s="2"/>
      <c r="EPE93" s="2"/>
      <c r="EPF93" s="2"/>
      <c r="EPG93" s="2"/>
      <c r="EPH93" s="2"/>
      <c r="EPI93" s="2"/>
      <c r="EPJ93" s="2"/>
      <c r="EPK93" s="2"/>
      <c r="EPL93" s="2"/>
      <c r="EPM93" s="2"/>
      <c r="EPN93" s="2"/>
      <c r="EPO93" s="2"/>
      <c r="EPP93" s="2"/>
      <c r="EPQ93" s="2"/>
      <c r="EPR93" s="2"/>
      <c r="EPS93" s="2"/>
      <c r="EPT93" s="2"/>
      <c r="EPU93" s="2"/>
      <c r="EPV93" s="2"/>
      <c r="EPW93" s="2"/>
      <c r="EPX93" s="2"/>
      <c r="EPY93" s="2"/>
      <c r="EPZ93" s="2"/>
      <c r="EQA93" s="2"/>
      <c r="EQB93" s="2"/>
      <c r="EQC93" s="2"/>
      <c r="EQD93" s="2"/>
      <c r="EQE93" s="2"/>
      <c r="EQF93" s="2"/>
      <c r="EQG93" s="2"/>
      <c r="EQH93" s="2"/>
      <c r="EQI93" s="2"/>
      <c r="EQJ93" s="2"/>
      <c r="EQK93" s="2"/>
      <c r="EQL93" s="2"/>
      <c r="EQM93" s="2"/>
      <c r="EQN93" s="2"/>
      <c r="EQO93" s="2"/>
      <c r="EQP93" s="2"/>
      <c r="EQQ93" s="2"/>
      <c r="EQR93" s="2"/>
      <c r="EQS93" s="2"/>
      <c r="EQT93" s="2"/>
      <c r="EQU93" s="2"/>
      <c r="EQV93" s="2"/>
      <c r="EQW93" s="2"/>
      <c r="EQX93" s="2"/>
      <c r="EQY93" s="2"/>
      <c r="EQZ93" s="2"/>
      <c r="ERA93" s="2"/>
      <c r="ERB93" s="2"/>
      <c r="ERC93" s="2"/>
      <c r="ERD93" s="2"/>
      <c r="ERE93" s="2"/>
      <c r="ERF93" s="2"/>
      <c r="ERG93" s="2"/>
      <c r="ERH93" s="2"/>
      <c r="ERI93" s="2"/>
      <c r="ERJ93" s="2"/>
      <c r="ERK93" s="2"/>
      <c r="ERL93" s="2"/>
      <c r="ERM93" s="2"/>
      <c r="ERN93" s="2"/>
      <c r="ERO93" s="2"/>
      <c r="ERP93" s="2"/>
      <c r="ERQ93" s="2"/>
      <c r="ERR93" s="2"/>
      <c r="ERS93" s="2"/>
      <c r="ERT93" s="2"/>
      <c r="ERU93" s="2"/>
      <c r="ERV93" s="2"/>
      <c r="ERW93" s="2"/>
      <c r="ERX93" s="2"/>
      <c r="ERY93" s="2"/>
      <c r="ERZ93" s="2"/>
      <c r="ESA93" s="2"/>
      <c r="ESB93" s="2"/>
      <c r="ESC93" s="2"/>
      <c r="ESD93" s="2"/>
      <c r="ESE93" s="2"/>
      <c r="ESF93" s="2"/>
      <c r="ESG93" s="2"/>
      <c r="ESH93" s="2"/>
      <c r="ESI93" s="2"/>
      <c r="ESJ93" s="2"/>
      <c r="ESK93" s="2"/>
      <c r="ESL93" s="2"/>
      <c r="ESM93" s="2"/>
      <c r="ESN93" s="2"/>
      <c r="ESO93" s="2"/>
      <c r="ESP93" s="2"/>
      <c r="ESQ93" s="2"/>
      <c r="ESR93" s="2"/>
      <c r="ESS93" s="2"/>
      <c r="EST93" s="2"/>
      <c r="ESU93" s="2"/>
      <c r="ESV93" s="2"/>
      <c r="ESW93" s="2"/>
      <c r="ESX93" s="2"/>
      <c r="ESY93" s="2"/>
      <c r="ESZ93" s="2"/>
      <c r="ETA93" s="2"/>
      <c r="ETB93" s="2"/>
      <c r="ETC93" s="2"/>
      <c r="ETD93" s="2"/>
      <c r="ETE93" s="2"/>
      <c r="ETF93" s="2"/>
      <c r="ETG93" s="2"/>
      <c r="ETH93" s="2"/>
      <c r="ETI93" s="2"/>
      <c r="ETJ93" s="2"/>
      <c r="ETK93" s="2"/>
      <c r="ETL93" s="2"/>
      <c r="ETM93" s="2"/>
      <c r="ETN93" s="2"/>
      <c r="ETO93" s="2"/>
      <c r="ETP93" s="2"/>
      <c r="ETQ93" s="2"/>
      <c r="ETR93" s="2"/>
      <c r="ETS93" s="2"/>
      <c r="ETT93" s="2"/>
      <c r="ETU93" s="2"/>
      <c r="ETV93" s="2"/>
      <c r="ETW93" s="2"/>
      <c r="ETX93" s="2"/>
      <c r="ETY93" s="2"/>
      <c r="ETZ93" s="2"/>
      <c r="EUA93" s="2"/>
      <c r="EUB93" s="2"/>
      <c r="EUC93" s="2"/>
      <c r="EUD93" s="2"/>
      <c r="EUE93" s="2"/>
      <c r="EUF93" s="2"/>
      <c r="EUG93" s="2"/>
      <c r="EUH93" s="2"/>
      <c r="EUI93" s="2"/>
      <c r="EUJ93" s="2"/>
      <c r="EUK93" s="2"/>
      <c r="EUL93" s="2"/>
      <c r="EUM93" s="2"/>
      <c r="EUN93" s="2"/>
      <c r="EUO93" s="2"/>
      <c r="EUP93" s="2"/>
      <c r="EUQ93" s="2"/>
      <c r="EUR93" s="2"/>
      <c r="EUS93" s="2"/>
      <c r="EUT93" s="2"/>
      <c r="EUU93" s="2"/>
      <c r="EUV93" s="2"/>
      <c r="EUW93" s="2"/>
      <c r="EUX93" s="2"/>
      <c r="EUY93" s="2"/>
      <c r="EUZ93" s="2"/>
      <c r="EVA93" s="2"/>
      <c r="EVB93" s="2"/>
      <c r="EVC93" s="2"/>
      <c r="EVD93" s="2"/>
      <c r="EVE93" s="2"/>
      <c r="EVF93" s="2"/>
      <c r="EVG93" s="2"/>
      <c r="EVH93" s="2"/>
      <c r="EVI93" s="2"/>
      <c r="EVJ93" s="2"/>
      <c r="EVK93" s="2"/>
      <c r="EVL93" s="2"/>
      <c r="EVM93" s="2"/>
      <c r="EVN93" s="2"/>
      <c r="EVO93" s="2"/>
      <c r="EVP93" s="2"/>
      <c r="EVQ93" s="2"/>
      <c r="EVR93" s="2"/>
      <c r="EVS93" s="2"/>
      <c r="EVT93" s="2"/>
      <c r="EVU93" s="2"/>
      <c r="EVV93" s="2"/>
      <c r="EVW93" s="2"/>
      <c r="EVX93" s="2"/>
      <c r="EVY93" s="2"/>
      <c r="EVZ93" s="2"/>
      <c r="EWA93" s="2"/>
      <c r="EWB93" s="2"/>
      <c r="EWC93" s="2"/>
      <c r="EWD93" s="2"/>
      <c r="EWE93" s="2"/>
      <c r="EWF93" s="2"/>
      <c r="EWG93" s="2"/>
      <c r="EWH93" s="2"/>
      <c r="EWI93" s="2"/>
      <c r="EWJ93" s="2"/>
      <c r="EWK93" s="2"/>
      <c r="EWL93" s="2"/>
      <c r="EWM93" s="2"/>
      <c r="EWN93" s="2"/>
      <c r="EWO93" s="2"/>
      <c r="EWP93" s="2"/>
      <c r="EWQ93" s="2"/>
      <c r="EWR93" s="2"/>
      <c r="EWS93" s="2"/>
      <c r="EWT93" s="2"/>
      <c r="EWU93" s="2"/>
      <c r="EWV93" s="2"/>
      <c r="EWW93" s="2"/>
      <c r="EWX93" s="2"/>
      <c r="EWY93" s="2"/>
      <c r="EWZ93" s="2"/>
      <c r="EXA93" s="2"/>
      <c r="EXB93" s="2"/>
      <c r="EXC93" s="2"/>
      <c r="EXD93" s="2"/>
      <c r="EXE93" s="2"/>
      <c r="EXF93" s="2"/>
      <c r="EXG93" s="2"/>
      <c r="EXH93" s="2"/>
      <c r="EXI93" s="2"/>
      <c r="EXJ93" s="2"/>
      <c r="EXK93" s="2"/>
      <c r="EXL93" s="2"/>
      <c r="EXM93" s="2"/>
      <c r="EXN93" s="2"/>
      <c r="EXO93" s="2"/>
      <c r="EXP93" s="2"/>
      <c r="EXQ93" s="2"/>
      <c r="EXR93" s="2"/>
      <c r="EXS93" s="2"/>
      <c r="EXT93" s="2"/>
      <c r="EXU93" s="2"/>
      <c r="EXV93" s="2"/>
      <c r="EXW93" s="2"/>
      <c r="EXX93" s="2"/>
      <c r="EXY93" s="2"/>
      <c r="EXZ93" s="2"/>
      <c r="EYA93" s="2"/>
      <c r="EYB93" s="2"/>
      <c r="EYC93" s="2"/>
      <c r="EYD93" s="2"/>
      <c r="EYE93" s="2"/>
      <c r="EYF93" s="2"/>
      <c r="EYG93" s="2"/>
      <c r="EYH93" s="2"/>
      <c r="EYI93" s="2"/>
      <c r="EYJ93" s="2"/>
      <c r="EYK93" s="2"/>
      <c r="EYL93" s="2"/>
      <c r="EYM93" s="2"/>
      <c r="EYN93" s="2"/>
      <c r="EYO93" s="2"/>
      <c r="EYP93" s="2"/>
      <c r="EYQ93" s="2"/>
      <c r="EYR93" s="2"/>
      <c r="EYS93" s="2"/>
      <c r="EYT93" s="2"/>
      <c r="EYU93" s="2"/>
      <c r="EYV93" s="2"/>
      <c r="EYW93" s="2"/>
      <c r="EYX93" s="2"/>
      <c r="EYY93" s="2"/>
      <c r="EYZ93" s="2"/>
      <c r="EZA93" s="2"/>
      <c r="EZB93" s="2"/>
      <c r="EZC93" s="2"/>
      <c r="EZD93" s="2"/>
      <c r="EZE93" s="2"/>
      <c r="EZF93" s="2"/>
      <c r="EZG93" s="2"/>
      <c r="EZH93" s="2"/>
      <c r="EZI93" s="2"/>
      <c r="EZJ93" s="2"/>
      <c r="EZK93" s="2"/>
      <c r="EZL93" s="2"/>
      <c r="EZM93" s="2"/>
      <c r="EZN93" s="2"/>
      <c r="EZO93" s="2"/>
      <c r="EZP93" s="2"/>
      <c r="EZQ93" s="2"/>
      <c r="EZR93" s="2"/>
      <c r="EZS93" s="2"/>
      <c r="EZT93" s="2"/>
      <c r="EZU93" s="2"/>
      <c r="EZV93" s="2"/>
      <c r="EZW93" s="2"/>
      <c r="EZX93" s="2"/>
      <c r="EZY93" s="2"/>
      <c r="EZZ93" s="2"/>
      <c r="FAA93" s="2"/>
      <c r="FAB93" s="2"/>
      <c r="FAC93" s="2"/>
      <c r="FAD93" s="2"/>
      <c r="FAE93" s="2"/>
      <c r="FAF93" s="2"/>
      <c r="FAG93" s="2"/>
      <c r="FAH93" s="2"/>
      <c r="FAI93" s="2"/>
      <c r="FAJ93" s="2"/>
      <c r="FAK93" s="2"/>
      <c r="FAL93" s="2"/>
      <c r="FAM93" s="2"/>
      <c r="FAN93" s="2"/>
      <c r="FAO93" s="2"/>
      <c r="FAP93" s="2"/>
      <c r="FAQ93" s="2"/>
      <c r="FAR93" s="2"/>
      <c r="FAS93" s="2"/>
      <c r="FAT93" s="2"/>
      <c r="FAU93" s="2"/>
      <c r="FAV93" s="2"/>
      <c r="FAW93" s="2"/>
      <c r="FAX93" s="2"/>
      <c r="FAY93" s="2"/>
      <c r="FAZ93" s="2"/>
      <c r="FBA93" s="2"/>
      <c r="FBB93" s="2"/>
      <c r="FBC93" s="2"/>
      <c r="FBD93" s="2"/>
      <c r="FBE93" s="2"/>
      <c r="FBF93" s="2"/>
      <c r="FBG93" s="2"/>
      <c r="FBH93" s="2"/>
      <c r="FBI93" s="2"/>
      <c r="FBJ93" s="2"/>
      <c r="FBK93" s="2"/>
      <c r="FBL93" s="2"/>
      <c r="FBM93" s="2"/>
      <c r="FBN93" s="2"/>
      <c r="FBO93" s="2"/>
      <c r="FBP93" s="2"/>
      <c r="FBQ93" s="2"/>
      <c r="FBR93" s="2"/>
      <c r="FBS93" s="2"/>
      <c r="FBT93" s="2"/>
      <c r="FBU93" s="2"/>
      <c r="FBV93" s="2"/>
      <c r="FBW93" s="2"/>
      <c r="FBX93" s="2"/>
      <c r="FBY93" s="2"/>
      <c r="FBZ93" s="2"/>
      <c r="FCA93" s="2"/>
      <c r="FCB93" s="2"/>
      <c r="FCC93" s="2"/>
      <c r="FCD93" s="2"/>
      <c r="FCE93" s="2"/>
      <c r="FCF93" s="2"/>
      <c r="FCG93" s="2"/>
      <c r="FCH93" s="2"/>
      <c r="FCI93" s="2"/>
      <c r="FCJ93" s="2"/>
      <c r="FCK93" s="2"/>
      <c r="FCL93" s="2"/>
      <c r="FCM93" s="2"/>
      <c r="FCN93" s="2"/>
      <c r="FCO93" s="2"/>
      <c r="FCP93" s="2"/>
      <c r="FCQ93" s="2"/>
      <c r="FCR93" s="2"/>
      <c r="FCS93" s="2"/>
      <c r="FCT93" s="2"/>
      <c r="FCU93" s="2"/>
      <c r="FCV93" s="2"/>
      <c r="FCW93" s="2"/>
      <c r="FCX93" s="2"/>
      <c r="FCY93" s="2"/>
      <c r="FCZ93" s="2"/>
      <c r="FDA93" s="2"/>
      <c r="FDB93" s="2"/>
      <c r="FDC93" s="2"/>
      <c r="FDD93" s="2"/>
      <c r="FDE93" s="2"/>
      <c r="FDF93" s="2"/>
      <c r="FDG93" s="2"/>
      <c r="FDH93" s="2"/>
      <c r="FDI93" s="2"/>
      <c r="FDJ93" s="2"/>
      <c r="FDK93" s="2"/>
      <c r="FDL93" s="2"/>
      <c r="FDM93" s="2"/>
      <c r="FDN93" s="2"/>
      <c r="FDO93" s="2"/>
      <c r="FDP93" s="2"/>
      <c r="FDQ93" s="2"/>
      <c r="FDR93" s="2"/>
      <c r="FDS93" s="2"/>
      <c r="FDT93" s="2"/>
      <c r="FDU93" s="2"/>
      <c r="FDV93" s="2"/>
      <c r="FDW93" s="2"/>
      <c r="FDX93" s="2"/>
      <c r="FDY93" s="2"/>
      <c r="FDZ93" s="2"/>
      <c r="FEA93" s="2"/>
      <c r="FEB93" s="2"/>
      <c r="FEC93" s="2"/>
      <c r="FED93" s="2"/>
      <c r="FEE93" s="2"/>
      <c r="FEF93" s="2"/>
      <c r="FEG93" s="2"/>
      <c r="FEH93" s="2"/>
      <c r="FEI93" s="2"/>
      <c r="FEJ93" s="2"/>
      <c r="FEK93" s="2"/>
      <c r="FEL93" s="2"/>
      <c r="FEM93" s="2"/>
      <c r="FEN93" s="2"/>
      <c r="FEO93" s="2"/>
      <c r="FEP93" s="2"/>
      <c r="FEQ93" s="2"/>
      <c r="FER93" s="2"/>
      <c r="FES93" s="2"/>
      <c r="FET93" s="2"/>
      <c r="FEU93" s="2"/>
      <c r="FEV93" s="2"/>
      <c r="FEW93" s="2"/>
      <c r="FEX93" s="2"/>
      <c r="FEY93" s="2"/>
      <c r="FEZ93" s="2"/>
      <c r="FFA93" s="2"/>
      <c r="FFB93" s="2"/>
      <c r="FFC93" s="2"/>
      <c r="FFD93" s="2"/>
      <c r="FFE93" s="2"/>
      <c r="FFF93" s="2"/>
      <c r="FFG93" s="2"/>
      <c r="FFH93" s="2"/>
      <c r="FFI93" s="2"/>
      <c r="FFJ93" s="2"/>
      <c r="FFK93" s="2"/>
      <c r="FFL93" s="2"/>
      <c r="FFM93" s="2"/>
      <c r="FFN93" s="2"/>
      <c r="FFO93" s="2"/>
      <c r="FFP93" s="2"/>
      <c r="FFQ93" s="2"/>
      <c r="FFR93" s="2"/>
      <c r="FFS93" s="2"/>
      <c r="FFT93" s="2"/>
      <c r="FFU93" s="2"/>
      <c r="FFV93" s="2"/>
      <c r="FFW93" s="2"/>
      <c r="FFX93" s="2"/>
      <c r="FFY93" s="2"/>
      <c r="FFZ93" s="2"/>
      <c r="FGA93" s="2"/>
      <c r="FGB93" s="2"/>
      <c r="FGC93" s="2"/>
      <c r="FGD93" s="2"/>
      <c r="FGE93" s="2"/>
      <c r="FGF93" s="2"/>
      <c r="FGG93" s="2"/>
      <c r="FGH93" s="2"/>
      <c r="FGI93" s="2"/>
      <c r="FGJ93" s="2"/>
      <c r="FGK93" s="2"/>
      <c r="FGL93" s="2"/>
      <c r="FGM93" s="2"/>
      <c r="FGN93" s="2"/>
      <c r="FGO93" s="2"/>
      <c r="FGP93" s="2"/>
      <c r="FGQ93" s="2"/>
      <c r="FGR93" s="2"/>
      <c r="FGS93" s="2"/>
      <c r="FGT93" s="2"/>
      <c r="FGU93" s="2"/>
      <c r="FGV93" s="2"/>
      <c r="FGW93" s="2"/>
      <c r="FGX93" s="2"/>
      <c r="FGY93" s="2"/>
      <c r="FGZ93" s="2"/>
      <c r="FHA93" s="2"/>
      <c r="FHB93" s="2"/>
      <c r="FHC93" s="2"/>
      <c r="FHD93" s="2"/>
      <c r="FHE93" s="2"/>
      <c r="FHF93" s="2"/>
      <c r="FHG93" s="2"/>
      <c r="FHH93" s="2"/>
      <c r="FHI93" s="2"/>
      <c r="FHJ93" s="2"/>
      <c r="FHK93" s="2"/>
      <c r="FHL93" s="2"/>
      <c r="FHM93" s="2"/>
      <c r="FHN93" s="2"/>
      <c r="FHO93" s="2"/>
      <c r="FHP93" s="2"/>
      <c r="FHQ93" s="2"/>
      <c r="FHR93" s="2"/>
      <c r="FHS93" s="2"/>
      <c r="FHT93" s="2"/>
      <c r="FHU93" s="2"/>
      <c r="FHV93" s="2"/>
      <c r="FHW93" s="2"/>
      <c r="FHX93" s="2"/>
      <c r="FHY93" s="2"/>
      <c r="FHZ93" s="2"/>
      <c r="FIA93" s="2"/>
      <c r="FIB93" s="2"/>
      <c r="FIC93" s="2"/>
      <c r="FID93" s="2"/>
      <c r="FIE93" s="2"/>
      <c r="FIF93" s="2"/>
      <c r="FIG93" s="2"/>
      <c r="FIH93" s="2"/>
      <c r="FII93" s="2"/>
      <c r="FIJ93" s="2"/>
      <c r="FIK93" s="2"/>
      <c r="FIL93" s="2"/>
      <c r="FIM93" s="2"/>
      <c r="FIN93" s="2"/>
      <c r="FIO93" s="2"/>
      <c r="FIP93" s="2"/>
      <c r="FIQ93" s="2"/>
      <c r="FIR93" s="2"/>
      <c r="FIS93" s="2"/>
      <c r="FIT93" s="2"/>
      <c r="FIU93" s="2"/>
      <c r="FIV93" s="2"/>
      <c r="FIW93" s="2"/>
      <c r="FIX93" s="2"/>
      <c r="FIY93" s="2"/>
      <c r="FIZ93" s="2"/>
      <c r="FJA93" s="2"/>
      <c r="FJB93" s="2"/>
      <c r="FJC93" s="2"/>
      <c r="FJD93" s="2"/>
      <c r="FJE93" s="2"/>
      <c r="FJF93" s="2"/>
      <c r="FJG93" s="2"/>
      <c r="FJH93" s="2"/>
      <c r="FJI93" s="2"/>
      <c r="FJJ93" s="2"/>
      <c r="FJK93" s="2"/>
      <c r="FJL93" s="2"/>
      <c r="FJM93" s="2"/>
      <c r="FJN93" s="2"/>
      <c r="FJO93" s="2"/>
      <c r="FJP93" s="2"/>
      <c r="FJQ93" s="2"/>
      <c r="FJR93" s="2"/>
      <c r="FJS93" s="2"/>
      <c r="FJT93" s="2"/>
      <c r="FJU93" s="2"/>
      <c r="FJV93" s="2"/>
      <c r="FJW93" s="2"/>
      <c r="FJX93" s="2"/>
      <c r="FJY93" s="2"/>
      <c r="FJZ93" s="2"/>
      <c r="FKA93" s="2"/>
      <c r="FKB93" s="2"/>
      <c r="FKC93" s="2"/>
      <c r="FKD93" s="2"/>
      <c r="FKE93" s="2"/>
      <c r="FKF93" s="2"/>
      <c r="FKG93" s="2"/>
      <c r="FKH93" s="2"/>
      <c r="FKI93" s="2"/>
      <c r="FKJ93" s="2"/>
      <c r="FKK93" s="2"/>
      <c r="FKL93" s="2"/>
      <c r="FKM93" s="2"/>
      <c r="FKN93" s="2"/>
      <c r="FKO93" s="2"/>
      <c r="FKP93" s="2"/>
      <c r="FKQ93" s="2"/>
      <c r="FKR93" s="2"/>
      <c r="FKS93" s="2"/>
      <c r="FKT93" s="2"/>
      <c r="FKU93" s="2"/>
      <c r="FKV93" s="2"/>
      <c r="FKW93" s="2"/>
      <c r="FKX93" s="2"/>
      <c r="FKY93" s="2"/>
      <c r="FKZ93" s="2"/>
      <c r="FLA93" s="2"/>
      <c r="FLB93" s="2"/>
      <c r="FLC93" s="2"/>
      <c r="FLD93" s="2"/>
      <c r="FLE93" s="2"/>
      <c r="FLF93" s="2"/>
      <c r="FLG93" s="2"/>
      <c r="FLH93" s="2"/>
      <c r="FLI93" s="2"/>
      <c r="FLJ93" s="2"/>
      <c r="FLK93" s="2"/>
      <c r="FLL93" s="2"/>
      <c r="FLM93" s="2"/>
      <c r="FLN93" s="2"/>
      <c r="FLO93" s="2"/>
      <c r="FLP93" s="2"/>
      <c r="FLQ93" s="2"/>
      <c r="FLR93" s="2"/>
      <c r="FLS93" s="2"/>
      <c r="FLT93" s="2"/>
      <c r="FLU93" s="2"/>
      <c r="FLV93" s="2"/>
      <c r="FLW93" s="2"/>
      <c r="FLX93" s="2"/>
      <c r="FLY93" s="2"/>
      <c r="FLZ93" s="2"/>
      <c r="FMA93" s="2"/>
      <c r="FMB93" s="2"/>
      <c r="FMC93" s="2"/>
      <c r="FMD93" s="2"/>
      <c r="FME93" s="2"/>
      <c r="FMF93" s="2"/>
      <c r="FMG93" s="2"/>
      <c r="FMH93" s="2"/>
      <c r="FMI93" s="2"/>
      <c r="FMJ93" s="2"/>
      <c r="FMK93" s="2"/>
      <c r="FML93" s="2"/>
      <c r="FMM93" s="2"/>
      <c r="FMN93" s="2"/>
      <c r="FMO93" s="2"/>
      <c r="FMP93" s="2"/>
      <c r="FMQ93" s="2"/>
      <c r="FMR93" s="2"/>
      <c r="FMS93" s="2"/>
      <c r="FMT93" s="2"/>
      <c r="FMU93" s="2"/>
      <c r="FMV93" s="2"/>
      <c r="FMW93" s="2"/>
      <c r="FMX93" s="2"/>
      <c r="FMY93" s="2"/>
      <c r="FMZ93" s="2"/>
      <c r="FNA93" s="2"/>
      <c r="FNB93" s="2"/>
      <c r="FNC93" s="2"/>
      <c r="FND93" s="2"/>
      <c r="FNE93" s="2"/>
      <c r="FNF93" s="2"/>
      <c r="FNG93" s="2"/>
      <c r="FNH93" s="2"/>
      <c r="FNI93" s="2"/>
      <c r="FNJ93" s="2"/>
      <c r="FNK93" s="2"/>
      <c r="FNL93" s="2"/>
      <c r="FNM93" s="2"/>
      <c r="FNN93" s="2"/>
      <c r="FNO93" s="2"/>
      <c r="FNP93" s="2"/>
      <c r="FNQ93" s="2"/>
      <c r="FNR93" s="2"/>
      <c r="FNS93" s="2"/>
      <c r="FNT93" s="2"/>
      <c r="FNU93" s="2"/>
      <c r="FNV93" s="2"/>
      <c r="FNW93" s="2"/>
      <c r="FNX93" s="2"/>
      <c r="FNY93" s="2"/>
      <c r="FNZ93" s="2"/>
      <c r="FOA93" s="2"/>
      <c r="FOB93" s="2"/>
      <c r="FOC93" s="2"/>
      <c r="FOD93" s="2"/>
      <c r="FOE93" s="2"/>
      <c r="FOF93" s="2"/>
      <c r="FOG93" s="2"/>
      <c r="FOH93" s="2"/>
      <c r="FOI93" s="2"/>
      <c r="FOJ93" s="2"/>
      <c r="FOK93" s="2"/>
      <c r="FOL93" s="2"/>
      <c r="FOM93" s="2"/>
      <c r="FON93" s="2"/>
      <c r="FOO93" s="2"/>
      <c r="FOP93" s="2"/>
      <c r="FOQ93" s="2"/>
      <c r="FOR93" s="2"/>
      <c r="FOS93" s="2"/>
      <c r="FOT93" s="2"/>
      <c r="FOU93" s="2"/>
      <c r="FOV93" s="2"/>
      <c r="FOW93" s="2"/>
      <c r="FOX93" s="2"/>
      <c r="FOY93" s="2"/>
      <c r="FOZ93" s="2"/>
      <c r="FPA93" s="2"/>
      <c r="FPB93" s="2"/>
      <c r="FPC93" s="2"/>
      <c r="FPD93" s="2"/>
      <c r="FPE93" s="2"/>
      <c r="FPF93" s="2"/>
      <c r="FPG93" s="2"/>
      <c r="FPH93" s="2"/>
      <c r="FPI93" s="2"/>
      <c r="FPJ93" s="2"/>
      <c r="FPK93" s="2"/>
      <c r="FPL93" s="2"/>
      <c r="FPM93" s="2"/>
      <c r="FPN93" s="2"/>
      <c r="FPO93" s="2"/>
      <c r="FPP93" s="2"/>
      <c r="FPQ93" s="2"/>
      <c r="FPR93" s="2"/>
      <c r="FPS93" s="2"/>
      <c r="FPT93" s="2"/>
      <c r="FPU93" s="2"/>
      <c r="FPV93" s="2"/>
      <c r="FPW93" s="2"/>
      <c r="FPX93" s="2"/>
      <c r="FPY93" s="2"/>
      <c r="FPZ93" s="2"/>
      <c r="FQA93" s="2"/>
      <c r="FQB93" s="2"/>
      <c r="FQC93" s="2"/>
      <c r="FQD93" s="2"/>
      <c r="FQE93" s="2"/>
      <c r="FQF93" s="2"/>
      <c r="FQG93" s="2"/>
      <c r="FQH93" s="2"/>
      <c r="FQI93" s="2"/>
      <c r="FQJ93" s="2"/>
      <c r="FQK93" s="2"/>
      <c r="FQL93" s="2"/>
      <c r="FQM93" s="2"/>
      <c r="FQN93" s="2"/>
      <c r="FQO93" s="2"/>
      <c r="FQP93" s="2"/>
      <c r="FQQ93" s="2"/>
      <c r="FQR93" s="2"/>
      <c r="FQS93" s="2"/>
      <c r="FQT93" s="2"/>
      <c r="FQU93" s="2"/>
      <c r="FQV93" s="2"/>
      <c r="FQW93" s="2"/>
      <c r="FQX93" s="2"/>
      <c r="FQY93" s="2"/>
      <c r="FQZ93" s="2"/>
      <c r="FRA93" s="2"/>
      <c r="FRB93" s="2"/>
      <c r="FRC93" s="2"/>
      <c r="FRD93" s="2"/>
      <c r="FRE93" s="2"/>
      <c r="FRF93" s="2"/>
      <c r="FRG93" s="2"/>
      <c r="FRH93" s="2"/>
      <c r="FRI93" s="2"/>
      <c r="FRJ93" s="2"/>
      <c r="FRK93" s="2"/>
      <c r="FRL93" s="2"/>
      <c r="FRM93" s="2"/>
      <c r="FRN93" s="2"/>
      <c r="FRO93" s="2"/>
      <c r="FRP93" s="2"/>
      <c r="FRQ93" s="2"/>
      <c r="FRR93" s="2"/>
      <c r="FRS93" s="2"/>
      <c r="FRT93" s="2"/>
      <c r="FRU93" s="2"/>
      <c r="FRV93" s="2"/>
      <c r="FRW93" s="2"/>
      <c r="FRX93" s="2"/>
      <c r="FRY93" s="2"/>
      <c r="FRZ93" s="2"/>
      <c r="FSA93" s="2"/>
      <c r="FSB93" s="2"/>
      <c r="FSC93" s="2"/>
      <c r="FSD93" s="2"/>
      <c r="FSE93" s="2"/>
      <c r="FSF93" s="2"/>
      <c r="FSG93" s="2"/>
      <c r="FSH93" s="2"/>
      <c r="FSI93" s="2"/>
      <c r="FSJ93" s="2"/>
      <c r="FSK93" s="2"/>
      <c r="FSL93" s="2"/>
      <c r="FSM93" s="2"/>
      <c r="FSN93" s="2"/>
      <c r="FSO93" s="2"/>
      <c r="FSP93" s="2"/>
      <c r="FSQ93" s="2"/>
      <c r="FSR93" s="2"/>
      <c r="FSS93" s="2"/>
      <c r="FST93" s="2"/>
      <c r="FSU93" s="2"/>
      <c r="FSV93" s="2"/>
      <c r="FSW93" s="2"/>
      <c r="FSX93" s="2"/>
      <c r="FSY93" s="2"/>
      <c r="FSZ93" s="2"/>
      <c r="FTA93" s="2"/>
      <c r="FTB93" s="2"/>
      <c r="FTC93" s="2"/>
      <c r="FTD93" s="2"/>
      <c r="FTE93" s="2"/>
      <c r="FTF93" s="2"/>
      <c r="FTG93" s="2"/>
      <c r="FTH93" s="2"/>
      <c r="FTI93" s="2"/>
      <c r="FTJ93" s="2"/>
      <c r="FTK93" s="2"/>
      <c r="FTL93" s="2"/>
      <c r="FTM93" s="2"/>
      <c r="FTN93" s="2"/>
      <c r="FTO93" s="2"/>
      <c r="FTP93" s="2"/>
      <c r="FTQ93" s="2"/>
      <c r="FTR93" s="2"/>
      <c r="FTS93" s="2"/>
      <c r="FTT93" s="2"/>
      <c r="FTU93" s="2"/>
      <c r="FTV93" s="2"/>
      <c r="FTW93" s="2"/>
      <c r="FTX93" s="2"/>
      <c r="FTY93" s="2"/>
      <c r="FTZ93" s="2"/>
      <c r="FUA93" s="2"/>
      <c r="FUB93" s="2"/>
      <c r="FUC93" s="2"/>
      <c r="FUD93" s="2"/>
      <c r="FUE93" s="2"/>
      <c r="FUF93" s="2"/>
      <c r="FUG93" s="2"/>
      <c r="FUH93" s="2"/>
      <c r="FUI93" s="2"/>
      <c r="FUJ93" s="2"/>
      <c r="FUK93" s="2"/>
      <c r="FUL93" s="2"/>
      <c r="FUM93" s="2"/>
      <c r="FUN93" s="2"/>
      <c r="FUO93" s="2"/>
      <c r="FUP93" s="2"/>
      <c r="FUQ93" s="2"/>
      <c r="FUR93" s="2"/>
      <c r="FUS93" s="2"/>
      <c r="FUT93" s="2"/>
      <c r="FUU93" s="2"/>
      <c r="FUV93" s="2"/>
      <c r="FUW93" s="2"/>
      <c r="FUX93" s="2"/>
      <c r="FUY93" s="2"/>
      <c r="FUZ93" s="2"/>
      <c r="FVA93" s="2"/>
      <c r="FVB93" s="2"/>
      <c r="FVC93" s="2"/>
      <c r="FVD93" s="2"/>
      <c r="FVE93" s="2"/>
      <c r="FVF93" s="2"/>
      <c r="FVG93" s="2"/>
      <c r="FVH93" s="2"/>
      <c r="FVI93" s="2"/>
      <c r="FVJ93" s="2"/>
      <c r="FVK93" s="2"/>
      <c r="FVL93" s="2"/>
      <c r="FVM93" s="2"/>
      <c r="FVN93" s="2"/>
      <c r="FVO93" s="2"/>
      <c r="FVP93" s="2"/>
      <c r="FVQ93" s="2"/>
      <c r="FVR93" s="2"/>
      <c r="FVS93" s="2"/>
      <c r="FVT93" s="2"/>
      <c r="FVU93" s="2"/>
      <c r="FVV93" s="2"/>
      <c r="FVW93" s="2"/>
      <c r="FVX93" s="2"/>
      <c r="FVY93" s="2"/>
      <c r="FVZ93" s="2"/>
      <c r="FWA93" s="2"/>
      <c r="FWB93" s="2"/>
      <c r="FWC93" s="2"/>
      <c r="FWD93" s="2"/>
      <c r="FWE93" s="2"/>
      <c r="FWF93" s="2"/>
      <c r="FWG93" s="2"/>
      <c r="FWH93" s="2"/>
      <c r="FWI93" s="2"/>
      <c r="FWJ93" s="2"/>
      <c r="FWK93" s="2"/>
      <c r="FWL93" s="2"/>
      <c r="FWM93" s="2"/>
      <c r="FWN93" s="2"/>
      <c r="FWO93" s="2"/>
      <c r="FWP93" s="2"/>
      <c r="FWQ93" s="2"/>
      <c r="FWR93" s="2"/>
      <c r="FWS93" s="2"/>
      <c r="FWT93" s="2"/>
      <c r="FWU93" s="2"/>
      <c r="FWV93" s="2"/>
      <c r="FWW93" s="2"/>
      <c r="FWX93" s="2"/>
      <c r="FWY93" s="2"/>
      <c r="FWZ93" s="2"/>
      <c r="FXA93" s="2"/>
      <c r="FXB93" s="2"/>
      <c r="FXC93" s="2"/>
      <c r="FXD93" s="2"/>
      <c r="FXE93" s="2"/>
      <c r="FXF93" s="2"/>
      <c r="FXG93" s="2"/>
      <c r="FXH93" s="2"/>
      <c r="FXI93" s="2"/>
      <c r="FXJ93" s="2"/>
      <c r="FXK93" s="2"/>
      <c r="FXL93" s="2"/>
      <c r="FXM93" s="2"/>
      <c r="FXN93" s="2"/>
      <c r="FXO93" s="2"/>
      <c r="FXP93" s="2"/>
      <c r="FXQ93" s="2"/>
      <c r="FXR93" s="2"/>
      <c r="FXS93" s="2"/>
      <c r="FXT93" s="2"/>
      <c r="FXU93" s="2"/>
      <c r="FXV93" s="2"/>
      <c r="FXW93" s="2"/>
      <c r="FXX93" s="2"/>
      <c r="FXY93" s="2"/>
      <c r="FXZ93" s="2"/>
      <c r="FYA93" s="2"/>
      <c r="FYB93" s="2"/>
      <c r="FYC93" s="2"/>
      <c r="FYD93" s="2"/>
      <c r="FYE93" s="2"/>
      <c r="FYF93" s="2"/>
      <c r="FYG93" s="2"/>
      <c r="FYH93" s="2"/>
      <c r="FYI93" s="2"/>
      <c r="FYJ93" s="2"/>
      <c r="FYK93" s="2"/>
      <c r="FYL93" s="2"/>
      <c r="FYM93" s="2"/>
      <c r="FYN93" s="2"/>
      <c r="FYO93" s="2"/>
      <c r="FYP93" s="2"/>
      <c r="FYQ93" s="2"/>
      <c r="FYR93" s="2"/>
      <c r="FYS93" s="2"/>
      <c r="FYT93" s="2"/>
      <c r="FYU93" s="2"/>
      <c r="FYV93" s="2"/>
      <c r="FYW93" s="2"/>
      <c r="FYX93" s="2"/>
      <c r="FYY93" s="2"/>
      <c r="FYZ93" s="2"/>
      <c r="FZA93" s="2"/>
      <c r="FZB93" s="2"/>
      <c r="FZC93" s="2"/>
      <c r="FZD93" s="2"/>
      <c r="FZE93" s="2"/>
      <c r="FZF93" s="2"/>
      <c r="FZG93" s="2"/>
      <c r="FZH93" s="2"/>
      <c r="FZI93" s="2"/>
      <c r="FZJ93" s="2"/>
      <c r="FZK93" s="2"/>
      <c r="FZL93" s="2"/>
      <c r="FZM93" s="2"/>
      <c r="FZN93" s="2"/>
      <c r="FZO93" s="2"/>
      <c r="FZP93" s="2"/>
      <c r="FZQ93" s="2"/>
      <c r="FZR93" s="2"/>
      <c r="FZS93" s="2"/>
      <c r="FZT93" s="2"/>
      <c r="FZU93" s="2"/>
      <c r="FZV93" s="2"/>
      <c r="FZW93" s="2"/>
      <c r="FZX93" s="2"/>
      <c r="FZY93" s="2"/>
      <c r="FZZ93" s="2"/>
      <c r="GAA93" s="2"/>
      <c r="GAB93" s="2"/>
      <c r="GAC93" s="2"/>
      <c r="GAD93" s="2"/>
      <c r="GAE93" s="2"/>
      <c r="GAF93" s="2"/>
      <c r="GAG93" s="2"/>
      <c r="GAH93" s="2"/>
      <c r="GAI93" s="2"/>
      <c r="GAJ93" s="2"/>
      <c r="GAK93" s="2"/>
      <c r="GAL93" s="2"/>
      <c r="GAM93" s="2"/>
      <c r="GAN93" s="2"/>
      <c r="GAO93" s="2"/>
      <c r="GAP93" s="2"/>
      <c r="GAQ93" s="2"/>
      <c r="GAR93" s="2"/>
      <c r="GAS93" s="2"/>
      <c r="GAT93" s="2"/>
      <c r="GAU93" s="2"/>
      <c r="GAV93" s="2"/>
      <c r="GAW93" s="2"/>
      <c r="GAX93" s="2"/>
      <c r="GAY93" s="2"/>
      <c r="GAZ93" s="2"/>
      <c r="GBA93" s="2"/>
      <c r="GBB93" s="2"/>
      <c r="GBC93" s="2"/>
      <c r="GBD93" s="2"/>
      <c r="GBE93" s="2"/>
      <c r="GBF93" s="2"/>
      <c r="GBG93" s="2"/>
      <c r="GBH93" s="2"/>
      <c r="GBI93" s="2"/>
      <c r="GBJ93" s="2"/>
      <c r="GBK93" s="2"/>
      <c r="GBL93" s="2"/>
      <c r="GBM93" s="2"/>
      <c r="GBN93" s="2"/>
      <c r="GBO93" s="2"/>
      <c r="GBP93" s="2"/>
      <c r="GBQ93" s="2"/>
      <c r="GBR93" s="2"/>
      <c r="GBS93" s="2"/>
      <c r="GBT93" s="2"/>
      <c r="GBU93" s="2"/>
      <c r="GBV93" s="2"/>
      <c r="GBW93" s="2"/>
      <c r="GBX93" s="2"/>
      <c r="GBY93" s="2"/>
      <c r="GBZ93" s="2"/>
      <c r="GCA93" s="2"/>
      <c r="GCB93" s="2"/>
      <c r="GCC93" s="2"/>
      <c r="GCD93" s="2"/>
      <c r="GCE93" s="2"/>
      <c r="GCF93" s="2"/>
      <c r="GCG93" s="2"/>
      <c r="GCH93" s="2"/>
      <c r="GCI93" s="2"/>
      <c r="GCJ93" s="2"/>
      <c r="GCK93" s="2"/>
      <c r="GCL93" s="2"/>
      <c r="GCM93" s="2"/>
      <c r="GCN93" s="2"/>
      <c r="GCO93" s="2"/>
      <c r="GCP93" s="2"/>
      <c r="GCQ93" s="2"/>
      <c r="GCR93" s="2"/>
      <c r="GCS93" s="2"/>
      <c r="GCT93" s="2"/>
      <c r="GCU93" s="2"/>
      <c r="GCV93" s="2"/>
      <c r="GCW93" s="2"/>
      <c r="GCX93" s="2"/>
      <c r="GCY93" s="2"/>
      <c r="GCZ93" s="2"/>
      <c r="GDA93" s="2"/>
      <c r="GDB93" s="2"/>
      <c r="GDC93" s="2"/>
      <c r="GDD93" s="2"/>
      <c r="GDE93" s="2"/>
      <c r="GDF93" s="2"/>
      <c r="GDG93" s="2"/>
      <c r="GDH93" s="2"/>
      <c r="GDI93" s="2"/>
      <c r="GDJ93" s="2"/>
      <c r="GDK93" s="2"/>
      <c r="GDL93" s="2"/>
      <c r="GDM93" s="2"/>
      <c r="GDN93" s="2"/>
      <c r="GDO93" s="2"/>
      <c r="GDP93" s="2"/>
      <c r="GDQ93" s="2"/>
      <c r="GDR93" s="2"/>
      <c r="GDS93" s="2"/>
      <c r="GDT93" s="2"/>
      <c r="GDU93" s="2"/>
      <c r="GDV93" s="2"/>
      <c r="GDW93" s="2"/>
      <c r="GDX93" s="2"/>
      <c r="GDY93" s="2"/>
      <c r="GDZ93" s="2"/>
      <c r="GEA93" s="2"/>
      <c r="GEB93" s="2"/>
      <c r="GEC93" s="2"/>
      <c r="GED93" s="2"/>
      <c r="GEE93" s="2"/>
      <c r="GEF93" s="2"/>
      <c r="GEG93" s="2"/>
      <c r="GEH93" s="2"/>
      <c r="GEI93" s="2"/>
      <c r="GEJ93" s="2"/>
      <c r="GEK93" s="2"/>
      <c r="GEL93" s="2"/>
      <c r="GEM93" s="2"/>
      <c r="GEN93" s="2"/>
      <c r="GEO93" s="2"/>
      <c r="GEP93" s="2"/>
      <c r="GEQ93" s="2"/>
      <c r="GER93" s="2"/>
      <c r="GES93" s="2"/>
      <c r="GET93" s="2"/>
      <c r="GEU93" s="2"/>
      <c r="GEV93" s="2"/>
      <c r="GEW93" s="2"/>
      <c r="GEX93" s="2"/>
      <c r="GEY93" s="2"/>
      <c r="GEZ93" s="2"/>
      <c r="GFA93" s="2"/>
      <c r="GFB93" s="2"/>
      <c r="GFC93" s="2"/>
      <c r="GFD93" s="2"/>
      <c r="GFE93" s="2"/>
      <c r="GFF93" s="2"/>
      <c r="GFG93" s="2"/>
      <c r="GFH93" s="2"/>
      <c r="GFI93" s="2"/>
      <c r="GFJ93" s="2"/>
      <c r="GFK93" s="2"/>
      <c r="GFL93" s="2"/>
      <c r="GFM93" s="2"/>
      <c r="GFN93" s="2"/>
      <c r="GFO93" s="2"/>
      <c r="GFP93" s="2"/>
      <c r="GFQ93" s="2"/>
      <c r="GFR93" s="2"/>
      <c r="GFS93" s="2"/>
      <c r="GFT93" s="2"/>
      <c r="GFU93" s="2"/>
      <c r="GFV93" s="2"/>
      <c r="GFW93" s="2"/>
      <c r="GFX93" s="2"/>
      <c r="GFY93" s="2"/>
      <c r="GFZ93" s="2"/>
      <c r="GGA93" s="2"/>
      <c r="GGB93" s="2"/>
      <c r="GGC93" s="2"/>
      <c r="GGD93" s="2"/>
      <c r="GGE93" s="2"/>
      <c r="GGF93" s="2"/>
      <c r="GGG93" s="2"/>
      <c r="GGH93" s="2"/>
      <c r="GGI93" s="2"/>
      <c r="GGJ93" s="2"/>
      <c r="GGK93" s="2"/>
      <c r="GGL93" s="2"/>
      <c r="GGM93" s="2"/>
      <c r="GGN93" s="2"/>
      <c r="GGO93" s="2"/>
      <c r="GGP93" s="2"/>
      <c r="GGQ93" s="2"/>
      <c r="GGR93" s="2"/>
      <c r="GGS93" s="2"/>
      <c r="GGT93" s="2"/>
      <c r="GGU93" s="2"/>
      <c r="GGV93" s="2"/>
      <c r="GGW93" s="2"/>
      <c r="GGX93" s="2"/>
      <c r="GGY93" s="2"/>
      <c r="GGZ93" s="2"/>
      <c r="GHA93" s="2"/>
      <c r="GHB93" s="2"/>
      <c r="GHC93" s="2"/>
      <c r="GHD93" s="2"/>
      <c r="GHE93" s="2"/>
      <c r="GHF93" s="2"/>
      <c r="GHG93" s="2"/>
      <c r="GHH93" s="2"/>
      <c r="GHI93" s="2"/>
      <c r="GHJ93" s="2"/>
      <c r="GHK93" s="2"/>
      <c r="GHL93" s="2"/>
      <c r="GHM93" s="2"/>
      <c r="GHN93" s="2"/>
      <c r="GHO93" s="2"/>
      <c r="GHP93" s="2"/>
      <c r="GHQ93" s="2"/>
      <c r="GHR93" s="2"/>
      <c r="GHS93" s="2"/>
      <c r="GHT93" s="2"/>
      <c r="GHU93" s="2"/>
      <c r="GHV93" s="2"/>
      <c r="GHW93" s="2"/>
      <c r="GHX93" s="2"/>
      <c r="GHY93" s="2"/>
      <c r="GHZ93" s="2"/>
      <c r="GIA93" s="2"/>
      <c r="GIB93" s="2"/>
      <c r="GIC93" s="2"/>
      <c r="GID93" s="2"/>
      <c r="GIE93" s="2"/>
      <c r="GIF93" s="2"/>
      <c r="GIG93" s="2"/>
      <c r="GIH93" s="2"/>
      <c r="GII93" s="2"/>
      <c r="GIJ93" s="2"/>
      <c r="GIK93" s="2"/>
      <c r="GIL93" s="2"/>
      <c r="GIM93" s="2"/>
      <c r="GIN93" s="2"/>
      <c r="GIO93" s="2"/>
      <c r="GIP93" s="2"/>
      <c r="GIQ93" s="2"/>
      <c r="GIR93" s="2"/>
      <c r="GIS93" s="2"/>
      <c r="GIT93" s="2"/>
      <c r="GIU93" s="2"/>
      <c r="GIV93" s="2"/>
      <c r="GIW93" s="2"/>
      <c r="GIX93" s="2"/>
      <c r="GIY93" s="2"/>
      <c r="GIZ93" s="2"/>
      <c r="GJA93" s="2"/>
      <c r="GJB93" s="2"/>
      <c r="GJC93" s="2"/>
      <c r="GJD93" s="2"/>
      <c r="GJE93" s="2"/>
      <c r="GJF93" s="2"/>
      <c r="GJG93" s="2"/>
      <c r="GJH93" s="2"/>
      <c r="GJI93" s="2"/>
      <c r="GJJ93" s="2"/>
      <c r="GJK93" s="2"/>
      <c r="GJL93" s="2"/>
      <c r="GJM93" s="2"/>
      <c r="GJN93" s="2"/>
      <c r="GJO93" s="2"/>
      <c r="GJP93" s="2"/>
      <c r="GJQ93" s="2"/>
      <c r="GJR93" s="2"/>
      <c r="GJS93" s="2"/>
      <c r="GJT93" s="2"/>
      <c r="GJU93" s="2"/>
      <c r="GJV93" s="2"/>
      <c r="GJW93" s="2"/>
      <c r="GJX93" s="2"/>
      <c r="GJY93" s="2"/>
      <c r="GJZ93" s="2"/>
      <c r="GKA93" s="2"/>
      <c r="GKB93" s="2"/>
      <c r="GKC93" s="2"/>
      <c r="GKD93" s="2"/>
      <c r="GKE93" s="2"/>
      <c r="GKF93" s="2"/>
      <c r="GKG93" s="2"/>
      <c r="GKH93" s="2"/>
      <c r="GKI93" s="2"/>
      <c r="GKJ93" s="2"/>
      <c r="GKK93" s="2"/>
      <c r="GKL93" s="2"/>
      <c r="GKM93" s="2"/>
      <c r="GKN93" s="2"/>
      <c r="GKO93" s="2"/>
      <c r="GKP93" s="2"/>
      <c r="GKQ93" s="2"/>
      <c r="GKR93" s="2"/>
      <c r="GKS93" s="2"/>
      <c r="GKT93" s="2"/>
      <c r="GKU93" s="2"/>
      <c r="GKV93" s="2"/>
      <c r="GKW93" s="2"/>
      <c r="GKX93" s="2"/>
      <c r="GKY93" s="2"/>
      <c r="GKZ93" s="2"/>
      <c r="GLA93" s="2"/>
      <c r="GLB93" s="2"/>
      <c r="GLC93" s="2"/>
      <c r="GLD93" s="2"/>
      <c r="GLE93" s="2"/>
      <c r="GLF93" s="2"/>
      <c r="GLG93" s="2"/>
      <c r="GLH93" s="2"/>
      <c r="GLI93" s="2"/>
      <c r="GLJ93" s="2"/>
      <c r="GLK93" s="2"/>
      <c r="GLL93" s="2"/>
      <c r="GLM93" s="2"/>
      <c r="GLN93" s="2"/>
      <c r="GLO93" s="2"/>
      <c r="GLP93" s="2"/>
      <c r="GLQ93" s="2"/>
      <c r="GLR93" s="2"/>
      <c r="GLS93" s="2"/>
      <c r="GLT93" s="2"/>
      <c r="GLU93" s="2"/>
      <c r="GLV93" s="2"/>
      <c r="GLW93" s="2"/>
      <c r="GLX93" s="2"/>
      <c r="GLY93" s="2"/>
      <c r="GLZ93" s="2"/>
      <c r="GMA93" s="2"/>
      <c r="GMB93" s="2"/>
      <c r="GMC93" s="2"/>
      <c r="GMD93" s="2"/>
      <c r="GME93" s="2"/>
      <c r="GMF93" s="2"/>
      <c r="GMG93" s="2"/>
      <c r="GMH93" s="2"/>
      <c r="GMI93" s="2"/>
      <c r="GMJ93" s="2"/>
      <c r="GMK93" s="2"/>
      <c r="GML93" s="2"/>
      <c r="GMM93" s="2"/>
      <c r="GMN93" s="2"/>
      <c r="GMO93" s="2"/>
      <c r="GMP93" s="2"/>
      <c r="GMQ93" s="2"/>
      <c r="GMR93" s="2"/>
      <c r="GMS93" s="2"/>
      <c r="GMT93" s="2"/>
      <c r="GMU93" s="2"/>
      <c r="GMV93" s="2"/>
      <c r="GMW93" s="2"/>
      <c r="GMX93" s="2"/>
      <c r="GMY93" s="2"/>
      <c r="GMZ93" s="2"/>
      <c r="GNA93" s="2"/>
      <c r="GNB93" s="2"/>
      <c r="GNC93" s="2"/>
      <c r="GND93" s="2"/>
      <c r="GNE93" s="2"/>
      <c r="GNF93" s="2"/>
      <c r="GNG93" s="2"/>
      <c r="GNH93" s="2"/>
      <c r="GNI93" s="2"/>
      <c r="GNJ93" s="2"/>
      <c r="GNK93" s="2"/>
      <c r="GNL93" s="2"/>
      <c r="GNM93" s="2"/>
      <c r="GNN93" s="2"/>
      <c r="GNO93" s="2"/>
      <c r="GNP93" s="2"/>
      <c r="GNQ93" s="2"/>
      <c r="GNR93" s="2"/>
      <c r="GNS93" s="2"/>
      <c r="GNT93" s="2"/>
      <c r="GNU93" s="2"/>
      <c r="GNV93" s="2"/>
      <c r="GNW93" s="2"/>
      <c r="GNX93" s="2"/>
      <c r="GNY93" s="2"/>
      <c r="GNZ93" s="2"/>
      <c r="GOA93" s="2"/>
      <c r="GOB93" s="2"/>
      <c r="GOC93" s="2"/>
      <c r="GOD93" s="2"/>
      <c r="GOE93" s="2"/>
      <c r="GOF93" s="2"/>
      <c r="GOG93" s="2"/>
      <c r="GOH93" s="2"/>
      <c r="GOI93" s="2"/>
      <c r="GOJ93" s="2"/>
      <c r="GOK93" s="2"/>
      <c r="GOL93" s="2"/>
      <c r="GOM93" s="2"/>
      <c r="GON93" s="2"/>
      <c r="GOO93" s="2"/>
      <c r="GOP93" s="2"/>
      <c r="GOQ93" s="2"/>
      <c r="GOR93" s="2"/>
      <c r="GOS93" s="2"/>
      <c r="GOT93" s="2"/>
      <c r="GOU93" s="2"/>
      <c r="GOV93" s="2"/>
      <c r="GOW93" s="2"/>
      <c r="GOX93" s="2"/>
      <c r="GOY93" s="2"/>
      <c r="GOZ93" s="2"/>
      <c r="GPA93" s="2"/>
      <c r="GPB93" s="2"/>
      <c r="GPC93" s="2"/>
      <c r="GPD93" s="2"/>
      <c r="GPE93" s="2"/>
      <c r="GPF93" s="2"/>
      <c r="GPG93" s="2"/>
      <c r="GPH93" s="2"/>
      <c r="GPI93" s="2"/>
      <c r="GPJ93" s="2"/>
      <c r="GPK93" s="2"/>
      <c r="GPL93" s="2"/>
      <c r="GPM93" s="2"/>
      <c r="GPN93" s="2"/>
      <c r="GPO93" s="2"/>
      <c r="GPP93" s="2"/>
      <c r="GPQ93" s="2"/>
      <c r="GPR93" s="2"/>
      <c r="GPS93" s="2"/>
      <c r="GPT93" s="2"/>
      <c r="GPU93" s="2"/>
      <c r="GPV93" s="2"/>
      <c r="GPW93" s="2"/>
      <c r="GPX93" s="2"/>
      <c r="GPY93" s="2"/>
      <c r="GPZ93" s="2"/>
      <c r="GQA93" s="2"/>
      <c r="GQB93" s="2"/>
      <c r="GQC93" s="2"/>
      <c r="GQD93" s="2"/>
      <c r="GQE93" s="2"/>
      <c r="GQF93" s="2"/>
      <c r="GQG93" s="2"/>
      <c r="GQH93" s="2"/>
      <c r="GQI93" s="2"/>
      <c r="GQJ93" s="2"/>
      <c r="GQK93" s="2"/>
      <c r="GQL93" s="2"/>
      <c r="GQM93" s="2"/>
      <c r="GQN93" s="2"/>
      <c r="GQO93" s="2"/>
      <c r="GQP93" s="2"/>
      <c r="GQQ93" s="2"/>
      <c r="GQR93" s="2"/>
      <c r="GQS93" s="2"/>
      <c r="GQT93" s="2"/>
      <c r="GQU93" s="2"/>
      <c r="GQV93" s="2"/>
      <c r="GQW93" s="2"/>
      <c r="GQX93" s="2"/>
      <c r="GQY93" s="2"/>
      <c r="GQZ93" s="2"/>
      <c r="GRA93" s="2"/>
      <c r="GRB93" s="2"/>
      <c r="GRC93" s="2"/>
      <c r="GRD93" s="2"/>
      <c r="GRE93" s="2"/>
      <c r="GRF93" s="2"/>
      <c r="GRG93" s="2"/>
      <c r="GRH93" s="2"/>
      <c r="GRI93" s="2"/>
      <c r="GRJ93" s="2"/>
      <c r="GRK93" s="2"/>
      <c r="GRL93" s="2"/>
      <c r="GRM93" s="2"/>
      <c r="GRN93" s="2"/>
      <c r="GRO93" s="2"/>
      <c r="GRP93" s="2"/>
      <c r="GRQ93" s="2"/>
      <c r="GRR93" s="2"/>
      <c r="GRS93" s="2"/>
      <c r="GRT93" s="2"/>
      <c r="GRU93" s="2"/>
      <c r="GRV93" s="2"/>
      <c r="GRW93" s="2"/>
      <c r="GRX93" s="2"/>
      <c r="GRY93" s="2"/>
      <c r="GRZ93" s="2"/>
      <c r="GSA93" s="2"/>
      <c r="GSB93" s="2"/>
      <c r="GSC93" s="2"/>
      <c r="GSD93" s="2"/>
      <c r="GSE93" s="2"/>
      <c r="GSF93" s="2"/>
      <c r="GSG93" s="2"/>
      <c r="GSH93" s="2"/>
      <c r="GSI93" s="2"/>
      <c r="GSJ93" s="2"/>
      <c r="GSK93" s="2"/>
      <c r="GSL93" s="2"/>
      <c r="GSM93" s="2"/>
      <c r="GSN93" s="2"/>
      <c r="GSO93" s="2"/>
      <c r="GSP93" s="2"/>
      <c r="GSQ93" s="2"/>
      <c r="GSR93" s="2"/>
      <c r="GSS93" s="2"/>
      <c r="GST93" s="2"/>
      <c r="GSU93" s="2"/>
      <c r="GSV93" s="2"/>
      <c r="GSW93" s="2"/>
      <c r="GSX93" s="2"/>
      <c r="GSY93" s="2"/>
      <c r="GSZ93" s="2"/>
      <c r="GTA93" s="2"/>
      <c r="GTB93" s="2"/>
      <c r="GTC93" s="2"/>
      <c r="GTD93" s="2"/>
      <c r="GTE93" s="2"/>
      <c r="GTF93" s="2"/>
      <c r="GTG93" s="2"/>
      <c r="GTH93" s="2"/>
      <c r="GTI93" s="2"/>
      <c r="GTJ93" s="2"/>
      <c r="GTK93" s="2"/>
      <c r="GTL93" s="2"/>
      <c r="GTM93" s="2"/>
      <c r="GTN93" s="2"/>
      <c r="GTO93" s="2"/>
      <c r="GTP93" s="2"/>
      <c r="GTQ93" s="2"/>
      <c r="GTR93" s="2"/>
      <c r="GTS93" s="2"/>
      <c r="GTT93" s="2"/>
      <c r="GTU93" s="2"/>
      <c r="GTV93" s="2"/>
      <c r="GTW93" s="2"/>
      <c r="GTX93" s="2"/>
      <c r="GTY93" s="2"/>
      <c r="GTZ93" s="2"/>
      <c r="GUA93" s="2"/>
      <c r="GUB93" s="2"/>
      <c r="GUC93" s="2"/>
      <c r="GUD93" s="2"/>
      <c r="GUE93" s="2"/>
      <c r="GUF93" s="2"/>
      <c r="GUG93" s="2"/>
      <c r="GUH93" s="2"/>
      <c r="GUI93" s="2"/>
      <c r="GUJ93" s="2"/>
      <c r="GUK93" s="2"/>
      <c r="GUL93" s="2"/>
      <c r="GUM93" s="2"/>
      <c r="GUN93" s="2"/>
      <c r="GUO93" s="2"/>
      <c r="GUP93" s="2"/>
      <c r="GUQ93" s="2"/>
      <c r="GUR93" s="2"/>
      <c r="GUS93" s="2"/>
      <c r="GUT93" s="2"/>
      <c r="GUU93" s="2"/>
      <c r="GUV93" s="2"/>
      <c r="GUW93" s="2"/>
      <c r="GUX93" s="2"/>
      <c r="GUY93" s="2"/>
      <c r="GUZ93" s="2"/>
      <c r="GVA93" s="2"/>
      <c r="GVB93" s="2"/>
      <c r="GVC93" s="2"/>
      <c r="GVD93" s="2"/>
      <c r="GVE93" s="2"/>
      <c r="GVF93" s="2"/>
      <c r="GVG93" s="2"/>
      <c r="GVH93" s="2"/>
      <c r="GVI93" s="2"/>
      <c r="GVJ93" s="2"/>
      <c r="GVK93" s="2"/>
      <c r="GVL93" s="2"/>
      <c r="GVM93" s="2"/>
      <c r="GVN93" s="2"/>
      <c r="GVO93" s="2"/>
      <c r="GVP93" s="2"/>
      <c r="GVQ93" s="2"/>
      <c r="GVR93" s="2"/>
      <c r="GVS93" s="2"/>
      <c r="GVT93" s="2"/>
      <c r="GVU93" s="2"/>
      <c r="GVV93" s="2"/>
      <c r="GVW93" s="2"/>
      <c r="GVX93" s="2"/>
      <c r="GVY93" s="2"/>
      <c r="GVZ93" s="2"/>
      <c r="GWA93" s="2"/>
      <c r="GWB93" s="2"/>
      <c r="GWC93" s="2"/>
      <c r="GWD93" s="2"/>
      <c r="GWE93" s="2"/>
      <c r="GWF93" s="2"/>
      <c r="GWG93" s="2"/>
      <c r="GWH93" s="2"/>
      <c r="GWI93" s="2"/>
      <c r="GWJ93" s="2"/>
      <c r="GWK93" s="2"/>
      <c r="GWL93" s="2"/>
      <c r="GWM93" s="2"/>
      <c r="GWN93" s="2"/>
      <c r="GWO93" s="2"/>
      <c r="GWP93" s="2"/>
      <c r="GWQ93" s="2"/>
      <c r="GWR93" s="2"/>
      <c r="GWS93" s="2"/>
      <c r="GWT93" s="2"/>
      <c r="GWU93" s="2"/>
      <c r="GWV93" s="2"/>
      <c r="GWW93" s="2"/>
      <c r="GWX93" s="2"/>
      <c r="GWY93" s="2"/>
      <c r="GWZ93" s="2"/>
      <c r="GXA93" s="2"/>
      <c r="GXB93" s="2"/>
      <c r="GXC93" s="2"/>
      <c r="GXD93" s="2"/>
      <c r="GXE93" s="2"/>
      <c r="GXF93" s="2"/>
      <c r="GXG93" s="2"/>
      <c r="GXH93" s="2"/>
      <c r="GXI93" s="2"/>
      <c r="GXJ93" s="2"/>
      <c r="GXK93" s="2"/>
      <c r="GXL93" s="2"/>
      <c r="GXM93" s="2"/>
      <c r="GXN93" s="2"/>
      <c r="GXO93" s="2"/>
      <c r="GXP93" s="2"/>
      <c r="GXQ93" s="2"/>
      <c r="GXR93" s="2"/>
      <c r="GXS93" s="2"/>
      <c r="GXT93" s="2"/>
      <c r="GXU93" s="2"/>
      <c r="GXV93" s="2"/>
      <c r="GXW93" s="2"/>
      <c r="GXX93" s="2"/>
      <c r="GXY93" s="2"/>
      <c r="GXZ93" s="2"/>
      <c r="GYA93" s="2"/>
      <c r="GYB93" s="2"/>
      <c r="GYC93" s="2"/>
      <c r="GYD93" s="2"/>
      <c r="GYE93" s="2"/>
      <c r="GYF93" s="2"/>
      <c r="GYG93" s="2"/>
      <c r="GYH93" s="2"/>
      <c r="GYI93" s="2"/>
      <c r="GYJ93" s="2"/>
      <c r="GYK93" s="2"/>
      <c r="GYL93" s="2"/>
      <c r="GYM93" s="2"/>
      <c r="GYN93" s="2"/>
      <c r="GYO93" s="2"/>
      <c r="GYP93" s="2"/>
      <c r="GYQ93" s="2"/>
      <c r="GYR93" s="2"/>
      <c r="GYS93" s="2"/>
      <c r="GYT93" s="2"/>
      <c r="GYU93" s="2"/>
      <c r="GYV93" s="2"/>
      <c r="GYW93" s="2"/>
      <c r="GYX93" s="2"/>
      <c r="GYY93" s="2"/>
      <c r="GYZ93" s="2"/>
      <c r="GZA93" s="2"/>
      <c r="GZB93" s="2"/>
      <c r="GZC93" s="2"/>
      <c r="GZD93" s="2"/>
      <c r="GZE93" s="2"/>
      <c r="GZF93" s="2"/>
      <c r="GZG93" s="2"/>
      <c r="GZH93" s="2"/>
      <c r="GZI93" s="2"/>
      <c r="GZJ93" s="2"/>
      <c r="GZK93" s="2"/>
      <c r="GZL93" s="2"/>
      <c r="GZM93" s="2"/>
      <c r="GZN93" s="2"/>
      <c r="GZO93" s="2"/>
      <c r="GZP93" s="2"/>
      <c r="GZQ93" s="2"/>
      <c r="GZR93" s="2"/>
      <c r="GZS93" s="2"/>
      <c r="GZT93" s="2"/>
      <c r="GZU93" s="2"/>
      <c r="GZV93" s="2"/>
      <c r="GZW93" s="2"/>
      <c r="GZX93" s="2"/>
      <c r="GZY93" s="2"/>
      <c r="GZZ93" s="2"/>
      <c r="HAA93" s="2"/>
      <c r="HAB93" s="2"/>
      <c r="HAC93" s="2"/>
      <c r="HAD93" s="2"/>
      <c r="HAE93" s="2"/>
      <c r="HAF93" s="2"/>
      <c r="HAG93" s="2"/>
      <c r="HAH93" s="2"/>
      <c r="HAI93" s="2"/>
      <c r="HAJ93" s="2"/>
      <c r="HAK93" s="2"/>
      <c r="HAL93" s="2"/>
      <c r="HAM93" s="2"/>
      <c r="HAN93" s="2"/>
      <c r="HAO93" s="2"/>
      <c r="HAP93" s="2"/>
      <c r="HAQ93" s="2"/>
      <c r="HAR93" s="2"/>
      <c r="HAS93" s="2"/>
      <c r="HAT93" s="2"/>
      <c r="HAU93" s="2"/>
      <c r="HAV93" s="2"/>
      <c r="HAW93" s="2"/>
      <c r="HAX93" s="2"/>
      <c r="HAY93" s="2"/>
      <c r="HAZ93" s="2"/>
      <c r="HBA93" s="2"/>
      <c r="HBB93" s="2"/>
      <c r="HBC93" s="2"/>
      <c r="HBD93" s="2"/>
      <c r="HBE93" s="2"/>
      <c r="HBF93" s="2"/>
      <c r="HBG93" s="2"/>
      <c r="HBH93" s="2"/>
      <c r="HBI93" s="2"/>
      <c r="HBJ93" s="2"/>
      <c r="HBK93" s="2"/>
      <c r="HBL93" s="2"/>
      <c r="HBM93" s="2"/>
      <c r="HBN93" s="2"/>
      <c r="HBO93" s="2"/>
      <c r="HBP93" s="2"/>
      <c r="HBQ93" s="2"/>
      <c r="HBR93" s="2"/>
      <c r="HBS93" s="2"/>
      <c r="HBT93" s="2"/>
      <c r="HBU93" s="2"/>
      <c r="HBV93" s="2"/>
      <c r="HBW93" s="2"/>
      <c r="HBX93" s="2"/>
      <c r="HBY93" s="2"/>
      <c r="HBZ93" s="2"/>
      <c r="HCA93" s="2"/>
      <c r="HCB93" s="2"/>
      <c r="HCC93" s="2"/>
      <c r="HCD93" s="2"/>
      <c r="HCE93" s="2"/>
      <c r="HCF93" s="2"/>
      <c r="HCG93" s="2"/>
      <c r="HCH93" s="2"/>
      <c r="HCI93" s="2"/>
      <c r="HCJ93" s="2"/>
      <c r="HCK93" s="2"/>
      <c r="HCL93" s="2"/>
      <c r="HCM93" s="2"/>
      <c r="HCN93" s="2"/>
      <c r="HCO93" s="2"/>
      <c r="HCP93" s="2"/>
      <c r="HCQ93" s="2"/>
      <c r="HCR93" s="2"/>
      <c r="HCS93" s="2"/>
      <c r="HCT93" s="2"/>
      <c r="HCU93" s="2"/>
      <c r="HCV93" s="2"/>
      <c r="HCW93" s="2"/>
      <c r="HCX93" s="2"/>
      <c r="HCY93" s="2"/>
      <c r="HCZ93" s="2"/>
      <c r="HDA93" s="2"/>
      <c r="HDB93" s="2"/>
      <c r="HDC93" s="2"/>
      <c r="HDD93" s="2"/>
      <c r="HDE93" s="2"/>
      <c r="HDF93" s="2"/>
      <c r="HDG93" s="2"/>
      <c r="HDH93" s="2"/>
      <c r="HDI93" s="2"/>
      <c r="HDJ93" s="2"/>
      <c r="HDK93" s="2"/>
      <c r="HDL93" s="2"/>
      <c r="HDM93" s="2"/>
      <c r="HDN93" s="2"/>
      <c r="HDO93" s="2"/>
      <c r="HDP93" s="2"/>
      <c r="HDQ93" s="2"/>
      <c r="HDR93" s="2"/>
      <c r="HDS93" s="2"/>
      <c r="HDT93" s="2"/>
      <c r="HDU93" s="2"/>
      <c r="HDV93" s="2"/>
      <c r="HDW93" s="2"/>
      <c r="HDX93" s="2"/>
      <c r="HDY93" s="2"/>
      <c r="HDZ93" s="2"/>
      <c r="HEA93" s="2"/>
      <c r="HEB93" s="2"/>
      <c r="HEC93" s="2"/>
      <c r="HED93" s="2"/>
      <c r="HEE93" s="2"/>
      <c r="HEF93" s="2"/>
      <c r="HEG93" s="2"/>
      <c r="HEH93" s="2"/>
      <c r="HEI93" s="2"/>
      <c r="HEJ93" s="2"/>
      <c r="HEK93" s="2"/>
      <c r="HEL93" s="2"/>
      <c r="HEM93" s="2"/>
      <c r="HEN93" s="2"/>
      <c r="HEO93" s="2"/>
      <c r="HEP93" s="2"/>
      <c r="HEQ93" s="2"/>
      <c r="HER93" s="2"/>
      <c r="HES93" s="2"/>
      <c r="HET93" s="2"/>
      <c r="HEU93" s="2"/>
      <c r="HEV93" s="2"/>
      <c r="HEW93" s="2"/>
      <c r="HEX93" s="2"/>
      <c r="HEY93" s="2"/>
      <c r="HEZ93" s="2"/>
      <c r="HFA93" s="2"/>
      <c r="HFB93" s="2"/>
      <c r="HFC93" s="2"/>
      <c r="HFD93" s="2"/>
      <c r="HFE93" s="2"/>
      <c r="HFF93" s="2"/>
      <c r="HFG93" s="2"/>
      <c r="HFH93" s="2"/>
      <c r="HFI93" s="2"/>
      <c r="HFJ93" s="2"/>
      <c r="HFK93" s="2"/>
      <c r="HFL93" s="2"/>
      <c r="HFM93" s="2"/>
      <c r="HFN93" s="2"/>
      <c r="HFO93" s="2"/>
      <c r="HFP93" s="2"/>
      <c r="HFQ93" s="2"/>
      <c r="HFR93" s="2"/>
      <c r="HFS93" s="2"/>
      <c r="HFT93" s="2"/>
      <c r="HFU93" s="2"/>
      <c r="HFV93" s="2"/>
      <c r="HFW93" s="2"/>
      <c r="HFX93" s="2"/>
      <c r="HFY93" s="2"/>
      <c r="HFZ93" s="2"/>
      <c r="HGA93" s="2"/>
      <c r="HGB93" s="2"/>
      <c r="HGC93" s="2"/>
      <c r="HGD93" s="2"/>
      <c r="HGE93" s="2"/>
      <c r="HGF93" s="2"/>
      <c r="HGG93" s="2"/>
      <c r="HGH93" s="2"/>
      <c r="HGI93" s="2"/>
      <c r="HGJ93" s="2"/>
      <c r="HGK93" s="2"/>
      <c r="HGL93" s="2"/>
      <c r="HGM93" s="2"/>
      <c r="HGN93" s="2"/>
      <c r="HGO93" s="2"/>
      <c r="HGP93" s="2"/>
      <c r="HGQ93" s="2"/>
      <c r="HGR93" s="2"/>
      <c r="HGS93" s="2"/>
      <c r="HGT93" s="2"/>
      <c r="HGU93" s="2"/>
      <c r="HGV93" s="2"/>
      <c r="HGW93" s="2"/>
      <c r="HGX93" s="2"/>
      <c r="HGY93" s="2"/>
      <c r="HGZ93" s="2"/>
      <c r="HHA93" s="2"/>
      <c r="HHB93" s="2"/>
      <c r="HHC93" s="2"/>
      <c r="HHD93" s="2"/>
      <c r="HHE93" s="2"/>
      <c r="HHF93" s="2"/>
      <c r="HHG93" s="2"/>
      <c r="HHH93" s="2"/>
      <c r="HHI93" s="2"/>
      <c r="HHJ93" s="2"/>
      <c r="HHK93" s="2"/>
      <c r="HHL93" s="2"/>
      <c r="HHM93" s="2"/>
      <c r="HHN93" s="2"/>
      <c r="HHO93" s="2"/>
      <c r="HHP93" s="2"/>
      <c r="HHQ93" s="2"/>
      <c r="HHR93" s="2"/>
      <c r="HHS93" s="2"/>
      <c r="HHT93" s="2"/>
      <c r="HHU93" s="2"/>
      <c r="HHV93" s="2"/>
      <c r="HHW93" s="2"/>
      <c r="HHX93" s="2"/>
      <c r="HHY93" s="2"/>
      <c r="HHZ93" s="2"/>
      <c r="HIA93" s="2"/>
      <c r="HIB93" s="2"/>
      <c r="HIC93" s="2"/>
      <c r="HID93" s="2"/>
      <c r="HIE93" s="2"/>
      <c r="HIF93" s="2"/>
      <c r="HIG93" s="2"/>
      <c r="HIH93" s="2"/>
      <c r="HII93" s="2"/>
      <c r="HIJ93" s="2"/>
      <c r="HIK93" s="2"/>
      <c r="HIL93" s="2"/>
      <c r="HIM93" s="2"/>
      <c r="HIN93" s="2"/>
      <c r="HIO93" s="2"/>
      <c r="HIP93" s="2"/>
      <c r="HIQ93" s="2"/>
      <c r="HIR93" s="2"/>
      <c r="HIS93" s="2"/>
      <c r="HIT93" s="2"/>
      <c r="HIU93" s="2"/>
      <c r="HIV93" s="2"/>
      <c r="HIW93" s="2"/>
      <c r="HIX93" s="2"/>
      <c r="HIY93" s="2"/>
      <c r="HIZ93" s="2"/>
      <c r="HJA93" s="2"/>
      <c r="HJB93" s="2"/>
      <c r="HJC93" s="2"/>
      <c r="HJD93" s="2"/>
      <c r="HJE93" s="2"/>
      <c r="HJF93" s="2"/>
      <c r="HJG93" s="2"/>
      <c r="HJH93" s="2"/>
      <c r="HJI93" s="2"/>
      <c r="HJJ93" s="2"/>
      <c r="HJK93" s="2"/>
      <c r="HJL93" s="2"/>
      <c r="HJM93" s="2"/>
      <c r="HJN93" s="2"/>
      <c r="HJO93" s="2"/>
      <c r="HJP93" s="2"/>
      <c r="HJQ93" s="2"/>
      <c r="HJR93" s="2"/>
      <c r="HJS93" s="2"/>
      <c r="HJT93" s="2"/>
      <c r="HJU93" s="2"/>
      <c r="HJV93" s="2"/>
      <c r="HJW93" s="2"/>
      <c r="HJX93" s="2"/>
      <c r="HJY93" s="2"/>
      <c r="HJZ93" s="2"/>
      <c r="HKA93" s="2"/>
      <c r="HKB93" s="2"/>
      <c r="HKC93" s="2"/>
      <c r="HKD93" s="2"/>
      <c r="HKE93" s="2"/>
      <c r="HKF93" s="2"/>
      <c r="HKG93" s="2"/>
      <c r="HKH93" s="2"/>
      <c r="HKI93" s="2"/>
      <c r="HKJ93" s="2"/>
      <c r="HKK93" s="2"/>
      <c r="HKL93" s="2"/>
      <c r="HKM93" s="2"/>
      <c r="HKN93" s="2"/>
      <c r="HKO93" s="2"/>
      <c r="HKP93" s="2"/>
      <c r="HKQ93" s="2"/>
      <c r="HKR93" s="2"/>
      <c r="HKS93" s="2"/>
      <c r="HKT93" s="2"/>
      <c r="HKU93" s="2"/>
      <c r="HKV93" s="2"/>
      <c r="HKW93" s="2"/>
      <c r="HKX93" s="2"/>
      <c r="HKY93" s="2"/>
      <c r="HKZ93" s="2"/>
      <c r="HLA93" s="2"/>
      <c r="HLB93" s="2"/>
      <c r="HLC93" s="2"/>
      <c r="HLD93" s="2"/>
      <c r="HLE93" s="2"/>
      <c r="HLF93" s="2"/>
      <c r="HLG93" s="2"/>
      <c r="HLH93" s="2"/>
      <c r="HLI93" s="2"/>
      <c r="HLJ93" s="2"/>
      <c r="HLK93" s="2"/>
      <c r="HLL93" s="2"/>
      <c r="HLM93" s="2"/>
      <c r="HLN93" s="2"/>
      <c r="HLO93" s="2"/>
      <c r="HLP93" s="2"/>
      <c r="HLQ93" s="2"/>
      <c r="HLR93" s="2"/>
      <c r="HLS93" s="2"/>
      <c r="HLT93" s="2"/>
      <c r="HLU93" s="2"/>
      <c r="HLV93" s="2"/>
      <c r="HLW93" s="2"/>
      <c r="HLX93" s="2"/>
      <c r="HLY93" s="2"/>
      <c r="HLZ93" s="2"/>
      <c r="HMA93" s="2"/>
      <c r="HMB93" s="2"/>
      <c r="HMC93" s="2"/>
      <c r="HMD93" s="2"/>
      <c r="HME93" s="2"/>
      <c r="HMF93" s="2"/>
      <c r="HMG93" s="2"/>
      <c r="HMH93" s="2"/>
      <c r="HMI93" s="2"/>
      <c r="HMJ93" s="2"/>
      <c r="HMK93" s="2"/>
      <c r="HML93" s="2"/>
      <c r="HMM93" s="2"/>
      <c r="HMN93" s="2"/>
      <c r="HMO93" s="2"/>
      <c r="HMP93" s="2"/>
      <c r="HMQ93" s="2"/>
      <c r="HMR93" s="2"/>
      <c r="HMS93" s="2"/>
      <c r="HMT93" s="2"/>
      <c r="HMU93" s="2"/>
      <c r="HMV93" s="2"/>
      <c r="HMW93" s="2"/>
      <c r="HMX93" s="2"/>
      <c r="HMY93" s="2"/>
      <c r="HMZ93" s="2"/>
      <c r="HNA93" s="2"/>
      <c r="HNB93" s="2"/>
      <c r="HNC93" s="2"/>
      <c r="HND93" s="2"/>
      <c r="HNE93" s="2"/>
      <c r="HNF93" s="2"/>
      <c r="HNG93" s="2"/>
      <c r="HNH93" s="2"/>
      <c r="HNI93" s="2"/>
      <c r="HNJ93" s="2"/>
      <c r="HNK93" s="2"/>
      <c r="HNL93" s="2"/>
      <c r="HNM93" s="2"/>
      <c r="HNN93" s="2"/>
      <c r="HNO93" s="2"/>
      <c r="HNP93" s="2"/>
      <c r="HNQ93" s="2"/>
      <c r="HNR93" s="2"/>
      <c r="HNS93" s="2"/>
      <c r="HNT93" s="2"/>
      <c r="HNU93" s="2"/>
      <c r="HNV93" s="2"/>
      <c r="HNW93" s="2"/>
      <c r="HNX93" s="2"/>
      <c r="HNY93" s="2"/>
      <c r="HNZ93" s="2"/>
      <c r="HOA93" s="2"/>
      <c r="HOB93" s="2"/>
      <c r="HOC93" s="2"/>
      <c r="HOD93" s="2"/>
      <c r="HOE93" s="2"/>
      <c r="HOF93" s="2"/>
      <c r="HOG93" s="2"/>
      <c r="HOH93" s="2"/>
      <c r="HOI93" s="2"/>
      <c r="HOJ93" s="2"/>
      <c r="HOK93" s="2"/>
      <c r="HOL93" s="2"/>
      <c r="HOM93" s="2"/>
      <c r="HON93" s="2"/>
      <c r="HOO93" s="2"/>
      <c r="HOP93" s="2"/>
      <c r="HOQ93" s="2"/>
      <c r="HOR93" s="2"/>
      <c r="HOS93" s="2"/>
      <c r="HOT93" s="2"/>
      <c r="HOU93" s="2"/>
      <c r="HOV93" s="2"/>
      <c r="HOW93" s="2"/>
      <c r="HOX93" s="2"/>
      <c r="HOY93" s="2"/>
      <c r="HOZ93" s="2"/>
      <c r="HPA93" s="2"/>
      <c r="HPB93" s="2"/>
      <c r="HPC93" s="2"/>
      <c r="HPD93" s="2"/>
      <c r="HPE93" s="2"/>
      <c r="HPF93" s="2"/>
      <c r="HPG93" s="2"/>
      <c r="HPH93" s="2"/>
      <c r="HPI93" s="2"/>
      <c r="HPJ93" s="2"/>
      <c r="HPK93" s="2"/>
      <c r="HPL93" s="2"/>
      <c r="HPM93" s="2"/>
      <c r="HPN93" s="2"/>
      <c r="HPO93" s="2"/>
      <c r="HPP93" s="2"/>
      <c r="HPQ93" s="2"/>
      <c r="HPR93" s="2"/>
      <c r="HPS93" s="2"/>
      <c r="HPT93" s="2"/>
      <c r="HPU93" s="2"/>
      <c r="HPV93" s="2"/>
      <c r="HPW93" s="2"/>
      <c r="HPX93" s="2"/>
      <c r="HPY93" s="2"/>
      <c r="HPZ93" s="2"/>
      <c r="HQA93" s="2"/>
      <c r="HQB93" s="2"/>
      <c r="HQC93" s="2"/>
      <c r="HQD93" s="2"/>
      <c r="HQE93" s="2"/>
      <c r="HQF93" s="2"/>
      <c r="HQG93" s="2"/>
      <c r="HQH93" s="2"/>
      <c r="HQI93" s="2"/>
      <c r="HQJ93" s="2"/>
      <c r="HQK93" s="2"/>
      <c r="HQL93" s="2"/>
      <c r="HQM93" s="2"/>
      <c r="HQN93" s="2"/>
      <c r="HQO93" s="2"/>
      <c r="HQP93" s="2"/>
      <c r="HQQ93" s="2"/>
      <c r="HQR93" s="2"/>
      <c r="HQS93" s="2"/>
      <c r="HQT93" s="2"/>
      <c r="HQU93" s="2"/>
      <c r="HQV93" s="2"/>
      <c r="HQW93" s="2"/>
      <c r="HQX93" s="2"/>
      <c r="HQY93" s="2"/>
      <c r="HQZ93" s="2"/>
      <c r="HRA93" s="2"/>
      <c r="HRB93" s="2"/>
      <c r="HRC93" s="2"/>
      <c r="HRD93" s="2"/>
      <c r="HRE93" s="2"/>
      <c r="HRF93" s="2"/>
      <c r="HRG93" s="2"/>
      <c r="HRH93" s="2"/>
      <c r="HRI93" s="2"/>
      <c r="HRJ93" s="2"/>
      <c r="HRK93" s="2"/>
      <c r="HRL93" s="2"/>
      <c r="HRM93" s="2"/>
      <c r="HRN93" s="2"/>
      <c r="HRO93" s="2"/>
      <c r="HRP93" s="2"/>
      <c r="HRQ93" s="2"/>
      <c r="HRR93" s="2"/>
      <c r="HRS93" s="2"/>
      <c r="HRT93" s="2"/>
      <c r="HRU93" s="2"/>
      <c r="HRV93" s="2"/>
      <c r="HRW93" s="2"/>
      <c r="HRX93" s="2"/>
      <c r="HRY93" s="2"/>
      <c r="HRZ93" s="2"/>
      <c r="HSA93" s="2"/>
      <c r="HSB93" s="2"/>
      <c r="HSC93" s="2"/>
      <c r="HSD93" s="2"/>
      <c r="HSE93" s="2"/>
      <c r="HSF93" s="2"/>
      <c r="HSG93" s="2"/>
      <c r="HSH93" s="2"/>
      <c r="HSI93" s="2"/>
      <c r="HSJ93" s="2"/>
      <c r="HSK93" s="2"/>
      <c r="HSL93" s="2"/>
      <c r="HSM93" s="2"/>
      <c r="HSN93" s="2"/>
      <c r="HSO93" s="2"/>
      <c r="HSP93" s="2"/>
      <c r="HSQ93" s="2"/>
      <c r="HSR93" s="2"/>
      <c r="HSS93" s="2"/>
      <c r="HST93" s="2"/>
      <c r="HSU93" s="2"/>
      <c r="HSV93" s="2"/>
      <c r="HSW93" s="2"/>
      <c r="HSX93" s="2"/>
      <c r="HSY93" s="2"/>
      <c r="HSZ93" s="2"/>
      <c r="HTA93" s="2"/>
      <c r="HTB93" s="2"/>
      <c r="HTC93" s="2"/>
      <c r="HTD93" s="2"/>
      <c r="HTE93" s="2"/>
      <c r="HTF93" s="2"/>
      <c r="HTG93" s="2"/>
      <c r="HTH93" s="2"/>
      <c r="HTI93" s="2"/>
      <c r="HTJ93" s="2"/>
      <c r="HTK93" s="2"/>
      <c r="HTL93" s="2"/>
      <c r="HTM93" s="2"/>
      <c r="HTN93" s="2"/>
      <c r="HTO93" s="2"/>
      <c r="HTP93" s="2"/>
      <c r="HTQ93" s="2"/>
      <c r="HTR93" s="2"/>
      <c r="HTS93" s="2"/>
      <c r="HTT93" s="2"/>
      <c r="HTU93" s="2"/>
      <c r="HTV93" s="2"/>
      <c r="HTW93" s="2"/>
      <c r="HTX93" s="2"/>
      <c r="HTY93" s="2"/>
      <c r="HTZ93" s="2"/>
      <c r="HUA93" s="2"/>
      <c r="HUB93" s="2"/>
      <c r="HUC93" s="2"/>
      <c r="HUD93" s="2"/>
      <c r="HUE93" s="2"/>
      <c r="HUF93" s="2"/>
      <c r="HUG93" s="2"/>
      <c r="HUH93" s="2"/>
      <c r="HUI93" s="2"/>
      <c r="HUJ93" s="2"/>
      <c r="HUK93" s="2"/>
      <c r="HUL93" s="2"/>
      <c r="HUM93" s="2"/>
      <c r="HUN93" s="2"/>
      <c r="HUO93" s="2"/>
      <c r="HUP93" s="2"/>
      <c r="HUQ93" s="2"/>
      <c r="HUR93" s="2"/>
      <c r="HUS93" s="2"/>
      <c r="HUT93" s="2"/>
      <c r="HUU93" s="2"/>
      <c r="HUV93" s="2"/>
      <c r="HUW93" s="2"/>
      <c r="HUX93" s="2"/>
      <c r="HUY93" s="2"/>
      <c r="HUZ93" s="2"/>
      <c r="HVA93" s="2"/>
      <c r="HVB93" s="2"/>
      <c r="HVC93" s="2"/>
      <c r="HVD93" s="2"/>
      <c r="HVE93" s="2"/>
      <c r="HVF93" s="2"/>
      <c r="HVG93" s="2"/>
      <c r="HVH93" s="2"/>
      <c r="HVI93" s="2"/>
      <c r="HVJ93" s="2"/>
      <c r="HVK93" s="2"/>
      <c r="HVL93" s="2"/>
      <c r="HVM93" s="2"/>
      <c r="HVN93" s="2"/>
      <c r="HVO93" s="2"/>
      <c r="HVP93" s="2"/>
      <c r="HVQ93" s="2"/>
      <c r="HVR93" s="2"/>
      <c r="HVS93" s="2"/>
      <c r="HVT93" s="2"/>
      <c r="HVU93" s="2"/>
      <c r="HVV93" s="2"/>
      <c r="HVW93" s="2"/>
      <c r="HVX93" s="2"/>
      <c r="HVY93" s="2"/>
      <c r="HVZ93" s="2"/>
      <c r="HWA93" s="2"/>
      <c r="HWB93" s="2"/>
      <c r="HWC93" s="2"/>
      <c r="HWD93" s="2"/>
      <c r="HWE93" s="2"/>
      <c r="HWF93" s="2"/>
      <c r="HWG93" s="2"/>
      <c r="HWH93" s="2"/>
      <c r="HWI93" s="2"/>
      <c r="HWJ93" s="2"/>
      <c r="HWK93" s="2"/>
      <c r="HWL93" s="2"/>
      <c r="HWM93" s="2"/>
      <c r="HWN93" s="2"/>
      <c r="HWO93" s="2"/>
      <c r="HWP93" s="2"/>
      <c r="HWQ93" s="2"/>
      <c r="HWR93" s="2"/>
      <c r="HWS93" s="2"/>
      <c r="HWT93" s="2"/>
      <c r="HWU93" s="2"/>
      <c r="HWV93" s="2"/>
      <c r="HWW93" s="2"/>
      <c r="HWX93" s="2"/>
      <c r="HWY93" s="2"/>
      <c r="HWZ93" s="2"/>
      <c r="HXA93" s="2"/>
      <c r="HXB93" s="2"/>
      <c r="HXC93" s="2"/>
      <c r="HXD93" s="2"/>
      <c r="HXE93" s="2"/>
      <c r="HXF93" s="2"/>
      <c r="HXG93" s="2"/>
      <c r="HXH93" s="2"/>
      <c r="HXI93" s="2"/>
      <c r="HXJ93" s="2"/>
      <c r="HXK93" s="2"/>
      <c r="HXL93" s="2"/>
      <c r="HXM93" s="2"/>
      <c r="HXN93" s="2"/>
      <c r="HXO93" s="2"/>
      <c r="HXP93" s="2"/>
      <c r="HXQ93" s="2"/>
      <c r="HXR93" s="2"/>
      <c r="HXS93" s="2"/>
      <c r="HXT93" s="2"/>
      <c r="HXU93" s="2"/>
      <c r="HXV93" s="2"/>
      <c r="HXW93" s="2"/>
      <c r="HXX93" s="2"/>
      <c r="HXY93" s="2"/>
      <c r="HXZ93" s="2"/>
      <c r="HYA93" s="2"/>
      <c r="HYB93" s="2"/>
      <c r="HYC93" s="2"/>
      <c r="HYD93" s="2"/>
      <c r="HYE93" s="2"/>
      <c r="HYF93" s="2"/>
      <c r="HYG93" s="2"/>
      <c r="HYH93" s="2"/>
      <c r="HYI93" s="2"/>
      <c r="HYJ93" s="2"/>
      <c r="HYK93" s="2"/>
      <c r="HYL93" s="2"/>
      <c r="HYM93" s="2"/>
      <c r="HYN93" s="2"/>
      <c r="HYO93" s="2"/>
      <c r="HYP93" s="2"/>
      <c r="HYQ93" s="2"/>
      <c r="HYR93" s="2"/>
      <c r="HYS93" s="2"/>
      <c r="HYT93" s="2"/>
      <c r="HYU93" s="2"/>
      <c r="HYV93" s="2"/>
      <c r="HYW93" s="2"/>
      <c r="HYX93" s="2"/>
      <c r="HYY93" s="2"/>
      <c r="HYZ93" s="2"/>
      <c r="HZA93" s="2"/>
      <c r="HZB93" s="2"/>
      <c r="HZC93" s="2"/>
      <c r="HZD93" s="2"/>
      <c r="HZE93" s="2"/>
      <c r="HZF93" s="2"/>
      <c r="HZG93" s="2"/>
      <c r="HZH93" s="2"/>
      <c r="HZI93" s="2"/>
      <c r="HZJ93" s="2"/>
      <c r="HZK93" s="2"/>
      <c r="HZL93" s="2"/>
      <c r="HZM93" s="2"/>
      <c r="HZN93" s="2"/>
      <c r="HZO93" s="2"/>
      <c r="HZP93" s="2"/>
      <c r="HZQ93" s="2"/>
      <c r="HZR93" s="2"/>
      <c r="HZS93" s="2"/>
      <c r="HZT93" s="2"/>
      <c r="HZU93" s="2"/>
      <c r="HZV93" s="2"/>
      <c r="HZW93" s="2"/>
      <c r="HZX93" s="2"/>
      <c r="HZY93" s="2"/>
      <c r="HZZ93" s="2"/>
      <c r="IAA93" s="2"/>
      <c r="IAB93" s="2"/>
      <c r="IAC93" s="2"/>
      <c r="IAD93" s="2"/>
      <c r="IAE93" s="2"/>
      <c r="IAF93" s="2"/>
      <c r="IAG93" s="2"/>
      <c r="IAH93" s="2"/>
      <c r="IAI93" s="2"/>
      <c r="IAJ93" s="2"/>
      <c r="IAK93" s="2"/>
      <c r="IAL93" s="2"/>
      <c r="IAM93" s="2"/>
      <c r="IAN93" s="2"/>
      <c r="IAO93" s="2"/>
      <c r="IAP93" s="2"/>
      <c r="IAQ93" s="2"/>
      <c r="IAR93" s="2"/>
      <c r="IAS93" s="2"/>
      <c r="IAT93" s="2"/>
      <c r="IAU93" s="2"/>
      <c r="IAV93" s="2"/>
      <c r="IAW93" s="2"/>
      <c r="IAX93" s="2"/>
      <c r="IAY93" s="2"/>
      <c r="IAZ93" s="2"/>
      <c r="IBA93" s="2"/>
      <c r="IBB93" s="2"/>
      <c r="IBC93" s="2"/>
      <c r="IBD93" s="2"/>
      <c r="IBE93" s="2"/>
      <c r="IBF93" s="2"/>
      <c r="IBG93" s="2"/>
      <c r="IBH93" s="2"/>
      <c r="IBI93" s="2"/>
      <c r="IBJ93" s="2"/>
      <c r="IBK93" s="2"/>
      <c r="IBL93" s="2"/>
      <c r="IBM93" s="2"/>
      <c r="IBN93" s="2"/>
      <c r="IBO93" s="2"/>
      <c r="IBP93" s="2"/>
      <c r="IBQ93" s="2"/>
      <c r="IBR93" s="2"/>
      <c r="IBS93" s="2"/>
      <c r="IBT93" s="2"/>
      <c r="IBU93" s="2"/>
      <c r="IBV93" s="2"/>
      <c r="IBW93" s="2"/>
      <c r="IBX93" s="2"/>
      <c r="IBY93" s="2"/>
      <c r="IBZ93" s="2"/>
      <c r="ICA93" s="2"/>
      <c r="ICB93" s="2"/>
      <c r="ICC93" s="2"/>
      <c r="ICD93" s="2"/>
      <c r="ICE93" s="2"/>
      <c r="ICF93" s="2"/>
      <c r="ICG93" s="2"/>
      <c r="ICH93" s="2"/>
      <c r="ICI93" s="2"/>
      <c r="ICJ93" s="2"/>
      <c r="ICK93" s="2"/>
      <c r="ICL93" s="2"/>
      <c r="ICM93" s="2"/>
      <c r="ICN93" s="2"/>
      <c r="ICO93" s="2"/>
      <c r="ICP93" s="2"/>
      <c r="ICQ93" s="2"/>
      <c r="ICR93" s="2"/>
      <c r="ICS93" s="2"/>
      <c r="ICT93" s="2"/>
      <c r="ICU93" s="2"/>
      <c r="ICV93" s="2"/>
      <c r="ICW93" s="2"/>
      <c r="ICX93" s="2"/>
      <c r="ICY93" s="2"/>
      <c r="ICZ93" s="2"/>
      <c r="IDA93" s="2"/>
      <c r="IDB93" s="2"/>
      <c r="IDC93" s="2"/>
      <c r="IDD93" s="2"/>
      <c r="IDE93" s="2"/>
      <c r="IDF93" s="2"/>
      <c r="IDG93" s="2"/>
      <c r="IDH93" s="2"/>
      <c r="IDI93" s="2"/>
      <c r="IDJ93" s="2"/>
      <c r="IDK93" s="2"/>
      <c r="IDL93" s="2"/>
      <c r="IDM93" s="2"/>
      <c r="IDN93" s="2"/>
      <c r="IDO93" s="2"/>
      <c r="IDP93" s="2"/>
      <c r="IDQ93" s="2"/>
      <c r="IDR93" s="2"/>
      <c r="IDS93" s="2"/>
      <c r="IDT93" s="2"/>
      <c r="IDU93" s="2"/>
      <c r="IDV93" s="2"/>
      <c r="IDW93" s="2"/>
      <c r="IDX93" s="2"/>
      <c r="IDY93" s="2"/>
      <c r="IDZ93" s="2"/>
      <c r="IEA93" s="2"/>
      <c r="IEB93" s="2"/>
      <c r="IEC93" s="2"/>
      <c r="IED93" s="2"/>
      <c r="IEE93" s="2"/>
      <c r="IEF93" s="2"/>
      <c r="IEG93" s="2"/>
      <c r="IEH93" s="2"/>
      <c r="IEI93" s="2"/>
      <c r="IEJ93" s="2"/>
      <c r="IEK93" s="2"/>
      <c r="IEL93" s="2"/>
      <c r="IEM93" s="2"/>
      <c r="IEN93" s="2"/>
      <c r="IEO93" s="2"/>
      <c r="IEP93" s="2"/>
      <c r="IEQ93" s="2"/>
      <c r="IER93" s="2"/>
      <c r="IES93" s="2"/>
      <c r="IET93" s="2"/>
      <c r="IEU93" s="2"/>
      <c r="IEV93" s="2"/>
      <c r="IEW93" s="2"/>
      <c r="IEX93" s="2"/>
      <c r="IEY93" s="2"/>
      <c r="IEZ93" s="2"/>
      <c r="IFA93" s="2"/>
      <c r="IFB93" s="2"/>
      <c r="IFC93" s="2"/>
      <c r="IFD93" s="2"/>
      <c r="IFE93" s="2"/>
      <c r="IFF93" s="2"/>
      <c r="IFG93" s="2"/>
      <c r="IFH93" s="2"/>
      <c r="IFI93" s="2"/>
      <c r="IFJ93" s="2"/>
      <c r="IFK93" s="2"/>
      <c r="IFL93" s="2"/>
      <c r="IFM93" s="2"/>
      <c r="IFN93" s="2"/>
      <c r="IFO93" s="2"/>
      <c r="IFP93" s="2"/>
      <c r="IFQ93" s="2"/>
      <c r="IFR93" s="2"/>
      <c r="IFS93" s="2"/>
      <c r="IFT93" s="2"/>
      <c r="IFU93" s="2"/>
      <c r="IFV93" s="2"/>
      <c r="IFW93" s="2"/>
      <c r="IFX93" s="2"/>
      <c r="IFY93" s="2"/>
      <c r="IFZ93" s="2"/>
      <c r="IGA93" s="2"/>
      <c r="IGB93" s="2"/>
      <c r="IGC93" s="2"/>
      <c r="IGD93" s="2"/>
      <c r="IGE93" s="2"/>
      <c r="IGF93" s="2"/>
      <c r="IGG93" s="2"/>
      <c r="IGH93" s="2"/>
      <c r="IGI93" s="2"/>
      <c r="IGJ93" s="2"/>
      <c r="IGK93" s="2"/>
      <c r="IGL93" s="2"/>
      <c r="IGM93" s="2"/>
      <c r="IGN93" s="2"/>
      <c r="IGO93" s="2"/>
      <c r="IGP93" s="2"/>
      <c r="IGQ93" s="2"/>
      <c r="IGR93" s="2"/>
      <c r="IGS93" s="2"/>
      <c r="IGT93" s="2"/>
      <c r="IGU93" s="2"/>
      <c r="IGV93" s="2"/>
      <c r="IGW93" s="2"/>
      <c r="IGX93" s="2"/>
      <c r="IGY93" s="2"/>
      <c r="IGZ93" s="2"/>
      <c r="IHA93" s="2"/>
      <c r="IHB93" s="2"/>
      <c r="IHC93" s="2"/>
      <c r="IHD93" s="2"/>
      <c r="IHE93" s="2"/>
      <c r="IHF93" s="2"/>
      <c r="IHG93" s="2"/>
      <c r="IHH93" s="2"/>
      <c r="IHI93" s="2"/>
      <c r="IHJ93" s="2"/>
      <c r="IHK93" s="2"/>
      <c r="IHL93" s="2"/>
      <c r="IHM93" s="2"/>
      <c r="IHN93" s="2"/>
      <c r="IHO93" s="2"/>
      <c r="IHP93" s="2"/>
      <c r="IHQ93" s="2"/>
      <c r="IHR93" s="2"/>
      <c r="IHS93" s="2"/>
      <c r="IHT93" s="2"/>
      <c r="IHU93" s="2"/>
      <c r="IHV93" s="2"/>
      <c r="IHW93" s="2"/>
      <c r="IHX93" s="2"/>
      <c r="IHY93" s="2"/>
      <c r="IHZ93" s="2"/>
      <c r="IIA93" s="2"/>
      <c r="IIB93" s="2"/>
      <c r="IIC93" s="2"/>
      <c r="IID93" s="2"/>
      <c r="IIE93" s="2"/>
      <c r="IIF93" s="2"/>
      <c r="IIG93" s="2"/>
      <c r="IIH93" s="2"/>
      <c r="III93" s="2"/>
      <c r="IIJ93" s="2"/>
      <c r="IIK93" s="2"/>
      <c r="IIL93" s="2"/>
      <c r="IIM93" s="2"/>
      <c r="IIN93" s="2"/>
      <c r="IIO93" s="2"/>
      <c r="IIP93" s="2"/>
      <c r="IIQ93" s="2"/>
      <c r="IIR93" s="2"/>
      <c r="IIS93" s="2"/>
      <c r="IIT93" s="2"/>
      <c r="IIU93" s="2"/>
      <c r="IIV93" s="2"/>
      <c r="IIW93" s="2"/>
      <c r="IIX93" s="2"/>
      <c r="IIY93" s="2"/>
      <c r="IIZ93" s="2"/>
      <c r="IJA93" s="2"/>
      <c r="IJB93" s="2"/>
      <c r="IJC93" s="2"/>
      <c r="IJD93" s="2"/>
      <c r="IJE93" s="2"/>
      <c r="IJF93" s="2"/>
      <c r="IJG93" s="2"/>
      <c r="IJH93" s="2"/>
      <c r="IJI93" s="2"/>
      <c r="IJJ93" s="2"/>
      <c r="IJK93" s="2"/>
      <c r="IJL93" s="2"/>
      <c r="IJM93" s="2"/>
      <c r="IJN93" s="2"/>
      <c r="IJO93" s="2"/>
      <c r="IJP93" s="2"/>
      <c r="IJQ93" s="2"/>
      <c r="IJR93" s="2"/>
      <c r="IJS93" s="2"/>
      <c r="IJT93" s="2"/>
      <c r="IJU93" s="2"/>
      <c r="IJV93" s="2"/>
      <c r="IJW93" s="2"/>
      <c r="IJX93" s="2"/>
      <c r="IJY93" s="2"/>
      <c r="IJZ93" s="2"/>
      <c r="IKA93" s="2"/>
      <c r="IKB93" s="2"/>
      <c r="IKC93" s="2"/>
      <c r="IKD93" s="2"/>
      <c r="IKE93" s="2"/>
      <c r="IKF93" s="2"/>
      <c r="IKG93" s="2"/>
      <c r="IKH93" s="2"/>
      <c r="IKI93" s="2"/>
      <c r="IKJ93" s="2"/>
      <c r="IKK93" s="2"/>
      <c r="IKL93" s="2"/>
      <c r="IKM93" s="2"/>
      <c r="IKN93" s="2"/>
      <c r="IKO93" s="2"/>
      <c r="IKP93" s="2"/>
      <c r="IKQ93" s="2"/>
      <c r="IKR93" s="2"/>
      <c r="IKS93" s="2"/>
      <c r="IKT93" s="2"/>
      <c r="IKU93" s="2"/>
      <c r="IKV93" s="2"/>
      <c r="IKW93" s="2"/>
      <c r="IKX93" s="2"/>
      <c r="IKY93" s="2"/>
      <c r="IKZ93" s="2"/>
      <c r="ILA93" s="2"/>
      <c r="ILB93" s="2"/>
      <c r="ILC93" s="2"/>
      <c r="ILD93" s="2"/>
      <c r="ILE93" s="2"/>
      <c r="ILF93" s="2"/>
      <c r="ILG93" s="2"/>
      <c r="ILH93" s="2"/>
      <c r="ILI93" s="2"/>
      <c r="ILJ93" s="2"/>
      <c r="ILK93" s="2"/>
      <c r="ILL93" s="2"/>
      <c r="ILM93" s="2"/>
      <c r="ILN93" s="2"/>
      <c r="ILO93" s="2"/>
      <c r="ILP93" s="2"/>
      <c r="ILQ93" s="2"/>
      <c r="ILR93" s="2"/>
      <c r="ILS93" s="2"/>
      <c r="ILT93" s="2"/>
      <c r="ILU93" s="2"/>
      <c r="ILV93" s="2"/>
      <c r="ILW93" s="2"/>
      <c r="ILX93" s="2"/>
      <c r="ILY93" s="2"/>
      <c r="ILZ93" s="2"/>
      <c r="IMA93" s="2"/>
      <c r="IMB93" s="2"/>
      <c r="IMC93" s="2"/>
      <c r="IMD93" s="2"/>
      <c r="IME93" s="2"/>
      <c r="IMF93" s="2"/>
      <c r="IMG93" s="2"/>
      <c r="IMH93" s="2"/>
      <c r="IMI93" s="2"/>
      <c r="IMJ93" s="2"/>
      <c r="IMK93" s="2"/>
      <c r="IML93" s="2"/>
      <c r="IMM93" s="2"/>
      <c r="IMN93" s="2"/>
      <c r="IMO93" s="2"/>
      <c r="IMP93" s="2"/>
      <c r="IMQ93" s="2"/>
      <c r="IMR93" s="2"/>
      <c r="IMS93" s="2"/>
      <c r="IMT93" s="2"/>
      <c r="IMU93" s="2"/>
      <c r="IMV93" s="2"/>
      <c r="IMW93" s="2"/>
      <c r="IMX93" s="2"/>
      <c r="IMY93" s="2"/>
      <c r="IMZ93" s="2"/>
      <c r="INA93" s="2"/>
      <c r="INB93" s="2"/>
      <c r="INC93" s="2"/>
      <c r="IND93" s="2"/>
      <c r="INE93" s="2"/>
      <c r="INF93" s="2"/>
      <c r="ING93" s="2"/>
      <c r="INH93" s="2"/>
      <c r="INI93" s="2"/>
      <c r="INJ93" s="2"/>
      <c r="INK93" s="2"/>
      <c r="INL93" s="2"/>
      <c r="INM93" s="2"/>
      <c r="INN93" s="2"/>
      <c r="INO93" s="2"/>
      <c r="INP93" s="2"/>
      <c r="INQ93" s="2"/>
      <c r="INR93" s="2"/>
      <c r="INS93" s="2"/>
      <c r="INT93" s="2"/>
      <c r="INU93" s="2"/>
      <c r="INV93" s="2"/>
      <c r="INW93" s="2"/>
      <c r="INX93" s="2"/>
      <c r="INY93" s="2"/>
      <c r="INZ93" s="2"/>
      <c r="IOA93" s="2"/>
      <c r="IOB93" s="2"/>
      <c r="IOC93" s="2"/>
      <c r="IOD93" s="2"/>
      <c r="IOE93" s="2"/>
      <c r="IOF93" s="2"/>
      <c r="IOG93" s="2"/>
      <c r="IOH93" s="2"/>
      <c r="IOI93" s="2"/>
      <c r="IOJ93" s="2"/>
      <c r="IOK93" s="2"/>
      <c r="IOL93" s="2"/>
      <c r="IOM93" s="2"/>
      <c r="ION93" s="2"/>
      <c r="IOO93" s="2"/>
      <c r="IOP93" s="2"/>
      <c r="IOQ93" s="2"/>
      <c r="IOR93" s="2"/>
      <c r="IOS93" s="2"/>
      <c r="IOT93" s="2"/>
      <c r="IOU93" s="2"/>
      <c r="IOV93" s="2"/>
      <c r="IOW93" s="2"/>
      <c r="IOX93" s="2"/>
      <c r="IOY93" s="2"/>
      <c r="IOZ93" s="2"/>
      <c r="IPA93" s="2"/>
      <c r="IPB93" s="2"/>
      <c r="IPC93" s="2"/>
      <c r="IPD93" s="2"/>
      <c r="IPE93" s="2"/>
      <c r="IPF93" s="2"/>
      <c r="IPG93" s="2"/>
      <c r="IPH93" s="2"/>
      <c r="IPI93" s="2"/>
      <c r="IPJ93" s="2"/>
      <c r="IPK93" s="2"/>
      <c r="IPL93" s="2"/>
      <c r="IPM93" s="2"/>
      <c r="IPN93" s="2"/>
      <c r="IPO93" s="2"/>
      <c r="IPP93" s="2"/>
      <c r="IPQ93" s="2"/>
      <c r="IPR93" s="2"/>
      <c r="IPS93" s="2"/>
      <c r="IPT93" s="2"/>
      <c r="IPU93" s="2"/>
      <c r="IPV93" s="2"/>
      <c r="IPW93" s="2"/>
      <c r="IPX93" s="2"/>
      <c r="IPY93" s="2"/>
      <c r="IPZ93" s="2"/>
      <c r="IQA93" s="2"/>
      <c r="IQB93" s="2"/>
      <c r="IQC93" s="2"/>
      <c r="IQD93" s="2"/>
      <c r="IQE93" s="2"/>
      <c r="IQF93" s="2"/>
      <c r="IQG93" s="2"/>
      <c r="IQH93" s="2"/>
      <c r="IQI93" s="2"/>
      <c r="IQJ93" s="2"/>
      <c r="IQK93" s="2"/>
      <c r="IQL93" s="2"/>
      <c r="IQM93" s="2"/>
      <c r="IQN93" s="2"/>
      <c r="IQO93" s="2"/>
      <c r="IQP93" s="2"/>
      <c r="IQQ93" s="2"/>
      <c r="IQR93" s="2"/>
      <c r="IQS93" s="2"/>
      <c r="IQT93" s="2"/>
      <c r="IQU93" s="2"/>
      <c r="IQV93" s="2"/>
      <c r="IQW93" s="2"/>
      <c r="IQX93" s="2"/>
      <c r="IQY93" s="2"/>
      <c r="IQZ93" s="2"/>
      <c r="IRA93" s="2"/>
      <c r="IRB93" s="2"/>
      <c r="IRC93" s="2"/>
      <c r="IRD93" s="2"/>
      <c r="IRE93" s="2"/>
      <c r="IRF93" s="2"/>
      <c r="IRG93" s="2"/>
      <c r="IRH93" s="2"/>
      <c r="IRI93" s="2"/>
      <c r="IRJ93" s="2"/>
      <c r="IRK93" s="2"/>
      <c r="IRL93" s="2"/>
      <c r="IRM93" s="2"/>
      <c r="IRN93" s="2"/>
      <c r="IRO93" s="2"/>
      <c r="IRP93" s="2"/>
      <c r="IRQ93" s="2"/>
      <c r="IRR93" s="2"/>
      <c r="IRS93" s="2"/>
      <c r="IRT93" s="2"/>
      <c r="IRU93" s="2"/>
      <c r="IRV93" s="2"/>
      <c r="IRW93" s="2"/>
      <c r="IRX93" s="2"/>
      <c r="IRY93" s="2"/>
      <c r="IRZ93" s="2"/>
      <c r="ISA93" s="2"/>
      <c r="ISB93" s="2"/>
      <c r="ISC93" s="2"/>
      <c r="ISD93" s="2"/>
      <c r="ISE93" s="2"/>
      <c r="ISF93" s="2"/>
      <c r="ISG93" s="2"/>
      <c r="ISH93" s="2"/>
      <c r="ISI93" s="2"/>
      <c r="ISJ93" s="2"/>
      <c r="ISK93" s="2"/>
      <c r="ISL93" s="2"/>
      <c r="ISM93" s="2"/>
      <c r="ISN93" s="2"/>
      <c r="ISO93" s="2"/>
      <c r="ISP93" s="2"/>
      <c r="ISQ93" s="2"/>
      <c r="ISR93" s="2"/>
      <c r="ISS93" s="2"/>
      <c r="IST93" s="2"/>
      <c r="ISU93" s="2"/>
      <c r="ISV93" s="2"/>
      <c r="ISW93" s="2"/>
      <c r="ISX93" s="2"/>
      <c r="ISY93" s="2"/>
      <c r="ISZ93" s="2"/>
      <c r="ITA93" s="2"/>
      <c r="ITB93" s="2"/>
      <c r="ITC93" s="2"/>
      <c r="ITD93" s="2"/>
      <c r="ITE93" s="2"/>
      <c r="ITF93" s="2"/>
      <c r="ITG93" s="2"/>
      <c r="ITH93" s="2"/>
      <c r="ITI93" s="2"/>
      <c r="ITJ93" s="2"/>
      <c r="ITK93" s="2"/>
      <c r="ITL93" s="2"/>
      <c r="ITM93" s="2"/>
      <c r="ITN93" s="2"/>
      <c r="ITO93" s="2"/>
      <c r="ITP93" s="2"/>
      <c r="ITQ93" s="2"/>
      <c r="ITR93" s="2"/>
      <c r="ITS93" s="2"/>
      <c r="ITT93" s="2"/>
      <c r="ITU93" s="2"/>
      <c r="ITV93" s="2"/>
      <c r="ITW93" s="2"/>
      <c r="ITX93" s="2"/>
      <c r="ITY93" s="2"/>
      <c r="ITZ93" s="2"/>
      <c r="IUA93" s="2"/>
      <c r="IUB93" s="2"/>
      <c r="IUC93" s="2"/>
      <c r="IUD93" s="2"/>
      <c r="IUE93" s="2"/>
      <c r="IUF93" s="2"/>
      <c r="IUG93" s="2"/>
      <c r="IUH93" s="2"/>
      <c r="IUI93" s="2"/>
      <c r="IUJ93" s="2"/>
      <c r="IUK93" s="2"/>
      <c r="IUL93" s="2"/>
      <c r="IUM93" s="2"/>
      <c r="IUN93" s="2"/>
      <c r="IUO93" s="2"/>
      <c r="IUP93" s="2"/>
      <c r="IUQ93" s="2"/>
      <c r="IUR93" s="2"/>
      <c r="IUS93" s="2"/>
      <c r="IUT93" s="2"/>
      <c r="IUU93" s="2"/>
      <c r="IUV93" s="2"/>
      <c r="IUW93" s="2"/>
      <c r="IUX93" s="2"/>
      <c r="IUY93" s="2"/>
      <c r="IUZ93" s="2"/>
      <c r="IVA93" s="2"/>
      <c r="IVB93" s="2"/>
      <c r="IVC93" s="2"/>
      <c r="IVD93" s="2"/>
      <c r="IVE93" s="2"/>
      <c r="IVF93" s="2"/>
      <c r="IVG93" s="2"/>
      <c r="IVH93" s="2"/>
      <c r="IVI93" s="2"/>
      <c r="IVJ93" s="2"/>
      <c r="IVK93" s="2"/>
      <c r="IVL93" s="2"/>
      <c r="IVM93" s="2"/>
      <c r="IVN93" s="2"/>
      <c r="IVO93" s="2"/>
      <c r="IVP93" s="2"/>
      <c r="IVQ93" s="2"/>
      <c r="IVR93" s="2"/>
      <c r="IVS93" s="2"/>
      <c r="IVT93" s="2"/>
      <c r="IVU93" s="2"/>
      <c r="IVV93" s="2"/>
      <c r="IVW93" s="2"/>
      <c r="IVX93" s="2"/>
      <c r="IVY93" s="2"/>
      <c r="IVZ93" s="2"/>
      <c r="IWA93" s="2"/>
      <c r="IWB93" s="2"/>
      <c r="IWC93" s="2"/>
      <c r="IWD93" s="2"/>
      <c r="IWE93" s="2"/>
      <c r="IWF93" s="2"/>
      <c r="IWG93" s="2"/>
      <c r="IWH93" s="2"/>
      <c r="IWI93" s="2"/>
      <c r="IWJ93" s="2"/>
      <c r="IWK93" s="2"/>
      <c r="IWL93" s="2"/>
      <c r="IWM93" s="2"/>
      <c r="IWN93" s="2"/>
      <c r="IWO93" s="2"/>
      <c r="IWP93" s="2"/>
      <c r="IWQ93" s="2"/>
      <c r="IWR93" s="2"/>
      <c r="IWS93" s="2"/>
      <c r="IWT93" s="2"/>
      <c r="IWU93" s="2"/>
      <c r="IWV93" s="2"/>
      <c r="IWW93" s="2"/>
      <c r="IWX93" s="2"/>
      <c r="IWY93" s="2"/>
      <c r="IWZ93" s="2"/>
      <c r="IXA93" s="2"/>
      <c r="IXB93" s="2"/>
      <c r="IXC93" s="2"/>
      <c r="IXD93" s="2"/>
      <c r="IXE93" s="2"/>
      <c r="IXF93" s="2"/>
      <c r="IXG93" s="2"/>
      <c r="IXH93" s="2"/>
      <c r="IXI93" s="2"/>
      <c r="IXJ93" s="2"/>
      <c r="IXK93" s="2"/>
      <c r="IXL93" s="2"/>
      <c r="IXM93" s="2"/>
      <c r="IXN93" s="2"/>
      <c r="IXO93" s="2"/>
      <c r="IXP93" s="2"/>
      <c r="IXQ93" s="2"/>
      <c r="IXR93" s="2"/>
      <c r="IXS93" s="2"/>
      <c r="IXT93" s="2"/>
      <c r="IXU93" s="2"/>
      <c r="IXV93" s="2"/>
      <c r="IXW93" s="2"/>
      <c r="IXX93" s="2"/>
      <c r="IXY93" s="2"/>
      <c r="IXZ93" s="2"/>
      <c r="IYA93" s="2"/>
      <c r="IYB93" s="2"/>
      <c r="IYC93" s="2"/>
      <c r="IYD93" s="2"/>
      <c r="IYE93" s="2"/>
      <c r="IYF93" s="2"/>
      <c r="IYG93" s="2"/>
      <c r="IYH93" s="2"/>
      <c r="IYI93" s="2"/>
      <c r="IYJ93" s="2"/>
      <c r="IYK93" s="2"/>
      <c r="IYL93" s="2"/>
      <c r="IYM93" s="2"/>
      <c r="IYN93" s="2"/>
      <c r="IYO93" s="2"/>
      <c r="IYP93" s="2"/>
      <c r="IYQ93" s="2"/>
      <c r="IYR93" s="2"/>
      <c r="IYS93" s="2"/>
      <c r="IYT93" s="2"/>
      <c r="IYU93" s="2"/>
      <c r="IYV93" s="2"/>
      <c r="IYW93" s="2"/>
      <c r="IYX93" s="2"/>
      <c r="IYY93" s="2"/>
      <c r="IYZ93" s="2"/>
      <c r="IZA93" s="2"/>
      <c r="IZB93" s="2"/>
      <c r="IZC93" s="2"/>
      <c r="IZD93" s="2"/>
      <c r="IZE93" s="2"/>
      <c r="IZF93" s="2"/>
      <c r="IZG93" s="2"/>
      <c r="IZH93" s="2"/>
      <c r="IZI93" s="2"/>
      <c r="IZJ93" s="2"/>
      <c r="IZK93" s="2"/>
      <c r="IZL93" s="2"/>
      <c r="IZM93" s="2"/>
      <c r="IZN93" s="2"/>
      <c r="IZO93" s="2"/>
      <c r="IZP93" s="2"/>
      <c r="IZQ93" s="2"/>
      <c r="IZR93" s="2"/>
      <c r="IZS93" s="2"/>
      <c r="IZT93" s="2"/>
      <c r="IZU93" s="2"/>
      <c r="IZV93" s="2"/>
      <c r="IZW93" s="2"/>
      <c r="IZX93" s="2"/>
      <c r="IZY93" s="2"/>
      <c r="IZZ93" s="2"/>
      <c r="JAA93" s="2"/>
      <c r="JAB93" s="2"/>
      <c r="JAC93" s="2"/>
      <c r="JAD93" s="2"/>
      <c r="JAE93" s="2"/>
      <c r="JAF93" s="2"/>
      <c r="JAG93" s="2"/>
      <c r="JAH93" s="2"/>
      <c r="JAI93" s="2"/>
      <c r="JAJ93" s="2"/>
      <c r="JAK93" s="2"/>
      <c r="JAL93" s="2"/>
      <c r="JAM93" s="2"/>
      <c r="JAN93" s="2"/>
      <c r="JAO93" s="2"/>
      <c r="JAP93" s="2"/>
      <c r="JAQ93" s="2"/>
      <c r="JAR93" s="2"/>
      <c r="JAS93" s="2"/>
      <c r="JAT93" s="2"/>
      <c r="JAU93" s="2"/>
      <c r="JAV93" s="2"/>
      <c r="JAW93" s="2"/>
      <c r="JAX93" s="2"/>
      <c r="JAY93" s="2"/>
      <c r="JAZ93" s="2"/>
      <c r="JBA93" s="2"/>
      <c r="JBB93" s="2"/>
      <c r="JBC93" s="2"/>
      <c r="JBD93" s="2"/>
      <c r="JBE93" s="2"/>
      <c r="JBF93" s="2"/>
      <c r="JBG93" s="2"/>
      <c r="JBH93" s="2"/>
      <c r="JBI93" s="2"/>
      <c r="JBJ93" s="2"/>
      <c r="JBK93" s="2"/>
      <c r="JBL93" s="2"/>
      <c r="JBM93" s="2"/>
      <c r="JBN93" s="2"/>
      <c r="JBO93" s="2"/>
      <c r="JBP93" s="2"/>
      <c r="JBQ93" s="2"/>
      <c r="JBR93" s="2"/>
      <c r="JBS93" s="2"/>
      <c r="JBT93" s="2"/>
      <c r="JBU93" s="2"/>
      <c r="JBV93" s="2"/>
      <c r="JBW93" s="2"/>
      <c r="JBX93" s="2"/>
      <c r="JBY93" s="2"/>
      <c r="JBZ93" s="2"/>
      <c r="JCA93" s="2"/>
      <c r="JCB93" s="2"/>
      <c r="JCC93" s="2"/>
      <c r="JCD93" s="2"/>
      <c r="JCE93" s="2"/>
      <c r="JCF93" s="2"/>
      <c r="JCG93" s="2"/>
      <c r="JCH93" s="2"/>
      <c r="JCI93" s="2"/>
      <c r="JCJ93" s="2"/>
      <c r="JCK93" s="2"/>
      <c r="JCL93" s="2"/>
      <c r="JCM93" s="2"/>
      <c r="JCN93" s="2"/>
      <c r="JCO93" s="2"/>
      <c r="JCP93" s="2"/>
      <c r="JCQ93" s="2"/>
      <c r="JCR93" s="2"/>
      <c r="JCS93" s="2"/>
      <c r="JCT93" s="2"/>
      <c r="JCU93" s="2"/>
      <c r="JCV93" s="2"/>
      <c r="JCW93" s="2"/>
      <c r="JCX93" s="2"/>
      <c r="JCY93" s="2"/>
      <c r="JCZ93" s="2"/>
      <c r="JDA93" s="2"/>
      <c r="JDB93" s="2"/>
      <c r="JDC93" s="2"/>
      <c r="JDD93" s="2"/>
      <c r="JDE93" s="2"/>
      <c r="JDF93" s="2"/>
      <c r="JDG93" s="2"/>
      <c r="JDH93" s="2"/>
      <c r="JDI93" s="2"/>
      <c r="JDJ93" s="2"/>
      <c r="JDK93" s="2"/>
      <c r="JDL93" s="2"/>
      <c r="JDM93" s="2"/>
      <c r="JDN93" s="2"/>
      <c r="JDO93" s="2"/>
      <c r="JDP93" s="2"/>
      <c r="JDQ93" s="2"/>
      <c r="JDR93" s="2"/>
      <c r="JDS93" s="2"/>
      <c r="JDT93" s="2"/>
      <c r="JDU93" s="2"/>
      <c r="JDV93" s="2"/>
      <c r="JDW93" s="2"/>
      <c r="JDX93" s="2"/>
      <c r="JDY93" s="2"/>
      <c r="JDZ93" s="2"/>
      <c r="JEA93" s="2"/>
      <c r="JEB93" s="2"/>
      <c r="JEC93" s="2"/>
      <c r="JED93" s="2"/>
      <c r="JEE93" s="2"/>
      <c r="JEF93" s="2"/>
      <c r="JEG93" s="2"/>
      <c r="JEH93" s="2"/>
      <c r="JEI93" s="2"/>
      <c r="JEJ93" s="2"/>
      <c r="JEK93" s="2"/>
      <c r="JEL93" s="2"/>
      <c r="JEM93" s="2"/>
      <c r="JEN93" s="2"/>
      <c r="JEO93" s="2"/>
      <c r="JEP93" s="2"/>
      <c r="JEQ93" s="2"/>
      <c r="JER93" s="2"/>
      <c r="JES93" s="2"/>
      <c r="JET93" s="2"/>
      <c r="JEU93" s="2"/>
      <c r="JEV93" s="2"/>
      <c r="JEW93" s="2"/>
      <c r="JEX93" s="2"/>
      <c r="JEY93" s="2"/>
      <c r="JEZ93" s="2"/>
      <c r="JFA93" s="2"/>
      <c r="JFB93" s="2"/>
      <c r="JFC93" s="2"/>
      <c r="JFD93" s="2"/>
      <c r="JFE93" s="2"/>
      <c r="JFF93" s="2"/>
      <c r="JFG93" s="2"/>
      <c r="JFH93" s="2"/>
      <c r="JFI93" s="2"/>
      <c r="JFJ93" s="2"/>
      <c r="JFK93" s="2"/>
      <c r="JFL93" s="2"/>
      <c r="JFM93" s="2"/>
      <c r="JFN93" s="2"/>
      <c r="JFO93" s="2"/>
      <c r="JFP93" s="2"/>
      <c r="JFQ93" s="2"/>
      <c r="JFR93" s="2"/>
      <c r="JFS93" s="2"/>
      <c r="JFT93" s="2"/>
      <c r="JFU93" s="2"/>
      <c r="JFV93" s="2"/>
      <c r="JFW93" s="2"/>
      <c r="JFX93" s="2"/>
      <c r="JFY93" s="2"/>
      <c r="JFZ93" s="2"/>
      <c r="JGA93" s="2"/>
      <c r="JGB93" s="2"/>
      <c r="JGC93" s="2"/>
      <c r="JGD93" s="2"/>
      <c r="JGE93" s="2"/>
      <c r="JGF93" s="2"/>
      <c r="JGG93" s="2"/>
      <c r="JGH93" s="2"/>
      <c r="JGI93" s="2"/>
      <c r="JGJ93" s="2"/>
      <c r="JGK93" s="2"/>
      <c r="JGL93" s="2"/>
      <c r="JGM93" s="2"/>
      <c r="JGN93" s="2"/>
      <c r="JGO93" s="2"/>
      <c r="JGP93" s="2"/>
      <c r="JGQ93" s="2"/>
      <c r="JGR93" s="2"/>
      <c r="JGS93" s="2"/>
      <c r="JGT93" s="2"/>
      <c r="JGU93" s="2"/>
      <c r="JGV93" s="2"/>
      <c r="JGW93" s="2"/>
      <c r="JGX93" s="2"/>
      <c r="JGY93" s="2"/>
      <c r="JGZ93" s="2"/>
      <c r="JHA93" s="2"/>
      <c r="JHB93" s="2"/>
      <c r="JHC93" s="2"/>
      <c r="JHD93" s="2"/>
      <c r="JHE93" s="2"/>
      <c r="JHF93" s="2"/>
      <c r="JHG93" s="2"/>
      <c r="JHH93" s="2"/>
      <c r="JHI93" s="2"/>
      <c r="JHJ93" s="2"/>
      <c r="JHK93" s="2"/>
      <c r="JHL93" s="2"/>
      <c r="JHM93" s="2"/>
      <c r="JHN93" s="2"/>
      <c r="JHO93" s="2"/>
      <c r="JHP93" s="2"/>
      <c r="JHQ93" s="2"/>
      <c r="JHR93" s="2"/>
      <c r="JHS93" s="2"/>
      <c r="JHT93" s="2"/>
      <c r="JHU93" s="2"/>
      <c r="JHV93" s="2"/>
      <c r="JHW93" s="2"/>
      <c r="JHX93" s="2"/>
      <c r="JHY93" s="2"/>
      <c r="JHZ93" s="2"/>
      <c r="JIA93" s="2"/>
      <c r="JIB93" s="2"/>
      <c r="JIC93" s="2"/>
      <c r="JID93" s="2"/>
      <c r="JIE93" s="2"/>
      <c r="JIF93" s="2"/>
      <c r="JIG93" s="2"/>
      <c r="JIH93" s="2"/>
      <c r="JII93" s="2"/>
      <c r="JIJ93" s="2"/>
      <c r="JIK93" s="2"/>
      <c r="JIL93" s="2"/>
      <c r="JIM93" s="2"/>
      <c r="JIN93" s="2"/>
      <c r="JIO93" s="2"/>
      <c r="JIP93" s="2"/>
      <c r="JIQ93" s="2"/>
      <c r="JIR93" s="2"/>
      <c r="JIS93" s="2"/>
      <c r="JIT93" s="2"/>
      <c r="JIU93" s="2"/>
      <c r="JIV93" s="2"/>
      <c r="JIW93" s="2"/>
      <c r="JIX93" s="2"/>
      <c r="JIY93" s="2"/>
      <c r="JIZ93" s="2"/>
      <c r="JJA93" s="2"/>
      <c r="JJB93" s="2"/>
      <c r="JJC93" s="2"/>
      <c r="JJD93" s="2"/>
      <c r="JJE93" s="2"/>
      <c r="JJF93" s="2"/>
      <c r="JJG93" s="2"/>
      <c r="JJH93" s="2"/>
      <c r="JJI93" s="2"/>
      <c r="JJJ93" s="2"/>
      <c r="JJK93" s="2"/>
      <c r="JJL93" s="2"/>
      <c r="JJM93" s="2"/>
      <c r="JJN93" s="2"/>
      <c r="JJO93" s="2"/>
      <c r="JJP93" s="2"/>
      <c r="JJQ93" s="2"/>
      <c r="JJR93" s="2"/>
      <c r="JJS93" s="2"/>
      <c r="JJT93" s="2"/>
      <c r="JJU93" s="2"/>
      <c r="JJV93" s="2"/>
      <c r="JJW93" s="2"/>
      <c r="JJX93" s="2"/>
      <c r="JJY93" s="2"/>
      <c r="JJZ93" s="2"/>
      <c r="JKA93" s="2"/>
      <c r="JKB93" s="2"/>
      <c r="JKC93" s="2"/>
      <c r="JKD93" s="2"/>
      <c r="JKE93" s="2"/>
      <c r="JKF93" s="2"/>
      <c r="JKG93" s="2"/>
      <c r="JKH93" s="2"/>
      <c r="JKI93" s="2"/>
      <c r="JKJ93" s="2"/>
      <c r="JKK93" s="2"/>
      <c r="JKL93" s="2"/>
      <c r="JKM93" s="2"/>
      <c r="JKN93" s="2"/>
      <c r="JKO93" s="2"/>
      <c r="JKP93" s="2"/>
      <c r="JKQ93" s="2"/>
      <c r="JKR93" s="2"/>
      <c r="JKS93" s="2"/>
      <c r="JKT93" s="2"/>
      <c r="JKU93" s="2"/>
      <c r="JKV93" s="2"/>
      <c r="JKW93" s="2"/>
      <c r="JKX93" s="2"/>
      <c r="JKY93" s="2"/>
      <c r="JKZ93" s="2"/>
      <c r="JLA93" s="2"/>
      <c r="JLB93" s="2"/>
      <c r="JLC93" s="2"/>
      <c r="JLD93" s="2"/>
      <c r="JLE93" s="2"/>
      <c r="JLF93" s="2"/>
      <c r="JLG93" s="2"/>
      <c r="JLH93" s="2"/>
      <c r="JLI93" s="2"/>
      <c r="JLJ93" s="2"/>
      <c r="JLK93" s="2"/>
      <c r="JLL93" s="2"/>
      <c r="JLM93" s="2"/>
      <c r="JLN93" s="2"/>
      <c r="JLO93" s="2"/>
      <c r="JLP93" s="2"/>
      <c r="JLQ93" s="2"/>
      <c r="JLR93" s="2"/>
      <c r="JLS93" s="2"/>
      <c r="JLT93" s="2"/>
      <c r="JLU93" s="2"/>
      <c r="JLV93" s="2"/>
      <c r="JLW93" s="2"/>
      <c r="JLX93" s="2"/>
      <c r="JLY93" s="2"/>
      <c r="JLZ93" s="2"/>
      <c r="JMA93" s="2"/>
      <c r="JMB93" s="2"/>
      <c r="JMC93" s="2"/>
      <c r="JMD93" s="2"/>
      <c r="JME93" s="2"/>
      <c r="JMF93" s="2"/>
      <c r="JMG93" s="2"/>
      <c r="JMH93" s="2"/>
      <c r="JMI93" s="2"/>
      <c r="JMJ93" s="2"/>
      <c r="JMK93" s="2"/>
      <c r="JML93" s="2"/>
      <c r="JMM93" s="2"/>
      <c r="JMN93" s="2"/>
      <c r="JMO93" s="2"/>
      <c r="JMP93" s="2"/>
      <c r="JMQ93" s="2"/>
      <c r="JMR93" s="2"/>
      <c r="JMS93" s="2"/>
      <c r="JMT93" s="2"/>
      <c r="JMU93" s="2"/>
      <c r="JMV93" s="2"/>
      <c r="JMW93" s="2"/>
      <c r="JMX93" s="2"/>
      <c r="JMY93" s="2"/>
      <c r="JMZ93" s="2"/>
      <c r="JNA93" s="2"/>
      <c r="JNB93" s="2"/>
      <c r="JNC93" s="2"/>
      <c r="JND93" s="2"/>
      <c r="JNE93" s="2"/>
      <c r="JNF93" s="2"/>
      <c r="JNG93" s="2"/>
      <c r="JNH93" s="2"/>
      <c r="JNI93" s="2"/>
      <c r="JNJ93" s="2"/>
      <c r="JNK93" s="2"/>
      <c r="JNL93" s="2"/>
      <c r="JNM93" s="2"/>
      <c r="JNN93" s="2"/>
      <c r="JNO93" s="2"/>
      <c r="JNP93" s="2"/>
      <c r="JNQ93" s="2"/>
      <c r="JNR93" s="2"/>
      <c r="JNS93" s="2"/>
      <c r="JNT93" s="2"/>
      <c r="JNU93" s="2"/>
      <c r="JNV93" s="2"/>
      <c r="JNW93" s="2"/>
      <c r="JNX93" s="2"/>
      <c r="JNY93" s="2"/>
      <c r="JNZ93" s="2"/>
      <c r="JOA93" s="2"/>
      <c r="JOB93" s="2"/>
      <c r="JOC93" s="2"/>
      <c r="JOD93" s="2"/>
      <c r="JOE93" s="2"/>
      <c r="JOF93" s="2"/>
      <c r="JOG93" s="2"/>
      <c r="JOH93" s="2"/>
      <c r="JOI93" s="2"/>
      <c r="JOJ93" s="2"/>
      <c r="JOK93" s="2"/>
      <c r="JOL93" s="2"/>
      <c r="JOM93" s="2"/>
      <c r="JON93" s="2"/>
      <c r="JOO93" s="2"/>
      <c r="JOP93" s="2"/>
      <c r="JOQ93" s="2"/>
      <c r="JOR93" s="2"/>
      <c r="JOS93" s="2"/>
      <c r="JOT93" s="2"/>
      <c r="JOU93" s="2"/>
      <c r="JOV93" s="2"/>
      <c r="JOW93" s="2"/>
      <c r="JOX93" s="2"/>
      <c r="JOY93" s="2"/>
      <c r="JOZ93" s="2"/>
      <c r="JPA93" s="2"/>
      <c r="JPB93" s="2"/>
      <c r="JPC93" s="2"/>
      <c r="JPD93" s="2"/>
      <c r="JPE93" s="2"/>
      <c r="JPF93" s="2"/>
      <c r="JPG93" s="2"/>
      <c r="JPH93" s="2"/>
      <c r="JPI93" s="2"/>
      <c r="JPJ93" s="2"/>
      <c r="JPK93" s="2"/>
      <c r="JPL93" s="2"/>
      <c r="JPM93" s="2"/>
      <c r="JPN93" s="2"/>
      <c r="JPO93" s="2"/>
      <c r="JPP93" s="2"/>
      <c r="JPQ93" s="2"/>
      <c r="JPR93" s="2"/>
      <c r="JPS93" s="2"/>
      <c r="JPT93" s="2"/>
      <c r="JPU93" s="2"/>
      <c r="JPV93" s="2"/>
      <c r="JPW93" s="2"/>
      <c r="JPX93" s="2"/>
      <c r="JPY93" s="2"/>
      <c r="JPZ93" s="2"/>
      <c r="JQA93" s="2"/>
      <c r="JQB93" s="2"/>
      <c r="JQC93" s="2"/>
      <c r="JQD93" s="2"/>
      <c r="JQE93" s="2"/>
      <c r="JQF93" s="2"/>
      <c r="JQG93" s="2"/>
      <c r="JQH93" s="2"/>
      <c r="JQI93" s="2"/>
      <c r="JQJ93" s="2"/>
      <c r="JQK93" s="2"/>
      <c r="JQL93" s="2"/>
      <c r="JQM93" s="2"/>
      <c r="JQN93" s="2"/>
      <c r="JQO93" s="2"/>
      <c r="JQP93" s="2"/>
      <c r="JQQ93" s="2"/>
      <c r="JQR93" s="2"/>
      <c r="JQS93" s="2"/>
      <c r="JQT93" s="2"/>
      <c r="JQU93" s="2"/>
      <c r="JQV93" s="2"/>
      <c r="JQW93" s="2"/>
      <c r="JQX93" s="2"/>
      <c r="JQY93" s="2"/>
      <c r="JQZ93" s="2"/>
      <c r="JRA93" s="2"/>
      <c r="JRB93" s="2"/>
      <c r="JRC93" s="2"/>
      <c r="JRD93" s="2"/>
      <c r="JRE93" s="2"/>
      <c r="JRF93" s="2"/>
      <c r="JRG93" s="2"/>
      <c r="JRH93" s="2"/>
      <c r="JRI93" s="2"/>
      <c r="JRJ93" s="2"/>
      <c r="JRK93" s="2"/>
      <c r="JRL93" s="2"/>
      <c r="JRM93" s="2"/>
      <c r="JRN93" s="2"/>
      <c r="JRO93" s="2"/>
      <c r="JRP93" s="2"/>
      <c r="JRQ93" s="2"/>
      <c r="JRR93" s="2"/>
      <c r="JRS93" s="2"/>
      <c r="JRT93" s="2"/>
      <c r="JRU93" s="2"/>
      <c r="JRV93" s="2"/>
      <c r="JRW93" s="2"/>
      <c r="JRX93" s="2"/>
      <c r="JRY93" s="2"/>
      <c r="JRZ93" s="2"/>
      <c r="JSA93" s="2"/>
      <c r="JSB93" s="2"/>
      <c r="JSC93" s="2"/>
      <c r="JSD93" s="2"/>
      <c r="JSE93" s="2"/>
      <c r="JSF93" s="2"/>
      <c r="JSG93" s="2"/>
      <c r="JSH93" s="2"/>
      <c r="JSI93" s="2"/>
      <c r="JSJ93" s="2"/>
      <c r="JSK93" s="2"/>
      <c r="JSL93" s="2"/>
      <c r="JSM93" s="2"/>
      <c r="JSN93" s="2"/>
      <c r="JSO93" s="2"/>
      <c r="JSP93" s="2"/>
      <c r="JSQ93" s="2"/>
      <c r="JSR93" s="2"/>
      <c r="JSS93" s="2"/>
      <c r="JST93" s="2"/>
      <c r="JSU93" s="2"/>
      <c r="JSV93" s="2"/>
      <c r="JSW93" s="2"/>
      <c r="JSX93" s="2"/>
      <c r="JSY93" s="2"/>
      <c r="JSZ93" s="2"/>
      <c r="JTA93" s="2"/>
      <c r="JTB93" s="2"/>
      <c r="JTC93" s="2"/>
      <c r="JTD93" s="2"/>
      <c r="JTE93" s="2"/>
      <c r="JTF93" s="2"/>
      <c r="JTG93" s="2"/>
      <c r="JTH93" s="2"/>
      <c r="JTI93" s="2"/>
      <c r="JTJ93" s="2"/>
      <c r="JTK93" s="2"/>
      <c r="JTL93" s="2"/>
      <c r="JTM93" s="2"/>
      <c r="JTN93" s="2"/>
      <c r="JTO93" s="2"/>
      <c r="JTP93" s="2"/>
      <c r="JTQ93" s="2"/>
      <c r="JTR93" s="2"/>
      <c r="JTS93" s="2"/>
      <c r="JTT93" s="2"/>
      <c r="JTU93" s="2"/>
      <c r="JTV93" s="2"/>
      <c r="JTW93" s="2"/>
      <c r="JTX93" s="2"/>
      <c r="JTY93" s="2"/>
      <c r="JTZ93" s="2"/>
      <c r="JUA93" s="2"/>
      <c r="JUB93" s="2"/>
      <c r="JUC93" s="2"/>
      <c r="JUD93" s="2"/>
      <c r="JUE93" s="2"/>
      <c r="JUF93" s="2"/>
      <c r="JUG93" s="2"/>
      <c r="JUH93" s="2"/>
      <c r="JUI93" s="2"/>
      <c r="JUJ93" s="2"/>
      <c r="JUK93" s="2"/>
      <c r="JUL93" s="2"/>
      <c r="JUM93" s="2"/>
      <c r="JUN93" s="2"/>
      <c r="JUO93" s="2"/>
      <c r="JUP93" s="2"/>
      <c r="JUQ93" s="2"/>
      <c r="JUR93" s="2"/>
      <c r="JUS93" s="2"/>
      <c r="JUT93" s="2"/>
      <c r="JUU93" s="2"/>
      <c r="JUV93" s="2"/>
      <c r="JUW93" s="2"/>
      <c r="JUX93" s="2"/>
      <c r="JUY93" s="2"/>
      <c r="JUZ93" s="2"/>
      <c r="JVA93" s="2"/>
      <c r="JVB93" s="2"/>
      <c r="JVC93" s="2"/>
      <c r="JVD93" s="2"/>
      <c r="JVE93" s="2"/>
      <c r="JVF93" s="2"/>
      <c r="JVG93" s="2"/>
      <c r="JVH93" s="2"/>
      <c r="JVI93" s="2"/>
      <c r="JVJ93" s="2"/>
      <c r="JVK93" s="2"/>
      <c r="JVL93" s="2"/>
      <c r="JVM93" s="2"/>
      <c r="JVN93" s="2"/>
      <c r="JVO93" s="2"/>
      <c r="JVP93" s="2"/>
      <c r="JVQ93" s="2"/>
      <c r="JVR93" s="2"/>
      <c r="JVS93" s="2"/>
      <c r="JVT93" s="2"/>
      <c r="JVU93" s="2"/>
      <c r="JVV93" s="2"/>
      <c r="JVW93" s="2"/>
      <c r="JVX93" s="2"/>
      <c r="JVY93" s="2"/>
      <c r="JVZ93" s="2"/>
      <c r="JWA93" s="2"/>
      <c r="JWB93" s="2"/>
      <c r="JWC93" s="2"/>
      <c r="JWD93" s="2"/>
      <c r="JWE93" s="2"/>
      <c r="JWF93" s="2"/>
      <c r="JWG93" s="2"/>
      <c r="JWH93" s="2"/>
      <c r="JWI93" s="2"/>
      <c r="JWJ93" s="2"/>
      <c r="JWK93" s="2"/>
      <c r="JWL93" s="2"/>
      <c r="JWM93" s="2"/>
      <c r="JWN93" s="2"/>
      <c r="JWO93" s="2"/>
      <c r="JWP93" s="2"/>
      <c r="JWQ93" s="2"/>
      <c r="JWR93" s="2"/>
      <c r="JWS93" s="2"/>
      <c r="JWT93" s="2"/>
      <c r="JWU93" s="2"/>
      <c r="JWV93" s="2"/>
      <c r="JWW93" s="2"/>
      <c r="JWX93" s="2"/>
      <c r="JWY93" s="2"/>
      <c r="JWZ93" s="2"/>
      <c r="JXA93" s="2"/>
      <c r="JXB93" s="2"/>
      <c r="JXC93" s="2"/>
      <c r="JXD93" s="2"/>
      <c r="JXE93" s="2"/>
      <c r="JXF93" s="2"/>
      <c r="JXG93" s="2"/>
      <c r="JXH93" s="2"/>
      <c r="JXI93" s="2"/>
      <c r="JXJ93" s="2"/>
      <c r="JXK93" s="2"/>
      <c r="JXL93" s="2"/>
      <c r="JXM93" s="2"/>
      <c r="JXN93" s="2"/>
      <c r="JXO93" s="2"/>
      <c r="JXP93" s="2"/>
      <c r="JXQ93" s="2"/>
      <c r="JXR93" s="2"/>
      <c r="JXS93" s="2"/>
      <c r="JXT93" s="2"/>
      <c r="JXU93" s="2"/>
      <c r="JXV93" s="2"/>
      <c r="JXW93" s="2"/>
      <c r="JXX93" s="2"/>
      <c r="JXY93" s="2"/>
      <c r="JXZ93" s="2"/>
      <c r="JYA93" s="2"/>
      <c r="JYB93" s="2"/>
      <c r="JYC93" s="2"/>
      <c r="JYD93" s="2"/>
      <c r="JYE93" s="2"/>
      <c r="JYF93" s="2"/>
      <c r="JYG93" s="2"/>
      <c r="JYH93" s="2"/>
      <c r="JYI93" s="2"/>
      <c r="JYJ93" s="2"/>
      <c r="JYK93" s="2"/>
      <c r="JYL93" s="2"/>
      <c r="JYM93" s="2"/>
      <c r="JYN93" s="2"/>
      <c r="JYO93" s="2"/>
      <c r="JYP93" s="2"/>
      <c r="JYQ93" s="2"/>
      <c r="JYR93" s="2"/>
      <c r="JYS93" s="2"/>
      <c r="JYT93" s="2"/>
      <c r="JYU93" s="2"/>
      <c r="JYV93" s="2"/>
      <c r="JYW93" s="2"/>
      <c r="JYX93" s="2"/>
      <c r="JYY93" s="2"/>
      <c r="JYZ93" s="2"/>
      <c r="JZA93" s="2"/>
      <c r="JZB93" s="2"/>
      <c r="JZC93" s="2"/>
      <c r="JZD93" s="2"/>
      <c r="JZE93" s="2"/>
      <c r="JZF93" s="2"/>
      <c r="JZG93" s="2"/>
      <c r="JZH93" s="2"/>
      <c r="JZI93" s="2"/>
      <c r="JZJ93" s="2"/>
      <c r="JZK93" s="2"/>
      <c r="JZL93" s="2"/>
      <c r="JZM93" s="2"/>
      <c r="JZN93" s="2"/>
      <c r="JZO93" s="2"/>
      <c r="JZP93" s="2"/>
      <c r="JZQ93" s="2"/>
      <c r="JZR93" s="2"/>
      <c r="JZS93" s="2"/>
      <c r="JZT93" s="2"/>
      <c r="JZU93" s="2"/>
      <c r="JZV93" s="2"/>
      <c r="JZW93" s="2"/>
      <c r="JZX93" s="2"/>
      <c r="JZY93" s="2"/>
      <c r="JZZ93" s="2"/>
      <c r="KAA93" s="2"/>
      <c r="KAB93" s="2"/>
      <c r="KAC93" s="2"/>
      <c r="KAD93" s="2"/>
      <c r="KAE93" s="2"/>
      <c r="KAF93" s="2"/>
      <c r="KAG93" s="2"/>
      <c r="KAH93" s="2"/>
      <c r="KAI93" s="2"/>
      <c r="KAJ93" s="2"/>
      <c r="KAK93" s="2"/>
      <c r="KAL93" s="2"/>
      <c r="KAM93" s="2"/>
      <c r="KAN93" s="2"/>
      <c r="KAO93" s="2"/>
      <c r="KAP93" s="2"/>
      <c r="KAQ93" s="2"/>
      <c r="KAR93" s="2"/>
      <c r="KAS93" s="2"/>
      <c r="KAT93" s="2"/>
      <c r="KAU93" s="2"/>
      <c r="KAV93" s="2"/>
      <c r="KAW93" s="2"/>
      <c r="KAX93" s="2"/>
      <c r="KAY93" s="2"/>
      <c r="KAZ93" s="2"/>
      <c r="KBA93" s="2"/>
      <c r="KBB93" s="2"/>
      <c r="KBC93" s="2"/>
      <c r="KBD93" s="2"/>
      <c r="KBE93" s="2"/>
      <c r="KBF93" s="2"/>
      <c r="KBG93" s="2"/>
      <c r="KBH93" s="2"/>
      <c r="KBI93" s="2"/>
      <c r="KBJ93" s="2"/>
      <c r="KBK93" s="2"/>
      <c r="KBL93" s="2"/>
      <c r="KBM93" s="2"/>
      <c r="KBN93" s="2"/>
      <c r="KBO93" s="2"/>
      <c r="KBP93" s="2"/>
      <c r="KBQ93" s="2"/>
      <c r="KBR93" s="2"/>
      <c r="KBS93" s="2"/>
      <c r="KBT93" s="2"/>
      <c r="KBU93" s="2"/>
      <c r="KBV93" s="2"/>
      <c r="KBW93" s="2"/>
      <c r="KBX93" s="2"/>
      <c r="KBY93" s="2"/>
      <c r="KBZ93" s="2"/>
      <c r="KCA93" s="2"/>
      <c r="KCB93" s="2"/>
      <c r="KCC93" s="2"/>
      <c r="KCD93" s="2"/>
      <c r="KCE93" s="2"/>
      <c r="KCF93" s="2"/>
      <c r="KCG93" s="2"/>
      <c r="KCH93" s="2"/>
      <c r="KCI93" s="2"/>
      <c r="KCJ93" s="2"/>
      <c r="KCK93" s="2"/>
      <c r="KCL93" s="2"/>
      <c r="KCM93" s="2"/>
      <c r="KCN93" s="2"/>
      <c r="KCO93" s="2"/>
      <c r="KCP93" s="2"/>
      <c r="KCQ93" s="2"/>
      <c r="KCR93" s="2"/>
      <c r="KCS93" s="2"/>
      <c r="KCT93" s="2"/>
      <c r="KCU93" s="2"/>
      <c r="KCV93" s="2"/>
      <c r="KCW93" s="2"/>
      <c r="KCX93" s="2"/>
      <c r="KCY93" s="2"/>
      <c r="KCZ93" s="2"/>
      <c r="KDA93" s="2"/>
      <c r="KDB93" s="2"/>
      <c r="KDC93" s="2"/>
      <c r="KDD93" s="2"/>
      <c r="KDE93" s="2"/>
      <c r="KDF93" s="2"/>
      <c r="KDG93" s="2"/>
      <c r="KDH93" s="2"/>
      <c r="KDI93" s="2"/>
      <c r="KDJ93" s="2"/>
      <c r="KDK93" s="2"/>
      <c r="KDL93" s="2"/>
      <c r="KDM93" s="2"/>
      <c r="KDN93" s="2"/>
      <c r="KDO93" s="2"/>
      <c r="KDP93" s="2"/>
      <c r="KDQ93" s="2"/>
      <c r="KDR93" s="2"/>
      <c r="KDS93" s="2"/>
      <c r="KDT93" s="2"/>
      <c r="KDU93" s="2"/>
      <c r="KDV93" s="2"/>
      <c r="KDW93" s="2"/>
      <c r="KDX93" s="2"/>
      <c r="KDY93" s="2"/>
      <c r="KDZ93" s="2"/>
      <c r="KEA93" s="2"/>
      <c r="KEB93" s="2"/>
      <c r="KEC93" s="2"/>
      <c r="KED93" s="2"/>
      <c r="KEE93" s="2"/>
      <c r="KEF93" s="2"/>
      <c r="KEG93" s="2"/>
      <c r="KEH93" s="2"/>
      <c r="KEI93" s="2"/>
      <c r="KEJ93" s="2"/>
      <c r="KEK93" s="2"/>
      <c r="KEL93" s="2"/>
      <c r="KEM93" s="2"/>
      <c r="KEN93" s="2"/>
      <c r="KEO93" s="2"/>
      <c r="KEP93" s="2"/>
      <c r="KEQ93" s="2"/>
      <c r="KER93" s="2"/>
      <c r="KES93" s="2"/>
      <c r="KET93" s="2"/>
      <c r="KEU93" s="2"/>
      <c r="KEV93" s="2"/>
      <c r="KEW93" s="2"/>
      <c r="KEX93" s="2"/>
      <c r="KEY93" s="2"/>
      <c r="KEZ93" s="2"/>
      <c r="KFA93" s="2"/>
      <c r="KFB93" s="2"/>
      <c r="KFC93" s="2"/>
      <c r="KFD93" s="2"/>
      <c r="KFE93" s="2"/>
      <c r="KFF93" s="2"/>
      <c r="KFG93" s="2"/>
      <c r="KFH93" s="2"/>
      <c r="KFI93" s="2"/>
      <c r="KFJ93" s="2"/>
      <c r="KFK93" s="2"/>
      <c r="KFL93" s="2"/>
      <c r="KFM93" s="2"/>
      <c r="KFN93" s="2"/>
      <c r="KFO93" s="2"/>
      <c r="KFP93" s="2"/>
      <c r="KFQ93" s="2"/>
      <c r="KFR93" s="2"/>
      <c r="KFS93" s="2"/>
      <c r="KFT93" s="2"/>
      <c r="KFU93" s="2"/>
      <c r="KFV93" s="2"/>
      <c r="KFW93" s="2"/>
      <c r="KFX93" s="2"/>
      <c r="KFY93" s="2"/>
      <c r="KFZ93" s="2"/>
      <c r="KGA93" s="2"/>
      <c r="KGB93" s="2"/>
      <c r="KGC93" s="2"/>
      <c r="KGD93" s="2"/>
      <c r="KGE93" s="2"/>
      <c r="KGF93" s="2"/>
      <c r="KGG93" s="2"/>
      <c r="KGH93" s="2"/>
      <c r="KGI93" s="2"/>
      <c r="KGJ93" s="2"/>
      <c r="KGK93" s="2"/>
      <c r="KGL93" s="2"/>
      <c r="KGM93" s="2"/>
      <c r="KGN93" s="2"/>
      <c r="KGO93" s="2"/>
      <c r="KGP93" s="2"/>
      <c r="KGQ93" s="2"/>
      <c r="KGR93" s="2"/>
      <c r="KGS93" s="2"/>
      <c r="KGT93" s="2"/>
      <c r="KGU93" s="2"/>
      <c r="KGV93" s="2"/>
      <c r="KGW93" s="2"/>
      <c r="KGX93" s="2"/>
      <c r="KGY93" s="2"/>
      <c r="KGZ93" s="2"/>
      <c r="KHA93" s="2"/>
      <c r="KHB93" s="2"/>
      <c r="KHC93" s="2"/>
      <c r="KHD93" s="2"/>
      <c r="KHE93" s="2"/>
      <c r="KHF93" s="2"/>
      <c r="KHG93" s="2"/>
      <c r="KHH93" s="2"/>
      <c r="KHI93" s="2"/>
      <c r="KHJ93" s="2"/>
      <c r="KHK93" s="2"/>
      <c r="KHL93" s="2"/>
      <c r="KHM93" s="2"/>
      <c r="KHN93" s="2"/>
      <c r="KHO93" s="2"/>
      <c r="KHP93" s="2"/>
      <c r="KHQ93" s="2"/>
      <c r="KHR93" s="2"/>
      <c r="KHS93" s="2"/>
      <c r="KHT93" s="2"/>
      <c r="KHU93" s="2"/>
      <c r="KHV93" s="2"/>
      <c r="KHW93" s="2"/>
      <c r="KHX93" s="2"/>
      <c r="KHY93" s="2"/>
      <c r="KHZ93" s="2"/>
      <c r="KIA93" s="2"/>
      <c r="KIB93" s="2"/>
      <c r="KIC93" s="2"/>
      <c r="KID93" s="2"/>
      <c r="KIE93" s="2"/>
      <c r="KIF93" s="2"/>
      <c r="KIG93" s="2"/>
      <c r="KIH93" s="2"/>
      <c r="KII93" s="2"/>
      <c r="KIJ93" s="2"/>
      <c r="KIK93" s="2"/>
      <c r="KIL93" s="2"/>
      <c r="KIM93" s="2"/>
      <c r="KIN93" s="2"/>
      <c r="KIO93" s="2"/>
      <c r="KIP93" s="2"/>
      <c r="KIQ93" s="2"/>
      <c r="KIR93" s="2"/>
      <c r="KIS93" s="2"/>
      <c r="KIT93" s="2"/>
      <c r="KIU93" s="2"/>
      <c r="KIV93" s="2"/>
      <c r="KIW93" s="2"/>
      <c r="KIX93" s="2"/>
      <c r="KIY93" s="2"/>
      <c r="KIZ93" s="2"/>
      <c r="KJA93" s="2"/>
      <c r="KJB93" s="2"/>
      <c r="KJC93" s="2"/>
      <c r="KJD93" s="2"/>
      <c r="KJE93" s="2"/>
      <c r="KJF93" s="2"/>
      <c r="KJG93" s="2"/>
      <c r="KJH93" s="2"/>
      <c r="KJI93" s="2"/>
      <c r="KJJ93" s="2"/>
      <c r="KJK93" s="2"/>
      <c r="KJL93" s="2"/>
      <c r="KJM93" s="2"/>
      <c r="KJN93" s="2"/>
      <c r="KJO93" s="2"/>
      <c r="KJP93" s="2"/>
      <c r="KJQ93" s="2"/>
      <c r="KJR93" s="2"/>
      <c r="KJS93" s="2"/>
      <c r="KJT93" s="2"/>
      <c r="KJU93" s="2"/>
      <c r="KJV93" s="2"/>
      <c r="KJW93" s="2"/>
      <c r="KJX93" s="2"/>
      <c r="KJY93" s="2"/>
      <c r="KJZ93" s="2"/>
      <c r="KKA93" s="2"/>
      <c r="KKB93" s="2"/>
      <c r="KKC93" s="2"/>
      <c r="KKD93" s="2"/>
      <c r="KKE93" s="2"/>
      <c r="KKF93" s="2"/>
      <c r="KKG93" s="2"/>
      <c r="KKH93" s="2"/>
      <c r="KKI93" s="2"/>
      <c r="KKJ93" s="2"/>
      <c r="KKK93" s="2"/>
      <c r="KKL93" s="2"/>
      <c r="KKM93" s="2"/>
      <c r="KKN93" s="2"/>
      <c r="KKO93" s="2"/>
      <c r="KKP93" s="2"/>
      <c r="KKQ93" s="2"/>
      <c r="KKR93" s="2"/>
      <c r="KKS93" s="2"/>
      <c r="KKT93" s="2"/>
      <c r="KKU93" s="2"/>
      <c r="KKV93" s="2"/>
      <c r="KKW93" s="2"/>
      <c r="KKX93" s="2"/>
      <c r="KKY93" s="2"/>
      <c r="KKZ93" s="2"/>
      <c r="KLA93" s="2"/>
      <c r="KLB93" s="2"/>
      <c r="KLC93" s="2"/>
      <c r="KLD93" s="2"/>
      <c r="KLE93" s="2"/>
      <c r="KLF93" s="2"/>
      <c r="KLG93" s="2"/>
      <c r="KLH93" s="2"/>
      <c r="KLI93" s="2"/>
      <c r="KLJ93" s="2"/>
      <c r="KLK93" s="2"/>
      <c r="KLL93" s="2"/>
      <c r="KLM93" s="2"/>
      <c r="KLN93" s="2"/>
      <c r="KLO93" s="2"/>
      <c r="KLP93" s="2"/>
      <c r="KLQ93" s="2"/>
      <c r="KLR93" s="2"/>
      <c r="KLS93" s="2"/>
      <c r="KLT93" s="2"/>
      <c r="KLU93" s="2"/>
      <c r="KLV93" s="2"/>
      <c r="KLW93" s="2"/>
      <c r="KLX93" s="2"/>
      <c r="KLY93" s="2"/>
      <c r="KLZ93" s="2"/>
      <c r="KMA93" s="2"/>
      <c r="KMB93" s="2"/>
      <c r="KMC93" s="2"/>
      <c r="KMD93" s="2"/>
      <c r="KME93" s="2"/>
      <c r="KMF93" s="2"/>
      <c r="KMG93" s="2"/>
      <c r="KMH93" s="2"/>
      <c r="KMI93" s="2"/>
      <c r="KMJ93" s="2"/>
      <c r="KMK93" s="2"/>
      <c r="KML93" s="2"/>
      <c r="KMM93" s="2"/>
      <c r="KMN93" s="2"/>
      <c r="KMO93" s="2"/>
      <c r="KMP93" s="2"/>
      <c r="KMQ93" s="2"/>
      <c r="KMR93" s="2"/>
      <c r="KMS93" s="2"/>
      <c r="KMT93" s="2"/>
      <c r="KMU93" s="2"/>
      <c r="KMV93" s="2"/>
      <c r="KMW93" s="2"/>
      <c r="KMX93" s="2"/>
      <c r="KMY93" s="2"/>
      <c r="KMZ93" s="2"/>
      <c r="KNA93" s="2"/>
      <c r="KNB93" s="2"/>
      <c r="KNC93" s="2"/>
      <c r="KND93" s="2"/>
      <c r="KNE93" s="2"/>
      <c r="KNF93" s="2"/>
      <c r="KNG93" s="2"/>
      <c r="KNH93" s="2"/>
      <c r="KNI93" s="2"/>
      <c r="KNJ93" s="2"/>
      <c r="KNK93" s="2"/>
      <c r="KNL93" s="2"/>
      <c r="KNM93" s="2"/>
      <c r="KNN93" s="2"/>
      <c r="KNO93" s="2"/>
      <c r="KNP93" s="2"/>
      <c r="KNQ93" s="2"/>
      <c r="KNR93" s="2"/>
      <c r="KNS93" s="2"/>
      <c r="KNT93" s="2"/>
      <c r="KNU93" s="2"/>
      <c r="KNV93" s="2"/>
      <c r="KNW93" s="2"/>
      <c r="KNX93" s="2"/>
      <c r="KNY93" s="2"/>
      <c r="KNZ93" s="2"/>
      <c r="KOA93" s="2"/>
      <c r="KOB93" s="2"/>
      <c r="KOC93" s="2"/>
      <c r="KOD93" s="2"/>
      <c r="KOE93" s="2"/>
      <c r="KOF93" s="2"/>
      <c r="KOG93" s="2"/>
      <c r="KOH93" s="2"/>
      <c r="KOI93" s="2"/>
      <c r="KOJ93" s="2"/>
      <c r="KOK93" s="2"/>
      <c r="KOL93" s="2"/>
      <c r="KOM93" s="2"/>
      <c r="KON93" s="2"/>
      <c r="KOO93" s="2"/>
      <c r="KOP93" s="2"/>
      <c r="KOQ93" s="2"/>
      <c r="KOR93" s="2"/>
      <c r="KOS93" s="2"/>
      <c r="KOT93" s="2"/>
      <c r="KOU93" s="2"/>
      <c r="KOV93" s="2"/>
      <c r="KOW93" s="2"/>
      <c r="KOX93" s="2"/>
      <c r="KOY93" s="2"/>
      <c r="KOZ93" s="2"/>
      <c r="KPA93" s="2"/>
      <c r="KPB93" s="2"/>
      <c r="KPC93" s="2"/>
      <c r="KPD93" s="2"/>
      <c r="KPE93" s="2"/>
      <c r="KPF93" s="2"/>
      <c r="KPG93" s="2"/>
      <c r="KPH93" s="2"/>
      <c r="KPI93" s="2"/>
      <c r="KPJ93" s="2"/>
      <c r="KPK93" s="2"/>
      <c r="KPL93" s="2"/>
      <c r="KPM93" s="2"/>
      <c r="KPN93" s="2"/>
      <c r="KPO93" s="2"/>
      <c r="KPP93" s="2"/>
      <c r="KPQ93" s="2"/>
      <c r="KPR93" s="2"/>
      <c r="KPS93" s="2"/>
      <c r="KPT93" s="2"/>
      <c r="KPU93" s="2"/>
      <c r="KPV93" s="2"/>
      <c r="KPW93" s="2"/>
      <c r="KPX93" s="2"/>
      <c r="KPY93" s="2"/>
      <c r="KPZ93" s="2"/>
      <c r="KQA93" s="2"/>
      <c r="KQB93" s="2"/>
      <c r="KQC93" s="2"/>
      <c r="KQD93" s="2"/>
      <c r="KQE93" s="2"/>
      <c r="KQF93" s="2"/>
      <c r="KQG93" s="2"/>
      <c r="KQH93" s="2"/>
      <c r="KQI93" s="2"/>
      <c r="KQJ93" s="2"/>
      <c r="KQK93" s="2"/>
      <c r="KQL93" s="2"/>
      <c r="KQM93" s="2"/>
      <c r="KQN93" s="2"/>
      <c r="KQO93" s="2"/>
      <c r="KQP93" s="2"/>
      <c r="KQQ93" s="2"/>
      <c r="KQR93" s="2"/>
      <c r="KQS93" s="2"/>
      <c r="KQT93" s="2"/>
      <c r="KQU93" s="2"/>
      <c r="KQV93" s="2"/>
      <c r="KQW93" s="2"/>
      <c r="KQX93" s="2"/>
      <c r="KQY93" s="2"/>
      <c r="KQZ93" s="2"/>
      <c r="KRA93" s="2"/>
      <c r="KRB93" s="2"/>
      <c r="KRC93" s="2"/>
      <c r="KRD93" s="2"/>
      <c r="KRE93" s="2"/>
      <c r="KRF93" s="2"/>
      <c r="KRG93" s="2"/>
      <c r="KRH93" s="2"/>
      <c r="KRI93" s="2"/>
      <c r="KRJ93" s="2"/>
      <c r="KRK93" s="2"/>
      <c r="KRL93" s="2"/>
      <c r="KRM93" s="2"/>
      <c r="KRN93" s="2"/>
      <c r="KRO93" s="2"/>
      <c r="KRP93" s="2"/>
      <c r="KRQ93" s="2"/>
      <c r="KRR93" s="2"/>
      <c r="KRS93" s="2"/>
      <c r="KRT93" s="2"/>
      <c r="KRU93" s="2"/>
      <c r="KRV93" s="2"/>
      <c r="KRW93" s="2"/>
      <c r="KRX93" s="2"/>
      <c r="KRY93" s="2"/>
      <c r="KRZ93" s="2"/>
      <c r="KSA93" s="2"/>
      <c r="KSB93" s="2"/>
      <c r="KSC93" s="2"/>
      <c r="KSD93" s="2"/>
      <c r="KSE93" s="2"/>
      <c r="KSF93" s="2"/>
      <c r="KSG93" s="2"/>
      <c r="KSH93" s="2"/>
      <c r="KSI93" s="2"/>
      <c r="KSJ93" s="2"/>
      <c r="KSK93" s="2"/>
      <c r="KSL93" s="2"/>
      <c r="KSM93" s="2"/>
      <c r="KSN93" s="2"/>
      <c r="KSO93" s="2"/>
      <c r="KSP93" s="2"/>
      <c r="KSQ93" s="2"/>
      <c r="KSR93" s="2"/>
      <c r="KSS93" s="2"/>
      <c r="KST93" s="2"/>
      <c r="KSU93" s="2"/>
      <c r="KSV93" s="2"/>
      <c r="KSW93" s="2"/>
      <c r="KSX93" s="2"/>
      <c r="KSY93" s="2"/>
      <c r="KSZ93" s="2"/>
      <c r="KTA93" s="2"/>
      <c r="KTB93" s="2"/>
      <c r="KTC93" s="2"/>
      <c r="KTD93" s="2"/>
      <c r="KTE93" s="2"/>
      <c r="KTF93" s="2"/>
      <c r="KTG93" s="2"/>
      <c r="KTH93" s="2"/>
      <c r="KTI93" s="2"/>
      <c r="KTJ93" s="2"/>
      <c r="KTK93" s="2"/>
      <c r="KTL93" s="2"/>
      <c r="KTM93" s="2"/>
      <c r="KTN93" s="2"/>
      <c r="KTO93" s="2"/>
      <c r="KTP93" s="2"/>
      <c r="KTQ93" s="2"/>
      <c r="KTR93" s="2"/>
      <c r="KTS93" s="2"/>
      <c r="KTT93" s="2"/>
      <c r="KTU93" s="2"/>
      <c r="KTV93" s="2"/>
      <c r="KTW93" s="2"/>
      <c r="KTX93" s="2"/>
      <c r="KTY93" s="2"/>
      <c r="KTZ93" s="2"/>
      <c r="KUA93" s="2"/>
      <c r="KUB93" s="2"/>
      <c r="KUC93" s="2"/>
      <c r="KUD93" s="2"/>
      <c r="KUE93" s="2"/>
      <c r="KUF93" s="2"/>
      <c r="KUG93" s="2"/>
      <c r="KUH93" s="2"/>
      <c r="KUI93" s="2"/>
      <c r="KUJ93" s="2"/>
      <c r="KUK93" s="2"/>
      <c r="KUL93" s="2"/>
      <c r="KUM93" s="2"/>
      <c r="KUN93" s="2"/>
      <c r="KUO93" s="2"/>
      <c r="KUP93" s="2"/>
      <c r="KUQ93" s="2"/>
      <c r="KUR93" s="2"/>
      <c r="KUS93" s="2"/>
      <c r="KUT93" s="2"/>
      <c r="KUU93" s="2"/>
      <c r="KUV93" s="2"/>
      <c r="KUW93" s="2"/>
      <c r="KUX93" s="2"/>
      <c r="KUY93" s="2"/>
      <c r="KUZ93" s="2"/>
      <c r="KVA93" s="2"/>
      <c r="KVB93" s="2"/>
      <c r="KVC93" s="2"/>
      <c r="KVD93" s="2"/>
      <c r="KVE93" s="2"/>
      <c r="KVF93" s="2"/>
      <c r="KVG93" s="2"/>
      <c r="KVH93" s="2"/>
      <c r="KVI93" s="2"/>
      <c r="KVJ93" s="2"/>
      <c r="KVK93" s="2"/>
      <c r="KVL93" s="2"/>
      <c r="KVM93" s="2"/>
      <c r="KVN93" s="2"/>
      <c r="KVO93" s="2"/>
      <c r="KVP93" s="2"/>
      <c r="KVQ93" s="2"/>
      <c r="KVR93" s="2"/>
      <c r="KVS93" s="2"/>
      <c r="KVT93" s="2"/>
      <c r="KVU93" s="2"/>
      <c r="KVV93" s="2"/>
      <c r="KVW93" s="2"/>
      <c r="KVX93" s="2"/>
      <c r="KVY93" s="2"/>
      <c r="KVZ93" s="2"/>
      <c r="KWA93" s="2"/>
      <c r="KWB93" s="2"/>
      <c r="KWC93" s="2"/>
      <c r="KWD93" s="2"/>
      <c r="KWE93" s="2"/>
      <c r="KWF93" s="2"/>
      <c r="KWG93" s="2"/>
      <c r="KWH93" s="2"/>
      <c r="KWI93" s="2"/>
      <c r="KWJ93" s="2"/>
      <c r="KWK93" s="2"/>
      <c r="KWL93" s="2"/>
      <c r="KWM93" s="2"/>
      <c r="KWN93" s="2"/>
      <c r="KWO93" s="2"/>
      <c r="KWP93" s="2"/>
      <c r="KWQ93" s="2"/>
      <c r="KWR93" s="2"/>
      <c r="KWS93" s="2"/>
      <c r="KWT93" s="2"/>
      <c r="KWU93" s="2"/>
      <c r="KWV93" s="2"/>
      <c r="KWW93" s="2"/>
      <c r="KWX93" s="2"/>
      <c r="KWY93" s="2"/>
      <c r="KWZ93" s="2"/>
      <c r="KXA93" s="2"/>
      <c r="KXB93" s="2"/>
      <c r="KXC93" s="2"/>
      <c r="KXD93" s="2"/>
      <c r="KXE93" s="2"/>
      <c r="KXF93" s="2"/>
      <c r="KXG93" s="2"/>
      <c r="KXH93" s="2"/>
      <c r="KXI93" s="2"/>
      <c r="KXJ93" s="2"/>
      <c r="KXK93" s="2"/>
      <c r="KXL93" s="2"/>
      <c r="KXM93" s="2"/>
      <c r="KXN93" s="2"/>
      <c r="KXO93" s="2"/>
      <c r="KXP93" s="2"/>
      <c r="KXQ93" s="2"/>
      <c r="KXR93" s="2"/>
      <c r="KXS93" s="2"/>
      <c r="KXT93" s="2"/>
      <c r="KXU93" s="2"/>
      <c r="KXV93" s="2"/>
      <c r="KXW93" s="2"/>
      <c r="KXX93" s="2"/>
      <c r="KXY93" s="2"/>
      <c r="KXZ93" s="2"/>
      <c r="KYA93" s="2"/>
      <c r="KYB93" s="2"/>
      <c r="KYC93" s="2"/>
      <c r="KYD93" s="2"/>
      <c r="KYE93" s="2"/>
      <c r="KYF93" s="2"/>
      <c r="KYG93" s="2"/>
      <c r="KYH93" s="2"/>
      <c r="KYI93" s="2"/>
      <c r="KYJ93" s="2"/>
      <c r="KYK93" s="2"/>
      <c r="KYL93" s="2"/>
      <c r="KYM93" s="2"/>
      <c r="KYN93" s="2"/>
      <c r="KYO93" s="2"/>
      <c r="KYP93" s="2"/>
      <c r="KYQ93" s="2"/>
      <c r="KYR93" s="2"/>
      <c r="KYS93" s="2"/>
      <c r="KYT93" s="2"/>
      <c r="KYU93" s="2"/>
      <c r="KYV93" s="2"/>
      <c r="KYW93" s="2"/>
      <c r="KYX93" s="2"/>
      <c r="KYY93" s="2"/>
      <c r="KYZ93" s="2"/>
      <c r="KZA93" s="2"/>
      <c r="KZB93" s="2"/>
      <c r="KZC93" s="2"/>
      <c r="KZD93" s="2"/>
      <c r="KZE93" s="2"/>
      <c r="KZF93" s="2"/>
      <c r="KZG93" s="2"/>
      <c r="KZH93" s="2"/>
      <c r="KZI93" s="2"/>
      <c r="KZJ93" s="2"/>
      <c r="KZK93" s="2"/>
      <c r="KZL93" s="2"/>
      <c r="KZM93" s="2"/>
      <c r="KZN93" s="2"/>
      <c r="KZO93" s="2"/>
      <c r="KZP93" s="2"/>
      <c r="KZQ93" s="2"/>
      <c r="KZR93" s="2"/>
      <c r="KZS93" s="2"/>
      <c r="KZT93" s="2"/>
      <c r="KZU93" s="2"/>
      <c r="KZV93" s="2"/>
      <c r="KZW93" s="2"/>
      <c r="KZX93" s="2"/>
      <c r="KZY93" s="2"/>
      <c r="KZZ93" s="2"/>
      <c r="LAA93" s="2"/>
      <c r="LAB93" s="2"/>
      <c r="LAC93" s="2"/>
      <c r="LAD93" s="2"/>
      <c r="LAE93" s="2"/>
      <c r="LAF93" s="2"/>
      <c r="LAG93" s="2"/>
      <c r="LAH93" s="2"/>
      <c r="LAI93" s="2"/>
      <c r="LAJ93" s="2"/>
      <c r="LAK93" s="2"/>
      <c r="LAL93" s="2"/>
      <c r="LAM93" s="2"/>
      <c r="LAN93" s="2"/>
      <c r="LAO93" s="2"/>
      <c r="LAP93" s="2"/>
      <c r="LAQ93" s="2"/>
      <c r="LAR93" s="2"/>
      <c r="LAS93" s="2"/>
      <c r="LAT93" s="2"/>
      <c r="LAU93" s="2"/>
      <c r="LAV93" s="2"/>
      <c r="LAW93" s="2"/>
      <c r="LAX93" s="2"/>
      <c r="LAY93" s="2"/>
      <c r="LAZ93" s="2"/>
      <c r="LBA93" s="2"/>
      <c r="LBB93" s="2"/>
      <c r="LBC93" s="2"/>
      <c r="LBD93" s="2"/>
      <c r="LBE93" s="2"/>
      <c r="LBF93" s="2"/>
      <c r="LBG93" s="2"/>
      <c r="LBH93" s="2"/>
      <c r="LBI93" s="2"/>
      <c r="LBJ93" s="2"/>
      <c r="LBK93" s="2"/>
      <c r="LBL93" s="2"/>
      <c r="LBM93" s="2"/>
      <c r="LBN93" s="2"/>
      <c r="LBO93" s="2"/>
      <c r="LBP93" s="2"/>
      <c r="LBQ93" s="2"/>
      <c r="LBR93" s="2"/>
      <c r="LBS93" s="2"/>
      <c r="LBT93" s="2"/>
      <c r="LBU93" s="2"/>
      <c r="LBV93" s="2"/>
      <c r="LBW93" s="2"/>
      <c r="LBX93" s="2"/>
      <c r="LBY93" s="2"/>
      <c r="LBZ93" s="2"/>
      <c r="LCA93" s="2"/>
      <c r="LCB93" s="2"/>
      <c r="LCC93" s="2"/>
      <c r="LCD93" s="2"/>
      <c r="LCE93" s="2"/>
      <c r="LCF93" s="2"/>
      <c r="LCG93" s="2"/>
      <c r="LCH93" s="2"/>
      <c r="LCI93" s="2"/>
      <c r="LCJ93" s="2"/>
      <c r="LCK93" s="2"/>
      <c r="LCL93" s="2"/>
      <c r="LCM93" s="2"/>
      <c r="LCN93" s="2"/>
      <c r="LCO93" s="2"/>
      <c r="LCP93" s="2"/>
      <c r="LCQ93" s="2"/>
      <c r="LCR93" s="2"/>
      <c r="LCS93" s="2"/>
      <c r="LCT93" s="2"/>
      <c r="LCU93" s="2"/>
      <c r="LCV93" s="2"/>
      <c r="LCW93" s="2"/>
      <c r="LCX93" s="2"/>
      <c r="LCY93" s="2"/>
      <c r="LCZ93" s="2"/>
      <c r="LDA93" s="2"/>
      <c r="LDB93" s="2"/>
      <c r="LDC93" s="2"/>
      <c r="LDD93" s="2"/>
      <c r="LDE93" s="2"/>
      <c r="LDF93" s="2"/>
      <c r="LDG93" s="2"/>
      <c r="LDH93" s="2"/>
      <c r="LDI93" s="2"/>
      <c r="LDJ93" s="2"/>
      <c r="LDK93" s="2"/>
      <c r="LDL93" s="2"/>
      <c r="LDM93" s="2"/>
      <c r="LDN93" s="2"/>
      <c r="LDO93" s="2"/>
      <c r="LDP93" s="2"/>
      <c r="LDQ93" s="2"/>
      <c r="LDR93" s="2"/>
      <c r="LDS93" s="2"/>
      <c r="LDT93" s="2"/>
      <c r="LDU93" s="2"/>
      <c r="LDV93" s="2"/>
      <c r="LDW93" s="2"/>
      <c r="LDX93" s="2"/>
      <c r="LDY93" s="2"/>
      <c r="LDZ93" s="2"/>
      <c r="LEA93" s="2"/>
      <c r="LEB93" s="2"/>
      <c r="LEC93" s="2"/>
      <c r="LED93" s="2"/>
      <c r="LEE93" s="2"/>
      <c r="LEF93" s="2"/>
      <c r="LEG93" s="2"/>
      <c r="LEH93" s="2"/>
      <c r="LEI93" s="2"/>
      <c r="LEJ93" s="2"/>
      <c r="LEK93" s="2"/>
      <c r="LEL93" s="2"/>
      <c r="LEM93" s="2"/>
      <c r="LEN93" s="2"/>
      <c r="LEO93" s="2"/>
      <c r="LEP93" s="2"/>
      <c r="LEQ93" s="2"/>
      <c r="LER93" s="2"/>
      <c r="LES93" s="2"/>
      <c r="LET93" s="2"/>
      <c r="LEU93" s="2"/>
      <c r="LEV93" s="2"/>
      <c r="LEW93" s="2"/>
      <c r="LEX93" s="2"/>
      <c r="LEY93" s="2"/>
      <c r="LEZ93" s="2"/>
      <c r="LFA93" s="2"/>
      <c r="LFB93" s="2"/>
      <c r="LFC93" s="2"/>
      <c r="LFD93" s="2"/>
      <c r="LFE93" s="2"/>
      <c r="LFF93" s="2"/>
      <c r="LFG93" s="2"/>
      <c r="LFH93" s="2"/>
      <c r="LFI93" s="2"/>
      <c r="LFJ93" s="2"/>
      <c r="LFK93" s="2"/>
      <c r="LFL93" s="2"/>
      <c r="LFM93" s="2"/>
      <c r="LFN93" s="2"/>
      <c r="LFO93" s="2"/>
      <c r="LFP93" s="2"/>
      <c r="LFQ93" s="2"/>
      <c r="LFR93" s="2"/>
      <c r="LFS93" s="2"/>
      <c r="LFT93" s="2"/>
      <c r="LFU93" s="2"/>
      <c r="LFV93" s="2"/>
      <c r="LFW93" s="2"/>
      <c r="LFX93" s="2"/>
      <c r="LFY93" s="2"/>
      <c r="LFZ93" s="2"/>
      <c r="LGA93" s="2"/>
      <c r="LGB93" s="2"/>
      <c r="LGC93" s="2"/>
      <c r="LGD93" s="2"/>
      <c r="LGE93" s="2"/>
      <c r="LGF93" s="2"/>
      <c r="LGG93" s="2"/>
      <c r="LGH93" s="2"/>
      <c r="LGI93" s="2"/>
      <c r="LGJ93" s="2"/>
      <c r="LGK93" s="2"/>
      <c r="LGL93" s="2"/>
      <c r="LGM93" s="2"/>
      <c r="LGN93" s="2"/>
      <c r="LGO93" s="2"/>
      <c r="LGP93" s="2"/>
      <c r="LGQ93" s="2"/>
      <c r="LGR93" s="2"/>
      <c r="LGS93" s="2"/>
      <c r="LGT93" s="2"/>
      <c r="LGU93" s="2"/>
      <c r="LGV93" s="2"/>
      <c r="LGW93" s="2"/>
      <c r="LGX93" s="2"/>
      <c r="LGY93" s="2"/>
      <c r="LGZ93" s="2"/>
      <c r="LHA93" s="2"/>
      <c r="LHB93" s="2"/>
      <c r="LHC93" s="2"/>
      <c r="LHD93" s="2"/>
      <c r="LHE93" s="2"/>
      <c r="LHF93" s="2"/>
      <c r="LHG93" s="2"/>
      <c r="LHH93" s="2"/>
      <c r="LHI93" s="2"/>
      <c r="LHJ93" s="2"/>
      <c r="LHK93" s="2"/>
      <c r="LHL93" s="2"/>
      <c r="LHM93" s="2"/>
      <c r="LHN93" s="2"/>
      <c r="LHO93" s="2"/>
      <c r="LHP93" s="2"/>
      <c r="LHQ93" s="2"/>
      <c r="LHR93" s="2"/>
      <c r="LHS93" s="2"/>
      <c r="LHT93" s="2"/>
      <c r="LHU93" s="2"/>
      <c r="LHV93" s="2"/>
      <c r="LHW93" s="2"/>
      <c r="LHX93" s="2"/>
      <c r="LHY93" s="2"/>
      <c r="LHZ93" s="2"/>
      <c r="LIA93" s="2"/>
      <c r="LIB93" s="2"/>
      <c r="LIC93" s="2"/>
      <c r="LID93" s="2"/>
      <c r="LIE93" s="2"/>
      <c r="LIF93" s="2"/>
      <c r="LIG93" s="2"/>
      <c r="LIH93" s="2"/>
      <c r="LII93" s="2"/>
      <c r="LIJ93" s="2"/>
      <c r="LIK93" s="2"/>
      <c r="LIL93" s="2"/>
      <c r="LIM93" s="2"/>
      <c r="LIN93" s="2"/>
      <c r="LIO93" s="2"/>
      <c r="LIP93" s="2"/>
      <c r="LIQ93" s="2"/>
      <c r="LIR93" s="2"/>
      <c r="LIS93" s="2"/>
      <c r="LIT93" s="2"/>
      <c r="LIU93" s="2"/>
      <c r="LIV93" s="2"/>
      <c r="LIW93" s="2"/>
      <c r="LIX93" s="2"/>
      <c r="LIY93" s="2"/>
      <c r="LIZ93" s="2"/>
      <c r="LJA93" s="2"/>
      <c r="LJB93" s="2"/>
      <c r="LJC93" s="2"/>
      <c r="LJD93" s="2"/>
      <c r="LJE93" s="2"/>
      <c r="LJF93" s="2"/>
      <c r="LJG93" s="2"/>
      <c r="LJH93" s="2"/>
      <c r="LJI93" s="2"/>
      <c r="LJJ93" s="2"/>
      <c r="LJK93" s="2"/>
      <c r="LJL93" s="2"/>
      <c r="LJM93" s="2"/>
      <c r="LJN93" s="2"/>
      <c r="LJO93" s="2"/>
      <c r="LJP93" s="2"/>
      <c r="LJQ93" s="2"/>
      <c r="LJR93" s="2"/>
      <c r="LJS93" s="2"/>
      <c r="LJT93" s="2"/>
      <c r="LJU93" s="2"/>
      <c r="LJV93" s="2"/>
      <c r="LJW93" s="2"/>
      <c r="LJX93" s="2"/>
      <c r="LJY93" s="2"/>
      <c r="LJZ93" s="2"/>
      <c r="LKA93" s="2"/>
      <c r="LKB93" s="2"/>
      <c r="LKC93" s="2"/>
      <c r="LKD93" s="2"/>
      <c r="LKE93" s="2"/>
      <c r="LKF93" s="2"/>
      <c r="LKG93" s="2"/>
      <c r="LKH93" s="2"/>
      <c r="LKI93" s="2"/>
      <c r="LKJ93" s="2"/>
      <c r="LKK93" s="2"/>
      <c r="LKL93" s="2"/>
      <c r="LKM93" s="2"/>
      <c r="LKN93" s="2"/>
      <c r="LKO93" s="2"/>
      <c r="LKP93" s="2"/>
      <c r="LKQ93" s="2"/>
      <c r="LKR93" s="2"/>
      <c r="LKS93" s="2"/>
      <c r="LKT93" s="2"/>
      <c r="LKU93" s="2"/>
      <c r="LKV93" s="2"/>
      <c r="LKW93" s="2"/>
      <c r="LKX93" s="2"/>
      <c r="LKY93" s="2"/>
      <c r="LKZ93" s="2"/>
      <c r="LLA93" s="2"/>
      <c r="LLB93" s="2"/>
      <c r="LLC93" s="2"/>
      <c r="LLD93" s="2"/>
      <c r="LLE93" s="2"/>
      <c r="LLF93" s="2"/>
      <c r="LLG93" s="2"/>
      <c r="LLH93" s="2"/>
      <c r="LLI93" s="2"/>
      <c r="LLJ93" s="2"/>
      <c r="LLK93" s="2"/>
      <c r="LLL93" s="2"/>
      <c r="LLM93" s="2"/>
      <c r="LLN93" s="2"/>
      <c r="LLO93" s="2"/>
      <c r="LLP93" s="2"/>
      <c r="LLQ93" s="2"/>
      <c r="LLR93" s="2"/>
      <c r="LLS93" s="2"/>
      <c r="LLT93" s="2"/>
      <c r="LLU93" s="2"/>
      <c r="LLV93" s="2"/>
      <c r="LLW93" s="2"/>
      <c r="LLX93" s="2"/>
      <c r="LLY93" s="2"/>
      <c r="LLZ93" s="2"/>
      <c r="LMA93" s="2"/>
      <c r="LMB93" s="2"/>
      <c r="LMC93" s="2"/>
      <c r="LMD93" s="2"/>
      <c r="LME93" s="2"/>
      <c r="LMF93" s="2"/>
      <c r="LMG93" s="2"/>
      <c r="LMH93" s="2"/>
      <c r="LMI93" s="2"/>
      <c r="LMJ93" s="2"/>
      <c r="LMK93" s="2"/>
      <c r="LML93" s="2"/>
      <c r="LMM93" s="2"/>
      <c r="LMN93" s="2"/>
      <c r="LMO93" s="2"/>
      <c r="LMP93" s="2"/>
      <c r="LMQ93" s="2"/>
      <c r="LMR93" s="2"/>
      <c r="LMS93" s="2"/>
      <c r="LMT93" s="2"/>
      <c r="LMU93" s="2"/>
      <c r="LMV93" s="2"/>
      <c r="LMW93" s="2"/>
      <c r="LMX93" s="2"/>
      <c r="LMY93" s="2"/>
      <c r="LMZ93" s="2"/>
      <c r="LNA93" s="2"/>
      <c r="LNB93" s="2"/>
      <c r="LNC93" s="2"/>
      <c r="LND93" s="2"/>
      <c r="LNE93" s="2"/>
      <c r="LNF93" s="2"/>
      <c r="LNG93" s="2"/>
      <c r="LNH93" s="2"/>
      <c r="LNI93" s="2"/>
      <c r="LNJ93" s="2"/>
      <c r="LNK93" s="2"/>
      <c r="LNL93" s="2"/>
      <c r="LNM93" s="2"/>
      <c r="LNN93" s="2"/>
      <c r="LNO93" s="2"/>
      <c r="LNP93" s="2"/>
      <c r="LNQ93" s="2"/>
      <c r="LNR93" s="2"/>
      <c r="LNS93" s="2"/>
      <c r="LNT93" s="2"/>
      <c r="LNU93" s="2"/>
      <c r="LNV93" s="2"/>
      <c r="LNW93" s="2"/>
      <c r="LNX93" s="2"/>
      <c r="LNY93" s="2"/>
      <c r="LNZ93" s="2"/>
      <c r="LOA93" s="2"/>
      <c r="LOB93" s="2"/>
      <c r="LOC93" s="2"/>
      <c r="LOD93" s="2"/>
      <c r="LOE93" s="2"/>
      <c r="LOF93" s="2"/>
      <c r="LOG93" s="2"/>
      <c r="LOH93" s="2"/>
      <c r="LOI93" s="2"/>
      <c r="LOJ93" s="2"/>
      <c r="LOK93" s="2"/>
      <c r="LOL93" s="2"/>
      <c r="LOM93" s="2"/>
      <c r="LON93" s="2"/>
      <c r="LOO93" s="2"/>
      <c r="LOP93" s="2"/>
      <c r="LOQ93" s="2"/>
      <c r="LOR93" s="2"/>
      <c r="LOS93" s="2"/>
      <c r="LOT93" s="2"/>
      <c r="LOU93" s="2"/>
      <c r="LOV93" s="2"/>
      <c r="LOW93" s="2"/>
      <c r="LOX93" s="2"/>
      <c r="LOY93" s="2"/>
      <c r="LOZ93" s="2"/>
      <c r="LPA93" s="2"/>
      <c r="LPB93" s="2"/>
      <c r="LPC93" s="2"/>
      <c r="LPD93" s="2"/>
      <c r="LPE93" s="2"/>
      <c r="LPF93" s="2"/>
      <c r="LPG93" s="2"/>
      <c r="LPH93" s="2"/>
      <c r="LPI93" s="2"/>
      <c r="LPJ93" s="2"/>
      <c r="LPK93" s="2"/>
      <c r="LPL93" s="2"/>
      <c r="LPM93" s="2"/>
      <c r="LPN93" s="2"/>
      <c r="LPO93" s="2"/>
      <c r="LPP93" s="2"/>
      <c r="LPQ93" s="2"/>
      <c r="LPR93" s="2"/>
      <c r="LPS93" s="2"/>
      <c r="LPT93" s="2"/>
      <c r="LPU93" s="2"/>
      <c r="LPV93" s="2"/>
      <c r="LPW93" s="2"/>
      <c r="LPX93" s="2"/>
      <c r="LPY93" s="2"/>
      <c r="LPZ93" s="2"/>
      <c r="LQA93" s="2"/>
      <c r="LQB93" s="2"/>
      <c r="LQC93" s="2"/>
      <c r="LQD93" s="2"/>
      <c r="LQE93" s="2"/>
      <c r="LQF93" s="2"/>
      <c r="LQG93" s="2"/>
      <c r="LQH93" s="2"/>
      <c r="LQI93" s="2"/>
      <c r="LQJ93" s="2"/>
      <c r="LQK93" s="2"/>
      <c r="LQL93" s="2"/>
      <c r="LQM93" s="2"/>
      <c r="LQN93" s="2"/>
      <c r="LQO93" s="2"/>
      <c r="LQP93" s="2"/>
      <c r="LQQ93" s="2"/>
      <c r="LQR93" s="2"/>
      <c r="LQS93" s="2"/>
      <c r="LQT93" s="2"/>
      <c r="LQU93" s="2"/>
      <c r="LQV93" s="2"/>
      <c r="LQW93" s="2"/>
      <c r="LQX93" s="2"/>
      <c r="LQY93" s="2"/>
      <c r="LQZ93" s="2"/>
      <c r="LRA93" s="2"/>
      <c r="LRB93" s="2"/>
      <c r="LRC93" s="2"/>
      <c r="LRD93" s="2"/>
      <c r="LRE93" s="2"/>
      <c r="LRF93" s="2"/>
      <c r="LRG93" s="2"/>
      <c r="LRH93" s="2"/>
      <c r="LRI93" s="2"/>
      <c r="LRJ93" s="2"/>
      <c r="LRK93" s="2"/>
      <c r="LRL93" s="2"/>
      <c r="LRM93" s="2"/>
      <c r="LRN93" s="2"/>
      <c r="LRO93" s="2"/>
      <c r="LRP93" s="2"/>
      <c r="LRQ93" s="2"/>
      <c r="LRR93" s="2"/>
      <c r="LRS93" s="2"/>
      <c r="LRT93" s="2"/>
      <c r="LRU93" s="2"/>
      <c r="LRV93" s="2"/>
      <c r="LRW93" s="2"/>
      <c r="LRX93" s="2"/>
      <c r="LRY93" s="2"/>
      <c r="LRZ93" s="2"/>
      <c r="LSA93" s="2"/>
      <c r="LSB93" s="2"/>
      <c r="LSC93" s="2"/>
      <c r="LSD93" s="2"/>
      <c r="LSE93" s="2"/>
      <c r="LSF93" s="2"/>
      <c r="LSG93" s="2"/>
      <c r="LSH93" s="2"/>
      <c r="LSI93" s="2"/>
      <c r="LSJ93" s="2"/>
      <c r="LSK93" s="2"/>
      <c r="LSL93" s="2"/>
      <c r="LSM93" s="2"/>
      <c r="LSN93" s="2"/>
      <c r="LSO93" s="2"/>
      <c r="LSP93" s="2"/>
      <c r="LSQ93" s="2"/>
      <c r="LSR93" s="2"/>
      <c r="LSS93" s="2"/>
      <c r="LST93" s="2"/>
      <c r="LSU93" s="2"/>
      <c r="LSV93" s="2"/>
      <c r="LSW93" s="2"/>
      <c r="LSX93" s="2"/>
      <c r="LSY93" s="2"/>
      <c r="LSZ93" s="2"/>
      <c r="LTA93" s="2"/>
      <c r="LTB93" s="2"/>
      <c r="LTC93" s="2"/>
      <c r="LTD93" s="2"/>
      <c r="LTE93" s="2"/>
      <c r="LTF93" s="2"/>
      <c r="LTG93" s="2"/>
      <c r="LTH93" s="2"/>
      <c r="LTI93" s="2"/>
      <c r="LTJ93" s="2"/>
      <c r="LTK93" s="2"/>
      <c r="LTL93" s="2"/>
      <c r="LTM93" s="2"/>
      <c r="LTN93" s="2"/>
      <c r="LTO93" s="2"/>
      <c r="LTP93" s="2"/>
      <c r="LTQ93" s="2"/>
      <c r="LTR93" s="2"/>
      <c r="LTS93" s="2"/>
      <c r="LTT93" s="2"/>
      <c r="LTU93" s="2"/>
      <c r="LTV93" s="2"/>
      <c r="LTW93" s="2"/>
      <c r="LTX93" s="2"/>
      <c r="LTY93" s="2"/>
      <c r="LTZ93" s="2"/>
      <c r="LUA93" s="2"/>
      <c r="LUB93" s="2"/>
      <c r="LUC93" s="2"/>
      <c r="LUD93" s="2"/>
      <c r="LUE93" s="2"/>
      <c r="LUF93" s="2"/>
      <c r="LUG93" s="2"/>
      <c r="LUH93" s="2"/>
      <c r="LUI93" s="2"/>
      <c r="LUJ93" s="2"/>
      <c r="LUK93" s="2"/>
      <c r="LUL93" s="2"/>
      <c r="LUM93" s="2"/>
      <c r="LUN93" s="2"/>
      <c r="LUO93" s="2"/>
      <c r="LUP93" s="2"/>
      <c r="LUQ93" s="2"/>
      <c r="LUR93" s="2"/>
      <c r="LUS93" s="2"/>
      <c r="LUT93" s="2"/>
      <c r="LUU93" s="2"/>
      <c r="LUV93" s="2"/>
      <c r="LUW93" s="2"/>
      <c r="LUX93" s="2"/>
      <c r="LUY93" s="2"/>
      <c r="LUZ93" s="2"/>
      <c r="LVA93" s="2"/>
      <c r="LVB93" s="2"/>
      <c r="LVC93" s="2"/>
      <c r="LVD93" s="2"/>
      <c r="LVE93" s="2"/>
      <c r="LVF93" s="2"/>
      <c r="LVG93" s="2"/>
      <c r="LVH93" s="2"/>
      <c r="LVI93" s="2"/>
      <c r="LVJ93" s="2"/>
      <c r="LVK93" s="2"/>
      <c r="LVL93" s="2"/>
      <c r="LVM93" s="2"/>
      <c r="LVN93" s="2"/>
      <c r="LVO93" s="2"/>
      <c r="LVP93" s="2"/>
      <c r="LVQ93" s="2"/>
      <c r="LVR93" s="2"/>
      <c r="LVS93" s="2"/>
      <c r="LVT93" s="2"/>
      <c r="LVU93" s="2"/>
      <c r="LVV93" s="2"/>
      <c r="LVW93" s="2"/>
      <c r="LVX93" s="2"/>
      <c r="LVY93" s="2"/>
      <c r="LVZ93" s="2"/>
      <c r="LWA93" s="2"/>
      <c r="LWB93" s="2"/>
      <c r="LWC93" s="2"/>
      <c r="LWD93" s="2"/>
      <c r="LWE93" s="2"/>
      <c r="LWF93" s="2"/>
      <c r="LWG93" s="2"/>
      <c r="LWH93" s="2"/>
      <c r="LWI93" s="2"/>
      <c r="LWJ93" s="2"/>
      <c r="LWK93" s="2"/>
      <c r="LWL93" s="2"/>
      <c r="LWM93" s="2"/>
      <c r="LWN93" s="2"/>
      <c r="LWO93" s="2"/>
      <c r="LWP93" s="2"/>
      <c r="LWQ93" s="2"/>
      <c r="LWR93" s="2"/>
      <c r="LWS93" s="2"/>
      <c r="LWT93" s="2"/>
      <c r="LWU93" s="2"/>
      <c r="LWV93" s="2"/>
      <c r="LWW93" s="2"/>
      <c r="LWX93" s="2"/>
      <c r="LWY93" s="2"/>
      <c r="LWZ93" s="2"/>
      <c r="LXA93" s="2"/>
      <c r="LXB93" s="2"/>
      <c r="LXC93" s="2"/>
      <c r="LXD93" s="2"/>
      <c r="LXE93" s="2"/>
      <c r="LXF93" s="2"/>
      <c r="LXG93" s="2"/>
      <c r="LXH93" s="2"/>
      <c r="LXI93" s="2"/>
      <c r="LXJ93" s="2"/>
      <c r="LXK93" s="2"/>
      <c r="LXL93" s="2"/>
      <c r="LXM93" s="2"/>
      <c r="LXN93" s="2"/>
      <c r="LXO93" s="2"/>
      <c r="LXP93" s="2"/>
      <c r="LXQ93" s="2"/>
      <c r="LXR93" s="2"/>
      <c r="LXS93" s="2"/>
      <c r="LXT93" s="2"/>
      <c r="LXU93" s="2"/>
      <c r="LXV93" s="2"/>
      <c r="LXW93" s="2"/>
      <c r="LXX93" s="2"/>
      <c r="LXY93" s="2"/>
      <c r="LXZ93" s="2"/>
      <c r="LYA93" s="2"/>
      <c r="LYB93" s="2"/>
      <c r="LYC93" s="2"/>
      <c r="LYD93" s="2"/>
      <c r="LYE93" s="2"/>
      <c r="LYF93" s="2"/>
      <c r="LYG93" s="2"/>
      <c r="LYH93" s="2"/>
      <c r="LYI93" s="2"/>
      <c r="LYJ93" s="2"/>
      <c r="LYK93" s="2"/>
      <c r="LYL93" s="2"/>
      <c r="LYM93" s="2"/>
      <c r="LYN93" s="2"/>
      <c r="LYO93" s="2"/>
      <c r="LYP93" s="2"/>
      <c r="LYQ93" s="2"/>
      <c r="LYR93" s="2"/>
      <c r="LYS93" s="2"/>
      <c r="LYT93" s="2"/>
      <c r="LYU93" s="2"/>
      <c r="LYV93" s="2"/>
      <c r="LYW93" s="2"/>
      <c r="LYX93" s="2"/>
      <c r="LYY93" s="2"/>
      <c r="LYZ93" s="2"/>
      <c r="LZA93" s="2"/>
      <c r="LZB93" s="2"/>
      <c r="LZC93" s="2"/>
      <c r="LZD93" s="2"/>
      <c r="LZE93" s="2"/>
      <c r="LZF93" s="2"/>
      <c r="LZG93" s="2"/>
      <c r="LZH93" s="2"/>
      <c r="LZI93" s="2"/>
      <c r="LZJ93" s="2"/>
      <c r="LZK93" s="2"/>
      <c r="LZL93" s="2"/>
      <c r="LZM93" s="2"/>
      <c r="LZN93" s="2"/>
      <c r="LZO93" s="2"/>
      <c r="LZP93" s="2"/>
      <c r="LZQ93" s="2"/>
      <c r="LZR93" s="2"/>
      <c r="LZS93" s="2"/>
      <c r="LZT93" s="2"/>
      <c r="LZU93" s="2"/>
      <c r="LZV93" s="2"/>
      <c r="LZW93" s="2"/>
      <c r="LZX93" s="2"/>
      <c r="LZY93" s="2"/>
      <c r="LZZ93" s="2"/>
      <c r="MAA93" s="2"/>
      <c r="MAB93" s="2"/>
      <c r="MAC93" s="2"/>
      <c r="MAD93" s="2"/>
      <c r="MAE93" s="2"/>
      <c r="MAF93" s="2"/>
      <c r="MAG93" s="2"/>
      <c r="MAH93" s="2"/>
      <c r="MAI93" s="2"/>
      <c r="MAJ93" s="2"/>
      <c r="MAK93" s="2"/>
      <c r="MAL93" s="2"/>
      <c r="MAM93" s="2"/>
      <c r="MAN93" s="2"/>
      <c r="MAO93" s="2"/>
      <c r="MAP93" s="2"/>
      <c r="MAQ93" s="2"/>
      <c r="MAR93" s="2"/>
      <c r="MAS93" s="2"/>
      <c r="MAT93" s="2"/>
      <c r="MAU93" s="2"/>
      <c r="MAV93" s="2"/>
      <c r="MAW93" s="2"/>
      <c r="MAX93" s="2"/>
      <c r="MAY93" s="2"/>
      <c r="MAZ93" s="2"/>
      <c r="MBA93" s="2"/>
      <c r="MBB93" s="2"/>
      <c r="MBC93" s="2"/>
      <c r="MBD93" s="2"/>
      <c r="MBE93" s="2"/>
      <c r="MBF93" s="2"/>
      <c r="MBG93" s="2"/>
      <c r="MBH93" s="2"/>
      <c r="MBI93" s="2"/>
      <c r="MBJ93" s="2"/>
      <c r="MBK93" s="2"/>
      <c r="MBL93" s="2"/>
      <c r="MBM93" s="2"/>
      <c r="MBN93" s="2"/>
      <c r="MBO93" s="2"/>
      <c r="MBP93" s="2"/>
      <c r="MBQ93" s="2"/>
      <c r="MBR93" s="2"/>
      <c r="MBS93" s="2"/>
      <c r="MBT93" s="2"/>
      <c r="MBU93" s="2"/>
      <c r="MBV93" s="2"/>
      <c r="MBW93" s="2"/>
      <c r="MBX93" s="2"/>
      <c r="MBY93" s="2"/>
      <c r="MBZ93" s="2"/>
      <c r="MCA93" s="2"/>
      <c r="MCB93" s="2"/>
      <c r="MCC93" s="2"/>
      <c r="MCD93" s="2"/>
      <c r="MCE93" s="2"/>
      <c r="MCF93" s="2"/>
      <c r="MCG93" s="2"/>
      <c r="MCH93" s="2"/>
      <c r="MCI93" s="2"/>
      <c r="MCJ93" s="2"/>
      <c r="MCK93" s="2"/>
      <c r="MCL93" s="2"/>
      <c r="MCM93" s="2"/>
      <c r="MCN93" s="2"/>
      <c r="MCO93" s="2"/>
      <c r="MCP93" s="2"/>
      <c r="MCQ93" s="2"/>
      <c r="MCR93" s="2"/>
      <c r="MCS93" s="2"/>
      <c r="MCT93" s="2"/>
      <c r="MCU93" s="2"/>
      <c r="MCV93" s="2"/>
      <c r="MCW93" s="2"/>
      <c r="MCX93" s="2"/>
      <c r="MCY93" s="2"/>
      <c r="MCZ93" s="2"/>
      <c r="MDA93" s="2"/>
      <c r="MDB93" s="2"/>
      <c r="MDC93" s="2"/>
      <c r="MDD93" s="2"/>
      <c r="MDE93" s="2"/>
      <c r="MDF93" s="2"/>
      <c r="MDG93" s="2"/>
      <c r="MDH93" s="2"/>
      <c r="MDI93" s="2"/>
      <c r="MDJ93" s="2"/>
      <c r="MDK93" s="2"/>
      <c r="MDL93" s="2"/>
      <c r="MDM93" s="2"/>
      <c r="MDN93" s="2"/>
      <c r="MDO93" s="2"/>
      <c r="MDP93" s="2"/>
      <c r="MDQ93" s="2"/>
      <c r="MDR93" s="2"/>
      <c r="MDS93" s="2"/>
      <c r="MDT93" s="2"/>
      <c r="MDU93" s="2"/>
      <c r="MDV93" s="2"/>
      <c r="MDW93" s="2"/>
      <c r="MDX93" s="2"/>
      <c r="MDY93" s="2"/>
      <c r="MDZ93" s="2"/>
      <c r="MEA93" s="2"/>
      <c r="MEB93" s="2"/>
      <c r="MEC93" s="2"/>
      <c r="MED93" s="2"/>
      <c r="MEE93" s="2"/>
      <c r="MEF93" s="2"/>
      <c r="MEG93" s="2"/>
      <c r="MEH93" s="2"/>
      <c r="MEI93" s="2"/>
      <c r="MEJ93" s="2"/>
      <c r="MEK93" s="2"/>
      <c r="MEL93" s="2"/>
      <c r="MEM93" s="2"/>
      <c r="MEN93" s="2"/>
      <c r="MEO93" s="2"/>
      <c r="MEP93" s="2"/>
      <c r="MEQ93" s="2"/>
      <c r="MER93" s="2"/>
      <c r="MES93" s="2"/>
      <c r="MET93" s="2"/>
      <c r="MEU93" s="2"/>
      <c r="MEV93" s="2"/>
      <c r="MEW93" s="2"/>
      <c r="MEX93" s="2"/>
      <c r="MEY93" s="2"/>
      <c r="MEZ93" s="2"/>
      <c r="MFA93" s="2"/>
      <c r="MFB93" s="2"/>
      <c r="MFC93" s="2"/>
      <c r="MFD93" s="2"/>
      <c r="MFE93" s="2"/>
      <c r="MFF93" s="2"/>
      <c r="MFG93" s="2"/>
      <c r="MFH93" s="2"/>
      <c r="MFI93" s="2"/>
      <c r="MFJ93" s="2"/>
      <c r="MFK93" s="2"/>
      <c r="MFL93" s="2"/>
      <c r="MFM93" s="2"/>
      <c r="MFN93" s="2"/>
      <c r="MFO93" s="2"/>
      <c r="MFP93" s="2"/>
      <c r="MFQ93" s="2"/>
      <c r="MFR93" s="2"/>
      <c r="MFS93" s="2"/>
      <c r="MFT93" s="2"/>
      <c r="MFU93" s="2"/>
      <c r="MFV93" s="2"/>
      <c r="MFW93" s="2"/>
      <c r="MFX93" s="2"/>
      <c r="MFY93" s="2"/>
      <c r="MFZ93" s="2"/>
      <c r="MGA93" s="2"/>
      <c r="MGB93" s="2"/>
      <c r="MGC93" s="2"/>
      <c r="MGD93" s="2"/>
      <c r="MGE93" s="2"/>
      <c r="MGF93" s="2"/>
      <c r="MGG93" s="2"/>
      <c r="MGH93" s="2"/>
      <c r="MGI93" s="2"/>
      <c r="MGJ93" s="2"/>
      <c r="MGK93" s="2"/>
      <c r="MGL93" s="2"/>
      <c r="MGM93" s="2"/>
      <c r="MGN93" s="2"/>
      <c r="MGO93" s="2"/>
      <c r="MGP93" s="2"/>
      <c r="MGQ93" s="2"/>
      <c r="MGR93" s="2"/>
      <c r="MGS93" s="2"/>
      <c r="MGT93" s="2"/>
      <c r="MGU93" s="2"/>
      <c r="MGV93" s="2"/>
      <c r="MGW93" s="2"/>
      <c r="MGX93" s="2"/>
      <c r="MGY93" s="2"/>
      <c r="MGZ93" s="2"/>
      <c r="MHA93" s="2"/>
      <c r="MHB93" s="2"/>
      <c r="MHC93" s="2"/>
      <c r="MHD93" s="2"/>
      <c r="MHE93" s="2"/>
      <c r="MHF93" s="2"/>
      <c r="MHG93" s="2"/>
      <c r="MHH93" s="2"/>
      <c r="MHI93" s="2"/>
      <c r="MHJ93" s="2"/>
      <c r="MHK93" s="2"/>
      <c r="MHL93" s="2"/>
      <c r="MHM93" s="2"/>
      <c r="MHN93" s="2"/>
      <c r="MHO93" s="2"/>
      <c r="MHP93" s="2"/>
      <c r="MHQ93" s="2"/>
      <c r="MHR93" s="2"/>
      <c r="MHS93" s="2"/>
      <c r="MHT93" s="2"/>
      <c r="MHU93" s="2"/>
      <c r="MHV93" s="2"/>
      <c r="MHW93" s="2"/>
      <c r="MHX93" s="2"/>
      <c r="MHY93" s="2"/>
      <c r="MHZ93" s="2"/>
      <c r="MIA93" s="2"/>
      <c r="MIB93" s="2"/>
      <c r="MIC93" s="2"/>
      <c r="MID93" s="2"/>
      <c r="MIE93" s="2"/>
      <c r="MIF93" s="2"/>
      <c r="MIG93" s="2"/>
      <c r="MIH93" s="2"/>
      <c r="MII93" s="2"/>
      <c r="MIJ93" s="2"/>
      <c r="MIK93" s="2"/>
      <c r="MIL93" s="2"/>
      <c r="MIM93" s="2"/>
      <c r="MIN93" s="2"/>
      <c r="MIO93" s="2"/>
      <c r="MIP93" s="2"/>
      <c r="MIQ93" s="2"/>
      <c r="MIR93" s="2"/>
      <c r="MIS93" s="2"/>
      <c r="MIT93" s="2"/>
      <c r="MIU93" s="2"/>
      <c r="MIV93" s="2"/>
      <c r="MIW93" s="2"/>
      <c r="MIX93" s="2"/>
      <c r="MIY93" s="2"/>
      <c r="MIZ93" s="2"/>
      <c r="MJA93" s="2"/>
      <c r="MJB93" s="2"/>
      <c r="MJC93" s="2"/>
      <c r="MJD93" s="2"/>
      <c r="MJE93" s="2"/>
      <c r="MJF93" s="2"/>
      <c r="MJG93" s="2"/>
      <c r="MJH93" s="2"/>
      <c r="MJI93" s="2"/>
      <c r="MJJ93" s="2"/>
      <c r="MJK93" s="2"/>
      <c r="MJL93" s="2"/>
      <c r="MJM93" s="2"/>
      <c r="MJN93" s="2"/>
      <c r="MJO93" s="2"/>
      <c r="MJP93" s="2"/>
      <c r="MJQ93" s="2"/>
      <c r="MJR93" s="2"/>
      <c r="MJS93" s="2"/>
      <c r="MJT93" s="2"/>
      <c r="MJU93" s="2"/>
      <c r="MJV93" s="2"/>
      <c r="MJW93" s="2"/>
      <c r="MJX93" s="2"/>
      <c r="MJY93" s="2"/>
      <c r="MJZ93" s="2"/>
      <c r="MKA93" s="2"/>
      <c r="MKB93" s="2"/>
      <c r="MKC93" s="2"/>
      <c r="MKD93" s="2"/>
      <c r="MKE93" s="2"/>
      <c r="MKF93" s="2"/>
      <c r="MKG93" s="2"/>
      <c r="MKH93" s="2"/>
      <c r="MKI93" s="2"/>
      <c r="MKJ93" s="2"/>
      <c r="MKK93" s="2"/>
      <c r="MKL93" s="2"/>
      <c r="MKM93" s="2"/>
      <c r="MKN93" s="2"/>
      <c r="MKO93" s="2"/>
      <c r="MKP93" s="2"/>
      <c r="MKQ93" s="2"/>
      <c r="MKR93" s="2"/>
      <c r="MKS93" s="2"/>
      <c r="MKT93" s="2"/>
      <c r="MKU93" s="2"/>
      <c r="MKV93" s="2"/>
      <c r="MKW93" s="2"/>
      <c r="MKX93" s="2"/>
      <c r="MKY93" s="2"/>
      <c r="MKZ93" s="2"/>
      <c r="MLA93" s="2"/>
      <c r="MLB93" s="2"/>
      <c r="MLC93" s="2"/>
      <c r="MLD93" s="2"/>
      <c r="MLE93" s="2"/>
      <c r="MLF93" s="2"/>
      <c r="MLG93" s="2"/>
      <c r="MLH93" s="2"/>
      <c r="MLI93" s="2"/>
      <c r="MLJ93" s="2"/>
      <c r="MLK93" s="2"/>
      <c r="MLL93" s="2"/>
      <c r="MLM93" s="2"/>
      <c r="MLN93" s="2"/>
      <c r="MLO93" s="2"/>
      <c r="MLP93" s="2"/>
      <c r="MLQ93" s="2"/>
      <c r="MLR93" s="2"/>
      <c r="MLS93" s="2"/>
      <c r="MLT93" s="2"/>
      <c r="MLU93" s="2"/>
      <c r="MLV93" s="2"/>
      <c r="MLW93" s="2"/>
      <c r="MLX93" s="2"/>
      <c r="MLY93" s="2"/>
      <c r="MLZ93" s="2"/>
      <c r="MMA93" s="2"/>
      <c r="MMB93" s="2"/>
      <c r="MMC93" s="2"/>
      <c r="MMD93" s="2"/>
      <c r="MME93" s="2"/>
      <c r="MMF93" s="2"/>
      <c r="MMG93" s="2"/>
      <c r="MMH93" s="2"/>
      <c r="MMI93" s="2"/>
      <c r="MMJ93" s="2"/>
      <c r="MMK93" s="2"/>
      <c r="MML93" s="2"/>
      <c r="MMM93" s="2"/>
      <c r="MMN93" s="2"/>
      <c r="MMO93" s="2"/>
      <c r="MMP93" s="2"/>
      <c r="MMQ93" s="2"/>
      <c r="MMR93" s="2"/>
      <c r="MMS93" s="2"/>
      <c r="MMT93" s="2"/>
      <c r="MMU93" s="2"/>
      <c r="MMV93" s="2"/>
      <c r="MMW93" s="2"/>
      <c r="MMX93" s="2"/>
      <c r="MMY93" s="2"/>
      <c r="MMZ93" s="2"/>
      <c r="MNA93" s="2"/>
      <c r="MNB93" s="2"/>
      <c r="MNC93" s="2"/>
      <c r="MND93" s="2"/>
      <c r="MNE93" s="2"/>
      <c r="MNF93" s="2"/>
      <c r="MNG93" s="2"/>
      <c r="MNH93" s="2"/>
      <c r="MNI93" s="2"/>
      <c r="MNJ93" s="2"/>
      <c r="MNK93" s="2"/>
      <c r="MNL93" s="2"/>
      <c r="MNM93" s="2"/>
      <c r="MNN93" s="2"/>
      <c r="MNO93" s="2"/>
      <c r="MNP93" s="2"/>
      <c r="MNQ93" s="2"/>
      <c r="MNR93" s="2"/>
      <c r="MNS93" s="2"/>
      <c r="MNT93" s="2"/>
      <c r="MNU93" s="2"/>
      <c r="MNV93" s="2"/>
      <c r="MNW93" s="2"/>
      <c r="MNX93" s="2"/>
      <c r="MNY93" s="2"/>
      <c r="MNZ93" s="2"/>
      <c r="MOA93" s="2"/>
      <c r="MOB93" s="2"/>
      <c r="MOC93" s="2"/>
      <c r="MOD93" s="2"/>
      <c r="MOE93" s="2"/>
      <c r="MOF93" s="2"/>
      <c r="MOG93" s="2"/>
      <c r="MOH93" s="2"/>
      <c r="MOI93" s="2"/>
      <c r="MOJ93" s="2"/>
      <c r="MOK93" s="2"/>
      <c r="MOL93" s="2"/>
      <c r="MOM93" s="2"/>
      <c r="MON93" s="2"/>
      <c r="MOO93" s="2"/>
      <c r="MOP93" s="2"/>
      <c r="MOQ93" s="2"/>
      <c r="MOR93" s="2"/>
      <c r="MOS93" s="2"/>
      <c r="MOT93" s="2"/>
      <c r="MOU93" s="2"/>
      <c r="MOV93" s="2"/>
      <c r="MOW93" s="2"/>
      <c r="MOX93" s="2"/>
      <c r="MOY93" s="2"/>
      <c r="MOZ93" s="2"/>
      <c r="MPA93" s="2"/>
      <c r="MPB93" s="2"/>
      <c r="MPC93" s="2"/>
      <c r="MPD93" s="2"/>
      <c r="MPE93" s="2"/>
      <c r="MPF93" s="2"/>
      <c r="MPG93" s="2"/>
      <c r="MPH93" s="2"/>
      <c r="MPI93" s="2"/>
      <c r="MPJ93" s="2"/>
      <c r="MPK93" s="2"/>
      <c r="MPL93" s="2"/>
      <c r="MPM93" s="2"/>
      <c r="MPN93" s="2"/>
      <c r="MPO93" s="2"/>
      <c r="MPP93" s="2"/>
      <c r="MPQ93" s="2"/>
      <c r="MPR93" s="2"/>
      <c r="MPS93" s="2"/>
      <c r="MPT93" s="2"/>
      <c r="MPU93" s="2"/>
      <c r="MPV93" s="2"/>
      <c r="MPW93" s="2"/>
      <c r="MPX93" s="2"/>
      <c r="MPY93" s="2"/>
      <c r="MPZ93" s="2"/>
      <c r="MQA93" s="2"/>
      <c r="MQB93" s="2"/>
      <c r="MQC93" s="2"/>
      <c r="MQD93" s="2"/>
      <c r="MQE93" s="2"/>
      <c r="MQF93" s="2"/>
      <c r="MQG93" s="2"/>
      <c r="MQH93" s="2"/>
      <c r="MQI93" s="2"/>
      <c r="MQJ93" s="2"/>
      <c r="MQK93" s="2"/>
      <c r="MQL93" s="2"/>
      <c r="MQM93" s="2"/>
      <c r="MQN93" s="2"/>
      <c r="MQO93" s="2"/>
      <c r="MQP93" s="2"/>
      <c r="MQQ93" s="2"/>
      <c r="MQR93" s="2"/>
      <c r="MQS93" s="2"/>
      <c r="MQT93" s="2"/>
      <c r="MQU93" s="2"/>
      <c r="MQV93" s="2"/>
      <c r="MQW93" s="2"/>
      <c r="MQX93" s="2"/>
      <c r="MQY93" s="2"/>
      <c r="MQZ93" s="2"/>
      <c r="MRA93" s="2"/>
      <c r="MRB93" s="2"/>
      <c r="MRC93" s="2"/>
      <c r="MRD93" s="2"/>
      <c r="MRE93" s="2"/>
      <c r="MRF93" s="2"/>
      <c r="MRG93" s="2"/>
      <c r="MRH93" s="2"/>
      <c r="MRI93" s="2"/>
      <c r="MRJ93" s="2"/>
      <c r="MRK93" s="2"/>
      <c r="MRL93" s="2"/>
      <c r="MRM93" s="2"/>
      <c r="MRN93" s="2"/>
      <c r="MRO93" s="2"/>
      <c r="MRP93" s="2"/>
      <c r="MRQ93" s="2"/>
      <c r="MRR93" s="2"/>
      <c r="MRS93" s="2"/>
      <c r="MRT93" s="2"/>
      <c r="MRU93" s="2"/>
      <c r="MRV93" s="2"/>
      <c r="MRW93" s="2"/>
      <c r="MRX93" s="2"/>
      <c r="MRY93" s="2"/>
      <c r="MRZ93" s="2"/>
      <c r="MSA93" s="2"/>
      <c r="MSB93" s="2"/>
      <c r="MSC93" s="2"/>
      <c r="MSD93" s="2"/>
      <c r="MSE93" s="2"/>
      <c r="MSF93" s="2"/>
      <c r="MSG93" s="2"/>
      <c r="MSH93" s="2"/>
      <c r="MSI93" s="2"/>
      <c r="MSJ93" s="2"/>
      <c r="MSK93" s="2"/>
      <c r="MSL93" s="2"/>
      <c r="MSM93" s="2"/>
      <c r="MSN93" s="2"/>
      <c r="MSO93" s="2"/>
      <c r="MSP93" s="2"/>
      <c r="MSQ93" s="2"/>
      <c r="MSR93" s="2"/>
      <c r="MSS93" s="2"/>
      <c r="MST93" s="2"/>
      <c r="MSU93" s="2"/>
      <c r="MSV93" s="2"/>
      <c r="MSW93" s="2"/>
      <c r="MSX93" s="2"/>
      <c r="MSY93" s="2"/>
      <c r="MSZ93" s="2"/>
      <c r="MTA93" s="2"/>
      <c r="MTB93" s="2"/>
      <c r="MTC93" s="2"/>
      <c r="MTD93" s="2"/>
      <c r="MTE93" s="2"/>
      <c r="MTF93" s="2"/>
      <c r="MTG93" s="2"/>
      <c r="MTH93" s="2"/>
      <c r="MTI93" s="2"/>
      <c r="MTJ93" s="2"/>
      <c r="MTK93" s="2"/>
      <c r="MTL93" s="2"/>
      <c r="MTM93" s="2"/>
      <c r="MTN93" s="2"/>
      <c r="MTO93" s="2"/>
      <c r="MTP93" s="2"/>
      <c r="MTQ93" s="2"/>
      <c r="MTR93" s="2"/>
      <c r="MTS93" s="2"/>
      <c r="MTT93" s="2"/>
      <c r="MTU93" s="2"/>
      <c r="MTV93" s="2"/>
      <c r="MTW93" s="2"/>
      <c r="MTX93" s="2"/>
      <c r="MTY93" s="2"/>
      <c r="MTZ93" s="2"/>
      <c r="MUA93" s="2"/>
      <c r="MUB93" s="2"/>
      <c r="MUC93" s="2"/>
      <c r="MUD93" s="2"/>
      <c r="MUE93" s="2"/>
      <c r="MUF93" s="2"/>
      <c r="MUG93" s="2"/>
      <c r="MUH93" s="2"/>
      <c r="MUI93" s="2"/>
      <c r="MUJ93" s="2"/>
      <c r="MUK93" s="2"/>
      <c r="MUL93" s="2"/>
      <c r="MUM93" s="2"/>
      <c r="MUN93" s="2"/>
      <c r="MUO93" s="2"/>
      <c r="MUP93" s="2"/>
      <c r="MUQ93" s="2"/>
      <c r="MUR93" s="2"/>
      <c r="MUS93" s="2"/>
      <c r="MUT93" s="2"/>
      <c r="MUU93" s="2"/>
      <c r="MUV93" s="2"/>
      <c r="MUW93" s="2"/>
      <c r="MUX93" s="2"/>
      <c r="MUY93" s="2"/>
      <c r="MUZ93" s="2"/>
      <c r="MVA93" s="2"/>
      <c r="MVB93" s="2"/>
      <c r="MVC93" s="2"/>
      <c r="MVD93" s="2"/>
      <c r="MVE93" s="2"/>
      <c r="MVF93" s="2"/>
      <c r="MVG93" s="2"/>
      <c r="MVH93" s="2"/>
      <c r="MVI93" s="2"/>
      <c r="MVJ93" s="2"/>
      <c r="MVK93" s="2"/>
      <c r="MVL93" s="2"/>
      <c r="MVM93" s="2"/>
      <c r="MVN93" s="2"/>
      <c r="MVO93" s="2"/>
      <c r="MVP93" s="2"/>
      <c r="MVQ93" s="2"/>
      <c r="MVR93" s="2"/>
      <c r="MVS93" s="2"/>
      <c r="MVT93" s="2"/>
      <c r="MVU93" s="2"/>
      <c r="MVV93" s="2"/>
      <c r="MVW93" s="2"/>
      <c r="MVX93" s="2"/>
      <c r="MVY93" s="2"/>
      <c r="MVZ93" s="2"/>
      <c r="MWA93" s="2"/>
      <c r="MWB93" s="2"/>
      <c r="MWC93" s="2"/>
      <c r="MWD93" s="2"/>
      <c r="MWE93" s="2"/>
      <c r="MWF93" s="2"/>
      <c r="MWG93" s="2"/>
      <c r="MWH93" s="2"/>
      <c r="MWI93" s="2"/>
      <c r="MWJ93" s="2"/>
      <c r="MWK93" s="2"/>
      <c r="MWL93" s="2"/>
      <c r="MWM93" s="2"/>
      <c r="MWN93" s="2"/>
      <c r="MWO93" s="2"/>
      <c r="MWP93" s="2"/>
      <c r="MWQ93" s="2"/>
      <c r="MWR93" s="2"/>
      <c r="MWS93" s="2"/>
      <c r="MWT93" s="2"/>
      <c r="MWU93" s="2"/>
      <c r="MWV93" s="2"/>
      <c r="MWW93" s="2"/>
      <c r="MWX93" s="2"/>
      <c r="MWY93" s="2"/>
      <c r="MWZ93" s="2"/>
      <c r="MXA93" s="2"/>
      <c r="MXB93" s="2"/>
      <c r="MXC93" s="2"/>
      <c r="MXD93" s="2"/>
      <c r="MXE93" s="2"/>
      <c r="MXF93" s="2"/>
      <c r="MXG93" s="2"/>
      <c r="MXH93" s="2"/>
      <c r="MXI93" s="2"/>
      <c r="MXJ93" s="2"/>
      <c r="MXK93" s="2"/>
      <c r="MXL93" s="2"/>
      <c r="MXM93" s="2"/>
      <c r="MXN93" s="2"/>
      <c r="MXO93" s="2"/>
      <c r="MXP93" s="2"/>
      <c r="MXQ93" s="2"/>
      <c r="MXR93" s="2"/>
      <c r="MXS93" s="2"/>
      <c r="MXT93" s="2"/>
      <c r="MXU93" s="2"/>
      <c r="MXV93" s="2"/>
      <c r="MXW93" s="2"/>
      <c r="MXX93" s="2"/>
      <c r="MXY93" s="2"/>
      <c r="MXZ93" s="2"/>
      <c r="MYA93" s="2"/>
      <c r="MYB93" s="2"/>
      <c r="MYC93" s="2"/>
      <c r="MYD93" s="2"/>
      <c r="MYE93" s="2"/>
      <c r="MYF93" s="2"/>
      <c r="MYG93" s="2"/>
      <c r="MYH93" s="2"/>
      <c r="MYI93" s="2"/>
      <c r="MYJ93" s="2"/>
      <c r="MYK93" s="2"/>
      <c r="MYL93" s="2"/>
      <c r="MYM93" s="2"/>
      <c r="MYN93" s="2"/>
      <c r="MYO93" s="2"/>
      <c r="MYP93" s="2"/>
      <c r="MYQ93" s="2"/>
      <c r="MYR93" s="2"/>
      <c r="MYS93" s="2"/>
      <c r="MYT93" s="2"/>
      <c r="MYU93" s="2"/>
      <c r="MYV93" s="2"/>
      <c r="MYW93" s="2"/>
      <c r="MYX93" s="2"/>
      <c r="MYY93" s="2"/>
      <c r="MYZ93" s="2"/>
      <c r="MZA93" s="2"/>
      <c r="MZB93" s="2"/>
      <c r="MZC93" s="2"/>
      <c r="MZD93" s="2"/>
      <c r="MZE93" s="2"/>
      <c r="MZF93" s="2"/>
      <c r="MZG93" s="2"/>
      <c r="MZH93" s="2"/>
      <c r="MZI93" s="2"/>
      <c r="MZJ93" s="2"/>
      <c r="MZK93" s="2"/>
      <c r="MZL93" s="2"/>
      <c r="MZM93" s="2"/>
      <c r="MZN93" s="2"/>
      <c r="MZO93" s="2"/>
      <c r="MZP93" s="2"/>
      <c r="MZQ93" s="2"/>
      <c r="MZR93" s="2"/>
      <c r="MZS93" s="2"/>
      <c r="MZT93" s="2"/>
      <c r="MZU93" s="2"/>
      <c r="MZV93" s="2"/>
      <c r="MZW93" s="2"/>
      <c r="MZX93" s="2"/>
      <c r="MZY93" s="2"/>
      <c r="MZZ93" s="2"/>
      <c r="NAA93" s="2"/>
      <c r="NAB93" s="2"/>
      <c r="NAC93" s="2"/>
      <c r="NAD93" s="2"/>
      <c r="NAE93" s="2"/>
      <c r="NAF93" s="2"/>
      <c r="NAG93" s="2"/>
      <c r="NAH93" s="2"/>
      <c r="NAI93" s="2"/>
      <c r="NAJ93" s="2"/>
      <c r="NAK93" s="2"/>
      <c r="NAL93" s="2"/>
      <c r="NAM93" s="2"/>
      <c r="NAN93" s="2"/>
      <c r="NAO93" s="2"/>
      <c r="NAP93" s="2"/>
      <c r="NAQ93" s="2"/>
      <c r="NAR93" s="2"/>
      <c r="NAS93" s="2"/>
      <c r="NAT93" s="2"/>
      <c r="NAU93" s="2"/>
      <c r="NAV93" s="2"/>
      <c r="NAW93" s="2"/>
      <c r="NAX93" s="2"/>
      <c r="NAY93" s="2"/>
      <c r="NAZ93" s="2"/>
      <c r="NBA93" s="2"/>
      <c r="NBB93" s="2"/>
      <c r="NBC93" s="2"/>
      <c r="NBD93" s="2"/>
      <c r="NBE93" s="2"/>
      <c r="NBF93" s="2"/>
      <c r="NBG93" s="2"/>
      <c r="NBH93" s="2"/>
      <c r="NBI93" s="2"/>
      <c r="NBJ93" s="2"/>
      <c r="NBK93" s="2"/>
      <c r="NBL93" s="2"/>
      <c r="NBM93" s="2"/>
      <c r="NBN93" s="2"/>
      <c r="NBO93" s="2"/>
      <c r="NBP93" s="2"/>
      <c r="NBQ93" s="2"/>
      <c r="NBR93" s="2"/>
      <c r="NBS93" s="2"/>
      <c r="NBT93" s="2"/>
      <c r="NBU93" s="2"/>
      <c r="NBV93" s="2"/>
      <c r="NBW93" s="2"/>
      <c r="NBX93" s="2"/>
      <c r="NBY93" s="2"/>
      <c r="NBZ93" s="2"/>
      <c r="NCA93" s="2"/>
      <c r="NCB93" s="2"/>
      <c r="NCC93" s="2"/>
      <c r="NCD93" s="2"/>
      <c r="NCE93" s="2"/>
      <c r="NCF93" s="2"/>
      <c r="NCG93" s="2"/>
      <c r="NCH93" s="2"/>
      <c r="NCI93" s="2"/>
      <c r="NCJ93" s="2"/>
      <c r="NCK93" s="2"/>
      <c r="NCL93" s="2"/>
      <c r="NCM93" s="2"/>
      <c r="NCN93" s="2"/>
      <c r="NCO93" s="2"/>
      <c r="NCP93" s="2"/>
      <c r="NCQ93" s="2"/>
      <c r="NCR93" s="2"/>
      <c r="NCS93" s="2"/>
      <c r="NCT93" s="2"/>
      <c r="NCU93" s="2"/>
      <c r="NCV93" s="2"/>
      <c r="NCW93" s="2"/>
      <c r="NCX93" s="2"/>
      <c r="NCY93" s="2"/>
      <c r="NCZ93" s="2"/>
      <c r="NDA93" s="2"/>
      <c r="NDB93" s="2"/>
      <c r="NDC93" s="2"/>
      <c r="NDD93" s="2"/>
      <c r="NDE93" s="2"/>
      <c r="NDF93" s="2"/>
      <c r="NDG93" s="2"/>
      <c r="NDH93" s="2"/>
      <c r="NDI93" s="2"/>
      <c r="NDJ93" s="2"/>
      <c r="NDK93" s="2"/>
      <c r="NDL93" s="2"/>
      <c r="NDM93" s="2"/>
      <c r="NDN93" s="2"/>
      <c r="NDO93" s="2"/>
      <c r="NDP93" s="2"/>
      <c r="NDQ93" s="2"/>
      <c r="NDR93" s="2"/>
      <c r="NDS93" s="2"/>
      <c r="NDT93" s="2"/>
      <c r="NDU93" s="2"/>
      <c r="NDV93" s="2"/>
      <c r="NDW93" s="2"/>
      <c r="NDX93" s="2"/>
      <c r="NDY93" s="2"/>
      <c r="NDZ93" s="2"/>
      <c r="NEA93" s="2"/>
      <c r="NEB93" s="2"/>
      <c r="NEC93" s="2"/>
      <c r="NED93" s="2"/>
      <c r="NEE93" s="2"/>
      <c r="NEF93" s="2"/>
      <c r="NEG93" s="2"/>
      <c r="NEH93" s="2"/>
      <c r="NEI93" s="2"/>
      <c r="NEJ93" s="2"/>
      <c r="NEK93" s="2"/>
      <c r="NEL93" s="2"/>
      <c r="NEM93" s="2"/>
      <c r="NEN93" s="2"/>
      <c r="NEO93" s="2"/>
      <c r="NEP93" s="2"/>
      <c r="NEQ93" s="2"/>
      <c r="NER93" s="2"/>
      <c r="NES93" s="2"/>
      <c r="NET93" s="2"/>
      <c r="NEU93" s="2"/>
      <c r="NEV93" s="2"/>
      <c r="NEW93" s="2"/>
      <c r="NEX93" s="2"/>
      <c r="NEY93" s="2"/>
      <c r="NEZ93" s="2"/>
      <c r="NFA93" s="2"/>
      <c r="NFB93" s="2"/>
      <c r="NFC93" s="2"/>
      <c r="NFD93" s="2"/>
      <c r="NFE93" s="2"/>
      <c r="NFF93" s="2"/>
      <c r="NFG93" s="2"/>
      <c r="NFH93" s="2"/>
      <c r="NFI93" s="2"/>
      <c r="NFJ93" s="2"/>
      <c r="NFK93" s="2"/>
      <c r="NFL93" s="2"/>
      <c r="NFM93" s="2"/>
      <c r="NFN93" s="2"/>
      <c r="NFO93" s="2"/>
      <c r="NFP93" s="2"/>
      <c r="NFQ93" s="2"/>
      <c r="NFR93" s="2"/>
      <c r="NFS93" s="2"/>
      <c r="NFT93" s="2"/>
      <c r="NFU93" s="2"/>
      <c r="NFV93" s="2"/>
      <c r="NFW93" s="2"/>
      <c r="NFX93" s="2"/>
      <c r="NFY93" s="2"/>
      <c r="NFZ93" s="2"/>
      <c r="NGA93" s="2"/>
      <c r="NGB93" s="2"/>
      <c r="NGC93" s="2"/>
      <c r="NGD93" s="2"/>
      <c r="NGE93" s="2"/>
      <c r="NGF93" s="2"/>
      <c r="NGG93" s="2"/>
      <c r="NGH93" s="2"/>
      <c r="NGI93" s="2"/>
      <c r="NGJ93" s="2"/>
      <c r="NGK93" s="2"/>
      <c r="NGL93" s="2"/>
      <c r="NGM93" s="2"/>
      <c r="NGN93" s="2"/>
      <c r="NGO93" s="2"/>
      <c r="NGP93" s="2"/>
      <c r="NGQ93" s="2"/>
      <c r="NGR93" s="2"/>
      <c r="NGS93" s="2"/>
      <c r="NGT93" s="2"/>
      <c r="NGU93" s="2"/>
      <c r="NGV93" s="2"/>
      <c r="NGW93" s="2"/>
      <c r="NGX93" s="2"/>
      <c r="NGY93" s="2"/>
      <c r="NGZ93" s="2"/>
      <c r="NHA93" s="2"/>
      <c r="NHB93" s="2"/>
      <c r="NHC93" s="2"/>
      <c r="NHD93" s="2"/>
      <c r="NHE93" s="2"/>
      <c r="NHF93" s="2"/>
      <c r="NHG93" s="2"/>
      <c r="NHH93" s="2"/>
      <c r="NHI93" s="2"/>
      <c r="NHJ93" s="2"/>
      <c r="NHK93" s="2"/>
      <c r="NHL93" s="2"/>
      <c r="NHM93" s="2"/>
      <c r="NHN93" s="2"/>
      <c r="NHO93" s="2"/>
      <c r="NHP93" s="2"/>
      <c r="NHQ93" s="2"/>
      <c r="NHR93" s="2"/>
      <c r="NHS93" s="2"/>
      <c r="NHT93" s="2"/>
      <c r="NHU93" s="2"/>
      <c r="NHV93" s="2"/>
      <c r="NHW93" s="2"/>
      <c r="NHX93" s="2"/>
      <c r="NHY93" s="2"/>
      <c r="NHZ93" s="2"/>
      <c r="NIA93" s="2"/>
      <c r="NIB93" s="2"/>
      <c r="NIC93" s="2"/>
      <c r="NID93" s="2"/>
      <c r="NIE93" s="2"/>
      <c r="NIF93" s="2"/>
      <c r="NIG93" s="2"/>
      <c r="NIH93" s="2"/>
      <c r="NII93" s="2"/>
      <c r="NIJ93" s="2"/>
      <c r="NIK93" s="2"/>
      <c r="NIL93" s="2"/>
      <c r="NIM93" s="2"/>
      <c r="NIN93" s="2"/>
      <c r="NIO93" s="2"/>
      <c r="NIP93" s="2"/>
      <c r="NIQ93" s="2"/>
      <c r="NIR93" s="2"/>
      <c r="NIS93" s="2"/>
      <c r="NIT93" s="2"/>
      <c r="NIU93" s="2"/>
      <c r="NIV93" s="2"/>
      <c r="NIW93" s="2"/>
      <c r="NIX93" s="2"/>
      <c r="NIY93" s="2"/>
      <c r="NIZ93" s="2"/>
      <c r="NJA93" s="2"/>
      <c r="NJB93" s="2"/>
      <c r="NJC93" s="2"/>
      <c r="NJD93" s="2"/>
      <c r="NJE93" s="2"/>
      <c r="NJF93" s="2"/>
      <c r="NJG93" s="2"/>
      <c r="NJH93" s="2"/>
      <c r="NJI93" s="2"/>
      <c r="NJJ93" s="2"/>
      <c r="NJK93" s="2"/>
      <c r="NJL93" s="2"/>
      <c r="NJM93" s="2"/>
      <c r="NJN93" s="2"/>
      <c r="NJO93" s="2"/>
      <c r="NJP93" s="2"/>
      <c r="NJQ93" s="2"/>
      <c r="NJR93" s="2"/>
      <c r="NJS93" s="2"/>
      <c r="NJT93" s="2"/>
      <c r="NJU93" s="2"/>
      <c r="NJV93" s="2"/>
      <c r="NJW93" s="2"/>
      <c r="NJX93" s="2"/>
      <c r="NJY93" s="2"/>
      <c r="NJZ93" s="2"/>
      <c r="NKA93" s="2"/>
      <c r="NKB93" s="2"/>
      <c r="NKC93" s="2"/>
      <c r="NKD93" s="2"/>
      <c r="NKE93" s="2"/>
      <c r="NKF93" s="2"/>
      <c r="NKG93" s="2"/>
      <c r="NKH93" s="2"/>
      <c r="NKI93" s="2"/>
      <c r="NKJ93" s="2"/>
      <c r="NKK93" s="2"/>
      <c r="NKL93" s="2"/>
      <c r="NKM93" s="2"/>
      <c r="NKN93" s="2"/>
      <c r="NKO93" s="2"/>
      <c r="NKP93" s="2"/>
      <c r="NKQ93" s="2"/>
      <c r="NKR93" s="2"/>
      <c r="NKS93" s="2"/>
      <c r="NKT93" s="2"/>
      <c r="NKU93" s="2"/>
      <c r="NKV93" s="2"/>
      <c r="NKW93" s="2"/>
      <c r="NKX93" s="2"/>
      <c r="NKY93" s="2"/>
      <c r="NKZ93" s="2"/>
      <c r="NLA93" s="2"/>
      <c r="NLB93" s="2"/>
      <c r="NLC93" s="2"/>
      <c r="NLD93" s="2"/>
      <c r="NLE93" s="2"/>
      <c r="NLF93" s="2"/>
      <c r="NLG93" s="2"/>
      <c r="NLH93" s="2"/>
      <c r="NLI93" s="2"/>
      <c r="NLJ93" s="2"/>
      <c r="NLK93" s="2"/>
      <c r="NLL93" s="2"/>
      <c r="NLM93" s="2"/>
      <c r="NLN93" s="2"/>
      <c r="NLO93" s="2"/>
      <c r="NLP93" s="2"/>
      <c r="NLQ93" s="2"/>
      <c r="NLR93" s="2"/>
      <c r="NLS93" s="2"/>
      <c r="NLT93" s="2"/>
      <c r="NLU93" s="2"/>
      <c r="NLV93" s="2"/>
      <c r="NLW93" s="2"/>
      <c r="NLX93" s="2"/>
      <c r="NLY93" s="2"/>
      <c r="NLZ93" s="2"/>
      <c r="NMA93" s="2"/>
      <c r="NMB93" s="2"/>
      <c r="NMC93" s="2"/>
      <c r="NMD93" s="2"/>
      <c r="NME93" s="2"/>
      <c r="NMF93" s="2"/>
      <c r="NMG93" s="2"/>
      <c r="NMH93" s="2"/>
      <c r="NMI93" s="2"/>
      <c r="NMJ93" s="2"/>
      <c r="NMK93" s="2"/>
      <c r="NML93" s="2"/>
      <c r="NMM93" s="2"/>
      <c r="NMN93" s="2"/>
      <c r="NMO93" s="2"/>
      <c r="NMP93" s="2"/>
      <c r="NMQ93" s="2"/>
      <c r="NMR93" s="2"/>
      <c r="NMS93" s="2"/>
      <c r="NMT93" s="2"/>
      <c r="NMU93" s="2"/>
      <c r="NMV93" s="2"/>
      <c r="NMW93" s="2"/>
      <c r="NMX93" s="2"/>
      <c r="NMY93" s="2"/>
      <c r="NMZ93" s="2"/>
      <c r="NNA93" s="2"/>
      <c r="NNB93" s="2"/>
      <c r="NNC93" s="2"/>
      <c r="NND93" s="2"/>
      <c r="NNE93" s="2"/>
      <c r="NNF93" s="2"/>
      <c r="NNG93" s="2"/>
      <c r="NNH93" s="2"/>
      <c r="NNI93" s="2"/>
      <c r="NNJ93" s="2"/>
      <c r="NNK93" s="2"/>
      <c r="NNL93" s="2"/>
      <c r="NNM93" s="2"/>
      <c r="NNN93" s="2"/>
      <c r="NNO93" s="2"/>
      <c r="NNP93" s="2"/>
      <c r="NNQ93" s="2"/>
      <c r="NNR93" s="2"/>
      <c r="NNS93" s="2"/>
      <c r="NNT93" s="2"/>
      <c r="NNU93" s="2"/>
      <c r="NNV93" s="2"/>
      <c r="NNW93" s="2"/>
      <c r="NNX93" s="2"/>
      <c r="NNY93" s="2"/>
      <c r="NNZ93" s="2"/>
      <c r="NOA93" s="2"/>
      <c r="NOB93" s="2"/>
      <c r="NOC93" s="2"/>
      <c r="NOD93" s="2"/>
      <c r="NOE93" s="2"/>
      <c r="NOF93" s="2"/>
      <c r="NOG93" s="2"/>
      <c r="NOH93" s="2"/>
      <c r="NOI93" s="2"/>
      <c r="NOJ93" s="2"/>
      <c r="NOK93" s="2"/>
      <c r="NOL93" s="2"/>
      <c r="NOM93" s="2"/>
      <c r="NON93" s="2"/>
      <c r="NOO93" s="2"/>
      <c r="NOP93" s="2"/>
      <c r="NOQ93" s="2"/>
      <c r="NOR93" s="2"/>
      <c r="NOS93" s="2"/>
      <c r="NOT93" s="2"/>
      <c r="NOU93" s="2"/>
      <c r="NOV93" s="2"/>
      <c r="NOW93" s="2"/>
      <c r="NOX93" s="2"/>
      <c r="NOY93" s="2"/>
      <c r="NOZ93" s="2"/>
      <c r="NPA93" s="2"/>
      <c r="NPB93" s="2"/>
      <c r="NPC93" s="2"/>
      <c r="NPD93" s="2"/>
      <c r="NPE93" s="2"/>
      <c r="NPF93" s="2"/>
      <c r="NPG93" s="2"/>
      <c r="NPH93" s="2"/>
      <c r="NPI93" s="2"/>
      <c r="NPJ93" s="2"/>
      <c r="NPK93" s="2"/>
      <c r="NPL93" s="2"/>
      <c r="NPM93" s="2"/>
      <c r="NPN93" s="2"/>
      <c r="NPO93" s="2"/>
      <c r="NPP93" s="2"/>
      <c r="NPQ93" s="2"/>
      <c r="NPR93" s="2"/>
      <c r="NPS93" s="2"/>
      <c r="NPT93" s="2"/>
      <c r="NPU93" s="2"/>
      <c r="NPV93" s="2"/>
      <c r="NPW93" s="2"/>
      <c r="NPX93" s="2"/>
      <c r="NPY93" s="2"/>
      <c r="NPZ93" s="2"/>
      <c r="NQA93" s="2"/>
      <c r="NQB93" s="2"/>
      <c r="NQC93" s="2"/>
      <c r="NQD93" s="2"/>
      <c r="NQE93" s="2"/>
      <c r="NQF93" s="2"/>
      <c r="NQG93" s="2"/>
      <c r="NQH93" s="2"/>
      <c r="NQI93" s="2"/>
      <c r="NQJ93" s="2"/>
      <c r="NQK93" s="2"/>
      <c r="NQL93" s="2"/>
      <c r="NQM93" s="2"/>
      <c r="NQN93" s="2"/>
      <c r="NQO93" s="2"/>
      <c r="NQP93" s="2"/>
      <c r="NQQ93" s="2"/>
      <c r="NQR93" s="2"/>
      <c r="NQS93" s="2"/>
      <c r="NQT93" s="2"/>
      <c r="NQU93" s="2"/>
      <c r="NQV93" s="2"/>
      <c r="NQW93" s="2"/>
      <c r="NQX93" s="2"/>
      <c r="NQY93" s="2"/>
      <c r="NQZ93" s="2"/>
      <c r="NRA93" s="2"/>
      <c r="NRB93" s="2"/>
      <c r="NRC93" s="2"/>
      <c r="NRD93" s="2"/>
      <c r="NRE93" s="2"/>
      <c r="NRF93" s="2"/>
      <c r="NRG93" s="2"/>
      <c r="NRH93" s="2"/>
      <c r="NRI93" s="2"/>
      <c r="NRJ93" s="2"/>
      <c r="NRK93" s="2"/>
      <c r="NRL93" s="2"/>
      <c r="NRM93" s="2"/>
      <c r="NRN93" s="2"/>
      <c r="NRO93" s="2"/>
      <c r="NRP93" s="2"/>
      <c r="NRQ93" s="2"/>
      <c r="NRR93" s="2"/>
      <c r="NRS93" s="2"/>
      <c r="NRT93" s="2"/>
      <c r="NRU93" s="2"/>
      <c r="NRV93" s="2"/>
      <c r="NRW93" s="2"/>
      <c r="NRX93" s="2"/>
      <c r="NRY93" s="2"/>
      <c r="NRZ93" s="2"/>
      <c r="NSA93" s="2"/>
      <c r="NSB93" s="2"/>
      <c r="NSC93" s="2"/>
      <c r="NSD93" s="2"/>
      <c r="NSE93" s="2"/>
      <c r="NSF93" s="2"/>
      <c r="NSG93" s="2"/>
      <c r="NSH93" s="2"/>
      <c r="NSI93" s="2"/>
      <c r="NSJ93" s="2"/>
      <c r="NSK93" s="2"/>
      <c r="NSL93" s="2"/>
      <c r="NSM93" s="2"/>
      <c r="NSN93" s="2"/>
      <c r="NSO93" s="2"/>
      <c r="NSP93" s="2"/>
      <c r="NSQ93" s="2"/>
      <c r="NSR93" s="2"/>
      <c r="NSS93" s="2"/>
      <c r="NST93" s="2"/>
      <c r="NSU93" s="2"/>
      <c r="NSV93" s="2"/>
      <c r="NSW93" s="2"/>
      <c r="NSX93" s="2"/>
      <c r="NSY93" s="2"/>
      <c r="NSZ93" s="2"/>
      <c r="NTA93" s="2"/>
      <c r="NTB93" s="2"/>
      <c r="NTC93" s="2"/>
      <c r="NTD93" s="2"/>
      <c r="NTE93" s="2"/>
      <c r="NTF93" s="2"/>
      <c r="NTG93" s="2"/>
      <c r="NTH93" s="2"/>
      <c r="NTI93" s="2"/>
      <c r="NTJ93" s="2"/>
      <c r="NTK93" s="2"/>
      <c r="NTL93" s="2"/>
      <c r="NTM93" s="2"/>
      <c r="NTN93" s="2"/>
      <c r="NTO93" s="2"/>
      <c r="NTP93" s="2"/>
      <c r="NTQ93" s="2"/>
      <c r="NTR93" s="2"/>
      <c r="NTS93" s="2"/>
      <c r="NTT93" s="2"/>
      <c r="NTU93" s="2"/>
      <c r="NTV93" s="2"/>
      <c r="NTW93" s="2"/>
      <c r="NTX93" s="2"/>
      <c r="NTY93" s="2"/>
      <c r="NTZ93" s="2"/>
      <c r="NUA93" s="2"/>
      <c r="NUB93" s="2"/>
      <c r="NUC93" s="2"/>
      <c r="NUD93" s="2"/>
      <c r="NUE93" s="2"/>
      <c r="NUF93" s="2"/>
      <c r="NUG93" s="2"/>
      <c r="NUH93" s="2"/>
      <c r="NUI93" s="2"/>
      <c r="NUJ93" s="2"/>
      <c r="NUK93" s="2"/>
      <c r="NUL93" s="2"/>
      <c r="NUM93" s="2"/>
      <c r="NUN93" s="2"/>
      <c r="NUO93" s="2"/>
      <c r="NUP93" s="2"/>
      <c r="NUQ93" s="2"/>
      <c r="NUR93" s="2"/>
      <c r="NUS93" s="2"/>
      <c r="NUT93" s="2"/>
      <c r="NUU93" s="2"/>
      <c r="NUV93" s="2"/>
      <c r="NUW93" s="2"/>
      <c r="NUX93" s="2"/>
      <c r="NUY93" s="2"/>
      <c r="NUZ93" s="2"/>
      <c r="NVA93" s="2"/>
      <c r="NVB93" s="2"/>
      <c r="NVC93" s="2"/>
      <c r="NVD93" s="2"/>
      <c r="NVE93" s="2"/>
      <c r="NVF93" s="2"/>
      <c r="NVG93" s="2"/>
      <c r="NVH93" s="2"/>
      <c r="NVI93" s="2"/>
      <c r="NVJ93" s="2"/>
      <c r="NVK93" s="2"/>
      <c r="NVL93" s="2"/>
      <c r="NVM93" s="2"/>
      <c r="NVN93" s="2"/>
      <c r="NVO93" s="2"/>
      <c r="NVP93" s="2"/>
      <c r="NVQ93" s="2"/>
      <c r="NVR93" s="2"/>
      <c r="NVS93" s="2"/>
      <c r="NVT93" s="2"/>
      <c r="NVU93" s="2"/>
      <c r="NVV93" s="2"/>
      <c r="NVW93" s="2"/>
      <c r="NVX93" s="2"/>
      <c r="NVY93" s="2"/>
      <c r="NVZ93" s="2"/>
      <c r="NWA93" s="2"/>
      <c r="NWB93" s="2"/>
      <c r="NWC93" s="2"/>
      <c r="NWD93" s="2"/>
      <c r="NWE93" s="2"/>
      <c r="NWF93" s="2"/>
      <c r="NWG93" s="2"/>
      <c r="NWH93" s="2"/>
      <c r="NWI93" s="2"/>
      <c r="NWJ93" s="2"/>
      <c r="NWK93" s="2"/>
      <c r="NWL93" s="2"/>
      <c r="NWM93" s="2"/>
      <c r="NWN93" s="2"/>
      <c r="NWO93" s="2"/>
      <c r="NWP93" s="2"/>
      <c r="NWQ93" s="2"/>
      <c r="NWR93" s="2"/>
      <c r="NWS93" s="2"/>
      <c r="NWT93" s="2"/>
      <c r="NWU93" s="2"/>
      <c r="NWV93" s="2"/>
      <c r="NWW93" s="2"/>
      <c r="NWX93" s="2"/>
      <c r="NWY93" s="2"/>
      <c r="NWZ93" s="2"/>
      <c r="NXA93" s="2"/>
      <c r="NXB93" s="2"/>
      <c r="NXC93" s="2"/>
      <c r="NXD93" s="2"/>
      <c r="NXE93" s="2"/>
      <c r="NXF93" s="2"/>
      <c r="NXG93" s="2"/>
      <c r="NXH93" s="2"/>
      <c r="NXI93" s="2"/>
      <c r="NXJ93" s="2"/>
      <c r="NXK93" s="2"/>
      <c r="NXL93" s="2"/>
      <c r="NXM93" s="2"/>
      <c r="NXN93" s="2"/>
      <c r="NXO93" s="2"/>
      <c r="NXP93" s="2"/>
      <c r="NXQ93" s="2"/>
      <c r="NXR93" s="2"/>
      <c r="NXS93" s="2"/>
      <c r="NXT93" s="2"/>
      <c r="NXU93" s="2"/>
      <c r="NXV93" s="2"/>
      <c r="NXW93" s="2"/>
      <c r="NXX93" s="2"/>
      <c r="NXY93" s="2"/>
      <c r="NXZ93" s="2"/>
      <c r="NYA93" s="2"/>
      <c r="NYB93" s="2"/>
      <c r="NYC93" s="2"/>
      <c r="NYD93" s="2"/>
      <c r="NYE93" s="2"/>
      <c r="NYF93" s="2"/>
      <c r="NYG93" s="2"/>
      <c r="NYH93" s="2"/>
      <c r="NYI93" s="2"/>
      <c r="NYJ93" s="2"/>
      <c r="NYK93" s="2"/>
      <c r="NYL93" s="2"/>
      <c r="NYM93" s="2"/>
      <c r="NYN93" s="2"/>
      <c r="NYO93" s="2"/>
      <c r="NYP93" s="2"/>
      <c r="NYQ93" s="2"/>
      <c r="NYR93" s="2"/>
      <c r="NYS93" s="2"/>
      <c r="NYT93" s="2"/>
      <c r="NYU93" s="2"/>
      <c r="NYV93" s="2"/>
      <c r="NYW93" s="2"/>
      <c r="NYX93" s="2"/>
      <c r="NYY93" s="2"/>
      <c r="NYZ93" s="2"/>
      <c r="NZA93" s="2"/>
      <c r="NZB93" s="2"/>
      <c r="NZC93" s="2"/>
      <c r="NZD93" s="2"/>
      <c r="NZE93" s="2"/>
      <c r="NZF93" s="2"/>
      <c r="NZG93" s="2"/>
      <c r="NZH93" s="2"/>
      <c r="NZI93" s="2"/>
      <c r="NZJ93" s="2"/>
      <c r="NZK93" s="2"/>
      <c r="NZL93" s="2"/>
      <c r="NZM93" s="2"/>
      <c r="NZN93" s="2"/>
      <c r="NZO93" s="2"/>
      <c r="NZP93" s="2"/>
      <c r="NZQ93" s="2"/>
      <c r="NZR93" s="2"/>
      <c r="NZS93" s="2"/>
      <c r="NZT93" s="2"/>
      <c r="NZU93" s="2"/>
      <c r="NZV93" s="2"/>
      <c r="NZW93" s="2"/>
      <c r="NZX93" s="2"/>
      <c r="NZY93" s="2"/>
      <c r="NZZ93" s="2"/>
      <c r="OAA93" s="2"/>
      <c r="OAB93" s="2"/>
      <c r="OAC93" s="2"/>
      <c r="OAD93" s="2"/>
      <c r="OAE93" s="2"/>
      <c r="OAF93" s="2"/>
      <c r="OAG93" s="2"/>
      <c r="OAH93" s="2"/>
      <c r="OAI93" s="2"/>
      <c r="OAJ93" s="2"/>
      <c r="OAK93" s="2"/>
      <c r="OAL93" s="2"/>
      <c r="OAM93" s="2"/>
      <c r="OAN93" s="2"/>
      <c r="OAO93" s="2"/>
      <c r="OAP93" s="2"/>
      <c r="OAQ93" s="2"/>
      <c r="OAR93" s="2"/>
      <c r="OAS93" s="2"/>
      <c r="OAT93" s="2"/>
      <c r="OAU93" s="2"/>
      <c r="OAV93" s="2"/>
      <c r="OAW93" s="2"/>
      <c r="OAX93" s="2"/>
      <c r="OAY93" s="2"/>
      <c r="OAZ93" s="2"/>
      <c r="OBA93" s="2"/>
      <c r="OBB93" s="2"/>
      <c r="OBC93" s="2"/>
      <c r="OBD93" s="2"/>
      <c r="OBE93" s="2"/>
      <c r="OBF93" s="2"/>
      <c r="OBG93" s="2"/>
      <c r="OBH93" s="2"/>
      <c r="OBI93" s="2"/>
      <c r="OBJ93" s="2"/>
      <c r="OBK93" s="2"/>
      <c r="OBL93" s="2"/>
      <c r="OBM93" s="2"/>
      <c r="OBN93" s="2"/>
      <c r="OBO93" s="2"/>
      <c r="OBP93" s="2"/>
      <c r="OBQ93" s="2"/>
      <c r="OBR93" s="2"/>
      <c r="OBS93" s="2"/>
      <c r="OBT93" s="2"/>
      <c r="OBU93" s="2"/>
      <c r="OBV93" s="2"/>
      <c r="OBW93" s="2"/>
      <c r="OBX93" s="2"/>
      <c r="OBY93" s="2"/>
      <c r="OBZ93" s="2"/>
      <c r="OCA93" s="2"/>
      <c r="OCB93" s="2"/>
      <c r="OCC93" s="2"/>
      <c r="OCD93" s="2"/>
      <c r="OCE93" s="2"/>
      <c r="OCF93" s="2"/>
      <c r="OCG93" s="2"/>
      <c r="OCH93" s="2"/>
      <c r="OCI93" s="2"/>
      <c r="OCJ93" s="2"/>
      <c r="OCK93" s="2"/>
      <c r="OCL93" s="2"/>
      <c r="OCM93" s="2"/>
      <c r="OCN93" s="2"/>
      <c r="OCO93" s="2"/>
      <c r="OCP93" s="2"/>
      <c r="OCQ93" s="2"/>
      <c r="OCR93" s="2"/>
      <c r="OCS93" s="2"/>
      <c r="OCT93" s="2"/>
      <c r="OCU93" s="2"/>
      <c r="OCV93" s="2"/>
      <c r="OCW93" s="2"/>
      <c r="OCX93" s="2"/>
      <c r="OCY93" s="2"/>
      <c r="OCZ93" s="2"/>
      <c r="ODA93" s="2"/>
      <c r="ODB93" s="2"/>
      <c r="ODC93" s="2"/>
      <c r="ODD93" s="2"/>
      <c r="ODE93" s="2"/>
      <c r="ODF93" s="2"/>
      <c r="ODG93" s="2"/>
      <c r="ODH93" s="2"/>
      <c r="ODI93" s="2"/>
      <c r="ODJ93" s="2"/>
      <c r="ODK93" s="2"/>
      <c r="ODL93" s="2"/>
      <c r="ODM93" s="2"/>
      <c r="ODN93" s="2"/>
      <c r="ODO93" s="2"/>
      <c r="ODP93" s="2"/>
      <c r="ODQ93" s="2"/>
      <c r="ODR93" s="2"/>
      <c r="ODS93" s="2"/>
      <c r="ODT93" s="2"/>
      <c r="ODU93" s="2"/>
      <c r="ODV93" s="2"/>
      <c r="ODW93" s="2"/>
      <c r="ODX93" s="2"/>
      <c r="ODY93" s="2"/>
      <c r="ODZ93" s="2"/>
      <c r="OEA93" s="2"/>
      <c r="OEB93" s="2"/>
      <c r="OEC93" s="2"/>
      <c r="OED93" s="2"/>
      <c r="OEE93" s="2"/>
      <c r="OEF93" s="2"/>
      <c r="OEG93" s="2"/>
      <c r="OEH93" s="2"/>
      <c r="OEI93" s="2"/>
      <c r="OEJ93" s="2"/>
      <c r="OEK93" s="2"/>
      <c r="OEL93" s="2"/>
      <c r="OEM93" s="2"/>
      <c r="OEN93" s="2"/>
      <c r="OEO93" s="2"/>
      <c r="OEP93" s="2"/>
      <c r="OEQ93" s="2"/>
      <c r="OER93" s="2"/>
      <c r="OES93" s="2"/>
      <c r="OET93" s="2"/>
      <c r="OEU93" s="2"/>
      <c r="OEV93" s="2"/>
      <c r="OEW93" s="2"/>
      <c r="OEX93" s="2"/>
      <c r="OEY93" s="2"/>
      <c r="OEZ93" s="2"/>
      <c r="OFA93" s="2"/>
      <c r="OFB93" s="2"/>
      <c r="OFC93" s="2"/>
      <c r="OFD93" s="2"/>
      <c r="OFE93" s="2"/>
      <c r="OFF93" s="2"/>
      <c r="OFG93" s="2"/>
      <c r="OFH93" s="2"/>
      <c r="OFI93" s="2"/>
      <c r="OFJ93" s="2"/>
      <c r="OFK93" s="2"/>
      <c r="OFL93" s="2"/>
      <c r="OFM93" s="2"/>
      <c r="OFN93" s="2"/>
      <c r="OFO93" s="2"/>
      <c r="OFP93" s="2"/>
      <c r="OFQ93" s="2"/>
      <c r="OFR93" s="2"/>
      <c r="OFS93" s="2"/>
      <c r="OFT93" s="2"/>
      <c r="OFU93" s="2"/>
      <c r="OFV93" s="2"/>
      <c r="OFW93" s="2"/>
      <c r="OFX93" s="2"/>
      <c r="OFY93" s="2"/>
      <c r="OFZ93" s="2"/>
      <c r="OGA93" s="2"/>
      <c r="OGB93" s="2"/>
      <c r="OGC93" s="2"/>
      <c r="OGD93" s="2"/>
      <c r="OGE93" s="2"/>
      <c r="OGF93" s="2"/>
      <c r="OGG93" s="2"/>
      <c r="OGH93" s="2"/>
      <c r="OGI93" s="2"/>
      <c r="OGJ93" s="2"/>
      <c r="OGK93" s="2"/>
      <c r="OGL93" s="2"/>
      <c r="OGM93" s="2"/>
      <c r="OGN93" s="2"/>
      <c r="OGO93" s="2"/>
      <c r="OGP93" s="2"/>
      <c r="OGQ93" s="2"/>
      <c r="OGR93" s="2"/>
      <c r="OGS93" s="2"/>
      <c r="OGT93" s="2"/>
      <c r="OGU93" s="2"/>
      <c r="OGV93" s="2"/>
      <c r="OGW93" s="2"/>
      <c r="OGX93" s="2"/>
      <c r="OGY93" s="2"/>
      <c r="OGZ93" s="2"/>
      <c r="OHA93" s="2"/>
      <c r="OHB93" s="2"/>
      <c r="OHC93" s="2"/>
      <c r="OHD93" s="2"/>
      <c r="OHE93" s="2"/>
      <c r="OHF93" s="2"/>
      <c r="OHG93" s="2"/>
      <c r="OHH93" s="2"/>
      <c r="OHI93" s="2"/>
      <c r="OHJ93" s="2"/>
      <c r="OHK93" s="2"/>
      <c r="OHL93" s="2"/>
      <c r="OHM93" s="2"/>
      <c r="OHN93" s="2"/>
      <c r="OHO93" s="2"/>
      <c r="OHP93" s="2"/>
      <c r="OHQ93" s="2"/>
      <c r="OHR93" s="2"/>
      <c r="OHS93" s="2"/>
      <c r="OHT93" s="2"/>
      <c r="OHU93" s="2"/>
      <c r="OHV93" s="2"/>
      <c r="OHW93" s="2"/>
      <c r="OHX93" s="2"/>
      <c r="OHY93" s="2"/>
      <c r="OHZ93" s="2"/>
      <c r="OIA93" s="2"/>
      <c r="OIB93" s="2"/>
      <c r="OIC93" s="2"/>
      <c r="OID93" s="2"/>
      <c r="OIE93" s="2"/>
      <c r="OIF93" s="2"/>
      <c r="OIG93" s="2"/>
      <c r="OIH93" s="2"/>
      <c r="OII93" s="2"/>
      <c r="OIJ93" s="2"/>
      <c r="OIK93" s="2"/>
      <c r="OIL93" s="2"/>
      <c r="OIM93" s="2"/>
      <c r="OIN93" s="2"/>
      <c r="OIO93" s="2"/>
      <c r="OIP93" s="2"/>
      <c r="OIQ93" s="2"/>
      <c r="OIR93" s="2"/>
      <c r="OIS93" s="2"/>
      <c r="OIT93" s="2"/>
      <c r="OIU93" s="2"/>
      <c r="OIV93" s="2"/>
      <c r="OIW93" s="2"/>
      <c r="OIX93" s="2"/>
      <c r="OIY93" s="2"/>
      <c r="OIZ93" s="2"/>
      <c r="OJA93" s="2"/>
      <c r="OJB93" s="2"/>
      <c r="OJC93" s="2"/>
      <c r="OJD93" s="2"/>
      <c r="OJE93" s="2"/>
      <c r="OJF93" s="2"/>
      <c r="OJG93" s="2"/>
      <c r="OJH93" s="2"/>
      <c r="OJI93" s="2"/>
      <c r="OJJ93" s="2"/>
      <c r="OJK93" s="2"/>
      <c r="OJL93" s="2"/>
      <c r="OJM93" s="2"/>
      <c r="OJN93" s="2"/>
      <c r="OJO93" s="2"/>
      <c r="OJP93" s="2"/>
      <c r="OJQ93" s="2"/>
      <c r="OJR93" s="2"/>
      <c r="OJS93" s="2"/>
      <c r="OJT93" s="2"/>
      <c r="OJU93" s="2"/>
      <c r="OJV93" s="2"/>
      <c r="OJW93" s="2"/>
      <c r="OJX93" s="2"/>
      <c r="OJY93" s="2"/>
      <c r="OJZ93" s="2"/>
      <c r="OKA93" s="2"/>
      <c r="OKB93" s="2"/>
      <c r="OKC93" s="2"/>
      <c r="OKD93" s="2"/>
      <c r="OKE93" s="2"/>
      <c r="OKF93" s="2"/>
      <c r="OKG93" s="2"/>
      <c r="OKH93" s="2"/>
      <c r="OKI93" s="2"/>
      <c r="OKJ93" s="2"/>
      <c r="OKK93" s="2"/>
      <c r="OKL93" s="2"/>
      <c r="OKM93" s="2"/>
      <c r="OKN93" s="2"/>
      <c r="OKO93" s="2"/>
      <c r="OKP93" s="2"/>
      <c r="OKQ93" s="2"/>
      <c r="OKR93" s="2"/>
      <c r="OKS93" s="2"/>
      <c r="OKT93" s="2"/>
      <c r="OKU93" s="2"/>
      <c r="OKV93" s="2"/>
      <c r="OKW93" s="2"/>
      <c r="OKX93" s="2"/>
      <c r="OKY93" s="2"/>
      <c r="OKZ93" s="2"/>
      <c r="OLA93" s="2"/>
      <c r="OLB93" s="2"/>
      <c r="OLC93" s="2"/>
      <c r="OLD93" s="2"/>
      <c r="OLE93" s="2"/>
      <c r="OLF93" s="2"/>
      <c r="OLG93" s="2"/>
      <c r="OLH93" s="2"/>
      <c r="OLI93" s="2"/>
      <c r="OLJ93" s="2"/>
      <c r="OLK93" s="2"/>
      <c r="OLL93" s="2"/>
      <c r="OLM93" s="2"/>
      <c r="OLN93" s="2"/>
      <c r="OLO93" s="2"/>
      <c r="OLP93" s="2"/>
      <c r="OLQ93" s="2"/>
      <c r="OLR93" s="2"/>
      <c r="OLS93" s="2"/>
      <c r="OLT93" s="2"/>
      <c r="OLU93" s="2"/>
      <c r="OLV93" s="2"/>
      <c r="OLW93" s="2"/>
      <c r="OLX93" s="2"/>
      <c r="OLY93" s="2"/>
      <c r="OLZ93" s="2"/>
      <c r="OMA93" s="2"/>
      <c r="OMB93" s="2"/>
      <c r="OMC93" s="2"/>
      <c r="OMD93" s="2"/>
      <c r="OME93" s="2"/>
      <c r="OMF93" s="2"/>
      <c r="OMG93" s="2"/>
      <c r="OMH93" s="2"/>
      <c r="OMI93" s="2"/>
      <c r="OMJ93" s="2"/>
      <c r="OMK93" s="2"/>
      <c r="OML93" s="2"/>
      <c r="OMM93" s="2"/>
      <c r="OMN93" s="2"/>
      <c r="OMO93" s="2"/>
      <c r="OMP93" s="2"/>
      <c r="OMQ93" s="2"/>
      <c r="OMR93" s="2"/>
      <c r="OMS93" s="2"/>
      <c r="OMT93" s="2"/>
      <c r="OMU93" s="2"/>
      <c r="OMV93" s="2"/>
      <c r="OMW93" s="2"/>
      <c r="OMX93" s="2"/>
      <c r="OMY93" s="2"/>
      <c r="OMZ93" s="2"/>
      <c r="ONA93" s="2"/>
      <c r="ONB93" s="2"/>
      <c r="ONC93" s="2"/>
      <c r="OND93" s="2"/>
      <c r="ONE93" s="2"/>
      <c r="ONF93" s="2"/>
      <c r="ONG93" s="2"/>
      <c r="ONH93" s="2"/>
      <c r="ONI93" s="2"/>
      <c r="ONJ93" s="2"/>
      <c r="ONK93" s="2"/>
      <c r="ONL93" s="2"/>
      <c r="ONM93" s="2"/>
      <c r="ONN93" s="2"/>
      <c r="ONO93" s="2"/>
      <c r="ONP93" s="2"/>
      <c r="ONQ93" s="2"/>
      <c r="ONR93" s="2"/>
      <c r="ONS93" s="2"/>
      <c r="ONT93" s="2"/>
      <c r="ONU93" s="2"/>
      <c r="ONV93" s="2"/>
      <c r="ONW93" s="2"/>
      <c r="ONX93" s="2"/>
      <c r="ONY93" s="2"/>
      <c r="ONZ93" s="2"/>
      <c r="OOA93" s="2"/>
      <c r="OOB93" s="2"/>
      <c r="OOC93" s="2"/>
      <c r="OOD93" s="2"/>
      <c r="OOE93" s="2"/>
      <c r="OOF93" s="2"/>
      <c r="OOG93" s="2"/>
      <c r="OOH93" s="2"/>
      <c r="OOI93" s="2"/>
      <c r="OOJ93" s="2"/>
      <c r="OOK93" s="2"/>
      <c r="OOL93" s="2"/>
      <c r="OOM93" s="2"/>
      <c r="OON93" s="2"/>
      <c r="OOO93" s="2"/>
      <c r="OOP93" s="2"/>
      <c r="OOQ93" s="2"/>
      <c r="OOR93" s="2"/>
      <c r="OOS93" s="2"/>
      <c r="OOT93" s="2"/>
      <c r="OOU93" s="2"/>
      <c r="OOV93" s="2"/>
      <c r="OOW93" s="2"/>
      <c r="OOX93" s="2"/>
      <c r="OOY93" s="2"/>
      <c r="OOZ93" s="2"/>
      <c r="OPA93" s="2"/>
      <c r="OPB93" s="2"/>
      <c r="OPC93" s="2"/>
      <c r="OPD93" s="2"/>
      <c r="OPE93" s="2"/>
      <c r="OPF93" s="2"/>
      <c r="OPG93" s="2"/>
      <c r="OPH93" s="2"/>
      <c r="OPI93" s="2"/>
      <c r="OPJ93" s="2"/>
      <c r="OPK93" s="2"/>
      <c r="OPL93" s="2"/>
      <c r="OPM93" s="2"/>
      <c r="OPN93" s="2"/>
      <c r="OPO93" s="2"/>
      <c r="OPP93" s="2"/>
      <c r="OPQ93" s="2"/>
      <c r="OPR93" s="2"/>
      <c r="OPS93" s="2"/>
      <c r="OPT93" s="2"/>
      <c r="OPU93" s="2"/>
      <c r="OPV93" s="2"/>
      <c r="OPW93" s="2"/>
      <c r="OPX93" s="2"/>
      <c r="OPY93" s="2"/>
      <c r="OPZ93" s="2"/>
      <c r="OQA93" s="2"/>
      <c r="OQB93" s="2"/>
      <c r="OQC93" s="2"/>
      <c r="OQD93" s="2"/>
      <c r="OQE93" s="2"/>
      <c r="OQF93" s="2"/>
      <c r="OQG93" s="2"/>
      <c r="OQH93" s="2"/>
      <c r="OQI93" s="2"/>
      <c r="OQJ93" s="2"/>
      <c r="OQK93" s="2"/>
      <c r="OQL93" s="2"/>
      <c r="OQM93" s="2"/>
      <c r="OQN93" s="2"/>
      <c r="OQO93" s="2"/>
      <c r="OQP93" s="2"/>
      <c r="OQQ93" s="2"/>
      <c r="OQR93" s="2"/>
      <c r="OQS93" s="2"/>
      <c r="OQT93" s="2"/>
      <c r="OQU93" s="2"/>
      <c r="OQV93" s="2"/>
      <c r="OQW93" s="2"/>
      <c r="OQX93" s="2"/>
      <c r="OQY93" s="2"/>
      <c r="OQZ93" s="2"/>
      <c r="ORA93" s="2"/>
      <c r="ORB93" s="2"/>
      <c r="ORC93" s="2"/>
      <c r="ORD93" s="2"/>
      <c r="ORE93" s="2"/>
      <c r="ORF93" s="2"/>
      <c r="ORG93" s="2"/>
      <c r="ORH93" s="2"/>
      <c r="ORI93" s="2"/>
      <c r="ORJ93" s="2"/>
      <c r="ORK93" s="2"/>
      <c r="ORL93" s="2"/>
      <c r="ORM93" s="2"/>
      <c r="ORN93" s="2"/>
      <c r="ORO93" s="2"/>
      <c r="ORP93" s="2"/>
      <c r="ORQ93" s="2"/>
      <c r="ORR93" s="2"/>
      <c r="ORS93" s="2"/>
      <c r="ORT93" s="2"/>
      <c r="ORU93" s="2"/>
      <c r="ORV93" s="2"/>
      <c r="ORW93" s="2"/>
      <c r="ORX93" s="2"/>
      <c r="ORY93" s="2"/>
      <c r="ORZ93" s="2"/>
      <c r="OSA93" s="2"/>
      <c r="OSB93" s="2"/>
      <c r="OSC93" s="2"/>
      <c r="OSD93" s="2"/>
      <c r="OSE93" s="2"/>
      <c r="OSF93" s="2"/>
      <c r="OSG93" s="2"/>
      <c r="OSH93" s="2"/>
      <c r="OSI93" s="2"/>
      <c r="OSJ93" s="2"/>
      <c r="OSK93" s="2"/>
      <c r="OSL93" s="2"/>
      <c r="OSM93" s="2"/>
      <c r="OSN93" s="2"/>
      <c r="OSO93" s="2"/>
      <c r="OSP93" s="2"/>
      <c r="OSQ93" s="2"/>
      <c r="OSR93" s="2"/>
      <c r="OSS93" s="2"/>
      <c r="OST93" s="2"/>
      <c r="OSU93" s="2"/>
      <c r="OSV93" s="2"/>
      <c r="OSW93" s="2"/>
      <c r="OSX93" s="2"/>
      <c r="OSY93" s="2"/>
      <c r="OSZ93" s="2"/>
      <c r="OTA93" s="2"/>
      <c r="OTB93" s="2"/>
      <c r="OTC93" s="2"/>
      <c r="OTD93" s="2"/>
      <c r="OTE93" s="2"/>
      <c r="OTF93" s="2"/>
      <c r="OTG93" s="2"/>
      <c r="OTH93" s="2"/>
      <c r="OTI93" s="2"/>
      <c r="OTJ93" s="2"/>
      <c r="OTK93" s="2"/>
      <c r="OTL93" s="2"/>
      <c r="OTM93" s="2"/>
      <c r="OTN93" s="2"/>
      <c r="OTO93" s="2"/>
      <c r="OTP93" s="2"/>
      <c r="OTQ93" s="2"/>
      <c r="OTR93" s="2"/>
      <c r="OTS93" s="2"/>
      <c r="OTT93" s="2"/>
      <c r="OTU93" s="2"/>
      <c r="OTV93" s="2"/>
      <c r="OTW93" s="2"/>
      <c r="OTX93" s="2"/>
      <c r="OTY93" s="2"/>
      <c r="OTZ93" s="2"/>
      <c r="OUA93" s="2"/>
      <c r="OUB93" s="2"/>
      <c r="OUC93" s="2"/>
      <c r="OUD93" s="2"/>
      <c r="OUE93" s="2"/>
      <c r="OUF93" s="2"/>
      <c r="OUG93" s="2"/>
      <c r="OUH93" s="2"/>
      <c r="OUI93" s="2"/>
      <c r="OUJ93" s="2"/>
      <c r="OUK93" s="2"/>
      <c r="OUL93" s="2"/>
      <c r="OUM93" s="2"/>
      <c r="OUN93" s="2"/>
      <c r="OUO93" s="2"/>
      <c r="OUP93" s="2"/>
      <c r="OUQ93" s="2"/>
      <c r="OUR93" s="2"/>
      <c r="OUS93" s="2"/>
      <c r="OUT93" s="2"/>
      <c r="OUU93" s="2"/>
      <c r="OUV93" s="2"/>
      <c r="OUW93" s="2"/>
      <c r="OUX93" s="2"/>
      <c r="OUY93" s="2"/>
      <c r="OUZ93" s="2"/>
      <c r="OVA93" s="2"/>
      <c r="OVB93" s="2"/>
      <c r="OVC93" s="2"/>
      <c r="OVD93" s="2"/>
      <c r="OVE93" s="2"/>
      <c r="OVF93" s="2"/>
      <c r="OVG93" s="2"/>
      <c r="OVH93" s="2"/>
      <c r="OVI93" s="2"/>
      <c r="OVJ93" s="2"/>
      <c r="OVK93" s="2"/>
      <c r="OVL93" s="2"/>
      <c r="OVM93" s="2"/>
      <c r="OVN93" s="2"/>
      <c r="OVO93" s="2"/>
      <c r="OVP93" s="2"/>
      <c r="OVQ93" s="2"/>
      <c r="OVR93" s="2"/>
      <c r="OVS93" s="2"/>
      <c r="OVT93" s="2"/>
      <c r="OVU93" s="2"/>
      <c r="OVV93" s="2"/>
      <c r="OVW93" s="2"/>
      <c r="OVX93" s="2"/>
      <c r="OVY93" s="2"/>
      <c r="OVZ93" s="2"/>
      <c r="OWA93" s="2"/>
      <c r="OWB93" s="2"/>
      <c r="OWC93" s="2"/>
      <c r="OWD93" s="2"/>
      <c r="OWE93" s="2"/>
      <c r="OWF93" s="2"/>
      <c r="OWG93" s="2"/>
      <c r="OWH93" s="2"/>
      <c r="OWI93" s="2"/>
      <c r="OWJ93" s="2"/>
      <c r="OWK93" s="2"/>
      <c r="OWL93" s="2"/>
      <c r="OWM93" s="2"/>
      <c r="OWN93" s="2"/>
      <c r="OWO93" s="2"/>
      <c r="OWP93" s="2"/>
      <c r="OWQ93" s="2"/>
      <c r="OWR93" s="2"/>
      <c r="OWS93" s="2"/>
      <c r="OWT93" s="2"/>
      <c r="OWU93" s="2"/>
      <c r="OWV93" s="2"/>
      <c r="OWW93" s="2"/>
      <c r="OWX93" s="2"/>
      <c r="OWY93" s="2"/>
      <c r="OWZ93" s="2"/>
      <c r="OXA93" s="2"/>
      <c r="OXB93" s="2"/>
      <c r="OXC93" s="2"/>
      <c r="OXD93" s="2"/>
      <c r="OXE93" s="2"/>
      <c r="OXF93" s="2"/>
      <c r="OXG93" s="2"/>
      <c r="OXH93" s="2"/>
      <c r="OXI93" s="2"/>
      <c r="OXJ93" s="2"/>
      <c r="OXK93" s="2"/>
      <c r="OXL93" s="2"/>
      <c r="OXM93" s="2"/>
      <c r="OXN93" s="2"/>
      <c r="OXO93" s="2"/>
      <c r="OXP93" s="2"/>
      <c r="OXQ93" s="2"/>
      <c r="OXR93" s="2"/>
      <c r="OXS93" s="2"/>
      <c r="OXT93" s="2"/>
      <c r="OXU93" s="2"/>
      <c r="OXV93" s="2"/>
      <c r="OXW93" s="2"/>
      <c r="OXX93" s="2"/>
      <c r="OXY93" s="2"/>
      <c r="OXZ93" s="2"/>
      <c r="OYA93" s="2"/>
      <c r="OYB93" s="2"/>
      <c r="OYC93" s="2"/>
      <c r="OYD93" s="2"/>
      <c r="OYE93" s="2"/>
      <c r="OYF93" s="2"/>
      <c r="OYG93" s="2"/>
      <c r="OYH93" s="2"/>
      <c r="OYI93" s="2"/>
      <c r="OYJ93" s="2"/>
      <c r="OYK93" s="2"/>
      <c r="OYL93" s="2"/>
      <c r="OYM93" s="2"/>
      <c r="OYN93" s="2"/>
      <c r="OYO93" s="2"/>
      <c r="OYP93" s="2"/>
      <c r="OYQ93" s="2"/>
      <c r="OYR93" s="2"/>
      <c r="OYS93" s="2"/>
      <c r="OYT93" s="2"/>
      <c r="OYU93" s="2"/>
      <c r="OYV93" s="2"/>
      <c r="OYW93" s="2"/>
      <c r="OYX93" s="2"/>
      <c r="OYY93" s="2"/>
      <c r="OYZ93" s="2"/>
      <c r="OZA93" s="2"/>
      <c r="OZB93" s="2"/>
      <c r="OZC93" s="2"/>
      <c r="OZD93" s="2"/>
      <c r="OZE93" s="2"/>
      <c r="OZF93" s="2"/>
      <c r="OZG93" s="2"/>
      <c r="OZH93" s="2"/>
      <c r="OZI93" s="2"/>
      <c r="OZJ93" s="2"/>
      <c r="OZK93" s="2"/>
      <c r="OZL93" s="2"/>
      <c r="OZM93" s="2"/>
      <c r="OZN93" s="2"/>
      <c r="OZO93" s="2"/>
      <c r="OZP93" s="2"/>
      <c r="OZQ93" s="2"/>
      <c r="OZR93" s="2"/>
      <c r="OZS93" s="2"/>
      <c r="OZT93" s="2"/>
      <c r="OZU93" s="2"/>
      <c r="OZV93" s="2"/>
      <c r="OZW93" s="2"/>
      <c r="OZX93" s="2"/>
      <c r="OZY93" s="2"/>
      <c r="OZZ93" s="2"/>
      <c r="PAA93" s="2"/>
      <c r="PAB93" s="2"/>
      <c r="PAC93" s="2"/>
      <c r="PAD93" s="2"/>
      <c r="PAE93" s="2"/>
      <c r="PAF93" s="2"/>
      <c r="PAG93" s="2"/>
      <c r="PAH93" s="2"/>
      <c r="PAI93" s="2"/>
      <c r="PAJ93" s="2"/>
      <c r="PAK93" s="2"/>
      <c r="PAL93" s="2"/>
      <c r="PAM93" s="2"/>
      <c r="PAN93" s="2"/>
      <c r="PAO93" s="2"/>
      <c r="PAP93" s="2"/>
      <c r="PAQ93" s="2"/>
      <c r="PAR93" s="2"/>
      <c r="PAS93" s="2"/>
      <c r="PAT93" s="2"/>
      <c r="PAU93" s="2"/>
      <c r="PAV93" s="2"/>
      <c r="PAW93" s="2"/>
      <c r="PAX93" s="2"/>
      <c r="PAY93" s="2"/>
      <c r="PAZ93" s="2"/>
      <c r="PBA93" s="2"/>
      <c r="PBB93" s="2"/>
      <c r="PBC93" s="2"/>
      <c r="PBD93" s="2"/>
      <c r="PBE93" s="2"/>
      <c r="PBF93" s="2"/>
      <c r="PBG93" s="2"/>
      <c r="PBH93" s="2"/>
      <c r="PBI93" s="2"/>
      <c r="PBJ93" s="2"/>
      <c r="PBK93" s="2"/>
      <c r="PBL93" s="2"/>
      <c r="PBM93" s="2"/>
      <c r="PBN93" s="2"/>
      <c r="PBO93" s="2"/>
      <c r="PBP93" s="2"/>
      <c r="PBQ93" s="2"/>
      <c r="PBR93" s="2"/>
      <c r="PBS93" s="2"/>
      <c r="PBT93" s="2"/>
      <c r="PBU93" s="2"/>
      <c r="PBV93" s="2"/>
      <c r="PBW93" s="2"/>
      <c r="PBX93" s="2"/>
      <c r="PBY93" s="2"/>
      <c r="PBZ93" s="2"/>
      <c r="PCA93" s="2"/>
      <c r="PCB93" s="2"/>
      <c r="PCC93" s="2"/>
      <c r="PCD93" s="2"/>
      <c r="PCE93" s="2"/>
      <c r="PCF93" s="2"/>
      <c r="PCG93" s="2"/>
      <c r="PCH93" s="2"/>
      <c r="PCI93" s="2"/>
      <c r="PCJ93" s="2"/>
      <c r="PCK93" s="2"/>
      <c r="PCL93" s="2"/>
      <c r="PCM93" s="2"/>
      <c r="PCN93" s="2"/>
      <c r="PCO93" s="2"/>
      <c r="PCP93" s="2"/>
      <c r="PCQ93" s="2"/>
      <c r="PCR93" s="2"/>
      <c r="PCS93" s="2"/>
      <c r="PCT93" s="2"/>
      <c r="PCU93" s="2"/>
      <c r="PCV93" s="2"/>
      <c r="PCW93" s="2"/>
      <c r="PCX93" s="2"/>
      <c r="PCY93" s="2"/>
      <c r="PCZ93" s="2"/>
      <c r="PDA93" s="2"/>
      <c r="PDB93" s="2"/>
      <c r="PDC93" s="2"/>
      <c r="PDD93" s="2"/>
      <c r="PDE93" s="2"/>
      <c r="PDF93" s="2"/>
      <c r="PDG93" s="2"/>
      <c r="PDH93" s="2"/>
      <c r="PDI93" s="2"/>
      <c r="PDJ93" s="2"/>
      <c r="PDK93" s="2"/>
      <c r="PDL93" s="2"/>
      <c r="PDM93" s="2"/>
      <c r="PDN93" s="2"/>
      <c r="PDO93" s="2"/>
      <c r="PDP93" s="2"/>
      <c r="PDQ93" s="2"/>
      <c r="PDR93" s="2"/>
      <c r="PDS93" s="2"/>
      <c r="PDT93" s="2"/>
      <c r="PDU93" s="2"/>
      <c r="PDV93" s="2"/>
      <c r="PDW93" s="2"/>
      <c r="PDX93" s="2"/>
      <c r="PDY93" s="2"/>
      <c r="PDZ93" s="2"/>
      <c r="PEA93" s="2"/>
      <c r="PEB93" s="2"/>
      <c r="PEC93" s="2"/>
      <c r="PED93" s="2"/>
      <c r="PEE93" s="2"/>
      <c r="PEF93" s="2"/>
      <c r="PEG93" s="2"/>
      <c r="PEH93" s="2"/>
      <c r="PEI93" s="2"/>
      <c r="PEJ93" s="2"/>
      <c r="PEK93" s="2"/>
      <c r="PEL93" s="2"/>
      <c r="PEM93" s="2"/>
      <c r="PEN93" s="2"/>
      <c r="PEO93" s="2"/>
      <c r="PEP93" s="2"/>
      <c r="PEQ93" s="2"/>
      <c r="PER93" s="2"/>
      <c r="PES93" s="2"/>
      <c r="PET93" s="2"/>
      <c r="PEU93" s="2"/>
      <c r="PEV93" s="2"/>
      <c r="PEW93" s="2"/>
      <c r="PEX93" s="2"/>
      <c r="PEY93" s="2"/>
      <c r="PEZ93" s="2"/>
      <c r="PFA93" s="2"/>
      <c r="PFB93" s="2"/>
      <c r="PFC93" s="2"/>
      <c r="PFD93" s="2"/>
      <c r="PFE93" s="2"/>
      <c r="PFF93" s="2"/>
      <c r="PFG93" s="2"/>
      <c r="PFH93" s="2"/>
      <c r="PFI93" s="2"/>
      <c r="PFJ93" s="2"/>
      <c r="PFK93" s="2"/>
      <c r="PFL93" s="2"/>
      <c r="PFM93" s="2"/>
      <c r="PFN93" s="2"/>
      <c r="PFO93" s="2"/>
      <c r="PFP93" s="2"/>
      <c r="PFQ93" s="2"/>
      <c r="PFR93" s="2"/>
      <c r="PFS93" s="2"/>
      <c r="PFT93" s="2"/>
      <c r="PFU93" s="2"/>
      <c r="PFV93" s="2"/>
      <c r="PFW93" s="2"/>
      <c r="PFX93" s="2"/>
      <c r="PFY93" s="2"/>
      <c r="PFZ93" s="2"/>
      <c r="PGA93" s="2"/>
      <c r="PGB93" s="2"/>
      <c r="PGC93" s="2"/>
      <c r="PGD93" s="2"/>
      <c r="PGE93" s="2"/>
      <c r="PGF93" s="2"/>
      <c r="PGG93" s="2"/>
      <c r="PGH93" s="2"/>
      <c r="PGI93" s="2"/>
      <c r="PGJ93" s="2"/>
      <c r="PGK93" s="2"/>
      <c r="PGL93" s="2"/>
      <c r="PGM93" s="2"/>
      <c r="PGN93" s="2"/>
      <c r="PGO93" s="2"/>
      <c r="PGP93" s="2"/>
      <c r="PGQ93" s="2"/>
      <c r="PGR93" s="2"/>
      <c r="PGS93" s="2"/>
      <c r="PGT93" s="2"/>
      <c r="PGU93" s="2"/>
      <c r="PGV93" s="2"/>
      <c r="PGW93" s="2"/>
      <c r="PGX93" s="2"/>
      <c r="PGY93" s="2"/>
      <c r="PGZ93" s="2"/>
      <c r="PHA93" s="2"/>
      <c r="PHB93" s="2"/>
      <c r="PHC93" s="2"/>
      <c r="PHD93" s="2"/>
      <c r="PHE93" s="2"/>
      <c r="PHF93" s="2"/>
      <c r="PHG93" s="2"/>
      <c r="PHH93" s="2"/>
      <c r="PHI93" s="2"/>
      <c r="PHJ93" s="2"/>
      <c r="PHK93" s="2"/>
      <c r="PHL93" s="2"/>
      <c r="PHM93" s="2"/>
      <c r="PHN93" s="2"/>
      <c r="PHO93" s="2"/>
      <c r="PHP93" s="2"/>
      <c r="PHQ93" s="2"/>
      <c r="PHR93" s="2"/>
      <c r="PHS93" s="2"/>
      <c r="PHT93" s="2"/>
      <c r="PHU93" s="2"/>
      <c r="PHV93" s="2"/>
      <c r="PHW93" s="2"/>
      <c r="PHX93" s="2"/>
      <c r="PHY93" s="2"/>
      <c r="PHZ93" s="2"/>
      <c r="PIA93" s="2"/>
      <c r="PIB93" s="2"/>
      <c r="PIC93" s="2"/>
      <c r="PID93" s="2"/>
      <c r="PIE93" s="2"/>
      <c r="PIF93" s="2"/>
      <c r="PIG93" s="2"/>
      <c r="PIH93" s="2"/>
      <c r="PII93" s="2"/>
      <c r="PIJ93" s="2"/>
      <c r="PIK93" s="2"/>
      <c r="PIL93" s="2"/>
      <c r="PIM93" s="2"/>
      <c r="PIN93" s="2"/>
      <c r="PIO93" s="2"/>
      <c r="PIP93" s="2"/>
      <c r="PIQ93" s="2"/>
      <c r="PIR93" s="2"/>
      <c r="PIS93" s="2"/>
      <c r="PIT93" s="2"/>
      <c r="PIU93" s="2"/>
      <c r="PIV93" s="2"/>
      <c r="PIW93" s="2"/>
      <c r="PIX93" s="2"/>
      <c r="PIY93" s="2"/>
      <c r="PIZ93" s="2"/>
      <c r="PJA93" s="2"/>
      <c r="PJB93" s="2"/>
      <c r="PJC93" s="2"/>
      <c r="PJD93" s="2"/>
      <c r="PJE93" s="2"/>
      <c r="PJF93" s="2"/>
      <c r="PJG93" s="2"/>
      <c r="PJH93" s="2"/>
      <c r="PJI93" s="2"/>
      <c r="PJJ93" s="2"/>
      <c r="PJK93" s="2"/>
      <c r="PJL93" s="2"/>
      <c r="PJM93" s="2"/>
      <c r="PJN93" s="2"/>
      <c r="PJO93" s="2"/>
      <c r="PJP93" s="2"/>
      <c r="PJQ93" s="2"/>
      <c r="PJR93" s="2"/>
      <c r="PJS93" s="2"/>
      <c r="PJT93" s="2"/>
      <c r="PJU93" s="2"/>
      <c r="PJV93" s="2"/>
      <c r="PJW93" s="2"/>
      <c r="PJX93" s="2"/>
      <c r="PJY93" s="2"/>
      <c r="PJZ93" s="2"/>
      <c r="PKA93" s="2"/>
      <c r="PKB93" s="2"/>
      <c r="PKC93" s="2"/>
      <c r="PKD93" s="2"/>
      <c r="PKE93" s="2"/>
      <c r="PKF93" s="2"/>
      <c r="PKG93" s="2"/>
      <c r="PKH93" s="2"/>
      <c r="PKI93" s="2"/>
      <c r="PKJ93" s="2"/>
      <c r="PKK93" s="2"/>
      <c r="PKL93" s="2"/>
      <c r="PKM93" s="2"/>
      <c r="PKN93" s="2"/>
      <c r="PKO93" s="2"/>
      <c r="PKP93" s="2"/>
      <c r="PKQ93" s="2"/>
      <c r="PKR93" s="2"/>
      <c r="PKS93" s="2"/>
      <c r="PKT93" s="2"/>
      <c r="PKU93" s="2"/>
      <c r="PKV93" s="2"/>
      <c r="PKW93" s="2"/>
      <c r="PKX93" s="2"/>
      <c r="PKY93" s="2"/>
      <c r="PKZ93" s="2"/>
      <c r="PLA93" s="2"/>
      <c r="PLB93" s="2"/>
      <c r="PLC93" s="2"/>
      <c r="PLD93" s="2"/>
      <c r="PLE93" s="2"/>
      <c r="PLF93" s="2"/>
      <c r="PLG93" s="2"/>
      <c r="PLH93" s="2"/>
      <c r="PLI93" s="2"/>
      <c r="PLJ93" s="2"/>
      <c r="PLK93" s="2"/>
      <c r="PLL93" s="2"/>
      <c r="PLM93" s="2"/>
      <c r="PLN93" s="2"/>
      <c r="PLO93" s="2"/>
      <c r="PLP93" s="2"/>
      <c r="PLQ93" s="2"/>
      <c r="PLR93" s="2"/>
      <c r="PLS93" s="2"/>
      <c r="PLT93" s="2"/>
      <c r="PLU93" s="2"/>
      <c r="PLV93" s="2"/>
      <c r="PLW93" s="2"/>
      <c r="PLX93" s="2"/>
      <c r="PLY93" s="2"/>
      <c r="PLZ93" s="2"/>
      <c r="PMA93" s="2"/>
      <c r="PMB93" s="2"/>
      <c r="PMC93" s="2"/>
      <c r="PMD93" s="2"/>
      <c r="PME93" s="2"/>
      <c r="PMF93" s="2"/>
      <c r="PMG93" s="2"/>
      <c r="PMH93" s="2"/>
      <c r="PMI93" s="2"/>
      <c r="PMJ93" s="2"/>
      <c r="PMK93" s="2"/>
      <c r="PML93" s="2"/>
      <c r="PMM93" s="2"/>
      <c r="PMN93" s="2"/>
      <c r="PMO93" s="2"/>
      <c r="PMP93" s="2"/>
      <c r="PMQ93" s="2"/>
      <c r="PMR93" s="2"/>
      <c r="PMS93" s="2"/>
      <c r="PMT93" s="2"/>
      <c r="PMU93" s="2"/>
      <c r="PMV93" s="2"/>
      <c r="PMW93" s="2"/>
      <c r="PMX93" s="2"/>
      <c r="PMY93" s="2"/>
      <c r="PMZ93" s="2"/>
      <c r="PNA93" s="2"/>
      <c r="PNB93" s="2"/>
      <c r="PNC93" s="2"/>
      <c r="PND93" s="2"/>
      <c r="PNE93" s="2"/>
      <c r="PNF93" s="2"/>
      <c r="PNG93" s="2"/>
      <c r="PNH93" s="2"/>
      <c r="PNI93" s="2"/>
      <c r="PNJ93" s="2"/>
      <c r="PNK93" s="2"/>
      <c r="PNL93" s="2"/>
      <c r="PNM93" s="2"/>
      <c r="PNN93" s="2"/>
      <c r="PNO93" s="2"/>
      <c r="PNP93" s="2"/>
      <c r="PNQ93" s="2"/>
      <c r="PNR93" s="2"/>
      <c r="PNS93" s="2"/>
      <c r="PNT93" s="2"/>
      <c r="PNU93" s="2"/>
      <c r="PNV93" s="2"/>
      <c r="PNW93" s="2"/>
      <c r="PNX93" s="2"/>
      <c r="PNY93" s="2"/>
      <c r="PNZ93" s="2"/>
      <c r="POA93" s="2"/>
      <c r="POB93" s="2"/>
      <c r="POC93" s="2"/>
      <c r="POD93" s="2"/>
      <c r="POE93" s="2"/>
      <c r="POF93" s="2"/>
      <c r="POG93" s="2"/>
      <c r="POH93" s="2"/>
      <c r="POI93" s="2"/>
      <c r="POJ93" s="2"/>
      <c r="POK93" s="2"/>
      <c r="POL93" s="2"/>
      <c r="POM93" s="2"/>
      <c r="PON93" s="2"/>
      <c r="POO93" s="2"/>
      <c r="POP93" s="2"/>
      <c r="POQ93" s="2"/>
      <c r="POR93" s="2"/>
      <c r="POS93" s="2"/>
      <c r="POT93" s="2"/>
      <c r="POU93" s="2"/>
      <c r="POV93" s="2"/>
      <c r="POW93" s="2"/>
      <c r="POX93" s="2"/>
      <c r="POY93" s="2"/>
      <c r="POZ93" s="2"/>
      <c r="PPA93" s="2"/>
      <c r="PPB93" s="2"/>
      <c r="PPC93" s="2"/>
      <c r="PPD93" s="2"/>
      <c r="PPE93" s="2"/>
      <c r="PPF93" s="2"/>
      <c r="PPG93" s="2"/>
      <c r="PPH93" s="2"/>
      <c r="PPI93" s="2"/>
      <c r="PPJ93" s="2"/>
      <c r="PPK93" s="2"/>
      <c r="PPL93" s="2"/>
      <c r="PPM93" s="2"/>
      <c r="PPN93" s="2"/>
      <c r="PPO93" s="2"/>
      <c r="PPP93" s="2"/>
      <c r="PPQ93" s="2"/>
      <c r="PPR93" s="2"/>
      <c r="PPS93" s="2"/>
      <c r="PPT93" s="2"/>
      <c r="PPU93" s="2"/>
      <c r="PPV93" s="2"/>
      <c r="PPW93" s="2"/>
      <c r="PPX93" s="2"/>
      <c r="PPY93" s="2"/>
      <c r="PPZ93" s="2"/>
      <c r="PQA93" s="2"/>
      <c r="PQB93" s="2"/>
      <c r="PQC93" s="2"/>
      <c r="PQD93" s="2"/>
      <c r="PQE93" s="2"/>
      <c r="PQF93" s="2"/>
      <c r="PQG93" s="2"/>
      <c r="PQH93" s="2"/>
      <c r="PQI93" s="2"/>
      <c r="PQJ93" s="2"/>
      <c r="PQK93" s="2"/>
      <c r="PQL93" s="2"/>
      <c r="PQM93" s="2"/>
      <c r="PQN93" s="2"/>
      <c r="PQO93" s="2"/>
      <c r="PQP93" s="2"/>
      <c r="PQQ93" s="2"/>
      <c r="PQR93" s="2"/>
      <c r="PQS93" s="2"/>
      <c r="PQT93" s="2"/>
      <c r="PQU93" s="2"/>
      <c r="PQV93" s="2"/>
      <c r="PQW93" s="2"/>
      <c r="PQX93" s="2"/>
      <c r="PQY93" s="2"/>
      <c r="PQZ93" s="2"/>
      <c r="PRA93" s="2"/>
      <c r="PRB93" s="2"/>
      <c r="PRC93" s="2"/>
      <c r="PRD93" s="2"/>
      <c r="PRE93" s="2"/>
      <c r="PRF93" s="2"/>
      <c r="PRG93" s="2"/>
      <c r="PRH93" s="2"/>
      <c r="PRI93" s="2"/>
      <c r="PRJ93" s="2"/>
      <c r="PRK93" s="2"/>
      <c r="PRL93" s="2"/>
      <c r="PRM93" s="2"/>
      <c r="PRN93" s="2"/>
      <c r="PRO93" s="2"/>
      <c r="PRP93" s="2"/>
      <c r="PRQ93" s="2"/>
      <c r="PRR93" s="2"/>
      <c r="PRS93" s="2"/>
      <c r="PRT93" s="2"/>
      <c r="PRU93" s="2"/>
      <c r="PRV93" s="2"/>
      <c r="PRW93" s="2"/>
      <c r="PRX93" s="2"/>
      <c r="PRY93" s="2"/>
      <c r="PRZ93" s="2"/>
      <c r="PSA93" s="2"/>
      <c r="PSB93" s="2"/>
      <c r="PSC93" s="2"/>
      <c r="PSD93" s="2"/>
      <c r="PSE93" s="2"/>
      <c r="PSF93" s="2"/>
      <c r="PSG93" s="2"/>
      <c r="PSH93" s="2"/>
      <c r="PSI93" s="2"/>
      <c r="PSJ93" s="2"/>
      <c r="PSK93" s="2"/>
      <c r="PSL93" s="2"/>
      <c r="PSM93" s="2"/>
      <c r="PSN93" s="2"/>
      <c r="PSO93" s="2"/>
      <c r="PSP93" s="2"/>
      <c r="PSQ93" s="2"/>
      <c r="PSR93" s="2"/>
      <c r="PSS93" s="2"/>
      <c r="PST93" s="2"/>
      <c r="PSU93" s="2"/>
      <c r="PSV93" s="2"/>
      <c r="PSW93" s="2"/>
      <c r="PSX93" s="2"/>
      <c r="PSY93" s="2"/>
      <c r="PSZ93" s="2"/>
      <c r="PTA93" s="2"/>
      <c r="PTB93" s="2"/>
      <c r="PTC93" s="2"/>
      <c r="PTD93" s="2"/>
      <c r="PTE93" s="2"/>
      <c r="PTF93" s="2"/>
      <c r="PTG93" s="2"/>
      <c r="PTH93" s="2"/>
      <c r="PTI93" s="2"/>
      <c r="PTJ93" s="2"/>
      <c r="PTK93" s="2"/>
      <c r="PTL93" s="2"/>
      <c r="PTM93" s="2"/>
      <c r="PTN93" s="2"/>
      <c r="PTO93" s="2"/>
      <c r="PTP93" s="2"/>
      <c r="PTQ93" s="2"/>
      <c r="PTR93" s="2"/>
      <c r="PTS93" s="2"/>
      <c r="PTT93" s="2"/>
      <c r="PTU93" s="2"/>
      <c r="PTV93" s="2"/>
      <c r="PTW93" s="2"/>
      <c r="PTX93" s="2"/>
      <c r="PTY93" s="2"/>
      <c r="PTZ93" s="2"/>
      <c r="PUA93" s="2"/>
      <c r="PUB93" s="2"/>
      <c r="PUC93" s="2"/>
      <c r="PUD93" s="2"/>
      <c r="PUE93" s="2"/>
      <c r="PUF93" s="2"/>
      <c r="PUG93" s="2"/>
      <c r="PUH93" s="2"/>
      <c r="PUI93" s="2"/>
      <c r="PUJ93" s="2"/>
      <c r="PUK93" s="2"/>
      <c r="PUL93" s="2"/>
      <c r="PUM93" s="2"/>
      <c r="PUN93" s="2"/>
      <c r="PUO93" s="2"/>
      <c r="PUP93" s="2"/>
      <c r="PUQ93" s="2"/>
      <c r="PUR93" s="2"/>
      <c r="PUS93" s="2"/>
      <c r="PUT93" s="2"/>
      <c r="PUU93" s="2"/>
      <c r="PUV93" s="2"/>
      <c r="PUW93" s="2"/>
      <c r="PUX93" s="2"/>
      <c r="PUY93" s="2"/>
      <c r="PUZ93" s="2"/>
      <c r="PVA93" s="2"/>
      <c r="PVB93" s="2"/>
      <c r="PVC93" s="2"/>
      <c r="PVD93" s="2"/>
      <c r="PVE93" s="2"/>
      <c r="PVF93" s="2"/>
      <c r="PVG93" s="2"/>
      <c r="PVH93" s="2"/>
      <c r="PVI93" s="2"/>
      <c r="PVJ93" s="2"/>
      <c r="PVK93" s="2"/>
      <c r="PVL93" s="2"/>
      <c r="PVM93" s="2"/>
      <c r="PVN93" s="2"/>
      <c r="PVO93" s="2"/>
      <c r="PVP93" s="2"/>
      <c r="PVQ93" s="2"/>
      <c r="PVR93" s="2"/>
      <c r="PVS93" s="2"/>
      <c r="PVT93" s="2"/>
      <c r="PVU93" s="2"/>
      <c r="PVV93" s="2"/>
      <c r="PVW93" s="2"/>
      <c r="PVX93" s="2"/>
      <c r="PVY93" s="2"/>
      <c r="PVZ93" s="2"/>
      <c r="PWA93" s="2"/>
      <c r="PWB93" s="2"/>
      <c r="PWC93" s="2"/>
      <c r="PWD93" s="2"/>
      <c r="PWE93" s="2"/>
      <c r="PWF93" s="2"/>
      <c r="PWG93" s="2"/>
      <c r="PWH93" s="2"/>
      <c r="PWI93" s="2"/>
      <c r="PWJ93" s="2"/>
      <c r="PWK93" s="2"/>
      <c r="PWL93" s="2"/>
      <c r="PWM93" s="2"/>
      <c r="PWN93" s="2"/>
      <c r="PWO93" s="2"/>
      <c r="PWP93" s="2"/>
      <c r="PWQ93" s="2"/>
      <c r="PWR93" s="2"/>
      <c r="PWS93" s="2"/>
      <c r="PWT93" s="2"/>
      <c r="PWU93" s="2"/>
      <c r="PWV93" s="2"/>
      <c r="PWW93" s="2"/>
      <c r="PWX93" s="2"/>
      <c r="PWY93" s="2"/>
      <c r="PWZ93" s="2"/>
      <c r="PXA93" s="2"/>
      <c r="PXB93" s="2"/>
      <c r="PXC93" s="2"/>
      <c r="PXD93" s="2"/>
      <c r="PXE93" s="2"/>
      <c r="PXF93" s="2"/>
      <c r="PXG93" s="2"/>
      <c r="PXH93" s="2"/>
      <c r="PXI93" s="2"/>
      <c r="PXJ93" s="2"/>
      <c r="PXK93" s="2"/>
      <c r="PXL93" s="2"/>
      <c r="PXM93" s="2"/>
      <c r="PXN93" s="2"/>
      <c r="PXO93" s="2"/>
      <c r="PXP93" s="2"/>
      <c r="PXQ93" s="2"/>
      <c r="PXR93" s="2"/>
      <c r="PXS93" s="2"/>
      <c r="PXT93" s="2"/>
      <c r="PXU93" s="2"/>
      <c r="PXV93" s="2"/>
      <c r="PXW93" s="2"/>
      <c r="PXX93" s="2"/>
      <c r="PXY93" s="2"/>
      <c r="PXZ93" s="2"/>
      <c r="PYA93" s="2"/>
      <c r="PYB93" s="2"/>
      <c r="PYC93" s="2"/>
      <c r="PYD93" s="2"/>
      <c r="PYE93" s="2"/>
      <c r="PYF93" s="2"/>
      <c r="PYG93" s="2"/>
      <c r="PYH93" s="2"/>
      <c r="PYI93" s="2"/>
      <c r="PYJ93" s="2"/>
      <c r="PYK93" s="2"/>
      <c r="PYL93" s="2"/>
      <c r="PYM93" s="2"/>
      <c r="PYN93" s="2"/>
      <c r="PYO93" s="2"/>
      <c r="PYP93" s="2"/>
      <c r="PYQ93" s="2"/>
      <c r="PYR93" s="2"/>
      <c r="PYS93" s="2"/>
      <c r="PYT93" s="2"/>
      <c r="PYU93" s="2"/>
      <c r="PYV93" s="2"/>
      <c r="PYW93" s="2"/>
      <c r="PYX93" s="2"/>
      <c r="PYY93" s="2"/>
      <c r="PYZ93" s="2"/>
      <c r="PZA93" s="2"/>
      <c r="PZB93" s="2"/>
      <c r="PZC93" s="2"/>
      <c r="PZD93" s="2"/>
      <c r="PZE93" s="2"/>
      <c r="PZF93" s="2"/>
      <c r="PZG93" s="2"/>
      <c r="PZH93" s="2"/>
      <c r="PZI93" s="2"/>
      <c r="PZJ93" s="2"/>
      <c r="PZK93" s="2"/>
      <c r="PZL93" s="2"/>
      <c r="PZM93" s="2"/>
      <c r="PZN93" s="2"/>
      <c r="PZO93" s="2"/>
      <c r="PZP93" s="2"/>
      <c r="PZQ93" s="2"/>
      <c r="PZR93" s="2"/>
      <c r="PZS93" s="2"/>
      <c r="PZT93" s="2"/>
      <c r="PZU93" s="2"/>
      <c r="PZV93" s="2"/>
      <c r="PZW93" s="2"/>
      <c r="PZX93" s="2"/>
      <c r="PZY93" s="2"/>
      <c r="PZZ93" s="2"/>
      <c r="QAA93" s="2"/>
      <c r="QAB93" s="2"/>
      <c r="QAC93" s="2"/>
      <c r="QAD93" s="2"/>
      <c r="QAE93" s="2"/>
      <c r="QAF93" s="2"/>
      <c r="QAG93" s="2"/>
      <c r="QAH93" s="2"/>
      <c r="QAI93" s="2"/>
      <c r="QAJ93" s="2"/>
      <c r="QAK93" s="2"/>
      <c r="QAL93" s="2"/>
      <c r="QAM93" s="2"/>
      <c r="QAN93" s="2"/>
      <c r="QAO93" s="2"/>
      <c r="QAP93" s="2"/>
      <c r="QAQ93" s="2"/>
      <c r="QAR93" s="2"/>
      <c r="QAS93" s="2"/>
      <c r="QAT93" s="2"/>
      <c r="QAU93" s="2"/>
      <c r="QAV93" s="2"/>
      <c r="QAW93" s="2"/>
      <c r="QAX93" s="2"/>
      <c r="QAY93" s="2"/>
      <c r="QAZ93" s="2"/>
      <c r="QBA93" s="2"/>
      <c r="QBB93" s="2"/>
      <c r="QBC93" s="2"/>
      <c r="QBD93" s="2"/>
      <c r="QBE93" s="2"/>
      <c r="QBF93" s="2"/>
      <c r="QBG93" s="2"/>
      <c r="QBH93" s="2"/>
      <c r="QBI93" s="2"/>
      <c r="QBJ93" s="2"/>
      <c r="QBK93" s="2"/>
      <c r="QBL93" s="2"/>
      <c r="QBM93" s="2"/>
      <c r="QBN93" s="2"/>
      <c r="QBO93" s="2"/>
      <c r="QBP93" s="2"/>
      <c r="QBQ93" s="2"/>
      <c r="QBR93" s="2"/>
      <c r="QBS93" s="2"/>
      <c r="QBT93" s="2"/>
      <c r="QBU93" s="2"/>
      <c r="QBV93" s="2"/>
      <c r="QBW93" s="2"/>
      <c r="QBX93" s="2"/>
      <c r="QBY93" s="2"/>
      <c r="QBZ93" s="2"/>
      <c r="QCA93" s="2"/>
      <c r="QCB93" s="2"/>
      <c r="QCC93" s="2"/>
      <c r="QCD93" s="2"/>
      <c r="QCE93" s="2"/>
      <c r="QCF93" s="2"/>
      <c r="QCG93" s="2"/>
      <c r="QCH93" s="2"/>
      <c r="QCI93" s="2"/>
      <c r="QCJ93" s="2"/>
      <c r="QCK93" s="2"/>
      <c r="QCL93" s="2"/>
      <c r="QCM93" s="2"/>
      <c r="QCN93" s="2"/>
      <c r="QCO93" s="2"/>
      <c r="QCP93" s="2"/>
      <c r="QCQ93" s="2"/>
      <c r="QCR93" s="2"/>
      <c r="QCS93" s="2"/>
      <c r="QCT93" s="2"/>
      <c r="QCU93" s="2"/>
      <c r="QCV93" s="2"/>
      <c r="QCW93" s="2"/>
      <c r="QCX93" s="2"/>
      <c r="QCY93" s="2"/>
      <c r="QCZ93" s="2"/>
      <c r="QDA93" s="2"/>
      <c r="QDB93" s="2"/>
      <c r="QDC93" s="2"/>
      <c r="QDD93" s="2"/>
      <c r="QDE93" s="2"/>
      <c r="QDF93" s="2"/>
      <c r="QDG93" s="2"/>
      <c r="QDH93" s="2"/>
      <c r="QDI93" s="2"/>
      <c r="QDJ93" s="2"/>
      <c r="QDK93" s="2"/>
      <c r="QDL93" s="2"/>
      <c r="QDM93" s="2"/>
      <c r="QDN93" s="2"/>
      <c r="QDO93" s="2"/>
      <c r="QDP93" s="2"/>
      <c r="QDQ93" s="2"/>
      <c r="QDR93" s="2"/>
      <c r="QDS93" s="2"/>
      <c r="QDT93" s="2"/>
      <c r="QDU93" s="2"/>
      <c r="QDV93" s="2"/>
      <c r="QDW93" s="2"/>
      <c r="QDX93" s="2"/>
      <c r="QDY93" s="2"/>
      <c r="QDZ93" s="2"/>
      <c r="QEA93" s="2"/>
      <c r="QEB93" s="2"/>
      <c r="QEC93" s="2"/>
      <c r="QED93" s="2"/>
      <c r="QEE93" s="2"/>
      <c r="QEF93" s="2"/>
      <c r="QEG93" s="2"/>
      <c r="QEH93" s="2"/>
      <c r="QEI93" s="2"/>
      <c r="QEJ93" s="2"/>
      <c r="QEK93" s="2"/>
      <c r="QEL93" s="2"/>
      <c r="QEM93" s="2"/>
      <c r="QEN93" s="2"/>
      <c r="QEO93" s="2"/>
      <c r="QEP93" s="2"/>
      <c r="QEQ93" s="2"/>
      <c r="QER93" s="2"/>
      <c r="QES93" s="2"/>
      <c r="QET93" s="2"/>
      <c r="QEU93" s="2"/>
      <c r="QEV93" s="2"/>
      <c r="QEW93" s="2"/>
      <c r="QEX93" s="2"/>
      <c r="QEY93" s="2"/>
      <c r="QEZ93" s="2"/>
      <c r="QFA93" s="2"/>
      <c r="QFB93" s="2"/>
      <c r="QFC93" s="2"/>
      <c r="QFD93" s="2"/>
      <c r="QFE93" s="2"/>
      <c r="QFF93" s="2"/>
      <c r="QFG93" s="2"/>
      <c r="QFH93" s="2"/>
      <c r="QFI93" s="2"/>
      <c r="QFJ93" s="2"/>
      <c r="QFK93" s="2"/>
      <c r="QFL93" s="2"/>
      <c r="QFM93" s="2"/>
      <c r="QFN93" s="2"/>
      <c r="QFO93" s="2"/>
      <c r="QFP93" s="2"/>
      <c r="QFQ93" s="2"/>
      <c r="QFR93" s="2"/>
      <c r="QFS93" s="2"/>
      <c r="QFT93" s="2"/>
      <c r="QFU93" s="2"/>
      <c r="QFV93" s="2"/>
      <c r="QFW93" s="2"/>
      <c r="QFX93" s="2"/>
      <c r="QFY93" s="2"/>
      <c r="QFZ93" s="2"/>
      <c r="QGA93" s="2"/>
      <c r="QGB93" s="2"/>
      <c r="QGC93" s="2"/>
      <c r="QGD93" s="2"/>
      <c r="QGE93" s="2"/>
      <c r="QGF93" s="2"/>
      <c r="QGG93" s="2"/>
      <c r="QGH93" s="2"/>
      <c r="QGI93" s="2"/>
      <c r="QGJ93" s="2"/>
      <c r="QGK93" s="2"/>
      <c r="QGL93" s="2"/>
      <c r="QGM93" s="2"/>
      <c r="QGN93" s="2"/>
      <c r="QGO93" s="2"/>
      <c r="QGP93" s="2"/>
      <c r="QGQ93" s="2"/>
      <c r="QGR93" s="2"/>
      <c r="QGS93" s="2"/>
      <c r="QGT93" s="2"/>
      <c r="QGU93" s="2"/>
      <c r="QGV93" s="2"/>
      <c r="QGW93" s="2"/>
      <c r="QGX93" s="2"/>
      <c r="QGY93" s="2"/>
      <c r="QGZ93" s="2"/>
      <c r="QHA93" s="2"/>
      <c r="QHB93" s="2"/>
      <c r="QHC93" s="2"/>
      <c r="QHD93" s="2"/>
      <c r="QHE93" s="2"/>
      <c r="QHF93" s="2"/>
      <c r="QHG93" s="2"/>
      <c r="QHH93" s="2"/>
      <c r="QHI93" s="2"/>
      <c r="QHJ93" s="2"/>
      <c r="QHK93" s="2"/>
      <c r="QHL93" s="2"/>
      <c r="QHM93" s="2"/>
      <c r="QHN93" s="2"/>
      <c r="QHO93" s="2"/>
      <c r="QHP93" s="2"/>
      <c r="QHQ93" s="2"/>
      <c r="QHR93" s="2"/>
      <c r="QHS93" s="2"/>
      <c r="QHT93" s="2"/>
      <c r="QHU93" s="2"/>
      <c r="QHV93" s="2"/>
      <c r="QHW93" s="2"/>
      <c r="QHX93" s="2"/>
      <c r="QHY93" s="2"/>
      <c r="QHZ93" s="2"/>
      <c r="QIA93" s="2"/>
      <c r="QIB93" s="2"/>
      <c r="QIC93" s="2"/>
      <c r="QID93" s="2"/>
      <c r="QIE93" s="2"/>
      <c r="QIF93" s="2"/>
      <c r="QIG93" s="2"/>
      <c r="QIH93" s="2"/>
      <c r="QII93" s="2"/>
      <c r="QIJ93" s="2"/>
      <c r="QIK93" s="2"/>
      <c r="QIL93" s="2"/>
      <c r="QIM93" s="2"/>
      <c r="QIN93" s="2"/>
      <c r="QIO93" s="2"/>
      <c r="QIP93" s="2"/>
      <c r="QIQ93" s="2"/>
      <c r="QIR93" s="2"/>
      <c r="QIS93" s="2"/>
      <c r="QIT93" s="2"/>
      <c r="QIU93" s="2"/>
      <c r="QIV93" s="2"/>
      <c r="QIW93" s="2"/>
      <c r="QIX93" s="2"/>
      <c r="QIY93" s="2"/>
      <c r="QIZ93" s="2"/>
      <c r="QJA93" s="2"/>
      <c r="QJB93" s="2"/>
      <c r="QJC93" s="2"/>
      <c r="QJD93" s="2"/>
      <c r="QJE93" s="2"/>
      <c r="QJF93" s="2"/>
      <c r="QJG93" s="2"/>
      <c r="QJH93" s="2"/>
      <c r="QJI93" s="2"/>
      <c r="QJJ93" s="2"/>
      <c r="QJK93" s="2"/>
      <c r="QJL93" s="2"/>
      <c r="QJM93" s="2"/>
      <c r="QJN93" s="2"/>
      <c r="QJO93" s="2"/>
      <c r="QJP93" s="2"/>
      <c r="QJQ93" s="2"/>
      <c r="QJR93" s="2"/>
      <c r="QJS93" s="2"/>
      <c r="QJT93" s="2"/>
      <c r="QJU93" s="2"/>
      <c r="QJV93" s="2"/>
      <c r="QJW93" s="2"/>
      <c r="QJX93" s="2"/>
      <c r="QJY93" s="2"/>
      <c r="QJZ93" s="2"/>
      <c r="QKA93" s="2"/>
      <c r="QKB93" s="2"/>
      <c r="QKC93" s="2"/>
      <c r="QKD93" s="2"/>
      <c r="QKE93" s="2"/>
      <c r="QKF93" s="2"/>
      <c r="QKG93" s="2"/>
      <c r="QKH93" s="2"/>
      <c r="QKI93" s="2"/>
      <c r="QKJ93" s="2"/>
      <c r="QKK93" s="2"/>
      <c r="QKL93" s="2"/>
      <c r="QKM93" s="2"/>
      <c r="QKN93" s="2"/>
      <c r="QKO93" s="2"/>
      <c r="QKP93" s="2"/>
      <c r="QKQ93" s="2"/>
      <c r="QKR93" s="2"/>
      <c r="QKS93" s="2"/>
      <c r="QKT93" s="2"/>
      <c r="QKU93" s="2"/>
      <c r="QKV93" s="2"/>
      <c r="QKW93" s="2"/>
      <c r="QKX93" s="2"/>
      <c r="QKY93" s="2"/>
      <c r="QKZ93" s="2"/>
      <c r="QLA93" s="2"/>
      <c r="QLB93" s="2"/>
      <c r="QLC93" s="2"/>
      <c r="QLD93" s="2"/>
      <c r="QLE93" s="2"/>
      <c r="QLF93" s="2"/>
      <c r="QLG93" s="2"/>
      <c r="QLH93" s="2"/>
      <c r="QLI93" s="2"/>
      <c r="QLJ93" s="2"/>
      <c r="QLK93" s="2"/>
      <c r="QLL93" s="2"/>
      <c r="QLM93" s="2"/>
      <c r="QLN93" s="2"/>
      <c r="QLO93" s="2"/>
      <c r="QLP93" s="2"/>
      <c r="QLQ93" s="2"/>
      <c r="QLR93" s="2"/>
      <c r="QLS93" s="2"/>
      <c r="QLT93" s="2"/>
      <c r="QLU93" s="2"/>
      <c r="QLV93" s="2"/>
      <c r="QLW93" s="2"/>
      <c r="QLX93" s="2"/>
      <c r="QLY93" s="2"/>
      <c r="QLZ93" s="2"/>
      <c r="QMA93" s="2"/>
      <c r="QMB93" s="2"/>
      <c r="QMC93" s="2"/>
      <c r="QMD93" s="2"/>
      <c r="QME93" s="2"/>
      <c r="QMF93" s="2"/>
      <c r="QMG93" s="2"/>
      <c r="QMH93" s="2"/>
      <c r="QMI93" s="2"/>
      <c r="QMJ93" s="2"/>
      <c r="QMK93" s="2"/>
      <c r="QML93" s="2"/>
      <c r="QMM93" s="2"/>
      <c r="QMN93" s="2"/>
      <c r="QMO93" s="2"/>
      <c r="QMP93" s="2"/>
      <c r="QMQ93" s="2"/>
      <c r="QMR93" s="2"/>
      <c r="QMS93" s="2"/>
      <c r="QMT93" s="2"/>
      <c r="QMU93" s="2"/>
      <c r="QMV93" s="2"/>
      <c r="QMW93" s="2"/>
      <c r="QMX93" s="2"/>
      <c r="QMY93" s="2"/>
      <c r="QMZ93" s="2"/>
      <c r="QNA93" s="2"/>
      <c r="QNB93" s="2"/>
      <c r="QNC93" s="2"/>
      <c r="QND93" s="2"/>
      <c r="QNE93" s="2"/>
      <c r="QNF93" s="2"/>
      <c r="QNG93" s="2"/>
      <c r="QNH93" s="2"/>
      <c r="QNI93" s="2"/>
      <c r="QNJ93" s="2"/>
      <c r="QNK93" s="2"/>
      <c r="QNL93" s="2"/>
      <c r="QNM93" s="2"/>
      <c r="QNN93" s="2"/>
      <c r="QNO93" s="2"/>
      <c r="QNP93" s="2"/>
      <c r="QNQ93" s="2"/>
      <c r="QNR93" s="2"/>
      <c r="QNS93" s="2"/>
      <c r="QNT93" s="2"/>
      <c r="QNU93" s="2"/>
      <c r="QNV93" s="2"/>
      <c r="QNW93" s="2"/>
      <c r="QNX93" s="2"/>
      <c r="QNY93" s="2"/>
      <c r="QNZ93" s="2"/>
      <c r="QOA93" s="2"/>
      <c r="QOB93" s="2"/>
      <c r="QOC93" s="2"/>
      <c r="QOD93" s="2"/>
      <c r="QOE93" s="2"/>
      <c r="QOF93" s="2"/>
      <c r="QOG93" s="2"/>
      <c r="QOH93" s="2"/>
      <c r="QOI93" s="2"/>
      <c r="QOJ93" s="2"/>
      <c r="QOK93" s="2"/>
      <c r="QOL93" s="2"/>
      <c r="QOM93" s="2"/>
      <c r="QON93" s="2"/>
      <c r="QOO93" s="2"/>
      <c r="QOP93" s="2"/>
      <c r="QOQ93" s="2"/>
      <c r="QOR93" s="2"/>
      <c r="QOS93" s="2"/>
      <c r="QOT93" s="2"/>
      <c r="QOU93" s="2"/>
      <c r="QOV93" s="2"/>
      <c r="QOW93" s="2"/>
      <c r="QOX93" s="2"/>
      <c r="QOY93" s="2"/>
      <c r="QOZ93" s="2"/>
      <c r="QPA93" s="2"/>
      <c r="QPB93" s="2"/>
      <c r="QPC93" s="2"/>
      <c r="QPD93" s="2"/>
      <c r="QPE93" s="2"/>
      <c r="QPF93" s="2"/>
      <c r="QPG93" s="2"/>
      <c r="QPH93" s="2"/>
      <c r="QPI93" s="2"/>
      <c r="QPJ93" s="2"/>
      <c r="QPK93" s="2"/>
      <c r="QPL93" s="2"/>
      <c r="QPM93" s="2"/>
      <c r="QPN93" s="2"/>
      <c r="QPO93" s="2"/>
      <c r="QPP93" s="2"/>
      <c r="QPQ93" s="2"/>
      <c r="QPR93" s="2"/>
      <c r="QPS93" s="2"/>
      <c r="QPT93" s="2"/>
      <c r="QPU93" s="2"/>
      <c r="QPV93" s="2"/>
      <c r="QPW93" s="2"/>
      <c r="QPX93" s="2"/>
      <c r="QPY93" s="2"/>
      <c r="QPZ93" s="2"/>
      <c r="QQA93" s="2"/>
      <c r="QQB93" s="2"/>
      <c r="QQC93" s="2"/>
      <c r="QQD93" s="2"/>
      <c r="QQE93" s="2"/>
      <c r="QQF93" s="2"/>
      <c r="QQG93" s="2"/>
      <c r="QQH93" s="2"/>
      <c r="QQI93" s="2"/>
      <c r="QQJ93" s="2"/>
      <c r="QQK93" s="2"/>
      <c r="QQL93" s="2"/>
      <c r="QQM93" s="2"/>
      <c r="QQN93" s="2"/>
      <c r="QQO93" s="2"/>
      <c r="QQP93" s="2"/>
      <c r="QQQ93" s="2"/>
      <c r="QQR93" s="2"/>
      <c r="QQS93" s="2"/>
      <c r="QQT93" s="2"/>
      <c r="QQU93" s="2"/>
      <c r="QQV93" s="2"/>
      <c r="QQW93" s="2"/>
      <c r="QQX93" s="2"/>
      <c r="QQY93" s="2"/>
      <c r="QQZ93" s="2"/>
      <c r="QRA93" s="2"/>
      <c r="QRB93" s="2"/>
      <c r="QRC93" s="2"/>
      <c r="QRD93" s="2"/>
      <c r="QRE93" s="2"/>
      <c r="QRF93" s="2"/>
      <c r="QRG93" s="2"/>
      <c r="QRH93" s="2"/>
      <c r="QRI93" s="2"/>
      <c r="QRJ93" s="2"/>
      <c r="QRK93" s="2"/>
      <c r="QRL93" s="2"/>
      <c r="QRM93" s="2"/>
      <c r="QRN93" s="2"/>
      <c r="QRO93" s="2"/>
      <c r="QRP93" s="2"/>
      <c r="QRQ93" s="2"/>
      <c r="QRR93" s="2"/>
      <c r="QRS93" s="2"/>
      <c r="QRT93" s="2"/>
      <c r="QRU93" s="2"/>
      <c r="QRV93" s="2"/>
      <c r="QRW93" s="2"/>
      <c r="QRX93" s="2"/>
      <c r="QRY93" s="2"/>
      <c r="QRZ93" s="2"/>
      <c r="QSA93" s="2"/>
      <c r="QSB93" s="2"/>
      <c r="QSC93" s="2"/>
      <c r="QSD93" s="2"/>
      <c r="QSE93" s="2"/>
      <c r="QSF93" s="2"/>
      <c r="QSG93" s="2"/>
      <c r="QSH93" s="2"/>
      <c r="QSI93" s="2"/>
      <c r="QSJ93" s="2"/>
      <c r="QSK93" s="2"/>
      <c r="QSL93" s="2"/>
      <c r="QSM93" s="2"/>
      <c r="QSN93" s="2"/>
      <c r="QSO93" s="2"/>
      <c r="QSP93" s="2"/>
      <c r="QSQ93" s="2"/>
      <c r="QSR93" s="2"/>
      <c r="QSS93" s="2"/>
      <c r="QST93" s="2"/>
      <c r="QSU93" s="2"/>
      <c r="QSV93" s="2"/>
      <c r="QSW93" s="2"/>
      <c r="QSX93" s="2"/>
      <c r="QSY93" s="2"/>
      <c r="QSZ93" s="2"/>
      <c r="QTA93" s="2"/>
      <c r="QTB93" s="2"/>
      <c r="QTC93" s="2"/>
      <c r="QTD93" s="2"/>
      <c r="QTE93" s="2"/>
      <c r="QTF93" s="2"/>
      <c r="QTG93" s="2"/>
      <c r="QTH93" s="2"/>
      <c r="QTI93" s="2"/>
      <c r="QTJ93" s="2"/>
      <c r="QTK93" s="2"/>
      <c r="QTL93" s="2"/>
      <c r="QTM93" s="2"/>
      <c r="QTN93" s="2"/>
      <c r="QTO93" s="2"/>
      <c r="QTP93" s="2"/>
      <c r="QTQ93" s="2"/>
      <c r="QTR93" s="2"/>
      <c r="QTS93" s="2"/>
      <c r="QTT93" s="2"/>
      <c r="QTU93" s="2"/>
      <c r="QTV93" s="2"/>
      <c r="QTW93" s="2"/>
      <c r="QTX93" s="2"/>
      <c r="QTY93" s="2"/>
      <c r="QTZ93" s="2"/>
      <c r="QUA93" s="2"/>
      <c r="QUB93" s="2"/>
      <c r="QUC93" s="2"/>
      <c r="QUD93" s="2"/>
      <c r="QUE93" s="2"/>
      <c r="QUF93" s="2"/>
      <c r="QUG93" s="2"/>
      <c r="QUH93" s="2"/>
      <c r="QUI93" s="2"/>
      <c r="QUJ93" s="2"/>
      <c r="QUK93" s="2"/>
      <c r="QUL93" s="2"/>
      <c r="QUM93" s="2"/>
      <c r="QUN93" s="2"/>
      <c r="QUO93" s="2"/>
      <c r="QUP93" s="2"/>
      <c r="QUQ93" s="2"/>
      <c r="QUR93" s="2"/>
      <c r="QUS93" s="2"/>
      <c r="QUT93" s="2"/>
      <c r="QUU93" s="2"/>
      <c r="QUV93" s="2"/>
      <c r="QUW93" s="2"/>
      <c r="QUX93" s="2"/>
      <c r="QUY93" s="2"/>
      <c r="QUZ93" s="2"/>
      <c r="QVA93" s="2"/>
      <c r="QVB93" s="2"/>
      <c r="QVC93" s="2"/>
      <c r="QVD93" s="2"/>
      <c r="QVE93" s="2"/>
      <c r="QVF93" s="2"/>
      <c r="QVG93" s="2"/>
      <c r="QVH93" s="2"/>
      <c r="QVI93" s="2"/>
      <c r="QVJ93" s="2"/>
      <c r="QVK93" s="2"/>
      <c r="QVL93" s="2"/>
      <c r="QVM93" s="2"/>
      <c r="QVN93" s="2"/>
      <c r="QVO93" s="2"/>
      <c r="QVP93" s="2"/>
      <c r="QVQ93" s="2"/>
      <c r="QVR93" s="2"/>
      <c r="QVS93" s="2"/>
      <c r="QVT93" s="2"/>
      <c r="QVU93" s="2"/>
      <c r="QVV93" s="2"/>
      <c r="QVW93" s="2"/>
      <c r="QVX93" s="2"/>
      <c r="QVY93" s="2"/>
      <c r="QVZ93" s="2"/>
      <c r="QWA93" s="2"/>
      <c r="QWB93" s="2"/>
      <c r="QWC93" s="2"/>
      <c r="QWD93" s="2"/>
      <c r="QWE93" s="2"/>
      <c r="QWF93" s="2"/>
      <c r="QWG93" s="2"/>
      <c r="QWH93" s="2"/>
      <c r="QWI93" s="2"/>
      <c r="QWJ93" s="2"/>
      <c r="QWK93" s="2"/>
      <c r="QWL93" s="2"/>
      <c r="QWM93" s="2"/>
      <c r="QWN93" s="2"/>
      <c r="QWO93" s="2"/>
      <c r="QWP93" s="2"/>
      <c r="QWQ93" s="2"/>
      <c r="QWR93" s="2"/>
      <c r="QWS93" s="2"/>
      <c r="QWT93" s="2"/>
      <c r="QWU93" s="2"/>
      <c r="QWV93" s="2"/>
      <c r="QWW93" s="2"/>
      <c r="QWX93" s="2"/>
      <c r="QWY93" s="2"/>
      <c r="QWZ93" s="2"/>
      <c r="QXA93" s="2"/>
      <c r="QXB93" s="2"/>
      <c r="QXC93" s="2"/>
      <c r="QXD93" s="2"/>
      <c r="QXE93" s="2"/>
      <c r="QXF93" s="2"/>
      <c r="QXG93" s="2"/>
      <c r="QXH93" s="2"/>
      <c r="QXI93" s="2"/>
      <c r="QXJ93" s="2"/>
      <c r="QXK93" s="2"/>
      <c r="QXL93" s="2"/>
      <c r="QXM93" s="2"/>
      <c r="QXN93" s="2"/>
      <c r="QXO93" s="2"/>
      <c r="QXP93" s="2"/>
      <c r="QXQ93" s="2"/>
      <c r="QXR93" s="2"/>
      <c r="QXS93" s="2"/>
      <c r="QXT93" s="2"/>
      <c r="QXU93" s="2"/>
      <c r="QXV93" s="2"/>
      <c r="QXW93" s="2"/>
      <c r="QXX93" s="2"/>
      <c r="QXY93" s="2"/>
      <c r="QXZ93" s="2"/>
      <c r="QYA93" s="2"/>
      <c r="QYB93" s="2"/>
      <c r="QYC93" s="2"/>
      <c r="QYD93" s="2"/>
      <c r="QYE93" s="2"/>
      <c r="QYF93" s="2"/>
      <c r="QYG93" s="2"/>
      <c r="QYH93" s="2"/>
      <c r="QYI93" s="2"/>
      <c r="QYJ93" s="2"/>
      <c r="QYK93" s="2"/>
      <c r="QYL93" s="2"/>
      <c r="QYM93" s="2"/>
      <c r="QYN93" s="2"/>
      <c r="QYO93" s="2"/>
      <c r="QYP93" s="2"/>
      <c r="QYQ93" s="2"/>
      <c r="QYR93" s="2"/>
      <c r="QYS93" s="2"/>
      <c r="QYT93" s="2"/>
      <c r="QYU93" s="2"/>
      <c r="QYV93" s="2"/>
      <c r="QYW93" s="2"/>
      <c r="QYX93" s="2"/>
      <c r="QYY93" s="2"/>
      <c r="QYZ93" s="2"/>
      <c r="QZA93" s="2"/>
      <c r="QZB93" s="2"/>
      <c r="QZC93" s="2"/>
      <c r="QZD93" s="2"/>
      <c r="QZE93" s="2"/>
      <c r="QZF93" s="2"/>
      <c r="QZG93" s="2"/>
      <c r="QZH93" s="2"/>
      <c r="QZI93" s="2"/>
      <c r="QZJ93" s="2"/>
      <c r="QZK93" s="2"/>
      <c r="QZL93" s="2"/>
      <c r="QZM93" s="2"/>
      <c r="QZN93" s="2"/>
      <c r="QZO93" s="2"/>
      <c r="QZP93" s="2"/>
      <c r="QZQ93" s="2"/>
      <c r="QZR93" s="2"/>
      <c r="QZS93" s="2"/>
      <c r="QZT93" s="2"/>
      <c r="QZU93" s="2"/>
      <c r="QZV93" s="2"/>
      <c r="QZW93" s="2"/>
      <c r="QZX93" s="2"/>
      <c r="QZY93" s="2"/>
      <c r="QZZ93" s="2"/>
      <c r="RAA93" s="2"/>
      <c r="RAB93" s="2"/>
      <c r="RAC93" s="2"/>
      <c r="RAD93" s="2"/>
      <c r="RAE93" s="2"/>
      <c r="RAF93" s="2"/>
      <c r="RAG93" s="2"/>
      <c r="RAH93" s="2"/>
      <c r="RAI93" s="2"/>
      <c r="RAJ93" s="2"/>
      <c r="RAK93" s="2"/>
      <c r="RAL93" s="2"/>
      <c r="RAM93" s="2"/>
      <c r="RAN93" s="2"/>
      <c r="RAO93" s="2"/>
      <c r="RAP93" s="2"/>
      <c r="RAQ93" s="2"/>
      <c r="RAR93" s="2"/>
      <c r="RAS93" s="2"/>
      <c r="RAT93" s="2"/>
      <c r="RAU93" s="2"/>
      <c r="RAV93" s="2"/>
      <c r="RAW93" s="2"/>
      <c r="RAX93" s="2"/>
      <c r="RAY93" s="2"/>
      <c r="RAZ93" s="2"/>
      <c r="RBA93" s="2"/>
      <c r="RBB93" s="2"/>
      <c r="RBC93" s="2"/>
      <c r="RBD93" s="2"/>
      <c r="RBE93" s="2"/>
      <c r="RBF93" s="2"/>
      <c r="RBG93" s="2"/>
      <c r="RBH93" s="2"/>
      <c r="RBI93" s="2"/>
      <c r="RBJ93" s="2"/>
      <c r="RBK93" s="2"/>
      <c r="RBL93" s="2"/>
      <c r="RBM93" s="2"/>
      <c r="RBN93" s="2"/>
      <c r="RBO93" s="2"/>
      <c r="RBP93" s="2"/>
      <c r="RBQ93" s="2"/>
      <c r="RBR93" s="2"/>
      <c r="RBS93" s="2"/>
      <c r="RBT93" s="2"/>
      <c r="RBU93" s="2"/>
      <c r="RBV93" s="2"/>
      <c r="RBW93" s="2"/>
      <c r="RBX93" s="2"/>
      <c r="RBY93" s="2"/>
      <c r="RBZ93" s="2"/>
      <c r="RCA93" s="2"/>
      <c r="RCB93" s="2"/>
      <c r="RCC93" s="2"/>
      <c r="RCD93" s="2"/>
      <c r="RCE93" s="2"/>
      <c r="RCF93" s="2"/>
      <c r="RCG93" s="2"/>
      <c r="RCH93" s="2"/>
      <c r="RCI93" s="2"/>
      <c r="RCJ93" s="2"/>
      <c r="RCK93" s="2"/>
      <c r="RCL93" s="2"/>
      <c r="RCM93" s="2"/>
      <c r="RCN93" s="2"/>
      <c r="RCO93" s="2"/>
      <c r="RCP93" s="2"/>
      <c r="RCQ93" s="2"/>
      <c r="RCR93" s="2"/>
      <c r="RCS93" s="2"/>
      <c r="RCT93" s="2"/>
      <c r="RCU93" s="2"/>
      <c r="RCV93" s="2"/>
      <c r="RCW93" s="2"/>
      <c r="RCX93" s="2"/>
      <c r="RCY93" s="2"/>
      <c r="RCZ93" s="2"/>
      <c r="RDA93" s="2"/>
      <c r="RDB93" s="2"/>
      <c r="RDC93" s="2"/>
      <c r="RDD93" s="2"/>
      <c r="RDE93" s="2"/>
      <c r="RDF93" s="2"/>
      <c r="RDG93" s="2"/>
      <c r="RDH93" s="2"/>
      <c r="RDI93" s="2"/>
      <c r="RDJ93" s="2"/>
      <c r="RDK93" s="2"/>
      <c r="RDL93" s="2"/>
      <c r="RDM93" s="2"/>
      <c r="RDN93" s="2"/>
      <c r="RDO93" s="2"/>
      <c r="RDP93" s="2"/>
      <c r="RDQ93" s="2"/>
      <c r="RDR93" s="2"/>
      <c r="RDS93" s="2"/>
      <c r="RDT93" s="2"/>
      <c r="RDU93" s="2"/>
      <c r="RDV93" s="2"/>
      <c r="RDW93" s="2"/>
      <c r="RDX93" s="2"/>
      <c r="RDY93" s="2"/>
      <c r="RDZ93" s="2"/>
      <c r="REA93" s="2"/>
      <c r="REB93" s="2"/>
      <c r="REC93" s="2"/>
      <c r="RED93" s="2"/>
      <c r="REE93" s="2"/>
      <c r="REF93" s="2"/>
      <c r="REG93" s="2"/>
      <c r="REH93" s="2"/>
      <c r="REI93" s="2"/>
      <c r="REJ93" s="2"/>
      <c r="REK93" s="2"/>
      <c r="REL93" s="2"/>
      <c r="REM93" s="2"/>
      <c r="REN93" s="2"/>
      <c r="REO93" s="2"/>
      <c r="REP93" s="2"/>
      <c r="REQ93" s="2"/>
      <c r="RER93" s="2"/>
      <c r="RES93" s="2"/>
      <c r="RET93" s="2"/>
      <c r="REU93" s="2"/>
      <c r="REV93" s="2"/>
      <c r="REW93" s="2"/>
      <c r="REX93" s="2"/>
      <c r="REY93" s="2"/>
      <c r="REZ93" s="2"/>
      <c r="RFA93" s="2"/>
      <c r="RFB93" s="2"/>
      <c r="RFC93" s="2"/>
      <c r="RFD93" s="2"/>
      <c r="RFE93" s="2"/>
      <c r="RFF93" s="2"/>
      <c r="RFG93" s="2"/>
      <c r="RFH93" s="2"/>
      <c r="RFI93" s="2"/>
      <c r="RFJ93" s="2"/>
      <c r="RFK93" s="2"/>
      <c r="RFL93" s="2"/>
      <c r="RFM93" s="2"/>
      <c r="RFN93" s="2"/>
      <c r="RFO93" s="2"/>
      <c r="RFP93" s="2"/>
      <c r="RFQ93" s="2"/>
      <c r="RFR93" s="2"/>
      <c r="RFS93" s="2"/>
      <c r="RFT93" s="2"/>
      <c r="RFU93" s="2"/>
      <c r="RFV93" s="2"/>
      <c r="RFW93" s="2"/>
      <c r="RFX93" s="2"/>
      <c r="RFY93" s="2"/>
      <c r="RFZ93" s="2"/>
      <c r="RGA93" s="2"/>
      <c r="RGB93" s="2"/>
      <c r="RGC93" s="2"/>
      <c r="RGD93" s="2"/>
      <c r="RGE93" s="2"/>
      <c r="RGF93" s="2"/>
      <c r="RGG93" s="2"/>
      <c r="RGH93" s="2"/>
      <c r="RGI93" s="2"/>
      <c r="RGJ93" s="2"/>
      <c r="RGK93" s="2"/>
      <c r="RGL93" s="2"/>
      <c r="RGM93" s="2"/>
      <c r="RGN93" s="2"/>
      <c r="RGO93" s="2"/>
      <c r="RGP93" s="2"/>
      <c r="RGQ93" s="2"/>
      <c r="RGR93" s="2"/>
      <c r="RGS93" s="2"/>
      <c r="RGT93" s="2"/>
      <c r="RGU93" s="2"/>
      <c r="RGV93" s="2"/>
      <c r="RGW93" s="2"/>
      <c r="RGX93" s="2"/>
      <c r="RGY93" s="2"/>
      <c r="RGZ93" s="2"/>
      <c r="RHA93" s="2"/>
      <c r="RHB93" s="2"/>
      <c r="RHC93" s="2"/>
      <c r="RHD93" s="2"/>
      <c r="RHE93" s="2"/>
      <c r="RHF93" s="2"/>
      <c r="RHG93" s="2"/>
      <c r="RHH93" s="2"/>
      <c r="RHI93" s="2"/>
      <c r="RHJ93" s="2"/>
      <c r="RHK93" s="2"/>
      <c r="RHL93" s="2"/>
      <c r="RHM93" s="2"/>
      <c r="RHN93" s="2"/>
      <c r="RHO93" s="2"/>
      <c r="RHP93" s="2"/>
      <c r="RHQ93" s="2"/>
      <c r="RHR93" s="2"/>
      <c r="RHS93" s="2"/>
      <c r="RHT93" s="2"/>
      <c r="RHU93" s="2"/>
      <c r="RHV93" s="2"/>
      <c r="RHW93" s="2"/>
      <c r="RHX93" s="2"/>
      <c r="RHY93" s="2"/>
      <c r="RHZ93" s="2"/>
      <c r="RIA93" s="2"/>
      <c r="RIB93" s="2"/>
      <c r="RIC93" s="2"/>
      <c r="RID93" s="2"/>
      <c r="RIE93" s="2"/>
      <c r="RIF93" s="2"/>
      <c r="RIG93" s="2"/>
      <c r="RIH93" s="2"/>
      <c r="RII93" s="2"/>
      <c r="RIJ93" s="2"/>
      <c r="RIK93" s="2"/>
      <c r="RIL93" s="2"/>
      <c r="RIM93" s="2"/>
      <c r="RIN93" s="2"/>
      <c r="RIO93" s="2"/>
      <c r="RIP93" s="2"/>
      <c r="RIQ93" s="2"/>
      <c r="RIR93" s="2"/>
      <c r="RIS93" s="2"/>
      <c r="RIT93" s="2"/>
      <c r="RIU93" s="2"/>
      <c r="RIV93" s="2"/>
      <c r="RIW93" s="2"/>
      <c r="RIX93" s="2"/>
      <c r="RIY93" s="2"/>
      <c r="RIZ93" s="2"/>
      <c r="RJA93" s="2"/>
      <c r="RJB93" s="2"/>
      <c r="RJC93" s="2"/>
      <c r="RJD93" s="2"/>
      <c r="RJE93" s="2"/>
      <c r="RJF93" s="2"/>
      <c r="RJG93" s="2"/>
      <c r="RJH93" s="2"/>
      <c r="RJI93" s="2"/>
      <c r="RJJ93" s="2"/>
      <c r="RJK93" s="2"/>
      <c r="RJL93" s="2"/>
      <c r="RJM93" s="2"/>
      <c r="RJN93" s="2"/>
      <c r="RJO93" s="2"/>
      <c r="RJP93" s="2"/>
      <c r="RJQ93" s="2"/>
      <c r="RJR93" s="2"/>
      <c r="RJS93" s="2"/>
      <c r="RJT93" s="2"/>
      <c r="RJU93" s="2"/>
      <c r="RJV93" s="2"/>
      <c r="RJW93" s="2"/>
      <c r="RJX93" s="2"/>
      <c r="RJY93" s="2"/>
      <c r="RJZ93" s="2"/>
      <c r="RKA93" s="2"/>
      <c r="RKB93" s="2"/>
      <c r="RKC93" s="2"/>
      <c r="RKD93" s="2"/>
      <c r="RKE93" s="2"/>
      <c r="RKF93" s="2"/>
      <c r="RKG93" s="2"/>
      <c r="RKH93" s="2"/>
      <c r="RKI93" s="2"/>
      <c r="RKJ93" s="2"/>
      <c r="RKK93" s="2"/>
      <c r="RKL93" s="2"/>
      <c r="RKM93" s="2"/>
      <c r="RKN93" s="2"/>
      <c r="RKO93" s="2"/>
      <c r="RKP93" s="2"/>
      <c r="RKQ93" s="2"/>
      <c r="RKR93" s="2"/>
      <c r="RKS93" s="2"/>
      <c r="RKT93" s="2"/>
      <c r="RKU93" s="2"/>
      <c r="RKV93" s="2"/>
      <c r="RKW93" s="2"/>
      <c r="RKX93" s="2"/>
      <c r="RKY93" s="2"/>
      <c r="RKZ93" s="2"/>
      <c r="RLA93" s="2"/>
      <c r="RLB93" s="2"/>
      <c r="RLC93" s="2"/>
      <c r="RLD93" s="2"/>
      <c r="RLE93" s="2"/>
      <c r="RLF93" s="2"/>
      <c r="RLG93" s="2"/>
      <c r="RLH93" s="2"/>
      <c r="RLI93" s="2"/>
      <c r="RLJ93" s="2"/>
      <c r="RLK93" s="2"/>
      <c r="RLL93" s="2"/>
      <c r="RLM93" s="2"/>
      <c r="RLN93" s="2"/>
      <c r="RLO93" s="2"/>
      <c r="RLP93" s="2"/>
      <c r="RLQ93" s="2"/>
      <c r="RLR93" s="2"/>
      <c r="RLS93" s="2"/>
      <c r="RLT93" s="2"/>
      <c r="RLU93" s="2"/>
      <c r="RLV93" s="2"/>
      <c r="RLW93" s="2"/>
      <c r="RLX93" s="2"/>
      <c r="RLY93" s="2"/>
      <c r="RLZ93" s="2"/>
      <c r="RMA93" s="2"/>
      <c r="RMB93" s="2"/>
      <c r="RMC93" s="2"/>
      <c r="RMD93" s="2"/>
      <c r="RME93" s="2"/>
      <c r="RMF93" s="2"/>
      <c r="RMG93" s="2"/>
      <c r="RMH93" s="2"/>
      <c r="RMI93" s="2"/>
      <c r="RMJ93" s="2"/>
      <c r="RMK93" s="2"/>
      <c r="RML93" s="2"/>
      <c r="RMM93" s="2"/>
      <c r="RMN93" s="2"/>
      <c r="RMO93" s="2"/>
      <c r="RMP93" s="2"/>
      <c r="RMQ93" s="2"/>
      <c r="RMR93" s="2"/>
      <c r="RMS93" s="2"/>
      <c r="RMT93" s="2"/>
      <c r="RMU93" s="2"/>
      <c r="RMV93" s="2"/>
      <c r="RMW93" s="2"/>
      <c r="RMX93" s="2"/>
      <c r="RMY93" s="2"/>
      <c r="RMZ93" s="2"/>
      <c r="RNA93" s="2"/>
      <c r="RNB93" s="2"/>
      <c r="RNC93" s="2"/>
      <c r="RND93" s="2"/>
      <c r="RNE93" s="2"/>
      <c r="RNF93" s="2"/>
      <c r="RNG93" s="2"/>
      <c r="RNH93" s="2"/>
      <c r="RNI93" s="2"/>
      <c r="RNJ93" s="2"/>
      <c r="RNK93" s="2"/>
      <c r="RNL93" s="2"/>
      <c r="RNM93" s="2"/>
      <c r="RNN93" s="2"/>
      <c r="RNO93" s="2"/>
      <c r="RNP93" s="2"/>
      <c r="RNQ93" s="2"/>
      <c r="RNR93" s="2"/>
      <c r="RNS93" s="2"/>
      <c r="RNT93" s="2"/>
      <c r="RNU93" s="2"/>
      <c r="RNV93" s="2"/>
      <c r="RNW93" s="2"/>
      <c r="RNX93" s="2"/>
      <c r="RNY93" s="2"/>
      <c r="RNZ93" s="2"/>
      <c r="ROA93" s="2"/>
      <c r="ROB93" s="2"/>
      <c r="ROC93" s="2"/>
      <c r="ROD93" s="2"/>
      <c r="ROE93" s="2"/>
      <c r="ROF93" s="2"/>
      <c r="ROG93" s="2"/>
      <c r="ROH93" s="2"/>
      <c r="ROI93" s="2"/>
      <c r="ROJ93" s="2"/>
      <c r="ROK93" s="2"/>
      <c r="ROL93" s="2"/>
      <c r="ROM93" s="2"/>
      <c r="RON93" s="2"/>
      <c r="ROO93" s="2"/>
      <c r="ROP93" s="2"/>
      <c r="ROQ93" s="2"/>
      <c r="ROR93" s="2"/>
      <c r="ROS93" s="2"/>
      <c r="ROT93" s="2"/>
      <c r="ROU93" s="2"/>
      <c r="ROV93" s="2"/>
      <c r="ROW93" s="2"/>
      <c r="ROX93" s="2"/>
      <c r="ROY93" s="2"/>
      <c r="ROZ93" s="2"/>
      <c r="RPA93" s="2"/>
      <c r="RPB93" s="2"/>
      <c r="RPC93" s="2"/>
      <c r="RPD93" s="2"/>
      <c r="RPE93" s="2"/>
      <c r="RPF93" s="2"/>
      <c r="RPG93" s="2"/>
      <c r="RPH93" s="2"/>
      <c r="RPI93" s="2"/>
      <c r="RPJ93" s="2"/>
      <c r="RPK93" s="2"/>
      <c r="RPL93" s="2"/>
      <c r="RPM93" s="2"/>
      <c r="RPN93" s="2"/>
      <c r="RPO93" s="2"/>
      <c r="RPP93" s="2"/>
      <c r="RPQ93" s="2"/>
      <c r="RPR93" s="2"/>
      <c r="RPS93" s="2"/>
      <c r="RPT93" s="2"/>
      <c r="RPU93" s="2"/>
      <c r="RPV93" s="2"/>
      <c r="RPW93" s="2"/>
      <c r="RPX93" s="2"/>
      <c r="RPY93" s="2"/>
      <c r="RPZ93" s="2"/>
      <c r="RQA93" s="2"/>
      <c r="RQB93" s="2"/>
      <c r="RQC93" s="2"/>
      <c r="RQD93" s="2"/>
      <c r="RQE93" s="2"/>
      <c r="RQF93" s="2"/>
      <c r="RQG93" s="2"/>
      <c r="RQH93" s="2"/>
      <c r="RQI93" s="2"/>
      <c r="RQJ93" s="2"/>
      <c r="RQK93" s="2"/>
      <c r="RQL93" s="2"/>
      <c r="RQM93" s="2"/>
      <c r="RQN93" s="2"/>
      <c r="RQO93" s="2"/>
      <c r="RQP93" s="2"/>
      <c r="RQQ93" s="2"/>
      <c r="RQR93" s="2"/>
      <c r="RQS93" s="2"/>
      <c r="RQT93" s="2"/>
      <c r="RQU93" s="2"/>
      <c r="RQV93" s="2"/>
      <c r="RQW93" s="2"/>
      <c r="RQX93" s="2"/>
      <c r="RQY93" s="2"/>
      <c r="RQZ93" s="2"/>
      <c r="RRA93" s="2"/>
      <c r="RRB93" s="2"/>
      <c r="RRC93" s="2"/>
      <c r="RRD93" s="2"/>
      <c r="RRE93" s="2"/>
      <c r="RRF93" s="2"/>
      <c r="RRG93" s="2"/>
      <c r="RRH93" s="2"/>
      <c r="RRI93" s="2"/>
      <c r="RRJ93" s="2"/>
      <c r="RRK93" s="2"/>
      <c r="RRL93" s="2"/>
      <c r="RRM93" s="2"/>
      <c r="RRN93" s="2"/>
      <c r="RRO93" s="2"/>
      <c r="RRP93" s="2"/>
      <c r="RRQ93" s="2"/>
      <c r="RRR93" s="2"/>
      <c r="RRS93" s="2"/>
      <c r="RRT93" s="2"/>
      <c r="RRU93" s="2"/>
      <c r="RRV93" s="2"/>
      <c r="RRW93" s="2"/>
      <c r="RRX93" s="2"/>
      <c r="RRY93" s="2"/>
      <c r="RRZ93" s="2"/>
      <c r="RSA93" s="2"/>
      <c r="RSB93" s="2"/>
      <c r="RSC93" s="2"/>
      <c r="RSD93" s="2"/>
      <c r="RSE93" s="2"/>
      <c r="RSF93" s="2"/>
      <c r="RSG93" s="2"/>
      <c r="RSH93" s="2"/>
      <c r="RSI93" s="2"/>
      <c r="RSJ93" s="2"/>
      <c r="RSK93" s="2"/>
      <c r="RSL93" s="2"/>
      <c r="RSM93" s="2"/>
      <c r="RSN93" s="2"/>
      <c r="RSO93" s="2"/>
      <c r="RSP93" s="2"/>
      <c r="RSQ93" s="2"/>
      <c r="RSR93" s="2"/>
      <c r="RSS93" s="2"/>
      <c r="RST93" s="2"/>
      <c r="RSU93" s="2"/>
      <c r="RSV93" s="2"/>
      <c r="RSW93" s="2"/>
      <c r="RSX93" s="2"/>
      <c r="RSY93" s="2"/>
      <c r="RSZ93" s="2"/>
      <c r="RTA93" s="2"/>
      <c r="RTB93" s="2"/>
      <c r="RTC93" s="2"/>
      <c r="RTD93" s="2"/>
      <c r="RTE93" s="2"/>
      <c r="RTF93" s="2"/>
      <c r="RTG93" s="2"/>
      <c r="RTH93" s="2"/>
      <c r="RTI93" s="2"/>
      <c r="RTJ93" s="2"/>
      <c r="RTK93" s="2"/>
      <c r="RTL93" s="2"/>
      <c r="RTM93" s="2"/>
      <c r="RTN93" s="2"/>
      <c r="RTO93" s="2"/>
      <c r="RTP93" s="2"/>
      <c r="RTQ93" s="2"/>
      <c r="RTR93" s="2"/>
      <c r="RTS93" s="2"/>
      <c r="RTT93" s="2"/>
      <c r="RTU93" s="2"/>
      <c r="RTV93" s="2"/>
      <c r="RTW93" s="2"/>
      <c r="RTX93" s="2"/>
      <c r="RTY93" s="2"/>
      <c r="RTZ93" s="2"/>
      <c r="RUA93" s="2"/>
      <c r="RUB93" s="2"/>
      <c r="RUC93" s="2"/>
      <c r="RUD93" s="2"/>
      <c r="RUE93" s="2"/>
      <c r="RUF93" s="2"/>
      <c r="RUG93" s="2"/>
      <c r="RUH93" s="2"/>
      <c r="RUI93" s="2"/>
      <c r="RUJ93" s="2"/>
      <c r="RUK93" s="2"/>
      <c r="RUL93" s="2"/>
      <c r="RUM93" s="2"/>
      <c r="RUN93" s="2"/>
      <c r="RUO93" s="2"/>
      <c r="RUP93" s="2"/>
      <c r="RUQ93" s="2"/>
      <c r="RUR93" s="2"/>
      <c r="RUS93" s="2"/>
      <c r="RUT93" s="2"/>
      <c r="RUU93" s="2"/>
      <c r="RUV93" s="2"/>
      <c r="RUW93" s="2"/>
      <c r="RUX93" s="2"/>
      <c r="RUY93" s="2"/>
      <c r="RUZ93" s="2"/>
      <c r="RVA93" s="2"/>
      <c r="RVB93" s="2"/>
      <c r="RVC93" s="2"/>
      <c r="RVD93" s="2"/>
      <c r="RVE93" s="2"/>
      <c r="RVF93" s="2"/>
      <c r="RVG93" s="2"/>
      <c r="RVH93" s="2"/>
      <c r="RVI93" s="2"/>
      <c r="RVJ93" s="2"/>
      <c r="RVK93" s="2"/>
      <c r="RVL93" s="2"/>
      <c r="RVM93" s="2"/>
      <c r="RVN93" s="2"/>
      <c r="RVO93" s="2"/>
      <c r="RVP93" s="2"/>
      <c r="RVQ93" s="2"/>
      <c r="RVR93" s="2"/>
      <c r="RVS93" s="2"/>
      <c r="RVT93" s="2"/>
      <c r="RVU93" s="2"/>
      <c r="RVV93" s="2"/>
      <c r="RVW93" s="2"/>
      <c r="RVX93" s="2"/>
      <c r="RVY93" s="2"/>
      <c r="RVZ93" s="2"/>
      <c r="RWA93" s="2"/>
      <c r="RWB93" s="2"/>
      <c r="RWC93" s="2"/>
      <c r="RWD93" s="2"/>
      <c r="RWE93" s="2"/>
      <c r="RWF93" s="2"/>
      <c r="RWG93" s="2"/>
      <c r="RWH93" s="2"/>
      <c r="RWI93" s="2"/>
      <c r="RWJ93" s="2"/>
      <c r="RWK93" s="2"/>
      <c r="RWL93" s="2"/>
      <c r="RWM93" s="2"/>
      <c r="RWN93" s="2"/>
      <c r="RWO93" s="2"/>
      <c r="RWP93" s="2"/>
      <c r="RWQ93" s="2"/>
      <c r="RWR93" s="2"/>
      <c r="RWS93" s="2"/>
      <c r="RWT93" s="2"/>
      <c r="RWU93" s="2"/>
      <c r="RWV93" s="2"/>
      <c r="RWW93" s="2"/>
      <c r="RWX93" s="2"/>
      <c r="RWY93" s="2"/>
      <c r="RWZ93" s="2"/>
      <c r="RXA93" s="2"/>
      <c r="RXB93" s="2"/>
      <c r="RXC93" s="2"/>
      <c r="RXD93" s="2"/>
      <c r="RXE93" s="2"/>
      <c r="RXF93" s="2"/>
      <c r="RXG93" s="2"/>
      <c r="RXH93" s="2"/>
      <c r="RXI93" s="2"/>
      <c r="RXJ93" s="2"/>
      <c r="RXK93" s="2"/>
      <c r="RXL93" s="2"/>
      <c r="RXM93" s="2"/>
      <c r="RXN93" s="2"/>
      <c r="RXO93" s="2"/>
      <c r="RXP93" s="2"/>
      <c r="RXQ93" s="2"/>
      <c r="RXR93" s="2"/>
      <c r="RXS93" s="2"/>
      <c r="RXT93" s="2"/>
      <c r="RXU93" s="2"/>
      <c r="RXV93" s="2"/>
      <c r="RXW93" s="2"/>
      <c r="RXX93" s="2"/>
      <c r="RXY93" s="2"/>
      <c r="RXZ93" s="2"/>
      <c r="RYA93" s="2"/>
      <c r="RYB93" s="2"/>
      <c r="RYC93" s="2"/>
      <c r="RYD93" s="2"/>
      <c r="RYE93" s="2"/>
      <c r="RYF93" s="2"/>
      <c r="RYG93" s="2"/>
      <c r="RYH93" s="2"/>
      <c r="RYI93" s="2"/>
      <c r="RYJ93" s="2"/>
      <c r="RYK93" s="2"/>
      <c r="RYL93" s="2"/>
      <c r="RYM93" s="2"/>
      <c r="RYN93" s="2"/>
      <c r="RYO93" s="2"/>
      <c r="RYP93" s="2"/>
      <c r="RYQ93" s="2"/>
      <c r="RYR93" s="2"/>
      <c r="RYS93" s="2"/>
      <c r="RYT93" s="2"/>
      <c r="RYU93" s="2"/>
      <c r="RYV93" s="2"/>
      <c r="RYW93" s="2"/>
      <c r="RYX93" s="2"/>
      <c r="RYY93" s="2"/>
      <c r="RYZ93" s="2"/>
      <c r="RZA93" s="2"/>
      <c r="RZB93" s="2"/>
      <c r="RZC93" s="2"/>
      <c r="RZD93" s="2"/>
      <c r="RZE93" s="2"/>
      <c r="RZF93" s="2"/>
      <c r="RZG93" s="2"/>
      <c r="RZH93" s="2"/>
      <c r="RZI93" s="2"/>
      <c r="RZJ93" s="2"/>
      <c r="RZK93" s="2"/>
      <c r="RZL93" s="2"/>
      <c r="RZM93" s="2"/>
      <c r="RZN93" s="2"/>
      <c r="RZO93" s="2"/>
      <c r="RZP93" s="2"/>
      <c r="RZQ93" s="2"/>
      <c r="RZR93" s="2"/>
      <c r="RZS93" s="2"/>
      <c r="RZT93" s="2"/>
      <c r="RZU93" s="2"/>
      <c r="RZV93" s="2"/>
      <c r="RZW93" s="2"/>
      <c r="RZX93" s="2"/>
      <c r="RZY93" s="2"/>
      <c r="RZZ93" s="2"/>
      <c r="SAA93" s="2"/>
      <c r="SAB93" s="2"/>
      <c r="SAC93" s="2"/>
      <c r="SAD93" s="2"/>
      <c r="SAE93" s="2"/>
      <c r="SAF93" s="2"/>
      <c r="SAG93" s="2"/>
      <c r="SAH93" s="2"/>
      <c r="SAI93" s="2"/>
      <c r="SAJ93" s="2"/>
      <c r="SAK93" s="2"/>
      <c r="SAL93" s="2"/>
      <c r="SAM93" s="2"/>
      <c r="SAN93" s="2"/>
      <c r="SAO93" s="2"/>
      <c r="SAP93" s="2"/>
      <c r="SAQ93" s="2"/>
      <c r="SAR93" s="2"/>
      <c r="SAS93" s="2"/>
      <c r="SAT93" s="2"/>
      <c r="SAU93" s="2"/>
      <c r="SAV93" s="2"/>
      <c r="SAW93" s="2"/>
      <c r="SAX93" s="2"/>
      <c r="SAY93" s="2"/>
      <c r="SAZ93" s="2"/>
      <c r="SBA93" s="2"/>
      <c r="SBB93" s="2"/>
      <c r="SBC93" s="2"/>
      <c r="SBD93" s="2"/>
      <c r="SBE93" s="2"/>
      <c r="SBF93" s="2"/>
      <c r="SBG93" s="2"/>
      <c r="SBH93" s="2"/>
      <c r="SBI93" s="2"/>
      <c r="SBJ93" s="2"/>
      <c r="SBK93" s="2"/>
      <c r="SBL93" s="2"/>
      <c r="SBM93" s="2"/>
      <c r="SBN93" s="2"/>
      <c r="SBO93" s="2"/>
      <c r="SBP93" s="2"/>
      <c r="SBQ93" s="2"/>
      <c r="SBR93" s="2"/>
      <c r="SBS93" s="2"/>
      <c r="SBT93" s="2"/>
      <c r="SBU93" s="2"/>
      <c r="SBV93" s="2"/>
      <c r="SBW93" s="2"/>
      <c r="SBX93" s="2"/>
      <c r="SBY93" s="2"/>
      <c r="SBZ93" s="2"/>
      <c r="SCA93" s="2"/>
      <c r="SCB93" s="2"/>
      <c r="SCC93" s="2"/>
      <c r="SCD93" s="2"/>
      <c r="SCE93" s="2"/>
      <c r="SCF93" s="2"/>
      <c r="SCG93" s="2"/>
      <c r="SCH93" s="2"/>
      <c r="SCI93" s="2"/>
      <c r="SCJ93" s="2"/>
      <c r="SCK93" s="2"/>
      <c r="SCL93" s="2"/>
      <c r="SCM93" s="2"/>
      <c r="SCN93" s="2"/>
      <c r="SCO93" s="2"/>
      <c r="SCP93" s="2"/>
      <c r="SCQ93" s="2"/>
      <c r="SCR93" s="2"/>
      <c r="SCS93" s="2"/>
      <c r="SCT93" s="2"/>
      <c r="SCU93" s="2"/>
      <c r="SCV93" s="2"/>
      <c r="SCW93" s="2"/>
      <c r="SCX93" s="2"/>
      <c r="SCY93" s="2"/>
      <c r="SCZ93" s="2"/>
      <c r="SDA93" s="2"/>
      <c r="SDB93" s="2"/>
      <c r="SDC93" s="2"/>
      <c r="SDD93" s="2"/>
      <c r="SDE93" s="2"/>
      <c r="SDF93" s="2"/>
      <c r="SDG93" s="2"/>
      <c r="SDH93" s="2"/>
      <c r="SDI93" s="2"/>
      <c r="SDJ93" s="2"/>
      <c r="SDK93" s="2"/>
      <c r="SDL93" s="2"/>
      <c r="SDM93" s="2"/>
      <c r="SDN93" s="2"/>
      <c r="SDO93" s="2"/>
      <c r="SDP93" s="2"/>
      <c r="SDQ93" s="2"/>
      <c r="SDR93" s="2"/>
      <c r="SDS93" s="2"/>
      <c r="SDT93" s="2"/>
      <c r="SDU93" s="2"/>
      <c r="SDV93" s="2"/>
      <c r="SDW93" s="2"/>
      <c r="SDX93" s="2"/>
      <c r="SDY93" s="2"/>
      <c r="SDZ93" s="2"/>
      <c r="SEA93" s="2"/>
      <c r="SEB93" s="2"/>
      <c r="SEC93" s="2"/>
      <c r="SED93" s="2"/>
      <c r="SEE93" s="2"/>
      <c r="SEF93" s="2"/>
      <c r="SEG93" s="2"/>
      <c r="SEH93" s="2"/>
      <c r="SEI93" s="2"/>
      <c r="SEJ93" s="2"/>
      <c r="SEK93" s="2"/>
      <c r="SEL93" s="2"/>
      <c r="SEM93" s="2"/>
      <c r="SEN93" s="2"/>
      <c r="SEO93" s="2"/>
      <c r="SEP93" s="2"/>
      <c r="SEQ93" s="2"/>
      <c r="SER93" s="2"/>
      <c r="SES93" s="2"/>
      <c r="SET93" s="2"/>
      <c r="SEU93" s="2"/>
      <c r="SEV93" s="2"/>
      <c r="SEW93" s="2"/>
      <c r="SEX93" s="2"/>
      <c r="SEY93" s="2"/>
      <c r="SEZ93" s="2"/>
      <c r="SFA93" s="2"/>
      <c r="SFB93" s="2"/>
      <c r="SFC93" s="2"/>
      <c r="SFD93" s="2"/>
      <c r="SFE93" s="2"/>
      <c r="SFF93" s="2"/>
      <c r="SFG93" s="2"/>
      <c r="SFH93" s="2"/>
      <c r="SFI93" s="2"/>
      <c r="SFJ93" s="2"/>
      <c r="SFK93" s="2"/>
      <c r="SFL93" s="2"/>
      <c r="SFM93" s="2"/>
      <c r="SFN93" s="2"/>
      <c r="SFO93" s="2"/>
      <c r="SFP93" s="2"/>
      <c r="SFQ93" s="2"/>
      <c r="SFR93" s="2"/>
      <c r="SFS93" s="2"/>
      <c r="SFT93" s="2"/>
      <c r="SFU93" s="2"/>
      <c r="SFV93" s="2"/>
      <c r="SFW93" s="2"/>
      <c r="SFX93" s="2"/>
      <c r="SFY93" s="2"/>
      <c r="SFZ93" s="2"/>
      <c r="SGA93" s="2"/>
      <c r="SGB93" s="2"/>
      <c r="SGC93" s="2"/>
      <c r="SGD93" s="2"/>
      <c r="SGE93" s="2"/>
      <c r="SGF93" s="2"/>
      <c r="SGG93" s="2"/>
      <c r="SGH93" s="2"/>
      <c r="SGI93" s="2"/>
      <c r="SGJ93" s="2"/>
      <c r="SGK93" s="2"/>
      <c r="SGL93" s="2"/>
      <c r="SGM93" s="2"/>
      <c r="SGN93" s="2"/>
      <c r="SGO93" s="2"/>
      <c r="SGP93" s="2"/>
      <c r="SGQ93" s="2"/>
      <c r="SGR93" s="2"/>
      <c r="SGS93" s="2"/>
      <c r="SGT93" s="2"/>
      <c r="SGU93" s="2"/>
      <c r="SGV93" s="2"/>
      <c r="SGW93" s="2"/>
      <c r="SGX93" s="2"/>
      <c r="SGY93" s="2"/>
      <c r="SGZ93" s="2"/>
      <c r="SHA93" s="2"/>
      <c r="SHB93" s="2"/>
      <c r="SHC93" s="2"/>
      <c r="SHD93" s="2"/>
      <c r="SHE93" s="2"/>
      <c r="SHF93" s="2"/>
      <c r="SHG93" s="2"/>
      <c r="SHH93" s="2"/>
      <c r="SHI93" s="2"/>
      <c r="SHJ93" s="2"/>
      <c r="SHK93" s="2"/>
      <c r="SHL93" s="2"/>
      <c r="SHM93" s="2"/>
      <c r="SHN93" s="2"/>
      <c r="SHO93" s="2"/>
      <c r="SHP93" s="2"/>
      <c r="SHQ93" s="2"/>
      <c r="SHR93" s="2"/>
      <c r="SHS93" s="2"/>
      <c r="SHT93" s="2"/>
      <c r="SHU93" s="2"/>
      <c r="SHV93" s="2"/>
      <c r="SHW93" s="2"/>
      <c r="SHX93" s="2"/>
      <c r="SHY93" s="2"/>
      <c r="SHZ93" s="2"/>
      <c r="SIA93" s="2"/>
      <c r="SIB93" s="2"/>
      <c r="SIC93" s="2"/>
      <c r="SID93" s="2"/>
      <c r="SIE93" s="2"/>
      <c r="SIF93" s="2"/>
      <c r="SIG93" s="2"/>
      <c r="SIH93" s="2"/>
      <c r="SII93" s="2"/>
      <c r="SIJ93" s="2"/>
      <c r="SIK93" s="2"/>
      <c r="SIL93" s="2"/>
      <c r="SIM93" s="2"/>
      <c r="SIN93" s="2"/>
      <c r="SIO93" s="2"/>
      <c r="SIP93" s="2"/>
      <c r="SIQ93" s="2"/>
      <c r="SIR93" s="2"/>
      <c r="SIS93" s="2"/>
      <c r="SIT93" s="2"/>
      <c r="SIU93" s="2"/>
      <c r="SIV93" s="2"/>
      <c r="SIW93" s="2"/>
      <c r="SIX93" s="2"/>
      <c r="SIY93" s="2"/>
      <c r="SIZ93" s="2"/>
      <c r="SJA93" s="2"/>
      <c r="SJB93" s="2"/>
      <c r="SJC93" s="2"/>
      <c r="SJD93" s="2"/>
      <c r="SJE93" s="2"/>
      <c r="SJF93" s="2"/>
      <c r="SJG93" s="2"/>
      <c r="SJH93" s="2"/>
      <c r="SJI93" s="2"/>
      <c r="SJJ93" s="2"/>
      <c r="SJK93" s="2"/>
      <c r="SJL93" s="2"/>
      <c r="SJM93" s="2"/>
      <c r="SJN93" s="2"/>
      <c r="SJO93" s="2"/>
      <c r="SJP93" s="2"/>
      <c r="SJQ93" s="2"/>
      <c r="SJR93" s="2"/>
      <c r="SJS93" s="2"/>
      <c r="SJT93" s="2"/>
      <c r="SJU93" s="2"/>
      <c r="SJV93" s="2"/>
      <c r="SJW93" s="2"/>
      <c r="SJX93" s="2"/>
      <c r="SJY93" s="2"/>
      <c r="SJZ93" s="2"/>
      <c r="SKA93" s="2"/>
      <c r="SKB93" s="2"/>
      <c r="SKC93" s="2"/>
      <c r="SKD93" s="2"/>
      <c r="SKE93" s="2"/>
      <c r="SKF93" s="2"/>
      <c r="SKG93" s="2"/>
      <c r="SKH93" s="2"/>
      <c r="SKI93" s="2"/>
      <c r="SKJ93" s="2"/>
      <c r="SKK93" s="2"/>
      <c r="SKL93" s="2"/>
      <c r="SKM93" s="2"/>
      <c r="SKN93" s="2"/>
      <c r="SKO93" s="2"/>
      <c r="SKP93" s="2"/>
      <c r="SKQ93" s="2"/>
      <c r="SKR93" s="2"/>
      <c r="SKS93" s="2"/>
      <c r="SKT93" s="2"/>
      <c r="SKU93" s="2"/>
      <c r="SKV93" s="2"/>
      <c r="SKW93" s="2"/>
      <c r="SKX93" s="2"/>
      <c r="SKY93" s="2"/>
      <c r="SKZ93" s="2"/>
      <c r="SLA93" s="2"/>
      <c r="SLB93" s="2"/>
      <c r="SLC93" s="2"/>
      <c r="SLD93" s="2"/>
      <c r="SLE93" s="2"/>
      <c r="SLF93" s="2"/>
      <c r="SLG93" s="2"/>
      <c r="SLH93" s="2"/>
      <c r="SLI93" s="2"/>
      <c r="SLJ93" s="2"/>
      <c r="SLK93" s="2"/>
      <c r="SLL93" s="2"/>
      <c r="SLM93" s="2"/>
      <c r="SLN93" s="2"/>
      <c r="SLO93" s="2"/>
      <c r="SLP93" s="2"/>
      <c r="SLQ93" s="2"/>
      <c r="SLR93" s="2"/>
      <c r="SLS93" s="2"/>
      <c r="SLT93" s="2"/>
      <c r="SLU93" s="2"/>
      <c r="SLV93" s="2"/>
      <c r="SLW93" s="2"/>
      <c r="SLX93" s="2"/>
      <c r="SLY93" s="2"/>
      <c r="SLZ93" s="2"/>
      <c r="SMA93" s="2"/>
      <c r="SMB93" s="2"/>
      <c r="SMC93" s="2"/>
      <c r="SMD93" s="2"/>
      <c r="SME93" s="2"/>
      <c r="SMF93" s="2"/>
      <c r="SMG93" s="2"/>
      <c r="SMH93" s="2"/>
      <c r="SMI93" s="2"/>
      <c r="SMJ93" s="2"/>
      <c r="SMK93" s="2"/>
      <c r="SML93" s="2"/>
      <c r="SMM93" s="2"/>
      <c r="SMN93" s="2"/>
      <c r="SMO93" s="2"/>
      <c r="SMP93" s="2"/>
      <c r="SMQ93" s="2"/>
      <c r="SMR93" s="2"/>
      <c r="SMS93" s="2"/>
      <c r="SMT93" s="2"/>
      <c r="SMU93" s="2"/>
      <c r="SMV93" s="2"/>
      <c r="SMW93" s="2"/>
      <c r="SMX93" s="2"/>
      <c r="SMY93" s="2"/>
      <c r="SMZ93" s="2"/>
      <c r="SNA93" s="2"/>
      <c r="SNB93" s="2"/>
      <c r="SNC93" s="2"/>
      <c r="SND93" s="2"/>
      <c r="SNE93" s="2"/>
      <c r="SNF93" s="2"/>
      <c r="SNG93" s="2"/>
      <c r="SNH93" s="2"/>
      <c r="SNI93" s="2"/>
      <c r="SNJ93" s="2"/>
      <c r="SNK93" s="2"/>
      <c r="SNL93" s="2"/>
      <c r="SNM93" s="2"/>
      <c r="SNN93" s="2"/>
      <c r="SNO93" s="2"/>
      <c r="SNP93" s="2"/>
      <c r="SNQ93" s="2"/>
      <c r="SNR93" s="2"/>
      <c r="SNS93" s="2"/>
      <c r="SNT93" s="2"/>
      <c r="SNU93" s="2"/>
      <c r="SNV93" s="2"/>
      <c r="SNW93" s="2"/>
      <c r="SNX93" s="2"/>
      <c r="SNY93" s="2"/>
      <c r="SNZ93" s="2"/>
      <c r="SOA93" s="2"/>
      <c r="SOB93" s="2"/>
      <c r="SOC93" s="2"/>
      <c r="SOD93" s="2"/>
      <c r="SOE93" s="2"/>
      <c r="SOF93" s="2"/>
      <c r="SOG93" s="2"/>
      <c r="SOH93" s="2"/>
      <c r="SOI93" s="2"/>
      <c r="SOJ93" s="2"/>
      <c r="SOK93" s="2"/>
      <c r="SOL93" s="2"/>
      <c r="SOM93" s="2"/>
      <c r="SON93" s="2"/>
      <c r="SOO93" s="2"/>
      <c r="SOP93" s="2"/>
      <c r="SOQ93" s="2"/>
      <c r="SOR93" s="2"/>
      <c r="SOS93" s="2"/>
      <c r="SOT93" s="2"/>
      <c r="SOU93" s="2"/>
      <c r="SOV93" s="2"/>
      <c r="SOW93" s="2"/>
      <c r="SOX93" s="2"/>
      <c r="SOY93" s="2"/>
      <c r="SOZ93" s="2"/>
      <c r="SPA93" s="2"/>
      <c r="SPB93" s="2"/>
      <c r="SPC93" s="2"/>
      <c r="SPD93" s="2"/>
      <c r="SPE93" s="2"/>
      <c r="SPF93" s="2"/>
      <c r="SPG93" s="2"/>
      <c r="SPH93" s="2"/>
      <c r="SPI93" s="2"/>
      <c r="SPJ93" s="2"/>
      <c r="SPK93" s="2"/>
      <c r="SPL93" s="2"/>
      <c r="SPM93" s="2"/>
      <c r="SPN93" s="2"/>
      <c r="SPO93" s="2"/>
      <c r="SPP93" s="2"/>
      <c r="SPQ93" s="2"/>
      <c r="SPR93" s="2"/>
      <c r="SPS93" s="2"/>
      <c r="SPT93" s="2"/>
      <c r="SPU93" s="2"/>
      <c r="SPV93" s="2"/>
      <c r="SPW93" s="2"/>
      <c r="SPX93" s="2"/>
      <c r="SPY93" s="2"/>
      <c r="SPZ93" s="2"/>
      <c r="SQA93" s="2"/>
      <c r="SQB93" s="2"/>
      <c r="SQC93" s="2"/>
      <c r="SQD93" s="2"/>
      <c r="SQE93" s="2"/>
      <c r="SQF93" s="2"/>
      <c r="SQG93" s="2"/>
      <c r="SQH93" s="2"/>
      <c r="SQI93" s="2"/>
      <c r="SQJ93" s="2"/>
      <c r="SQK93" s="2"/>
      <c r="SQL93" s="2"/>
      <c r="SQM93" s="2"/>
      <c r="SQN93" s="2"/>
      <c r="SQO93" s="2"/>
      <c r="SQP93" s="2"/>
      <c r="SQQ93" s="2"/>
      <c r="SQR93" s="2"/>
      <c r="SQS93" s="2"/>
      <c r="SQT93" s="2"/>
      <c r="SQU93" s="2"/>
      <c r="SQV93" s="2"/>
      <c r="SQW93" s="2"/>
      <c r="SQX93" s="2"/>
      <c r="SQY93" s="2"/>
      <c r="SQZ93" s="2"/>
      <c r="SRA93" s="2"/>
      <c r="SRB93" s="2"/>
      <c r="SRC93" s="2"/>
      <c r="SRD93" s="2"/>
      <c r="SRE93" s="2"/>
      <c r="SRF93" s="2"/>
      <c r="SRG93" s="2"/>
      <c r="SRH93" s="2"/>
      <c r="SRI93" s="2"/>
      <c r="SRJ93" s="2"/>
      <c r="SRK93" s="2"/>
      <c r="SRL93" s="2"/>
      <c r="SRM93" s="2"/>
      <c r="SRN93" s="2"/>
      <c r="SRO93" s="2"/>
      <c r="SRP93" s="2"/>
      <c r="SRQ93" s="2"/>
      <c r="SRR93" s="2"/>
      <c r="SRS93" s="2"/>
      <c r="SRT93" s="2"/>
      <c r="SRU93" s="2"/>
      <c r="SRV93" s="2"/>
      <c r="SRW93" s="2"/>
      <c r="SRX93" s="2"/>
      <c r="SRY93" s="2"/>
      <c r="SRZ93" s="2"/>
      <c r="SSA93" s="2"/>
      <c r="SSB93" s="2"/>
      <c r="SSC93" s="2"/>
      <c r="SSD93" s="2"/>
      <c r="SSE93" s="2"/>
      <c r="SSF93" s="2"/>
      <c r="SSG93" s="2"/>
      <c r="SSH93" s="2"/>
      <c r="SSI93" s="2"/>
      <c r="SSJ93" s="2"/>
      <c r="SSK93" s="2"/>
      <c r="SSL93" s="2"/>
      <c r="SSM93" s="2"/>
      <c r="SSN93" s="2"/>
      <c r="SSO93" s="2"/>
      <c r="SSP93" s="2"/>
      <c r="SSQ93" s="2"/>
      <c r="SSR93" s="2"/>
      <c r="SSS93" s="2"/>
      <c r="SST93" s="2"/>
      <c r="SSU93" s="2"/>
      <c r="SSV93" s="2"/>
      <c r="SSW93" s="2"/>
      <c r="SSX93" s="2"/>
      <c r="SSY93" s="2"/>
      <c r="SSZ93" s="2"/>
      <c r="STA93" s="2"/>
      <c r="STB93" s="2"/>
      <c r="STC93" s="2"/>
      <c r="STD93" s="2"/>
      <c r="STE93" s="2"/>
      <c r="STF93" s="2"/>
      <c r="STG93" s="2"/>
      <c r="STH93" s="2"/>
      <c r="STI93" s="2"/>
      <c r="STJ93" s="2"/>
      <c r="STK93" s="2"/>
      <c r="STL93" s="2"/>
      <c r="STM93" s="2"/>
      <c r="STN93" s="2"/>
      <c r="STO93" s="2"/>
      <c r="STP93" s="2"/>
      <c r="STQ93" s="2"/>
      <c r="STR93" s="2"/>
      <c r="STS93" s="2"/>
      <c r="STT93" s="2"/>
      <c r="STU93" s="2"/>
      <c r="STV93" s="2"/>
      <c r="STW93" s="2"/>
      <c r="STX93" s="2"/>
      <c r="STY93" s="2"/>
      <c r="STZ93" s="2"/>
      <c r="SUA93" s="2"/>
      <c r="SUB93" s="2"/>
      <c r="SUC93" s="2"/>
      <c r="SUD93" s="2"/>
      <c r="SUE93" s="2"/>
      <c r="SUF93" s="2"/>
      <c r="SUG93" s="2"/>
      <c r="SUH93" s="2"/>
      <c r="SUI93" s="2"/>
      <c r="SUJ93" s="2"/>
      <c r="SUK93" s="2"/>
      <c r="SUL93" s="2"/>
      <c r="SUM93" s="2"/>
      <c r="SUN93" s="2"/>
      <c r="SUO93" s="2"/>
      <c r="SUP93" s="2"/>
      <c r="SUQ93" s="2"/>
      <c r="SUR93" s="2"/>
      <c r="SUS93" s="2"/>
      <c r="SUT93" s="2"/>
      <c r="SUU93" s="2"/>
      <c r="SUV93" s="2"/>
      <c r="SUW93" s="2"/>
      <c r="SUX93" s="2"/>
      <c r="SUY93" s="2"/>
      <c r="SUZ93" s="2"/>
      <c r="SVA93" s="2"/>
      <c r="SVB93" s="2"/>
      <c r="SVC93" s="2"/>
      <c r="SVD93" s="2"/>
      <c r="SVE93" s="2"/>
      <c r="SVF93" s="2"/>
      <c r="SVG93" s="2"/>
      <c r="SVH93" s="2"/>
      <c r="SVI93" s="2"/>
      <c r="SVJ93" s="2"/>
      <c r="SVK93" s="2"/>
      <c r="SVL93" s="2"/>
      <c r="SVM93" s="2"/>
      <c r="SVN93" s="2"/>
      <c r="SVO93" s="2"/>
      <c r="SVP93" s="2"/>
      <c r="SVQ93" s="2"/>
      <c r="SVR93" s="2"/>
      <c r="SVS93" s="2"/>
      <c r="SVT93" s="2"/>
      <c r="SVU93" s="2"/>
      <c r="SVV93" s="2"/>
      <c r="SVW93" s="2"/>
      <c r="SVX93" s="2"/>
      <c r="SVY93" s="2"/>
      <c r="SVZ93" s="2"/>
      <c r="SWA93" s="2"/>
      <c r="SWB93" s="2"/>
      <c r="SWC93" s="2"/>
      <c r="SWD93" s="2"/>
      <c r="SWE93" s="2"/>
      <c r="SWF93" s="2"/>
      <c r="SWG93" s="2"/>
      <c r="SWH93" s="2"/>
      <c r="SWI93" s="2"/>
      <c r="SWJ93" s="2"/>
      <c r="SWK93" s="2"/>
      <c r="SWL93" s="2"/>
      <c r="SWM93" s="2"/>
      <c r="SWN93" s="2"/>
      <c r="SWO93" s="2"/>
      <c r="SWP93" s="2"/>
      <c r="SWQ93" s="2"/>
      <c r="SWR93" s="2"/>
      <c r="SWS93" s="2"/>
      <c r="SWT93" s="2"/>
      <c r="SWU93" s="2"/>
      <c r="SWV93" s="2"/>
      <c r="SWW93" s="2"/>
      <c r="SWX93" s="2"/>
      <c r="SWY93" s="2"/>
      <c r="SWZ93" s="2"/>
      <c r="SXA93" s="2"/>
      <c r="SXB93" s="2"/>
      <c r="SXC93" s="2"/>
      <c r="SXD93" s="2"/>
      <c r="SXE93" s="2"/>
      <c r="SXF93" s="2"/>
      <c r="SXG93" s="2"/>
      <c r="SXH93" s="2"/>
      <c r="SXI93" s="2"/>
      <c r="SXJ93" s="2"/>
      <c r="SXK93" s="2"/>
      <c r="SXL93" s="2"/>
      <c r="SXM93" s="2"/>
      <c r="SXN93" s="2"/>
      <c r="SXO93" s="2"/>
      <c r="SXP93" s="2"/>
      <c r="SXQ93" s="2"/>
      <c r="SXR93" s="2"/>
      <c r="SXS93" s="2"/>
      <c r="SXT93" s="2"/>
      <c r="SXU93" s="2"/>
      <c r="SXV93" s="2"/>
      <c r="SXW93" s="2"/>
      <c r="SXX93" s="2"/>
      <c r="SXY93" s="2"/>
      <c r="SXZ93" s="2"/>
      <c r="SYA93" s="2"/>
      <c r="SYB93" s="2"/>
      <c r="SYC93" s="2"/>
      <c r="SYD93" s="2"/>
      <c r="SYE93" s="2"/>
      <c r="SYF93" s="2"/>
      <c r="SYG93" s="2"/>
      <c r="SYH93" s="2"/>
      <c r="SYI93" s="2"/>
      <c r="SYJ93" s="2"/>
      <c r="SYK93" s="2"/>
      <c r="SYL93" s="2"/>
      <c r="SYM93" s="2"/>
      <c r="SYN93" s="2"/>
      <c r="SYO93" s="2"/>
      <c r="SYP93" s="2"/>
      <c r="SYQ93" s="2"/>
      <c r="SYR93" s="2"/>
      <c r="SYS93" s="2"/>
      <c r="SYT93" s="2"/>
      <c r="SYU93" s="2"/>
      <c r="SYV93" s="2"/>
      <c r="SYW93" s="2"/>
      <c r="SYX93" s="2"/>
      <c r="SYY93" s="2"/>
      <c r="SYZ93" s="2"/>
      <c r="SZA93" s="2"/>
      <c r="SZB93" s="2"/>
      <c r="SZC93" s="2"/>
      <c r="SZD93" s="2"/>
      <c r="SZE93" s="2"/>
      <c r="SZF93" s="2"/>
      <c r="SZG93" s="2"/>
      <c r="SZH93" s="2"/>
      <c r="SZI93" s="2"/>
      <c r="SZJ93" s="2"/>
      <c r="SZK93" s="2"/>
      <c r="SZL93" s="2"/>
      <c r="SZM93" s="2"/>
      <c r="SZN93" s="2"/>
      <c r="SZO93" s="2"/>
      <c r="SZP93" s="2"/>
      <c r="SZQ93" s="2"/>
      <c r="SZR93" s="2"/>
      <c r="SZS93" s="2"/>
      <c r="SZT93" s="2"/>
      <c r="SZU93" s="2"/>
      <c r="SZV93" s="2"/>
      <c r="SZW93" s="2"/>
      <c r="SZX93" s="2"/>
      <c r="SZY93" s="2"/>
      <c r="SZZ93" s="2"/>
      <c r="TAA93" s="2"/>
      <c r="TAB93" s="2"/>
      <c r="TAC93" s="2"/>
      <c r="TAD93" s="2"/>
      <c r="TAE93" s="2"/>
      <c r="TAF93" s="2"/>
      <c r="TAG93" s="2"/>
      <c r="TAH93" s="2"/>
      <c r="TAI93" s="2"/>
      <c r="TAJ93" s="2"/>
      <c r="TAK93" s="2"/>
      <c r="TAL93" s="2"/>
      <c r="TAM93" s="2"/>
      <c r="TAN93" s="2"/>
      <c r="TAO93" s="2"/>
      <c r="TAP93" s="2"/>
      <c r="TAQ93" s="2"/>
      <c r="TAR93" s="2"/>
      <c r="TAS93" s="2"/>
      <c r="TAT93" s="2"/>
      <c r="TAU93" s="2"/>
      <c r="TAV93" s="2"/>
      <c r="TAW93" s="2"/>
      <c r="TAX93" s="2"/>
      <c r="TAY93" s="2"/>
      <c r="TAZ93" s="2"/>
      <c r="TBA93" s="2"/>
      <c r="TBB93" s="2"/>
      <c r="TBC93" s="2"/>
      <c r="TBD93" s="2"/>
      <c r="TBE93" s="2"/>
      <c r="TBF93" s="2"/>
      <c r="TBG93" s="2"/>
      <c r="TBH93" s="2"/>
      <c r="TBI93" s="2"/>
      <c r="TBJ93" s="2"/>
      <c r="TBK93" s="2"/>
      <c r="TBL93" s="2"/>
      <c r="TBM93" s="2"/>
      <c r="TBN93" s="2"/>
      <c r="TBO93" s="2"/>
      <c r="TBP93" s="2"/>
      <c r="TBQ93" s="2"/>
      <c r="TBR93" s="2"/>
      <c r="TBS93" s="2"/>
      <c r="TBT93" s="2"/>
      <c r="TBU93" s="2"/>
      <c r="TBV93" s="2"/>
      <c r="TBW93" s="2"/>
      <c r="TBX93" s="2"/>
      <c r="TBY93" s="2"/>
      <c r="TBZ93" s="2"/>
      <c r="TCA93" s="2"/>
      <c r="TCB93" s="2"/>
      <c r="TCC93" s="2"/>
      <c r="TCD93" s="2"/>
      <c r="TCE93" s="2"/>
      <c r="TCF93" s="2"/>
      <c r="TCG93" s="2"/>
      <c r="TCH93" s="2"/>
      <c r="TCI93" s="2"/>
      <c r="TCJ93" s="2"/>
      <c r="TCK93" s="2"/>
      <c r="TCL93" s="2"/>
      <c r="TCM93" s="2"/>
      <c r="TCN93" s="2"/>
      <c r="TCO93" s="2"/>
      <c r="TCP93" s="2"/>
      <c r="TCQ93" s="2"/>
      <c r="TCR93" s="2"/>
      <c r="TCS93" s="2"/>
      <c r="TCT93" s="2"/>
      <c r="TCU93" s="2"/>
      <c r="TCV93" s="2"/>
      <c r="TCW93" s="2"/>
      <c r="TCX93" s="2"/>
      <c r="TCY93" s="2"/>
      <c r="TCZ93" s="2"/>
      <c r="TDA93" s="2"/>
      <c r="TDB93" s="2"/>
      <c r="TDC93" s="2"/>
      <c r="TDD93" s="2"/>
      <c r="TDE93" s="2"/>
      <c r="TDF93" s="2"/>
      <c r="TDG93" s="2"/>
      <c r="TDH93" s="2"/>
      <c r="TDI93" s="2"/>
      <c r="TDJ93" s="2"/>
      <c r="TDK93" s="2"/>
      <c r="TDL93" s="2"/>
      <c r="TDM93" s="2"/>
      <c r="TDN93" s="2"/>
      <c r="TDO93" s="2"/>
      <c r="TDP93" s="2"/>
      <c r="TDQ93" s="2"/>
      <c r="TDR93" s="2"/>
      <c r="TDS93" s="2"/>
      <c r="TDT93" s="2"/>
      <c r="TDU93" s="2"/>
      <c r="TDV93" s="2"/>
      <c r="TDW93" s="2"/>
      <c r="TDX93" s="2"/>
      <c r="TDY93" s="2"/>
      <c r="TDZ93" s="2"/>
      <c r="TEA93" s="2"/>
      <c r="TEB93" s="2"/>
      <c r="TEC93" s="2"/>
      <c r="TED93" s="2"/>
      <c r="TEE93" s="2"/>
      <c r="TEF93" s="2"/>
      <c r="TEG93" s="2"/>
      <c r="TEH93" s="2"/>
      <c r="TEI93" s="2"/>
      <c r="TEJ93" s="2"/>
      <c r="TEK93" s="2"/>
      <c r="TEL93" s="2"/>
      <c r="TEM93" s="2"/>
      <c r="TEN93" s="2"/>
      <c r="TEO93" s="2"/>
      <c r="TEP93" s="2"/>
      <c r="TEQ93" s="2"/>
      <c r="TER93" s="2"/>
      <c r="TES93" s="2"/>
      <c r="TET93" s="2"/>
      <c r="TEU93" s="2"/>
      <c r="TEV93" s="2"/>
      <c r="TEW93" s="2"/>
      <c r="TEX93" s="2"/>
      <c r="TEY93" s="2"/>
      <c r="TEZ93" s="2"/>
      <c r="TFA93" s="2"/>
      <c r="TFB93" s="2"/>
      <c r="TFC93" s="2"/>
      <c r="TFD93" s="2"/>
      <c r="TFE93" s="2"/>
      <c r="TFF93" s="2"/>
      <c r="TFG93" s="2"/>
      <c r="TFH93" s="2"/>
      <c r="TFI93" s="2"/>
      <c r="TFJ93" s="2"/>
      <c r="TFK93" s="2"/>
      <c r="TFL93" s="2"/>
      <c r="TFM93" s="2"/>
      <c r="TFN93" s="2"/>
      <c r="TFO93" s="2"/>
      <c r="TFP93" s="2"/>
      <c r="TFQ93" s="2"/>
      <c r="TFR93" s="2"/>
      <c r="TFS93" s="2"/>
      <c r="TFT93" s="2"/>
      <c r="TFU93" s="2"/>
      <c r="TFV93" s="2"/>
      <c r="TFW93" s="2"/>
      <c r="TFX93" s="2"/>
      <c r="TFY93" s="2"/>
      <c r="TFZ93" s="2"/>
      <c r="TGA93" s="2"/>
      <c r="TGB93" s="2"/>
      <c r="TGC93" s="2"/>
      <c r="TGD93" s="2"/>
      <c r="TGE93" s="2"/>
      <c r="TGF93" s="2"/>
      <c r="TGG93" s="2"/>
      <c r="TGH93" s="2"/>
      <c r="TGI93" s="2"/>
      <c r="TGJ93" s="2"/>
      <c r="TGK93" s="2"/>
      <c r="TGL93" s="2"/>
      <c r="TGM93" s="2"/>
      <c r="TGN93" s="2"/>
      <c r="TGO93" s="2"/>
      <c r="TGP93" s="2"/>
      <c r="TGQ93" s="2"/>
      <c r="TGR93" s="2"/>
      <c r="TGS93" s="2"/>
      <c r="TGT93" s="2"/>
      <c r="TGU93" s="2"/>
      <c r="TGV93" s="2"/>
      <c r="TGW93" s="2"/>
      <c r="TGX93" s="2"/>
      <c r="TGY93" s="2"/>
      <c r="TGZ93" s="2"/>
      <c r="THA93" s="2"/>
      <c r="THB93" s="2"/>
      <c r="THC93" s="2"/>
      <c r="THD93" s="2"/>
      <c r="THE93" s="2"/>
      <c r="THF93" s="2"/>
      <c r="THG93" s="2"/>
      <c r="THH93" s="2"/>
      <c r="THI93" s="2"/>
      <c r="THJ93" s="2"/>
      <c r="THK93" s="2"/>
      <c r="THL93" s="2"/>
      <c r="THM93" s="2"/>
      <c r="THN93" s="2"/>
      <c r="THO93" s="2"/>
      <c r="THP93" s="2"/>
      <c r="THQ93" s="2"/>
      <c r="THR93" s="2"/>
      <c r="THS93" s="2"/>
      <c r="THT93" s="2"/>
      <c r="THU93" s="2"/>
      <c r="THV93" s="2"/>
      <c r="THW93" s="2"/>
      <c r="THX93" s="2"/>
      <c r="THY93" s="2"/>
      <c r="THZ93" s="2"/>
      <c r="TIA93" s="2"/>
      <c r="TIB93" s="2"/>
      <c r="TIC93" s="2"/>
      <c r="TID93" s="2"/>
      <c r="TIE93" s="2"/>
      <c r="TIF93" s="2"/>
      <c r="TIG93" s="2"/>
      <c r="TIH93" s="2"/>
      <c r="TII93" s="2"/>
      <c r="TIJ93" s="2"/>
      <c r="TIK93" s="2"/>
      <c r="TIL93" s="2"/>
      <c r="TIM93" s="2"/>
      <c r="TIN93" s="2"/>
      <c r="TIO93" s="2"/>
      <c r="TIP93" s="2"/>
      <c r="TIQ93" s="2"/>
      <c r="TIR93" s="2"/>
      <c r="TIS93" s="2"/>
      <c r="TIT93" s="2"/>
      <c r="TIU93" s="2"/>
      <c r="TIV93" s="2"/>
      <c r="TIW93" s="2"/>
      <c r="TIX93" s="2"/>
      <c r="TIY93" s="2"/>
      <c r="TIZ93" s="2"/>
      <c r="TJA93" s="2"/>
      <c r="TJB93" s="2"/>
      <c r="TJC93" s="2"/>
      <c r="TJD93" s="2"/>
      <c r="TJE93" s="2"/>
      <c r="TJF93" s="2"/>
      <c r="TJG93" s="2"/>
      <c r="TJH93" s="2"/>
      <c r="TJI93" s="2"/>
      <c r="TJJ93" s="2"/>
      <c r="TJK93" s="2"/>
      <c r="TJL93" s="2"/>
      <c r="TJM93" s="2"/>
      <c r="TJN93" s="2"/>
      <c r="TJO93" s="2"/>
      <c r="TJP93" s="2"/>
      <c r="TJQ93" s="2"/>
      <c r="TJR93" s="2"/>
      <c r="TJS93" s="2"/>
      <c r="TJT93" s="2"/>
      <c r="TJU93" s="2"/>
      <c r="TJV93" s="2"/>
      <c r="TJW93" s="2"/>
      <c r="TJX93" s="2"/>
      <c r="TJY93" s="2"/>
      <c r="TJZ93" s="2"/>
      <c r="TKA93" s="2"/>
      <c r="TKB93" s="2"/>
      <c r="TKC93" s="2"/>
      <c r="TKD93" s="2"/>
      <c r="TKE93" s="2"/>
      <c r="TKF93" s="2"/>
      <c r="TKG93" s="2"/>
      <c r="TKH93" s="2"/>
      <c r="TKI93" s="2"/>
      <c r="TKJ93" s="2"/>
      <c r="TKK93" s="2"/>
      <c r="TKL93" s="2"/>
      <c r="TKM93" s="2"/>
      <c r="TKN93" s="2"/>
      <c r="TKO93" s="2"/>
      <c r="TKP93" s="2"/>
      <c r="TKQ93" s="2"/>
      <c r="TKR93" s="2"/>
      <c r="TKS93" s="2"/>
      <c r="TKT93" s="2"/>
      <c r="TKU93" s="2"/>
      <c r="TKV93" s="2"/>
      <c r="TKW93" s="2"/>
      <c r="TKX93" s="2"/>
      <c r="TKY93" s="2"/>
      <c r="TKZ93" s="2"/>
      <c r="TLA93" s="2"/>
      <c r="TLB93" s="2"/>
      <c r="TLC93" s="2"/>
      <c r="TLD93" s="2"/>
      <c r="TLE93" s="2"/>
      <c r="TLF93" s="2"/>
      <c r="TLG93" s="2"/>
      <c r="TLH93" s="2"/>
      <c r="TLI93" s="2"/>
      <c r="TLJ93" s="2"/>
      <c r="TLK93" s="2"/>
      <c r="TLL93" s="2"/>
      <c r="TLM93" s="2"/>
      <c r="TLN93" s="2"/>
      <c r="TLO93" s="2"/>
      <c r="TLP93" s="2"/>
      <c r="TLQ93" s="2"/>
      <c r="TLR93" s="2"/>
      <c r="TLS93" s="2"/>
      <c r="TLT93" s="2"/>
      <c r="TLU93" s="2"/>
      <c r="TLV93" s="2"/>
      <c r="TLW93" s="2"/>
      <c r="TLX93" s="2"/>
      <c r="TLY93" s="2"/>
      <c r="TLZ93" s="2"/>
      <c r="TMA93" s="2"/>
      <c r="TMB93" s="2"/>
      <c r="TMC93" s="2"/>
      <c r="TMD93" s="2"/>
      <c r="TME93" s="2"/>
      <c r="TMF93" s="2"/>
      <c r="TMG93" s="2"/>
      <c r="TMH93" s="2"/>
      <c r="TMI93" s="2"/>
      <c r="TMJ93" s="2"/>
      <c r="TMK93" s="2"/>
      <c r="TML93" s="2"/>
      <c r="TMM93" s="2"/>
      <c r="TMN93" s="2"/>
      <c r="TMO93" s="2"/>
      <c r="TMP93" s="2"/>
      <c r="TMQ93" s="2"/>
      <c r="TMR93" s="2"/>
      <c r="TMS93" s="2"/>
      <c r="TMT93" s="2"/>
      <c r="TMU93" s="2"/>
      <c r="TMV93" s="2"/>
      <c r="TMW93" s="2"/>
      <c r="TMX93" s="2"/>
      <c r="TMY93" s="2"/>
      <c r="TMZ93" s="2"/>
      <c r="TNA93" s="2"/>
      <c r="TNB93" s="2"/>
      <c r="TNC93" s="2"/>
      <c r="TND93" s="2"/>
      <c r="TNE93" s="2"/>
      <c r="TNF93" s="2"/>
      <c r="TNG93" s="2"/>
      <c r="TNH93" s="2"/>
      <c r="TNI93" s="2"/>
      <c r="TNJ93" s="2"/>
      <c r="TNK93" s="2"/>
      <c r="TNL93" s="2"/>
      <c r="TNM93" s="2"/>
      <c r="TNN93" s="2"/>
      <c r="TNO93" s="2"/>
      <c r="TNP93" s="2"/>
      <c r="TNQ93" s="2"/>
      <c r="TNR93" s="2"/>
      <c r="TNS93" s="2"/>
      <c r="TNT93" s="2"/>
      <c r="TNU93" s="2"/>
      <c r="TNV93" s="2"/>
      <c r="TNW93" s="2"/>
      <c r="TNX93" s="2"/>
      <c r="TNY93" s="2"/>
      <c r="TNZ93" s="2"/>
      <c r="TOA93" s="2"/>
      <c r="TOB93" s="2"/>
      <c r="TOC93" s="2"/>
      <c r="TOD93" s="2"/>
      <c r="TOE93" s="2"/>
      <c r="TOF93" s="2"/>
      <c r="TOG93" s="2"/>
      <c r="TOH93" s="2"/>
      <c r="TOI93" s="2"/>
      <c r="TOJ93" s="2"/>
      <c r="TOK93" s="2"/>
      <c r="TOL93" s="2"/>
      <c r="TOM93" s="2"/>
      <c r="TON93" s="2"/>
      <c r="TOO93" s="2"/>
      <c r="TOP93" s="2"/>
      <c r="TOQ93" s="2"/>
      <c r="TOR93" s="2"/>
      <c r="TOS93" s="2"/>
      <c r="TOT93" s="2"/>
      <c r="TOU93" s="2"/>
      <c r="TOV93" s="2"/>
      <c r="TOW93" s="2"/>
      <c r="TOX93" s="2"/>
      <c r="TOY93" s="2"/>
      <c r="TOZ93" s="2"/>
      <c r="TPA93" s="2"/>
      <c r="TPB93" s="2"/>
      <c r="TPC93" s="2"/>
      <c r="TPD93" s="2"/>
      <c r="TPE93" s="2"/>
      <c r="TPF93" s="2"/>
      <c r="TPG93" s="2"/>
      <c r="TPH93" s="2"/>
      <c r="TPI93" s="2"/>
      <c r="TPJ93" s="2"/>
      <c r="TPK93" s="2"/>
      <c r="TPL93" s="2"/>
      <c r="TPM93" s="2"/>
      <c r="TPN93" s="2"/>
      <c r="TPO93" s="2"/>
      <c r="TPP93" s="2"/>
      <c r="TPQ93" s="2"/>
      <c r="TPR93" s="2"/>
      <c r="TPS93" s="2"/>
      <c r="TPT93" s="2"/>
      <c r="TPU93" s="2"/>
      <c r="TPV93" s="2"/>
      <c r="TPW93" s="2"/>
      <c r="TPX93" s="2"/>
      <c r="TPY93" s="2"/>
      <c r="TPZ93" s="2"/>
      <c r="TQA93" s="2"/>
      <c r="TQB93" s="2"/>
      <c r="TQC93" s="2"/>
      <c r="TQD93" s="2"/>
      <c r="TQE93" s="2"/>
      <c r="TQF93" s="2"/>
      <c r="TQG93" s="2"/>
      <c r="TQH93" s="2"/>
      <c r="TQI93" s="2"/>
      <c r="TQJ93" s="2"/>
      <c r="TQK93" s="2"/>
      <c r="TQL93" s="2"/>
      <c r="TQM93" s="2"/>
      <c r="TQN93" s="2"/>
      <c r="TQO93" s="2"/>
      <c r="TQP93" s="2"/>
      <c r="TQQ93" s="2"/>
      <c r="TQR93" s="2"/>
      <c r="TQS93" s="2"/>
      <c r="TQT93" s="2"/>
      <c r="TQU93" s="2"/>
      <c r="TQV93" s="2"/>
      <c r="TQW93" s="2"/>
      <c r="TQX93" s="2"/>
      <c r="TQY93" s="2"/>
      <c r="TQZ93" s="2"/>
      <c r="TRA93" s="2"/>
      <c r="TRB93" s="2"/>
      <c r="TRC93" s="2"/>
      <c r="TRD93" s="2"/>
      <c r="TRE93" s="2"/>
      <c r="TRF93" s="2"/>
      <c r="TRG93" s="2"/>
      <c r="TRH93" s="2"/>
      <c r="TRI93" s="2"/>
      <c r="TRJ93" s="2"/>
      <c r="TRK93" s="2"/>
      <c r="TRL93" s="2"/>
      <c r="TRM93" s="2"/>
      <c r="TRN93" s="2"/>
      <c r="TRO93" s="2"/>
      <c r="TRP93" s="2"/>
      <c r="TRQ93" s="2"/>
      <c r="TRR93" s="2"/>
      <c r="TRS93" s="2"/>
      <c r="TRT93" s="2"/>
      <c r="TRU93" s="2"/>
      <c r="TRV93" s="2"/>
      <c r="TRW93" s="2"/>
      <c r="TRX93" s="2"/>
      <c r="TRY93" s="2"/>
      <c r="TRZ93" s="2"/>
      <c r="TSA93" s="2"/>
      <c r="TSB93" s="2"/>
      <c r="TSC93" s="2"/>
      <c r="TSD93" s="2"/>
      <c r="TSE93" s="2"/>
      <c r="TSF93" s="2"/>
      <c r="TSG93" s="2"/>
      <c r="TSH93" s="2"/>
      <c r="TSI93" s="2"/>
      <c r="TSJ93" s="2"/>
      <c r="TSK93" s="2"/>
      <c r="TSL93" s="2"/>
      <c r="TSM93" s="2"/>
      <c r="TSN93" s="2"/>
      <c r="TSO93" s="2"/>
      <c r="TSP93" s="2"/>
      <c r="TSQ93" s="2"/>
      <c r="TSR93" s="2"/>
      <c r="TSS93" s="2"/>
      <c r="TST93" s="2"/>
      <c r="TSU93" s="2"/>
      <c r="TSV93" s="2"/>
      <c r="TSW93" s="2"/>
      <c r="TSX93" s="2"/>
      <c r="TSY93" s="2"/>
      <c r="TSZ93" s="2"/>
      <c r="TTA93" s="2"/>
      <c r="TTB93" s="2"/>
      <c r="TTC93" s="2"/>
      <c r="TTD93" s="2"/>
      <c r="TTE93" s="2"/>
      <c r="TTF93" s="2"/>
      <c r="TTG93" s="2"/>
      <c r="TTH93" s="2"/>
      <c r="TTI93" s="2"/>
      <c r="TTJ93" s="2"/>
      <c r="TTK93" s="2"/>
      <c r="TTL93" s="2"/>
      <c r="TTM93" s="2"/>
      <c r="TTN93" s="2"/>
      <c r="TTO93" s="2"/>
      <c r="TTP93" s="2"/>
      <c r="TTQ93" s="2"/>
      <c r="TTR93" s="2"/>
      <c r="TTS93" s="2"/>
      <c r="TTT93" s="2"/>
      <c r="TTU93" s="2"/>
      <c r="TTV93" s="2"/>
      <c r="TTW93" s="2"/>
      <c r="TTX93" s="2"/>
      <c r="TTY93" s="2"/>
      <c r="TTZ93" s="2"/>
      <c r="TUA93" s="2"/>
      <c r="TUB93" s="2"/>
      <c r="TUC93" s="2"/>
      <c r="TUD93" s="2"/>
      <c r="TUE93" s="2"/>
      <c r="TUF93" s="2"/>
      <c r="TUG93" s="2"/>
      <c r="TUH93" s="2"/>
      <c r="TUI93" s="2"/>
      <c r="TUJ93" s="2"/>
      <c r="TUK93" s="2"/>
      <c r="TUL93" s="2"/>
      <c r="TUM93" s="2"/>
      <c r="TUN93" s="2"/>
      <c r="TUO93" s="2"/>
      <c r="TUP93" s="2"/>
      <c r="TUQ93" s="2"/>
      <c r="TUR93" s="2"/>
      <c r="TUS93" s="2"/>
      <c r="TUT93" s="2"/>
      <c r="TUU93" s="2"/>
      <c r="TUV93" s="2"/>
      <c r="TUW93" s="2"/>
      <c r="TUX93" s="2"/>
      <c r="TUY93" s="2"/>
      <c r="TUZ93" s="2"/>
      <c r="TVA93" s="2"/>
      <c r="TVB93" s="2"/>
      <c r="TVC93" s="2"/>
      <c r="TVD93" s="2"/>
      <c r="TVE93" s="2"/>
      <c r="TVF93" s="2"/>
      <c r="TVG93" s="2"/>
      <c r="TVH93" s="2"/>
      <c r="TVI93" s="2"/>
      <c r="TVJ93" s="2"/>
      <c r="TVK93" s="2"/>
      <c r="TVL93" s="2"/>
      <c r="TVM93" s="2"/>
      <c r="TVN93" s="2"/>
      <c r="TVO93" s="2"/>
      <c r="TVP93" s="2"/>
      <c r="TVQ93" s="2"/>
      <c r="TVR93" s="2"/>
      <c r="TVS93" s="2"/>
      <c r="TVT93" s="2"/>
      <c r="TVU93" s="2"/>
      <c r="TVV93" s="2"/>
      <c r="TVW93" s="2"/>
      <c r="TVX93" s="2"/>
      <c r="TVY93" s="2"/>
      <c r="TVZ93" s="2"/>
      <c r="TWA93" s="2"/>
      <c r="TWB93" s="2"/>
      <c r="TWC93" s="2"/>
      <c r="TWD93" s="2"/>
      <c r="TWE93" s="2"/>
      <c r="TWF93" s="2"/>
      <c r="TWG93" s="2"/>
      <c r="TWH93" s="2"/>
      <c r="TWI93" s="2"/>
      <c r="TWJ93" s="2"/>
      <c r="TWK93" s="2"/>
      <c r="TWL93" s="2"/>
      <c r="TWM93" s="2"/>
      <c r="TWN93" s="2"/>
      <c r="TWO93" s="2"/>
      <c r="TWP93" s="2"/>
      <c r="TWQ93" s="2"/>
      <c r="TWR93" s="2"/>
      <c r="TWS93" s="2"/>
      <c r="TWT93" s="2"/>
      <c r="TWU93" s="2"/>
      <c r="TWV93" s="2"/>
      <c r="TWW93" s="2"/>
      <c r="TWX93" s="2"/>
      <c r="TWY93" s="2"/>
      <c r="TWZ93" s="2"/>
      <c r="TXA93" s="2"/>
      <c r="TXB93" s="2"/>
      <c r="TXC93" s="2"/>
      <c r="TXD93" s="2"/>
      <c r="TXE93" s="2"/>
      <c r="TXF93" s="2"/>
      <c r="TXG93" s="2"/>
      <c r="TXH93" s="2"/>
      <c r="TXI93" s="2"/>
      <c r="TXJ93" s="2"/>
      <c r="TXK93" s="2"/>
      <c r="TXL93" s="2"/>
      <c r="TXM93" s="2"/>
      <c r="TXN93" s="2"/>
      <c r="TXO93" s="2"/>
      <c r="TXP93" s="2"/>
      <c r="TXQ93" s="2"/>
      <c r="TXR93" s="2"/>
      <c r="TXS93" s="2"/>
      <c r="TXT93" s="2"/>
      <c r="TXU93" s="2"/>
      <c r="TXV93" s="2"/>
      <c r="TXW93" s="2"/>
      <c r="TXX93" s="2"/>
      <c r="TXY93" s="2"/>
      <c r="TXZ93" s="2"/>
      <c r="TYA93" s="2"/>
      <c r="TYB93" s="2"/>
      <c r="TYC93" s="2"/>
      <c r="TYD93" s="2"/>
      <c r="TYE93" s="2"/>
      <c r="TYF93" s="2"/>
      <c r="TYG93" s="2"/>
      <c r="TYH93" s="2"/>
      <c r="TYI93" s="2"/>
      <c r="TYJ93" s="2"/>
      <c r="TYK93" s="2"/>
      <c r="TYL93" s="2"/>
      <c r="TYM93" s="2"/>
      <c r="TYN93" s="2"/>
      <c r="TYO93" s="2"/>
      <c r="TYP93" s="2"/>
      <c r="TYQ93" s="2"/>
      <c r="TYR93" s="2"/>
      <c r="TYS93" s="2"/>
      <c r="TYT93" s="2"/>
      <c r="TYU93" s="2"/>
      <c r="TYV93" s="2"/>
      <c r="TYW93" s="2"/>
      <c r="TYX93" s="2"/>
      <c r="TYY93" s="2"/>
      <c r="TYZ93" s="2"/>
      <c r="TZA93" s="2"/>
      <c r="TZB93" s="2"/>
      <c r="TZC93" s="2"/>
      <c r="TZD93" s="2"/>
      <c r="TZE93" s="2"/>
      <c r="TZF93" s="2"/>
      <c r="TZG93" s="2"/>
      <c r="TZH93" s="2"/>
      <c r="TZI93" s="2"/>
      <c r="TZJ93" s="2"/>
      <c r="TZK93" s="2"/>
      <c r="TZL93" s="2"/>
      <c r="TZM93" s="2"/>
      <c r="TZN93" s="2"/>
      <c r="TZO93" s="2"/>
      <c r="TZP93" s="2"/>
      <c r="TZQ93" s="2"/>
      <c r="TZR93" s="2"/>
      <c r="TZS93" s="2"/>
      <c r="TZT93" s="2"/>
      <c r="TZU93" s="2"/>
      <c r="TZV93" s="2"/>
      <c r="TZW93" s="2"/>
      <c r="TZX93" s="2"/>
      <c r="TZY93" s="2"/>
      <c r="TZZ93" s="2"/>
      <c r="UAA93" s="2"/>
      <c r="UAB93" s="2"/>
      <c r="UAC93" s="2"/>
      <c r="UAD93" s="2"/>
      <c r="UAE93" s="2"/>
      <c r="UAF93" s="2"/>
      <c r="UAG93" s="2"/>
      <c r="UAH93" s="2"/>
      <c r="UAI93" s="2"/>
      <c r="UAJ93" s="2"/>
      <c r="UAK93" s="2"/>
      <c r="UAL93" s="2"/>
      <c r="UAM93" s="2"/>
      <c r="UAN93" s="2"/>
      <c r="UAO93" s="2"/>
      <c r="UAP93" s="2"/>
      <c r="UAQ93" s="2"/>
      <c r="UAR93" s="2"/>
      <c r="UAS93" s="2"/>
      <c r="UAT93" s="2"/>
      <c r="UAU93" s="2"/>
      <c r="UAV93" s="2"/>
      <c r="UAW93" s="2"/>
      <c r="UAX93" s="2"/>
      <c r="UAY93" s="2"/>
      <c r="UAZ93" s="2"/>
      <c r="UBA93" s="2"/>
      <c r="UBB93" s="2"/>
      <c r="UBC93" s="2"/>
      <c r="UBD93" s="2"/>
      <c r="UBE93" s="2"/>
      <c r="UBF93" s="2"/>
      <c r="UBG93" s="2"/>
      <c r="UBH93" s="2"/>
      <c r="UBI93" s="2"/>
      <c r="UBJ93" s="2"/>
      <c r="UBK93" s="2"/>
      <c r="UBL93" s="2"/>
      <c r="UBM93" s="2"/>
      <c r="UBN93" s="2"/>
      <c r="UBO93" s="2"/>
      <c r="UBP93" s="2"/>
      <c r="UBQ93" s="2"/>
      <c r="UBR93" s="2"/>
      <c r="UBS93" s="2"/>
      <c r="UBT93" s="2"/>
      <c r="UBU93" s="2"/>
      <c r="UBV93" s="2"/>
      <c r="UBW93" s="2"/>
      <c r="UBX93" s="2"/>
      <c r="UBY93" s="2"/>
      <c r="UBZ93" s="2"/>
      <c r="UCA93" s="2"/>
      <c r="UCB93" s="2"/>
      <c r="UCC93" s="2"/>
      <c r="UCD93" s="2"/>
      <c r="UCE93" s="2"/>
      <c r="UCF93" s="2"/>
      <c r="UCG93" s="2"/>
      <c r="UCH93" s="2"/>
      <c r="UCI93" s="2"/>
      <c r="UCJ93" s="2"/>
      <c r="UCK93" s="2"/>
      <c r="UCL93" s="2"/>
      <c r="UCM93" s="2"/>
      <c r="UCN93" s="2"/>
      <c r="UCO93" s="2"/>
      <c r="UCP93" s="2"/>
      <c r="UCQ93" s="2"/>
      <c r="UCR93" s="2"/>
      <c r="UCS93" s="2"/>
      <c r="UCT93" s="2"/>
      <c r="UCU93" s="2"/>
      <c r="UCV93" s="2"/>
      <c r="UCW93" s="2"/>
      <c r="UCX93" s="2"/>
      <c r="UCY93" s="2"/>
      <c r="UCZ93" s="2"/>
      <c r="UDA93" s="2"/>
      <c r="UDB93" s="2"/>
      <c r="UDC93" s="2"/>
      <c r="UDD93" s="2"/>
      <c r="UDE93" s="2"/>
      <c r="UDF93" s="2"/>
      <c r="UDG93" s="2"/>
      <c r="UDH93" s="2"/>
      <c r="UDI93" s="2"/>
      <c r="UDJ93" s="2"/>
      <c r="UDK93" s="2"/>
      <c r="UDL93" s="2"/>
      <c r="UDM93" s="2"/>
      <c r="UDN93" s="2"/>
      <c r="UDO93" s="2"/>
      <c r="UDP93" s="2"/>
      <c r="UDQ93" s="2"/>
      <c r="UDR93" s="2"/>
      <c r="UDS93" s="2"/>
      <c r="UDT93" s="2"/>
      <c r="UDU93" s="2"/>
      <c r="UDV93" s="2"/>
      <c r="UDW93" s="2"/>
      <c r="UDX93" s="2"/>
      <c r="UDY93" s="2"/>
      <c r="UDZ93" s="2"/>
      <c r="UEA93" s="2"/>
      <c r="UEB93" s="2"/>
      <c r="UEC93" s="2"/>
      <c r="UED93" s="2"/>
      <c r="UEE93" s="2"/>
      <c r="UEF93" s="2"/>
      <c r="UEG93" s="2"/>
      <c r="UEH93" s="2"/>
      <c r="UEI93" s="2"/>
      <c r="UEJ93" s="2"/>
      <c r="UEK93" s="2"/>
      <c r="UEL93" s="2"/>
      <c r="UEM93" s="2"/>
      <c r="UEN93" s="2"/>
      <c r="UEO93" s="2"/>
      <c r="UEP93" s="2"/>
      <c r="UEQ93" s="2"/>
      <c r="UER93" s="2"/>
      <c r="UES93" s="2"/>
      <c r="UET93" s="2"/>
      <c r="UEU93" s="2"/>
      <c r="UEV93" s="2"/>
      <c r="UEW93" s="2"/>
      <c r="UEX93" s="2"/>
      <c r="UEY93" s="2"/>
      <c r="UEZ93" s="2"/>
      <c r="UFA93" s="2"/>
      <c r="UFB93" s="2"/>
      <c r="UFC93" s="2"/>
      <c r="UFD93" s="2"/>
      <c r="UFE93" s="2"/>
      <c r="UFF93" s="2"/>
      <c r="UFG93" s="2"/>
      <c r="UFH93" s="2"/>
      <c r="UFI93" s="2"/>
      <c r="UFJ93" s="2"/>
      <c r="UFK93" s="2"/>
      <c r="UFL93" s="2"/>
      <c r="UFM93" s="2"/>
      <c r="UFN93" s="2"/>
      <c r="UFO93" s="2"/>
      <c r="UFP93" s="2"/>
      <c r="UFQ93" s="2"/>
      <c r="UFR93" s="2"/>
      <c r="UFS93" s="2"/>
      <c r="UFT93" s="2"/>
      <c r="UFU93" s="2"/>
      <c r="UFV93" s="2"/>
      <c r="UFW93" s="2"/>
      <c r="UFX93" s="2"/>
      <c r="UFY93" s="2"/>
      <c r="UFZ93" s="2"/>
      <c r="UGA93" s="2"/>
      <c r="UGB93" s="2"/>
      <c r="UGC93" s="2"/>
      <c r="UGD93" s="2"/>
      <c r="UGE93" s="2"/>
      <c r="UGF93" s="2"/>
      <c r="UGG93" s="2"/>
      <c r="UGH93" s="2"/>
      <c r="UGI93" s="2"/>
      <c r="UGJ93" s="2"/>
      <c r="UGK93" s="2"/>
      <c r="UGL93" s="2"/>
      <c r="UGM93" s="2"/>
      <c r="UGN93" s="2"/>
      <c r="UGO93" s="2"/>
      <c r="UGP93" s="2"/>
      <c r="UGQ93" s="2"/>
      <c r="UGR93" s="2"/>
      <c r="UGS93" s="2"/>
      <c r="UGT93" s="2"/>
      <c r="UGU93" s="2"/>
      <c r="UGV93" s="2"/>
      <c r="UGW93" s="2"/>
      <c r="UGX93" s="2"/>
      <c r="UGY93" s="2"/>
      <c r="UGZ93" s="2"/>
      <c r="UHA93" s="2"/>
      <c r="UHB93" s="2"/>
      <c r="UHC93" s="2"/>
      <c r="UHD93" s="2"/>
      <c r="UHE93" s="2"/>
      <c r="UHF93" s="2"/>
      <c r="UHG93" s="2"/>
      <c r="UHH93" s="2"/>
      <c r="UHI93" s="2"/>
      <c r="UHJ93" s="2"/>
      <c r="UHK93" s="2"/>
      <c r="UHL93" s="2"/>
      <c r="UHM93" s="2"/>
      <c r="UHN93" s="2"/>
      <c r="UHO93" s="2"/>
      <c r="UHP93" s="2"/>
      <c r="UHQ93" s="2"/>
      <c r="UHR93" s="2"/>
      <c r="UHS93" s="2"/>
      <c r="UHT93" s="2"/>
      <c r="UHU93" s="2"/>
      <c r="UHV93" s="2"/>
      <c r="UHW93" s="2"/>
      <c r="UHX93" s="2"/>
      <c r="UHY93" s="2"/>
      <c r="UHZ93" s="2"/>
      <c r="UIA93" s="2"/>
      <c r="UIB93" s="2"/>
      <c r="UIC93" s="2"/>
      <c r="UID93" s="2"/>
      <c r="UIE93" s="2"/>
      <c r="UIF93" s="2"/>
      <c r="UIG93" s="2"/>
      <c r="UIH93" s="2"/>
      <c r="UII93" s="2"/>
      <c r="UIJ93" s="2"/>
      <c r="UIK93" s="2"/>
      <c r="UIL93" s="2"/>
      <c r="UIM93" s="2"/>
      <c r="UIN93" s="2"/>
      <c r="UIO93" s="2"/>
      <c r="UIP93" s="2"/>
      <c r="UIQ93" s="2"/>
      <c r="UIR93" s="2"/>
      <c r="UIS93" s="2"/>
      <c r="UIT93" s="2"/>
      <c r="UIU93" s="2"/>
      <c r="UIV93" s="2"/>
      <c r="UIW93" s="2"/>
      <c r="UIX93" s="2"/>
      <c r="UIY93" s="2"/>
      <c r="UIZ93" s="2"/>
      <c r="UJA93" s="2"/>
      <c r="UJB93" s="2"/>
      <c r="UJC93" s="2"/>
      <c r="UJD93" s="2"/>
      <c r="UJE93" s="2"/>
      <c r="UJF93" s="2"/>
      <c r="UJG93" s="2"/>
      <c r="UJH93" s="2"/>
      <c r="UJI93" s="2"/>
      <c r="UJJ93" s="2"/>
      <c r="UJK93" s="2"/>
      <c r="UJL93" s="2"/>
      <c r="UJM93" s="2"/>
      <c r="UJN93" s="2"/>
      <c r="UJO93" s="2"/>
      <c r="UJP93" s="2"/>
      <c r="UJQ93" s="2"/>
      <c r="UJR93" s="2"/>
      <c r="UJS93" s="2"/>
      <c r="UJT93" s="2"/>
      <c r="UJU93" s="2"/>
      <c r="UJV93" s="2"/>
      <c r="UJW93" s="2"/>
      <c r="UJX93" s="2"/>
      <c r="UJY93" s="2"/>
      <c r="UJZ93" s="2"/>
      <c r="UKA93" s="2"/>
      <c r="UKB93" s="2"/>
      <c r="UKC93" s="2"/>
      <c r="UKD93" s="2"/>
      <c r="UKE93" s="2"/>
      <c r="UKF93" s="2"/>
      <c r="UKG93" s="2"/>
      <c r="UKH93" s="2"/>
      <c r="UKI93" s="2"/>
      <c r="UKJ93" s="2"/>
      <c r="UKK93" s="2"/>
      <c r="UKL93" s="2"/>
      <c r="UKM93" s="2"/>
      <c r="UKN93" s="2"/>
      <c r="UKO93" s="2"/>
      <c r="UKP93" s="2"/>
      <c r="UKQ93" s="2"/>
      <c r="UKR93" s="2"/>
      <c r="UKS93" s="2"/>
      <c r="UKT93" s="2"/>
      <c r="UKU93" s="2"/>
      <c r="UKV93" s="2"/>
      <c r="UKW93" s="2"/>
      <c r="UKX93" s="2"/>
      <c r="UKY93" s="2"/>
      <c r="UKZ93" s="2"/>
      <c r="ULA93" s="2"/>
      <c r="ULB93" s="2"/>
      <c r="ULC93" s="2"/>
      <c r="ULD93" s="2"/>
      <c r="ULE93" s="2"/>
      <c r="ULF93" s="2"/>
      <c r="ULG93" s="2"/>
      <c r="ULH93" s="2"/>
      <c r="ULI93" s="2"/>
      <c r="ULJ93" s="2"/>
      <c r="ULK93" s="2"/>
      <c r="ULL93" s="2"/>
      <c r="ULM93" s="2"/>
      <c r="ULN93" s="2"/>
      <c r="ULO93" s="2"/>
      <c r="ULP93" s="2"/>
      <c r="ULQ93" s="2"/>
      <c r="ULR93" s="2"/>
      <c r="ULS93" s="2"/>
      <c r="ULT93" s="2"/>
      <c r="ULU93" s="2"/>
      <c r="ULV93" s="2"/>
      <c r="ULW93" s="2"/>
      <c r="ULX93" s="2"/>
      <c r="ULY93" s="2"/>
      <c r="ULZ93" s="2"/>
      <c r="UMA93" s="2"/>
      <c r="UMB93" s="2"/>
      <c r="UMC93" s="2"/>
      <c r="UMD93" s="2"/>
      <c r="UME93" s="2"/>
      <c r="UMF93" s="2"/>
      <c r="UMG93" s="2"/>
      <c r="UMH93" s="2"/>
      <c r="UMI93" s="2"/>
      <c r="UMJ93" s="2"/>
      <c r="UMK93" s="2"/>
      <c r="UML93" s="2"/>
      <c r="UMM93" s="2"/>
      <c r="UMN93" s="2"/>
      <c r="UMO93" s="2"/>
      <c r="UMP93" s="2"/>
      <c r="UMQ93" s="2"/>
      <c r="UMR93" s="2"/>
      <c r="UMS93" s="2"/>
      <c r="UMT93" s="2"/>
      <c r="UMU93" s="2"/>
      <c r="UMV93" s="2"/>
      <c r="UMW93" s="2"/>
      <c r="UMX93" s="2"/>
      <c r="UMY93" s="2"/>
      <c r="UMZ93" s="2"/>
      <c r="UNA93" s="2"/>
      <c r="UNB93" s="2"/>
      <c r="UNC93" s="2"/>
      <c r="UND93" s="2"/>
      <c r="UNE93" s="2"/>
      <c r="UNF93" s="2"/>
      <c r="UNG93" s="2"/>
      <c r="UNH93" s="2"/>
      <c r="UNI93" s="2"/>
      <c r="UNJ93" s="2"/>
      <c r="UNK93" s="2"/>
      <c r="UNL93" s="2"/>
      <c r="UNM93" s="2"/>
      <c r="UNN93" s="2"/>
      <c r="UNO93" s="2"/>
      <c r="UNP93" s="2"/>
      <c r="UNQ93" s="2"/>
      <c r="UNR93" s="2"/>
      <c r="UNS93" s="2"/>
      <c r="UNT93" s="2"/>
      <c r="UNU93" s="2"/>
      <c r="UNV93" s="2"/>
      <c r="UNW93" s="2"/>
      <c r="UNX93" s="2"/>
      <c r="UNY93" s="2"/>
      <c r="UNZ93" s="2"/>
      <c r="UOA93" s="2"/>
      <c r="UOB93" s="2"/>
      <c r="UOC93" s="2"/>
      <c r="UOD93" s="2"/>
      <c r="UOE93" s="2"/>
      <c r="UOF93" s="2"/>
      <c r="UOG93" s="2"/>
      <c r="UOH93" s="2"/>
      <c r="UOI93" s="2"/>
      <c r="UOJ93" s="2"/>
      <c r="UOK93" s="2"/>
      <c r="UOL93" s="2"/>
      <c r="UOM93" s="2"/>
      <c r="UON93" s="2"/>
      <c r="UOO93" s="2"/>
      <c r="UOP93" s="2"/>
      <c r="UOQ93" s="2"/>
      <c r="UOR93" s="2"/>
      <c r="UOS93" s="2"/>
      <c r="UOT93" s="2"/>
      <c r="UOU93" s="2"/>
      <c r="UOV93" s="2"/>
      <c r="UOW93" s="2"/>
      <c r="UOX93" s="2"/>
      <c r="UOY93" s="2"/>
      <c r="UOZ93" s="2"/>
      <c r="UPA93" s="2"/>
      <c r="UPB93" s="2"/>
      <c r="UPC93" s="2"/>
      <c r="UPD93" s="2"/>
      <c r="UPE93" s="2"/>
      <c r="UPF93" s="2"/>
      <c r="UPG93" s="2"/>
      <c r="UPH93" s="2"/>
      <c r="UPI93" s="2"/>
      <c r="UPJ93" s="2"/>
      <c r="UPK93" s="2"/>
      <c r="UPL93" s="2"/>
      <c r="UPM93" s="2"/>
      <c r="UPN93" s="2"/>
      <c r="UPO93" s="2"/>
      <c r="UPP93" s="2"/>
      <c r="UPQ93" s="2"/>
      <c r="UPR93" s="2"/>
      <c r="UPS93" s="2"/>
      <c r="UPT93" s="2"/>
      <c r="UPU93" s="2"/>
      <c r="UPV93" s="2"/>
      <c r="UPW93" s="2"/>
      <c r="UPX93" s="2"/>
      <c r="UPY93" s="2"/>
      <c r="UPZ93" s="2"/>
      <c r="UQA93" s="2"/>
      <c r="UQB93" s="2"/>
      <c r="UQC93" s="2"/>
      <c r="UQD93" s="2"/>
      <c r="UQE93" s="2"/>
      <c r="UQF93" s="2"/>
      <c r="UQG93" s="2"/>
      <c r="UQH93" s="2"/>
      <c r="UQI93" s="2"/>
      <c r="UQJ93" s="2"/>
      <c r="UQK93" s="2"/>
      <c r="UQL93" s="2"/>
      <c r="UQM93" s="2"/>
      <c r="UQN93" s="2"/>
      <c r="UQO93" s="2"/>
      <c r="UQP93" s="2"/>
      <c r="UQQ93" s="2"/>
      <c r="UQR93" s="2"/>
      <c r="UQS93" s="2"/>
      <c r="UQT93" s="2"/>
      <c r="UQU93" s="2"/>
      <c r="UQV93" s="2"/>
      <c r="UQW93" s="2"/>
      <c r="UQX93" s="2"/>
      <c r="UQY93" s="2"/>
      <c r="UQZ93" s="2"/>
      <c r="URA93" s="2"/>
      <c r="URB93" s="2"/>
      <c r="URC93" s="2"/>
      <c r="URD93" s="2"/>
      <c r="URE93" s="2"/>
      <c r="URF93" s="2"/>
      <c r="URG93" s="2"/>
      <c r="URH93" s="2"/>
      <c r="URI93" s="2"/>
      <c r="URJ93" s="2"/>
      <c r="URK93" s="2"/>
      <c r="URL93" s="2"/>
      <c r="URM93" s="2"/>
      <c r="URN93" s="2"/>
      <c r="URO93" s="2"/>
      <c r="URP93" s="2"/>
      <c r="URQ93" s="2"/>
      <c r="URR93" s="2"/>
      <c r="URS93" s="2"/>
      <c r="URT93" s="2"/>
      <c r="URU93" s="2"/>
      <c r="URV93" s="2"/>
      <c r="URW93" s="2"/>
      <c r="URX93" s="2"/>
      <c r="URY93" s="2"/>
      <c r="URZ93" s="2"/>
      <c r="USA93" s="2"/>
      <c r="USB93" s="2"/>
      <c r="USC93" s="2"/>
      <c r="USD93" s="2"/>
      <c r="USE93" s="2"/>
      <c r="USF93" s="2"/>
      <c r="USG93" s="2"/>
      <c r="USH93" s="2"/>
      <c r="USI93" s="2"/>
      <c r="USJ93" s="2"/>
      <c r="USK93" s="2"/>
      <c r="USL93" s="2"/>
      <c r="USM93" s="2"/>
      <c r="USN93" s="2"/>
      <c r="USO93" s="2"/>
      <c r="USP93" s="2"/>
      <c r="USQ93" s="2"/>
      <c r="USR93" s="2"/>
      <c r="USS93" s="2"/>
      <c r="UST93" s="2"/>
      <c r="USU93" s="2"/>
      <c r="USV93" s="2"/>
      <c r="USW93" s="2"/>
      <c r="USX93" s="2"/>
      <c r="USY93" s="2"/>
      <c r="USZ93" s="2"/>
      <c r="UTA93" s="2"/>
      <c r="UTB93" s="2"/>
      <c r="UTC93" s="2"/>
      <c r="UTD93" s="2"/>
      <c r="UTE93" s="2"/>
      <c r="UTF93" s="2"/>
      <c r="UTG93" s="2"/>
      <c r="UTH93" s="2"/>
      <c r="UTI93" s="2"/>
      <c r="UTJ93" s="2"/>
      <c r="UTK93" s="2"/>
      <c r="UTL93" s="2"/>
      <c r="UTM93" s="2"/>
      <c r="UTN93" s="2"/>
      <c r="UTO93" s="2"/>
      <c r="UTP93" s="2"/>
      <c r="UTQ93" s="2"/>
      <c r="UTR93" s="2"/>
      <c r="UTS93" s="2"/>
      <c r="UTT93" s="2"/>
      <c r="UTU93" s="2"/>
      <c r="UTV93" s="2"/>
      <c r="UTW93" s="2"/>
      <c r="UTX93" s="2"/>
      <c r="UTY93" s="2"/>
      <c r="UTZ93" s="2"/>
      <c r="UUA93" s="2"/>
      <c r="UUB93" s="2"/>
      <c r="UUC93" s="2"/>
      <c r="UUD93" s="2"/>
      <c r="UUE93" s="2"/>
      <c r="UUF93" s="2"/>
      <c r="UUG93" s="2"/>
      <c r="UUH93" s="2"/>
      <c r="UUI93" s="2"/>
      <c r="UUJ93" s="2"/>
      <c r="UUK93" s="2"/>
      <c r="UUL93" s="2"/>
      <c r="UUM93" s="2"/>
      <c r="UUN93" s="2"/>
      <c r="UUO93" s="2"/>
      <c r="UUP93" s="2"/>
      <c r="UUQ93" s="2"/>
      <c r="UUR93" s="2"/>
      <c r="UUS93" s="2"/>
      <c r="UUT93" s="2"/>
      <c r="UUU93" s="2"/>
      <c r="UUV93" s="2"/>
      <c r="UUW93" s="2"/>
      <c r="UUX93" s="2"/>
      <c r="UUY93" s="2"/>
      <c r="UUZ93" s="2"/>
      <c r="UVA93" s="2"/>
      <c r="UVB93" s="2"/>
      <c r="UVC93" s="2"/>
      <c r="UVD93" s="2"/>
      <c r="UVE93" s="2"/>
      <c r="UVF93" s="2"/>
      <c r="UVG93" s="2"/>
      <c r="UVH93" s="2"/>
      <c r="UVI93" s="2"/>
      <c r="UVJ93" s="2"/>
      <c r="UVK93" s="2"/>
      <c r="UVL93" s="2"/>
      <c r="UVM93" s="2"/>
      <c r="UVN93" s="2"/>
      <c r="UVO93" s="2"/>
      <c r="UVP93" s="2"/>
      <c r="UVQ93" s="2"/>
      <c r="UVR93" s="2"/>
      <c r="UVS93" s="2"/>
      <c r="UVT93" s="2"/>
      <c r="UVU93" s="2"/>
      <c r="UVV93" s="2"/>
      <c r="UVW93" s="2"/>
      <c r="UVX93" s="2"/>
      <c r="UVY93" s="2"/>
      <c r="UVZ93" s="2"/>
      <c r="UWA93" s="2"/>
      <c r="UWB93" s="2"/>
      <c r="UWC93" s="2"/>
      <c r="UWD93" s="2"/>
      <c r="UWE93" s="2"/>
      <c r="UWF93" s="2"/>
      <c r="UWG93" s="2"/>
      <c r="UWH93" s="2"/>
      <c r="UWI93" s="2"/>
      <c r="UWJ93" s="2"/>
      <c r="UWK93" s="2"/>
      <c r="UWL93" s="2"/>
      <c r="UWM93" s="2"/>
      <c r="UWN93" s="2"/>
      <c r="UWO93" s="2"/>
      <c r="UWP93" s="2"/>
      <c r="UWQ93" s="2"/>
      <c r="UWR93" s="2"/>
      <c r="UWS93" s="2"/>
      <c r="UWT93" s="2"/>
      <c r="UWU93" s="2"/>
      <c r="UWV93" s="2"/>
      <c r="UWW93" s="2"/>
      <c r="UWX93" s="2"/>
      <c r="UWY93" s="2"/>
      <c r="UWZ93" s="2"/>
      <c r="UXA93" s="2"/>
      <c r="UXB93" s="2"/>
      <c r="UXC93" s="2"/>
      <c r="UXD93" s="2"/>
      <c r="UXE93" s="2"/>
      <c r="UXF93" s="2"/>
      <c r="UXG93" s="2"/>
      <c r="UXH93" s="2"/>
      <c r="UXI93" s="2"/>
      <c r="UXJ93" s="2"/>
      <c r="UXK93" s="2"/>
      <c r="UXL93" s="2"/>
      <c r="UXM93" s="2"/>
      <c r="UXN93" s="2"/>
      <c r="UXO93" s="2"/>
      <c r="UXP93" s="2"/>
      <c r="UXQ93" s="2"/>
      <c r="UXR93" s="2"/>
      <c r="UXS93" s="2"/>
      <c r="UXT93" s="2"/>
      <c r="UXU93" s="2"/>
      <c r="UXV93" s="2"/>
      <c r="UXW93" s="2"/>
      <c r="UXX93" s="2"/>
      <c r="UXY93" s="2"/>
      <c r="UXZ93" s="2"/>
      <c r="UYA93" s="2"/>
      <c r="UYB93" s="2"/>
      <c r="UYC93" s="2"/>
      <c r="UYD93" s="2"/>
      <c r="UYE93" s="2"/>
      <c r="UYF93" s="2"/>
      <c r="UYG93" s="2"/>
      <c r="UYH93" s="2"/>
      <c r="UYI93" s="2"/>
      <c r="UYJ93" s="2"/>
      <c r="UYK93" s="2"/>
      <c r="UYL93" s="2"/>
      <c r="UYM93" s="2"/>
      <c r="UYN93" s="2"/>
      <c r="UYO93" s="2"/>
      <c r="UYP93" s="2"/>
      <c r="UYQ93" s="2"/>
      <c r="UYR93" s="2"/>
      <c r="UYS93" s="2"/>
      <c r="UYT93" s="2"/>
      <c r="UYU93" s="2"/>
      <c r="UYV93" s="2"/>
      <c r="UYW93" s="2"/>
      <c r="UYX93" s="2"/>
      <c r="UYY93" s="2"/>
      <c r="UYZ93" s="2"/>
      <c r="UZA93" s="2"/>
      <c r="UZB93" s="2"/>
      <c r="UZC93" s="2"/>
      <c r="UZD93" s="2"/>
      <c r="UZE93" s="2"/>
      <c r="UZF93" s="2"/>
      <c r="UZG93" s="2"/>
      <c r="UZH93" s="2"/>
      <c r="UZI93" s="2"/>
      <c r="UZJ93" s="2"/>
      <c r="UZK93" s="2"/>
      <c r="UZL93" s="2"/>
      <c r="UZM93" s="2"/>
      <c r="UZN93" s="2"/>
      <c r="UZO93" s="2"/>
      <c r="UZP93" s="2"/>
      <c r="UZQ93" s="2"/>
      <c r="UZR93" s="2"/>
      <c r="UZS93" s="2"/>
      <c r="UZT93" s="2"/>
      <c r="UZU93" s="2"/>
      <c r="UZV93" s="2"/>
      <c r="UZW93" s="2"/>
      <c r="UZX93" s="2"/>
      <c r="UZY93" s="2"/>
      <c r="UZZ93" s="2"/>
      <c r="VAA93" s="2"/>
      <c r="VAB93" s="2"/>
      <c r="VAC93" s="2"/>
      <c r="VAD93" s="2"/>
      <c r="VAE93" s="2"/>
      <c r="VAF93" s="2"/>
      <c r="VAG93" s="2"/>
      <c r="VAH93" s="2"/>
      <c r="VAI93" s="2"/>
      <c r="VAJ93" s="2"/>
      <c r="VAK93" s="2"/>
      <c r="VAL93" s="2"/>
      <c r="VAM93" s="2"/>
      <c r="VAN93" s="2"/>
      <c r="VAO93" s="2"/>
      <c r="VAP93" s="2"/>
      <c r="VAQ93" s="2"/>
      <c r="VAR93" s="2"/>
      <c r="VAS93" s="2"/>
      <c r="VAT93" s="2"/>
      <c r="VAU93" s="2"/>
      <c r="VAV93" s="2"/>
      <c r="VAW93" s="2"/>
      <c r="VAX93" s="2"/>
      <c r="VAY93" s="2"/>
      <c r="VAZ93" s="2"/>
      <c r="VBA93" s="2"/>
      <c r="VBB93" s="2"/>
      <c r="VBC93" s="2"/>
      <c r="VBD93" s="2"/>
      <c r="VBE93" s="2"/>
      <c r="VBF93" s="2"/>
      <c r="VBG93" s="2"/>
      <c r="VBH93" s="2"/>
      <c r="VBI93" s="2"/>
      <c r="VBJ93" s="2"/>
      <c r="VBK93" s="2"/>
      <c r="VBL93" s="2"/>
      <c r="VBM93" s="2"/>
      <c r="VBN93" s="2"/>
      <c r="VBO93" s="2"/>
      <c r="VBP93" s="2"/>
      <c r="VBQ93" s="2"/>
      <c r="VBR93" s="2"/>
      <c r="VBS93" s="2"/>
      <c r="VBT93" s="2"/>
      <c r="VBU93" s="2"/>
      <c r="VBV93" s="2"/>
      <c r="VBW93" s="2"/>
      <c r="VBX93" s="2"/>
      <c r="VBY93" s="2"/>
      <c r="VBZ93" s="2"/>
      <c r="VCA93" s="2"/>
      <c r="VCB93" s="2"/>
      <c r="VCC93" s="2"/>
      <c r="VCD93" s="2"/>
      <c r="VCE93" s="2"/>
      <c r="VCF93" s="2"/>
      <c r="VCG93" s="2"/>
      <c r="VCH93" s="2"/>
      <c r="VCI93" s="2"/>
      <c r="VCJ93" s="2"/>
      <c r="VCK93" s="2"/>
      <c r="VCL93" s="2"/>
      <c r="VCM93" s="2"/>
      <c r="VCN93" s="2"/>
      <c r="VCO93" s="2"/>
      <c r="VCP93" s="2"/>
      <c r="VCQ93" s="2"/>
      <c r="VCR93" s="2"/>
      <c r="VCS93" s="2"/>
      <c r="VCT93" s="2"/>
      <c r="VCU93" s="2"/>
      <c r="VCV93" s="2"/>
      <c r="VCW93" s="2"/>
      <c r="VCX93" s="2"/>
      <c r="VCY93" s="2"/>
      <c r="VCZ93" s="2"/>
      <c r="VDA93" s="2"/>
      <c r="VDB93" s="2"/>
      <c r="VDC93" s="2"/>
      <c r="VDD93" s="2"/>
      <c r="VDE93" s="2"/>
      <c r="VDF93" s="2"/>
      <c r="VDG93" s="2"/>
      <c r="VDH93" s="2"/>
      <c r="VDI93" s="2"/>
      <c r="VDJ93" s="2"/>
      <c r="VDK93" s="2"/>
      <c r="VDL93" s="2"/>
      <c r="VDM93" s="2"/>
      <c r="VDN93" s="2"/>
      <c r="VDO93" s="2"/>
      <c r="VDP93" s="2"/>
      <c r="VDQ93" s="2"/>
      <c r="VDR93" s="2"/>
      <c r="VDS93" s="2"/>
      <c r="VDT93" s="2"/>
      <c r="VDU93" s="2"/>
      <c r="VDV93" s="2"/>
      <c r="VDW93" s="2"/>
      <c r="VDX93" s="2"/>
      <c r="VDY93" s="2"/>
      <c r="VDZ93" s="2"/>
      <c r="VEA93" s="2"/>
      <c r="VEB93" s="2"/>
      <c r="VEC93" s="2"/>
      <c r="VED93" s="2"/>
      <c r="VEE93" s="2"/>
      <c r="VEF93" s="2"/>
      <c r="VEG93" s="2"/>
      <c r="VEH93" s="2"/>
      <c r="VEI93" s="2"/>
      <c r="VEJ93" s="2"/>
      <c r="VEK93" s="2"/>
      <c r="VEL93" s="2"/>
      <c r="VEM93" s="2"/>
      <c r="VEN93" s="2"/>
      <c r="VEO93" s="2"/>
      <c r="VEP93" s="2"/>
      <c r="VEQ93" s="2"/>
      <c r="VER93" s="2"/>
      <c r="VES93" s="2"/>
      <c r="VET93" s="2"/>
      <c r="VEU93" s="2"/>
      <c r="VEV93" s="2"/>
      <c r="VEW93" s="2"/>
      <c r="VEX93" s="2"/>
      <c r="VEY93" s="2"/>
      <c r="VEZ93" s="2"/>
      <c r="VFA93" s="2"/>
      <c r="VFB93" s="2"/>
      <c r="VFC93" s="2"/>
      <c r="VFD93" s="2"/>
      <c r="VFE93" s="2"/>
      <c r="VFF93" s="2"/>
      <c r="VFG93" s="2"/>
      <c r="VFH93" s="2"/>
      <c r="VFI93" s="2"/>
      <c r="VFJ93" s="2"/>
      <c r="VFK93" s="2"/>
      <c r="VFL93" s="2"/>
      <c r="VFM93" s="2"/>
      <c r="VFN93" s="2"/>
      <c r="VFO93" s="2"/>
      <c r="VFP93" s="2"/>
      <c r="VFQ93" s="2"/>
      <c r="VFR93" s="2"/>
      <c r="VFS93" s="2"/>
      <c r="VFT93" s="2"/>
      <c r="VFU93" s="2"/>
      <c r="VFV93" s="2"/>
      <c r="VFW93" s="2"/>
      <c r="VFX93" s="2"/>
      <c r="VFY93" s="2"/>
      <c r="VFZ93" s="2"/>
      <c r="VGA93" s="2"/>
      <c r="VGB93" s="2"/>
      <c r="VGC93" s="2"/>
      <c r="VGD93" s="2"/>
      <c r="VGE93" s="2"/>
      <c r="VGF93" s="2"/>
      <c r="VGG93" s="2"/>
      <c r="VGH93" s="2"/>
      <c r="VGI93" s="2"/>
      <c r="VGJ93" s="2"/>
      <c r="VGK93" s="2"/>
      <c r="VGL93" s="2"/>
      <c r="VGM93" s="2"/>
      <c r="VGN93" s="2"/>
      <c r="VGO93" s="2"/>
      <c r="VGP93" s="2"/>
      <c r="VGQ93" s="2"/>
      <c r="VGR93" s="2"/>
      <c r="VGS93" s="2"/>
      <c r="VGT93" s="2"/>
      <c r="VGU93" s="2"/>
      <c r="VGV93" s="2"/>
      <c r="VGW93" s="2"/>
      <c r="VGX93" s="2"/>
      <c r="VGY93" s="2"/>
      <c r="VGZ93" s="2"/>
      <c r="VHA93" s="2"/>
      <c r="VHB93" s="2"/>
      <c r="VHC93" s="2"/>
      <c r="VHD93" s="2"/>
      <c r="VHE93" s="2"/>
      <c r="VHF93" s="2"/>
      <c r="VHG93" s="2"/>
      <c r="VHH93" s="2"/>
      <c r="VHI93" s="2"/>
      <c r="VHJ93" s="2"/>
      <c r="VHK93" s="2"/>
      <c r="VHL93" s="2"/>
      <c r="VHM93" s="2"/>
      <c r="VHN93" s="2"/>
      <c r="VHO93" s="2"/>
      <c r="VHP93" s="2"/>
      <c r="VHQ93" s="2"/>
      <c r="VHR93" s="2"/>
      <c r="VHS93" s="2"/>
      <c r="VHT93" s="2"/>
      <c r="VHU93" s="2"/>
      <c r="VHV93" s="2"/>
      <c r="VHW93" s="2"/>
      <c r="VHX93" s="2"/>
      <c r="VHY93" s="2"/>
      <c r="VHZ93" s="2"/>
      <c r="VIA93" s="2"/>
      <c r="VIB93" s="2"/>
      <c r="VIC93" s="2"/>
      <c r="VID93" s="2"/>
      <c r="VIE93" s="2"/>
      <c r="VIF93" s="2"/>
      <c r="VIG93" s="2"/>
      <c r="VIH93" s="2"/>
      <c r="VII93" s="2"/>
      <c r="VIJ93" s="2"/>
      <c r="VIK93" s="2"/>
      <c r="VIL93" s="2"/>
      <c r="VIM93" s="2"/>
      <c r="VIN93" s="2"/>
      <c r="VIO93" s="2"/>
      <c r="VIP93" s="2"/>
      <c r="VIQ93" s="2"/>
      <c r="VIR93" s="2"/>
      <c r="VIS93" s="2"/>
      <c r="VIT93" s="2"/>
      <c r="VIU93" s="2"/>
      <c r="VIV93" s="2"/>
      <c r="VIW93" s="2"/>
      <c r="VIX93" s="2"/>
      <c r="VIY93" s="2"/>
      <c r="VIZ93" s="2"/>
      <c r="VJA93" s="2"/>
      <c r="VJB93" s="2"/>
      <c r="VJC93" s="2"/>
      <c r="VJD93" s="2"/>
      <c r="VJE93" s="2"/>
      <c r="VJF93" s="2"/>
      <c r="VJG93" s="2"/>
      <c r="VJH93" s="2"/>
      <c r="VJI93" s="2"/>
      <c r="VJJ93" s="2"/>
      <c r="VJK93" s="2"/>
      <c r="VJL93" s="2"/>
      <c r="VJM93" s="2"/>
      <c r="VJN93" s="2"/>
      <c r="VJO93" s="2"/>
      <c r="VJP93" s="2"/>
      <c r="VJQ93" s="2"/>
      <c r="VJR93" s="2"/>
      <c r="VJS93" s="2"/>
      <c r="VJT93" s="2"/>
      <c r="VJU93" s="2"/>
      <c r="VJV93" s="2"/>
      <c r="VJW93" s="2"/>
      <c r="VJX93" s="2"/>
      <c r="VJY93" s="2"/>
      <c r="VJZ93" s="2"/>
      <c r="VKA93" s="2"/>
      <c r="VKB93" s="2"/>
      <c r="VKC93" s="2"/>
      <c r="VKD93" s="2"/>
      <c r="VKE93" s="2"/>
      <c r="VKF93" s="2"/>
      <c r="VKG93" s="2"/>
      <c r="VKH93" s="2"/>
      <c r="VKI93" s="2"/>
      <c r="VKJ93" s="2"/>
      <c r="VKK93" s="2"/>
      <c r="VKL93" s="2"/>
      <c r="VKM93" s="2"/>
      <c r="VKN93" s="2"/>
      <c r="VKO93" s="2"/>
      <c r="VKP93" s="2"/>
      <c r="VKQ93" s="2"/>
      <c r="VKR93" s="2"/>
      <c r="VKS93" s="2"/>
      <c r="VKT93" s="2"/>
      <c r="VKU93" s="2"/>
      <c r="VKV93" s="2"/>
      <c r="VKW93" s="2"/>
      <c r="VKX93" s="2"/>
      <c r="VKY93" s="2"/>
      <c r="VKZ93" s="2"/>
      <c r="VLA93" s="2"/>
      <c r="VLB93" s="2"/>
      <c r="VLC93" s="2"/>
      <c r="VLD93" s="2"/>
      <c r="VLE93" s="2"/>
      <c r="VLF93" s="2"/>
      <c r="VLG93" s="2"/>
      <c r="VLH93" s="2"/>
      <c r="VLI93" s="2"/>
      <c r="VLJ93" s="2"/>
      <c r="VLK93" s="2"/>
      <c r="VLL93" s="2"/>
      <c r="VLM93" s="2"/>
      <c r="VLN93" s="2"/>
      <c r="VLO93" s="2"/>
      <c r="VLP93" s="2"/>
      <c r="VLQ93" s="2"/>
      <c r="VLR93" s="2"/>
      <c r="VLS93" s="2"/>
      <c r="VLT93" s="2"/>
      <c r="VLU93" s="2"/>
      <c r="VLV93" s="2"/>
      <c r="VLW93" s="2"/>
      <c r="VLX93" s="2"/>
      <c r="VLY93" s="2"/>
      <c r="VLZ93" s="2"/>
      <c r="VMA93" s="2"/>
      <c r="VMB93" s="2"/>
      <c r="VMC93" s="2"/>
      <c r="VMD93" s="2"/>
      <c r="VME93" s="2"/>
      <c r="VMF93" s="2"/>
      <c r="VMG93" s="2"/>
      <c r="VMH93" s="2"/>
      <c r="VMI93" s="2"/>
      <c r="VMJ93" s="2"/>
      <c r="VMK93" s="2"/>
      <c r="VML93" s="2"/>
      <c r="VMM93" s="2"/>
      <c r="VMN93" s="2"/>
      <c r="VMO93" s="2"/>
      <c r="VMP93" s="2"/>
      <c r="VMQ93" s="2"/>
      <c r="VMR93" s="2"/>
      <c r="VMS93" s="2"/>
      <c r="VMT93" s="2"/>
      <c r="VMU93" s="2"/>
      <c r="VMV93" s="2"/>
      <c r="VMW93" s="2"/>
      <c r="VMX93" s="2"/>
      <c r="VMY93" s="2"/>
      <c r="VMZ93" s="2"/>
      <c r="VNA93" s="2"/>
      <c r="VNB93" s="2"/>
      <c r="VNC93" s="2"/>
      <c r="VND93" s="2"/>
      <c r="VNE93" s="2"/>
      <c r="VNF93" s="2"/>
      <c r="VNG93" s="2"/>
      <c r="VNH93" s="2"/>
      <c r="VNI93" s="2"/>
      <c r="VNJ93" s="2"/>
      <c r="VNK93" s="2"/>
      <c r="VNL93" s="2"/>
      <c r="VNM93" s="2"/>
      <c r="VNN93" s="2"/>
      <c r="VNO93" s="2"/>
      <c r="VNP93" s="2"/>
      <c r="VNQ93" s="2"/>
      <c r="VNR93" s="2"/>
      <c r="VNS93" s="2"/>
      <c r="VNT93" s="2"/>
      <c r="VNU93" s="2"/>
      <c r="VNV93" s="2"/>
      <c r="VNW93" s="2"/>
      <c r="VNX93" s="2"/>
      <c r="VNY93" s="2"/>
      <c r="VNZ93" s="2"/>
      <c r="VOA93" s="2"/>
      <c r="VOB93" s="2"/>
      <c r="VOC93" s="2"/>
      <c r="VOD93" s="2"/>
      <c r="VOE93" s="2"/>
      <c r="VOF93" s="2"/>
      <c r="VOG93" s="2"/>
      <c r="VOH93" s="2"/>
      <c r="VOI93" s="2"/>
      <c r="VOJ93" s="2"/>
      <c r="VOK93" s="2"/>
      <c r="VOL93" s="2"/>
      <c r="VOM93" s="2"/>
      <c r="VON93" s="2"/>
      <c r="VOO93" s="2"/>
      <c r="VOP93" s="2"/>
      <c r="VOQ93" s="2"/>
      <c r="VOR93" s="2"/>
      <c r="VOS93" s="2"/>
      <c r="VOT93" s="2"/>
      <c r="VOU93" s="2"/>
      <c r="VOV93" s="2"/>
      <c r="VOW93" s="2"/>
      <c r="VOX93" s="2"/>
      <c r="VOY93" s="2"/>
      <c r="VOZ93" s="2"/>
      <c r="VPA93" s="2"/>
      <c r="VPB93" s="2"/>
      <c r="VPC93" s="2"/>
      <c r="VPD93" s="2"/>
      <c r="VPE93" s="2"/>
      <c r="VPF93" s="2"/>
      <c r="VPG93" s="2"/>
      <c r="VPH93" s="2"/>
      <c r="VPI93" s="2"/>
      <c r="VPJ93" s="2"/>
      <c r="VPK93" s="2"/>
      <c r="VPL93" s="2"/>
      <c r="VPM93" s="2"/>
      <c r="VPN93" s="2"/>
      <c r="VPO93" s="2"/>
      <c r="VPP93" s="2"/>
      <c r="VPQ93" s="2"/>
      <c r="VPR93" s="2"/>
      <c r="VPS93" s="2"/>
      <c r="VPT93" s="2"/>
      <c r="VPU93" s="2"/>
      <c r="VPV93" s="2"/>
      <c r="VPW93" s="2"/>
      <c r="VPX93" s="2"/>
      <c r="VPY93" s="2"/>
      <c r="VPZ93" s="2"/>
      <c r="VQA93" s="2"/>
      <c r="VQB93" s="2"/>
      <c r="VQC93" s="2"/>
      <c r="VQD93" s="2"/>
      <c r="VQE93" s="2"/>
      <c r="VQF93" s="2"/>
      <c r="VQG93" s="2"/>
      <c r="VQH93" s="2"/>
      <c r="VQI93" s="2"/>
      <c r="VQJ93" s="2"/>
      <c r="VQK93" s="2"/>
      <c r="VQL93" s="2"/>
      <c r="VQM93" s="2"/>
      <c r="VQN93" s="2"/>
      <c r="VQO93" s="2"/>
      <c r="VQP93" s="2"/>
      <c r="VQQ93" s="2"/>
      <c r="VQR93" s="2"/>
      <c r="VQS93" s="2"/>
      <c r="VQT93" s="2"/>
      <c r="VQU93" s="2"/>
      <c r="VQV93" s="2"/>
      <c r="VQW93" s="2"/>
      <c r="VQX93" s="2"/>
      <c r="VQY93" s="2"/>
      <c r="VQZ93" s="2"/>
      <c r="VRA93" s="2"/>
      <c r="VRB93" s="2"/>
      <c r="VRC93" s="2"/>
      <c r="VRD93" s="2"/>
      <c r="VRE93" s="2"/>
      <c r="VRF93" s="2"/>
      <c r="VRG93" s="2"/>
      <c r="VRH93" s="2"/>
      <c r="VRI93" s="2"/>
      <c r="VRJ93" s="2"/>
      <c r="VRK93" s="2"/>
      <c r="VRL93" s="2"/>
      <c r="VRM93" s="2"/>
      <c r="VRN93" s="2"/>
      <c r="VRO93" s="2"/>
      <c r="VRP93" s="2"/>
      <c r="VRQ93" s="2"/>
      <c r="VRR93" s="2"/>
      <c r="VRS93" s="2"/>
      <c r="VRT93" s="2"/>
      <c r="VRU93" s="2"/>
      <c r="VRV93" s="2"/>
      <c r="VRW93" s="2"/>
      <c r="VRX93" s="2"/>
      <c r="VRY93" s="2"/>
      <c r="VRZ93" s="2"/>
      <c r="VSA93" s="2"/>
      <c r="VSB93" s="2"/>
      <c r="VSC93" s="2"/>
      <c r="VSD93" s="2"/>
      <c r="VSE93" s="2"/>
      <c r="VSF93" s="2"/>
      <c r="VSG93" s="2"/>
      <c r="VSH93" s="2"/>
      <c r="VSI93" s="2"/>
      <c r="VSJ93" s="2"/>
      <c r="VSK93" s="2"/>
      <c r="VSL93" s="2"/>
      <c r="VSM93" s="2"/>
      <c r="VSN93" s="2"/>
      <c r="VSO93" s="2"/>
      <c r="VSP93" s="2"/>
      <c r="VSQ93" s="2"/>
      <c r="VSR93" s="2"/>
      <c r="VSS93" s="2"/>
      <c r="VST93" s="2"/>
      <c r="VSU93" s="2"/>
      <c r="VSV93" s="2"/>
      <c r="VSW93" s="2"/>
      <c r="VSX93" s="2"/>
      <c r="VSY93" s="2"/>
      <c r="VSZ93" s="2"/>
      <c r="VTA93" s="2"/>
      <c r="VTB93" s="2"/>
      <c r="VTC93" s="2"/>
      <c r="VTD93" s="2"/>
      <c r="VTE93" s="2"/>
      <c r="VTF93" s="2"/>
      <c r="VTG93" s="2"/>
      <c r="VTH93" s="2"/>
      <c r="VTI93" s="2"/>
      <c r="VTJ93" s="2"/>
      <c r="VTK93" s="2"/>
      <c r="VTL93" s="2"/>
      <c r="VTM93" s="2"/>
      <c r="VTN93" s="2"/>
      <c r="VTO93" s="2"/>
      <c r="VTP93" s="2"/>
      <c r="VTQ93" s="2"/>
      <c r="VTR93" s="2"/>
      <c r="VTS93" s="2"/>
      <c r="VTT93" s="2"/>
      <c r="VTU93" s="2"/>
      <c r="VTV93" s="2"/>
      <c r="VTW93" s="2"/>
      <c r="VTX93" s="2"/>
      <c r="VTY93" s="2"/>
      <c r="VTZ93" s="2"/>
      <c r="VUA93" s="2"/>
      <c r="VUB93" s="2"/>
      <c r="VUC93" s="2"/>
      <c r="VUD93" s="2"/>
      <c r="VUE93" s="2"/>
      <c r="VUF93" s="2"/>
      <c r="VUG93" s="2"/>
      <c r="VUH93" s="2"/>
      <c r="VUI93" s="2"/>
      <c r="VUJ93" s="2"/>
      <c r="VUK93" s="2"/>
      <c r="VUL93" s="2"/>
      <c r="VUM93" s="2"/>
      <c r="VUN93" s="2"/>
      <c r="VUO93" s="2"/>
      <c r="VUP93" s="2"/>
      <c r="VUQ93" s="2"/>
      <c r="VUR93" s="2"/>
      <c r="VUS93" s="2"/>
      <c r="VUT93" s="2"/>
      <c r="VUU93" s="2"/>
      <c r="VUV93" s="2"/>
      <c r="VUW93" s="2"/>
      <c r="VUX93" s="2"/>
      <c r="VUY93" s="2"/>
      <c r="VUZ93" s="2"/>
      <c r="VVA93" s="2"/>
      <c r="VVB93" s="2"/>
      <c r="VVC93" s="2"/>
      <c r="VVD93" s="2"/>
      <c r="VVE93" s="2"/>
      <c r="VVF93" s="2"/>
      <c r="VVG93" s="2"/>
      <c r="VVH93" s="2"/>
      <c r="VVI93" s="2"/>
      <c r="VVJ93" s="2"/>
      <c r="VVK93" s="2"/>
      <c r="VVL93" s="2"/>
      <c r="VVM93" s="2"/>
      <c r="VVN93" s="2"/>
      <c r="VVO93" s="2"/>
      <c r="VVP93" s="2"/>
      <c r="VVQ93" s="2"/>
      <c r="VVR93" s="2"/>
      <c r="VVS93" s="2"/>
      <c r="VVT93" s="2"/>
      <c r="VVU93" s="2"/>
      <c r="VVV93" s="2"/>
      <c r="VVW93" s="2"/>
      <c r="VVX93" s="2"/>
      <c r="VVY93" s="2"/>
      <c r="VVZ93" s="2"/>
      <c r="VWA93" s="2"/>
      <c r="VWB93" s="2"/>
      <c r="VWC93" s="2"/>
      <c r="VWD93" s="2"/>
      <c r="VWE93" s="2"/>
      <c r="VWF93" s="2"/>
      <c r="VWG93" s="2"/>
      <c r="VWH93" s="2"/>
      <c r="VWI93" s="2"/>
      <c r="VWJ93" s="2"/>
      <c r="VWK93" s="2"/>
      <c r="VWL93" s="2"/>
      <c r="VWM93" s="2"/>
      <c r="VWN93" s="2"/>
      <c r="VWO93" s="2"/>
      <c r="VWP93" s="2"/>
      <c r="VWQ93" s="2"/>
      <c r="VWR93" s="2"/>
      <c r="VWS93" s="2"/>
      <c r="VWT93" s="2"/>
      <c r="VWU93" s="2"/>
      <c r="VWV93" s="2"/>
      <c r="VWW93" s="2"/>
      <c r="VWX93" s="2"/>
      <c r="VWY93" s="2"/>
      <c r="VWZ93" s="2"/>
      <c r="VXA93" s="2"/>
      <c r="VXB93" s="2"/>
      <c r="VXC93" s="2"/>
      <c r="VXD93" s="2"/>
      <c r="VXE93" s="2"/>
      <c r="VXF93" s="2"/>
      <c r="VXG93" s="2"/>
      <c r="VXH93" s="2"/>
      <c r="VXI93" s="2"/>
      <c r="VXJ93" s="2"/>
      <c r="VXK93" s="2"/>
      <c r="VXL93" s="2"/>
      <c r="VXM93" s="2"/>
      <c r="VXN93" s="2"/>
      <c r="VXO93" s="2"/>
      <c r="VXP93" s="2"/>
      <c r="VXQ93" s="2"/>
      <c r="VXR93" s="2"/>
      <c r="VXS93" s="2"/>
      <c r="VXT93" s="2"/>
      <c r="VXU93" s="2"/>
      <c r="VXV93" s="2"/>
      <c r="VXW93" s="2"/>
      <c r="VXX93" s="2"/>
      <c r="VXY93" s="2"/>
      <c r="VXZ93" s="2"/>
      <c r="VYA93" s="2"/>
      <c r="VYB93" s="2"/>
      <c r="VYC93" s="2"/>
      <c r="VYD93" s="2"/>
      <c r="VYE93" s="2"/>
      <c r="VYF93" s="2"/>
      <c r="VYG93" s="2"/>
      <c r="VYH93" s="2"/>
      <c r="VYI93" s="2"/>
      <c r="VYJ93" s="2"/>
      <c r="VYK93" s="2"/>
      <c r="VYL93" s="2"/>
      <c r="VYM93" s="2"/>
      <c r="VYN93" s="2"/>
      <c r="VYO93" s="2"/>
      <c r="VYP93" s="2"/>
      <c r="VYQ93" s="2"/>
      <c r="VYR93" s="2"/>
      <c r="VYS93" s="2"/>
      <c r="VYT93" s="2"/>
      <c r="VYU93" s="2"/>
      <c r="VYV93" s="2"/>
      <c r="VYW93" s="2"/>
      <c r="VYX93" s="2"/>
      <c r="VYY93" s="2"/>
      <c r="VYZ93" s="2"/>
      <c r="VZA93" s="2"/>
      <c r="VZB93" s="2"/>
      <c r="VZC93" s="2"/>
      <c r="VZD93" s="2"/>
      <c r="VZE93" s="2"/>
      <c r="VZF93" s="2"/>
      <c r="VZG93" s="2"/>
      <c r="VZH93" s="2"/>
      <c r="VZI93" s="2"/>
      <c r="VZJ93" s="2"/>
      <c r="VZK93" s="2"/>
      <c r="VZL93" s="2"/>
      <c r="VZM93" s="2"/>
      <c r="VZN93" s="2"/>
      <c r="VZO93" s="2"/>
      <c r="VZP93" s="2"/>
      <c r="VZQ93" s="2"/>
      <c r="VZR93" s="2"/>
      <c r="VZS93" s="2"/>
      <c r="VZT93" s="2"/>
      <c r="VZU93" s="2"/>
      <c r="VZV93" s="2"/>
      <c r="VZW93" s="2"/>
      <c r="VZX93" s="2"/>
      <c r="VZY93" s="2"/>
      <c r="VZZ93" s="2"/>
      <c r="WAA93" s="2"/>
      <c r="WAB93" s="2"/>
      <c r="WAC93" s="2"/>
      <c r="WAD93" s="2"/>
      <c r="WAE93" s="2"/>
      <c r="WAF93" s="2"/>
      <c r="WAG93" s="2"/>
      <c r="WAH93" s="2"/>
      <c r="WAI93" s="2"/>
      <c r="WAJ93" s="2"/>
      <c r="WAK93" s="2"/>
      <c r="WAL93" s="2"/>
      <c r="WAM93" s="2"/>
      <c r="WAN93" s="2"/>
      <c r="WAO93" s="2"/>
      <c r="WAP93" s="2"/>
      <c r="WAQ93" s="2"/>
      <c r="WAR93" s="2"/>
      <c r="WAS93" s="2"/>
      <c r="WAT93" s="2"/>
      <c r="WAU93" s="2"/>
      <c r="WAV93" s="2"/>
      <c r="WAW93" s="2"/>
      <c r="WAX93" s="2"/>
      <c r="WAY93" s="2"/>
      <c r="WAZ93" s="2"/>
      <c r="WBA93" s="2"/>
      <c r="WBB93" s="2"/>
      <c r="WBC93" s="2"/>
      <c r="WBD93" s="2"/>
      <c r="WBE93" s="2"/>
      <c r="WBF93" s="2"/>
      <c r="WBG93" s="2"/>
      <c r="WBH93" s="2"/>
      <c r="WBI93" s="2"/>
      <c r="WBJ93" s="2"/>
      <c r="WBK93" s="2"/>
      <c r="WBL93" s="2"/>
      <c r="WBM93" s="2"/>
      <c r="WBN93" s="2"/>
      <c r="WBO93" s="2"/>
      <c r="WBP93" s="2"/>
      <c r="WBQ93" s="2"/>
      <c r="WBR93" s="2"/>
      <c r="WBS93" s="2"/>
      <c r="WBT93" s="2"/>
      <c r="WBU93" s="2"/>
      <c r="WBV93" s="2"/>
      <c r="WBW93" s="2"/>
      <c r="WBX93" s="2"/>
      <c r="WBY93" s="2"/>
      <c r="WBZ93" s="2"/>
      <c r="WCA93" s="2"/>
      <c r="WCB93" s="2"/>
      <c r="WCC93" s="2"/>
      <c r="WCD93" s="2"/>
      <c r="WCE93" s="2"/>
      <c r="WCF93" s="2"/>
      <c r="WCG93" s="2"/>
      <c r="WCH93" s="2"/>
      <c r="WCI93" s="2"/>
      <c r="WCJ93" s="2"/>
      <c r="WCK93" s="2"/>
      <c r="WCL93" s="2"/>
      <c r="WCM93" s="2"/>
      <c r="WCN93" s="2"/>
      <c r="WCO93" s="2"/>
      <c r="WCP93" s="2"/>
      <c r="WCQ93" s="2"/>
      <c r="WCR93" s="2"/>
      <c r="WCS93" s="2"/>
      <c r="WCT93" s="2"/>
      <c r="WCU93" s="2"/>
      <c r="WCV93" s="2"/>
      <c r="WCW93" s="2"/>
      <c r="WCX93" s="2"/>
      <c r="WCY93" s="2"/>
      <c r="WCZ93" s="2"/>
      <c r="WDA93" s="2"/>
      <c r="WDB93" s="2"/>
      <c r="WDC93" s="2"/>
      <c r="WDD93" s="2"/>
      <c r="WDE93" s="2"/>
      <c r="WDF93" s="2"/>
      <c r="WDG93" s="2"/>
      <c r="WDH93" s="2"/>
      <c r="WDI93" s="2"/>
      <c r="WDJ93" s="2"/>
      <c r="WDK93" s="2"/>
      <c r="WDL93" s="2"/>
      <c r="WDM93" s="2"/>
      <c r="WDN93" s="2"/>
      <c r="WDO93" s="2"/>
      <c r="WDP93" s="2"/>
      <c r="WDQ93" s="2"/>
      <c r="WDR93" s="2"/>
      <c r="WDS93" s="2"/>
      <c r="WDT93" s="2"/>
      <c r="WDU93" s="2"/>
      <c r="WDV93" s="2"/>
      <c r="WDW93" s="2"/>
      <c r="WDX93" s="2"/>
      <c r="WDY93" s="2"/>
      <c r="WDZ93" s="2"/>
      <c r="WEA93" s="2"/>
      <c r="WEB93" s="2"/>
      <c r="WEC93" s="2"/>
      <c r="WED93" s="2"/>
      <c r="WEE93" s="2"/>
      <c r="WEF93" s="2"/>
      <c r="WEG93" s="2"/>
      <c r="WEH93" s="2"/>
      <c r="WEI93" s="2"/>
      <c r="WEJ93" s="2"/>
      <c r="WEK93" s="2"/>
      <c r="WEL93" s="2"/>
      <c r="WEM93" s="2"/>
      <c r="WEN93" s="2"/>
      <c r="WEO93" s="2"/>
      <c r="WEP93" s="2"/>
      <c r="WEQ93" s="2"/>
      <c r="WER93" s="2"/>
      <c r="WES93" s="2"/>
      <c r="WET93" s="2"/>
      <c r="WEU93" s="2"/>
      <c r="WEV93" s="2"/>
      <c r="WEW93" s="2"/>
      <c r="WEX93" s="2"/>
      <c r="WEY93" s="2"/>
      <c r="WEZ93" s="2"/>
      <c r="WFA93" s="2"/>
      <c r="WFB93" s="2"/>
      <c r="WFC93" s="2"/>
      <c r="WFD93" s="2"/>
      <c r="WFE93" s="2"/>
      <c r="WFF93" s="2"/>
      <c r="WFG93" s="2"/>
      <c r="WFH93" s="2"/>
      <c r="WFI93" s="2"/>
      <c r="WFJ93" s="2"/>
      <c r="WFK93" s="2"/>
      <c r="WFL93" s="2"/>
      <c r="WFM93" s="2"/>
      <c r="WFN93" s="2"/>
      <c r="WFO93" s="2"/>
      <c r="WFP93" s="2"/>
      <c r="WFQ93" s="2"/>
      <c r="WFR93" s="2"/>
      <c r="WFS93" s="2"/>
      <c r="WFT93" s="2"/>
      <c r="WFU93" s="2"/>
      <c r="WFV93" s="2"/>
      <c r="WFW93" s="2"/>
      <c r="WFX93" s="2"/>
      <c r="WFY93" s="2"/>
      <c r="WFZ93" s="2"/>
      <c r="WGA93" s="2"/>
      <c r="WGB93" s="2"/>
      <c r="WGC93" s="2"/>
      <c r="WGD93" s="2"/>
      <c r="WGE93" s="2"/>
      <c r="WGF93" s="2"/>
      <c r="WGG93" s="2"/>
      <c r="WGH93" s="2"/>
      <c r="WGI93" s="2"/>
      <c r="WGJ93" s="2"/>
      <c r="WGK93" s="2"/>
      <c r="WGL93" s="2"/>
      <c r="WGM93" s="2"/>
      <c r="WGN93" s="2"/>
      <c r="WGO93" s="2"/>
      <c r="WGP93" s="2"/>
      <c r="WGQ93" s="2"/>
      <c r="WGR93" s="2"/>
      <c r="WGS93" s="2"/>
      <c r="WGT93" s="2"/>
      <c r="WGU93" s="2"/>
      <c r="WGV93" s="2"/>
      <c r="WGW93" s="2"/>
      <c r="WGX93" s="2"/>
      <c r="WGY93" s="2"/>
      <c r="WGZ93" s="2"/>
      <c r="WHA93" s="2"/>
      <c r="WHB93" s="2"/>
      <c r="WHC93" s="2"/>
      <c r="WHD93" s="2"/>
      <c r="WHE93" s="2"/>
      <c r="WHF93" s="2"/>
      <c r="WHG93" s="2"/>
      <c r="WHH93" s="2"/>
      <c r="WHI93" s="2"/>
      <c r="WHJ93" s="2"/>
      <c r="WHK93" s="2"/>
      <c r="WHL93" s="2"/>
      <c r="WHM93" s="2"/>
      <c r="WHN93" s="2"/>
      <c r="WHO93" s="2"/>
      <c r="WHP93" s="2"/>
      <c r="WHQ93" s="2"/>
      <c r="WHR93" s="2"/>
      <c r="WHS93" s="2"/>
      <c r="WHT93" s="2"/>
      <c r="WHU93" s="2"/>
      <c r="WHV93" s="2"/>
      <c r="WHW93" s="2"/>
      <c r="WHX93" s="2"/>
      <c r="WHY93" s="2"/>
      <c r="WHZ93" s="2"/>
      <c r="WIA93" s="2"/>
      <c r="WIB93" s="2"/>
      <c r="WIC93" s="2"/>
      <c r="WID93" s="2"/>
      <c r="WIE93" s="2"/>
      <c r="WIF93" s="2"/>
      <c r="WIG93" s="2"/>
      <c r="WIH93" s="2"/>
      <c r="WII93" s="2"/>
      <c r="WIJ93" s="2"/>
      <c r="WIK93" s="2"/>
      <c r="WIL93" s="2"/>
      <c r="WIM93" s="2"/>
      <c r="WIN93" s="2"/>
      <c r="WIO93" s="2"/>
      <c r="WIP93" s="2"/>
      <c r="WIQ93" s="2"/>
      <c r="WIR93" s="2"/>
      <c r="WIS93" s="2"/>
      <c r="WIT93" s="2"/>
      <c r="WIU93" s="2"/>
      <c r="WIV93" s="2"/>
      <c r="WIW93" s="2"/>
      <c r="WIX93" s="2"/>
      <c r="WIY93" s="2"/>
      <c r="WIZ93" s="2"/>
      <c r="WJA93" s="2"/>
      <c r="WJB93" s="2"/>
      <c r="WJC93" s="2"/>
      <c r="WJD93" s="2"/>
      <c r="WJE93" s="2"/>
      <c r="WJF93" s="2"/>
      <c r="WJG93" s="2"/>
      <c r="WJH93" s="2"/>
      <c r="WJI93" s="2"/>
      <c r="WJJ93" s="2"/>
      <c r="WJK93" s="2"/>
      <c r="WJL93" s="2"/>
      <c r="WJM93" s="2"/>
      <c r="WJN93" s="2"/>
      <c r="WJO93" s="2"/>
      <c r="WJP93" s="2"/>
      <c r="WJQ93" s="2"/>
      <c r="WJR93" s="2"/>
      <c r="WJS93" s="2"/>
      <c r="WJT93" s="2"/>
      <c r="WJU93" s="2"/>
      <c r="WJV93" s="2"/>
      <c r="WJW93" s="2"/>
      <c r="WJX93" s="2"/>
      <c r="WJY93" s="2"/>
      <c r="WJZ93" s="2"/>
      <c r="WKA93" s="2"/>
      <c r="WKB93" s="2"/>
      <c r="WKC93" s="2"/>
      <c r="WKD93" s="2"/>
      <c r="WKE93" s="2"/>
      <c r="WKF93" s="2"/>
      <c r="WKG93" s="2"/>
      <c r="WKH93" s="2"/>
      <c r="WKI93" s="2"/>
      <c r="WKJ93" s="2"/>
      <c r="WKK93" s="2"/>
      <c r="WKL93" s="2"/>
      <c r="WKM93" s="2"/>
      <c r="WKN93" s="2"/>
      <c r="WKO93" s="2"/>
      <c r="WKP93" s="2"/>
      <c r="WKQ93" s="2"/>
      <c r="WKR93" s="2"/>
      <c r="WKS93" s="2"/>
      <c r="WKT93" s="2"/>
      <c r="WKU93" s="2"/>
      <c r="WKV93" s="2"/>
      <c r="WKW93" s="2"/>
      <c r="WKX93" s="2"/>
      <c r="WKY93" s="2"/>
      <c r="WKZ93" s="2"/>
      <c r="WLA93" s="2"/>
      <c r="WLB93" s="2"/>
      <c r="WLC93" s="2"/>
      <c r="WLD93" s="2"/>
      <c r="WLE93" s="2"/>
      <c r="WLF93" s="2"/>
      <c r="WLG93" s="2"/>
      <c r="WLH93" s="2"/>
      <c r="WLI93" s="2"/>
      <c r="WLJ93" s="2"/>
      <c r="WLK93" s="2"/>
      <c r="WLL93" s="2"/>
      <c r="WLM93" s="2"/>
      <c r="WLN93" s="2"/>
      <c r="WLO93" s="2"/>
      <c r="WLP93" s="2"/>
      <c r="WLQ93" s="2"/>
      <c r="WLR93" s="2"/>
      <c r="WLS93" s="2"/>
      <c r="WLT93" s="2"/>
      <c r="WLU93" s="2"/>
      <c r="WLV93" s="2"/>
      <c r="WLW93" s="2"/>
      <c r="WLX93" s="2"/>
      <c r="WLY93" s="2"/>
      <c r="WLZ93" s="2"/>
      <c r="WMA93" s="2"/>
      <c r="WMB93" s="2"/>
      <c r="WMC93" s="2"/>
      <c r="WMD93" s="2"/>
      <c r="WME93" s="2"/>
      <c r="WMF93" s="2"/>
      <c r="WMG93" s="2"/>
      <c r="WMH93" s="2"/>
      <c r="WMI93" s="2"/>
      <c r="WMJ93" s="2"/>
      <c r="WMK93" s="2"/>
      <c r="WML93" s="2"/>
      <c r="WMM93" s="2"/>
      <c r="WMN93" s="2"/>
      <c r="WMO93" s="2"/>
      <c r="WMP93" s="2"/>
      <c r="WMQ93" s="2"/>
      <c r="WMR93" s="2"/>
      <c r="WMS93" s="2"/>
      <c r="WMT93" s="2"/>
      <c r="WMU93" s="2"/>
      <c r="WMV93" s="2"/>
      <c r="WMW93" s="2"/>
      <c r="WMX93" s="2"/>
      <c r="WMY93" s="2"/>
      <c r="WMZ93" s="2"/>
      <c r="WNA93" s="2"/>
      <c r="WNB93" s="2"/>
      <c r="WNC93" s="2"/>
      <c r="WND93" s="2"/>
      <c r="WNE93" s="2"/>
      <c r="WNF93" s="2"/>
      <c r="WNG93" s="2"/>
      <c r="WNH93" s="2"/>
      <c r="WNI93" s="2"/>
      <c r="WNJ93" s="2"/>
      <c r="WNK93" s="2"/>
      <c r="WNL93" s="2"/>
      <c r="WNM93" s="2"/>
      <c r="WNN93" s="2"/>
      <c r="WNO93" s="2"/>
      <c r="WNP93" s="2"/>
      <c r="WNQ93" s="2"/>
      <c r="WNR93" s="2"/>
      <c r="WNS93" s="2"/>
      <c r="WNT93" s="2"/>
      <c r="WNU93" s="2"/>
      <c r="WNV93" s="2"/>
      <c r="WNW93" s="2"/>
      <c r="WNX93" s="2"/>
      <c r="WNY93" s="2"/>
      <c r="WNZ93" s="2"/>
      <c r="WOA93" s="2"/>
      <c r="WOB93" s="2"/>
      <c r="WOC93" s="2"/>
      <c r="WOD93" s="2"/>
      <c r="WOE93" s="2"/>
      <c r="WOF93" s="2"/>
      <c r="WOG93" s="2"/>
      <c r="WOH93" s="2"/>
      <c r="WOI93" s="2"/>
      <c r="WOJ93" s="2"/>
      <c r="WOK93" s="2"/>
      <c r="WOL93" s="2"/>
      <c r="WOM93" s="2"/>
      <c r="WON93" s="2"/>
      <c r="WOO93" s="2"/>
      <c r="WOP93" s="2"/>
      <c r="WOQ93" s="2"/>
      <c r="WOR93" s="2"/>
      <c r="WOS93" s="2"/>
      <c r="WOT93" s="2"/>
      <c r="WOU93" s="2"/>
      <c r="WOV93" s="2"/>
      <c r="WOW93" s="2"/>
      <c r="WOX93" s="2"/>
      <c r="WOY93" s="2"/>
      <c r="WOZ93" s="2"/>
      <c r="WPA93" s="2"/>
      <c r="WPB93" s="2"/>
      <c r="WPC93" s="2"/>
      <c r="WPD93" s="2"/>
      <c r="WPE93" s="2"/>
      <c r="WPF93" s="2"/>
      <c r="WPG93" s="2"/>
      <c r="WPH93" s="2"/>
      <c r="WPI93" s="2"/>
      <c r="WPJ93" s="2"/>
      <c r="WPK93" s="2"/>
      <c r="WPL93" s="2"/>
      <c r="WPM93" s="2"/>
      <c r="WPN93" s="2"/>
      <c r="WPO93" s="2"/>
      <c r="WPP93" s="2"/>
      <c r="WPQ93" s="2"/>
      <c r="WPR93" s="2"/>
      <c r="WPS93" s="2"/>
      <c r="WPT93" s="2"/>
      <c r="WPU93" s="2"/>
      <c r="WPV93" s="2"/>
      <c r="WPW93" s="2"/>
      <c r="WPX93" s="2"/>
      <c r="WPY93" s="2"/>
      <c r="WPZ93" s="2"/>
      <c r="WQA93" s="2"/>
      <c r="WQB93" s="2"/>
      <c r="WQC93" s="2"/>
      <c r="WQD93" s="2"/>
      <c r="WQE93" s="2"/>
      <c r="WQF93" s="2"/>
      <c r="WQG93" s="2"/>
      <c r="WQH93" s="2"/>
      <c r="WQI93" s="2"/>
      <c r="WQJ93" s="2"/>
      <c r="WQK93" s="2"/>
      <c r="WQL93" s="2"/>
      <c r="WQM93" s="2"/>
      <c r="WQN93" s="2"/>
      <c r="WQO93" s="2"/>
      <c r="WQP93" s="2"/>
      <c r="WQQ93" s="2"/>
      <c r="WQR93" s="2"/>
      <c r="WQS93" s="2"/>
      <c r="WQT93" s="2"/>
      <c r="WQU93" s="2"/>
      <c r="WQV93" s="2"/>
      <c r="WQW93" s="2"/>
      <c r="WQX93" s="2"/>
      <c r="WQY93" s="2"/>
      <c r="WQZ93" s="2"/>
      <c r="WRA93" s="2"/>
      <c r="WRB93" s="2"/>
      <c r="WRC93" s="2"/>
      <c r="WRD93" s="2"/>
      <c r="WRE93" s="2"/>
      <c r="WRF93" s="2"/>
      <c r="WRG93" s="2"/>
      <c r="WRH93" s="2"/>
      <c r="WRI93" s="2"/>
      <c r="WRJ93" s="2"/>
      <c r="WRK93" s="2"/>
      <c r="WRL93" s="2"/>
      <c r="WRM93" s="2"/>
      <c r="WRN93" s="2"/>
      <c r="WRO93" s="2"/>
      <c r="WRP93" s="2"/>
      <c r="WRQ93" s="2"/>
      <c r="WRR93" s="2"/>
      <c r="WRS93" s="2"/>
      <c r="WRT93" s="2"/>
      <c r="WRU93" s="2"/>
      <c r="WRV93" s="2"/>
      <c r="WRW93" s="2"/>
      <c r="WRX93" s="2"/>
      <c r="WRY93" s="2"/>
      <c r="WRZ93" s="2"/>
      <c r="WSA93" s="2"/>
      <c r="WSB93" s="2"/>
      <c r="WSC93" s="2"/>
      <c r="WSD93" s="2"/>
      <c r="WSE93" s="2"/>
      <c r="WSF93" s="2"/>
      <c r="WSG93" s="2"/>
      <c r="WSH93" s="2"/>
      <c r="WSI93" s="2"/>
      <c r="WSJ93" s="2"/>
      <c r="WSK93" s="2"/>
      <c r="WSL93" s="2"/>
      <c r="WSM93" s="2"/>
      <c r="WSN93" s="2"/>
      <c r="WSO93" s="2"/>
      <c r="WSP93" s="2"/>
      <c r="WSQ93" s="2"/>
      <c r="WSR93" s="2"/>
      <c r="WSS93" s="2"/>
      <c r="WST93" s="2"/>
      <c r="WSU93" s="2"/>
      <c r="WSV93" s="2"/>
      <c r="WSW93" s="2"/>
      <c r="WSX93" s="2"/>
      <c r="WSY93" s="2"/>
      <c r="WSZ93" s="2"/>
      <c r="WTA93" s="2"/>
      <c r="WTB93" s="2"/>
      <c r="WTC93" s="2"/>
      <c r="WTD93" s="2"/>
      <c r="WTE93" s="2"/>
      <c r="WTF93" s="2"/>
      <c r="WTG93" s="2"/>
      <c r="WTH93" s="2"/>
      <c r="WTI93" s="2"/>
      <c r="WTJ93" s="2"/>
      <c r="WTK93" s="2"/>
      <c r="WTL93" s="2"/>
      <c r="WTM93" s="2"/>
      <c r="WTN93" s="2"/>
      <c r="WTO93" s="2"/>
      <c r="WTP93" s="2"/>
      <c r="WTQ93" s="2"/>
      <c r="WTR93" s="2"/>
      <c r="WTS93" s="2"/>
      <c r="WTT93" s="2"/>
      <c r="WTU93" s="2"/>
      <c r="WTV93" s="2"/>
      <c r="WTW93" s="2"/>
      <c r="WTX93" s="2"/>
      <c r="WTY93" s="2"/>
      <c r="WTZ93" s="2"/>
      <c r="WUA93" s="2"/>
      <c r="WUB93" s="2"/>
      <c r="WUC93" s="2"/>
      <c r="WUD93" s="2"/>
      <c r="WUE93" s="2"/>
      <c r="WUF93" s="2"/>
      <c r="WUG93" s="2"/>
      <c r="WUH93" s="2"/>
      <c r="WUI93" s="2"/>
      <c r="WUJ93" s="2"/>
      <c r="WUK93" s="2"/>
      <c r="WUL93" s="2"/>
      <c r="WUM93" s="2"/>
      <c r="WUN93" s="2"/>
      <c r="WUO93" s="2"/>
      <c r="WUP93" s="2"/>
      <c r="WUQ93" s="2"/>
      <c r="WUR93" s="2"/>
      <c r="WUS93" s="2"/>
      <c r="WUT93" s="2"/>
      <c r="WUU93" s="2"/>
      <c r="WUV93" s="2"/>
      <c r="WUW93" s="2"/>
      <c r="WUX93" s="2"/>
      <c r="WUY93" s="2"/>
      <c r="WUZ93" s="2"/>
      <c r="WVA93" s="2"/>
      <c r="WVB93" s="2"/>
      <c r="WVC93" s="2"/>
      <c r="WVD93" s="2"/>
      <c r="WVE93" s="2"/>
      <c r="WVF93" s="2"/>
      <c r="WVG93" s="2"/>
      <c r="WVH93" s="2"/>
      <c r="WVI93" s="2"/>
      <c r="WVJ93" s="2"/>
      <c r="WVK93" s="2"/>
      <c r="WVL93" s="2"/>
      <c r="WVM93" s="2"/>
      <c r="WVN93" s="2"/>
      <c r="WVO93" s="2"/>
      <c r="WVP93" s="2"/>
      <c r="WVQ93" s="2"/>
      <c r="WVR93" s="2"/>
      <c r="WVS93" s="2"/>
      <c r="WVT93" s="2"/>
      <c r="WVU93" s="2"/>
      <c r="WVV93" s="2"/>
      <c r="WVW93" s="2"/>
      <c r="WVX93" s="2"/>
      <c r="WVY93" s="2"/>
      <c r="WVZ93" s="2"/>
      <c r="WWA93" s="2"/>
      <c r="WWB93" s="2"/>
      <c r="WWC93" s="2"/>
      <c r="WWD93" s="2"/>
      <c r="WWE93" s="2"/>
      <c r="WWF93" s="2"/>
      <c r="WWG93" s="2"/>
      <c r="WWH93" s="2"/>
      <c r="WWI93" s="2"/>
      <c r="WWJ93" s="2"/>
      <c r="WWK93" s="2"/>
      <c r="WWL93" s="2"/>
      <c r="WWM93" s="2"/>
      <c r="WWN93" s="2"/>
      <c r="WWO93" s="2"/>
      <c r="WWP93" s="2"/>
      <c r="WWQ93" s="2"/>
      <c r="WWR93" s="2"/>
      <c r="WWS93" s="2"/>
      <c r="WWT93" s="2"/>
      <c r="WWU93" s="2"/>
      <c r="WWV93" s="2"/>
      <c r="WWW93" s="2"/>
      <c r="WWX93" s="2"/>
      <c r="WWY93" s="2"/>
      <c r="WWZ93" s="2"/>
      <c r="WXA93" s="2"/>
      <c r="WXB93" s="2"/>
      <c r="WXC93" s="2"/>
      <c r="WXD93" s="2"/>
      <c r="WXE93" s="2"/>
      <c r="WXF93" s="2"/>
      <c r="WXG93" s="2"/>
      <c r="WXH93" s="2"/>
      <c r="WXI93" s="2"/>
      <c r="WXJ93" s="2"/>
      <c r="WXK93" s="2"/>
      <c r="WXL93" s="2"/>
      <c r="WXM93" s="2"/>
      <c r="WXN93" s="2"/>
      <c r="WXO93" s="2"/>
      <c r="WXP93" s="2"/>
      <c r="WXQ93" s="2"/>
      <c r="WXR93" s="2"/>
      <c r="WXS93" s="2"/>
      <c r="WXT93" s="2"/>
      <c r="WXU93" s="2"/>
      <c r="WXV93" s="2"/>
      <c r="WXW93" s="2"/>
      <c r="WXX93" s="2"/>
      <c r="WXY93" s="2"/>
      <c r="WXZ93" s="2"/>
      <c r="WYA93" s="2"/>
      <c r="WYB93" s="2"/>
      <c r="WYC93" s="2"/>
      <c r="WYD93" s="2"/>
      <c r="WYE93" s="2"/>
      <c r="WYF93" s="2"/>
      <c r="WYG93" s="2"/>
      <c r="WYH93" s="2"/>
      <c r="WYI93" s="2"/>
      <c r="WYJ93" s="2"/>
      <c r="WYK93" s="2"/>
      <c r="WYL93" s="2"/>
      <c r="WYM93" s="2"/>
      <c r="WYN93" s="2"/>
      <c r="WYO93" s="2"/>
      <c r="WYP93" s="2"/>
      <c r="WYQ93" s="2"/>
      <c r="WYR93" s="2"/>
      <c r="WYS93" s="2"/>
      <c r="WYT93" s="2"/>
      <c r="WYU93" s="2"/>
      <c r="WYV93" s="2"/>
      <c r="WYW93" s="2"/>
      <c r="WYX93" s="2"/>
      <c r="WYY93" s="2"/>
      <c r="WYZ93" s="2"/>
      <c r="WZA93" s="2"/>
      <c r="WZB93" s="2"/>
      <c r="WZC93" s="2"/>
      <c r="WZD93" s="2"/>
      <c r="WZE93" s="2"/>
      <c r="WZF93" s="2"/>
      <c r="WZG93" s="2"/>
      <c r="WZH93" s="2"/>
      <c r="WZI93" s="2"/>
      <c r="WZJ93" s="2"/>
      <c r="WZK93" s="2"/>
      <c r="WZL93" s="2"/>
      <c r="WZM93" s="2"/>
      <c r="WZN93" s="2"/>
      <c r="WZO93" s="2"/>
      <c r="WZP93" s="2"/>
      <c r="WZQ93" s="2"/>
      <c r="WZR93" s="2"/>
      <c r="WZS93" s="2"/>
      <c r="WZT93" s="2"/>
      <c r="WZU93" s="2"/>
      <c r="WZV93" s="2"/>
      <c r="WZW93" s="2"/>
      <c r="WZX93" s="2"/>
      <c r="WZY93" s="2"/>
      <c r="WZZ93" s="2"/>
      <c r="XAA93" s="2"/>
      <c r="XAB93" s="2"/>
      <c r="XAC93" s="2"/>
      <c r="XAD93" s="2"/>
      <c r="XAE93" s="2"/>
      <c r="XAF93" s="2"/>
      <c r="XAG93" s="2"/>
      <c r="XAH93" s="2"/>
      <c r="XAI93" s="2"/>
      <c r="XAJ93" s="2"/>
      <c r="XAK93" s="2"/>
      <c r="XAL93" s="2"/>
      <c r="XAM93" s="2"/>
      <c r="XAN93" s="2"/>
      <c r="XAO93" s="2"/>
      <c r="XAP93" s="2"/>
      <c r="XAQ93" s="2"/>
      <c r="XAR93" s="2"/>
      <c r="XAS93" s="2"/>
      <c r="XAT93" s="2"/>
      <c r="XAU93" s="2"/>
      <c r="XAV93" s="2"/>
      <c r="XAW93" s="2"/>
      <c r="XAX93" s="2"/>
      <c r="XAY93" s="2"/>
      <c r="XAZ93" s="2"/>
      <c r="XBA93" s="2"/>
      <c r="XBB93" s="2"/>
      <c r="XBC93" s="2"/>
      <c r="XBD93" s="2"/>
      <c r="XBE93" s="2"/>
      <c r="XBF93" s="2"/>
      <c r="XBG93" s="2"/>
      <c r="XBH93" s="2"/>
      <c r="XBI93" s="2"/>
      <c r="XBJ93" s="2"/>
      <c r="XBK93" s="2"/>
      <c r="XBL93" s="2"/>
      <c r="XBM93" s="2"/>
      <c r="XBN93" s="2"/>
      <c r="XBO93" s="2"/>
      <c r="XBP93" s="2"/>
      <c r="XBQ93" s="2"/>
      <c r="XBR93" s="2"/>
      <c r="XBS93" s="2"/>
      <c r="XBT93" s="2"/>
      <c r="XBU93" s="2"/>
      <c r="XBV93" s="2"/>
      <c r="XBW93" s="2"/>
      <c r="XBX93" s="2"/>
      <c r="XBY93" s="2"/>
      <c r="XBZ93" s="2"/>
      <c r="XCA93" s="2"/>
      <c r="XCB93" s="2"/>
      <c r="XCC93" s="2"/>
      <c r="XCD93" s="2"/>
      <c r="XCE93" s="2"/>
      <c r="XCF93" s="2"/>
      <c r="XCG93" s="2"/>
      <c r="XCH93" s="2"/>
      <c r="XCI93" s="2"/>
      <c r="XCJ93" s="2"/>
      <c r="XCK93" s="2"/>
      <c r="XCL93" s="2"/>
      <c r="XCM93" s="2"/>
      <c r="XCN93" s="2"/>
      <c r="XCO93" s="2"/>
      <c r="XCP93" s="2"/>
      <c r="XCQ93" s="2"/>
      <c r="XCR93" s="2"/>
      <c r="XCS93" s="2"/>
      <c r="XCT93" s="2"/>
      <c r="XCU93" s="2"/>
      <c r="XCV93" s="2"/>
      <c r="XCW93" s="2"/>
      <c r="XCX93" s="2"/>
      <c r="XCY93" s="2"/>
      <c r="XCZ93" s="2"/>
      <c r="XDA93" s="2"/>
      <c r="XDB93" s="2"/>
      <c r="XDC93" s="2"/>
      <c r="XDD93" s="2"/>
      <c r="XDE93" s="2"/>
      <c r="XDF93" s="2"/>
      <c r="XDG93" s="2"/>
      <c r="XDH93" s="2"/>
      <c r="XDI93" s="2"/>
      <c r="XDJ93" s="2"/>
      <c r="XDK93" s="2"/>
      <c r="XDL93" s="2"/>
      <c r="XDM93" s="2"/>
      <c r="XDN93" s="2"/>
      <c r="XDO93" s="2"/>
      <c r="XDP93" s="2"/>
      <c r="XDQ93" s="2"/>
      <c r="XDR93" s="2"/>
      <c r="XDS93" s="2"/>
      <c r="XDT93" s="2"/>
      <c r="XDU93" s="2"/>
      <c r="XDV93" s="2"/>
      <c r="XDW93" s="2"/>
      <c r="XDX93" s="2"/>
      <c r="XDY93" s="2"/>
      <c r="XDZ93" s="2"/>
      <c r="XEA93" s="2"/>
      <c r="XEB93" s="2"/>
      <c r="XEC93" s="2"/>
      <c r="XED93" s="2"/>
      <c r="XEE93" s="2"/>
      <c r="XEF93" s="2"/>
      <c r="XEG93" s="2"/>
      <c r="XEH93" s="2"/>
      <c r="XEI93" s="2"/>
      <c r="XEJ93" s="2"/>
      <c r="XEK93" s="2"/>
      <c r="XEL93" s="2"/>
      <c r="XEM93" s="2"/>
      <c r="XEN93" s="2"/>
      <c r="XEO93" s="2"/>
      <c r="XEP93" s="2"/>
      <c r="XEQ93" s="2"/>
      <c r="XER93" s="2"/>
      <c r="XES93" s="2"/>
      <c r="XET93" s="2"/>
      <c r="XEU93" s="2"/>
      <c r="XEV93" s="2"/>
      <c r="XEW93" s="2"/>
      <c r="XEX93" s="2"/>
    </row>
    <row r="94" spans="1:16378" ht="12" customHeight="1">
      <c r="A94" s="90" t="s">
        <v>121</v>
      </c>
      <c r="B94" s="90" t="s">
        <v>122</v>
      </c>
      <c r="C94" s="91">
        <v>22.5</v>
      </c>
      <c r="D94" s="97"/>
      <c r="E94" s="92">
        <f>IFERROR(VLOOKUP($A94,'[39]Sales Summary Navy'!$B$15:$O$47,3,0),0)</f>
        <v>0</v>
      </c>
      <c r="F94" s="92">
        <f>IFERROR(VLOOKUP($A94,'[39]Sales Summary Navy'!$B$15:$O$47,4,0),0)</f>
        <v>0</v>
      </c>
      <c r="G94" s="92">
        <f>IFERROR(VLOOKUP($A94,'[39]Sales Summary Navy'!$B$15:$O$47,5,0),0)</f>
        <v>0</v>
      </c>
      <c r="H94" s="92">
        <f>IFERROR(VLOOKUP($A94,'[39]Sales Summary Navy'!$B$15:$O$47,6,0),0)</f>
        <v>0</v>
      </c>
      <c r="I94" s="92">
        <f>IFERROR(VLOOKUP($A94,'[39]Sales Summary Navy'!$B$15:$O$47,7,0),0)</f>
        <v>0</v>
      </c>
      <c r="J94" s="92">
        <f>IFERROR(VLOOKUP($A94,'[39]Sales Summary Navy'!$B$15:$O$47,8,0),0)</f>
        <v>0</v>
      </c>
      <c r="K94" s="92">
        <f>IFERROR(VLOOKUP($A94,'[39]Sales Summary Navy'!$B$15:$O$47,9,0),0)</f>
        <v>0</v>
      </c>
      <c r="L94" s="92">
        <f>IFERROR(VLOOKUP($A94,'[39]Sales Summary Navy'!$B$15:$O$47,10,0),0)</f>
        <v>157.5</v>
      </c>
      <c r="M94" s="92">
        <f>IFERROR(VLOOKUP($A94,'[39]Sales Summary Navy'!$B:$O,11,0),0)</f>
        <v>0</v>
      </c>
      <c r="N94" s="92">
        <f>IFERROR(VLOOKUP($A94,'[39]Sales Summary Navy'!$B$15:$O$47,12,0),0)</f>
        <v>0</v>
      </c>
      <c r="O94" s="92">
        <f>IFERROR(VLOOKUP($A94,'[39]Sales Summary Navy'!$B$15:$O$47,13,0),0)</f>
        <v>0</v>
      </c>
      <c r="P94" s="92">
        <f>IFERROR(VLOOKUP($A94,'[39]Sales Summary Navy'!$B$15:$O$47,14,0),0)</f>
        <v>157.5</v>
      </c>
      <c r="Q94" s="93">
        <f t="shared" si="21"/>
        <v>315</v>
      </c>
      <c r="R94" s="93"/>
      <c r="S94" s="93">
        <f t="shared" si="31"/>
        <v>0</v>
      </c>
      <c r="T94" s="93">
        <f t="shared" si="31"/>
        <v>0</v>
      </c>
      <c r="U94" s="93">
        <f t="shared" si="31"/>
        <v>0</v>
      </c>
      <c r="V94" s="93">
        <f t="shared" si="31"/>
        <v>0</v>
      </c>
      <c r="W94" s="93">
        <f t="shared" si="31"/>
        <v>0</v>
      </c>
      <c r="X94" s="93">
        <f t="shared" si="31"/>
        <v>0</v>
      </c>
      <c r="Y94" s="93">
        <f t="shared" si="31"/>
        <v>0</v>
      </c>
      <c r="Z94" s="93">
        <f t="shared" si="31"/>
        <v>7</v>
      </c>
      <c r="AA94" s="93">
        <f t="shared" si="31"/>
        <v>0</v>
      </c>
      <c r="AB94" s="93">
        <f t="shared" si="31"/>
        <v>0</v>
      </c>
      <c r="AC94" s="93">
        <f t="shared" si="31"/>
        <v>0</v>
      </c>
      <c r="AD94" s="93">
        <f t="shared" si="31"/>
        <v>7</v>
      </c>
      <c r="AE94" s="93">
        <f t="shared" si="29"/>
        <v>1.1666666666666667</v>
      </c>
      <c r="AF94" s="87" t="s">
        <v>101</v>
      </c>
      <c r="AG94" s="359">
        <f t="shared" si="30"/>
        <v>14</v>
      </c>
      <c r="AH94" s="42">
        <f t="shared" si="20"/>
        <v>0.801659156067421</v>
      </c>
      <c r="AI94" s="43">
        <f t="shared" si="16"/>
        <v>23.301659156067419</v>
      </c>
      <c r="AJ94" s="43">
        <f t="shared" si="17"/>
        <v>326.22322818494388</v>
      </c>
      <c r="AK94" s="43">
        <f t="shared" si="18"/>
        <v>11.223228184943878</v>
      </c>
    </row>
    <row r="95" spans="1:16378" s="2" customFormat="1" ht="12" customHeight="1">
      <c r="A95" s="37" t="s">
        <v>121</v>
      </c>
      <c r="B95" s="37" t="str">
        <f>VLOOKUP(A95,'[39]Sales Summary Regulated'!$B:$C,2,FALSE)</f>
        <v>APPLIANCE REMOVAL - COMM</v>
      </c>
      <c r="C95" s="38">
        <v>22.5</v>
      </c>
      <c r="D95" s="98"/>
      <c r="E95" s="99">
        <f>IFERROR(VLOOKUP($A95,'[39]Sales Summary Regulated'!$B:$O,3,0),0)</f>
        <v>67.5</v>
      </c>
      <c r="F95" s="35">
        <f>IFERROR(VLOOKUP($A95,'[39]Sales Summary Regulated'!$B:$O,4,0),0)</f>
        <v>67.5</v>
      </c>
      <c r="G95" s="35">
        <f>IFERROR(VLOOKUP($A95,'[39]Sales Summary Regulated'!$B:$O,5,0),0)</f>
        <v>67.5</v>
      </c>
      <c r="H95" s="35">
        <f>IFERROR(VLOOKUP($A95,'[39]Sales Summary Regulated'!$B:$O,6,0),0)</f>
        <v>112.5</v>
      </c>
      <c r="I95" s="35">
        <f>IFERROR(VLOOKUP($A95,'[39]Sales Summary Regulated'!$B:$O,7,0),0)</f>
        <v>337.5</v>
      </c>
      <c r="J95" s="35">
        <f>IFERROR(VLOOKUP($A95,'[39]Sales Summary Regulated'!$B:$O,8,0),0)</f>
        <v>67.5</v>
      </c>
      <c r="K95" s="35">
        <f>IFERROR(VLOOKUP($A95,'[39]Sales Summary Regulated'!$B:$O,9,0),0)</f>
        <v>247.5</v>
      </c>
      <c r="L95" s="35">
        <f>IFERROR(VLOOKUP($A95,'[39]Sales Summary Regulated'!$B:$O,10,0),0)</f>
        <v>22.5</v>
      </c>
      <c r="M95" s="35">
        <f>IFERROR(VLOOKUP($A95,'[39]Sales Summary Regulated'!$B:$O,11,0),0)</f>
        <v>67.5</v>
      </c>
      <c r="N95" s="35">
        <f>IFERROR(VLOOKUP($A95,'[39]Sales Summary Regulated'!$B:$O,12,0),0)</f>
        <v>0</v>
      </c>
      <c r="O95" s="35">
        <f>IFERROR(VLOOKUP($A95,'[39]Sales Summary Regulated'!$B:$O,13,0),0)</f>
        <v>135</v>
      </c>
      <c r="P95" s="35">
        <f>IFERROR(VLOOKUP($A95,'[39]Sales Summary Regulated'!$B:$O,14,0),0)</f>
        <v>112.5</v>
      </c>
      <c r="Q95" s="89">
        <f t="shared" si="21"/>
        <v>1305</v>
      </c>
      <c r="R95" s="89"/>
      <c r="S95" s="89">
        <f t="shared" si="31"/>
        <v>3</v>
      </c>
      <c r="T95" s="89">
        <f t="shared" si="31"/>
        <v>3</v>
      </c>
      <c r="U95" s="89">
        <f t="shared" si="31"/>
        <v>3</v>
      </c>
      <c r="V95" s="89">
        <f t="shared" si="31"/>
        <v>5</v>
      </c>
      <c r="W95" s="89">
        <f t="shared" si="31"/>
        <v>15</v>
      </c>
      <c r="X95" s="89">
        <f t="shared" si="31"/>
        <v>3</v>
      </c>
      <c r="Y95" s="89">
        <f t="shared" si="31"/>
        <v>11</v>
      </c>
      <c r="Z95" s="89">
        <f t="shared" si="31"/>
        <v>1</v>
      </c>
      <c r="AA95" s="89">
        <f t="shared" si="31"/>
        <v>3</v>
      </c>
      <c r="AB95" s="89">
        <f t="shared" si="31"/>
        <v>0</v>
      </c>
      <c r="AC95" s="89">
        <f t="shared" si="31"/>
        <v>6</v>
      </c>
      <c r="AD95" s="89">
        <f t="shared" si="31"/>
        <v>5</v>
      </c>
      <c r="AE95" s="89">
        <f t="shared" si="29"/>
        <v>4.833333333333333</v>
      </c>
      <c r="AF95" s="28"/>
      <c r="AG95" s="359">
        <f t="shared" si="30"/>
        <v>58</v>
      </c>
      <c r="AH95" s="42">
        <f t="shared" si="20"/>
        <v>0.801659156067421</v>
      </c>
      <c r="AI95" s="43">
        <f t="shared" si="16"/>
        <v>23.301659156067419</v>
      </c>
      <c r="AJ95" s="43">
        <f t="shared" si="17"/>
        <v>1351.4962310519102</v>
      </c>
      <c r="AK95" s="43">
        <f t="shared" si="18"/>
        <v>46.496231051910172</v>
      </c>
    </row>
    <row r="96" spans="1:16378" s="2" customFormat="1" ht="12" customHeight="1">
      <c r="A96" s="37"/>
      <c r="B96" s="56"/>
      <c r="C96" s="56"/>
      <c r="D96" s="34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6"/>
      <c r="AE96" s="4"/>
      <c r="AF96" s="28"/>
      <c r="AG96" s="28"/>
      <c r="AH96" s="28"/>
    </row>
    <row r="97" spans="1:16378" s="102" customFormat="1" ht="12" customHeight="1" thickBot="1">
      <c r="A97" s="100"/>
      <c r="B97" s="58" t="s">
        <v>123</v>
      </c>
      <c r="C97" s="58"/>
      <c r="D97" s="101"/>
      <c r="E97" s="60">
        <f t="shared" ref="E97:Q97" si="33">SUM(E52:E96)</f>
        <v>76160.709999999992</v>
      </c>
      <c r="F97" s="60">
        <f t="shared" si="33"/>
        <v>75595.779999999984</v>
      </c>
      <c r="G97" s="60">
        <f t="shared" si="33"/>
        <v>78753.440000000017</v>
      </c>
      <c r="H97" s="60">
        <f t="shared" si="33"/>
        <v>83782.679999999993</v>
      </c>
      <c r="I97" s="60">
        <f t="shared" si="33"/>
        <v>88507.62</v>
      </c>
      <c r="J97" s="60">
        <f t="shared" si="33"/>
        <v>88758.16</v>
      </c>
      <c r="K97" s="60">
        <f t="shared" si="33"/>
        <v>93908.180000000022</v>
      </c>
      <c r="L97" s="60">
        <f t="shared" si="33"/>
        <v>90498.00999999998</v>
      </c>
      <c r="M97" s="60">
        <f t="shared" si="33"/>
        <v>90204.53</v>
      </c>
      <c r="N97" s="60">
        <f t="shared" si="33"/>
        <v>84252.459999999963</v>
      </c>
      <c r="O97" s="60">
        <f t="shared" si="33"/>
        <v>80771.190000000031</v>
      </c>
      <c r="P97" s="60">
        <f t="shared" si="33"/>
        <v>77992.409999999989</v>
      </c>
      <c r="Q97" s="60">
        <f t="shared" si="33"/>
        <v>1009185.1700000004</v>
      </c>
      <c r="S97" s="61">
        <f t="shared" ref="S97:AE97" si="34">+SUM(S52:S81)</f>
        <v>620.27269682432745</v>
      </c>
      <c r="T97" s="61">
        <f t="shared" si="34"/>
        <v>621.68770630886661</v>
      </c>
      <c r="U97" s="61">
        <f t="shared" si="34"/>
        <v>638.97176223322128</v>
      </c>
      <c r="V97" s="61">
        <f t="shared" si="34"/>
        <v>667.12368601302285</v>
      </c>
      <c r="W97" s="61">
        <f t="shared" si="34"/>
        <v>718.61764152420142</v>
      </c>
      <c r="X97" s="61">
        <f t="shared" si="34"/>
        <v>670.1147434403839</v>
      </c>
      <c r="Y97" s="61">
        <f t="shared" si="34"/>
        <v>731.06678877202307</v>
      </c>
      <c r="Z97" s="61">
        <f t="shared" si="34"/>
        <v>694.67260248149807</v>
      </c>
      <c r="AA97" s="61">
        <f t="shared" si="34"/>
        <v>690.14207294801986</v>
      </c>
      <c r="AB97" s="61">
        <f t="shared" si="34"/>
        <v>683.17429465988948</v>
      </c>
      <c r="AC97" s="61">
        <f t="shared" si="34"/>
        <v>676.39817825018417</v>
      </c>
      <c r="AD97" s="61">
        <f t="shared" si="34"/>
        <v>637.73755310987508</v>
      </c>
      <c r="AE97" s="61">
        <f t="shared" si="34"/>
        <v>657.16652626473797</v>
      </c>
      <c r="AF97" s="103"/>
      <c r="AG97" s="103"/>
      <c r="AH97" s="103"/>
      <c r="AJ97" s="60">
        <f t="shared" ref="AJ97:AK97" si="35">SUM(AJ52:AJ96)</f>
        <v>1045967.3202826929</v>
      </c>
      <c r="AK97" s="60">
        <f t="shared" si="35"/>
        <v>36782.150282692521</v>
      </c>
    </row>
    <row r="98" spans="1:16378" s="2" customFormat="1" ht="12" customHeight="1">
      <c r="A98" s="104"/>
      <c r="B98" s="104"/>
      <c r="C98" s="104"/>
      <c r="D98" s="34"/>
      <c r="E98" s="105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7"/>
      <c r="Q98" s="36"/>
      <c r="AE98" s="4"/>
      <c r="AF98" s="28"/>
      <c r="AG98" s="28"/>
      <c r="AH98" s="28"/>
    </row>
    <row r="99" spans="1:16378" s="2" customFormat="1" ht="12" customHeight="1">
      <c r="A99" s="32" t="s">
        <v>124</v>
      </c>
      <c r="B99" s="32" t="s">
        <v>124</v>
      </c>
      <c r="C99" s="32"/>
      <c r="D99" s="4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5"/>
      <c r="AG99" s="5"/>
      <c r="AH99" s="5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/>
      <c r="OP99" s="4"/>
      <c r="OQ99" s="4"/>
      <c r="OR99" s="4"/>
      <c r="OS99" s="4"/>
      <c r="OT99" s="4"/>
      <c r="OU99" s="4"/>
      <c r="OV99" s="4"/>
      <c r="OW99" s="4"/>
      <c r="OX99" s="4"/>
      <c r="OY99" s="4"/>
      <c r="OZ99" s="4"/>
      <c r="PA99" s="4"/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  <c r="WA99" s="4"/>
      <c r="WB99" s="4"/>
      <c r="WC99" s="4"/>
      <c r="WD99" s="4"/>
      <c r="WE99" s="4"/>
      <c r="WF99" s="4"/>
      <c r="WG99" s="4"/>
      <c r="WH99" s="4"/>
      <c r="WI99" s="4"/>
      <c r="WJ99" s="4"/>
      <c r="WK99" s="4"/>
      <c r="WL99" s="4"/>
      <c r="WM99" s="4"/>
      <c r="WN99" s="4"/>
      <c r="WO99" s="4"/>
      <c r="WP99" s="4"/>
      <c r="WQ99" s="4"/>
      <c r="WR99" s="4"/>
      <c r="WS99" s="4"/>
      <c r="WT99" s="4"/>
      <c r="WU99" s="4"/>
      <c r="WV99" s="4"/>
      <c r="WW99" s="4"/>
      <c r="WX99" s="4"/>
      <c r="WY99" s="4"/>
      <c r="WZ99" s="4"/>
      <c r="XA99" s="4"/>
      <c r="XB99" s="4"/>
      <c r="XC99" s="4"/>
      <c r="XD99" s="4"/>
      <c r="XE99" s="4"/>
      <c r="XF99" s="4"/>
      <c r="XG99" s="4"/>
      <c r="XH99" s="4"/>
      <c r="XI99" s="4"/>
      <c r="XJ99" s="4"/>
      <c r="XK99" s="4"/>
      <c r="XL99" s="4"/>
      <c r="XM99" s="4"/>
      <c r="XN99" s="4"/>
      <c r="XO99" s="4"/>
      <c r="XP99" s="4"/>
      <c r="XQ99" s="4"/>
      <c r="XR99" s="4"/>
      <c r="XS99" s="4"/>
      <c r="XT99" s="4"/>
      <c r="XU99" s="4"/>
      <c r="XV99" s="4"/>
      <c r="XW99" s="4"/>
      <c r="XX99" s="4"/>
      <c r="XY99" s="4"/>
      <c r="XZ99" s="4"/>
      <c r="YA99" s="4"/>
      <c r="YB99" s="4"/>
      <c r="YC99" s="4"/>
      <c r="YD99" s="4"/>
      <c r="YE99" s="4"/>
      <c r="YF99" s="4"/>
      <c r="YG99" s="4"/>
      <c r="YH99" s="4"/>
      <c r="YI99" s="4"/>
      <c r="YJ99" s="4"/>
      <c r="YK99" s="4"/>
      <c r="YL99" s="4"/>
      <c r="YM99" s="4"/>
      <c r="YN99" s="4"/>
      <c r="YO99" s="4"/>
      <c r="YP99" s="4"/>
      <c r="YQ99" s="4"/>
      <c r="YR99" s="4"/>
      <c r="YS99" s="4"/>
      <c r="YT99" s="4"/>
      <c r="YU99" s="4"/>
      <c r="YV99" s="4"/>
      <c r="YW99" s="4"/>
      <c r="YX99" s="4"/>
      <c r="YY99" s="4"/>
      <c r="YZ99" s="4"/>
      <c r="ZA99" s="4"/>
      <c r="ZB99" s="4"/>
      <c r="ZC99" s="4"/>
      <c r="ZD99" s="4"/>
      <c r="ZE99" s="4"/>
      <c r="ZF99" s="4"/>
      <c r="ZG99" s="4"/>
      <c r="ZH99" s="4"/>
      <c r="ZI99" s="4"/>
      <c r="ZJ99" s="4"/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/>
      <c r="ZW99" s="4"/>
      <c r="ZX99" s="4"/>
      <c r="ZY99" s="4"/>
      <c r="ZZ99" s="4"/>
      <c r="AAA99" s="4"/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/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  <c r="ABH99" s="4"/>
      <c r="ABI99" s="4"/>
      <c r="ABJ99" s="4"/>
      <c r="ABK99" s="4"/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  <c r="ADQ99" s="4"/>
      <c r="ADR99" s="4"/>
      <c r="ADS99" s="4"/>
      <c r="ADT99" s="4"/>
      <c r="ADU99" s="4"/>
      <c r="ADV99" s="4"/>
      <c r="ADW99" s="4"/>
      <c r="ADX99" s="4"/>
      <c r="ADY99" s="4"/>
      <c r="ADZ99" s="4"/>
      <c r="AEA99" s="4"/>
      <c r="AEB99" s="4"/>
      <c r="AEC99" s="4"/>
      <c r="AED99" s="4"/>
      <c r="AEE99" s="4"/>
      <c r="AEF99" s="4"/>
      <c r="AEG99" s="4"/>
      <c r="AEH99" s="4"/>
      <c r="AEI99" s="4"/>
      <c r="AEJ99" s="4"/>
      <c r="AEK99" s="4"/>
      <c r="AEL99" s="4"/>
      <c r="AEM99" s="4"/>
      <c r="AEN99" s="4"/>
      <c r="AEO99" s="4"/>
      <c r="AEP99" s="4"/>
      <c r="AEQ99" s="4"/>
      <c r="AER99" s="4"/>
      <c r="AES99" s="4"/>
      <c r="AET99" s="4"/>
      <c r="AEU99" s="4"/>
      <c r="AEV99" s="4"/>
      <c r="AEW99" s="4"/>
      <c r="AEX99" s="4"/>
      <c r="AEY99" s="4"/>
      <c r="AEZ99" s="4"/>
      <c r="AFA99" s="4"/>
      <c r="AFB99" s="4"/>
      <c r="AFC99" s="4"/>
      <c r="AFD99" s="4"/>
      <c r="AFE99" s="4"/>
      <c r="AFF99" s="4"/>
      <c r="AFG99" s="4"/>
      <c r="AFH99" s="4"/>
      <c r="AFI99" s="4"/>
      <c r="AFJ99" s="4"/>
      <c r="AFK99" s="4"/>
      <c r="AFL99" s="4"/>
      <c r="AFM99" s="4"/>
      <c r="AFN99" s="4"/>
      <c r="AFO99" s="4"/>
      <c r="AFP99" s="4"/>
      <c r="AFQ99" s="4"/>
      <c r="AFR99" s="4"/>
      <c r="AFS99" s="4"/>
      <c r="AFT99" s="4"/>
      <c r="AFU99" s="4"/>
      <c r="AFV99" s="4"/>
      <c r="AFW99" s="4"/>
      <c r="AFX99" s="4"/>
      <c r="AFY99" s="4"/>
      <c r="AFZ99" s="4"/>
      <c r="AGA99" s="4"/>
      <c r="AGB99" s="4"/>
      <c r="AGC99" s="4"/>
      <c r="AGD99" s="4"/>
      <c r="AGE99" s="4"/>
      <c r="AGF99" s="4"/>
      <c r="AGG99" s="4"/>
      <c r="AGH99" s="4"/>
      <c r="AGI99" s="4"/>
      <c r="AGJ99" s="4"/>
      <c r="AGK99" s="4"/>
      <c r="AGL99" s="4"/>
      <c r="AGM99" s="4"/>
      <c r="AGN99" s="4"/>
      <c r="AGO99" s="4"/>
      <c r="AGP99" s="4"/>
      <c r="AGQ99" s="4"/>
      <c r="AGR99" s="4"/>
      <c r="AGS99" s="4"/>
      <c r="AGT99" s="4"/>
      <c r="AGU99" s="4"/>
      <c r="AGV99" s="4"/>
      <c r="AGW99" s="4"/>
      <c r="AGX99" s="4"/>
      <c r="AGY99" s="4"/>
      <c r="AGZ99" s="4"/>
      <c r="AHA99" s="4"/>
      <c r="AHB99" s="4"/>
      <c r="AHC99" s="4"/>
      <c r="AHD99" s="4"/>
      <c r="AHE99" s="4"/>
      <c r="AHF99" s="4"/>
      <c r="AHG99" s="4"/>
      <c r="AHH99" s="4"/>
      <c r="AHI99" s="4"/>
      <c r="AHJ99" s="4"/>
      <c r="AHK99" s="4"/>
      <c r="AHL99" s="4"/>
      <c r="AHM99" s="4"/>
      <c r="AHN99" s="4"/>
      <c r="AHO99" s="4"/>
      <c r="AHP99" s="4"/>
      <c r="AHQ99" s="4"/>
      <c r="AHR99" s="4"/>
      <c r="AHS99" s="4"/>
      <c r="AHT99" s="4"/>
      <c r="AHU99" s="4"/>
      <c r="AHV99" s="4"/>
      <c r="AHW99" s="4"/>
      <c r="AHX99" s="4"/>
      <c r="AHY99" s="4"/>
      <c r="AHZ99" s="4"/>
      <c r="AIA99" s="4"/>
      <c r="AIB99" s="4"/>
      <c r="AIC99" s="4"/>
      <c r="AID99" s="4"/>
      <c r="AIE99" s="4"/>
      <c r="AIF99" s="4"/>
      <c r="AIG99" s="4"/>
      <c r="AIH99" s="4"/>
      <c r="AII99" s="4"/>
      <c r="AIJ99" s="4"/>
      <c r="AIK99" s="4"/>
      <c r="AIL99" s="4"/>
      <c r="AIM99" s="4"/>
      <c r="AIN99" s="4"/>
      <c r="AIO99" s="4"/>
      <c r="AIP99" s="4"/>
      <c r="AIQ99" s="4"/>
      <c r="AIR99" s="4"/>
      <c r="AIS99" s="4"/>
      <c r="AIT99" s="4"/>
      <c r="AIU99" s="4"/>
      <c r="AIV99" s="4"/>
      <c r="AIW99" s="4"/>
      <c r="AIX99" s="4"/>
      <c r="AIY99" s="4"/>
      <c r="AIZ99" s="4"/>
      <c r="AJA99" s="4"/>
      <c r="AJB99" s="4"/>
      <c r="AJC99" s="4"/>
      <c r="AJD99" s="4"/>
      <c r="AJE99" s="4"/>
      <c r="AJF99" s="4"/>
      <c r="AJG99" s="4"/>
      <c r="AJH99" s="4"/>
      <c r="AJI99" s="4"/>
      <c r="AJJ99" s="4"/>
      <c r="AJK99" s="4"/>
      <c r="AJL99" s="4"/>
      <c r="AJM99" s="4"/>
      <c r="AJN99" s="4"/>
      <c r="AJO99" s="4"/>
      <c r="AJP99" s="4"/>
      <c r="AJQ99" s="4"/>
      <c r="AJR99" s="4"/>
      <c r="AJS99" s="4"/>
      <c r="AJT99" s="4"/>
      <c r="AJU99" s="4"/>
      <c r="AJV99" s="4"/>
      <c r="AJW99" s="4"/>
      <c r="AJX99" s="4"/>
      <c r="AJY99" s="4"/>
      <c r="AJZ99" s="4"/>
      <c r="AKA99" s="4"/>
      <c r="AKB99" s="4"/>
      <c r="AKC99" s="4"/>
      <c r="AKD99" s="4"/>
      <c r="AKE99" s="4"/>
      <c r="AKF99" s="4"/>
      <c r="AKG99" s="4"/>
      <c r="AKH99" s="4"/>
      <c r="AKI99" s="4"/>
      <c r="AKJ99" s="4"/>
      <c r="AKK99" s="4"/>
      <c r="AKL99" s="4"/>
      <c r="AKM99" s="4"/>
      <c r="AKN99" s="4"/>
      <c r="AKO99" s="4"/>
      <c r="AKP99" s="4"/>
      <c r="AKQ99" s="4"/>
      <c r="AKR99" s="4"/>
      <c r="AKS99" s="4"/>
      <c r="AKT99" s="4"/>
      <c r="AKU99" s="4"/>
      <c r="AKV99" s="4"/>
      <c r="AKW99" s="4"/>
      <c r="AKX99" s="4"/>
      <c r="AKY99" s="4"/>
      <c r="AKZ99" s="4"/>
      <c r="ALA99" s="4"/>
      <c r="ALB99" s="4"/>
      <c r="ALC99" s="4"/>
      <c r="ALD99" s="4"/>
      <c r="ALE99" s="4"/>
      <c r="ALF99" s="4"/>
      <c r="ALG99" s="4"/>
      <c r="ALH99" s="4"/>
      <c r="ALI99" s="4"/>
      <c r="ALJ99" s="4"/>
      <c r="ALK99" s="4"/>
      <c r="ALL99" s="4"/>
      <c r="ALM99" s="4"/>
      <c r="ALN99" s="4"/>
      <c r="ALO99" s="4"/>
      <c r="ALP99" s="4"/>
      <c r="ALQ99" s="4"/>
      <c r="ALR99" s="4"/>
      <c r="ALS99" s="4"/>
      <c r="ALT99" s="4"/>
      <c r="ALU99" s="4"/>
      <c r="ALV99" s="4"/>
      <c r="ALW99" s="4"/>
      <c r="ALX99" s="4"/>
      <c r="ALY99" s="4"/>
      <c r="ALZ99" s="4"/>
      <c r="AMA99" s="4"/>
      <c r="AMB99" s="4"/>
      <c r="AMC99" s="4"/>
      <c r="AMD99" s="4"/>
      <c r="AME99" s="4"/>
      <c r="AMF99" s="4"/>
      <c r="AMG99" s="4"/>
      <c r="AMH99" s="4"/>
      <c r="AMI99" s="4"/>
      <c r="AMJ99" s="4"/>
      <c r="AMK99" s="4"/>
      <c r="AML99" s="4"/>
      <c r="AMM99" s="4"/>
      <c r="AMN99" s="4"/>
      <c r="AMO99" s="4"/>
      <c r="AMP99" s="4"/>
      <c r="AMQ99" s="4"/>
      <c r="AMR99" s="4"/>
      <c r="AMS99" s="4"/>
      <c r="AMT99" s="4"/>
      <c r="AMU99" s="4"/>
      <c r="AMV99" s="4"/>
      <c r="AMW99" s="4"/>
      <c r="AMX99" s="4"/>
      <c r="AMY99" s="4"/>
      <c r="AMZ99" s="4"/>
      <c r="ANA99" s="4"/>
      <c r="ANB99" s="4"/>
      <c r="ANC99" s="4"/>
      <c r="AND99" s="4"/>
      <c r="ANE99" s="4"/>
      <c r="ANF99" s="4"/>
      <c r="ANG99" s="4"/>
      <c r="ANH99" s="4"/>
      <c r="ANI99" s="4"/>
      <c r="ANJ99" s="4"/>
      <c r="ANK99" s="4"/>
      <c r="ANL99" s="4"/>
      <c r="ANM99" s="4"/>
      <c r="ANN99" s="4"/>
      <c r="ANO99" s="4"/>
      <c r="ANP99" s="4"/>
      <c r="ANQ99" s="4"/>
      <c r="ANR99" s="4"/>
      <c r="ANS99" s="4"/>
      <c r="ANT99" s="4"/>
      <c r="ANU99" s="4"/>
      <c r="ANV99" s="4"/>
      <c r="ANW99" s="4"/>
      <c r="ANX99" s="4"/>
      <c r="ANY99" s="4"/>
      <c r="ANZ99" s="4"/>
      <c r="AOA99" s="4"/>
      <c r="AOB99" s="4"/>
      <c r="AOC99" s="4"/>
      <c r="AOD99" s="4"/>
      <c r="AOE99" s="4"/>
      <c r="AOF99" s="4"/>
      <c r="AOG99" s="4"/>
      <c r="AOH99" s="4"/>
      <c r="AOI99" s="4"/>
      <c r="AOJ99" s="4"/>
      <c r="AOK99" s="4"/>
      <c r="AOL99" s="4"/>
      <c r="AOM99" s="4"/>
      <c r="AON99" s="4"/>
      <c r="AOO99" s="4"/>
      <c r="AOP99" s="4"/>
      <c r="AOQ99" s="4"/>
      <c r="AOR99" s="4"/>
      <c r="AOS99" s="4"/>
      <c r="AOT99" s="4"/>
      <c r="AOU99" s="4"/>
      <c r="AOV99" s="4"/>
      <c r="AOW99" s="4"/>
      <c r="AOX99" s="4"/>
      <c r="AOY99" s="4"/>
      <c r="AOZ99" s="4"/>
      <c r="APA99" s="4"/>
      <c r="APB99" s="4"/>
      <c r="APC99" s="4"/>
      <c r="APD99" s="4"/>
      <c r="APE99" s="4"/>
      <c r="APF99" s="4"/>
      <c r="APG99" s="4"/>
      <c r="APH99" s="4"/>
      <c r="API99" s="4"/>
      <c r="APJ99" s="4"/>
      <c r="APK99" s="4"/>
      <c r="APL99" s="4"/>
      <c r="APM99" s="4"/>
      <c r="APN99" s="4"/>
      <c r="APO99" s="4"/>
      <c r="APP99" s="4"/>
      <c r="APQ99" s="4"/>
      <c r="APR99" s="4"/>
      <c r="APS99" s="4"/>
      <c r="APT99" s="4"/>
      <c r="APU99" s="4"/>
      <c r="APV99" s="4"/>
      <c r="APW99" s="4"/>
      <c r="APX99" s="4"/>
      <c r="APY99" s="4"/>
      <c r="APZ99" s="4"/>
      <c r="AQA99" s="4"/>
      <c r="AQB99" s="4"/>
      <c r="AQC99" s="4"/>
      <c r="AQD99" s="4"/>
      <c r="AQE99" s="4"/>
      <c r="AQF99" s="4"/>
      <c r="AQG99" s="4"/>
      <c r="AQH99" s="4"/>
      <c r="AQI99" s="4"/>
      <c r="AQJ99" s="4"/>
      <c r="AQK99" s="4"/>
      <c r="AQL99" s="4"/>
      <c r="AQM99" s="4"/>
      <c r="AQN99" s="4"/>
      <c r="AQO99" s="4"/>
      <c r="AQP99" s="4"/>
      <c r="AQQ99" s="4"/>
      <c r="AQR99" s="4"/>
      <c r="AQS99" s="4"/>
      <c r="AQT99" s="4"/>
      <c r="AQU99" s="4"/>
      <c r="AQV99" s="4"/>
      <c r="AQW99" s="4"/>
      <c r="AQX99" s="4"/>
      <c r="AQY99" s="4"/>
      <c r="AQZ99" s="4"/>
      <c r="ARA99" s="4"/>
      <c r="ARB99" s="4"/>
      <c r="ARC99" s="4"/>
      <c r="ARD99" s="4"/>
      <c r="ARE99" s="4"/>
      <c r="ARF99" s="4"/>
      <c r="ARG99" s="4"/>
      <c r="ARH99" s="4"/>
      <c r="ARI99" s="4"/>
      <c r="ARJ99" s="4"/>
      <c r="ARK99" s="4"/>
      <c r="ARL99" s="4"/>
      <c r="ARM99" s="4"/>
      <c r="ARN99" s="4"/>
      <c r="ARO99" s="4"/>
      <c r="ARP99" s="4"/>
      <c r="ARQ99" s="4"/>
      <c r="ARR99" s="4"/>
      <c r="ARS99" s="4"/>
      <c r="ART99" s="4"/>
      <c r="ARU99" s="4"/>
      <c r="ARV99" s="4"/>
      <c r="ARW99" s="4"/>
      <c r="ARX99" s="4"/>
      <c r="ARY99" s="4"/>
      <c r="ARZ99" s="4"/>
      <c r="ASA99" s="4"/>
      <c r="ASB99" s="4"/>
      <c r="ASC99" s="4"/>
      <c r="ASD99" s="4"/>
      <c r="ASE99" s="4"/>
      <c r="ASF99" s="4"/>
      <c r="ASG99" s="4"/>
      <c r="ASH99" s="4"/>
      <c r="ASI99" s="4"/>
      <c r="ASJ99" s="4"/>
      <c r="ASK99" s="4"/>
      <c r="ASL99" s="4"/>
      <c r="ASM99" s="4"/>
      <c r="ASN99" s="4"/>
      <c r="ASO99" s="4"/>
      <c r="ASP99" s="4"/>
      <c r="ASQ99" s="4"/>
      <c r="ASR99" s="4"/>
      <c r="ASS99" s="4"/>
      <c r="AST99" s="4"/>
      <c r="ASU99" s="4"/>
      <c r="ASV99" s="4"/>
      <c r="ASW99" s="4"/>
      <c r="ASX99" s="4"/>
      <c r="ASY99" s="4"/>
      <c r="ASZ99" s="4"/>
      <c r="ATA99" s="4"/>
      <c r="ATB99" s="4"/>
      <c r="ATC99" s="4"/>
      <c r="ATD99" s="4"/>
      <c r="ATE99" s="4"/>
      <c r="ATF99" s="4"/>
      <c r="ATG99" s="4"/>
      <c r="ATH99" s="4"/>
      <c r="ATI99" s="4"/>
      <c r="ATJ99" s="4"/>
      <c r="ATK99" s="4"/>
      <c r="ATL99" s="4"/>
      <c r="ATM99" s="4"/>
      <c r="ATN99" s="4"/>
      <c r="ATO99" s="4"/>
      <c r="ATP99" s="4"/>
      <c r="ATQ99" s="4"/>
      <c r="ATR99" s="4"/>
      <c r="ATS99" s="4"/>
      <c r="ATT99" s="4"/>
      <c r="ATU99" s="4"/>
      <c r="ATV99" s="4"/>
      <c r="ATW99" s="4"/>
      <c r="ATX99" s="4"/>
      <c r="ATY99" s="4"/>
      <c r="ATZ99" s="4"/>
      <c r="AUA99" s="4"/>
      <c r="AUB99" s="4"/>
      <c r="AUC99" s="4"/>
      <c r="AUD99" s="4"/>
      <c r="AUE99" s="4"/>
      <c r="AUF99" s="4"/>
      <c r="AUG99" s="4"/>
      <c r="AUH99" s="4"/>
      <c r="AUI99" s="4"/>
      <c r="AUJ99" s="4"/>
      <c r="AUK99" s="4"/>
      <c r="AUL99" s="4"/>
      <c r="AUM99" s="4"/>
      <c r="AUN99" s="4"/>
      <c r="AUO99" s="4"/>
      <c r="AUP99" s="4"/>
      <c r="AUQ99" s="4"/>
      <c r="AUR99" s="4"/>
      <c r="AUS99" s="4"/>
      <c r="AUT99" s="4"/>
      <c r="AUU99" s="4"/>
      <c r="AUV99" s="4"/>
      <c r="AUW99" s="4"/>
      <c r="AUX99" s="4"/>
      <c r="AUY99" s="4"/>
      <c r="AUZ99" s="4"/>
      <c r="AVA99" s="4"/>
      <c r="AVB99" s="4"/>
      <c r="AVC99" s="4"/>
      <c r="AVD99" s="4"/>
      <c r="AVE99" s="4"/>
      <c r="AVF99" s="4"/>
      <c r="AVG99" s="4"/>
      <c r="AVH99" s="4"/>
      <c r="AVI99" s="4"/>
      <c r="AVJ99" s="4"/>
      <c r="AVK99" s="4"/>
      <c r="AVL99" s="4"/>
      <c r="AVM99" s="4"/>
      <c r="AVN99" s="4"/>
      <c r="AVO99" s="4"/>
      <c r="AVP99" s="4"/>
      <c r="AVQ99" s="4"/>
      <c r="AVR99" s="4"/>
      <c r="AVS99" s="4"/>
      <c r="AVT99" s="4"/>
      <c r="AVU99" s="4"/>
      <c r="AVV99" s="4"/>
      <c r="AVW99" s="4"/>
      <c r="AVX99" s="4"/>
      <c r="AVY99" s="4"/>
      <c r="AVZ99" s="4"/>
      <c r="AWA99" s="4"/>
      <c r="AWB99" s="4"/>
      <c r="AWC99" s="4"/>
      <c r="AWD99" s="4"/>
      <c r="AWE99" s="4"/>
      <c r="AWF99" s="4"/>
      <c r="AWG99" s="4"/>
      <c r="AWH99" s="4"/>
      <c r="AWI99" s="4"/>
      <c r="AWJ99" s="4"/>
      <c r="AWK99" s="4"/>
      <c r="AWL99" s="4"/>
      <c r="AWM99" s="4"/>
      <c r="AWN99" s="4"/>
      <c r="AWO99" s="4"/>
      <c r="AWP99" s="4"/>
      <c r="AWQ99" s="4"/>
      <c r="AWR99" s="4"/>
      <c r="AWS99" s="4"/>
      <c r="AWT99" s="4"/>
      <c r="AWU99" s="4"/>
      <c r="AWV99" s="4"/>
      <c r="AWW99" s="4"/>
      <c r="AWX99" s="4"/>
      <c r="AWY99" s="4"/>
      <c r="AWZ99" s="4"/>
      <c r="AXA99" s="4"/>
      <c r="AXB99" s="4"/>
      <c r="AXC99" s="4"/>
      <c r="AXD99" s="4"/>
      <c r="AXE99" s="4"/>
      <c r="AXF99" s="4"/>
      <c r="AXG99" s="4"/>
      <c r="AXH99" s="4"/>
      <c r="AXI99" s="4"/>
      <c r="AXJ99" s="4"/>
      <c r="AXK99" s="4"/>
      <c r="AXL99" s="4"/>
      <c r="AXM99" s="4"/>
      <c r="AXN99" s="4"/>
      <c r="AXO99" s="4"/>
      <c r="AXP99" s="4"/>
      <c r="AXQ99" s="4"/>
      <c r="AXR99" s="4"/>
      <c r="AXS99" s="4"/>
      <c r="AXT99" s="4"/>
      <c r="AXU99" s="4"/>
      <c r="AXV99" s="4"/>
      <c r="AXW99" s="4"/>
      <c r="AXX99" s="4"/>
      <c r="AXY99" s="4"/>
      <c r="AXZ99" s="4"/>
      <c r="AYA99" s="4"/>
      <c r="AYB99" s="4"/>
      <c r="AYC99" s="4"/>
      <c r="AYD99" s="4"/>
      <c r="AYE99" s="4"/>
      <c r="AYF99" s="4"/>
      <c r="AYG99" s="4"/>
      <c r="AYH99" s="4"/>
      <c r="AYI99" s="4"/>
      <c r="AYJ99" s="4"/>
      <c r="AYK99" s="4"/>
      <c r="AYL99" s="4"/>
      <c r="AYM99" s="4"/>
      <c r="AYN99" s="4"/>
      <c r="AYO99" s="4"/>
      <c r="AYP99" s="4"/>
      <c r="AYQ99" s="4"/>
      <c r="AYR99" s="4"/>
      <c r="AYS99" s="4"/>
      <c r="AYT99" s="4"/>
      <c r="AYU99" s="4"/>
      <c r="AYV99" s="4"/>
      <c r="AYW99" s="4"/>
      <c r="AYX99" s="4"/>
      <c r="AYY99" s="4"/>
      <c r="AYZ99" s="4"/>
      <c r="AZA99" s="4"/>
      <c r="AZB99" s="4"/>
      <c r="AZC99" s="4"/>
      <c r="AZD99" s="4"/>
      <c r="AZE99" s="4"/>
      <c r="AZF99" s="4"/>
      <c r="AZG99" s="4"/>
      <c r="AZH99" s="4"/>
      <c r="AZI99" s="4"/>
      <c r="AZJ99" s="4"/>
      <c r="AZK99" s="4"/>
      <c r="AZL99" s="4"/>
      <c r="AZM99" s="4"/>
      <c r="AZN99" s="4"/>
      <c r="AZO99" s="4"/>
      <c r="AZP99" s="4"/>
      <c r="AZQ99" s="4"/>
      <c r="AZR99" s="4"/>
      <c r="AZS99" s="4"/>
      <c r="AZT99" s="4"/>
      <c r="AZU99" s="4"/>
      <c r="AZV99" s="4"/>
      <c r="AZW99" s="4"/>
      <c r="AZX99" s="4"/>
      <c r="AZY99" s="4"/>
      <c r="AZZ99" s="4"/>
      <c r="BAA99" s="4"/>
      <c r="BAB99" s="4"/>
      <c r="BAC99" s="4"/>
      <c r="BAD99" s="4"/>
      <c r="BAE99" s="4"/>
      <c r="BAF99" s="4"/>
      <c r="BAG99" s="4"/>
      <c r="BAH99" s="4"/>
      <c r="BAI99" s="4"/>
      <c r="BAJ99" s="4"/>
      <c r="BAK99" s="4"/>
      <c r="BAL99" s="4"/>
      <c r="BAM99" s="4"/>
      <c r="BAN99" s="4"/>
      <c r="BAO99" s="4"/>
      <c r="BAP99" s="4"/>
      <c r="BAQ99" s="4"/>
      <c r="BAR99" s="4"/>
      <c r="BAS99" s="4"/>
      <c r="BAT99" s="4"/>
      <c r="BAU99" s="4"/>
      <c r="BAV99" s="4"/>
      <c r="BAW99" s="4"/>
      <c r="BAX99" s="4"/>
      <c r="BAY99" s="4"/>
      <c r="BAZ99" s="4"/>
      <c r="BBA99" s="4"/>
      <c r="BBB99" s="4"/>
      <c r="BBC99" s="4"/>
      <c r="BBD99" s="4"/>
      <c r="BBE99" s="4"/>
      <c r="BBF99" s="4"/>
      <c r="BBG99" s="4"/>
      <c r="BBH99" s="4"/>
      <c r="BBI99" s="4"/>
      <c r="BBJ99" s="4"/>
      <c r="BBK99" s="4"/>
      <c r="BBL99" s="4"/>
      <c r="BBM99" s="4"/>
      <c r="BBN99" s="4"/>
      <c r="BBO99" s="4"/>
      <c r="BBP99" s="4"/>
      <c r="BBQ99" s="4"/>
      <c r="BBR99" s="4"/>
      <c r="BBS99" s="4"/>
      <c r="BBT99" s="4"/>
      <c r="BBU99" s="4"/>
      <c r="BBV99" s="4"/>
      <c r="BBW99" s="4"/>
      <c r="BBX99" s="4"/>
      <c r="BBY99" s="4"/>
      <c r="BBZ99" s="4"/>
      <c r="BCA99" s="4"/>
      <c r="BCB99" s="4"/>
      <c r="BCC99" s="4"/>
      <c r="BCD99" s="4"/>
      <c r="BCE99" s="4"/>
      <c r="BCF99" s="4"/>
      <c r="BCG99" s="4"/>
      <c r="BCH99" s="4"/>
      <c r="BCI99" s="4"/>
      <c r="BCJ99" s="4"/>
      <c r="BCK99" s="4"/>
      <c r="BCL99" s="4"/>
      <c r="BCM99" s="4"/>
      <c r="BCN99" s="4"/>
      <c r="BCO99" s="4"/>
      <c r="BCP99" s="4"/>
      <c r="BCQ99" s="4"/>
      <c r="BCR99" s="4"/>
      <c r="BCS99" s="4"/>
      <c r="BCT99" s="4"/>
      <c r="BCU99" s="4"/>
      <c r="BCV99" s="4"/>
      <c r="BCW99" s="4"/>
      <c r="BCX99" s="4"/>
      <c r="BCY99" s="4"/>
      <c r="BCZ99" s="4"/>
      <c r="BDA99" s="4"/>
      <c r="BDB99" s="4"/>
      <c r="BDC99" s="4"/>
      <c r="BDD99" s="4"/>
      <c r="BDE99" s="4"/>
      <c r="BDF99" s="4"/>
      <c r="BDG99" s="4"/>
      <c r="BDH99" s="4"/>
      <c r="BDI99" s="4"/>
      <c r="BDJ99" s="4"/>
      <c r="BDK99" s="4"/>
      <c r="BDL99" s="4"/>
      <c r="BDM99" s="4"/>
      <c r="BDN99" s="4"/>
      <c r="BDO99" s="4"/>
      <c r="BDP99" s="4"/>
      <c r="BDQ99" s="4"/>
      <c r="BDR99" s="4"/>
      <c r="BDS99" s="4"/>
      <c r="BDT99" s="4"/>
      <c r="BDU99" s="4"/>
      <c r="BDV99" s="4"/>
      <c r="BDW99" s="4"/>
      <c r="BDX99" s="4"/>
      <c r="BDY99" s="4"/>
      <c r="BDZ99" s="4"/>
      <c r="BEA99" s="4"/>
      <c r="BEB99" s="4"/>
      <c r="BEC99" s="4"/>
      <c r="BED99" s="4"/>
      <c r="BEE99" s="4"/>
      <c r="BEF99" s="4"/>
      <c r="BEG99" s="4"/>
      <c r="BEH99" s="4"/>
      <c r="BEI99" s="4"/>
      <c r="BEJ99" s="4"/>
      <c r="BEK99" s="4"/>
      <c r="BEL99" s="4"/>
      <c r="BEM99" s="4"/>
      <c r="BEN99" s="4"/>
      <c r="BEO99" s="4"/>
      <c r="BEP99" s="4"/>
      <c r="BEQ99" s="4"/>
      <c r="BER99" s="4"/>
      <c r="BES99" s="4"/>
      <c r="BET99" s="4"/>
      <c r="BEU99" s="4"/>
      <c r="BEV99" s="4"/>
      <c r="BEW99" s="4"/>
      <c r="BEX99" s="4"/>
      <c r="BEY99" s="4"/>
      <c r="BEZ99" s="4"/>
      <c r="BFA99" s="4"/>
      <c r="BFB99" s="4"/>
      <c r="BFC99" s="4"/>
      <c r="BFD99" s="4"/>
      <c r="BFE99" s="4"/>
      <c r="BFF99" s="4"/>
      <c r="BFG99" s="4"/>
      <c r="BFH99" s="4"/>
      <c r="BFI99" s="4"/>
      <c r="BFJ99" s="4"/>
      <c r="BFK99" s="4"/>
      <c r="BFL99" s="4"/>
      <c r="BFM99" s="4"/>
      <c r="BFN99" s="4"/>
      <c r="BFO99" s="4"/>
      <c r="BFP99" s="4"/>
      <c r="BFQ99" s="4"/>
      <c r="BFR99" s="4"/>
      <c r="BFS99" s="4"/>
      <c r="BFT99" s="4"/>
      <c r="BFU99" s="4"/>
      <c r="BFV99" s="4"/>
      <c r="BFW99" s="4"/>
      <c r="BFX99" s="4"/>
      <c r="BFY99" s="4"/>
      <c r="BFZ99" s="4"/>
      <c r="BGA99" s="4"/>
      <c r="BGB99" s="4"/>
      <c r="BGC99" s="4"/>
      <c r="BGD99" s="4"/>
      <c r="BGE99" s="4"/>
      <c r="BGF99" s="4"/>
      <c r="BGG99" s="4"/>
      <c r="BGH99" s="4"/>
      <c r="BGI99" s="4"/>
      <c r="BGJ99" s="4"/>
      <c r="BGK99" s="4"/>
      <c r="BGL99" s="4"/>
      <c r="BGM99" s="4"/>
      <c r="BGN99" s="4"/>
      <c r="BGO99" s="4"/>
      <c r="BGP99" s="4"/>
      <c r="BGQ99" s="4"/>
      <c r="BGR99" s="4"/>
      <c r="BGS99" s="4"/>
      <c r="BGT99" s="4"/>
      <c r="BGU99" s="4"/>
      <c r="BGV99" s="4"/>
      <c r="BGW99" s="4"/>
      <c r="BGX99" s="4"/>
      <c r="BGY99" s="4"/>
      <c r="BGZ99" s="4"/>
      <c r="BHA99" s="4"/>
      <c r="BHB99" s="4"/>
      <c r="BHC99" s="4"/>
      <c r="BHD99" s="4"/>
      <c r="BHE99" s="4"/>
      <c r="BHF99" s="4"/>
      <c r="BHG99" s="4"/>
      <c r="BHH99" s="4"/>
      <c r="BHI99" s="4"/>
      <c r="BHJ99" s="4"/>
      <c r="BHK99" s="4"/>
      <c r="BHL99" s="4"/>
      <c r="BHM99" s="4"/>
      <c r="BHN99" s="4"/>
      <c r="BHO99" s="4"/>
      <c r="BHP99" s="4"/>
      <c r="BHQ99" s="4"/>
      <c r="BHR99" s="4"/>
      <c r="BHS99" s="4"/>
      <c r="BHT99" s="4"/>
      <c r="BHU99" s="4"/>
      <c r="BHV99" s="4"/>
      <c r="BHW99" s="4"/>
      <c r="BHX99" s="4"/>
      <c r="BHY99" s="4"/>
      <c r="BHZ99" s="4"/>
      <c r="BIA99" s="4"/>
      <c r="BIB99" s="4"/>
      <c r="BIC99" s="4"/>
      <c r="BID99" s="4"/>
      <c r="BIE99" s="4"/>
      <c r="BIF99" s="4"/>
      <c r="BIG99" s="4"/>
      <c r="BIH99" s="4"/>
      <c r="BII99" s="4"/>
      <c r="BIJ99" s="4"/>
      <c r="BIK99" s="4"/>
      <c r="BIL99" s="4"/>
      <c r="BIM99" s="4"/>
      <c r="BIN99" s="4"/>
      <c r="BIO99" s="4"/>
      <c r="BIP99" s="4"/>
      <c r="BIQ99" s="4"/>
      <c r="BIR99" s="4"/>
      <c r="BIS99" s="4"/>
      <c r="BIT99" s="4"/>
      <c r="BIU99" s="4"/>
      <c r="BIV99" s="4"/>
      <c r="BIW99" s="4"/>
      <c r="BIX99" s="4"/>
      <c r="BIY99" s="4"/>
      <c r="BIZ99" s="4"/>
      <c r="BJA99" s="4"/>
      <c r="BJB99" s="4"/>
      <c r="BJC99" s="4"/>
      <c r="BJD99" s="4"/>
      <c r="BJE99" s="4"/>
      <c r="BJF99" s="4"/>
      <c r="BJG99" s="4"/>
      <c r="BJH99" s="4"/>
      <c r="BJI99" s="4"/>
      <c r="BJJ99" s="4"/>
      <c r="BJK99" s="4"/>
      <c r="BJL99" s="4"/>
      <c r="BJM99" s="4"/>
      <c r="BJN99" s="4"/>
      <c r="BJO99" s="4"/>
      <c r="BJP99" s="4"/>
      <c r="BJQ99" s="4"/>
      <c r="BJR99" s="4"/>
      <c r="BJS99" s="4"/>
      <c r="BJT99" s="4"/>
      <c r="BJU99" s="4"/>
      <c r="BJV99" s="4"/>
      <c r="BJW99" s="4"/>
      <c r="BJX99" s="4"/>
      <c r="BJY99" s="4"/>
      <c r="BJZ99" s="4"/>
      <c r="BKA99" s="4"/>
      <c r="BKB99" s="4"/>
      <c r="BKC99" s="4"/>
      <c r="BKD99" s="4"/>
      <c r="BKE99" s="4"/>
      <c r="BKF99" s="4"/>
      <c r="BKG99" s="4"/>
      <c r="BKH99" s="4"/>
      <c r="BKI99" s="4"/>
      <c r="BKJ99" s="4"/>
      <c r="BKK99" s="4"/>
      <c r="BKL99" s="4"/>
      <c r="BKM99" s="4"/>
      <c r="BKN99" s="4"/>
      <c r="BKO99" s="4"/>
      <c r="BKP99" s="4"/>
      <c r="BKQ99" s="4"/>
      <c r="BKR99" s="4"/>
      <c r="BKS99" s="4"/>
      <c r="BKT99" s="4"/>
      <c r="BKU99" s="4"/>
      <c r="BKV99" s="4"/>
      <c r="BKW99" s="4"/>
      <c r="BKX99" s="4"/>
      <c r="BKY99" s="4"/>
      <c r="BKZ99" s="4"/>
      <c r="BLA99" s="4"/>
      <c r="BLB99" s="4"/>
      <c r="BLC99" s="4"/>
      <c r="BLD99" s="4"/>
      <c r="BLE99" s="4"/>
      <c r="BLF99" s="4"/>
      <c r="BLG99" s="4"/>
      <c r="BLH99" s="4"/>
      <c r="BLI99" s="4"/>
      <c r="BLJ99" s="4"/>
      <c r="BLK99" s="4"/>
      <c r="BLL99" s="4"/>
      <c r="BLM99" s="4"/>
      <c r="BLN99" s="4"/>
      <c r="BLO99" s="4"/>
      <c r="BLP99" s="4"/>
      <c r="BLQ99" s="4"/>
      <c r="BLR99" s="4"/>
      <c r="BLS99" s="4"/>
      <c r="BLT99" s="4"/>
      <c r="BLU99" s="4"/>
      <c r="BLV99" s="4"/>
      <c r="BLW99" s="4"/>
      <c r="BLX99" s="4"/>
      <c r="BLY99" s="4"/>
      <c r="BLZ99" s="4"/>
      <c r="BMA99" s="4"/>
      <c r="BMB99" s="4"/>
      <c r="BMC99" s="4"/>
      <c r="BMD99" s="4"/>
      <c r="BME99" s="4"/>
      <c r="BMF99" s="4"/>
      <c r="BMG99" s="4"/>
      <c r="BMH99" s="4"/>
      <c r="BMI99" s="4"/>
      <c r="BMJ99" s="4"/>
      <c r="BMK99" s="4"/>
      <c r="BML99" s="4"/>
      <c r="BMM99" s="4"/>
      <c r="BMN99" s="4"/>
      <c r="BMO99" s="4"/>
      <c r="BMP99" s="4"/>
      <c r="BMQ99" s="4"/>
      <c r="BMR99" s="4"/>
      <c r="BMS99" s="4"/>
      <c r="BMT99" s="4"/>
      <c r="BMU99" s="4"/>
      <c r="BMV99" s="4"/>
      <c r="BMW99" s="4"/>
      <c r="BMX99" s="4"/>
      <c r="BMY99" s="4"/>
      <c r="BMZ99" s="4"/>
      <c r="BNA99" s="4"/>
      <c r="BNB99" s="4"/>
      <c r="BNC99" s="4"/>
      <c r="BND99" s="4"/>
      <c r="BNE99" s="4"/>
      <c r="BNF99" s="4"/>
      <c r="BNG99" s="4"/>
      <c r="BNH99" s="4"/>
      <c r="BNI99" s="4"/>
      <c r="BNJ99" s="4"/>
      <c r="BNK99" s="4"/>
      <c r="BNL99" s="4"/>
      <c r="BNM99" s="4"/>
      <c r="BNN99" s="4"/>
      <c r="BNO99" s="4"/>
      <c r="BNP99" s="4"/>
      <c r="BNQ99" s="4"/>
      <c r="BNR99" s="4"/>
      <c r="BNS99" s="4"/>
      <c r="BNT99" s="4"/>
      <c r="BNU99" s="4"/>
      <c r="BNV99" s="4"/>
      <c r="BNW99" s="4"/>
      <c r="BNX99" s="4"/>
      <c r="BNY99" s="4"/>
      <c r="BNZ99" s="4"/>
      <c r="BOA99" s="4"/>
      <c r="BOB99" s="4"/>
      <c r="BOC99" s="4"/>
      <c r="BOD99" s="4"/>
      <c r="BOE99" s="4"/>
      <c r="BOF99" s="4"/>
      <c r="BOG99" s="4"/>
      <c r="BOH99" s="4"/>
      <c r="BOI99" s="4"/>
      <c r="BOJ99" s="4"/>
      <c r="BOK99" s="4"/>
      <c r="BOL99" s="4"/>
      <c r="BOM99" s="4"/>
      <c r="BON99" s="4"/>
      <c r="BOO99" s="4"/>
      <c r="BOP99" s="4"/>
      <c r="BOQ99" s="4"/>
      <c r="BOR99" s="4"/>
      <c r="BOS99" s="4"/>
      <c r="BOT99" s="4"/>
      <c r="BOU99" s="4"/>
      <c r="BOV99" s="4"/>
      <c r="BOW99" s="4"/>
      <c r="BOX99" s="4"/>
      <c r="BOY99" s="4"/>
      <c r="BOZ99" s="4"/>
      <c r="BPA99" s="4"/>
      <c r="BPB99" s="4"/>
      <c r="BPC99" s="4"/>
      <c r="BPD99" s="4"/>
      <c r="BPE99" s="4"/>
      <c r="BPF99" s="4"/>
      <c r="BPG99" s="4"/>
      <c r="BPH99" s="4"/>
      <c r="BPI99" s="4"/>
      <c r="BPJ99" s="4"/>
      <c r="BPK99" s="4"/>
      <c r="BPL99" s="4"/>
      <c r="BPM99" s="4"/>
      <c r="BPN99" s="4"/>
      <c r="BPO99" s="4"/>
      <c r="BPP99" s="4"/>
      <c r="BPQ99" s="4"/>
      <c r="BPR99" s="4"/>
      <c r="BPS99" s="4"/>
      <c r="BPT99" s="4"/>
      <c r="BPU99" s="4"/>
      <c r="BPV99" s="4"/>
      <c r="BPW99" s="4"/>
      <c r="BPX99" s="4"/>
      <c r="BPY99" s="4"/>
      <c r="BPZ99" s="4"/>
      <c r="BQA99" s="4"/>
      <c r="BQB99" s="4"/>
      <c r="BQC99" s="4"/>
      <c r="BQD99" s="4"/>
      <c r="BQE99" s="4"/>
      <c r="BQF99" s="4"/>
      <c r="BQG99" s="4"/>
      <c r="BQH99" s="4"/>
      <c r="BQI99" s="4"/>
      <c r="BQJ99" s="4"/>
      <c r="BQK99" s="4"/>
      <c r="BQL99" s="4"/>
      <c r="BQM99" s="4"/>
      <c r="BQN99" s="4"/>
      <c r="BQO99" s="4"/>
      <c r="BQP99" s="4"/>
      <c r="BQQ99" s="4"/>
      <c r="BQR99" s="4"/>
      <c r="BQS99" s="4"/>
      <c r="BQT99" s="4"/>
      <c r="BQU99" s="4"/>
      <c r="BQV99" s="4"/>
      <c r="BQW99" s="4"/>
      <c r="BQX99" s="4"/>
      <c r="BQY99" s="4"/>
      <c r="BQZ99" s="4"/>
      <c r="BRA99" s="4"/>
      <c r="BRB99" s="4"/>
      <c r="BRC99" s="4"/>
      <c r="BRD99" s="4"/>
      <c r="BRE99" s="4"/>
      <c r="BRF99" s="4"/>
      <c r="BRG99" s="4"/>
      <c r="BRH99" s="4"/>
      <c r="BRI99" s="4"/>
      <c r="BRJ99" s="4"/>
      <c r="BRK99" s="4"/>
      <c r="BRL99" s="4"/>
      <c r="BRM99" s="4"/>
      <c r="BRN99" s="4"/>
      <c r="BRO99" s="4"/>
      <c r="BRP99" s="4"/>
      <c r="BRQ99" s="4"/>
      <c r="BRR99" s="4"/>
      <c r="BRS99" s="4"/>
      <c r="BRT99" s="4"/>
      <c r="BRU99" s="4"/>
      <c r="BRV99" s="4"/>
      <c r="BRW99" s="4"/>
      <c r="BRX99" s="4"/>
      <c r="BRY99" s="4"/>
      <c r="BRZ99" s="4"/>
      <c r="BSA99" s="4"/>
      <c r="BSB99" s="4"/>
      <c r="BSC99" s="4"/>
      <c r="BSD99" s="4"/>
      <c r="BSE99" s="4"/>
      <c r="BSF99" s="4"/>
      <c r="BSG99" s="4"/>
      <c r="BSH99" s="4"/>
      <c r="BSI99" s="4"/>
      <c r="BSJ99" s="4"/>
      <c r="BSK99" s="4"/>
      <c r="BSL99" s="4"/>
      <c r="BSM99" s="4"/>
      <c r="BSN99" s="4"/>
      <c r="BSO99" s="4"/>
      <c r="BSP99" s="4"/>
      <c r="BSQ99" s="4"/>
      <c r="BSR99" s="4"/>
      <c r="BSS99" s="4"/>
      <c r="BST99" s="4"/>
      <c r="BSU99" s="4"/>
      <c r="BSV99" s="4"/>
      <c r="BSW99" s="4"/>
      <c r="BSX99" s="4"/>
      <c r="BSY99" s="4"/>
      <c r="BSZ99" s="4"/>
      <c r="BTA99" s="4"/>
      <c r="BTB99" s="4"/>
      <c r="BTC99" s="4"/>
      <c r="BTD99" s="4"/>
      <c r="BTE99" s="4"/>
      <c r="BTF99" s="4"/>
      <c r="BTG99" s="4"/>
      <c r="BTH99" s="4"/>
      <c r="BTI99" s="4"/>
      <c r="BTJ99" s="4"/>
      <c r="BTK99" s="4"/>
      <c r="BTL99" s="4"/>
      <c r="BTM99" s="4"/>
      <c r="BTN99" s="4"/>
      <c r="BTO99" s="4"/>
      <c r="BTP99" s="4"/>
      <c r="BTQ99" s="4"/>
      <c r="BTR99" s="4"/>
      <c r="BTS99" s="4"/>
      <c r="BTT99" s="4"/>
      <c r="BTU99" s="4"/>
      <c r="BTV99" s="4"/>
      <c r="BTW99" s="4"/>
      <c r="BTX99" s="4"/>
      <c r="BTY99" s="4"/>
      <c r="BTZ99" s="4"/>
      <c r="BUA99" s="4"/>
      <c r="BUB99" s="4"/>
      <c r="BUC99" s="4"/>
      <c r="BUD99" s="4"/>
      <c r="BUE99" s="4"/>
      <c r="BUF99" s="4"/>
      <c r="BUG99" s="4"/>
      <c r="BUH99" s="4"/>
      <c r="BUI99" s="4"/>
      <c r="BUJ99" s="4"/>
      <c r="BUK99" s="4"/>
      <c r="BUL99" s="4"/>
      <c r="BUM99" s="4"/>
      <c r="BUN99" s="4"/>
      <c r="BUO99" s="4"/>
      <c r="BUP99" s="4"/>
      <c r="BUQ99" s="4"/>
      <c r="BUR99" s="4"/>
      <c r="BUS99" s="4"/>
      <c r="BUT99" s="4"/>
      <c r="BUU99" s="4"/>
      <c r="BUV99" s="4"/>
      <c r="BUW99" s="4"/>
      <c r="BUX99" s="4"/>
      <c r="BUY99" s="4"/>
      <c r="BUZ99" s="4"/>
      <c r="BVA99" s="4"/>
      <c r="BVB99" s="4"/>
      <c r="BVC99" s="4"/>
      <c r="BVD99" s="4"/>
      <c r="BVE99" s="4"/>
      <c r="BVF99" s="4"/>
      <c r="BVG99" s="4"/>
      <c r="BVH99" s="4"/>
      <c r="BVI99" s="4"/>
      <c r="BVJ99" s="4"/>
      <c r="BVK99" s="4"/>
      <c r="BVL99" s="4"/>
      <c r="BVM99" s="4"/>
      <c r="BVN99" s="4"/>
      <c r="BVO99" s="4"/>
      <c r="BVP99" s="4"/>
      <c r="BVQ99" s="4"/>
      <c r="BVR99" s="4"/>
      <c r="BVS99" s="4"/>
      <c r="BVT99" s="4"/>
      <c r="BVU99" s="4"/>
      <c r="BVV99" s="4"/>
      <c r="BVW99" s="4"/>
      <c r="BVX99" s="4"/>
      <c r="BVY99" s="4"/>
      <c r="BVZ99" s="4"/>
      <c r="BWA99" s="4"/>
      <c r="BWB99" s="4"/>
      <c r="BWC99" s="4"/>
      <c r="BWD99" s="4"/>
      <c r="BWE99" s="4"/>
      <c r="BWF99" s="4"/>
      <c r="BWG99" s="4"/>
      <c r="BWH99" s="4"/>
      <c r="BWI99" s="4"/>
      <c r="BWJ99" s="4"/>
      <c r="BWK99" s="4"/>
      <c r="BWL99" s="4"/>
      <c r="BWM99" s="4"/>
      <c r="BWN99" s="4"/>
      <c r="BWO99" s="4"/>
      <c r="BWP99" s="4"/>
      <c r="BWQ99" s="4"/>
      <c r="BWR99" s="4"/>
      <c r="BWS99" s="4"/>
      <c r="BWT99" s="4"/>
      <c r="BWU99" s="4"/>
      <c r="BWV99" s="4"/>
      <c r="BWW99" s="4"/>
      <c r="BWX99" s="4"/>
      <c r="BWY99" s="4"/>
      <c r="BWZ99" s="4"/>
      <c r="BXA99" s="4"/>
      <c r="BXB99" s="4"/>
      <c r="BXC99" s="4"/>
      <c r="BXD99" s="4"/>
      <c r="BXE99" s="4"/>
      <c r="BXF99" s="4"/>
      <c r="BXG99" s="4"/>
      <c r="BXH99" s="4"/>
      <c r="BXI99" s="4"/>
      <c r="BXJ99" s="4"/>
      <c r="BXK99" s="4"/>
      <c r="BXL99" s="4"/>
      <c r="BXM99" s="4"/>
      <c r="BXN99" s="4"/>
      <c r="BXO99" s="4"/>
      <c r="BXP99" s="4"/>
      <c r="BXQ99" s="4"/>
      <c r="BXR99" s="4"/>
      <c r="BXS99" s="4"/>
      <c r="BXT99" s="4"/>
      <c r="BXU99" s="4"/>
      <c r="BXV99" s="4"/>
      <c r="BXW99" s="4"/>
      <c r="BXX99" s="4"/>
      <c r="BXY99" s="4"/>
      <c r="BXZ99" s="4"/>
      <c r="BYA99" s="4"/>
      <c r="BYB99" s="4"/>
      <c r="BYC99" s="4"/>
      <c r="BYD99" s="4"/>
      <c r="BYE99" s="4"/>
      <c r="BYF99" s="4"/>
      <c r="BYG99" s="4"/>
      <c r="BYH99" s="4"/>
      <c r="BYI99" s="4"/>
      <c r="BYJ99" s="4"/>
      <c r="BYK99" s="4"/>
      <c r="BYL99" s="4"/>
      <c r="BYM99" s="4"/>
      <c r="BYN99" s="4"/>
      <c r="BYO99" s="4"/>
      <c r="BYP99" s="4"/>
      <c r="BYQ99" s="4"/>
      <c r="BYR99" s="4"/>
      <c r="BYS99" s="4"/>
      <c r="BYT99" s="4"/>
      <c r="BYU99" s="4"/>
      <c r="BYV99" s="4"/>
      <c r="BYW99" s="4"/>
      <c r="BYX99" s="4"/>
      <c r="BYY99" s="4"/>
      <c r="BYZ99" s="4"/>
      <c r="BZA99" s="4"/>
      <c r="BZB99" s="4"/>
      <c r="BZC99" s="4"/>
      <c r="BZD99" s="4"/>
      <c r="BZE99" s="4"/>
      <c r="BZF99" s="4"/>
      <c r="BZG99" s="4"/>
      <c r="BZH99" s="4"/>
      <c r="BZI99" s="4"/>
      <c r="BZJ99" s="4"/>
      <c r="BZK99" s="4"/>
      <c r="BZL99" s="4"/>
      <c r="BZM99" s="4"/>
      <c r="BZN99" s="4"/>
      <c r="BZO99" s="4"/>
      <c r="BZP99" s="4"/>
      <c r="BZQ99" s="4"/>
      <c r="BZR99" s="4"/>
      <c r="BZS99" s="4"/>
      <c r="BZT99" s="4"/>
      <c r="BZU99" s="4"/>
      <c r="BZV99" s="4"/>
      <c r="BZW99" s="4"/>
      <c r="BZX99" s="4"/>
      <c r="BZY99" s="4"/>
      <c r="BZZ99" s="4"/>
      <c r="CAA99" s="4"/>
      <c r="CAB99" s="4"/>
      <c r="CAC99" s="4"/>
      <c r="CAD99" s="4"/>
      <c r="CAE99" s="4"/>
      <c r="CAF99" s="4"/>
      <c r="CAG99" s="4"/>
      <c r="CAH99" s="4"/>
      <c r="CAI99" s="4"/>
      <c r="CAJ99" s="4"/>
      <c r="CAK99" s="4"/>
      <c r="CAL99" s="4"/>
      <c r="CAM99" s="4"/>
      <c r="CAN99" s="4"/>
      <c r="CAO99" s="4"/>
      <c r="CAP99" s="4"/>
      <c r="CAQ99" s="4"/>
      <c r="CAR99" s="4"/>
      <c r="CAS99" s="4"/>
      <c r="CAT99" s="4"/>
      <c r="CAU99" s="4"/>
      <c r="CAV99" s="4"/>
      <c r="CAW99" s="4"/>
      <c r="CAX99" s="4"/>
      <c r="CAY99" s="4"/>
      <c r="CAZ99" s="4"/>
      <c r="CBA99" s="4"/>
      <c r="CBB99" s="4"/>
      <c r="CBC99" s="4"/>
      <c r="CBD99" s="4"/>
      <c r="CBE99" s="4"/>
      <c r="CBF99" s="4"/>
      <c r="CBG99" s="4"/>
      <c r="CBH99" s="4"/>
      <c r="CBI99" s="4"/>
      <c r="CBJ99" s="4"/>
      <c r="CBK99" s="4"/>
      <c r="CBL99" s="4"/>
      <c r="CBM99" s="4"/>
      <c r="CBN99" s="4"/>
      <c r="CBO99" s="4"/>
      <c r="CBP99" s="4"/>
      <c r="CBQ99" s="4"/>
      <c r="CBR99" s="4"/>
      <c r="CBS99" s="4"/>
      <c r="CBT99" s="4"/>
      <c r="CBU99" s="4"/>
      <c r="CBV99" s="4"/>
      <c r="CBW99" s="4"/>
      <c r="CBX99" s="4"/>
      <c r="CBY99" s="4"/>
      <c r="CBZ99" s="4"/>
      <c r="CCA99" s="4"/>
      <c r="CCB99" s="4"/>
      <c r="CCC99" s="4"/>
      <c r="CCD99" s="4"/>
      <c r="CCE99" s="4"/>
      <c r="CCF99" s="4"/>
      <c r="CCG99" s="4"/>
      <c r="CCH99" s="4"/>
      <c r="CCI99" s="4"/>
      <c r="CCJ99" s="4"/>
      <c r="CCK99" s="4"/>
      <c r="CCL99" s="4"/>
      <c r="CCM99" s="4"/>
      <c r="CCN99" s="4"/>
      <c r="CCO99" s="4"/>
      <c r="CCP99" s="4"/>
      <c r="CCQ99" s="4"/>
      <c r="CCR99" s="4"/>
      <c r="CCS99" s="4"/>
      <c r="CCT99" s="4"/>
      <c r="CCU99" s="4"/>
      <c r="CCV99" s="4"/>
      <c r="CCW99" s="4"/>
      <c r="CCX99" s="4"/>
      <c r="CCY99" s="4"/>
      <c r="CCZ99" s="4"/>
      <c r="CDA99" s="4"/>
      <c r="CDB99" s="4"/>
      <c r="CDC99" s="4"/>
      <c r="CDD99" s="4"/>
      <c r="CDE99" s="4"/>
      <c r="CDF99" s="4"/>
      <c r="CDG99" s="4"/>
      <c r="CDH99" s="4"/>
      <c r="CDI99" s="4"/>
      <c r="CDJ99" s="4"/>
      <c r="CDK99" s="4"/>
      <c r="CDL99" s="4"/>
      <c r="CDM99" s="4"/>
      <c r="CDN99" s="4"/>
      <c r="CDO99" s="4"/>
      <c r="CDP99" s="4"/>
      <c r="CDQ99" s="4"/>
      <c r="CDR99" s="4"/>
      <c r="CDS99" s="4"/>
      <c r="CDT99" s="4"/>
      <c r="CDU99" s="4"/>
      <c r="CDV99" s="4"/>
      <c r="CDW99" s="4"/>
      <c r="CDX99" s="4"/>
      <c r="CDY99" s="4"/>
      <c r="CDZ99" s="4"/>
      <c r="CEA99" s="4"/>
      <c r="CEB99" s="4"/>
      <c r="CEC99" s="4"/>
      <c r="CED99" s="4"/>
      <c r="CEE99" s="4"/>
      <c r="CEF99" s="4"/>
      <c r="CEG99" s="4"/>
      <c r="CEH99" s="4"/>
      <c r="CEI99" s="4"/>
      <c r="CEJ99" s="4"/>
      <c r="CEK99" s="4"/>
      <c r="CEL99" s="4"/>
      <c r="CEM99" s="4"/>
      <c r="CEN99" s="4"/>
      <c r="CEO99" s="4"/>
      <c r="CEP99" s="4"/>
      <c r="CEQ99" s="4"/>
      <c r="CER99" s="4"/>
      <c r="CES99" s="4"/>
      <c r="CET99" s="4"/>
      <c r="CEU99" s="4"/>
      <c r="CEV99" s="4"/>
      <c r="CEW99" s="4"/>
      <c r="CEX99" s="4"/>
      <c r="CEY99" s="4"/>
      <c r="CEZ99" s="4"/>
      <c r="CFA99" s="4"/>
      <c r="CFB99" s="4"/>
      <c r="CFC99" s="4"/>
      <c r="CFD99" s="4"/>
      <c r="CFE99" s="4"/>
      <c r="CFF99" s="4"/>
      <c r="CFG99" s="4"/>
      <c r="CFH99" s="4"/>
      <c r="CFI99" s="4"/>
      <c r="CFJ99" s="4"/>
      <c r="CFK99" s="4"/>
      <c r="CFL99" s="4"/>
      <c r="CFM99" s="4"/>
      <c r="CFN99" s="4"/>
      <c r="CFO99" s="4"/>
      <c r="CFP99" s="4"/>
      <c r="CFQ99" s="4"/>
      <c r="CFR99" s="4"/>
      <c r="CFS99" s="4"/>
      <c r="CFT99" s="4"/>
      <c r="CFU99" s="4"/>
      <c r="CFV99" s="4"/>
      <c r="CFW99" s="4"/>
      <c r="CFX99" s="4"/>
      <c r="CFY99" s="4"/>
      <c r="CFZ99" s="4"/>
      <c r="CGA99" s="4"/>
      <c r="CGB99" s="4"/>
      <c r="CGC99" s="4"/>
      <c r="CGD99" s="4"/>
      <c r="CGE99" s="4"/>
      <c r="CGF99" s="4"/>
      <c r="CGG99" s="4"/>
      <c r="CGH99" s="4"/>
      <c r="CGI99" s="4"/>
      <c r="CGJ99" s="4"/>
      <c r="CGK99" s="4"/>
      <c r="CGL99" s="4"/>
      <c r="CGM99" s="4"/>
      <c r="CGN99" s="4"/>
      <c r="CGO99" s="4"/>
      <c r="CGP99" s="4"/>
      <c r="CGQ99" s="4"/>
      <c r="CGR99" s="4"/>
      <c r="CGS99" s="4"/>
      <c r="CGT99" s="4"/>
      <c r="CGU99" s="4"/>
      <c r="CGV99" s="4"/>
      <c r="CGW99" s="4"/>
      <c r="CGX99" s="4"/>
      <c r="CGY99" s="4"/>
      <c r="CGZ99" s="4"/>
      <c r="CHA99" s="4"/>
      <c r="CHB99" s="4"/>
      <c r="CHC99" s="4"/>
      <c r="CHD99" s="4"/>
      <c r="CHE99" s="4"/>
      <c r="CHF99" s="4"/>
      <c r="CHG99" s="4"/>
      <c r="CHH99" s="4"/>
      <c r="CHI99" s="4"/>
      <c r="CHJ99" s="4"/>
      <c r="CHK99" s="4"/>
      <c r="CHL99" s="4"/>
      <c r="CHM99" s="4"/>
      <c r="CHN99" s="4"/>
      <c r="CHO99" s="4"/>
      <c r="CHP99" s="4"/>
      <c r="CHQ99" s="4"/>
      <c r="CHR99" s="4"/>
      <c r="CHS99" s="4"/>
      <c r="CHT99" s="4"/>
      <c r="CHU99" s="4"/>
      <c r="CHV99" s="4"/>
      <c r="CHW99" s="4"/>
      <c r="CHX99" s="4"/>
      <c r="CHY99" s="4"/>
      <c r="CHZ99" s="4"/>
      <c r="CIA99" s="4"/>
      <c r="CIB99" s="4"/>
      <c r="CIC99" s="4"/>
      <c r="CID99" s="4"/>
      <c r="CIE99" s="4"/>
      <c r="CIF99" s="4"/>
      <c r="CIG99" s="4"/>
      <c r="CIH99" s="4"/>
      <c r="CII99" s="4"/>
      <c r="CIJ99" s="4"/>
      <c r="CIK99" s="4"/>
      <c r="CIL99" s="4"/>
      <c r="CIM99" s="4"/>
      <c r="CIN99" s="4"/>
      <c r="CIO99" s="4"/>
      <c r="CIP99" s="4"/>
      <c r="CIQ99" s="4"/>
      <c r="CIR99" s="4"/>
      <c r="CIS99" s="4"/>
      <c r="CIT99" s="4"/>
      <c r="CIU99" s="4"/>
      <c r="CIV99" s="4"/>
      <c r="CIW99" s="4"/>
      <c r="CIX99" s="4"/>
      <c r="CIY99" s="4"/>
      <c r="CIZ99" s="4"/>
      <c r="CJA99" s="4"/>
      <c r="CJB99" s="4"/>
      <c r="CJC99" s="4"/>
      <c r="CJD99" s="4"/>
      <c r="CJE99" s="4"/>
      <c r="CJF99" s="4"/>
      <c r="CJG99" s="4"/>
      <c r="CJH99" s="4"/>
      <c r="CJI99" s="4"/>
      <c r="CJJ99" s="4"/>
      <c r="CJK99" s="4"/>
      <c r="CJL99" s="4"/>
      <c r="CJM99" s="4"/>
      <c r="CJN99" s="4"/>
      <c r="CJO99" s="4"/>
      <c r="CJP99" s="4"/>
      <c r="CJQ99" s="4"/>
      <c r="CJR99" s="4"/>
      <c r="CJS99" s="4"/>
      <c r="CJT99" s="4"/>
      <c r="CJU99" s="4"/>
      <c r="CJV99" s="4"/>
      <c r="CJW99" s="4"/>
      <c r="CJX99" s="4"/>
      <c r="CJY99" s="4"/>
      <c r="CJZ99" s="4"/>
      <c r="CKA99" s="4"/>
      <c r="CKB99" s="4"/>
      <c r="CKC99" s="4"/>
      <c r="CKD99" s="4"/>
      <c r="CKE99" s="4"/>
      <c r="CKF99" s="4"/>
      <c r="CKG99" s="4"/>
      <c r="CKH99" s="4"/>
      <c r="CKI99" s="4"/>
      <c r="CKJ99" s="4"/>
      <c r="CKK99" s="4"/>
      <c r="CKL99" s="4"/>
      <c r="CKM99" s="4"/>
      <c r="CKN99" s="4"/>
      <c r="CKO99" s="4"/>
      <c r="CKP99" s="4"/>
      <c r="CKQ99" s="4"/>
      <c r="CKR99" s="4"/>
      <c r="CKS99" s="4"/>
      <c r="CKT99" s="4"/>
      <c r="CKU99" s="4"/>
      <c r="CKV99" s="4"/>
      <c r="CKW99" s="4"/>
      <c r="CKX99" s="4"/>
      <c r="CKY99" s="4"/>
      <c r="CKZ99" s="4"/>
      <c r="CLA99" s="4"/>
      <c r="CLB99" s="4"/>
      <c r="CLC99" s="4"/>
      <c r="CLD99" s="4"/>
      <c r="CLE99" s="4"/>
      <c r="CLF99" s="4"/>
      <c r="CLG99" s="4"/>
      <c r="CLH99" s="4"/>
      <c r="CLI99" s="4"/>
      <c r="CLJ99" s="4"/>
      <c r="CLK99" s="4"/>
      <c r="CLL99" s="4"/>
      <c r="CLM99" s="4"/>
      <c r="CLN99" s="4"/>
      <c r="CLO99" s="4"/>
      <c r="CLP99" s="4"/>
      <c r="CLQ99" s="4"/>
      <c r="CLR99" s="4"/>
      <c r="CLS99" s="4"/>
      <c r="CLT99" s="4"/>
      <c r="CLU99" s="4"/>
      <c r="CLV99" s="4"/>
      <c r="CLW99" s="4"/>
      <c r="CLX99" s="4"/>
      <c r="CLY99" s="4"/>
      <c r="CLZ99" s="4"/>
      <c r="CMA99" s="4"/>
      <c r="CMB99" s="4"/>
      <c r="CMC99" s="4"/>
      <c r="CMD99" s="4"/>
      <c r="CME99" s="4"/>
      <c r="CMF99" s="4"/>
      <c r="CMG99" s="4"/>
      <c r="CMH99" s="4"/>
      <c r="CMI99" s="4"/>
      <c r="CMJ99" s="4"/>
      <c r="CMK99" s="4"/>
      <c r="CML99" s="4"/>
      <c r="CMM99" s="4"/>
      <c r="CMN99" s="4"/>
      <c r="CMO99" s="4"/>
      <c r="CMP99" s="4"/>
      <c r="CMQ99" s="4"/>
      <c r="CMR99" s="4"/>
      <c r="CMS99" s="4"/>
      <c r="CMT99" s="4"/>
      <c r="CMU99" s="4"/>
      <c r="CMV99" s="4"/>
      <c r="CMW99" s="4"/>
      <c r="CMX99" s="4"/>
      <c r="CMY99" s="4"/>
      <c r="CMZ99" s="4"/>
      <c r="CNA99" s="4"/>
      <c r="CNB99" s="4"/>
      <c r="CNC99" s="4"/>
      <c r="CND99" s="4"/>
      <c r="CNE99" s="4"/>
      <c r="CNF99" s="4"/>
      <c r="CNG99" s="4"/>
      <c r="CNH99" s="4"/>
      <c r="CNI99" s="4"/>
      <c r="CNJ99" s="4"/>
      <c r="CNK99" s="4"/>
      <c r="CNL99" s="4"/>
      <c r="CNM99" s="4"/>
      <c r="CNN99" s="4"/>
      <c r="CNO99" s="4"/>
      <c r="CNP99" s="4"/>
      <c r="CNQ99" s="4"/>
      <c r="CNR99" s="4"/>
      <c r="CNS99" s="4"/>
      <c r="CNT99" s="4"/>
      <c r="CNU99" s="4"/>
      <c r="CNV99" s="4"/>
      <c r="CNW99" s="4"/>
      <c r="CNX99" s="4"/>
      <c r="CNY99" s="4"/>
      <c r="CNZ99" s="4"/>
      <c r="COA99" s="4"/>
      <c r="COB99" s="4"/>
      <c r="COC99" s="4"/>
      <c r="COD99" s="4"/>
      <c r="COE99" s="4"/>
      <c r="COF99" s="4"/>
      <c r="COG99" s="4"/>
      <c r="COH99" s="4"/>
      <c r="COI99" s="4"/>
      <c r="COJ99" s="4"/>
      <c r="COK99" s="4"/>
      <c r="COL99" s="4"/>
      <c r="COM99" s="4"/>
      <c r="CON99" s="4"/>
      <c r="COO99" s="4"/>
      <c r="COP99" s="4"/>
      <c r="COQ99" s="4"/>
      <c r="COR99" s="4"/>
      <c r="COS99" s="4"/>
      <c r="COT99" s="4"/>
      <c r="COU99" s="4"/>
      <c r="COV99" s="4"/>
      <c r="COW99" s="4"/>
      <c r="COX99" s="4"/>
      <c r="COY99" s="4"/>
      <c r="COZ99" s="4"/>
      <c r="CPA99" s="4"/>
      <c r="CPB99" s="4"/>
      <c r="CPC99" s="4"/>
      <c r="CPD99" s="4"/>
      <c r="CPE99" s="4"/>
      <c r="CPF99" s="4"/>
      <c r="CPG99" s="4"/>
      <c r="CPH99" s="4"/>
      <c r="CPI99" s="4"/>
      <c r="CPJ99" s="4"/>
      <c r="CPK99" s="4"/>
      <c r="CPL99" s="4"/>
      <c r="CPM99" s="4"/>
      <c r="CPN99" s="4"/>
      <c r="CPO99" s="4"/>
      <c r="CPP99" s="4"/>
      <c r="CPQ99" s="4"/>
      <c r="CPR99" s="4"/>
      <c r="CPS99" s="4"/>
      <c r="CPT99" s="4"/>
      <c r="CPU99" s="4"/>
      <c r="CPV99" s="4"/>
      <c r="CPW99" s="4"/>
      <c r="CPX99" s="4"/>
      <c r="CPY99" s="4"/>
      <c r="CPZ99" s="4"/>
      <c r="CQA99" s="4"/>
      <c r="CQB99" s="4"/>
      <c r="CQC99" s="4"/>
      <c r="CQD99" s="4"/>
      <c r="CQE99" s="4"/>
      <c r="CQF99" s="4"/>
      <c r="CQG99" s="4"/>
      <c r="CQH99" s="4"/>
      <c r="CQI99" s="4"/>
      <c r="CQJ99" s="4"/>
      <c r="CQK99" s="4"/>
      <c r="CQL99" s="4"/>
      <c r="CQM99" s="4"/>
      <c r="CQN99" s="4"/>
      <c r="CQO99" s="4"/>
      <c r="CQP99" s="4"/>
      <c r="CQQ99" s="4"/>
      <c r="CQR99" s="4"/>
      <c r="CQS99" s="4"/>
      <c r="CQT99" s="4"/>
      <c r="CQU99" s="4"/>
      <c r="CQV99" s="4"/>
      <c r="CQW99" s="4"/>
      <c r="CQX99" s="4"/>
      <c r="CQY99" s="4"/>
      <c r="CQZ99" s="4"/>
      <c r="CRA99" s="4"/>
      <c r="CRB99" s="4"/>
      <c r="CRC99" s="4"/>
      <c r="CRD99" s="4"/>
      <c r="CRE99" s="4"/>
      <c r="CRF99" s="4"/>
      <c r="CRG99" s="4"/>
      <c r="CRH99" s="4"/>
      <c r="CRI99" s="4"/>
      <c r="CRJ99" s="4"/>
      <c r="CRK99" s="4"/>
      <c r="CRL99" s="4"/>
      <c r="CRM99" s="4"/>
      <c r="CRN99" s="4"/>
      <c r="CRO99" s="4"/>
      <c r="CRP99" s="4"/>
      <c r="CRQ99" s="4"/>
      <c r="CRR99" s="4"/>
      <c r="CRS99" s="4"/>
      <c r="CRT99" s="4"/>
      <c r="CRU99" s="4"/>
      <c r="CRV99" s="4"/>
      <c r="CRW99" s="4"/>
      <c r="CRX99" s="4"/>
      <c r="CRY99" s="4"/>
      <c r="CRZ99" s="4"/>
      <c r="CSA99" s="4"/>
      <c r="CSB99" s="4"/>
      <c r="CSC99" s="4"/>
      <c r="CSD99" s="4"/>
      <c r="CSE99" s="4"/>
      <c r="CSF99" s="4"/>
      <c r="CSG99" s="4"/>
      <c r="CSH99" s="4"/>
      <c r="CSI99" s="4"/>
      <c r="CSJ99" s="4"/>
      <c r="CSK99" s="4"/>
      <c r="CSL99" s="4"/>
      <c r="CSM99" s="4"/>
      <c r="CSN99" s="4"/>
      <c r="CSO99" s="4"/>
      <c r="CSP99" s="4"/>
      <c r="CSQ99" s="4"/>
      <c r="CSR99" s="4"/>
      <c r="CSS99" s="4"/>
      <c r="CST99" s="4"/>
      <c r="CSU99" s="4"/>
      <c r="CSV99" s="4"/>
      <c r="CSW99" s="4"/>
      <c r="CSX99" s="4"/>
      <c r="CSY99" s="4"/>
      <c r="CSZ99" s="4"/>
      <c r="CTA99" s="4"/>
      <c r="CTB99" s="4"/>
      <c r="CTC99" s="4"/>
      <c r="CTD99" s="4"/>
      <c r="CTE99" s="4"/>
      <c r="CTF99" s="4"/>
      <c r="CTG99" s="4"/>
      <c r="CTH99" s="4"/>
      <c r="CTI99" s="4"/>
      <c r="CTJ99" s="4"/>
      <c r="CTK99" s="4"/>
      <c r="CTL99" s="4"/>
      <c r="CTM99" s="4"/>
      <c r="CTN99" s="4"/>
      <c r="CTO99" s="4"/>
      <c r="CTP99" s="4"/>
      <c r="CTQ99" s="4"/>
      <c r="CTR99" s="4"/>
      <c r="CTS99" s="4"/>
      <c r="CTT99" s="4"/>
      <c r="CTU99" s="4"/>
      <c r="CTV99" s="4"/>
      <c r="CTW99" s="4"/>
      <c r="CTX99" s="4"/>
      <c r="CTY99" s="4"/>
      <c r="CTZ99" s="4"/>
      <c r="CUA99" s="4"/>
      <c r="CUB99" s="4"/>
      <c r="CUC99" s="4"/>
      <c r="CUD99" s="4"/>
      <c r="CUE99" s="4"/>
      <c r="CUF99" s="4"/>
      <c r="CUG99" s="4"/>
      <c r="CUH99" s="4"/>
      <c r="CUI99" s="4"/>
      <c r="CUJ99" s="4"/>
      <c r="CUK99" s="4"/>
      <c r="CUL99" s="4"/>
      <c r="CUM99" s="4"/>
      <c r="CUN99" s="4"/>
      <c r="CUO99" s="4"/>
      <c r="CUP99" s="4"/>
      <c r="CUQ99" s="4"/>
      <c r="CUR99" s="4"/>
      <c r="CUS99" s="4"/>
      <c r="CUT99" s="4"/>
      <c r="CUU99" s="4"/>
      <c r="CUV99" s="4"/>
      <c r="CUW99" s="4"/>
      <c r="CUX99" s="4"/>
      <c r="CUY99" s="4"/>
      <c r="CUZ99" s="4"/>
      <c r="CVA99" s="4"/>
      <c r="CVB99" s="4"/>
      <c r="CVC99" s="4"/>
      <c r="CVD99" s="4"/>
      <c r="CVE99" s="4"/>
      <c r="CVF99" s="4"/>
      <c r="CVG99" s="4"/>
      <c r="CVH99" s="4"/>
      <c r="CVI99" s="4"/>
      <c r="CVJ99" s="4"/>
      <c r="CVK99" s="4"/>
      <c r="CVL99" s="4"/>
      <c r="CVM99" s="4"/>
      <c r="CVN99" s="4"/>
      <c r="CVO99" s="4"/>
      <c r="CVP99" s="4"/>
      <c r="CVQ99" s="4"/>
      <c r="CVR99" s="4"/>
      <c r="CVS99" s="4"/>
      <c r="CVT99" s="4"/>
      <c r="CVU99" s="4"/>
      <c r="CVV99" s="4"/>
      <c r="CVW99" s="4"/>
      <c r="CVX99" s="4"/>
      <c r="CVY99" s="4"/>
      <c r="CVZ99" s="4"/>
      <c r="CWA99" s="4"/>
      <c r="CWB99" s="4"/>
      <c r="CWC99" s="4"/>
      <c r="CWD99" s="4"/>
      <c r="CWE99" s="4"/>
      <c r="CWF99" s="4"/>
      <c r="CWG99" s="4"/>
      <c r="CWH99" s="4"/>
      <c r="CWI99" s="4"/>
      <c r="CWJ99" s="4"/>
      <c r="CWK99" s="4"/>
      <c r="CWL99" s="4"/>
      <c r="CWM99" s="4"/>
      <c r="CWN99" s="4"/>
      <c r="CWO99" s="4"/>
      <c r="CWP99" s="4"/>
      <c r="CWQ99" s="4"/>
      <c r="CWR99" s="4"/>
      <c r="CWS99" s="4"/>
      <c r="CWT99" s="4"/>
      <c r="CWU99" s="4"/>
      <c r="CWV99" s="4"/>
      <c r="CWW99" s="4"/>
      <c r="CWX99" s="4"/>
      <c r="CWY99" s="4"/>
      <c r="CWZ99" s="4"/>
      <c r="CXA99" s="4"/>
      <c r="CXB99" s="4"/>
      <c r="CXC99" s="4"/>
      <c r="CXD99" s="4"/>
      <c r="CXE99" s="4"/>
      <c r="CXF99" s="4"/>
      <c r="CXG99" s="4"/>
      <c r="CXH99" s="4"/>
      <c r="CXI99" s="4"/>
      <c r="CXJ99" s="4"/>
      <c r="CXK99" s="4"/>
      <c r="CXL99" s="4"/>
      <c r="CXM99" s="4"/>
      <c r="CXN99" s="4"/>
      <c r="CXO99" s="4"/>
      <c r="CXP99" s="4"/>
      <c r="CXQ99" s="4"/>
      <c r="CXR99" s="4"/>
      <c r="CXS99" s="4"/>
      <c r="CXT99" s="4"/>
      <c r="CXU99" s="4"/>
      <c r="CXV99" s="4"/>
      <c r="CXW99" s="4"/>
      <c r="CXX99" s="4"/>
      <c r="CXY99" s="4"/>
      <c r="CXZ99" s="4"/>
      <c r="CYA99" s="4"/>
      <c r="CYB99" s="4"/>
      <c r="CYC99" s="4"/>
      <c r="CYD99" s="4"/>
      <c r="CYE99" s="4"/>
      <c r="CYF99" s="4"/>
      <c r="CYG99" s="4"/>
      <c r="CYH99" s="4"/>
      <c r="CYI99" s="4"/>
      <c r="CYJ99" s="4"/>
      <c r="CYK99" s="4"/>
      <c r="CYL99" s="4"/>
      <c r="CYM99" s="4"/>
      <c r="CYN99" s="4"/>
      <c r="CYO99" s="4"/>
      <c r="CYP99" s="4"/>
      <c r="CYQ99" s="4"/>
      <c r="CYR99" s="4"/>
      <c r="CYS99" s="4"/>
      <c r="CYT99" s="4"/>
      <c r="CYU99" s="4"/>
      <c r="CYV99" s="4"/>
      <c r="CYW99" s="4"/>
      <c r="CYX99" s="4"/>
      <c r="CYY99" s="4"/>
      <c r="CYZ99" s="4"/>
      <c r="CZA99" s="4"/>
      <c r="CZB99" s="4"/>
      <c r="CZC99" s="4"/>
      <c r="CZD99" s="4"/>
      <c r="CZE99" s="4"/>
      <c r="CZF99" s="4"/>
      <c r="CZG99" s="4"/>
      <c r="CZH99" s="4"/>
      <c r="CZI99" s="4"/>
      <c r="CZJ99" s="4"/>
      <c r="CZK99" s="4"/>
      <c r="CZL99" s="4"/>
      <c r="CZM99" s="4"/>
      <c r="CZN99" s="4"/>
      <c r="CZO99" s="4"/>
      <c r="CZP99" s="4"/>
      <c r="CZQ99" s="4"/>
      <c r="CZR99" s="4"/>
      <c r="CZS99" s="4"/>
      <c r="CZT99" s="4"/>
      <c r="CZU99" s="4"/>
      <c r="CZV99" s="4"/>
      <c r="CZW99" s="4"/>
      <c r="CZX99" s="4"/>
      <c r="CZY99" s="4"/>
      <c r="CZZ99" s="4"/>
      <c r="DAA99" s="4"/>
      <c r="DAB99" s="4"/>
      <c r="DAC99" s="4"/>
      <c r="DAD99" s="4"/>
      <c r="DAE99" s="4"/>
      <c r="DAF99" s="4"/>
      <c r="DAG99" s="4"/>
      <c r="DAH99" s="4"/>
      <c r="DAI99" s="4"/>
      <c r="DAJ99" s="4"/>
      <c r="DAK99" s="4"/>
      <c r="DAL99" s="4"/>
      <c r="DAM99" s="4"/>
      <c r="DAN99" s="4"/>
      <c r="DAO99" s="4"/>
      <c r="DAP99" s="4"/>
      <c r="DAQ99" s="4"/>
      <c r="DAR99" s="4"/>
      <c r="DAS99" s="4"/>
      <c r="DAT99" s="4"/>
      <c r="DAU99" s="4"/>
      <c r="DAV99" s="4"/>
      <c r="DAW99" s="4"/>
      <c r="DAX99" s="4"/>
      <c r="DAY99" s="4"/>
      <c r="DAZ99" s="4"/>
      <c r="DBA99" s="4"/>
      <c r="DBB99" s="4"/>
      <c r="DBC99" s="4"/>
      <c r="DBD99" s="4"/>
      <c r="DBE99" s="4"/>
      <c r="DBF99" s="4"/>
      <c r="DBG99" s="4"/>
      <c r="DBH99" s="4"/>
      <c r="DBI99" s="4"/>
      <c r="DBJ99" s="4"/>
      <c r="DBK99" s="4"/>
      <c r="DBL99" s="4"/>
      <c r="DBM99" s="4"/>
      <c r="DBN99" s="4"/>
      <c r="DBO99" s="4"/>
      <c r="DBP99" s="4"/>
      <c r="DBQ99" s="4"/>
      <c r="DBR99" s="4"/>
      <c r="DBS99" s="4"/>
      <c r="DBT99" s="4"/>
      <c r="DBU99" s="4"/>
      <c r="DBV99" s="4"/>
      <c r="DBW99" s="4"/>
      <c r="DBX99" s="4"/>
      <c r="DBY99" s="4"/>
      <c r="DBZ99" s="4"/>
      <c r="DCA99" s="4"/>
      <c r="DCB99" s="4"/>
      <c r="DCC99" s="4"/>
      <c r="DCD99" s="4"/>
      <c r="DCE99" s="4"/>
      <c r="DCF99" s="4"/>
      <c r="DCG99" s="4"/>
      <c r="DCH99" s="4"/>
      <c r="DCI99" s="4"/>
      <c r="DCJ99" s="4"/>
      <c r="DCK99" s="4"/>
      <c r="DCL99" s="4"/>
      <c r="DCM99" s="4"/>
      <c r="DCN99" s="4"/>
      <c r="DCO99" s="4"/>
      <c r="DCP99" s="4"/>
      <c r="DCQ99" s="4"/>
      <c r="DCR99" s="4"/>
      <c r="DCS99" s="4"/>
      <c r="DCT99" s="4"/>
      <c r="DCU99" s="4"/>
      <c r="DCV99" s="4"/>
      <c r="DCW99" s="4"/>
      <c r="DCX99" s="4"/>
      <c r="DCY99" s="4"/>
      <c r="DCZ99" s="4"/>
      <c r="DDA99" s="4"/>
      <c r="DDB99" s="4"/>
      <c r="DDC99" s="4"/>
      <c r="DDD99" s="4"/>
      <c r="DDE99" s="4"/>
      <c r="DDF99" s="4"/>
      <c r="DDG99" s="4"/>
      <c r="DDH99" s="4"/>
      <c r="DDI99" s="4"/>
      <c r="DDJ99" s="4"/>
      <c r="DDK99" s="4"/>
      <c r="DDL99" s="4"/>
      <c r="DDM99" s="4"/>
      <c r="DDN99" s="4"/>
      <c r="DDO99" s="4"/>
      <c r="DDP99" s="4"/>
      <c r="DDQ99" s="4"/>
      <c r="DDR99" s="4"/>
      <c r="DDS99" s="4"/>
      <c r="DDT99" s="4"/>
      <c r="DDU99" s="4"/>
      <c r="DDV99" s="4"/>
      <c r="DDW99" s="4"/>
      <c r="DDX99" s="4"/>
      <c r="DDY99" s="4"/>
      <c r="DDZ99" s="4"/>
      <c r="DEA99" s="4"/>
      <c r="DEB99" s="4"/>
      <c r="DEC99" s="4"/>
      <c r="DED99" s="4"/>
      <c r="DEE99" s="4"/>
      <c r="DEF99" s="4"/>
      <c r="DEG99" s="4"/>
      <c r="DEH99" s="4"/>
      <c r="DEI99" s="4"/>
      <c r="DEJ99" s="4"/>
      <c r="DEK99" s="4"/>
      <c r="DEL99" s="4"/>
      <c r="DEM99" s="4"/>
      <c r="DEN99" s="4"/>
      <c r="DEO99" s="4"/>
      <c r="DEP99" s="4"/>
      <c r="DEQ99" s="4"/>
      <c r="DER99" s="4"/>
      <c r="DES99" s="4"/>
      <c r="DET99" s="4"/>
      <c r="DEU99" s="4"/>
      <c r="DEV99" s="4"/>
      <c r="DEW99" s="4"/>
      <c r="DEX99" s="4"/>
      <c r="DEY99" s="4"/>
      <c r="DEZ99" s="4"/>
      <c r="DFA99" s="4"/>
      <c r="DFB99" s="4"/>
      <c r="DFC99" s="4"/>
      <c r="DFD99" s="4"/>
      <c r="DFE99" s="4"/>
      <c r="DFF99" s="4"/>
      <c r="DFG99" s="4"/>
      <c r="DFH99" s="4"/>
      <c r="DFI99" s="4"/>
      <c r="DFJ99" s="4"/>
      <c r="DFK99" s="4"/>
      <c r="DFL99" s="4"/>
      <c r="DFM99" s="4"/>
      <c r="DFN99" s="4"/>
      <c r="DFO99" s="4"/>
      <c r="DFP99" s="4"/>
      <c r="DFQ99" s="4"/>
      <c r="DFR99" s="4"/>
      <c r="DFS99" s="4"/>
      <c r="DFT99" s="4"/>
      <c r="DFU99" s="4"/>
      <c r="DFV99" s="4"/>
      <c r="DFW99" s="4"/>
      <c r="DFX99" s="4"/>
      <c r="DFY99" s="4"/>
      <c r="DFZ99" s="4"/>
      <c r="DGA99" s="4"/>
      <c r="DGB99" s="4"/>
      <c r="DGC99" s="4"/>
      <c r="DGD99" s="4"/>
      <c r="DGE99" s="4"/>
      <c r="DGF99" s="4"/>
      <c r="DGG99" s="4"/>
      <c r="DGH99" s="4"/>
      <c r="DGI99" s="4"/>
      <c r="DGJ99" s="4"/>
      <c r="DGK99" s="4"/>
      <c r="DGL99" s="4"/>
      <c r="DGM99" s="4"/>
      <c r="DGN99" s="4"/>
      <c r="DGO99" s="4"/>
      <c r="DGP99" s="4"/>
      <c r="DGQ99" s="4"/>
      <c r="DGR99" s="4"/>
      <c r="DGS99" s="4"/>
      <c r="DGT99" s="4"/>
      <c r="DGU99" s="4"/>
      <c r="DGV99" s="4"/>
      <c r="DGW99" s="4"/>
      <c r="DGX99" s="4"/>
      <c r="DGY99" s="4"/>
      <c r="DGZ99" s="4"/>
      <c r="DHA99" s="4"/>
      <c r="DHB99" s="4"/>
      <c r="DHC99" s="4"/>
      <c r="DHD99" s="4"/>
      <c r="DHE99" s="4"/>
      <c r="DHF99" s="4"/>
      <c r="DHG99" s="4"/>
      <c r="DHH99" s="4"/>
      <c r="DHI99" s="4"/>
      <c r="DHJ99" s="4"/>
      <c r="DHK99" s="4"/>
      <c r="DHL99" s="4"/>
      <c r="DHM99" s="4"/>
      <c r="DHN99" s="4"/>
      <c r="DHO99" s="4"/>
      <c r="DHP99" s="4"/>
      <c r="DHQ99" s="4"/>
      <c r="DHR99" s="4"/>
      <c r="DHS99" s="4"/>
      <c r="DHT99" s="4"/>
      <c r="DHU99" s="4"/>
      <c r="DHV99" s="4"/>
      <c r="DHW99" s="4"/>
      <c r="DHX99" s="4"/>
      <c r="DHY99" s="4"/>
      <c r="DHZ99" s="4"/>
      <c r="DIA99" s="4"/>
      <c r="DIB99" s="4"/>
      <c r="DIC99" s="4"/>
      <c r="DID99" s="4"/>
      <c r="DIE99" s="4"/>
      <c r="DIF99" s="4"/>
      <c r="DIG99" s="4"/>
      <c r="DIH99" s="4"/>
      <c r="DII99" s="4"/>
      <c r="DIJ99" s="4"/>
      <c r="DIK99" s="4"/>
      <c r="DIL99" s="4"/>
      <c r="DIM99" s="4"/>
      <c r="DIN99" s="4"/>
      <c r="DIO99" s="4"/>
      <c r="DIP99" s="4"/>
      <c r="DIQ99" s="4"/>
      <c r="DIR99" s="4"/>
      <c r="DIS99" s="4"/>
      <c r="DIT99" s="4"/>
      <c r="DIU99" s="4"/>
      <c r="DIV99" s="4"/>
      <c r="DIW99" s="4"/>
      <c r="DIX99" s="4"/>
      <c r="DIY99" s="4"/>
      <c r="DIZ99" s="4"/>
      <c r="DJA99" s="4"/>
      <c r="DJB99" s="4"/>
      <c r="DJC99" s="4"/>
      <c r="DJD99" s="4"/>
      <c r="DJE99" s="4"/>
      <c r="DJF99" s="4"/>
      <c r="DJG99" s="4"/>
      <c r="DJH99" s="4"/>
      <c r="DJI99" s="4"/>
      <c r="DJJ99" s="4"/>
      <c r="DJK99" s="4"/>
      <c r="DJL99" s="4"/>
      <c r="DJM99" s="4"/>
      <c r="DJN99" s="4"/>
      <c r="DJO99" s="4"/>
      <c r="DJP99" s="4"/>
      <c r="DJQ99" s="4"/>
      <c r="DJR99" s="4"/>
      <c r="DJS99" s="4"/>
      <c r="DJT99" s="4"/>
      <c r="DJU99" s="4"/>
      <c r="DJV99" s="4"/>
      <c r="DJW99" s="4"/>
      <c r="DJX99" s="4"/>
      <c r="DJY99" s="4"/>
      <c r="DJZ99" s="4"/>
      <c r="DKA99" s="4"/>
      <c r="DKB99" s="4"/>
      <c r="DKC99" s="4"/>
      <c r="DKD99" s="4"/>
      <c r="DKE99" s="4"/>
      <c r="DKF99" s="4"/>
      <c r="DKG99" s="4"/>
      <c r="DKH99" s="4"/>
      <c r="DKI99" s="4"/>
      <c r="DKJ99" s="4"/>
      <c r="DKK99" s="4"/>
      <c r="DKL99" s="4"/>
      <c r="DKM99" s="4"/>
      <c r="DKN99" s="4"/>
      <c r="DKO99" s="4"/>
      <c r="DKP99" s="4"/>
      <c r="DKQ99" s="4"/>
      <c r="DKR99" s="4"/>
      <c r="DKS99" s="4"/>
      <c r="DKT99" s="4"/>
      <c r="DKU99" s="4"/>
      <c r="DKV99" s="4"/>
      <c r="DKW99" s="4"/>
      <c r="DKX99" s="4"/>
      <c r="DKY99" s="4"/>
      <c r="DKZ99" s="4"/>
      <c r="DLA99" s="4"/>
      <c r="DLB99" s="4"/>
      <c r="DLC99" s="4"/>
      <c r="DLD99" s="4"/>
      <c r="DLE99" s="4"/>
      <c r="DLF99" s="4"/>
      <c r="DLG99" s="4"/>
      <c r="DLH99" s="4"/>
      <c r="DLI99" s="4"/>
      <c r="DLJ99" s="4"/>
      <c r="DLK99" s="4"/>
      <c r="DLL99" s="4"/>
      <c r="DLM99" s="4"/>
      <c r="DLN99" s="4"/>
      <c r="DLO99" s="4"/>
      <c r="DLP99" s="4"/>
      <c r="DLQ99" s="4"/>
      <c r="DLR99" s="4"/>
      <c r="DLS99" s="4"/>
      <c r="DLT99" s="4"/>
      <c r="DLU99" s="4"/>
      <c r="DLV99" s="4"/>
      <c r="DLW99" s="4"/>
      <c r="DLX99" s="4"/>
      <c r="DLY99" s="4"/>
      <c r="DLZ99" s="4"/>
      <c r="DMA99" s="4"/>
      <c r="DMB99" s="4"/>
      <c r="DMC99" s="4"/>
      <c r="DMD99" s="4"/>
      <c r="DME99" s="4"/>
      <c r="DMF99" s="4"/>
      <c r="DMG99" s="4"/>
      <c r="DMH99" s="4"/>
      <c r="DMI99" s="4"/>
      <c r="DMJ99" s="4"/>
      <c r="DMK99" s="4"/>
      <c r="DML99" s="4"/>
      <c r="DMM99" s="4"/>
      <c r="DMN99" s="4"/>
      <c r="DMO99" s="4"/>
      <c r="DMP99" s="4"/>
      <c r="DMQ99" s="4"/>
      <c r="DMR99" s="4"/>
      <c r="DMS99" s="4"/>
      <c r="DMT99" s="4"/>
      <c r="DMU99" s="4"/>
      <c r="DMV99" s="4"/>
      <c r="DMW99" s="4"/>
      <c r="DMX99" s="4"/>
      <c r="DMY99" s="4"/>
      <c r="DMZ99" s="4"/>
      <c r="DNA99" s="4"/>
      <c r="DNB99" s="4"/>
      <c r="DNC99" s="4"/>
      <c r="DND99" s="4"/>
      <c r="DNE99" s="4"/>
      <c r="DNF99" s="4"/>
      <c r="DNG99" s="4"/>
      <c r="DNH99" s="4"/>
      <c r="DNI99" s="4"/>
      <c r="DNJ99" s="4"/>
      <c r="DNK99" s="4"/>
      <c r="DNL99" s="4"/>
      <c r="DNM99" s="4"/>
      <c r="DNN99" s="4"/>
      <c r="DNO99" s="4"/>
      <c r="DNP99" s="4"/>
      <c r="DNQ99" s="4"/>
      <c r="DNR99" s="4"/>
      <c r="DNS99" s="4"/>
      <c r="DNT99" s="4"/>
      <c r="DNU99" s="4"/>
      <c r="DNV99" s="4"/>
      <c r="DNW99" s="4"/>
      <c r="DNX99" s="4"/>
      <c r="DNY99" s="4"/>
      <c r="DNZ99" s="4"/>
      <c r="DOA99" s="4"/>
      <c r="DOB99" s="4"/>
      <c r="DOC99" s="4"/>
      <c r="DOD99" s="4"/>
      <c r="DOE99" s="4"/>
      <c r="DOF99" s="4"/>
      <c r="DOG99" s="4"/>
      <c r="DOH99" s="4"/>
      <c r="DOI99" s="4"/>
      <c r="DOJ99" s="4"/>
      <c r="DOK99" s="4"/>
      <c r="DOL99" s="4"/>
      <c r="DOM99" s="4"/>
      <c r="DON99" s="4"/>
      <c r="DOO99" s="4"/>
      <c r="DOP99" s="4"/>
      <c r="DOQ99" s="4"/>
      <c r="DOR99" s="4"/>
      <c r="DOS99" s="4"/>
      <c r="DOT99" s="4"/>
      <c r="DOU99" s="4"/>
      <c r="DOV99" s="4"/>
      <c r="DOW99" s="4"/>
      <c r="DOX99" s="4"/>
      <c r="DOY99" s="4"/>
      <c r="DOZ99" s="4"/>
      <c r="DPA99" s="4"/>
      <c r="DPB99" s="4"/>
      <c r="DPC99" s="4"/>
      <c r="DPD99" s="4"/>
      <c r="DPE99" s="4"/>
      <c r="DPF99" s="4"/>
      <c r="DPG99" s="4"/>
      <c r="DPH99" s="4"/>
      <c r="DPI99" s="4"/>
      <c r="DPJ99" s="4"/>
      <c r="DPK99" s="4"/>
      <c r="DPL99" s="4"/>
      <c r="DPM99" s="4"/>
      <c r="DPN99" s="4"/>
      <c r="DPO99" s="4"/>
      <c r="DPP99" s="4"/>
      <c r="DPQ99" s="4"/>
      <c r="DPR99" s="4"/>
      <c r="DPS99" s="4"/>
      <c r="DPT99" s="4"/>
      <c r="DPU99" s="4"/>
      <c r="DPV99" s="4"/>
      <c r="DPW99" s="4"/>
      <c r="DPX99" s="4"/>
      <c r="DPY99" s="4"/>
      <c r="DPZ99" s="4"/>
      <c r="DQA99" s="4"/>
      <c r="DQB99" s="4"/>
      <c r="DQC99" s="4"/>
      <c r="DQD99" s="4"/>
      <c r="DQE99" s="4"/>
      <c r="DQF99" s="4"/>
      <c r="DQG99" s="4"/>
      <c r="DQH99" s="4"/>
      <c r="DQI99" s="4"/>
      <c r="DQJ99" s="4"/>
      <c r="DQK99" s="4"/>
      <c r="DQL99" s="4"/>
      <c r="DQM99" s="4"/>
      <c r="DQN99" s="4"/>
      <c r="DQO99" s="4"/>
      <c r="DQP99" s="4"/>
      <c r="DQQ99" s="4"/>
      <c r="DQR99" s="4"/>
      <c r="DQS99" s="4"/>
      <c r="DQT99" s="4"/>
      <c r="DQU99" s="4"/>
      <c r="DQV99" s="4"/>
      <c r="DQW99" s="4"/>
      <c r="DQX99" s="4"/>
      <c r="DQY99" s="4"/>
      <c r="DQZ99" s="4"/>
      <c r="DRA99" s="4"/>
      <c r="DRB99" s="4"/>
      <c r="DRC99" s="4"/>
      <c r="DRD99" s="4"/>
      <c r="DRE99" s="4"/>
      <c r="DRF99" s="4"/>
      <c r="DRG99" s="4"/>
      <c r="DRH99" s="4"/>
      <c r="DRI99" s="4"/>
      <c r="DRJ99" s="4"/>
      <c r="DRK99" s="4"/>
      <c r="DRL99" s="4"/>
      <c r="DRM99" s="4"/>
      <c r="DRN99" s="4"/>
      <c r="DRO99" s="4"/>
      <c r="DRP99" s="4"/>
      <c r="DRQ99" s="4"/>
      <c r="DRR99" s="4"/>
      <c r="DRS99" s="4"/>
      <c r="DRT99" s="4"/>
      <c r="DRU99" s="4"/>
      <c r="DRV99" s="4"/>
      <c r="DRW99" s="4"/>
      <c r="DRX99" s="4"/>
      <c r="DRY99" s="4"/>
      <c r="DRZ99" s="4"/>
      <c r="DSA99" s="4"/>
      <c r="DSB99" s="4"/>
      <c r="DSC99" s="4"/>
      <c r="DSD99" s="4"/>
      <c r="DSE99" s="4"/>
      <c r="DSF99" s="4"/>
      <c r="DSG99" s="4"/>
      <c r="DSH99" s="4"/>
      <c r="DSI99" s="4"/>
      <c r="DSJ99" s="4"/>
      <c r="DSK99" s="4"/>
      <c r="DSL99" s="4"/>
      <c r="DSM99" s="4"/>
      <c r="DSN99" s="4"/>
      <c r="DSO99" s="4"/>
      <c r="DSP99" s="4"/>
      <c r="DSQ99" s="4"/>
      <c r="DSR99" s="4"/>
      <c r="DSS99" s="4"/>
      <c r="DST99" s="4"/>
      <c r="DSU99" s="4"/>
      <c r="DSV99" s="4"/>
      <c r="DSW99" s="4"/>
      <c r="DSX99" s="4"/>
      <c r="DSY99" s="4"/>
      <c r="DSZ99" s="4"/>
      <c r="DTA99" s="4"/>
      <c r="DTB99" s="4"/>
      <c r="DTC99" s="4"/>
      <c r="DTD99" s="4"/>
      <c r="DTE99" s="4"/>
      <c r="DTF99" s="4"/>
      <c r="DTG99" s="4"/>
      <c r="DTH99" s="4"/>
      <c r="DTI99" s="4"/>
      <c r="DTJ99" s="4"/>
      <c r="DTK99" s="4"/>
      <c r="DTL99" s="4"/>
      <c r="DTM99" s="4"/>
      <c r="DTN99" s="4"/>
      <c r="DTO99" s="4"/>
      <c r="DTP99" s="4"/>
      <c r="DTQ99" s="4"/>
      <c r="DTR99" s="4"/>
      <c r="DTS99" s="4"/>
      <c r="DTT99" s="4"/>
      <c r="DTU99" s="4"/>
      <c r="DTV99" s="4"/>
      <c r="DTW99" s="4"/>
      <c r="DTX99" s="4"/>
      <c r="DTY99" s="4"/>
      <c r="DTZ99" s="4"/>
      <c r="DUA99" s="4"/>
      <c r="DUB99" s="4"/>
      <c r="DUC99" s="4"/>
      <c r="DUD99" s="4"/>
      <c r="DUE99" s="4"/>
      <c r="DUF99" s="4"/>
      <c r="DUG99" s="4"/>
      <c r="DUH99" s="4"/>
      <c r="DUI99" s="4"/>
      <c r="DUJ99" s="4"/>
      <c r="DUK99" s="4"/>
      <c r="DUL99" s="4"/>
      <c r="DUM99" s="4"/>
      <c r="DUN99" s="4"/>
      <c r="DUO99" s="4"/>
      <c r="DUP99" s="4"/>
      <c r="DUQ99" s="4"/>
      <c r="DUR99" s="4"/>
      <c r="DUS99" s="4"/>
      <c r="DUT99" s="4"/>
      <c r="DUU99" s="4"/>
      <c r="DUV99" s="4"/>
      <c r="DUW99" s="4"/>
      <c r="DUX99" s="4"/>
      <c r="DUY99" s="4"/>
      <c r="DUZ99" s="4"/>
      <c r="DVA99" s="4"/>
      <c r="DVB99" s="4"/>
      <c r="DVC99" s="4"/>
      <c r="DVD99" s="4"/>
      <c r="DVE99" s="4"/>
      <c r="DVF99" s="4"/>
      <c r="DVG99" s="4"/>
      <c r="DVH99" s="4"/>
      <c r="DVI99" s="4"/>
      <c r="DVJ99" s="4"/>
      <c r="DVK99" s="4"/>
      <c r="DVL99" s="4"/>
      <c r="DVM99" s="4"/>
      <c r="DVN99" s="4"/>
      <c r="DVO99" s="4"/>
      <c r="DVP99" s="4"/>
      <c r="DVQ99" s="4"/>
      <c r="DVR99" s="4"/>
      <c r="DVS99" s="4"/>
      <c r="DVT99" s="4"/>
      <c r="DVU99" s="4"/>
      <c r="DVV99" s="4"/>
      <c r="DVW99" s="4"/>
      <c r="DVX99" s="4"/>
      <c r="DVY99" s="4"/>
      <c r="DVZ99" s="4"/>
      <c r="DWA99" s="4"/>
      <c r="DWB99" s="4"/>
      <c r="DWC99" s="4"/>
      <c r="DWD99" s="4"/>
      <c r="DWE99" s="4"/>
      <c r="DWF99" s="4"/>
      <c r="DWG99" s="4"/>
      <c r="DWH99" s="4"/>
      <c r="DWI99" s="4"/>
      <c r="DWJ99" s="4"/>
      <c r="DWK99" s="4"/>
      <c r="DWL99" s="4"/>
      <c r="DWM99" s="4"/>
      <c r="DWN99" s="4"/>
      <c r="DWO99" s="4"/>
      <c r="DWP99" s="4"/>
      <c r="DWQ99" s="4"/>
      <c r="DWR99" s="4"/>
      <c r="DWS99" s="4"/>
      <c r="DWT99" s="4"/>
      <c r="DWU99" s="4"/>
      <c r="DWV99" s="4"/>
      <c r="DWW99" s="4"/>
      <c r="DWX99" s="4"/>
      <c r="DWY99" s="4"/>
      <c r="DWZ99" s="4"/>
      <c r="DXA99" s="4"/>
      <c r="DXB99" s="4"/>
      <c r="DXC99" s="4"/>
      <c r="DXD99" s="4"/>
      <c r="DXE99" s="4"/>
      <c r="DXF99" s="4"/>
      <c r="DXG99" s="4"/>
      <c r="DXH99" s="4"/>
      <c r="DXI99" s="4"/>
      <c r="DXJ99" s="4"/>
      <c r="DXK99" s="4"/>
      <c r="DXL99" s="4"/>
      <c r="DXM99" s="4"/>
      <c r="DXN99" s="4"/>
      <c r="DXO99" s="4"/>
      <c r="DXP99" s="4"/>
      <c r="DXQ99" s="4"/>
      <c r="DXR99" s="4"/>
      <c r="DXS99" s="4"/>
      <c r="DXT99" s="4"/>
      <c r="DXU99" s="4"/>
      <c r="DXV99" s="4"/>
      <c r="DXW99" s="4"/>
      <c r="DXX99" s="4"/>
      <c r="DXY99" s="4"/>
      <c r="DXZ99" s="4"/>
      <c r="DYA99" s="4"/>
      <c r="DYB99" s="4"/>
      <c r="DYC99" s="4"/>
      <c r="DYD99" s="4"/>
      <c r="DYE99" s="4"/>
      <c r="DYF99" s="4"/>
      <c r="DYG99" s="4"/>
      <c r="DYH99" s="4"/>
      <c r="DYI99" s="4"/>
      <c r="DYJ99" s="4"/>
      <c r="DYK99" s="4"/>
      <c r="DYL99" s="4"/>
      <c r="DYM99" s="4"/>
      <c r="DYN99" s="4"/>
      <c r="DYO99" s="4"/>
      <c r="DYP99" s="4"/>
      <c r="DYQ99" s="4"/>
      <c r="DYR99" s="4"/>
      <c r="DYS99" s="4"/>
      <c r="DYT99" s="4"/>
      <c r="DYU99" s="4"/>
      <c r="DYV99" s="4"/>
      <c r="DYW99" s="4"/>
      <c r="DYX99" s="4"/>
      <c r="DYY99" s="4"/>
      <c r="DYZ99" s="4"/>
      <c r="DZA99" s="4"/>
      <c r="DZB99" s="4"/>
      <c r="DZC99" s="4"/>
      <c r="DZD99" s="4"/>
      <c r="DZE99" s="4"/>
      <c r="DZF99" s="4"/>
      <c r="DZG99" s="4"/>
      <c r="DZH99" s="4"/>
      <c r="DZI99" s="4"/>
      <c r="DZJ99" s="4"/>
      <c r="DZK99" s="4"/>
      <c r="DZL99" s="4"/>
      <c r="DZM99" s="4"/>
      <c r="DZN99" s="4"/>
      <c r="DZO99" s="4"/>
      <c r="DZP99" s="4"/>
      <c r="DZQ99" s="4"/>
      <c r="DZR99" s="4"/>
      <c r="DZS99" s="4"/>
      <c r="DZT99" s="4"/>
      <c r="DZU99" s="4"/>
      <c r="DZV99" s="4"/>
      <c r="DZW99" s="4"/>
      <c r="DZX99" s="4"/>
      <c r="DZY99" s="4"/>
      <c r="DZZ99" s="4"/>
      <c r="EAA99" s="4"/>
      <c r="EAB99" s="4"/>
      <c r="EAC99" s="4"/>
      <c r="EAD99" s="4"/>
      <c r="EAE99" s="4"/>
      <c r="EAF99" s="4"/>
      <c r="EAG99" s="4"/>
      <c r="EAH99" s="4"/>
      <c r="EAI99" s="4"/>
      <c r="EAJ99" s="4"/>
      <c r="EAK99" s="4"/>
      <c r="EAL99" s="4"/>
      <c r="EAM99" s="4"/>
      <c r="EAN99" s="4"/>
      <c r="EAO99" s="4"/>
      <c r="EAP99" s="4"/>
      <c r="EAQ99" s="4"/>
      <c r="EAR99" s="4"/>
      <c r="EAS99" s="4"/>
      <c r="EAT99" s="4"/>
      <c r="EAU99" s="4"/>
      <c r="EAV99" s="4"/>
      <c r="EAW99" s="4"/>
      <c r="EAX99" s="4"/>
      <c r="EAY99" s="4"/>
      <c r="EAZ99" s="4"/>
      <c r="EBA99" s="4"/>
      <c r="EBB99" s="4"/>
      <c r="EBC99" s="4"/>
      <c r="EBD99" s="4"/>
      <c r="EBE99" s="4"/>
      <c r="EBF99" s="4"/>
      <c r="EBG99" s="4"/>
      <c r="EBH99" s="4"/>
      <c r="EBI99" s="4"/>
      <c r="EBJ99" s="4"/>
      <c r="EBK99" s="4"/>
      <c r="EBL99" s="4"/>
      <c r="EBM99" s="4"/>
      <c r="EBN99" s="4"/>
      <c r="EBO99" s="4"/>
      <c r="EBP99" s="4"/>
      <c r="EBQ99" s="4"/>
      <c r="EBR99" s="4"/>
      <c r="EBS99" s="4"/>
      <c r="EBT99" s="4"/>
      <c r="EBU99" s="4"/>
      <c r="EBV99" s="4"/>
      <c r="EBW99" s="4"/>
      <c r="EBX99" s="4"/>
      <c r="EBY99" s="4"/>
      <c r="EBZ99" s="4"/>
      <c r="ECA99" s="4"/>
      <c r="ECB99" s="4"/>
      <c r="ECC99" s="4"/>
      <c r="ECD99" s="4"/>
      <c r="ECE99" s="4"/>
      <c r="ECF99" s="4"/>
      <c r="ECG99" s="4"/>
      <c r="ECH99" s="4"/>
      <c r="ECI99" s="4"/>
      <c r="ECJ99" s="4"/>
      <c r="ECK99" s="4"/>
      <c r="ECL99" s="4"/>
      <c r="ECM99" s="4"/>
      <c r="ECN99" s="4"/>
      <c r="ECO99" s="4"/>
      <c r="ECP99" s="4"/>
      <c r="ECQ99" s="4"/>
      <c r="ECR99" s="4"/>
      <c r="ECS99" s="4"/>
      <c r="ECT99" s="4"/>
      <c r="ECU99" s="4"/>
      <c r="ECV99" s="4"/>
      <c r="ECW99" s="4"/>
      <c r="ECX99" s="4"/>
      <c r="ECY99" s="4"/>
      <c r="ECZ99" s="4"/>
      <c r="EDA99" s="4"/>
      <c r="EDB99" s="4"/>
      <c r="EDC99" s="4"/>
      <c r="EDD99" s="4"/>
      <c r="EDE99" s="4"/>
      <c r="EDF99" s="4"/>
      <c r="EDG99" s="4"/>
      <c r="EDH99" s="4"/>
      <c r="EDI99" s="4"/>
      <c r="EDJ99" s="4"/>
      <c r="EDK99" s="4"/>
      <c r="EDL99" s="4"/>
      <c r="EDM99" s="4"/>
      <c r="EDN99" s="4"/>
      <c r="EDO99" s="4"/>
      <c r="EDP99" s="4"/>
      <c r="EDQ99" s="4"/>
      <c r="EDR99" s="4"/>
      <c r="EDS99" s="4"/>
      <c r="EDT99" s="4"/>
      <c r="EDU99" s="4"/>
      <c r="EDV99" s="4"/>
      <c r="EDW99" s="4"/>
      <c r="EDX99" s="4"/>
      <c r="EDY99" s="4"/>
      <c r="EDZ99" s="4"/>
      <c r="EEA99" s="4"/>
      <c r="EEB99" s="4"/>
      <c r="EEC99" s="4"/>
      <c r="EED99" s="4"/>
      <c r="EEE99" s="4"/>
      <c r="EEF99" s="4"/>
      <c r="EEG99" s="4"/>
      <c r="EEH99" s="4"/>
      <c r="EEI99" s="4"/>
      <c r="EEJ99" s="4"/>
      <c r="EEK99" s="4"/>
      <c r="EEL99" s="4"/>
      <c r="EEM99" s="4"/>
      <c r="EEN99" s="4"/>
      <c r="EEO99" s="4"/>
      <c r="EEP99" s="4"/>
      <c r="EEQ99" s="4"/>
      <c r="EER99" s="4"/>
      <c r="EES99" s="4"/>
      <c r="EET99" s="4"/>
      <c r="EEU99" s="4"/>
      <c r="EEV99" s="4"/>
      <c r="EEW99" s="4"/>
      <c r="EEX99" s="4"/>
      <c r="EEY99" s="4"/>
      <c r="EEZ99" s="4"/>
      <c r="EFA99" s="4"/>
      <c r="EFB99" s="4"/>
      <c r="EFC99" s="4"/>
      <c r="EFD99" s="4"/>
      <c r="EFE99" s="4"/>
      <c r="EFF99" s="4"/>
      <c r="EFG99" s="4"/>
      <c r="EFH99" s="4"/>
      <c r="EFI99" s="4"/>
      <c r="EFJ99" s="4"/>
      <c r="EFK99" s="4"/>
      <c r="EFL99" s="4"/>
      <c r="EFM99" s="4"/>
      <c r="EFN99" s="4"/>
      <c r="EFO99" s="4"/>
      <c r="EFP99" s="4"/>
      <c r="EFQ99" s="4"/>
      <c r="EFR99" s="4"/>
      <c r="EFS99" s="4"/>
      <c r="EFT99" s="4"/>
      <c r="EFU99" s="4"/>
      <c r="EFV99" s="4"/>
      <c r="EFW99" s="4"/>
      <c r="EFX99" s="4"/>
      <c r="EFY99" s="4"/>
      <c r="EFZ99" s="4"/>
      <c r="EGA99" s="4"/>
      <c r="EGB99" s="4"/>
      <c r="EGC99" s="4"/>
      <c r="EGD99" s="4"/>
      <c r="EGE99" s="4"/>
      <c r="EGF99" s="4"/>
      <c r="EGG99" s="4"/>
      <c r="EGH99" s="4"/>
      <c r="EGI99" s="4"/>
      <c r="EGJ99" s="4"/>
      <c r="EGK99" s="4"/>
      <c r="EGL99" s="4"/>
      <c r="EGM99" s="4"/>
      <c r="EGN99" s="4"/>
      <c r="EGO99" s="4"/>
      <c r="EGP99" s="4"/>
      <c r="EGQ99" s="4"/>
      <c r="EGR99" s="4"/>
      <c r="EGS99" s="4"/>
      <c r="EGT99" s="4"/>
      <c r="EGU99" s="4"/>
      <c r="EGV99" s="4"/>
      <c r="EGW99" s="4"/>
      <c r="EGX99" s="4"/>
      <c r="EGY99" s="4"/>
      <c r="EGZ99" s="4"/>
      <c r="EHA99" s="4"/>
      <c r="EHB99" s="4"/>
      <c r="EHC99" s="4"/>
      <c r="EHD99" s="4"/>
      <c r="EHE99" s="4"/>
      <c r="EHF99" s="4"/>
      <c r="EHG99" s="4"/>
      <c r="EHH99" s="4"/>
      <c r="EHI99" s="4"/>
      <c r="EHJ99" s="4"/>
      <c r="EHK99" s="4"/>
      <c r="EHL99" s="4"/>
      <c r="EHM99" s="4"/>
      <c r="EHN99" s="4"/>
      <c r="EHO99" s="4"/>
      <c r="EHP99" s="4"/>
      <c r="EHQ99" s="4"/>
      <c r="EHR99" s="4"/>
      <c r="EHS99" s="4"/>
      <c r="EHT99" s="4"/>
      <c r="EHU99" s="4"/>
      <c r="EHV99" s="4"/>
      <c r="EHW99" s="4"/>
      <c r="EHX99" s="4"/>
      <c r="EHY99" s="4"/>
      <c r="EHZ99" s="4"/>
      <c r="EIA99" s="4"/>
      <c r="EIB99" s="4"/>
      <c r="EIC99" s="4"/>
      <c r="EID99" s="4"/>
      <c r="EIE99" s="4"/>
      <c r="EIF99" s="4"/>
      <c r="EIG99" s="4"/>
      <c r="EIH99" s="4"/>
      <c r="EII99" s="4"/>
      <c r="EIJ99" s="4"/>
      <c r="EIK99" s="4"/>
      <c r="EIL99" s="4"/>
      <c r="EIM99" s="4"/>
      <c r="EIN99" s="4"/>
      <c r="EIO99" s="4"/>
      <c r="EIP99" s="4"/>
      <c r="EIQ99" s="4"/>
      <c r="EIR99" s="4"/>
      <c r="EIS99" s="4"/>
      <c r="EIT99" s="4"/>
      <c r="EIU99" s="4"/>
      <c r="EIV99" s="4"/>
      <c r="EIW99" s="4"/>
      <c r="EIX99" s="4"/>
      <c r="EIY99" s="4"/>
      <c r="EIZ99" s="4"/>
      <c r="EJA99" s="4"/>
      <c r="EJB99" s="4"/>
      <c r="EJC99" s="4"/>
      <c r="EJD99" s="4"/>
      <c r="EJE99" s="4"/>
      <c r="EJF99" s="4"/>
      <c r="EJG99" s="4"/>
      <c r="EJH99" s="4"/>
      <c r="EJI99" s="4"/>
      <c r="EJJ99" s="4"/>
      <c r="EJK99" s="4"/>
      <c r="EJL99" s="4"/>
      <c r="EJM99" s="4"/>
      <c r="EJN99" s="4"/>
      <c r="EJO99" s="4"/>
      <c r="EJP99" s="4"/>
      <c r="EJQ99" s="4"/>
      <c r="EJR99" s="4"/>
      <c r="EJS99" s="4"/>
      <c r="EJT99" s="4"/>
      <c r="EJU99" s="4"/>
      <c r="EJV99" s="4"/>
      <c r="EJW99" s="4"/>
      <c r="EJX99" s="4"/>
      <c r="EJY99" s="4"/>
      <c r="EJZ99" s="4"/>
      <c r="EKA99" s="4"/>
      <c r="EKB99" s="4"/>
      <c r="EKC99" s="4"/>
      <c r="EKD99" s="4"/>
      <c r="EKE99" s="4"/>
      <c r="EKF99" s="4"/>
      <c r="EKG99" s="4"/>
      <c r="EKH99" s="4"/>
      <c r="EKI99" s="4"/>
      <c r="EKJ99" s="4"/>
      <c r="EKK99" s="4"/>
      <c r="EKL99" s="4"/>
      <c r="EKM99" s="4"/>
      <c r="EKN99" s="4"/>
      <c r="EKO99" s="4"/>
      <c r="EKP99" s="4"/>
      <c r="EKQ99" s="4"/>
      <c r="EKR99" s="4"/>
      <c r="EKS99" s="4"/>
      <c r="EKT99" s="4"/>
      <c r="EKU99" s="4"/>
      <c r="EKV99" s="4"/>
      <c r="EKW99" s="4"/>
      <c r="EKX99" s="4"/>
      <c r="EKY99" s="4"/>
      <c r="EKZ99" s="4"/>
      <c r="ELA99" s="4"/>
      <c r="ELB99" s="4"/>
      <c r="ELC99" s="4"/>
      <c r="ELD99" s="4"/>
      <c r="ELE99" s="4"/>
      <c r="ELF99" s="4"/>
      <c r="ELG99" s="4"/>
      <c r="ELH99" s="4"/>
      <c r="ELI99" s="4"/>
      <c r="ELJ99" s="4"/>
      <c r="ELK99" s="4"/>
      <c r="ELL99" s="4"/>
      <c r="ELM99" s="4"/>
      <c r="ELN99" s="4"/>
      <c r="ELO99" s="4"/>
      <c r="ELP99" s="4"/>
      <c r="ELQ99" s="4"/>
      <c r="ELR99" s="4"/>
      <c r="ELS99" s="4"/>
      <c r="ELT99" s="4"/>
      <c r="ELU99" s="4"/>
      <c r="ELV99" s="4"/>
      <c r="ELW99" s="4"/>
      <c r="ELX99" s="4"/>
      <c r="ELY99" s="4"/>
      <c r="ELZ99" s="4"/>
      <c r="EMA99" s="4"/>
      <c r="EMB99" s="4"/>
      <c r="EMC99" s="4"/>
      <c r="EMD99" s="4"/>
      <c r="EME99" s="4"/>
      <c r="EMF99" s="4"/>
      <c r="EMG99" s="4"/>
      <c r="EMH99" s="4"/>
      <c r="EMI99" s="4"/>
      <c r="EMJ99" s="4"/>
      <c r="EMK99" s="4"/>
      <c r="EML99" s="4"/>
      <c r="EMM99" s="4"/>
      <c r="EMN99" s="4"/>
      <c r="EMO99" s="4"/>
      <c r="EMP99" s="4"/>
      <c r="EMQ99" s="4"/>
      <c r="EMR99" s="4"/>
      <c r="EMS99" s="4"/>
      <c r="EMT99" s="4"/>
      <c r="EMU99" s="4"/>
      <c r="EMV99" s="4"/>
      <c r="EMW99" s="4"/>
      <c r="EMX99" s="4"/>
      <c r="EMY99" s="4"/>
      <c r="EMZ99" s="4"/>
      <c r="ENA99" s="4"/>
      <c r="ENB99" s="4"/>
      <c r="ENC99" s="4"/>
      <c r="END99" s="4"/>
      <c r="ENE99" s="4"/>
      <c r="ENF99" s="4"/>
      <c r="ENG99" s="4"/>
      <c r="ENH99" s="4"/>
      <c r="ENI99" s="4"/>
      <c r="ENJ99" s="4"/>
      <c r="ENK99" s="4"/>
      <c r="ENL99" s="4"/>
      <c r="ENM99" s="4"/>
      <c r="ENN99" s="4"/>
      <c r="ENO99" s="4"/>
      <c r="ENP99" s="4"/>
      <c r="ENQ99" s="4"/>
      <c r="ENR99" s="4"/>
      <c r="ENS99" s="4"/>
      <c r="ENT99" s="4"/>
      <c r="ENU99" s="4"/>
      <c r="ENV99" s="4"/>
      <c r="ENW99" s="4"/>
      <c r="ENX99" s="4"/>
      <c r="ENY99" s="4"/>
      <c r="ENZ99" s="4"/>
      <c r="EOA99" s="4"/>
      <c r="EOB99" s="4"/>
      <c r="EOC99" s="4"/>
      <c r="EOD99" s="4"/>
      <c r="EOE99" s="4"/>
      <c r="EOF99" s="4"/>
      <c r="EOG99" s="4"/>
      <c r="EOH99" s="4"/>
      <c r="EOI99" s="4"/>
      <c r="EOJ99" s="4"/>
      <c r="EOK99" s="4"/>
      <c r="EOL99" s="4"/>
      <c r="EOM99" s="4"/>
      <c r="EON99" s="4"/>
      <c r="EOO99" s="4"/>
      <c r="EOP99" s="4"/>
      <c r="EOQ99" s="4"/>
      <c r="EOR99" s="4"/>
      <c r="EOS99" s="4"/>
      <c r="EOT99" s="4"/>
      <c r="EOU99" s="4"/>
      <c r="EOV99" s="4"/>
      <c r="EOW99" s="4"/>
      <c r="EOX99" s="4"/>
      <c r="EOY99" s="4"/>
      <c r="EOZ99" s="4"/>
      <c r="EPA99" s="4"/>
      <c r="EPB99" s="4"/>
      <c r="EPC99" s="4"/>
      <c r="EPD99" s="4"/>
      <c r="EPE99" s="4"/>
      <c r="EPF99" s="4"/>
      <c r="EPG99" s="4"/>
      <c r="EPH99" s="4"/>
      <c r="EPI99" s="4"/>
      <c r="EPJ99" s="4"/>
      <c r="EPK99" s="4"/>
      <c r="EPL99" s="4"/>
      <c r="EPM99" s="4"/>
      <c r="EPN99" s="4"/>
      <c r="EPO99" s="4"/>
      <c r="EPP99" s="4"/>
      <c r="EPQ99" s="4"/>
      <c r="EPR99" s="4"/>
      <c r="EPS99" s="4"/>
      <c r="EPT99" s="4"/>
      <c r="EPU99" s="4"/>
      <c r="EPV99" s="4"/>
      <c r="EPW99" s="4"/>
      <c r="EPX99" s="4"/>
      <c r="EPY99" s="4"/>
      <c r="EPZ99" s="4"/>
      <c r="EQA99" s="4"/>
      <c r="EQB99" s="4"/>
      <c r="EQC99" s="4"/>
      <c r="EQD99" s="4"/>
      <c r="EQE99" s="4"/>
      <c r="EQF99" s="4"/>
      <c r="EQG99" s="4"/>
      <c r="EQH99" s="4"/>
      <c r="EQI99" s="4"/>
      <c r="EQJ99" s="4"/>
      <c r="EQK99" s="4"/>
      <c r="EQL99" s="4"/>
      <c r="EQM99" s="4"/>
      <c r="EQN99" s="4"/>
      <c r="EQO99" s="4"/>
      <c r="EQP99" s="4"/>
      <c r="EQQ99" s="4"/>
      <c r="EQR99" s="4"/>
      <c r="EQS99" s="4"/>
      <c r="EQT99" s="4"/>
      <c r="EQU99" s="4"/>
      <c r="EQV99" s="4"/>
      <c r="EQW99" s="4"/>
      <c r="EQX99" s="4"/>
      <c r="EQY99" s="4"/>
      <c r="EQZ99" s="4"/>
      <c r="ERA99" s="4"/>
      <c r="ERB99" s="4"/>
      <c r="ERC99" s="4"/>
      <c r="ERD99" s="4"/>
      <c r="ERE99" s="4"/>
      <c r="ERF99" s="4"/>
      <c r="ERG99" s="4"/>
      <c r="ERH99" s="4"/>
      <c r="ERI99" s="4"/>
      <c r="ERJ99" s="4"/>
      <c r="ERK99" s="4"/>
      <c r="ERL99" s="4"/>
      <c r="ERM99" s="4"/>
      <c r="ERN99" s="4"/>
      <c r="ERO99" s="4"/>
      <c r="ERP99" s="4"/>
      <c r="ERQ99" s="4"/>
      <c r="ERR99" s="4"/>
      <c r="ERS99" s="4"/>
      <c r="ERT99" s="4"/>
      <c r="ERU99" s="4"/>
      <c r="ERV99" s="4"/>
      <c r="ERW99" s="4"/>
      <c r="ERX99" s="4"/>
      <c r="ERY99" s="4"/>
      <c r="ERZ99" s="4"/>
      <c r="ESA99" s="4"/>
      <c r="ESB99" s="4"/>
      <c r="ESC99" s="4"/>
      <c r="ESD99" s="4"/>
      <c r="ESE99" s="4"/>
      <c r="ESF99" s="4"/>
      <c r="ESG99" s="4"/>
      <c r="ESH99" s="4"/>
      <c r="ESI99" s="4"/>
      <c r="ESJ99" s="4"/>
      <c r="ESK99" s="4"/>
      <c r="ESL99" s="4"/>
      <c r="ESM99" s="4"/>
      <c r="ESN99" s="4"/>
      <c r="ESO99" s="4"/>
      <c r="ESP99" s="4"/>
      <c r="ESQ99" s="4"/>
      <c r="ESR99" s="4"/>
      <c r="ESS99" s="4"/>
      <c r="EST99" s="4"/>
      <c r="ESU99" s="4"/>
      <c r="ESV99" s="4"/>
      <c r="ESW99" s="4"/>
      <c r="ESX99" s="4"/>
      <c r="ESY99" s="4"/>
      <c r="ESZ99" s="4"/>
      <c r="ETA99" s="4"/>
      <c r="ETB99" s="4"/>
      <c r="ETC99" s="4"/>
      <c r="ETD99" s="4"/>
      <c r="ETE99" s="4"/>
      <c r="ETF99" s="4"/>
      <c r="ETG99" s="4"/>
      <c r="ETH99" s="4"/>
      <c r="ETI99" s="4"/>
      <c r="ETJ99" s="4"/>
      <c r="ETK99" s="4"/>
      <c r="ETL99" s="4"/>
      <c r="ETM99" s="4"/>
      <c r="ETN99" s="4"/>
      <c r="ETO99" s="4"/>
      <c r="ETP99" s="4"/>
      <c r="ETQ99" s="4"/>
      <c r="ETR99" s="4"/>
      <c r="ETS99" s="4"/>
      <c r="ETT99" s="4"/>
      <c r="ETU99" s="4"/>
      <c r="ETV99" s="4"/>
      <c r="ETW99" s="4"/>
      <c r="ETX99" s="4"/>
      <c r="ETY99" s="4"/>
      <c r="ETZ99" s="4"/>
      <c r="EUA99" s="4"/>
      <c r="EUB99" s="4"/>
      <c r="EUC99" s="4"/>
      <c r="EUD99" s="4"/>
      <c r="EUE99" s="4"/>
      <c r="EUF99" s="4"/>
      <c r="EUG99" s="4"/>
      <c r="EUH99" s="4"/>
      <c r="EUI99" s="4"/>
      <c r="EUJ99" s="4"/>
      <c r="EUK99" s="4"/>
      <c r="EUL99" s="4"/>
      <c r="EUM99" s="4"/>
      <c r="EUN99" s="4"/>
      <c r="EUO99" s="4"/>
      <c r="EUP99" s="4"/>
      <c r="EUQ99" s="4"/>
      <c r="EUR99" s="4"/>
      <c r="EUS99" s="4"/>
      <c r="EUT99" s="4"/>
      <c r="EUU99" s="4"/>
      <c r="EUV99" s="4"/>
      <c r="EUW99" s="4"/>
      <c r="EUX99" s="4"/>
      <c r="EUY99" s="4"/>
      <c r="EUZ99" s="4"/>
      <c r="EVA99" s="4"/>
      <c r="EVB99" s="4"/>
      <c r="EVC99" s="4"/>
      <c r="EVD99" s="4"/>
      <c r="EVE99" s="4"/>
      <c r="EVF99" s="4"/>
      <c r="EVG99" s="4"/>
      <c r="EVH99" s="4"/>
      <c r="EVI99" s="4"/>
      <c r="EVJ99" s="4"/>
      <c r="EVK99" s="4"/>
      <c r="EVL99" s="4"/>
      <c r="EVM99" s="4"/>
      <c r="EVN99" s="4"/>
      <c r="EVO99" s="4"/>
      <c r="EVP99" s="4"/>
      <c r="EVQ99" s="4"/>
      <c r="EVR99" s="4"/>
      <c r="EVS99" s="4"/>
      <c r="EVT99" s="4"/>
      <c r="EVU99" s="4"/>
      <c r="EVV99" s="4"/>
      <c r="EVW99" s="4"/>
      <c r="EVX99" s="4"/>
      <c r="EVY99" s="4"/>
      <c r="EVZ99" s="4"/>
      <c r="EWA99" s="4"/>
      <c r="EWB99" s="4"/>
      <c r="EWC99" s="4"/>
      <c r="EWD99" s="4"/>
      <c r="EWE99" s="4"/>
      <c r="EWF99" s="4"/>
      <c r="EWG99" s="4"/>
      <c r="EWH99" s="4"/>
      <c r="EWI99" s="4"/>
      <c r="EWJ99" s="4"/>
      <c r="EWK99" s="4"/>
      <c r="EWL99" s="4"/>
      <c r="EWM99" s="4"/>
      <c r="EWN99" s="4"/>
      <c r="EWO99" s="4"/>
      <c r="EWP99" s="4"/>
      <c r="EWQ99" s="4"/>
      <c r="EWR99" s="4"/>
      <c r="EWS99" s="4"/>
      <c r="EWT99" s="4"/>
      <c r="EWU99" s="4"/>
      <c r="EWV99" s="4"/>
      <c r="EWW99" s="4"/>
      <c r="EWX99" s="4"/>
      <c r="EWY99" s="4"/>
      <c r="EWZ99" s="4"/>
      <c r="EXA99" s="4"/>
      <c r="EXB99" s="4"/>
      <c r="EXC99" s="4"/>
      <c r="EXD99" s="4"/>
      <c r="EXE99" s="4"/>
      <c r="EXF99" s="4"/>
      <c r="EXG99" s="4"/>
      <c r="EXH99" s="4"/>
      <c r="EXI99" s="4"/>
      <c r="EXJ99" s="4"/>
      <c r="EXK99" s="4"/>
      <c r="EXL99" s="4"/>
      <c r="EXM99" s="4"/>
      <c r="EXN99" s="4"/>
      <c r="EXO99" s="4"/>
      <c r="EXP99" s="4"/>
      <c r="EXQ99" s="4"/>
      <c r="EXR99" s="4"/>
      <c r="EXS99" s="4"/>
      <c r="EXT99" s="4"/>
      <c r="EXU99" s="4"/>
      <c r="EXV99" s="4"/>
      <c r="EXW99" s="4"/>
      <c r="EXX99" s="4"/>
      <c r="EXY99" s="4"/>
      <c r="EXZ99" s="4"/>
      <c r="EYA99" s="4"/>
      <c r="EYB99" s="4"/>
      <c r="EYC99" s="4"/>
      <c r="EYD99" s="4"/>
      <c r="EYE99" s="4"/>
      <c r="EYF99" s="4"/>
      <c r="EYG99" s="4"/>
      <c r="EYH99" s="4"/>
      <c r="EYI99" s="4"/>
      <c r="EYJ99" s="4"/>
      <c r="EYK99" s="4"/>
      <c r="EYL99" s="4"/>
      <c r="EYM99" s="4"/>
      <c r="EYN99" s="4"/>
      <c r="EYO99" s="4"/>
      <c r="EYP99" s="4"/>
      <c r="EYQ99" s="4"/>
      <c r="EYR99" s="4"/>
      <c r="EYS99" s="4"/>
      <c r="EYT99" s="4"/>
      <c r="EYU99" s="4"/>
      <c r="EYV99" s="4"/>
      <c r="EYW99" s="4"/>
      <c r="EYX99" s="4"/>
      <c r="EYY99" s="4"/>
      <c r="EYZ99" s="4"/>
      <c r="EZA99" s="4"/>
      <c r="EZB99" s="4"/>
      <c r="EZC99" s="4"/>
      <c r="EZD99" s="4"/>
      <c r="EZE99" s="4"/>
      <c r="EZF99" s="4"/>
      <c r="EZG99" s="4"/>
      <c r="EZH99" s="4"/>
      <c r="EZI99" s="4"/>
      <c r="EZJ99" s="4"/>
      <c r="EZK99" s="4"/>
      <c r="EZL99" s="4"/>
      <c r="EZM99" s="4"/>
      <c r="EZN99" s="4"/>
      <c r="EZO99" s="4"/>
      <c r="EZP99" s="4"/>
      <c r="EZQ99" s="4"/>
      <c r="EZR99" s="4"/>
      <c r="EZS99" s="4"/>
      <c r="EZT99" s="4"/>
      <c r="EZU99" s="4"/>
      <c r="EZV99" s="4"/>
      <c r="EZW99" s="4"/>
      <c r="EZX99" s="4"/>
      <c r="EZY99" s="4"/>
      <c r="EZZ99" s="4"/>
      <c r="FAA99" s="4"/>
      <c r="FAB99" s="4"/>
      <c r="FAC99" s="4"/>
      <c r="FAD99" s="4"/>
      <c r="FAE99" s="4"/>
      <c r="FAF99" s="4"/>
      <c r="FAG99" s="4"/>
      <c r="FAH99" s="4"/>
      <c r="FAI99" s="4"/>
      <c r="FAJ99" s="4"/>
      <c r="FAK99" s="4"/>
      <c r="FAL99" s="4"/>
      <c r="FAM99" s="4"/>
      <c r="FAN99" s="4"/>
      <c r="FAO99" s="4"/>
      <c r="FAP99" s="4"/>
      <c r="FAQ99" s="4"/>
      <c r="FAR99" s="4"/>
      <c r="FAS99" s="4"/>
      <c r="FAT99" s="4"/>
      <c r="FAU99" s="4"/>
      <c r="FAV99" s="4"/>
      <c r="FAW99" s="4"/>
      <c r="FAX99" s="4"/>
      <c r="FAY99" s="4"/>
      <c r="FAZ99" s="4"/>
      <c r="FBA99" s="4"/>
      <c r="FBB99" s="4"/>
      <c r="FBC99" s="4"/>
      <c r="FBD99" s="4"/>
      <c r="FBE99" s="4"/>
      <c r="FBF99" s="4"/>
      <c r="FBG99" s="4"/>
      <c r="FBH99" s="4"/>
      <c r="FBI99" s="4"/>
      <c r="FBJ99" s="4"/>
      <c r="FBK99" s="4"/>
      <c r="FBL99" s="4"/>
      <c r="FBM99" s="4"/>
      <c r="FBN99" s="4"/>
      <c r="FBO99" s="4"/>
      <c r="FBP99" s="4"/>
      <c r="FBQ99" s="4"/>
      <c r="FBR99" s="4"/>
      <c r="FBS99" s="4"/>
      <c r="FBT99" s="4"/>
      <c r="FBU99" s="4"/>
      <c r="FBV99" s="4"/>
      <c r="FBW99" s="4"/>
      <c r="FBX99" s="4"/>
      <c r="FBY99" s="4"/>
      <c r="FBZ99" s="4"/>
      <c r="FCA99" s="4"/>
      <c r="FCB99" s="4"/>
      <c r="FCC99" s="4"/>
      <c r="FCD99" s="4"/>
      <c r="FCE99" s="4"/>
      <c r="FCF99" s="4"/>
      <c r="FCG99" s="4"/>
      <c r="FCH99" s="4"/>
      <c r="FCI99" s="4"/>
      <c r="FCJ99" s="4"/>
      <c r="FCK99" s="4"/>
      <c r="FCL99" s="4"/>
      <c r="FCM99" s="4"/>
      <c r="FCN99" s="4"/>
      <c r="FCO99" s="4"/>
      <c r="FCP99" s="4"/>
      <c r="FCQ99" s="4"/>
      <c r="FCR99" s="4"/>
      <c r="FCS99" s="4"/>
      <c r="FCT99" s="4"/>
      <c r="FCU99" s="4"/>
      <c r="FCV99" s="4"/>
      <c r="FCW99" s="4"/>
      <c r="FCX99" s="4"/>
      <c r="FCY99" s="4"/>
      <c r="FCZ99" s="4"/>
      <c r="FDA99" s="4"/>
      <c r="FDB99" s="4"/>
      <c r="FDC99" s="4"/>
      <c r="FDD99" s="4"/>
      <c r="FDE99" s="4"/>
      <c r="FDF99" s="4"/>
      <c r="FDG99" s="4"/>
      <c r="FDH99" s="4"/>
      <c r="FDI99" s="4"/>
      <c r="FDJ99" s="4"/>
      <c r="FDK99" s="4"/>
      <c r="FDL99" s="4"/>
      <c r="FDM99" s="4"/>
      <c r="FDN99" s="4"/>
      <c r="FDO99" s="4"/>
      <c r="FDP99" s="4"/>
      <c r="FDQ99" s="4"/>
      <c r="FDR99" s="4"/>
      <c r="FDS99" s="4"/>
      <c r="FDT99" s="4"/>
      <c r="FDU99" s="4"/>
      <c r="FDV99" s="4"/>
      <c r="FDW99" s="4"/>
      <c r="FDX99" s="4"/>
      <c r="FDY99" s="4"/>
      <c r="FDZ99" s="4"/>
      <c r="FEA99" s="4"/>
      <c r="FEB99" s="4"/>
      <c r="FEC99" s="4"/>
      <c r="FED99" s="4"/>
      <c r="FEE99" s="4"/>
      <c r="FEF99" s="4"/>
      <c r="FEG99" s="4"/>
      <c r="FEH99" s="4"/>
      <c r="FEI99" s="4"/>
      <c r="FEJ99" s="4"/>
      <c r="FEK99" s="4"/>
      <c r="FEL99" s="4"/>
      <c r="FEM99" s="4"/>
      <c r="FEN99" s="4"/>
      <c r="FEO99" s="4"/>
      <c r="FEP99" s="4"/>
      <c r="FEQ99" s="4"/>
      <c r="FER99" s="4"/>
      <c r="FES99" s="4"/>
      <c r="FET99" s="4"/>
      <c r="FEU99" s="4"/>
      <c r="FEV99" s="4"/>
      <c r="FEW99" s="4"/>
      <c r="FEX99" s="4"/>
      <c r="FEY99" s="4"/>
      <c r="FEZ99" s="4"/>
      <c r="FFA99" s="4"/>
      <c r="FFB99" s="4"/>
      <c r="FFC99" s="4"/>
      <c r="FFD99" s="4"/>
      <c r="FFE99" s="4"/>
      <c r="FFF99" s="4"/>
      <c r="FFG99" s="4"/>
      <c r="FFH99" s="4"/>
      <c r="FFI99" s="4"/>
      <c r="FFJ99" s="4"/>
      <c r="FFK99" s="4"/>
      <c r="FFL99" s="4"/>
      <c r="FFM99" s="4"/>
      <c r="FFN99" s="4"/>
      <c r="FFO99" s="4"/>
      <c r="FFP99" s="4"/>
      <c r="FFQ99" s="4"/>
      <c r="FFR99" s="4"/>
      <c r="FFS99" s="4"/>
      <c r="FFT99" s="4"/>
      <c r="FFU99" s="4"/>
      <c r="FFV99" s="4"/>
      <c r="FFW99" s="4"/>
      <c r="FFX99" s="4"/>
      <c r="FFY99" s="4"/>
      <c r="FFZ99" s="4"/>
      <c r="FGA99" s="4"/>
      <c r="FGB99" s="4"/>
      <c r="FGC99" s="4"/>
      <c r="FGD99" s="4"/>
      <c r="FGE99" s="4"/>
      <c r="FGF99" s="4"/>
      <c r="FGG99" s="4"/>
      <c r="FGH99" s="4"/>
      <c r="FGI99" s="4"/>
      <c r="FGJ99" s="4"/>
      <c r="FGK99" s="4"/>
      <c r="FGL99" s="4"/>
      <c r="FGM99" s="4"/>
      <c r="FGN99" s="4"/>
      <c r="FGO99" s="4"/>
      <c r="FGP99" s="4"/>
      <c r="FGQ99" s="4"/>
      <c r="FGR99" s="4"/>
      <c r="FGS99" s="4"/>
      <c r="FGT99" s="4"/>
      <c r="FGU99" s="4"/>
      <c r="FGV99" s="4"/>
      <c r="FGW99" s="4"/>
      <c r="FGX99" s="4"/>
      <c r="FGY99" s="4"/>
      <c r="FGZ99" s="4"/>
      <c r="FHA99" s="4"/>
      <c r="FHB99" s="4"/>
      <c r="FHC99" s="4"/>
      <c r="FHD99" s="4"/>
      <c r="FHE99" s="4"/>
      <c r="FHF99" s="4"/>
      <c r="FHG99" s="4"/>
      <c r="FHH99" s="4"/>
      <c r="FHI99" s="4"/>
      <c r="FHJ99" s="4"/>
      <c r="FHK99" s="4"/>
      <c r="FHL99" s="4"/>
      <c r="FHM99" s="4"/>
      <c r="FHN99" s="4"/>
      <c r="FHO99" s="4"/>
      <c r="FHP99" s="4"/>
      <c r="FHQ99" s="4"/>
      <c r="FHR99" s="4"/>
      <c r="FHS99" s="4"/>
      <c r="FHT99" s="4"/>
      <c r="FHU99" s="4"/>
      <c r="FHV99" s="4"/>
      <c r="FHW99" s="4"/>
      <c r="FHX99" s="4"/>
      <c r="FHY99" s="4"/>
      <c r="FHZ99" s="4"/>
      <c r="FIA99" s="4"/>
      <c r="FIB99" s="4"/>
      <c r="FIC99" s="4"/>
      <c r="FID99" s="4"/>
      <c r="FIE99" s="4"/>
      <c r="FIF99" s="4"/>
      <c r="FIG99" s="4"/>
      <c r="FIH99" s="4"/>
      <c r="FII99" s="4"/>
      <c r="FIJ99" s="4"/>
      <c r="FIK99" s="4"/>
      <c r="FIL99" s="4"/>
      <c r="FIM99" s="4"/>
      <c r="FIN99" s="4"/>
      <c r="FIO99" s="4"/>
      <c r="FIP99" s="4"/>
      <c r="FIQ99" s="4"/>
      <c r="FIR99" s="4"/>
      <c r="FIS99" s="4"/>
      <c r="FIT99" s="4"/>
      <c r="FIU99" s="4"/>
      <c r="FIV99" s="4"/>
      <c r="FIW99" s="4"/>
      <c r="FIX99" s="4"/>
      <c r="FIY99" s="4"/>
      <c r="FIZ99" s="4"/>
      <c r="FJA99" s="4"/>
      <c r="FJB99" s="4"/>
      <c r="FJC99" s="4"/>
      <c r="FJD99" s="4"/>
      <c r="FJE99" s="4"/>
      <c r="FJF99" s="4"/>
      <c r="FJG99" s="4"/>
      <c r="FJH99" s="4"/>
      <c r="FJI99" s="4"/>
      <c r="FJJ99" s="4"/>
      <c r="FJK99" s="4"/>
      <c r="FJL99" s="4"/>
      <c r="FJM99" s="4"/>
      <c r="FJN99" s="4"/>
      <c r="FJO99" s="4"/>
      <c r="FJP99" s="4"/>
      <c r="FJQ99" s="4"/>
      <c r="FJR99" s="4"/>
      <c r="FJS99" s="4"/>
      <c r="FJT99" s="4"/>
      <c r="FJU99" s="4"/>
      <c r="FJV99" s="4"/>
      <c r="FJW99" s="4"/>
      <c r="FJX99" s="4"/>
      <c r="FJY99" s="4"/>
      <c r="FJZ99" s="4"/>
      <c r="FKA99" s="4"/>
      <c r="FKB99" s="4"/>
      <c r="FKC99" s="4"/>
      <c r="FKD99" s="4"/>
      <c r="FKE99" s="4"/>
      <c r="FKF99" s="4"/>
      <c r="FKG99" s="4"/>
      <c r="FKH99" s="4"/>
      <c r="FKI99" s="4"/>
      <c r="FKJ99" s="4"/>
      <c r="FKK99" s="4"/>
      <c r="FKL99" s="4"/>
      <c r="FKM99" s="4"/>
      <c r="FKN99" s="4"/>
      <c r="FKO99" s="4"/>
      <c r="FKP99" s="4"/>
      <c r="FKQ99" s="4"/>
      <c r="FKR99" s="4"/>
      <c r="FKS99" s="4"/>
      <c r="FKT99" s="4"/>
      <c r="FKU99" s="4"/>
      <c r="FKV99" s="4"/>
      <c r="FKW99" s="4"/>
      <c r="FKX99" s="4"/>
      <c r="FKY99" s="4"/>
      <c r="FKZ99" s="4"/>
      <c r="FLA99" s="4"/>
      <c r="FLB99" s="4"/>
      <c r="FLC99" s="4"/>
      <c r="FLD99" s="4"/>
      <c r="FLE99" s="4"/>
      <c r="FLF99" s="4"/>
      <c r="FLG99" s="4"/>
      <c r="FLH99" s="4"/>
      <c r="FLI99" s="4"/>
      <c r="FLJ99" s="4"/>
      <c r="FLK99" s="4"/>
      <c r="FLL99" s="4"/>
      <c r="FLM99" s="4"/>
      <c r="FLN99" s="4"/>
      <c r="FLO99" s="4"/>
      <c r="FLP99" s="4"/>
      <c r="FLQ99" s="4"/>
      <c r="FLR99" s="4"/>
      <c r="FLS99" s="4"/>
      <c r="FLT99" s="4"/>
      <c r="FLU99" s="4"/>
      <c r="FLV99" s="4"/>
      <c r="FLW99" s="4"/>
      <c r="FLX99" s="4"/>
      <c r="FLY99" s="4"/>
      <c r="FLZ99" s="4"/>
      <c r="FMA99" s="4"/>
      <c r="FMB99" s="4"/>
      <c r="FMC99" s="4"/>
      <c r="FMD99" s="4"/>
      <c r="FME99" s="4"/>
      <c r="FMF99" s="4"/>
      <c r="FMG99" s="4"/>
      <c r="FMH99" s="4"/>
      <c r="FMI99" s="4"/>
      <c r="FMJ99" s="4"/>
      <c r="FMK99" s="4"/>
      <c r="FML99" s="4"/>
      <c r="FMM99" s="4"/>
      <c r="FMN99" s="4"/>
      <c r="FMO99" s="4"/>
      <c r="FMP99" s="4"/>
      <c r="FMQ99" s="4"/>
      <c r="FMR99" s="4"/>
      <c r="FMS99" s="4"/>
      <c r="FMT99" s="4"/>
      <c r="FMU99" s="4"/>
      <c r="FMV99" s="4"/>
      <c r="FMW99" s="4"/>
      <c r="FMX99" s="4"/>
      <c r="FMY99" s="4"/>
      <c r="FMZ99" s="4"/>
      <c r="FNA99" s="4"/>
      <c r="FNB99" s="4"/>
      <c r="FNC99" s="4"/>
      <c r="FND99" s="4"/>
      <c r="FNE99" s="4"/>
      <c r="FNF99" s="4"/>
      <c r="FNG99" s="4"/>
      <c r="FNH99" s="4"/>
      <c r="FNI99" s="4"/>
      <c r="FNJ99" s="4"/>
      <c r="FNK99" s="4"/>
      <c r="FNL99" s="4"/>
      <c r="FNM99" s="4"/>
      <c r="FNN99" s="4"/>
      <c r="FNO99" s="4"/>
      <c r="FNP99" s="4"/>
      <c r="FNQ99" s="4"/>
      <c r="FNR99" s="4"/>
      <c r="FNS99" s="4"/>
      <c r="FNT99" s="4"/>
      <c r="FNU99" s="4"/>
      <c r="FNV99" s="4"/>
      <c r="FNW99" s="4"/>
      <c r="FNX99" s="4"/>
      <c r="FNY99" s="4"/>
      <c r="FNZ99" s="4"/>
      <c r="FOA99" s="4"/>
      <c r="FOB99" s="4"/>
      <c r="FOC99" s="4"/>
      <c r="FOD99" s="4"/>
      <c r="FOE99" s="4"/>
      <c r="FOF99" s="4"/>
      <c r="FOG99" s="4"/>
      <c r="FOH99" s="4"/>
      <c r="FOI99" s="4"/>
      <c r="FOJ99" s="4"/>
      <c r="FOK99" s="4"/>
      <c r="FOL99" s="4"/>
      <c r="FOM99" s="4"/>
      <c r="FON99" s="4"/>
      <c r="FOO99" s="4"/>
      <c r="FOP99" s="4"/>
      <c r="FOQ99" s="4"/>
      <c r="FOR99" s="4"/>
      <c r="FOS99" s="4"/>
      <c r="FOT99" s="4"/>
      <c r="FOU99" s="4"/>
      <c r="FOV99" s="4"/>
      <c r="FOW99" s="4"/>
      <c r="FOX99" s="4"/>
      <c r="FOY99" s="4"/>
      <c r="FOZ99" s="4"/>
      <c r="FPA99" s="4"/>
      <c r="FPB99" s="4"/>
      <c r="FPC99" s="4"/>
      <c r="FPD99" s="4"/>
      <c r="FPE99" s="4"/>
      <c r="FPF99" s="4"/>
      <c r="FPG99" s="4"/>
      <c r="FPH99" s="4"/>
      <c r="FPI99" s="4"/>
      <c r="FPJ99" s="4"/>
      <c r="FPK99" s="4"/>
      <c r="FPL99" s="4"/>
      <c r="FPM99" s="4"/>
      <c r="FPN99" s="4"/>
      <c r="FPO99" s="4"/>
      <c r="FPP99" s="4"/>
      <c r="FPQ99" s="4"/>
      <c r="FPR99" s="4"/>
      <c r="FPS99" s="4"/>
      <c r="FPT99" s="4"/>
      <c r="FPU99" s="4"/>
      <c r="FPV99" s="4"/>
      <c r="FPW99" s="4"/>
      <c r="FPX99" s="4"/>
      <c r="FPY99" s="4"/>
      <c r="FPZ99" s="4"/>
      <c r="FQA99" s="4"/>
      <c r="FQB99" s="4"/>
      <c r="FQC99" s="4"/>
      <c r="FQD99" s="4"/>
      <c r="FQE99" s="4"/>
      <c r="FQF99" s="4"/>
      <c r="FQG99" s="4"/>
      <c r="FQH99" s="4"/>
      <c r="FQI99" s="4"/>
      <c r="FQJ99" s="4"/>
      <c r="FQK99" s="4"/>
      <c r="FQL99" s="4"/>
      <c r="FQM99" s="4"/>
      <c r="FQN99" s="4"/>
      <c r="FQO99" s="4"/>
      <c r="FQP99" s="4"/>
      <c r="FQQ99" s="4"/>
      <c r="FQR99" s="4"/>
      <c r="FQS99" s="4"/>
      <c r="FQT99" s="4"/>
      <c r="FQU99" s="4"/>
      <c r="FQV99" s="4"/>
      <c r="FQW99" s="4"/>
      <c r="FQX99" s="4"/>
      <c r="FQY99" s="4"/>
      <c r="FQZ99" s="4"/>
      <c r="FRA99" s="4"/>
      <c r="FRB99" s="4"/>
      <c r="FRC99" s="4"/>
      <c r="FRD99" s="4"/>
      <c r="FRE99" s="4"/>
      <c r="FRF99" s="4"/>
      <c r="FRG99" s="4"/>
      <c r="FRH99" s="4"/>
      <c r="FRI99" s="4"/>
      <c r="FRJ99" s="4"/>
      <c r="FRK99" s="4"/>
      <c r="FRL99" s="4"/>
      <c r="FRM99" s="4"/>
      <c r="FRN99" s="4"/>
      <c r="FRO99" s="4"/>
      <c r="FRP99" s="4"/>
      <c r="FRQ99" s="4"/>
      <c r="FRR99" s="4"/>
      <c r="FRS99" s="4"/>
      <c r="FRT99" s="4"/>
      <c r="FRU99" s="4"/>
      <c r="FRV99" s="4"/>
      <c r="FRW99" s="4"/>
      <c r="FRX99" s="4"/>
      <c r="FRY99" s="4"/>
      <c r="FRZ99" s="4"/>
      <c r="FSA99" s="4"/>
      <c r="FSB99" s="4"/>
      <c r="FSC99" s="4"/>
      <c r="FSD99" s="4"/>
      <c r="FSE99" s="4"/>
      <c r="FSF99" s="4"/>
      <c r="FSG99" s="4"/>
      <c r="FSH99" s="4"/>
      <c r="FSI99" s="4"/>
      <c r="FSJ99" s="4"/>
      <c r="FSK99" s="4"/>
      <c r="FSL99" s="4"/>
      <c r="FSM99" s="4"/>
      <c r="FSN99" s="4"/>
      <c r="FSO99" s="4"/>
      <c r="FSP99" s="4"/>
      <c r="FSQ99" s="4"/>
      <c r="FSR99" s="4"/>
      <c r="FSS99" s="4"/>
      <c r="FST99" s="4"/>
      <c r="FSU99" s="4"/>
      <c r="FSV99" s="4"/>
      <c r="FSW99" s="4"/>
      <c r="FSX99" s="4"/>
      <c r="FSY99" s="4"/>
      <c r="FSZ99" s="4"/>
      <c r="FTA99" s="4"/>
      <c r="FTB99" s="4"/>
      <c r="FTC99" s="4"/>
      <c r="FTD99" s="4"/>
      <c r="FTE99" s="4"/>
      <c r="FTF99" s="4"/>
      <c r="FTG99" s="4"/>
      <c r="FTH99" s="4"/>
      <c r="FTI99" s="4"/>
      <c r="FTJ99" s="4"/>
      <c r="FTK99" s="4"/>
      <c r="FTL99" s="4"/>
      <c r="FTM99" s="4"/>
      <c r="FTN99" s="4"/>
      <c r="FTO99" s="4"/>
      <c r="FTP99" s="4"/>
      <c r="FTQ99" s="4"/>
      <c r="FTR99" s="4"/>
      <c r="FTS99" s="4"/>
      <c r="FTT99" s="4"/>
      <c r="FTU99" s="4"/>
      <c r="FTV99" s="4"/>
      <c r="FTW99" s="4"/>
      <c r="FTX99" s="4"/>
      <c r="FTY99" s="4"/>
      <c r="FTZ99" s="4"/>
      <c r="FUA99" s="4"/>
      <c r="FUB99" s="4"/>
      <c r="FUC99" s="4"/>
      <c r="FUD99" s="4"/>
      <c r="FUE99" s="4"/>
      <c r="FUF99" s="4"/>
      <c r="FUG99" s="4"/>
      <c r="FUH99" s="4"/>
      <c r="FUI99" s="4"/>
      <c r="FUJ99" s="4"/>
      <c r="FUK99" s="4"/>
      <c r="FUL99" s="4"/>
      <c r="FUM99" s="4"/>
      <c r="FUN99" s="4"/>
      <c r="FUO99" s="4"/>
      <c r="FUP99" s="4"/>
      <c r="FUQ99" s="4"/>
      <c r="FUR99" s="4"/>
      <c r="FUS99" s="4"/>
      <c r="FUT99" s="4"/>
      <c r="FUU99" s="4"/>
      <c r="FUV99" s="4"/>
      <c r="FUW99" s="4"/>
      <c r="FUX99" s="4"/>
      <c r="FUY99" s="4"/>
      <c r="FUZ99" s="4"/>
      <c r="FVA99" s="4"/>
      <c r="FVB99" s="4"/>
      <c r="FVC99" s="4"/>
      <c r="FVD99" s="4"/>
      <c r="FVE99" s="4"/>
      <c r="FVF99" s="4"/>
      <c r="FVG99" s="4"/>
      <c r="FVH99" s="4"/>
      <c r="FVI99" s="4"/>
      <c r="FVJ99" s="4"/>
      <c r="FVK99" s="4"/>
      <c r="FVL99" s="4"/>
      <c r="FVM99" s="4"/>
      <c r="FVN99" s="4"/>
      <c r="FVO99" s="4"/>
      <c r="FVP99" s="4"/>
      <c r="FVQ99" s="4"/>
      <c r="FVR99" s="4"/>
      <c r="FVS99" s="4"/>
      <c r="FVT99" s="4"/>
      <c r="FVU99" s="4"/>
      <c r="FVV99" s="4"/>
      <c r="FVW99" s="4"/>
      <c r="FVX99" s="4"/>
      <c r="FVY99" s="4"/>
      <c r="FVZ99" s="4"/>
      <c r="FWA99" s="4"/>
      <c r="FWB99" s="4"/>
      <c r="FWC99" s="4"/>
      <c r="FWD99" s="4"/>
      <c r="FWE99" s="4"/>
      <c r="FWF99" s="4"/>
      <c r="FWG99" s="4"/>
      <c r="FWH99" s="4"/>
      <c r="FWI99" s="4"/>
      <c r="FWJ99" s="4"/>
      <c r="FWK99" s="4"/>
      <c r="FWL99" s="4"/>
      <c r="FWM99" s="4"/>
      <c r="FWN99" s="4"/>
      <c r="FWO99" s="4"/>
      <c r="FWP99" s="4"/>
      <c r="FWQ99" s="4"/>
      <c r="FWR99" s="4"/>
      <c r="FWS99" s="4"/>
      <c r="FWT99" s="4"/>
      <c r="FWU99" s="4"/>
      <c r="FWV99" s="4"/>
      <c r="FWW99" s="4"/>
      <c r="FWX99" s="4"/>
      <c r="FWY99" s="4"/>
      <c r="FWZ99" s="4"/>
      <c r="FXA99" s="4"/>
      <c r="FXB99" s="4"/>
      <c r="FXC99" s="4"/>
      <c r="FXD99" s="4"/>
      <c r="FXE99" s="4"/>
      <c r="FXF99" s="4"/>
      <c r="FXG99" s="4"/>
      <c r="FXH99" s="4"/>
      <c r="FXI99" s="4"/>
      <c r="FXJ99" s="4"/>
      <c r="FXK99" s="4"/>
      <c r="FXL99" s="4"/>
      <c r="FXM99" s="4"/>
      <c r="FXN99" s="4"/>
      <c r="FXO99" s="4"/>
      <c r="FXP99" s="4"/>
      <c r="FXQ99" s="4"/>
      <c r="FXR99" s="4"/>
      <c r="FXS99" s="4"/>
      <c r="FXT99" s="4"/>
      <c r="FXU99" s="4"/>
      <c r="FXV99" s="4"/>
      <c r="FXW99" s="4"/>
      <c r="FXX99" s="4"/>
      <c r="FXY99" s="4"/>
      <c r="FXZ99" s="4"/>
      <c r="FYA99" s="4"/>
      <c r="FYB99" s="4"/>
      <c r="FYC99" s="4"/>
      <c r="FYD99" s="4"/>
      <c r="FYE99" s="4"/>
      <c r="FYF99" s="4"/>
      <c r="FYG99" s="4"/>
      <c r="FYH99" s="4"/>
      <c r="FYI99" s="4"/>
      <c r="FYJ99" s="4"/>
      <c r="FYK99" s="4"/>
      <c r="FYL99" s="4"/>
      <c r="FYM99" s="4"/>
      <c r="FYN99" s="4"/>
      <c r="FYO99" s="4"/>
      <c r="FYP99" s="4"/>
      <c r="FYQ99" s="4"/>
      <c r="FYR99" s="4"/>
      <c r="FYS99" s="4"/>
      <c r="FYT99" s="4"/>
      <c r="FYU99" s="4"/>
      <c r="FYV99" s="4"/>
      <c r="FYW99" s="4"/>
      <c r="FYX99" s="4"/>
      <c r="FYY99" s="4"/>
      <c r="FYZ99" s="4"/>
      <c r="FZA99" s="4"/>
      <c r="FZB99" s="4"/>
      <c r="FZC99" s="4"/>
      <c r="FZD99" s="4"/>
      <c r="FZE99" s="4"/>
      <c r="FZF99" s="4"/>
      <c r="FZG99" s="4"/>
      <c r="FZH99" s="4"/>
      <c r="FZI99" s="4"/>
      <c r="FZJ99" s="4"/>
      <c r="FZK99" s="4"/>
      <c r="FZL99" s="4"/>
      <c r="FZM99" s="4"/>
      <c r="FZN99" s="4"/>
      <c r="FZO99" s="4"/>
      <c r="FZP99" s="4"/>
      <c r="FZQ99" s="4"/>
      <c r="FZR99" s="4"/>
      <c r="FZS99" s="4"/>
      <c r="FZT99" s="4"/>
      <c r="FZU99" s="4"/>
      <c r="FZV99" s="4"/>
      <c r="FZW99" s="4"/>
      <c r="FZX99" s="4"/>
      <c r="FZY99" s="4"/>
      <c r="FZZ99" s="4"/>
      <c r="GAA99" s="4"/>
      <c r="GAB99" s="4"/>
      <c r="GAC99" s="4"/>
      <c r="GAD99" s="4"/>
      <c r="GAE99" s="4"/>
      <c r="GAF99" s="4"/>
      <c r="GAG99" s="4"/>
      <c r="GAH99" s="4"/>
      <c r="GAI99" s="4"/>
      <c r="GAJ99" s="4"/>
      <c r="GAK99" s="4"/>
      <c r="GAL99" s="4"/>
      <c r="GAM99" s="4"/>
      <c r="GAN99" s="4"/>
      <c r="GAO99" s="4"/>
      <c r="GAP99" s="4"/>
      <c r="GAQ99" s="4"/>
      <c r="GAR99" s="4"/>
      <c r="GAS99" s="4"/>
      <c r="GAT99" s="4"/>
      <c r="GAU99" s="4"/>
      <c r="GAV99" s="4"/>
      <c r="GAW99" s="4"/>
      <c r="GAX99" s="4"/>
      <c r="GAY99" s="4"/>
      <c r="GAZ99" s="4"/>
      <c r="GBA99" s="4"/>
      <c r="GBB99" s="4"/>
      <c r="GBC99" s="4"/>
      <c r="GBD99" s="4"/>
      <c r="GBE99" s="4"/>
      <c r="GBF99" s="4"/>
      <c r="GBG99" s="4"/>
      <c r="GBH99" s="4"/>
      <c r="GBI99" s="4"/>
      <c r="GBJ99" s="4"/>
      <c r="GBK99" s="4"/>
      <c r="GBL99" s="4"/>
      <c r="GBM99" s="4"/>
      <c r="GBN99" s="4"/>
      <c r="GBO99" s="4"/>
      <c r="GBP99" s="4"/>
      <c r="GBQ99" s="4"/>
      <c r="GBR99" s="4"/>
      <c r="GBS99" s="4"/>
      <c r="GBT99" s="4"/>
      <c r="GBU99" s="4"/>
      <c r="GBV99" s="4"/>
      <c r="GBW99" s="4"/>
      <c r="GBX99" s="4"/>
      <c r="GBY99" s="4"/>
      <c r="GBZ99" s="4"/>
      <c r="GCA99" s="4"/>
      <c r="GCB99" s="4"/>
      <c r="GCC99" s="4"/>
      <c r="GCD99" s="4"/>
      <c r="GCE99" s="4"/>
      <c r="GCF99" s="4"/>
      <c r="GCG99" s="4"/>
      <c r="GCH99" s="4"/>
      <c r="GCI99" s="4"/>
      <c r="GCJ99" s="4"/>
      <c r="GCK99" s="4"/>
      <c r="GCL99" s="4"/>
      <c r="GCM99" s="4"/>
      <c r="GCN99" s="4"/>
      <c r="GCO99" s="4"/>
      <c r="GCP99" s="4"/>
      <c r="GCQ99" s="4"/>
      <c r="GCR99" s="4"/>
      <c r="GCS99" s="4"/>
      <c r="GCT99" s="4"/>
      <c r="GCU99" s="4"/>
      <c r="GCV99" s="4"/>
      <c r="GCW99" s="4"/>
      <c r="GCX99" s="4"/>
      <c r="GCY99" s="4"/>
      <c r="GCZ99" s="4"/>
      <c r="GDA99" s="4"/>
      <c r="GDB99" s="4"/>
      <c r="GDC99" s="4"/>
      <c r="GDD99" s="4"/>
      <c r="GDE99" s="4"/>
      <c r="GDF99" s="4"/>
      <c r="GDG99" s="4"/>
      <c r="GDH99" s="4"/>
      <c r="GDI99" s="4"/>
      <c r="GDJ99" s="4"/>
      <c r="GDK99" s="4"/>
      <c r="GDL99" s="4"/>
      <c r="GDM99" s="4"/>
      <c r="GDN99" s="4"/>
      <c r="GDO99" s="4"/>
      <c r="GDP99" s="4"/>
      <c r="GDQ99" s="4"/>
      <c r="GDR99" s="4"/>
      <c r="GDS99" s="4"/>
      <c r="GDT99" s="4"/>
      <c r="GDU99" s="4"/>
      <c r="GDV99" s="4"/>
      <c r="GDW99" s="4"/>
      <c r="GDX99" s="4"/>
      <c r="GDY99" s="4"/>
      <c r="GDZ99" s="4"/>
      <c r="GEA99" s="4"/>
      <c r="GEB99" s="4"/>
      <c r="GEC99" s="4"/>
      <c r="GED99" s="4"/>
      <c r="GEE99" s="4"/>
      <c r="GEF99" s="4"/>
      <c r="GEG99" s="4"/>
      <c r="GEH99" s="4"/>
      <c r="GEI99" s="4"/>
      <c r="GEJ99" s="4"/>
      <c r="GEK99" s="4"/>
      <c r="GEL99" s="4"/>
      <c r="GEM99" s="4"/>
      <c r="GEN99" s="4"/>
      <c r="GEO99" s="4"/>
      <c r="GEP99" s="4"/>
      <c r="GEQ99" s="4"/>
      <c r="GER99" s="4"/>
      <c r="GES99" s="4"/>
      <c r="GET99" s="4"/>
      <c r="GEU99" s="4"/>
      <c r="GEV99" s="4"/>
      <c r="GEW99" s="4"/>
      <c r="GEX99" s="4"/>
      <c r="GEY99" s="4"/>
      <c r="GEZ99" s="4"/>
      <c r="GFA99" s="4"/>
      <c r="GFB99" s="4"/>
      <c r="GFC99" s="4"/>
      <c r="GFD99" s="4"/>
      <c r="GFE99" s="4"/>
      <c r="GFF99" s="4"/>
      <c r="GFG99" s="4"/>
      <c r="GFH99" s="4"/>
      <c r="GFI99" s="4"/>
      <c r="GFJ99" s="4"/>
      <c r="GFK99" s="4"/>
      <c r="GFL99" s="4"/>
      <c r="GFM99" s="4"/>
      <c r="GFN99" s="4"/>
      <c r="GFO99" s="4"/>
      <c r="GFP99" s="4"/>
      <c r="GFQ99" s="4"/>
      <c r="GFR99" s="4"/>
      <c r="GFS99" s="4"/>
      <c r="GFT99" s="4"/>
      <c r="GFU99" s="4"/>
      <c r="GFV99" s="4"/>
      <c r="GFW99" s="4"/>
      <c r="GFX99" s="4"/>
      <c r="GFY99" s="4"/>
      <c r="GFZ99" s="4"/>
      <c r="GGA99" s="4"/>
      <c r="GGB99" s="4"/>
      <c r="GGC99" s="4"/>
      <c r="GGD99" s="4"/>
      <c r="GGE99" s="4"/>
      <c r="GGF99" s="4"/>
      <c r="GGG99" s="4"/>
      <c r="GGH99" s="4"/>
      <c r="GGI99" s="4"/>
      <c r="GGJ99" s="4"/>
      <c r="GGK99" s="4"/>
      <c r="GGL99" s="4"/>
      <c r="GGM99" s="4"/>
      <c r="GGN99" s="4"/>
      <c r="GGO99" s="4"/>
      <c r="GGP99" s="4"/>
      <c r="GGQ99" s="4"/>
      <c r="GGR99" s="4"/>
      <c r="GGS99" s="4"/>
      <c r="GGT99" s="4"/>
      <c r="GGU99" s="4"/>
      <c r="GGV99" s="4"/>
      <c r="GGW99" s="4"/>
      <c r="GGX99" s="4"/>
      <c r="GGY99" s="4"/>
      <c r="GGZ99" s="4"/>
      <c r="GHA99" s="4"/>
      <c r="GHB99" s="4"/>
      <c r="GHC99" s="4"/>
      <c r="GHD99" s="4"/>
      <c r="GHE99" s="4"/>
      <c r="GHF99" s="4"/>
      <c r="GHG99" s="4"/>
      <c r="GHH99" s="4"/>
      <c r="GHI99" s="4"/>
      <c r="GHJ99" s="4"/>
      <c r="GHK99" s="4"/>
      <c r="GHL99" s="4"/>
      <c r="GHM99" s="4"/>
      <c r="GHN99" s="4"/>
      <c r="GHO99" s="4"/>
      <c r="GHP99" s="4"/>
      <c r="GHQ99" s="4"/>
      <c r="GHR99" s="4"/>
      <c r="GHS99" s="4"/>
      <c r="GHT99" s="4"/>
      <c r="GHU99" s="4"/>
      <c r="GHV99" s="4"/>
      <c r="GHW99" s="4"/>
      <c r="GHX99" s="4"/>
      <c r="GHY99" s="4"/>
      <c r="GHZ99" s="4"/>
      <c r="GIA99" s="4"/>
      <c r="GIB99" s="4"/>
      <c r="GIC99" s="4"/>
      <c r="GID99" s="4"/>
      <c r="GIE99" s="4"/>
      <c r="GIF99" s="4"/>
      <c r="GIG99" s="4"/>
      <c r="GIH99" s="4"/>
      <c r="GII99" s="4"/>
      <c r="GIJ99" s="4"/>
      <c r="GIK99" s="4"/>
      <c r="GIL99" s="4"/>
      <c r="GIM99" s="4"/>
      <c r="GIN99" s="4"/>
      <c r="GIO99" s="4"/>
      <c r="GIP99" s="4"/>
      <c r="GIQ99" s="4"/>
      <c r="GIR99" s="4"/>
      <c r="GIS99" s="4"/>
      <c r="GIT99" s="4"/>
      <c r="GIU99" s="4"/>
      <c r="GIV99" s="4"/>
      <c r="GIW99" s="4"/>
      <c r="GIX99" s="4"/>
      <c r="GIY99" s="4"/>
      <c r="GIZ99" s="4"/>
      <c r="GJA99" s="4"/>
      <c r="GJB99" s="4"/>
      <c r="GJC99" s="4"/>
      <c r="GJD99" s="4"/>
      <c r="GJE99" s="4"/>
      <c r="GJF99" s="4"/>
      <c r="GJG99" s="4"/>
      <c r="GJH99" s="4"/>
      <c r="GJI99" s="4"/>
      <c r="GJJ99" s="4"/>
      <c r="GJK99" s="4"/>
      <c r="GJL99" s="4"/>
      <c r="GJM99" s="4"/>
      <c r="GJN99" s="4"/>
      <c r="GJO99" s="4"/>
      <c r="GJP99" s="4"/>
      <c r="GJQ99" s="4"/>
      <c r="GJR99" s="4"/>
      <c r="GJS99" s="4"/>
      <c r="GJT99" s="4"/>
      <c r="GJU99" s="4"/>
      <c r="GJV99" s="4"/>
      <c r="GJW99" s="4"/>
      <c r="GJX99" s="4"/>
      <c r="GJY99" s="4"/>
      <c r="GJZ99" s="4"/>
      <c r="GKA99" s="4"/>
      <c r="GKB99" s="4"/>
      <c r="GKC99" s="4"/>
      <c r="GKD99" s="4"/>
      <c r="GKE99" s="4"/>
      <c r="GKF99" s="4"/>
      <c r="GKG99" s="4"/>
      <c r="GKH99" s="4"/>
      <c r="GKI99" s="4"/>
      <c r="GKJ99" s="4"/>
      <c r="GKK99" s="4"/>
      <c r="GKL99" s="4"/>
      <c r="GKM99" s="4"/>
      <c r="GKN99" s="4"/>
      <c r="GKO99" s="4"/>
      <c r="GKP99" s="4"/>
      <c r="GKQ99" s="4"/>
      <c r="GKR99" s="4"/>
      <c r="GKS99" s="4"/>
      <c r="GKT99" s="4"/>
      <c r="GKU99" s="4"/>
      <c r="GKV99" s="4"/>
      <c r="GKW99" s="4"/>
      <c r="GKX99" s="4"/>
      <c r="GKY99" s="4"/>
      <c r="GKZ99" s="4"/>
      <c r="GLA99" s="4"/>
      <c r="GLB99" s="4"/>
      <c r="GLC99" s="4"/>
      <c r="GLD99" s="4"/>
      <c r="GLE99" s="4"/>
      <c r="GLF99" s="4"/>
      <c r="GLG99" s="4"/>
      <c r="GLH99" s="4"/>
      <c r="GLI99" s="4"/>
      <c r="GLJ99" s="4"/>
      <c r="GLK99" s="4"/>
      <c r="GLL99" s="4"/>
      <c r="GLM99" s="4"/>
      <c r="GLN99" s="4"/>
      <c r="GLO99" s="4"/>
      <c r="GLP99" s="4"/>
      <c r="GLQ99" s="4"/>
      <c r="GLR99" s="4"/>
      <c r="GLS99" s="4"/>
      <c r="GLT99" s="4"/>
      <c r="GLU99" s="4"/>
      <c r="GLV99" s="4"/>
      <c r="GLW99" s="4"/>
      <c r="GLX99" s="4"/>
      <c r="GLY99" s="4"/>
      <c r="GLZ99" s="4"/>
      <c r="GMA99" s="4"/>
      <c r="GMB99" s="4"/>
      <c r="GMC99" s="4"/>
      <c r="GMD99" s="4"/>
      <c r="GME99" s="4"/>
      <c r="GMF99" s="4"/>
      <c r="GMG99" s="4"/>
      <c r="GMH99" s="4"/>
      <c r="GMI99" s="4"/>
      <c r="GMJ99" s="4"/>
      <c r="GMK99" s="4"/>
      <c r="GML99" s="4"/>
      <c r="GMM99" s="4"/>
      <c r="GMN99" s="4"/>
      <c r="GMO99" s="4"/>
      <c r="GMP99" s="4"/>
      <c r="GMQ99" s="4"/>
      <c r="GMR99" s="4"/>
      <c r="GMS99" s="4"/>
      <c r="GMT99" s="4"/>
      <c r="GMU99" s="4"/>
      <c r="GMV99" s="4"/>
      <c r="GMW99" s="4"/>
      <c r="GMX99" s="4"/>
      <c r="GMY99" s="4"/>
      <c r="GMZ99" s="4"/>
      <c r="GNA99" s="4"/>
      <c r="GNB99" s="4"/>
      <c r="GNC99" s="4"/>
      <c r="GND99" s="4"/>
      <c r="GNE99" s="4"/>
      <c r="GNF99" s="4"/>
      <c r="GNG99" s="4"/>
      <c r="GNH99" s="4"/>
      <c r="GNI99" s="4"/>
      <c r="GNJ99" s="4"/>
      <c r="GNK99" s="4"/>
      <c r="GNL99" s="4"/>
      <c r="GNM99" s="4"/>
      <c r="GNN99" s="4"/>
      <c r="GNO99" s="4"/>
      <c r="GNP99" s="4"/>
      <c r="GNQ99" s="4"/>
      <c r="GNR99" s="4"/>
      <c r="GNS99" s="4"/>
      <c r="GNT99" s="4"/>
      <c r="GNU99" s="4"/>
      <c r="GNV99" s="4"/>
      <c r="GNW99" s="4"/>
      <c r="GNX99" s="4"/>
      <c r="GNY99" s="4"/>
      <c r="GNZ99" s="4"/>
      <c r="GOA99" s="4"/>
      <c r="GOB99" s="4"/>
      <c r="GOC99" s="4"/>
      <c r="GOD99" s="4"/>
      <c r="GOE99" s="4"/>
      <c r="GOF99" s="4"/>
      <c r="GOG99" s="4"/>
      <c r="GOH99" s="4"/>
      <c r="GOI99" s="4"/>
      <c r="GOJ99" s="4"/>
      <c r="GOK99" s="4"/>
      <c r="GOL99" s="4"/>
      <c r="GOM99" s="4"/>
      <c r="GON99" s="4"/>
      <c r="GOO99" s="4"/>
      <c r="GOP99" s="4"/>
      <c r="GOQ99" s="4"/>
      <c r="GOR99" s="4"/>
      <c r="GOS99" s="4"/>
      <c r="GOT99" s="4"/>
      <c r="GOU99" s="4"/>
      <c r="GOV99" s="4"/>
      <c r="GOW99" s="4"/>
      <c r="GOX99" s="4"/>
      <c r="GOY99" s="4"/>
      <c r="GOZ99" s="4"/>
      <c r="GPA99" s="4"/>
      <c r="GPB99" s="4"/>
      <c r="GPC99" s="4"/>
      <c r="GPD99" s="4"/>
      <c r="GPE99" s="4"/>
      <c r="GPF99" s="4"/>
      <c r="GPG99" s="4"/>
      <c r="GPH99" s="4"/>
      <c r="GPI99" s="4"/>
      <c r="GPJ99" s="4"/>
      <c r="GPK99" s="4"/>
      <c r="GPL99" s="4"/>
      <c r="GPM99" s="4"/>
      <c r="GPN99" s="4"/>
      <c r="GPO99" s="4"/>
      <c r="GPP99" s="4"/>
      <c r="GPQ99" s="4"/>
      <c r="GPR99" s="4"/>
      <c r="GPS99" s="4"/>
      <c r="GPT99" s="4"/>
      <c r="GPU99" s="4"/>
      <c r="GPV99" s="4"/>
      <c r="GPW99" s="4"/>
      <c r="GPX99" s="4"/>
      <c r="GPY99" s="4"/>
      <c r="GPZ99" s="4"/>
      <c r="GQA99" s="4"/>
      <c r="GQB99" s="4"/>
      <c r="GQC99" s="4"/>
      <c r="GQD99" s="4"/>
      <c r="GQE99" s="4"/>
      <c r="GQF99" s="4"/>
      <c r="GQG99" s="4"/>
      <c r="GQH99" s="4"/>
      <c r="GQI99" s="4"/>
      <c r="GQJ99" s="4"/>
      <c r="GQK99" s="4"/>
      <c r="GQL99" s="4"/>
      <c r="GQM99" s="4"/>
      <c r="GQN99" s="4"/>
      <c r="GQO99" s="4"/>
      <c r="GQP99" s="4"/>
      <c r="GQQ99" s="4"/>
      <c r="GQR99" s="4"/>
      <c r="GQS99" s="4"/>
      <c r="GQT99" s="4"/>
      <c r="GQU99" s="4"/>
      <c r="GQV99" s="4"/>
      <c r="GQW99" s="4"/>
      <c r="GQX99" s="4"/>
      <c r="GQY99" s="4"/>
      <c r="GQZ99" s="4"/>
      <c r="GRA99" s="4"/>
      <c r="GRB99" s="4"/>
      <c r="GRC99" s="4"/>
      <c r="GRD99" s="4"/>
      <c r="GRE99" s="4"/>
      <c r="GRF99" s="4"/>
      <c r="GRG99" s="4"/>
      <c r="GRH99" s="4"/>
      <c r="GRI99" s="4"/>
      <c r="GRJ99" s="4"/>
      <c r="GRK99" s="4"/>
      <c r="GRL99" s="4"/>
      <c r="GRM99" s="4"/>
      <c r="GRN99" s="4"/>
      <c r="GRO99" s="4"/>
      <c r="GRP99" s="4"/>
      <c r="GRQ99" s="4"/>
      <c r="GRR99" s="4"/>
      <c r="GRS99" s="4"/>
      <c r="GRT99" s="4"/>
      <c r="GRU99" s="4"/>
      <c r="GRV99" s="4"/>
      <c r="GRW99" s="4"/>
      <c r="GRX99" s="4"/>
      <c r="GRY99" s="4"/>
      <c r="GRZ99" s="4"/>
      <c r="GSA99" s="4"/>
      <c r="GSB99" s="4"/>
      <c r="GSC99" s="4"/>
      <c r="GSD99" s="4"/>
      <c r="GSE99" s="4"/>
      <c r="GSF99" s="4"/>
      <c r="GSG99" s="4"/>
      <c r="GSH99" s="4"/>
      <c r="GSI99" s="4"/>
      <c r="GSJ99" s="4"/>
      <c r="GSK99" s="4"/>
      <c r="GSL99" s="4"/>
      <c r="GSM99" s="4"/>
      <c r="GSN99" s="4"/>
      <c r="GSO99" s="4"/>
      <c r="GSP99" s="4"/>
      <c r="GSQ99" s="4"/>
      <c r="GSR99" s="4"/>
      <c r="GSS99" s="4"/>
      <c r="GST99" s="4"/>
      <c r="GSU99" s="4"/>
      <c r="GSV99" s="4"/>
      <c r="GSW99" s="4"/>
      <c r="GSX99" s="4"/>
      <c r="GSY99" s="4"/>
      <c r="GSZ99" s="4"/>
      <c r="GTA99" s="4"/>
      <c r="GTB99" s="4"/>
      <c r="GTC99" s="4"/>
      <c r="GTD99" s="4"/>
      <c r="GTE99" s="4"/>
      <c r="GTF99" s="4"/>
      <c r="GTG99" s="4"/>
      <c r="GTH99" s="4"/>
      <c r="GTI99" s="4"/>
      <c r="GTJ99" s="4"/>
      <c r="GTK99" s="4"/>
      <c r="GTL99" s="4"/>
      <c r="GTM99" s="4"/>
      <c r="GTN99" s="4"/>
      <c r="GTO99" s="4"/>
      <c r="GTP99" s="4"/>
      <c r="GTQ99" s="4"/>
      <c r="GTR99" s="4"/>
      <c r="GTS99" s="4"/>
      <c r="GTT99" s="4"/>
      <c r="GTU99" s="4"/>
      <c r="GTV99" s="4"/>
      <c r="GTW99" s="4"/>
      <c r="GTX99" s="4"/>
      <c r="GTY99" s="4"/>
      <c r="GTZ99" s="4"/>
      <c r="GUA99" s="4"/>
      <c r="GUB99" s="4"/>
      <c r="GUC99" s="4"/>
      <c r="GUD99" s="4"/>
      <c r="GUE99" s="4"/>
      <c r="GUF99" s="4"/>
      <c r="GUG99" s="4"/>
      <c r="GUH99" s="4"/>
      <c r="GUI99" s="4"/>
      <c r="GUJ99" s="4"/>
      <c r="GUK99" s="4"/>
      <c r="GUL99" s="4"/>
      <c r="GUM99" s="4"/>
      <c r="GUN99" s="4"/>
      <c r="GUO99" s="4"/>
      <c r="GUP99" s="4"/>
      <c r="GUQ99" s="4"/>
      <c r="GUR99" s="4"/>
      <c r="GUS99" s="4"/>
      <c r="GUT99" s="4"/>
      <c r="GUU99" s="4"/>
      <c r="GUV99" s="4"/>
      <c r="GUW99" s="4"/>
      <c r="GUX99" s="4"/>
      <c r="GUY99" s="4"/>
      <c r="GUZ99" s="4"/>
      <c r="GVA99" s="4"/>
      <c r="GVB99" s="4"/>
      <c r="GVC99" s="4"/>
      <c r="GVD99" s="4"/>
      <c r="GVE99" s="4"/>
      <c r="GVF99" s="4"/>
      <c r="GVG99" s="4"/>
      <c r="GVH99" s="4"/>
      <c r="GVI99" s="4"/>
      <c r="GVJ99" s="4"/>
      <c r="GVK99" s="4"/>
      <c r="GVL99" s="4"/>
      <c r="GVM99" s="4"/>
      <c r="GVN99" s="4"/>
      <c r="GVO99" s="4"/>
      <c r="GVP99" s="4"/>
      <c r="GVQ99" s="4"/>
      <c r="GVR99" s="4"/>
      <c r="GVS99" s="4"/>
      <c r="GVT99" s="4"/>
      <c r="GVU99" s="4"/>
      <c r="GVV99" s="4"/>
      <c r="GVW99" s="4"/>
      <c r="GVX99" s="4"/>
      <c r="GVY99" s="4"/>
      <c r="GVZ99" s="4"/>
      <c r="GWA99" s="4"/>
      <c r="GWB99" s="4"/>
      <c r="GWC99" s="4"/>
      <c r="GWD99" s="4"/>
      <c r="GWE99" s="4"/>
      <c r="GWF99" s="4"/>
      <c r="GWG99" s="4"/>
      <c r="GWH99" s="4"/>
      <c r="GWI99" s="4"/>
      <c r="GWJ99" s="4"/>
      <c r="GWK99" s="4"/>
      <c r="GWL99" s="4"/>
      <c r="GWM99" s="4"/>
      <c r="GWN99" s="4"/>
      <c r="GWO99" s="4"/>
      <c r="GWP99" s="4"/>
      <c r="GWQ99" s="4"/>
      <c r="GWR99" s="4"/>
      <c r="GWS99" s="4"/>
      <c r="GWT99" s="4"/>
      <c r="GWU99" s="4"/>
      <c r="GWV99" s="4"/>
      <c r="GWW99" s="4"/>
      <c r="GWX99" s="4"/>
      <c r="GWY99" s="4"/>
      <c r="GWZ99" s="4"/>
      <c r="GXA99" s="4"/>
      <c r="GXB99" s="4"/>
      <c r="GXC99" s="4"/>
      <c r="GXD99" s="4"/>
      <c r="GXE99" s="4"/>
      <c r="GXF99" s="4"/>
      <c r="GXG99" s="4"/>
      <c r="GXH99" s="4"/>
      <c r="GXI99" s="4"/>
      <c r="GXJ99" s="4"/>
      <c r="GXK99" s="4"/>
      <c r="GXL99" s="4"/>
      <c r="GXM99" s="4"/>
      <c r="GXN99" s="4"/>
      <c r="GXO99" s="4"/>
      <c r="GXP99" s="4"/>
      <c r="GXQ99" s="4"/>
      <c r="GXR99" s="4"/>
      <c r="GXS99" s="4"/>
      <c r="GXT99" s="4"/>
      <c r="GXU99" s="4"/>
      <c r="GXV99" s="4"/>
      <c r="GXW99" s="4"/>
      <c r="GXX99" s="4"/>
      <c r="GXY99" s="4"/>
      <c r="GXZ99" s="4"/>
      <c r="GYA99" s="4"/>
      <c r="GYB99" s="4"/>
      <c r="GYC99" s="4"/>
      <c r="GYD99" s="4"/>
      <c r="GYE99" s="4"/>
      <c r="GYF99" s="4"/>
      <c r="GYG99" s="4"/>
      <c r="GYH99" s="4"/>
      <c r="GYI99" s="4"/>
      <c r="GYJ99" s="4"/>
      <c r="GYK99" s="4"/>
      <c r="GYL99" s="4"/>
      <c r="GYM99" s="4"/>
      <c r="GYN99" s="4"/>
      <c r="GYO99" s="4"/>
      <c r="GYP99" s="4"/>
      <c r="GYQ99" s="4"/>
      <c r="GYR99" s="4"/>
      <c r="GYS99" s="4"/>
      <c r="GYT99" s="4"/>
      <c r="GYU99" s="4"/>
      <c r="GYV99" s="4"/>
      <c r="GYW99" s="4"/>
      <c r="GYX99" s="4"/>
      <c r="GYY99" s="4"/>
      <c r="GYZ99" s="4"/>
      <c r="GZA99" s="4"/>
      <c r="GZB99" s="4"/>
      <c r="GZC99" s="4"/>
      <c r="GZD99" s="4"/>
      <c r="GZE99" s="4"/>
      <c r="GZF99" s="4"/>
      <c r="GZG99" s="4"/>
      <c r="GZH99" s="4"/>
      <c r="GZI99" s="4"/>
      <c r="GZJ99" s="4"/>
      <c r="GZK99" s="4"/>
      <c r="GZL99" s="4"/>
      <c r="GZM99" s="4"/>
      <c r="GZN99" s="4"/>
      <c r="GZO99" s="4"/>
      <c r="GZP99" s="4"/>
      <c r="GZQ99" s="4"/>
      <c r="GZR99" s="4"/>
      <c r="GZS99" s="4"/>
      <c r="GZT99" s="4"/>
      <c r="GZU99" s="4"/>
      <c r="GZV99" s="4"/>
      <c r="GZW99" s="4"/>
      <c r="GZX99" s="4"/>
      <c r="GZY99" s="4"/>
      <c r="GZZ99" s="4"/>
      <c r="HAA99" s="4"/>
      <c r="HAB99" s="4"/>
      <c r="HAC99" s="4"/>
      <c r="HAD99" s="4"/>
      <c r="HAE99" s="4"/>
      <c r="HAF99" s="4"/>
      <c r="HAG99" s="4"/>
      <c r="HAH99" s="4"/>
      <c r="HAI99" s="4"/>
      <c r="HAJ99" s="4"/>
      <c r="HAK99" s="4"/>
      <c r="HAL99" s="4"/>
      <c r="HAM99" s="4"/>
      <c r="HAN99" s="4"/>
      <c r="HAO99" s="4"/>
      <c r="HAP99" s="4"/>
      <c r="HAQ99" s="4"/>
      <c r="HAR99" s="4"/>
      <c r="HAS99" s="4"/>
      <c r="HAT99" s="4"/>
      <c r="HAU99" s="4"/>
      <c r="HAV99" s="4"/>
      <c r="HAW99" s="4"/>
      <c r="HAX99" s="4"/>
      <c r="HAY99" s="4"/>
      <c r="HAZ99" s="4"/>
      <c r="HBA99" s="4"/>
      <c r="HBB99" s="4"/>
      <c r="HBC99" s="4"/>
      <c r="HBD99" s="4"/>
      <c r="HBE99" s="4"/>
      <c r="HBF99" s="4"/>
      <c r="HBG99" s="4"/>
      <c r="HBH99" s="4"/>
      <c r="HBI99" s="4"/>
      <c r="HBJ99" s="4"/>
      <c r="HBK99" s="4"/>
      <c r="HBL99" s="4"/>
      <c r="HBM99" s="4"/>
      <c r="HBN99" s="4"/>
      <c r="HBO99" s="4"/>
      <c r="HBP99" s="4"/>
      <c r="HBQ99" s="4"/>
      <c r="HBR99" s="4"/>
      <c r="HBS99" s="4"/>
      <c r="HBT99" s="4"/>
      <c r="HBU99" s="4"/>
      <c r="HBV99" s="4"/>
      <c r="HBW99" s="4"/>
      <c r="HBX99" s="4"/>
      <c r="HBY99" s="4"/>
      <c r="HBZ99" s="4"/>
      <c r="HCA99" s="4"/>
      <c r="HCB99" s="4"/>
      <c r="HCC99" s="4"/>
      <c r="HCD99" s="4"/>
      <c r="HCE99" s="4"/>
      <c r="HCF99" s="4"/>
      <c r="HCG99" s="4"/>
      <c r="HCH99" s="4"/>
      <c r="HCI99" s="4"/>
      <c r="HCJ99" s="4"/>
      <c r="HCK99" s="4"/>
      <c r="HCL99" s="4"/>
      <c r="HCM99" s="4"/>
      <c r="HCN99" s="4"/>
      <c r="HCO99" s="4"/>
      <c r="HCP99" s="4"/>
      <c r="HCQ99" s="4"/>
      <c r="HCR99" s="4"/>
      <c r="HCS99" s="4"/>
      <c r="HCT99" s="4"/>
      <c r="HCU99" s="4"/>
      <c r="HCV99" s="4"/>
      <c r="HCW99" s="4"/>
      <c r="HCX99" s="4"/>
      <c r="HCY99" s="4"/>
      <c r="HCZ99" s="4"/>
      <c r="HDA99" s="4"/>
      <c r="HDB99" s="4"/>
      <c r="HDC99" s="4"/>
      <c r="HDD99" s="4"/>
      <c r="HDE99" s="4"/>
      <c r="HDF99" s="4"/>
      <c r="HDG99" s="4"/>
      <c r="HDH99" s="4"/>
      <c r="HDI99" s="4"/>
      <c r="HDJ99" s="4"/>
      <c r="HDK99" s="4"/>
      <c r="HDL99" s="4"/>
      <c r="HDM99" s="4"/>
      <c r="HDN99" s="4"/>
      <c r="HDO99" s="4"/>
      <c r="HDP99" s="4"/>
      <c r="HDQ99" s="4"/>
      <c r="HDR99" s="4"/>
      <c r="HDS99" s="4"/>
      <c r="HDT99" s="4"/>
      <c r="HDU99" s="4"/>
      <c r="HDV99" s="4"/>
      <c r="HDW99" s="4"/>
      <c r="HDX99" s="4"/>
      <c r="HDY99" s="4"/>
      <c r="HDZ99" s="4"/>
      <c r="HEA99" s="4"/>
      <c r="HEB99" s="4"/>
      <c r="HEC99" s="4"/>
      <c r="HED99" s="4"/>
      <c r="HEE99" s="4"/>
      <c r="HEF99" s="4"/>
      <c r="HEG99" s="4"/>
      <c r="HEH99" s="4"/>
      <c r="HEI99" s="4"/>
      <c r="HEJ99" s="4"/>
      <c r="HEK99" s="4"/>
      <c r="HEL99" s="4"/>
      <c r="HEM99" s="4"/>
      <c r="HEN99" s="4"/>
      <c r="HEO99" s="4"/>
      <c r="HEP99" s="4"/>
      <c r="HEQ99" s="4"/>
      <c r="HER99" s="4"/>
      <c r="HES99" s="4"/>
      <c r="HET99" s="4"/>
      <c r="HEU99" s="4"/>
      <c r="HEV99" s="4"/>
      <c r="HEW99" s="4"/>
      <c r="HEX99" s="4"/>
      <c r="HEY99" s="4"/>
      <c r="HEZ99" s="4"/>
      <c r="HFA99" s="4"/>
      <c r="HFB99" s="4"/>
      <c r="HFC99" s="4"/>
      <c r="HFD99" s="4"/>
      <c r="HFE99" s="4"/>
      <c r="HFF99" s="4"/>
      <c r="HFG99" s="4"/>
      <c r="HFH99" s="4"/>
      <c r="HFI99" s="4"/>
      <c r="HFJ99" s="4"/>
      <c r="HFK99" s="4"/>
      <c r="HFL99" s="4"/>
      <c r="HFM99" s="4"/>
      <c r="HFN99" s="4"/>
      <c r="HFO99" s="4"/>
      <c r="HFP99" s="4"/>
      <c r="HFQ99" s="4"/>
      <c r="HFR99" s="4"/>
      <c r="HFS99" s="4"/>
      <c r="HFT99" s="4"/>
      <c r="HFU99" s="4"/>
      <c r="HFV99" s="4"/>
      <c r="HFW99" s="4"/>
      <c r="HFX99" s="4"/>
      <c r="HFY99" s="4"/>
      <c r="HFZ99" s="4"/>
      <c r="HGA99" s="4"/>
      <c r="HGB99" s="4"/>
      <c r="HGC99" s="4"/>
      <c r="HGD99" s="4"/>
      <c r="HGE99" s="4"/>
      <c r="HGF99" s="4"/>
      <c r="HGG99" s="4"/>
      <c r="HGH99" s="4"/>
      <c r="HGI99" s="4"/>
      <c r="HGJ99" s="4"/>
      <c r="HGK99" s="4"/>
      <c r="HGL99" s="4"/>
      <c r="HGM99" s="4"/>
      <c r="HGN99" s="4"/>
      <c r="HGO99" s="4"/>
      <c r="HGP99" s="4"/>
      <c r="HGQ99" s="4"/>
      <c r="HGR99" s="4"/>
      <c r="HGS99" s="4"/>
      <c r="HGT99" s="4"/>
      <c r="HGU99" s="4"/>
      <c r="HGV99" s="4"/>
      <c r="HGW99" s="4"/>
      <c r="HGX99" s="4"/>
      <c r="HGY99" s="4"/>
      <c r="HGZ99" s="4"/>
      <c r="HHA99" s="4"/>
      <c r="HHB99" s="4"/>
      <c r="HHC99" s="4"/>
      <c r="HHD99" s="4"/>
      <c r="HHE99" s="4"/>
      <c r="HHF99" s="4"/>
      <c r="HHG99" s="4"/>
      <c r="HHH99" s="4"/>
      <c r="HHI99" s="4"/>
      <c r="HHJ99" s="4"/>
      <c r="HHK99" s="4"/>
      <c r="HHL99" s="4"/>
      <c r="HHM99" s="4"/>
      <c r="HHN99" s="4"/>
      <c r="HHO99" s="4"/>
      <c r="HHP99" s="4"/>
      <c r="HHQ99" s="4"/>
      <c r="HHR99" s="4"/>
      <c r="HHS99" s="4"/>
      <c r="HHT99" s="4"/>
      <c r="HHU99" s="4"/>
      <c r="HHV99" s="4"/>
      <c r="HHW99" s="4"/>
      <c r="HHX99" s="4"/>
      <c r="HHY99" s="4"/>
      <c r="HHZ99" s="4"/>
      <c r="HIA99" s="4"/>
      <c r="HIB99" s="4"/>
      <c r="HIC99" s="4"/>
      <c r="HID99" s="4"/>
      <c r="HIE99" s="4"/>
      <c r="HIF99" s="4"/>
      <c r="HIG99" s="4"/>
      <c r="HIH99" s="4"/>
      <c r="HII99" s="4"/>
      <c r="HIJ99" s="4"/>
      <c r="HIK99" s="4"/>
      <c r="HIL99" s="4"/>
      <c r="HIM99" s="4"/>
      <c r="HIN99" s="4"/>
      <c r="HIO99" s="4"/>
      <c r="HIP99" s="4"/>
      <c r="HIQ99" s="4"/>
      <c r="HIR99" s="4"/>
      <c r="HIS99" s="4"/>
      <c r="HIT99" s="4"/>
      <c r="HIU99" s="4"/>
      <c r="HIV99" s="4"/>
      <c r="HIW99" s="4"/>
      <c r="HIX99" s="4"/>
      <c r="HIY99" s="4"/>
      <c r="HIZ99" s="4"/>
      <c r="HJA99" s="4"/>
      <c r="HJB99" s="4"/>
      <c r="HJC99" s="4"/>
      <c r="HJD99" s="4"/>
      <c r="HJE99" s="4"/>
      <c r="HJF99" s="4"/>
      <c r="HJG99" s="4"/>
      <c r="HJH99" s="4"/>
      <c r="HJI99" s="4"/>
      <c r="HJJ99" s="4"/>
      <c r="HJK99" s="4"/>
      <c r="HJL99" s="4"/>
      <c r="HJM99" s="4"/>
      <c r="HJN99" s="4"/>
      <c r="HJO99" s="4"/>
      <c r="HJP99" s="4"/>
      <c r="HJQ99" s="4"/>
      <c r="HJR99" s="4"/>
      <c r="HJS99" s="4"/>
      <c r="HJT99" s="4"/>
      <c r="HJU99" s="4"/>
      <c r="HJV99" s="4"/>
      <c r="HJW99" s="4"/>
      <c r="HJX99" s="4"/>
      <c r="HJY99" s="4"/>
      <c r="HJZ99" s="4"/>
      <c r="HKA99" s="4"/>
      <c r="HKB99" s="4"/>
      <c r="HKC99" s="4"/>
      <c r="HKD99" s="4"/>
      <c r="HKE99" s="4"/>
      <c r="HKF99" s="4"/>
      <c r="HKG99" s="4"/>
      <c r="HKH99" s="4"/>
      <c r="HKI99" s="4"/>
      <c r="HKJ99" s="4"/>
      <c r="HKK99" s="4"/>
      <c r="HKL99" s="4"/>
      <c r="HKM99" s="4"/>
      <c r="HKN99" s="4"/>
      <c r="HKO99" s="4"/>
      <c r="HKP99" s="4"/>
      <c r="HKQ99" s="4"/>
      <c r="HKR99" s="4"/>
      <c r="HKS99" s="4"/>
      <c r="HKT99" s="4"/>
      <c r="HKU99" s="4"/>
      <c r="HKV99" s="4"/>
      <c r="HKW99" s="4"/>
      <c r="HKX99" s="4"/>
      <c r="HKY99" s="4"/>
      <c r="HKZ99" s="4"/>
      <c r="HLA99" s="4"/>
      <c r="HLB99" s="4"/>
      <c r="HLC99" s="4"/>
      <c r="HLD99" s="4"/>
      <c r="HLE99" s="4"/>
      <c r="HLF99" s="4"/>
      <c r="HLG99" s="4"/>
      <c r="HLH99" s="4"/>
      <c r="HLI99" s="4"/>
      <c r="HLJ99" s="4"/>
      <c r="HLK99" s="4"/>
      <c r="HLL99" s="4"/>
      <c r="HLM99" s="4"/>
      <c r="HLN99" s="4"/>
      <c r="HLO99" s="4"/>
      <c r="HLP99" s="4"/>
      <c r="HLQ99" s="4"/>
      <c r="HLR99" s="4"/>
      <c r="HLS99" s="4"/>
      <c r="HLT99" s="4"/>
      <c r="HLU99" s="4"/>
      <c r="HLV99" s="4"/>
      <c r="HLW99" s="4"/>
      <c r="HLX99" s="4"/>
      <c r="HLY99" s="4"/>
      <c r="HLZ99" s="4"/>
      <c r="HMA99" s="4"/>
      <c r="HMB99" s="4"/>
      <c r="HMC99" s="4"/>
      <c r="HMD99" s="4"/>
      <c r="HME99" s="4"/>
      <c r="HMF99" s="4"/>
      <c r="HMG99" s="4"/>
      <c r="HMH99" s="4"/>
      <c r="HMI99" s="4"/>
      <c r="HMJ99" s="4"/>
      <c r="HMK99" s="4"/>
      <c r="HML99" s="4"/>
      <c r="HMM99" s="4"/>
      <c r="HMN99" s="4"/>
      <c r="HMO99" s="4"/>
      <c r="HMP99" s="4"/>
      <c r="HMQ99" s="4"/>
      <c r="HMR99" s="4"/>
      <c r="HMS99" s="4"/>
      <c r="HMT99" s="4"/>
      <c r="HMU99" s="4"/>
      <c r="HMV99" s="4"/>
      <c r="HMW99" s="4"/>
      <c r="HMX99" s="4"/>
      <c r="HMY99" s="4"/>
      <c r="HMZ99" s="4"/>
      <c r="HNA99" s="4"/>
      <c r="HNB99" s="4"/>
      <c r="HNC99" s="4"/>
      <c r="HND99" s="4"/>
      <c r="HNE99" s="4"/>
      <c r="HNF99" s="4"/>
      <c r="HNG99" s="4"/>
      <c r="HNH99" s="4"/>
      <c r="HNI99" s="4"/>
      <c r="HNJ99" s="4"/>
      <c r="HNK99" s="4"/>
      <c r="HNL99" s="4"/>
      <c r="HNM99" s="4"/>
      <c r="HNN99" s="4"/>
      <c r="HNO99" s="4"/>
      <c r="HNP99" s="4"/>
      <c r="HNQ99" s="4"/>
      <c r="HNR99" s="4"/>
      <c r="HNS99" s="4"/>
      <c r="HNT99" s="4"/>
      <c r="HNU99" s="4"/>
      <c r="HNV99" s="4"/>
      <c r="HNW99" s="4"/>
      <c r="HNX99" s="4"/>
      <c r="HNY99" s="4"/>
      <c r="HNZ99" s="4"/>
      <c r="HOA99" s="4"/>
      <c r="HOB99" s="4"/>
      <c r="HOC99" s="4"/>
      <c r="HOD99" s="4"/>
      <c r="HOE99" s="4"/>
      <c r="HOF99" s="4"/>
      <c r="HOG99" s="4"/>
      <c r="HOH99" s="4"/>
      <c r="HOI99" s="4"/>
      <c r="HOJ99" s="4"/>
      <c r="HOK99" s="4"/>
      <c r="HOL99" s="4"/>
      <c r="HOM99" s="4"/>
      <c r="HON99" s="4"/>
      <c r="HOO99" s="4"/>
      <c r="HOP99" s="4"/>
      <c r="HOQ99" s="4"/>
      <c r="HOR99" s="4"/>
      <c r="HOS99" s="4"/>
      <c r="HOT99" s="4"/>
      <c r="HOU99" s="4"/>
      <c r="HOV99" s="4"/>
      <c r="HOW99" s="4"/>
      <c r="HOX99" s="4"/>
      <c r="HOY99" s="4"/>
      <c r="HOZ99" s="4"/>
      <c r="HPA99" s="4"/>
      <c r="HPB99" s="4"/>
      <c r="HPC99" s="4"/>
      <c r="HPD99" s="4"/>
      <c r="HPE99" s="4"/>
      <c r="HPF99" s="4"/>
      <c r="HPG99" s="4"/>
      <c r="HPH99" s="4"/>
      <c r="HPI99" s="4"/>
      <c r="HPJ99" s="4"/>
      <c r="HPK99" s="4"/>
      <c r="HPL99" s="4"/>
      <c r="HPM99" s="4"/>
      <c r="HPN99" s="4"/>
      <c r="HPO99" s="4"/>
      <c r="HPP99" s="4"/>
      <c r="HPQ99" s="4"/>
      <c r="HPR99" s="4"/>
      <c r="HPS99" s="4"/>
      <c r="HPT99" s="4"/>
      <c r="HPU99" s="4"/>
      <c r="HPV99" s="4"/>
      <c r="HPW99" s="4"/>
      <c r="HPX99" s="4"/>
      <c r="HPY99" s="4"/>
      <c r="HPZ99" s="4"/>
      <c r="HQA99" s="4"/>
      <c r="HQB99" s="4"/>
      <c r="HQC99" s="4"/>
      <c r="HQD99" s="4"/>
      <c r="HQE99" s="4"/>
      <c r="HQF99" s="4"/>
      <c r="HQG99" s="4"/>
      <c r="HQH99" s="4"/>
      <c r="HQI99" s="4"/>
      <c r="HQJ99" s="4"/>
      <c r="HQK99" s="4"/>
      <c r="HQL99" s="4"/>
      <c r="HQM99" s="4"/>
      <c r="HQN99" s="4"/>
      <c r="HQO99" s="4"/>
      <c r="HQP99" s="4"/>
      <c r="HQQ99" s="4"/>
      <c r="HQR99" s="4"/>
      <c r="HQS99" s="4"/>
      <c r="HQT99" s="4"/>
      <c r="HQU99" s="4"/>
      <c r="HQV99" s="4"/>
      <c r="HQW99" s="4"/>
      <c r="HQX99" s="4"/>
      <c r="HQY99" s="4"/>
      <c r="HQZ99" s="4"/>
      <c r="HRA99" s="4"/>
      <c r="HRB99" s="4"/>
      <c r="HRC99" s="4"/>
      <c r="HRD99" s="4"/>
      <c r="HRE99" s="4"/>
      <c r="HRF99" s="4"/>
      <c r="HRG99" s="4"/>
      <c r="HRH99" s="4"/>
      <c r="HRI99" s="4"/>
      <c r="HRJ99" s="4"/>
      <c r="HRK99" s="4"/>
      <c r="HRL99" s="4"/>
      <c r="HRM99" s="4"/>
      <c r="HRN99" s="4"/>
      <c r="HRO99" s="4"/>
      <c r="HRP99" s="4"/>
      <c r="HRQ99" s="4"/>
      <c r="HRR99" s="4"/>
      <c r="HRS99" s="4"/>
      <c r="HRT99" s="4"/>
      <c r="HRU99" s="4"/>
      <c r="HRV99" s="4"/>
      <c r="HRW99" s="4"/>
      <c r="HRX99" s="4"/>
      <c r="HRY99" s="4"/>
      <c r="HRZ99" s="4"/>
      <c r="HSA99" s="4"/>
      <c r="HSB99" s="4"/>
      <c r="HSC99" s="4"/>
      <c r="HSD99" s="4"/>
      <c r="HSE99" s="4"/>
      <c r="HSF99" s="4"/>
      <c r="HSG99" s="4"/>
      <c r="HSH99" s="4"/>
      <c r="HSI99" s="4"/>
      <c r="HSJ99" s="4"/>
      <c r="HSK99" s="4"/>
      <c r="HSL99" s="4"/>
      <c r="HSM99" s="4"/>
      <c r="HSN99" s="4"/>
      <c r="HSO99" s="4"/>
      <c r="HSP99" s="4"/>
      <c r="HSQ99" s="4"/>
      <c r="HSR99" s="4"/>
      <c r="HSS99" s="4"/>
      <c r="HST99" s="4"/>
      <c r="HSU99" s="4"/>
      <c r="HSV99" s="4"/>
      <c r="HSW99" s="4"/>
      <c r="HSX99" s="4"/>
      <c r="HSY99" s="4"/>
      <c r="HSZ99" s="4"/>
      <c r="HTA99" s="4"/>
      <c r="HTB99" s="4"/>
      <c r="HTC99" s="4"/>
      <c r="HTD99" s="4"/>
      <c r="HTE99" s="4"/>
      <c r="HTF99" s="4"/>
      <c r="HTG99" s="4"/>
      <c r="HTH99" s="4"/>
      <c r="HTI99" s="4"/>
      <c r="HTJ99" s="4"/>
      <c r="HTK99" s="4"/>
      <c r="HTL99" s="4"/>
      <c r="HTM99" s="4"/>
      <c r="HTN99" s="4"/>
      <c r="HTO99" s="4"/>
      <c r="HTP99" s="4"/>
      <c r="HTQ99" s="4"/>
      <c r="HTR99" s="4"/>
      <c r="HTS99" s="4"/>
      <c r="HTT99" s="4"/>
      <c r="HTU99" s="4"/>
      <c r="HTV99" s="4"/>
      <c r="HTW99" s="4"/>
      <c r="HTX99" s="4"/>
      <c r="HTY99" s="4"/>
      <c r="HTZ99" s="4"/>
      <c r="HUA99" s="4"/>
      <c r="HUB99" s="4"/>
      <c r="HUC99" s="4"/>
      <c r="HUD99" s="4"/>
      <c r="HUE99" s="4"/>
      <c r="HUF99" s="4"/>
      <c r="HUG99" s="4"/>
      <c r="HUH99" s="4"/>
      <c r="HUI99" s="4"/>
      <c r="HUJ99" s="4"/>
      <c r="HUK99" s="4"/>
      <c r="HUL99" s="4"/>
      <c r="HUM99" s="4"/>
      <c r="HUN99" s="4"/>
      <c r="HUO99" s="4"/>
      <c r="HUP99" s="4"/>
      <c r="HUQ99" s="4"/>
      <c r="HUR99" s="4"/>
      <c r="HUS99" s="4"/>
      <c r="HUT99" s="4"/>
      <c r="HUU99" s="4"/>
      <c r="HUV99" s="4"/>
      <c r="HUW99" s="4"/>
      <c r="HUX99" s="4"/>
      <c r="HUY99" s="4"/>
      <c r="HUZ99" s="4"/>
      <c r="HVA99" s="4"/>
      <c r="HVB99" s="4"/>
      <c r="HVC99" s="4"/>
      <c r="HVD99" s="4"/>
      <c r="HVE99" s="4"/>
      <c r="HVF99" s="4"/>
      <c r="HVG99" s="4"/>
      <c r="HVH99" s="4"/>
      <c r="HVI99" s="4"/>
      <c r="HVJ99" s="4"/>
      <c r="HVK99" s="4"/>
      <c r="HVL99" s="4"/>
      <c r="HVM99" s="4"/>
      <c r="HVN99" s="4"/>
      <c r="HVO99" s="4"/>
      <c r="HVP99" s="4"/>
      <c r="HVQ99" s="4"/>
      <c r="HVR99" s="4"/>
      <c r="HVS99" s="4"/>
      <c r="HVT99" s="4"/>
      <c r="HVU99" s="4"/>
      <c r="HVV99" s="4"/>
      <c r="HVW99" s="4"/>
      <c r="HVX99" s="4"/>
      <c r="HVY99" s="4"/>
      <c r="HVZ99" s="4"/>
      <c r="HWA99" s="4"/>
      <c r="HWB99" s="4"/>
      <c r="HWC99" s="4"/>
      <c r="HWD99" s="4"/>
      <c r="HWE99" s="4"/>
      <c r="HWF99" s="4"/>
      <c r="HWG99" s="4"/>
      <c r="HWH99" s="4"/>
      <c r="HWI99" s="4"/>
      <c r="HWJ99" s="4"/>
      <c r="HWK99" s="4"/>
      <c r="HWL99" s="4"/>
      <c r="HWM99" s="4"/>
      <c r="HWN99" s="4"/>
      <c r="HWO99" s="4"/>
      <c r="HWP99" s="4"/>
      <c r="HWQ99" s="4"/>
      <c r="HWR99" s="4"/>
      <c r="HWS99" s="4"/>
      <c r="HWT99" s="4"/>
      <c r="HWU99" s="4"/>
      <c r="HWV99" s="4"/>
      <c r="HWW99" s="4"/>
      <c r="HWX99" s="4"/>
      <c r="HWY99" s="4"/>
      <c r="HWZ99" s="4"/>
      <c r="HXA99" s="4"/>
      <c r="HXB99" s="4"/>
      <c r="HXC99" s="4"/>
      <c r="HXD99" s="4"/>
      <c r="HXE99" s="4"/>
      <c r="HXF99" s="4"/>
      <c r="HXG99" s="4"/>
      <c r="HXH99" s="4"/>
      <c r="HXI99" s="4"/>
      <c r="HXJ99" s="4"/>
      <c r="HXK99" s="4"/>
      <c r="HXL99" s="4"/>
      <c r="HXM99" s="4"/>
      <c r="HXN99" s="4"/>
      <c r="HXO99" s="4"/>
      <c r="HXP99" s="4"/>
      <c r="HXQ99" s="4"/>
      <c r="HXR99" s="4"/>
      <c r="HXS99" s="4"/>
      <c r="HXT99" s="4"/>
      <c r="HXU99" s="4"/>
      <c r="HXV99" s="4"/>
      <c r="HXW99" s="4"/>
      <c r="HXX99" s="4"/>
      <c r="HXY99" s="4"/>
      <c r="HXZ99" s="4"/>
      <c r="HYA99" s="4"/>
      <c r="HYB99" s="4"/>
      <c r="HYC99" s="4"/>
      <c r="HYD99" s="4"/>
      <c r="HYE99" s="4"/>
      <c r="HYF99" s="4"/>
      <c r="HYG99" s="4"/>
      <c r="HYH99" s="4"/>
      <c r="HYI99" s="4"/>
      <c r="HYJ99" s="4"/>
      <c r="HYK99" s="4"/>
      <c r="HYL99" s="4"/>
      <c r="HYM99" s="4"/>
      <c r="HYN99" s="4"/>
      <c r="HYO99" s="4"/>
      <c r="HYP99" s="4"/>
      <c r="HYQ99" s="4"/>
      <c r="HYR99" s="4"/>
      <c r="HYS99" s="4"/>
      <c r="HYT99" s="4"/>
      <c r="HYU99" s="4"/>
      <c r="HYV99" s="4"/>
      <c r="HYW99" s="4"/>
      <c r="HYX99" s="4"/>
      <c r="HYY99" s="4"/>
      <c r="HYZ99" s="4"/>
      <c r="HZA99" s="4"/>
      <c r="HZB99" s="4"/>
      <c r="HZC99" s="4"/>
      <c r="HZD99" s="4"/>
      <c r="HZE99" s="4"/>
      <c r="HZF99" s="4"/>
      <c r="HZG99" s="4"/>
      <c r="HZH99" s="4"/>
      <c r="HZI99" s="4"/>
      <c r="HZJ99" s="4"/>
      <c r="HZK99" s="4"/>
      <c r="HZL99" s="4"/>
      <c r="HZM99" s="4"/>
      <c r="HZN99" s="4"/>
      <c r="HZO99" s="4"/>
      <c r="HZP99" s="4"/>
      <c r="HZQ99" s="4"/>
      <c r="HZR99" s="4"/>
      <c r="HZS99" s="4"/>
      <c r="HZT99" s="4"/>
      <c r="HZU99" s="4"/>
      <c r="HZV99" s="4"/>
      <c r="HZW99" s="4"/>
      <c r="HZX99" s="4"/>
      <c r="HZY99" s="4"/>
      <c r="HZZ99" s="4"/>
      <c r="IAA99" s="4"/>
      <c r="IAB99" s="4"/>
      <c r="IAC99" s="4"/>
      <c r="IAD99" s="4"/>
      <c r="IAE99" s="4"/>
      <c r="IAF99" s="4"/>
      <c r="IAG99" s="4"/>
      <c r="IAH99" s="4"/>
      <c r="IAI99" s="4"/>
      <c r="IAJ99" s="4"/>
      <c r="IAK99" s="4"/>
      <c r="IAL99" s="4"/>
      <c r="IAM99" s="4"/>
      <c r="IAN99" s="4"/>
      <c r="IAO99" s="4"/>
      <c r="IAP99" s="4"/>
      <c r="IAQ99" s="4"/>
      <c r="IAR99" s="4"/>
      <c r="IAS99" s="4"/>
      <c r="IAT99" s="4"/>
      <c r="IAU99" s="4"/>
      <c r="IAV99" s="4"/>
      <c r="IAW99" s="4"/>
      <c r="IAX99" s="4"/>
      <c r="IAY99" s="4"/>
      <c r="IAZ99" s="4"/>
      <c r="IBA99" s="4"/>
      <c r="IBB99" s="4"/>
      <c r="IBC99" s="4"/>
      <c r="IBD99" s="4"/>
      <c r="IBE99" s="4"/>
      <c r="IBF99" s="4"/>
      <c r="IBG99" s="4"/>
      <c r="IBH99" s="4"/>
      <c r="IBI99" s="4"/>
      <c r="IBJ99" s="4"/>
      <c r="IBK99" s="4"/>
      <c r="IBL99" s="4"/>
      <c r="IBM99" s="4"/>
      <c r="IBN99" s="4"/>
      <c r="IBO99" s="4"/>
      <c r="IBP99" s="4"/>
      <c r="IBQ99" s="4"/>
      <c r="IBR99" s="4"/>
      <c r="IBS99" s="4"/>
      <c r="IBT99" s="4"/>
      <c r="IBU99" s="4"/>
      <c r="IBV99" s="4"/>
      <c r="IBW99" s="4"/>
      <c r="IBX99" s="4"/>
      <c r="IBY99" s="4"/>
      <c r="IBZ99" s="4"/>
      <c r="ICA99" s="4"/>
      <c r="ICB99" s="4"/>
      <c r="ICC99" s="4"/>
      <c r="ICD99" s="4"/>
      <c r="ICE99" s="4"/>
      <c r="ICF99" s="4"/>
      <c r="ICG99" s="4"/>
      <c r="ICH99" s="4"/>
      <c r="ICI99" s="4"/>
      <c r="ICJ99" s="4"/>
      <c r="ICK99" s="4"/>
      <c r="ICL99" s="4"/>
      <c r="ICM99" s="4"/>
      <c r="ICN99" s="4"/>
      <c r="ICO99" s="4"/>
      <c r="ICP99" s="4"/>
      <c r="ICQ99" s="4"/>
      <c r="ICR99" s="4"/>
      <c r="ICS99" s="4"/>
      <c r="ICT99" s="4"/>
      <c r="ICU99" s="4"/>
      <c r="ICV99" s="4"/>
      <c r="ICW99" s="4"/>
      <c r="ICX99" s="4"/>
      <c r="ICY99" s="4"/>
      <c r="ICZ99" s="4"/>
      <c r="IDA99" s="4"/>
      <c r="IDB99" s="4"/>
      <c r="IDC99" s="4"/>
      <c r="IDD99" s="4"/>
      <c r="IDE99" s="4"/>
      <c r="IDF99" s="4"/>
      <c r="IDG99" s="4"/>
      <c r="IDH99" s="4"/>
      <c r="IDI99" s="4"/>
      <c r="IDJ99" s="4"/>
      <c r="IDK99" s="4"/>
      <c r="IDL99" s="4"/>
      <c r="IDM99" s="4"/>
      <c r="IDN99" s="4"/>
      <c r="IDO99" s="4"/>
      <c r="IDP99" s="4"/>
      <c r="IDQ99" s="4"/>
      <c r="IDR99" s="4"/>
      <c r="IDS99" s="4"/>
      <c r="IDT99" s="4"/>
      <c r="IDU99" s="4"/>
      <c r="IDV99" s="4"/>
      <c r="IDW99" s="4"/>
      <c r="IDX99" s="4"/>
      <c r="IDY99" s="4"/>
      <c r="IDZ99" s="4"/>
      <c r="IEA99" s="4"/>
      <c r="IEB99" s="4"/>
      <c r="IEC99" s="4"/>
      <c r="IED99" s="4"/>
      <c r="IEE99" s="4"/>
      <c r="IEF99" s="4"/>
      <c r="IEG99" s="4"/>
      <c r="IEH99" s="4"/>
      <c r="IEI99" s="4"/>
      <c r="IEJ99" s="4"/>
      <c r="IEK99" s="4"/>
      <c r="IEL99" s="4"/>
      <c r="IEM99" s="4"/>
      <c r="IEN99" s="4"/>
      <c r="IEO99" s="4"/>
      <c r="IEP99" s="4"/>
      <c r="IEQ99" s="4"/>
      <c r="IER99" s="4"/>
      <c r="IES99" s="4"/>
      <c r="IET99" s="4"/>
      <c r="IEU99" s="4"/>
      <c r="IEV99" s="4"/>
      <c r="IEW99" s="4"/>
      <c r="IEX99" s="4"/>
      <c r="IEY99" s="4"/>
      <c r="IEZ99" s="4"/>
      <c r="IFA99" s="4"/>
      <c r="IFB99" s="4"/>
      <c r="IFC99" s="4"/>
      <c r="IFD99" s="4"/>
      <c r="IFE99" s="4"/>
      <c r="IFF99" s="4"/>
      <c r="IFG99" s="4"/>
      <c r="IFH99" s="4"/>
      <c r="IFI99" s="4"/>
      <c r="IFJ99" s="4"/>
      <c r="IFK99" s="4"/>
      <c r="IFL99" s="4"/>
      <c r="IFM99" s="4"/>
      <c r="IFN99" s="4"/>
      <c r="IFO99" s="4"/>
      <c r="IFP99" s="4"/>
      <c r="IFQ99" s="4"/>
      <c r="IFR99" s="4"/>
      <c r="IFS99" s="4"/>
      <c r="IFT99" s="4"/>
      <c r="IFU99" s="4"/>
      <c r="IFV99" s="4"/>
      <c r="IFW99" s="4"/>
      <c r="IFX99" s="4"/>
      <c r="IFY99" s="4"/>
      <c r="IFZ99" s="4"/>
      <c r="IGA99" s="4"/>
      <c r="IGB99" s="4"/>
      <c r="IGC99" s="4"/>
      <c r="IGD99" s="4"/>
      <c r="IGE99" s="4"/>
      <c r="IGF99" s="4"/>
      <c r="IGG99" s="4"/>
      <c r="IGH99" s="4"/>
      <c r="IGI99" s="4"/>
      <c r="IGJ99" s="4"/>
      <c r="IGK99" s="4"/>
      <c r="IGL99" s="4"/>
      <c r="IGM99" s="4"/>
      <c r="IGN99" s="4"/>
      <c r="IGO99" s="4"/>
      <c r="IGP99" s="4"/>
      <c r="IGQ99" s="4"/>
      <c r="IGR99" s="4"/>
      <c r="IGS99" s="4"/>
      <c r="IGT99" s="4"/>
      <c r="IGU99" s="4"/>
      <c r="IGV99" s="4"/>
      <c r="IGW99" s="4"/>
      <c r="IGX99" s="4"/>
      <c r="IGY99" s="4"/>
      <c r="IGZ99" s="4"/>
      <c r="IHA99" s="4"/>
      <c r="IHB99" s="4"/>
      <c r="IHC99" s="4"/>
      <c r="IHD99" s="4"/>
      <c r="IHE99" s="4"/>
      <c r="IHF99" s="4"/>
      <c r="IHG99" s="4"/>
      <c r="IHH99" s="4"/>
      <c r="IHI99" s="4"/>
      <c r="IHJ99" s="4"/>
      <c r="IHK99" s="4"/>
      <c r="IHL99" s="4"/>
      <c r="IHM99" s="4"/>
      <c r="IHN99" s="4"/>
      <c r="IHO99" s="4"/>
      <c r="IHP99" s="4"/>
      <c r="IHQ99" s="4"/>
      <c r="IHR99" s="4"/>
      <c r="IHS99" s="4"/>
      <c r="IHT99" s="4"/>
      <c r="IHU99" s="4"/>
      <c r="IHV99" s="4"/>
      <c r="IHW99" s="4"/>
      <c r="IHX99" s="4"/>
      <c r="IHY99" s="4"/>
      <c r="IHZ99" s="4"/>
      <c r="IIA99" s="4"/>
      <c r="IIB99" s="4"/>
      <c r="IIC99" s="4"/>
      <c r="IID99" s="4"/>
      <c r="IIE99" s="4"/>
      <c r="IIF99" s="4"/>
      <c r="IIG99" s="4"/>
      <c r="IIH99" s="4"/>
      <c r="III99" s="4"/>
      <c r="IIJ99" s="4"/>
      <c r="IIK99" s="4"/>
      <c r="IIL99" s="4"/>
      <c r="IIM99" s="4"/>
      <c r="IIN99" s="4"/>
      <c r="IIO99" s="4"/>
      <c r="IIP99" s="4"/>
      <c r="IIQ99" s="4"/>
      <c r="IIR99" s="4"/>
      <c r="IIS99" s="4"/>
      <c r="IIT99" s="4"/>
      <c r="IIU99" s="4"/>
      <c r="IIV99" s="4"/>
      <c r="IIW99" s="4"/>
      <c r="IIX99" s="4"/>
      <c r="IIY99" s="4"/>
      <c r="IIZ99" s="4"/>
      <c r="IJA99" s="4"/>
      <c r="IJB99" s="4"/>
      <c r="IJC99" s="4"/>
      <c r="IJD99" s="4"/>
      <c r="IJE99" s="4"/>
      <c r="IJF99" s="4"/>
      <c r="IJG99" s="4"/>
      <c r="IJH99" s="4"/>
      <c r="IJI99" s="4"/>
      <c r="IJJ99" s="4"/>
      <c r="IJK99" s="4"/>
      <c r="IJL99" s="4"/>
      <c r="IJM99" s="4"/>
      <c r="IJN99" s="4"/>
      <c r="IJO99" s="4"/>
      <c r="IJP99" s="4"/>
      <c r="IJQ99" s="4"/>
      <c r="IJR99" s="4"/>
      <c r="IJS99" s="4"/>
      <c r="IJT99" s="4"/>
      <c r="IJU99" s="4"/>
      <c r="IJV99" s="4"/>
      <c r="IJW99" s="4"/>
      <c r="IJX99" s="4"/>
      <c r="IJY99" s="4"/>
      <c r="IJZ99" s="4"/>
      <c r="IKA99" s="4"/>
      <c r="IKB99" s="4"/>
      <c r="IKC99" s="4"/>
      <c r="IKD99" s="4"/>
      <c r="IKE99" s="4"/>
      <c r="IKF99" s="4"/>
      <c r="IKG99" s="4"/>
      <c r="IKH99" s="4"/>
      <c r="IKI99" s="4"/>
      <c r="IKJ99" s="4"/>
      <c r="IKK99" s="4"/>
      <c r="IKL99" s="4"/>
      <c r="IKM99" s="4"/>
      <c r="IKN99" s="4"/>
      <c r="IKO99" s="4"/>
      <c r="IKP99" s="4"/>
      <c r="IKQ99" s="4"/>
      <c r="IKR99" s="4"/>
      <c r="IKS99" s="4"/>
      <c r="IKT99" s="4"/>
      <c r="IKU99" s="4"/>
      <c r="IKV99" s="4"/>
      <c r="IKW99" s="4"/>
      <c r="IKX99" s="4"/>
      <c r="IKY99" s="4"/>
      <c r="IKZ99" s="4"/>
      <c r="ILA99" s="4"/>
      <c r="ILB99" s="4"/>
      <c r="ILC99" s="4"/>
      <c r="ILD99" s="4"/>
      <c r="ILE99" s="4"/>
      <c r="ILF99" s="4"/>
      <c r="ILG99" s="4"/>
      <c r="ILH99" s="4"/>
      <c r="ILI99" s="4"/>
      <c r="ILJ99" s="4"/>
      <c r="ILK99" s="4"/>
      <c r="ILL99" s="4"/>
      <c r="ILM99" s="4"/>
      <c r="ILN99" s="4"/>
      <c r="ILO99" s="4"/>
      <c r="ILP99" s="4"/>
      <c r="ILQ99" s="4"/>
      <c r="ILR99" s="4"/>
      <c r="ILS99" s="4"/>
      <c r="ILT99" s="4"/>
      <c r="ILU99" s="4"/>
      <c r="ILV99" s="4"/>
      <c r="ILW99" s="4"/>
      <c r="ILX99" s="4"/>
      <c r="ILY99" s="4"/>
      <c r="ILZ99" s="4"/>
      <c r="IMA99" s="4"/>
      <c r="IMB99" s="4"/>
      <c r="IMC99" s="4"/>
      <c r="IMD99" s="4"/>
      <c r="IME99" s="4"/>
      <c r="IMF99" s="4"/>
      <c r="IMG99" s="4"/>
      <c r="IMH99" s="4"/>
      <c r="IMI99" s="4"/>
      <c r="IMJ99" s="4"/>
      <c r="IMK99" s="4"/>
      <c r="IML99" s="4"/>
      <c r="IMM99" s="4"/>
      <c r="IMN99" s="4"/>
      <c r="IMO99" s="4"/>
      <c r="IMP99" s="4"/>
      <c r="IMQ99" s="4"/>
      <c r="IMR99" s="4"/>
      <c r="IMS99" s="4"/>
      <c r="IMT99" s="4"/>
      <c r="IMU99" s="4"/>
      <c r="IMV99" s="4"/>
      <c r="IMW99" s="4"/>
      <c r="IMX99" s="4"/>
      <c r="IMY99" s="4"/>
      <c r="IMZ99" s="4"/>
      <c r="INA99" s="4"/>
      <c r="INB99" s="4"/>
      <c r="INC99" s="4"/>
      <c r="IND99" s="4"/>
      <c r="INE99" s="4"/>
      <c r="INF99" s="4"/>
      <c r="ING99" s="4"/>
      <c r="INH99" s="4"/>
      <c r="INI99" s="4"/>
      <c r="INJ99" s="4"/>
      <c r="INK99" s="4"/>
      <c r="INL99" s="4"/>
      <c r="INM99" s="4"/>
      <c r="INN99" s="4"/>
      <c r="INO99" s="4"/>
      <c r="INP99" s="4"/>
      <c r="INQ99" s="4"/>
      <c r="INR99" s="4"/>
      <c r="INS99" s="4"/>
      <c r="INT99" s="4"/>
      <c r="INU99" s="4"/>
      <c r="INV99" s="4"/>
      <c r="INW99" s="4"/>
      <c r="INX99" s="4"/>
      <c r="INY99" s="4"/>
      <c r="INZ99" s="4"/>
      <c r="IOA99" s="4"/>
      <c r="IOB99" s="4"/>
      <c r="IOC99" s="4"/>
      <c r="IOD99" s="4"/>
      <c r="IOE99" s="4"/>
      <c r="IOF99" s="4"/>
      <c r="IOG99" s="4"/>
      <c r="IOH99" s="4"/>
      <c r="IOI99" s="4"/>
      <c r="IOJ99" s="4"/>
      <c r="IOK99" s="4"/>
      <c r="IOL99" s="4"/>
      <c r="IOM99" s="4"/>
      <c r="ION99" s="4"/>
      <c r="IOO99" s="4"/>
      <c r="IOP99" s="4"/>
      <c r="IOQ99" s="4"/>
      <c r="IOR99" s="4"/>
      <c r="IOS99" s="4"/>
      <c r="IOT99" s="4"/>
      <c r="IOU99" s="4"/>
      <c r="IOV99" s="4"/>
      <c r="IOW99" s="4"/>
      <c r="IOX99" s="4"/>
      <c r="IOY99" s="4"/>
      <c r="IOZ99" s="4"/>
      <c r="IPA99" s="4"/>
      <c r="IPB99" s="4"/>
      <c r="IPC99" s="4"/>
      <c r="IPD99" s="4"/>
      <c r="IPE99" s="4"/>
      <c r="IPF99" s="4"/>
      <c r="IPG99" s="4"/>
      <c r="IPH99" s="4"/>
      <c r="IPI99" s="4"/>
      <c r="IPJ99" s="4"/>
      <c r="IPK99" s="4"/>
      <c r="IPL99" s="4"/>
      <c r="IPM99" s="4"/>
      <c r="IPN99" s="4"/>
      <c r="IPO99" s="4"/>
      <c r="IPP99" s="4"/>
      <c r="IPQ99" s="4"/>
      <c r="IPR99" s="4"/>
      <c r="IPS99" s="4"/>
      <c r="IPT99" s="4"/>
      <c r="IPU99" s="4"/>
      <c r="IPV99" s="4"/>
      <c r="IPW99" s="4"/>
      <c r="IPX99" s="4"/>
      <c r="IPY99" s="4"/>
      <c r="IPZ99" s="4"/>
      <c r="IQA99" s="4"/>
      <c r="IQB99" s="4"/>
      <c r="IQC99" s="4"/>
      <c r="IQD99" s="4"/>
      <c r="IQE99" s="4"/>
      <c r="IQF99" s="4"/>
      <c r="IQG99" s="4"/>
      <c r="IQH99" s="4"/>
      <c r="IQI99" s="4"/>
      <c r="IQJ99" s="4"/>
      <c r="IQK99" s="4"/>
      <c r="IQL99" s="4"/>
      <c r="IQM99" s="4"/>
      <c r="IQN99" s="4"/>
      <c r="IQO99" s="4"/>
      <c r="IQP99" s="4"/>
      <c r="IQQ99" s="4"/>
      <c r="IQR99" s="4"/>
      <c r="IQS99" s="4"/>
      <c r="IQT99" s="4"/>
      <c r="IQU99" s="4"/>
      <c r="IQV99" s="4"/>
      <c r="IQW99" s="4"/>
      <c r="IQX99" s="4"/>
      <c r="IQY99" s="4"/>
      <c r="IQZ99" s="4"/>
      <c r="IRA99" s="4"/>
      <c r="IRB99" s="4"/>
      <c r="IRC99" s="4"/>
      <c r="IRD99" s="4"/>
      <c r="IRE99" s="4"/>
      <c r="IRF99" s="4"/>
      <c r="IRG99" s="4"/>
      <c r="IRH99" s="4"/>
      <c r="IRI99" s="4"/>
      <c r="IRJ99" s="4"/>
      <c r="IRK99" s="4"/>
      <c r="IRL99" s="4"/>
      <c r="IRM99" s="4"/>
      <c r="IRN99" s="4"/>
      <c r="IRO99" s="4"/>
      <c r="IRP99" s="4"/>
      <c r="IRQ99" s="4"/>
      <c r="IRR99" s="4"/>
      <c r="IRS99" s="4"/>
      <c r="IRT99" s="4"/>
      <c r="IRU99" s="4"/>
      <c r="IRV99" s="4"/>
      <c r="IRW99" s="4"/>
      <c r="IRX99" s="4"/>
      <c r="IRY99" s="4"/>
      <c r="IRZ99" s="4"/>
      <c r="ISA99" s="4"/>
      <c r="ISB99" s="4"/>
      <c r="ISC99" s="4"/>
      <c r="ISD99" s="4"/>
      <c r="ISE99" s="4"/>
      <c r="ISF99" s="4"/>
      <c r="ISG99" s="4"/>
      <c r="ISH99" s="4"/>
      <c r="ISI99" s="4"/>
      <c r="ISJ99" s="4"/>
      <c r="ISK99" s="4"/>
      <c r="ISL99" s="4"/>
      <c r="ISM99" s="4"/>
      <c r="ISN99" s="4"/>
      <c r="ISO99" s="4"/>
      <c r="ISP99" s="4"/>
      <c r="ISQ99" s="4"/>
      <c r="ISR99" s="4"/>
      <c r="ISS99" s="4"/>
      <c r="IST99" s="4"/>
      <c r="ISU99" s="4"/>
      <c r="ISV99" s="4"/>
      <c r="ISW99" s="4"/>
      <c r="ISX99" s="4"/>
      <c r="ISY99" s="4"/>
      <c r="ISZ99" s="4"/>
      <c r="ITA99" s="4"/>
      <c r="ITB99" s="4"/>
      <c r="ITC99" s="4"/>
      <c r="ITD99" s="4"/>
      <c r="ITE99" s="4"/>
      <c r="ITF99" s="4"/>
      <c r="ITG99" s="4"/>
      <c r="ITH99" s="4"/>
      <c r="ITI99" s="4"/>
      <c r="ITJ99" s="4"/>
      <c r="ITK99" s="4"/>
      <c r="ITL99" s="4"/>
      <c r="ITM99" s="4"/>
      <c r="ITN99" s="4"/>
      <c r="ITO99" s="4"/>
      <c r="ITP99" s="4"/>
      <c r="ITQ99" s="4"/>
      <c r="ITR99" s="4"/>
      <c r="ITS99" s="4"/>
      <c r="ITT99" s="4"/>
      <c r="ITU99" s="4"/>
      <c r="ITV99" s="4"/>
      <c r="ITW99" s="4"/>
      <c r="ITX99" s="4"/>
      <c r="ITY99" s="4"/>
      <c r="ITZ99" s="4"/>
      <c r="IUA99" s="4"/>
      <c r="IUB99" s="4"/>
      <c r="IUC99" s="4"/>
      <c r="IUD99" s="4"/>
      <c r="IUE99" s="4"/>
      <c r="IUF99" s="4"/>
      <c r="IUG99" s="4"/>
      <c r="IUH99" s="4"/>
      <c r="IUI99" s="4"/>
      <c r="IUJ99" s="4"/>
      <c r="IUK99" s="4"/>
      <c r="IUL99" s="4"/>
      <c r="IUM99" s="4"/>
      <c r="IUN99" s="4"/>
      <c r="IUO99" s="4"/>
      <c r="IUP99" s="4"/>
      <c r="IUQ99" s="4"/>
      <c r="IUR99" s="4"/>
      <c r="IUS99" s="4"/>
      <c r="IUT99" s="4"/>
      <c r="IUU99" s="4"/>
      <c r="IUV99" s="4"/>
      <c r="IUW99" s="4"/>
      <c r="IUX99" s="4"/>
      <c r="IUY99" s="4"/>
      <c r="IUZ99" s="4"/>
      <c r="IVA99" s="4"/>
      <c r="IVB99" s="4"/>
      <c r="IVC99" s="4"/>
      <c r="IVD99" s="4"/>
      <c r="IVE99" s="4"/>
      <c r="IVF99" s="4"/>
      <c r="IVG99" s="4"/>
      <c r="IVH99" s="4"/>
      <c r="IVI99" s="4"/>
      <c r="IVJ99" s="4"/>
      <c r="IVK99" s="4"/>
      <c r="IVL99" s="4"/>
      <c r="IVM99" s="4"/>
      <c r="IVN99" s="4"/>
      <c r="IVO99" s="4"/>
      <c r="IVP99" s="4"/>
      <c r="IVQ99" s="4"/>
      <c r="IVR99" s="4"/>
      <c r="IVS99" s="4"/>
      <c r="IVT99" s="4"/>
      <c r="IVU99" s="4"/>
      <c r="IVV99" s="4"/>
      <c r="IVW99" s="4"/>
      <c r="IVX99" s="4"/>
      <c r="IVY99" s="4"/>
      <c r="IVZ99" s="4"/>
      <c r="IWA99" s="4"/>
      <c r="IWB99" s="4"/>
      <c r="IWC99" s="4"/>
      <c r="IWD99" s="4"/>
      <c r="IWE99" s="4"/>
      <c r="IWF99" s="4"/>
      <c r="IWG99" s="4"/>
      <c r="IWH99" s="4"/>
      <c r="IWI99" s="4"/>
      <c r="IWJ99" s="4"/>
      <c r="IWK99" s="4"/>
      <c r="IWL99" s="4"/>
      <c r="IWM99" s="4"/>
      <c r="IWN99" s="4"/>
      <c r="IWO99" s="4"/>
      <c r="IWP99" s="4"/>
      <c r="IWQ99" s="4"/>
      <c r="IWR99" s="4"/>
      <c r="IWS99" s="4"/>
      <c r="IWT99" s="4"/>
      <c r="IWU99" s="4"/>
      <c r="IWV99" s="4"/>
      <c r="IWW99" s="4"/>
      <c r="IWX99" s="4"/>
      <c r="IWY99" s="4"/>
      <c r="IWZ99" s="4"/>
      <c r="IXA99" s="4"/>
      <c r="IXB99" s="4"/>
      <c r="IXC99" s="4"/>
      <c r="IXD99" s="4"/>
      <c r="IXE99" s="4"/>
      <c r="IXF99" s="4"/>
      <c r="IXG99" s="4"/>
      <c r="IXH99" s="4"/>
      <c r="IXI99" s="4"/>
      <c r="IXJ99" s="4"/>
      <c r="IXK99" s="4"/>
      <c r="IXL99" s="4"/>
      <c r="IXM99" s="4"/>
      <c r="IXN99" s="4"/>
      <c r="IXO99" s="4"/>
      <c r="IXP99" s="4"/>
      <c r="IXQ99" s="4"/>
      <c r="IXR99" s="4"/>
      <c r="IXS99" s="4"/>
      <c r="IXT99" s="4"/>
      <c r="IXU99" s="4"/>
      <c r="IXV99" s="4"/>
      <c r="IXW99" s="4"/>
      <c r="IXX99" s="4"/>
      <c r="IXY99" s="4"/>
      <c r="IXZ99" s="4"/>
      <c r="IYA99" s="4"/>
      <c r="IYB99" s="4"/>
      <c r="IYC99" s="4"/>
      <c r="IYD99" s="4"/>
      <c r="IYE99" s="4"/>
      <c r="IYF99" s="4"/>
      <c r="IYG99" s="4"/>
      <c r="IYH99" s="4"/>
      <c r="IYI99" s="4"/>
      <c r="IYJ99" s="4"/>
      <c r="IYK99" s="4"/>
      <c r="IYL99" s="4"/>
      <c r="IYM99" s="4"/>
      <c r="IYN99" s="4"/>
      <c r="IYO99" s="4"/>
      <c r="IYP99" s="4"/>
      <c r="IYQ99" s="4"/>
      <c r="IYR99" s="4"/>
      <c r="IYS99" s="4"/>
      <c r="IYT99" s="4"/>
      <c r="IYU99" s="4"/>
      <c r="IYV99" s="4"/>
      <c r="IYW99" s="4"/>
      <c r="IYX99" s="4"/>
      <c r="IYY99" s="4"/>
      <c r="IYZ99" s="4"/>
      <c r="IZA99" s="4"/>
      <c r="IZB99" s="4"/>
      <c r="IZC99" s="4"/>
      <c r="IZD99" s="4"/>
      <c r="IZE99" s="4"/>
      <c r="IZF99" s="4"/>
      <c r="IZG99" s="4"/>
      <c r="IZH99" s="4"/>
      <c r="IZI99" s="4"/>
      <c r="IZJ99" s="4"/>
      <c r="IZK99" s="4"/>
      <c r="IZL99" s="4"/>
      <c r="IZM99" s="4"/>
      <c r="IZN99" s="4"/>
      <c r="IZO99" s="4"/>
      <c r="IZP99" s="4"/>
      <c r="IZQ99" s="4"/>
      <c r="IZR99" s="4"/>
      <c r="IZS99" s="4"/>
      <c r="IZT99" s="4"/>
      <c r="IZU99" s="4"/>
      <c r="IZV99" s="4"/>
      <c r="IZW99" s="4"/>
      <c r="IZX99" s="4"/>
      <c r="IZY99" s="4"/>
      <c r="IZZ99" s="4"/>
      <c r="JAA99" s="4"/>
      <c r="JAB99" s="4"/>
      <c r="JAC99" s="4"/>
      <c r="JAD99" s="4"/>
      <c r="JAE99" s="4"/>
      <c r="JAF99" s="4"/>
      <c r="JAG99" s="4"/>
      <c r="JAH99" s="4"/>
      <c r="JAI99" s="4"/>
      <c r="JAJ99" s="4"/>
      <c r="JAK99" s="4"/>
      <c r="JAL99" s="4"/>
      <c r="JAM99" s="4"/>
      <c r="JAN99" s="4"/>
      <c r="JAO99" s="4"/>
      <c r="JAP99" s="4"/>
      <c r="JAQ99" s="4"/>
      <c r="JAR99" s="4"/>
      <c r="JAS99" s="4"/>
      <c r="JAT99" s="4"/>
      <c r="JAU99" s="4"/>
      <c r="JAV99" s="4"/>
      <c r="JAW99" s="4"/>
      <c r="JAX99" s="4"/>
      <c r="JAY99" s="4"/>
      <c r="JAZ99" s="4"/>
      <c r="JBA99" s="4"/>
      <c r="JBB99" s="4"/>
      <c r="JBC99" s="4"/>
      <c r="JBD99" s="4"/>
      <c r="JBE99" s="4"/>
      <c r="JBF99" s="4"/>
      <c r="JBG99" s="4"/>
      <c r="JBH99" s="4"/>
      <c r="JBI99" s="4"/>
      <c r="JBJ99" s="4"/>
      <c r="JBK99" s="4"/>
      <c r="JBL99" s="4"/>
      <c r="JBM99" s="4"/>
      <c r="JBN99" s="4"/>
      <c r="JBO99" s="4"/>
      <c r="JBP99" s="4"/>
      <c r="JBQ99" s="4"/>
      <c r="JBR99" s="4"/>
      <c r="JBS99" s="4"/>
      <c r="JBT99" s="4"/>
      <c r="JBU99" s="4"/>
      <c r="JBV99" s="4"/>
      <c r="JBW99" s="4"/>
      <c r="JBX99" s="4"/>
      <c r="JBY99" s="4"/>
      <c r="JBZ99" s="4"/>
      <c r="JCA99" s="4"/>
      <c r="JCB99" s="4"/>
      <c r="JCC99" s="4"/>
      <c r="JCD99" s="4"/>
      <c r="JCE99" s="4"/>
      <c r="JCF99" s="4"/>
      <c r="JCG99" s="4"/>
      <c r="JCH99" s="4"/>
      <c r="JCI99" s="4"/>
      <c r="JCJ99" s="4"/>
      <c r="JCK99" s="4"/>
      <c r="JCL99" s="4"/>
      <c r="JCM99" s="4"/>
      <c r="JCN99" s="4"/>
      <c r="JCO99" s="4"/>
      <c r="JCP99" s="4"/>
      <c r="JCQ99" s="4"/>
      <c r="JCR99" s="4"/>
      <c r="JCS99" s="4"/>
      <c r="JCT99" s="4"/>
      <c r="JCU99" s="4"/>
      <c r="JCV99" s="4"/>
      <c r="JCW99" s="4"/>
      <c r="JCX99" s="4"/>
      <c r="JCY99" s="4"/>
      <c r="JCZ99" s="4"/>
      <c r="JDA99" s="4"/>
      <c r="JDB99" s="4"/>
      <c r="JDC99" s="4"/>
      <c r="JDD99" s="4"/>
      <c r="JDE99" s="4"/>
      <c r="JDF99" s="4"/>
      <c r="JDG99" s="4"/>
      <c r="JDH99" s="4"/>
      <c r="JDI99" s="4"/>
      <c r="JDJ99" s="4"/>
      <c r="JDK99" s="4"/>
      <c r="JDL99" s="4"/>
      <c r="JDM99" s="4"/>
      <c r="JDN99" s="4"/>
      <c r="JDO99" s="4"/>
      <c r="JDP99" s="4"/>
      <c r="JDQ99" s="4"/>
      <c r="JDR99" s="4"/>
      <c r="JDS99" s="4"/>
      <c r="JDT99" s="4"/>
      <c r="JDU99" s="4"/>
      <c r="JDV99" s="4"/>
      <c r="JDW99" s="4"/>
      <c r="JDX99" s="4"/>
      <c r="JDY99" s="4"/>
      <c r="JDZ99" s="4"/>
      <c r="JEA99" s="4"/>
      <c r="JEB99" s="4"/>
      <c r="JEC99" s="4"/>
      <c r="JED99" s="4"/>
      <c r="JEE99" s="4"/>
      <c r="JEF99" s="4"/>
      <c r="JEG99" s="4"/>
      <c r="JEH99" s="4"/>
      <c r="JEI99" s="4"/>
      <c r="JEJ99" s="4"/>
      <c r="JEK99" s="4"/>
      <c r="JEL99" s="4"/>
      <c r="JEM99" s="4"/>
      <c r="JEN99" s="4"/>
      <c r="JEO99" s="4"/>
      <c r="JEP99" s="4"/>
      <c r="JEQ99" s="4"/>
      <c r="JER99" s="4"/>
      <c r="JES99" s="4"/>
      <c r="JET99" s="4"/>
      <c r="JEU99" s="4"/>
      <c r="JEV99" s="4"/>
      <c r="JEW99" s="4"/>
      <c r="JEX99" s="4"/>
      <c r="JEY99" s="4"/>
      <c r="JEZ99" s="4"/>
      <c r="JFA99" s="4"/>
      <c r="JFB99" s="4"/>
      <c r="JFC99" s="4"/>
      <c r="JFD99" s="4"/>
      <c r="JFE99" s="4"/>
      <c r="JFF99" s="4"/>
      <c r="JFG99" s="4"/>
      <c r="JFH99" s="4"/>
      <c r="JFI99" s="4"/>
      <c r="JFJ99" s="4"/>
      <c r="JFK99" s="4"/>
      <c r="JFL99" s="4"/>
      <c r="JFM99" s="4"/>
      <c r="JFN99" s="4"/>
      <c r="JFO99" s="4"/>
      <c r="JFP99" s="4"/>
      <c r="JFQ99" s="4"/>
      <c r="JFR99" s="4"/>
      <c r="JFS99" s="4"/>
      <c r="JFT99" s="4"/>
      <c r="JFU99" s="4"/>
      <c r="JFV99" s="4"/>
      <c r="JFW99" s="4"/>
      <c r="JFX99" s="4"/>
      <c r="JFY99" s="4"/>
      <c r="JFZ99" s="4"/>
      <c r="JGA99" s="4"/>
      <c r="JGB99" s="4"/>
      <c r="JGC99" s="4"/>
      <c r="JGD99" s="4"/>
      <c r="JGE99" s="4"/>
      <c r="JGF99" s="4"/>
      <c r="JGG99" s="4"/>
      <c r="JGH99" s="4"/>
      <c r="JGI99" s="4"/>
      <c r="JGJ99" s="4"/>
      <c r="JGK99" s="4"/>
      <c r="JGL99" s="4"/>
      <c r="JGM99" s="4"/>
      <c r="JGN99" s="4"/>
      <c r="JGO99" s="4"/>
      <c r="JGP99" s="4"/>
      <c r="JGQ99" s="4"/>
      <c r="JGR99" s="4"/>
      <c r="JGS99" s="4"/>
      <c r="JGT99" s="4"/>
      <c r="JGU99" s="4"/>
      <c r="JGV99" s="4"/>
      <c r="JGW99" s="4"/>
      <c r="JGX99" s="4"/>
      <c r="JGY99" s="4"/>
      <c r="JGZ99" s="4"/>
      <c r="JHA99" s="4"/>
      <c r="JHB99" s="4"/>
      <c r="JHC99" s="4"/>
      <c r="JHD99" s="4"/>
      <c r="JHE99" s="4"/>
      <c r="JHF99" s="4"/>
      <c r="JHG99" s="4"/>
      <c r="JHH99" s="4"/>
      <c r="JHI99" s="4"/>
      <c r="JHJ99" s="4"/>
      <c r="JHK99" s="4"/>
      <c r="JHL99" s="4"/>
      <c r="JHM99" s="4"/>
      <c r="JHN99" s="4"/>
      <c r="JHO99" s="4"/>
      <c r="JHP99" s="4"/>
      <c r="JHQ99" s="4"/>
      <c r="JHR99" s="4"/>
      <c r="JHS99" s="4"/>
      <c r="JHT99" s="4"/>
      <c r="JHU99" s="4"/>
      <c r="JHV99" s="4"/>
      <c r="JHW99" s="4"/>
      <c r="JHX99" s="4"/>
      <c r="JHY99" s="4"/>
      <c r="JHZ99" s="4"/>
      <c r="JIA99" s="4"/>
      <c r="JIB99" s="4"/>
      <c r="JIC99" s="4"/>
      <c r="JID99" s="4"/>
      <c r="JIE99" s="4"/>
      <c r="JIF99" s="4"/>
      <c r="JIG99" s="4"/>
      <c r="JIH99" s="4"/>
      <c r="JII99" s="4"/>
      <c r="JIJ99" s="4"/>
      <c r="JIK99" s="4"/>
      <c r="JIL99" s="4"/>
      <c r="JIM99" s="4"/>
      <c r="JIN99" s="4"/>
      <c r="JIO99" s="4"/>
      <c r="JIP99" s="4"/>
      <c r="JIQ99" s="4"/>
      <c r="JIR99" s="4"/>
      <c r="JIS99" s="4"/>
      <c r="JIT99" s="4"/>
      <c r="JIU99" s="4"/>
      <c r="JIV99" s="4"/>
      <c r="JIW99" s="4"/>
      <c r="JIX99" s="4"/>
      <c r="JIY99" s="4"/>
      <c r="JIZ99" s="4"/>
      <c r="JJA99" s="4"/>
      <c r="JJB99" s="4"/>
      <c r="JJC99" s="4"/>
      <c r="JJD99" s="4"/>
      <c r="JJE99" s="4"/>
      <c r="JJF99" s="4"/>
      <c r="JJG99" s="4"/>
      <c r="JJH99" s="4"/>
      <c r="JJI99" s="4"/>
      <c r="JJJ99" s="4"/>
      <c r="JJK99" s="4"/>
      <c r="JJL99" s="4"/>
      <c r="JJM99" s="4"/>
      <c r="JJN99" s="4"/>
      <c r="JJO99" s="4"/>
      <c r="JJP99" s="4"/>
      <c r="JJQ99" s="4"/>
      <c r="JJR99" s="4"/>
      <c r="JJS99" s="4"/>
      <c r="JJT99" s="4"/>
      <c r="JJU99" s="4"/>
      <c r="JJV99" s="4"/>
      <c r="JJW99" s="4"/>
      <c r="JJX99" s="4"/>
      <c r="JJY99" s="4"/>
      <c r="JJZ99" s="4"/>
      <c r="JKA99" s="4"/>
      <c r="JKB99" s="4"/>
      <c r="JKC99" s="4"/>
      <c r="JKD99" s="4"/>
      <c r="JKE99" s="4"/>
      <c r="JKF99" s="4"/>
      <c r="JKG99" s="4"/>
      <c r="JKH99" s="4"/>
      <c r="JKI99" s="4"/>
      <c r="JKJ99" s="4"/>
      <c r="JKK99" s="4"/>
      <c r="JKL99" s="4"/>
      <c r="JKM99" s="4"/>
      <c r="JKN99" s="4"/>
      <c r="JKO99" s="4"/>
      <c r="JKP99" s="4"/>
      <c r="JKQ99" s="4"/>
      <c r="JKR99" s="4"/>
      <c r="JKS99" s="4"/>
      <c r="JKT99" s="4"/>
      <c r="JKU99" s="4"/>
      <c r="JKV99" s="4"/>
      <c r="JKW99" s="4"/>
      <c r="JKX99" s="4"/>
      <c r="JKY99" s="4"/>
      <c r="JKZ99" s="4"/>
      <c r="JLA99" s="4"/>
      <c r="JLB99" s="4"/>
      <c r="JLC99" s="4"/>
      <c r="JLD99" s="4"/>
      <c r="JLE99" s="4"/>
      <c r="JLF99" s="4"/>
      <c r="JLG99" s="4"/>
      <c r="JLH99" s="4"/>
      <c r="JLI99" s="4"/>
      <c r="JLJ99" s="4"/>
      <c r="JLK99" s="4"/>
      <c r="JLL99" s="4"/>
      <c r="JLM99" s="4"/>
      <c r="JLN99" s="4"/>
      <c r="JLO99" s="4"/>
      <c r="JLP99" s="4"/>
      <c r="JLQ99" s="4"/>
      <c r="JLR99" s="4"/>
      <c r="JLS99" s="4"/>
      <c r="JLT99" s="4"/>
      <c r="JLU99" s="4"/>
      <c r="JLV99" s="4"/>
      <c r="JLW99" s="4"/>
      <c r="JLX99" s="4"/>
      <c r="JLY99" s="4"/>
      <c r="JLZ99" s="4"/>
      <c r="JMA99" s="4"/>
      <c r="JMB99" s="4"/>
      <c r="JMC99" s="4"/>
      <c r="JMD99" s="4"/>
      <c r="JME99" s="4"/>
      <c r="JMF99" s="4"/>
      <c r="JMG99" s="4"/>
      <c r="JMH99" s="4"/>
      <c r="JMI99" s="4"/>
      <c r="JMJ99" s="4"/>
      <c r="JMK99" s="4"/>
      <c r="JML99" s="4"/>
      <c r="JMM99" s="4"/>
      <c r="JMN99" s="4"/>
      <c r="JMO99" s="4"/>
      <c r="JMP99" s="4"/>
      <c r="JMQ99" s="4"/>
      <c r="JMR99" s="4"/>
      <c r="JMS99" s="4"/>
      <c r="JMT99" s="4"/>
      <c r="JMU99" s="4"/>
      <c r="JMV99" s="4"/>
      <c r="JMW99" s="4"/>
      <c r="JMX99" s="4"/>
      <c r="JMY99" s="4"/>
      <c r="JMZ99" s="4"/>
      <c r="JNA99" s="4"/>
      <c r="JNB99" s="4"/>
      <c r="JNC99" s="4"/>
      <c r="JND99" s="4"/>
      <c r="JNE99" s="4"/>
      <c r="JNF99" s="4"/>
      <c r="JNG99" s="4"/>
      <c r="JNH99" s="4"/>
      <c r="JNI99" s="4"/>
      <c r="JNJ99" s="4"/>
      <c r="JNK99" s="4"/>
      <c r="JNL99" s="4"/>
      <c r="JNM99" s="4"/>
      <c r="JNN99" s="4"/>
      <c r="JNO99" s="4"/>
      <c r="JNP99" s="4"/>
      <c r="JNQ99" s="4"/>
      <c r="JNR99" s="4"/>
      <c r="JNS99" s="4"/>
      <c r="JNT99" s="4"/>
      <c r="JNU99" s="4"/>
      <c r="JNV99" s="4"/>
      <c r="JNW99" s="4"/>
      <c r="JNX99" s="4"/>
      <c r="JNY99" s="4"/>
      <c r="JNZ99" s="4"/>
      <c r="JOA99" s="4"/>
      <c r="JOB99" s="4"/>
      <c r="JOC99" s="4"/>
      <c r="JOD99" s="4"/>
      <c r="JOE99" s="4"/>
      <c r="JOF99" s="4"/>
      <c r="JOG99" s="4"/>
      <c r="JOH99" s="4"/>
      <c r="JOI99" s="4"/>
      <c r="JOJ99" s="4"/>
      <c r="JOK99" s="4"/>
      <c r="JOL99" s="4"/>
      <c r="JOM99" s="4"/>
      <c r="JON99" s="4"/>
      <c r="JOO99" s="4"/>
      <c r="JOP99" s="4"/>
      <c r="JOQ99" s="4"/>
      <c r="JOR99" s="4"/>
      <c r="JOS99" s="4"/>
      <c r="JOT99" s="4"/>
      <c r="JOU99" s="4"/>
      <c r="JOV99" s="4"/>
      <c r="JOW99" s="4"/>
      <c r="JOX99" s="4"/>
      <c r="JOY99" s="4"/>
      <c r="JOZ99" s="4"/>
      <c r="JPA99" s="4"/>
      <c r="JPB99" s="4"/>
      <c r="JPC99" s="4"/>
      <c r="JPD99" s="4"/>
      <c r="JPE99" s="4"/>
      <c r="JPF99" s="4"/>
      <c r="JPG99" s="4"/>
      <c r="JPH99" s="4"/>
      <c r="JPI99" s="4"/>
      <c r="JPJ99" s="4"/>
      <c r="JPK99" s="4"/>
      <c r="JPL99" s="4"/>
      <c r="JPM99" s="4"/>
      <c r="JPN99" s="4"/>
      <c r="JPO99" s="4"/>
      <c r="JPP99" s="4"/>
      <c r="JPQ99" s="4"/>
      <c r="JPR99" s="4"/>
      <c r="JPS99" s="4"/>
      <c r="JPT99" s="4"/>
      <c r="JPU99" s="4"/>
      <c r="JPV99" s="4"/>
      <c r="JPW99" s="4"/>
      <c r="JPX99" s="4"/>
      <c r="JPY99" s="4"/>
      <c r="JPZ99" s="4"/>
      <c r="JQA99" s="4"/>
      <c r="JQB99" s="4"/>
      <c r="JQC99" s="4"/>
      <c r="JQD99" s="4"/>
      <c r="JQE99" s="4"/>
      <c r="JQF99" s="4"/>
      <c r="JQG99" s="4"/>
      <c r="JQH99" s="4"/>
      <c r="JQI99" s="4"/>
      <c r="JQJ99" s="4"/>
      <c r="JQK99" s="4"/>
      <c r="JQL99" s="4"/>
      <c r="JQM99" s="4"/>
      <c r="JQN99" s="4"/>
      <c r="JQO99" s="4"/>
      <c r="JQP99" s="4"/>
      <c r="JQQ99" s="4"/>
      <c r="JQR99" s="4"/>
      <c r="JQS99" s="4"/>
      <c r="JQT99" s="4"/>
      <c r="JQU99" s="4"/>
      <c r="JQV99" s="4"/>
      <c r="JQW99" s="4"/>
      <c r="JQX99" s="4"/>
      <c r="JQY99" s="4"/>
      <c r="JQZ99" s="4"/>
      <c r="JRA99" s="4"/>
      <c r="JRB99" s="4"/>
      <c r="JRC99" s="4"/>
      <c r="JRD99" s="4"/>
      <c r="JRE99" s="4"/>
      <c r="JRF99" s="4"/>
      <c r="JRG99" s="4"/>
      <c r="JRH99" s="4"/>
      <c r="JRI99" s="4"/>
      <c r="JRJ99" s="4"/>
      <c r="JRK99" s="4"/>
      <c r="JRL99" s="4"/>
      <c r="JRM99" s="4"/>
      <c r="JRN99" s="4"/>
      <c r="JRO99" s="4"/>
      <c r="JRP99" s="4"/>
      <c r="JRQ99" s="4"/>
      <c r="JRR99" s="4"/>
      <c r="JRS99" s="4"/>
      <c r="JRT99" s="4"/>
      <c r="JRU99" s="4"/>
      <c r="JRV99" s="4"/>
      <c r="JRW99" s="4"/>
      <c r="JRX99" s="4"/>
      <c r="JRY99" s="4"/>
      <c r="JRZ99" s="4"/>
      <c r="JSA99" s="4"/>
      <c r="JSB99" s="4"/>
      <c r="JSC99" s="4"/>
      <c r="JSD99" s="4"/>
      <c r="JSE99" s="4"/>
      <c r="JSF99" s="4"/>
      <c r="JSG99" s="4"/>
      <c r="JSH99" s="4"/>
      <c r="JSI99" s="4"/>
      <c r="JSJ99" s="4"/>
      <c r="JSK99" s="4"/>
      <c r="JSL99" s="4"/>
      <c r="JSM99" s="4"/>
      <c r="JSN99" s="4"/>
      <c r="JSO99" s="4"/>
      <c r="JSP99" s="4"/>
      <c r="JSQ99" s="4"/>
      <c r="JSR99" s="4"/>
      <c r="JSS99" s="4"/>
      <c r="JST99" s="4"/>
      <c r="JSU99" s="4"/>
      <c r="JSV99" s="4"/>
      <c r="JSW99" s="4"/>
      <c r="JSX99" s="4"/>
      <c r="JSY99" s="4"/>
      <c r="JSZ99" s="4"/>
      <c r="JTA99" s="4"/>
      <c r="JTB99" s="4"/>
      <c r="JTC99" s="4"/>
      <c r="JTD99" s="4"/>
      <c r="JTE99" s="4"/>
      <c r="JTF99" s="4"/>
      <c r="JTG99" s="4"/>
      <c r="JTH99" s="4"/>
      <c r="JTI99" s="4"/>
      <c r="JTJ99" s="4"/>
      <c r="JTK99" s="4"/>
      <c r="JTL99" s="4"/>
      <c r="JTM99" s="4"/>
      <c r="JTN99" s="4"/>
      <c r="JTO99" s="4"/>
      <c r="JTP99" s="4"/>
      <c r="JTQ99" s="4"/>
      <c r="JTR99" s="4"/>
      <c r="JTS99" s="4"/>
      <c r="JTT99" s="4"/>
      <c r="JTU99" s="4"/>
      <c r="JTV99" s="4"/>
      <c r="JTW99" s="4"/>
      <c r="JTX99" s="4"/>
      <c r="JTY99" s="4"/>
      <c r="JTZ99" s="4"/>
      <c r="JUA99" s="4"/>
      <c r="JUB99" s="4"/>
      <c r="JUC99" s="4"/>
      <c r="JUD99" s="4"/>
      <c r="JUE99" s="4"/>
      <c r="JUF99" s="4"/>
      <c r="JUG99" s="4"/>
      <c r="JUH99" s="4"/>
      <c r="JUI99" s="4"/>
      <c r="JUJ99" s="4"/>
      <c r="JUK99" s="4"/>
      <c r="JUL99" s="4"/>
      <c r="JUM99" s="4"/>
      <c r="JUN99" s="4"/>
      <c r="JUO99" s="4"/>
      <c r="JUP99" s="4"/>
      <c r="JUQ99" s="4"/>
      <c r="JUR99" s="4"/>
      <c r="JUS99" s="4"/>
      <c r="JUT99" s="4"/>
      <c r="JUU99" s="4"/>
      <c r="JUV99" s="4"/>
      <c r="JUW99" s="4"/>
      <c r="JUX99" s="4"/>
      <c r="JUY99" s="4"/>
      <c r="JUZ99" s="4"/>
      <c r="JVA99" s="4"/>
      <c r="JVB99" s="4"/>
      <c r="JVC99" s="4"/>
      <c r="JVD99" s="4"/>
      <c r="JVE99" s="4"/>
      <c r="JVF99" s="4"/>
      <c r="JVG99" s="4"/>
      <c r="JVH99" s="4"/>
      <c r="JVI99" s="4"/>
      <c r="JVJ99" s="4"/>
      <c r="JVK99" s="4"/>
      <c r="JVL99" s="4"/>
      <c r="JVM99" s="4"/>
      <c r="JVN99" s="4"/>
      <c r="JVO99" s="4"/>
      <c r="JVP99" s="4"/>
      <c r="JVQ99" s="4"/>
      <c r="JVR99" s="4"/>
      <c r="JVS99" s="4"/>
      <c r="JVT99" s="4"/>
      <c r="JVU99" s="4"/>
      <c r="JVV99" s="4"/>
      <c r="JVW99" s="4"/>
      <c r="JVX99" s="4"/>
      <c r="JVY99" s="4"/>
      <c r="JVZ99" s="4"/>
      <c r="JWA99" s="4"/>
      <c r="JWB99" s="4"/>
      <c r="JWC99" s="4"/>
      <c r="JWD99" s="4"/>
      <c r="JWE99" s="4"/>
      <c r="JWF99" s="4"/>
      <c r="JWG99" s="4"/>
      <c r="JWH99" s="4"/>
      <c r="JWI99" s="4"/>
      <c r="JWJ99" s="4"/>
      <c r="JWK99" s="4"/>
      <c r="JWL99" s="4"/>
      <c r="JWM99" s="4"/>
      <c r="JWN99" s="4"/>
      <c r="JWO99" s="4"/>
      <c r="JWP99" s="4"/>
      <c r="JWQ99" s="4"/>
      <c r="JWR99" s="4"/>
      <c r="JWS99" s="4"/>
      <c r="JWT99" s="4"/>
      <c r="JWU99" s="4"/>
      <c r="JWV99" s="4"/>
      <c r="JWW99" s="4"/>
      <c r="JWX99" s="4"/>
      <c r="JWY99" s="4"/>
      <c r="JWZ99" s="4"/>
      <c r="JXA99" s="4"/>
      <c r="JXB99" s="4"/>
      <c r="JXC99" s="4"/>
      <c r="JXD99" s="4"/>
      <c r="JXE99" s="4"/>
      <c r="JXF99" s="4"/>
      <c r="JXG99" s="4"/>
      <c r="JXH99" s="4"/>
      <c r="JXI99" s="4"/>
      <c r="JXJ99" s="4"/>
      <c r="JXK99" s="4"/>
      <c r="JXL99" s="4"/>
      <c r="JXM99" s="4"/>
      <c r="JXN99" s="4"/>
      <c r="JXO99" s="4"/>
      <c r="JXP99" s="4"/>
      <c r="JXQ99" s="4"/>
      <c r="JXR99" s="4"/>
      <c r="JXS99" s="4"/>
      <c r="JXT99" s="4"/>
      <c r="JXU99" s="4"/>
      <c r="JXV99" s="4"/>
      <c r="JXW99" s="4"/>
      <c r="JXX99" s="4"/>
      <c r="JXY99" s="4"/>
      <c r="JXZ99" s="4"/>
      <c r="JYA99" s="4"/>
      <c r="JYB99" s="4"/>
      <c r="JYC99" s="4"/>
      <c r="JYD99" s="4"/>
      <c r="JYE99" s="4"/>
      <c r="JYF99" s="4"/>
      <c r="JYG99" s="4"/>
      <c r="JYH99" s="4"/>
      <c r="JYI99" s="4"/>
      <c r="JYJ99" s="4"/>
      <c r="JYK99" s="4"/>
      <c r="JYL99" s="4"/>
      <c r="JYM99" s="4"/>
      <c r="JYN99" s="4"/>
      <c r="JYO99" s="4"/>
      <c r="JYP99" s="4"/>
      <c r="JYQ99" s="4"/>
      <c r="JYR99" s="4"/>
      <c r="JYS99" s="4"/>
      <c r="JYT99" s="4"/>
      <c r="JYU99" s="4"/>
      <c r="JYV99" s="4"/>
      <c r="JYW99" s="4"/>
      <c r="JYX99" s="4"/>
      <c r="JYY99" s="4"/>
      <c r="JYZ99" s="4"/>
      <c r="JZA99" s="4"/>
      <c r="JZB99" s="4"/>
      <c r="JZC99" s="4"/>
      <c r="JZD99" s="4"/>
      <c r="JZE99" s="4"/>
      <c r="JZF99" s="4"/>
      <c r="JZG99" s="4"/>
      <c r="JZH99" s="4"/>
      <c r="JZI99" s="4"/>
      <c r="JZJ99" s="4"/>
      <c r="JZK99" s="4"/>
      <c r="JZL99" s="4"/>
      <c r="JZM99" s="4"/>
      <c r="JZN99" s="4"/>
      <c r="JZO99" s="4"/>
      <c r="JZP99" s="4"/>
      <c r="JZQ99" s="4"/>
      <c r="JZR99" s="4"/>
      <c r="JZS99" s="4"/>
      <c r="JZT99" s="4"/>
      <c r="JZU99" s="4"/>
      <c r="JZV99" s="4"/>
      <c r="JZW99" s="4"/>
      <c r="JZX99" s="4"/>
      <c r="JZY99" s="4"/>
      <c r="JZZ99" s="4"/>
      <c r="KAA99" s="4"/>
      <c r="KAB99" s="4"/>
      <c r="KAC99" s="4"/>
      <c r="KAD99" s="4"/>
      <c r="KAE99" s="4"/>
      <c r="KAF99" s="4"/>
      <c r="KAG99" s="4"/>
      <c r="KAH99" s="4"/>
      <c r="KAI99" s="4"/>
      <c r="KAJ99" s="4"/>
      <c r="KAK99" s="4"/>
      <c r="KAL99" s="4"/>
      <c r="KAM99" s="4"/>
      <c r="KAN99" s="4"/>
      <c r="KAO99" s="4"/>
      <c r="KAP99" s="4"/>
      <c r="KAQ99" s="4"/>
      <c r="KAR99" s="4"/>
      <c r="KAS99" s="4"/>
      <c r="KAT99" s="4"/>
      <c r="KAU99" s="4"/>
      <c r="KAV99" s="4"/>
      <c r="KAW99" s="4"/>
      <c r="KAX99" s="4"/>
      <c r="KAY99" s="4"/>
      <c r="KAZ99" s="4"/>
      <c r="KBA99" s="4"/>
      <c r="KBB99" s="4"/>
      <c r="KBC99" s="4"/>
      <c r="KBD99" s="4"/>
      <c r="KBE99" s="4"/>
      <c r="KBF99" s="4"/>
      <c r="KBG99" s="4"/>
      <c r="KBH99" s="4"/>
      <c r="KBI99" s="4"/>
      <c r="KBJ99" s="4"/>
      <c r="KBK99" s="4"/>
      <c r="KBL99" s="4"/>
      <c r="KBM99" s="4"/>
      <c r="KBN99" s="4"/>
      <c r="KBO99" s="4"/>
      <c r="KBP99" s="4"/>
      <c r="KBQ99" s="4"/>
      <c r="KBR99" s="4"/>
      <c r="KBS99" s="4"/>
      <c r="KBT99" s="4"/>
      <c r="KBU99" s="4"/>
      <c r="KBV99" s="4"/>
      <c r="KBW99" s="4"/>
      <c r="KBX99" s="4"/>
      <c r="KBY99" s="4"/>
      <c r="KBZ99" s="4"/>
      <c r="KCA99" s="4"/>
      <c r="KCB99" s="4"/>
      <c r="KCC99" s="4"/>
      <c r="KCD99" s="4"/>
      <c r="KCE99" s="4"/>
      <c r="KCF99" s="4"/>
      <c r="KCG99" s="4"/>
      <c r="KCH99" s="4"/>
      <c r="KCI99" s="4"/>
      <c r="KCJ99" s="4"/>
      <c r="KCK99" s="4"/>
      <c r="KCL99" s="4"/>
      <c r="KCM99" s="4"/>
      <c r="KCN99" s="4"/>
      <c r="KCO99" s="4"/>
      <c r="KCP99" s="4"/>
      <c r="KCQ99" s="4"/>
      <c r="KCR99" s="4"/>
      <c r="KCS99" s="4"/>
      <c r="KCT99" s="4"/>
      <c r="KCU99" s="4"/>
      <c r="KCV99" s="4"/>
      <c r="KCW99" s="4"/>
      <c r="KCX99" s="4"/>
      <c r="KCY99" s="4"/>
      <c r="KCZ99" s="4"/>
      <c r="KDA99" s="4"/>
      <c r="KDB99" s="4"/>
      <c r="KDC99" s="4"/>
      <c r="KDD99" s="4"/>
      <c r="KDE99" s="4"/>
      <c r="KDF99" s="4"/>
      <c r="KDG99" s="4"/>
      <c r="KDH99" s="4"/>
      <c r="KDI99" s="4"/>
      <c r="KDJ99" s="4"/>
      <c r="KDK99" s="4"/>
      <c r="KDL99" s="4"/>
      <c r="KDM99" s="4"/>
      <c r="KDN99" s="4"/>
      <c r="KDO99" s="4"/>
      <c r="KDP99" s="4"/>
      <c r="KDQ99" s="4"/>
      <c r="KDR99" s="4"/>
      <c r="KDS99" s="4"/>
      <c r="KDT99" s="4"/>
      <c r="KDU99" s="4"/>
      <c r="KDV99" s="4"/>
      <c r="KDW99" s="4"/>
      <c r="KDX99" s="4"/>
      <c r="KDY99" s="4"/>
      <c r="KDZ99" s="4"/>
      <c r="KEA99" s="4"/>
      <c r="KEB99" s="4"/>
      <c r="KEC99" s="4"/>
      <c r="KED99" s="4"/>
      <c r="KEE99" s="4"/>
      <c r="KEF99" s="4"/>
      <c r="KEG99" s="4"/>
      <c r="KEH99" s="4"/>
      <c r="KEI99" s="4"/>
      <c r="KEJ99" s="4"/>
      <c r="KEK99" s="4"/>
      <c r="KEL99" s="4"/>
      <c r="KEM99" s="4"/>
      <c r="KEN99" s="4"/>
      <c r="KEO99" s="4"/>
      <c r="KEP99" s="4"/>
      <c r="KEQ99" s="4"/>
      <c r="KER99" s="4"/>
      <c r="KES99" s="4"/>
      <c r="KET99" s="4"/>
      <c r="KEU99" s="4"/>
      <c r="KEV99" s="4"/>
      <c r="KEW99" s="4"/>
      <c r="KEX99" s="4"/>
      <c r="KEY99" s="4"/>
      <c r="KEZ99" s="4"/>
      <c r="KFA99" s="4"/>
      <c r="KFB99" s="4"/>
      <c r="KFC99" s="4"/>
      <c r="KFD99" s="4"/>
      <c r="KFE99" s="4"/>
      <c r="KFF99" s="4"/>
      <c r="KFG99" s="4"/>
      <c r="KFH99" s="4"/>
      <c r="KFI99" s="4"/>
      <c r="KFJ99" s="4"/>
      <c r="KFK99" s="4"/>
      <c r="KFL99" s="4"/>
      <c r="KFM99" s="4"/>
      <c r="KFN99" s="4"/>
      <c r="KFO99" s="4"/>
      <c r="KFP99" s="4"/>
      <c r="KFQ99" s="4"/>
      <c r="KFR99" s="4"/>
      <c r="KFS99" s="4"/>
      <c r="KFT99" s="4"/>
      <c r="KFU99" s="4"/>
      <c r="KFV99" s="4"/>
      <c r="KFW99" s="4"/>
      <c r="KFX99" s="4"/>
      <c r="KFY99" s="4"/>
      <c r="KFZ99" s="4"/>
      <c r="KGA99" s="4"/>
      <c r="KGB99" s="4"/>
      <c r="KGC99" s="4"/>
      <c r="KGD99" s="4"/>
      <c r="KGE99" s="4"/>
      <c r="KGF99" s="4"/>
      <c r="KGG99" s="4"/>
      <c r="KGH99" s="4"/>
      <c r="KGI99" s="4"/>
      <c r="KGJ99" s="4"/>
      <c r="KGK99" s="4"/>
      <c r="KGL99" s="4"/>
      <c r="KGM99" s="4"/>
      <c r="KGN99" s="4"/>
      <c r="KGO99" s="4"/>
      <c r="KGP99" s="4"/>
      <c r="KGQ99" s="4"/>
      <c r="KGR99" s="4"/>
      <c r="KGS99" s="4"/>
      <c r="KGT99" s="4"/>
      <c r="KGU99" s="4"/>
      <c r="KGV99" s="4"/>
      <c r="KGW99" s="4"/>
      <c r="KGX99" s="4"/>
      <c r="KGY99" s="4"/>
      <c r="KGZ99" s="4"/>
      <c r="KHA99" s="4"/>
      <c r="KHB99" s="4"/>
      <c r="KHC99" s="4"/>
      <c r="KHD99" s="4"/>
      <c r="KHE99" s="4"/>
      <c r="KHF99" s="4"/>
      <c r="KHG99" s="4"/>
      <c r="KHH99" s="4"/>
      <c r="KHI99" s="4"/>
      <c r="KHJ99" s="4"/>
      <c r="KHK99" s="4"/>
      <c r="KHL99" s="4"/>
      <c r="KHM99" s="4"/>
      <c r="KHN99" s="4"/>
      <c r="KHO99" s="4"/>
      <c r="KHP99" s="4"/>
      <c r="KHQ99" s="4"/>
      <c r="KHR99" s="4"/>
      <c r="KHS99" s="4"/>
      <c r="KHT99" s="4"/>
      <c r="KHU99" s="4"/>
      <c r="KHV99" s="4"/>
      <c r="KHW99" s="4"/>
      <c r="KHX99" s="4"/>
      <c r="KHY99" s="4"/>
      <c r="KHZ99" s="4"/>
      <c r="KIA99" s="4"/>
      <c r="KIB99" s="4"/>
      <c r="KIC99" s="4"/>
      <c r="KID99" s="4"/>
      <c r="KIE99" s="4"/>
      <c r="KIF99" s="4"/>
      <c r="KIG99" s="4"/>
      <c r="KIH99" s="4"/>
      <c r="KII99" s="4"/>
      <c r="KIJ99" s="4"/>
      <c r="KIK99" s="4"/>
      <c r="KIL99" s="4"/>
      <c r="KIM99" s="4"/>
      <c r="KIN99" s="4"/>
      <c r="KIO99" s="4"/>
      <c r="KIP99" s="4"/>
      <c r="KIQ99" s="4"/>
      <c r="KIR99" s="4"/>
      <c r="KIS99" s="4"/>
      <c r="KIT99" s="4"/>
      <c r="KIU99" s="4"/>
      <c r="KIV99" s="4"/>
      <c r="KIW99" s="4"/>
      <c r="KIX99" s="4"/>
      <c r="KIY99" s="4"/>
      <c r="KIZ99" s="4"/>
      <c r="KJA99" s="4"/>
      <c r="KJB99" s="4"/>
      <c r="KJC99" s="4"/>
      <c r="KJD99" s="4"/>
      <c r="KJE99" s="4"/>
      <c r="KJF99" s="4"/>
      <c r="KJG99" s="4"/>
      <c r="KJH99" s="4"/>
      <c r="KJI99" s="4"/>
      <c r="KJJ99" s="4"/>
      <c r="KJK99" s="4"/>
      <c r="KJL99" s="4"/>
      <c r="KJM99" s="4"/>
      <c r="KJN99" s="4"/>
      <c r="KJO99" s="4"/>
      <c r="KJP99" s="4"/>
      <c r="KJQ99" s="4"/>
      <c r="KJR99" s="4"/>
      <c r="KJS99" s="4"/>
      <c r="KJT99" s="4"/>
      <c r="KJU99" s="4"/>
      <c r="KJV99" s="4"/>
      <c r="KJW99" s="4"/>
      <c r="KJX99" s="4"/>
      <c r="KJY99" s="4"/>
      <c r="KJZ99" s="4"/>
      <c r="KKA99" s="4"/>
      <c r="KKB99" s="4"/>
      <c r="KKC99" s="4"/>
      <c r="KKD99" s="4"/>
      <c r="KKE99" s="4"/>
      <c r="KKF99" s="4"/>
      <c r="KKG99" s="4"/>
      <c r="KKH99" s="4"/>
      <c r="KKI99" s="4"/>
      <c r="KKJ99" s="4"/>
      <c r="KKK99" s="4"/>
      <c r="KKL99" s="4"/>
      <c r="KKM99" s="4"/>
      <c r="KKN99" s="4"/>
      <c r="KKO99" s="4"/>
      <c r="KKP99" s="4"/>
      <c r="KKQ99" s="4"/>
      <c r="KKR99" s="4"/>
      <c r="KKS99" s="4"/>
      <c r="KKT99" s="4"/>
      <c r="KKU99" s="4"/>
      <c r="KKV99" s="4"/>
      <c r="KKW99" s="4"/>
      <c r="KKX99" s="4"/>
      <c r="KKY99" s="4"/>
      <c r="KKZ99" s="4"/>
      <c r="KLA99" s="4"/>
      <c r="KLB99" s="4"/>
      <c r="KLC99" s="4"/>
      <c r="KLD99" s="4"/>
      <c r="KLE99" s="4"/>
      <c r="KLF99" s="4"/>
      <c r="KLG99" s="4"/>
      <c r="KLH99" s="4"/>
      <c r="KLI99" s="4"/>
      <c r="KLJ99" s="4"/>
      <c r="KLK99" s="4"/>
      <c r="KLL99" s="4"/>
      <c r="KLM99" s="4"/>
      <c r="KLN99" s="4"/>
      <c r="KLO99" s="4"/>
      <c r="KLP99" s="4"/>
      <c r="KLQ99" s="4"/>
      <c r="KLR99" s="4"/>
      <c r="KLS99" s="4"/>
      <c r="KLT99" s="4"/>
      <c r="KLU99" s="4"/>
      <c r="KLV99" s="4"/>
      <c r="KLW99" s="4"/>
      <c r="KLX99" s="4"/>
      <c r="KLY99" s="4"/>
      <c r="KLZ99" s="4"/>
      <c r="KMA99" s="4"/>
      <c r="KMB99" s="4"/>
      <c r="KMC99" s="4"/>
      <c r="KMD99" s="4"/>
      <c r="KME99" s="4"/>
      <c r="KMF99" s="4"/>
      <c r="KMG99" s="4"/>
      <c r="KMH99" s="4"/>
      <c r="KMI99" s="4"/>
      <c r="KMJ99" s="4"/>
      <c r="KMK99" s="4"/>
      <c r="KML99" s="4"/>
      <c r="KMM99" s="4"/>
      <c r="KMN99" s="4"/>
      <c r="KMO99" s="4"/>
      <c r="KMP99" s="4"/>
      <c r="KMQ99" s="4"/>
      <c r="KMR99" s="4"/>
      <c r="KMS99" s="4"/>
      <c r="KMT99" s="4"/>
      <c r="KMU99" s="4"/>
      <c r="KMV99" s="4"/>
      <c r="KMW99" s="4"/>
      <c r="KMX99" s="4"/>
      <c r="KMY99" s="4"/>
      <c r="KMZ99" s="4"/>
      <c r="KNA99" s="4"/>
      <c r="KNB99" s="4"/>
      <c r="KNC99" s="4"/>
      <c r="KND99" s="4"/>
      <c r="KNE99" s="4"/>
      <c r="KNF99" s="4"/>
      <c r="KNG99" s="4"/>
      <c r="KNH99" s="4"/>
      <c r="KNI99" s="4"/>
      <c r="KNJ99" s="4"/>
      <c r="KNK99" s="4"/>
      <c r="KNL99" s="4"/>
      <c r="KNM99" s="4"/>
      <c r="KNN99" s="4"/>
      <c r="KNO99" s="4"/>
      <c r="KNP99" s="4"/>
      <c r="KNQ99" s="4"/>
      <c r="KNR99" s="4"/>
      <c r="KNS99" s="4"/>
      <c r="KNT99" s="4"/>
      <c r="KNU99" s="4"/>
      <c r="KNV99" s="4"/>
      <c r="KNW99" s="4"/>
      <c r="KNX99" s="4"/>
      <c r="KNY99" s="4"/>
      <c r="KNZ99" s="4"/>
      <c r="KOA99" s="4"/>
      <c r="KOB99" s="4"/>
      <c r="KOC99" s="4"/>
      <c r="KOD99" s="4"/>
      <c r="KOE99" s="4"/>
      <c r="KOF99" s="4"/>
      <c r="KOG99" s="4"/>
      <c r="KOH99" s="4"/>
      <c r="KOI99" s="4"/>
      <c r="KOJ99" s="4"/>
      <c r="KOK99" s="4"/>
      <c r="KOL99" s="4"/>
      <c r="KOM99" s="4"/>
      <c r="KON99" s="4"/>
      <c r="KOO99" s="4"/>
      <c r="KOP99" s="4"/>
      <c r="KOQ99" s="4"/>
      <c r="KOR99" s="4"/>
      <c r="KOS99" s="4"/>
      <c r="KOT99" s="4"/>
      <c r="KOU99" s="4"/>
      <c r="KOV99" s="4"/>
      <c r="KOW99" s="4"/>
      <c r="KOX99" s="4"/>
      <c r="KOY99" s="4"/>
      <c r="KOZ99" s="4"/>
      <c r="KPA99" s="4"/>
      <c r="KPB99" s="4"/>
      <c r="KPC99" s="4"/>
      <c r="KPD99" s="4"/>
      <c r="KPE99" s="4"/>
      <c r="KPF99" s="4"/>
      <c r="KPG99" s="4"/>
      <c r="KPH99" s="4"/>
      <c r="KPI99" s="4"/>
      <c r="KPJ99" s="4"/>
      <c r="KPK99" s="4"/>
      <c r="KPL99" s="4"/>
      <c r="KPM99" s="4"/>
      <c r="KPN99" s="4"/>
      <c r="KPO99" s="4"/>
      <c r="KPP99" s="4"/>
      <c r="KPQ99" s="4"/>
      <c r="KPR99" s="4"/>
      <c r="KPS99" s="4"/>
      <c r="KPT99" s="4"/>
      <c r="KPU99" s="4"/>
      <c r="KPV99" s="4"/>
      <c r="KPW99" s="4"/>
      <c r="KPX99" s="4"/>
      <c r="KPY99" s="4"/>
      <c r="KPZ99" s="4"/>
      <c r="KQA99" s="4"/>
      <c r="KQB99" s="4"/>
      <c r="KQC99" s="4"/>
      <c r="KQD99" s="4"/>
      <c r="KQE99" s="4"/>
      <c r="KQF99" s="4"/>
      <c r="KQG99" s="4"/>
      <c r="KQH99" s="4"/>
      <c r="KQI99" s="4"/>
      <c r="KQJ99" s="4"/>
      <c r="KQK99" s="4"/>
      <c r="KQL99" s="4"/>
      <c r="KQM99" s="4"/>
      <c r="KQN99" s="4"/>
      <c r="KQO99" s="4"/>
      <c r="KQP99" s="4"/>
      <c r="KQQ99" s="4"/>
      <c r="KQR99" s="4"/>
      <c r="KQS99" s="4"/>
      <c r="KQT99" s="4"/>
      <c r="KQU99" s="4"/>
      <c r="KQV99" s="4"/>
      <c r="KQW99" s="4"/>
      <c r="KQX99" s="4"/>
      <c r="KQY99" s="4"/>
      <c r="KQZ99" s="4"/>
      <c r="KRA99" s="4"/>
      <c r="KRB99" s="4"/>
      <c r="KRC99" s="4"/>
      <c r="KRD99" s="4"/>
      <c r="KRE99" s="4"/>
      <c r="KRF99" s="4"/>
      <c r="KRG99" s="4"/>
      <c r="KRH99" s="4"/>
      <c r="KRI99" s="4"/>
      <c r="KRJ99" s="4"/>
      <c r="KRK99" s="4"/>
      <c r="KRL99" s="4"/>
      <c r="KRM99" s="4"/>
      <c r="KRN99" s="4"/>
      <c r="KRO99" s="4"/>
      <c r="KRP99" s="4"/>
      <c r="KRQ99" s="4"/>
      <c r="KRR99" s="4"/>
      <c r="KRS99" s="4"/>
      <c r="KRT99" s="4"/>
      <c r="KRU99" s="4"/>
      <c r="KRV99" s="4"/>
      <c r="KRW99" s="4"/>
      <c r="KRX99" s="4"/>
      <c r="KRY99" s="4"/>
      <c r="KRZ99" s="4"/>
      <c r="KSA99" s="4"/>
      <c r="KSB99" s="4"/>
      <c r="KSC99" s="4"/>
      <c r="KSD99" s="4"/>
      <c r="KSE99" s="4"/>
      <c r="KSF99" s="4"/>
      <c r="KSG99" s="4"/>
      <c r="KSH99" s="4"/>
      <c r="KSI99" s="4"/>
      <c r="KSJ99" s="4"/>
      <c r="KSK99" s="4"/>
      <c r="KSL99" s="4"/>
      <c r="KSM99" s="4"/>
      <c r="KSN99" s="4"/>
      <c r="KSO99" s="4"/>
      <c r="KSP99" s="4"/>
      <c r="KSQ99" s="4"/>
      <c r="KSR99" s="4"/>
      <c r="KSS99" s="4"/>
      <c r="KST99" s="4"/>
      <c r="KSU99" s="4"/>
      <c r="KSV99" s="4"/>
      <c r="KSW99" s="4"/>
      <c r="KSX99" s="4"/>
      <c r="KSY99" s="4"/>
      <c r="KSZ99" s="4"/>
      <c r="KTA99" s="4"/>
      <c r="KTB99" s="4"/>
      <c r="KTC99" s="4"/>
      <c r="KTD99" s="4"/>
      <c r="KTE99" s="4"/>
      <c r="KTF99" s="4"/>
      <c r="KTG99" s="4"/>
      <c r="KTH99" s="4"/>
      <c r="KTI99" s="4"/>
      <c r="KTJ99" s="4"/>
      <c r="KTK99" s="4"/>
      <c r="KTL99" s="4"/>
      <c r="KTM99" s="4"/>
      <c r="KTN99" s="4"/>
      <c r="KTO99" s="4"/>
      <c r="KTP99" s="4"/>
      <c r="KTQ99" s="4"/>
      <c r="KTR99" s="4"/>
      <c r="KTS99" s="4"/>
      <c r="KTT99" s="4"/>
      <c r="KTU99" s="4"/>
      <c r="KTV99" s="4"/>
      <c r="KTW99" s="4"/>
      <c r="KTX99" s="4"/>
      <c r="KTY99" s="4"/>
      <c r="KTZ99" s="4"/>
      <c r="KUA99" s="4"/>
      <c r="KUB99" s="4"/>
      <c r="KUC99" s="4"/>
      <c r="KUD99" s="4"/>
      <c r="KUE99" s="4"/>
      <c r="KUF99" s="4"/>
      <c r="KUG99" s="4"/>
      <c r="KUH99" s="4"/>
      <c r="KUI99" s="4"/>
      <c r="KUJ99" s="4"/>
      <c r="KUK99" s="4"/>
      <c r="KUL99" s="4"/>
      <c r="KUM99" s="4"/>
      <c r="KUN99" s="4"/>
      <c r="KUO99" s="4"/>
      <c r="KUP99" s="4"/>
      <c r="KUQ99" s="4"/>
      <c r="KUR99" s="4"/>
      <c r="KUS99" s="4"/>
      <c r="KUT99" s="4"/>
      <c r="KUU99" s="4"/>
      <c r="KUV99" s="4"/>
      <c r="KUW99" s="4"/>
      <c r="KUX99" s="4"/>
      <c r="KUY99" s="4"/>
      <c r="KUZ99" s="4"/>
      <c r="KVA99" s="4"/>
      <c r="KVB99" s="4"/>
      <c r="KVC99" s="4"/>
      <c r="KVD99" s="4"/>
      <c r="KVE99" s="4"/>
      <c r="KVF99" s="4"/>
      <c r="KVG99" s="4"/>
      <c r="KVH99" s="4"/>
      <c r="KVI99" s="4"/>
      <c r="KVJ99" s="4"/>
      <c r="KVK99" s="4"/>
      <c r="KVL99" s="4"/>
      <c r="KVM99" s="4"/>
      <c r="KVN99" s="4"/>
      <c r="KVO99" s="4"/>
      <c r="KVP99" s="4"/>
      <c r="KVQ99" s="4"/>
      <c r="KVR99" s="4"/>
      <c r="KVS99" s="4"/>
      <c r="KVT99" s="4"/>
      <c r="KVU99" s="4"/>
      <c r="KVV99" s="4"/>
      <c r="KVW99" s="4"/>
      <c r="KVX99" s="4"/>
      <c r="KVY99" s="4"/>
      <c r="KVZ99" s="4"/>
      <c r="KWA99" s="4"/>
      <c r="KWB99" s="4"/>
      <c r="KWC99" s="4"/>
      <c r="KWD99" s="4"/>
      <c r="KWE99" s="4"/>
      <c r="KWF99" s="4"/>
      <c r="KWG99" s="4"/>
      <c r="KWH99" s="4"/>
      <c r="KWI99" s="4"/>
      <c r="KWJ99" s="4"/>
      <c r="KWK99" s="4"/>
      <c r="KWL99" s="4"/>
      <c r="KWM99" s="4"/>
      <c r="KWN99" s="4"/>
      <c r="KWO99" s="4"/>
      <c r="KWP99" s="4"/>
      <c r="KWQ99" s="4"/>
      <c r="KWR99" s="4"/>
      <c r="KWS99" s="4"/>
      <c r="KWT99" s="4"/>
      <c r="KWU99" s="4"/>
      <c r="KWV99" s="4"/>
      <c r="KWW99" s="4"/>
      <c r="KWX99" s="4"/>
      <c r="KWY99" s="4"/>
      <c r="KWZ99" s="4"/>
      <c r="KXA99" s="4"/>
      <c r="KXB99" s="4"/>
      <c r="KXC99" s="4"/>
      <c r="KXD99" s="4"/>
      <c r="KXE99" s="4"/>
      <c r="KXF99" s="4"/>
      <c r="KXG99" s="4"/>
      <c r="KXH99" s="4"/>
      <c r="KXI99" s="4"/>
      <c r="KXJ99" s="4"/>
      <c r="KXK99" s="4"/>
      <c r="KXL99" s="4"/>
      <c r="KXM99" s="4"/>
      <c r="KXN99" s="4"/>
      <c r="KXO99" s="4"/>
      <c r="KXP99" s="4"/>
      <c r="KXQ99" s="4"/>
      <c r="KXR99" s="4"/>
      <c r="KXS99" s="4"/>
      <c r="KXT99" s="4"/>
      <c r="KXU99" s="4"/>
      <c r="KXV99" s="4"/>
      <c r="KXW99" s="4"/>
      <c r="KXX99" s="4"/>
      <c r="KXY99" s="4"/>
      <c r="KXZ99" s="4"/>
      <c r="KYA99" s="4"/>
      <c r="KYB99" s="4"/>
      <c r="KYC99" s="4"/>
      <c r="KYD99" s="4"/>
      <c r="KYE99" s="4"/>
      <c r="KYF99" s="4"/>
      <c r="KYG99" s="4"/>
      <c r="KYH99" s="4"/>
      <c r="KYI99" s="4"/>
      <c r="KYJ99" s="4"/>
      <c r="KYK99" s="4"/>
      <c r="KYL99" s="4"/>
      <c r="KYM99" s="4"/>
      <c r="KYN99" s="4"/>
      <c r="KYO99" s="4"/>
      <c r="KYP99" s="4"/>
      <c r="KYQ99" s="4"/>
      <c r="KYR99" s="4"/>
      <c r="KYS99" s="4"/>
      <c r="KYT99" s="4"/>
      <c r="KYU99" s="4"/>
      <c r="KYV99" s="4"/>
      <c r="KYW99" s="4"/>
      <c r="KYX99" s="4"/>
      <c r="KYY99" s="4"/>
      <c r="KYZ99" s="4"/>
      <c r="KZA99" s="4"/>
      <c r="KZB99" s="4"/>
      <c r="KZC99" s="4"/>
      <c r="KZD99" s="4"/>
      <c r="KZE99" s="4"/>
      <c r="KZF99" s="4"/>
      <c r="KZG99" s="4"/>
      <c r="KZH99" s="4"/>
      <c r="KZI99" s="4"/>
      <c r="KZJ99" s="4"/>
      <c r="KZK99" s="4"/>
      <c r="KZL99" s="4"/>
      <c r="KZM99" s="4"/>
      <c r="KZN99" s="4"/>
      <c r="KZO99" s="4"/>
      <c r="KZP99" s="4"/>
      <c r="KZQ99" s="4"/>
      <c r="KZR99" s="4"/>
      <c r="KZS99" s="4"/>
      <c r="KZT99" s="4"/>
      <c r="KZU99" s="4"/>
      <c r="KZV99" s="4"/>
      <c r="KZW99" s="4"/>
      <c r="KZX99" s="4"/>
      <c r="KZY99" s="4"/>
      <c r="KZZ99" s="4"/>
      <c r="LAA99" s="4"/>
      <c r="LAB99" s="4"/>
      <c r="LAC99" s="4"/>
      <c r="LAD99" s="4"/>
      <c r="LAE99" s="4"/>
      <c r="LAF99" s="4"/>
      <c r="LAG99" s="4"/>
      <c r="LAH99" s="4"/>
      <c r="LAI99" s="4"/>
      <c r="LAJ99" s="4"/>
      <c r="LAK99" s="4"/>
      <c r="LAL99" s="4"/>
      <c r="LAM99" s="4"/>
      <c r="LAN99" s="4"/>
      <c r="LAO99" s="4"/>
      <c r="LAP99" s="4"/>
      <c r="LAQ99" s="4"/>
      <c r="LAR99" s="4"/>
      <c r="LAS99" s="4"/>
      <c r="LAT99" s="4"/>
      <c r="LAU99" s="4"/>
      <c r="LAV99" s="4"/>
      <c r="LAW99" s="4"/>
      <c r="LAX99" s="4"/>
      <c r="LAY99" s="4"/>
      <c r="LAZ99" s="4"/>
      <c r="LBA99" s="4"/>
      <c r="LBB99" s="4"/>
      <c r="LBC99" s="4"/>
      <c r="LBD99" s="4"/>
      <c r="LBE99" s="4"/>
      <c r="LBF99" s="4"/>
      <c r="LBG99" s="4"/>
      <c r="LBH99" s="4"/>
      <c r="LBI99" s="4"/>
      <c r="LBJ99" s="4"/>
      <c r="LBK99" s="4"/>
      <c r="LBL99" s="4"/>
      <c r="LBM99" s="4"/>
      <c r="LBN99" s="4"/>
      <c r="LBO99" s="4"/>
      <c r="LBP99" s="4"/>
      <c r="LBQ99" s="4"/>
      <c r="LBR99" s="4"/>
      <c r="LBS99" s="4"/>
      <c r="LBT99" s="4"/>
      <c r="LBU99" s="4"/>
      <c r="LBV99" s="4"/>
      <c r="LBW99" s="4"/>
      <c r="LBX99" s="4"/>
      <c r="LBY99" s="4"/>
      <c r="LBZ99" s="4"/>
      <c r="LCA99" s="4"/>
      <c r="LCB99" s="4"/>
      <c r="LCC99" s="4"/>
      <c r="LCD99" s="4"/>
      <c r="LCE99" s="4"/>
      <c r="LCF99" s="4"/>
      <c r="LCG99" s="4"/>
      <c r="LCH99" s="4"/>
      <c r="LCI99" s="4"/>
      <c r="LCJ99" s="4"/>
      <c r="LCK99" s="4"/>
      <c r="LCL99" s="4"/>
      <c r="LCM99" s="4"/>
      <c r="LCN99" s="4"/>
      <c r="LCO99" s="4"/>
      <c r="LCP99" s="4"/>
      <c r="LCQ99" s="4"/>
      <c r="LCR99" s="4"/>
      <c r="LCS99" s="4"/>
      <c r="LCT99" s="4"/>
      <c r="LCU99" s="4"/>
      <c r="LCV99" s="4"/>
      <c r="LCW99" s="4"/>
      <c r="LCX99" s="4"/>
      <c r="LCY99" s="4"/>
      <c r="LCZ99" s="4"/>
      <c r="LDA99" s="4"/>
      <c r="LDB99" s="4"/>
      <c r="LDC99" s="4"/>
      <c r="LDD99" s="4"/>
      <c r="LDE99" s="4"/>
      <c r="LDF99" s="4"/>
      <c r="LDG99" s="4"/>
      <c r="LDH99" s="4"/>
      <c r="LDI99" s="4"/>
      <c r="LDJ99" s="4"/>
      <c r="LDK99" s="4"/>
      <c r="LDL99" s="4"/>
      <c r="LDM99" s="4"/>
      <c r="LDN99" s="4"/>
      <c r="LDO99" s="4"/>
      <c r="LDP99" s="4"/>
      <c r="LDQ99" s="4"/>
      <c r="LDR99" s="4"/>
      <c r="LDS99" s="4"/>
      <c r="LDT99" s="4"/>
      <c r="LDU99" s="4"/>
      <c r="LDV99" s="4"/>
      <c r="LDW99" s="4"/>
      <c r="LDX99" s="4"/>
      <c r="LDY99" s="4"/>
      <c r="LDZ99" s="4"/>
      <c r="LEA99" s="4"/>
      <c r="LEB99" s="4"/>
      <c r="LEC99" s="4"/>
      <c r="LED99" s="4"/>
      <c r="LEE99" s="4"/>
      <c r="LEF99" s="4"/>
      <c r="LEG99" s="4"/>
      <c r="LEH99" s="4"/>
      <c r="LEI99" s="4"/>
      <c r="LEJ99" s="4"/>
      <c r="LEK99" s="4"/>
      <c r="LEL99" s="4"/>
      <c r="LEM99" s="4"/>
      <c r="LEN99" s="4"/>
      <c r="LEO99" s="4"/>
      <c r="LEP99" s="4"/>
      <c r="LEQ99" s="4"/>
      <c r="LER99" s="4"/>
      <c r="LES99" s="4"/>
      <c r="LET99" s="4"/>
      <c r="LEU99" s="4"/>
      <c r="LEV99" s="4"/>
      <c r="LEW99" s="4"/>
      <c r="LEX99" s="4"/>
      <c r="LEY99" s="4"/>
      <c r="LEZ99" s="4"/>
      <c r="LFA99" s="4"/>
      <c r="LFB99" s="4"/>
      <c r="LFC99" s="4"/>
      <c r="LFD99" s="4"/>
      <c r="LFE99" s="4"/>
      <c r="LFF99" s="4"/>
      <c r="LFG99" s="4"/>
      <c r="LFH99" s="4"/>
      <c r="LFI99" s="4"/>
      <c r="LFJ99" s="4"/>
      <c r="LFK99" s="4"/>
      <c r="LFL99" s="4"/>
      <c r="LFM99" s="4"/>
      <c r="LFN99" s="4"/>
      <c r="LFO99" s="4"/>
      <c r="LFP99" s="4"/>
      <c r="LFQ99" s="4"/>
      <c r="LFR99" s="4"/>
      <c r="LFS99" s="4"/>
      <c r="LFT99" s="4"/>
      <c r="LFU99" s="4"/>
      <c r="LFV99" s="4"/>
      <c r="LFW99" s="4"/>
      <c r="LFX99" s="4"/>
      <c r="LFY99" s="4"/>
      <c r="LFZ99" s="4"/>
      <c r="LGA99" s="4"/>
      <c r="LGB99" s="4"/>
      <c r="LGC99" s="4"/>
      <c r="LGD99" s="4"/>
      <c r="LGE99" s="4"/>
      <c r="LGF99" s="4"/>
      <c r="LGG99" s="4"/>
      <c r="LGH99" s="4"/>
      <c r="LGI99" s="4"/>
      <c r="LGJ99" s="4"/>
      <c r="LGK99" s="4"/>
      <c r="LGL99" s="4"/>
      <c r="LGM99" s="4"/>
      <c r="LGN99" s="4"/>
      <c r="LGO99" s="4"/>
      <c r="LGP99" s="4"/>
      <c r="LGQ99" s="4"/>
      <c r="LGR99" s="4"/>
      <c r="LGS99" s="4"/>
      <c r="LGT99" s="4"/>
      <c r="LGU99" s="4"/>
      <c r="LGV99" s="4"/>
      <c r="LGW99" s="4"/>
      <c r="LGX99" s="4"/>
      <c r="LGY99" s="4"/>
      <c r="LGZ99" s="4"/>
      <c r="LHA99" s="4"/>
      <c r="LHB99" s="4"/>
      <c r="LHC99" s="4"/>
      <c r="LHD99" s="4"/>
      <c r="LHE99" s="4"/>
      <c r="LHF99" s="4"/>
      <c r="LHG99" s="4"/>
      <c r="LHH99" s="4"/>
      <c r="LHI99" s="4"/>
      <c r="LHJ99" s="4"/>
      <c r="LHK99" s="4"/>
      <c r="LHL99" s="4"/>
      <c r="LHM99" s="4"/>
      <c r="LHN99" s="4"/>
      <c r="LHO99" s="4"/>
      <c r="LHP99" s="4"/>
      <c r="LHQ99" s="4"/>
      <c r="LHR99" s="4"/>
      <c r="LHS99" s="4"/>
      <c r="LHT99" s="4"/>
      <c r="LHU99" s="4"/>
      <c r="LHV99" s="4"/>
      <c r="LHW99" s="4"/>
      <c r="LHX99" s="4"/>
      <c r="LHY99" s="4"/>
      <c r="LHZ99" s="4"/>
      <c r="LIA99" s="4"/>
      <c r="LIB99" s="4"/>
      <c r="LIC99" s="4"/>
      <c r="LID99" s="4"/>
      <c r="LIE99" s="4"/>
      <c r="LIF99" s="4"/>
      <c r="LIG99" s="4"/>
      <c r="LIH99" s="4"/>
      <c r="LII99" s="4"/>
      <c r="LIJ99" s="4"/>
      <c r="LIK99" s="4"/>
      <c r="LIL99" s="4"/>
      <c r="LIM99" s="4"/>
      <c r="LIN99" s="4"/>
      <c r="LIO99" s="4"/>
      <c r="LIP99" s="4"/>
      <c r="LIQ99" s="4"/>
      <c r="LIR99" s="4"/>
      <c r="LIS99" s="4"/>
      <c r="LIT99" s="4"/>
      <c r="LIU99" s="4"/>
      <c r="LIV99" s="4"/>
      <c r="LIW99" s="4"/>
      <c r="LIX99" s="4"/>
      <c r="LIY99" s="4"/>
      <c r="LIZ99" s="4"/>
      <c r="LJA99" s="4"/>
      <c r="LJB99" s="4"/>
      <c r="LJC99" s="4"/>
      <c r="LJD99" s="4"/>
      <c r="LJE99" s="4"/>
      <c r="LJF99" s="4"/>
      <c r="LJG99" s="4"/>
      <c r="LJH99" s="4"/>
      <c r="LJI99" s="4"/>
      <c r="LJJ99" s="4"/>
      <c r="LJK99" s="4"/>
      <c r="LJL99" s="4"/>
      <c r="LJM99" s="4"/>
      <c r="LJN99" s="4"/>
      <c r="LJO99" s="4"/>
      <c r="LJP99" s="4"/>
      <c r="LJQ99" s="4"/>
      <c r="LJR99" s="4"/>
      <c r="LJS99" s="4"/>
      <c r="LJT99" s="4"/>
      <c r="LJU99" s="4"/>
      <c r="LJV99" s="4"/>
      <c r="LJW99" s="4"/>
      <c r="LJX99" s="4"/>
      <c r="LJY99" s="4"/>
      <c r="LJZ99" s="4"/>
      <c r="LKA99" s="4"/>
      <c r="LKB99" s="4"/>
      <c r="LKC99" s="4"/>
      <c r="LKD99" s="4"/>
      <c r="LKE99" s="4"/>
      <c r="LKF99" s="4"/>
      <c r="LKG99" s="4"/>
      <c r="LKH99" s="4"/>
      <c r="LKI99" s="4"/>
      <c r="LKJ99" s="4"/>
      <c r="LKK99" s="4"/>
      <c r="LKL99" s="4"/>
      <c r="LKM99" s="4"/>
      <c r="LKN99" s="4"/>
      <c r="LKO99" s="4"/>
      <c r="LKP99" s="4"/>
      <c r="LKQ99" s="4"/>
      <c r="LKR99" s="4"/>
      <c r="LKS99" s="4"/>
      <c r="LKT99" s="4"/>
      <c r="LKU99" s="4"/>
      <c r="LKV99" s="4"/>
      <c r="LKW99" s="4"/>
      <c r="LKX99" s="4"/>
      <c r="LKY99" s="4"/>
      <c r="LKZ99" s="4"/>
      <c r="LLA99" s="4"/>
      <c r="LLB99" s="4"/>
      <c r="LLC99" s="4"/>
      <c r="LLD99" s="4"/>
      <c r="LLE99" s="4"/>
      <c r="LLF99" s="4"/>
      <c r="LLG99" s="4"/>
      <c r="LLH99" s="4"/>
      <c r="LLI99" s="4"/>
      <c r="LLJ99" s="4"/>
      <c r="LLK99" s="4"/>
      <c r="LLL99" s="4"/>
      <c r="LLM99" s="4"/>
      <c r="LLN99" s="4"/>
      <c r="LLO99" s="4"/>
      <c r="LLP99" s="4"/>
      <c r="LLQ99" s="4"/>
      <c r="LLR99" s="4"/>
      <c r="LLS99" s="4"/>
      <c r="LLT99" s="4"/>
      <c r="LLU99" s="4"/>
      <c r="LLV99" s="4"/>
      <c r="LLW99" s="4"/>
      <c r="LLX99" s="4"/>
      <c r="LLY99" s="4"/>
      <c r="LLZ99" s="4"/>
      <c r="LMA99" s="4"/>
      <c r="LMB99" s="4"/>
      <c r="LMC99" s="4"/>
      <c r="LMD99" s="4"/>
      <c r="LME99" s="4"/>
      <c r="LMF99" s="4"/>
      <c r="LMG99" s="4"/>
      <c r="LMH99" s="4"/>
      <c r="LMI99" s="4"/>
      <c r="LMJ99" s="4"/>
      <c r="LMK99" s="4"/>
      <c r="LML99" s="4"/>
      <c r="LMM99" s="4"/>
      <c r="LMN99" s="4"/>
      <c r="LMO99" s="4"/>
      <c r="LMP99" s="4"/>
      <c r="LMQ99" s="4"/>
      <c r="LMR99" s="4"/>
      <c r="LMS99" s="4"/>
      <c r="LMT99" s="4"/>
      <c r="LMU99" s="4"/>
      <c r="LMV99" s="4"/>
      <c r="LMW99" s="4"/>
      <c r="LMX99" s="4"/>
      <c r="LMY99" s="4"/>
      <c r="LMZ99" s="4"/>
      <c r="LNA99" s="4"/>
      <c r="LNB99" s="4"/>
      <c r="LNC99" s="4"/>
      <c r="LND99" s="4"/>
      <c r="LNE99" s="4"/>
      <c r="LNF99" s="4"/>
      <c r="LNG99" s="4"/>
      <c r="LNH99" s="4"/>
      <c r="LNI99" s="4"/>
      <c r="LNJ99" s="4"/>
      <c r="LNK99" s="4"/>
      <c r="LNL99" s="4"/>
      <c r="LNM99" s="4"/>
      <c r="LNN99" s="4"/>
      <c r="LNO99" s="4"/>
      <c r="LNP99" s="4"/>
      <c r="LNQ99" s="4"/>
      <c r="LNR99" s="4"/>
      <c r="LNS99" s="4"/>
      <c r="LNT99" s="4"/>
      <c r="LNU99" s="4"/>
      <c r="LNV99" s="4"/>
      <c r="LNW99" s="4"/>
      <c r="LNX99" s="4"/>
      <c r="LNY99" s="4"/>
      <c r="LNZ99" s="4"/>
      <c r="LOA99" s="4"/>
      <c r="LOB99" s="4"/>
      <c r="LOC99" s="4"/>
      <c r="LOD99" s="4"/>
      <c r="LOE99" s="4"/>
      <c r="LOF99" s="4"/>
      <c r="LOG99" s="4"/>
      <c r="LOH99" s="4"/>
      <c r="LOI99" s="4"/>
      <c r="LOJ99" s="4"/>
      <c r="LOK99" s="4"/>
      <c r="LOL99" s="4"/>
      <c r="LOM99" s="4"/>
      <c r="LON99" s="4"/>
      <c r="LOO99" s="4"/>
      <c r="LOP99" s="4"/>
      <c r="LOQ99" s="4"/>
      <c r="LOR99" s="4"/>
      <c r="LOS99" s="4"/>
      <c r="LOT99" s="4"/>
      <c r="LOU99" s="4"/>
      <c r="LOV99" s="4"/>
      <c r="LOW99" s="4"/>
      <c r="LOX99" s="4"/>
      <c r="LOY99" s="4"/>
      <c r="LOZ99" s="4"/>
      <c r="LPA99" s="4"/>
      <c r="LPB99" s="4"/>
      <c r="LPC99" s="4"/>
      <c r="LPD99" s="4"/>
      <c r="LPE99" s="4"/>
      <c r="LPF99" s="4"/>
      <c r="LPG99" s="4"/>
      <c r="LPH99" s="4"/>
      <c r="LPI99" s="4"/>
      <c r="LPJ99" s="4"/>
      <c r="LPK99" s="4"/>
      <c r="LPL99" s="4"/>
      <c r="LPM99" s="4"/>
      <c r="LPN99" s="4"/>
      <c r="LPO99" s="4"/>
      <c r="LPP99" s="4"/>
      <c r="LPQ99" s="4"/>
      <c r="LPR99" s="4"/>
      <c r="LPS99" s="4"/>
      <c r="LPT99" s="4"/>
      <c r="LPU99" s="4"/>
      <c r="LPV99" s="4"/>
      <c r="LPW99" s="4"/>
      <c r="LPX99" s="4"/>
      <c r="LPY99" s="4"/>
      <c r="LPZ99" s="4"/>
      <c r="LQA99" s="4"/>
      <c r="LQB99" s="4"/>
      <c r="LQC99" s="4"/>
      <c r="LQD99" s="4"/>
      <c r="LQE99" s="4"/>
      <c r="LQF99" s="4"/>
      <c r="LQG99" s="4"/>
      <c r="LQH99" s="4"/>
      <c r="LQI99" s="4"/>
      <c r="LQJ99" s="4"/>
      <c r="LQK99" s="4"/>
      <c r="LQL99" s="4"/>
      <c r="LQM99" s="4"/>
      <c r="LQN99" s="4"/>
      <c r="LQO99" s="4"/>
      <c r="LQP99" s="4"/>
      <c r="LQQ99" s="4"/>
      <c r="LQR99" s="4"/>
      <c r="LQS99" s="4"/>
      <c r="LQT99" s="4"/>
      <c r="LQU99" s="4"/>
      <c r="LQV99" s="4"/>
      <c r="LQW99" s="4"/>
      <c r="LQX99" s="4"/>
      <c r="LQY99" s="4"/>
      <c r="LQZ99" s="4"/>
      <c r="LRA99" s="4"/>
      <c r="LRB99" s="4"/>
      <c r="LRC99" s="4"/>
      <c r="LRD99" s="4"/>
      <c r="LRE99" s="4"/>
      <c r="LRF99" s="4"/>
      <c r="LRG99" s="4"/>
      <c r="LRH99" s="4"/>
      <c r="LRI99" s="4"/>
      <c r="LRJ99" s="4"/>
      <c r="LRK99" s="4"/>
      <c r="LRL99" s="4"/>
      <c r="LRM99" s="4"/>
      <c r="LRN99" s="4"/>
      <c r="LRO99" s="4"/>
      <c r="LRP99" s="4"/>
      <c r="LRQ99" s="4"/>
      <c r="LRR99" s="4"/>
      <c r="LRS99" s="4"/>
      <c r="LRT99" s="4"/>
      <c r="LRU99" s="4"/>
      <c r="LRV99" s="4"/>
      <c r="LRW99" s="4"/>
      <c r="LRX99" s="4"/>
      <c r="LRY99" s="4"/>
      <c r="LRZ99" s="4"/>
      <c r="LSA99" s="4"/>
      <c r="LSB99" s="4"/>
      <c r="LSC99" s="4"/>
      <c r="LSD99" s="4"/>
      <c r="LSE99" s="4"/>
      <c r="LSF99" s="4"/>
      <c r="LSG99" s="4"/>
      <c r="LSH99" s="4"/>
      <c r="LSI99" s="4"/>
      <c r="LSJ99" s="4"/>
      <c r="LSK99" s="4"/>
      <c r="LSL99" s="4"/>
      <c r="LSM99" s="4"/>
      <c r="LSN99" s="4"/>
      <c r="LSO99" s="4"/>
      <c r="LSP99" s="4"/>
      <c r="LSQ99" s="4"/>
      <c r="LSR99" s="4"/>
      <c r="LSS99" s="4"/>
      <c r="LST99" s="4"/>
      <c r="LSU99" s="4"/>
      <c r="LSV99" s="4"/>
      <c r="LSW99" s="4"/>
      <c r="LSX99" s="4"/>
      <c r="LSY99" s="4"/>
      <c r="LSZ99" s="4"/>
      <c r="LTA99" s="4"/>
      <c r="LTB99" s="4"/>
      <c r="LTC99" s="4"/>
      <c r="LTD99" s="4"/>
      <c r="LTE99" s="4"/>
      <c r="LTF99" s="4"/>
      <c r="LTG99" s="4"/>
      <c r="LTH99" s="4"/>
      <c r="LTI99" s="4"/>
      <c r="LTJ99" s="4"/>
      <c r="LTK99" s="4"/>
      <c r="LTL99" s="4"/>
      <c r="LTM99" s="4"/>
      <c r="LTN99" s="4"/>
      <c r="LTO99" s="4"/>
      <c r="LTP99" s="4"/>
      <c r="LTQ99" s="4"/>
      <c r="LTR99" s="4"/>
      <c r="LTS99" s="4"/>
      <c r="LTT99" s="4"/>
      <c r="LTU99" s="4"/>
      <c r="LTV99" s="4"/>
      <c r="LTW99" s="4"/>
      <c r="LTX99" s="4"/>
      <c r="LTY99" s="4"/>
      <c r="LTZ99" s="4"/>
      <c r="LUA99" s="4"/>
      <c r="LUB99" s="4"/>
      <c r="LUC99" s="4"/>
      <c r="LUD99" s="4"/>
      <c r="LUE99" s="4"/>
      <c r="LUF99" s="4"/>
      <c r="LUG99" s="4"/>
      <c r="LUH99" s="4"/>
      <c r="LUI99" s="4"/>
      <c r="LUJ99" s="4"/>
      <c r="LUK99" s="4"/>
      <c r="LUL99" s="4"/>
      <c r="LUM99" s="4"/>
      <c r="LUN99" s="4"/>
      <c r="LUO99" s="4"/>
      <c r="LUP99" s="4"/>
      <c r="LUQ99" s="4"/>
      <c r="LUR99" s="4"/>
      <c r="LUS99" s="4"/>
      <c r="LUT99" s="4"/>
      <c r="LUU99" s="4"/>
      <c r="LUV99" s="4"/>
      <c r="LUW99" s="4"/>
      <c r="LUX99" s="4"/>
      <c r="LUY99" s="4"/>
      <c r="LUZ99" s="4"/>
      <c r="LVA99" s="4"/>
      <c r="LVB99" s="4"/>
      <c r="LVC99" s="4"/>
      <c r="LVD99" s="4"/>
      <c r="LVE99" s="4"/>
      <c r="LVF99" s="4"/>
      <c r="LVG99" s="4"/>
      <c r="LVH99" s="4"/>
      <c r="LVI99" s="4"/>
      <c r="LVJ99" s="4"/>
      <c r="LVK99" s="4"/>
      <c r="LVL99" s="4"/>
      <c r="LVM99" s="4"/>
      <c r="LVN99" s="4"/>
      <c r="LVO99" s="4"/>
      <c r="LVP99" s="4"/>
      <c r="LVQ99" s="4"/>
      <c r="LVR99" s="4"/>
      <c r="LVS99" s="4"/>
      <c r="LVT99" s="4"/>
      <c r="LVU99" s="4"/>
      <c r="LVV99" s="4"/>
      <c r="LVW99" s="4"/>
      <c r="LVX99" s="4"/>
      <c r="LVY99" s="4"/>
      <c r="LVZ99" s="4"/>
      <c r="LWA99" s="4"/>
      <c r="LWB99" s="4"/>
      <c r="LWC99" s="4"/>
      <c r="LWD99" s="4"/>
      <c r="LWE99" s="4"/>
      <c r="LWF99" s="4"/>
      <c r="LWG99" s="4"/>
      <c r="LWH99" s="4"/>
      <c r="LWI99" s="4"/>
      <c r="LWJ99" s="4"/>
      <c r="LWK99" s="4"/>
      <c r="LWL99" s="4"/>
      <c r="LWM99" s="4"/>
      <c r="LWN99" s="4"/>
      <c r="LWO99" s="4"/>
      <c r="LWP99" s="4"/>
      <c r="LWQ99" s="4"/>
      <c r="LWR99" s="4"/>
      <c r="LWS99" s="4"/>
      <c r="LWT99" s="4"/>
      <c r="LWU99" s="4"/>
      <c r="LWV99" s="4"/>
      <c r="LWW99" s="4"/>
      <c r="LWX99" s="4"/>
      <c r="LWY99" s="4"/>
      <c r="LWZ99" s="4"/>
      <c r="LXA99" s="4"/>
      <c r="LXB99" s="4"/>
      <c r="LXC99" s="4"/>
      <c r="LXD99" s="4"/>
      <c r="LXE99" s="4"/>
      <c r="LXF99" s="4"/>
      <c r="LXG99" s="4"/>
      <c r="LXH99" s="4"/>
      <c r="LXI99" s="4"/>
      <c r="LXJ99" s="4"/>
      <c r="LXK99" s="4"/>
      <c r="LXL99" s="4"/>
      <c r="LXM99" s="4"/>
      <c r="LXN99" s="4"/>
      <c r="LXO99" s="4"/>
      <c r="LXP99" s="4"/>
      <c r="LXQ99" s="4"/>
      <c r="LXR99" s="4"/>
      <c r="LXS99" s="4"/>
      <c r="LXT99" s="4"/>
      <c r="LXU99" s="4"/>
      <c r="LXV99" s="4"/>
      <c r="LXW99" s="4"/>
      <c r="LXX99" s="4"/>
      <c r="LXY99" s="4"/>
      <c r="LXZ99" s="4"/>
      <c r="LYA99" s="4"/>
      <c r="LYB99" s="4"/>
      <c r="LYC99" s="4"/>
      <c r="LYD99" s="4"/>
      <c r="LYE99" s="4"/>
      <c r="LYF99" s="4"/>
      <c r="LYG99" s="4"/>
      <c r="LYH99" s="4"/>
      <c r="LYI99" s="4"/>
      <c r="LYJ99" s="4"/>
      <c r="LYK99" s="4"/>
      <c r="LYL99" s="4"/>
      <c r="LYM99" s="4"/>
      <c r="LYN99" s="4"/>
      <c r="LYO99" s="4"/>
      <c r="LYP99" s="4"/>
      <c r="LYQ99" s="4"/>
      <c r="LYR99" s="4"/>
      <c r="LYS99" s="4"/>
      <c r="LYT99" s="4"/>
      <c r="LYU99" s="4"/>
      <c r="LYV99" s="4"/>
      <c r="LYW99" s="4"/>
      <c r="LYX99" s="4"/>
      <c r="LYY99" s="4"/>
      <c r="LYZ99" s="4"/>
      <c r="LZA99" s="4"/>
      <c r="LZB99" s="4"/>
      <c r="LZC99" s="4"/>
      <c r="LZD99" s="4"/>
      <c r="LZE99" s="4"/>
      <c r="LZF99" s="4"/>
      <c r="LZG99" s="4"/>
      <c r="LZH99" s="4"/>
      <c r="LZI99" s="4"/>
      <c r="LZJ99" s="4"/>
      <c r="LZK99" s="4"/>
      <c r="LZL99" s="4"/>
      <c r="LZM99" s="4"/>
      <c r="LZN99" s="4"/>
      <c r="LZO99" s="4"/>
      <c r="LZP99" s="4"/>
      <c r="LZQ99" s="4"/>
      <c r="LZR99" s="4"/>
      <c r="LZS99" s="4"/>
      <c r="LZT99" s="4"/>
      <c r="LZU99" s="4"/>
      <c r="LZV99" s="4"/>
      <c r="LZW99" s="4"/>
      <c r="LZX99" s="4"/>
      <c r="LZY99" s="4"/>
      <c r="LZZ99" s="4"/>
      <c r="MAA99" s="4"/>
      <c r="MAB99" s="4"/>
      <c r="MAC99" s="4"/>
      <c r="MAD99" s="4"/>
      <c r="MAE99" s="4"/>
      <c r="MAF99" s="4"/>
      <c r="MAG99" s="4"/>
      <c r="MAH99" s="4"/>
      <c r="MAI99" s="4"/>
      <c r="MAJ99" s="4"/>
      <c r="MAK99" s="4"/>
      <c r="MAL99" s="4"/>
      <c r="MAM99" s="4"/>
      <c r="MAN99" s="4"/>
      <c r="MAO99" s="4"/>
      <c r="MAP99" s="4"/>
      <c r="MAQ99" s="4"/>
      <c r="MAR99" s="4"/>
      <c r="MAS99" s="4"/>
      <c r="MAT99" s="4"/>
      <c r="MAU99" s="4"/>
      <c r="MAV99" s="4"/>
      <c r="MAW99" s="4"/>
      <c r="MAX99" s="4"/>
      <c r="MAY99" s="4"/>
      <c r="MAZ99" s="4"/>
      <c r="MBA99" s="4"/>
      <c r="MBB99" s="4"/>
      <c r="MBC99" s="4"/>
      <c r="MBD99" s="4"/>
      <c r="MBE99" s="4"/>
      <c r="MBF99" s="4"/>
      <c r="MBG99" s="4"/>
      <c r="MBH99" s="4"/>
      <c r="MBI99" s="4"/>
      <c r="MBJ99" s="4"/>
      <c r="MBK99" s="4"/>
      <c r="MBL99" s="4"/>
      <c r="MBM99" s="4"/>
      <c r="MBN99" s="4"/>
      <c r="MBO99" s="4"/>
      <c r="MBP99" s="4"/>
      <c r="MBQ99" s="4"/>
      <c r="MBR99" s="4"/>
      <c r="MBS99" s="4"/>
      <c r="MBT99" s="4"/>
      <c r="MBU99" s="4"/>
      <c r="MBV99" s="4"/>
      <c r="MBW99" s="4"/>
      <c r="MBX99" s="4"/>
      <c r="MBY99" s="4"/>
      <c r="MBZ99" s="4"/>
      <c r="MCA99" s="4"/>
      <c r="MCB99" s="4"/>
      <c r="MCC99" s="4"/>
      <c r="MCD99" s="4"/>
      <c r="MCE99" s="4"/>
      <c r="MCF99" s="4"/>
      <c r="MCG99" s="4"/>
      <c r="MCH99" s="4"/>
      <c r="MCI99" s="4"/>
      <c r="MCJ99" s="4"/>
      <c r="MCK99" s="4"/>
      <c r="MCL99" s="4"/>
      <c r="MCM99" s="4"/>
      <c r="MCN99" s="4"/>
      <c r="MCO99" s="4"/>
      <c r="MCP99" s="4"/>
      <c r="MCQ99" s="4"/>
      <c r="MCR99" s="4"/>
      <c r="MCS99" s="4"/>
      <c r="MCT99" s="4"/>
      <c r="MCU99" s="4"/>
      <c r="MCV99" s="4"/>
      <c r="MCW99" s="4"/>
      <c r="MCX99" s="4"/>
      <c r="MCY99" s="4"/>
      <c r="MCZ99" s="4"/>
      <c r="MDA99" s="4"/>
      <c r="MDB99" s="4"/>
      <c r="MDC99" s="4"/>
      <c r="MDD99" s="4"/>
      <c r="MDE99" s="4"/>
      <c r="MDF99" s="4"/>
      <c r="MDG99" s="4"/>
      <c r="MDH99" s="4"/>
      <c r="MDI99" s="4"/>
      <c r="MDJ99" s="4"/>
      <c r="MDK99" s="4"/>
      <c r="MDL99" s="4"/>
      <c r="MDM99" s="4"/>
      <c r="MDN99" s="4"/>
      <c r="MDO99" s="4"/>
      <c r="MDP99" s="4"/>
      <c r="MDQ99" s="4"/>
      <c r="MDR99" s="4"/>
      <c r="MDS99" s="4"/>
      <c r="MDT99" s="4"/>
      <c r="MDU99" s="4"/>
      <c r="MDV99" s="4"/>
      <c r="MDW99" s="4"/>
      <c r="MDX99" s="4"/>
      <c r="MDY99" s="4"/>
      <c r="MDZ99" s="4"/>
      <c r="MEA99" s="4"/>
      <c r="MEB99" s="4"/>
      <c r="MEC99" s="4"/>
      <c r="MED99" s="4"/>
      <c r="MEE99" s="4"/>
      <c r="MEF99" s="4"/>
      <c r="MEG99" s="4"/>
      <c r="MEH99" s="4"/>
      <c r="MEI99" s="4"/>
      <c r="MEJ99" s="4"/>
      <c r="MEK99" s="4"/>
      <c r="MEL99" s="4"/>
      <c r="MEM99" s="4"/>
      <c r="MEN99" s="4"/>
      <c r="MEO99" s="4"/>
      <c r="MEP99" s="4"/>
      <c r="MEQ99" s="4"/>
      <c r="MER99" s="4"/>
      <c r="MES99" s="4"/>
      <c r="MET99" s="4"/>
      <c r="MEU99" s="4"/>
      <c r="MEV99" s="4"/>
      <c r="MEW99" s="4"/>
      <c r="MEX99" s="4"/>
      <c r="MEY99" s="4"/>
      <c r="MEZ99" s="4"/>
      <c r="MFA99" s="4"/>
      <c r="MFB99" s="4"/>
      <c r="MFC99" s="4"/>
      <c r="MFD99" s="4"/>
      <c r="MFE99" s="4"/>
      <c r="MFF99" s="4"/>
      <c r="MFG99" s="4"/>
      <c r="MFH99" s="4"/>
      <c r="MFI99" s="4"/>
      <c r="MFJ99" s="4"/>
      <c r="MFK99" s="4"/>
      <c r="MFL99" s="4"/>
      <c r="MFM99" s="4"/>
      <c r="MFN99" s="4"/>
      <c r="MFO99" s="4"/>
      <c r="MFP99" s="4"/>
      <c r="MFQ99" s="4"/>
      <c r="MFR99" s="4"/>
      <c r="MFS99" s="4"/>
      <c r="MFT99" s="4"/>
      <c r="MFU99" s="4"/>
      <c r="MFV99" s="4"/>
      <c r="MFW99" s="4"/>
      <c r="MFX99" s="4"/>
      <c r="MFY99" s="4"/>
      <c r="MFZ99" s="4"/>
      <c r="MGA99" s="4"/>
      <c r="MGB99" s="4"/>
      <c r="MGC99" s="4"/>
      <c r="MGD99" s="4"/>
      <c r="MGE99" s="4"/>
      <c r="MGF99" s="4"/>
      <c r="MGG99" s="4"/>
      <c r="MGH99" s="4"/>
      <c r="MGI99" s="4"/>
      <c r="MGJ99" s="4"/>
      <c r="MGK99" s="4"/>
      <c r="MGL99" s="4"/>
      <c r="MGM99" s="4"/>
      <c r="MGN99" s="4"/>
      <c r="MGO99" s="4"/>
      <c r="MGP99" s="4"/>
      <c r="MGQ99" s="4"/>
      <c r="MGR99" s="4"/>
      <c r="MGS99" s="4"/>
      <c r="MGT99" s="4"/>
      <c r="MGU99" s="4"/>
      <c r="MGV99" s="4"/>
      <c r="MGW99" s="4"/>
      <c r="MGX99" s="4"/>
      <c r="MGY99" s="4"/>
      <c r="MGZ99" s="4"/>
      <c r="MHA99" s="4"/>
      <c r="MHB99" s="4"/>
      <c r="MHC99" s="4"/>
      <c r="MHD99" s="4"/>
      <c r="MHE99" s="4"/>
      <c r="MHF99" s="4"/>
      <c r="MHG99" s="4"/>
      <c r="MHH99" s="4"/>
      <c r="MHI99" s="4"/>
      <c r="MHJ99" s="4"/>
      <c r="MHK99" s="4"/>
      <c r="MHL99" s="4"/>
      <c r="MHM99" s="4"/>
      <c r="MHN99" s="4"/>
      <c r="MHO99" s="4"/>
      <c r="MHP99" s="4"/>
      <c r="MHQ99" s="4"/>
      <c r="MHR99" s="4"/>
      <c r="MHS99" s="4"/>
      <c r="MHT99" s="4"/>
      <c r="MHU99" s="4"/>
      <c r="MHV99" s="4"/>
      <c r="MHW99" s="4"/>
      <c r="MHX99" s="4"/>
      <c r="MHY99" s="4"/>
      <c r="MHZ99" s="4"/>
      <c r="MIA99" s="4"/>
      <c r="MIB99" s="4"/>
      <c r="MIC99" s="4"/>
      <c r="MID99" s="4"/>
      <c r="MIE99" s="4"/>
      <c r="MIF99" s="4"/>
      <c r="MIG99" s="4"/>
      <c r="MIH99" s="4"/>
      <c r="MII99" s="4"/>
      <c r="MIJ99" s="4"/>
      <c r="MIK99" s="4"/>
      <c r="MIL99" s="4"/>
      <c r="MIM99" s="4"/>
      <c r="MIN99" s="4"/>
      <c r="MIO99" s="4"/>
      <c r="MIP99" s="4"/>
      <c r="MIQ99" s="4"/>
      <c r="MIR99" s="4"/>
      <c r="MIS99" s="4"/>
      <c r="MIT99" s="4"/>
      <c r="MIU99" s="4"/>
      <c r="MIV99" s="4"/>
      <c r="MIW99" s="4"/>
      <c r="MIX99" s="4"/>
      <c r="MIY99" s="4"/>
      <c r="MIZ99" s="4"/>
      <c r="MJA99" s="4"/>
      <c r="MJB99" s="4"/>
      <c r="MJC99" s="4"/>
      <c r="MJD99" s="4"/>
      <c r="MJE99" s="4"/>
      <c r="MJF99" s="4"/>
      <c r="MJG99" s="4"/>
      <c r="MJH99" s="4"/>
      <c r="MJI99" s="4"/>
      <c r="MJJ99" s="4"/>
      <c r="MJK99" s="4"/>
      <c r="MJL99" s="4"/>
      <c r="MJM99" s="4"/>
      <c r="MJN99" s="4"/>
      <c r="MJO99" s="4"/>
      <c r="MJP99" s="4"/>
      <c r="MJQ99" s="4"/>
      <c r="MJR99" s="4"/>
      <c r="MJS99" s="4"/>
      <c r="MJT99" s="4"/>
      <c r="MJU99" s="4"/>
      <c r="MJV99" s="4"/>
      <c r="MJW99" s="4"/>
      <c r="MJX99" s="4"/>
      <c r="MJY99" s="4"/>
      <c r="MJZ99" s="4"/>
      <c r="MKA99" s="4"/>
      <c r="MKB99" s="4"/>
      <c r="MKC99" s="4"/>
      <c r="MKD99" s="4"/>
      <c r="MKE99" s="4"/>
      <c r="MKF99" s="4"/>
      <c r="MKG99" s="4"/>
      <c r="MKH99" s="4"/>
      <c r="MKI99" s="4"/>
      <c r="MKJ99" s="4"/>
      <c r="MKK99" s="4"/>
      <c r="MKL99" s="4"/>
      <c r="MKM99" s="4"/>
      <c r="MKN99" s="4"/>
      <c r="MKO99" s="4"/>
      <c r="MKP99" s="4"/>
      <c r="MKQ99" s="4"/>
      <c r="MKR99" s="4"/>
      <c r="MKS99" s="4"/>
      <c r="MKT99" s="4"/>
      <c r="MKU99" s="4"/>
      <c r="MKV99" s="4"/>
      <c r="MKW99" s="4"/>
      <c r="MKX99" s="4"/>
      <c r="MKY99" s="4"/>
      <c r="MKZ99" s="4"/>
      <c r="MLA99" s="4"/>
      <c r="MLB99" s="4"/>
      <c r="MLC99" s="4"/>
      <c r="MLD99" s="4"/>
      <c r="MLE99" s="4"/>
      <c r="MLF99" s="4"/>
      <c r="MLG99" s="4"/>
      <c r="MLH99" s="4"/>
      <c r="MLI99" s="4"/>
      <c r="MLJ99" s="4"/>
      <c r="MLK99" s="4"/>
      <c r="MLL99" s="4"/>
      <c r="MLM99" s="4"/>
      <c r="MLN99" s="4"/>
      <c r="MLO99" s="4"/>
      <c r="MLP99" s="4"/>
      <c r="MLQ99" s="4"/>
      <c r="MLR99" s="4"/>
      <c r="MLS99" s="4"/>
      <c r="MLT99" s="4"/>
      <c r="MLU99" s="4"/>
      <c r="MLV99" s="4"/>
      <c r="MLW99" s="4"/>
      <c r="MLX99" s="4"/>
      <c r="MLY99" s="4"/>
      <c r="MLZ99" s="4"/>
      <c r="MMA99" s="4"/>
      <c r="MMB99" s="4"/>
      <c r="MMC99" s="4"/>
      <c r="MMD99" s="4"/>
      <c r="MME99" s="4"/>
      <c r="MMF99" s="4"/>
      <c r="MMG99" s="4"/>
      <c r="MMH99" s="4"/>
      <c r="MMI99" s="4"/>
      <c r="MMJ99" s="4"/>
      <c r="MMK99" s="4"/>
      <c r="MML99" s="4"/>
      <c r="MMM99" s="4"/>
      <c r="MMN99" s="4"/>
      <c r="MMO99" s="4"/>
      <c r="MMP99" s="4"/>
      <c r="MMQ99" s="4"/>
      <c r="MMR99" s="4"/>
      <c r="MMS99" s="4"/>
      <c r="MMT99" s="4"/>
      <c r="MMU99" s="4"/>
      <c r="MMV99" s="4"/>
      <c r="MMW99" s="4"/>
      <c r="MMX99" s="4"/>
      <c r="MMY99" s="4"/>
      <c r="MMZ99" s="4"/>
      <c r="MNA99" s="4"/>
      <c r="MNB99" s="4"/>
      <c r="MNC99" s="4"/>
      <c r="MND99" s="4"/>
      <c r="MNE99" s="4"/>
      <c r="MNF99" s="4"/>
      <c r="MNG99" s="4"/>
      <c r="MNH99" s="4"/>
      <c r="MNI99" s="4"/>
      <c r="MNJ99" s="4"/>
      <c r="MNK99" s="4"/>
      <c r="MNL99" s="4"/>
      <c r="MNM99" s="4"/>
      <c r="MNN99" s="4"/>
      <c r="MNO99" s="4"/>
      <c r="MNP99" s="4"/>
      <c r="MNQ99" s="4"/>
      <c r="MNR99" s="4"/>
      <c r="MNS99" s="4"/>
      <c r="MNT99" s="4"/>
      <c r="MNU99" s="4"/>
      <c r="MNV99" s="4"/>
      <c r="MNW99" s="4"/>
      <c r="MNX99" s="4"/>
      <c r="MNY99" s="4"/>
      <c r="MNZ99" s="4"/>
      <c r="MOA99" s="4"/>
      <c r="MOB99" s="4"/>
      <c r="MOC99" s="4"/>
      <c r="MOD99" s="4"/>
      <c r="MOE99" s="4"/>
      <c r="MOF99" s="4"/>
      <c r="MOG99" s="4"/>
      <c r="MOH99" s="4"/>
      <c r="MOI99" s="4"/>
      <c r="MOJ99" s="4"/>
      <c r="MOK99" s="4"/>
      <c r="MOL99" s="4"/>
      <c r="MOM99" s="4"/>
      <c r="MON99" s="4"/>
      <c r="MOO99" s="4"/>
      <c r="MOP99" s="4"/>
      <c r="MOQ99" s="4"/>
      <c r="MOR99" s="4"/>
      <c r="MOS99" s="4"/>
      <c r="MOT99" s="4"/>
      <c r="MOU99" s="4"/>
      <c r="MOV99" s="4"/>
      <c r="MOW99" s="4"/>
      <c r="MOX99" s="4"/>
      <c r="MOY99" s="4"/>
      <c r="MOZ99" s="4"/>
      <c r="MPA99" s="4"/>
      <c r="MPB99" s="4"/>
      <c r="MPC99" s="4"/>
      <c r="MPD99" s="4"/>
      <c r="MPE99" s="4"/>
      <c r="MPF99" s="4"/>
      <c r="MPG99" s="4"/>
      <c r="MPH99" s="4"/>
      <c r="MPI99" s="4"/>
      <c r="MPJ99" s="4"/>
      <c r="MPK99" s="4"/>
      <c r="MPL99" s="4"/>
      <c r="MPM99" s="4"/>
      <c r="MPN99" s="4"/>
      <c r="MPO99" s="4"/>
      <c r="MPP99" s="4"/>
      <c r="MPQ99" s="4"/>
      <c r="MPR99" s="4"/>
      <c r="MPS99" s="4"/>
      <c r="MPT99" s="4"/>
      <c r="MPU99" s="4"/>
      <c r="MPV99" s="4"/>
      <c r="MPW99" s="4"/>
      <c r="MPX99" s="4"/>
      <c r="MPY99" s="4"/>
      <c r="MPZ99" s="4"/>
      <c r="MQA99" s="4"/>
      <c r="MQB99" s="4"/>
      <c r="MQC99" s="4"/>
      <c r="MQD99" s="4"/>
      <c r="MQE99" s="4"/>
      <c r="MQF99" s="4"/>
      <c r="MQG99" s="4"/>
      <c r="MQH99" s="4"/>
      <c r="MQI99" s="4"/>
      <c r="MQJ99" s="4"/>
      <c r="MQK99" s="4"/>
      <c r="MQL99" s="4"/>
      <c r="MQM99" s="4"/>
      <c r="MQN99" s="4"/>
      <c r="MQO99" s="4"/>
      <c r="MQP99" s="4"/>
      <c r="MQQ99" s="4"/>
      <c r="MQR99" s="4"/>
      <c r="MQS99" s="4"/>
      <c r="MQT99" s="4"/>
      <c r="MQU99" s="4"/>
      <c r="MQV99" s="4"/>
      <c r="MQW99" s="4"/>
      <c r="MQX99" s="4"/>
      <c r="MQY99" s="4"/>
      <c r="MQZ99" s="4"/>
      <c r="MRA99" s="4"/>
      <c r="MRB99" s="4"/>
      <c r="MRC99" s="4"/>
      <c r="MRD99" s="4"/>
      <c r="MRE99" s="4"/>
      <c r="MRF99" s="4"/>
      <c r="MRG99" s="4"/>
      <c r="MRH99" s="4"/>
      <c r="MRI99" s="4"/>
      <c r="MRJ99" s="4"/>
      <c r="MRK99" s="4"/>
      <c r="MRL99" s="4"/>
      <c r="MRM99" s="4"/>
      <c r="MRN99" s="4"/>
      <c r="MRO99" s="4"/>
      <c r="MRP99" s="4"/>
      <c r="MRQ99" s="4"/>
      <c r="MRR99" s="4"/>
      <c r="MRS99" s="4"/>
      <c r="MRT99" s="4"/>
      <c r="MRU99" s="4"/>
      <c r="MRV99" s="4"/>
      <c r="MRW99" s="4"/>
      <c r="MRX99" s="4"/>
      <c r="MRY99" s="4"/>
      <c r="MRZ99" s="4"/>
      <c r="MSA99" s="4"/>
      <c r="MSB99" s="4"/>
      <c r="MSC99" s="4"/>
      <c r="MSD99" s="4"/>
      <c r="MSE99" s="4"/>
      <c r="MSF99" s="4"/>
      <c r="MSG99" s="4"/>
      <c r="MSH99" s="4"/>
      <c r="MSI99" s="4"/>
      <c r="MSJ99" s="4"/>
      <c r="MSK99" s="4"/>
      <c r="MSL99" s="4"/>
      <c r="MSM99" s="4"/>
      <c r="MSN99" s="4"/>
      <c r="MSO99" s="4"/>
      <c r="MSP99" s="4"/>
      <c r="MSQ99" s="4"/>
      <c r="MSR99" s="4"/>
      <c r="MSS99" s="4"/>
      <c r="MST99" s="4"/>
      <c r="MSU99" s="4"/>
      <c r="MSV99" s="4"/>
      <c r="MSW99" s="4"/>
      <c r="MSX99" s="4"/>
      <c r="MSY99" s="4"/>
      <c r="MSZ99" s="4"/>
      <c r="MTA99" s="4"/>
      <c r="MTB99" s="4"/>
      <c r="MTC99" s="4"/>
      <c r="MTD99" s="4"/>
      <c r="MTE99" s="4"/>
      <c r="MTF99" s="4"/>
      <c r="MTG99" s="4"/>
      <c r="MTH99" s="4"/>
      <c r="MTI99" s="4"/>
      <c r="MTJ99" s="4"/>
      <c r="MTK99" s="4"/>
      <c r="MTL99" s="4"/>
      <c r="MTM99" s="4"/>
      <c r="MTN99" s="4"/>
      <c r="MTO99" s="4"/>
      <c r="MTP99" s="4"/>
      <c r="MTQ99" s="4"/>
      <c r="MTR99" s="4"/>
      <c r="MTS99" s="4"/>
      <c r="MTT99" s="4"/>
      <c r="MTU99" s="4"/>
      <c r="MTV99" s="4"/>
      <c r="MTW99" s="4"/>
      <c r="MTX99" s="4"/>
      <c r="MTY99" s="4"/>
      <c r="MTZ99" s="4"/>
      <c r="MUA99" s="4"/>
      <c r="MUB99" s="4"/>
      <c r="MUC99" s="4"/>
      <c r="MUD99" s="4"/>
      <c r="MUE99" s="4"/>
      <c r="MUF99" s="4"/>
      <c r="MUG99" s="4"/>
      <c r="MUH99" s="4"/>
      <c r="MUI99" s="4"/>
      <c r="MUJ99" s="4"/>
      <c r="MUK99" s="4"/>
      <c r="MUL99" s="4"/>
      <c r="MUM99" s="4"/>
      <c r="MUN99" s="4"/>
      <c r="MUO99" s="4"/>
      <c r="MUP99" s="4"/>
      <c r="MUQ99" s="4"/>
      <c r="MUR99" s="4"/>
      <c r="MUS99" s="4"/>
      <c r="MUT99" s="4"/>
      <c r="MUU99" s="4"/>
      <c r="MUV99" s="4"/>
      <c r="MUW99" s="4"/>
      <c r="MUX99" s="4"/>
      <c r="MUY99" s="4"/>
      <c r="MUZ99" s="4"/>
      <c r="MVA99" s="4"/>
      <c r="MVB99" s="4"/>
      <c r="MVC99" s="4"/>
      <c r="MVD99" s="4"/>
      <c r="MVE99" s="4"/>
      <c r="MVF99" s="4"/>
      <c r="MVG99" s="4"/>
      <c r="MVH99" s="4"/>
      <c r="MVI99" s="4"/>
      <c r="MVJ99" s="4"/>
      <c r="MVK99" s="4"/>
      <c r="MVL99" s="4"/>
      <c r="MVM99" s="4"/>
      <c r="MVN99" s="4"/>
      <c r="MVO99" s="4"/>
      <c r="MVP99" s="4"/>
      <c r="MVQ99" s="4"/>
      <c r="MVR99" s="4"/>
      <c r="MVS99" s="4"/>
      <c r="MVT99" s="4"/>
      <c r="MVU99" s="4"/>
      <c r="MVV99" s="4"/>
      <c r="MVW99" s="4"/>
      <c r="MVX99" s="4"/>
      <c r="MVY99" s="4"/>
      <c r="MVZ99" s="4"/>
      <c r="MWA99" s="4"/>
      <c r="MWB99" s="4"/>
      <c r="MWC99" s="4"/>
      <c r="MWD99" s="4"/>
      <c r="MWE99" s="4"/>
      <c r="MWF99" s="4"/>
      <c r="MWG99" s="4"/>
      <c r="MWH99" s="4"/>
      <c r="MWI99" s="4"/>
      <c r="MWJ99" s="4"/>
      <c r="MWK99" s="4"/>
      <c r="MWL99" s="4"/>
      <c r="MWM99" s="4"/>
      <c r="MWN99" s="4"/>
      <c r="MWO99" s="4"/>
      <c r="MWP99" s="4"/>
      <c r="MWQ99" s="4"/>
      <c r="MWR99" s="4"/>
      <c r="MWS99" s="4"/>
      <c r="MWT99" s="4"/>
      <c r="MWU99" s="4"/>
      <c r="MWV99" s="4"/>
      <c r="MWW99" s="4"/>
      <c r="MWX99" s="4"/>
      <c r="MWY99" s="4"/>
      <c r="MWZ99" s="4"/>
      <c r="MXA99" s="4"/>
      <c r="MXB99" s="4"/>
      <c r="MXC99" s="4"/>
      <c r="MXD99" s="4"/>
      <c r="MXE99" s="4"/>
      <c r="MXF99" s="4"/>
      <c r="MXG99" s="4"/>
      <c r="MXH99" s="4"/>
      <c r="MXI99" s="4"/>
      <c r="MXJ99" s="4"/>
      <c r="MXK99" s="4"/>
      <c r="MXL99" s="4"/>
      <c r="MXM99" s="4"/>
      <c r="MXN99" s="4"/>
      <c r="MXO99" s="4"/>
      <c r="MXP99" s="4"/>
      <c r="MXQ99" s="4"/>
      <c r="MXR99" s="4"/>
      <c r="MXS99" s="4"/>
      <c r="MXT99" s="4"/>
      <c r="MXU99" s="4"/>
      <c r="MXV99" s="4"/>
      <c r="MXW99" s="4"/>
      <c r="MXX99" s="4"/>
      <c r="MXY99" s="4"/>
      <c r="MXZ99" s="4"/>
      <c r="MYA99" s="4"/>
      <c r="MYB99" s="4"/>
      <c r="MYC99" s="4"/>
      <c r="MYD99" s="4"/>
      <c r="MYE99" s="4"/>
      <c r="MYF99" s="4"/>
      <c r="MYG99" s="4"/>
      <c r="MYH99" s="4"/>
      <c r="MYI99" s="4"/>
      <c r="MYJ99" s="4"/>
      <c r="MYK99" s="4"/>
      <c r="MYL99" s="4"/>
      <c r="MYM99" s="4"/>
      <c r="MYN99" s="4"/>
      <c r="MYO99" s="4"/>
      <c r="MYP99" s="4"/>
      <c r="MYQ99" s="4"/>
      <c r="MYR99" s="4"/>
      <c r="MYS99" s="4"/>
      <c r="MYT99" s="4"/>
      <c r="MYU99" s="4"/>
      <c r="MYV99" s="4"/>
      <c r="MYW99" s="4"/>
      <c r="MYX99" s="4"/>
      <c r="MYY99" s="4"/>
      <c r="MYZ99" s="4"/>
      <c r="MZA99" s="4"/>
      <c r="MZB99" s="4"/>
      <c r="MZC99" s="4"/>
      <c r="MZD99" s="4"/>
      <c r="MZE99" s="4"/>
      <c r="MZF99" s="4"/>
      <c r="MZG99" s="4"/>
      <c r="MZH99" s="4"/>
      <c r="MZI99" s="4"/>
      <c r="MZJ99" s="4"/>
      <c r="MZK99" s="4"/>
      <c r="MZL99" s="4"/>
      <c r="MZM99" s="4"/>
      <c r="MZN99" s="4"/>
      <c r="MZO99" s="4"/>
      <c r="MZP99" s="4"/>
      <c r="MZQ99" s="4"/>
      <c r="MZR99" s="4"/>
      <c r="MZS99" s="4"/>
      <c r="MZT99" s="4"/>
      <c r="MZU99" s="4"/>
      <c r="MZV99" s="4"/>
      <c r="MZW99" s="4"/>
      <c r="MZX99" s="4"/>
      <c r="MZY99" s="4"/>
      <c r="MZZ99" s="4"/>
      <c r="NAA99" s="4"/>
      <c r="NAB99" s="4"/>
      <c r="NAC99" s="4"/>
      <c r="NAD99" s="4"/>
      <c r="NAE99" s="4"/>
      <c r="NAF99" s="4"/>
      <c r="NAG99" s="4"/>
      <c r="NAH99" s="4"/>
      <c r="NAI99" s="4"/>
      <c r="NAJ99" s="4"/>
      <c r="NAK99" s="4"/>
      <c r="NAL99" s="4"/>
      <c r="NAM99" s="4"/>
      <c r="NAN99" s="4"/>
      <c r="NAO99" s="4"/>
      <c r="NAP99" s="4"/>
      <c r="NAQ99" s="4"/>
      <c r="NAR99" s="4"/>
      <c r="NAS99" s="4"/>
      <c r="NAT99" s="4"/>
      <c r="NAU99" s="4"/>
      <c r="NAV99" s="4"/>
      <c r="NAW99" s="4"/>
      <c r="NAX99" s="4"/>
      <c r="NAY99" s="4"/>
      <c r="NAZ99" s="4"/>
      <c r="NBA99" s="4"/>
      <c r="NBB99" s="4"/>
      <c r="NBC99" s="4"/>
      <c r="NBD99" s="4"/>
      <c r="NBE99" s="4"/>
      <c r="NBF99" s="4"/>
      <c r="NBG99" s="4"/>
      <c r="NBH99" s="4"/>
      <c r="NBI99" s="4"/>
      <c r="NBJ99" s="4"/>
      <c r="NBK99" s="4"/>
      <c r="NBL99" s="4"/>
      <c r="NBM99" s="4"/>
      <c r="NBN99" s="4"/>
      <c r="NBO99" s="4"/>
      <c r="NBP99" s="4"/>
      <c r="NBQ99" s="4"/>
      <c r="NBR99" s="4"/>
      <c r="NBS99" s="4"/>
      <c r="NBT99" s="4"/>
      <c r="NBU99" s="4"/>
      <c r="NBV99" s="4"/>
      <c r="NBW99" s="4"/>
      <c r="NBX99" s="4"/>
      <c r="NBY99" s="4"/>
      <c r="NBZ99" s="4"/>
      <c r="NCA99" s="4"/>
      <c r="NCB99" s="4"/>
      <c r="NCC99" s="4"/>
      <c r="NCD99" s="4"/>
      <c r="NCE99" s="4"/>
      <c r="NCF99" s="4"/>
      <c r="NCG99" s="4"/>
      <c r="NCH99" s="4"/>
      <c r="NCI99" s="4"/>
      <c r="NCJ99" s="4"/>
      <c r="NCK99" s="4"/>
      <c r="NCL99" s="4"/>
      <c r="NCM99" s="4"/>
      <c r="NCN99" s="4"/>
      <c r="NCO99" s="4"/>
      <c r="NCP99" s="4"/>
      <c r="NCQ99" s="4"/>
      <c r="NCR99" s="4"/>
      <c r="NCS99" s="4"/>
      <c r="NCT99" s="4"/>
      <c r="NCU99" s="4"/>
      <c r="NCV99" s="4"/>
      <c r="NCW99" s="4"/>
      <c r="NCX99" s="4"/>
      <c r="NCY99" s="4"/>
      <c r="NCZ99" s="4"/>
      <c r="NDA99" s="4"/>
      <c r="NDB99" s="4"/>
      <c r="NDC99" s="4"/>
      <c r="NDD99" s="4"/>
      <c r="NDE99" s="4"/>
      <c r="NDF99" s="4"/>
      <c r="NDG99" s="4"/>
      <c r="NDH99" s="4"/>
      <c r="NDI99" s="4"/>
      <c r="NDJ99" s="4"/>
      <c r="NDK99" s="4"/>
      <c r="NDL99" s="4"/>
      <c r="NDM99" s="4"/>
      <c r="NDN99" s="4"/>
      <c r="NDO99" s="4"/>
      <c r="NDP99" s="4"/>
      <c r="NDQ99" s="4"/>
      <c r="NDR99" s="4"/>
      <c r="NDS99" s="4"/>
      <c r="NDT99" s="4"/>
      <c r="NDU99" s="4"/>
      <c r="NDV99" s="4"/>
      <c r="NDW99" s="4"/>
      <c r="NDX99" s="4"/>
      <c r="NDY99" s="4"/>
      <c r="NDZ99" s="4"/>
      <c r="NEA99" s="4"/>
      <c r="NEB99" s="4"/>
      <c r="NEC99" s="4"/>
      <c r="NED99" s="4"/>
      <c r="NEE99" s="4"/>
      <c r="NEF99" s="4"/>
      <c r="NEG99" s="4"/>
      <c r="NEH99" s="4"/>
      <c r="NEI99" s="4"/>
      <c r="NEJ99" s="4"/>
      <c r="NEK99" s="4"/>
      <c r="NEL99" s="4"/>
      <c r="NEM99" s="4"/>
      <c r="NEN99" s="4"/>
      <c r="NEO99" s="4"/>
      <c r="NEP99" s="4"/>
      <c r="NEQ99" s="4"/>
      <c r="NER99" s="4"/>
      <c r="NES99" s="4"/>
      <c r="NET99" s="4"/>
      <c r="NEU99" s="4"/>
      <c r="NEV99" s="4"/>
      <c r="NEW99" s="4"/>
      <c r="NEX99" s="4"/>
      <c r="NEY99" s="4"/>
      <c r="NEZ99" s="4"/>
      <c r="NFA99" s="4"/>
      <c r="NFB99" s="4"/>
      <c r="NFC99" s="4"/>
      <c r="NFD99" s="4"/>
      <c r="NFE99" s="4"/>
      <c r="NFF99" s="4"/>
      <c r="NFG99" s="4"/>
      <c r="NFH99" s="4"/>
      <c r="NFI99" s="4"/>
      <c r="NFJ99" s="4"/>
      <c r="NFK99" s="4"/>
      <c r="NFL99" s="4"/>
      <c r="NFM99" s="4"/>
      <c r="NFN99" s="4"/>
      <c r="NFO99" s="4"/>
      <c r="NFP99" s="4"/>
      <c r="NFQ99" s="4"/>
      <c r="NFR99" s="4"/>
      <c r="NFS99" s="4"/>
      <c r="NFT99" s="4"/>
      <c r="NFU99" s="4"/>
      <c r="NFV99" s="4"/>
      <c r="NFW99" s="4"/>
      <c r="NFX99" s="4"/>
      <c r="NFY99" s="4"/>
      <c r="NFZ99" s="4"/>
      <c r="NGA99" s="4"/>
      <c r="NGB99" s="4"/>
      <c r="NGC99" s="4"/>
      <c r="NGD99" s="4"/>
      <c r="NGE99" s="4"/>
      <c r="NGF99" s="4"/>
      <c r="NGG99" s="4"/>
      <c r="NGH99" s="4"/>
      <c r="NGI99" s="4"/>
      <c r="NGJ99" s="4"/>
      <c r="NGK99" s="4"/>
      <c r="NGL99" s="4"/>
      <c r="NGM99" s="4"/>
      <c r="NGN99" s="4"/>
      <c r="NGO99" s="4"/>
      <c r="NGP99" s="4"/>
      <c r="NGQ99" s="4"/>
      <c r="NGR99" s="4"/>
      <c r="NGS99" s="4"/>
      <c r="NGT99" s="4"/>
      <c r="NGU99" s="4"/>
      <c r="NGV99" s="4"/>
      <c r="NGW99" s="4"/>
      <c r="NGX99" s="4"/>
      <c r="NGY99" s="4"/>
      <c r="NGZ99" s="4"/>
      <c r="NHA99" s="4"/>
      <c r="NHB99" s="4"/>
      <c r="NHC99" s="4"/>
      <c r="NHD99" s="4"/>
      <c r="NHE99" s="4"/>
      <c r="NHF99" s="4"/>
      <c r="NHG99" s="4"/>
      <c r="NHH99" s="4"/>
      <c r="NHI99" s="4"/>
      <c r="NHJ99" s="4"/>
      <c r="NHK99" s="4"/>
      <c r="NHL99" s="4"/>
      <c r="NHM99" s="4"/>
      <c r="NHN99" s="4"/>
      <c r="NHO99" s="4"/>
      <c r="NHP99" s="4"/>
      <c r="NHQ99" s="4"/>
      <c r="NHR99" s="4"/>
      <c r="NHS99" s="4"/>
      <c r="NHT99" s="4"/>
      <c r="NHU99" s="4"/>
      <c r="NHV99" s="4"/>
      <c r="NHW99" s="4"/>
      <c r="NHX99" s="4"/>
      <c r="NHY99" s="4"/>
      <c r="NHZ99" s="4"/>
      <c r="NIA99" s="4"/>
      <c r="NIB99" s="4"/>
      <c r="NIC99" s="4"/>
      <c r="NID99" s="4"/>
      <c r="NIE99" s="4"/>
      <c r="NIF99" s="4"/>
      <c r="NIG99" s="4"/>
      <c r="NIH99" s="4"/>
      <c r="NII99" s="4"/>
      <c r="NIJ99" s="4"/>
      <c r="NIK99" s="4"/>
      <c r="NIL99" s="4"/>
      <c r="NIM99" s="4"/>
      <c r="NIN99" s="4"/>
      <c r="NIO99" s="4"/>
      <c r="NIP99" s="4"/>
      <c r="NIQ99" s="4"/>
      <c r="NIR99" s="4"/>
      <c r="NIS99" s="4"/>
      <c r="NIT99" s="4"/>
      <c r="NIU99" s="4"/>
      <c r="NIV99" s="4"/>
      <c r="NIW99" s="4"/>
      <c r="NIX99" s="4"/>
      <c r="NIY99" s="4"/>
      <c r="NIZ99" s="4"/>
      <c r="NJA99" s="4"/>
      <c r="NJB99" s="4"/>
      <c r="NJC99" s="4"/>
      <c r="NJD99" s="4"/>
      <c r="NJE99" s="4"/>
      <c r="NJF99" s="4"/>
      <c r="NJG99" s="4"/>
      <c r="NJH99" s="4"/>
      <c r="NJI99" s="4"/>
      <c r="NJJ99" s="4"/>
      <c r="NJK99" s="4"/>
      <c r="NJL99" s="4"/>
      <c r="NJM99" s="4"/>
      <c r="NJN99" s="4"/>
      <c r="NJO99" s="4"/>
      <c r="NJP99" s="4"/>
      <c r="NJQ99" s="4"/>
      <c r="NJR99" s="4"/>
      <c r="NJS99" s="4"/>
      <c r="NJT99" s="4"/>
      <c r="NJU99" s="4"/>
      <c r="NJV99" s="4"/>
      <c r="NJW99" s="4"/>
      <c r="NJX99" s="4"/>
      <c r="NJY99" s="4"/>
      <c r="NJZ99" s="4"/>
      <c r="NKA99" s="4"/>
      <c r="NKB99" s="4"/>
      <c r="NKC99" s="4"/>
      <c r="NKD99" s="4"/>
      <c r="NKE99" s="4"/>
      <c r="NKF99" s="4"/>
      <c r="NKG99" s="4"/>
      <c r="NKH99" s="4"/>
      <c r="NKI99" s="4"/>
      <c r="NKJ99" s="4"/>
      <c r="NKK99" s="4"/>
      <c r="NKL99" s="4"/>
      <c r="NKM99" s="4"/>
      <c r="NKN99" s="4"/>
      <c r="NKO99" s="4"/>
      <c r="NKP99" s="4"/>
      <c r="NKQ99" s="4"/>
      <c r="NKR99" s="4"/>
      <c r="NKS99" s="4"/>
      <c r="NKT99" s="4"/>
      <c r="NKU99" s="4"/>
      <c r="NKV99" s="4"/>
      <c r="NKW99" s="4"/>
      <c r="NKX99" s="4"/>
      <c r="NKY99" s="4"/>
      <c r="NKZ99" s="4"/>
      <c r="NLA99" s="4"/>
      <c r="NLB99" s="4"/>
      <c r="NLC99" s="4"/>
      <c r="NLD99" s="4"/>
      <c r="NLE99" s="4"/>
      <c r="NLF99" s="4"/>
      <c r="NLG99" s="4"/>
      <c r="NLH99" s="4"/>
      <c r="NLI99" s="4"/>
      <c r="NLJ99" s="4"/>
      <c r="NLK99" s="4"/>
      <c r="NLL99" s="4"/>
      <c r="NLM99" s="4"/>
      <c r="NLN99" s="4"/>
      <c r="NLO99" s="4"/>
      <c r="NLP99" s="4"/>
      <c r="NLQ99" s="4"/>
      <c r="NLR99" s="4"/>
      <c r="NLS99" s="4"/>
      <c r="NLT99" s="4"/>
      <c r="NLU99" s="4"/>
      <c r="NLV99" s="4"/>
      <c r="NLW99" s="4"/>
      <c r="NLX99" s="4"/>
      <c r="NLY99" s="4"/>
      <c r="NLZ99" s="4"/>
      <c r="NMA99" s="4"/>
      <c r="NMB99" s="4"/>
      <c r="NMC99" s="4"/>
      <c r="NMD99" s="4"/>
      <c r="NME99" s="4"/>
      <c r="NMF99" s="4"/>
      <c r="NMG99" s="4"/>
      <c r="NMH99" s="4"/>
      <c r="NMI99" s="4"/>
      <c r="NMJ99" s="4"/>
      <c r="NMK99" s="4"/>
      <c r="NML99" s="4"/>
      <c r="NMM99" s="4"/>
      <c r="NMN99" s="4"/>
      <c r="NMO99" s="4"/>
      <c r="NMP99" s="4"/>
      <c r="NMQ99" s="4"/>
      <c r="NMR99" s="4"/>
      <c r="NMS99" s="4"/>
      <c r="NMT99" s="4"/>
      <c r="NMU99" s="4"/>
      <c r="NMV99" s="4"/>
      <c r="NMW99" s="4"/>
      <c r="NMX99" s="4"/>
      <c r="NMY99" s="4"/>
      <c r="NMZ99" s="4"/>
      <c r="NNA99" s="4"/>
      <c r="NNB99" s="4"/>
      <c r="NNC99" s="4"/>
      <c r="NND99" s="4"/>
      <c r="NNE99" s="4"/>
      <c r="NNF99" s="4"/>
      <c r="NNG99" s="4"/>
      <c r="NNH99" s="4"/>
      <c r="NNI99" s="4"/>
      <c r="NNJ99" s="4"/>
      <c r="NNK99" s="4"/>
      <c r="NNL99" s="4"/>
      <c r="NNM99" s="4"/>
      <c r="NNN99" s="4"/>
      <c r="NNO99" s="4"/>
      <c r="NNP99" s="4"/>
      <c r="NNQ99" s="4"/>
      <c r="NNR99" s="4"/>
      <c r="NNS99" s="4"/>
      <c r="NNT99" s="4"/>
      <c r="NNU99" s="4"/>
      <c r="NNV99" s="4"/>
      <c r="NNW99" s="4"/>
      <c r="NNX99" s="4"/>
      <c r="NNY99" s="4"/>
      <c r="NNZ99" s="4"/>
      <c r="NOA99" s="4"/>
      <c r="NOB99" s="4"/>
      <c r="NOC99" s="4"/>
      <c r="NOD99" s="4"/>
      <c r="NOE99" s="4"/>
      <c r="NOF99" s="4"/>
      <c r="NOG99" s="4"/>
      <c r="NOH99" s="4"/>
      <c r="NOI99" s="4"/>
      <c r="NOJ99" s="4"/>
      <c r="NOK99" s="4"/>
      <c r="NOL99" s="4"/>
      <c r="NOM99" s="4"/>
      <c r="NON99" s="4"/>
      <c r="NOO99" s="4"/>
      <c r="NOP99" s="4"/>
      <c r="NOQ99" s="4"/>
      <c r="NOR99" s="4"/>
      <c r="NOS99" s="4"/>
      <c r="NOT99" s="4"/>
      <c r="NOU99" s="4"/>
      <c r="NOV99" s="4"/>
      <c r="NOW99" s="4"/>
      <c r="NOX99" s="4"/>
      <c r="NOY99" s="4"/>
      <c r="NOZ99" s="4"/>
      <c r="NPA99" s="4"/>
      <c r="NPB99" s="4"/>
      <c r="NPC99" s="4"/>
      <c r="NPD99" s="4"/>
      <c r="NPE99" s="4"/>
      <c r="NPF99" s="4"/>
      <c r="NPG99" s="4"/>
      <c r="NPH99" s="4"/>
      <c r="NPI99" s="4"/>
      <c r="NPJ99" s="4"/>
      <c r="NPK99" s="4"/>
      <c r="NPL99" s="4"/>
      <c r="NPM99" s="4"/>
      <c r="NPN99" s="4"/>
      <c r="NPO99" s="4"/>
      <c r="NPP99" s="4"/>
      <c r="NPQ99" s="4"/>
      <c r="NPR99" s="4"/>
      <c r="NPS99" s="4"/>
      <c r="NPT99" s="4"/>
      <c r="NPU99" s="4"/>
      <c r="NPV99" s="4"/>
      <c r="NPW99" s="4"/>
      <c r="NPX99" s="4"/>
      <c r="NPY99" s="4"/>
      <c r="NPZ99" s="4"/>
      <c r="NQA99" s="4"/>
      <c r="NQB99" s="4"/>
      <c r="NQC99" s="4"/>
      <c r="NQD99" s="4"/>
      <c r="NQE99" s="4"/>
      <c r="NQF99" s="4"/>
      <c r="NQG99" s="4"/>
      <c r="NQH99" s="4"/>
      <c r="NQI99" s="4"/>
      <c r="NQJ99" s="4"/>
      <c r="NQK99" s="4"/>
      <c r="NQL99" s="4"/>
      <c r="NQM99" s="4"/>
      <c r="NQN99" s="4"/>
      <c r="NQO99" s="4"/>
      <c r="NQP99" s="4"/>
      <c r="NQQ99" s="4"/>
      <c r="NQR99" s="4"/>
      <c r="NQS99" s="4"/>
      <c r="NQT99" s="4"/>
      <c r="NQU99" s="4"/>
      <c r="NQV99" s="4"/>
      <c r="NQW99" s="4"/>
      <c r="NQX99" s="4"/>
      <c r="NQY99" s="4"/>
      <c r="NQZ99" s="4"/>
      <c r="NRA99" s="4"/>
      <c r="NRB99" s="4"/>
      <c r="NRC99" s="4"/>
      <c r="NRD99" s="4"/>
      <c r="NRE99" s="4"/>
      <c r="NRF99" s="4"/>
      <c r="NRG99" s="4"/>
      <c r="NRH99" s="4"/>
      <c r="NRI99" s="4"/>
      <c r="NRJ99" s="4"/>
      <c r="NRK99" s="4"/>
      <c r="NRL99" s="4"/>
      <c r="NRM99" s="4"/>
      <c r="NRN99" s="4"/>
      <c r="NRO99" s="4"/>
      <c r="NRP99" s="4"/>
      <c r="NRQ99" s="4"/>
      <c r="NRR99" s="4"/>
      <c r="NRS99" s="4"/>
      <c r="NRT99" s="4"/>
      <c r="NRU99" s="4"/>
      <c r="NRV99" s="4"/>
      <c r="NRW99" s="4"/>
      <c r="NRX99" s="4"/>
      <c r="NRY99" s="4"/>
      <c r="NRZ99" s="4"/>
      <c r="NSA99" s="4"/>
      <c r="NSB99" s="4"/>
      <c r="NSC99" s="4"/>
      <c r="NSD99" s="4"/>
      <c r="NSE99" s="4"/>
      <c r="NSF99" s="4"/>
      <c r="NSG99" s="4"/>
      <c r="NSH99" s="4"/>
      <c r="NSI99" s="4"/>
      <c r="NSJ99" s="4"/>
      <c r="NSK99" s="4"/>
      <c r="NSL99" s="4"/>
      <c r="NSM99" s="4"/>
      <c r="NSN99" s="4"/>
      <c r="NSO99" s="4"/>
      <c r="NSP99" s="4"/>
      <c r="NSQ99" s="4"/>
      <c r="NSR99" s="4"/>
      <c r="NSS99" s="4"/>
      <c r="NST99" s="4"/>
      <c r="NSU99" s="4"/>
      <c r="NSV99" s="4"/>
      <c r="NSW99" s="4"/>
      <c r="NSX99" s="4"/>
      <c r="NSY99" s="4"/>
      <c r="NSZ99" s="4"/>
      <c r="NTA99" s="4"/>
      <c r="NTB99" s="4"/>
      <c r="NTC99" s="4"/>
      <c r="NTD99" s="4"/>
      <c r="NTE99" s="4"/>
      <c r="NTF99" s="4"/>
      <c r="NTG99" s="4"/>
      <c r="NTH99" s="4"/>
      <c r="NTI99" s="4"/>
      <c r="NTJ99" s="4"/>
      <c r="NTK99" s="4"/>
      <c r="NTL99" s="4"/>
      <c r="NTM99" s="4"/>
      <c r="NTN99" s="4"/>
      <c r="NTO99" s="4"/>
      <c r="NTP99" s="4"/>
      <c r="NTQ99" s="4"/>
      <c r="NTR99" s="4"/>
      <c r="NTS99" s="4"/>
      <c r="NTT99" s="4"/>
      <c r="NTU99" s="4"/>
      <c r="NTV99" s="4"/>
      <c r="NTW99" s="4"/>
      <c r="NTX99" s="4"/>
      <c r="NTY99" s="4"/>
      <c r="NTZ99" s="4"/>
      <c r="NUA99" s="4"/>
      <c r="NUB99" s="4"/>
      <c r="NUC99" s="4"/>
      <c r="NUD99" s="4"/>
      <c r="NUE99" s="4"/>
      <c r="NUF99" s="4"/>
      <c r="NUG99" s="4"/>
      <c r="NUH99" s="4"/>
      <c r="NUI99" s="4"/>
      <c r="NUJ99" s="4"/>
      <c r="NUK99" s="4"/>
      <c r="NUL99" s="4"/>
      <c r="NUM99" s="4"/>
      <c r="NUN99" s="4"/>
      <c r="NUO99" s="4"/>
      <c r="NUP99" s="4"/>
      <c r="NUQ99" s="4"/>
      <c r="NUR99" s="4"/>
      <c r="NUS99" s="4"/>
      <c r="NUT99" s="4"/>
      <c r="NUU99" s="4"/>
      <c r="NUV99" s="4"/>
      <c r="NUW99" s="4"/>
      <c r="NUX99" s="4"/>
      <c r="NUY99" s="4"/>
      <c r="NUZ99" s="4"/>
      <c r="NVA99" s="4"/>
      <c r="NVB99" s="4"/>
      <c r="NVC99" s="4"/>
      <c r="NVD99" s="4"/>
      <c r="NVE99" s="4"/>
      <c r="NVF99" s="4"/>
      <c r="NVG99" s="4"/>
      <c r="NVH99" s="4"/>
      <c r="NVI99" s="4"/>
      <c r="NVJ99" s="4"/>
      <c r="NVK99" s="4"/>
      <c r="NVL99" s="4"/>
      <c r="NVM99" s="4"/>
      <c r="NVN99" s="4"/>
      <c r="NVO99" s="4"/>
      <c r="NVP99" s="4"/>
      <c r="NVQ99" s="4"/>
      <c r="NVR99" s="4"/>
      <c r="NVS99" s="4"/>
      <c r="NVT99" s="4"/>
      <c r="NVU99" s="4"/>
      <c r="NVV99" s="4"/>
      <c r="NVW99" s="4"/>
      <c r="NVX99" s="4"/>
      <c r="NVY99" s="4"/>
      <c r="NVZ99" s="4"/>
      <c r="NWA99" s="4"/>
      <c r="NWB99" s="4"/>
      <c r="NWC99" s="4"/>
      <c r="NWD99" s="4"/>
      <c r="NWE99" s="4"/>
      <c r="NWF99" s="4"/>
      <c r="NWG99" s="4"/>
      <c r="NWH99" s="4"/>
      <c r="NWI99" s="4"/>
      <c r="NWJ99" s="4"/>
      <c r="NWK99" s="4"/>
      <c r="NWL99" s="4"/>
      <c r="NWM99" s="4"/>
      <c r="NWN99" s="4"/>
      <c r="NWO99" s="4"/>
      <c r="NWP99" s="4"/>
      <c r="NWQ99" s="4"/>
      <c r="NWR99" s="4"/>
      <c r="NWS99" s="4"/>
      <c r="NWT99" s="4"/>
      <c r="NWU99" s="4"/>
      <c r="NWV99" s="4"/>
      <c r="NWW99" s="4"/>
      <c r="NWX99" s="4"/>
      <c r="NWY99" s="4"/>
      <c r="NWZ99" s="4"/>
      <c r="NXA99" s="4"/>
      <c r="NXB99" s="4"/>
      <c r="NXC99" s="4"/>
      <c r="NXD99" s="4"/>
      <c r="NXE99" s="4"/>
      <c r="NXF99" s="4"/>
      <c r="NXG99" s="4"/>
      <c r="NXH99" s="4"/>
      <c r="NXI99" s="4"/>
      <c r="NXJ99" s="4"/>
      <c r="NXK99" s="4"/>
      <c r="NXL99" s="4"/>
      <c r="NXM99" s="4"/>
      <c r="NXN99" s="4"/>
      <c r="NXO99" s="4"/>
      <c r="NXP99" s="4"/>
      <c r="NXQ99" s="4"/>
      <c r="NXR99" s="4"/>
      <c r="NXS99" s="4"/>
      <c r="NXT99" s="4"/>
      <c r="NXU99" s="4"/>
      <c r="NXV99" s="4"/>
      <c r="NXW99" s="4"/>
      <c r="NXX99" s="4"/>
      <c r="NXY99" s="4"/>
      <c r="NXZ99" s="4"/>
      <c r="NYA99" s="4"/>
      <c r="NYB99" s="4"/>
      <c r="NYC99" s="4"/>
      <c r="NYD99" s="4"/>
      <c r="NYE99" s="4"/>
      <c r="NYF99" s="4"/>
      <c r="NYG99" s="4"/>
      <c r="NYH99" s="4"/>
      <c r="NYI99" s="4"/>
      <c r="NYJ99" s="4"/>
      <c r="NYK99" s="4"/>
      <c r="NYL99" s="4"/>
      <c r="NYM99" s="4"/>
      <c r="NYN99" s="4"/>
      <c r="NYO99" s="4"/>
      <c r="NYP99" s="4"/>
      <c r="NYQ99" s="4"/>
      <c r="NYR99" s="4"/>
      <c r="NYS99" s="4"/>
      <c r="NYT99" s="4"/>
      <c r="NYU99" s="4"/>
      <c r="NYV99" s="4"/>
      <c r="NYW99" s="4"/>
      <c r="NYX99" s="4"/>
      <c r="NYY99" s="4"/>
      <c r="NYZ99" s="4"/>
      <c r="NZA99" s="4"/>
      <c r="NZB99" s="4"/>
      <c r="NZC99" s="4"/>
      <c r="NZD99" s="4"/>
      <c r="NZE99" s="4"/>
      <c r="NZF99" s="4"/>
      <c r="NZG99" s="4"/>
      <c r="NZH99" s="4"/>
      <c r="NZI99" s="4"/>
      <c r="NZJ99" s="4"/>
      <c r="NZK99" s="4"/>
      <c r="NZL99" s="4"/>
      <c r="NZM99" s="4"/>
      <c r="NZN99" s="4"/>
      <c r="NZO99" s="4"/>
      <c r="NZP99" s="4"/>
      <c r="NZQ99" s="4"/>
      <c r="NZR99" s="4"/>
      <c r="NZS99" s="4"/>
      <c r="NZT99" s="4"/>
      <c r="NZU99" s="4"/>
      <c r="NZV99" s="4"/>
      <c r="NZW99" s="4"/>
      <c r="NZX99" s="4"/>
      <c r="NZY99" s="4"/>
      <c r="NZZ99" s="4"/>
      <c r="OAA99" s="4"/>
      <c r="OAB99" s="4"/>
      <c r="OAC99" s="4"/>
      <c r="OAD99" s="4"/>
      <c r="OAE99" s="4"/>
      <c r="OAF99" s="4"/>
      <c r="OAG99" s="4"/>
      <c r="OAH99" s="4"/>
      <c r="OAI99" s="4"/>
      <c r="OAJ99" s="4"/>
      <c r="OAK99" s="4"/>
      <c r="OAL99" s="4"/>
      <c r="OAM99" s="4"/>
      <c r="OAN99" s="4"/>
      <c r="OAO99" s="4"/>
      <c r="OAP99" s="4"/>
      <c r="OAQ99" s="4"/>
      <c r="OAR99" s="4"/>
      <c r="OAS99" s="4"/>
      <c r="OAT99" s="4"/>
      <c r="OAU99" s="4"/>
      <c r="OAV99" s="4"/>
      <c r="OAW99" s="4"/>
      <c r="OAX99" s="4"/>
      <c r="OAY99" s="4"/>
      <c r="OAZ99" s="4"/>
      <c r="OBA99" s="4"/>
      <c r="OBB99" s="4"/>
      <c r="OBC99" s="4"/>
      <c r="OBD99" s="4"/>
      <c r="OBE99" s="4"/>
      <c r="OBF99" s="4"/>
      <c r="OBG99" s="4"/>
      <c r="OBH99" s="4"/>
      <c r="OBI99" s="4"/>
      <c r="OBJ99" s="4"/>
      <c r="OBK99" s="4"/>
      <c r="OBL99" s="4"/>
      <c r="OBM99" s="4"/>
      <c r="OBN99" s="4"/>
      <c r="OBO99" s="4"/>
      <c r="OBP99" s="4"/>
      <c r="OBQ99" s="4"/>
      <c r="OBR99" s="4"/>
      <c r="OBS99" s="4"/>
      <c r="OBT99" s="4"/>
      <c r="OBU99" s="4"/>
      <c r="OBV99" s="4"/>
      <c r="OBW99" s="4"/>
      <c r="OBX99" s="4"/>
      <c r="OBY99" s="4"/>
      <c r="OBZ99" s="4"/>
      <c r="OCA99" s="4"/>
      <c r="OCB99" s="4"/>
      <c r="OCC99" s="4"/>
      <c r="OCD99" s="4"/>
      <c r="OCE99" s="4"/>
      <c r="OCF99" s="4"/>
      <c r="OCG99" s="4"/>
      <c r="OCH99" s="4"/>
      <c r="OCI99" s="4"/>
      <c r="OCJ99" s="4"/>
      <c r="OCK99" s="4"/>
      <c r="OCL99" s="4"/>
      <c r="OCM99" s="4"/>
      <c r="OCN99" s="4"/>
      <c r="OCO99" s="4"/>
      <c r="OCP99" s="4"/>
      <c r="OCQ99" s="4"/>
      <c r="OCR99" s="4"/>
      <c r="OCS99" s="4"/>
      <c r="OCT99" s="4"/>
      <c r="OCU99" s="4"/>
      <c r="OCV99" s="4"/>
      <c r="OCW99" s="4"/>
      <c r="OCX99" s="4"/>
      <c r="OCY99" s="4"/>
      <c r="OCZ99" s="4"/>
      <c r="ODA99" s="4"/>
      <c r="ODB99" s="4"/>
      <c r="ODC99" s="4"/>
      <c r="ODD99" s="4"/>
      <c r="ODE99" s="4"/>
      <c r="ODF99" s="4"/>
      <c r="ODG99" s="4"/>
      <c r="ODH99" s="4"/>
      <c r="ODI99" s="4"/>
      <c r="ODJ99" s="4"/>
      <c r="ODK99" s="4"/>
      <c r="ODL99" s="4"/>
      <c r="ODM99" s="4"/>
      <c r="ODN99" s="4"/>
      <c r="ODO99" s="4"/>
      <c r="ODP99" s="4"/>
      <c r="ODQ99" s="4"/>
      <c r="ODR99" s="4"/>
      <c r="ODS99" s="4"/>
      <c r="ODT99" s="4"/>
      <c r="ODU99" s="4"/>
      <c r="ODV99" s="4"/>
      <c r="ODW99" s="4"/>
      <c r="ODX99" s="4"/>
      <c r="ODY99" s="4"/>
      <c r="ODZ99" s="4"/>
      <c r="OEA99" s="4"/>
      <c r="OEB99" s="4"/>
      <c r="OEC99" s="4"/>
      <c r="OED99" s="4"/>
      <c r="OEE99" s="4"/>
      <c r="OEF99" s="4"/>
      <c r="OEG99" s="4"/>
      <c r="OEH99" s="4"/>
      <c r="OEI99" s="4"/>
      <c r="OEJ99" s="4"/>
      <c r="OEK99" s="4"/>
      <c r="OEL99" s="4"/>
      <c r="OEM99" s="4"/>
      <c r="OEN99" s="4"/>
      <c r="OEO99" s="4"/>
      <c r="OEP99" s="4"/>
      <c r="OEQ99" s="4"/>
      <c r="OER99" s="4"/>
      <c r="OES99" s="4"/>
      <c r="OET99" s="4"/>
      <c r="OEU99" s="4"/>
      <c r="OEV99" s="4"/>
      <c r="OEW99" s="4"/>
      <c r="OEX99" s="4"/>
      <c r="OEY99" s="4"/>
      <c r="OEZ99" s="4"/>
      <c r="OFA99" s="4"/>
      <c r="OFB99" s="4"/>
      <c r="OFC99" s="4"/>
      <c r="OFD99" s="4"/>
      <c r="OFE99" s="4"/>
      <c r="OFF99" s="4"/>
      <c r="OFG99" s="4"/>
      <c r="OFH99" s="4"/>
      <c r="OFI99" s="4"/>
      <c r="OFJ99" s="4"/>
      <c r="OFK99" s="4"/>
      <c r="OFL99" s="4"/>
      <c r="OFM99" s="4"/>
      <c r="OFN99" s="4"/>
      <c r="OFO99" s="4"/>
      <c r="OFP99" s="4"/>
      <c r="OFQ99" s="4"/>
      <c r="OFR99" s="4"/>
      <c r="OFS99" s="4"/>
      <c r="OFT99" s="4"/>
      <c r="OFU99" s="4"/>
      <c r="OFV99" s="4"/>
      <c r="OFW99" s="4"/>
      <c r="OFX99" s="4"/>
      <c r="OFY99" s="4"/>
      <c r="OFZ99" s="4"/>
      <c r="OGA99" s="4"/>
      <c r="OGB99" s="4"/>
      <c r="OGC99" s="4"/>
      <c r="OGD99" s="4"/>
      <c r="OGE99" s="4"/>
      <c r="OGF99" s="4"/>
      <c r="OGG99" s="4"/>
      <c r="OGH99" s="4"/>
      <c r="OGI99" s="4"/>
      <c r="OGJ99" s="4"/>
      <c r="OGK99" s="4"/>
      <c r="OGL99" s="4"/>
      <c r="OGM99" s="4"/>
      <c r="OGN99" s="4"/>
      <c r="OGO99" s="4"/>
      <c r="OGP99" s="4"/>
      <c r="OGQ99" s="4"/>
      <c r="OGR99" s="4"/>
      <c r="OGS99" s="4"/>
      <c r="OGT99" s="4"/>
      <c r="OGU99" s="4"/>
      <c r="OGV99" s="4"/>
      <c r="OGW99" s="4"/>
      <c r="OGX99" s="4"/>
      <c r="OGY99" s="4"/>
      <c r="OGZ99" s="4"/>
      <c r="OHA99" s="4"/>
      <c r="OHB99" s="4"/>
      <c r="OHC99" s="4"/>
      <c r="OHD99" s="4"/>
      <c r="OHE99" s="4"/>
      <c r="OHF99" s="4"/>
      <c r="OHG99" s="4"/>
      <c r="OHH99" s="4"/>
      <c r="OHI99" s="4"/>
      <c r="OHJ99" s="4"/>
      <c r="OHK99" s="4"/>
      <c r="OHL99" s="4"/>
      <c r="OHM99" s="4"/>
      <c r="OHN99" s="4"/>
      <c r="OHO99" s="4"/>
      <c r="OHP99" s="4"/>
      <c r="OHQ99" s="4"/>
      <c r="OHR99" s="4"/>
      <c r="OHS99" s="4"/>
      <c r="OHT99" s="4"/>
      <c r="OHU99" s="4"/>
      <c r="OHV99" s="4"/>
      <c r="OHW99" s="4"/>
      <c r="OHX99" s="4"/>
      <c r="OHY99" s="4"/>
      <c r="OHZ99" s="4"/>
      <c r="OIA99" s="4"/>
      <c r="OIB99" s="4"/>
      <c r="OIC99" s="4"/>
      <c r="OID99" s="4"/>
      <c r="OIE99" s="4"/>
      <c r="OIF99" s="4"/>
      <c r="OIG99" s="4"/>
      <c r="OIH99" s="4"/>
      <c r="OII99" s="4"/>
      <c r="OIJ99" s="4"/>
      <c r="OIK99" s="4"/>
      <c r="OIL99" s="4"/>
      <c r="OIM99" s="4"/>
      <c r="OIN99" s="4"/>
      <c r="OIO99" s="4"/>
      <c r="OIP99" s="4"/>
      <c r="OIQ99" s="4"/>
      <c r="OIR99" s="4"/>
      <c r="OIS99" s="4"/>
      <c r="OIT99" s="4"/>
      <c r="OIU99" s="4"/>
      <c r="OIV99" s="4"/>
      <c r="OIW99" s="4"/>
      <c r="OIX99" s="4"/>
      <c r="OIY99" s="4"/>
      <c r="OIZ99" s="4"/>
      <c r="OJA99" s="4"/>
      <c r="OJB99" s="4"/>
      <c r="OJC99" s="4"/>
      <c r="OJD99" s="4"/>
      <c r="OJE99" s="4"/>
      <c r="OJF99" s="4"/>
      <c r="OJG99" s="4"/>
      <c r="OJH99" s="4"/>
      <c r="OJI99" s="4"/>
      <c r="OJJ99" s="4"/>
      <c r="OJK99" s="4"/>
      <c r="OJL99" s="4"/>
      <c r="OJM99" s="4"/>
      <c r="OJN99" s="4"/>
      <c r="OJO99" s="4"/>
      <c r="OJP99" s="4"/>
      <c r="OJQ99" s="4"/>
      <c r="OJR99" s="4"/>
      <c r="OJS99" s="4"/>
      <c r="OJT99" s="4"/>
      <c r="OJU99" s="4"/>
      <c r="OJV99" s="4"/>
      <c r="OJW99" s="4"/>
      <c r="OJX99" s="4"/>
      <c r="OJY99" s="4"/>
      <c r="OJZ99" s="4"/>
      <c r="OKA99" s="4"/>
      <c r="OKB99" s="4"/>
      <c r="OKC99" s="4"/>
      <c r="OKD99" s="4"/>
      <c r="OKE99" s="4"/>
      <c r="OKF99" s="4"/>
      <c r="OKG99" s="4"/>
      <c r="OKH99" s="4"/>
      <c r="OKI99" s="4"/>
      <c r="OKJ99" s="4"/>
      <c r="OKK99" s="4"/>
      <c r="OKL99" s="4"/>
      <c r="OKM99" s="4"/>
      <c r="OKN99" s="4"/>
      <c r="OKO99" s="4"/>
      <c r="OKP99" s="4"/>
      <c r="OKQ99" s="4"/>
      <c r="OKR99" s="4"/>
      <c r="OKS99" s="4"/>
      <c r="OKT99" s="4"/>
      <c r="OKU99" s="4"/>
      <c r="OKV99" s="4"/>
      <c r="OKW99" s="4"/>
      <c r="OKX99" s="4"/>
      <c r="OKY99" s="4"/>
      <c r="OKZ99" s="4"/>
      <c r="OLA99" s="4"/>
      <c r="OLB99" s="4"/>
      <c r="OLC99" s="4"/>
      <c r="OLD99" s="4"/>
      <c r="OLE99" s="4"/>
      <c r="OLF99" s="4"/>
      <c r="OLG99" s="4"/>
      <c r="OLH99" s="4"/>
      <c r="OLI99" s="4"/>
      <c r="OLJ99" s="4"/>
      <c r="OLK99" s="4"/>
      <c r="OLL99" s="4"/>
      <c r="OLM99" s="4"/>
      <c r="OLN99" s="4"/>
      <c r="OLO99" s="4"/>
      <c r="OLP99" s="4"/>
      <c r="OLQ99" s="4"/>
      <c r="OLR99" s="4"/>
      <c r="OLS99" s="4"/>
      <c r="OLT99" s="4"/>
      <c r="OLU99" s="4"/>
      <c r="OLV99" s="4"/>
      <c r="OLW99" s="4"/>
      <c r="OLX99" s="4"/>
      <c r="OLY99" s="4"/>
      <c r="OLZ99" s="4"/>
      <c r="OMA99" s="4"/>
      <c r="OMB99" s="4"/>
      <c r="OMC99" s="4"/>
      <c r="OMD99" s="4"/>
      <c r="OME99" s="4"/>
      <c r="OMF99" s="4"/>
      <c r="OMG99" s="4"/>
      <c r="OMH99" s="4"/>
      <c r="OMI99" s="4"/>
      <c r="OMJ99" s="4"/>
      <c r="OMK99" s="4"/>
      <c r="OML99" s="4"/>
      <c r="OMM99" s="4"/>
      <c r="OMN99" s="4"/>
      <c r="OMO99" s="4"/>
      <c r="OMP99" s="4"/>
      <c r="OMQ99" s="4"/>
      <c r="OMR99" s="4"/>
      <c r="OMS99" s="4"/>
      <c r="OMT99" s="4"/>
      <c r="OMU99" s="4"/>
      <c r="OMV99" s="4"/>
      <c r="OMW99" s="4"/>
      <c r="OMX99" s="4"/>
      <c r="OMY99" s="4"/>
      <c r="OMZ99" s="4"/>
      <c r="ONA99" s="4"/>
      <c r="ONB99" s="4"/>
      <c r="ONC99" s="4"/>
      <c r="OND99" s="4"/>
      <c r="ONE99" s="4"/>
      <c r="ONF99" s="4"/>
      <c r="ONG99" s="4"/>
      <c r="ONH99" s="4"/>
      <c r="ONI99" s="4"/>
      <c r="ONJ99" s="4"/>
      <c r="ONK99" s="4"/>
      <c r="ONL99" s="4"/>
      <c r="ONM99" s="4"/>
      <c r="ONN99" s="4"/>
      <c r="ONO99" s="4"/>
      <c r="ONP99" s="4"/>
      <c r="ONQ99" s="4"/>
      <c r="ONR99" s="4"/>
      <c r="ONS99" s="4"/>
      <c r="ONT99" s="4"/>
      <c r="ONU99" s="4"/>
      <c r="ONV99" s="4"/>
      <c r="ONW99" s="4"/>
      <c r="ONX99" s="4"/>
      <c r="ONY99" s="4"/>
      <c r="ONZ99" s="4"/>
      <c r="OOA99" s="4"/>
      <c r="OOB99" s="4"/>
      <c r="OOC99" s="4"/>
      <c r="OOD99" s="4"/>
      <c r="OOE99" s="4"/>
      <c r="OOF99" s="4"/>
      <c r="OOG99" s="4"/>
      <c r="OOH99" s="4"/>
      <c r="OOI99" s="4"/>
      <c r="OOJ99" s="4"/>
      <c r="OOK99" s="4"/>
      <c r="OOL99" s="4"/>
      <c r="OOM99" s="4"/>
      <c r="OON99" s="4"/>
      <c r="OOO99" s="4"/>
      <c r="OOP99" s="4"/>
      <c r="OOQ99" s="4"/>
      <c r="OOR99" s="4"/>
      <c r="OOS99" s="4"/>
      <c r="OOT99" s="4"/>
      <c r="OOU99" s="4"/>
      <c r="OOV99" s="4"/>
      <c r="OOW99" s="4"/>
      <c r="OOX99" s="4"/>
      <c r="OOY99" s="4"/>
      <c r="OOZ99" s="4"/>
      <c r="OPA99" s="4"/>
      <c r="OPB99" s="4"/>
      <c r="OPC99" s="4"/>
      <c r="OPD99" s="4"/>
      <c r="OPE99" s="4"/>
      <c r="OPF99" s="4"/>
      <c r="OPG99" s="4"/>
      <c r="OPH99" s="4"/>
      <c r="OPI99" s="4"/>
      <c r="OPJ99" s="4"/>
      <c r="OPK99" s="4"/>
      <c r="OPL99" s="4"/>
      <c r="OPM99" s="4"/>
      <c r="OPN99" s="4"/>
      <c r="OPO99" s="4"/>
      <c r="OPP99" s="4"/>
      <c r="OPQ99" s="4"/>
      <c r="OPR99" s="4"/>
      <c r="OPS99" s="4"/>
      <c r="OPT99" s="4"/>
      <c r="OPU99" s="4"/>
      <c r="OPV99" s="4"/>
      <c r="OPW99" s="4"/>
      <c r="OPX99" s="4"/>
      <c r="OPY99" s="4"/>
      <c r="OPZ99" s="4"/>
      <c r="OQA99" s="4"/>
      <c r="OQB99" s="4"/>
      <c r="OQC99" s="4"/>
      <c r="OQD99" s="4"/>
      <c r="OQE99" s="4"/>
      <c r="OQF99" s="4"/>
      <c r="OQG99" s="4"/>
      <c r="OQH99" s="4"/>
      <c r="OQI99" s="4"/>
      <c r="OQJ99" s="4"/>
      <c r="OQK99" s="4"/>
      <c r="OQL99" s="4"/>
      <c r="OQM99" s="4"/>
      <c r="OQN99" s="4"/>
      <c r="OQO99" s="4"/>
      <c r="OQP99" s="4"/>
      <c r="OQQ99" s="4"/>
      <c r="OQR99" s="4"/>
      <c r="OQS99" s="4"/>
      <c r="OQT99" s="4"/>
      <c r="OQU99" s="4"/>
      <c r="OQV99" s="4"/>
      <c r="OQW99" s="4"/>
      <c r="OQX99" s="4"/>
      <c r="OQY99" s="4"/>
      <c r="OQZ99" s="4"/>
      <c r="ORA99" s="4"/>
      <c r="ORB99" s="4"/>
      <c r="ORC99" s="4"/>
      <c r="ORD99" s="4"/>
      <c r="ORE99" s="4"/>
      <c r="ORF99" s="4"/>
      <c r="ORG99" s="4"/>
      <c r="ORH99" s="4"/>
      <c r="ORI99" s="4"/>
      <c r="ORJ99" s="4"/>
      <c r="ORK99" s="4"/>
      <c r="ORL99" s="4"/>
      <c r="ORM99" s="4"/>
      <c r="ORN99" s="4"/>
      <c r="ORO99" s="4"/>
      <c r="ORP99" s="4"/>
      <c r="ORQ99" s="4"/>
      <c r="ORR99" s="4"/>
      <c r="ORS99" s="4"/>
      <c r="ORT99" s="4"/>
      <c r="ORU99" s="4"/>
      <c r="ORV99" s="4"/>
      <c r="ORW99" s="4"/>
      <c r="ORX99" s="4"/>
      <c r="ORY99" s="4"/>
      <c r="ORZ99" s="4"/>
      <c r="OSA99" s="4"/>
      <c r="OSB99" s="4"/>
      <c r="OSC99" s="4"/>
      <c r="OSD99" s="4"/>
      <c r="OSE99" s="4"/>
      <c r="OSF99" s="4"/>
      <c r="OSG99" s="4"/>
      <c r="OSH99" s="4"/>
      <c r="OSI99" s="4"/>
      <c r="OSJ99" s="4"/>
      <c r="OSK99" s="4"/>
      <c r="OSL99" s="4"/>
      <c r="OSM99" s="4"/>
      <c r="OSN99" s="4"/>
      <c r="OSO99" s="4"/>
      <c r="OSP99" s="4"/>
      <c r="OSQ99" s="4"/>
      <c r="OSR99" s="4"/>
      <c r="OSS99" s="4"/>
      <c r="OST99" s="4"/>
      <c r="OSU99" s="4"/>
      <c r="OSV99" s="4"/>
      <c r="OSW99" s="4"/>
      <c r="OSX99" s="4"/>
      <c r="OSY99" s="4"/>
      <c r="OSZ99" s="4"/>
      <c r="OTA99" s="4"/>
      <c r="OTB99" s="4"/>
      <c r="OTC99" s="4"/>
      <c r="OTD99" s="4"/>
      <c r="OTE99" s="4"/>
      <c r="OTF99" s="4"/>
      <c r="OTG99" s="4"/>
      <c r="OTH99" s="4"/>
      <c r="OTI99" s="4"/>
      <c r="OTJ99" s="4"/>
      <c r="OTK99" s="4"/>
      <c r="OTL99" s="4"/>
      <c r="OTM99" s="4"/>
      <c r="OTN99" s="4"/>
      <c r="OTO99" s="4"/>
      <c r="OTP99" s="4"/>
      <c r="OTQ99" s="4"/>
      <c r="OTR99" s="4"/>
      <c r="OTS99" s="4"/>
      <c r="OTT99" s="4"/>
      <c r="OTU99" s="4"/>
      <c r="OTV99" s="4"/>
      <c r="OTW99" s="4"/>
      <c r="OTX99" s="4"/>
      <c r="OTY99" s="4"/>
      <c r="OTZ99" s="4"/>
      <c r="OUA99" s="4"/>
      <c r="OUB99" s="4"/>
      <c r="OUC99" s="4"/>
      <c r="OUD99" s="4"/>
      <c r="OUE99" s="4"/>
      <c r="OUF99" s="4"/>
      <c r="OUG99" s="4"/>
      <c r="OUH99" s="4"/>
      <c r="OUI99" s="4"/>
      <c r="OUJ99" s="4"/>
      <c r="OUK99" s="4"/>
      <c r="OUL99" s="4"/>
      <c r="OUM99" s="4"/>
      <c r="OUN99" s="4"/>
      <c r="OUO99" s="4"/>
      <c r="OUP99" s="4"/>
      <c r="OUQ99" s="4"/>
      <c r="OUR99" s="4"/>
      <c r="OUS99" s="4"/>
      <c r="OUT99" s="4"/>
      <c r="OUU99" s="4"/>
      <c r="OUV99" s="4"/>
      <c r="OUW99" s="4"/>
      <c r="OUX99" s="4"/>
      <c r="OUY99" s="4"/>
      <c r="OUZ99" s="4"/>
      <c r="OVA99" s="4"/>
      <c r="OVB99" s="4"/>
      <c r="OVC99" s="4"/>
      <c r="OVD99" s="4"/>
      <c r="OVE99" s="4"/>
      <c r="OVF99" s="4"/>
      <c r="OVG99" s="4"/>
      <c r="OVH99" s="4"/>
      <c r="OVI99" s="4"/>
      <c r="OVJ99" s="4"/>
      <c r="OVK99" s="4"/>
      <c r="OVL99" s="4"/>
      <c r="OVM99" s="4"/>
      <c r="OVN99" s="4"/>
      <c r="OVO99" s="4"/>
      <c r="OVP99" s="4"/>
      <c r="OVQ99" s="4"/>
      <c r="OVR99" s="4"/>
      <c r="OVS99" s="4"/>
      <c r="OVT99" s="4"/>
      <c r="OVU99" s="4"/>
      <c r="OVV99" s="4"/>
      <c r="OVW99" s="4"/>
      <c r="OVX99" s="4"/>
      <c r="OVY99" s="4"/>
      <c r="OVZ99" s="4"/>
      <c r="OWA99" s="4"/>
      <c r="OWB99" s="4"/>
      <c r="OWC99" s="4"/>
      <c r="OWD99" s="4"/>
      <c r="OWE99" s="4"/>
      <c r="OWF99" s="4"/>
      <c r="OWG99" s="4"/>
      <c r="OWH99" s="4"/>
      <c r="OWI99" s="4"/>
      <c r="OWJ99" s="4"/>
      <c r="OWK99" s="4"/>
      <c r="OWL99" s="4"/>
      <c r="OWM99" s="4"/>
      <c r="OWN99" s="4"/>
      <c r="OWO99" s="4"/>
      <c r="OWP99" s="4"/>
      <c r="OWQ99" s="4"/>
      <c r="OWR99" s="4"/>
      <c r="OWS99" s="4"/>
      <c r="OWT99" s="4"/>
      <c r="OWU99" s="4"/>
      <c r="OWV99" s="4"/>
      <c r="OWW99" s="4"/>
      <c r="OWX99" s="4"/>
      <c r="OWY99" s="4"/>
      <c r="OWZ99" s="4"/>
      <c r="OXA99" s="4"/>
      <c r="OXB99" s="4"/>
      <c r="OXC99" s="4"/>
      <c r="OXD99" s="4"/>
      <c r="OXE99" s="4"/>
      <c r="OXF99" s="4"/>
      <c r="OXG99" s="4"/>
      <c r="OXH99" s="4"/>
      <c r="OXI99" s="4"/>
      <c r="OXJ99" s="4"/>
      <c r="OXK99" s="4"/>
      <c r="OXL99" s="4"/>
      <c r="OXM99" s="4"/>
      <c r="OXN99" s="4"/>
      <c r="OXO99" s="4"/>
      <c r="OXP99" s="4"/>
      <c r="OXQ99" s="4"/>
      <c r="OXR99" s="4"/>
      <c r="OXS99" s="4"/>
      <c r="OXT99" s="4"/>
      <c r="OXU99" s="4"/>
      <c r="OXV99" s="4"/>
      <c r="OXW99" s="4"/>
      <c r="OXX99" s="4"/>
      <c r="OXY99" s="4"/>
      <c r="OXZ99" s="4"/>
      <c r="OYA99" s="4"/>
      <c r="OYB99" s="4"/>
      <c r="OYC99" s="4"/>
      <c r="OYD99" s="4"/>
      <c r="OYE99" s="4"/>
      <c r="OYF99" s="4"/>
      <c r="OYG99" s="4"/>
      <c r="OYH99" s="4"/>
      <c r="OYI99" s="4"/>
      <c r="OYJ99" s="4"/>
      <c r="OYK99" s="4"/>
      <c r="OYL99" s="4"/>
      <c r="OYM99" s="4"/>
      <c r="OYN99" s="4"/>
      <c r="OYO99" s="4"/>
      <c r="OYP99" s="4"/>
      <c r="OYQ99" s="4"/>
      <c r="OYR99" s="4"/>
      <c r="OYS99" s="4"/>
      <c r="OYT99" s="4"/>
      <c r="OYU99" s="4"/>
      <c r="OYV99" s="4"/>
      <c r="OYW99" s="4"/>
      <c r="OYX99" s="4"/>
      <c r="OYY99" s="4"/>
      <c r="OYZ99" s="4"/>
      <c r="OZA99" s="4"/>
      <c r="OZB99" s="4"/>
      <c r="OZC99" s="4"/>
      <c r="OZD99" s="4"/>
      <c r="OZE99" s="4"/>
      <c r="OZF99" s="4"/>
      <c r="OZG99" s="4"/>
      <c r="OZH99" s="4"/>
      <c r="OZI99" s="4"/>
      <c r="OZJ99" s="4"/>
      <c r="OZK99" s="4"/>
      <c r="OZL99" s="4"/>
      <c r="OZM99" s="4"/>
      <c r="OZN99" s="4"/>
      <c r="OZO99" s="4"/>
      <c r="OZP99" s="4"/>
      <c r="OZQ99" s="4"/>
      <c r="OZR99" s="4"/>
      <c r="OZS99" s="4"/>
      <c r="OZT99" s="4"/>
      <c r="OZU99" s="4"/>
      <c r="OZV99" s="4"/>
      <c r="OZW99" s="4"/>
      <c r="OZX99" s="4"/>
      <c r="OZY99" s="4"/>
      <c r="OZZ99" s="4"/>
      <c r="PAA99" s="4"/>
      <c r="PAB99" s="4"/>
      <c r="PAC99" s="4"/>
      <c r="PAD99" s="4"/>
      <c r="PAE99" s="4"/>
      <c r="PAF99" s="4"/>
      <c r="PAG99" s="4"/>
      <c r="PAH99" s="4"/>
      <c r="PAI99" s="4"/>
      <c r="PAJ99" s="4"/>
      <c r="PAK99" s="4"/>
      <c r="PAL99" s="4"/>
      <c r="PAM99" s="4"/>
      <c r="PAN99" s="4"/>
      <c r="PAO99" s="4"/>
      <c r="PAP99" s="4"/>
      <c r="PAQ99" s="4"/>
      <c r="PAR99" s="4"/>
      <c r="PAS99" s="4"/>
      <c r="PAT99" s="4"/>
      <c r="PAU99" s="4"/>
      <c r="PAV99" s="4"/>
      <c r="PAW99" s="4"/>
      <c r="PAX99" s="4"/>
      <c r="PAY99" s="4"/>
      <c r="PAZ99" s="4"/>
      <c r="PBA99" s="4"/>
      <c r="PBB99" s="4"/>
      <c r="PBC99" s="4"/>
      <c r="PBD99" s="4"/>
      <c r="PBE99" s="4"/>
      <c r="PBF99" s="4"/>
      <c r="PBG99" s="4"/>
      <c r="PBH99" s="4"/>
      <c r="PBI99" s="4"/>
      <c r="PBJ99" s="4"/>
      <c r="PBK99" s="4"/>
      <c r="PBL99" s="4"/>
      <c r="PBM99" s="4"/>
      <c r="PBN99" s="4"/>
      <c r="PBO99" s="4"/>
      <c r="PBP99" s="4"/>
      <c r="PBQ99" s="4"/>
      <c r="PBR99" s="4"/>
      <c r="PBS99" s="4"/>
      <c r="PBT99" s="4"/>
      <c r="PBU99" s="4"/>
      <c r="PBV99" s="4"/>
      <c r="PBW99" s="4"/>
      <c r="PBX99" s="4"/>
      <c r="PBY99" s="4"/>
      <c r="PBZ99" s="4"/>
      <c r="PCA99" s="4"/>
      <c r="PCB99" s="4"/>
      <c r="PCC99" s="4"/>
      <c r="PCD99" s="4"/>
      <c r="PCE99" s="4"/>
      <c r="PCF99" s="4"/>
      <c r="PCG99" s="4"/>
      <c r="PCH99" s="4"/>
      <c r="PCI99" s="4"/>
      <c r="PCJ99" s="4"/>
      <c r="PCK99" s="4"/>
      <c r="PCL99" s="4"/>
      <c r="PCM99" s="4"/>
      <c r="PCN99" s="4"/>
      <c r="PCO99" s="4"/>
      <c r="PCP99" s="4"/>
      <c r="PCQ99" s="4"/>
      <c r="PCR99" s="4"/>
      <c r="PCS99" s="4"/>
      <c r="PCT99" s="4"/>
      <c r="PCU99" s="4"/>
      <c r="PCV99" s="4"/>
      <c r="PCW99" s="4"/>
      <c r="PCX99" s="4"/>
      <c r="PCY99" s="4"/>
      <c r="PCZ99" s="4"/>
      <c r="PDA99" s="4"/>
      <c r="PDB99" s="4"/>
      <c r="PDC99" s="4"/>
      <c r="PDD99" s="4"/>
      <c r="PDE99" s="4"/>
      <c r="PDF99" s="4"/>
      <c r="PDG99" s="4"/>
      <c r="PDH99" s="4"/>
      <c r="PDI99" s="4"/>
      <c r="PDJ99" s="4"/>
      <c r="PDK99" s="4"/>
      <c r="PDL99" s="4"/>
      <c r="PDM99" s="4"/>
      <c r="PDN99" s="4"/>
      <c r="PDO99" s="4"/>
      <c r="PDP99" s="4"/>
      <c r="PDQ99" s="4"/>
      <c r="PDR99" s="4"/>
      <c r="PDS99" s="4"/>
      <c r="PDT99" s="4"/>
      <c r="PDU99" s="4"/>
      <c r="PDV99" s="4"/>
      <c r="PDW99" s="4"/>
      <c r="PDX99" s="4"/>
      <c r="PDY99" s="4"/>
      <c r="PDZ99" s="4"/>
      <c r="PEA99" s="4"/>
      <c r="PEB99" s="4"/>
      <c r="PEC99" s="4"/>
      <c r="PED99" s="4"/>
      <c r="PEE99" s="4"/>
      <c r="PEF99" s="4"/>
      <c r="PEG99" s="4"/>
      <c r="PEH99" s="4"/>
      <c r="PEI99" s="4"/>
      <c r="PEJ99" s="4"/>
      <c r="PEK99" s="4"/>
      <c r="PEL99" s="4"/>
      <c r="PEM99" s="4"/>
      <c r="PEN99" s="4"/>
      <c r="PEO99" s="4"/>
      <c r="PEP99" s="4"/>
      <c r="PEQ99" s="4"/>
      <c r="PER99" s="4"/>
      <c r="PES99" s="4"/>
      <c r="PET99" s="4"/>
      <c r="PEU99" s="4"/>
      <c r="PEV99" s="4"/>
      <c r="PEW99" s="4"/>
      <c r="PEX99" s="4"/>
      <c r="PEY99" s="4"/>
      <c r="PEZ99" s="4"/>
      <c r="PFA99" s="4"/>
      <c r="PFB99" s="4"/>
      <c r="PFC99" s="4"/>
      <c r="PFD99" s="4"/>
      <c r="PFE99" s="4"/>
      <c r="PFF99" s="4"/>
      <c r="PFG99" s="4"/>
      <c r="PFH99" s="4"/>
      <c r="PFI99" s="4"/>
      <c r="PFJ99" s="4"/>
      <c r="PFK99" s="4"/>
      <c r="PFL99" s="4"/>
      <c r="PFM99" s="4"/>
      <c r="PFN99" s="4"/>
      <c r="PFO99" s="4"/>
      <c r="PFP99" s="4"/>
      <c r="PFQ99" s="4"/>
      <c r="PFR99" s="4"/>
      <c r="PFS99" s="4"/>
      <c r="PFT99" s="4"/>
      <c r="PFU99" s="4"/>
      <c r="PFV99" s="4"/>
      <c r="PFW99" s="4"/>
      <c r="PFX99" s="4"/>
      <c r="PFY99" s="4"/>
      <c r="PFZ99" s="4"/>
      <c r="PGA99" s="4"/>
      <c r="PGB99" s="4"/>
      <c r="PGC99" s="4"/>
      <c r="PGD99" s="4"/>
      <c r="PGE99" s="4"/>
      <c r="PGF99" s="4"/>
      <c r="PGG99" s="4"/>
      <c r="PGH99" s="4"/>
      <c r="PGI99" s="4"/>
      <c r="PGJ99" s="4"/>
      <c r="PGK99" s="4"/>
      <c r="PGL99" s="4"/>
      <c r="PGM99" s="4"/>
      <c r="PGN99" s="4"/>
      <c r="PGO99" s="4"/>
      <c r="PGP99" s="4"/>
      <c r="PGQ99" s="4"/>
      <c r="PGR99" s="4"/>
      <c r="PGS99" s="4"/>
      <c r="PGT99" s="4"/>
      <c r="PGU99" s="4"/>
      <c r="PGV99" s="4"/>
      <c r="PGW99" s="4"/>
      <c r="PGX99" s="4"/>
      <c r="PGY99" s="4"/>
      <c r="PGZ99" s="4"/>
      <c r="PHA99" s="4"/>
      <c r="PHB99" s="4"/>
      <c r="PHC99" s="4"/>
      <c r="PHD99" s="4"/>
      <c r="PHE99" s="4"/>
      <c r="PHF99" s="4"/>
      <c r="PHG99" s="4"/>
      <c r="PHH99" s="4"/>
      <c r="PHI99" s="4"/>
      <c r="PHJ99" s="4"/>
      <c r="PHK99" s="4"/>
      <c r="PHL99" s="4"/>
      <c r="PHM99" s="4"/>
      <c r="PHN99" s="4"/>
      <c r="PHO99" s="4"/>
      <c r="PHP99" s="4"/>
      <c r="PHQ99" s="4"/>
      <c r="PHR99" s="4"/>
      <c r="PHS99" s="4"/>
      <c r="PHT99" s="4"/>
      <c r="PHU99" s="4"/>
      <c r="PHV99" s="4"/>
      <c r="PHW99" s="4"/>
      <c r="PHX99" s="4"/>
      <c r="PHY99" s="4"/>
      <c r="PHZ99" s="4"/>
      <c r="PIA99" s="4"/>
      <c r="PIB99" s="4"/>
      <c r="PIC99" s="4"/>
      <c r="PID99" s="4"/>
      <c r="PIE99" s="4"/>
      <c r="PIF99" s="4"/>
      <c r="PIG99" s="4"/>
      <c r="PIH99" s="4"/>
      <c r="PII99" s="4"/>
      <c r="PIJ99" s="4"/>
      <c r="PIK99" s="4"/>
      <c r="PIL99" s="4"/>
      <c r="PIM99" s="4"/>
      <c r="PIN99" s="4"/>
      <c r="PIO99" s="4"/>
      <c r="PIP99" s="4"/>
      <c r="PIQ99" s="4"/>
      <c r="PIR99" s="4"/>
      <c r="PIS99" s="4"/>
      <c r="PIT99" s="4"/>
      <c r="PIU99" s="4"/>
      <c r="PIV99" s="4"/>
      <c r="PIW99" s="4"/>
      <c r="PIX99" s="4"/>
      <c r="PIY99" s="4"/>
      <c r="PIZ99" s="4"/>
      <c r="PJA99" s="4"/>
      <c r="PJB99" s="4"/>
      <c r="PJC99" s="4"/>
      <c r="PJD99" s="4"/>
      <c r="PJE99" s="4"/>
      <c r="PJF99" s="4"/>
      <c r="PJG99" s="4"/>
      <c r="PJH99" s="4"/>
      <c r="PJI99" s="4"/>
      <c r="PJJ99" s="4"/>
      <c r="PJK99" s="4"/>
      <c r="PJL99" s="4"/>
      <c r="PJM99" s="4"/>
      <c r="PJN99" s="4"/>
      <c r="PJO99" s="4"/>
      <c r="PJP99" s="4"/>
      <c r="PJQ99" s="4"/>
      <c r="PJR99" s="4"/>
      <c r="PJS99" s="4"/>
      <c r="PJT99" s="4"/>
      <c r="PJU99" s="4"/>
      <c r="PJV99" s="4"/>
      <c r="PJW99" s="4"/>
      <c r="PJX99" s="4"/>
      <c r="PJY99" s="4"/>
      <c r="PJZ99" s="4"/>
      <c r="PKA99" s="4"/>
      <c r="PKB99" s="4"/>
      <c r="PKC99" s="4"/>
      <c r="PKD99" s="4"/>
      <c r="PKE99" s="4"/>
      <c r="PKF99" s="4"/>
      <c r="PKG99" s="4"/>
      <c r="PKH99" s="4"/>
      <c r="PKI99" s="4"/>
      <c r="PKJ99" s="4"/>
      <c r="PKK99" s="4"/>
      <c r="PKL99" s="4"/>
      <c r="PKM99" s="4"/>
      <c r="PKN99" s="4"/>
      <c r="PKO99" s="4"/>
      <c r="PKP99" s="4"/>
      <c r="PKQ99" s="4"/>
      <c r="PKR99" s="4"/>
      <c r="PKS99" s="4"/>
      <c r="PKT99" s="4"/>
      <c r="PKU99" s="4"/>
      <c r="PKV99" s="4"/>
      <c r="PKW99" s="4"/>
      <c r="PKX99" s="4"/>
      <c r="PKY99" s="4"/>
      <c r="PKZ99" s="4"/>
      <c r="PLA99" s="4"/>
      <c r="PLB99" s="4"/>
      <c r="PLC99" s="4"/>
      <c r="PLD99" s="4"/>
      <c r="PLE99" s="4"/>
      <c r="PLF99" s="4"/>
      <c r="PLG99" s="4"/>
      <c r="PLH99" s="4"/>
      <c r="PLI99" s="4"/>
      <c r="PLJ99" s="4"/>
      <c r="PLK99" s="4"/>
      <c r="PLL99" s="4"/>
      <c r="PLM99" s="4"/>
      <c r="PLN99" s="4"/>
      <c r="PLO99" s="4"/>
      <c r="PLP99" s="4"/>
      <c r="PLQ99" s="4"/>
      <c r="PLR99" s="4"/>
      <c r="PLS99" s="4"/>
      <c r="PLT99" s="4"/>
      <c r="PLU99" s="4"/>
      <c r="PLV99" s="4"/>
      <c r="PLW99" s="4"/>
      <c r="PLX99" s="4"/>
      <c r="PLY99" s="4"/>
      <c r="PLZ99" s="4"/>
      <c r="PMA99" s="4"/>
      <c r="PMB99" s="4"/>
      <c r="PMC99" s="4"/>
      <c r="PMD99" s="4"/>
      <c r="PME99" s="4"/>
      <c r="PMF99" s="4"/>
      <c r="PMG99" s="4"/>
      <c r="PMH99" s="4"/>
      <c r="PMI99" s="4"/>
      <c r="PMJ99" s="4"/>
      <c r="PMK99" s="4"/>
      <c r="PML99" s="4"/>
      <c r="PMM99" s="4"/>
      <c r="PMN99" s="4"/>
      <c r="PMO99" s="4"/>
      <c r="PMP99" s="4"/>
      <c r="PMQ99" s="4"/>
      <c r="PMR99" s="4"/>
      <c r="PMS99" s="4"/>
      <c r="PMT99" s="4"/>
      <c r="PMU99" s="4"/>
      <c r="PMV99" s="4"/>
      <c r="PMW99" s="4"/>
      <c r="PMX99" s="4"/>
      <c r="PMY99" s="4"/>
      <c r="PMZ99" s="4"/>
      <c r="PNA99" s="4"/>
      <c r="PNB99" s="4"/>
      <c r="PNC99" s="4"/>
      <c r="PND99" s="4"/>
      <c r="PNE99" s="4"/>
      <c r="PNF99" s="4"/>
      <c r="PNG99" s="4"/>
      <c r="PNH99" s="4"/>
      <c r="PNI99" s="4"/>
      <c r="PNJ99" s="4"/>
      <c r="PNK99" s="4"/>
      <c r="PNL99" s="4"/>
      <c r="PNM99" s="4"/>
      <c r="PNN99" s="4"/>
      <c r="PNO99" s="4"/>
      <c r="PNP99" s="4"/>
      <c r="PNQ99" s="4"/>
      <c r="PNR99" s="4"/>
      <c r="PNS99" s="4"/>
      <c r="PNT99" s="4"/>
      <c r="PNU99" s="4"/>
      <c r="PNV99" s="4"/>
      <c r="PNW99" s="4"/>
      <c r="PNX99" s="4"/>
      <c r="PNY99" s="4"/>
      <c r="PNZ99" s="4"/>
      <c r="POA99" s="4"/>
      <c r="POB99" s="4"/>
      <c r="POC99" s="4"/>
      <c r="POD99" s="4"/>
      <c r="POE99" s="4"/>
      <c r="POF99" s="4"/>
      <c r="POG99" s="4"/>
      <c r="POH99" s="4"/>
      <c r="POI99" s="4"/>
      <c r="POJ99" s="4"/>
      <c r="POK99" s="4"/>
      <c r="POL99" s="4"/>
      <c r="POM99" s="4"/>
      <c r="PON99" s="4"/>
      <c r="POO99" s="4"/>
      <c r="POP99" s="4"/>
      <c r="POQ99" s="4"/>
      <c r="POR99" s="4"/>
      <c r="POS99" s="4"/>
      <c r="POT99" s="4"/>
      <c r="POU99" s="4"/>
      <c r="POV99" s="4"/>
      <c r="POW99" s="4"/>
      <c r="POX99" s="4"/>
      <c r="POY99" s="4"/>
      <c r="POZ99" s="4"/>
      <c r="PPA99" s="4"/>
      <c r="PPB99" s="4"/>
      <c r="PPC99" s="4"/>
      <c r="PPD99" s="4"/>
      <c r="PPE99" s="4"/>
      <c r="PPF99" s="4"/>
      <c r="PPG99" s="4"/>
      <c r="PPH99" s="4"/>
      <c r="PPI99" s="4"/>
      <c r="PPJ99" s="4"/>
      <c r="PPK99" s="4"/>
      <c r="PPL99" s="4"/>
      <c r="PPM99" s="4"/>
      <c r="PPN99" s="4"/>
      <c r="PPO99" s="4"/>
      <c r="PPP99" s="4"/>
      <c r="PPQ99" s="4"/>
      <c r="PPR99" s="4"/>
      <c r="PPS99" s="4"/>
      <c r="PPT99" s="4"/>
      <c r="PPU99" s="4"/>
      <c r="PPV99" s="4"/>
      <c r="PPW99" s="4"/>
      <c r="PPX99" s="4"/>
      <c r="PPY99" s="4"/>
      <c r="PPZ99" s="4"/>
      <c r="PQA99" s="4"/>
      <c r="PQB99" s="4"/>
      <c r="PQC99" s="4"/>
      <c r="PQD99" s="4"/>
      <c r="PQE99" s="4"/>
      <c r="PQF99" s="4"/>
      <c r="PQG99" s="4"/>
      <c r="PQH99" s="4"/>
      <c r="PQI99" s="4"/>
      <c r="PQJ99" s="4"/>
      <c r="PQK99" s="4"/>
      <c r="PQL99" s="4"/>
      <c r="PQM99" s="4"/>
      <c r="PQN99" s="4"/>
      <c r="PQO99" s="4"/>
      <c r="PQP99" s="4"/>
      <c r="PQQ99" s="4"/>
      <c r="PQR99" s="4"/>
      <c r="PQS99" s="4"/>
      <c r="PQT99" s="4"/>
      <c r="PQU99" s="4"/>
      <c r="PQV99" s="4"/>
      <c r="PQW99" s="4"/>
      <c r="PQX99" s="4"/>
      <c r="PQY99" s="4"/>
      <c r="PQZ99" s="4"/>
      <c r="PRA99" s="4"/>
      <c r="PRB99" s="4"/>
      <c r="PRC99" s="4"/>
      <c r="PRD99" s="4"/>
      <c r="PRE99" s="4"/>
      <c r="PRF99" s="4"/>
      <c r="PRG99" s="4"/>
      <c r="PRH99" s="4"/>
      <c r="PRI99" s="4"/>
      <c r="PRJ99" s="4"/>
      <c r="PRK99" s="4"/>
      <c r="PRL99" s="4"/>
      <c r="PRM99" s="4"/>
      <c r="PRN99" s="4"/>
      <c r="PRO99" s="4"/>
      <c r="PRP99" s="4"/>
      <c r="PRQ99" s="4"/>
      <c r="PRR99" s="4"/>
      <c r="PRS99" s="4"/>
      <c r="PRT99" s="4"/>
      <c r="PRU99" s="4"/>
      <c r="PRV99" s="4"/>
      <c r="PRW99" s="4"/>
      <c r="PRX99" s="4"/>
      <c r="PRY99" s="4"/>
      <c r="PRZ99" s="4"/>
      <c r="PSA99" s="4"/>
      <c r="PSB99" s="4"/>
      <c r="PSC99" s="4"/>
      <c r="PSD99" s="4"/>
      <c r="PSE99" s="4"/>
      <c r="PSF99" s="4"/>
      <c r="PSG99" s="4"/>
      <c r="PSH99" s="4"/>
      <c r="PSI99" s="4"/>
      <c r="PSJ99" s="4"/>
      <c r="PSK99" s="4"/>
      <c r="PSL99" s="4"/>
      <c r="PSM99" s="4"/>
      <c r="PSN99" s="4"/>
      <c r="PSO99" s="4"/>
      <c r="PSP99" s="4"/>
      <c r="PSQ99" s="4"/>
      <c r="PSR99" s="4"/>
      <c r="PSS99" s="4"/>
      <c r="PST99" s="4"/>
      <c r="PSU99" s="4"/>
      <c r="PSV99" s="4"/>
      <c r="PSW99" s="4"/>
      <c r="PSX99" s="4"/>
      <c r="PSY99" s="4"/>
      <c r="PSZ99" s="4"/>
      <c r="PTA99" s="4"/>
      <c r="PTB99" s="4"/>
      <c r="PTC99" s="4"/>
      <c r="PTD99" s="4"/>
      <c r="PTE99" s="4"/>
      <c r="PTF99" s="4"/>
      <c r="PTG99" s="4"/>
      <c r="PTH99" s="4"/>
      <c r="PTI99" s="4"/>
      <c r="PTJ99" s="4"/>
      <c r="PTK99" s="4"/>
      <c r="PTL99" s="4"/>
      <c r="PTM99" s="4"/>
      <c r="PTN99" s="4"/>
      <c r="PTO99" s="4"/>
      <c r="PTP99" s="4"/>
      <c r="PTQ99" s="4"/>
      <c r="PTR99" s="4"/>
      <c r="PTS99" s="4"/>
      <c r="PTT99" s="4"/>
      <c r="PTU99" s="4"/>
      <c r="PTV99" s="4"/>
      <c r="PTW99" s="4"/>
      <c r="PTX99" s="4"/>
      <c r="PTY99" s="4"/>
      <c r="PTZ99" s="4"/>
      <c r="PUA99" s="4"/>
      <c r="PUB99" s="4"/>
      <c r="PUC99" s="4"/>
      <c r="PUD99" s="4"/>
      <c r="PUE99" s="4"/>
      <c r="PUF99" s="4"/>
      <c r="PUG99" s="4"/>
      <c r="PUH99" s="4"/>
      <c r="PUI99" s="4"/>
      <c r="PUJ99" s="4"/>
      <c r="PUK99" s="4"/>
      <c r="PUL99" s="4"/>
      <c r="PUM99" s="4"/>
      <c r="PUN99" s="4"/>
      <c r="PUO99" s="4"/>
      <c r="PUP99" s="4"/>
      <c r="PUQ99" s="4"/>
      <c r="PUR99" s="4"/>
      <c r="PUS99" s="4"/>
      <c r="PUT99" s="4"/>
      <c r="PUU99" s="4"/>
      <c r="PUV99" s="4"/>
      <c r="PUW99" s="4"/>
      <c r="PUX99" s="4"/>
      <c r="PUY99" s="4"/>
      <c r="PUZ99" s="4"/>
      <c r="PVA99" s="4"/>
      <c r="PVB99" s="4"/>
      <c r="PVC99" s="4"/>
      <c r="PVD99" s="4"/>
      <c r="PVE99" s="4"/>
      <c r="PVF99" s="4"/>
      <c r="PVG99" s="4"/>
      <c r="PVH99" s="4"/>
      <c r="PVI99" s="4"/>
      <c r="PVJ99" s="4"/>
      <c r="PVK99" s="4"/>
      <c r="PVL99" s="4"/>
      <c r="PVM99" s="4"/>
      <c r="PVN99" s="4"/>
      <c r="PVO99" s="4"/>
      <c r="PVP99" s="4"/>
      <c r="PVQ99" s="4"/>
      <c r="PVR99" s="4"/>
      <c r="PVS99" s="4"/>
      <c r="PVT99" s="4"/>
      <c r="PVU99" s="4"/>
      <c r="PVV99" s="4"/>
      <c r="PVW99" s="4"/>
      <c r="PVX99" s="4"/>
      <c r="PVY99" s="4"/>
      <c r="PVZ99" s="4"/>
      <c r="PWA99" s="4"/>
      <c r="PWB99" s="4"/>
      <c r="PWC99" s="4"/>
      <c r="PWD99" s="4"/>
      <c r="PWE99" s="4"/>
      <c r="PWF99" s="4"/>
      <c r="PWG99" s="4"/>
      <c r="PWH99" s="4"/>
      <c r="PWI99" s="4"/>
      <c r="PWJ99" s="4"/>
      <c r="PWK99" s="4"/>
      <c r="PWL99" s="4"/>
      <c r="PWM99" s="4"/>
      <c r="PWN99" s="4"/>
      <c r="PWO99" s="4"/>
      <c r="PWP99" s="4"/>
      <c r="PWQ99" s="4"/>
      <c r="PWR99" s="4"/>
      <c r="PWS99" s="4"/>
      <c r="PWT99" s="4"/>
      <c r="PWU99" s="4"/>
      <c r="PWV99" s="4"/>
      <c r="PWW99" s="4"/>
      <c r="PWX99" s="4"/>
      <c r="PWY99" s="4"/>
      <c r="PWZ99" s="4"/>
      <c r="PXA99" s="4"/>
      <c r="PXB99" s="4"/>
      <c r="PXC99" s="4"/>
      <c r="PXD99" s="4"/>
      <c r="PXE99" s="4"/>
      <c r="PXF99" s="4"/>
      <c r="PXG99" s="4"/>
      <c r="PXH99" s="4"/>
      <c r="PXI99" s="4"/>
      <c r="PXJ99" s="4"/>
      <c r="PXK99" s="4"/>
      <c r="PXL99" s="4"/>
      <c r="PXM99" s="4"/>
      <c r="PXN99" s="4"/>
      <c r="PXO99" s="4"/>
      <c r="PXP99" s="4"/>
      <c r="PXQ99" s="4"/>
      <c r="PXR99" s="4"/>
      <c r="PXS99" s="4"/>
      <c r="PXT99" s="4"/>
      <c r="PXU99" s="4"/>
      <c r="PXV99" s="4"/>
      <c r="PXW99" s="4"/>
      <c r="PXX99" s="4"/>
      <c r="PXY99" s="4"/>
      <c r="PXZ99" s="4"/>
      <c r="PYA99" s="4"/>
      <c r="PYB99" s="4"/>
      <c r="PYC99" s="4"/>
      <c r="PYD99" s="4"/>
      <c r="PYE99" s="4"/>
      <c r="PYF99" s="4"/>
      <c r="PYG99" s="4"/>
      <c r="PYH99" s="4"/>
      <c r="PYI99" s="4"/>
      <c r="PYJ99" s="4"/>
      <c r="PYK99" s="4"/>
      <c r="PYL99" s="4"/>
      <c r="PYM99" s="4"/>
      <c r="PYN99" s="4"/>
      <c r="PYO99" s="4"/>
      <c r="PYP99" s="4"/>
      <c r="PYQ99" s="4"/>
      <c r="PYR99" s="4"/>
      <c r="PYS99" s="4"/>
      <c r="PYT99" s="4"/>
      <c r="PYU99" s="4"/>
      <c r="PYV99" s="4"/>
      <c r="PYW99" s="4"/>
      <c r="PYX99" s="4"/>
      <c r="PYY99" s="4"/>
      <c r="PYZ99" s="4"/>
      <c r="PZA99" s="4"/>
      <c r="PZB99" s="4"/>
      <c r="PZC99" s="4"/>
      <c r="PZD99" s="4"/>
      <c r="PZE99" s="4"/>
      <c r="PZF99" s="4"/>
      <c r="PZG99" s="4"/>
      <c r="PZH99" s="4"/>
      <c r="PZI99" s="4"/>
      <c r="PZJ99" s="4"/>
      <c r="PZK99" s="4"/>
      <c r="PZL99" s="4"/>
      <c r="PZM99" s="4"/>
      <c r="PZN99" s="4"/>
      <c r="PZO99" s="4"/>
      <c r="PZP99" s="4"/>
      <c r="PZQ99" s="4"/>
      <c r="PZR99" s="4"/>
      <c r="PZS99" s="4"/>
      <c r="PZT99" s="4"/>
      <c r="PZU99" s="4"/>
      <c r="PZV99" s="4"/>
      <c r="PZW99" s="4"/>
      <c r="PZX99" s="4"/>
      <c r="PZY99" s="4"/>
      <c r="PZZ99" s="4"/>
      <c r="QAA99" s="4"/>
      <c r="QAB99" s="4"/>
      <c r="QAC99" s="4"/>
      <c r="QAD99" s="4"/>
      <c r="QAE99" s="4"/>
      <c r="QAF99" s="4"/>
      <c r="QAG99" s="4"/>
      <c r="QAH99" s="4"/>
      <c r="QAI99" s="4"/>
      <c r="QAJ99" s="4"/>
      <c r="QAK99" s="4"/>
      <c r="QAL99" s="4"/>
      <c r="QAM99" s="4"/>
      <c r="QAN99" s="4"/>
      <c r="QAO99" s="4"/>
      <c r="QAP99" s="4"/>
      <c r="QAQ99" s="4"/>
      <c r="QAR99" s="4"/>
      <c r="QAS99" s="4"/>
      <c r="QAT99" s="4"/>
      <c r="QAU99" s="4"/>
      <c r="QAV99" s="4"/>
      <c r="QAW99" s="4"/>
      <c r="QAX99" s="4"/>
      <c r="QAY99" s="4"/>
      <c r="QAZ99" s="4"/>
      <c r="QBA99" s="4"/>
      <c r="QBB99" s="4"/>
      <c r="QBC99" s="4"/>
      <c r="QBD99" s="4"/>
      <c r="QBE99" s="4"/>
      <c r="QBF99" s="4"/>
      <c r="QBG99" s="4"/>
      <c r="QBH99" s="4"/>
      <c r="QBI99" s="4"/>
      <c r="QBJ99" s="4"/>
      <c r="QBK99" s="4"/>
      <c r="QBL99" s="4"/>
      <c r="QBM99" s="4"/>
      <c r="QBN99" s="4"/>
      <c r="QBO99" s="4"/>
      <c r="QBP99" s="4"/>
      <c r="QBQ99" s="4"/>
      <c r="QBR99" s="4"/>
      <c r="QBS99" s="4"/>
      <c r="QBT99" s="4"/>
      <c r="QBU99" s="4"/>
      <c r="QBV99" s="4"/>
      <c r="QBW99" s="4"/>
      <c r="QBX99" s="4"/>
      <c r="QBY99" s="4"/>
      <c r="QBZ99" s="4"/>
      <c r="QCA99" s="4"/>
      <c r="QCB99" s="4"/>
      <c r="QCC99" s="4"/>
      <c r="QCD99" s="4"/>
      <c r="QCE99" s="4"/>
      <c r="QCF99" s="4"/>
      <c r="QCG99" s="4"/>
      <c r="QCH99" s="4"/>
      <c r="QCI99" s="4"/>
      <c r="QCJ99" s="4"/>
      <c r="QCK99" s="4"/>
      <c r="QCL99" s="4"/>
      <c r="QCM99" s="4"/>
      <c r="QCN99" s="4"/>
      <c r="QCO99" s="4"/>
      <c r="QCP99" s="4"/>
      <c r="QCQ99" s="4"/>
      <c r="QCR99" s="4"/>
      <c r="QCS99" s="4"/>
      <c r="QCT99" s="4"/>
      <c r="QCU99" s="4"/>
      <c r="QCV99" s="4"/>
      <c r="QCW99" s="4"/>
      <c r="QCX99" s="4"/>
      <c r="QCY99" s="4"/>
      <c r="QCZ99" s="4"/>
      <c r="QDA99" s="4"/>
      <c r="QDB99" s="4"/>
      <c r="QDC99" s="4"/>
      <c r="QDD99" s="4"/>
      <c r="QDE99" s="4"/>
      <c r="QDF99" s="4"/>
      <c r="QDG99" s="4"/>
      <c r="QDH99" s="4"/>
      <c r="QDI99" s="4"/>
      <c r="QDJ99" s="4"/>
      <c r="QDK99" s="4"/>
      <c r="QDL99" s="4"/>
      <c r="QDM99" s="4"/>
      <c r="QDN99" s="4"/>
      <c r="QDO99" s="4"/>
      <c r="QDP99" s="4"/>
      <c r="QDQ99" s="4"/>
      <c r="QDR99" s="4"/>
      <c r="QDS99" s="4"/>
      <c r="QDT99" s="4"/>
      <c r="QDU99" s="4"/>
      <c r="QDV99" s="4"/>
      <c r="QDW99" s="4"/>
      <c r="QDX99" s="4"/>
      <c r="QDY99" s="4"/>
      <c r="QDZ99" s="4"/>
      <c r="QEA99" s="4"/>
      <c r="QEB99" s="4"/>
      <c r="QEC99" s="4"/>
      <c r="QED99" s="4"/>
      <c r="QEE99" s="4"/>
      <c r="QEF99" s="4"/>
      <c r="QEG99" s="4"/>
      <c r="QEH99" s="4"/>
      <c r="QEI99" s="4"/>
      <c r="QEJ99" s="4"/>
      <c r="QEK99" s="4"/>
      <c r="QEL99" s="4"/>
      <c r="QEM99" s="4"/>
      <c r="QEN99" s="4"/>
      <c r="QEO99" s="4"/>
      <c r="QEP99" s="4"/>
      <c r="QEQ99" s="4"/>
      <c r="QER99" s="4"/>
      <c r="QES99" s="4"/>
      <c r="QET99" s="4"/>
      <c r="QEU99" s="4"/>
      <c r="QEV99" s="4"/>
      <c r="QEW99" s="4"/>
      <c r="QEX99" s="4"/>
      <c r="QEY99" s="4"/>
      <c r="QEZ99" s="4"/>
      <c r="QFA99" s="4"/>
      <c r="QFB99" s="4"/>
      <c r="QFC99" s="4"/>
      <c r="QFD99" s="4"/>
      <c r="QFE99" s="4"/>
      <c r="QFF99" s="4"/>
      <c r="QFG99" s="4"/>
      <c r="QFH99" s="4"/>
      <c r="QFI99" s="4"/>
      <c r="QFJ99" s="4"/>
      <c r="QFK99" s="4"/>
      <c r="QFL99" s="4"/>
      <c r="QFM99" s="4"/>
      <c r="QFN99" s="4"/>
      <c r="QFO99" s="4"/>
      <c r="QFP99" s="4"/>
      <c r="QFQ99" s="4"/>
      <c r="QFR99" s="4"/>
      <c r="QFS99" s="4"/>
      <c r="QFT99" s="4"/>
      <c r="QFU99" s="4"/>
      <c r="QFV99" s="4"/>
      <c r="QFW99" s="4"/>
      <c r="QFX99" s="4"/>
      <c r="QFY99" s="4"/>
      <c r="QFZ99" s="4"/>
      <c r="QGA99" s="4"/>
      <c r="QGB99" s="4"/>
      <c r="QGC99" s="4"/>
      <c r="QGD99" s="4"/>
      <c r="QGE99" s="4"/>
      <c r="QGF99" s="4"/>
      <c r="QGG99" s="4"/>
      <c r="QGH99" s="4"/>
      <c r="QGI99" s="4"/>
      <c r="QGJ99" s="4"/>
      <c r="QGK99" s="4"/>
      <c r="QGL99" s="4"/>
      <c r="QGM99" s="4"/>
      <c r="QGN99" s="4"/>
      <c r="QGO99" s="4"/>
      <c r="QGP99" s="4"/>
      <c r="QGQ99" s="4"/>
      <c r="QGR99" s="4"/>
      <c r="QGS99" s="4"/>
      <c r="QGT99" s="4"/>
      <c r="QGU99" s="4"/>
      <c r="QGV99" s="4"/>
      <c r="QGW99" s="4"/>
      <c r="QGX99" s="4"/>
      <c r="QGY99" s="4"/>
      <c r="QGZ99" s="4"/>
      <c r="QHA99" s="4"/>
      <c r="QHB99" s="4"/>
      <c r="QHC99" s="4"/>
      <c r="QHD99" s="4"/>
      <c r="QHE99" s="4"/>
      <c r="QHF99" s="4"/>
      <c r="QHG99" s="4"/>
      <c r="QHH99" s="4"/>
      <c r="QHI99" s="4"/>
      <c r="QHJ99" s="4"/>
      <c r="QHK99" s="4"/>
      <c r="QHL99" s="4"/>
      <c r="QHM99" s="4"/>
      <c r="QHN99" s="4"/>
      <c r="QHO99" s="4"/>
      <c r="QHP99" s="4"/>
      <c r="QHQ99" s="4"/>
      <c r="QHR99" s="4"/>
      <c r="QHS99" s="4"/>
      <c r="QHT99" s="4"/>
      <c r="QHU99" s="4"/>
      <c r="QHV99" s="4"/>
      <c r="QHW99" s="4"/>
      <c r="QHX99" s="4"/>
      <c r="QHY99" s="4"/>
      <c r="QHZ99" s="4"/>
      <c r="QIA99" s="4"/>
      <c r="QIB99" s="4"/>
      <c r="QIC99" s="4"/>
      <c r="QID99" s="4"/>
      <c r="QIE99" s="4"/>
      <c r="QIF99" s="4"/>
      <c r="QIG99" s="4"/>
      <c r="QIH99" s="4"/>
      <c r="QII99" s="4"/>
      <c r="QIJ99" s="4"/>
      <c r="QIK99" s="4"/>
      <c r="QIL99" s="4"/>
      <c r="QIM99" s="4"/>
      <c r="QIN99" s="4"/>
      <c r="QIO99" s="4"/>
      <c r="QIP99" s="4"/>
      <c r="QIQ99" s="4"/>
      <c r="QIR99" s="4"/>
      <c r="QIS99" s="4"/>
      <c r="QIT99" s="4"/>
      <c r="QIU99" s="4"/>
      <c r="QIV99" s="4"/>
      <c r="QIW99" s="4"/>
      <c r="QIX99" s="4"/>
      <c r="QIY99" s="4"/>
      <c r="QIZ99" s="4"/>
      <c r="QJA99" s="4"/>
      <c r="QJB99" s="4"/>
      <c r="QJC99" s="4"/>
      <c r="QJD99" s="4"/>
      <c r="QJE99" s="4"/>
      <c r="QJF99" s="4"/>
      <c r="QJG99" s="4"/>
      <c r="QJH99" s="4"/>
      <c r="QJI99" s="4"/>
      <c r="QJJ99" s="4"/>
      <c r="QJK99" s="4"/>
      <c r="QJL99" s="4"/>
      <c r="QJM99" s="4"/>
      <c r="QJN99" s="4"/>
      <c r="QJO99" s="4"/>
      <c r="QJP99" s="4"/>
      <c r="QJQ99" s="4"/>
      <c r="QJR99" s="4"/>
      <c r="QJS99" s="4"/>
      <c r="QJT99" s="4"/>
      <c r="QJU99" s="4"/>
      <c r="QJV99" s="4"/>
      <c r="QJW99" s="4"/>
      <c r="QJX99" s="4"/>
      <c r="QJY99" s="4"/>
      <c r="QJZ99" s="4"/>
      <c r="QKA99" s="4"/>
      <c r="QKB99" s="4"/>
      <c r="QKC99" s="4"/>
      <c r="QKD99" s="4"/>
      <c r="QKE99" s="4"/>
      <c r="QKF99" s="4"/>
      <c r="QKG99" s="4"/>
      <c r="QKH99" s="4"/>
      <c r="QKI99" s="4"/>
      <c r="QKJ99" s="4"/>
      <c r="QKK99" s="4"/>
      <c r="QKL99" s="4"/>
      <c r="QKM99" s="4"/>
      <c r="QKN99" s="4"/>
      <c r="QKO99" s="4"/>
      <c r="QKP99" s="4"/>
      <c r="QKQ99" s="4"/>
      <c r="QKR99" s="4"/>
      <c r="QKS99" s="4"/>
      <c r="QKT99" s="4"/>
      <c r="QKU99" s="4"/>
      <c r="QKV99" s="4"/>
      <c r="QKW99" s="4"/>
      <c r="QKX99" s="4"/>
      <c r="QKY99" s="4"/>
      <c r="QKZ99" s="4"/>
      <c r="QLA99" s="4"/>
      <c r="QLB99" s="4"/>
      <c r="QLC99" s="4"/>
      <c r="QLD99" s="4"/>
      <c r="QLE99" s="4"/>
      <c r="QLF99" s="4"/>
      <c r="QLG99" s="4"/>
      <c r="QLH99" s="4"/>
      <c r="QLI99" s="4"/>
      <c r="QLJ99" s="4"/>
      <c r="QLK99" s="4"/>
      <c r="QLL99" s="4"/>
      <c r="QLM99" s="4"/>
      <c r="QLN99" s="4"/>
      <c r="QLO99" s="4"/>
      <c r="QLP99" s="4"/>
      <c r="QLQ99" s="4"/>
      <c r="QLR99" s="4"/>
      <c r="QLS99" s="4"/>
      <c r="QLT99" s="4"/>
      <c r="QLU99" s="4"/>
      <c r="QLV99" s="4"/>
      <c r="QLW99" s="4"/>
      <c r="QLX99" s="4"/>
      <c r="QLY99" s="4"/>
      <c r="QLZ99" s="4"/>
      <c r="QMA99" s="4"/>
      <c r="QMB99" s="4"/>
      <c r="QMC99" s="4"/>
      <c r="QMD99" s="4"/>
      <c r="QME99" s="4"/>
      <c r="QMF99" s="4"/>
      <c r="QMG99" s="4"/>
      <c r="QMH99" s="4"/>
      <c r="QMI99" s="4"/>
      <c r="QMJ99" s="4"/>
      <c r="QMK99" s="4"/>
      <c r="QML99" s="4"/>
      <c r="QMM99" s="4"/>
      <c r="QMN99" s="4"/>
      <c r="QMO99" s="4"/>
      <c r="QMP99" s="4"/>
      <c r="QMQ99" s="4"/>
      <c r="QMR99" s="4"/>
      <c r="QMS99" s="4"/>
      <c r="QMT99" s="4"/>
      <c r="QMU99" s="4"/>
      <c r="QMV99" s="4"/>
      <c r="QMW99" s="4"/>
      <c r="QMX99" s="4"/>
      <c r="QMY99" s="4"/>
      <c r="QMZ99" s="4"/>
      <c r="QNA99" s="4"/>
      <c r="QNB99" s="4"/>
      <c r="QNC99" s="4"/>
      <c r="QND99" s="4"/>
      <c r="QNE99" s="4"/>
      <c r="QNF99" s="4"/>
      <c r="QNG99" s="4"/>
      <c r="QNH99" s="4"/>
      <c r="QNI99" s="4"/>
      <c r="QNJ99" s="4"/>
      <c r="QNK99" s="4"/>
      <c r="QNL99" s="4"/>
      <c r="QNM99" s="4"/>
      <c r="QNN99" s="4"/>
      <c r="QNO99" s="4"/>
      <c r="QNP99" s="4"/>
      <c r="QNQ99" s="4"/>
      <c r="QNR99" s="4"/>
      <c r="QNS99" s="4"/>
      <c r="QNT99" s="4"/>
      <c r="QNU99" s="4"/>
      <c r="QNV99" s="4"/>
      <c r="QNW99" s="4"/>
      <c r="QNX99" s="4"/>
      <c r="QNY99" s="4"/>
      <c r="QNZ99" s="4"/>
      <c r="QOA99" s="4"/>
      <c r="QOB99" s="4"/>
      <c r="QOC99" s="4"/>
      <c r="QOD99" s="4"/>
      <c r="QOE99" s="4"/>
      <c r="QOF99" s="4"/>
      <c r="QOG99" s="4"/>
      <c r="QOH99" s="4"/>
      <c r="QOI99" s="4"/>
      <c r="QOJ99" s="4"/>
      <c r="QOK99" s="4"/>
      <c r="QOL99" s="4"/>
      <c r="QOM99" s="4"/>
      <c r="QON99" s="4"/>
      <c r="QOO99" s="4"/>
      <c r="QOP99" s="4"/>
      <c r="QOQ99" s="4"/>
      <c r="QOR99" s="4"/>
      <c r="QOS99" s="4"/>
      <c r="QOT99" s="4"/>
      <c r="QOU99" s="4"/>
      <c r="QOV99" s="4"/>
      <c r="QOW99" s="4"/>
      <c r="QOX99" s="4"/>
      <c r="QOY99" s="4"/>
      <c r="QOZ99" s="4"/>
      <c r="QPA99" s="4"/>
      <c r="QPB99" s="4"/>
      <c r="QPC99" s="4"/>
      <c r="QPD99" s="4"/>
      <c r="QPE99" s="4"/>
      <c r="QPF99" s="4"/>
      <c r="QPG99" s="4"/>
      <c r="QPH99" s="4"/>
      <c r="QPI99" s="4"/>
      <c r="QPJ99" s="4"/>
      <c r="QPK99" s="4"/>
      <c r="QPL99" s="4"/>
      <c r="QPM99" s="4"/>
      <c r="QPN99" s="4"/>
      <c r="QPO99" s="4"/>
      <c r="QPP99" s="4"/>
      <c r="QPQ99" s="4"/>
      <c r="QPR99" s="4"/>
      <c r="QPS99" s="4"/>
      <c r="QPT99" s="4"/>
      <c r="QPU99" s="4"/>
      <c r="QPV99" s="4"/>
      <c r="QPW99" s="4"/>
      <c r="QPX99" s="4"/>
      <c r="QPY99" s="4"/>
      <c r="QPZ99" s="4"/>
      <c r="QQA99" s="4"/>
      <c r="QQB99" s="4"/>
      <c r="QQC99" s="4"/>
      <c r="QQD99" s="4"/>
      <c r="QQE99" s="4"/>
      <c r="QQF99" s="4"/>
      <c r="QQG99" s="4"/>
      <c r="QQH99" s="4"/>
      <c r="QQI99" s="4"/>
      <c r="QQJ99" s="4"/>
      <c r="QQK99" s="4"/>
      <c r="QQL99" s="4"/>
      <c r="QQM99" s="4"/>
      <c r="QQN99" s="4"/>
      <c r="QQO99" s="4"/>
      <c r="QQP99" s="4"/>
      <c r="QQQ99" s="4"/>
      <c r="QQR99" s="4"/>
      <c r="QQS99" s="4"/>
      <c r="QQT99" s="4"/>
      <c r="QQU99" s="4"/>
      <c r="QQV99" s="4"/>
      <c r="QQW99" s="4"/>
      <c r="QQX99" s="4"/>
      <c r="QQY99" s="4"/>
      <c r="QQZ99" s="4"/>
      <c r="QRA99" s="4"/>
      <c r="QRB99" s="4"/>
      <c r="QRC99" s="4"/>
      <c r="QRD99" s="4"/>
      <c r="QRE99" s="4"/>
      <c r="QRF99" s="4"/>
      <c r="QRG99" s="4"/>
      <c r="QRH99" s="4"/>
      <c r="QRI99" s="4"/>
      <c r="QRJ99" s="4"/>
      <c r="QRK99" s="4"/>
      <c r="QRL99" s="4"/>
      <c r="QRM99" s="4"/>
      <c r="QRN99" s="4"/>
      <c r="QRO99" s="4"/>
      <c r="QRP99" s="4"/>
      <c r="QRQ99" s="4"/>
      <c r="QRR99" s="4"/>
      <c r="QRS99" s="4"/>
      <c r="QRT99" s="4"/>
      <c r="QRU99" s="4"/>
      <c r="QRV99" s="4"/>
      <c r="QRW99" s="4"/>
      <c r="QRX99" s="4"/>
      <c r="QRY99" s="4"/>
      <c r="QRZ99" s="4"/>
      <c r="QSA99" s="4"/>
      <c r="QSB99" s="4"/>
      <c r="QSC99" s="4"/>
      <c r="QSD99" s="4"/>
      <c r="QSE99" s="4"/>
      <c r="QSF99" s="4"/>
      <c r="QSG99" s="4"/>
      <c r="QSH99" s="4"/>
      <c r="QSI99" s="4"/>
      <c r="QSJ99" s="4"/>
      <c r="QSK99" s="4"/>
      <c r="QSL99" s="4"/>
      <c r="QSM99" s="4"/>
      <c r="QSN99" s="4"/>
      <c r="QSO99" s="4"/>
      <c r="QSP99" s="4"/>
      <c r="QSQ99" s="4"/>
      <c r="QSR99" s="4"/>
      <c r="QSS99" s="4"/>
      <c r="QST99" s="4"/>
      <c r="QSU99" s="4"/>
      <c r="QSV99" s="4"/>
      <c r="QSW99" s="4"/>
      <c r="QSX99" s="4"/>
      <c r="QSY99" s="4"/>
      <c r="QSZ99" s="4"/>
      <c r="QTA99" s="4"/>
      <c r="QTB99" s="4"/>
      <c r="QTC99" s="4"/>
      <c r="QTD99" s="4"/>
      <c r="QTE99" s="4"/>
      <c r="QTF99" s="4"/>
      <c r="QTG99" s="4"/>
      <c r="QTH99" s="4"/>
      <c r="QTI99" s="4"/>
      <c r="QTJ99" s="4"/>
      <c r="QTK99" s="4"/>
      <c r="QTL99" s="4"/>
      <c r="QTM99" s="4"/>
      <c r="QTN99" s="4"/>
      <c r="QTO99" s="4"/>
      <c r="QTP99" s="4"/>
      <c r="QTQ99" s="4"/>
      <c r="QTR99" s="4"/>
      <c r="QTS99" s="4"/>
      <c r="QTT99" s="4"/>
      <c r="QTU99" s="4"/>
      <c r="QTV99" s="4"/>
      <c r="QTW99" s="4"/>
      <c r="QTX99" s="4"/>
      <c r="QTY99" s="4"/>
      <c r="QTZ99" s="4"/>
      <c r="QUA99" s="4"/>
      <c r="QUB99" s="4"/>
      <c r="QUC99" s="4"/>
      <c r="QUD99" s="4"/>
      <c r="QUE99" s="4"/>
      <c r="QUF99" s="4"/>
      <c r="QUG99" s="4"/>
      <c r="QUH99" s="4"/>
      <c r="QUI99" s="4"/>
      <c r="QUJ99" s="4"/>
      <c r="QUK99" s="4"/>
      <c r="QUL99" s="4"/>
      <c r="QUM99" s="4"/>
      <c r="QUN99" s="4"/>
      <c r="QUO99" s="4"/>
      <c r="QUP99" s="4"/>
      <c r="QUQ99" s="4"/>
      <c r="QUR99" s="4"/>
      <c r="QUS99" s="4"/>
      <c r="QUT99" s="4"/>
      <c r="QUU99" s="4"/>
      <c r="QUV99" s="4"/>
      <c r="QUW99" s="4"/>
      <c r="QUX99" s="4"/>
      <c r="QUY99" s="4"/>
      <c r="QUZ99" s="4"/>
      <c r="QVA99" s="4"/>
      <c r="QVB99" s="4"/>
      <c r="QVC99" s="4"/>
      <c r="QVD99" s="4"/>
      <c r="QVE99" s="4"/>
      <c r="QVF99" s="4"/>
      <c r="QVG99" s="4"/>
      <c r="QVH99" s="4"/>
      <c r="QVI99" s="4"/>
      <c r="QVJ99" s="4"/>
      <c r="QVK99" s="4"/>
      <c r="QVL99" s="4"/>
      <c r="QVM99" s="4"/>
      <c r="QVN99" s="4"/>
      <c r="QVO99" s="4"/>
      <c r="QVP99" s="4"/>
      <c r="QVQ99" s="4"/>
      <c r="QVR99" s="4"/>
      <c r="QVS99" s="4"/>
      <c r="QVT99" s="4"/>
      <c r="QVU99" s="4"/>
      <c r="QVV99" s="4"/>
      <c r="QVW99" s="4"/>
      <c r="QVX99" s="4"/>
      <c r="QVY99" s="4"/>
      <c r="QVZ99" s="4"/>
      <c r="QWA99" s="4"/>
      <c r="QWB99" s="4"/>
      <c r="QWC99" s="4"/>
      <c r="QWD99" s="4"/>
      <c r="QWE99" s="4"/>
      <c r="QWF99" s="4"/>
      <c r="QWG99" s="4"/>
      <c r="QWH99" s="4"/>
      <c r="QWI99" s="4"/>
      <c r="QWJ99" s="4"/>
      <c r="QWK99" s="4"/>
      <c r="QWL99" s="4"/>
      <c r="QWM99" s="4"/>
      <c r="QWN99" s="4"/>
      <c r="QWO99" s="4"/>
      <c r="QWP99" s="4"/>
      <c r="QWQ99" s="4"/>
      <c r="QWR99" s="4"/>
      <c r="QWS99" s="4"/>
      <c r="QWT99" s="4"/>
      <c r="QWU99" s="4"/>
      <c r="QWV99" s="4"/>
      <c r="QWW99" s="4"/>
      <c r="QWX99" s="4"/>
      <c r="QWY99" s="4"/>
      <c r="QWZ99" s="4"/>
      <c r="QXA99" s="4"/>
      <c r="QXB99" s="4"/>
      <c r="QXC99" s="4"/>
      <c r="QXD99" s="4"/>
      <c r="QXE99" s="4"/>
      <c r="QXF99" s="4"/>
      <c r="QXG99" s="4"/>
      <c r="QXH99" s="4"/>
      <c r="QXI99" s="4"/>
      <c r="QXJ99" s="4"/>
      <c r="QXK99" s="4"/>
      <c r="QXL99" s="4"/>
      <c r="QXM99" s="4"/>
      <c r="QXN99" s="4"/>
      <c r="QXO99" s="4"/>
      <c r="QXP99" s="4"/>
      <c r="QXQ99" s="4"/>
      <c r="QXR99" s="4"/>
      <c r="QXS99" s="4"/>
      <c r="QXT99" s="4"/>
      <c r="QXU99" s="4"/>
      <c r="QXV99" s="4"/>
      <c r="QXW99" s="4"/>
      <c r="QXX99" s="4"/>
      <c r="QXY99" s="4"/>
      <c r="QXZ99" s="4"/>
      <c r="QYA99" s="4"/>
      <c r="QYB99" s="4"/>
      <c r="QYC99" s="4"/>
      <c r="QYD99" s="4"/>
      <c r="QYE99" s="4"/>
      <c r="QYF99" s="4"/>
      <c r="QYG99" s="4"/>
      <c r="QYH99" s="4"/>
      <c r="QYI99" s="4"/>
      <c r="QYJ99" s="4"/>
      <c r="QYK99" s="4"/>
      <c r="QYL99" s="4"/>
      <c r="QYM99" s="4"/>
      <c r="QYN99" s="4"/>
      <c r="QYO99" s="4"/>
      <c r="QYP99" s="4"/>
      <c r="QYQ99" s="4"/>
      <c r="QYR99" s="4"/>
      <c r="QYS99" s="4"/>
      <c r="QYT99" s="4"/>
      <c r="QYU99" s="4"/>
      <c r="QYV99" s="4"/>
      <c r="QYW99" s="4"/>
      <c r="QYX99" s="4"/>
      <c r="QYY99" s="4"/>
      <c r="QYZ99" s="4"/>
      <c r="QZA99" s="4"/>
      <c r="QZB99" s="4"/>
      <c r="QZC99" s="4"/>
      <c r="QZD99" s="4"/>
      <c r="QZE99" s="4"/>
      <c r="QZF99" s="4"/>
      <c r="QZG99" s="4"/>
      <c r="QZH99" s="4"/>
      <c r="QZI99" s="4"/>
      <c r="QZJ99" s="4"/>
      <c r="QZK99" s="4"/>
      <c r="QZL99" s="4"/>
      <c r="QZM99" s="4"/>
      <c r="QZN99" s="4"/>
      <c r="QZO99" s="4"/>
      <c r="QZP99" s="4"/>
      <c r="QZQ99" s="4"/>
      <c r="QZR99" s="4"/>
      <c r="QZS99" s="4"/>
      <c r="QZT99" s="4"/>
      <c r="QZU99" s="4"/>
      <c r="QZV99" s="4"/>
      <c r="QZW99" s="4"/>
      <c r="QZX99" s="4"/>
      <c r="QZY99" s="4"/>
      <c r="QZZ99" s="4"/>
      <c r="RAA99" s="4"/>
      <c r="RAB99" s="4"/>
      <c r="RAC99" s="4"/>
      <c r="RAD99" s="4"/>
      <c r="RAE99" s="4"/>
      <c r="RAF99" s="4"/>
      <c r="RAG99" s="4"/>
      <c r="RAH99" s="4"/>
      <c r="RAI99" s="4"/>
      <c r="RAJ99" s="4"/>
      <c r="RAK99" s="4"/>
      <c r="RAL99" s="4"/>
      <c r="RAM99" s="4"/>
      <c r="RAN99" s="4"/>
      <c r="RAO99" s="4"/>
      <c r="RAP99" s="4"/>
      <c r="RAQ99" s="4"/>
      <c r="RAR99" s="4"/>
      <c r="RAS99" s="4"/>
      <c r="RAT99" s="4"/>
      <c r="RAU99" s="4"/>
      <c r="RAV99" s="4"/>
      <c r="RAW99" s="4"/>
      <c r="RAX99" s="4"/>
      <c r="RAY99" s="4"/>
      <c r="RAZ99" s="4"/>
      <c r="RBA99" s="4"/>
      <c r="RBB99" s="4"/>
      <c r="RBC99" s="4"/>
      <c r="RBD99" s="4"/>
      <c r="RBE99" s="4"/>
      <c r="RBF99" s="4"/>
      <c r="RBG99" s="4"/>
      <c r="RBH99" s="4"/>
      <c r="RBI99" s="4"/>
      <c r="RBJ99" s="4"/>
      <c r="RBK99" s="4"/>
      <c r="RBL99" s="4"/>
      <c r="RBM99" s="4"/>
      <c r="RBN99" s="4"/>
      <c r="RBO99" s="4"/>
      <c r="RBP99" s="4"/>
      <c r="RBQ99" s="4"/>
      <c r="RBR99" s="4"/>
      <c r="RBS99" s="4"/>
      <c r="RBT99" s="4"/>
      <c r="RBU99" s="4"/>
      <c r="RBV99" s="4"/>
      <c r="RBW99" s="4"/>
      <c r="RBX99" s="4"/>
      <c r="RBY99" s="4"/>
      <c r="RBZ99" s="4"/>
      <c r="RCA99" s="4"/>
      <c r="RCB99" s="4"/>
      <c r="RCC99" s="4"/>
      <c r="RCD99" s="4"/>
      <c r="RCE99" s="4"/>
      <c r="RCF99" s="4"/>
      <c r="RCG99" s="4"/>
      <c r="RCH99" s="4"/>
      <c r="RCI99" s="4"/>
      <c r="RCJ99" s="4"/>
      <c r="RCK99" s="4"/>
      <c r="RCL99" s="4"/>
      <c r="RCM99" s="4"/>
      <c r="RCN99" s="4"/>
      <c r="RCO99" s="4"/>
      <c r="RCP99" s="4"/>
      <c r="RCQ99" s="4"/>
      <c r="RCR99" s="4"/>
      <c r="RCS99" s="4"/>
      <c r="RCT99" s="4"/>
      <c r="RCU99" s="4"/>
      <c r="RCV99" s="4"/>
      <c r="RCW99" s="4"/>
      <c r="RCX99" s="4"/>
      <c r="RCY99" s="4"/>
      <c r="RCZ99" s="4"/>
      <c r="RDA99" s="4"/>
      <c r="RDB99" s="4"/>
      <c r="RDC99" s="4"/>
      <c r="RDD99" s="4"/>
      <c r="RDE99" s="4"/>
      <c r="RDF99" s="4"/>
      <c r="RDG99" s="4"/>
      <c r="RDH99" s="4"/>
      <c r="RDI99" s="4"/>
      <c r="RDJ99" s="4"/>
      <c r="RDK99" s="4"/>
      <c r="RDL99" s="4"/>
      <c r="RDM99" s="4"/>
      <c r="RDN99" s="4"/>
      <c r="RDO99" s="4"/>
      <c r="RDP99" s="4"/>
      <c r="RDQ99" s="4"/>
      <c r="RDR99" s="4"/>
      <c r="RDS99" s="4"/>
      <c r="RDT99" s="4"/>
      <c r="RDU99" s="4"/>
      <c r="RDV99" s="4"/>
      <c r="RDW99" s="4"/>
      <c r="RDX99" s="4"/>
      <c r="RDY99" s="4"/>
      <c r="RDZ99" s="4"/>
      <c r="REA99" s="4"/>
      <c r="REB99" s="4"/>
      <c r="REC99" s="4"/>
      <c r="RED99" s="4"/>
      <c r="REE99" s="4"/>
      <c r="REF99" s="4"/>
      <c r="REG99" s="4"/>
      <c r="REH99" s="4"/>
      <c r="REI99" s="4"/>
      <c r="REJ99" s="4"/>
      <c r="REK99" s="4"/>
      <c r="REL99" s="4"/>
      <c r="REM99" s="4"/>
      <c r="REN99" s="4"/>
      <c r="REO99" s="4"/>
      <c r="REP99" s="4"/>
      <c r="REQ99" s="4"/>
      <c r="RER99" s="4"/>
      <c r="RES99" s="4"/>
      <c r="RET99" s="4"/>
      <c r="REU99" s="4"/>
      <c r="REV99" s="4"/>
      <c r="REW99" s="4"/>
      <c r="REX99" s="4"/>
      <c r="REY99" s="4"/>
      <c r="REZ99" s="4"/>
      <c r="RFA99" s="4"/>
      <c r="RFB99" s="4"/>
      <c r="RFC99" s="4"/>
      <c r="RFD99" s="4"/>
      <c r="RFE99" s="4"/>
      <c r="RFF99" s="4"/>
      <c r="RFG99" s="4"/>
      <c r="RFH99" s="4"/>
      <c r="RFI99" s="4"/>
      <c r="RFJ99" s="4"/>
      <c r="RFK99" s="4"/>
      <c r="RFL99" s="4"/>
      <c r="RFM99" s="4"/>
      <c r="RFN99" s="4"/>
      <c r="RFO99" s="4"/>
      <c r="RFP99" s="4"/>
      <c r="RFQ99" s="4"/>
      <c r="RFR99" s="4"/>
      <c r="RFS99" s="4"/>
      <c r="RFT99" s="4"/>
      <c r="RFU99" s="4"/>
      <c r="RFV99" s="4"/>
      <c r="RFW99" s="4"/>
      <c r="RFX99" s="4"/>
      <c r="RFY99" s="4"/>
      <c r="RFZ99" s="4"/>
      <c r="RGA99" s="4"/>
      <c r="RGB99" s="4"/>
      <c r="RGC99" s="4"/>
      <c r="RGD99" s="4"/>
      <c r="RGE99" s="4"/>
      <c r="RGF99" s="4"/>
      <c r="RGG99" s="4"/>
      <c r="RGH99" s="4"/>
      <c r="RGI99" s="4"/>
      <c r="RGJ99" s="4"/>
      <c r="RGK99" s="4"/>
      <c r="RGL99" s="4"/>
      <c r="RGM99" s="4"/>
      <c r="RGN99" s="4"/>
      <c r="RGO99" s="4"/>
      <c r="RGP99" s="4"/>
      <c r="RGQ99" s="4"/>
      <c r="RGR99" s="4"/>
      <c r="RGS99" s="4"/>
      <c r="RGT99" s="4"/>
      <c r="RGU99" s="4"/>
      <c r="RGV99" s="4"/>
      <c r="RGW99" s="4"/>
      <c r="RGX99" s="4"/>
      <c r="RGY99" s="4"/>
      <c r="RGZ99" s="4"/>
      <c r="RHA99" s="4"/>
      <c r="RHB99" s="4"/>
      <c r="RHC99" s="4"/>
      <c r="RHD99" s="4"/>
      <c r="RHE99" s="4"/>
      <c r="RHF99" s="4"/>
      <c r="RHG99" s="4"/>
      <c r="RHH99" s="4"/>
      <c r="RHI99" s="4"/>
      <c r="RHJ99" s="4"/>
      <c r="RHK99" s="4"/>
      <c r="RHL99" s="4"/>
      <c r="RHM99" s="4"/>
      <c r="RHN99" s="4"/>
      <c r="RHO99" s="4"/>
      <c r="RHP99" s="4"/>
      <c r="RHQ99" s="4"/>
      <c r="RHR99" s="4"/>
      <c r="RHS99" s="4"/>
      <c r="RHT99" s="4"/>
      <c r="RHU99" s="4"/>
      <c r="RHV99" s="4"/>
      <c r="RHW99" s="4"/>
      <c r="RHX99" s="4"/>
      <c r="RHY99" s="4"/>
      <c r="RHZ99" s="4"/>
      <c r="RIA99" s="4"/>
      <c r="RIB99" s="4"/>
      <c r="RIC99" s="4"/>
      <c r="RID99" s="4"/>
      <c r="RIE99" s="4"/>
      <c r="RIF99" s="4"/>
      <c r="RIG99" s="4"/>
      <c r="RIH99" s="4"/>
      <c r="RII99" s="4"/>
      <c r="RIJ99" s="4"/>
      <c r="RIK99" s="4"/>
      <c r="RIL99" s="4"/>
      <c r="RIM99" s="4"/>
      <c r="RIN99" s="4"/>
      <c r="RIO99" s="4"/>
      <c r="RIP99" s="4"/>
      <c r="RIQ99" s="4"/>
      <c r="RIR99" s="4"/>
      <c r="RIS99" s="4"/>
      <c r="RIT99" s="4"/>
      <c r="RIU99" s="4"/>
      <c r="RIV99" s="4"/>
      <c r="RIW99" s="4"/>
      <c r="RIX99" s="4"/>
      <c r="RIY99" s="4"/>
      <c r="RIZ99" s="4"/>
      <c r="RJA99" s="4"/>
      <c r="RJB99" s="4"/>
      <c r="RJC99" s="4"/>
      <c r="RJD99" s="4"/>
      <c r="RJE99" s="4"/>
      <c r="RJF99" s="4"/>
      <c r="RJG99" s="4"/>
      <c r="RJH99" s="4"/>
      <c r="RJI99" s="4"/>
      <c r="RJJ99" s="4"/>
      <c r="RJK99" s="4"/>
      <c r="RJL99" s="4"/>
      <c r="RJM99" s="4"/>
      <c r="RJN99" s="4"/>
      <c r="RJO99" s="4"/>
      <c r="RJP99" s="4"/>
      <c r="RJQ99" s="4"/>
      <c r="RJR99" s="4"/>
      <c r="RJS99" s="4"/>
      <c r="RJT99" s="4"/>
      <c r="RJU99" s="4"/>
      <c r="RJV99" s="4"/>
      <c r="RJW99" s="4"/>
      <c r="RJX99" s="4"/>
      <c r="RJY99" s="4"/>
      <c r="RJZ99" s="4"/>
      <c r="RKA99" s="4"/>
      <c r="RKB99" s="4"/>
      <c r="RKC99" s="4"/>
      <c r="RKD99" s="4"/>
      <c r="RKE99" s="4"/>
      <c r="RKF99" s="4"/>
      <c r="RKG99" s="4"/>
      <c r="RKH99" s="4"/>
      <c r="RKI99" s="4"/>
      <c r="RKJ99" s="4"/>
      <c r="RKK99" s="4"/>
      <c r="RKL99" s="4"/>
      <c r="RKM99" s="4"/>
      <c r="RKN99" s="4"/>
      <c r="RKO99" s="4"/>
      <c r="RKP99" s="4"/>
      <c r="RKQ99" s="4"/>
      <c r="RKR99" s="4"/>
      <c r="RKS99" s="4"/>
      <c r="RKT99" s="4"/>
      <c r="RKU99" s="4"/>
      <c r="RKV99" s="4"/>
      <c r="RKW99" s="4"/>
      <c r="RKX99" s="4"/>
      <c r="RKY99" s="4"/>
      <c r="RKZ99" s="4"/>
      <c r="RLA99" s="4"/>
      <c r="RLB99" s="4"/>
      <c r="RLC99" s="4"/>
      <c r="RLD99" s="4"/>
      <c r="RLE99" s="4"/>
      <c r="RLF99" s="4"/>
      <c r="RLG99" s="4"/>
      <c r="RLH99" s="4"/>
      <c r="RLI99" s="4"/>
      <c r="RLJ99" s="4"/>
      <c r="RLK99" s="4"/>
      <c r="RLL99" s="4"/>
      <c r="RLM99" s="4"/>
      <c r="RLN99" s="4"/>
      <c r="RLO99" s="4"/>
      <c r="RLP99" s="4"/>
      <c r="RLQ99" s="4"/>
      <c r="RLR99" s="4"/>
      <c r="RLS99" s="4"/>
      <c r="RLT99" s="4"/>
      <c r="RLU99" s="4"/>
      <c r="RLV99" s="4"/>
      <c r="RLW99" s="4"/>
      <c r="RLX99" s="4"/>
      <c r="RLY99" s="4"/>
      <c r="RLZ99" s="4"/>
      <c r="RMA99" s="4"/>
      <c r="RMB99" s="4"/>
      <c r="RMC99" s="4"/>
      <c r="RMD99" s="4"/>
      <c r="RME99" s="4"/>
      <c r="RMF99" s="4"/>
      <c r="RMG99" s="4"/>
      <c r="RMH99" s="4"/>
      <c r="RMI99" s="4"/>
      <c r="RMJ99" s="4"/>
      <c r="RMK99" s="4"/>
      <c r="RML99" s="4"/>
      <c r="RMM99" s="4"/>
      <c r="RMN99" s="4"/>
      <c r="RMO99" s="4"/>
      <c r="RMP99" s="4"/>
      <c r="RMQ99" s="4"/>
      <c r="RMR99" s="4"/>
      <c r="RMS99" s="4"/>
      <c r="RMT99" s="4"/>
      <c r="RMU99" s="4"/>
      <c r="RMV99" s="4"/>
      <c r="RMW99" s="4"/>
      <c r="RMX99" s="4"/>
      <c r="RMY99" s="4"/>
      <c r="RMZ99" s="4"/>
      <c r="RNA99" s="4"/>
      <c r="RNB99" s="4"/>
      <c r="RNC99" s="4"/>
      <c r="RND99" s="4"/>
      <c r="RNE99" s="4"/>
      <c r="RNF99" s="4"/>
      <c r="RNG99" s="4"/>
      <c r="RNH99" s="4"/>
      <c r="RNI99" s="4"/>
      <c r="RNJ99" s="4"/>
      <c r="RNK99" s="4"/>
      <c r="RNL99" s="4"/>
      <c r="RNM99" s="4"/>
      <c r="RNN99" s="4"/>
      <c r="RNO99" s="4"/>
      <c r="RNP99" s="4"/>
      <c r="RNQ99" s="4"/>
      <c r="RNR99" s="4"/>
      <c r="RNS99" s="4"/>
      <c r="RNT99" s="4"/>
      <c r="RNU99" s="4"/>
      <c r="RNV99" s="4"/>
      <c r="RNW99" s="4"/>
      <c r="RNX99" s="4"/>
      <c r="RNY99" s="4"/>
      <c r="RNZ99" s="4"/>
      <c r="ROA99" s="4"/>
      <c r="ROB99" s="4"/>
      <c r="ROC99" s="4"/>
      <c r="ROD99" s="4"/>
      <c r="ROE99" s="4"/>
      <c r="ROF99" s="4"/>
      <c r="ROG99" s="4"/>
      <c r="ROH99" s="4"/>
      <c r="ROI99" s="4"/>
      <c r="ROJ99" s="4"/>
      <c r="ROK99" s="4"/>
      <c r="ROL99" s="4"/>
      <c r="ROM99" s="4"/>
      <c r="RON99" s="4"/>
      <c r="ROO99" s="4"/>
      <c r="ROP99" s="4"/>
      <c r="ROQ99" s="4"/>
      <c r="ROR99" s="4"/>
      <c r="ROS99" s="4"/>
      <c r="ROT99" s="4"/>
      <c r="ROU99" s="4"/>
      <c r="ROV99" s="4"/>
      <c r="ROW99" s="4"/>
      <c r="ROX99" s="4"/>
      <c r="ROY99" s="4"/>
      <c r="ROZ99" s="4"/>
      <c r="RPA99" s="4"/>
      <c r="RPB99" s="4"/>
      <c r="RPC99" s="4"/>
      <c r="RPD99" s="4"/>
      <c r="RPE99" s="4"/>
      <c r="RPF99" s="4"/>
      <c r="RPG99" s="4"/>
      <c r="RPH99" s="4"/>
      <c r="RPI99" s="4"/>
      <c r="RPJ99" s="4"/>
      <c r="RPK99" s="4"/>
      <c r="RPL99" s="4"/>
      <c r="RPM99" s="4"/>
      <c r="RPN99" s="4"/>
      <c r="RPO99" s="4"/>
      <c r="RPP99" s="4"/>
      <c r="RPQ99" s="4"/>
      <c r="RPR99" s="4"/>
      <c r="RPS99" s="4"/>
      <c r="RPT99" s="4"/>
      <c r="RPU99" s="4"/>
      <c r="RPV99" s="4"/>
      <c r="RPW99" s="4"/>
      <c r="RPX99" s="4"/>
      <c r="RPY99" s="4"/>
      <c r="RPZ99" s="4"/>
      <c r="RQA99" s="4"/>
      <c r="RQB99" s="4"/>
      <c r="RQC99" s="4"/>
      <c r="RQD99" s="4"/>
      <c r="RQE99" s="4"/>
      <c r="RQF99" s="4"/>
      <c r="RQG99" s="4"/>
      <c r="RQH99" s="4"/>
      <c r="RQI99" s="4"/>
      <c r="RQJ99" s="4"/>
      <c r="RQK99" s="4"/>
      <c r="RQL99" s="4"/>
      <c r="RQM99" s="4"/>
      <c r="RQN99" s="4"/>
      <c r="RQO99" s="4"/>
      <c r="RQP99" s="4"/>
      <c r="RQQ99" s="4"/>
      <c r="RQR99" s="4"/>
      <c r="RQS99" s="4"/>
      <c r="RQT99" s="4"/>
      <c r="RQU99" s="4"/>
      <c r="RQV99" s="4"/>
      <c r="RQW99" s="4"/>
      <c r="RQX99" s="4"/>
      <c r="RQY99" s="4"/>
      <c r="RQZ99" s="4"/>
      <c r="RRA99" s="4"/>
      <c r="RRB99" s="4"/>
      <c r="RRC99" s="4"/>
      <c r="RRD99" s="4"/>
      <c r="RRE99" s="4"/>
      <c r="RRF99" s="4"/>
      <c r="RRG99" s="4"/>
      <c r="RRH99" s="4"/>
      <c r="RRI99" s="4"/>
      <c r="RRJ99" s="4"/>
      <c r="RRK99" s="4"/>
      <c r="RRL99" s="4"/>
      <c r="RRM99" s="4"/>
      <c r="RRN99" s="4"/>
      <c r="RRO99" s="4"/>
      <c r="RRP99" s="4"/>
      <c r="RRQ99" s="4"/>
      <c r="RRR99" s="4"/>
      <c r="RRS99" s="4"/>
      <c r="RRT99" s="4"/>
      <c r="RRU99" s="4"/>
      <c r="RRV99" s="4"/>
      <c r="RRW99" s="4"/>
      <c r="RRX99" s="4"/>
      <c r="RRY99" s="4"/>
      <c r="RRZ99" s="4"/>
      <c r="RSA99" s="4"/>
      <c r="RSB99" s="4"/>
      <c r="RSC99" s="4"/>
      <c r="RSD99" s="4"/>
      <c r="RSE99" s="4"/>
      <c r="RSF99" s="4"/>
      <c r="RSG99" s="4"/>
      <c r="RSH99" s="4"/>
      <c r="RSI99" s="4"/>
      <c r="RSJ99" s="4"/>
      <c r="RSK99" s="4"/>
      <c r="RSL99" s="4"/>
      <c r="RSM99" s="4"/>
      <c r="RSN99" s="4"/>
      <c r="RSO99" s="4"/>
      <c r="RSP99" s="4"/>
      <c r="RSQ99" s="4"/>
      <c r="RSR99" s="4"/>
      <c r="RSS99" s="4"/>
      <c r="RST99" s="4"/>
      <c r="RSU99" s="4"/>
      <c r="RSV99" s="4"/>
      <c r="RSW99" s="4"/>
      <c r="RSX99" s="4"/>
      <c r="RSY99" s="4"/>
      <c r="RSZ99" s="4"/>
      <c r="RTA99" s="4"/>
      <c r="RTB99" s="4"/>
      <c r="RTC99" s="4"/>
      <c r="RTD99" s="4"/>
      <c r="RTE99" s="4"/>
      <c r="RTF99" s="4"/>
      <c r="RTG99" s="4"/>
      <c r="RTH99" s="4"/>
      <c r="RTI99" s="4"/>
      <c r="RTJ99" s="4"/>
      <c r="RTK99" s="4"/>
      <c r="RTL99" s="4"/>
      <c r="RTM99" s="4"/>
      <c r="RTN99" s="4"/>
      <c r="RTO99" s="4"/>
      <c r="RTP99" s="4"/>
      <c r="RTQ99" s="4"/>
      <c r="RTR99" s="4"/>
      <c r="RTS99" s="4"/>
      <c r="RTT99" s="4"/>
      <c r="RTU99" s="4"/>
      <c r="RTV99" s="4"/>
      <c r="RTW99" s="4"/>
      <c r="RTX99" s="4"/>
      <c r="RTY99" s="4"/>
      <c r="RTZ99" s="4"/>
      <c r="RUA99" s="4"/>
      <c r="RUB99" s="4"/>
      <c r="RUC99" s="4"/>
      <c r="RUD99" s="4"/>
      <c r="RUE99" s="4"/>
      <c r="RUF99" s="4"/>
      <c r="RUG99" s="4"/>
      <c r="RUH99" s="4"/>
      <c r="RUI99" s="4"/>
      <c r="RUJ99" s="4"/>
      <c r="RUK99" s="4"/>
      <c r="RUL99" s="4"/>
      <c r="RUM99" s="4"/>
      <c r="RUN99" s="4"/>
      <c r="RUO99" s="4"/>
      <c r="RUP99" s="4"/>
      <c r="RUQ99" s="4"/>
      <c r="RUR99" s="4"/>
      <c r="RUS99" s="4"/>
      <c r="RUT99" s="4"/>
      <c r="RUU99" s="4"/>
      <c r="RUV99" s="4"/>
      <c r="RUW99" s="4"/>
      <c r="RUX99" s="4"/>
      <c r="RUY99" s="4"/>
      <c r="RUZ99" s="4"/>
      <c r="RVA99" s="4"/>
      <c r="RVB99" s="4"/>
      <c r="RVC99" s="4"/>
      <c r="RVD99" s="4"/>
      <c r="RVE99" s="4"/>
      <c r="RVF99" s="4"/>
      <c r="RVG99" s="4"/>
      <c r="RVH99" s="4"/>
      <c r="RVI99" s="4"/>
      <c r="RVJ99" s="4"/>
      <c r="RVK99" s="4"/>
      <c r="RVL99" s="4"/>
      <c r="RVM99" s="4"/>
      <c r="RVN99" s="4"/>
      <c r="RVO99" s="4"/>
      <c r="RVP99" s="4"/>
      <c r="RVQ99" s="4"/>
      <c r="RVR99" s="4"/>
      <c r="RVS99" s="4"/>
      <c r="RVT99" s="4"/>
      <c r="RVU99" s="4"/>
      <c r="RVV99" s="4"/>
      <c r="RVW99" s="4"/>
      <c r="RVX99" s="4"/>
      <c r="RVY99" s="4"/>
      <c r="RVZ99" s="4"/>
      <c r="RWA99" s="4"/>
      <c r="RWB99" s="4"/>
      <c r="RWC99" s="4"/>
      <c r="RWD99" s="4"/>
      <c r="RWE99" s="4"/>
      <c r="RWF99" s="4"/>
      <c r="RWG99" s="4"/>
      <c r="RWH99" s="4"/>
      <c r="RWI99" s="4"/>
      <c r="RWJ99" s="4"/>
      <c r="RWK99" s="4"/>
      <c r="RWL99" s="4"/>
      <c r="RWM99" s="4"/>
      <c r="RWN99" s="4"/>
      <c r="RWO99" s="4"/>
      <c r="RWP99" s="4"/>
      <c r="RWQ99" s="4"/>
      <c r="RWR99" s="4"/>
      <c r="RWS99" s="4"/>
      <c r="RWT99" s="4"/>
      <c r="RWU99" s="4"/>
      <c r="RWV99" s="4"/>
      <c r="RWW99" s="4"/>
      <c r="RWX99" s="4"/>
      <c r="RWY99" s="4"/>
      <c r="RWZ99" s="4"/>
      <c r="RXA99" s="4"/>
      <c r="RXB99" s="4"/>
      <c r="RXC99" s="4"/>
      <c r="RXD99" s="4"/>
      <c r="RXE99" s="4"/>
      <c r="RXF99" s="4"/>
      <c r="RXG99" s="4"/>
      <c r="RXH99" s="4"/>
      <c r="RXI99" s="4"/>
      <c r="RXJ99" s="4"/>
      <c r="RXK99" s="4"/>
      <c r="RXL99" s="4"/>
      <c r="RXM99" s="4"/>
      <c r="RXN99" s="4"/>
      <c r="RXO99" s="4"/>
      <c r="RXP99" s="4"/>
      <c r="RXQ99" s="4"/>
      <c r="RXR99" s="4"/>
      <c r="RXS99" s="4"/>
      <c r="RXT99" s="4"/>
      <c r="RXU99" s="4"/>
      <c r="RXV99" s="4"/>
      <c r="RXW99" s="4"/>
      <c r="RXX99" s="4"/>
      <c r="RXY99" s="4"/>
      <c r="RXZ99" s="4"/>
      <c r="RYA99" s="4"/>
      <c r="RYB99" s="4"/>
      <c r="RYC99" s="4"/>
      <c r="RYD99" s="4"/>
      <c r="RYE99" s="4"/>
      <c r="RYF99" s="4"/>
      <c r="RYG99" s="4"/>
      <c r="RYH99" s="4"/>
      <c r="RYI99" s="4"/>
      <c r="RYJ99" s="4"/>
      <c r="RYK99" s="4"/>
      <c r="RYL99" s="4"/>
      <c r="RYM99" s="4"/>
      <c r="RYN99" s="4"/>
      <c r="RYO99" s="4"/>
      <c r="RYP99" s="4"/>
      <c r="RYQ99" s="4"/>
      <c r="RYR99" s="4"/>
      <c r="RYS99" s="4"/>
      <c r="RYT99" s="4"/>
      <c r="RYU99" s="4"/>
      <c r="RYV99" s="4"/>
      <c r="RYW99" s="4"/>
      <c r="RYX99" s="4"/>
      <c r="RYY99" s="4"/>
      <c r="RYZ99" s="4"/>
      <c r="RZA99" s="4"/>
      <c r="RZB99" s="4"/>
      <c r="RZC99" s="4"/>
      <c r="RZD99" s="4"/>
      <c r="RZE99" s="4"/>
      <c r="RZF99" s="4"/>
      <c r="RZG99" s="4"/>
      <c r="RZH99" s="4"/>
      <c r="RZI99" s="4"/>
      <c r="RZJ99" s="4"/>
      <c r="RZK99" s="4"/>
      <c r="RZL99" s="4"/>
      <c r="RZM99" s="4"/>
      <c r="RZN99" s="4"/>
      <c r="RZO99" s="4"/>
      <c r="RZP99" s="4"/>
      <c r="RZQ99" s="4"/>
      <c r="RZR99" s="4"/>
      <c r="RZS99" s="4"/>
      <c r="RZT99" s="4"/>
      <c r="RZU99" s="4"/>
      <c r="RZV99" s="4"/>
      <c r="RZW99" s="4"/>
      <c r="RZX99" s="4"/>
      <c r="RZY99" s="4"/>
      <c r="RZZ99" s="4"/>
      <c r="SAA99" s="4"/>
      <c r="SAB99" s="4"/>
      <c r="SAC99" s="4"/>
      <c r="SAD99" s="4"/>
      <c r="SAE99" s="4"/>
      <c r="SAF99" s="4"/>
      <c r="SAG99" s="4"/>
      <c r="SAH99" s="4"/>
      <c r="SAI99" s="4"/>
      <c r="SAJ99" s="4"/>
      <c r="SAK99" s="4"/>
      <c r="SAL99" s="4"/>
      <c r="SAM99" s="4"/>
      <c r="SAN99" s="4"/>
      <c r="SAO99" s="4"/>
      <c r="SAP99" s="4"/>
      <c r="SAQ99" s="4"/>
      <c r="SAR99" s="4"/>
      <c r="SAS99" s="4"/>
      <c r="SAT99" s="4"/>
      <c r="SAU99" s="4"/>
      <c r="SAV99" s="4"/>
      <c r="SAW99" s="4"/>
      <c r="SAX99" s="4"/>
      <c r="SAY99" s="4"/>
      <c r="SAZ99" s="4"/>
      <c r="SBA99" s="4"/>
      <c r="SBB99" s="4"/>
      <c r="SBC99" s="4"/>
      <c r="SBD99" s="4"/>
      <c r="SBE99" s="4"/>
      <c r="SBF99" s="4"/>
      <c r="SBG99" s="4"/>
      <c r="SBH99" s="4"/>
      <c r="SBI99" s="4"/>
      <c r="SBJ99" s="4"/>
      <c r="SBK99" s="4"/>
      <c r="SBL99" s="4"/>
      <c r="SBM99" s="4"/>
      <c r="SBN99" s="4"/>
      <c r="SBO99" s="4"/>
      <c r="SBP99" s="4"/>
      <c r="SBQ99" s="4"/>
      <c r="SBR99" s="4"/>
      <c r="SBS99" s="4"/>
      <c r="SBT99" s="4"/>
      <c r="SBU99" s="4"/>
      <c r="SBV99" s="4"/>
      <c r="SBW99" s="4"/>
      <c r="SBX99" s="4"/>
      <c r="SBY99" s="4"/>
      <c r="SBZ99" s="4"/>
      <c r="SCA99" s="4"/>
      <c r="SCB99" s="4"/>
      <c r="SCC99" s="4"/>
      <c r="SCD99" s="4"/>
      <c r="SCE99" s="4"/>
      <c r="SCF99" s="4"/>
      <c r="SCG99" s="4"/>
      <c r="SCH99" s="4"/>
      <c r="SCI99" s="4"/>
      <c r="SCJ99" s="4"/>
      <c r="SCK99" s="4"/>
      <c r="SCL99" s="4"/>
      <c r="SCM99" s="4"/>
      <c r="SCN99" s="4"/>
      <c r="SCO99" s="4"/>
      <c r="SCP99" s="4"/>
      <c r="SCQ99" s="4"/>
      <c r="SCR99" s="4"/>
      <c r="SCS99" s="4"/>
      <c r="SCT99" s="4"/>
      <c r="SCU99" s="4"/>
      <c r="SCV99" s="4"/>
      <c r="SCW99" s="4"/>
      <c r="SCX99" s="4"/>
      <c r="SCY99" s="4"/>
      <c r="SCZ99" s="4"/>
      <c r="SDA99" s="4"/>
      <c r="SDB99" s="4"/>
      <c r="SDC99" s="4"/>
      <c r="SDD99" s="4"/>
      <c r="SDE99" s="4"/>
      <c r="SDF99" s="4"/>
      <c r="SDG99" s="4"/>
      <c r="SDH99" s="4"/>
      <c r="SDI99" s="4"/>
      <c r="SDJ99" s="4"/>
      <c r="SDK99" s="4"/>
      <c r="SDL99" s="4"/>
      <c r="SDM99" s="4"/>
      <c r="SDN99" s="4"/>
      <c r="SDO99" s="4"/>
      <c r="SDP99" s="4"/>
      <c r="SDQ99" s="4"/>
      <c r="SDR99" s="4"/>
      <c r="SDS99" s="4"/>
      <c r="SDT99" s="4"/>
      <c r="SDU99" s="4"/>
      <c r="SDV99" s="4"/>
      <c r="SDW99" s="4"/>
      <c r="SDX99" s="4"/>
      <c r="SDY99" s="4"/>
      <c r="SDZ99" s="4"/>
      <c r="SEA99" s="4"/>
      <c r="SEB99" s="4"/>
      <c r="SEC99" s="4"/>
      <c r="SED99" s="4"/>
      <c r="SEE99" s="4"/>
      <c r="SEF99" s="4"/>
      <c r="SEG99" s="4"/>
      <c r="SEH99" s="4"/>
      <c r="SEI99" s="4"/>
      <c r="SEJ99" s="4"/>
      <c r="SEK99" s="4"/>
      <c r="SEL99" s="4"/>
      <c r="SEM99" s="4"/>
      <c r="SEN99" s="4"/>
      <c r="SEO99" s="4"/>
      <c r="SEP99" s="4"/>
      <c r="SEQ99" s="4"/>
      <c r="SER99" s="4"/>
      <c r="SES99" s="4"/>
      <c r="SET99" s="4"/>
      <c r="SEU99" s="4"/>
      <c r="SEV99" s="4"/>
      <c r="SEW99" s="4"/>
      <c r="SEX99" s="4"/>
      <c r="SEY99" s="4"/>
      <c r="SEZ99" s="4"/>
      <c r="SFA99" s="4"/>
      <c r="SFB99" s="4"/>
      <c r="SFC99" s="4"/>
      <c r="SFD99" s="4"/>
      <c r="SFE99" s="4"/>
      <c r="SFF99" s="4"/>
      <c r="SFG99" s="4"/>
      <c r="SFH99" s="4"/>
      <c r="SFI99" s="4"/>
      <c r="SFJ99" s="4"/>
      <c r="SFK99" s="4"/>
      <c r="SFL99" s="4"/>
      <c r="SFM99" s="4"/>
      <c r="SFN99" s="4"/>
      <c r="SFO99" s="4"/>
      <c r="SFP99" s="4"/>
      <c r="SFQ99" s="4"/>
      <c r="SFR99" s="4"/>
      <c r="SFS99" s="4"/>
      <c r="SFT99" s="4"/>
      <c r="SFU99" s="4"/>
      <c r="SFV99" s="4"/>
      <c r="SFW99" s="4"/>
      <c r="SFX99" s="4"/>
      <c r="SFY99" s="4"/>
      <c r="SFZ99" s="4"/>
      <c r="SGA99" s="4"/>
      <c r="SGB99" s="4"/>
      <c r="SGC99" s="4"/>
      <c r="SGD99" s="4"/>
      <c r="SGE99" s="4"/>
      <c r="SGF99" s="4"/>
      <c r="SGG99" s="4"/>
      <c r="SGH99" s="4"/>
      <c r="SGI99" s="4"/>
      <c r="SGJ99" s="4"/>
      <c r="SGK99" s="4"/>
      <c r="SGL99" s="4"/>
      <c r="SGM99" s="4"/>
      <c r="SGN99" s="4"/>
      <c r="SGO99" s="4"/>
      <c r="SGP99" s="4"/>
      <c r="SGQ99" s="4"/>
      <c r="SGR99" s="4"/>
      <c r="SGS99" s="4"/>
      <c r="SGT99" s="4"/>
      <c r="SGU99" s="4"/>
      <c r="SGV99" s="4"/>
      <c r="SGW99" s="4"/>
      <c r="SGX99" s="4"/>
      <c r="SGY99" s="4"/>
      <c r="SGZ99" s="4"/>
      <c r="SHA99" s="4"/>
      <c r="SHB99" s="4"/>
      <c r="SHC99" s="4"/>
      <c r="SHD99" s="4"/>
      <c r="SHE99" s="4"/>
      <c r="SHF99" s="4"/>
      <c r="SHG99" s="4"/>
      <c r="SHH99" s="4"/>
      <c r="SHI99" s="4"/>
      <c r="SHJ99" s="4"/>
      <c r="SHK99" s="4"/>
      <c r="SHL99" s="4"/>
      <c r="SHM99" s="4"/>
      <c r="SHN99" s="4"/>
      <c r="SHO99" s="4"/>
      <c r="SHP99" s="4"/>
      <c r="SHQ99" s="4"/>
      <c r="SHR99" s="4"/>
      <c r="SHS99" s="4"/>
      <c r="SHT99" s="4"/>
      <c r="SHU99" s="4"/>
      <c r="SHV99" s="4"/>
      <c r="SHW99" s="4"/>
      <c r="SHX99" s="4"/>
      <c r="SHY99" s="4"/>
      <c r="SHZ99" s="4"/>
      <c r="SIA99" s="4"/>
      <c r="SIB99" s="4"/>
      <c r="SIC99" s="4"/>
      <c r="SID99" s="4"/>
      <c r="SIE99" s="4"/>
      <c r="SIF99" s="4"/>
      <c r="SIG99" s="4"/>
      <c r="SIH99" s="4"/>
      <c r="SII99" s="4"/>
      <c r="SIJ99" s="4"/>
      <c r="SIK99" s="4"/>
      <c r="SIL99" s="4"/>
      <c r="SIM99" s="4"/>
      <c r="SIN99" s="4"/>
      <c r="SIO99" s="4"/>
      <c r="SIP99" s="4"/>
      <c r="SIQ99" s="4"/>
      <c r="SIR99" s="4"/>
      <c r="SIS99" s="4"/>
      <c r="SIT99" s="4"/>
      <c r="SIU99" s="4"/>
      <c r="SIV99" s="4"/>
      <c r="SIW99" s="4"/>
      <c r="SIX99" s="4"/>
      <c r="SIY99" s="4"/>
      <c r="SIZ99" s="4"/>
      <c r="SJA99" s="4"/>
      <c r="SJB99" s="4"/>
      <c r="SJC99" s="4"/>
      <c r="SJD99" s="4"/>
      <c r="SJE99" s="4"/>
      <c r="SJF99" s="4"/>
      <c r="SJG99" s="4"/>
      <c r="SJH99" s="4"/>
      <c r="SJI99" s="4"/>
      <c r="SJJ99" s="4"/>
      <c r="SJK99" s="4"/>
      <c r="SJL99" s="4"/>
      <c r="SJM99" s="4"/>
      <c r="SJN99" s="4"/>
      <c r="SJO99" s="4"/>
      <c r="SJP99" s="4"/>
      <c r="SJQ99" s="4"/>
      <c r="SJR99" s="4"/>
      <c r="SJS99" s="4"/>
      <c r="SJT99" s="4"/>
      <c r="SJU99" s="4"/>
      <c r="SJV99" s="4"/>
      <c r="SJW99" s="4"/>
      <c r="SJX99" s="4"/>
      <c r="SJY99" s="4"/>
      <c r="SJZ99" s="4"/>
      <c r="SKA99" s="4"/>
      <c r="SKB99" s="4"/>
      <c r="SKC99" s="4"/>
      <c r="SKD99" s="4"/>
      <c r="SKE99" s="4"/>
      <c r="SKF99" s="4"/>
      <c r="SKG99" s="4"/>
      <c r="SKH99" s="4"/>
      <c r="SKI99" s="4"/>
      <c r="SKJ99" s="4"/>
      <c r="SKK99" s="4"/>
      <c r="SKL99" s="4"/>
      <c r="SKM99" s="4"/>
      <c r="SKN99" s="4"/>
      <c r="SKO99" s="4"/>
      <c r="SKP99" s="4"/>
      <c r="SKQ99" s="4"/>
      <c r="SKR99" s="4"/>
      <c r="SKS99" s="4"/>
      <c r="SKT99" s="4"/>
      <c r="SKU99" s="4"/>
      <c r="SKV99" s="4"/>
      <c r="SKW99" s="4"/>
      <c r="SKX99" s="4"/>
      <c r="SKY99" s="4"/>
      <c r="SKZ99" s="4"/>
      <c r="SLA99" s="4"/>
      <c r="SLB99" s="4"/>
      <c r="SLC99" s="4"/>
      <c r="SLD99" s="4"/>
      <c r="SLE99" s="4"/>
      <c r="SLF99" s="4"/>
      <c r="SLG99" s="4"/>
      <c r="SLH99" s="4"/>
      <c r="SLI99" s="4"/>
      <c r="SLJ99" s="4"/>
      <c r="SLK99" s="4"/>
      <c r="SLL99" s="4"/>
      <c r="SLM99" s="4"/>
      <c r="SLN99" s="4"/>
      <c r="SLO99" s="4"/>
      <c r="SLP99" s="4"/>
      <c r="SLQ99" s="4"/>
      <c r="SLR99" s="4"/>
      <c r="SLS99" s="4"/>
      <c r="SLT99" s="4"/>
      <c r="SLU99" s="4"/>
      <c r="SLV99" s="4"/>
      <c r="SLW99" s="4"/>
      <c r="SLX99" s="4"/>
      <c r="SLY99" s="4"/>
      <c r="SLZ99" s="4"/>
      <c r="SMA99" s="4"/>
      <c r="SMB99" s="4"/>
      <c r="SMC99" s="4"/>
      <c r="SMD99" s="4"/>
      <c r="SME99" s="4"/>
      <c r="SMF99" s="4"/>
      <c r="SMG99" s="4"/>
      <c r="SMH99" s="4"/>
      <c r="SMI99" s="4"/>
      <c r="SMJ99" s="4"/>
      <c r="SMK99" s="4"/>
      <c r="SML99" s="4"/>
      <c r="SMM99" s="4"/>
      <c r="SMN99" s="4"/>
      <c r="SMO99" s="4"/>
      <c r="SMP99" s="4"/>
      <c r="SMQ99" s="4"/>
      <c r="SMR99" s="4"/>
      <c r="SMS99" s="4"/>
      <c r="SMT99" s="4"/>
      <c r="SMU99" s="4"/>
      <c r="SMV99" s="4"/>
      <c r="SMW99" s="4"/>
      <c r="SMX99" s="4"/>
      <c r="SMY99" s="4"/>
      <c r="SMZ99" s="4"/>
      <c r="SNA99" s="4"/>
      <c r="SNB99" s="4"/>
      <c r="SNC99" s="4"/>
      <c r="SND99" s="4"/>
      <c r="SNE99" s="4"/>
      <c r="SNF99" s="4"/>
      <c r="SNG99" s="4"/>
      <c r="SNH99" s="4"/>
      <c r="SNI99" s="4"/>
      <c r="SNJ99" s="4"/>
      <c r="SNK99" s="4"/>
      <c r="SNL99" s="4"/>
      <c r="SNM99" s="4"/>
      <c r="SNN99" s="4"/>
      <c r="SNO99" s="4"/>
      <c r="SNP99" s="4"/>
      <c r="SNQ99" s="4"/>
      <c r="SNR99" s="4"/>
      <c r="SNS99" s="4"/>
      <c r="SNT99" s="4"/>
      <c r="SNU99" s="4"/>
      <c r="SNV99" s="4"/>
      <c r="SNW99" s="4"/>
      <c r="SNX99" s="4"/>
      <c r="SNY99" s="4"/>
      <c r="SNZ99" s="4"/>
      <c r="SOA99" s="4"/>
      <c r="SOB99" s="4"/>
      <c r="SOC99" s="4"/>
      <c r="SOD99" s="4"/>
      <c r="SOE99" s="4"/>
      <c r="SOF99" s="4"/>
      <c r="SOG99" s="4"/>
      <c r="SOH99" s="4"/>
      <c r="SOI99" s="4"/>
      <c r="SOJ99" s="4"/>
      <c r="SOK99" s="4"/>
      <c r="SOL99" s="4"/>
      <c r="SOM99" s="4"/>
      <c r="SON99" s="4"/>
      <c r="SOO99" s="4"/>
      <c r="SOP99" s="4"/>
      <c r="SOQ99" s="4"/>
      <c r="SOR99" s="4"/>
      <c r="SOS99" s="4"/>
      <c r="SOT99" s="4"/>
      <c r="SOU99" s="4"/>
      <c r="SOV99" s="4"/>
      <c r="SOW99" s="4"/>
      <c r="SOX99" s="4"/>
      <c r="SOY99" s="4"/>
      <c r="SOZ99" s="4"/>
      <c r="SPA99" s="4"/>
      <c r="SPB99" s="4"/>
      <c r="SPC99" s="4"/>
      <c r="SPD99" s="4"/>
      <c r="SPE99" s="4"/>
      <c r="SPF99" s="4"/>
      <c r="SPG99" s="4"/>
      <c r="SPH99" s="4"/>
      <c r="SPI99" s="4"/>
      <c r="SPJ99" s="4"/>
      <c r="SPK99" s="4"/>
      <c r="SPL99" s="4"/>
      <c r="SPM99" s="4"/>
      <c r="SPN99" s="4"/>
      <c r="SPO99" s="4"/>
      <c r="SPP99" s="4"/>
      <c r="SPQ99" s="4"/>
      <c r="SPR99" s="4"/>
      <c r="SPS99" s="4"/>
      <c r="SPT99" s="4"/>
      <c r="SPU99" s="4"/>
      <c r="SPV99" s="4"/>
      <c r="SPW99" s="4"/>
      <c r="SPX99" s="4"/>
      <c r="SPY99" s="4"/>
      <c r="SPZ99" s="4"/>
      <c r="SQA99" s="4"/>
      <c r="SQB99" s="4"/>
      <c r="SQC99" s="4"/>
      <c r="SQD99" s="4"/>
      <c r="SQE99" s="4"/>
      <c r="SQF99" s="4"/>
      <c r="SQG99" s="4"/>
      <c r="SQH99" s="4"/>
      <c r="SQI99" s="4"/>
      <c r="SQJ99" s="4"/>
      <c r="SQK99" s="4"/>
      <c r="SQL99" s="4"/>
      <c r="SQM99" s="4"/>
      <c r="SQN99" s="4"/>
      <c r="SQO99" s="4"/>
      <c r="SQP99" s="4"/>
      <c r="SQQ99" s="4"/>
      <c r="SQR99" s="4"/>
      <c r="SQS99" s="4"/>
      <c r="SQT99" s="4"/>
      <c r="SQU99" s="4"/>
      <c r="SQV99" s="4"/>
      <c r="SQW99" s="4"/>
      <c r="SQX99" s="4"/>
      <c r="SQY99" s="4"/>
      <c r="SQZ99" s="4"/>
      <c r="SRA99" s="4"/>
      <c r="SRB99" s="4"/>
      <c r="SRC99" s="4"/>
      <c r="SRD99" s="4"/>
      <c r="SRE99" s="4"/>
      <c r="SRF99" s="4"/>
      <c r="SRG99" s="4"/>
      <c r="SRH99" s="4"/>
      <c r="SRI99" s="4"/>
      <c r="SRJ99" s="4"/>
      <c r="SRK99" s="4"/>
      <c r="SRL99" s="4"/>
      <c r="SRM99" s="4"/>
      <c r="SRN99" s="4"/>
      <c r="SRO99" s="4"/>
      <c r="SRP99" s="4"/>
      <c r="SRQ99" s="4"/>
      <c r="SRR99" s="4"/>
      <c r="SRS99" s="4"/>
      <c r="SRT99" s="4"/>
      <c r="SRU99" s="4"/>
      <c r="SRV99" s="4"/>
      <c r="SRW99" s="4"/>
      <c r="SRX99" s="4"/>
      <c r="SRY99" s="4"/>
      <c r="SRZ99" s="4"/>
      <c r="SSA99" s="4"/>
      <c r="SSB99" s="4"/>
      <c r="SSC99" s="4"/>
      <c r="SSD99" s="4"/>
      <c r="SSE99" s="4"/>
      <c r="SSF99" s="4"/>
      <c r="SSG99" s="4"/>
      <c r="SSH99" s="4"/>
      <c r="SSI99" s="4"/>
      <c r="SSJ99" s="4"/>
      <c r="SSK99" s="4"/>
      <c r="SSL99" s="4"/>
      <c r="SSM99" s="4"/>
      <c r="SSN99" s="4"/>
      <c r="SSO99" s="4"/>
      <c r="SSP99" s="4"/>
      <c r="SSQ99" s="4"/>
      <c r="SSR99" s="4"/>
      <c r="SSS99" s="4"/>
      <c r="SST99" s="4"/>
      <c r="SSU99" s="4"/>
      <c r="SSV99" s="4"/>
      <c r="SSW99" s="4"/>
      <c r="SSX99" s="4"/>
      <c r="SSY99" s="4"/>
      <c r="SSZ99" s="4"/>
      <c r="STA99" s="4"/>
      <c r="STB99" s="4"/>
      <c r="STC99" s="4"/>
      <c r="STD99" s="4"/>
      <c r="STE99" s="4"/>
      <c r="STF99" s="4"/>
      <c r="STG99" s="4"/>
      <c r="STH99" s="4"/>
      <c r="STI99" s="4"/>
      <c r="STJ99" s="4"/>
      <c r="STK99" s="4"/>
      <c r="STL99" s="4"/>
      <c r="STM99" s="4"/>
      <c r="STN99" s="4"/>
      <c r="STO99" s="4"/>
      <c r="STP99" s="4"/>
      <c r="STQ99" s="4"/>
      <c r="STR99" s="4"/>
      <c r="STS99" s="4"/>
      <c r="STT99" s="4"/>
      <c r="STU99" s="4"/>
      <c r="STV99" s="4"/>
      <c r="STW99" s="4"/>
      <c r="STX99" s="4"/>
      <c r="STY99" s="4"/>
      <c r="STZ99" s="4"/>
      <c r="SUA99" s="4"/>
      <c r="SUB99" s="4"/>
      <c r="SUC99" s="4"/>
      <c r="SUD99" s="4"/>
      <c r="SUE99" s="4"/>
      <c r="SUF99" s="4"/>
      <c r="SUG99" s="4"/>
      <c r="SUH99" s="4"/>
      <c r="SUI99" s="4"/>
      <c r="SUJ99" s="4"/>
      <c r="SUK99" s="4"/>
      <c r="SUL99" s="4"/>
      <c r="SUM99" s="4"/>
      <c r="SUN99" s="4"/>
      <c r="SUO99" s="4"/>
      <c r="SUP99" s="4"/>
      <c r="SUQ99" s="4"/>
      <c r="SUR99" s="4"/>
      <c r="SUS99" s="4"/>
      <c r="SUT99" s="4"/>
      <c r="SUU99" s="4"/>
      <c r="SUV99" s="4"/>
      <c r="SUW99" s="4"/>
      <c r="SUX99" s="4"/>
      <c r="SUY99" s="4"/>
      <c r="SUZ99" s="4"/>
      <c r="SVA99" s="4"/>
      <c r="SVB99" s="4"/>
      <c r="SVC99" s="4"/>
      <c r="SVD99" s="4"/>
      <c r="SVE99" s="4"/>
      <c r="SVF99" s="4"/>
      <c r="SVG99" s="4"/>
      <c r="SVH99" s="4"/>
      <c r="SVI99" s="4"/>
      <c r="SVJ99" s="4"/>
      <c r="SVK99" s="4"/>
      <c r="SVL99" s="4"/>
      <c r="SVM99" s="4"/>
      <c r="SVN99" s="4"/>
      <c r="SVO99" s="4"/>
      <c r="SVP99" s="4"/>
      <c r="SVQ99" s="4"/>
      <c r="SVR99" s="4"/>
      <c r="SVS99" s="4"/>
      <c r="SVT99" s="4"/>
      <c r="SVU99" s="4"/>
      <c r="SVV99" s="4"/>
      <c r="SVW99" s="4"/>
      <c r="SVX99" s="4"/>
      <c r="SVY99" s="4"/>
      <c r="SVZ99" s="4"/>
      <c r="SWA99" s="4"/>
      <c r="SWB99" s="4"/>
      <c r="SWC99" s="4"/>
      <c r="SWD99" s="4"/>
      <c r="SWE99" s="4"/>
      <c r="SWF99" s="4"/>
      <c r="SWG99" s="4"/>
      <c r="SWH99" s="4"/>
      <c r="SWI99" s="4"/>
      <c r="SWJ99" s="4"/>
      <c r="SWK99" s="4"/>
      <c r="SWL99" s="4"/>
      <c r="SWM99" s="4"/>
      <c r="SWN99" s="4"/>
      <c r="SWO99" s="4"/>
      <c r="SWP99" s="4"/>
      <c r="SWQ99" s="4"/>
      <c r="SWR99" s="4"/>
      <c r="SWS99" s="4"/>
      <c r="SWT99" s="4"/>
      <c r="SWU99" s="4"/>
      <c r="SWV99" s="4"/>
      <c r="SWW99" s="4"/>
      <c r="SWX99" s="4"/>
      <c r="SWY99" s="4"/>
      <c r="SWZ99" s="4"/>
      <c r="SXA99" s="4"/>
      <c r="SXB99" s="4"/>
      <c r="SXC99" s="4"/>
      <c r="SXD99" s="4"/>
      <c r="SXE99" s="4"/>
      <c r="SXF99" s="4"/>
      <c r="SXG99" s="4"/>
      <c r="SXH99" s="4"/>
      <c r="SXI99" s="4"/>
      <c r="SXJ99" s="4"/>
      <c r="SXK99" s="4"/>
      <c r="SXL99" s="4"/>
      <c r="SXM99" s="4"/>
      <c r="SXN99" s="4"/>
      <c r="SXO99" s="4"/>
      <c r="SXP99" s="4"/>
      <c r="SXQ99" s="4"/>
      <c r="SXR99" s="4"/>
      <c r="SXS99" s="4"/>
      <c r="SXT99" s="4"/>
      <c r="SXU99" s="4"/>
      <c r="SXV99" s="4"/>
      <c r="SXW99" s="4"/>
      <c r="SXX99" s="4"/>
      <c r="SXY99" s="4"/>
      <c r="SXZ99" s="4"/>
      <c r="SYA99" s="4"/>
      <c r="SYB99" s="4"/>
      <c r="SYC99" s="4"/>
      <c r="SYD99" s="4"/>
      <c r="SYE99" s="4"/>
      <c r="SYF99" s="4"/>
      <c r="SYG99" s="4"/>
      <c r="SYH99" s="4"/>
      <c r="SYI99" s="4"/>
      <c r="SYJ99" s="4"/>
      <c r="SYK99" s="4"/>
      <c r="SYL99" s="4"/>
      <c r="SYM99" s="4"/>
      <c r="SYN99" s="4"/>
      <c r="SYO99" s="4"/>
      <c r="SYP99" s="4"/>
      <c r="SYQ99" s="4"/>
      <c r="SYR99" s="4"/>
      <c r="SYS99" s="4"/>
      <c r="SYT99" s="4"/>
      <c r="SYU99" s="4"/>
      <c r="SYV99" s="4"/>
      <c r="SYW99" s="4"/>
      <c r="SYX99" s="4"/>
      <c r="SYY99" s="4"/>
      <c r="SYZ99" s="4"/>
      <c r="SZA99" s="4"/>
      <c r="SZB99" s="4"/>
      <c r="SZC99" s="4"/>
      <c r="SZD99" s="4"/>
      <c r="SZE99" s="4"/>
      <c r="SZF99" s="4"/>
      <c r="SZG99" s="4"/>
      <c r="SZH99" s="4"/>
      <c r="SZI99" s="4"/>
      <c r="SZJ99" s="4"/>
      <c r="SZK99" s="4"/>
      <c r="SZL99" s="4"/>
      <c r="SZM99" s="4"/>
      <c r="SZN99" s="4"/>
      <c r="SZO99" s="4"/>
      <c r="SZP99" s="4"/>
      <c r="SZQ99" s="4"/>
      <c r="SZR99" s="4"/>
      <c r="SZS99" s="4"/>
      <c r="SZT99" s="4"/>
      <c r="SZU99" s="4"/>
      <c r="SZV99" s="4"/>
      <c r="SZW99" s="4"/>
      <c r="SZX99" s="4"/>
      <c r="SZY99" s="4"/>
      <c r="SZZ99" s="4"/>
      <c r="TAA99" s="4"/>
      <c r="TAB99" s="4"/>
      <c r="TAC99" s="4"/>
      <c r="TAD99" s="4"/>
      <c r="TAE99" s="4"/>
      <c r="TAF99" s="4"/>
      <c r="TAG99" s="4"/>
      <c r="TAH99" s="4"/>
      <c r="TAI99" s="4"/>
      <c r="TAJ99" s="4"/>
      <c r="TAK99" s="4"/>
      <c r="TAL99" s="4"/>
      <c r="TAM99" s="4"/>
      <c r="TAN99" s="4"/>
      <c r="TAO99" s="4"/>
      <c r="TAP99" s="4"/>
      <c r="TAQ99" s="4"/>
      <c r="TAR99" s="4"/>
      <c r="TAS99" s="4"/>
      <c r="TAT99" s="4"/>
      <c r="TAU99" s="4"/>
      <c r="TAV99" s="4"/>
      <c r="TAW99" s="4"/>
      <c r="TAX99" s="4"/>
      <c r="TAY99" s="4"/>
      <c r="TAZ99" s="4"/>
      <c r="TBA99" s="4"/>
      <c r="TBB99" s="4"/>
      <c r="TBC99" s="4"/>
      <c r="TBD99" s="4"/>
      <c r="TBE99" s="4"/>
      <c r="TBF99" s="4"/>
      <c r="TBG99" s="4"/>
      <c r="TBH99" s="4"/>
      <c r="TBI99" s="4"/>
      <c r="TBJ99" s="4"/>
      <c r="TBK99" s="4"/>
      <c r="TBL99" s="4"/>
      <c r="TBM99" s="4"/>
      <c r="TBN99" s="4"/>
      <c r="TBO99" s="4"/>
      <c r="TBP99" s="4"/>
      <c r="TBQ99" s="4"/>
      <c r="TBR99" s="4"/>
      <c r="TBS99" s="4"/>
      <c r="TBT99" s="4"/>
      <c r="TBU99" s="4"/>
      <c r="TBV99" s="4"/>
      <c r="TBW99" s="4"/>
      <c r="TBX99" s="4"/>
      <c r="TBY99" s="4"/>
      <c r="TBZ99" s="4"/>
      <c r="TCA99" s="4"/>
      <c r="TCB99" s="4"/>
      <c r="TCC99" s="4"/>
      <c r="TCD99" s="4"/>
      <c r="TCE99" s="4"/>
      <c r="TCF99" s="4"/>
      <c r="TCG99" s="4"/>
      <c r="TCH99" s="4"/>
      <c r="TCI99" s="4"/>
      <c r="TCJ99" s="4"/>
      <c r="TCK99" s="4"/>
      <c r="TCL99" s="4"/>
      <c r="TCM99" s="4"/>
      <c r="TCN99" s="4"/>
      <c r="TCO99" s="4"/>
      <c r="TCP99" s="4"/>
      <c r="TCQ99" s="4"/>
      <c r="TCR99" s="4"/>
      <c r="TCS99" s="4"/>
      <c r="TCT99" s="4"/>
      <c r="TCU99" s="4"/>
      <c r="TCV99" s="4"/>
      <c r="TCW99" s="4"/>
      <c r="TCX99" s="4"/>
      <c r="TCY99" s="4"/>
      <c r="TCZ99" s="4"/>
      <c r="TDA99" s="4"/>
      <c r="TDB99" s="4"/>
      <c r="TDC99" s="4"/>
      <c r="TDD99" s="4"/>
      <c r="TDE99" s="4"/>
      <c r="TDF99" s="4"/>
      <c r="TDG99" s="4"/>
      <c r="TDH99" s="4"/>
      <c r="TDI99" s="4"/>
      <c r="TDJ99" s="4"/>
      <c r="TDK99" s="4"/>
      <c r="TDL99" s="4"/>
      <c r="TDM99" s="4"/>
      <c r="TDN99" s="4"/>
      <c r="TDO99" s="4"/>
      <c r="TDP99" s="4"/>
      <c r="TDQ99" s="4"/>
      <c r="TDR99" s="4"/>
      <c r="TDS99" s="4"/>
      <c r="TDT99" s="4"/>
      <c r="TDU99" s="4"/>
      <c r="TDV99" s="4"/>
      <c r="TDW99" s="4"/>
      <c r="TDX99" s="4"/>
      <c r="TDY99" s="4"/>
      <c r="TDZ99" s="4"/>
      <c r="TEA99" s="4"/>
      <c r="TEB99" s="4"/>
      <c r="TEC99" s="4"/>
      <c r="TED99" s="4"/>
      <c r="TEE99" s="4"/>
      <c r="TEF99" s="4"/>
      <c r="TEG99" s="4"/>
      <c r="TEH99" s="4"/>
      <c r="TEI99" s="4"/>
      <c r="TEJ99" s="4"/>
      <c r="TEK99" s="4"/>
      <c r="TEL99" s="4"/>
      <c r="TEM99" s="4"/>
      <c r="TEN99" s="4"/>
      <c r="TEO99" s="4"/>
      <c r="TEP99" s="4"/>
      <c r="TEQ99" s="4"/>
      <c r="TER99" s="4"/>
      <c r="TES99" s="4"/>
      <c r="TET99" s="4"/>
      <c r="TEU99" s="4"/>
      <c r="TEV99" s="4"/>
      <c r="TEW99" s="4"/>
      <c r="TEX99" s="4"/>
      <c r="TEY99" s="4"/>
      <c r="TEZ99" s="4"/>
      <c r="TFA99" s="4"/>
      <c r="TFB99" s="4"/>
      <c r="TFC99" s="4"/>
      <c r="TFD99" s="4"/>
      <c r="TFE99" s="4"/>
      <c r="TFF99" s="4"/>
      <c r="TFG99" s="4"/>
      <c r="TFH99" s="4"/>
      <c r="TFI99" s="4"/>
      <c r="TFJ99" s="4"/>
      <c r="TFK99" s="4"/>
      <c r="TFL99" s="4"/>
      <c r="TFM99" s="4"/>
      <c r="TFN99" s="4"/>
      <c r="TFO99" s="4"/>
      <c r="TFP99" s="4"/>
      <c r="TFQ99" s="4"/>
      <c r="TFR99" s="4"/>
      <c r="TFS99" s="4"/>
      <c r="TFT99" s="4"/>
      <c r="TFU99" s="4"/>
      <c r="TFV99" s="4"/>
      <c r="TFW99" s="4"/>
      <c r="TFX99" s="4"/>
      <c r="TFY99" s="4"/>
      <c r="TFZ99" s="4"/>
      <c r="TGA99" s="4"/>
      <c r="TGB99" s="4"/>
      <c r="TGC99" s="4"/>
      <c r="TGD99" s="4"/>
      <c r="TGE99" s="4"/>
      <c r="TGF99" s="4"/>
      <c r="TGG99" s="4"/>
      <c r="TGH99" s="4"/>
      <c r="TGI99" s="4"/>
      <c r="TGJ99" s="4"/>
      <c r="TGK99" s="4"/>
      <c r="TGL99" s="4"/>
      <c r="TGM99" s="4"/>
      <c r="TGN99" s="4"/>
      <c r="TGO99" s="4"/>
      <c r="TGP99" s="4"/>
      <c r="TGQ99" s="4"/>
      <c r="TGR99" s="4"/>
      <c r="TGS99" s="4"/>
      <c r="TGT99" s="4"/>
      <c r="TGU99" s="4"/>
      <c r="TGV99" s="4"/>
      <c r="TGW99" s="4"/>
      <c r="TGX99" s="4"/>
      <c r="TGY99" s="4"/>
      <c r="TGZ99" s="4"/>
      <c r="THA99" s="4"/>
      <c r="THB99" s="4"/>
      <c r="THC99" s="4"/>
      <c r="THD99" s="4"/>
      <c r="THE99" s="4"/>
      <c r="THF99" s="4"/>
      <c r="THG99" s="4"/>
      <c r="THH99" s="4"/>
      <c r="THI99" s="4"/>
      <c r="THJ99" s="4"/>
      <c r="THK99" s="4"/>
      <c r="THL99" s="4"/>
      <c r="THM99" s="4"/>
      <c r="THN99" s="4"/>
      <c r="THO99" s="4"/>
      <c r="THP99" s="4"/>
      <c r="THQ99" s="4"/>
      <c r="THR99" s="4"/>
      <c r="THS99" s="4"/>
      <c r="THT99" s="4"/>
      <c r="THU99" s="4"/>
      <c r="THV99" s="4"/>
      <c r="THW99" s="4"/>
      <c r="THX99" s="4"/>
      <c r="THY99" s="4"/>
      <c r="THZ99" s="4"/>
      <c r="TIA99" s="4"/>
      <c r="TIB99" s="4"/>
      <c r="TIC99" s="4"/>
      <c r="TID99" s="4"/>
      <c r="TIE99" s="4"/>
      <c r="TIF99" s="4"/>
      <c r="TIG99" s="4"/>
      <c r="TIH99" s="4"/>
      <c r="TII99" s="4"/>
      <c r="TIJ99" s="4"/>
      <c r="TIK99" s="4"/>
      <c r="TIL99" s="4"/>
      <c r="TIM99" s="4"/>
      <c r="TIN99" s="4"/>
      <c r="TIO99" s="4"/>
      <c r="TIP99" s="4"/>
      <c r="TIQ99" s="4"/>
      <c r="TIR99" s="4"/>
      <c r="TIS99" s="4"/>
      <c r="TIT99" s="4"/>
      <c r="TIU99" s="4"/>
      <c r="TIV99" s="4"/>
      <c r="TIW99" s="4"/>
      <c r="TIX99" s="4"/>
      <c r="TIY99" s="4"/>
      <c r="TIZ99" s="4"/>
      <c r="TJA99" s="4"/>
      <c r="TJB99" s="4"/>
      <c r="TJC99" s="4"/>
      <c r="TJD99" s="4"/>
      <c r="TJE99" s="4"/>
      <c r="TJF99" s="4"/>
      <c r="TJG99" s="4"/>
      <c r="TJH99" s="4"/>
      <c r="TJI99" s="4"/>
      <c r="TJJ99" s="4"/>
      <c r="TJK99" s="4"/>
      <c r="TJL99" s="4"/>
      <c r="TJM99" s="4"/>
      <c r="TJN99" s="4"/>
      <c r="TJO99" s="4"/>
      <c r="TJP99" s="4"/>
      <c r="TJQ99" s="4"/>
      <c r="TJR99" s="4"/>
      <c r="TJS99" s="4"/>
      <c r="TJT99" s="4"/>
      <c r="TJU99" s="4"/>
      <c r="TJV99" s="4"/>
      <c r="TJW99" s="4"/>
      <c r="TJX99" s="4"/>
      <c r="TJY99" s="4"/>
      <c r="TJZ99" s="4"/>
      <c r="TKA99" s="4"/>
      <c r="TKB99" s="4"/>
      <c r="TKC99" s="4"/>
      <c r="TKD99" s="4"/>
      <c r="TKE99" s="4"/>
      <c r="TKF99" s="4"/>
      <c r="TKG99" s="4"/>
      <c r="TKH99" s="4"/>
      <c r="TKI99" s="4"/>
      <c r="TKJ99" s="4"/>
      <c r="TKK99" s="4"/>
      <c r="TKL99" s="4"/>
      <c r="TKM99" s="4"/>
      <c r="TKN99" s="4"/>
      <c r="TKO99" s="4"/>
      <c r="TKP99" s="4"/>
      <c r="TKQ99" s="4"/>
      <c r="TKR99" s="4"/>
      <c r="TKS99" s="4"/>
      <c r="TKT99" s="4"/>
      <c r="TKU99" s="4"/>
      <c r="TKV99" s="4"/>
      <c r="TKW99" s="4"/>
      <c r="TKX99" s="4"/>
      <c r="TKY99" s="4"/>
      <c r="TKZ99" s="4"/>
      <c r="TLA99" s="4"/>
      <c r="TLB99" s="4"/>
      <c r="TLC99" s="4"/>
      <c r="TLD99" s="4"/>
      <c r="TLE99" s="4"/>
      <c r="TLF99" s="4"/>
      <c r="TLG99" s="4"/>
      <c r="TLH99" s="4"/>
      <c r="TLI99" s="4"/>
      <c r="TLJ99" s="4"/>
      <c r="TLK99" s="4"/>
      <c r="TLL99" s="4"/>
      <c r="TLM99" s="4"/>
      <c r="TLN99" s="4"/>
      <c r="TLO99" s="4"/>
      <c r="TLP99" s="4"/>
      <c r="TLQ99" s="4"/>
      <c r="TLR99" s="4"/>
      <c r="TLS99" s="4"/>
      <c r="TLT99" s="4"/>
      <c r="TLU99" s="4"/>
      <c r="TLV99" s="4"/>
      <c r="TLW99" s="4"/>
      <c r="TLX99" s="4"/>
      <c r="TLY99" s="4"/>
      <c r="TLZ99" s="4"/>
      <c r="TMA99" s="4"/>
      <c r="TMB99" s="4"/>
      <c r="TMC99" s="4"/>
      <c r="TMD99" s="4"/>
      <c r="TME99" s="4"/>
      <c r="TMF99" s="4"/>
      <c r="TMG99" s="4"/>
      <c r="TMH99" s="4"/>
      <c r="TMI99" s="4"/>
      <c r="TMJ99" s="4"/>
      <c r="TMK99" s="4"/>
      <c r="TML99" s="4"/>
      <c r="TMM99" s="4"/>
      <c r="TMN99" s="4"/>
      <c r="TMO99" s="4"/>
      <c r="TMP99" s="4"/>
      <c r="TMQ99" s="4"/>
      <c r="TMR99" s="4"/>
      <c r="TMS99" s="4"/>
      <c r="TMT99" s="4"/>
      <c r="TMU99" s="4"/>
      <c r="TMV99" s="4"/>
      <c r="TMW99" s="4"/>
      <c r="TMX99" s="4"/>
      <c r="TMY99" s="4"/>
      <c r="TMZ99" s="4"/>
      <c r="TNA99" s="4"/>
      <c r="TNB99" s="4"/>
      <c r="TNC99" s="4"/>
      <c r="TND99" s="4"/>
      <c r="TNE99" s="4"/>
      <c r="TNF99" s="4"/>
      <c r="TNG99" s="4"/>
      <c r="TNH99" s="4"/>
      <c r="TNI99" s="4"/>
      <c r="TNJ99" s="4"/>
      <c r="TNK99" s="4"/>
      <c r="TNL99" s="4"/>
      <c r="TNM99" s="4"/>
      <c r="TNN99" s="4"/>
      <c r="TNO99" s="4"/>
      <c r="TNP99" s="4"/>
      <c r="TNQ99" s="4"/>
      <c r="TNR99" s="4"/>
      <c r="TNS99" s="4"/>
      <c r="TNT99" s="4"/>
      <c r="TNU99" s="4"/>
      <c r="TNV99" s="4"/>
      <c r="TNW99" s="4"/>
      <c r="TNX99" s="4"/>
      <c r="TNY99" s="4"/>
      <c r="TNZ99" s="4"/>
      <c r="TOA99" s="4"/>
      <c r="TOB99" s="4"/>
      <c r="TOC99" s="4"/>
      <c r="TOD99" s="4"/>
      <c r="TOE99" s="4"/>
      <c r="TOF99" s="4"/>
      <c r="TOG99" s="4"/>
      <c r="TOH99" s="4"/>
      <c r="TOI99" s="4"/>
      <c r="TOJ99" s="4"/>
      <c r="TOK99" s="4"/>
      <c r="TOL99" s="4"/>
      <c r="TOM99" s="4"/>
      <c r="TON99" s="4"/>
      <c r="TOO99" s="4"/>
      <c r="TOP99" s="4"/>
      <c r="TOQ99" s="4"/>
      <c r="TOR99" s="4"/>
      <c r="TOS99" s="4"/>
      <c r="TOT99" s="4"/>
      <c r="TOU99" s="4"/>
      <c r="TOV99" s="4"/>
      <c r="TOW99" s="4"/>
      <c r="TOX99" s="4"/>
      <c r="TOY99" s="4"/>
      <c r="TOZ99" s="4"/>
      <c r="TPA99" s="4"/>
      <c r="TPB99" s="4"/>
      <c r="TPC99" s="4"/>
      <c r="TPD99" s="4"/>
      <c r="TPE99" s="4"/>
      <c r="TPF99" s="4"/>
      <c r="TPG99" s="4"/>
      <c r="TPH99" s="4"/>
      <c r="TPI99" s="4"/>
      <c r="TPJ99" s="4"/>
      <c r="TPK99" s="4"/>
      <c r="TPL99" s="4"/>
      <c r="TPM99" s="4"/>
      <c r="TPN99" s="4"/>
      <c r="TPO99" s="4"/>
      <c r="TPP99" s="4"/>
      <c r="TPQ99" s="4"/>
      <c r="TPR99" s="4"/>
      <c r="TPS99" s="4"/>
      <c r="TPT99" s="4"/>
      <c r="TPU99" s="4"/>
      <c r="TPV99" s="4"/>
      <c r="TPW99" s="4"/>
      <c r="TPX99" s="4"/>
      <c r="TPY99" s="4"/>
      <c r="TPZ99" s="4"/>
      <c r="TQA99" s="4"/>
      <c r="TQB99" s="4"/>
      <c r="TQC99" s="4"/>
      <c r="TQD99" s="4"/>
      <c r="TQE99" s="4"/>
      <c r="TQF99" s="4"/>
      <c r="TQG99" s="4"/>
      <c r="TQH99" s="4"/>
      <c r="TQI99" s="4"/>
      <c r="TQJ99" s="4"/>
      <c r="TQK99" s="4"/>
      <c r="TQL99" s="4"/>
      <c r="TQM99" s="4"/>
      <c r="TQN99" s="4"/>
      <c r="TQO99" s="4"/>
      <c r="TQP99" s="4"/>
      <c r="TQQ99" s="4"/>
      <c r="TQR99" s="4"/>
      <c r="TQS99" s="4"/>
      <c r="TQT99" s="4"/>
      <c r="TQU99" s="4"/>
      <c r="TQV99" s="4"/>
      <c r="TQW99" s="4"/>
      <c r="TQX99" s="4"/>
      <c r="TQY99" s="4"/>
      <c r="TQZ99" s="4"/>
      <c r="TRA99" s="4"/>
      <c r="TRB99" s="4"/>
      <c r="TRC99" s="4"/>
      <c r="TRD99" s="4"/>
      <c r="TRE99" s="4"/>
      <c r="TRF99" s="4"/>
      <c r="TRG99" s="4"/>
      <c r="TRH99" s="4"/>
      <c r="TRI99" s="4"/>
      <c r="TRJ99" s="4"/>
      <c r="TRK99" s="4"/>
      <c r="TRL99" s="4"/>
      <c r="TRM99" s="4"/>
      <c r="TRN99" s="4"/>
      <c r="TRO99" s="4"/>
      <c r="TRP99" s="4"/>
      <c r="TRQ99" s="4"/>
      <c r="TRR99" s="4"/>
      <c r="TRS99" s="4"/>
      <c r="TRT99" s="4"/>
      <c r="TRU99" s="4"/>
      <c r="TRV99" s="4"/>
      <c r="TRW99" s="4"/>
      <c r="TRX99" s="4"/>
      <c r="TRY99" s="4"/>
      <c r="TRZ99" s="4"/>
      <c r="TSA99" s="4"/>
      <c r="TSB99" s="4"/>
      <c r="TSC99" s="4"/>
      <c r="TSD99" s="4"/>
      <c r="TSE99" s="4"/>
      <c r="TSF99" s="4"/>
      <c r="TSG99" s="4"/>
      <c r="TSH99" s="4"/>
      <c r="TSI99" s="4"/>
      <c r="TSJ99" s="4"/>
      <c r="TSK99" s="4"/>
      <c r="TSL99" s="4"/>
      <c r="TSM99" s="4"/>
      <c r="TSN99" s="4"/>
      <c r="TSO99" s="4"/>
      <c r="TSP99" s="4"/>
      <c r="TSQ99" s="4"/>
      <c r="TSR99" s="4"/>
      <c r="TSS99" s="4"/>
      <c r="TST99" s="4"/>
      <c r="TSU99" s="4"/>
      <c r="TSV99" s="4"/>
      <c r="TSW99" s="4"/>
      <c r="TSX99" s="4"/>
      <c r="TSY99" s="4"/>
      <c r="TSZ99" s="4"/>
      <c r="TTA99" s="4"/>
      <c r="TTB99" s="4"/>
      <c r="TTC99" s="4"/>
      <c r="TTD99" s="4"/>
      <c r="TTE99" s="4"/>
      <c r="TTF99" s="4"/>
      <c r="TTG99" s="4"/>
      <c r="TTH99" s="4"/>
      <c r="TTI99" s="4"/>
      <c r="TTJ99" s="4"/>
      <c r="TTK99" s="4"/>
      <c r="TTL99" s="4"/>
      <c r="TTM99" s="4"/>
      <c r="TTN99" s="4"/>
      <c r="TTO99" s="4"/>
      <c r="TTP99" s="4"/>
      <c r="TTQ99" s="4"/>
      <c r="TTR99" s="4"/>
      <c r="TTS99" s="4"/>
      <c r="TTT99" s="4"/>
      <c r="TTU99" s="4"/>
      <c r="TTV99" s="4"/>
      <c r="TTW99" s="4"/>
      <c r="TTX99" s="4"/>
      <c r="TTY99" s="4"/>
      <c r="TTZ99" s="4"/>
      <c r="TUA99" s="4"/>
      <c r="TUB99" s="4"/>
      <c r="TUC99" s="4"/>
      <c r="TUD99" s="4"/>
      <c r="TUE99" s="4"/>
      <c r="TUF99" s="4"/>
      <c r="TUG99" s="4"/>
      <c r="TUH99" s="4"/>
      <c r="TUI99" s="4"/>
      <c r="TUJ99" s="4"/>
      <c r="TUK99" s="4"/>
      <c r="TUL99" s="4"/>
      <c r="TUM99" s="4"/>
      <c r="TUN99" s="4"/>
      <c r="TUO99" s="4"/>
      <c r="TUP99" s="4"/>
      <c r="TUQ99" s="4"/>
      <c r="TUR99" s="4"/>
      <c r="TUS99" s="4"/>
      <c r="TUT99" s="4"/>
      <c r="TUU99" s="4"/>
      <c r="TUV99" s="4"/>
      <c r="TUW99" s="4"/>
      <c r="TUX99" s="4"/>
      <c r="TUY99" s="4"/>
      <c r="TUZ99" s="4"/>
      <c r="TVA99" s="4"/>
      <c r="TVB99" s="4"/>
      <c r="TVC99" s="4"/>
      <c r="TVD99" s="4"/>
      <c r="TVE99" s="4"/>
      <c r="TVF99" s="4"/>
      <c r="TVG99" s="4"/>
      <c r="TVH99" s="4"/>
      <c r="TVI99" s="4"/>
      <c r="TVJ99" s="4"/>
      <c r="TVK99" s="4"/>
      <c r="TVL99" s="4"/>
      <c r="TVM99" s="4"/>
      <c r="TVN99" s="4"/>
      <c r="TVO99" s="4"/>
      <c r="TVP99" s="4"/>
      <c r="TVQ99" s="4"/>
      <c r="TVR99" s="4"/>
      <c r="TVS99" s="4"/>
      <c r="TVT99" s="4"/>
      <c r="TVU99" s="4"/>
      <c r="TVV99" s="4"/>
      <c r="TVW99" s="4"/>
      <c r="TVX99" s="4"/>
      <c r="TVY99" s="4"/>
      <c r="TVZ99" s="4"/>
      <c r="TWA99" s="4"/>
      <c r="TWB99" s="4"/>
      <c r="TWC99" s="4"/>
      <c r="TWD99" s="4"/>
      <c r="TWE99" s="4"/>
      <c r="TWF99" s="4"/>
      <c r="TWG99" s="4"/>
      <c r="TWH99" s="4"/>
      <c r="TWI99" s="4"/>
      <c r="TWJ99" s="4"/>
      <c r="TWK99" s="4"/>
      <c r="TWL99" s="4"/>
      <c r="TWM99" s="4"/>
      <c r="TWN99" s="4"/>
      <c r="TWO99" s="4"/>
      <c r="TWP99" s="4"/>
      <c r="TWQ99" s="4"/>
      <c r="TWR99" s="4"/>
      <c r="TWS99" s="4"/>
      <c r="TWT99" s="4"/>
      <c r="TWU99" s="4"/>
      <c r="TWV99" s="4"/>
      <c r="TWW99" s="4"/>
      <c r="TWX99" s="4"/>
      <c r="TWY99" s="4"/>
      <c r="TWZ99" s="4"/>
      <c r="TXA99" s="4"/>
      <c r="TXB99" s="4"/>
      <c r="TXC99" s="4"/>
      <c r="TXD99" s="4"/>
      <c r="TXE99" s="4"/>
      <c r="TXF99" s="4"/>
      <c r="TXG99" s="4"/>
      <c r="TXH99" s="4"/>
      <c r="TXI99" s="4"/>
      <c r="TXJ99" s="4"/>
      <c r="TXK99" s="4"/>
      <c r="TXL99" s="4"/>
      <c r="TXM99" s="4"/>
      <c r="TXN99" s="4"/>
      <c r="TXO99" s="4"/>
      <c r="TXP99" s="4"/>
      <c r="TXQ99" s="4"/>
      <c r="TXR99" s="4"/>
      <c r="TXS99" s="4"/>
      <c r="TXT99" s="4"/>
      <c r="TXU99" s="4"/>
      <c r="TXV99" s="4"/>
      <c r="TXW99" s="4"/>
      <c r="TXX99" s="4"/>
      <c r="TXY99" s="4"/>
      <c r="TXZ99" s="4"/>
      <c r="TYA99" s="4"/>
      <c r="TYB99" s="4"/>
      <c r="TYC99" s="4"/>
      <c r="TYD99" s="4"/>
      <c r="TYE99" s="4"/>
      <c r="TYF99" s="4"/>
      <c r="TYG99" s="4"/>
      <c r="TYH99" s="4"/>
      <c r="TYI99" s="4"/>
      <c r="TYJ99" s="4"/>
      <c r="TYK99" s="4"/>
      <c r="TYL99" s="4"/>
      <c r="TYM99" s="4"/>
      <c r="TYN99" s="4"/>
      <c r="TYO99" s="4"/>
      <c r="TYP99" s="4"/>
      <c r="TYQ99" s="4"/>
      <c r="TYR99" s="4"/>
      <c r="TYS99" s="4"/>
      <c r="TYT99" s="4"/>
      <c r="TYU99" s="4"/>
      <c r="TYV99" s="4"/>
      <c r="TYW99" s="4"/>
      <c r="TYX99" s="4"/>
      <c r="TYY99" s="4"/>
      <c r="TYZ99" s="4"/>
      <c r="TZA99" s="4"/>
      <c r="TZB99" s="4"/>
      <c r="TZC99" s="4"/>
      <c r="TZD99" s="4"/>
      <c r="TZE99" s="4"/>
      <c r="TZF99" s="4"/>
      <c r="TZG99" s="4"/>
      <c r="TZH99" s="4"/>
      <c r="TZI99" s="4"/>
      <c r="TZJ99" s="4"/>
      <c r="TZK99" s="4"/>
      <c r="TZL99" s="4"/>
      <c r="TZM99" s="4"/>
      <c r="TZN99" s="4"/>
      <c r="TZO99" s="4"/>
      <c r="TZP99" s="4"/>
      <c r="TZQ99" s="4"/>
      <c r="TZR99" s="4"/>
      <c r="TZS99" s="4"/>
      <c r="TZT99" s="4"/>
      <c r="TZU99" s="4"/>
      <c r="TZV99" s="4"/>
      <c r="TZW99" s="4"/>
      <c r="TZX99" s="4"/>
      <c r="TZY99" s="4"/>
      <c r="TZZ99" s="4"/>
      <c r="UAA99" s="4"/>
      <c r="UAB99" s="4"/>
      <c r="UAC99" s="4"/>
      <c r="UAD99" s="4"/>
      <c r="UAE99" s="4"/>
      <c r="UAF99" s="4"/>
      <c r="UAG99" s="4"/>
      <c r="UAH99" s="4"/>
      <c r="UAI99" s="4"/>
      <c r="UAJ99" s="4"/>
      <c r="UAK99" s="4"/>
      <c r="UAL99" s="4"/>
      <c r="UAM99" s="4"/>
      <c r="UAN99" s="4"/>
      <c r="UAO99" s="4"/>
      <c r="UAP99" s="4"/>
      <c r="UAQ99" s="4"/>
      <c r="UAR99" s="4"/>
      <c r="UAS99" s="4"/>
      <c r="UAT99" s="4"/>
      <c r="UAU99" s="4"/>
      <c r="UAV99" s="4"/>
      <c r="UAW99" s="4"/>
      <c r="UAX99" s="4"/>
      <c r="UAY99" s="4"/>
      <c r="UAZ99" s="4"/>
      <c r="UBA99" s="4"/>
      <c r="UBB99" s="4"/>
      <c r="UBC99" s="4"/>
      <c r="UBD99" s="4"/>
      <c r="UBE99" s="4"/>
      <c r="UBF99" s="4"/>
      <c r="UBG99" s="4"/>
      <c r="UBH99" s="4"/>
      <c r="UBI99" s="4"/>
      <c r="UBJ99" s="4"/>
      <c r="UBK99" s="4"/>
      <c r="UBL99" s="4"/>
      <c r="UBM99" s="4"/>
      <c r="UBN99" s="4"/>
      <c r="UBO99" s="4"/>
      <c r="UBP99" s="4"/>
      <c r="UBQ99" s="4"/>
      <c r="UBR99" s="4"/>
      <c r="UBS99" s="4"/>
      <c r="UBT99" s="4"/>
      <c r="UBU99" s="4"/>
      <c r="UBV99" s="4"/>
      <c r="UBW99" s="4"/>
      <c r="UBX99" s="4"/>
      <c r="UBY99" s="4"/>
      <c r="UBZ99" s="4"/>
      <c r="UCA99" s="4"/>
      <c r="UCB99" s="4"/>
      <c r="UCC99" s="4"/>
      <c r="UCD99" s="4"/>
      <c r="UCE99" s="4"/>
      <c r="UCF99" s="4"/>
      <c r="UCG99" s="4"/>
      <c r="UCH99" s="4"/>
      <c r="UCI99" s="4"/>
      <c r="UCJ99" s="4"/>
      <c r="UCK99" s="4"/>
      <c r="UCL99" s="4"/>
      <c r="UCM99" s="4"/>
      <c r="UCN99" s="4"/>
      <c r="UCO99" s="4"/>
      <c r="UCP99" s="4"/>
      <c r="UCQ99" s="4"/>
      <c r="UCR99" s="4"/>
      <c r="UCS99" s="4"/>
      <c r="UCT99" s="4"/>
      <c r="UCU99" s="4"/>
      <c r="UCV99" s="4"/>
      <c r="UCW99" s="4"/>
      <c r="UCX99" s="4"/>
      <c r="UCY99" s="4"/>
      <c r="UCZ99" s="4"/>
      <c r="UDA99" s="4"/>
      <c r="UDB99" s="4"/>
      <c r="UDC99" s="4"/>
      <c r="UDD99" s="4"/>
      <c r="UDE99" s="4"/>
      <c r="UDF99" s="4"/>
      <c r="UDG99" s="4"/>
      <c r="UDH99" s="4"/>
      <c r="UDI99" s="4"/>
      <c r="UDJ99" s="4"/>
      <c r="UDK99" s="4"/>
      <c r="UDL99" s="4"/>
      <c r="UDM99" s="4"/>
      <c r="UDN99" s="4"/>
      <c r="UDO99" s="4"/>
      <c r="UDP99" s="4"/>
      <c r="UDQ99" s="4"/>
      <c r="UDR99" s="4"/>
      <c r="UDS99" s="4"/>
      <c r="UDT99" s="4"/>
      <c r="UDU99" s="4"/>
      <c r="UDV99" s="4"/>
      <c r="UDW99" s="4"/>
      <c r="UDX99" s="4"/>
      <c r="UDY99" s="4"/>
      <c r="UDZ99" s="4"/>
      <c r="UEA99" s="4"/>
      <c r="UEB99" s="4"/>
      <c r="UEC99" s="4"/>
      <c r="UED99" s="4"/>
      <c r="UEE99" s="4"/>
      <c r="UEF99" s="4"/>
      <c r="UEG99" s="4"/>
      <c r="UEH99" s="4"/>
      <c r="UEI99" s="4"/>
      <c r="UEJ99" s="4"/>
      <c r="UEK99" s="4"/>
      <c r="UEL99" s="4"/>
      <c r="UEM99" s="4"/>
      <c r="UEN99" s="4"/>
      <c r="UEO99" s="4"/>
      <c r="UEP99" s="4"/>
      <c r="UEQ99" s="4"/>
      <c r="UER99" s="4"/>
      <c r="UES99" s="4"/>
      <c r="UET99" s="4"/>
      <c r="UEU99" s="4"/>
      <c r="UEV99" s="4"/>
      <c r="UEW99" s="4"/>
      <c r="UEX99" s="4"/>
      <c r="UEY99" s="4"/>
      <c r="UEZ99" s="4"/>
      <c r="UFA99" s="4"/>
      <c r="UFB99" s="4"/>
      <c r="UFC99" s="4"/>
      <c r="UFD99" s="4"/>
      <c r="UFE99" s="4"/>
      <c r="UFF99" s="4"/>
      <c r="UFG99" s="4"/>
      <c r="UFH99" s="4"/>
      <c r="UFI99" s="4"/>
      <c r="UFJ99" s="4"/>
      <c r="UFK99" s="4"/>
      <c r="UFL99" s="4"/>
      <c r="UFM99" s="4"/>
      <c r="UFN99" s="4"/>
      <c r="UFO99" s="4"/>
      <c r="UFP99" s="4"/>
      <c r="UFQ99" s="4"/>
      <c r="UFR99" s="4"/>
      <c r="UFS99" s="4"/>
      <c r="UFT99" s="4"/>
      <c r="UFU99" s="4"/>
      <c r="UFV99" s="4"/>
      <c r="UFW99" s="4"/>
      <c r="UFX99" s="4"/>
      <c r="UFY99" s="4"/>
      <c r="UFZ99" s="4"/>
      <c r="UGA99" s="4"/>
      <c r="UGB99" s="4"/>
      <c r="UGC99" s="4"/>
      <c r="UGD99" s="4"/>
      <c r="UGE99" s="4"/>
      <c r="UGF99" s="4"/>
      <c r="UGG99" s="4"/>
      <c r="UGH99" s="4"/>
      <c r="UGI99" s="4"/>
      <c r="UGJ99" s="4"/>
      <c r="UGK99" s="4"/>
      <c r="UGL99" s="4"/>
      <c r="UGM99" s="4"/>
      <c r="UGN99" s="4"/>
      <c r="UGO99" s="4"/>
      <c r="UGP99" s="4"/>
      <c r="UGQ99" s="4"/>
      <c r="UGR99" s="4"/>
      <c r="UGS99" s="4"/>
      <c r="UGT99" s="4"/>
      <c r="UGU99" s="4"/>
      <c r="UGV99" s="4"/>
      <c r="UGW99" s="4"/>
      <c r="UGX99" s="4"/>
      <c r="UGY99" s="4"/>
      <c r="UGZ99" s="4"/>
      <c r="UHA99" s="4"/>
      <c r="UHB99" s="4"/>
      <c r="UHC99" s="4"/>
      <c r="UHD99" s="4"/>
      <c r="UHE99" s="4"/>
      <c r="UHF99" s="4"/>
      <c r="UHG99" s="4"/>
      <c r="UHH99" s="4"/>
      <c r="UHI99" s="4"/>
      <c r="UHJ99" s="4"/>
      <c r="UHK99" s="4"/>
      <c r="UHL99" s="4"/>
      <c r="UHM99" s="4"/>
      <c r="UHN99" s="4"/>
      <c r="UHO99" s="4"/>
      <c r="UHP99" s="4"/>
      <c r="UHQ99" s="4"/>
      <c r="UHR99" s="4"/>
      <c r="UHS99" s="4"/>
      <c r="UHT99" s="4"/>
      <c r="UHU99" s="4"/>
      <c r="UHV99" s="4"/>
      <c r="UHW99" s="4"/>
      <c r="UHX99" s="4"/>
      <c r="UHY99" s="4"/>
      <c r="UHZ99" s="4"/>
      <c r="UIA99" s="4"/>
      <c r="UIB99" s="4"/>
      <c r="UIC99" s="4"/>
      <c r="UID99" s="4"/>
      <c r="UIE99" s="4"/>
      <c r="UIF99" s="4"/>
      <c r="UIG99" s="4"/>
      <c r="UIH99" s="4"/>
      <c r="UII99" s="4"/>
      <c r="UIJ99" s="4"/>
      <c r="UIK99" s="4"/>
      <c r="UIL99" s="4"/>
      <c r="UIM99" s="4"/>
      <c r="UIN99" s="4"/>
      <c r="UIO99" s="4"/>
      <c r="UIP99" s="4"/>
      <c r="UIQ99" s="4"/>
      <c r="UIR99" s="4"/>
      <c r="UIS99" s="4"/>
      <c r="UIT99" s="4"/>
      <c r="UIU99" s="4"/>
      <c r="UIV99" s="4"/>
      <c r="UIW99" s="4"/>
      <c r="UIX99" s="4"/>
      <c r="UIY99" s="4"/>
      <c r="UIZ99" s="4"/>
      <c r="UJA99" s="4"/>
      <c r="UJB99" s="4"/>
      <c r="UJC99" s="4"/>
      <c r="UJD99" s="4"/>
      <c r="UJE99" s="4"/>
      <c r="UJF99" s="4"/>
      <c r="UJG99" s="4"/>
      <c r="UJH99" s="4"/>
      <c r="UJI99" s="4"/>
      <c r="UJJ99" s="4"/>
      <c r="UJK99" s="4"/>
      <c r="UJL99" s="4"/>
      <c r="UJM99" s="4"/>
      <c r="UJN99" s="4"/>
      <c r="UJO99" s="4"/>
      <c r="UJP99" s="4"/>
      <c r="UJQ99" s="4"/>
      <c r="UJR99" s="4"/>
      <c r="UJS99" s="4"/>
      <c r="UJT99" s="4"/>
      <c r="UJU99" s="4"/>
      <c r="UJV99" s="4"/>
      <c r="UJW99" s="4"/>
      <c r="UJX99" s="4"/>
      <c r="UJY99" s="4"/>
      <c r="UJZ99" s="4"/>
      <c r="UKA99" s="4"/>
      <c r="UKB99" s="4"/>
      <c r="UKC99" s="4"/>
      <c r="UKD99" s="4"/>
      <c r="UKE99" s="4"/>
      <c r="UKF99" s="4"/>
      <c r="UKG99" s="4"/>
      <c r="UKH99" s="4"/>
      <c r="UKI99" s="4"/>
      <c r="UKJ99" s="4"/>
      <c r="UKK99" s="4"/>
      <c r="UKL99" s="4"/>
      <c r="UKM99" s="4"/>
      <c r="UKN99" s="4"/>
      <c r="UKO99" s="4"/>
      <c r="UKP99" s="4"/>
      <c r="UKQ99" s="4"/>
      <c r="UKR99" s="4"/>
      <c r="UKS99" s="4"/>
      <c r="UKT99" s="4"/>
      <c r="UKU99" s="4"/>
      <c r="UKV99" s="4"/>
      <c r="UKW99" s="4"/>
      <c r="UKX99" s="4"/>
      <c r="UKY99" s="4"/>
      <c r="UKZ99" s="4"/>
      <c r="ULA99" s="4"/>
      <c r="ULB99" s="4"/>
      <c r="ULC99" s="4"/>
      <c r="ULD99" s="4"/>
      <c r="ULE99" s="4"/>
      <c r="ULF99" s="4"/>
      <c r="ULG99" s="4"/>
      <c r="ULH99" s="4"/>
      <c r="ULI99" s="4"/>
      <c r="ULJ99" s="4"/>
      <c r="ULK99" s="4"/>
      <c r="ULL99" s="4"/>
      <c r="ULM99" s="4"/>
      <c r="ULN99" s="4"/>
      <c r="ULO99" s="4"/>
      <c r="ULP99" s="4"/>
      <c r="ULQ99" s="4"/>
      <c r="ULR99" s="4"/>
      <c r="ULS99" s="4"/>
      <c r="ULT99" s="4"/>
      <c r="ULU99" s="4"/>
      <c r="ULV99" s="4"/>
      <c r="ULW99" s="4"/>
      <c r="ULX99" s="4"/>
      <c r="ULY99" s="4"/>
      <c r="ULZ99" s="4"/>
      <c r="UMA99" s="4"/>
      <c r="UMB99" s="4"/>
      <c r="UMC99" s="4"/>
      <c r="UMD99" s="4"/>
      <c r="UME99" s="4"/>
      <c r="UMF99" s="4"/>
      <c r="UMG99" s="4"/>
      <c r="UMH99" s="4"/>
      <c r="UMI99" s="4"/>
      <c r="UMJ99" s="4"/>
      <c r="UMK99" s="4"/>
      <c r="UML99" s="4"/>
      <c r="UMM99" s="4"/>
      <c r="UMN99" s="4"/>
      <c r="UMO99" s="4"/>
      <c r="UMP99" s="4"/>
      <c r="UMQ99" s="4"/>
      <c r="UMR99" s="4"/>
      <c r="UMS99" s="4"/>
      <c r="UMT99" s="4"/>
      <c r="UMU99" s="4"/>
      <c r="UMV99" s="4"/>
      <c r="UMW99" s="4"/>
      <c r="UMX99" s="4"/>
      <c r="UMY99" s="4"/>
      <c r="UMZ99" s="4"/>
      <c r="UNA99" s="4"/>
      <c r="UNB99" s="4"/>
      <c r="UNC99" s="4"/>
      <c r="UND99" s="4"/>
      <c r="UNE99" s="4"/>
      <c r="UNF99" s="4"/>
      <c r="UNG99" s="4"/>
      <c r="UNH99" s="4"/>
      <c r="UNI99" s="4"/>
      <c r="UNJ99" s="4"/>
      <c r="UNK99" s="4"/>
      <c r="UNL99" s="4"/>
      <c r="UNM99" s="4"/>
      <c r="UNN99" s="4"/>
      <c r="UNO99" s="4"/>
      <c r="UNP99" s="4"/>
      <c r="UNQ99" s="4"/>
      <c r="UNR99" s="4"/>
      <c r="UNS99" s="4"/>
      <c r="UNT99" s="4"/>
      <c r="UNU99" s="4"/>
      <c r="UNV99" s="4"/>
      <c r="UNW99" s="4"/>
      <c r="UNX99" s="4"/>
      <c r="UNY99" s="4"/>
      <c r="UNZ99" s="4"/>
      <c r="UOA99" s="4"/>
      <c r="UOB99" s="4"/>
      <c r="UOC99" s="4"/>
      <c r="UOD99" s="4"/>
      <c r="UOE99" s="4"/>
      <c r="UOF99" s="4"/>
      <c r="UOG99" s="4"/>
      <c r="UOH99" s="4"/>
      <c r="UOI99" s="4"/>
      <c r="UOJ99" s="4"/>
      <c r="UOK99" s="4"/>
      <c r="UOL99" s="4"/>
      <c r="UOM99" s="4"/>
      <c r="UON99" s="4"/>
      <c r="UOO99" s="4"/>
      <c r="UOP99" s="4"/>
      <c r="UOQ99" s="4"/>
      <c r="UOR99" s="4"/>
      <c r="UOS99" s="4"/>
      <c r="UOT99" s="4"/>
      <c r="UOU99" s="4"/>
      <c r="UOV99" s="4"/>
      <c r="UOW99" s="4"/>
      <c r="UOX99" s="4"/>
      <c r="UOY99" s="4"/>
      <c r="UOZ99" s="4"/>
      <c r="UPA99" s="4"/>
      <c r="UPB99" s="4"/>
      <c r="UPC99" s="4"/>
      <c r="UPD99" s="4"/>
      <c r="UPE99" s="4"/>
      <c r="UPF99" s="4"/>
      <c r="UPG99" s="4"/>
      <c r="UPH99" s="4"/>
      <c r="UPI99" s="4"/>
      <c r="UPJ99" s="4"/>
      <c r="UPK99" s="4"/>
      <c r="UPL99" s="4"/>
      <c r="UPM99" s="4"/>
      <c r="UPN99" s="4"/>
      <c r="UPO99" s="4"/>
      <c r="UPP99" s="4"/>
      <c r="UPQ99" s="4"/>
      <c r="UPR99" s="4"/>
      <c r="UPS99" s="4"/>
      <c r="UPT99" s="4"/>
      <c r="UPU99" s="4"/>
      <c r="UPV99" s="4"/>
      <c r="UPW99" s="4"/>
      <c r="UPX99" s="4"/>
      <c r="UPY99" s="4"/>
      <c r="UPZ99" s="4"/>
      <c r="UQA99" s="4"/>
      <c r="UQB99" s="4"/>
      <c r="UQC99" s="4"/>
      <c r="UQD99" s="4"/>
      <c r="UQE99" s="4"/>
      <c r="UQF99" s="4"/>
      <c r="UQG99" s="4"/>
      <c r="UQH99" s="4"/>
      <c r="UQI99" s="4"/>
      <c r="UQJ99" s="4"/>
      <c r="UQK99" s="4"/>
      <c r="UQL99" s="4"/>
      <c r="UQM99" s="4"/>
      <c r="UQN99" s="4"/>
      <c r="UQO99" s="4"/>
      <c r="UQP99" s="4"/>
      <c r="UQQ99" s="4"/>
      <c r="UQR99" s="4"/>
      <c r="UQS99" s="4"/>
      <c r="UQT99" s="4"/>
      <c r="UQU99" s="4"/>
      <c r="UQV99" s="4"/>
      <c r="UQW99" s="4"/>
      <c r="UQX99" s="4"/>
      <c r="UQY99" s="4"/>
      <c r="UQZ99" s="4"/>
      <c r="URA99" s="4"/>
      <c r="URB99" s="4"/>
      <c r="URC99" s="4"/>
      <c r="URD99" s="4"/>
      <c r="URE99" s="4"/>
      <c r="URF99" s="4"/>
      <c r="URG99" s="4"/>
      <c r="URH99" s="4"/>
      <c r="URI99" s="4"/>
      <c r="URJ99" s="4"/>
      <c r="URK99" s="4"/>
      <c r="URL99" s="4"/>
      <c r="URM99" s="4"/>
      <c r="URN99" s="4"/>
      <c r="URO99" s="4"/>
      <c r="URP99" s="4"/>
      <c r="URQ99" s="4"/>
      <c r="URR99" s="4"/>
      <c r="URS99" s="4"/>
      <c r="URT99" s="4"/>
      <c r="URU99" s="4"/>
      <c r="URV99" s="4"/>
      <c r="URW99" s="4"/>
      <c r="URX99" s="4"/>
      <c r="URY99" s="4"/>
      <c r="URZ99" s="4"/>
      <c r="USA99" s="4"/>
      <c r="USB99" s="4"/>
      <c r="USC99" s="4"/>
      <c r="USD99" s="4"/>
      <c r="USE99" s="4"/>
      <c r="USF99" s="4"/>
      <c r="USG99" s="4"/>
      <c r="USH99" s="4"/>
      <c r="USI99" s="4"/>
      <c r="USJ99" s="4"/>
      <c r="USK99" s="4"/>
      <c r="USL99" s="4"/>
      <c r="USM99" s="4"/>
      <c r="USN99" s="4"/>
      <c r="USO99" s="4"/>
      <c r="USP99" s="4"/>
      <c r="USQ99" s="4"/>
      <c r="USR99" s="4"/>
      <c r="USS99" s="4"/>
      <c r="UST99" s="4"/>
      <c r="USU99" s="4"/>
      <c r="USV99" s="4"/>
      <c r="USW99" s="4"/>
      <c r="USX99" s="4"/>
      <c r="USY99" s="4"/>
      <c r="USZ99" s="4"/>
      <c r="UTA99" s="4"/>
      <c r="UTB99" s="4"/>
      <c r="UTC99" s="4"/>
      <c r="UTD99" s="4"/>
      <c r="UTE99" s="4"/>
      <c r="UTF99" s="4"/>
      <c r="UTG99" s="4"/>
      <c r="UTH99" s="4"/>
      <c r="UTI99" s="4"/>
      <c r="UTJ99" s="4"/>
      <c r="UTK99" s="4"/>
      <c r="UTL99" s="4"/>
      <c r="UTM99" s="4"/>
      <c r="UTN99" s="4"/>
      <c r="UTO99" s="4"/>
      <c r="UTP99" s="4"/>
      <c r="UTQ99" s="4"/>
      <c r="UTR99" s="4"/>
      <c r="UTS99" s="4"/>
      <c r="UTT99" s="4"/>
      <c r="UTU99" s="4"/>
      <c r="UTV99" s="4"/>
      <c r="UTW99" s="4"/>
      <c r="UTX99" s="4"/>
      <c r="UTY99" s="4"/>
      <c r="UTZ99" s="4"/>
      <c r="UUA99" s="4"/>
      <c r="UUB99" s="4"/>
      <c r="UUC99" s="4"/>
      <c r="UUD99" s="4"/>
      <c r="UUE99" s="4"/>
      <c r="UUF99" s="4"/>
      <c r="UUG99" s="4"/>
      <c r="UUH99" s="4"/>
      <c r="UUI99" s="4"/>
      <c r="UUJ99" s="4"/>
      <c r="UUK99" s="4"/>
      <c r="UUL99" s="4"/>
      <c r="UUM99" s="4"/>
      <c r="UUN99" s="4"/>
      <c r="UUO99" s="4"/>
      <c r="UUP99" s="4"/>
      <c r="UUQ99" s="4"/>
      <c r="UUR99" s="4"/>
      <c r="UUS99" s="4"/>
      <c r="UUT99" s="4"/>
      <c r="UUU99" s="4"/>
      <c r="UUV99" s="4"/>
      <c r="UUW99" s="4"/>
      <c r="UUX99" s="4"/>
      <c r="UUY99" s="4"/>
      <c r="UUZ99" s="4"/>
      <c r="UVA99" s="4"/>
      <c r="UVB99" s="4"/>
      <c r="UVC99" s="4"/>
      <c r="UVD99" s="4"/>
      <c r="UVE99" s="4"/>
      <c r="UVF99" s="4"/>
      <c r="UVG99" s="4"/>
      <c r="UVH99" s="4"/>
      <c r="UVI99" s="4"/>
      <c r="UVJ99" s="4"/>
      <c r="UVK99" s="4"/>
      <c r="UVL99" s="4"/>
      <c r="UVM99" s="4"/>
      <c r="UVN99" s="4"/>
      <c r="UVO99" s="4"/>
      <c r="UVP99" s="4"/>
      <c r="UVQ99" s="4"/>
      <c r="UVR99" s="4"/>
      <c r="UVS99" s="4"/>
      <c r="UVT99" s="4"/>
      <c r="UVU99" s="4"/>
      <c r="UVV99" s="4"/>
      <c r="UVW99" s="4"/>
      <c r="UVX99" s="4"/>
      <c r="UVY99" s="4"/>
      <c r="UVZ99" s="4"/>
      <c r="UWA99" s="4"/>
      <c r="UWB99" s="4"/>
      <c r="UWC99" s="4"/>
      <c r="UWD99" s="4"/>
      <c r="UWE99" s="4"/>
      <c r="UWF99" s="4"/>
      <c r="UWG99" s="4"/>
      <c r="UWH99" s="4"/>
      <c r="UWI99" s="4"/>
      <c r="UWJ99" s="4"/>
      <c r="UWK99" s="4"/>
      <c r="UWL99" s="4"/>
      <c r="UWM99" s="4"/>
      <c r="UWN99" s="4"/>
      <c r="UWO99" s="4"/>
      <c r="UWP99" s="4"/>
      <c r="UWQ99" s="4"/>
      <c r="UWR99" s="4"/>
      <c r="UWS99" s="4"/>
      <c r="UWT99" s="4"/>
      <c r="UWU99" s="4"/>
      <c r="UWV99" s="4"/>
      <c r="UWW99" s="4"/>
      <c r="UWX99" s="4"/>
      <c r="UWY99" s="4"/>
      <c r="UWZ99" s="4"/>
      <c r="UXA99" s="4"/>
      <c r="UXB99" s="4"/>
      <c r="UXC99" s="4"/>
      <c r="UXD99" s="4"/>
      <c r="UXE99" s="4"/>
      <c r="UXF99" s="4"/>
      <c r="UXG99" s="4"/>
      <c r="UXH99" s="4"/>
      <c r="UXI99" s="4"/>
      <c r="UXJ99" s="4"/>
      <c r="UXK99" s="4"/>
      <c r="UXL99" s="4"/>
      <c r="UXM99" s="4"/>
      <c r="UXN99" s="4"/>
      <c r="UXO99" s="4"/>
      <c r="UXP99" s="4"/>
      <c r="UXQ99" s="4"/>
      <c r="UXR99" s="4"/>
      <c r="UXS99" s="4"/>
      <c r="UXT99" s="4"/>
      <c r="UXU99" s="4"/>
      <c r="UXV99" s="4"/>
      <c r="UXW99" s="4"/>
      <c r="UXX99" s="4"/>
      <c r="UXY99" s="4"/>
      <c r="UXZ99" s="4"/>
      <c r="UYA99" s="4"/>
      <c r="UYB99" s="4"/>
      <c r="UYC99" s="4"/>
      <c r="UYD99" s="4"/>
      <c r="UYE99" s="4"/>
      <c r="UYF99" s="4"/>
      <c r="UYG99" s="4"/>
      <c r="UYH99" s="4"/>
      <c r="UYI99" s="4"/>
      <c r="UYJ99" s="4"/>
      <c r="UYK99" s="4"/>
      <c r="UYL99" s="4"/>
      <c r="UYM99" s="4"/>
      <c r="UYN99" s="4"/>
      <c r="UYO99" s="4"/>
      <c r="UYP99" s="4"/>
      <c r="UYQ99" s="4"/>
      <c r="UYR99" s="4"/>
      <c r="UYS99" s="4"/>
      <c r="UYT99" s="4"/>
      <c r="UYU99" s="4"/>
      <c r="UYV99" s="4"/>
      <c r="UYW99" s="4"/>
      <c r="UYX99" s="4"/>
      <c r="UYY99" s="4"/>
      <c r="UYZ99" s="4"/>
      <c r="UZA99" s="4"/>
      <c r="UZB99" s="4"/>
      <c r="UZC99" s="4"/>
      <c r="UZD99" s="4"/>
      <c r="UZE99" s="4"/>
      <c r="UZF99" s="4"/>
      <c r="UZG99" s="4"/>
      <c r="UZH99" s="4"/>
      <c r="UZI99" s="4"/>
      <c r="UZJ99" s="4"/>
      <c r="UZK99" s="4"/>
      <c r="UZL99" s="4"/>
      <c r="UZM99" s="4"/>
      <c r="UZN99" s="4"/>
      <c r="UZO99" s="4"/>
      <c r="UZP99" s="4"/>
      <c r="UZQ99" s="4"/>
      <c r="UZR99" s="4"/>
      <c r="UZS99" s="4"/>
      <c r="UZT99" s="4"/>
      <c r="UZU99" s="4"/>
      <c r="UZV99" s="4"/>
      <c r="UZW99" s="4"/>
      <c r="UZX99" s="4"/>
      <c r="UZY99" s="4"/>
      <c r="UZZ99" s="4"/>
      <c r="VAA99" s="4"/>
      <c r="VAB99" s="4"/>
      <c r="VAC99" s="4"/>
      <c r="VAD99" s="4"/>
      <c r="VAE99" s="4"/>
      <c r="VAF99" s="4"/>
      <c r="VAG99" s="4"/>
      <c r="VAH99" s="4"/>
      <c r="VAI99" s="4"/>
      <c r="VAJ99" s="4"/>
      <c r="VAK99" s="4"/>
      <c r="VAL99" s="4"/>
      <c r="VAM99" s="4"/>
      <c r="VAN99" s="4"/>
      <c r="VAO99" s="4"/>
      <c r="VAP99" s="4"/>
      <c r="VAQ99" s="4"/>
      <c r="VAR99" s="4"/>
      <c r="VAS99" s="4"/>
      <c r="VAT99" s="4"/>
      <c r="VAU99" s="4"/>
      <c r="VAV99" s="4"/>
      <c r="VAW99" s="4"/>
      <c r="VAX99" s="4"/>
      <c r="VAY99" s="4"/>
      <c r="VAZ99" s="4"/>
      <c r="VBA99" s="4"/>
      <c r="VBB99" s="4"/>
      <c r="VBC99" s="4"/>
      <c r="VBD99" s="4"/>
      <c r="VBE99" s="4"/>
      <c r="VBF99" s="4"/>
      <c r="VBG99" s="4"/>
      <c r="VBH99" s="4"/>
      <c r="VBI99" s="4"/>
      <c r="VBJ99" s="4"/>
      <c r="VBK99" s="4"/>
      <c r="VBL99" s="4"/>
      <c r="VBM99" s="4"/>
      <c r="VBN99" s="4"/>
      <c r="VBO99" s="4"/>
      <c r="VBP99" s="4"/>
      <c r="VBQ99" s="4"/>
      <c r="VBR99" s="4"/>
      <c r="VBS99" s="4"/>
      <c r="VBT99" s="4"/>
      <c r="VBU99" s="4"/>
      <c r="VBV99" s="4"/>
      <c r="VBW99" s="4"/>
      <c r="VBX99" s="4"/>
      <c r="VBY99" s="4"/>
      <c r="VBZ99" s="4"/>
      <c r="VCA99" s="4"/>
      <c r="VCB99" s="4"/>
      <c r="VCC99" s="4"/>
      <c r="VCD99" s="4"/>
      <c r="VCE99" s="4"/>
      <c r="VCF99" s="4"/>
      <c r="VCG99" s="4"/>
      <c r="VCH99" s="4"/>
      <c r="VCI99" s="4"/>
      <c r="VCJ99" s="4"/>
      <c r="VCK99" s="4"/>
      <c r="VCL99" s="4"/>
      <c r="VCM99" s="4"/>
      <c r="VCN99" s="4"/>
      <c r="VCO99" s="4"/>
      <c r="VCP99" s="4"/>
      <c r="VCQ99" s="4"/>
      <c r="VCR99" s="4"/>
      <c r="VCS99" s="4"/>
      <c r="VCT99" s="4"/>
      <c r="VCU99" s="4"/>
      <c r="VCV99" s="4"/>
      <c r="VCW99" s="4"/>
      <c r="VCX99" s="4"/>
      <c r="VCY99" s="4"/>
      <c r="VCZ99" s="4"/>
      <c r="VDA99" s="4"/>
      <c r="VDB99" s="4"/>
      <c r="VDC99" s="4"/>
      <c r="VDD99" s="4"/>
      <c r="VDE99" s="4"/>
      <c r="VDF99" s="4"/>
      <c r="VDG99" s="4"/>
      <c r="VDH99" s="4"/>
      <c r="VDI99" s="4"/>
      <c r="VDJ99" s="4"/>
      <c r="VDK99" s="4"/>
      <c r="VDL99" s="4"/>
      <c r="VDM99" s="4"/>
      <c r="VDN99" s="4"/>
      <c r="VDO99" s="4"/>
      <c r="VDP99" s="4"/>
      <c r="VDQ99" s="4"/>
      <c r="VDR99" s="4"/>
      <c r="VDS99" s="4"/>
      <c r="VDT99" s="4"/>
      <c r="VDU99" s="4"/>
      <c r="VDV99" s="4"/>
      <c r="VDW99" s="4"/>
      <c r="VDX99" s="4"/>
      <c r="VDY99" s="4"/>
      <c r="VDZ99" s="4"/>
      <c r="VEA99" s="4"/>
      <c r="VEB99" s="4"/>
      <c r="VEC99" s="4"/>
      <c r="VED99" s="4"/>
      <c r="VEE99" s="4"/>
      <c r="VEF99" s="4"/>
      <c r="VEG99" s="4"/>
      <c r="VEH99" s="4"/>
      <c r="VEI99" s="4"/>
      <c r="VEJ99" s="4"/>
      <c r="VEK99" s="4"/>
      <c r="VEL99" s="4"/>
      <c r="VEM99" s="4"/>
      <c r="VEN99" s="4"/>
      <c r="VEO99" s="4"/>
      <c r="VEP99" s="4"/>
      <c r="VEQ99" s="4"/>
      <c r="VER99" s="4"/>
      <c r="VES99" s="4"/>
      <c r="VET99" s="4"/>
      <c r="VEU99" s="4"/>
      <c r="VEV99" s="4"/>
      <c r="VEW99" s="4"/>
      <c r="VEX99" s="4"/>
      <c r="VEY99" s="4"/>
      <c r="VEZ99" s="4"/>
      <c r="VFA99" s="4"/>
      <c r="VFB99" s="4"/>
      <c r="VFC99" s="4"/>
      <c r="VFD99" s="4"/>
      <c r="VFE99" s="4"/>
      <c r="VFF99" s="4"/>
      <c r="VFG99" s="4"/>
      <c r="VFH99" s="4"/>
      <c r="VFI99" s="4"/>
      <c r="VFJ99" s="4"/>
      <c r="VFK99" s="4"/>
      <c r="VFL99" s="4"/>
      <c r="VFM99" s="4"/>
      <c r="VFN99" s="4"/>
      <c r="VFO99" s="4"/>
      <c r="VFP99" s="4"/>
      <c r="VFQ99" s="4"/>
      <c r="VFR99" s="4"/>
      <c r="VFS99" s="4"/>
      <c r="VFT99" s="4"/>
      <c r="VFU99" s="4"/>
      <c r="VFV99" s="4"/>
      <c r="VFW99" s="4"/>
      <c r="VFX99" s="4"/>
      <c r="VFY99" s="4"/>
      <c r="VFZ99" s="4"/>
      <c r="VGA99" s="4"/>
      <c r="VGB99" s="4"/>
      <c r="VGC99" s="4"/>
      <c r="VGD99" s="4"/>
      <c r="VGE99" s="4"/>
      <c r="VGF99" s="4"/>
      <c r="VGG99" s="4"/>
      <c r="VGH99" s="4"/>
      <c r="VGI99" s="4"/>
      <c r="VGJ99" s="4"/>
      <c r="VGK99" s="4"/>
      <c r="VGL99" s="4"/>
      <c r="VGM99" s="4"/>
      <c r="VGN99" s="4"/>
      <c r="VGO99" s="4"/>
      <c r="VGP99" s="4"/>
      <c r="VGQ99" s="4"/>
      <c r="VGR99" s="4"/>
      <c r="VGS99" s="4"/>
      <c r="VGT99" s="4"/>
      <c r="VGU99" s="4"/>
      <c r="VGV99" s="4"/>
      <c r="VGW99" s="4"/>
      <c r="VGX99" s="4"/>
      <c r="VGY99" s="4"/>
      <c r="VGZ99" s="4"/>
      <c r="VHA99" s="4"/>
      <c r="VHB99" s="4"/>
      <c r="VHC99" s="4"/>
      <c r="VHD99" s="4"/>
      <c r="VHE99" s="4"/>
      <c r="VHF99" s="4"/>
      <c r="VHG99" s="4"/>
      <c r="VHH99" s="4"/>
      <c r="VHI99" s="4"/>
      <c r="VHJ99" s="4"/>
      <c r="VHK99" s="4"/>
      <c r="VHL99" s="4"/>
      <c r="VHM99" s="4"/>
      <c r="VHN99" s="4"/>
      <c r="VHO99" s="4"/>
      <c r="VHP99" s="4"/>
      <c r="VHQ99" s="4"/>
      <c r="VHR99" s="4"/>
      <c r="VHS99" s="4"/>
      <c r="VHT99" s="4"/>
      <c r="VHU99" s="4"/>
      <c r="VHV99" s="4"/>
      <c r="VHW99" s="4"/>
      <c r="VHX99" s="4"/>
      <c r="VHY99" s="4"/>
      <c r="VHZ99" s="4"/>
      <c r="VIA99" s="4"/>
      <c r="VIB99" s="4"/>
      <c r="VIC99" s="4"/>
      <c r="VID99" s="4"/>
      <c r="VIE99" s="4"/>
      <c r="VIF99" s="4"/>
      <c r="VIG99" s="4"/>
      <c r="VIH99" s="4"/>
      <c r="VII99" s="4"/>
      <c r="VIJ99" s="4"/>
      <c r="VIK99" s="4"/>
      <c r="VIL99" s="4"/>
      <c r="VIM99" s="4"/>
      <c r="VIN99" s="4"/>
      <c r="VIO99" s="4"/>
      <c r="VIP99" s="4"/>
      <c r="VIQ99" s="4"/>
      <c r="VIR99" s="4"/>
      <c r="VIS99" s="4"/>
      <c r="VIT99" s="4"/>
      <c r="VIU99" s="4"/>
      <c r="VIV99" s="4"/>
      <c r="VIW99" s="4"/>
      <c r="VIX99" s="4"/>
      <c r="VIY99" s="4"/>
      <c r="VIZ99" s="4"/>
      <c r="VJA99" s="4"/>
      <c r="VJB99" s="4"/>
      <c r="VJC99" s="4"/>
      <c r="VJD99" s="4"/>
      <c r="VJE99" s="4"/>
      <c r="VJF99" s="4"/>
      <c r="VJG99" s="4"/>
      <c r="VJH99" s="4"/>
      <c r="VJI99" s="4"/>
      <c r="VJJ99" s="4"/>
      <c r="VJK99" s="4"/>
      <c r="VJL99" s="4"/>
      <c r="VJM99" s="4"/>
      <c r="VJN99" s="4"/>
      <c r="VJO99" s="4"/>
      <c r="VJP99" s="4"/>
      <c r="VJQ99" s="4"/>
      <c r="VJR99" s="4"/>
      <c r="VJS99" s="4"/>
      <c r="VJT99" s="4"/>
      <c r="VJU99" s="4"/>
      <c r="VJV99" s="4"/>
      <c r="VJW99" s="4"/>
      <c r="VJX99" s="4"/>
      <c r="VJY99" s="4"/>
      <c r="VJZ99" s="4"/>
      <c r="VKA99" s="4"/>
      <c r="VKB99" s="4"/>
      <c r="VKC99" s="4"/>
      <c r="VKD99" s="4"/>
      <c r="VKE99" s="4"/>
      <c r="VKF99" s="4"/>
      <c r="VKG99" s="4"/>
      <c r="VKH99" s="4"/>
      <c r="VKI99" s="4"/>
      <c r="VKJ99" s="4"/>
      <c r="VKK99" s="4"/>
      <c r="VKL99" s="4"/>
      <c r="VKM99" s="4"/>
      <c r="VKN99" s="4"/>
      <c r="VKO99" s="4"/>
      <c r="VKP99" s="4"/>
      <c r="VKQ99" s="4"/>
      <c r="VKR99" s="4"/>
      <c r="VKS99" s="4"/>
      <c r="VKT99" s="4"/>
      <c r="VKU99" s="4"/>
      <c r="VKV99" s="4"/>
      <c r="VKW99" s="4"/>
      <c r="VKX99" s="4"/>
      <c r="VKY99" s="4"/>
      <c r="VKZ99" s="4"/>
      <c r="VLA99" s="4"/>
      <c r="VLB99" s="4"/>
      <c r="VLC99" s="4"/>
      <c r="VLD99" s="4"/>
      <c r="VLE99" s="4"/>
      <c r="VLF99" s="4"/>
      <c r="VLG99" s="4"/>
      <c r="VLH99" s="4"/>
      <c r="VLI99" s="4"/>
      <c r="VLJ99" s="4"/>
      <c r="VLK99" s="4"/>
      <c r="VLL99" s="4"/>
      <c r="VLM99" s="4"/>
      <c r="VLN99" s="4"/>
      <c r="VLO99" s="4"/>
      <c r="VLP99" s="4"/>
      <c r="VLQ99" s="4"/>
      <c r="VLR99" s="4"/>
      <c r="VLS99" s="4"/>
      <c r="VLT99" s="4"/>
      <c r="VLU99" s="4"/>
      <c r="VLV99" s="4"/>
      <c r="VLW99" s="4"/>
      <c r="VLX99" s="4"/>
      <c r="VLY99" s="4"/>
      <c r="VLZ99" s="4"/>
      <c r="VMA99" s="4"/>
      <c r="VMB99" s="4"/>
      <c r="VMC99" s="4"/>
      <c r="VMD99" s="4"/>
      <c r="VME99" s="4"/>
      <c r="VMF99" s="4"/>
      <c r="VMG99" s="4"/>
      <c r="VMH99" s="4"/>
      <c r="VMI99" s="4"/>
      <c r="VMJ99" s="4"/>
      <c r="VMK99" s="4"/>
      <c r="VML99" s="4"/>
      <c r="VMM99" s="4"/>
      <c r="VMN99" s="4"/>
      <c r="VMO99" s="4"/>
      <c r="VMP99" s="4"/>
      <c r="VMQ99" s="4"/>
      <c r="VMR99" s="4"/>
      <c r="VMS99" s="4"/>
      <c r="VMT99" s="4"/>
      <c r="VMU99" s="4"/>
      <c r="VMV99" s="4"/>
      <c r="VMW99" s="4"/>
      <c r="VMX99" s="4"/>
      <c r="VMY99" s="4"/>
      <c r="VMZ99" s="4"/>
      <c r="VNA99" s="4"/>
      <c r="VNB99" s="4"/>
      <c r="VNC99" s="4"/>
      <c r="VND99" s="4"/>
      <c r="VNE99" s="4"/>
      <c r="VNF99" s="4"/>
      <c r="VNG99" s="4"/>
      <c r="VNH99" s="4"/>
      <c r="VNI99" s="4"/>
      <c r="VNJ99" s="4"/>
      <c r="VNK99" s="4"/>
      <c r="VNL99" s="4"/>
      <c r="VNM99" s="4"/>
      <c r="VNN99" s="4"/>
      <c r="VNO99" s="4"/>
      <c r="VNP99" s="4"/>
      <c r="VNQ99" s="4"/>
      <c r="VNR99" s="4"/>
      <c r="VNS99" s="4"/>
      <c r="VNT99" s="4"/>
      <c r="VNU99" s="4"/>
      <c r="VNV99" s="4"/>
      <c r="VNW99" s="4"/>
      <c r="VNX99" s="4"/>
      <c r="VNY99" s="4"/>
      <c r="VNZ99" s="4"/>
      <c r="VOA99" s="4"/>
      <c r="VOB99" s="4"/>
      <c r="VOC99" s="4"/>
      <c r="VOD99" s="4"/>
      <c r="VOE99" s="4"/>
      <c r="VOF99" s="4"/>
      <c r="VOG99" s="4"/>
      <c r="VOH99" s="4"/>
      <c r="VOI99" s="4"/>
      <c r="VOJ99" s="4"/>
      <c r="VOK99" s="4"/>
      <c r="VOL99" s="4"/>
      <c r="VOM99" s="4"/>
      <c r="VON99" s="4"/>
      <c r="VOO99" s="4"/>
      <c r="VOP99" s="4"/>
      <c r="VOQ99" s="4"/>
      <c r="VOR99" s="4"/>
      <c r="VOS99" s="4"/>
      <c r="VOT99" s="4"/>
      <c r="VOU99" s="4"/>
      <c r="VOV99" s="4"/>
      <c r="VOW99" s="4"/>
      <c r="VOX99" s="4"/>
      <c r="VOY99" s="4"/>
      <c r="VOZ99" s="4"/>
      <c r="VPA99" s="4"/>
      <c r="VPB99" s="4"/>
      <c r="VPC99" s="4"/>
      <c r="VPD99" s="4"/>
      <c r="VPE99" s="4"/>
      <c r="VPF99" s="4"/>
      <c r="VPG99" s="4"/>
      <c r="VPH99" s="4"/>
      <c r="VPI99" s="4"/>
      <c r="VPJ99" s="4"/>
      <c r="VPK99" s="4"/>
      <c r="VPL99" s="4"/>
      <c r="VPM99" s="4"/>
      <c r="VPN99" s="4"/>
      <c r="VPO99" s="4"/>
      <c r="VPP99" s="4"/>
      <c r="VPQ99" s="4"/>
      <c r="VPR99" s="4"/>
      <c r="VPS99" s="4"/>
      <c r="VPT99" s="4"/>
      <c r="VPU99" s="4"/>
      <c r="VPV99" s="4"/>
      <c r="VPW99" s="4"/>
      <c r="VPX99" s="4"/>
      <c r="VPY99" s="4"/>
      <c r="VPZ99" s="4"/>
      <c r="VQA99" s="4"/>
      <c r="VQB99" s="4"/>
      <c r="VQC99" s="4"/>
      <c r="VQD99" s="4"/>
      <c r="VQE99" s="4"/>
      <c r="VQF99" s="4"/>
      <c r="VQG99" s="4"/>
      <c r="VQH99" s="4"/>
      <c r="VQI99" s="4"/>
      <c r="VQJ99" s="4"/>
      <c r="VQK99" s="4"/>
      <c r="VQL99" s="4"/>
      <c r="VQM99" s="4"/>
      <c r="VQN99" s="4"/>
      <c r="VQO99" s="4"/>
      <c r="VQP99" s="4"/>
      <c r="VQQ99" s="4"/>
      <c r="VQR99" s="4"/>
      <c r="VQS99" s="4"/>
      <c r="VQT99" s="4"/>
      <c r="VQU99" s="4"/>
      <c r="VQV99" s="4"/>
      <c r="VQW99" s="4"/>
      <c r="VQX99" s="4"/>
      <c r="VQY99" s="4"/>
      <c r="VQZ99" s="4"/>
      <c r="VRA99" s="4"/>
      <c r="VRB99" s="4"/>
      <c r="VRC99" s="4"/>
      <c r="VRD99" s="4"/>
      <c r="VRE99" s="4"/>
      <c r="VRF99" s="4"/>
      <c r="VRG99" s="4"/>
      <c r="VRH99" s="4"/>
      <c r="VRI99" s="4"/>
      <c r="VRJ99" s="4"/>
      <c r="VRK99" s="4"/>
      <c r="VRL99" s="4"/>
      <c r="VRM99" s="4"/>
      <c r="VRN99" s="4"/>
      <c r="VRO99" s="4"/>
      <c r="VRP99" s="4"/>
      <c r="VRQ99" s="4"/>
      <c r="VRR99" s="4"/>
      <c r="VRS99" s="4"/>
      <c r="VRT99" s="4"/>
      <c r="VRU99" s="4"/>
      <c r="VRV99" s="4"/>
      <c r="VRW99" s="4"/>
      <c r="VRX99" s="4"/>
      <c r="VRY99" s="4"/>
      <c r="VRZ99" s="4"/>
      <c r="VSA99" s="4"/>
      <c r="VSB99" s="4"/>
      <c r="VSC99" s="4"/>
      <c r="VSD99" s="4"/>
      <c r="VSE99" s="4"/>
      <c r="VSF99" s="4"/>
      <c r="VSG99" s="4"/>
      <c r="VSH99" s="4"/>
      <c r="VSI99" s="4"/>
      <c r="VSJ99" s="4"/>
      <c r="VSK99" s="4"/>
      <c r="VSL99" s="4"/>
      <c r="VSM99" s="4"/>
      <c r="VSN99" s="4"/>
      <c r="VSO99" s="4"/>
      <c r="VSP99" s="4"/>
      <c r="VSQ99" s="4"/>
      <c r="VSR99" s="4"/>
      <c r="VSS99" s="4"/>
      <c r="VST99" s="4"/>
      <c r="VSU99" s="4"/>
      <c r="VSV99" s="4"/>
      <c r="VSW99" s="4"/>
      <c r="VSX99" s="4"/>
      <c r="VSY99" s="4"/>
      <c r="VSZ99" s="4"/>
      <c r="VTA99" s="4"/>
      <c r="VTB99" s="4"/>
      <c r="VTC99" s="4"/>
      <c r="VTD99" s="4"/>
      <c r="VTE99" s="4"/>
      <c r="VTF99" s="4"/>
      <c r="VTG99" s="4"/>
      <c r="VTH99" s="4"/>
      <c r="VTI99" s="4"/>
      <c r="VTJ99" s="4"/>
      <c r="VTK99" s="4"/>
      <c r="VTL99" s="4"/>
      <c r="VTM99" s="4"/>
      <c r="VTN99" s="4"/>
      <c r="VTO99" s="4"/>
      <c r="VTP99" s="4"/>
      <c r="VTQ99" s="4"/>
      <c r="VTR99" s="4"/>
      <c r="VTS99" s="4"/>
      <c r="VTT99" s="4"/>
      <c r="VTU99" s="4"/>
      <c r="VTV99" s="4"/>
      <c r="VTW99" s="4"/>
      <c r="VTX99" s="4"/>
      <c r="VTY99" s="4"/>
      <c r="VTZ99" s="4"/>
      <c r="VUA99" s="4"/>
      <c r="VUB99" s="4"/>
      <c r="VUC99" s="4"/>
      <c r="VUD99" s="4"/>
      <c r="VUE99" s="4"/>
      <c r="VUF99" s="4"/>
      <c r="VUG99" s="4"/>
      <c r="VUH99" s="4"/>
      <c r="VUI99" s="4"/>
      <c r="VUJ99" s="4"/>
      <c r="VUK99" s="4"/>
      <c r="VUL99" s="4"/>
      <c r="VUM99" s="4"/>
      <c r="VUN99" s="4"/>
      <c r="VUO99" s="4"/>
      <c r="VUP99" s="4"/>
      <c r="VUQ99" s="4"/>
      <c r="VUR99" s="4"/>
      <c r="VUS99" s="4"/>
      <c r="VUT99" s="4"/>
      <c r="VUU99" s="4"/>
      <c r="VUV99" s="4"/>
      <c r="VUW99" s="4"/>
      <c r="VUX99" s="4"/>
      <c r="VUY99" s="4"/>
      <c r="VUZ99" s="4"/>
      <c r="VVA99" s="4"/>
      <c r="VVB99" s="4"/>
      <c r="VVC99" s="4"/>
      <c r="VVD99" s="4"/>
      <c r="VVE99" s="4"/>
      <c r="VVF99" s="4"/>
      <c r="VVG99" s="4"/>
      <c r="VVH99" s="4"/>
      <c r="VVI99" s="4"/>
      <c r="VVJ99" s="4"/>
      <c r="VVK99" s="4"/>
      <c r="VVL99" s="4"/>
      <c r="VVM99" s="4"/>
      <c r="VVN99" s="4"/>
      <c r="VVO99" s="4"/>
      <c r="VVP99" s="4"/>
      <c r="VVQ99" s="4"/>
      <c r="VVR99" s="4"/>
      <c r="VVS99" s="4"/>
      <c r="VVT99" s="4"/>
      <c r="VVU99" s="4"/>
      <c r="VVV99" s="4"/>
      <c r="VVW99" s="4"/>
      <c r="VVX99" s="4"/>
      <c r="VVY99" s="4"/>
      <c r="VVZ99" s="4"/>
      <c r="VWA99" s="4"/>
      <c r="VWB99" s="4"/>
      <c r="VWC99" s="4"/>
      <c r="VWD99" s="4"/>
      <c r="VWE99" s="4"/>
      <c r="VWF99" s="4"/>
      <c r="VWG99" s="4"/>
      <c r="VWH99" s="4"/>
      <c r="VWI99" s="4"/>
      <c r="VWJ99" s="4"/>
      <c r="VWK99" s="4"/>
      <c r="VWL99" s="4"/>
      <c r="VWM99" s="4"/>
      <c r="VWN99" s="4"/>
      <c r="VWO99" s="4"/>
      <c r="VWP99" s="4"/>
      <c r="VWQ99" s="4"/>
      <c r="VWR99" s="4"/>
      <c r="VWS99" s="4"/>
      <c r="VWT99" s="4"/>
      <c r="VWU99" s="4"/>
      <c r="VWV99" s="4"/>
      <c r="VWW99" s="4"/>
      <c r="VWX99" s="4"/>
      <c r="VWY99" s="4"/>
      <c r="VWZ99" s="4"/>
      <c r="VXA99" s="4"/>
      <c r="VXB99" s="4"/>
      <c r="VXC99" s="4"/>
      <c r="VXD99" s="4"/>
      <c r="VXE99" s="4"/>
      <c r="VXF99" s="4"/>
      <c r="VXG99" s="4"/>
      <c r="VXH99" s="4"/>
      <c r="VXI99" s="4"/>
      <c r="VXJ99" s="4"/>
      <c r="VXK99" s="4"/>
      <c r="VXL99" s="4"/>
      <c r="VXM99" s="4"/>
      <c r="VXN99" s="4"/>
      <c r="VXO99" s="4"/>
      <c r="VXP99" s="4"/>
      <c r="VXQ99" s="4"/>
      <c r="VXR99" s="4"/>
      <c r="VXS99" s="4"/>
      <c r="VXT99" s="4"/>
      <c r="VXU99" s="4"/>
      <c r="VXV99" s="4"/>
      <c r="VXW99" s="4"/>
      <c r="VXX99" s="4"/>
      <c r="VXY99" s="4"/>
      <c r="VXZ99" s="4"/>
      <c r="VYA99" s="4"/>
      <c r="VYB99" s="4"/>
      <c r="VYC99" s="4"/>
      <c r="VYD99" s="4"/>
      <c r="VYE99" s="4"/>
      <c r="VYF99" s="4"/>
      <c r="VYG99" s="4"/>
      <c r="VYH99" s="4"/>
      <c r="VYI99" s="4"/>
      <c r="VYJ99" s="4"/>
      <c r="VYK99" s="4"/>
      <c r="VYL99" s="4"/>
      <c r="VYM99" s="4"/>
      <c r="VYN99" s="4"/>
      <c r="VYO99" s="4"/>
      <c r="VYP99" s="4"/>
      <c r="VYQ99" s="4"/>
      <c r="VYR99" s="4"/>
      <c r="VYS99" s="4"/>
      <c r="VYT99" s="4"/>
      <c r="VYU99" s="4"/>
      <c r="VYV99" s="4"/>
      <c r="VYW99" s="4"/>
      <c r="VYX99" s="4"/>
      <c r="VYY99" s="4"/>
      <c r="VYZ99" s="4"/>
      <c r="VZA99" s="4"/>
      <c r="VZB99" s="4"/>
      <c r="VZC99" s="4"/>
      <c r="VZD99" s="4"/>
      <c r="VZE99" s="4"/>
      <c r="VZF99" s="4"/>
      <c r="VZG99" s="4"/>
      <c r="VZH99" s="4"/>
      <c r="VZI99" s="4"/>
      <c r="VZJ99" s="4"/>
      <c r="VZK99" s="4"/>
      <c r="VZL99" s="4"/>
      <c r="VZM99" s="4"/>
      <c r="VZN99" s="4"/>
      <c r="VZO99" s="4"/>
      <c r="VZP99" s="4"/>
      <c r="VZQ99" s="4"/>
      <c r="VZR99" s="4"/>
      <c r="VZS99" s="4"/>
      <c r="VZT99" s="4"/>
      <c r="VZU99" s="4"/>
      <c r="VZV99" s="4"/>
      <c r="VZW99" s="4"/>
      <c r="VZX99" s="4"/>
      <c r="VZY99" s="4"/>
      <c r="VZZ99" s="4"/>
      <c r="WAA99" s="4"/>
      <c r="WAB99" s="4"/>
      <c r="WAC99" s="4"/>
      <c r="WAD99" s="4"/>
      <c r="WAE99" s="4"/>
      <c r="WAF99" s="4"/>
      <c r="WAG99" s="4"/>
      <c r="WAH99" s="4"/>
      <c r="WAI99" s="4"/>
      <c r="WAJ99" s="4"/>
      <c r="WAK99" s="4"/>
      <c r="WAL99" s="4"/>
      <c r="WAM99" s="4"/>
      <c r="WAN99" s="4"/>
      <c r="WAO99" s="4"/>
      <c r="WAP99" s="4"/>
      <c r="WAQ99" s="4"/>
      <c r="WAR99" s="4"/>
      <c r="WAS99" s="4"/>
      <c r="WAT99" s="4"/>
      <c r="WAU99" s="4"/>
      <c r="WAV99" s="4"/>
      <c r="WAW99" s="4"/>
      <c r="WAX99" s="4"/>
      <c r="WAY99" s="4"/>
      <c r="WAZ99" s="4"/>
      <c r="WBA99" s="4"/>
      <c r="WBB99" s="4"/>
      <c r="WBC99" s="4"/>
      <c r="WBD99" s="4"/>
      <c r="WBE99" s="4"/>
      <c r="WBF99" s="4"/>
      <c r="WBG99" s="4"/>
      <c r="WBH99" s="4"/>
      <c r="WBI99" s="4"/>
      <c r="WBJ99" s="4"/>
      <c r="WBK99" s="4"/>
      <c r="WBL99" s="4"/>
      <c r="WBM99" s="4"/>
      <c r="WBN99" s="4"/>
      <c r="WBO99" s="4"/>
      <c r="WBP99" s="4"/>
      <c r="WBQ99" s="4"/>
      <c r="WBR99" s="4"/>
      <c r="WBS99" s="4"/>
      <c r="WBT99" s="4"/>
      <c r="WBU99" s="4"/>
      <c r="WBV99" s="4"/>
      <c r="WBW99" s="4"/>
      <c r="WBX99" s="4"/>
      <c r="WBY99" s="4"/>
      <c r="WBZ99" s="4"/>
      <c r="WCA99" s="4"/>
      <c r="WCB99" s="4"/>
      <c r="WCC99" s="4"/>
      <c r="WCD99" s="4"/>
      <c r="WCE99" s="4"/>
      <c r="WCF99" s="4"/>
      <c r="WCG99" s="4"/>
      <c r="WCH99" s="4"/>
      <c r="WCI99" s="4"/>
      <c r="WCJ99" s="4"/>
      <c r="WCK99" s="4"/>
      <c r="WCL99" s="4"/>
      <c r="WCM99" s="4"/>
      <c r="WCN99" s="4"/>
      <c r="WCO99" s="4"/>
      <c r="WCP99" s="4"/>
      <c r="WCQ99" s="4"/>
      <c r="WCR99" s="4"/>
      <c r="WCS99" s="4"/>
      <c r="WCT99" s="4"/>
      <c r="WCU99" s="4"/>
      <c r="WCV99" s="4"/>
      <c r="WCW99" s="4"/>
      <c r="WCX99" s="4"/>
      <c r="WCY99" s="4"/>
      <c r="WCZ99" s="4"/>
      <c r="WDA99" s="4"/>
      <c r="WDB99" s="4"/>
      <c r="WDC99" s="4"/>
      <c r="WDD99" s="4"/>
      <c r="WDE99" s="4"/>
      <c r="WDF99" s="4"/>
      <c r="WDG99" s="4"/>
      <c r="WDH99" s="4"/>
      <c r="WDI99" s="4"/>
      <c r="WDJ99" s="4"/>
      <c r="WDK99" s="4"/>
      <c r="WDL99" s="4"/>
      <c r="WDM99" s="4"/>
      <c r="WDN99" s="4"/>
      <c r="WDO99" s="4"/>
      <c r="WDP99" s="4"/>
      <c r="WDQ99" s="4"/>
      <c r="WDR99" s="4"/>
      <c r="WDS99" s="4"/>
      <c r="WDT99" s="4"/>
      <c r="WDU99" s="4"/>
      <c r="WDV99" s="4"/>
      <c r="WDW99" s="4"/>
      <c r="WDX99" s="4"/>
      <c r="WDY99" s="4"/>
      <c r="WDZ99" s="4"/>
      <c r="WEA99" s="4"/>
      <c r="WEB99" s="4"/>
      <c r="WEC99" s="4"/>
      <c r="WED99" s="4"/>
      <c r="WEE99" s="4"/>
      <c r="WEF99" s="4"/>
      <c r="WEG99" s="4"/>
      <c r="WEH99" s="4"/>
      <c r="WEI99" s="4"/>
      <c r="WEJ99" s="4"/>
      <c r="WEK99" s="4"/>
      <c r="WEL99" s="4"/>
      <c r="WEM99" s="4"/>
      <c r="WEN99" s="4"/>
      <c r="WEO99" s="4"/>
      <c r="WEP99" s="4"/>
      <c r="WEQ99" s="4"/>
      <c r="WER99" s="4"/>
      <c r="WES99" s="4"/>
      <c r="WET99" s="4"/>
      <c r="WEU99" s="4"/>
      <c r="WEV99" s="4"/>
      <c r="WEW99" s="4"/>
      <c r="WEX99" s="4"/>
      <c r="WEY99" s="4"/>
      <c r="WEZ99" s="4"/>
      <c r="WFA99" s="4"/>
      <c r="WFB99" s="4"/>
      <c r="WFC99" s="4"/>
      <c r="WFD99" s="4"/>
      <c r="WFE99" s="4"/>
      <c r="WFF99" s="4"/>
      <c r="WFG99" s="4"/>
      <c r="WFH99" s="4"/>
      <c r="WFI99" s="4"/>
      <c r="WFJ99" s="4"/>
      <c r="WFK99" s="4"/>
      <c r="WFL99" s="4"/>
      <c r="WFM99" s="4"/>
      <c r="WFN99" s="4"/>
      <c r="WFO99" s="4"/>
      <c r="WFP99" s="4"/>
      <c r="WFQ99" s="4"/>
      <c r="WFR99" s="4"/>
      <c r="WFS99" s="4"/>
      <c r="WFT99" s="4"/>
      <c r="WFU99" s="4"/>
      <c r="WFV99" s="4"/>
      <c r="WFW99" s="4"/>
      <c r="WFX99" s="4"/>
      <c r="WFY99" s="4"/>
      <c r="WFZ99" s="4"/>
      <c r="WGA99" s="4"/>
      <c r="WGB99" s="4"/>
      <c r="WGC99" s="4"/>
      <c r="WGD99" s="4"/>
      <c r="WGE99" s="4"/>
      <c r="WGF99" s="4"/>
      <c r="WGG99" s="4"/>
      <c r="WGH99" s="4"/>
      <c r="WGI99" s="4"/>
      <c r="WGJ99" s="4"/>
      <c r="WGK99" s="4"/>
      <c r="WGL99" s="4"/>
      <c r="WGM99" s="4"/>
      <c r="WGN99" s="4"/>
      <c r="WGO99" s="4"/>
      <c r="WGP99" s="4"/>
      <c r="WGQ99" s="4"/>
      <c r="WGR99" s="4"/>
      <c r="WGS99" s="4"/>
      <c r="WGT99" s="4"/>
      <c r="WGU99" s="4"/>
      <c r="WGV99" s="4"/>
      <c r="WGW99" s="4"/>
      <c r="WGX99" s="4"/>
      <c r="WGY99" s="4"/>
      <c r="WGZ99" s="4"/>
      <c r="WHA99" s="4"/>
      <c r="WHB99" s="4"/>
      <c r="WHC99" s="4"/>
      <c r="WHD99" s="4"/>
      <c r="WHE99" s="4"/>
      <c r="WHF99" s="4"/>
      <c r="WHG99" s="4"/>
      <c r="WHH99" s="4"/>
      <c r="WHI99" s="4"/>
      <c r="WHJ99" s="4"/>
      <c r="WHK99" s="4"/>
      <c r="WHL99" s="4"/>
      <c r="WHM99" s="4"/>
      <c r="WHN99" s="4"/>
      <c r="WHO99" s="4"/>
      <c r="WHP99" s="4"/>
      <c r="WHQ99" s="4"/>
      <c r="WHR99" s="4"/>
      <c r="WHS99" s="4"/>
      <c r="WHT99" s="4"/>
      <c r="WHU99" s="4"/>
      <c r="WHV99" s="4"/>
      <c r="WHW99" s="4"/>
      <c r="WHX99" s="4"/>
      <c r="WHY99" s="4"/>
      <c r="WHZ99" s="4"/>
      <c r="WIA99" s="4"/>
      <c r="WIB99" s="4"/>
      <c r="WIC99" s="4"/>
      <c r="WID99" s="4"/>
      <c r="WIE99" s="4"/>
      <c r="WIF99" s="4"/>
      <c r="WIG99" s="4"/>
      <c r="WIH99" s="4"/>
      <c r="WII99" s="4"/>
      <c r="WIJ99" s="4"/>
      <c r="WIK99" s="4"/>
      <c r="WIL99" s="4"/>
      <c r="WIM99" s="4"/>
      <c r="WIN99" s="4"/>
      <c r="WIO99" s="4"/>
      <c r="WIP99" s="4"/>
      <c r="WIQ99" s="4"/>
      <c r="WIR99" s="4"/>
      <c r="WIS99" s="4"/>
      <c r="WIT99" s="4"/>
      <c r="WIU99" s="4"/>
      <c r="WIV99" s="4"/>
      <c r="WIW99" s="4"/>
      <c r="WIX99" s="4"/>
      <c r="WIY99" s="4"/>
      <c r="WIZ99" s="4"/>
      <c r="WJA99" s="4"/>
      <c r="WJB99" s="4"/>
      <c r="WJC99" s="4"/>
      <c r="WJD99" s="4"/>
      <c r="WJE99" s="4"/>
      <c r="WJF99" s="4"/>
      <c r="WJG99" s="4"/>
      <c r="WJH99" s="4"/>
      <c r="WJI99" s="4"/>
      <c r="WJJ99" s="4"/>
      <c r="WJK99" s="4"/>
      <c r="WJL99" s="4"/>
      <c r="WJM99" s="4"/>
      <c r="WJN99" s="4"/>
      <c r="WJO99" s="4"/>
      <c r="WJP99" s="4"/>
      <c r="WJQ99" s="4"/>
      <c r="WJR99" s="4"/>
      <c r="WJS99" s="4"/>
      <c r="WJT99" s="4"/>
      <c r="WJU99" s="4"/>
      <c r="WJV99" s="4"/>
      <c r="WJW99" s="4"/>
      <c r="WJX99" s="4"/>
      <c r="WJY99" s="4"/>
      <c r="WJZ99" s="4"/>
      <c r="WKA99" s="4"/>
      <c r="WKB99" s="4"/>
      <c r="WKC99" s="4"/>
      <c r="WKD99" s="4"/>
      <c r="WKE99" s="4"/>
      <c r="WKF99" s="4"/>
      <c r="WKG99" s="4"/>
      <c r="WKH99" s="4"/>
      <c r="WKI99" s="4"/>
      <c r="WKJ99" s="4"/>
      <c r="WKK99" s="4"/>
      <c r="WKL99" s="4"/>
      <c r="WKM99" s="4"/>
      <c r="WKN99" s="4"/>
      <c r="WKO99" s="4"/>
      <c r="WKP99" s="4"/>
      <c r="WKQ99" s="4"/>
      <c r="WKR99" s="4"/>
      <c r="WKS99" s="4"/>
      <c r="WKT99" s="4"/>
      <c r="WKU99" s="4"/>
      <c r="WKV99" s="4"/>
      <c r="WKW99" s="4"/>
      <c r="WKX99" s="4"/>
      <c r="WKY99" s="4"/>
      <c r="WKZ99" s="4"/>
      <c r="WLA99" s="4"/>
      <c r="WLB99" s="4"/>
      <c r="WLC99" s="4"/>
      <c r="WLD99" s="4"/>
      <c r="WLE99" s="4"/>
      <c r="WLF99" s="4"/>
      <c r="WLG99" s="4"/>
      <c r="WLH99" s="4"/>
      <c r="WLI99" s="4"/>
      <c r="WLJ99" s="4"/>
      <c r="WLK99" s="4"/>
      <c r="WLL99" s="4"/>
      <c r="WLM99" s="4"/>
      <c r="WLN99" s="4"/>
      <c r="WLO99" s="4"/>
      <c r="WLP99" s="4"/>
      <c r="WLQ99" s="4"/>
      <c r="WLR99" s="4"/>
      <c r="WLS99" s="4"/>
      <c r="WLT99" s="4"/>
      <c r="WLU99" s="4"/>
      <c r="WLV99" s="4"/>
      <c r="WLW99" s="4"/>
      <c r="WLX99" s="4"/>
      <c r="WLY99" s="4"/>
      <c r="WLZ99" s="4"/>
      <c r="WMA99" s="4"/>
      <c r="WMB99" s="4"/>
      <c r="WMC99" s="4"/>
      <c r="WMD99" s="4"/>
      <c r="WME99" s="4"/>
      <c r="WMF99" s="4"/>
      <c r="WMG99" s="4"/>
      <c r="WMH99" s="4"/>
      <c r="WMI99" s="4"/>
      <c r="WMJ99" s="4"/>
      <c r="WMK99" s="4"/>
      <c r="WML99" s="4"/>
      <c r="WMM99" s="4"/>
      <c r="WMN99" s="4"/>
      <c r="WMO99" s="4"/>
      <c r="WMP99" s="4"/>
      <c r="WMQ99" s="4"/>
      <c r="WMR99" s="4"/>
      <c r="WMS99" s="4"/>
      <c r="WMT99" s="4"/>
      <c r="WMU99" s="4"/>
      <c r="WMV99" s="4"/>
      <c r="WMW99" s="4"/>
      <c r="WMX99" s="4"/>
      <c r="WMY99" s="4"/>
      <c r="WMZ99" s="4"/>
      <c r="WNA99" s="4"/>
      <c r="WNB99" s="4"/>
      <c r="WNC99" s="4"/>
      <c r="WND99" s="4"/>
      <c r="WNE99" s="4"/>
      <c r="WNF99" s="4"/>
      <c r="WNG99" s="4"/>
      <c r="WNH99" s="4"/>
      <c r="WNI99" s="4"/>
      <c r="WNJ99" s="4"/>
      <c r="WNK99" s="4"/>
      <c r="WNL99" s="4"/>
      <c r="WNM99" s="4"/>
      <c r="WNN99" s="4"/>
      <c r="WNO99" s="4"/>
      <c r="WNP99" s="4"/>
      <c r="WNQ99" s="4"/>
      <c r="WNR99" s="4"/>
      <c r="WNS99" s="4"/>
      <c r="WNT99" s="4"/>
      <c r="WNU99" s="4"/>
      <c r="WNV99" s="4"/>
      <c r="WNW99" s="4"/>
      <c r="WNX99" s="4"/>
      <c r="WNY99" s="4"/>
      <c r="WNZ99" s="4"/>
      <c r="WOA99" s="4"/>
      <c r="WOB99" s="4"/>
      <c r="WOC99" s="4"/>
      <c r="WOD99" s="4"/>
      <c r="WOE99" s="4"/>
      <c r="WOF99" s="4"/>
      <c r="WOG99" s="4"/>
      <c r="WOH99" s="4"/>
      <c r="WOI99" s="4"/>
      <c r="WOJ99" s="4"/>
      <c r="WOK99" s="4"/>
      <c r="WOL99" s="4"/>
      <c r="WOM99" s="4"/>
      <c r="WON99" s="4"/>
      <c r="WOO99" s="4"/>
      <c r="WOP99" s="4"/>
      <c r="WOQ99" s="4"/>
      <c r="WOR99" s="4"/>
      <c r="WOS99" s="4"/>
      <c r="WOT99" s="4"/>
      <c r="WOU99" s="4"/>
      <c r="WOV99" s="4"/>
      <c r="WOW99" s="4"/>
      <c r="WOX99" s="4"/>
      <c r="WOY99" s="4"/>
      <c r="WOZ99" s="4"/>
      <c r="WPA99" s="4"/>
      <c r="WPB99" s="4"/>
      <c r="WPC99" s="4"/>
      <c r="WPD99" s="4"/>
      <c r="WPE99" s="4"/>
      <c r="WPF99" s="4"/>
      <c r="WPG99" s="4"/>
      <c r="WPH99" s="4"/>
      <c r="WPI99" s="4"/>
      <c r="WPJ99" s="4"/>
      <c r="WPK99" s="4"/>
      <c r="WPL99" s="4"/>
      <c r="WPM99" s="4"/>
      <c r="WPN99" s="4"/>
      <c r="WPO99" s="4"/>
      <c r="WPP99" s="4"/>
      <c r="WPQ99" s="4"/>
      <c r="WPR99" s="4"/>
      <c r="WPS99" s="4"/>
      <c r="WPT99" s="4"/>
      <c r="WPU99" s="4"/>
      <c r="WPV99" s="4"/>
      <c r="WPW99" s="4"/>
      <c r="WPX99" s="4"/>
      <c r="WPY99" s="4"/>
      <c r="WPZ99" s="4"/>
      <c r="WQA99" s="4"/>
      <c r="WQB99" s="4"/>
      <c r="WQC99" s="4"/>
      <c r="WQD99" s="4"/>
      <c r="WQE99" s="4"/>
      <c r="WQF99" s="4"/>
      <c r="WQG99" s="4"/>
      <c r="WQH99" s="4"/>
      <c r="WQI99" s="4"/>
      <c r="WQJ99" s="4"/>
      <c r="WQK99" s="4"/>
      <c r="WQL99" s="4"/>
      <c r="WQM99" s="4"/>
      <c r="WQN99" s="4"/>
      <c r="WQO99" s="4"/>
      <c r="WQP99" s="4"/>
      <c r="WQQ99" s="4"/>
      <c r="WQR99" s="4"/>
      <c r="WQS99" s="4"/>
      <c r="WQT99" s="4"/>
      <c r="WQU99" s="4"/>
      <c r="WQV99" s="4"/>
      <c r="WQW99" s="4"/>
      <c r="WQX99" s="4"/>
      <c r="WQY99" s="4"/>
      <c r="WQZ99" s="4"/>
      <c r="WRA99" s="4"/>
      <c r="WRB99" s="4"/>
      <c r="WRC99" s="4"/>
      <c r="WRD99" s="4"/>
      <c r="WRE99" s="4"/>
      <c r="WRF99" s="4"/>
      <c r="WRG99" s="4"/>
      <c r="WRH99" s="4"/>
      <c r="WRI99" s="4"/>
      <c r="WRJ99" s="4"/>
      <c r="WRK99" s="4"/>
      <c r="WRL99" s="4"/>
      <c r="WRM99" s="4"/>
      <c r="WRN99" s="4"/>
      <c r="WRO99" s="4"/>
      <c r="WRP99" s="4"/>
      <c r="WRQ99" s="4"/>
      <c r="WRR99" s="4"/>
      <c r="WRS99" s="4"/>
      <c r="WRT99" s="4"/>
      <c r="WRU99" s="4"/>
      <c r="WRV99" s="4"/>
      <c r="WRW99" s="4"/>
      <c r="WRX99" s="4"/>
      <c r="WRY99" s="4"/>
      <c r="WRZ99" s="4"/>
      <c r="WSA99" s="4"/>
      <c r="WSB99" s="4"/>
      <c r="WSC99" s="4"/>
      <c r="WSD99" s="4"/>
      <c r="WSE99" s="4"/>
      <c r="WSF99" s="4"/>
      <c r="WSG99" s="4"/>
      <c r="WSH99" s="4"/>
      <c r="WSI99" s="4"/>
      <c r="WSJ99" s="4"/>
      <c r="WSK99" s="4"/>
      <c r="WSL99" s="4"/>
      <c r="WSM99" s="4"/>
      <c r="WSN99" s="4"/>
      <c r="WSO99" s="4"/>
      <c r="WSP99" s="4"/>
      <c r="WSQ99" s="4"/>
      <c r="WSR99" s="4"/>
      <c r="WSS99" s="4"/>
      <c r="WST99" s="4"/>
      <c r="WSU99" s="4"/>
      <c r="WSV99" s="4"/>
      <c r="WSW99" s="4"/>
      <c r="WSX99" s="4"/>
      <c r="WSY99" s="4"/>
      <c r="WSZ99" s="4"/>
      <c r="WTA99" s="4"/>
      <c r="WTB99" s="4"/>
      <c r="WTC99" s="4"/>
      <c r="WTD99" s="4"/>
      <c r="WTE99" s="4"/>
      <c r="WTF99" s="4"/>
      <c r="WTG99" s="4"/>
      <c r="WTH99" s="4"/>
      <c r="WTI99" s="4"/>
      <c r="WTJ99" s="4"/>
      <c r="WTK99" s="4"/>
      <c r="WTL99" s="4"/>
      <c r="WTM99" s="4"/>
      <c r="WTN99" s="4"/>
      <c r="WTO99" s="4"/>
      <c r="WTP99" s="4"/>
      <c r="WTQ99" s="4"/>
      <c r="WTR99" s="4"/>
      <c r="WTS99" s="4"/>
      <c r="WTT99" s="4"/>
      <c r="WTU99" s="4"/>
      <c r="WTV99" s="4"/>
      <c r="WTW99" s="4"/>
      <c r="WTX99" s="4"/>
      <c r="WTY99" s="4"/>
      <c r="WTZ99" s="4"/>
      <c r="WUA99" s="4"/>
      <c r="WUB99" s="4"/>
      <c r="WUC99" s="4"/>
      <c r="WUD99" s="4"/>
      <c r="WUE99" s="4"/>
      <c r="WUF99" s="4"/>
      <c r="WUG99" s="4"/>
      <c r="WUH99" s="4"/>
      <c r="WUI99" s="4"/>
      <c r="WUJ99" s="4"/>
      <c r="WUK99" s="4"/>
      <c r="WUL99" s="4"/>
      <c r="WUM99" s="4"/>
      <c r="WUN99" s="4"/>
      <c r="WUO99" s="4"/>
      <c r="WUP99" s="4"/>
      <c r="WUQ99" s="4"/>
      <c r="WUR99" s="4"/>
      <c r="WUS99" s="4"/>
      <c r="WUT99" s="4"/>
      <c r="WUU99" s="4"/>
      <c r="WUV99" s="4"/>
      <c r="WUW99" s="4"/>
      <c r="WUX99" s="4"/>
      <c r="WUY99" s="4"/>
      <c r="WUZ99" s="4"/>
      <c r="WVA99" s="4"/>
      <c r="WVB99" s="4"/>
      <c r="WVC99" s="4"/>
      <c r="WVD99" s="4"/>
      <c r="WVE99" s="4"/>
      <c r="WVF99" s="4"/>
      <c r="WVG99" s="4"/>
      <c r="WVH99" s="4"/>
      <c r="WVI99" s="4"/>
      <c r="WVJ99" s="4"/>
      <c r="WVK99" s="4"/>
      <c r="WVL99" s="4"/>
      <c r="WVM99" s="4"/>
      <c r="WVN99" s="4"/>
      <c r="WVO99" s="4"/>
      <c r="WVP99" s="4"/>
      <c r="WVQ99" s="4"/>
      <c r="WVR99" s="4"/>
      <c r="WVS99" s="4"/>
      <c r="WVT99" s="4"/>
      <c r="WVU99" s="4"/>
      <c r="WVV99" s="4"/>
      <c r="WVW99" s="4"/>
      <c r="WVX99" s="4"/>
      <c r="WVY99" s="4"/>
      <c r="WVZ99" s="4"/>
      <c r="WWA99" s="4"/>
      <c r="WWB99" s="4"/>
      <c r="WWC99" s="4"/>
      <c r="WWD99" s="4"/>
      <c r="WWE99" s="4"/>
      <c r="WWF99" s="4"/>
      <c r="WWG99" s="4"/>
      <c r="WWH99" s="4"/>
      <c r="WWI99" s="4"/>
      <c r="WWJ99" s="4"/>
      <c r="WWK99" s="4"/>
      <c r="WWL99" s="4"/>
      <c r="WWM99" s="4"/>
      <c r="WWN99" s="4"/>
      <c r="WWO99" s="4"/>
      <c r="WWP99" s="4"/>
      <c r="WWQ99" s="4"/>
      <c r="WWR99" s="4"/>
      <c r="WWS99" s="4"/>
      <c r="WWT99" s="4"/>
      <c r="WWU99" s="4"/>
      <c r="WWV99" s="4"/>
      <c r="WWW99" s="4"/>
      <c r="WWX99" s="4"/>
      <c r="WWY99" s="4"/>
      <c r="WWZ99" s="4"/>
      <c r="WXA99" s="4"/>
      <c r="WXB99" s="4"/>
      <c r="WXC99" s="4"/>
      <c r="WXD99" s="4"/>
      <c r="WXE99" s="4"/>
      <c r="WXF99" s="4"/>
      <c r="WXG99" s="4"/>
      <c r="WXH99" s="4"/>
      <c r="WXI99" s="4"/>
      <c r="WXJ99" s="4"/>
      <c r="WXK99" s="4"/>
      <c r="WXL99" s="4"/>
      <c r="WXM99" s="4"/>
      <c r="WXN99" s="4"/>
      <c r="WXO99" s="4"/>
      <c r="WXP99" s="4"/>
      <c r="WXQ99" s="4"/>
      <c r="WXR99" s="4"/>
      <c r="WXS99" s="4"/>
      <c r="WXT99" s="4"/>
      <c r="WXU99" s="4"/>
      <c r="WXV99" s="4"/>
      <c r="WXW99" s="4"/>
      <c r="WXX99" s="4"/>
      <c r="WXY99" s="4"/>
      <c r="WXZ99" s="4"/>
      <c r="WYA99" s="4"/>
      <c r="WYB99" s="4"/>
      <c r="WYC99" s="4"/>
      <c r="WYD99" s="4"/>
      <c r="WYE99" s="4"/>
      <c r="WYF99" s="4"/>
      <c r="WYG99" s="4"/>
      <c r="WYH99" s="4"/>
      <c r="WYI99" s="4"/>
      <c r="WYJ99" s="4"/>
      <c r="WYK99" s="4"/>
      <c r="WYL99" s="4"/>
      <c r="WYM99" s="4"/>
      <c r="WYN99" s="4"/>
      <c r="WYO99" s="4"/>
      <c r="WYP99" s="4"/>
      <c r="WYQ99" s="4"/>
      <c r="WYR99" s="4"/>
      <c r="WYS99" s="4"/>
      <c r="WYT99" s="4"/>
      <c r="WYU99" s="4"/>
      <c r="WYV99" s="4"/>
      <c r="WYW99" s="4"/>
      <c r="WYX99" s="4"/>
      <c r="WYY99" s="4"/>
      <c r="WYZ99" s="4"/>
      <c r="WZA99" s="4"/>
      <c r="WZB99" s="4"/>
      <c r="WZC99" s="4"/>
      <c r="WZD99" s="4"/>
      <c r="WZE99" s="4"/>
      <c r="WZF99" s="4"/>
      <c r="WZG99" s="4"/>
      <c r="WZH99" s="4"/>
      <c r="WZI99" s="4"/>
      <c r="WZJ99" s="4"/>
      <c r="WZK99" s="4"/>
      <c r="WZL99" s="4"/>
      <c r="WZM99" s="4"/>
      <c r="WZN99" s="4"/>
      <c r="WZO99" s="4"/>
      <c r="WZP99" s="4"/>
      <c r="WZQ99" s="4"/>
      <c r="WZR99" s="4"/>
      <c r="WZS99" s="4"/>
      <c r="WZT99" s="4"/>
      <c r="WZU99" s="4"/>
      <c r="WZV99" s="4"/>
      <c r="WZW99" s="4"/>
      <c r="WZX99" s="4"/>
      <c r="WZY99" s="4"/>
      <c r="WZZ99" s="4"/>
      <c r="XAA99" s="4"/>
      <c r="XAB99" s="4"/>
      <c r="XAC99" s="4"/>
      <c r="XAD99" s="4"/>
      <c r="XAE99" s="4"/>
      <c r="XAF99" s="4"/>
      <c r="XAG99" s="4"/>
      <c r="XAH99" s="4"/>
      <c r="XAI99" s="4"/>
      <c r="XAJ99" s="4"/>
      <c r="XAK99" s="4"/>
      <c r="XAL99" s="4"/>
      <c r="XAM99" s="4"/>
      <c r="XAN99" s="4"/>
      <c r="XAO99" s="4"/>
      <c r="XAP99" s="4"/>
      <c r="XAQ99" s="4"/>
      <c r="XAR99" s="4"/>
      <c r="XAS99" s="4"/>
      <c r="XAT99" s="4"/>
      <c r="XAU99" s="4"/>
      <c r="XAV99" s="4"/>
      <c r="XAW99" s="4"/>
      <c r="XAX99" s="4"/>
      <c r="XAY99" s="4"/>
      <c r="XAZ99" s="4"/>
      <c r="XBA99" s="4"/>
      <c r="XBB99" s="4"/>
      <c r="XBC99" s="4"/>
      <c r="XBD99" s="4"/>
      <c r="XBE99" s="4"/>
      <c r="XBF99" s="4"/>
      <c r="XBG99" s="4"/>
      <c r="XBH99" s="4"/>
      <c r="XBI99" s="4"/>
      <c r="XBJ99" s="4"/>
      <c r="XBK99" s="4"/>
      <c r="XBL99" s="4"/>
      <c r="XBM99" s="4"/>
      <c r="XBN99" s="4"/>
      <c r="XBO99" s="4"/>
      <c r="XBP99" s="4"/>
      <c r="XBQ99" s="4"/>
      <c r="XBR99" s="4"/>
      <c r="XBS99" s="4"/>
      <c r="XBT99" s="4"/>
      <c r="XBU99" s="4"/>
      <c r="XBV99" s="4"/>
      <c r="XBW99" s="4"/>
      <c r="XBX99" s="4"/>
      <c r="XBY99" s="4"/>
      <c r="XBZ99" s="4"/>
      <c r="XCA99" s="4"/>
      <c r="XCB99" s="4"/>
      <c r="XCC99" s="4"/>
      <c r="XCD99" s="4"/>
      <c r="XCE99" s="4"/>
      <c r="XCF99" s="4"/>
      <c r="XCG99" s="4"/>
      <c r="XCH99" s="4"/>
      <c r="XCI99" s="4"/>
      <c r="XCJ99" s="4"/>
      <c r="XCK99" s="4"/>
      <c r="XCL99" s="4"/>
      <c r="XCM99" s="4"/>
      <c r="XCN99" s="4"/>
      <c r="XCO99" s="4"/>
      <c r="XCP99" s="4"/>
      <c r="XCQ99" s="4"/>
      <c r="XCR99" s="4"/>
      <c r="XCS99" s="4"/>
      <c r="XCT99" s="4"/>
      <c r="XCU99" s="4"/>
      <c r="XCV99" s="4"/>
      <c r="XCW99" s="4"/>
      <c r="XCX99" s="4"/>
      <c r="XCY99" s="4"/>
      <c r="XCZ99" s="4"/>
      <c r="XDA99" s="4"/>
      <c r="XDB99" s="4"/>
      <c r="XDC99" s="4"/>
      <c r="XDD99" s="4"/>
      <c r="XDE99" s="4"/>
      <c r="XDF99" s="4"/>
      <c r="XDG99" s="4"/>
      <c r="XDH99" s="4"/>
      <c r="XDI99" s="4"/>
      <c r="XDJ99" s="4"/>
      <c r="XDK99" s="4"/>
      <c r="XDL99" s="4"/>
      <c r="XDM99" s="4"/>
      <c r="XDN99" s="4"/>
      <c r="XDO99" s="4"/>
      <c r="XDP99" s="4"/>
      <c r="XDQ99" s="4"/>
      <c r="XDR99" s="4"/>
      <c r="XDS99" s="4"/>
      <c r="XDT99" s="4"/>
      <c r="XDU99" s="4"/>
      <c r="XDV99" s="4"/>
      <c r="XDW99" s="4"/>
      <c r="XDX99" s="4"/>
      <c r="XDY99" s="4"/>
      <c r="XDZ99" s="4"/>
      <c r="XEA99" s="4"/>
      <c r="XEB99" s="4"/>
      <c r="XEC99" s="4"/>
      <c r="XED99" s="4"/>
      <c r="XEE99" s="4"/>
      <c r="XEF99" s="4"/>
      <c r="XEG99" s="4"/>
      <c r="XEH99" s="4"/>
      <c r="XEI99" s="4"/>
      <c r="XEJ99" s="4"/>
      <c r="XEK99" s="4"/>
      <c r="XEL99" s="4"/>
      <c r="XEM99" s="4"/>
      <c r="XEN99" s="4"/>
      <c r="XEO99" s="4"/>
      <c r="XEP99" s="4"/>
      <c r="XEQ99" s="4"/>
      <c r="XER99" s="4"/>
      <c r="XES99" s="4"/>
      <c r="XET99" s="4"/>
      <c r="XEU99" s="4"/>
      <c r="XEV99" s="4"/>
      <c r="XEW99" s="4"/>
      <c r="XEX99" s="4"/>
    </row>
    <row r="100" spans="1:16378" ht="12" customHeight="1">
      <c r="A100" s="63"/>
      <c r="B100" s="63"/>
      <c r="C100" s="63"/>
    </row>
    <row r="101" spans="1:16378" ht="12" customHeight="1">
      <c r="A101" s="109" t="s">
        <v>125</v>
      </c>
      <c r="B101" s="109" t="s">
        <v>125</v>
      </c>
      <c r="C101" s="38"/>
      <c r="AL101" s="110" t="s">
        <v>126</v>
      </c>
      <c r="AM101" s="110" t="s">
        <v>127</v>
      </c>
      <c r="AN101" s="110" t="s">
        <v>128</v>
      </c>
    </row>
    <row r="102" spans="1:16378" ht="12" customHeight="1">
      <c r="A102" s="37" t="s">
        <v>129</v>
      </c>
      <c r="B102" s="37" t="str">
        <f>VLOOKUP(A102,'[39]Sales Summary Regulated'!$B:$C,2,FALSE)</f>
        <v>10YD ROLL OFF HAUL</v>
      </c>
      <c r="C102" s="38">
        <v>118.2</v>
      </c>
      <c r="D102" s="108"/>
      <c r="E102" s="35">
        <f>IFERROR(VLOOKUP($A102,'[39]Sales Summary Regulated'!$B:$O,3,0),0)</f>
        <v>118.2</v>
      </c>
      <c r="F102" s="35">
        <f>IFERROR(VLOOKUP($A102,'[39]Sales Summary Regulated'!$B:$O,4,0),0)</f>
        <v>0</v>
      </c>
      <c r="G102" s="35">
        <f>IFERROR(VLOOKUP($A102,'[39]Sales Summary Regulated'!$B:$O,5,0),0)</f>
        <v>0</v>
      </c>
      <c r="H102" s="35">
        <f>IFERROR(VLOOKUP($A102,'[39]Sales Summary Regulated'!$B:$O,6,0),0)</f>
        <v>0</v>
      </c>
      <c r="I102" s="35">
        <f>IFERROR(VLOOKUP($A102,'[39]Sales Summary Regulated'!$B:$O,7,0),0)</f>
        <v>0</v>
      </c>
      <c r="J102" s="35">
        <f>IFERROR(VLOOKUP($A102,'[39]Sales Summary Regulated'!$B:$O,8,0),0)</f>
        <v>0</v>
      </c>
      <c r="K102" s="35">
        <f>IFERROR(VLOOKUP($A102,'[39]Sales Summary Regulated'!$B:$O,9,0),0)</f>
        <v>0</v>
      </c>
      <c r="L102" s="35">
        <f>IFERROR(VLOOKUP($A102,'[39]Sales Summary Regulated'!$B:$O,10,0),0)</f>
        <v>0</v>
      </c>
      <c r="M102" s="35">
        <f>IFERROR(VLOOKUP($A102,'[39]Sales Summary Regulated'!$B:$O,11,0),0)</f>
        <v>0</v>
      </c>
      <c r="N102" s="35">
        <f>IFERROR(VLOOKUP($A102,'[39]Sales Summary Regulated'!$B:$O,12,0),0)</f>
        <v>0</v>
      </c>
      <c r="O102" s="35">
        <f>IFERROR(VLOOKUP($A102,'[39]Sales Summary Regulated'!$B:$O,13,0),0)</f>
        <v>0</v>
      </c>
      <c r="P102" s="35">
        <f>IFERROR(VLOOKUP($A102,'[39]Sales Summary Regulated'!$B:$O,14,0),0)</f>
        <v>0</v>
      </c>
      <c r="Q102" s="89">
        <f t="shared" ref="Q102:Q157" si="36">SUM(E102:P102)</f>
        <v>118.2</v>
      </c>
      <c r="R102" s="111"/>
      <c r="S102" s="89">
        <f t="shared" ref="S102:AD120" si="37">IFERROR(E102/$C102,0)</f>
        <v>1</v>
      </c>
      <c r="T102" s="89">
        <f t="shared" si="37"/>
        <v>0</v>
      </c>
      <c r="U102" s="89">
        <f t="shared" si="37"/>
        <v>0</v>
      </c>
      <c r="V102" s="89">
        <f t="shared" si="37"/>
        <v>0</v>
      </c>
      <c r="W102" s="89">
        <f t="shared" si="37"/>
        <v>0</v>
      </c>
      <c r="X102" s="89">
        <f t="shared" si="37"/>
        <v>0</v>
      </c>
      <c r="Y102" s="89">
        <f t="shared" si="37"/>
        <v>0</v>
      </c>
      <c r="Z102" s="89">
        <f t="shared" si="37"/>
        <v>0</v>
      </c>
      <c r="AA102" s="89">
        <f t="shared" si="37"/>
        <v>0</v>
      </c>
      <c r="AB102" s="89">
        <f t="shared" si="37"/>
        <v>0</v>
      </c>
      <c r="AC102" s="89">
        <f t="shared" si="37"/>
        <v>0</v>
      </c>
      <c r="AD102" s="89">
        <f t="shared" si="37"/>
        <v>0</v>
      </c>
      <c r="AE102" s="89">
        <f t="shared" ref="AE102:AE157" si="38">+AVERAGE(S102:AD102)</f>
        <v>8.3333333333333329E-2</v>
      </c>
      <c r="AH102" s="42">
        <f t="shared" ref="AH102:AH157" si="39">+$C102*$AJ$4</f>
        <v>4.2113827665408516</v>
      </c>
      <c r="AI102" s="43">
        <f t="shared" ref="AI102:AI157" si="40">+C102+AH102</f>
        <v>122.41138276654085</v>
      </c>
      <c r="AJ102" s="43">
        <f t="shared" ref="AJ102:AJ157" si="41">+AE102*AI102*12</f>
        <v>122.41138276654084</v>
      </c>
      <c r="AK102" s="43">
        <f t="shared" ref="AK102:AK157" si="42">AJ102-Q102</f>
        <v>4.2113827665408365</v>
      </c>
    </row>
    <row r="103" spans="1:16378" s="2" customFormat="1" ht="12" customHeight="1">
      <c r="A103" s="37" t="s">
        <v>130</v>
      </c>
      <c r="B103" s="37" t="str">
        <f>VLOOKUP(A103,'[39]Sales Summary Regulated'!$B:$C,2,FALSE)</f>
        <v>10 YD RO DAILY LONG HAUL</v>
      </c>
      <c r="C103" s="38">
        <f>IFERROR(IFERROR(VLOOKUP(A103,'[39]All Other Rates'!$F$2:$H$646,3,FALSE),VLOOKUP(A103,#REF!,3,FALSE)),IF('Regulated Price Out'!Q103=0,0,"missing price"))</f>
        <v>162.19999999999999</v>
      </c>
      <c r="D103" s="4"/>
      <c r="E103" s="35">
        <f>IFERROR(VLOOKUP($A103,'[39]Sales Summary Regulated'!$B:$O,3,0),0)</f>
        <v>162.19999999999999</v>
      </c>
      <c r="F103" s="35">
        <f>IFERROR(VLOOKUP($A103,'[39]Sales Summary Regulated'!$B:$O,4,0),0)</f>
        <v>324.39999999999998</v>
      </c>
      <c r="G103" s="35">
        <f>IFERROR(VLOOKUP($A103,'[39]Sales Summary Regulated'!$B:$O,5,0),0)</f>
        <v>162.19999999999999</v>
      </c>
      <c r="H103" s="35">
        <f>IFERROR(VLOOKUP($A103,'[39]Sales Summary Regulated'!$B:$O,6,0),0)</f>
        <v>324.39999999999998</v>
      </c>
      <c r="I103" s="35">
        <f>IFERROR(VLOOKUP($A103,'[39]Sales Summary Regulated'!$B:$O,7,0),0)</f>
        <v>486.6</v>
      </c>
      <c r="J103" s="35">
        <f>IFERROR(VLOOKUP($A103,'[39]Sales Summary Regulated'!$B:$O,8,0),0)</f>
        <v>648.79999999999995</v>
      </c>
      <c r="K103" s="35">
        <f>IFERROR(VLOOKUP($A103,'[39]Sales Summary Regulated'!$B:$O,9,0),0)</f>
        <v>324.39999999999998</v>
      </c>
      <c r="L103" s="35">
        <f>IFERROR(VLOOKUP($A103,'[39]Sales Summary Regulated'!$B:$O,10,0),0)</f>
        <v>486.6</v>
      </c>
      <c r="M103" s="35">
        <f>IFERROR(VLOOKUP($A103,'[39]Sales Summary Regulated'!$B:$O,11,0),0)</f>
        <v>973.2</v>
      </c>
      <c r="N103" s="35">
        <f>IFERROR(VLOOKUP($A103,'[39]Sales Summary Regulated'!$B:$O,12,0),0)</f>
        <v>648.79999999999995</v>
      </c>
      <c r="O103" s="35">
        <f>IFERROR(VLOOKUP($A103,'[39]Sales Summary Regulated'!$B:$O,13,0),0)</f>
        <v>486.6</v>
      </c>
      <c r="P103" s="35">
        <f>IFERROR(VLOOKUP($A103,'[39]Sales Summary Regulated'!$B:$O,14,0),0)</f>
        <v>162.19999999999999</v>
      </c>
      <c r="Q103" s="89">
        <f t="shared" si="36"/>
        <v>5190.4000000000005</v>
      </c>
      <c r="R103" s="111"/>
      <c r="S103" s="89">
        <f t="shared" si="37"/>
        <v>1</v>
      </c>
      <c r="T103" s="89">
        <f t="shared" si="37"/>
        <v>2</v>
      </c>
      <c r="U103" s="89">
        <f t="shared" si="37"/>
        <v>1</v>
      </c>
      <c r="V103" s="89">
        <f t="shared" si="37"/>
        <v>2</v>
      </c>
      <c r="W103" s="89">
        <f t="shared" si="37"/>
        <v>3.0000000000000004</v>
      </c>
      <c r="X103" s="89">
        <f t="shared" si="37"/>
        <v>4</v>
      </c>
      <c r="Y103" s="89">
        <f t="shared" si="37"/>
        <v>2</v>
      </c>
      <c r="Z103" s="89">
        <f t="shared" si="37"/>
        <v>3.0000000000000004</v>
      </c>
      <c r="AA103" s="89">
        <f t="shared" si="37"/>
        <v>6.0000000000000009</v>
      </c>
      <c r="AB103" s="89">
        <f t="shared" si="37"/>
        <v>4</v>
      </c>
      <c r="AC103" s="89">
        <f t="shared" si="37"/>
        <v>3.0000000000000004</v>
      </c>
      <c r="AD103" s="89">
        <f t="shared" si="37"/>
        <v>1</v>
      </c>
      <c r="AE103" s="89">
        <f t="shared" si="38"/>
        <v>2.6666666666666665</v>
      </c>
      <c r="AF103" s="5"/>
      <c r="AG103" s="5"/>
      <c r="AH103" s="42">
        <f t="shared" si="39"/>
        <v>5.7790717828504743</v>
      </c>
      <c r="AI103" s="43">
        <f t="shared" si="40"/>
        <v>167.97907178285047</v>
      </c>
      <c r="AJ103" s="43">
        <f t="shared" si="41"/>
        <v>5375.3302970512141</v>
      </c>
      <c r="AK103" s="43">
        <f t="shared" si="42"/>
        <v>184.93029705121353</v>
      </c>
      <c r="AL103" s="65">
        <f>SUM(S103:AD103)</f>
        <v>32</v>
      </c>
      <c r="AM103" s="112">
        <f>C102-C103</f>
        <v>-43.999999999999986</v>
      </c>
      <c r="AN103" s="113">
        <f>AL103*AM103</f>
        <v>-1407.9999999999995</v>
      </c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  <c r="ADR103" s="4"/>
      <c r="ADS103" s="4"/>
      <c r="ADT103" s="4"/>
      <c r="ADU103" s="4"/>
      <c r="ADV103" s="4"/>
      <c r="ADW103" s="4"/>
      <c r="ADX103" s="4"/>
      <c r="ADY103" s="4"/>
      <c r="ADZ103" s="4"/>
      <c r="AEA103" s="4"/>
      <c r="AEB103" s="4"/>
      <c r="AEC103" s="4"/>
      <c r="AED103" s="4"/>
      <c r="AEE103" s="4"/>
      <c r="AEF103" s="4"/>
      <c r="AEG103" s="4"/>
      <c r="AEH103" s="4"/>
      <c r="AEI103" s="4"/>
      <c r="AEJ103" s="4"/>
      <c r="AEK103" s="4"/>
      <c r="AEL103" s="4"/>
      <c r="AEM103" s="4"/>
      <c r="AEN103" s="4"/>
      <c r="AEO103" s="4"/>
      <c r="AEP103" s="4"/>
      <c r="AEQ103" s="4"/>
      <c r="AER103" s="4"/>
      <c r="AES103" s="4"/>
      <c r="AET103" s="4"/>
      <c r="AEU103" s="4"/>
      <c r="AEV103" s="4"/>
      <c r="AEW103" s="4"/>
      <c r="AEX103" s="4"/>
      <c r="AEY103" s="4"/>
      <c r="AEZ103" s="4"/>
      <c r="AFA103" s="4"/>
      <c r="AFB103" s="4"/>
      <c r="AFC103" s="4"/>
      <c r="AFD103" s="4"/>
      <c r="AFE103" s="4"/>
      <c r="AFF103" s="4"/>
      <c r="AFG103" s="4"/>
      <c r="AFH103" s="4"/>
      <c r="AFI103" s="4"/>
      <c r="AFJ103" s="4"/>
      <c r="AFK103" s="4"/>
      <c r="AFL103" s="4"/>
      <c r="AFM103" s="4"/>
      <c r="AFN103" s="4"/>
      <c r="AFO103" s="4"/>
      <c r="AFP103" s="4"/>
      <c r="AFQ103" s="4"/>
      <c r="AFR103" s="4"/>
      <c r="AFS103" s="4"/>
      <c r="AFT103" s="4"/>
      <c r="AFU103" s="4"/>
      <c r="AFV103" s="4"/>
      <c r="AFW103" s="4"/>
      <c r="AFX103" s="4"/>
      <c r="AFY103" s="4"/>
      <c r="AFZ103" s="4"/>
      <c r="AGA103" s="4"/>
      <c r="AGB103" s="4"/>
      <c r="AGC103" s="4"/>
      <c r="AGD103" s="4"/>
      <c r="AGE103" s="4"/>
      <c r="AGF103" s="4"/>
      <c r="AGG103" s="4"/>
      <c r="AGH103" s="4"/>
      <c r="AGI103" s="4"/>
      <c r="AGJ103" s="4"/>
      <c r="AGK103" s="4"/>
      <c r="AGL103" s="4"/>
      <c r="AGM103" s="4"/>
      <c r="AGN103" s="4"/>
      <c r="AGO103" s="4"/>
      <c r="AGP103" s="4"/>
      <c r="AGQ103" s="4"/>
      <c r="AGR103" s="4"/>
      <c r="AGS103" s="4"/>
      <c r="AGT103" s="4"/>
      <c r="AGU103" s="4"/>
      <c r="AGV103" s="4"/>
      <c r="AGW103" s="4"/>
      <c r="AGX103" s="4"/>
      <c r="AGY103" s="4"/>
      <c r="AGZ103" s="4"/>
      <c r="AHA103" s="4"/>
      <c r="AHB103" s="4"/>
      <c r="AHC103" s="4"/>
      <c r="AHD103" s="4"/>
      <c r="AHE103" s="4"/>
      <c r="AHF103" s="4"/>
      <c r="AHG103" s="4"/>
      <c r="AHH103" s="4"/>
      <c r="AHI103" s="4"/>
      <c r="AHJ103" s="4"/>
      <c r="AHK103" s="4"/>
      <c r="AHL103" s="4"/>
      <c r="AHM103" s="4"/>
      <c r="AHN103" s="4"/>
      <c r="AHO103" s="4"/>
      <c r="AHP103" s="4"/>
      <c r="AHQ103" s="4"/>
      <c r="AHR103" s="4"/>
      <c r="AHS103" s="4"/>
      <c r="AHT103" s="4"/>
      <c r="AHU103" s="4"/>
      <c r="AHV103" s="4"/>
      <c r="AHW103" s="4"/>
      <c r="AHX103" s="4"/>
      <c r="AHY103" s="4"/>
      <c r="AHZ103" s="4"/>
      <c r="AIA103" s="4"/>
      <c r="AIB103" s="4"/>
      <c r="AIC103" s="4"/>
      <c r="AID103" s="4"/>
      <c r="AIE103" s="4"/>
      <c r="AIF103" s="4"/>
      <c r="AIG103" s="4"/>
      <c r="AIH103" s="4"/>
      <c r="AII103" s="4"/>
      <c r="AIJ103" s="4"/>
      <c r="AIK103" s="4"/>
      <c r="AIL103" s="4"/>
      <c r="AIM103" s="4"/>
      <c r="AIN103" s="4"/>
      <c r="AIO103" s="4"/>
      <c r="AIP103" s="4"/>
      <c r="AIQ103" s="4"/>
      <c r="AIR103" s="4"/>
      <c r="AIS103" s="4"/>
      <c r="AIT103" s="4"/>
      <c r="AIU103" s="4"/>
      <c r="AIV103" s="4"/>
      <c r="AIW103" s="4"/>
      <c r="AIX103" s="4"/>
      <c r="AIY103" s="4"/>
      <c r="AIZ103" s="4"/>
      <c r="AJA103" s="4"/>
      <c r="AJB103" s="4"/>
      <c r="AJC103" s="4"/>
      <c r="AJD103" s="4"/>
      <c r="AJE103" s="4"/>
      <c r="AJF103" s="4"/>
      <c r="AJG103" s="4"/>
      <c r="AJH103" s="4"/>
      <c r="AJI103" s="4"/>
      <c r="AJJ103" s="4"/>
      <c r="AJK103" s="4"/>
      <c r="AJL103" s="4"/>
      <c r="AJM103" s="4"/>
      <c r="AJN103" s="4"/>
      <c r="AJO103" s="4"/>
      <c r="AJP103" s="4"/>
      <c r="AJQ103" s="4"/>
      <c r="AJR103" s="4"/>
      <c r="AJS103" s="4"/>
      <c r="AJT103" s="4"/>
      <c r="AJU103" s="4"/>
      <c r="AJV103" s="4"/>
      <c r="AJW103" s="4"/>
      <c r="AJX103" s="4"/>
      <c r="AJY103" s="4"/>
      <c r="AJZ103" s="4"/>
      <c r="AKA103" s="4"/>
      <c r="AKB103" s="4"/>
      <c r="AKC103" s="4"/>
      <c r="AKD103" s="4"/>
      <c r="AKE103" s="4"/>
      <c r="AKF103" s="4"/>
      <c r="AKG103" s="4"/>
      <c r="AKH103" s="4"/>
      <c r="AKI103" s="4"/>
      <c r="AKJ103" s="4"/>
      <c r="AKK103" s="4"/>
      <c r="AKL103" s="4"/>
      <c r="AKM103" s="4"/>
      <c r="AKN103" s="4"/>
      <c r="AKO103" s="4"/>
      <c r="AKP103" s="4"/>
      <c r="AKQ103" s="4"/>
      <c r="AKR103" s="4"/>
      <c r="AKS103" s="4"/>
      <c r="AKT103" s="4"/>
      <c r="AKU103" s="4"/>
      <c r="AKV103" s="4"/>
      <c r="AKW103" s="4"/>
      <c r="AKX103" s="4"/>
      <c r="AKY103" s="4"/>
      <c r="AKZ103" s="4"/>
      <c r="ALA103" s="4"/>
      <c r="ALB103" s="4"/>
      <c r="ALC103" s="4"/>
      <c r="ALD103" s="4"/>
      <c r="ALE103" s="4"/>
      <c r="ALF103" s="4"/>
      <c r="ALG103" s="4"/>
      <c r="ALH103" s="4"/>
      <c r="ALI103" s="4"/>
      <c r="ALJ103" s="4"/>
      <c r="ALK103" s="4"/>
      <c r="ALL103" s="4"/>
      <c r="ALM103" s="4"/>
      <c r="ALN103" s="4"/>
      <c r="ALO103" s="4"/>
      <c r="ALP103" s="4"/>
      <c r="ALQ103" s="4"/>
      <c r="ALR103" s="4"/>
      <c r="ALS103" s="4"/>
      <c r="ALT103" s="4"/>
      <c r="ALU103" s="4"/>
      <c r="ALV103" s="4"/>
      <c r="ALW103" s="4"/>
      <c r="ALX103" s="4"/>
      <c r="ALY103" s="4"/>
      <c r="ALZ103" s="4"/>
      <c r="AMA103" s="4"/>
      <c r="AMB103" s="4"/>
      <c r="AMC103" s="4"/>
      <c r="AMD103" s="4"/>
      <c r="AME103" s="4"/>
      <c r="AMF103" s="4"/>
      <c r="AMG103" s="4"/>
      <c r="AMH103" s="4"/>
      <c r="AMI103" s="4"/>
      <c r="AMJ103" s="4"/>
      <c r="AMK103" s="4"/>
      <c r="AML103" s="4"/>
      <c r="AMM103" s="4"/>
      <c r="AMN103" s="4"/>
      <c r="AMO103" s="4"/>
      <c r="AMP103" s="4"/>
      <c r="AMQ103" s="4"/>
      <c r="AMR103" s="4"/>
      <c r="AMS103" s="4"/>
      <c r="AMT103" s="4"/>
      <c r="AMU103" s="4"/>
      <c r="AMV103" s="4"/>
      <c r="AMW103" s="4"/>
      <c r="AMX103" s="4"/>
      <c r="AMY103" s="4"/>
      <c r="AMZ103" s="4"/>
      <c r="ANA103" s="4"/>
      <c r="ANB103" s="4"/>
      <c r="ANC103" s="4"/>
      <c r="AND103" s="4"/>
      <c r="ANE103" s="4"/>
      <c r="ANF103" s="4"/>
      <c r="ANG103" s="4"/>
      <c r="ANH103" s="4"/>
      <c r="ANI103" s="4"/>
      <c r="ANJ103" s="4"/>
      <c r="ANK103" s="4"/>
      <c r="ANL103" s="4"/>
      <c r="ANM103" s="4"/>
      <c r="ANN103" s="4"/>
      <c r="ANO103" s="4"/>
      <c r="ANP103" s="4"/>
      <c r="ANQ103" s="4"/>
      <c r="ANR103" s="4"/>
      <c r="ANS103" s="4"/>
      <c r="ANT103" s="4"/>
      <c r="ANU103" s="4"/>
      <c r="ANV103" s="4"/>
      <c r="ANW103" s="4"/>
      <c r="ANX103" s="4"/>
      <c r="ANY103" s="4"/>
      <c r="ANZ103" s="4"/>
      <c r="AOA103" s="4"/>
      <c r="AOB103" s="4"/>
      <c r="AOC103" s="4"/>
      <c r="AOD103" s="4"/>
      <c r="AOE103" s="4"/>
      <c r="AOF103" s="4"/>
      <c r="AOG103" s="4"/>
      <c r="AOH103" s="4"/>
      <c r="AOI103" s="4"/>
      <c r="AOJ103" s="4"/>
      <c r="AOK103" s="4"/>
      <c r="AOL103" s="4"/>
      <c r="AOM103" s="4"/>
      <c r="AON103" s="4"/>
      <c r="AOO103" s="4"/>
      <c r="AOP103" s="4"/>
      <c r="AOQ103" s="4"/>
      <c r="AOR103" s="4"/>
      <c r="AOS103" s="4"/>
      <c r="AOT103" s="4"/>
      <c r="AOU103" s="4"/>
      <c r="AOV103" s="4"/>
      <c r="AOW103" s="4"/>
      <c r="AOX103" s="4"/>
      <c r="AOY103" s="4"/>
      <c r="AOZ103" s="4"/>
      <c r="APA103" s="4"/>
      <c r="APB103" s="4"/>
      <c r="APC103" s="4"/>
      <c r="APD103" s="4"/>
      <c r="APE103" s="4"/>
      <c r="APF103" s="4"/>
      <c r="APG103" s="4"/>
      <c r="APH103" s="4"/>
      <c r="API103" s="4"/>
      <c r="APJ103" s="4"/>
      <c r="APK103" s="4"/>
      <c r="APL103" s="4"/>
      <c r="APM103" s="4"/>
      <c r="APN103" s="4"/>
      <c r="APO103" s="4"/>
      <c r="APP103" s="4"/>
      <c r="APQ103" s="4"/>
      <c r="APR103" s="4"/>
      <c r="APS103" s="4"/>
      <c r="APT103" s="4"/>
      <c r="APU103" s="4"/>
      <c r="APV103" s="4"/>
      <c r="APW103" s="4"/>
      <c r="APX103" s="4"/>
      <c r="APY103" s="4"/>
      <c r="APZ103" s="4"/>
      <c r="AQA103" s="4"/>
      <c r="AQB103" s="4"/>
      <c r="AQC103" s="4"/>
      <c r="AQD103" s="4"/>
      <c r="AQE103" s="4"/>
      <c r="AQF103" s="4"/>
      <c r="AQG103" s="4"/>
      <c r="AQH103" s="4"/>
      <c r="AQI103" s="4"/>
      <c r="AQJ103" s="4"/>
      <c r="AQK103" s="4"/>
      <c r="AQL103" s="4"/>
      <c r="AQM103" s="4"/>
      <c r="AQN103" s="4"/>
      <c r="AQO103" s="4"/>
      <c r="AQP103" s="4"/>
      <c r="AQQ103" s="4"/>
      <c r="AQR103" s="4"/>
      <c r="AQS103" s="4"/>
      <c r="AQT103" s="4"/>
      <c r="AQU103" s="4"/>
      <c r="AQV103" s="4"/>
      <c r="AQW103" s="4"/>
      <c r="AQX103" s="4"/>
      <c r="AQY103" s="4"/>
      <c r="AQZ103" s="4"/>
      <c r="ARA103" s="4"/>
      <c r="ARB103" s="4"/>
      <c r="ARC103" s="4"/>
      <c r="ARD103" s="4"/>
      <c r="ARE103" s="4"/>
      <c r="ARF103" s="4"/>
      <c r="ARG103" s="4"/>
      <c r="ARH103" s="4"/>
      <c r="ARI103" s="4"/>
      <c r="ARJ103" s="4"/>
      <c r="ARK103" s="4"/>
      <c r="ARL103" s="4"/>
      <c r="ARM103" s="4"/>
      <c r="ARN103" s="4"/>
      <c r="ARO103" s="4"/>
      <c r="ARP103" s="4"/>
      <c r="ARQ103" s="4"/>
      <c r="ARR103" s="4"/>
      <c r="ARS103" s="4"/>
      <c r="ART103" s="4"/>
      <c r="ARU103" s="4"/>
      <c r="ARV103" s="4"/>
      <c r="ARW103" s="4"/>
      <c r="ARX103" s="4"/>
      <c r="ARY103" s="4"/>
      <c r="ARZ103" s="4"/>
      <c r="ASA103" s="4"/>
      <c r="ASB103" s="4"/>
      <c r="ASC103" s="4"/>
      <c r="ASD103" s="4"/>
      <c r="ASE103" s="4"/>
      <c r="ASF103" s="4"/>
      <c r="ASG103" s="4"/>
      <c r="ASH103" s="4"/>
      <c r="ASI103" s="4"/>
      <c r="ASJ103" s="4"/>
      <c r="ASK103" s="4"/>
      <c r="ASL103" s="4"/>
      <c r="ASM103" s="4"/>
      <c r="ASN103" s="4"/>
      <c r="ASO103" s="4"/>
      <c r="ASP103" s="4"/>
      <c r="ASQ103" s="4"/>
      <c r="ASR103" s="4"/>
      <c r="ASS103" s="4"/>
      <c r="AST103" s="4"/>
      <c r="ASU103" s="4"/>
      <c r="ASV103" s="4"/>
      <c r="ASW103" s="4"/>
      <c r="ASX103" s="4"/>
      <c r="ASY103" s="4"/>
      <c r="ASZ103" s="4"/>
      <c r="ATA103" s="4"/>
      <c r="ATB103" s="4"/>
      <c r="ATC103" s="4"/>
      <c r="ATD103" s="4"/>
      <c r="ATE103" s="4"/>
      <c r="ATF103" s="4"/>
      <c r="ATG103" s="4"/>
      <c r="ATH103" s="4"/>
      <c r="ATI103" s="4"/>
      <c r="ATJ103" s="4"/>
      <c r="ATK103" s="4"/>
      <c r="ATL103" s="4"/>
      <c r="ATM103" s="4"/>
      <c r="ATN103" s="4"/>
      <c r="ATO103" s="4"/>
      <c r="ATP103" s="4"/>
      <c r="ATQ103" s="4"/>
      <c r="ATR103" s="4"/>
      <c r="ATS103" s="4"/>
      <c r="ATT103" s="4"/>
      <c r="ATU103" s="4"/>
      <c r="ATV103" s="4"/>
      <c r="ATW103" s="4"/>
      <c r="ATX103" s="4"/>
      <c r="ATY103" s="4"/>
      <c r="ATZ103" s="4"/>
      <c r="AUA103" s="4"/>
      <c r="AUB103" s="4"/>
      <c r="AUC103" s="4"/>
      <c r="AUD103" s="4"/>
      <c r="AUE103" s="4"/>
      <c r="AUF103" s="4"/>
      <c r="AUG103" s="4"/>
      <c r="AUH103" s="4"/>
      <c r="AUI103" s="4"/>
      <c r="AUJ103" s="4"/>
      <c r="AUK103" s="4"/>
      <c r="AUL103" s="4"/>
      <c r="AUM103" s="4"/>
      <c r="AUN103" s="4"/>
      <c r="AUO103" s="4"/>
      <c r="AUP103" s="4"/>
      <c r="AUQ103" s="4"/>
      <c r="AUR103" s="4"/>
      <c r="AUS103" s="4"/>
      <c r="AUT103" s="4"/>
      <c r="AUU103" s="4"/>
      <c r="AUV103" s="4"/>
      <c r="AUW103" s="4"/>
      <c r="AUX103" s="4"/>
      <c r="AUY103" s="4"/>
      <c r="AUZ103" s="4"/>
      <c r="AVA103" s="4"/>
      <c r="AVB103" s="4"/>
      <c r="AVC103" s="4"/>
      <c r="AVD103" s="4"/>
      <c r="AVE103" s="4"/>
      <c r="AVF103" s="4"/>
      <c r="AVG103" s="4"/>
      <c r="AVH103" s="4"/>
      <c r="AVI103" s="4"/>
      <c r="AVJ103" s="4"/>
      <c r="AVK103" s="4"/>
      <c r="AVL103" s="4"/>
      <c r="AVM103" s="4"/>
      <c r="AVN103" s="4"/>
      <c r="AVO103" s="4"/>
      <c r="AVP103" s="4"/>
      <c r="AVQ103" s="4"/>
      <c r="AVR103" s="4"/>
      <c r="AVS103" s="4"/>
      <c r="AVT103" s="4"/>
      <c r="AVU103" s="4"/>
      <c r="AVV103" s="4"/>
      <c r="AVW103" s="4"/>
      <c r="AVX103" s="4"/>
      <c r="AVY103" s="4"/>
      <c r="AVZ103" s="4"/>
      <c r="AWA103" s="4"/>
      <c r="AWB103" s="4"/>
      <c r="AWC103" s="4"/>
      <c r="AWD103" s="4"/>
      <c r="AWE103" s="4"/>
      <c r="AWF103" s="4"/>
      <c r="AWG103" s="4"/>
      <c r="AWH103" s="4"/>
      <c r="AWI103" s="4"/>
      <c r="AWJ103" s="4"/>
      <c r="AWK103" s="4"/>
      <c r="AWL103" s="4"/>
      <c r="AWM103" s="4"/>
      <c r="AWN103" s="4"/>
      <c r="AWO103" s="4"/>
      <c r="AWP103" s="4"/>
      <c r="AWQ103" s="4"/>
      <c r="AWR103" s="4"/>
      <c r="AWS103" s="4"/>
      <c r="AWT103" s="4"/>
      <c r="AWU103" s="4"/>
      <c r="AWV103" s="4"/>
      <c r="AWW103" s="4"/>
      <c r="AWX103" s="4"/>
      <c r="AWY103" s="4"/>
      <c r="AWZ103" s="4"/>
      <c r="AXA103" s="4"/>
      <c r="AXB103" s="4"/>
      <c r="AXC103" s="4"/>
      <c r="AXD103" s="4"/>
      <c r="AXE103" s="4"/>
      <c r="AXF103" s="4"/>
      <c r="AXG103" s="4"/>
      <c r="AXH103" s="4"/>
      <c r="AXI103" s="4"/>
      <c r="AXJ103" s="4"/>
      <c r="AXK103" s="4"/>
      <c r="AXL103" s="4"/>
      <c r="AXM103" s="4"/>
      <c r="AXN103" s="4"/>
      <c r="AXO103" s="4"/>
      <c r="AXP103" s="4"/>
      <c r="AXQ103" s="4"/>
      <c r="AXR103" s="4"/>
      <c r="AXS103" s="4"/>
      <c r="AXT103" s="4"/>
      <c r="AXU103" s="4"/>
      <c r="AXV103" s="4"/>
      <c r="AXW103" s="4"/>
      <c r="AXX103" s="4"/>
      <c r="AXY103" s="4"/>
      <c r="AXZ103" s="4"/>
      <c r="AYA103" s="4"/>
      <c r="AYB103" s="4"/>
      <c r="AYC103" s="4"/>
      <c r="AYD103" s="4"/>
      <c r="AYE103" s="4"/>
      <c r="AYF103" s="4"/>
      <c r="AYG103" s="4"/>
      <c r="AYH103" s="4"/>
      <c r="AYI103" s="4"/>
      <c r="AYJ103" s="4"/>
      <c r="AYK103" s="4"/>
      <c r="AYL103" s="4"/>
      <c r="AYM103" s="4"/>
      <c r="AYN103" s="4"/>
      <c r="AYO103" s="4"/>
      <c r="AYP103" s="4"/>
      <c r="AYQ103" s="4"/>
      <c r="AYR103" s="4"/>
      <c r="AYS103" s="4"/>
      <c r="AYT103" s="4"/>
      <c r="AYU103" s="4"/>
      <c r="AYV103" s="4"/>
      <c r="AYW103" s="4"/>
      <c r="AYX103" s="4"/>
      <c r="AYY103" s="4"/>
      <c r="AYZ103" s="4"/>
      <c r="AZA103" s="4"/>
      <c r="AZB103" s="4"/>
      <c r="AZC103" s="4"/>
      <c r="AZD103" s="4"/>
      <c r="AZE103" s="4"/>
      <c r="AZF103" s="4"/>
      <c r="AZG103" s="4"/>
      <c r="AZH103" s="4"/>
      <c r="AZI103" s="4"/>
      <c r="AZJ103" s="4"/>
      <c r="AZK103" s="4"/>
      <c r="AZL103" s="4"/>
      <c r="AZM103" s="4"/>
      <c r="AZN103" s="4"/>
      <c r="AZO103" s="4"/>
      <c r="AZP103" s="4"/>
      <c r="AZQ103" s="4"/>
      <c r="AZR103" s="4"/>
      <c r="AZS103" s="4"/>
      <c r="AZT103" s="4"/>
      <c r="AZU103" s="4"/>
      <c r="AZV103" s="4"/>
      <c r="AZW103" s="4"/>
      <c r="AZX103" s="4"/>
      <c r="AZY103" s="4"/>
      <c r="AZZ103" s="4"/>
      <c r="BAA103" s="4"/>
      <c r="BAB103" s="4"/>
      <c r="BAC103" s="4"/>
      <c r="BAD103" s="4"/>
      <c r="BAE103" s="4"/>
      <c r="BAF103" s="4"/>
      <c r="BAG103" s="4"/>
      <c r="BAH103" s="4"/>
      <c r="BAI103" s="4"/>
      <c r="BAJ103" s="4"/>
      <c r="BAK103" s="4"/>
      <c r="BAL103" s="4"/>
      <c r="BAM103" s="4"/>
      <c r="BAN103" s="4"/>
      <c r="BAO103" s="4"/>
      <c r="BAP103" s="4"/>
      <c r="BAQ103" s="4"/>
      <c r="BAR103" s="4"/>
      <c r="BAS103" s="4"/>
      <c r="BAT103" s="4"/>
      <c r="BAU103" s="4"/>
      <c r="BAV103" s="4"/>
      <c r="BAW103" s="4"/>
      <c r="BAX103" s="4"/>
      <c r="BAY103" s="4"/>
      <c r="BAZ103" s="4"/>
      <c r="BBA103" s="4"/>
      <c r="BBB103" s="4"/>
      <c r="BBC103" s="4"/>
      <c r="BBD103" s="4"/>
      <c r="BBE103" s="4"/>
      <c r="BBF103" s="4"/>
      <c r="BBG103" s="4"/>
      <c r="BBH103" s="4"/>
      <c r="BBI103" s="4"/>
      <c r="BBJ103" s="4"/>
      <c r="BBK103" s="4"/>
      <c r="BBL103" s="4"/>
      <c r="BBM103" s="4"/>
      <c r="BBN103" s="4"/>
      <c r="BBO103" s="4"/>
      <c r="BBP103" s="4"/>
      <c r="BBQ103" s="4"/>
      <c r="BBR103" s="4"/>
      <c r="BBS103" s="4"/>
      <c r="BBT103" s="4"/>
      <c r="BBU103" s="4"/>
      <c r="BBV103" s="4"/>
      <c r="BBW103" s="4"/>
      <c r="BBX103" s="4"/>
      <c r="BBY103" s="4"/>
      <c r="BBZ103" s="4"/>
      <c r="BCA103" s="4"/>
      <c r="BCB103" s="4"/>
      <c r="BCC103" s="4"/>
      <c r="BCD103" s="4"/>
      <c r="BCE103" s="4"/>
      <c r="BCF103" s="4"/>
      <c r="BCG103" s="4"/>
      <c r="BCH103" s="4"/>
      <c r="BCI103" s="4"/>
      <c r="BCJ103" s="4"/>
      <c r="BCK103" s="4"/>
      <c r="BCL103" s="4"/>
      <c r="BCM103" s="4"/>
      <c r="BCN103" s="4"/>
      <c r="BCO103" s="4"/>
      <c r="BCP103" s="4"/>
      <c r="BCQ103" s="4"/>
      <c r="BCR103" s="4"/>
      <c r="BCS103" s="4"/>
      <c r="BCT103" s="4"/>
      <c r="BCU103" s="4"/>
      <c r="BCV103" s="4"/>
      <c r="BCW103" s="4"/>
      <c r="BCX103" s="4"/>
      <c r="BCY103" s="4"/>
      <c r="BCZ103" s="4"/>
      <c r="BDA103" s="4"/>
      <c r="BDB103" s="4"/>
      <c r="BDC103" s="4"/>
      <c r="BDD103" s="4"/>
      <c r="BDE103" s="4"/>
      <c r="BDF103" s="4"/>
      <c r="BDG103" s="4"/>
      <c r="BDH103" s="4"/>
      <c r="BDI103" s="4"/>
      <c r="BDJ103" s="4"/>
      <c r="BDK103" s="4"/>
      <c r="BDL103" s="4"/>
      <c r="BDM103" s="4"/>
      <c r="BDN103" s="4"/>
      <c r="BDO103" s="4"/>
      <c r="BDP103" s="4"/>
      <c r="BDQ103" s="4"/>
      <c r="BDR103" s="4"/>
      <c r="BDS103" s="4"/>
      <c r="BDT103" s="4"/>
      <c r="BDU103" s="4"/>
      <c r="BDV103" s="4"/>
      <c r="BDW103" s="4"/>
      <c r="BDX103" s="4"/>
      <c r="BDY103" s="4"/>
      <c r="BDZ103" s="4"/>
      <c r="BEA103" s="4"/>
      <c r="BEB103" s="4"/>
      <c r="BEC103" s="4"/>
      <c r="BED103" s="4"/>
      <c r="BEE103" s="4"/>
      <c r="BEF103" s="4"/>
      <c r="BEG103" s="4"/>
      <c r="BEH103" s="4"/>
      <c r="BEI103" s="4"/>
      <c r="BEJ103" s="4"/>
      <c r="BEK103" s="4"/>
      <c r="BEL103" s="4"/>
      <c r="BEM103" s="4"/>
      <c r="BEN103" s="4"/>
      <c r="BEO103" s="4"/>
      <c r="BEP103" s="4"/>
      <c r="BEQ103" s="4"/>
      <c r="BER103" s="4"/>
      <c r="BES103" s="4"/>
      <c r="BET103" s="4"/>
      <c r="BEU103" s="4"/>
      <c r="BEV103" s="4"/>
      <c r="BEW103" s="4"/>
      <c r="BEX103" s="4"/>
      <c r="BEY103" s="4"/>
      <c r="BEZ103" s="4"/>
      <c r="BFA103" s="4"/>
      <c r="BFB103" s="4"/>
      <c r="BFC103" s="4"/>
      <c r="BFD103" s="4"/>
      <c r="BFE103" s="4"/>
      <c r="BFF103" s="4"/>
      <c r="BFG103" s="4"/>
      <c r="BFH103" s="4"/>
      <c r="BFI103" s="4"/>
      <c r="BFJ103" s="4"/>
      <c r="BFK103" s="4"/>
      <c r="BFL103" s="4"/>
      <c r="BFM103" s="4"/>
      <c r="BFN103" s="4"/>
      <c r="BFO103" s="4"/>
      <c r="BFP103" s="4"/>
      <c r="BFQ103" s="4"/>
      <c r="BFR103" s="4"/>
      <c r="BFS103" s="4"/>
      <c r="BFT103" s="4"/>
      <c r="BFU103" s="4"/>
      <c r="BFV103" s="4"/>
      <c r="BFW103" s="4"/>
      <c r="BFX103" s="4"/>
      <c r="BFY103" s="4"/>
      <c r="BFZ103" s="4"/>
      <c r="BGA103" s="4"/>
      <c r="BGB103" s="4"/>
      <c r="BGC103" s="4"/>
      <c r="BGD103" s="4"/>
      <c r="BGE103" s="4"/>
      <c r="BGF103" s="4"/>
      <c r="BGG103" s="4"/>
      <c r="BGH103" s="4"/>
      <c r="BGI103" s="4"/>
      <c r="BGJ103" s="4"/>
      <c r="BGK103" s="4"/>
      <c r="BGL103" s="4"/>
      <c r="BGM103" s="4"/>
      <c r="BGN103" s="4"/>
      <c r="BGO103" s="4"/>
      <c r="BGP103" s="4"/>
      <c r="BGQ103" s="4"/>
      <c r="BGR103" s="4"/>
      <c r="BGS103" s="4"/>
      <c r="BGT103" s="4"/>
      <c r="BGU103" s="4"/>
      <c r="BGV103" s="4"/>
      <c r="BGW103" s="4"/>
      <c r="BGX103" s="4"/>
      <c r="BGY103" s="4"/>
      <c r="BGZ103" s="4"/>
      <c r="BHA103" s="4"/>
      <c r="BHB103" s="4"/>
      <c r="BHC103" s="4"/>
      <c r="BHD103" s="4"/>
      <c r="BHE103" s="4"/>
      <c r="BHF103" s="4"/>
      <c r="BHG103" s="4"/>
      <c r="BHH103" s="4"/>
      <c r="BHI103" s="4"/>
      <c r="BHJ103" s="4"/>
      <c r="BHK103" s="4"/>
      <c r="BHL103" s="4"/>
      <c r="BHM103" s="4"/>
      <c r="BHN103" s="4"/>
      <c r="BHO103" s="4"/>
      <c r="BHP103" s="4"/>
      <c r="BHQ103" s="4"/>
      <c r="BHR103" s="4"/>
      <c r="BHS103" s="4"/>
      <c r="BHT103" s="4"/>
      <c r="BHU103" s="4"/>
      <c r="BHV103" s="4"/>
      <c r="BHW103" s="4"/>
      <c r="BHX103" s="4"/>
      <c r="BHY103" s="4"/>
      <c r="BHZ103" s="4"/>
      <c r="BIA103" s="4"/>
      <c r="BIB103" s="4"/>
      <c r="BIC103" s="4"/>
      <c r="BID103" s="4"/>
      <c r="BIE103" s="4"/>
      <c r="BIF103" s="4"/>
      <c r="BIG103" s="4"/>
      <c r="BIH103" s="4"/>
      <c r="BII103" s="4"/>
      <c r="BIJ103" s="4"/>
      <c r="BIK103" s="4"/>
      <c r="BIL103" s="4"/>
      <c r="BIM103" s="4"/>
      <c r="BIN103" s="4"/>
      <c r="BIO103" s="4"/>
      <c r="BIP103" s="4"/>
      <c r="BIQ103" s="4"/>
      <c r="BIR103" s="4"/>
      <c r="BIS103" s="4"/>
      <c r="BIT103" s="4"/>
      <c r="BIU103" s="4"/>
      <c r="BIV103" s="4"/>
      <c r="BIW103" s="4"/>
      <c r="BIX103" s="4"/>
      <c r="BIY103" s="4"/>
      <c r="BIZ103" s="4"/>
      <c r="BJA103" s="4"/>
      <c r="BJB103" s="4"/>
      <c r="BJC103" s="4"/>
      <c r="BJD103" s="4"/>
      <c r="BJE103" s="4"/>
      <c r="BJF103" s="4"/>
      <c r="BJG103" s="4"/>
      <c r="BJH103" s="4"/>
      <c r="BJI103" s="4"/>
      <c r="BJJ103" s="4"/>
      <c r="BJK103" s="4"/>
      <c r="BJL103" s="4"/>
      <c r="BJM103" s="4"/>
      <c r="BJN103" s="4"/>
      <c r="BJO103" s="4"/>
      <c r="BJP103" s="4"/>
      <c r="BJQ103" s="4"/>
      <c r="BJR103" s="4"/>
      <c r="BJS103" s="4"/>
      <c r="BJT103" s="4"/>
      <c r="BJU103" s="4"/>
      <c r="BJV103" s="4"/>
      <c r="BJW103" s="4"/>
      <c r="BJX103" s="4"/>
      <c r="BJY103" s="4"/>
      <c r="BJZ103" s="4"/>
      <c r="BKA103" s="4"/>
      <c r="BKB103" s="4"/>
      <c r="BKC103" s="4"/>
      <c r="BKD103" s="4"/>
      <c r="BKE103" s="4"/>
      <c r="BKF103" s="4"/>
      <c r="BKG103" s="4"/>
      <c r="BKH103" s="4"/>
      <c r="BKI103" s="4"/>
      <c r="BKJ103" s="4"/>
      <c r="BKK103" s="4"/>
      <c r="BKL103" s="4"/>
      <c r="BKM103" s="4"/>
      <c r="BKN103" s="4"/>
      <c r="BKO103" s="4"/>
      <c r="BKP103" s="4"/>
      <c r="BKQ103" s="4"/>
      <c r="BKR103" s="4"/>
      <c r="BKS103" s="4"/>
      <c r="BKT103" s="4"/>
      <c r="BKU103" s="4"/>
      <c r="BKV103" s="4"/>
      <c r="BKW103" s="4"/>
      <c r="BKX103" s="4"/>
      <c r="BKY103" s="4"/>
      <c r="BKZ103" s="4"/>
      <c r="BLA103" s="4"/>
      <c r="BLB103" s="4"/>
      <c r="BLC103" s="4"/>
      <c r="BLD103" s="4"/>
      <c r="BLE103" s="4"/>
      <c r="BLF103" s="4"/>
      <c r="BLG103" s="4"/>
      <c r="BLH103" s="4"/>
      <c r="BLI103" s="4"/>
      <c r="BLJ103" s="4"/>
      <c r="BLK103" s="4"/>
      <c r="BLL103" s="4"/>
      <c r="BLM103" s="4"/>
      <c r="BLN103" s="4"/>
      <c r="BLO103" s="4"/>
      <c r="BLP103" s="4"/>
      <c r="BLQ103" s="4"/>
      <c r="BLR103" s="4"/>
      <c r="BLS103" s="4"/>
      <c r="BLT103" s="4"/>
      <c r="BLU103" s="4"/>
      <c r="BLV103" s="4"/>
      <c r="BLW103" s="4"/>
      <c r="BLX103" s="4"/>
      <c r="BLY103" s="4"/>
      <c r="BLZ103" s="4"/>
      <c r="BMA103" s="4"/>
      <c r="BMB103" s="4"/>
      <c r="BMC103" s="4"/>
      <c r="BMD103" s="4"/>
      <c r="BME103" s="4"/>
      <c r="BMF103" s="4"/>
      <c r="BMG103" s="4"/>
      <c r="BMH103" s="4"/>
      <c r="BMI103" s="4"/>
      <c r="BMJ103" s="4"/>
      <c r="BMK103" s="4"/>
      <c r="BML103" s="4"/>
      <c r="BMM103" s="4"/>
      <c r="BMN103" s="4"/>
      <c r="BMO103" s="4"/>
      <c r="BMP103" s="4"/>
      <c r="BMQ103" s="4"/>
      <c r="BMR103" s="4"/>
      <c r="BMS103" s="4"/>
      <c r="BMT103" s="4"/>
      <c r="BMU103" s="4"/>
      <c r="BMV103" s="4"/>
      <c r="BMW103" s="4"/>
      <c r="BMX103" s="4"/>
      <c r="BMY103" s="4"/>
      <c r="BMZ103" s="4"/>
      <c r="BNA103" s="4"/>
      <c r="BNB103" s="4"/>
      <c r="BNC103" s="4"/>
      <c r="BND103" s="4"/>
      <c r="BNE103" s="4"/>
      <c r="BNF103" s="4"/>
      <c r="BNG103" s="4"/>
      <c r="BNH103" s="4"/>
      <c r="BNI103" s="4"/>
      <c r="BNJ103" s="4"/>
      <c r="BNK103" s="4"/>
      <c r="BNL103" s="4"/>
      <c r="BNM103" s="4"/>
      <c r="BNN103" s="4"/>
      <c r="BNO103" s="4"/>
      <c r="BNP103" s="4"/>
      <c r="BNQ103" s="4"/>
      <c r="BNR103" s="4"/>
      <c r="BNS103" s="4"/>
      <c r="BNT103" s="4"/>
      <c r="BNU103" s="4"/>
      <c r="BNV103" s="4"/>
      <c r="BNW103" s="4"/>
      <c r="BNX103" s="4"/>
      <c r="BNY103" s="4"/>
      <c r="BNZ103" s="4"/>
      <c r="BOA103" s="4"/>
      <c r="BOB103" s="4"/>
      <c r="BOC103" s="4"/>
      <c r="BOD103" s="4"/>
      <c r="BOE103" s="4"/>
      <c r="BOF103" s="4"/>
      <c r="BOG103" s="4"/>
      <c r="BOH103" s="4"/>
      <c r="BOI103" s="4"/>
      <c r="BOJ103" s="4"/>
      <c r="BOK103" s="4"/>
      <c r="BOL103" s="4"/>
      <c r="BOM103" s="4"/>
      <c r="BON103" s="4"/>
      <c r="BOO103" s="4"/>
      <c r="BOP103" s="4"/>
      <c r="BOQ103" s="4"/>
      <c r="BOR103" s="4"/>
      <c r="BOS103" s="4"/>
      <c r="BOT103" s="4"/>
      <c r="BOU103" s="4"/>
      <c r="BOV103" s="4"/>
      <c r="BOW103" s="4"/>
      <c r="BOX103" s="4"/>
      <c r="BOY103" s="4"/>
      <c r="BOZ103" s="4"/>
      <c r="BPA103" s="4"/>
      <c r="BPB103" s="4"/>
      <c r="BPC103" s="4"/>
      <c r="BPD103" s="4"/>
      <c r="BPE103" s="4"/>
      <c r="BPF103" s="4"/>
      <c r="BPG103" s="4"/>
      <c r="BPH103" s="4"/>
      <c r="BPI103" s="4"/>
      <c r="BPJ103" s="4"/>
      <c r="BPK103" s="4"/>
      <c r="BPL103" s="4"/>
      <c r="BPM103" s="4"/>
      <c r="BPN103" s="4"/>
      <c r="BPO103" s="4"/>
      <c r="BPP103" s="4"/>
      <c r="BPQ103" s="4"/>
      <c r="BPR103" s="4"/>
      <c r="BPS103" s="4"/>
      <c r="BPT103" s="4"/>
      <c r="BPU103" s="4"/>
      <c r="BPV103" s="4"/>
      <c r="BPW103" s="4"/>
      <c r="BPX103" s="4"/>
      <c r="BPY103" s="4"/>
      <c r="BPZ103" s="4"/>
      <c r="BQA103" s="4"/>
      <c r="BQB103" s="4"/>
      <c r="BQC103" s="4"/>
      <c r="BQD103" s="4"/>
      <c r="BQE103" s="4"/>
      <c r="BQF103" s="4"/>
      <c r="BQG103" s="4"/>
      <c r="BQH103" s="4"/>
      <c r="BQI103" s="4"/>
      <c r="BQJ103" s="4"/>
      <c r="BQK103" s="4"/>
      <c r="BQL103" s="4"/>
      <c r="BQM103" s="4"/>
      <c r="BQN103" s="4"/>
      <c r="BQO103" s="4"/>
      <c r="BQP103" s="4"/>
      <c r="BQQ103" s="4"/>
      <c r="BQR103" s="4"/>
      <c r="BQS103" s="4"/>
      <c r="BQT103" s="4"/>
      <c r="BQU103" s="4"/>
      <c r="BQV103" s="4"/>
      <c r="BQW103" s="4"/>
      <c r="BQX103" s="4"/>
      <c r="BQY103" s="4"/>
      <c r="BQZ103" s="4"/>
      <c r="BRA103" s="4"/>
      <c r="BRB103" s="4"/>
      <c r="BRC103" s="4"/>
      <c r="BRD103" s="4"/>
      <c r="BRE103" s="4"/>
      <c r="BRF103" s="4"/>
      <c r="BRG103" s="4"/>
      <c r="BRH103" s="4"/>
      <c r="BRI103" s="4"/>
      <c r="BRJ103" s="4"/>
      <c r="BRK103" s="4"/>
      <c r="BRL103" s="4"/>
      <c r="BRM103" s="4"/>
      <c r="BRN103" s="4"/>
      <c r="BRO103" s="4"/>
      <c r="BRP103" s="4"/>
      <c r="BRQ103" s="4"/>
      <c r="BRR103" s="4"/>
      <c r="BRS103" s="4"/>
      <c r="BRT103" s="4"/>
      <c r="BRU103" s="4"/>
      <c r="BRV103" s="4"/>
      <c r="BRW103" s="4"/>
      <c r="BRX103" s="4"/>
      <c r="BRY103" s="4"/>
      <c r="BRZ103" s="4"/>
      <c r="BSA103" s="4"/>
      <c r="BSB103" s="4"/>
      <c r="BSC103" s="4"/>
      <c r="BSD103" s="4"/>
      <c r="BSE103" s="4"/>
      <c r="BSF103" s="4"/>
      <c r="BSG103" s="4"/>
      <c r="BSH103" s="4"/>
      <c r="BSI103" s="4"/>
      <c r="BSJ103" s="4"/>
      <c r="BSK103" s="4"/>
      <c r="BSL103" s="4"/>
      <c r="BSM103" s="4"/>
      <c r="BSN103" s="4"/>
      <c r="BSO103" s="4"/>
      <c r="BSP103" s="4"/>
      <c r="BSQ103" s="4"/>
      <c r="BSR103" s="4"/>
      <c r="BSS103" s="4"/>
      <c r="BST103" s="4"/>
      <c r="BSU103" s="4"/>
      <c r="BSV103" s="4"/>
      <c r="BSW103" s="4"/>
      <c r="BSX103" s="4"/>
      <c r="BSY103" s="4"/>
      <c r="BSZ103" s="4"/>
      <c r="BTA103" s="4"/>
      <c r="BTB103" s="4"/>
      <c r="BTC103" s="4"/>
      <c r="BTD103" s="4"/>
      <c r="BTE103" s="4"/>
      <c r="BTF103" s="4"/>
      <c r="BTG103" s="4"/>
      <c r="BTH103" s="4"/>
      <c r="BTI103" s="4"/>
      <c r="BTJ103" s="4"/>
      <c r="BTK103" s="4"/>
      <c r="BTL103" s="4"/>
      <c r="BTM103" s="4"/>
      <c r="BTN103" s="4"/>
      <c r="BTO103" s="4"/>
      <c r="BTP103" s="4"/>
      <c r="BTQ103" s="4"/>
      <c r="BTR103" s="4"/>
      <c r="BTS103" s="4"/>
      <c r="BTT103" s="4"/>
      <c r="BTU103" s="4"/>
      <c r="BTV103" s="4"/>
      <c r="BTW103" s="4"/>
      <c r="BTX103" s="4"/>
      <c r="BTY103" s="4"/>
      <c r="BTZ103" s="4"/>
      <c r="BUA103" s="4"/>
      <c r="BUB103" s="4"/>
      <c r="BUC103" s="4"/>
      <c r="BUD103" s="4"/>
      <c r="BUE103" s="4"/>
      <c r="BUF103" s="4"/>
      <c r="BUG103" s="4"/>
      <c r="BUH103" s="4"/>
      <c r="BUI103" s="4"/>
      <c r="BUJ103" s="4"/>
      <c r="BUK103" s="4"/>
      <c r="BUL103" s="4"/>
      <c r="BUM103" s="4"/>
      <c r="BUN103" s="4"/>
      <c r="BUO103" s="4"/>
      <c r="BUP103" s="4"/>
      <c r="BUQ103" s="4"/>
      <c r="BUR103" s="4"/>
      <c r="BUS103" s="4"/>
      <c r="BUT103" s="4"/>
      <c r="BUU103" s="4"/>
      <c r="BUV103" s="4"/>
      <c r="BUW103" s="4"/>
      <c r="BUX103" s="4"/>
      <c r="BUY103" s="4"/>
      <c r="BUZ103" s="4"/>
      <c r="BVA103" s="4"/>
      <c r="BVB103" s="4"/>
      <c r="BVC103" s="4"/>
      <c r="BVD103" s="4"/>
      <c r="BVE103" s="4"/>
      <c r="BVF103" s="4"/>
      <c r="BVG103" s="4"/>
      <c r="BVH103" s="4"/>
      <c r="BVI103" s="4"/>
      <c r="BVJ103" s="4"/>
      <c r="BVK103" s="4"/>
      <c r="BVL103" s="4"/>
      <c r="BVM103" s="4"/>
      <c r="BVN103" s="4"/>
      <c r="BVO103" s="4"/>
      <c r="BVP103" s="4"/>
      <c r="BVQ103" s="4"/>
      <c r="BVR103" s="4"/>
      <c r="BVS103" s="4"/>
      <c r="BVT103" s="4"/>
      <c r="BVU103" s="4"/>
      <c r="BVV103" s="4"/>
      <c r="BVW103" s="4"/>
      <c r="BVX103" s="4"/>
      <c r="BVY103" s="4"/>
      <c r="BVZ103" s="4"/>
      <c r="BWA103" s="4"/>
      <c r="BWB103" s="4"/>
      <c r="BWC103" s="4"/>
      <c r="BWD103" s="4"/>
      <c r="BWE103" s="4"/>
      <c r="BWF103" s="4"/>
      <c r="BWG103" s="4"/>
      <c r="BWH103" s="4"/>
      <c r="BWI103" s="4"/>
      <c r="BWJ103" s="4"/>
      <c r="BWK103" s="4"/>
      <c r="BWL103" s="4"/>
      <c r="BWM103" s="4"/>
      <c r="BWN103" s="4"/>
      <c r="BWO103" s="4"/>
      <c r="BWP103" s="4"/>
      <c r="BWQ103" s="4"/>
      <c r="BWR103" s="4"/>
      <c r="BWS103" s="4"/>
      <c r="BWT103" s="4"/>
      <c r="BWU103" s="4"/>
      <c r="BWV103" s="4"/>
      <c r="BWW103" s="4"/>
      <c r="BWX103" s="4"/>
      <c r="BWY103" s="4"/>
      <c r="BWZ103" s="4"/>
      <c r="BXA103" s="4"/>
      <c r="BXB103" s="4"/>
      <c r="BXC103" s="4"/>
      <c r="BXD103" s="4"/>
      <c r="BXE103" s="4"/>
      <c r="BXF103" s="4"/>
      <c r="BXG103" s="4"/>
      <c r="BXH103" s="4"/>
      <c r="BXI103" s="4"/>
      <c r="BXJ103" s="4"/>
      <c r="BXK103" s="4"/>
      <c r="BXL103" s="4"/>
      <c r="BXM103" s="4"/>
      <c r="BXN103" s="4"/>
      <c r="BXO103" s="4"/>
      <c r="BXP103" s="4"/>
      <c r="BXQ103" s="4"/>
      <c r="BXR103" s="4"/>
      <c r="BXS103" s="4"/>
      <c r="BXT103" s="4"/>
      <c r="BXU103" s="4"/>
      <c r="BXV103" s="4"/>
      <c r="BXW103" s="4"/>
      <c r="BXX103" s="4"/>
      <c r="BXY103" s="4"/>
      <c r="BXZ103" s="4"/>
      <c r="BYA103" s="4"/>
      <c r="BYB103" s="4"/>
      <c r="BYC103" s="4"/>
      <c r="BYD103" s="4"/>
      <c r="BYE103" s="4"/>
      <c r="BYF103" s="4"/>
      <c r="BYG103" s="4"/>
      <c r="BYH103" s="4"/>
      <c r="BYI103" s="4"/>
      <c r="BYJ103" s="4"/>
      <c r="BYK103" s="4"/>
      <c r="BYL103" s="4"/>
      <c r="BYM103" s="4"/>
      <c r="BYN103" s="4"/>
      <c r="BYO103" s="4"/>
      <c r="BYP103" s="4"/>
      <c r="BYQ103" s="4"/>
      <c r="BYR103" s="4"/>
      <c r="BYS103" s="4"/>
      <c r="BYT103" s="4"/>
      <c r="BYU103" s="4"/>
      <c r="BYV103" s="4"/>
      <c r="BYW103" s="4"/>
      <c r="BYX103" s="4"/>
      <c r="BYY103" s="4"/>
      <c r="BYZ103" s="4"/>
      <c r="BZA103" s="4"/>
      <c r="BZB103" s="4"/>
      <c r="BZC103" s="4"/>
      <c r="BZD103" s="4"/>
      <c r="BZE103" s="4"/>
      <c r="BZF103" s="4"/>
      <c r="BZG103" s="4"/>
      <c r="BZH103" s="4"/>
      <c r="BZI103" s="4"/>
      <c r="BZJ103" s="4"/>
      <c r="BZK103" s="4"/>
      <c r="BZL103" s="4"/>
      <c r="BZM103" s="4"/>
      <c r="BZN103" s="4"/>
      <c r="BZO103" s="4"/>
      <c r="BZP103" s="4"/>
      <c r="BZQ103" s="4"/>
      <c r="BZR103" s="4"/>
      <c r="BZS103" s="4"/>
      <c r="BZT103" s="4"/>
      <c r="BZU103" s="4"/>
      <c r="BZV103" s="4"/>
      <c r="BZW103" s="4"/>
      <c r="BZX103" s="4"/>
      <c r="BZY103" s="4"/>
      <c r="BZZ103" s="4"/>
      <c r="CAA103" s="4"/>
      <c r="CAB103" s="4"/>
      <c r="CAC103" s="4"/>
      <c r="CAD103" s="4"/>
      <c r="CAE103" s="4"/>
      <c r="CAF103" s="4"/>
      <c r="CAG103" s="4"/>
      <c r="CAH103" s="4"/>
      <c r="CAI103" s="4"/>
      <c r="CAJ103" s="4"/>
      <c r="CAK103" s="4"/>
      <c r="CAL103" s="4"/>
      <c r="CAM103" s="4"/>
      <c r="CAN103" s="4"/>
      <c r="CAO103" s="4"/>
      <c r="CAP103" s="4"/>
      <c r="CAQ103" s="4"/>
      <c r="CAR103" s="4"/>
      <c r="CAS103" s="4"/>
      <c r="CAT103" s="4"/>
      <c r="CAU103" s="4"/>
      <c r="CAV103" s="4"/>
      <c r="CAW103" s="4"/>
      <c r="CAX103" s="4"/>
      <c r="CAY103" s="4"/>
      <c r="CAZ103" s="4"/>
      <c r="CBA103" s="4"/>
      <c r="CBB103" s="4"/>
      <c r="CBC103" s="4"/>
      <c r="CBD103" s="4"/>
      <c r="CBE103" s="4"/>
      <c r="CBF103" s="4"/>
      <c r="CBG103" s="4"/>
      <c r="CBH103" s="4"/>
      <c r="CBI103" s="4"/>
      <c r="CBJ103" s="4"/>
      <c r="CBK103" s="4"/>
      <c r="CBL103" s="4"/>
      <c r="CBM103" s="4"/>
      <c r="CBN103" s="4"/>
      <c r="CBO103" s="4"/>
      <c r="CBP103" s="4"/>
      <c r="CBQ103" s="4"/>
      <c r="CBR103" s="4"/>
      <c r="CBS103" s="4"/>
      <c r="CBT103" s="4"/>
      <c r="CBU103" s="4"/>
      <c r="CBV103" s="4"/>
      <c r="CBW103" s="4"/>
      <c r="CBX103" s="4"/>
      <c r="CBY103" s="4"/>
      <c r="CBZ103" s="4"/>
      <c r="CCA103" s="4"/>
      <c r="CCB103" s="4"/>
      <c r="CCC103" s="4"/>
      <c r="CCD103" s="4"/>
      <c r="CCE103" s="4"/>
      <c r="CCF103" s="4"/>
      <c r="CCG103" s="4"/>
      <c r="CCH103" s="4"/>
      <c r="CCI103" s="4"/>
      <c r="CCJ103" s="4"/>
      <c r="CCK103" s="4"/>
      <c r="CCL103" s="4"/>
      <c r="CCM103" s="4"/>
      <c r="CCN103" s="4"/>
      <c r="CCO103" s="4"/>
      <c r="CCP103" s="4"/>
      <c r="CCQ103" s="4"/>
      <c r="CCR103" s="4"/>
      <c r="CCS103" s="4"/>
      <c r="CCT103" s="4"/>
      <c r="CCU103" s="4"/>
      <c r="CCV103" s="4"/>
      <c r="CCW103" s="4"/>
      <c r="CCX103" s="4"/>
      <c r="CCY103" s="4"/>
      <c r="CCZ103" s="4"/>
      <c r="CDA103" s="4"/>
      <c r="CDB103" s="4"/>
      <c r="CDC103" s="4"/>
      <c r="CDD103" s="4"/>
      <c r="CDE103" s="4"/>
      <c r="CDF103" s="4"/>
      <c r="CDG103" s="4"/>
      <c r="CDH103" s="4"/>
      <c r="CDI103" s="4"/>
      <c r="CDJ103" s="4"/>
      <c r="CDK103" s="4"/>
      <c r="CDL103" s="4"/>
      <c r="CDM103" s="4"/>
      <c r="CDN103" s="4"/>
      <c r="CDO103" s="4"/>
      <c r="CDP103" s="4"/>
      <c r="CDQ103" s="4"/>
      <c r="CDR103" s="4"/>
      <c r="CDS103" s="4"/>
      <c r="CDT103" s="4"/>
      <c r="CDU103" s="4"/>
      <c r="CDV103" s="4"/>
      <c r="CDW103" s="4"/>
      <c r="CDX103" s="4"/>
      <c r="CDY103" s="4"/>
      <c r="CDZ103" s="4"/>
      <c r="CEA103" s="4"/>
      <c r="CEB103" s="4"/>
      <c r="CEC103" s="4"/>
      <c r="CED103" s="4"/>
      <c r="CEE103" s="4"/>
      <c r="CEF103" s="4"/>
      <c r="CEG103" s="4"/>
      <c r="CEH103" s="4"/>
      <c r="CEI103" s="4"/>
      <c r="CEJ103" s="4"/>
      <c r="CEK103" s="4"/>
      <c r="CEL103" s="4"/>
      <c r="CEM103" s="4"/>
      <c r="CEN103" s="4"/>
      <c r="CEO103" s="4"/>
      <c r="CEP103" s="4"/>
      <c r="CEQ103" s="4"/>
      <c r="CER103" s="4"/>
      <c r="CES103" s="4"/>
      <c r="CET103" s="4"/>
      <c r="CEU103" s="4"/>
      <c r="CEV103" s="4"/>
      <c r="CEW103" s="4"/>
      <c r="CEX103" s="4"/>
      <c r="CEY103" s="4"/>
      <c r="CEZ103" s="4"/>
      <c r="CFA103" s="4"/>
      <c r="CFB103" s="4"/>
      <c r="CFC103" s="4"/>
      <c r="CFD103" s="4"/>
      <c r="CFE103" s="4"/>
      <c r="CFF103" s="4"/>
      <c r="CFG103" s="4"/>
      <c r="CFH103" s="4"/>
      <c r="CFI103" s="4"/>
      <c r="CFJ103" s="4"/>
      <c r="CFK103" s="4"/>
      <c r="CFL103" s="4"/>
      <c r="CFM103" s="4"/>
      <c r="CFN103" s="4"/>
      <c r="CFO103" s="4"/>
      <c r="CFP103" s="4"/>
      <c r="CFQ103" s="4"/>
      <c r="CFR103" s="4"/>
      <c r="CFS103" s="4"/>
      <c r="CFT103" s="4"/>
      <c r="CFU103" s="4"/>
      <c r="CFV103" s="4"/>
      <c r="CFW103" s="4"/>
      <c r="CFX103" s="4"/>
      <c r="CFY103" s="4"/>
      <c r="CFZ103" s="4"/>
      <c r="CGA103" s="4"/>
      <c r="CGB103" s="4"/>
      <c r="CGC103" s="4"/>
      <c r="CGD103" s="4"/>
      <c r="CGE103" s="4"/>
      <c r="CGF103" s="4"/>
      <c r="CGG103" s="4"/>
      <c r="CGH103" s="4"/>
      <c r="CGI103" s="4"/>
      <c r="CGJ103" s="4"/>
      <c r="CGK103" s="4"/>
      <c r="CGL103" s="4"/>
      <c r="CGM103" s="4"/>
      <c r="CGN103" s="4"/>
      <c r="CGO103" s="4"/>
      <c r="CGP103" s="4"/>
      <c r="CGQ103" s="4"/>
      <c r="CGR103" s="4"/>
      <c r="CGS103" s="4"/>
      <c r="CGT103" s="4"/>
      <c r="CGU103" s="4"/>
      <c r="CGV103" s="4"/>
      <c r="CGW103" s="4"/>
      <c r="CGX103" s="4"/>
      <c r="CGY103" s="4"/>
      <c r="CGZ103" s="4"/>
      <c r="CHA103" s="4"/>
      <c r="CHB103" s="4"/>
      <c r="CHC103" s="4"/>
      <c r="CHD103" s="4"/>
      <c r="CHE103" s="4"/>
      <c r="CHF103" s="4"/>
      <c r="CHG103" s="4"/>
      <c r="CHH103" s="4"/>
      <c r="CHI103" s="4"/>
      <c r="CHJ103" s="4"/>
      <c r="CHK103" s="4"/>
      <c r="CHL103" s="4"/>
      <c r="CHM103" s="4"/>
      <c r="CHN103" s="4"/>
      <c r="CHO103" s="4"/>
      <c r="CHP103" s="4"/>
      <c r="CHQ103" s="4"/>
      <c r="CHR103" s="4"/>
      <c r="CHS103" s="4"/>
      <c r="CHT103" s="4"/>
      <c r="CHU103" s="4"/>
      <c r="CHV103" s="4"/>
      <c r="CHW103" s="4"/>
      <c r="CHX103" s="4"/>
      <c r="CHY103" s="4"/>
      <c r="CHZ103" s="4"/>
      <c r="CIA103" s="4"/>
      <c r="CIB103" s="4"/>
      <c r="CIC103" s="4"/>
      <c r="CID103" s="4"/>
      <c r="CIE103" s="4"/>
      <c r="CIF103" s="4"/>
      <c r="CIG103" s="4"/>
      <c r="CIH103" s="4"/>
      <c r="CII103" s="4"/>
      <c r="CIJ103" s="4"/>
      <c r="CIK103" s="4"/>
      <c r="CIL103" s="4"/>
      <c r="CIM103" s="4"/>
      <c r="CIN103" s="4"/>
      <c r="CIO103" s="4"/>
      <c r="CIP103" s="4"/>
      <c r="CIQ103" s="4"/>
      <c r="CIR103" s="4"/>
      <c r="CIS103" s="4"/>
      <c r="CIT103" s="4"/>
      <c r="CIU103" s="4"/>
      <c r="CIV103" s="4"/>
      <c r="CIW103" s="4"/>
      <c r="CIX103" s="4"/>
      <c r="CIY103" s="4"/>
      <c r="CIZ103" s="4"/>
      <c r="CJA103" s="4"/>
      <c r="CJB103" s="4"/>
      <c r="CJC103" s="4"/>
      <c r="CJD103" s="4"/>
      <c r="CJE103" s="4"/>
      <c r="CJF103" s="4"/>
      <c r="CJG103" s="4"/>
      <c r="CJH103" s="4"/>
      <c r="CJI103" s="4"/>
      <c r="CJJ103" s="4"/>
      <c r="CJK103" s="4"/>
      <c r="CJL103" s="4"/>
      <c r="CJM103" s="4"/>
      <c r="CJN103" s="4"/>
      <c r="CJO103" s="4"/>
      <c r="CJP103" s="4"/>
      <c r="CJQ103" s="4"/>
      <c r="CJR103" s="4"/>
      <c r="CJS103" s="4"/>
      <c r="CJT103" s="4"/>
      <c r="CJU103" s="4"/>
      <c r="CJV103" s="4"/>
      <c r="CJW103" s="4"/>
      <c r="CJX103" s="4"/>
      <c r="CJY103" s="4"/>
      <c r="CJZ103" s="4"/>
      <c r="CKA103" s="4"/>
      <c r="CKB103" s="4"/>
      <c r="CKC103" s="4"/>
      <c r="CKD103" s="4"/>
      <c r="CKE103" s="4"/>
      <c r="CKF103" s="4"/>
      <c r="CKG103" s="4"/>
      <c r="CKH103" s="4"/>
      <c r="CKI103" s="4"/>
      <c r="CKJ103" s="4"/>
      <c r="CKK103" s="4"/>
      <c r="CKL103" s="4"/>
      <c r="CKM103" s="4"/>
      <c r="CKN103" s="4"/>
      <c r="CKO103" s="4"/>
      <c r="CKP103" s="4"/>
      <c r="CKQ103" s="4"/>
      <c r="CKR103" s="4"/>
      <c r="CKS103" s="4"/>
      <c r="CKT103" s="4"/>
      <c r="CKU103" s="4"/>
      <c r="CKV103" s="4"/>
      <c r="CKW103" s="4"/>
      <c r="CKX103" s="4"/>
      <c r="CKY103" s="4"/>
      <c r="CKZ103" s="4"/>
      <c r="CLA103" s="4"/>
      <c r="CLB103" s="4"/>
      <c r="CLC103" s="4"/>
      <c r="CLD103" s="4"/>
      <c r="CLE103" s="4"/>
      <c r="CLF103" s="4"/>
      <c r="CLG103" s="4"/>
      <c r="CLH103" s="4"/>
      <c r="CLI103" s="4"/>
      <c r="CLJ103" s="4"/>
      <c r="CLK103" s="4"/>
      <c r="CLL103" s="4"/>
      <c r="CLM103" s="4"/>
      <c r="CLN103" s="4"/>
      <c r="CLO103" s="4"/>
      <c r="CLP103" s="4"/>
      <c r="CLQ103" s="4"/>
      <c r="CLR103" s="4"/>
      <c r="CLS103" s="4"/>
      <c r="CLT103" s="4"/>
      <c r="CLU103" s="4"/>
      <c r="CLV103" s="4"/>
      <c r="CLW103" s="4"/>
      <c r="CLX103" s="4"/>
      <c r="CLY103" s="4"/>
      <c r="CLZ103" s="4"/>
      <c r="CMA103" s="4"/>
      <c r="CMB103" s="4"/>
      <c r="CMC103" s="4"/>
      <c r="CMD103" s="4"/>
      <c r="CME103" s="4"/>
      <c r="CMF103" s="4"/>
      <c r="CMG103" s="4"/>
      <c r="CMH103" s="4"/>
      <c r="CMI103" s="4"/>
      <c r="CMJ103" s="4"/>
      <c r="CMK103" s="4"/>
      <c r="CML103" s="4"/>
      <c r="CMM103" s="4"/>
      <c r="CMN103" s="4"/>
      <c r="CMO103" s="4"/>
      <c r="CMP103" s="4"/>
      <c r="CMQ103" s="4"/>
      <c r="CMR103" s="4"/>
      <c r="CMS103" s="4"/>
      <c r="CMT103" s="4"/>
      <c r="CMU103" s="4"/>
      <c r="CMV103" s="4"/>
      <c r="CMW103" s="4"/>
      <c r="CMX103" s="4"/>
      <c r="CMY103" s="4"/>
      <c r="CMZ103" s="4"/>
      <c r="CNA103" s="4"/>
      <c r="CNB103" s="4"/>
      <c r="CNC103" s="4"/>
      <c r="CND103" s="4"/>
      <c r="CNE103" s="4"/>
      <c r="CNF103" s="4"/>
      <c r="CNG103" s="4"/>
      <c r="CNH103" s="4"/>
      <c r="CNI103" s="4"/>
      <c r="CNJ103" s="4"/>
      <c r="CNK103" s="4"/>
      <c r="CNL103" s="4"/>
      <c r="CNM103" s="4"/>
      <c r="CNN103" s="4"/>
      <c r="CNO103" s="4"/>
      <c r="CNP103" s="4"/>
      <c r="CNQ103" s="4"/>
      <c r="CNR103" s="4"/>
      <c r="CNS103" s="4"/>
      <c r="CNT103" s="4"/>
      <c r="CNU103" s="4"/>
      <c r="CNV103" s="4"/>
      <c r="CNW103" s="4"/>
      <c r="CNX103" s="4"/>
      <c r="CNY103" s="4"/>
      <c r="CNZ103" s="4"/>
      <c r="COA103" s="4"/>
      <c r="COB103" s="4"/>
      <c r="COC103" s="4"/>
      <c r="COD103" s="4"/>
      <c r="COE103" s="4"/>
      <c r="COF103" s="4"/>
      <c r="COG103" s="4"/>
      <c r="COH103" s="4"/>
      <c r="COI103" s="4"/>
      <c r="COJ103" s="4"/>
      <c r="COK103" s="4"/>
      <c r="COL103" s="4"/>
      <c r="COM103" s="4"/>
      <c r="CON103" s="4"/>
      <c r="COO103" s="4"/>
      <c r="COP103" s="4"/>
      <c r="COQ103" s="4"/>
      <c r="COR103" s="4"/>
      <c r="COS103" s="4"/>
      <c r="COT103" s="4"/>
      <c r="COU103" s="4"/>
      <c r="COV103" s="4"/>
      <c r="COW103" s="4"/>
      <c r="COX103" s="4"/>
      <c r="COY103" s="4"/>
      <c r="COZ103" s="4"/>
      <c r="CPA103" s="4"/>
      <c r="CPB103" s="4"/>
      <c r="CPC103" s="4"/>
      <c r="CPD103" s="4"/>
      <c r="CPE103" s="4"/>
      <c r="CPF103" s="4"/>
      <c r="CPG103" s="4"/>
      <c r="CPH103" s="4"/>
      <c r="CPI103" s="4"/>
      <c r="CPJ103" s="4"/>
      <c r="CPK103" s="4"/>
      <c r="CPL103" s="4"/>
      <c r="CPM103" s="4"/>
      <c r="CPN103" s="4"/>
      <c r="CPO103" s="4"/>
      <c r="CPP103" s="4"/>
      <c r="CPQ103" s="4"/>
      <c r="CPR103" s="4"/>
      <c r="CPS103" s="4"/>
      <c r="CPT103" s="4"/>
      <c r="CPU103" s="4"/>
      <c r="CPV103" s="4"/>
      <c r="CPW103" s="4"/>
      <c r="CPX103" s="4"/>
      <c r="CPY103" s="4"/>
      <c r="CPZ103" s="4"/>
      <c r="CQA103" s="4"/>
      <c r="CQB103" s="4"/>
      <c r="CQC103" s="4"/>
      <c r="CQD103" s="4"/>
      <c r="CQE103" s="4"/>
      <c r="CQF103" s="4"/>
      <c r="CQG103" s="4"/>
      <c r="CQH103" s="4"/>
      <c r="CQI103" s="4"/>
      <c r="CQJ103" s="4"/>
      <c r="CQK103" s="4"/>
      <c r="CQL103" s="4"/>
      <c r="CQM103" s="4"/>
      <c r="CQN103" s="4"/>
      <c r="CQO103" s="4"/>
      <c r="CQP103" s="4"/>
      <c r="CQQ103" s="4"/>
      <c r="CQR103" s="4"/>
      <c r="CQS103" s="4"/>
      <c r="CQT103" s="4"/>
      <c r="CQU103" s="4"/>
      <c r="CQV103" s="4"/>
      <c r="CQW103" s="4"/>
      <c r="CQX103" s="4"/>
      <c r="CQY103" s="4"/>
      <c r="CQZ103" s="4"/>
      <c r="CRA103" s="4"/>
      <c r="CRB103" s="4"/>
      <c r="CRC103" s="4"/>
      <c r="CRD103" s="4"/>
      <c r="CRE103" s="4"/>
      <c r="CRF103" s="4"/>
      <c r="CRG103" s="4"/>
      <c r="CRH103" s="4"/>
      <c r="CRI103" s="4"/>
      <c r="CRJ103" s="4"/>
      <c r="CRK103" s="4"/>
      <c r="CRL103" s="4"/>
      <c r="CRM103" s="4"/>
      <c r="CRN103" s="4"/>
      <c r="CRO103" s="4"/>
      <c r="CRP103" s="4"/>
      <c r="CRQ103" s="4"/>
      <c r="CRR103" s="4"/>
      <c r="CRS103" s="4"/>
      <c r="CRT103" s="4"/>
      <c r="CRU103" s="4"/>
      <c r="CRV103" s="4"/>
      <c r="CRW103" s="4"/>
      <c r="CRX103" s="4"/>
      <c r="CRY103" s="4"/>
      <c r="CRZ103" s="4"/>
      <c r="CSA103" s="4"/>
      <c r="CSB103" s="4"/>
      <c r="CSC103" s="4"/>
      <c r="CSD103" s="4"/>
      <c r="CSE103" s="4"/>
      <c r="CSF103" s="4"/>
      <c r="CSG103" s="4"/>
      <c r="CSH103" s="4"/>
      <c r="CSI103" s="4"/>
      <c r="CSJ103" s="4"/>
      <c r="CSK103" s="4"/>
      <c r="CSL103" s="4"/>
      <c r="CSM103" s="4"/>
      <c r="CSN103" s="4"/>
      <c r="CSO103" s="4"/>
      <c r="CSP103" s="4"/>
      <c r="CSQ103" s="4"/>
      <c r="CSR103" s="4"/>
      <c r="CSS103" s="4"/>
      <c r="CST103" s="4"/>
      <c r="CSU103" s="4"/>
      <c r="CSV103" s="4"/>
      <c r="CSW103" s="4"/>
      <c r="CSX103" s="4"/>
      <c r="CSY103" s="4"/>
      <c r="CSZ103" s="4"/>
      <c r="CTA103" s="4"/>
      <c r="CTB103" s="4"/>
      <c r="CTC103" s="4"/>
      <c r="CTD103" s="4"/>
      <c r="CTE103" s="4"/>
      <c r="CTF103" s="4"/>
      <c r="CTG103" s="4"/>
      <c r="CTH103" s="4"/>
      <c r="CTI103" s="4"/>
      <c r="CTJ103" s="4"/>
      <c r="CTK103" s="4"/>
      <c r="CTL103" s="4"/>
      <c r="CTM103" s="4"/>
      <c r="CTN103" s="4"/>
      <c r="CTO103" s="4"/>
      <c r="CTP103" s="4"/>
      <c r="CTQ103" s="4"/>
      <c r="CTR103" s="4"/>
      <c r="CTS103" s="4"/>
      <c r="CTT103" s="4"/>
      <c r="CTU103" s="4"/>
      <c r="CTV103" s="4"/>
      <c r="CTW103" s="4"/>
      <c r="CTX103" s="4"/>
      <c r="CTY103" s="4"/>
      <c r="CTZ103" s="4"/>
      <c r="CUA103" s="4"/>
      <c r="CUB103" s="4"/>
      <c r="CUC103" s="4"/>
      <c r="CUD103" s="4"/>
      <c r="CUE103" s="4"/>
      <c r="CUF103" s="4"/>
      <c r="CUG103" s="4"/>
      <c r="CUH103" s="4"/>
      <c r="CUI103" s="4"/>
      <c r="CUJ103" s="4"/>
      <c r="CUK103" s="4"/>
      <c r="CUL103" s="4"/>
      <c r="CUM103" s="4"/>
      <c r="CUN103" s="4"/>
      <c r="CUO103" s="4"/>
      <c r="CUP103" s="4"/>
      <c r="CUQ103" s="4"/>
      <c r="CUR103" s="4"/>
      <c r="CUS103" s="4"/>
      <c r="CUT103" s="4"/>
      <c r="CUU103" s="4"/>
      <c r="CUV103" s="4"/>
      <c r="CUW103" s="4"/>
      <c r="CUX103" s="4"/>
      <c r="CUY103" s="4"/>
      <c r="CUZ103" s="4"/>
      <c r="CVA103" s="4"/>
      <c r="CVB103" s="4"/>
      <c r="CVC103" s="4"/>
      <c r="CVD103" s="4"/>
      <c r="CVE103" s="4"/>
      <c r="CVF103" s="4"/>
      <c r="CVG103" s="4"/>
      <c r="CVH103" s="4"/>
      <c r="CVI103" s="4"/>
      <c r="CVJ103" s="4"/>
      <c r="CVK103" s="4"/>
      <c r="CVL103" s="4"/>
      <c r="CVM103" s="4"/>
      <c r="CVN103" s="4"/>
      <c r="CVO103" s="4"/>
      <c r="CVP103" s="4"/>
      <c r="CVQ103" s="4"/>
      <c r="CVR103" s="4"/>
      <c r="CVS103" s="4"/>
      <c r="CVT103" s="4"/>
      <c r="CVU103" s="4"/>
      <c r="CVV103" s="4"/>
      <c r="CVW103" s="4"/>
      <c r="CVX103" s="4"/>
      <c r="CVY103" s="4"/>
      <c r="CVZ103" s="4"/>
      <c r="CWA103" s="4"/>
      <c r="CWB103" s="4"/>
      <c r="CWC103" s="4"/>
      <c r="CWD103" s="4"/>
      <c r="CWE103" s="4"/>
      <c r="CWF103" s="4"/>
      <c r="CWG103" s="4"/>
      <c r="CWH103" s="4"/>
      <c r="CWI103" s="4"/>
      <c r="CWJ103" s="4"/>
      <c r="CWK103" s="4"/>
      <c r="CWL103" s="4"/>
      <c r="CWM103" s="4"/>
      <c r="CWN103" s="4"/>
      <c r="CWO103" s="4"/>
      <c r="CWP103" s="4"/>
      <c r="CWQ103" s="4"/>
      <c r="CWR103" s="4"/>
      <c r="CWS103" s="4"/>
      <c r="CWT103" s="4"/>
      <c r="CWU103" s="4"/>
      <c r="CWV103" s="4"/>
      <c r="CWW103" s="4"/>
      <c r="CWX103" s="4"/>
      <c r="CWY103" s="4"/>
      <c r="CWZ103" s="4"/>
      <c r="CXA103" s="4"/>
      <c r="CXB103" s="4"/>
      <c r="CXC103" s="4"/>
      <c r="CXD103" s="4"/>
      <c r="CXE103" s="4"/>
      <c r="CXF103" s="4"/>
      <c r="CXG103" s="4"/>
      <c r="CXH103" s="4"/>
      <c r="CXI103" s="4"/>
      <c r="CXJ103" s="4"/>
      <c r="CXK103" s="4"/>
      <c r="CXL103" s="4"/>
      <c r="CXM103" s="4"/>
      <c r="CXN103" s="4"/>
      <c r="CXO103" s="4"/>
      <c r="CXP103" s="4"/>
      <c r="CXQ103" s="4"/>
      <c r="CXR103" s="4"/>
      <c r="CXS103" s="4"/>
      <c r="CXT103" s="4"/>
      <c r="CXU103" s="4"/>
      <c r="CXV103" s="4"/>
      <c r="CXW103" s="4"/>
      <c r="CXX103" s="4"/>
      <c r="CXY103" s="4"/>
      <c r="CXZ103" s="4"/>
      <c r="CYA103" s="4"/>
      <c r="CYB103" s="4"/>
      <c r="CYC103" s="4"/>
      <c r="CYD103" s="4"/>
      <c r="CYE103" s="4"/>
      <c r="CYF103" s="4"/>
      <c r="CYG103" s="4"/>
      <c r="CYH103" s="4"/>
      <c r="CYI103" s="4"/>
      <c r="CYJ103" s="4"/>
      <c r="CYK103" s="4"/>
      <c r="CYL103" s="4"/>
      <c r="CYM103" s="4"/>
      <c r="CYN103" s="4"/>
      <c r="CYO103" s="4"/>
      <c r="CYP103" s="4"/>
      <c r="CYQ103" s="4"/>
      <c r="CYR103" s="4"/>
      <c r="CYS103" s="4"/>
      <c r="CYT103" s="4"/>
      <c r="CYU103" s="4"/>
      <c r="CYV103" s="4"/>
      <c r="CYW103" s="4"/>
      <c r="CYX103" s="4"/>
      <c r="CYY103" s="4"/>
      <c r="CYZ103" s="4"/>
      <c r="CZA103" s="4"/>
      <c r="CZB103" s="4"/>
      <c r="CZC103" s="4"/>
      <c r="CZD103" s="4"/>
      <c r="CZE103" s="4"/>
      <c r="CZF103" s="4"/>
      <c r="CZG103" s="4"/>
      <c r="CZH103" s="4"/>
      <c r="CZI103" s="4"/>
      <c r="CZJ103" s="4"/>
      <c r="CZK103" s="4"/>
      <c r="CZL103" s="4"/>
      <c r="CZM103" s="4"/>
      <c r="CZN103" s="4"/>
      <c r="CZO103" s="4"/>
      <c r="CZP103" s="4"/>
      <c r="CZQ103" s="4"/>
      <c r="CZR103" s="4"/>
      <c r="CZS103" s="4"/>
      <c r="CZT103" s="4"/>
      <c r="CZU103" s="4"/>
      <c r="CZV103" s="4"/>
      <c r="CZW103" s="4"/>
      <c r="CZX103" s="4"/>
      <c r="CZY103" s="4"/>
      <c r="CZZ103" s="4"/>
      <c r="DAA103" s="4"/>
      <c r="DAB103" s="4"/>
      <c r="DAC103" s="4"/>
      <c r="DAD103" s="4"/>
      <c r="DAE103" s="4"/>
      <c r="DAF103" s="4"/>
      <c r="DAG103" s="4"/>
      <c r="DAH103" s="4"/>
      <c r="DAI103" s="4"/>
      <c r="DAJ103" s="4"/>
      <c r="DAK103" s="4"/>
      <c r="DAL103" s="4"/>
      <c r="DAM103" s="4"/>
      <c r="DAN103" s="4"/>
      <c r="DAO103" s="4"/>
      <c r="DAP103" s="4"/>
      <c r="DAQ103" s="4"/>
      <c r="DAR103" s="4"/>
      <c r="DAS103" s="4"/>
      <c r="DAT103" s="4"/>
      <c r="DAU103" s="4"/>
      <c r="DAV103" s="4"/>
      <c r="DAW103" s="4"/>
      <c r="DAX103" s="4"/>
      <c r="DAY103" s="4"/>
      <c r="DAZ103" s="4"/>
      <c r="DBA103" s="4"/>
      <c r="DBB103" s="4"/>
      <c r="DBC103" s="4"/>
      <c r="DBD103" s="4"/>
      <c r="DBE103" s="4"/>
      <c r="DBF103" s="4"/>
      <c r="DBG103" s="4"/>
      <c r="DBH103" s="4"/>
      <c r="DBI103" s="4"/>
      <c r="DBJ103" s="4"/>
      <c r="DBK103" s="4"/>
      <c r="DBL103" s="4"/>
      <c r="DBM103" s="4"/>
      <c r="DBN103" s="4"/>
      <c r="DBO103" s="4"/>
      <c r="DBP103" s="4"/>
      <c r="DBQ103" s="4"/>
      <c r="DBR103" s="4"/>
      <c r="DBS103" s="4"/>
      <c r="DBT103" s="4"/>
      <c r="DBU103" s="4"/>
      <c r="DBV103" s="4"/>
      <c r="DBW103" s="4"/>
      <c r="DBX103" s="4"/>
      <c r="DBY103" s="4"/>
      <c r="DBZ103" s="4"/>
      <c r="DCA103" s="4"/>
      <c r="DCB103" s="4"/>
      <c r="DCC103" s="4"/>
      <c r="DCD103" s="4"/>
      <c r="DCE103" s="4"/>
      <c r="DCF103" s="4"/>
      <c r="DCG103" s="4"/>
      <c r="DCH103" s="4"/>
      <c r="DCI103" s="4"/>
      <c r="DCJ103" s="4"/>
      <c r="DCK103" s="4"/>
      <c r="DCL103" s="4"/>
      <c r="DCM103" s="4"/>
      <c r="DCN103" s="4"/>
      <c r="DCO103" s="4"/>
      <c r="DCP103" s="4"/>
      <c r="DCQ103" s="4"/>
      <c r="DCR103" s="4"/>
      <c r="DCS103" s="4"/>
      <c r="DCT103" s="4"/>
      <c r="DCU103" s="4"/>
      <c r="DCV103" s="4"/>
      <c r="DCW103" s="4"/>
      <c r="DCX103" s="4"/>
      <c r="DCY103" s="4"/>
      <c r="DCZ103" s="4"/>
      <c r="DDA103" s="4"/>
      <c r="DDB103" s="4"/>
      <c r="DDC103" s="4"/>
      <c r="DDD103" s="4"/>
      <c r="DDE103" s="4"/>
      <c r="DDF103" s="4"/>
      <c r="DDG103" s="4"/>
      <c r="DDH103" s="4"/>
      <c r="DDI103" s="4"/>
      <c r="DDJ103" s="4"/>
      <c r="DDK103" s="4"/>
      <c r="DDL103" s="4"/>
      <c r="DDM103" s="4"/>
      <c r="DDN103" s="4"/>
      <c r="DDO103" s="4"/>
      <c r="DDP103" s="4"/>
      <c r="DDQ103" s="4"/>
      <c r="DDR103" s="4"/>
      <c r="DDS103" s="4"/>
      <c r="DDT103" s="4"/>
      <c r="DDU103" s="4"/>
      <c r="DDV103" s="4"/>
      <c r="DDW103" s="4"/>
      <c r="DDX103" s="4"/>
      <c r="DDY103" s="4"/>
      <c r="DDZ103" s="4"/>
      <c r="DEA103" s="4"/>
      <c r="DEB103" s="4"/>
      <c r="DEC103" s="4"/>
      <c r="DED103" s="4"/>
      <c r="DEE103" s="4"/>
      <c r="DEF103" s="4"/>
      <c r="DEG103" s="4"/>
      <c r="DEH103" s="4"/>
      <c r="DEI103" s="4"/>
      <c r="DEJ103" s="4"/>
      <c r="DEK103" s="4"/>
      <c r="DEL103" s="4"/>
      <c r="DEM103" s="4"/>
      <c r="DEN103" s="4"/>
      <c r="DEO103" s="4"/>
      <c r="DEP103" s="4"/>
      <c r="DEQ103" s="4"/>
      <c r="DER103" s="4"/>
      <c r="DES103" s="4"/>
      <c r="DET103" s="4"/>
      <c r="DEU103" s="4"/>
      <c r="DEV103" s="4"/>
      <c r="DEW103" s="4"/>
      <c r="DEX103" s="4"/>
      <c r="DEY103" s="4"/>
      <c r="DEZ103" s="4"/>
      <c r="DFA103" s="4"/>
      <c r="DFB103" s="4"/>
      <c r="DFC103" s="4"/>
      <c r="DFD103" s="4"/>
      <c r="DFE103" s="4"/>
      <c r="DFF103" s="4"/>
      <c r="DFG103" s="4"/>
      <c r="DFH103" s="4"/>
      <c r="DFI103" s="4"/>
      <c r="DFJ103" s="4"/>
      <c r="DFK103" s="4"/>
      <c r="DFL103" s="4"/>
      <c r="DFM103" s="4"/>
      <c r="DFN103" s="4"/>
      <c r="DFO103" s="4"/>
      <c r="DFP103" s="4"/>
      <c r="DFQ103" s="4"/>
      <c r="DFR103" s="4"/>
      <c r="DFS103" s="4"/>
      <c r="DFT103" s="4"/>
      <c r="DFU103" s="4"/>
      <c r="DFV103" s="4"/>
      <c r="DFW103" s="4"/>
      <c r="DFX103" s="4"/>
      <c r="DFY103" s="4"/>
      <c r="DFZ103" s="4"/>
      <c r="DGA103" s="4"/>
      <c r="DGB103" s="4"/>
      <c r="DGC103" s="4"/>
      <c r="DGD103" s="4"/>
      <c r="DGE103" s="4"/>
      <c r="DGF103" s="4"/>
      <c r="DGG103" s="4"/>
      <c r="DGH103" s="4"/>
      <c r="DGI103" s="4"/>
      <c r="DGJ103" s="4"/>
      <c r="DGK103" s="4"/>
      <c r="DGL103" s="4"/>
      <c r="DGM103" s="4"/>
      <c r="DGN103" s="4"/>
      <c r="DGO103" s="4"/>
      <c r="DGP103" s="4"/>
      <c r="DGQ103" s="4"/>
      <c r="DGR103" s="4"/>
      <c r="DGS103" s="4"/>
      <c r="DGT103" s="4"/>
      <c r="DGU103" s="4"/>
      <c r="DGV103" s="4"/>
      <c r="DGW103" s="4"/>
      <c r="DGX103" s="4"/>
      <c r="DGY103" s="4"/>
      <c r="DGZ103" s="4"/>
      <c r="DHA103" s="4"/>
      <c r="DHB103" s="4"/>
      <c r="DHC103" s="4"/>
      <c r="DHD103" s="4"/>
      <c r="DHE103" s="4"/>
      <c r="DHF103" s="4"/>
      <c r="DHG103" s="4"/>
      <c r="DHH103" s="4"/>
      <c r="DHI103" s="4"/>
      <c r="DHJ103" s="4"/>
      <c r="DHK103" s="4"/>
      <c r="DHL103" s="4"/>
      <c r="DHM103" s="4"/>
      <c r="DHN103" s="4"/>
      <c r="DHO103" s="4"/>
      <c r="DHP103" s="4"/>
      <c r="DHQ103" s="4"/>
      <c r="DHR103" s="4"/>
      <c r="DHS103" s="4"/>
      <c r="DHT103" s="4"/>
      <c r="DHU103" s="4"/>
      <c r="DHV103" s="4"/>
      <c r="DHW103" s="4"/>
      <c r="DHX103" s="4"/>
      <c r="DHY103" s="4"/>
      <c r="DHZ103" s="4"/>
      <c r="DIA103" s="4"/>
      <c r="DIB103" s="4"/>
      <c r="DIC103" s="4"/>
      <c r="DID103" s="4"/>
      <c r="DIE103" s="4"/>
      <c r="DIF103" s="4"/>
      <c r="DIG103" s="4"/>
      <c r="DIH103" s="4"/>
      <c r="DII103" s="4"/>
      <c r="DIJ103" s="4"/>
      <c r="DIK103" s="4"/>
      <c r="DIL103" s="4"/>
      <c r="DIM103" s="4"/>
      <c r="DIN103" s="4"/>
      <c r="DIO103" s="4"/>
      <c r="DIP103" s="4"/>
      <c r="DIQ103" s="4"/>
      <c r="DIR103" s="4"/>
      <c r="DIS103" s="4"/>
      <c r="DIT103" s="4"/>
      <c r="DIU103" s="4"/>
      <c r="DIV103" s="4"/>
      <c r="DIW103" s="4"/>
      <c r="DIX103" s="4"/>
      <c r="DIY103" s="4"/>
      <c r="DIZ103" s="4"/>
      <c r="DJA103" s="4"/>
      <c r="DJB103" s="4"/>
      <c r="DJC103" s="4"/>
      <c r="DJD103" s="4"/>
      <c r="DJE103" s="4"/>
      <c r="DJF103" s="4"/>
      <c r="DJG103" s="4"/>
      <c r="DJH103" s="4"/>
      <c r="DJI103" s="4"/>
      <c r="DJJ103" s="4"/>
      <c r="DJK103" s="4"/>
      <c r="DJL103" s="4"/>
      <c r="DJM103" s="4"/>
      <c r="DJN103" s="4"/>
      <c r="DJO103" s="4"/>
      <c r="DJP103" s="4"/>
      <c r="DJQ103" s="4"/>
      <c r="DJR103" s="4"/>
      <c r="DJS103" s="4"/>
      <c r="DJT103" s="4"/>
      <c r="DJU103" s="4"/>
      <c r="DJV103" s="4"/>
      <c r="DJW103" s="4"/>
      <c r="DJX103" s="4"/>
      <c r="DJY103" s="4"/>
      <c r="DJZ103" s="4"/>
      <c r="DKA103" s="4"/>
      <c r="DKB103" s="4"/>
      <c r="DKC103" s="4"/>
      <c r="DKD103" s="4"/>
      <c r="DKE103" s="4"/>
      <c r="DKF103" s="4"/>
      <c r="DKG103" s="4"/>
      <c r="DKH103" s="4"/>
      <c r="DKI103" s="4"/>
      <c r="DKJ103" s="4"/>
      <c r="DKK103" s="4"/>
      <c r="DKL103" s="4"/>
      <c r="DKM103" s="4"/>
      <c r="DKN103" s="4"/>
      <c r="DKO103" s="4"/>
      <c r="DKP103" s="4"/>
      <c r="DKQ103" s="4"/>
      <c r="DKR103" s="4"/>
      <c r="DKS103" s="4"/>
      <c r="DKT103" s="4"/>
      <c r="DKU103" s="4"/>
      <c r="DKV103" s="4"/>
      <c r="DKW103" s="4"/>
      <c r="DKX103" s="4"/>
      <c r="DKY103" s="4"/>
      <c r="DKZ103" s="4"/>
      <c r="DLA103" s="4"/>
      <c r="DLB103" s="4"/>
      <c r="DLC103" s="4"/>
      <c r="DLD103" s="4"/>
      <c r="DLE103" s="4"/>
      <c r="DLF103" s="4"/>
      <c r="DLG103" s="4"/>
      <c r="DLH103" s="4"/>
      <c r="DLI103" s="4"/>
      <c r="DLJ103" s="4"/>
      <c r="DLK103" s="4"/>
      <c r="DLL103" s="4"/>
      <c r="DLM103" s="4"/>
      <c r="DLN103" s="4"/>
      <c r="DLO103" s="4"/>
      <c r="DLP103" s="4"/>
      <c r="DLQ103" s="4"/>
      <c r="DLR103" s="4"/>
      <c r="DLS103" s="4"/>
      <c r="DLT103" s="4"/>
      <c r="DLU103" s="4"/>
      <c r="DLV103" s="4"/>
      <c r="DLW103" s="4"/>
      <c r="DLX103" s="4"/>
      <c r="DLY103" s="4"/>
      <c r="DLZ103" s="4"/>
      <c r="DMA103" s="4"/>
      <c r="DMB103" s="4"/>
      <c r="DMC103" s="4"/>
      <c r="DMD103" s="4"/>
      <c r="DME103" s="4"/>
      <c r="DMF103" s="4"/>
      <c r="DMG103" s="4"/>
      <c r="DMH103" s="4"/>
      <c r="DMI103" s="4"/>
      <c r="DMJ103" s="4"/>
      <c r="DMK103" s="4"/>
      <c r="DML103" s="4"/>
      <c r="DMM103" s="4"/>
      <c r="DMN103" s="4"/>
      <c r="DMO103" s="4"/>
      <c r="DMP103" s="4"/>
      <c r="DMQ103" s="4"/>
      <c r="DMR103" s="4"/>
      <c r="DMS103" s="4"/>
      <c r="DMT103" s="4"/>
      <c r="DMU103" s="4"/>
      <c r="DMV103" s="4"/>
      <c r="DMW103" s="4"/>
      <c r="DMX103" s="4"/>
      <c r="DMY103" s="4"/>
      <c r="DMZ103" s="4"/>
      <c r="DNA103" s="4"/>
      <c r="DNB103" s="4"/>
      <c r="DNC103" s="4"/>
      <c r="DND103" s="4"/>
      <c r="DNE103" s="4"/>
      <c r="DNF103" s="4"/>
      <c r="DNG103" s="4"/>
      <c r="DNH103" s="4"/>
      <c r="DNI103" s="4"/>
      <c r="DNJ103" s="4"/>
      <c r="DNK103" s="4"/>
      <c r="DNL103" s="4"/>
      <c r="DNM103" s="4"/>
      <c r="DNN103" s="4"/>
      <c r="DNO103" s="4"/>
      <c r="DNP103" s="4"/>
      <c r="DNQ103" s="4"/>
      <c r="DNR103" s="4"/>
      <c r="DNS103" s="4"/>
      <c r="DNT103" s="4"/>
      <c r="DNU103" s="4"/>
      <c r="DNV103" s="4"/>
      <c r="DNW103" s="4"/>
      <c r="DNX103" s="4"/>
      <c r="DNY103" s="4"/>
      <c r="DNZ103" s="4"/>
      <c r="DOA103" s="4"/>
      <c r="DOB103" s="4"/>
      <c r="DOC103" s="4"/>
      <c r="DOD103" s="4"/>
      <c r="DOE103" s="4"/>
      <c r="DOF103" s="4"/>
      <c r="DOG103" s="4"/>
      <c r="DOH103" s="4"/>
      <c r="DOI103" s="4"/>
      <c r="DOJ103" s="4"/>
      <c r="DOK103" s="4"/>
      <c r="DOL103" s="4"/>
      <c r="DOM103" s="4"/>
      <c r="DON103" s="4"/>
      <c r="DOO103" s="4"/>
      <c r="DOP103" s="4"/>
      <c r="DOQ103" s="4"/>
      <c r="DOR103" s="4"/>
      <c r="DOS103" s="4"/>
      <c r="DOT103" s="4"/>
      <c r="DOU103" s="4"/>
      <c r="DOV103" s="4"/>
      <c r="DOW103" s="4"/>
      <c r="DOX103" s="4"/>
      <c r="DOY103" s="4"/>
      <c r="DOZ103" s="4"/>
      <c r="DPA103" s="4"/>
      <c r="DPB103" s="4"/>
      <c r="DPC103" s="4"/>
      <c r="DPD103" s="4"/>
      <c r="DPE103" s="4"/>
      <c r="DPF103" s="4"/>
      <c r="DPG103" s="4"/>
      <c r="DPH103" s="4"/>
      <c r="DPI103" s="4"/>
      <c r="DPJ103" s="4"/>
      <c r="DPK103" s="4"/>
      <c r="DPL103" s="4"/>
      <c r="DPM103" s="4"/>
      <c r="DPN103" s="4"/>
      <c r="DPO103" s="4"/>
      <c r="DPP103" s="4"/>
      <c r="DPQ103" s="4"/>
      <c r="DPR103" s="4"/>
      <c r="DPS103" s="4"/>
      <c r="DPT103" s="4"/>
      <c r="DPU103" s="4"/>
      <c r="DPV103" s="4"/>
      <c r="DPW103" s="4"/>
      <c r="DPX103" s="4"/>
      <c r="DPY103" s="4"/>
      <c r="DPZ103" s="4"/>
      <c r="DQA103" s="4"/>
      <c r="DQB103" s="4"/>
      <c r="DQC103" s="4"/>
      <c r="DQD103" s="4"/>
      <c r="DQE103" s="4"/>
      <c r="DQF103" s="4"/>
      <c r="DQG103" s="4"/>
      <c r="DQH103" s="4"/>
      <c r="DQI103" s="4"/>
      <c r="DQJ103" s="4"/>
      <c r="DQK103" s="4"/>
      <c r="DQL103" s="4"/>
      <c r="DQM103" s="4"/>
      <c r="DQN103" s="4"/>
      <c r="DQO103" s="4"/>
      <c r="DQP103" s="4"/>
      <c r="DQQ103" s="4"/>
      <c r="DQR103" s="4"/>
      <c r="DQS103" s="4"/>
      <c r="DQT103" s="4"/>
      <c r="DQU103" s="4"/>
      <c r="DQV103" s="4"/>
      <c r="DQW103" s="4"/>
      <c r="DQX103" s="4"/>
      <c r="DQY103" s="4"/>
      <c r="DQZ103" s="4"/>
      <c r="DRA103" s="4"/>
      <c r="DRB103" s="4"/>
      <c r="DRC103" s="4"/>
      <c r="DRD103" s="4"/>
      <c r="DRE103" s="4"/>
      <c r="DRF103" s="4"/>
      <c r="DRG103" s="4"/>
      <c r="DRH103" s="4"/>
      <c r="DRI103" s="4"/>
      <c r="DRJ103" s="4"/>
      <c r="DRK103" s="4"/>
      <c r="DRL103" s="4"/>
      <c r="DRM103" s="4"/>
      <c r="DRN103" s="4"/>
      <c r="DRO103" s="4"/>
      <c r="DRP103" s="4"/>
      <c r="DRQ103" s="4"/>
      <c r="DRR103" s="4"/>
      <c r="DRS103" s="4"/>
      <c r="DRT103" s="4"/>
      <c r="DRU103" s="4"/>
      <c r="DRV103" s="4"/>
      <c r="DRW103" s="4"/>
      <c r="DRX103" s="4"/>
      <c r="DRY103" s="4"/>
      <c r="DRZ103" s="4"/>
      <c r="DSA103" s="4"/>
      <c r="DSB103" s="4"/>
      <c r="DSC103" s="4"/>
      <c r="DSD103" s="4"/>
      <c r="DSE103" s="4"/>
      <c r="DSF103" s="4"/>
      <c r="DSG103" s="4"/>
      <c r="DSH103" s="4"/>
      <c r="DSI103" s="4"/>
      <c r="DSJ103" s="4"/>
      <c r="DSK103" s="4"/>
      <c r="DSL103" s="4"/>
      <c r="DSM103" s="4"/>
      <c r="DSN103" s="4"/>
      <c r="DSO103" s="4"/>
      <c r="DSP103" s="4"/>
      <c r="DSQ103" s="4"/>
      <c r="DSR103" s="4"/>
      <c r="DSS103" s="4"/>
      <c r="DST103" s="4"/>
      <c r="DSU103" s="4"/>
      <c r="DSV103" s="4"/>
      <c r="DSW103" s="4"/>
      <c r="DSX103" s="4"/>
      <c r="DSY103" s="4"/>
      <c r="DSZ103" s="4"/>
      <c r="DTA103" s="4"/>
      <c r="DTB103" s="4"/>
      <c r="DTC103" s="4"/>
      <c r="DTD103" s="4"/>
      <c r="DTE103" s="4"/>
      <c r="DTF103" s="4"/>
      <c r="DTG103" s="4"/>
      <c r="DTH103" s="4"/>
      <c r="DTI103" s="4"/>
      <c r="DTJ103" s="4"/>
      <c r="DTK103" s="4"/>
      <c r="DTL103" s="4"/>
      <c r="DTM103" s="4"/>
      <c r="DTN103" s="4"/>
      <c r="DTO103" s="4"/>
      <c r="DTP103" s="4"/>
      <c r="DTQ103" s="4"/>
      <c r="DTR103" s="4"/>
      <c r="DTS103" s="4"/>
      <c r="DTT103" s="4"/>
      <c r="DTU103" s="4"/>
      <c r="DTV103" s="4"/>
      <c r="DTW103" s="4"/>
      <c r="DTX103" s="4"/>
      <c r="DTY103" s="4"/>
      <c r="DTZ103" s="4"/>
      <c r="DUA103" s="4"/>
      <c r="DUB103" s="4"/>
      <c r="DUC103" s="4"/>
      <c r="DUD103" s="4"/>
      <c r="DUE103" s="4"/>
      <c r="DUF103" s="4"/>
      <c r="DUG103" s="4"/>
      <c r="DUH103" s="4"/>
      <c r="DUI103" s="4"/>
      <c r="DUJ103" s="4"/>
      <c r="DUK103" s="4"/>
      <c r="DUL103" s="4"/>
      <c r="DUM103" s="4"/>
      <c r="DUN103" s="4"/>
      <c r="DUO103" s="4"/>
      <c r="DUP103" s="4"/>
      <c r="DUQ103" s="4"/>
      <c r="DUR103" s="4"/>
      <c r="DUS103" s="4"/>
      <c r="DUT103" s="4"/>
      <c r="DUU103" s="4"/>
      <c r="DUV103" s="4"/>
      <c r="DUW103" s="4"/>
      <c r="DUX103" s="4"/>
      <c r="DUY103" s="4"/>
      <c r="DUZ103" s="4"/>
      <c r="DVA103" s="4"/>
      <c r="DVB103" s="4"/>
      <c r="DVC103" s="4"/>
      <c r="DVD103" s="4"/>
      <c r="DVE103" s="4"/>
      <c r="DVF103" s="4"/>
      <c r="DVG103" s="4"/>
      <c r="DVH103" s="4"/>
      <c r="DVI103" s="4"/>
      <c r="DVJ103" s="4"/>
      <c r="DVK103" s="4"/>
      <c r="DVL103" s="4"/>
      <c r="DVM103" s="4"/>
      <c r="DVN103" s="4"/>
      <c r="DVO103" s="4"/>
      <c r="DVP103" s="4"/>
      <c r="DVQ103" s="4"/>
      <c r="DVR103" s="4"/>
      <c r="DVS103" s="4"/>
      <c r="DVT103" s="4"/>
      <c r="DVU103" s="4"/>
      <c r="DVV103" s="4"/>
      <c r="DVW103" s="4"/>
      <c r="DVX103" s="4"/>
      <c r="DVY103" s="4"/>
      <c r="DVZ103" s="4"/>
      <c r="DWA103" s="4"/>
      <c r="DWB103" s="4"/>
      <c r="DWC103" s="4"/>
      <c r="DWD103" s="4"/>
      <c r="DWE103" s="4"/>
      <c r="DWF103" s="4"/>
      <c r="DWG103" s="4"/>
      <c r="DWH103" s="4"/>
      <c r="DWI103" s="4"/>
      <c r="DWJ103" s="4"/>
      <c r="DWK103" s="4"/>
      <c r="DWL103" s="4"/>
      <c r="DWM103" s="4"/>
      <c r="DWN103" s="4"/>
      <c r="DWO103" s="4"/>
      <c r="DWP103" s="4"/>
      <c r="DWQ103" s="4"/>
      <c r="DWR103" s="4"/>
      <c r="DWS103" s="4"/>
      <c r="DWT103" s="4"/>
      <c r="DWU103" s="4"/>
      <c r="DWV103" s="4"/>
      <c r="DWW103" s="4"/>
      <c r="DWX103" s="4"/>
      <c r="DWY103" s="4"/>
      <c r="DWZ103" s="4"/>
      <c r="DXA103" s="4"/>
      <c r="DXB103" s="4"/>
      <c r="DXC103" s="4"/>
      <c r="DXD103" s="4"/>
      <c r="DXE103" s="4"/>
      <c r="DXF103" s="4"/>
      <c r="DXG103" s="4"/>
      <c r="DXH103" s="4"/>
      <c r="DXI103" s="4"/>
      <c r="DXJ103" s="4"/>
      <c r="DXK103" s="4"/>
      <c r="DXL103" s="4"/>
      <c r="DXM103" s="4"/>
      <c r="DXN103" s="4"/>
      <c r="DXO103" s="4"/>
      <c r="DXP103" s="4"/>
      <c r="DXQ103" s="4"/>
      <c r="DXR103" s="4"/>
      <c r="DXS103" s="4"/>
      <c r="DXT103" s="4"/>
      <c r="DXU103" s="4"/>
      <c r="DXV103" s="4"/>
      <c r="DXW103" s="4"/>
      <c r="DXX103" s="4"/>
      <c r="DXY103" s="4"/>
      <c r="DXZ103" s="4"/>
      <c r="DYA103" s="4"/>
      <c r="DYB103" s="4"/>
      <c r="DYC103" s="4"/>
      <c r="DYD103" s="4"/>
      <c r="DYE103" s="4"/>
      <c r="DYF103" s="4"/>
      <c r="DYG103" s="4"/>
      <c r="DYH103" s="4"/>
      <c r="DYI103" s="4"/>
      <c r="DYJ103" s="4"/>
      <c r="DYK103" s="4"/>
      <c r="DYL103" s="4"/>
      <c r="DYM103" s="4"/>
      <c r="DYN103" s="4"/>
      <c r="DYO103" s="4"/>
      <c r="DYP103" s="4"/>
      <c r="DYQ103" s="4"/>
      <c r="DYR103" s="4"/>
      <c r="DYS103" s="4"/>
      <c r="DYT103" s="4"/>
      <c r="DYU103" s="4"/>
      <c r="DYV103" s="4"/>
      <c r="DYW103" s="4"/>
      <c r="DYX103" s="4"/>
      <c r="DYY103" s="4"/>
      <c r="DYZ103" s="4"/>
      <c r="DZA103" s="4"/>
      <c r="DZB103" s="4"/>
      <c r="DZC103" s="4"/>
      <c r="DZD103" s="4"/>
      <c r="DZE103" s="4"/>
      <c r="DZF103" s="4"/>
      <c r="DZG103" s="4"/>
      <c r="DZH103" s="4"/>
      <c r="DZI103" s="4"/>
      <c r="DZJ103" s="4"/>
      <c r="DZK103" s="4"/>
      <c r="DZL103" s="4"/>
      <c r="DZM103" s="4"/>
      <c r="DZN103" s="4"/>
      <c r="DZO103" s="4"/>
      <c r="DZP103" s="4"/>
      <c r="DZQ103" s="4"/>
      <c r="DZR103" s="4"/>
      <c r="DZS103" s="4"/>
      <c r="DZT103" s="4"/>
      <c r="DZU103" s="4"/>
      <c r="DZV103" s="4"/>
      <c r="DZW103" s="4"/>
      <c r="DZX103" s="4"/>
      <c r="DZY103" s="4"/>
      <c r="DZZ103" s="4"/>
      <c r="EAA103" s="4"/>
      <c r="EAB103" s="4"/>
      <c r="EAC103" s="4"/>
      <c r="EAD103" s="4"/>
      <c r="EAE103" s="4"/>
      <c r="EAF103" s="4"/>
      <c r="EAG103" s="4"/>
      <c r="EAH103" s="4"/>
      <c r="EAI103" s="4"/>
      <c r="EAJ103" s="4"/>
      <c r="EAK103" s="4"/>
      <c r="EAL103" s="4"/>
      <c r="EAM103" s="4"/>
      <c r="EAN103" s="4"/>
      <c r="EAO103" s="4"/>
      <c r="EAP103" s="4"/>
      <c r="EAQ103" s="4"/>
      <c r="EAR103" s="4"/>
      <c r="EAS103" s="4"/>
      <c r="EAT103" s="4"/>
      <c r="EAU103" s="4"/>
      <c r="EAV103" s="4"/>
      <c r="EAW103" s="4"/>
      <c r="EAX103" s="4"/>
      <c r="EAY103" s="4"/>
      <c r="EAZ103" s="4"/>
      <c r="EBA103" s="4"/>
      <c r="EBB103" s="4"/>
      <c r="EBC103" s="4"/>
      <c r="EBD103" s="4"/>
      <c r="EBE103" s="4"/>
      <c r="EBF103" s="4"/>
      <c r="EBG103" s="4"/>
      <c r="EBH103" s="4"/>
      <c r="EBI103" s="4"/>
      <c r="EBJ103" s="4"/>
      <c r="EBK103" s="4"/>
      <c r="EBL103" s="4"/>
      <c r="EBM103" s="4"/>
      <c r="EBN103" s="4"/>
      <c r="EBO103" s="4"/>
      <c r="EBP103" s="4"/>
      <c r="EBQ103" s="4"/>
      <c r="EBR103" s="4"/>
      <c r="EBS103" s="4"/>
      <c r="EBT103" s="4"/>
      <c r="EBU103" s="4"/>
      <c r="EBV103" s="4"/>
      <c r="EBW103" s="4"/>
      <c r="EBX103" s="4"/>
      <c r="EBY103" s="4"/>
      <c r="EBZ103" s="4"/>
      <c r="ECA103" s="4"/>
      <c r="ECB103" s="4"/>
      <c r="ECC103" s="4"/>
      <c r="ECD103" s="4"/>
      <c r="ECE103" s="4"/>
      <c r="ECF103" s="4"/>
      <c r="ECG103" s="4"/>
      <c r="ECH103" s="4"/>
      <c r="ECI103" s="4"/>
      <c r="ECJ103" s="4"/>
      <c r="ECK103" s="4"/>
      <c r="ECL103" s="4"/>
      <c r="ECM103" s="4"/>
      <c r="ECN103" s="4"/>
      <c r="ECO103" s="4"/>
      <c r="ECP103" s="4"/>
      <c r="ECQ103" s="4"/>
      <c r="ECR103" s="4"/>
      <c r="ECS103" s="4"/>
      <c r="ECT103" s="4"/>
      <c r="ECU103" s="4"/>
      <c r="ECV103" s="4"/>
      <c r="ECW103" s="4"/>
      <c r="ECX103" s="4"/>
      <c r="ECY103" s="4"/>
      <c r="ECZ103" s="4"/>
      <c r="EDA103" s="4"/>
      <c r="EDB103" s="4"/>
      <c r="EDC103" s="4"/>
      <c r="EDD103" s="4"/>
      <c r="EDE103" s="4"/>
      <c r="EDF103" s="4"/>
      <c r="EDG103" s="4"/>
      <c r="EDH103" s="4"/>
      <c r="EDI103" s="4"/>
      <c r="EDJ103" s="4"/>
      <c r="EDK103" s="4"/>
      <c r="EDL103" s="4"/>
      <c r="EDM103" s="4"/>
      <c r="EDN103" s="4"/>
      <c r="EDO103" s="4"/>
      <c r="EDP103" s="4"/>
      <c r="EDQ103" s="4"/>
      <c r="EDR103" s="4"/>
      <c r="EDS103" s="4"/>
      <c r="EDT103" s="4"/>
      <c r="EDU103" s="4"/>
      <c r="EDV103" s="4"/>
      <c r="EDW103" s="4"/>
      <c r="EDX103" s="4"/>
      <c r="EDY103" s="4"/>
      <c r="EDZ103" s="4"/>
      <c r="EEA103" s="4"/>
      <c r="EEB103" s="4"/>
      <c r="EEC103" s="4"/>
      <c r="EED103" s="4"/>
      <c r="EEE103" s="4"/>
      <c r="EEF103" s="4"/>
      <c r="EEG103" s="4"/>
      <c r="EEH103" s="4"/>
      <c r="EEI103" s="4"/>
      <c r="EEJ103" s="4"/>
      <c r="EEK103" s="4"/>
      <c r="EEL103" s="4"/>
      <c r="EEM103" s="4"/>
      <c r="EEN103" s="4"/>
      <c r="EEO103" s="4"/>
      <c r="EEP103" s="4"/>
      <c r="EEQ103" s="4"/>
      <c r="EER103" s="4"/>
      <c r="EES103" s="4"/>
      <c r="EET103" s="4"/>
      <c r="EEU103" s="4"/>
      <c r="EEV103" s="4"/>
      <c r="EEW103" s="4"/>
      <c r="EEX103" s="4"/>
      <c r="EEY103" s="4"/>
      <c r="EEZ103" s="4"/>
      <c r="EFA103" s="4"/>
      <c r="EFB103" s="4"/>
      <c r="EFC103" s="4"/>
      <c r="EFD103" s="4"/>
      <c r="EFE103" s="4"/>
      <c r="EFF103" s="4"/>
      <c r="EFG103" s="4"/>
      <c r="EFH103" s="4"/>
      <c r="EFI103" s="4"/>
      <c r="EFJ103" s="4"/>
      <c r="EFK103" s="4"/>
      <c r="EFL103" s="4"/>
      <c r="EFM103" s="4"/>
      <c r="EFN103" s="4"/>
      <c r="EFO103" s="4"/>
      <c r="EFP103" s="4"/>
      <c r="EFQ103" s="4"/>
      <c r="EFR103" s="4"/>
      <c r="EFS103" s="4"/>
      <c r="EFT103" s="4"/>
      <c r="EFU103" s="4"/>
      <c r="EFV103" s="4"/>
      <c r="EFW103" s="4"/>
      <c r="EFX103" s="4"/>
      <c r="EFY103" s="4"/>
      <c r="EFZ103" s="4"/>
      <c r="EGA103" s="4"/>
      <c r="EGB103" s="4"/>
      <c r="EGC103" s="4"/>
      <c r="EGD103" s="4"/>
      <c r="EGE103" s="4"/>
      <c r="EGF103" s="4"/>
      <c r="EGG103" s="4"/>
      <c r="EGH103" s="4"/>
      <c r="EGI103" s="4"/>
      <c r="EGJ103" s="4"/>
      <c r="EGK103" s="4"/>
      <c r="EGL103" s="4"/>
      <c r="EGM103" s="4"/>
      <c r="EGN103" s="4"/>
      <c r="EGO103" s="4"/>
      <c r="EGP103" s="4"/>
      <c r="EGQ103" s="4"/>
      <c r="EGR103" s="4"/>
      <c r="EGS103" s="4"/>
      <c r="EGT103" s="4"/>
      <c r="EGU103" s="4"/>
      <c r="EGV103" s="4"/>
      <c r="EGW103" s="4"/>
      <c r="EGX103" s="4"/>
      <c r="EGY103" s="4"/>
      <c r="EGZ103" s="4"/>
      <c r="EHA103" s="4"/>
      <c r="EHB103" s="4"/>
      <c r="EHC103" s="4"/>
      <c r="EHD103" s="4"/>
      <c r="EHE103" s="4"/>
      <c r="EHF103" s="4"/>
      <c r="EHG103" s="4"/>
      <c r="EHH103" s="4"/>
      <c r="EHI103" s="4"/>
      <c r="EHJ103" s="4"/>
      <c r="EHK103" s="4"/>
      <c r="EHL103" s="4"/>
      <c r="EHM103" s="4"/>
      <c r="EHN103" s="4"/>
      <c r="EHO103" s="4"/>
      <c r="EHP103" s="4"/>
      <c r="EHQ103" s="4"/>
      <c r="EHR103" s="4"/>
      <c r="EHS103" s="4"/>
      <c r="EHT103" s="4"/>
      <c r="EHU103" s="4"/>
      <c r="EHV103" s="4"/>
      <c r="EHW103" s="4"/>
      <c r="EHX103" s="4"/>
      <c r="EHY103" s="4"/>
      <c r="EHZ103" s="4"/>
      <c r="EIA103" s="4"/>
      <c r="EIB103" s="4"/>
      <c r="EIC103" s="4"/>
      <c r="EID103" s="4"/>
      <c r="EIE103" s="4"/>
      <c r="EIF103" s="4"/>
      <c r="EIG103" s="4"/>
      <c r="EIH103" s="4"/>
      <c r="EII103" s="4"/>
      <c r="EIJ103" s="4"/>
      <c r="EIK103" s="4"/>
      <c r="EIL103" s="4"/>
      <c r="EIM103" s="4"/>
      <c r="EIN103" s="4"/>
      <c r="EIO103" s="4"/>
      <c r="EIP103" s="4"/>
      <c r="EIQ103" s="4"/>
      <c r="EIR103" s="4"/>
      <c r="EIS103" s="4"/>
      <c r="EIT103" s="4"/>
      <c r="EIU103" s="4"/>
      <c r="EIV103" s="4"/>
      <c r="EIW103" s="4"/>
      <c r="EIX103" s="4"/>
      <c r="EIY103" s="4"/>
      <c r="EIZ103" s="4"/>
      <c r="EJA103" s="4"/>
      <c r="EJB103" s="4"/>
      <c r="EJC103" s="4"/>
      <c r="EJD103" s="4"/>
      <c r="EJE103" s="4"/>
      <c r="EJF103" s="4"/>
      <c r="EJG103" s="4"/>
      <c r="EJH103" s="4"/>
      <c r="EJI103" s="4"/>
      <c r="EJJ103" s="4"/>
      <c r="EJK103" s="4"/>
      <c r="EJL103" s="4"/>
      <c r="EJM103" s="4"/>
      <c r="EJN103" s="4"/>
      <c r="EJO103" s="4"/>
      <c r="EJP103" s="4"/>
      <c r="EJQ103" s="4"/>
      <c r="EJR103" s="4"/>
      <c r="EJS103" s="4"/>
      <c r="EJT103" s="4"/>
      <c r="EJU103" s="4"/>
      <c r="EJV103" s="4"/>
      <c r="EJW103" s="4"/>
      <c r="EJX103" s="4"/>
      <c r="EJY103" s="4"/>
      <c r="EJZ103" s="4"/>
      <c r="EKA103" s="4"/>
      <c r="EKB103" s="4"/>
      <c r="EKC103" s="4"/>
      <c r="EKD103" s="4"/>
      <c r="EKE103" s="4"/>
      <c r="EKF103" s="4"/>
      <c r="EKG103" s="4"/>
      <c r="EKH103" s="4"/>
      <c r="EKI103" s="4"/>
      <c r="EKJ103" s="4"/>
      <c r="EKK103" s="4"/>
      <c r="EKL103" s="4"/>
      <c r="EKM103" s="4"/>
      <c r="EKN103" s="4"/>
      <c r="EKO103" s="4"/>
      <c r="EKP103" s="4"/>
      <c r="EKQ103" s="4"/>
      <c r="EKR103" s="4"/>
      <c r="EKS103" s="4"/>
      <c r="EKT103" s="4"/>
      <c r="EKU103" s="4"/>
      <c r="EKV103" s="4"/>
      <c r="EKW103" s="4"/>
      <c r="EKX103" s="4"/>
      <c r="EKY103" s="4"/>
      <c r="EKZ103" s="4"/>
      <c r="ELA103" s="4"/>
      <c r="ELB103" s="4"/>
      <c r="ELC103" s="4"/>
      <c r="ELD103" s="4"/>
      <c r="ELE103" s="4"/>
      <c r="ELF103" s="4"/>
      <c r="ELG103" s="4"/>
      <c r="ELH103" s="4"/>
      <c r="ELI103" s="4"/>
      <c r="ELJ103" s="4"/>
      <c r="ELK103" s="4"/>
      <c r="ELL103" s="4"/>
      <c r="ELM103" s="4"/>
      <c r="ELN103" s="4"/>
      <c r="ELO103" s="4"/>
      <c r="ELP103" s="4"/>
      <c r="ELQ103" s="4"/>
      <c r="ELR103" s="4"/>
      <c r="ELS103" s="4"/>
      <c r="ELT103" s="4"/>
      <c r="ELU103" s="4"/>
      <c r="ELV103" s="4"/>
      <c r="ELW103" s="4"/>
      <c r="ELX103" s="4"/>
      <c r="ELY103" s="4"/>
      <c r="ELZ103" s="4"/>
      <c r="EMA103" s="4"/>
      <c r="EMB103" s="4"/>
      <c r="EMC103" s="4"/>
      <c r="EMD103" s="4"/>
      <c r="EME103" s="4"/>
      <c r="EMF103" s="4"/>
      <c r="EMG103" s="4"/>
      <c r="EMH103" s="4"/>
      <c r="EMI103" s="4"/>
      <c r="EMJ103" s="4"/>
      <c r="EMK103" s="4"/>
      <c r="EML103" s="4"/>
      <c r="EMM103" s="4"/>
      <c r="EMN103" s="4"/>
      <c r="EMO103" s="4"/>
      <c r="EMP103" s="4"/>
      <c r="EMQ103" s="4"/>
      <c r="EMR103" s="4"/>
      <c r="EMS103" s="4"/>
      <c r="EMT103" s="4"/>
      <c r="EMU103" s="4"/>
      <c r="EMV103" s="4"/>
      <c r="EMW103" s="4"/>
      <c r="EMX103" s="4"/>
      <c r="EMY103" s="4"/>
      <c r="EMZ103" s="4"/>
      <c r="ENA103" s="4"/>
      <c r="ENB103" s="4"/>
      <c r="ENC103" s="4"/>
      <c r="END103" s="4"/>
      <c r="ENE103" s="4"/>
      <c r="ENF103" s="4"/>
      <c r="ENG103" s="4"/>
      <c r="ENH103" s="4"/>
      <c r="ENI103" s="4"/>
      <c r="ENJ103" s="4"/>
      <c r="ENK103" s="4"/>
      <c r="ENL103" s="4"/>
      <c r="ENM103" s="4"/>
      <c r="ENN103" s="4"/>
      <c r="ENO103" s="4"/>
      <c r="ENP103" s="4"/>
      <c r="ENQ103" s="4"/>
      <c r="ENR103" s="4"/>
      <c r="ENS103" s="4"/>
      <c r="ENT103" s="4"/>
      <c r="ENU103" s="4"/>
      <c r="ENV103" s="4"/>
      <c r="ENW103" s="4"/>
      <c r="ENX103" s="4"/>
      <c r="ENY103" s="4"/>
      <c r="ENZ103" s="4"/>
      <c r="EOA103" s="4"/>
      <c r="EOB103" s="4"/>
      <c r="EOC103" s="4"/>
      <c r="EOD103" s="4"/>
      <c r="EOE103" s="4"/>
      <c r="EOF103" s="4"/>
      <c r="EOG103" s="4"/>
      <c r="EOH103" s="4"/>
      <c r="EOI103" s="4"/>
      <c r="EOJ103" s="4"/>
      <c r="EOK103" s="4"/>
      <c r="EOL103" s="4"/>
      <c r="EOM103" s="4"/>
      <c r="EON103" s="4"/>
      <c r="EOO103" s="4"/>
      <c r="EOP103" s="4"/>
      <c r="EOQ103" s="4"/>
      <c r="EOR103" s="4"/>
      <c r="EOS103" s="4"/>
      <c r="EOT103" s="4"/>
      <c r="EOU103" s="4"/>
      <c r="EOV103" s="4"/>
      <c r="EOW103" s="4"/>
      <c r="EOX103" s="4"/>
      <c r="EOY103" s="4"/>
      <c r="EOZ103" s="4"/>
      <c r="EPA103" s="4"/>
      <c r="EPB103" s="4"/>
      <c r="EPC103" s="4"/>
      <c r="EPD103" s="4"/>
      <c r="EPE103" s="4"/>
      <c r="EPF103" s="4"/>
      <c r="EPG103" s="4"/>
      <c r="EPH103" s="4"/>
      <c r="EPI103" s="4"/>
      <c r="EPJ103" s="4"/>
      <c r="EPK103" s="4"/>
      <c r="EPL103" s="4"/>
      <c r="EPM103" s="4"/>
      <c r="EPN103" s="4"/>
      <c r="EPO103" s="4"/>
      <c r="EPP103" s="4"/>
      <c r="EPQ103" s="4"/>
      <c r="EPR103" s="4"/>
      <c r="EPS103" s="4"/>
      <c r="EPT103" s="4"/>
      <c r="EPU103" s="4"/>
      <c r="EPV103" s="4"/>
      <c r="EPW103" s="4"/>
      <c r="EPX103" s="4"/>
      <c r="EPY103" s="4"/>
      <c r="EPZ103" s="4"/>
      <c r="EQA103" s="4"/>
      <c r="EQB103" s="4"/>
      <c r="EQC103" s="4"/>
      <c r="EQD103" s="4"/>
      <c r="EQE103" s="4"/>
      <c r="EQF103" s="4"/>
      <c r="EQG103" s="4"/>
      <c r="EQH103" s="4"/>
      <c r="EQI103" s="4"/>
      <c r="EQJ103" s="4"/>
      <c r="EQK103" s="4"/>
      <c r="EQL103" s="4"/>
      <c r="EQM103" s="4"/>
      <c r="EQN103" s="4"/>
      <c r="EQO103" s="4"/>
      <c r="EQP103" s="4"/>
      <c r="EQQ103" s="4"/>
      <c r="EQR103" s="4"/>
      <c r="EQS103" s="4"/>
      <c r="EQT103" s="4"/>
      <c r="EQU103" s="4"/>
      <c r="EQV103" s="4"/>
      <c r="EQW103" s="4"/>
      <c r="EQX103" s="4"/>
      <c r="EQY103" s="4"/>
      <c r="EQZ103" s="4"/>
      <c r="ERA103" s="4"/>
      <c r="ERB103" s="4"/>
      <c r="ERC103" s="4"/>
      <c r="ERD103" s="4"/>
      <c r="ERE103" s="4"/>
      <c r="ERF103" s="4"/>
      <c r="ERG103" s="4"/>
      <c r="ERH103" s="4"/>
      <c r="ERI103" s="4"/>
      <c r="ERJ103" s="4"/>
      <c r="ERK103" s="4"/>
      <c r="ERL103" s="4"/>
      <c r="ERM103" s="4"/>
      <c r="ERN103" s="4"/>
      <c r="ERO103" s="4"/>
      <c r="ERP103" s="4"/>
      <c r="ERQ103" s="4"/>
      <c r="ERR103" s="4"/>
      <c r="ERS103" s="4"/>
      <c r="ERT103" s="4"/>
      <c r="ERU103" s="4"/>
      <c r="ERV103" s="4"/>
      <c r="ERW103" s="4"/>
      <c r="ERX103" s="4"/>
      <c r="ERY103" s="4"/>
      <c r="ERZ103" s="4"/>
      <c r="ESA103" s="4"/>
      <c r="ESB103" s="4"/>
      <c r="ESC103" s="4"/>
      <c r="ESD103" s="4"/>
      <c r="ESE103" s="4"/>
      <c r="ESF103" s="4"/>
      <c r="ESG103" s="4"/>
      <c r="ESH103" s="4"/>
      <c r="ESI103" s="4"/>
      <c r="ESJ103" s="4"/>
      <c r="ESK103" s="4"/>
      <c r="ESL103" s="4"/>
      <c r="ESM103" s="4"/>
      <c r="ESN103" s="4"/>
      <c r="ESO103" s="4"/>
      <c r="ESP103" s="4"/>
      <c r="ESQ103" s="4"/>
      <c r="ESR103" s="4"/>
      <c r="ESS103" s="4"/>
      <c r="EST103" s="4"/>
      <c r="ESU103" s="4"/>
      <c r="ESV103" s="4"/>
      <c r="ESW103" s="4"/>
      <c r="ESX103" s="4"/>
      <c r="ESY103" s="4"/>
      <c r="ESZ103" s="4"/>
      <c r="ETA103" s="4"/>
      <c r="ETB103" s="4"/>
      <c r="ETC103" s="4"/>
      <c r="ETD103" s="4"/>
      <c r="ETE103" s="4"/>
      <c r="ETF103" s="4"/>
      <c r="ETG103" s="4"/>
      <c r="ETH103" s="4"/>
      <c r="ETI103" s="4"/>
      <c r="ETJ103" s="4"/>
      <c r="ETK103" s="4"/>
      <c r="ETL103" s="4"/>
      <c r="ETM103" s="4"/>
      <c r="ETN103" s="4"/>
      <c r="ETO103" s="4"/>
      <c r="ETP103" s="4"/>
      <c r="ETQ103" s="4"/>
      <c r="ETR103" s="4"/>
      <c r="ETS103" s="4"/>
      <c r="ETT103" s="4"/>
      <c r="ETU103" s="4"/>
      <c r="ETV103" s="4"/>
      <c r="ETW103" s="4"/>
      <c r="ETX103" s="4"/>
      <c r="ETY103" s="4"/>
      <c r="ETZ103" s="4"/>
      <c r="EUA103" s="4"/>
      <c r="EUB103" s="4"/>
      <c r="EUC103" s="4"/>
      <c r="EUD103" s="4"/>
      <c r="EUE103" s="4"/>
      <c r="EUF103" s="4"/>
      <c r="EUG103" s="4"/>
      <c r="EUH103" s="4"/>
      <c r="EUI103" s="4"/>
      <c r="EUJ103" s="4"/>
      <c r="EUK103" s="4"/>
      <c r="EUL103" s="4"/>
      <c r="EUM103" s="4"/>
      <c r="EUN103" s="4"/>
      <c r="EUO103" s="4"/>
      <c r="EUP103" s="4"/>
      <c r="EUQ103" s="4"/>
      <c r="EUR103" s="4"/>
      <c r="EUS103" s="4"/>
      <c r="EUT103" s="4"/>
      <c r="EUU103" s="4"/>
      <c r="EUV103" s="4"/>
      <c r="EUW103" s="4"/>
      <c r="EUX103" s="4"/>
      <c r="EUY103" s="4"/>
      <c r="EUZ103" s="4"/>
      <c r="EVA103" s="4"/>
      <c r="EVB103" s="4"/>
      <c r="EVC103" s="4"/>
      <c r="EVD103" s="4"/>
      <c r="EVE103" s="4"/>
      <c r="EVF103" s="4"/>
      <c r="EVG103" s="4"/>
      <c r="EVH103" s="4"/>
      <c r="EVI103" s="4"/>
      <c r="EVJ103" s="4"/>
      <c r="EVK103" s="4"/>
      <c r="EVL103" s="4"/>
      <c r="EVM103" s="4"/>
      <c r="EVN103" s="4"/>
      <c r="EVO103" s="4"/>
      <c r="EVP103" s="4"/>
      <c r="EVQ103" s="4"/>
      <c r="EVR103" s="4"/>
      <c r="EVS103" s="4"/>
      <c r="EVT103" s="4"/>
      <c r="EVU103" s="4"/>
      <c r="EVV103" s="4"/>
      <c r="EVW103" s="4"/>
      <c r="EVX103" s="4"/>
      <c r="EVY103" s="4"/>
      <c r="EVZ103" s="4"/>
      <c r="EWA103" s="4"/>
      <c r="EWB103" s="4"/>
      <c r="EWC103" s="4"/>
      <c r="EWD103" s="4"/>
      <c r="EWE103" s="4"/>
      <c r="EWF103" s="4"/>
      <c r="EWG103" s="4"/>
      <c r="EWH103" s="4"/>
      <c r="EWI103" s="4"/>
      <c r="EWJ103" s="4"/>
      <c r="EWK103" s="4"/>
      <c r="EWL103" s="4"/>
      <c r="EWM103" s="4"/>
      <c r="EWN103" s="4"/>
      <c r="EWO103" s="4"/>
      <c r="EWP103" s="4"/>
      <c r="EWQ103" s="4"/>
      <c r="EWR103" s="4"/>
      <c r="EWS103" s="4"/>
      <c r="EWT103" s="4"/>
      <c r="EWU103" s="4"/>
      <c r="EWV103" s="4"/>
      <c r="EWW103" s="4"/>
      <c r="EWX103" s="4"/>
      <c r="EWY103" s="4"/>
      <c r="EWZ103" s="4"/>
      <c r="EXA103" s="4"/>
      <c r="EXB103" s="4"/>
      <c r="EXC103" s="4"/>
      <c r="EXD103" s="4"/>
      <c r="EXE103" s="4"/>
      <c r="EXF103" s="4"/>
      <c r="EXG103" s="4"/>
      <c r="EXH103" s="4"/>
      <c r="EXI103" s="4"/>
      <c r="EXJ103" s="4"/>
      <c r="EXK103" s="4"/>
      <c r="EXL103" s="4"/>
      <c r="EXM103" s="4"/>
      <c r="EXN103" s="4"/>
      <c r="EXO103" s="4"/>
      <c r="EXP103" s="4"/>
      <c r="EXQ103" s="4"/>
      <c r="EXR103" s="4"/>
      <c r="EXS103" s="4"/>
      <c r="EXT103" s="4"/>
      <c r="EXU103" s="4"/>
      <c r="EXV103" s="4"/>
      <c r="EXW103" s="4"/>
      <c r="EXX103" s="4"/>
      <c r="EXY103" s="4"/>
      <c r="EXZ103" s="4"/>
      <c r="EYA103" s="4"/>
      <c r="EYB103" s="4"/>
      <c r="EYC103" s="4"/>
      <c r="EYD103" s="4"/>
      <c r="EYE103" s="4"/>
      <c r="EYF103" s="4"/>
      <c r="EYG103" s="4"/>
      <c r="EYH103" s="4"/>
      <c r="EYI103" s="4"/>
      <c r="EYJ103" s="4"/>
      <c r="EYK103" s="4"/>
      <c r="EYL103" s="4"/>
      <c r="EYM103" s="4"/>
      <c r="EYN103" s="4"/>
      <c r="EYO103" s="4"/>
      <c r="EYP103" s="4"/>
      <c r="EYQ103" s="4"/>
      <c r="EYR103" s="4"/>
      <c r="EYS103" s="4"/>
      <c r="EYT103" s="4"/>
      <c r="EYU103" s="4"/>
      <c r="EYV103" s="4"/>
      <c r="EYW103" s="4"/>
      <c r="EYX103" s="4"/>
      <c r="EYY103" s="4"/>
      <c r="EYZ103" s="4"/>
      <c r="EZA103" s="4"/>
      <c r="EZB103" s="4"/>
      <c r="EZC103" s="4"/>
      <c r="EZD103" s="4"/>
      <c r="EZE103" s="4"/>
      <c r="EZF103" s="4"/>
      <c r="EZG103" s="4"/>
      <c r="EZH103" s="4"/>
      <c r="EZI103" s="4"/>
      <c r="EZJ103" s="4"/>
      <c r="EZK103" s="4"/>
      <c r="EZL103" s="4"/>
      <c r="EZM103" s="4"/>
      <c r="EZN103" s="4"/>
      <c r="EZO103" s="4"/>
      <c r="EZP103" s="4"/>
      <c r="EZQ103" s="4"/>
      <c r="EZR103" s="4"/>
      <c r="EZS103" s="4"/>
      <c r="EZT103" s="4"/>
      <c r="EZU103" s="4"/>
      <c r="EZV103" s="4"/>
      <c r="EZW103" s="4"/>
      <c r="EZX103" s="4"/>
      <c r="EZY103" s="4"/>
      <c r="EZZ103" s="4"/>
      <c r="FAA103" s="4"/>
      <c r="FAB103" s="4"/>
      <c r="FAC103" s="4"/>
      <c r="FAD103" s="4"/>
      <c r="FAE103" s="4"/>
      <c r="FAF103" s="4"/>
      <c r="FAG103" s="4"/>
      <c r="FAH103" s="4"/>
      <c r="FAI103" s="4"/>
      <c r="FAJ103" s="4"/>
      <c r="FAK103" s="4"/>
      <c r="FAL103" s="4"/>
      <c r="FAM103" s="4"/>
      <c r="FAN103" s="4"/>
      <c r="FAO103" s="4"/>
      <c r="FAP103" s="4"/>
      <c r="FAQ103" s="4"/>
      <c r="FAR103" s="4"/>
      <c r="FAS103" s="4"/>
      <c r="FAT103" s="4"/>
      <c r="FAU103" s="4"/>
      <c r="FAV103" s="4"/>
      <c r="FAW103" s="4"/>
      <c r="FAX103" s="4"/>
      <c r="FAY103" s="4"/>
      <c r="FAZ103" s="4"/>
      <c r="FBA103" s="4"/>
      <c r="FBB103" s="4"/>
      <c r="FBC103" s="4"/>
      <c r="FBD103" s="4"/>
      <c r="FBE103" s="4"/>
      <c r="FBF103" s="4"/>
      <c r="FBG103" s="4"/>
      <c r="FBH103" s="4"/>
      <c r="FBI103" s="4"/>
      <c r="FBJ103" s="4"/>
      <c r="FBK103" s="4"/>
      <c r="FBL103" s="4"/>
      <c r="FBM103" s="4"/>
      <c r="FBN103" s="4"/>
      <c r="FBO103" s="4"/>
      <c r="FBP103" s="4"/>
      <c r="FBQ103" s="4"/>
      <c r="FBR103" s="4"/>
      <c r="FBS103" s="4"/>
      <c r="FBT103" s="4"/>
      <c r="FBU103" s="4"/>
      <c r="FBV103" s="4"/>
      <c r="FBW103" s="4"/>
      <c r="FBX103" s="4"/>
      <c r="FBY103" s="4"/>
      <c r="FBZ103" s="4"/>
      <c r="FCA103" s="4"/>
      <c r="FCB103" s="4"/>
      <c r="FCC103" s="4"/>
      <c r="FCD103" s="4"/>
      <c r="FCE103" s="4"/>
      <c r="FCF103" s="4"/>
      <c r="FCG103" s="4"/>
      <c r="FCH103" s="4"/>
      <c r="FCI103" s="4"/>
      <c r="FCJ103" s="4"/>
      <c r="FCK103" s="4"/>
      <c r="FCL103" s="4"/>
      <c r="FCM103" s="4"/>
      <c r="FCN103" s="4"/>
      <c r="FCO103" s="4"/>
      <c r="FCP103" s="4"/>
      <c r="FCQ103" s="4"/>
      <c r="FCR103" s="4"/>
      <c r="FCS103" s="4"/>
      <c r="FCT103" s="4"/>
      <c r="FCU103" s="4"/>
      <c r="FCV103" s="4"/>
      <c r="FCW103" s="4"/>
      <c r="FCX103" s="4"/>
      <c r="FCY103" s="4"/>
      <c r="FCZ103" s="4"/>
      <c r="FDA103" s="4"/>
      <c r="FDB103" s="4"/>
      <c r="FDC103" s="4"/>
      <c r="FDD103" s="4"/>
      <c r="FDE103" s="4"/>
      <c r="FDF103" s="4"/>
      <c r="FDG103" s="4"/>
      <c r="FDH103" s="4"/>
      <c r="FDI103" s="4"/>
      <c r="FDJ103" s="4"/>
      <c r="FDK103" s="4"/>
      <c r="FDL103" s="4"/>
      <c r="FDM103" s="4"/>
      <c r="FDN103" s="4"/>
      <c r="FDO103" s="4"/>
      <c r="FDP103" s="4"/>
      <c r="FDQ103" s="4"/>
      <c r="FDR103" s="4"/>
      <c r="FDS103" s="4"/>
      <c r="FDT103" s="4"/>
      <c r="FDU103" s="4"/>
      <c r="FDV103" s="4"/>
      <c r="FDW103" s="4"/>
      <c r="FDX103" s="4"/>
      <c r="FDY103" s="4"/>
      <c r="FDZ103" s="4"/>
      <c r="FEA103" s="4"/>
      <c r="FEB103" s="4"/>
      <c r="FEC103" s="4"/>
      <c r="FED103" s="4"/>
      <c r="FEE103" s="4"/>
      <c r="FEF103" s="4"/>
      <c r="FEG103" s="4"/>
      <c r="FEH103" s="4"/>
      <c r="FEI103" s="4"/>
      <c r="FEJ103" s="4"/>
      <c r="FEK103" s="4"/>
      <c r="FEL103" s="4"/>
      <c r="FEM103" s="4"/>
      <c r="FEN103" s="4"/>
      <c r="FEO103" s="4"/>
      <c r="FEP103" s="4"/>
      <c r="FEQ103" s="4"/>
      <c r="FER103" s="4"/>
      <c r="FES103" s="4"/>
      <c r="FET103" s="4"/>
      <c r="FEU103" s="4"/>
      <c r="FEV103" s="4"/>
      <c r="FEW103" s="4"/>
      <c r="FEX103" s="4"/>
      <c r="FEY103" s="4"/>
      <c r="FEZ103" s="4"/>
      <c r="FFA103" s="4"/>
      <c r="FFB103" s="4"/>
      <c r="FFC103" s="4"/>
      <c r="FFD103" s="4"/>
      <c r="FFE103" s="4"/>
      <c r="FFF103" s="4"/>
      <c r="FFG103" s="4"/>
      <c r="FFH103" s="4"/>
      <c r="FFI103" s="4"/>
      <c r="FFJ103" s="4"/>
      <c r="FFK103" s="4"/>
      <c r="FFL103" s="4"/>
      <c r="FFM103" s="4"/>
      <c r="FFN103" s="4"/>
      <c r="FFO103" s="4"/>
      <c r="FFP103" s="4"/>
      <c r="FFQ103" s="4"/>
      <c r="FFR103" s="4"/>
      <c r="FFS103" s="4"/>
      <c r="FFT103" s="4"/>
      <c r="FFU103" s="4"/>
      <c r="FFV103" s="4"/>
      <c r="FFW103" s="4"/>
      <c r="FFX103" s="4"/>
      <c r="FFY103" s="4"/>
      <c r="FFZ103" s="4"/>
      <c r="FGA103" s="4"/>
      <c r="FGB103" s="4"/>
      <c r="FGC103" s="4"/>
      <c r="FGD103" s="4"/>
      <c r="FGE103" s="4"/>
      <c r="FGF103" s="4"/>
      <c r="FGG103" s="4"/>
      <c r="FGH103" s="4"/>
      <c r="FGI103" s="4"/>
      <c r="FGJ103" s="4"/>
      <c r="FGK103" s="4"/>
      <c r="FGL103" s="4"/>
      <c r="FGM103" s="4"/>
      <c r="FGN103" s="4"/>
      <c r="FGO103" s="4"/>
      <c r="FGP103" s="4"/>
      <c r="FGQ103" s="4"/>
      <c r="FGR103" s="4"/>
      <c r="FGS103" s="4"/>
      <c r="FGT103" s="4"/>
      <c r="FGU103" s="4"/>
      <c r="FGV103" s="4"/>
      <c r="FGW103" s="4"/>
      <c r="FGX103" s="4"/>
      <c r="FGY103" s="4"/>
      <c r="FGZ103" s="4"/>
      <c r="FHA103" s="4"/>
      <c r="FHB103" s="4"/>
      <c r="FHC103" s="4"/>
      <c r="FHD103" s="4"/>
      <c r="FHE103" s="4"/>
      <c r="FHF103" s="4"/>
      <c r="FHG103" s="4"/>
      <c r="FHH103" s="4"/>
      <c r="FHI103" s="4"/>
      <c r="FHJ103" s="4"/>
      <c r="FHK103" s="4"/>
      <c r="FHL103" s="4"/>
      <c r="FHM103" s="4"/>
      <c r="FHN103" s="4"/>
      <c r="FHO103" s="4"/>
      <c r="FHP103" s="4"/>
      <c r="FHQ103" s="4"/>
      <c r="FHR103" s="4"/>
      <c r="FHS103" s="4"/>
      <c r="FHT103" s="4"/>
      <c r="FHU103" s="4"/>
      <c r="FHV103" s="4"/>
      <c r="FHW103" s="4"/>
      <c r="FHX103" s="4"/>
      <c r="FHY103" s="4"/>
      <c r="FHZ103" s="4"/>
      <c r="FIA103" s="4"/>
      <c r="FIB103" s="4"/>
      <c r="FIC103" s="4"/>
      <c r="FID103" s="4"/>
      <c r="FIE103" s="4"/>
      <c r="FIF103" s="4"/>
      <c r="FIG103" s="4"/>
      <c r="FIH103" s="4"/>
      <c r="FII103" s="4"/>
      <c r="FIJ103" s="4"/>
      <c r="FIK103" s="4"/>
      <c r="FIL103" s="4"/>
      <c r="FIM103" s="4"/>
      <c r="FIN103" s="4"/>
      <c r="FIO103" s="4"/>
      <c r="FIP103" s="4"/>
      <c r="FIQ103" s="4"/>
      <c r="FIR103" s="4"/>
      <c r="FIS103" s="4"/>
      <c r="FIT103" s="4"/>
      <c r="FIU103" s="4"/>
      <c r="FIV103" s="4"/>
      <c r="FIW103" s="4"/>
      <c r="FIX103" s="4"/>
      <c r="FIY103" s="4"/>
      <c r="FIZ103" s="4"/>
      <c r="FJA103" s="4"/>
      <c r="FJB103" s="4"/>
      <c r="FJC103" s="4"/>
      <c r="FJD103" s="4"/>
      <c r="FJE103" s="4"/>
      <c r="FJF103" s="4"/>
      <c r="FJG103" s="4"/>
      <c r="FJH103" s="4"/>
      <c r="FJI103" s="4"/>
      <c r="FJJ103" s="4"/>
      <c r="FJK103" s="4"/>
      <c r="FJL103" s="4"/>
      <c r="FJM103" s="4"/>
      <c r="FJN103" s="4"/>
      <c r="FJO103" s="4"/>
      <c r="FJP103" s="4"/>
      <c r="FJQ103" s="4"/>
      <c r="FJR103" s="4"/>
      <c r="FJS103" s="4"/>
      <c r="FJT103" s="4"/>
      <c r="FJU103" s="4"/>
      <c r="FJV103" s="4"/>
      <c r="FJW103" s="4"/>
      <c r="FJX103" s="4"/>
      <c r="FJY103" s="4"/>
      <c r="FJZ103" s="4"/>
      <c r="FKA103" s="4"/>
      <c r="FKB103" s="4"/>
      <c r="FKC103" s="4"/>
      <c r="FKD103" s="4"/>
      <c r="FKE103" s="4"/>
      <c r="FKF103" s="4"/>
      <c r="FKG103" s="4"/>
      <c r="FKH103" s="4"/>
      <c r="FKI103" s="4"/>
      <c r="FKJ103" s="4"/>
      <c r="FKK103" s="4"/>
      <c r="FKL103" s="4"/>
      <c r="FKM103" s="4"/>
      <c r="FKN103" s="4"/>
      <c r="FKO103" s="4"/>
      <c r="FKP103" s="4"/>
      <c r="FKQ103" s="4"/>
      <c r="FKR103" s="4"/>
      <c r="FKS103" s="4"/>
      <c r="FKT103" s="4"/>
      <c r="FKU103" s="4"/>
      <c r="FKV103" s="4"/>
      <c r="FKW103" s="4"/>
      <c r="FKX103" s="4"/>
      <c r="FKY103" s="4"/>
      <c r="FKZ103" s="4"/>
      <c r="FLA103" s="4"/>
      <c r="FLB103" s="4"/>
      <c r="FLC103" s="4"/>
      <c r="FLD103" s="4"/>
      <c r="FLE103" s="4"/>
      <c r="FLF103" s="4"/>
      <c r="FLG103" s="4"/>
      <c r="FLH103" s="4"/>
      <c r="FLI103" s="4"/>
      <c r="FLJ103" s="4"/>
      <c r="FLK103" s="4"/>
      <c r="FLL103" s="4"/>
      <c r="FLM103" s="4"/>
      <c r="FLN103" s="4"/>
      <c r="FLO103" s="4"/>
      <c r="FLP103" s="4"/>
      <c r="FLQ103" s="4"/>
      <c r="FLR103" s="4"/>
      <c r="FLS103" s="4"/>
      <c r="FLT103" s="4"/>
      <c r="FLU103" s="4"/>
      <c r="FLV103" s="4"/>
      <c r="FLW103" s="4"/>
      <c r="FLX103" s="4"/>
      <c r="FLY103" s="4"/>
      <c r="FLZ103" s="4"/>
      <c r="FMA103" s="4"/>
      <c r="FMB103" s="4"/>
      <c r="FMC103" s="4"/>
      <c r="FMD103" s="4"/>
      <c r="FME103" s="4"/>
      <c r="FMF103" s="4"/>
      <c r="FMG103" s="4"/>
      <c r="FMH103" s="4"/>
      <c r="FMI103" s="4"/>
      <c r="FMJ103" s="4"/>
      <c r="FMK103" s="4"/>
      <c r="FML103" s="4"/>
      <c r="FMM103" s="4"/>
      <c r="FMN103" s="4"/>
      <c r="FMO103" s="4"/>
      <c r="FMP103" s="4"/>
      <c r="FMQ103" s="4"/>
      <c r="FMR103" s="4"/>
      <c r="FMS103" s="4"/>
      <c r="FMT103" s="4"/>
      <c r="FMU103" s="4"/>
      <c r="FMV103" s="4"/>
      <c r="FMW103" s="4"/>
      <c r="FMX103" s="4"/>
      <c r="FMY103" s="4"/>
      <c r="FMZ103" s="4"/>
      <c r="FNA103" s="4"/>
      <c r="FNB103" s="4"/>
      <c r="FNC103" s="4"/>
      <c r="FND103" s="4"/>
      <c r="FNE103" s="4"/>
      <c r="FNF103" s="4"/>
      <c r="FNG103" s="4"/>
      <c r="FNH103" s="4"/>
      <c r="FNI103" s="4"/>
      <c r="FNJ103" s="4"/>
      <c r="FNK103" s="4"/>
      <c r="FNL103" s="4"/>
      <c r="FNM103" s="4"/>
      <c r="FNN103" s="4"/>
      <c r="FNO103" s="4"/>
      <c r="FNP103" s="4"/>
      <c r="FNQ103" s="4"/>
      <c r="FNR103" s="4"/>
      <c r="FNS103" s="4"/>
      <c r="FNT103" s="4"/>
      <c r="FNU103" s="4"/>
      <c r="FNV103" s="4"/>
      <c r="FNW103" s="4"/>
      <c r="FNX103" s="4"/>
      <c r="FNY103" s="4"/>
      <c r="FNZ103" s="4"/>
      <c r="FOA103" s="4"/>
      <c r="FOB103" s="4"/>
      <c r="FOC103" s="4"/>
      <c r="FOD103" s="4"/>
      <c r="FOE103" s="4"/>
      <c r="FOF103" s="4"/>
      <c r="FOG103" s="4"/>
      <c r="FOH103" s="4"/>
      <c r="FOI103" s="4"/>
      <c r="FOJ103" s="4"/>
      <c r="FOK103" s="4"/>
      <c r="FOL103" s="4"/>
      <c r="FOM103" s="4"/>
      <c r="FON103" s="4"/>
      <c r="FOO103" s="4"/>
      <c r="FOP103" s="4"/>
      <c r="FOQ103" s="4"/>
      <c r="FOR103" s="4"/>
      <c r="FOS103" s="4"/>
      <c r="FOT103" s="4"/>
      <c r="FOU103" s="4"/>
      <c r="FOV103" s="4"/>
      <c r="FOW103" s="4"/>
      <c r="FOX103" s="4"/>
      <c r="FOY103" s="4"/>
      <c r="FOZ103" s="4"/>
      <c r="FPA103" s="4"/>
      <c r="FPB103" s="4"/>
      <c r="FPC103" s="4"/>
      <c r="FPD103" s="4"/>
      <c r="FPE103" s="4"/>
      <c r="FPF103" s="4"/>
      <c r="FPG103" s="4"/>
      <c r="FPH103" s="4"/>
      <c r="FPI103" s="4"/>
      <c r="FPJ103" s="4"/>
      <c r="FPK103" s="4"/>
      <c r="FPL103" s="4"/>
      <c r="FPM103" s="4"/>
      <c r="FPN103" s="4"/>
      <c r="FPO103" s="4"/>
      <c r="FPP103" s="4"/>
      <c r="FPQ103" s="4"/>
      <c r="FPR103" s="4"/>
      <c r="FPS103" s="4"/>
      <c r="FPT103" s="4"/>
      <c r="FPU103" s="4"/>
      <c r="FPV103" s="4"/>
      <c r="FPW103" s="4"/>
      <c r="FPX103" s="4"/>
      <c r="FPY103" s="4"/>
      <c r="FPZ103" s="4"/>
      <c r="FQA103" s="4"/>
      <c r="FQB103" s="4"/>
      <c r="FQC103" s="4"/>
      <c r="FQD103" s="4"/>
      <c r="FQE103" s="4"/>
      <c r="FQF103" s="4"/>
      <c r="FQG103" s="4"/>
      <c r="FQH103" s="4"/>
      <c r="FQI103" s="4"/>
      <c r="FQJ103" s="4"/>
      <c r="FQK103" s="4"/>
      <c r="FQL103" s="4"/>
      <c r="FQM103" s="4"/>
      <c r="FQN103" s="4"/>
      <c r="FQO103" s="4"/>
      <c r="FQP103" s="4"/>
      <c r="FQQ103" s="4"/>
      <c r="FQR103" s="4"/>
      <c r="FQS103" s="4"/>
      <c r="FQT103" s="4"/>
      <c r="FQU103" s="4"/>
      <c r="FQV103" s="4"/>
      <c r="FQW103" s="4"/>
      <c r="FQX103" s="4"/>
      <c r="FQY103" s="4"/>
      <c r="FQZ103" s="4"/>
      <c r="FRA103" s="4"/>
      <c r="FRB103" s="4"/>
      <c r="FRC103" s="4"/>
      <c r="FRD103" s="4"/>
      <c r="FRE103" s="4"/>
      <c r="FRF103" s="4"/>
      <c r="FRG103" s="4"/>
      <c r="FRH103" s="4"/>
      <c r="FRI103" s="4"/>
      <c r="FRJ103" s="4"/>
      <c r="FRK103" s="4"/>
      <c r="FRL103" s="4"/>
      <c r="FRM103" s="4"/>
      <c r="FRN103" s="4"/>
      <c r="FRO103" s="4"/>
      <c r="FRP103" s="4"/>
      <c r="FRQ103" s="4"/>
      <c r="FRR103" s="4"/>
      <c r="FRS103" s="4"/>
      <c r="FRT103" s="4"/>
      <c r="FRU103" s="4"/>
      <c r="FRV103" s="4"/>
      <c r="FRW103" s="4"/>
      <c r="FRX103" s="4"/>
      <c r="FRY103" s="4"/>
      <c r="FRZ103" s="4"/>
      <c r="FSA103" s="4"/>
      <c r="FSB103" s="4"/>
      <c r="FSC103" s="4"/>
      <c r="FSD103" s="4"/>
      <c r="FSE103" s="4"/>
      <c r="FSF103" s="4"/>
      <c r="FSG103" s="4"/>
      <c r="FSH103" s="4"/>
      <c r="FSI103" s="4"/>
      <c r="FSJ103" s="4"/>
      <c r="FSK103" s="4"/>
      <c r="FSL103" s="4"/>
      <c r="FSM103" s="4"/>
      <c r="FSN103" s="4"/>
      <c r="FSO103" s="4"/>
      <c r="FSP103" s="4"/>
      <c r="FSQ103" s="4"/>
      <c r="FSR103" s="4"/>
      <c r="FSS103" s="4"/>
      <c r="FST103" s="4"/>
      <c r="FSU103" s="4"/>
      <c r="FSV103" s="4"/>
      <c r="FSW103" s="4"/>
      <c r="FSX103" s="4"/>
      <c r="FSY103" s="4"/>
      <c r="FSZ103" s="4"/>
      <c r="FTA103" s="4"/>
      <c r="FTB103" s="4"/>
      <c r="FTC103" s="4"/>
      <c r="FTD103" s="4"/>
      <c r="FTE103" s="4"/>
      <c r="FTF103" s="4"/>
      <c r="FTG103" s="4"/>
      <c r="FTH103" s="4"/>
      <c r="FTI103" s="4"/>
      <c r="FTJ103" s="4"/>
      <c r="FTK103" s="4"/>
      <c r="FTL103" s="4"/>
      <c r="FTM103" s="4"/>
      <c r="FTN103" s="4"/>
      <c r="FTO103" s="4"/>
      <c r="FTP103" s="4"/>
      <c r="FTQ103" s="4"/>
      <c r="FTR103" s="4"/>
      <c r="FTS103" s="4"/>
      <c r="FTT103" s="4"/>
      <c r="FTU103" s="4"/>
      <c r="FTV103" s="4"/>
      <c r="FTW103" s="4"/>
      <c r="FTX103" s="4"/>
      <c r="FTY103" s="4"/>
      <c r="FTZ103" s="4"/>
      <c r="FUA103" s="4"/>
      <c r="FUB103" s="4"/>
      <c r="FUC103" s="4"/>
      <c r="FUD103" s="4"/>
      <c r="FUE103" s="4"/>
      <c r="FUF103" s="4"/>
      <c r="FUG103" s="4"/>
      <c r="FUH103" s="4"/>
      <c r="FUI103" s="4"/>
      <c r="FUJ103" s="4"/>
      <c r="FUK103" s="4"/>
      <c r="FUL103" s="4"/>
      <c r="FUM103" s="4"/>
      <c r="FUN103" s="4"/>
      <c r="FUO103" s="4"/>
      <c r="FUP103" s="4"/>
      <c r="FUQ103" s="4"/>
      <c r="FUR103" s="4"/>
      <c r="FUS103" s="4"/>
      <c r="FUT103" s="4"/>
      <c r="FUU103" s="4"/>
      <c r="FUV103" s="4"/>
      <c r="FUW103" s="4"/>
      <c r="FUX103" s="4"/>
      <c r="FUY103" s="4"/>
      <c r="FUZ103" s="4"/>
      <c r="FVA103" s="4"/>
      <c r="FVB103" s="4"/>
      <c r="FVC103" s="4"/>
      <c r="FVD103" s="4"/>
      <c r="FVE103" s="4"/>
      <c r="FVF103" s="4"/>
      <c r="FVG103" s="4"/>
      <c r="FVH103" s="4"/>
      <c r="FVI103" s="4"/>
      <c r="FVJ103" s="4"/>
      <c r="FVK103" s="4"/>
      <c r="FVL103" s="4"/>
      <c r="FVM103" s="4"/>
      <c r="FVN103" s="4"/>
      <c r="FVO103" s="4"/>
      <c r="FVP103" s="4"/>
      <c r="FVQ103" s="4"/>
      <c r="FVR103" s="4"/>
      <c r="FVS103" s="4"/>
      <c r="FVT103" s="4"/>
      <c r="FVU103" s="4"/>
      <c r="FVV103" s="4"/>
      <c r="FVW103" s="4"/>
      <c r="FVX103" s="4"/>
      <c r="FVY103" s="4"/>
      <c r="FVZ103" s="4"/>
      <c r="FWA103" s="4"/>
      <c r="FWB103" s="4"/>
      <c r="FWC103" s="4"/>
      <c r="FWD103" s="4"/>
      <c r="FWE103" s="4"/>
      <c r="FWF103" s="4"/>
      <c r="FWG103" s="4"/>
      <c r="FWH103" s="4"/>
      <c r="FWI103" s="4"/>
      <c r="FWJ103" s="4"/>
      <c r="FWK103" s="4"/>
      <c r="FWL103" s="4"/>
      <c r="FWM103" s="4"/>
      <c r="FWN103" s="4"/>
      <c r="FWO103" s="4"/>
      <c r="FWP103" s="4"/>
      <c r="FWQ103" s="4"/>
      <c r="FWR103" s="4"/>
      <c r="FWS103" s="4"/>
      <c r="FWT103" s="4"/>
      <c r="FWU103" s="4"/>
      <c r="FWV103" s="4"/>
      <c r="FWW103" s="4"/>
      <c r="FWX103" s="4"/>
      <c r="FWY103" s="4"/>
      <c r="FWZ103" s="4"/>
      <c r="FXA103" s="4"/>
      <c r="FXB103" s="4"/>
      <c r="FXC103" s="4"/>
      <c r="FXD103" s="4"/>
      <c r="FXE103" s="4"/>
      <c r="FXF103" s="4"/>
      <c r="FXG103" s="4"/>
      <c r="FXH103" s="4"/>
      <c r="FXI103" s="4"/>
      <c r="FXJ103" s="4"/>
      <c r="FXK103" s="4"/>
      <c r="FXL103" s="4"/>
      <c r="FXM103" s="4"/>
      <c r="FXN103" s="4"/>
      <c r="FXO103" s="4"/>
      <c r="FXP103" s="4"/>
      <c r="FXQ103" s="4"/>
      <c r="FXR103" s="4"/>
      <c r="FXS103" s="4"/>
      <c r="FXT103" s="4"/>
      <c r="FXU103" s="4"/>
      <c r="FXV103" s="4"/>
      <c r="FXW103" s="4"/>
      <c r="FXX103" s="4"/>
      <c r="FXY103" s="4"/>
      <c r="FXZ103" s="4"/>
      <c r="FYA103" s="4"/>
      <c r="FYB103" s="4"/>
      <c r="FYC103" s="4"/>
      <c r="FYD103" s="4"/>
      <c r="FYE103" s="4"/>
      <c r="FYF103" s="4"/>
      <c r="FYG103" s="4"/>
      <c r="FYH103" s="4"/>
      <c r="FYI103" s="4"/>
      <c r="FYJ103" s="4"/>
      <c r="FYK103" s="4"/>
      <c r="FYL103" s="4"/>
      <c r="FYM103" s="4"/>
      <c r="FYN103" s="4"/>
      <c r="FYO103" s="4"/>
      <c r="FYP103" s="4"/>
      <c r="FYQ103" s="4"/>
      <c r="FYR103" s="4"/>
      <c r="FYS103" s="4"/>
      <c r="FYT103" s="4"/>
      <c r="FYU103" s="4"/>
      <c r="FYV103" s="4"/>
      <c r="FYW103" s="4"/>
      <c r="FYX103" s="4"/>
      <c r="FYY103" s="4"/>
      <c r="FYZ103" s="4"/>
      <c r="FZA103" s="4"/>
      <c r="FZB103" s="4"/>
      <c r="FZC103" s="4"/>
      <c r="FZD103" s="4"/>
      <c r="FZE103" s="4"/>
      <c r="FZF103" s="4"/>
      <c r="FZG103" s="4"/>
      <c r="FZH103" s="4"/>
      <c r="FZI103" s="4"/>
      <c r="FZJ103" s="4"/>
      <c r="FZK103" s="4"/>
      <c r="FZL103" s="4"/>
      <c r="FZM103" s="4"/>
      <c r="FZN103" s="4"/>
      <c r="FZO103" s="4"/>
      <c r="FZP103" s="4"/>
      <c r="FZQ103" s="4"/>
      <c r="FZR103" s="4"/>
      <c r="FZS103" s="4"/>
      <c r="FZT103" s="4"/>
      <c r="FZU103" s="4"/>
      <c r="FZV103" s="4"/>
      <c r="FZW103" s="4"/>
      <c r="FZX103" s="4"/>
      <c r="FZY103" s="4"/>
      <c r="FZZ103" s="4"/>
      <c r="GAA103" s="4"/>
      <c r="GAB103" s="4"/>
      <c r="GAC103" s="4"/>
      <c r="GAD103" s="4"/>
      <c r="GAE103" s="4"/>
      <c r="GAF103" s="4"/>
      <c r="GAG103" s="4"/>
      <c r="GAH103" s="4"/>
      <c r="GAI103" s="4"/>
      <c r="GAJ103" s="4"/>
      <c r="GAK103" s="4"/>
      <c r="GAL103" s="4"/>
      <c r="GAM103" s="4"/>
      <c r="GAN103" s="4"/>
      <c r="GAO103" s="4"/>
      <c r="GAP103" s="4"/>
      <c r="GAQ103" s="4"/>
      <c r="GAR103" s="4"/>
      <c r="GAS103" s="4"/>
      <c r="GAT103" s="4"/>
      <c r="GAU103" s="4"/>
      <c r="GAV103" s="4"/>
      <c r="GAW103" s="4"/>
      <c r="GAX103" s="4"/>
      <c r="GAY103" s="4"/>
      <c r="GAZ103" s="4"/>
      <c r="GBA103" s="4"/>
      <c r="GBB103" s="4"/>
      <c r="GBC103" s="4"/>
      <c r="GBD103" s="4"/>
      <c r="GBE103" s="4"/>
      <c r="GBF103" s="4"/>
      <c r="GBG103" s="4"/>
      <c r="GBH103" s="4"/>
      <c r="GBI103" s="4"/>
      <c r="GBJ103" s="4"/>
      <c r="GBK103" s="4"/>
      <c r="GBL103" s="4"/>
      <c r="GBM103" s="4"/>
      <c r="GBN103" s="4"/>
      <c r="GBO103" s="4"/>
      <c r="GBP103" s="4"/>
      <c r="GBQ103" s="4"/>
      <c r="GBR103" s="4"/>
      <c r="GBS103" s="4"/>
      <c r="GBT103" s="4"/>
      <c r="GBU103" s="4"/>
      <c r="GBV103" s="4"/>
      <c r="GBW103" s="4"/>
      <c r="GBX103" s="4"/>
      <c r="GBY103" s="4"/>
      <c r="GBZ103" s="4"/>
      <c r="GCA103" s="4"/>
      <c r="GCB103" s="4"/>
      <c r="GCC103" s="4"/>
      <c r="GCD103" s="4"/>
      <c r="GCE103" s="4"/>
      <c r="GCF103" s="4"/>
      <c r="GCG103" s="4"/>
      <c r="GCH103" s="4"/>
      <c r="GCI103" s="4"/>
      <c r="GCJ103" s="4"/>
      <c r="GCK103" s="4"/>
      <c r="GCL103" s="4"/>
      <c r="GCM103" s="4"/>
      <c r="GCN103" s="4"/>
      <c r="GCO103" s="4"/>
      <c r="GCP103" s="4"/>
      <c r="GCQ103" s="4"/>
      <c r="GCR103" s="4"/>
      <c r="GCS103" s="4"/>
      <c r="GCT103" s="4"/>
      <c r="GCU103" s="4"/>
      <c r="GCV103" s="4"/>
      <c r="GCW103" s="4"/>
      <c r="GCX103" s="4"/>
      <c r="GCY103" s="4"/>
      <c r="GCZ103" s="4"/>
      <c r="GDA103" s="4"/>
      <c r="GDB103" s="4"/>
      <c r="GDC103" s="4"/>
      <c r="GDD103" s="4"/>
      <c r="GDE103" s="4"/>
      <c r="GDF103" s="4"/>
      <c r="GDG103" s="4"/>
      <c r="GDH103" s="4"/>
      <c r="GDI103" s="4"/>
      <c r="GDJ103" s="4"/>
      <c r="GDK103" s="4"/>
      <c r="GDL103" s="4"/>
      <c r="GDM103" s="4"/>
      <c r="GDN103" s="4"/>
      <c r="GDO103" s="4"/>
      <c r="GDP103" s="4"/>
      <c r="GDQ103" s="4"/>
      <c r="GDR103" s="4"/>
      <c r="GDS103" s="4"/>
      <c r="GDT103" s="4"/>
      <c r="GDU103" s="4"/>
      <c r="GDV103" s="4"/>
      <c r="GDW103" s="4"/>
      <c r="GDX103" s="4"/>
      <c r="GDY103" s="4"/>
      <c r="GDZ103" s="4"/>
      <c r="GEA103" s="4"/>
      <c r="GEB103" s="4"/>
      <c r="GEC103" s="4"/>
      <c r="GED103" s="4"/>
      <c r="GEE103" s="4"/>
      <c r="GEF103" s="4"/>
      <c r="GEG103" s="4"/>
      <c r="GEH103" s="4"/>
      <c r="GEI103" s="4"/>
      <c r="GEJ103" s="4"/>
      <c r="GEK103" s="4"/>
      <c r="GEL103" s="4"/>
      <c r="GEM103" s="4"/>
      <c r="GEN103" s="4"/>
      <c r="GEO103" s="4"/>
      <c r="GEP103" s="4"/>
      <c r="GEQ103" s="4"/>
      <c r="GER103" s="4"/>
      <c r="GES103" s="4"/>
      <c r="GET103" s="4"/>
      <c r="GEU103" s="4"/>
      <c r="GEV103" s="4"/>
      <c r="GEW103" s="4"/>
      <c r="GEX103" s="4"/>
      <c r="GEY103" s="4"/>
      <c r="GEZ103" s="4"/>
      <c r="GFA103" s="4"/>
      <c r="GFB103" s="4"/>
      <c r="GFC103" s="4"/>
      <c r="GFD103" s="4"/>
      <c r="GFE103" s="4"/>
      <c r="GFF103" s="4"/>
      <c r="GFG103" s="4"/>
      <c r="GFH103" s="4"/>
      <c r="GFI103" s="4"/>
      <c r="GFJ103" s="4"/>
      <c r="GFK103" s="4"/>
      <c r="GFL103" s="4"/>
      <c r="GFM103" s="4"/>
      <c r="GFN103" s="4"/>
      <c r="GFO103" s="4"/>
      <c r="GFP103" s="4"/>
      <c r="GFQ103" s="4"/>
      <c r="GFR103" s="4"/>
      <c r="GFS103" s="4"/>
      <c r="GFT103" s="4"/>
      <c r="GFU103" s="4"/>
      <c r="GFV103" s="4"/>
      <c r="GFW103" s="4"/>
      <c r="GFX103" s="4"/>
      <c r="GFY103" s="4"/>
      <c r="GFZ103" s="4"/>
      <c r="GGA103" s="4"/>
      <c r="GGB103" s="4"/>
      <c r="GGC103" s="4"/>
      <c r="GGD103" s="4"/>
      <c r="GGE103" s="4"/>
      <c r="GGF103" s="4"/>
      <c r="GGG103" s="4"/>
      <c r="GGH103" s="4"/>
      <c r="GGI103" s="4"/>
      <c r="GGJ103" s="4"/>
      <c r="GGK103" s="4"/>
      <c r="GGL103" s="4"/>
      <c r="GGM103" s="4"/>
      <c r="GGN103" s="4"/>
      <c r="GGO103" s="4"/>
      <c r="GGP103" s="4"/>
      <c r="GGQ103" s="4"/>
      <c r="GGR103" s="4"/>
      <c r="GGS103" s="4"/>
      <c r="GGT103" s="4"/>
      <c r="GGU103" s="4"/>
      <c r="GGV103" s="4"/>
      <c r="GGW103" s="4"/>
      <c r="GGX103" s="4"/>
      <c r="GGY103" s="4"/>
      <c r="GGZ103" s="4"/>
      <c r="GHA103" s="4"/>
      <c r="GHB103" s="4"/>
      <c r="GHC103" s="4"/>
      <c r="GHD103" s="4"/>
      <c r="GHE103" s="4"/>
      <c r="GHF103" s="4"/>
      <c r="GHG103" s="4"/>
      <c r="GHH103" s="4"/>
      <c r="GHI103" s="4"/>
      <c r="GHJ103" s="4"/>
      <c r="GHK103" s="4"/>
      <c r="GHL103" s="4"/>
      <c r="GHM103" s="4"/>
      <c r="GHN103" s="4"/>
      <c r="GHO103" s="4"/>
      <c r="GHP103" s="4"/>
      <c r="GHQ103" s="4"/>
      <c r="GHR103" s="4"/>
      <c r="GHS103" s="4"/>
      <c r="GHT103" s="4"/>
      <c r="GHU103" s="4"/>
      <c r="GHV103" s="4"/>
      <c r="GHW103" s="4"/>
      <c r="GHX103" s="4"/>
      <c r="GHY103" s="4"/>
      <c r="GHZ103" s="4"/>
      <c r="GIA103" s="4"/>
      <c r="GIB103" s="4"/>
      <c r="GIC103" s="4"/>
      <c r="GID103" s="4"/>
      <c r="GIE103" s="4"/>
      <c r="GIF103" s="4"/>
      <c r="GIG103" s="4"/>
      <c r="GIH103" s="4"/>
      <c r="GII103" s="4"/>
      <c r="GIJ103" s="4"/>
      <c r="GIK103" s="4"/>
      <c r="GIL103" s="4"/>
      <c r="GIM103" s="4"/>
      <c r="GIN103" s="4"/>
      <c r="GIO103" s="4"/>
      <c r="GIP103" s="4"/>
      <c r="GIQ103" s="4"/>
      <c r="GIR103" s="4"/>
      <c r="GIS103" s="4"/>
      <c r="GIT103" s="4"/>
      <c r="GIU103" s="4"/>
      <c r="GIV103" s="4"/>
      <c r="GIW103" s="4"/>
      <c r="GIX103" s="4"/>
      <c r="GIY103" s="4"/>
      <c r="GIZ103" s="4"/>
      <c r="GJA103" s="4"/>
      <c r="GJB103" s="4"/>
      <c r="GJC103" s="4"/>
      <c r="GJD103" s="4"/>
      <c r="GJE103" s="4"/>
      <c r="GJF103" s="4"/>
      <c r="GJG103" s="4"/>
      <c r="GJH103" s="4"/>
      <c r="GJI103" s="4"/>
      <c r="GJJ103" s="4"/>
      <c r="GJK103" s="4"/>
      <c r="GJL103" s="4"/>
      <c r="GJM103" s="4"/>
      <c r="GJN103" s="4"/>
      <c r="GJO103" s="4"/>
      <c r="GJP103" s="4"/>
      <c r="GJQ103" s="4"/>
      <c r="GJR103" s="4"/>
      <c r="GJS103" s="4"/>
      <c r="GJT103" s="4"/>
      <c r="GJU103" s="4"/>
      <c r="GJV103" s="4"/>
      <c r="GJW103" s="4"/>
      <c r="GJX103" s="4"/>
      <c r="GJY103" s="4"/>
      <c r="GJZ103" s="4"/>
      <c r="GKA103" s="4"/>
      <c r="GKB103" s="4"/>
      <c r="GKC103" s="4"/>
      <c r="GKD103" s="4"/>
      <c r="GKE103" s="4"/>
      <c r="GKF103" s="4"/>
      <c r="GKG103" s="4"/>
      <c r="GKH103" s="4"/>
      <c r="GKI103" s="4"/>
      <c r="GKJ103" s="4"/>
      <c r="GKK103" s="4"/>
      <c r="GKL103" s="4"/>
      <c r="GKM103" s="4"/>
      <c r="GKN103" s="4"/>
      <c r="GKO103" s="4"/>
      <c r="GKP103" s="4"/>
      <c r="GKQ103" s="4"/>
      <c r="GKR103" s="4"/>
      <c r="GKS103" s="4"/>
      <c r="GKT103" s="4"/>
      <c r="GKU103" s="4"/>
      <c r="GKV103" s="4"/>
      <c r="GKW103" s="4"/>
      <c r="GKX103" s="4"/>
      <c r="GKY103" s="4"/>
      <c r="GKZ103" s="4"/>
      <c r="GLA103" s="4"/>
      <c r="GLB103" s="4"/>
      <c r="GLC103" s="4"/>
      <c r="GLD103" s="4"/>
      <c r="GLE103" s="4"/>
      <c r="GLF103" s="4"/>
      <c r="GLG103" s="4"/>
      <c r="GLH103" s="4"/>
      <c r="GLI103" s="4"/>
      <c r="GLJ103" s="4"/>
      <c r="GLK103" s="4"/>
      <c r="GLL103" s="4"/>
      <c r="GLM103" s="4"/>
      <c r="GLN103" s="4"/>
      <c r="GLO103" s="4"/>
      <c r="GLP103" s="4"/>
      <c r="GLQ103" s="4"/>
      <c r="GLR103" s="4"/>
      <c r="GLS103" s="4"/>
      <c r="GLT103" s="4"/>
      <c r="GLU103" s="4"/>
      <c r="GLV103" s="4"/>
      <c r="GLW103" s="4"/>
      <c r="GLX103" s="4"/>
      <c r="GLY103" s="4"/>
      <c r="GLZ103" s="4"/>
      <c r="GMA103" s="4"/>
      <c r="GMB103" s="4"/>
      <c r="GMC103" s="4"/>
      <c r="GMD103" s="4"/>
      <c r="GME103" s="4"/>
      <c r="GMF103" s="4"/>
      <c r="GMG103" s="4"/>
      <c r="GMH103" s="4"/>
      <c r="GMI103" s="4"/>
      <c r="GMJ103" s="4"/>
      <c r="GMK103" s="4"/>
      <c r="GML103" s="4"/>
      <c r="GMM103" s="4"/>
      <c r="GMN103" s="4"/>
      <c r="GMO103" s="4"/>
      <c r="GMP103" s="4"/>
      <c r="GMQ103" s="4"/>
      <c r="GMR103" s="4"/>
      <c r="GMS103" s="4"/>
      <c r="GMT103" s="4"/>
      <c r="GMU103" s="4"/>
      <c r="GMV103" s="4"/>
      <c r="GMW103" s="4"/>
      <c r="GMX103" s="4"/>
      <c r="GMY103" s="4"/>
      <c r="GMZ103" s="4"/>
      <c r="GNA103" s="4"/>
      <c r="GNB103" s="4"/>
      <c r="GNC103" s="4"/>
      <c r="GND103" s="4"/>
      <c r="GNE103" s="4"/>
      <c r="GNF103" s="4"/>
      <c r="GNG103" s="4"/>
      <c r="GNH103" s="4"/>
      <c r="GNI103" s="4"/>
      <c r="GNJ103" s="4"/>
      <c r="GNK103" s="4"/>
      <c r="GNL103" s="4"/>
      <c r="GNM103" s="4"/>
      <c r="GNN103" s="4"/>
      <c r="GNO103" s="4"/>
      <c r="GNP103" s="4"/>
      <c r="GNQ103" s="4"/>
      <c r="GNR103" s="4"/>
      <c r="GNS103" s="4"/>
      <c r="GNT103" s="4"/>
      <c r="GNU103" s="4"/>
      <c r="GNV103" s="4"/>
      <c r="GNW103" s="4"/>
      <c r="GNX103" s="4"/>
      <c r="GNY103" s="4"/>
      <c r="GNZ103" s="4"/>
      <c r="GOA103" s="4"/>
      <c r="GOB103" s="4"/>
      <c r="GOC103" s="4"/>
      <c r="GOD103" s="4"/>
      <c r="GOE103" s="4"/>
      <c r="GOF103" s="4"/>
      <c r="GOG103" s="4"/>
      <c r="GOH103" s="4"/>
      <c r="GOI103" s="4"/>
      <c r="GOJ103" s="4"/>
      <c r="GOK103" s="4"/>
      <c r="GOL103" s="4"/>
      <c r="GOM103" s="4"/>
      <c r="GON103" s="4"/>
      <c r="GOO103" s="4"/>
      <c r="GOP103" s="4"/>
      <c r="GOQ103" s="4"/>
      <c r="GOR103" s="4"/>
      <c r="GOS103" s="4"/>
      <c r="GOT103" s="4"/>
      <c r="GOU103" s="4"/>
      <c r="GOV103" s="4"/>
      <c r="GOW103" s="4"/>
      <c r="GOX103" s="4"/>
      <c r="GOY103" s="4"/>
      <c r="GOZ103" s="4"/>
      <c r="GPA103" s="4"/>
      <c r="GPB103" s="4"/>
      <c r="GPC103" s="4"/>
      <c r="GPD103" s="4"/>
      <c r="GPE103" s="4"/>
      <c r="GPF103" s="4"/>
      <c r="GPG103" s="4"/>
      <c r="GPH103" s="4"/>
      <c r="GPI103" s="4"/>
      <c r="GPJ103" s="4"/>
      <c r="GPK103" s="4"/>
      <c r="GPL103" s="4"/>
      <c r="GPM103" s="4"/>
      <c r="GPN103" s="4"/>
      <c r="GPO103" s="4"/>
      <c r="GPP103" s="4"/>
      <c r="GPQ103" s="4"/>
      <c r="GPR103" s="4"/>
      <c r="GPS103" s="4"/>
      <c r="GPT103" s="4"/>
      <c r="GPU103" s="4"/>
      <c r="GPV103" s="4"/>
      <c r="GPW103" s="4"/>
      <c r="GPX103" s="4"/>
      <c r="GPY103" s="4"/>
      <c r="GPZ103" s="4"/>
      <c r="GQA103" s="4"/>
      <c r="GQB103" s="4"/>
      <c r="GQC103" s="4"/>
      <c r="GQD103" s="4"/>
      <c r="GQE103" s="4"/>
      <c r="GQF103" s="4"/>
      <c r="GQG103" s="4"/>
      <c r="GQH103" s="4"/>
      <c r="GQI103" s="4"/>
      <c r="GQJ103" s="4"/>
      <c r="GQK103" s="4"/>
      <c r="GQL103" s="4"/>
      <c r="GQM103" s="4"/>
      <c r="GQN103" s="4"/>
      <c r="GQO103" s="4"/>
      <c r="GQP103" s="4"/>
      <c r="GQQ103" s="4"/>
      <c r="GQR103" s="4"/>
      <c r="GQS103" s="4"/>
      <c r="GQT103" s="4"/>
      <c r="GQU103" s="4"/>
      <c r="GQV103" s="4"/>
      <c r="GQW103" s="4"/>
      <c r="GQX103" s="4"/>
      <c r="GQY103" s="4"/>
      <c r="GQZ103" s="4"/>
      <c r="GRA103" s="4"/>
      <c r="GRB103" s="4"/>
      <c r="GRC103" s="4"/>
      <c r="GRD103" s="4"/>
      <c r="GRE103" s="4"/>
      <c r="GRF103" s="4"/>
      <c r="GRG103" s="4"/>
      <c r="GRH103" s="4"/>
      <c r="GRI103" s="4"/>
      <c r="GRJ103" s="4"/>
      <c r="GRK103" s="4"/>
      <c r="GRL103" s="4"/>
      <c r="GRM103" s="4"/>
      <c r="GRN103" s="4"/>
      <c r="GRO103" s="4"/>
      <c r="GRP103" s="4"/>
      <c r="GRQ103" s="4"/>
      <c r="GRR103" s="4"/>
      <c r="GRS103" s="4"/>
      <c r="GRT103" s="4"/>
      <c r="GRU103" s="4"/>
      <c r="GRV103" s="4"/>
      <c r="GRW103" s="4"/>
      <c r="GRX103" s="4"/>
      <c r="GRY103" s="4"/>
      <c r="GRZ103" s="4"/>
      <c r="GSA103" s="4"/>
      <c r="GSB103" s="4"/>
      <c r="GSC103" s="4"/>
      <c r="GSD103" s="4"/>
      <c r="GSE103" s="4"/>
      <c r="GSF103" s="4"/>
      <c r="GSG103" s="4"/>
      <c r="GSH103" s="4"/>
      <c r="GSI103" s="4"/>
      <c r="GSJ103" s="4"/>
      <c r="GSK103" s="4"/>
      <c r="GSL103" s="4"/>
      <c r="GSM103" s="4"/>
      <c r="GSN103" s="4"/>
      <c r="GSO103" s="4"/>
      <c r="GSP103" s="4"/>
      <c r="GSQ103" s="4"/>
      <c r="GSR103" s="4"/>
      <c r="GSS103" s="4"/>
      <c r="GST103" s="4"/>
      <c r="GSU103" s="4"/>
      <c r="GSV103" s="4"/>
      <c r="GSW103" s="4"/>
      <c r="GSX103" s="4"/>
      <c r="GSY103" s="4"/>
      <c r="GSZ103" s="4"/>
      <c r="GTA103" s="4"/>
      <c r="GTB103" s="4"/>
      <c r="GTC103" s="4"/>
      <c r="GTD103" s="4"/>
      <c r="GTE103" s="4"/>
      <c r="GTF103" s="4"/>
      <c r="GTG103" s="4"/>
      <c r="GTH103" s="4"/>
      <c r="GTI103" s="4"/>
      <c r="GTJ103" s="4"/>
      <c r="GTK103" s="4"/>
      <c r="GTL103" s="4"/>
      <c r="GTM103" s="4"/>
      <c r="GTN103" s="4"/>
      <c r="GTO103" s="4"/>
      <c r="GTP103" s="4"/>
      <c r="GTQ103" s="4"/>
      <c r="GTR103" s="4"/>
      <c r="GTS103" s="4"/>
      <c r="GTT103" s="4"/>
      <c r="GTU103" s="4"/>
      <c r="GTV103" s="4"/>
      <c r="GTW103" s="4"/>
      <c r="GTX103" s="4"/>
      <c r="GTY103" s="4"/>
      <c r="GTZ103" s="4"/>
      <c r="GUA103" s="4"/>
      <c r="GUB103" s="4"/>
      <c r="GUC103" s="4"/>
      <c r="GUD103" s="4"/>
      <c r="GUE103" s="4"/>
      <c r="GUF103" s="4"/>
      <c r="GUG103" s="4"/>
      <c r="GUH103" s="4"/>
      <c r="GUI103" s="4"/>
      <c r="GUJ103" s="4"/>
      <c r="GUK103" s="4"/>
      <c r="GUL103" s="4"/>
      <c r="GUM103" s="4"/>
      <c r="GUN103" s="4"/>
      <c r="GUO103" s="4"/>
      <c r="GUP103" s="4"/>
      <c r="GUQ103" s="4"/>
      <c r="GUR103" s="4"/>
      <c r="GUS103" s="4"/>
      <c r="GUT103" s="4"/>
      <c r="GUU103" s="4"/>
      <c r="GUV103" s="4"/>
      <c r="GUW103" s="4"/>
      <c r="GUX103" s="4"/>
      <c r="GUY103" s="4"/>
      <c r="GUZ103" s="4"/>
      <c r="GVA103" s="4"/>
      <c r="GVB103" s="4"/>
      <c r="GVC103" s="4"/>
      <c r="GVD103" s="4"/>
      <c r="GVE103" s="4"/>
      <c r="GVF103" s="4"/>
      <c r="GVG103" s="4"/>
      <c r="GVH103" s="4"/>
      <c r="GVI103" s="4"/>
      <c r="GVJ103" s="4"/>
      <c r="GVK103" s="4"/>
      <c r="GVL103" s="4"/>
      <c r="GVM103" s="4"/>
      <c r="GVN103" s="4"/>
      <c r="GVO103" s="4"/>
      <c r="GVP103" s="4"/>
      <c r="GVQ103" s="4"/>
      <c r="GVR103" s="4"/>
      <c r="GVS103" s="4"/>
      <c r="GVT103" s="4"/>
      <c r="GVU103" s="4"/>
      <c r="GVV103" s="4"/>
      <c r="GVW103" s="4"/>
      <c r="GVX103" s="4"/>
      <c r="GVY103" s="4"/>
      <c r="GVZ103" s="4"/>
      <c r="GWA103" s="4"/>
      <c r="GWB103" s="4"/>
      <c r="GWC103" s="4"/>
      <c r="GWD103" s="4"/>
      <c r="GWE103" s="4"/>
      <c r="GWF103" s="4"/>
      <c r="GWG103" s="4"/>
      <c r="GWH103" s="4"/>
      <c r="GWI103" s="4"/>
      <c r="GWJ103" s="4"/>
      <c r="GWK103" s="4"/>
      <c r="GWL103" s="4"/>
      <c r="GWM103" s="4"/>
      <c r="GWN103" s="4"/>
      <c r="GWO103" s="4"/>
      <c r="GWP103" s="4"/>
      <c r="GWQ103" s="4"/>
      <c r="GWR103" s="4"/>
      <c r="GWS103" s="4"/>
      <c r="GWT103" s="4"/>
      <c r="GWU103" s="4"/>
      <c r="GWV103" s="4"/>
      <c r="GWW103" s="4"/>
      <c r="GWX103" s="4"/>
      <c r="GWY103" s="4"/>
      <c r="GWZ103" s="4"/>
      <c r="GXA103" s="4"/>
      <c r="GXB103" s="4"/>
      <c r="GXC103" s="4"/>
      <c r="GXD103" s="4"/>
      <c r="GXE103" s="4"/>
      <c r="GXF103" s="4"/>
      <c r="GXG103" s="4"/>
      <c r="GXH103" s="4"/>
      <c r="GXI103" s="4"/>
      <c r="GXJ103" s="4"/>
      <c r="GXK103" s="4"/>
      <c r="GXL103" s="4"/>
      <c r="GXM103" s="4"/>
      <c r="GXN103" s="4"/>
      <c r="GXO103" s="4"/>
      <c r="GXP103" s="4"/>
      <c r="GXQ103" s="4"/>
      <c r="GXR103" s="4"/>
      <c r="GXS103" s="4"/>
      <c r="GXT103" s="4"/>
      <c r="GXU103" s="4"/>
      <c r="GXV103" s="4"/>
      <c r="GXW103" s="4"/>
      <c r="GXX103" s="4"/>
      <c r="GXY103" s="4"/>
      <c r="GXZ103" s="4"/>
      <c r="GYA103" s="4"/>
      <c r="GYB103" s="4"/>
      <c r="GYC103" s="4"/>
      <c r="GYD103" s="4"/>
      <c r="GYE103" s="4"/>
      <c r="GYF103" s="4"/>
      <c r="GYG103" s="4"/>
      <c r="GYH103" s="4"/>
      <c r="GYI103" s="4"/>
      <c r="GYJ103" s="4"/>
      <c r="GYK103" s="4"/>
      <c r="GYL103" s="4"/>
      <c r="GYM103" s="4"/>
      <c r="GYN103" s="4"/>
      <c r="GYO103" s="4"/>
      <c r="GYP103" s="4"/>
      <c r="GYQ103" s="4"/>
      <c r="GYR103" s="4"/>
      <c r="GYS103" s="4"/>
      <c r="GYT103" s="4"/>
      <c r="GYU103" s="4"/>
      <c r="GYV103" s="4"/>
      <c r="GYW103" s="4"/>
      <c r="GYX103" s="4"/>
      <c r="GYY103" s="4"/>
      <c r="GYZ103" s="4"/>
      <c r="GZA103" s="4"/>
      <c r="GZB103" s="4"/>
      <c r="GZC103" s="4"/>
      <c r="GZD103" s="4"/>
      <c r="GZE103" s="4"/>
      <c r="GZF103" s="4"/>
      <c r="GZG103" s="4"/>
      <c r="GZH103" s="4"/>
      <c r="GZI103" s="4"/>
      <c r="GZJ103" s="4"/>
      <c r="GZK103" s="4"/>
      <c r="GZL103" s="4"/>
      <c r="GZM103" s="4"/>
      <c r="GZN103" s="4"/>
      <c r="GZO103" s="4"/>
      <c r="GZP103" s="4"/>
      <c r="GZQ103" s="4"/>
      <c r="GZR103" s="4"/>
      <c r="GZS103" s="4"/>
      <c r="GZT103" s="4"/>
      <c r="GZU103" s="4"/>
      <c r="GZV103" s="4"/>
      <c r="GZW103" s="4"/>
      <c r="GZX103" s="4"/>
      <c r="GZY103" s="4"/>
      <c r="GZZ103" s="4"/>
      <c r="HAA103" s="4"/>
      <c r="HAB103" s="4"/>
      <c r="HAC103" s="4"/>
      <c r="HAD103" s="4"/>
      <c r="HAE103" s="4"/>
      <c r="HAF103" s="4"/>
      <c r="HAG103" s="4"/>
      <c r="HAH103" s="4"/>
      <c r="HAI103" s="4"/>
      <c r="HAJ103" s="4"/>
      <c r="HAK103" s="4"/>
      <c r="HAL103" s="4"/>
      <c r="HAM103" s="4"/>
      <c r="HAN103" s="4"/>
      <c r="HAO103" s="4"/>
      <c r="HAP103" s="4"/>
      <c r="HAQ103" s="4"/>
      <c r="HAR103" s="4"/>
      <c r="HAS103" s="4"/>
      <c r="HAT103" s="4"/>
      <c r="HAU103" s="4"/>
      <c r="HAV103" s="4"/>
      <c r="HAW103" s="4"/>
      <c r="HAX103" s="4"/>
      <c r="HAY103" s="4"/>
      <c r="HAZ103" s="4"/>
      <c r="HBA103" s="4"/>
      <c r="HBB103" s="4"/>
      <c r="HBC103" s="4"/>
      <c r="HBD103" s="4"/>
      <c r="HBE103" s="4"/>
      <c r="HBF103" s="4"/>
      <c r="HBG103" s="4"/>
      <c r="HBH103" s="4"/>
      <c r="HBI103" s="4"/>
      <c r="HBJ103" s="4"/>
      <c r="HBK103" s="4"/>
      <c r="HBL103" s="4"/>
      <c r="HBM103" s="4"/>
      <c r="HBN103" s="4"/>
      <c r="HBO103" s="4"/>
      <c r="HBP103" s="4"/>
      <c r="HBQ103" s="4"/>
      <c r="HBR103" s="4"/>
      <c r="HBS103" s="4"/>
      <c r="HBT103" s="4"/>
      <c r="HBU103" s="4"/>
      <c r="HBV103" s="4"/>
      <c r="HBW103" s="4"/>
      <c r="HBX103" s="4"/>
      <c r="HBY103" s="4"/>
      <c r="HBZ103" s="4"/>
      <c r="HCA103" s="4"/>
      <c r="HCB103" s="4"/>
      <c r="HCC103" s="4"/>
      <c r="HCD103" s="4"/>
      <c r="HCE103" s="4"/>
      <c r="HCF103" s="4"/>
      <c r="HCG103" s="4"/>
      <c r="HCH103" s="4"/>
      <c r="HCI103" s="4"/>
      <c r="HCJ103" s="4"/>
      <c r="HCK103" s="4"/>
      <c r="HCL103" s="4"/>
      <c r="HCM103" s="4"/>
      <c r="HCN103" s="4"/>
      <c r="HCO103" s="4"/>
      <c r="HCP103" s="4"/>
      <c r="HCQ103" s="4"/>
      <c r="HCR103" s="4"/>
      <c r="HCS103" s="4"/>
      <c r="HCT103" s="4"/>
      <c r="HCU103" s="4"/>
      <c r="HCV103" s="4"/>
      <c r="HCW103" s="4"/>
      <c r="HCX103" s="4"/>
      <c r="HCY103" s="4"/>
      <c r="HCZ103" s="4"/>
      <c r="HDA103" s="4"/>
      <c r="HDB103" s="4"/>
      <c r="HDC103" s="4"/>
      <c r="HDD103" s="4"/>
      <c r="HDE103" s="4"/>
      <c r="HDF103" s="4"/>
      <c r="HDG103" s="4"/>
      <c r="HDH103" s="4"/>
      <c r="HDI103" s="4"/>
      <c r="HDJ103" s="4"/>
      <c r="HDK103" s="4"/>
      <c r="HDL103" s="4"/>
      <c r="HDM103" s="4"/>
      <c r="HDN103" s="4"/>
      <c r="HDO103" s="4"/>
      <c r="HDP103" s="4"/>
      <c r="HDQ103" s="4"/>
      <c r="HDR103" s="4"/>
      <c r="HDS103" s="4"/>
      <c r="HDT103" s="4"/>
      <c r="HDU103" s="4"/>
      <c r="HDV103" s="4"/>
      <c r="HDW103" s="4"/>
      <c r="HDX103" s="4"/>
      <c r="HDY103" s="4"/>
      <c r="HDZ103" s="4"/>
      <c r="HEA103" s="4"/>
      <c r="HEB103" s="4"/>
      <c r="HEC103" s="4"/>
      <c r="HED103" s="4"/>
      <c r="HEE103" s="4"/>
      <c r="HEF103" s="4"/>
      <c r="HEG103" s="4"/>
      <c r="HEH103" s="4"/>
      <c r="HEI103" s="4"/>
      <c r="HEJ103" s="4"/>
      <c r="HEK103" s="4"/>
      <c r="HEL103" s="4"/>
      <c r="HEM103" s="4"/>
      <c r="HEN103" s="4"/>
      <c r="HEO103" s="4"/>
      <c r="HEP103" s="4"/>
      <c r="HEQ103" s="4"/>
      <c r="HER103" s="4"/>
      <c r="HES103" s="4"/>
      <c r="HET103" s="4"/>
      <c r="HEU103" s="4"/>
      <c r="HEV103" s="4"/>
      <c r="HEW103" s="4"/>
      <c r="HEX103" s="4"/>
      <c r="HEY103" s="4"/>
      <c r="HEZ103" s="4"/>
      <c r="HFA103" s="4"/>
      <c r="HFB103" s="4"/>
      <c r="HFC103" s="4"/>
      <c r="HFD103" s="4"/>
      <c r="HFE103" s="4"/>
      <c r="HFF103" s="4"/>
      <c r="HFG103" s="4"/>
      <c r="HFH103" s="4"/>
      <c r="HFI103" s="4"/>
      <c r="HFJ103" s="4"/>
      <c r="HFK103" s="4"/>
      <c r="HFL103" s="4"/>
      <c r="HFM103" s="4"/>
      <c r="HFN103" s="4"/>
      <c r="HFO103" s="4"/>
      <c r="HFP103" s="4"/>
      <c r="HFQ103" s="4"/>
      <c r="HFR103" s="4"/>
      <c r="HFS103" s="4"/>
      <c r="HFT103" s="4"/>
      <c r="HFU103" s="4"/>
      <c r="HFV103" s="4"/>
      <c r="HFW103" s="4"/>
      <c r="HFX103" s="4"/>
      <c r="HFY103" s="4"/>
      <c r="HFZ103" s="4"/>
      <c r="HGA103" s="4"/>
      <c r="HGB103" s="4"/>
      <c r="HGC103" s="4"/>
      <c r="HGD103" s="4"/>
      <c r="HGE103" s="4"/>
      <c r="HGF103" s="4"/>
      <c r="HGG103" s="4"/>
      <c r="HGH103" s="4"/>
      <c r="HGI103" s="4"/>
      <c r="HGJ103" s="4"/>
      <c r="HGK103" s="4"/>
      <c r="HGL103" s="4"/>
      <c r="HGM103" s="4"/>
      <c r="HGN103" s="4"/>
      <c r="HGO103" s="4"/>
      <c r="HGP103" s="4"/>
      <c r="HGQ103" s="4"/>
      <c r="HGR103" s="4"/>
      <c r="HGS103" s="4"/>
      <c r="HGT103" s="4"/>
      <c r="HGU103" s="4"/>
      <c r="HGV103" s="4"/>
      <c r="HGW103" s="4"/>
      <c r="HGX103" s="4"/>
      <c r="HGY103" s="4"/>
      <c r="HGZ103" s="4"/>
      <c r="HHA103" s="4"/>
      <c r="HHB103" s="4"/>
      <c r="HHC103" s="4"/>
      <c r="HHD103" s="4"/>
      <c r="HHE103" s="4"/>
      <c r="HHF103" s="4"/>
      <c r="HHG103" s="4"/>
      <c r="HHH103" s="4"/>
      <c r="HHI103" s="4"/>
      <c r="HHJ103" s="4"/>
      <c r="HHK103" s="4"/>
      <c r="HHL103" s="4"/>
      <c r="HHM103" s="4"/>
      <c r="HHN103" s="4"/>
      <c r="HHO103" s="4"/>
      <c r="HHP103" s="4"/>
      <c r="HHQ103" s="4"/>
      <c r="HHR103" s="4"/>
      <c r="HHS103" s="4"/>
      <c r="HHT103" s="4"/>
      <c r="HHU103" s="4"/>
      <c r="HHV103" s="4"/>
      <c r="HHW103" s="4"/>
      <c r="HHX103" s="4"/>
      <c r="HHY103" s="4"/>
      <c r="HHZ103" s="4"/>
      <c r="HIA103" s="4"/>
      <c r="HIB103" s="4"/>
      <c r="HIC103" s="4"/>
      <c r="HID103" s="4"/>
      <c r="HIE103" s="4"/>
      <c r="HIF103" s="4"/>
      <c r="HIG103" s="4"/>
      <c r="HIH103" s="4"/>
      <c r="HII103" s="4"/>
      <c r="HIJ103" s="4"/>
      <c r="HIK103" s="4"/>
      <c r="HIL103" s="4"/>
      <c r="HIM103" s="4"/>
      <c r="HIN103" s="4"/>
      <c r="HIO103" s="4"/>
      <c r="HIP103" s="4"/>
      <c r="HIQ103" s="4"/>
      <c r="HIR103" s="4"/>
      <c r="HIS103" s="4"/>
      <c r="HIT103" s="4"/>
      <c r="HIU103" s="4"/>
      <c r="HIV103" s="4"/>
      <c r="HIW103" s="4"/>
      <c r="HIX103" s="4"/>
      <c r="HIY103" s="4"/>
      <c r="HIZ103" s="4"/>
      <c r="HJA103" s="4"/>
      <c r="HJB103" s="4"/>
      <c r="HJC103" s="4"/>
      <c r="HJD103" s="4"/>
      <c r="HJE103" s="4"/>
      <c r="HJF103" s="4"/>
      <c r="HJG103" s="4"/>
      <c r="HJH103" s="4"/>
      <c r="HJI103" s="4"/>
      <c r="HJJ103" s="4"/>
      <c r="HJK103" s="4"/>
      <c r="HJL103" s="4"/>
      <c r="HJM103" s="4"/>
      <c r="HJN103" s="4"/>
      <c r="HJO103" s="4"/>
      <c r="HJP103" s="4"/>
      <c r="HJQ103" s="4"/>
      <c r="HJR103" s="4"/>
      <c r="HJS103" s="4"/>
      <c r="HJT103" s="4"/>
      <c r="HJU103" s="4"/>
      <c r="HJV103" s="4"/>
      <c r="HJW103" s="4"/>
      <c r="HJX103" s="4"/>
      <c r="HJY103" s="4"/>
      <c r="HJZ103" s="4"/>
      <c r="HKA103" s="4"/>
      <c r="HKB103" s="4"/>
      <c r="HKC103" s="4"/>
      <c r="HKD103" s="4"/>
      <c r="HKE103" s="4"/>
      <c r="HKF103" s="4"/>
      <c r="HKG103" s="4"/>
      <c r="HKH103" s="4"/>
      <c r="HKI103" s="4"/>
      <c r="HKJ103" s="4"/>
      <c r="HKK103" s="4"/>
      <c r="HKL103" s="4"/>
      <c r="HKM103" s="4"/>
      <c r="HKN103" s="4"/>
      <c r="HKO103" s="4"/>
      <c r="HKP103" s="4"/>
      <c r="HKQ103" s="4"/>
      <c r="HKR103" s="4"/>
      <c r="HKS103" s="4"/>
      <c r="HKT103" s="4"/>
      <c r="HKU103" s="4"/>
      <c r="HKV103" s="4"/>
      <c r="HKW103" s="4"/>
      <c r="HKX103" s="4"/>
      <c r="HKY103" s="4"/>
      <c r="HKZ103" s="4"/>
      <c r="HLA103" s="4"/>
      <c r="HLB103" s="4"/>
      <c r="HLC103" s="4"/>
      <c r="HLD103" s="4"/>
      <c r="HLE103" s="4"/>
      <c r="HLF103" s="4"/>
      <c r="HLG103" s="4"/>
      <c r="HLH103" s="4"/>
      <c r="HLI103" s="4"/>
      <c r="HLJ103" s="4"/>
      <c r="HLK103" s="4"/>
      <c r="HLL103" s="4"/>
      <c r="HLM103" s="4"/>
      <c r="HLN103" s="4"/>
      <c r="HLO103" s="4"/>
      <c r="HLP103" s="4"/>
      <c r="HLQ103" s="4"/>
      <c r="HLR103" s="4"/>
      <c r="HLS103" s="4"/>
      <c r="HLT103" s="4"/>
      <c r="HLU103" s="4"/>
      <c r="HLV103" s="4"/>
      <c r="HLW103" s="4"/>
      <c r="HLX103" s="4"/>
      <c r="HLY103" s="4"/>
      <c r="HLZ103" s="4"/>
      <c r="HMA103" s="4"/>
      <c r="HMB103" s="4"/>
      <c r="HMC103" s="4"/>
      <c r="HMD103" s="4"/>
      <c r="HME103" s="4"/>
      <c r="HMF103" s="4"/>
      <c r="HMG103" s="4"/>
      <c r="HMH103" s="4"/>
      <c r="HMI103" s="4"/>
      <c r="HMJ103" s="4"/>
      <c r="HMK103" s="4"/>
      <c r="HML103" s="4"/>
      <c r="HMM103" s="4"/>
      <c r="HMN103" s="4"/>
      <c r="HMO103" s="4"/>
      <c r="HMP103" s="4"/>
      <c r="HMQ103" s="4"/>
      <c r="HMR103" s="4"/>
      <c r="HMS103" s="4"/>
      <c r="HMT103" s="4"/>
      <c r="HMU103" s="4"/>
      <c r="HMV103" s="4"/>
      <c r="HMW103" s="4"/>
      <c r="HMX103" s="4"/>
      <c r="HMY103" s="4"/>
      <c r="HMZ103" s="4"/>
      <c r="HNA103" s="4"/>
      <c r="HNB103" s="4"/>
      <c r="HNC103" s="4"/>
      <c r="HND103" s="4"/>
      <c r="HNE103" s="4"/>
      <c r="HNF103" s="4"/>
      <c r="HNG103" s="4"/>
      <c r="HNH103" s="4"/>
      <c r="HNI103" s="4"/>
      <c r="HNJ103" s="4"/>
      <c r="HNK103" s="4"/>
      <c r="HNL103" s="4"/>
      <c r="HNM103" s="4"/>
      <c r="HNN103" s="4"/>
      <c r="HNO103" s="4"/>
      <c r="HNP103" s="4"/>
      <c r="HNQ103" s="4"/>
      <c r="HNR103" s="4"/>
      <c r="HNS103" s="4"/>
      <c r="HNT103" s="4"/>
      <c r="HNU103" s="4"/>
      <c r="HNV103" s="4"/>
      <c r="HNW103" s="4"/>
      <c r="HNX103" s="4"/>
      <c r="HNY103" s="4"/>
      <c r="HNZ103" s="4"/>
      <c r="HOA103" s="4"/>
      <c r="HOB103" s="4"/>
      <c r="HOC103" s="4"/>
      <c r="HOD103" s="4"/>
      <c r="HOE103" s="4"/>
      <c r="HOF103" s="4"/>
      <c r="HOG103" s="4"/>
      <c r="HOH103" s="4"/>
      <c r="HOI103" s="4"/>
      <c r="HOJ103" s="4"/>
      <c r="HOK103" s="4"/>
      <c r="HOL103" s="4"/>
      <c r="HOM103" s="4"/>
      <c r="HON103" s="4"/>
      <c r="HOO103" s="4"/>
      <c r="HOP103" s="4"/>
      <c r="HOQ103" s="4"/>
      <c r="HOR103" s="4"/>
      <c r="HOS103" s="4"/>
      <c r="HOT103" s="4"/>
      <c r="HOU103" s="4"/>
      <c r="HOV103" s="4"/>
      <c r="HOW103" s="4"/>
      <c r="HOX103" s="4"/>
      <c r="HOY103" s="4"/>
      <c r="HOZ103" s="4"/>
      <c r="HPA103" s="4"/>
      <c r="HPB103" s="4"/>
      <c r="HPC103" s="4"/>
      <c r="HPD103" s="4"/>
      <c r="HPE103" s="4"/>
      <c r="HPF103" s="4"/>
      <c r="HPG103" s="4"/>
      <c r="HPH103" s="4"/>
      <c r="HPI103" s="4"/>
      <c r="HPJ103" s="4"/>
      <c r="HPK103" s="4"/>
      <c r="HPL103" s="4"/>
      <c r="HPM103" s="4"/>
      <c r="HPN103" s="4"/>
      <c r="HPO103" s="4"/>
      <c r="HPP103" s="4"/>
      <c r="HPQ103" s="4"/>
      <c r="HPR103" s="4"/>
      <c r="HPS103" s="4"/>
      <c r="HPT103" s="4"/>
      <c r="HPU103" s="4"/>
      <c r="HPV103" s="4"/>
      <c r="HPW103" s="4"/>
      <c r="HPX103" s="4"/>
      <c r="HPY103" s="4"/>
      <c r="HPZ103" s="4"/>
      <c r="HQA103" s="4"/>
      <c r="HQB103" s="4"/>
      <c r="HQC103" s="4"/>
      <c r="HQD103" s="4"/>
      <c r="HQE103" s="4"/>
      <c r="HQF103" s="4"/>
      <c r="HQG103" s="4"/>
      <c r="HQH103" s="4"/>
      <c r="HQI103" s="4"/>
      <c r="HQJ103" s="4"/>
      <c r="HQK103" s="4"/>
      <c r="HQL103" s="4"/>
      <c r="HQM103" s="4"/>
      <c r="HQN103" s="4"/>
      <c r="HQO103" s="4"/>
      <c r="HQP103" s="4"/>
      <c r="HQQ103" s="4"/>
      <c r="HQR103" s="4"/>
      <c r="HQS103" s="4"/>
      <c r="HQT103" s="4"/>
      <c r="HQU103" s="4"/>
      <c r="HQV103" s="4"/>
      <c r="HQW103" s="4"/>
      <c r="HQX103" s="4"/>
      <c r="HQY103" s="4"/>
      <c r="HQZ103" s="4"/>
      <c r="HRA103" s="4"/>
      <c r="HRB103" s="4"/>
      <c r="HRC103" s="4"/>
      <c r="HRD103" s="4"/>
      <c r="HRE103" s="4"/>
      <c r="HRF103" s="4"/>
      <c r="HRG103" s="4"/>
      <c r="HRH103" s="4"/>
      <c r="HRI103" s="4"/>
      <c r="HRJ103" s="4"/>
      <c r="HRK103" s="4"/>
      <c r="HRL103" s="4"/>
      <c r="HRM103" s="4"/>
      <c r="HRN103" s="4"/>
      <c r="HRO103" s="4"/>
      <c r="HRP103" s="4"/>
      <c r="HRQ103" s="4"/>
      <c r="HRR103" s="4"/>
      <c r="HRS103" s="4"/>
      <c r="HRT103" s="4"/>
      <c r="HRU103" s="4"/>
      <c r="HRV103" s="4"/>
      <c r="HRW103" s="4"/>
      <c r="HRX103" s="4"/>
      <c r="HRY103" s="4"/>
      <c r="HRZ103" s="4"/>
      <c r="HSA103" s="4"/>
      <c r="HSB103" s="4"/>
      <c r="HSC103" s="4"/>
      <c r="HSD103" s="4"/>
      <c r="HSE103" s="4"/>
      <c r="HSF103" s="4"/>
      <c r="HSG103" s="4"/>
      <c r="HSH103" s="4"/>
      <c r="HSI103" s="4"/>
      <c r="HSJ103" s="4"/>
      <c r="HSK103" s="4"/>
      <c r="HSL103" s="4"/>
      <c r="HSM103" s="4"/>
      <c r="HSN103" s="4"/>
      <c r="HSO103" s="4"/>
      <c r="HSP103" s="4"/>
      <c r="HSQ103" s="4"/>
      <c r="HSR103" s="4"/>
      <c r="HSS103" s="4"/>
      <c r="HST103" s="4"/>
      <c r="HSU103" s="4"/>
      <c r="HSV103" s="4"/>
      <c r="HSW103" s="4"/>
      <c r="HSX103" s="4"/>
      <c r="HSY103" s="4"/>
      <c r="HSZ103" s="4"/>
      <c r="HTA103" s="4"/>
      <c r="HTB103" s="4"/>
      <c r="HTC103" s="4"/>
      <c r="HTD103" s="4"/>
      <c r="HTE103" s="4"/>
      <c r="HTF103" s="4"/>
      <c r="HTG103" s="4"/>
      <c r="HTH103" s="4"/>
      <c r="HTI103" s="4"/>
      <c r="HTJ103" s="4"/>
      <c r="HTK103" s="4"/>
      <c r="HTL103" s="4"/>
      <c r="HTM103" s="4"/>
      <c r="HTN103" s="4"/>
      <c r="HTO103" s="4"/>
      <c r="HTP103" s="4"/>
      <c r="HTQ103" s="4"/>
      <c r="HTR103" s="4"/>
      <c r="HTS103" s="4"/>
      <c r="HTT103" s="4"/>
      <c r="HTU103" s="4"/>
      <c r="HTV103" s="4"/>
      <c r="HTW103" s="4"/>
      <c r="HTX103" s="4"/>
      <c r="HTY103" s="4"/>
      <c r="HTZ103" s="4"/>
      <c r="HUA103" s="4"/>
      <c r="HUB103" s="4"/>
      <c r="HUC103" s="4"/>
      <c r="HUD103" s="4"/>
      <c r="HUE103" s="4"/>
      <c r="HUF103" s="4"/>
      <c r="HUG103" s="4"/>
      <c r="HUH103" s="4"/>
      <c r="HUI103" s="4"/>
      <c r="HUJ103" s="4"/>
      <c r="HUK103" s="4"/>
      <c r="HUL103" s="4"/>
      <c r="HUM103" s="4"/>
      <c r="HUN103" s="4"/>
      <c r="HUO103" s="4"/>
      <c r="HUP103" s="4"/>
      <c r="HUQ103" s="4"/>
      <c r="HUR103" s="4"/>
      <c r="HUS103" s="4"/>
      <c r="HUT103" s="4"/>
      <c r="HUU103" s="4"/>
      <c r="HUV103" s="4"/>
      <c r="HUW103" s="4"/>
      <c r="HUX103" s="4"/>
      <c r="HUY103" s="4"/>
      <c r="HUZ103" s="4"/>
      <c r="HVA103" s="4"/>
      <c r="HVB103" s="4"/>
      <c r="HVC103" s="4"/>
      <c r="HVD103" s="4"/>
      <c r="HVE103" s="4"/>
      <c r="HVF103" s="4"/>
      <c r="HVG103" s="4"/>
      <c r="HVH103" s="4"/>
      <c r="HVI103" s="4"/>
      <c r="HVJ103" s="4"/>
      <c r="HVK103" s="4"/>
      <c r="HVL103" s="4"/>
      <c r="HVM103" s="4"/>
      <c r="HVN103" s="4"/>
      <c r="HVO103" s="4"/>
      <c r="HVP103" s="4"/>
      <c r="HVQ103" s="4"/>
      <c r="HVR103" s="4"/>
      <c r="HVS103" s="4"/>
      <c r="HVT103" s="4"/>
      <c r="HVU103" s="4"/>
      <c r="HVV103" s="4"/>
      <c r="HVW103" s="4"/>
      <c r="HVX103" s="4"/>
      <c r="HVY103" s="4"/>
      <c r="HVZ103" s="4"/>
      <c r="HWA103" s="4"/>
      <c r="HWB103" s="4"/>
      <c r="HWC103" s="4"/>
      <c r="HWD103" s="4"/>
      <c r="HWE103" s="4"/>
      <c r="HWF103" s="4"/>
      <c r="HWG103" s="4"/>
      <c r="HWH103" s="4"/>
      <c r="HWI103" s="4"/>
      <c r="HWJ103" s="4"/>
      <c r="HWK103" s="4"/>
      <c r="HWL103" s="4"/>
      <c r="HWM103" s="4"/>
      <c r="HWN103" s="4"/>
      <c r="HWO103" s="4"/>
      <c r="HWP103" s="4"/>
      <c r="HWQ103" s="4"/>
      <c r="HWR103" s="4"/>
      <c r="HWS103" s="4"/>
      <c r="HWT103" s="4"/>
      <c r="HWU103" s="4"/>
      <c r="HWV103" s="4"/>
      <c r="HWW103" s="4"/>
      <c r="HWX103" s="4"/>
      <c r="HWY103" s="4"/>
      <c r="HWZ103" s="4"/>
      <c r="HXA103" s="4"/>
      <c r="HXB103" s="4"/>
      <c r="HXC103" s="4"/>
      <c r="HXD103" s="4"/>
      <c r="HXE103" s="4"/>
      <c r="HXF103" s="4"/>
      <c r="HXG103" s="4"/>
      <c r="HXH103" s="4"/>
      <c r="HXI103" s="4"/>
      <c r="HXJ103" s="4"/>
      <c r="HXK103" s="4"/>
      <c r="HXL103" s="4"/>
      <c r="HXM103" s="4"/>
      <c r="HXN103" s="4"/>
      <c r="HXO103" s="4"/>
      <c r="HXP103" s="4"/>
      <c r="HXQ103" s="4"/>
      <c r="HXR103" s="4"/>
      <c r="HXS103" s="4"/>
      <c r="HXT103" s="4"/>
      <c r="HXU103" s="4"/>
      <c r="HXV103" s="4"/>
      <c r="HXW103" s="4"/>
      <c r="HXX103" s="4"/>
      <c r="HXY103" s="4"/>
      <c r="HXZ103" s="4"/>
      <c r="HYA103" s="4"/>
      <c r="HYB103" s="4"/>
      <c r="HYC103" s="4"/>
      <c r="HYD103" s="4"/>
      <c r="HYE103" s="4"/>
      <c r="HYF103" s="4"/>
      <c r="HYG103" s="4"/>
      <c r="HYH103" s="4"/>
      <c r="HYI103" s="4"/>
      <c r="HYJ103" s="4"/>
      <c r="HYK103" s="4"/>
      <c r="HYL103" s="4"/>
      <c r="HYM103" s="4"/>
      <c r="HYN103" s="4"/>
      <c r="HYO103" s="4"/>
      <c r="HYP103" s="4"/>
      <c r="HYQ103" s="4"/>
      <c r="HYR103" s="4"/>
      <c r="HYS103" s="4"/>
      <c r="HYT103" s="4"/>
      <c r="HYU103" s="4"/>
      <c r="HYV103" s="4"/>
      <c r="HYW103" s="4"/>
      <c r="HYX103" s="4"/>
      <c r="HYY103" s="4"/>
      <c r="HYZ103" s="4"/>
      <c r="HZA103" s="4"/>
      <c r="HZB103" s="4"/>
      <c r="HZC103" s="4"/>
      <c r="HZD103" s="4"/>
      <c r="HZE103" s="4"/>
      <c r="HZF103" s="4"/>
      <c r="HZG103" s="4"/>
      <c r="HZH103" s="4"/>
      <c r="HZI103" s="4"/>
      <c r="HZJ103" s="4"/>
      <c r="HZK103" s="4"/>
      <c r="HZL103" s="4"/>
      <c r="HZM103" s="4"/>
      <c r="HZN103" s="4"/>
      <c r="HZO103" s="4"/>
      <c r="HZP103" s="4"/>
      <c r="HZQ103" s="4"/>
      <c r="HZR103" s="4"/>
      <c r="HZS103" s="4"/>
      <c r="HZT103" s="4"/>
      <c r="HZU103" s="4"/>
      <c r="HZV103" s="4"/>
      <c r="HZW103" s="4"/>
      <c r="HZX103" s="4"/>
      <c r="HZY103" s="4"/>
      <c r="HZZ103" s="4"/>
      <c r="IAA103" s="4"/>
      <c r="IAB103" s="4"/>
      <c r="IAC103" s="4"/>
      <c r="IAD103" s="4"/>
      <c r="IAE103" s="4"/>
      <c r="IAF103" s="4"/>
      <c r="IAG103" s="4"/>
      <c r="IAH103" s="4"/>
      <c r="IAI103" s="4"/>
      <c r="IAJ103" s="4"/>
      <c r="IAK103" s="4"/>
      <c r="IAL103" s="4"/>
      <c r="IAM103" s="4"/>
      <c r="IAN103" s="4"/>
      <c r="IAO103" s="4"/>
      <c r="IAP103" s="4"/>
      <c r="IAQ103" s="4"/>
      <c r="IAR103" s="4"/>
      <c r="IAS103" s="4"/>
      <c r="IAT103" s="4"/>
      <c r="IAU103" s="4"/>
      <c r="IAV103" s="4"/>
      <c r="IAW103" s="4"/>
      <c r="IAX103" s="4"/>
      <c r="IAY103" s="4"/>
      <c r="IAZ103" s="4"/>
      <c r="IBA103" s="4"/>
      <c r="IBB103" s="4"/>
      <c r="IBC103" s="4"/>
      <c r="IBD103" s="4"/>
      <c r="IBE103" s="4"/>
      <c r="IBF103" s="4"/>
      <c r="IBG103" s="4"/>
      <c r="IBH103" s="4"/>
      <c r="IBI103" s="4"/>
      <c r="IBJ103" s="4"/>
      <c r="IBK103" s="4"/>
      <c r="IBL103" s="4"/>
      <c r="IBM103" s="4"/>
      <c r="IBN103" s="4"/>
      <c r="IBO103" s="4"/>
      <c r="IBP103" s="4"/>
      <c r="IBQ103" s="4"/>
      <c r="IBR103" s="4"/>
      <c r="IBS103" s="4"/>
      <c r="IBT103" s="4"/>
      <c r="IBU103" s="4"/>
      <c r="IBV103" s="4"/>
      <c r="IBW103" s="4"/>
      <c r="IBX103" s="4"/>
      <c r="IBY103" s="4"/>
      <c r="IBZ103" s="4"/>
      <c r="ICA103" s="4"/>
      <c r="ICB103" s="4"/>
      <c r="ICC103" s="4"/>
      <c r="ICD103" s="4"/>
      <c r="ICE103" s="4"/>
      <c r="ICF103" s="4"/>
      <c r="ICG103" s="4"/>
      <c r="ICH103" s="4"/>
      <c r="ICI103" s="4"/>
      <c r="ICJ103" s="4"/>
      <c r="ICK103" s="4"/>
      <c r="ICL103" s="4"/>
      <c r="ICM103" s="4"/>
      <c r="ICN103" s="4"/>
      <c r="ICO103" s="4"/>
      <c r="ICP103" s="4"/>
      <c r="ICQ103" s="4"/>
      <c r="ICR103" s="4"/>
      <c r="ICS103" s="4"/>
      <c r="ICT103" s="4"/>
      <c r="ICU103" s="4"/>
      <c r="ICV103" s="4"/>
      <c r="ICW103" s="4"/>
      <c r="ICX103" s="4"/>
      <c r="ICY103" s="4"/>
      <c r="ICZ103" s="4"/>
      <c r="IDA103" s="4"/>
      <c r="IDB103" s="4"/>
      <c r="IDC103" s="4"/>
      <c r="IDD103" s="4"/>
      <c r="IDE103" s="4"/>
      <c r="IDF103" s="4"/>
      <c r="IDG103" s="4"/>
      <c r="IDH103" s="4"/>
      <c r="IDI103" s="4"/>
      <c r="IDJ103" s="4"/>
      <c r="IDK103" s="4"/>
      <c r="IDL103" s="4"/>
      <c r="IDM103" s="4"/>
      <c r="IDN103" s="4"/>
      <c r="IDO103" s="4"/>
      <c r="IDP103" s="4"/>
      <c r="IDQ103" s="4"/>
      <c r="IDR103" s="4"/>
      <c r="IDS103" s="4"/>
      <c r="IDT103" s="4"/>
      <c r="IDU103" s="4"/>
      <c r="IDV103" s="4"/>
      <c r="IDW103" s="4"/>
      <c r="IDX103" s="4"/>
      <c r="IDY103" s="4"/>
      <c r="IDZ103" s="4"/>
      <c r="IEA103" s="4"/>
      <c r="IEB103" s="4"/>
      <c r="IEC103" s="4"/>
      <c r="IED103" s="4"/>
      <c r="IEE103" s="4"/>
      <c r="IEF103" s="4"/>
      <c r="IEG103" s="4"/>
      <c r="IEH103" s="4"/>
      <c r="IEI103" s="4"/>
      <c r="IEJ103" s="4"/>
      <c r="IEK103" s="4"/>
      <c r="IEL103" s="4"/>
      <c r="IEM103" s="4"/>
      <c r="IEN103" s="4"/>
      <c r="IEO103" s="4"/>
      <c r="IEP103" s="4"/>
      <c r="IEQ103" s="4"/>
      <c r="IER103" s="4"/>
      <c r="IES103" s="4"/>
      <c r="IET103" s="4"/>
      <c r="IEU103" s="4"/>
      <c r="IEV103" s="4"/>
      <c r="IEW103" s="4"/>
      <c r="IEX103" s="4"/>
      <c r="IEY103" s="4"/>
      <c r="IEZ103" s="4"/>
      <c r="IFA103" s="4"/>
      <c r="IFB103" s="4"/>
      <c r="IFC103" s="4"/>
      <c r="IFD103" s="4"/>
      <c r="IFE103" s="4"/>
      <c r="IFF103" s="4"/>
      <c r="IFG103" s="4"/>
      <c r="IFH103" s="4"/>
      <c r="IFI103" s="4"/>
      <c r="IFJ103" s="4"/>
      <c r="IFK103" s="4"/>
      <c r="IFL103" s="4"/>
      <c r="IFM103" s="4"/>
      <c r="IFN103" s="4"/>
      <c r="IFO103" s="4"/>
      <c r="IFP103" s="4"/>
      <c r="IFQ103" s="4"/>
      <c r="IFR103" s="4"/>
      <c r="IFS103" s="4"/>
      <c r="IFT103" s="4"/>
      <c r="IFU103" s="4"/>
      <c r="IFV103" s="4"/>
      <c r="IFW103" s="4"/>
      <c r="IFX103" s="4"/>
      <c r="IFY103" s="4"/>
      <c r="IFZ103" s="4"/>
      <c r="IGA103" s="4"/>
      <c r="IGB103" s="4"/>
      <c r="IGC103" s="4"/>
      <c r="IGD103" s="4"/>
      <c r="IGE103" s="4"/>
      <c r="IGF103" s="4"/>
      <c r="IGG103" s="4"/>
      <c r="IGH103" s="4"/>
      <c r="IGI103" s="4"/>
      <c r="IGJ103" s="4"/>
      <c r="IGK103" s="4"/>
      <c r="IGL103" s="4"/>
      <c r="IGM103" s="4"/>
      <c r="IGN103" s="4"/>
      <c r="IGO103" s="4"/>
      <c r="IGP103" s="4"/>
      <c r="IGQ103" s="4"/>
      <c r="IGR103" s="4"/>
      <c r="IGS103" s="4"/>
      <c r="IGT103" s="4"/>
      <c r="IGU103" s="4"/>
      <c r="IGV103" s="4"/>
      <c r="IGW103" s="4"/>
      <c r="IGX103" s="4"/>
      <c r="IGY103" s="4"/>
      <c r="IGZ103" s="4"/>
      <c r="IHA103" s="4"/>
      <c r="IHB103" s="4"/>
      <c r="IHC103" s="4"/>
      <c r="IHD103" s="4"/>
      <c r="IHE103" s="4"/>
      <c r="IHF103" s="4"/>
      <c r="IHG103" s="4"/>
      <c r="IHH103" s="4"/>
      <c r="IHI103" s="4"/>
      <c r="IHJ103" s="4"/>
      <c r="IHK103" s="4"/>
      <c r="IHL103" s="4"/>
      <c r="IHM103" s="4"/>
      <c r="IHN103" s="4"/>
      <c r="IHO103" s="4"/>
      <c r="IHP103" s="4"/>
      <c r="IHQ103" s="4"/>
      <c r="IHR103" s="4"/>
      <c r="IHS103" s="4"/>
      <c r="IHT103" s="4"/>
      <c r="IHU103" s="4"/>
      <c r="IHV103" s="4"/>
      <c r="IHW103" s="4"/>
      <c r="IHX103" s="4"/>
      <c r="IHY103" s="4"/>
      <c r="IHZ103" s="4"/>
      <c r="IIA103" s="4"/>
      <c r="IIB103" s="4"/>
      <c r="IIC103" s="4"/>
      <c r="IID103" s="4"/>
      <c r="IIE103" s="4"/>
      <c r="IIF103" s="4"/>
      <c r="IIG103" s="4"/>
      <c r="IIH103" s="4"/>
      <c r="III103" s="4"/>
      <c r="IIJ103" s="4"/>
      <c r="IIK103" s="4"/>
      <c r="IIL103" s="4"/>
      <c r="IIM103" s="4"/>
      <c r="IIN103" s="4"/>
      <c r="IIO103" s="4"/>
      <c r="IIP103" s="4"/>
      <c r="IIQ103" s="4"/>
      <c r="IIR103" s="4"/>
      <c r="IIS103" s="4"/>
      <c r="IIT103" s="4"/>
      <c r="IIU103" s="4"/>
      <c r="IIV103" s="4"/>
      <c r="IIW103" s="4"/>
      <c r="IIX103" s="4"/>
      <c r="IIY103" s="4"/>
      <c r="IIZ103" s="4"/>
      <c r="IJA103" s="4"/>
      <c r="IJB103" s="4"/>
      <c r="IJC103" s="4"/>
      <c r="IJD103" s="4"/>
      <c r="IJE103" s="4"/>
      <c r="IJF103" s="4"/>
      <c r="IJG103" s="4"/>
      <c r="IJH103" s="4"/>
      <c r="IJI103" s="4"/>
      <c r="IJJ103" s="4"/>
      <c r="IJK103" s="4"/>
      <c r="IJL103" s="4"/>
      <c r="IJM103" s="4"/>
      <c r="IJN103" s="4"/>
      <c r="IJO103" s="4"/>
      <c r="IJP103" s="4"/>
      <c r="IJQ103" s="4"/>
      <c r="IJR103" s="4"/>
      <c r="IJS103" s="4"/>
      <c r="IJT103" s="4"/>
      <c r="IJU103" s="4"/>
      <c r="IJV103" s="4"/>
      <c r="IJW103" s="4"/>
      <c r="IJX103" s="4"/>
      <c r="IJY103" s="4"/>
      <c r="IJZ103" s="4"/>
      <c r="IKA103" s="4"/>
      <c r="IKB103" s="4"/>
      <c r="IKC103" s="4"/>
      <c r="IKD103" s="4"/>
      <c r="IKE103" s="4"/>
      <c r="IKF103" s="4"/>
      <c r="IKG103" s="4"/>
      <c r="IKH103" s="4"/>
      <c r="IKI103" s="4"/>
      <c r="IKJ103" s="4"/>
      <c r="IKK103" s="4"/>
      <c r="IKL103" s="4"/>
      <c r="IKM103" s="4"/>
      <c r="IKN103" s="4"/>
      <c r="IKO103" s="4"/>
      <c r="IKP103" s="4"/>
      <c r="IKQ103" s="4"/>
      <c r="IKR103" s="4"/>
      <c r="IKS103" s="4"/>
      <c r="IKT103" s="4"/>
      <c r="IKU103" s="4"/>
      <c r="IKV103" s="4"/>
      <c r="IKW103" s="4"/>
      <c r="IKX103" s="4"/>
      <c r="IKY103" s="4"/>
      <c r="IKZ103" s="4"/>
      <c r="ILA103" s="4"/>
      <c r="ILB103" s="4"/>
      <c r="ILC103" s="4"/>
      <c r="ILD103" s="4"/>
      <c r="ILE103" s="4"/>
      <c r="ILF103" s="4"/>
      <c r="ILG103" s="4"/>
      <c r="ILH103" s="4"/>
      <c r="ILI103" s="4"/>
      <c r="ILJ103" s="4"/>
      <c r="ILK103" s="4"/>
      <c r="ILL103" s="4"/>
      <c r="ILM103" s="4"/>
      <c r="ILN103" s="4"/>
      <c r="ILO103" s="4"/>
      <c r="ILP103" s="4"/>
      <c r="ILQ103" s="4"/>
      <c r="ILR103" s="4"/>
      <c r="ILS103" s="4"/>
      <c r="ILT103" s="4"/>
      <c r="ILU103" s="4"/>
      <c r="ILV103" s="4"/>
      <c r="ILW103" s="4"/>
      <c r="ILX103" s="4"/>
      <c r="ILY103" s="4"/>
      <c r="ILZ103" s="4"/>
      <c r="IMA103" s="4"/>
      <c r="IMB103" s="4"/>
      <c r="IMC103" s="4"/>
      <c r="IMD103" s="4"/>
      <c r="IME103" s="4"/>
      <c r="IMF103" s="4"/>
      <c r="IMG103" s="4"/>
      <c r="IMH103" s="4"/>
      <c r="IMI103" s="4"/>
      <c r="IMJ103" s="4"/>
      <c r="IMK103" s="4"/>
      <c r="IML103" s="4"/>
      <c r="IMM103" s="4"/>
      <c r="IMN103" s="4"/>
      <c r="IMO103" s="4"/>
      <c r="IMP103" s="4"/>
      <c r="IMQ103" s="4"/>
      <c r="IMR103" s="4"/>
      <c r="IMS103" s="4"/>
      <c r="IMT103" s="4"/>
      <c r="IMU103" s="4"/>
      <c r="IMV103" s="4"/>
      <c r="IMW103" s="4"/>
      <c r="IMX103" s="4"/>
      <c r="IMY103" s="4"/>
      <c r="IMZ103" s="4"/>
      <c r="INA103" s="4"/>
      <c r="INB103" s="4"/>
      <c r="INC103" s="4"/>
      <c r="IND103" s="4"/>
      <c r="INE103" s="4"/>
      <c r="INF103" s="4"/>
      <c r="ING103" s="4"/>
      <c r="INH103" s="4"/>
      <c r="INI103" s="4"/>
      <c r="INJ103" s="4"/>
      <c r="INK103" s="4"/>
      <c r="INL103" s="4"/>
      <c r="INM103" s="4"/>
      <c r="INN103" s="4"/>
      <c r="INO103" s="4"/>
      <c r="INP103" s="4"/>
      <c r="INQ103" s="4"/>
      <c r="INR103" s="4"/>
      <c r="INS103" s="4"/>
      <c r="INT103" s="4"/>
      <c r="INU103" s="4"/>
      <c r="INV103" s="4"/>
      <c r="INW103" s="4"/>
      <c r="INX103" s="4"/>
      <c r="INY103" s="4"/>
      <c r="INZ103" s="4"/>
      <c r="IOA103" s="4"/>
      <c r="IOB103" s="4"/>
      <c r="IOC103" s="4"/>
      <c r="IOD103" s="4"/>
      <c r="IOE103" s="4"/>
      <c r="IOF103" s="4"/>
      <c r="IOG103" s="4"/>
      <c r="IOH103" s="4"/>
      <c r="IOI103" s="4"/>
      <c r="IOJ103" s="4"/>
      <c r="IOK103" s="4"/>
      <c r="IOL103" s="4"/>
      <c r="IOM103" s="4"/>
      <c r="ION103" s="4"/>
      <c r="IOO103" s="4"/>
      <c r="IOP103" s="4"/>
      <c r="IOQ103" s="4"/>
      <c r="IOR103" s="4"/>
      <c r="IOS103" s="4"/>
      <c r="IOT103" s="4"/>
      <c r="IOU103" s="4"/>
      <c r="IOV103" s="4"/>
      <c r="IOW103" s="4"/>
      <c r="IOX103" s="4"/>
      <c r="IOY103" s="4"/>
      <c r="IOZ103" s="4"/>
      <c r="IPA103" s="4"/>
      <c r="IPB103" s="4"/>
      <c r="IPC103" s="4"/>
      <c r="IPD103" s="4"/>
      <c r="IPE103" s="4"/>
      <c r="IPF103" s="4"/>
      <c r="IPG103" s="4"/>
      <c r="IPH103" s="4"/>
      <c r="IPI103" s="4"/>
      <c r="IPJ103" s="4"/>
      <c r="IPK103" s="4"/>
      <c r="IPL103" s="4"/>
      <c r="IPM103" s="4"/>
      <c r="IPN103" s="4"/>
      <c r="IPO103" s="4"/>
      <c r="IPP103" s="4"/>
      <c r="IPQ103" s="4"/>
      <c r="IPR103" s="4"/>
      <c r="IPS103" s="4"/>
      <c r="IPT103" s="4"/>
      <c r="IPU103" s="4"/>
      <c r="IPV103" s="4"/>
      <c r="IPW103" s="4"/>
      <c r="IPX103" s="4"/>
      <c r="IPY103" s="4"/>
      <c r="IPZ103" s="4"/>
      <c r="IQA103" s="4"/>
      <c r="IQB103" s="4"/>
      <c r="IQC103" s="4"/>
      <c r="IQD103" s="4"/>
      <c r="IQE103" s="4"/>
      <c r="IQF103" s="4"/>
      <c r="IQG103" s="4"/>
      <c r="IQH103" s="4"/>
      <c r="IQI103" s="4"/>
      <c r="IQJ103" s="4"/>
      <c r="IQK103" s="4"/>
      <c r="IQL103" s="4"/>
      <c r="IQM103" s="4"/>
      <c r="IQN103" s="4"/>
      <c r="IQO103" s="4"/>
      <c r="IQP103" s="4"/>
      <c r="IQQ103" s="4"/>
      <c r="IQR103" s="4"/>
      <c r="IQS103" s="4"/>
      <c r="IQT103" s="4"/>
      <c r="IQU103" s="4"/>
      <c r="IQV103" s="4"/>
      <c r="IQW103" s="4"/>
      <c r="IQX103" s="4"/>
      <c r="IQY103" s="4"/>
      <c r="IQZ103" s="4"/>
      <c r="IRA103" s="4"/>
      <c r="IRB103" s="4"/>
      <c r="IRC103" s="4"/>
      <c r="IRD103" s="4"/>
      <c r="IRE103" s="4"/>
      <c r="IRF103" s="4"/>
      <c r="IRG103" s="4"/>
      <c r="IRH103" s="4"/>
      <c r="IRI103" s="4"/>
      <c r="IRJ103" s="4"/>
      <c r="IRK103" s="4"/>
      <c r="IRL103" s="4"/>
      <c r="IRM103" s="4"/>
      <c r="IRN103" s="4"/>
      <c r="IRO103" s="4"/>
      <c r="IRP103" s="4"/>
      <c r="IRQ103" s="4"/>
      <c r="IRR103" s="4"/>
      <c r="IRS103" s="4"/>
      <c r="IRT103" s="4"/>
      <c r="IRU103" s="4"/>
      <c r="IRV103" s="4"/>
      <c r="IRW103" s="4"/>
      <c r="IRX103" s="4"/>
      <c r="IRY103" s="4"/>
      <c r="IRZ103" s="4"/>
      <c r="ISA103" s="4"/>
      <c r="ISB103" s="4"/>
      <c r="ISC103" s="4"/>
      <c r="ISD103" s="4"/>
      <c r="ISE103" s="4"/>
      <c r="ISF103" s="4"/>
      <c r="ISG103" s="4"/>
      <c r="ISH103" s="4"/>
      <c r="ISI103" s="4"/>
      <c r="ISJ103" s="4"/>
      <c r="ISK103" s="4"/>
      <c r="ISL103" s="4"/>
      <c r="ISM103" s="4"/>
      <c r="ISN103" s="4"/>
      <c r="ISO103" s="4"/>
      <c r="ISP103" s="4"/>
      <c r="ISQ103" s="4"/>
      <c r="ISR103" s="4"/>
      <c r="ISS103" s="4"/>
      <c r="IST103" s="4"/>
      <c r="ISU103" s="4"/>
      <c r="ISV103" s="4"/>
      <c r="ISW103" s="4"/>
      <c r="ISX103" s="4"/>
      <c r="ISY103" s="4"/>
      <c r="ISZ103" s="4"/>
      <c r="ITA103" s="4"/>
      <c r="ITB103" s="4"/>
      <c r="ITC103" s="4"/>
      <c r="ITD103" s="4"/>
      <c r="ITE103" s="4"/>
      <c r="ITF103" s="4"/>
      <c r="ITG103" s="4"/>
      <c r="ITH103" s="4"/>
      <c r="ITI103" s="4"/>
      <c r="ITJ103" s="4"/>
      <c r="ITK103" s="4"/>
      <c r="ITL103" s="4"/>
      <c r="ITM103" s="4"/>
      <c r="ITN103" s="4"/>
      <c r="ITO103" s="4"/>
      <c r="ITP103" s="4"/>
      <c r="ITQ103" s="4"/>
      <c r="ITR103" s="4"/>
      <c r="ITS103" s="4"/>
      <c r="ITT103" s="4"/>
      <c r="ITU103" s="4"/>
      <c r="ITV103" s="4"/>
      <c r="ITW103" s="4"/>
      <c r="ITX103" s="4"/>
      <c r="ITY103" s="4"/>
      <c r="ITZ103" s="4"/>
      <c r="IUA103" s="4"/>
      <c r="IUB103" s="4"/>
      <c r="IUC103" s="4"/>
      <c r="IUD103" s="4"/>
      <c r="IUE103" s="4"/>
      <c r="IUF103" s="4"/>
      <c r="IUG103" s="4"/>
      <c r="IUH103" s="4"/>
      <c r="IUI103" s="4"/>
      <c r="IUJ103" s="4"/>
      <c r="IUK103" s="4"/>
      <c r="IUL103" s="4"/>
      <c r="IUM103" s="4"/>
      <c r="IUN103" s="4"/>
      <c r="IUO103" s="4"/>
      <c r="IUP103" s="4"/>
      <c r="IUQ103" s="4"/>
      <c r="IUR103" s="4"/>
      <c r="IUS103" s="4"/>
      <c r="IUT103" s="4"/>
      <c r="IUU103" s="4"/>
      <c r="IUV103" s="4"/>
      <c r="IUW103" s="4"/>
      <c r="IUX103" s="4"/>
      <c r="IUY103" s="4"/>
      <c r="IUZ103" s="4"/>
      <c r="IVA103" s="4"/>
      <c r="IVB103" s="4"/>
      <c r="IVC103" s="4"/>
      <c r="IVD103" s="4"/>
      <c r="IVE103" s="4"/>
      <c r="IVF103" s="4"/>
      <c r="IVG103" s="4"/>
      <c r="IVH103" s="4"/>
      <c r="IVI103" s="4"/>
      <c r="IVJ103" s="4"/>
      <c r="IVK103" s="4"/>
      <c r="IVL103" s="4"/>
      <c r="IVM103" s="4"/>
      <c r="IVN103" s="4"/>
      <c r="IVO103" s="4"/>
      <c r="IVP103" s="4"/>
      <c r="IVQ103" s="4"/>
      <c r="IVR103" s="4"/>
      <c r="IVS103" s="4"/>
      <c r="IVT103" s="4"/>
      <c r="IVU103" s="4"/>
      <c r="IVV103" s="4"/>
      <c r="IVW103" s="4"/>
      <c r="IVX103" s="4"/>
      <c r="IVY103" s="4"/>
      <c r="IVZ103" s="4"/>
      <c r="IWA103" s="4"/>
      <c r="IWB103" s="4"/>
      <c r="IWC103" s="4"/>
      <c r="IWD103" s="4"/>
      <c r="IWE103" s="4"/>
      <c r="IWF103" s="4"/>
      <c r="IWG103" s="4"/>
      <c r="IWH103" s="4"/>
      <c r="IWI103" s="4"/>
      <c r="IWJ103" s="4"/>
      <c r="IWK103" s="4"/>
      <c r="IWL103" s="4"/>
      <c r="IWM103" s="4"/>
      <c r="IWN103" s="4"/>
      <c r="IWO103" s="4"/>
      <c r="IWP103" s="4"/>
      <c r="IWQ103" s="4"/>
      <c r="IWR103" s="4"/>
      <c r="IWS103" s="4"/>
      <c r="IWT103" s="4"/>
      <c r="IWU103" s="4"/>
      <c r="IWV103" s="4"/>
      <c r="IWW103" s="4"/>
      <c r="IWX103" s="4"/>
      <c r="IWY103" s="4"/>
      <c r="IWZ103" s="4"/>
      <c r="IXA103" s="4"/>
      <c r="IXB103" s="4"/>
      <c r="IXC103" s="4"/>
      <c r="IXD103" s="4"/>
      <c r="IXE103" s="4"/>
      <c r="IXF103" s="4"/>
      <c r="IXG103" s="4"/>
      <c r="IXH103" s="4"/>
      <c r="IXI103" s="4"/>
      <c r="IXJ103" s="4"/>
      <c r="IXK103" s="4"/>
      <c r="IXL103" s="4"/>
      <c r="IXM103" s="4"/>
      <c r="IXN103" s="4"/>
      <c r="IXO103" s="4"/>
      <c r="IXP103" s="4"/>
      <c r="IXQ103" s="4"/>
      <c r="IXR103" s="4"/>
      <c r="IXS103" s="4"/>
      <c r="IXT103" s="4"/>
      <c r="IXU103" s="4"/>
      <c r="IXV103" s="4"/>
      <c r="IXW103" s="4"/>
      <c r="IXX103" s="4"/>
      <c r="IXY103" s="4"/>
      <c r="IXZ103" s="4"/>
      <c r="IYA103" s="4"/>
      <c r="IYB103" s="4"/>
      <c r="IYC103" s="4"/>
      <c r="IYD103" s="4"/>
      <c r="IYE103" s="4"/>
      <c r="IYF103" s="4"/>
      <c r="IYG103" s="4"/>
      <c r="IYH103" s="4"/>
      <c r="IYI103" s="4"/>
      <c r="IYJ103" s="4"/>
      <c r="IYK103" s="4"/>
      <c r="IYL103" s="4"/>
      <c r="IYM103" s="4"/>
      <c r="IYN103" s="4"/>
      <c r="IYO103" s="4"/>
      <c r="IYP103" s="4"/>
      <c r="IYQ103" s="4"/>
      <c r="IYR103" s="4"/>
      <c r="IYS103" s="4"/>
      <c r="IYT103" s="4"/>
      <c r="IYU103" s="4"/>
      <c r="IYV103" s="4"/>
      <c r="IYW103" s="4"/>
      <c r="IYX103" s="4"/>
      <c r="IYY103" s="4"/>
      <c r="IYZ103" s="4"/>
      <c r="IZA103" s="4"/>
      <c r="IZB103" s="4"/>
      <c r="IZC103" s="4"/>
      <c r="IZD103" s="4"/>
      <c r="IZE103" s="4"/>
      <c r="IZF103" s="4"/>
      <c r="IZG103" s="4"/>
      <c r="IZH103" s="4"/>
      <c r="IZI103" s="4"/>
      <c r="IZJ103" s="4"/>
      <c r="IZK103" s="4"/>
      <c r="IZL103" s="4"/>
      <c r="IZM103" s="4"/>
      <c r="IZN103" s="4"/>
      <c r="IZO103" s="4"/>
      <c r="IZP103" s="4"/>
      <c r="IZQ103" s="4"/>
      <c r="IZR103" s="4"/>
      <c r="IZS103" s="4"/>
      <c r="IZT103" s="4"/>
      <c r="IZU103" s="4"/>
      <c r="IZV103" s="4"/>
      <c r="IZW103" s="4"/>
      <c r="IZX103" s="4"/>
      <c r="IZY103" s="4"/>
      <c r="IZZ103" s="4"/>
      <c r="JAA103" s="4"/>
      <c r="JAB103" s="4"/>
      <c r="JAC103" s="4"/>
      <c r="JAD103" s="4"/>
      <c r="JAE103" s="4"/>
      <c r="JAF103" s="4"/>
      <c r="JAG103" s="4"/>
      <c r="JAH103" s="4"/>
      <c r="JAI103" s="4"/>
      <c r="JAJ103" s="4"/>
      <c r="JAK103" s="4"/>
      <c r="JAL103" s="4"/>
      <c r="JAM103" s="4"/>
      <c r="JAN103" s="4"/>
      <c r="JAO103" s="4"/>
      <c r="JAP103" s="4"/>
      <c r="JAQ103" s="4"/>
      <c r="JAR103" s="4"/>
      <c r="JAS103" s="4"/>
      <c r="JAT103" s="4"/>
      <c r="JAU103" s="4"/>
      <c r="JAV103" s="4"/>
      <c r="JAW103" s="4"/>
      <c r="JAX103" s="4"/>
      <c r="JAY103" s="4"/>
      <c r="JAZ103" s="4"/>
      <c r="JBA103" s="4"/>
      <c r="JBB103" s="4"/>
      <c r="JBC103" s="4"/>
      <c r="JBD103" s="4"/>
      <c r="JBE103" s="4"/>
      <c r="JBF103" s="4"/>
      <c r="JBG103" s="4"/>
      <c r="JBH103" s="4"/>
      <c r="JBI103" s="4"/>
      <c r="JBJ103" s="4"/>
      <c r="JBK103" s="4"/>
      <c r="JBL103" s="4"/>
      <c r="JBM103" s="4"/>
      <c r="JBN103" s="4"/>
      <c r="JBO103" s="4"/>
      <c r="JBP103" s="4"/>
      <c r="JBQ103" s="4"/>
      <c r="JBR103" s="4"/>
      <c r="JBS103" s="4"/>
      <c r="JBT103" s="4"/>
      <c r="JBU103" s="4"/>
      <c r="JBV103" s="4"/>
      <c r="JBW103" s="4"/>
      <c r="JBX103" s="4"/>
      <c r="JBY103" s="4"/>
      <c r="JBZ103" s="4"/>
      <c r="JCA103" s="4"/>
      <c r="JCB103" s="4"/>
      <c r="JCC103" s="4"/>
      <c r="JCD103" s="4"/>
      <c r="JCE103" s="4"/>
      <c r="JCF103" s="4"/>
      <c r="JCG103" s="4"/>
      <c r="JCH103" s="4"/>
      <c r="JCI103" s="4"/>
      <c r="JCJ103" s="4"/>
      <c r="JCK103" s="4"/>
      <c r="JCL103" s="4"/>
      <c r="JCM103" s="4"/>
      <c r="JCN103" s="4"/>
      <c r="JCO103" s="4"/>
      <c r="JCP103" s="4"/>
      <c r="JCQ103" s="4"/>
      <c r="JCR103" s="4"/>
      <c r="JCS103" s="4"/>
      <c r="JCT103" s="4"/>
      <c r="JCU103" s="4"/>
      <c r="JCV103" s="4"/>
      <c r="JCW103" s="4"/>
      <c r="JCX103" s="4"/>
      <c r="JCY103" s="4"/>
      <c r="JCZ103" s="4"/>
      <c r="JDA103" s="4"/>
      <c r="JDB103" s="4"/>
      <c r="JDC103" s="4"/>
      <c r="JDD103" s="4"/>
      <c r="JDE103" s="4"/>
      <c r="JDF103" s="4"/>
      <c r="JDG103" s="4"/>
      <c r="JDH103" s="4"/>
      <c r="JDI103" s="4"/>
      <c r="JDJ103" s="4"/>
      <c r="JDK103" s="4"/>
      <c r="JDL103" s="4"/>
      <c r="JDM103" s="4"/>
      <c r="JDN103" s="4"/>
      <c r="JDO103" s="4"/>
      <c r="JDP103" s="4"/>
      <c r="JDQ103" s="4"/>
      <c r="JDR103" s="4"/>
      <c r="JDS103" s="4"/>
      <c r="JDT103" s="4"/>
      <c r="JDU103" s="4"/>
      <c r="JDV103" s="4"/>
      <c r="JDW103" s="4"/>
      <c r="JDX103" s="4"/>
      <c r="JDY103" s="4"/>
      <c r="JDZ103" s="4"/>
      <c r="JEA103" s="4"/>
      <c r="JEB103" s="4"/>
      <c r="JEC103" s="4"/>
      <c r="JED103" s="4"/>
      <c r="JEE103" s="4"/>
      <c r="JEF103" s="4"/>
      <c r="JEG103" s="4"/>
      <c r="JEH103" s="4"/>
      <c r="JEI103" s="4"/>
      <c r="JEJ103" s="4"/>
      <c r="JEK103" s="4"/>
      <c r="JEL103" s="4"/>
      <c r="JEM103" s="4"/>
      <c r="JEN103" s="4"/>
      <c r="JEO103" s="4"/>
      <c r="JEP103" s="4"/>
      <c r="JEQ103" s="4"/>
      <c r="JER103" s="4"/>
      <c r="JES103" s="4"/>
      <c r="JET103" s="4"/>
      <c r="JEU103" s="4"/>
      <c r="JEV103" s="4"/>
      <c r="JEW103" s="4"/>
      <c r="JEX103" s="4"/>
      <c r="JEY103" s="4"/>
      <c r="JEZ103" s="4"/>
      <c r="JFA103" s="4"/>
      <c r="JFB103" s="4"/>
      <c r="JFC103" s="4"/>
      <c r="JFD103" s="4"/>
      <c r="JFE103" s="4"/>
      <c r="JFF103" s="4"/>
      <c r="JFG103" s="4"/>
      <c r="JFH103" s="4"/>
      <c r="JFI103" s="4"/>
      <c r="JFJ103" s="4"/>
      <c r="JFK103" s="4"/>
      <c r="JFL103" s="4"/>
      <c r="JFM103" s="4"/>
      <c r="JFN103" s="4"/>
      <c r="JFO103" s="4"/>
      <c r="JFP103" s="4"/>
      <c r="JFQ103" s="4"/>
      <c r="JFR103" s="4"/>
      <c r="JFS103" s="4"/>
      <c r="JFT103" s="4"/>
      <c r="JFU103" s="4"/>
      <c r="JFV103" s="4"/>
      <c r="JFW103" s="4"/>
      <c r="JFX103" s="4"/>
      <c r="JFY103" s="4"/>
      <c r="JFZ103" s="4"/>
      <c r="JGA103" s="4"/>
      <c r="JGB103" s="4"/>
      <c r="JGC103" s="4"/>
      <c r="JGD103" s="4"/>
      <c r="JGE103" s="4"/>
      <c r="JGF103" s="4"/>
      <c r="JGG103" s="4"/>
      <c r="JGH103" s="4"/>
      <c r="JGI103" s="4"/>
      <c r="JGJ103" s="4"/>
      <c r="JGK103" s="4"/>
      <c r="JGL103" s="4"/>
      <c r="JGM103" s="4"/>
      <c r="JGN103" s="4"/>
      <c r="JGO103" s="4"/>
      <c r="JGP103" s="4"/>
      <c r="JGQ103" s="4"/>
      <c r="JGR103" s="4"/>
      <c r="JGS103" s="4"/>
      <c r="JGT103" s="4"/>
      <c r="JGU103" s="4"/>
      <c r="JGV103" s="4"/>
      <c r="JGW103" s="4"/>
      <c r="JGX103" s="4"/>
      <c r="JGY103" s="4"/>
      <c r="JGZ103" s="4"/>
      <c r="JHA103" s="4"/>
      <c r="JHB103" s="4"/>
      <c r="JHC103" s="4"/>
      <c r="JHD103" s="4"/>
      <c r="JHE103" s="4"/>
      <c r="JHF103" s="4"/>
      <c r="JHG103" s="4"/>
      <c r="JHH103" s="4"/>
      <c r="JHI103" s="4"/>
      <c r="JHJ103" s="4"/>
      <c r="JHK103" s="4"/>
      <c r="JHL103" s="4"/>
      <c r="JHM103" s="4"/>
      <c r="JHN103" s="4"/>
      <c r="JHO103" s="4"/>
      <c r="JHP103" s="4"/>
      <c r="JHQ103" s="4"/>
      <c r="JHR103" s="4"/>
      <c r="JHS103" s="4"/>
      <c r="JHT103" s="4"/>
      <c r="JHU103" s="4"/>
      <c r="JHV103" s="4"/>
      <c r="JHW103" s="4"/>
      <c r="JHX103" s="4"/>
      <c r="JHY103" s="4"/>
      <c r="JHZ103" s="4"/>
      <c r="JIA103" s="4"/>
      <c r="JIB103" s="4"/>
      <c r="JIC103" s="4"/>
      <c r="JID103" s="4"/>
      <c r="JIE103" s="4"/>
      <c r="JIF103" s="4"/>
      <c r="JIG103" s="4"/>
      <c r="JIH103" s="4"/>
      <c r="JII103" s="4"/>
      <c r="JIJ103" s="4"/>
      <c r="JIK103" s="4"/>
      <c r="JIL103" s="4"/>
      <c r="JIM103" s="4"/>
      <c r="JIN103" s="4"/>
      <c r="JIO103" s="4"/>
      <c r="JIP103" s="4"/>
      <c r="JIQ103" s="4"/>
      <c r="JIR103" s="4"/>
      <c r="JIS103" s="4"/>
      <c r="JIT103" s="4"/>
      <c r="JIU103" s="4"/>
      <c r="JIV103" s="4"/>
      <c r="JIW103" s="4"/>
      <c r="JIX103" s="4"/>
      <c r="JIY103" s="4"/>
      <c r="JIZ103" s="4"/>
      <c r="JJA103" s="4"/>
      <c r="JJB103" s="4"/>
      <c r="JJC103" s="4"/>
      <c r="JJD103" s="4"/>
      <c r="JJE103" s="4"/>
      <c r="JJF103" s="4"/>
      <c r="JJG103" s="4"/>
      <c r="JJH103" s="4"/>
      <c r="JJI103" s="4"/>
      <c r="JJJ103" s="4"/>
      <c r="JJK103" s="4"/>
      <c r="JJL103" s="4"/>
      <c r="JJM103" s="4"/>
      <c r="JJN103" s="4"/>
      <c r="JJO103" s="4"/>
      <c r="JJP103" s="4"/>
      <c r="JJQ103" s="4"/>
      <c r="JJR103" s="4"/>
      <c r="JJS103" s="4"/>
      <c r="JJT103" s="4"/>
      <c r="JJU103" s="4"/>
      <c r="JJV103" s="4"/>
      <c r="JJW103" s="4"/>
      <c r="JJX103" s="4"/>
      <c r="JJY103" s="4"/>
      <c r="JJZ103" s="4"/>
      <c r="JKA103" s="4"/>
      <c r="JKB103" s="4"/>
      <c r="JKC103" s="4"/>
      <c r="JKD103" s="4"/>
      <c r="JKE103" s="4"/>
      <c r="JKF103" s="4"/>
      <c r="JKG103" s="4"/>
      <c r="JKH103" s="4"/>
      <c r="JKI103" s="4"/>
      <c r="JKJ103" s="4"/>
      <c r="JKK103" s="4"/>
      <c r="JKL103" s="4"/>
      <c r="JKM103" s="4"/>
      <c r="JKN103" s="4"/>
      <c r="JKO103" s="4"/>
      <c r="JKP103" s="4"/>
      <c r="JKQ103" s="4"/>
      <c r="JKR103" s="4"/>
      <c r="JKS103" s="4"/>
      <c r="JKT103" s="4"/>
      <c r="JKU103" s="4"/>
      <c r="JKV103" s="4"/>
      <c r="JKW103" s="4"/>
      <c r="JKX103" s="4"/>
      <c r="JKY103" s="4"/>
      <c r="JKZ103" s="4"/>
      <c r="JLA103" s="4"/>
      <c r="JLB103" s="4"/>
      <c r="JLC103" s="4"/>
      <c r="JLD103" s="4"/>
      <c r="JLE103" s="4"/>
      <c r="JLF103" s="4"/>
      <c r="JLG103" s="4"/>
      <c r="JLH103" s="4"/>
      <c r="JLI103" s="4"/>
      <c r="JLJ103" s="4"/>
      <c r="JLK103" s="4"/>
      <c r="JLL103" s="4"/>
      <c r="JLM103" s="4"/>
      <c r="JLN103" s="4"/>
      <c r="JLO103" s="4"/>
      <c r="JLP103" s="4"/>
      <c r="JLQ103" s="4"/>
      <c r="JLR103" s="4"/>
      <c r="JLS103" s="4"/>
      <c r="JLT103" s="4"/>
      <c r="JLU103" s="4"/>
      <c r="JLV103" s="4"/>
      <c r="JLW103" s="4"/>
      <c r="JLX103" s="4"/>
      <c r="JLY103" s="4"/>
      <c r="JLZ103" s="4"/>
      <c r="JMA103" s="4"/>
      <c r="JMB103" s="4"/>
      <c r="JMC103" s="4"/>
      <c r="JMD103" s="4"/>
      <c r="JME103" s="4"/>
      <c r="JMF103" s="4"/>
      <c r="JMG103" s="4"/>
      <c r="JMH103" s="4"/>
      <c r="JMI103" s="4"/>
      <c r="JMJ103" s="4"/>
      <c r="JMK103" s="4"/>
      <c r="JML103" s="4"/>
      <c r="JMM103" s="4"/>
      <c r="JMN103" s="4"/>
      <c r="JMO103" s="4"/>
      <c r="JMP103" s="4"/>
      <c r="JMQ103" s="4"/>
      <c r="JMR103" s="4"/>
      <c r="JMS103" s="4"/>
      <c r="JMT103" s="4"/>
      <c r="JMU103" s="4"/>
      <c r="JMV103" s="4"/>
      <c r="JMW103" s="4"/>
      <c r="JMX103" s="4"/>
      <c r="JMY103" s="4"/>
      <c r="JMZ103" s="4"/>
      <c r="JNA103" s="4"/>
      <c r="JNB103" s="4"/>
      <c r="JNC103" s="4"/>
      <c r="JND103" s="4"/>
      <c r="JNE103" s="4"/>
      <c r="JNF103" s="4"/>
      <c r="JNG103" s="4"/>
      <c r="JNH103" s="4"/>
      <c r="JNI103" s="4"/>
      <c r="JNJ103" s="4"/>
      <c r="JNK103" s="4"/>
      <c r="JNL103" s="4"/>
      <c r="JNM103" s="4"/>
      <c r="JNN103" s="4"/>
      <c r="JNO103" s="4"/>
      <c r="JNP103" s="4"/>
      <c r="JNQ103" s="4"/>
      <c r="JNR103" s="4"/>
      <c r="JNS103" s="4"/>
      <c r="JNT103" s="4"/>
      <c r="JNU103" s="4"/>
      <c r="JNV103" s="4"/>
      <c r="JNW103" s="4"/>
      <c r="JNX103" s="4"/>
      <c r="JNY103" s="4"/>
      <c r="JNZ103" s="4"/>
      <c r="JOA103" s="4"/>
      <c r="JOB103" s="4"/>
      <c r="JOC103" s="4"/>
      <c r="JOD103" s="4"/>
      <c r="JOE103" s="4"/>
      <c r="JOF103" s="4"/>
      <c r="JOG103" s="4"/>
      <c r="JOH103" s="4"/>
      <c r="JOI103" s="4"/>
      <c r="JOJ103" s="4"/>
      <c r="JOK103" s="4"/>
      <c r="JOL103" s="4"/>
      <c r="JOM103" s="4"/>
      <c r="JON103" s="4"/>
      <c r="JOO103" s="4"/>
      <c r="JOP103" s="4"/>
      <c r="JOQ103" s="4"/>
      <c r="JOR103" s="4"/>
      <c r="JOS103" s="4"/>
      <c r="JOT103" s="4"/>
      <c r="JOU103" s="4"/>
      <c r="JOV103" s="4"/>
      <c r="JOW103" s="4"/>
      <c r="JOX103" s="4"/>
      <c r="JOY103" s="4"/>
      <c r="JOZ103" s="4"/>
      <c r="JPA103" s="4"/>
      <c r="JPB103" s="4"/>
      <c r="JPC103" s="4"/>
      <c r="JPD103" s="4"/>
      <c r="JPE103" s="4"/>
      <c r="JPF103" s="4"/>
      <c r="JPG103" s="4"/>
      <c r="JPH103" s="4"/>
      <c r="JPI103" s="4"/>
      <c r="JPJ103" s="4"/>
      <c r="JPK103" s="4"/>
      <c r="JPL103" s="4"/>
      <c r="JPM103" s="4"/>
      <c r="JPN103" s="4"/>
      <c r="JPO103" s="4"/>
      <c r="JPP103" s="4"/>
      <c r="JPQ103" s="4"/>
      <c r="JPR103" s="4"/>
      <c r="JPS103" s="4"/>
      <c r="JPT103" s="4"/>
      <c r="JPU103" s="4"/>
      <c r="JPV103" s="4"/>
      <c r="JPW103" s="4"/>
      <c r="JPX103" s="4"/>
      <c r="JPY103" s="4"/>
      <c r="JPZ103" s="4"/>
      <c r="JQA103" s="4"/>
      <c r="JQB103" s="4"/>
      <c r="JQC103" s="4"/>
      <c r="JQD103" s="4"/>
      <c r="JQE103" s="4"/>
      <c r="JQF103" s="4"/>
      <c r="JQG103" s="4"/>
      <c r="JQH103" s="4"/>
      <c r="JQI103" s="4"/>
      <c r="JQJ103" s="4"/>
      <c r="JQK103" s="4"/>
      <c r="JQL103" s="4"/>
      <c r="JQM103" s="4"/>
      <c r="JQN103" s="4"/>
      <c r="JQO103" s="4"/>
      <c r="JQP103" s="4"/>
      <c r="JQQ103" s="4"/>
      <c r="JQR103" s="4"/>
      <c r="JQS103" s="4"/>
      <c r="JQT103" s="4"/>
      <c r="JQU103" s="4"/>
      <c r="JQV103" s="4"/>
      <c r="JQW103" s="4"/>
      <c r="JQX103" s="4"/>
      <c r="JQY103" s="4"/>
      <c r="JQZ103" s="4"/>
      <c r="JRA103" s="4"/>
      <c r="JRB103" s="4"/>
      <c r="JRC103" s="4"/>
      <c r="JRD103" s="4"/>
      <c r="JRE103" s="4"/>
      <c r="JRF103" s="4"/>
      <c r="JRG103" s="4"/>
      <c r="JRH103" s="4"/>
      <c r="JRI103" s="4"/>
      <c r="JRJ103" s="4"/>
      <c r="JRK103" s="4"/>
      <c r="JRL103" s="4"/>
      <c r="JRM103" s="4"/>
      <c r="JRN103" s="4"/>
      <c r="JRO103" s="4"/>
      <c r="JRP103" s="4"/>
      <c r="JRQ103" s="4"/>
      <c r="JRR103" s="4"/>
      <c r="JRS103" s="4"/>
      <c r="JRT103" s="4"/>
      <c r="JRU103" s="4"/>
      <c r="JRV103" s="4"/>
      <c r="JRW103" s="4"/>
      <c r="JRX103" s="4"/>
      <c r="JRY103" s="4"/>
      <c r="JRZ103" s="4"/>
      <c r="JSA103" s="4"/>
      <c r="JSB103" s="4"/>
      <c r="JSC103" s="4"/>
      <c r="JSD103" s="4"/>
      <c r="JSE103" s="4"/>
      <c r="JSF103" s="4"/>
      <c r="JSG103" s="4"/>
      <c r="JSH103" s="4"/>
      <c r="JSI103" s="4"/>
      <c r="JSJ103" s="4"/>
      <c r="JSK103" s="4"/>
      <c r="JSL103" s="4"/>
      <c r="JSM103" s="4"/>
      <c r="JSN103" s="4"/>
      <c r="JSO103" s="4"/>
      <c r="JSP103" s="4"/>
      <c r="JSQ103" s="4"/>
      <c r="JSR103" s="4"/>
      <c r="JSS103" s="4"/>
      <c r="JST103" s="4"/>
      <c r="JSU103" s="4"/>
      <c r="JSV103" s="4"/>
      <c r="JSW103" s="4"/>
      <c r="JSX103" s="4"/>
      <c r="JSY103" s="4"/>
      <c r="JSZ103" s="4"/>
      <c r="JTA103" s="4"/>
      <c r="JTB103" s="4"/>
      <c r="JTC103" s="4"/>
      <c r="JTD103" s="4"/>
      <c r="JTE103" s="4"/>
      <c r="JTF103" s="4"/>
      <c r="JTG103" s="4"/>
      <c r="JTH103" s="4"/>
      <c r="JTI103" s="4"/>
      <c r="JTJ103" s="4"/>
      <c r="JTK103" s="4"/>
      <c r="JTL103" s="4"/>
      <c r="JTM103" s="4"/>
      <c r="JTN103" s="4"/>
      <c r="JTO103" s="4"/>
      <c r="JTP103" s="4"/>
      <c r="JTQ103" s="4"/>
      <c r="JTR103" s="4"/>
      <c r="JTS103" s="4"/>
      <c r="JTT103" s="4"/>
      <c r="JTU103" s="4"/>
      <c r="JTV103" s="4"/>
      <c r="JTW103" s="4"/>
      <c r="JTX103" s="4"/>
      <c r="JTY103" s="4"/>
      <c r="JTZ103" s="4"/>
      <c r="JUA103" s="4"/>
      <c r="JUB103" s="4"/>
      <c r="JUC103" s="4"/>
      <c r="JUD103" s="4"/>
      <c r="JUE103" s="4"/>
      <c r="JUF103" s="4"/>
      <c r="JUG103" s="4"/>
      <c r="JUH103" s="4"/>
      <c r="JUI103" s="4"/>
      <c r="JUJ103" s="4"/>
      <c r="JUK103" s="4"/>
      <c r="JUL103" s="4"/>
      <c r="JUM103" s="4"/>
      <c r="JUN103" s="4"/>
      <c r="JUO103" s="4"/>
      <c r="JUP103" s="4"/>
      <c r="JUQ103" s="4"/>
      <c r="JUR103" s="4"/>
      <c r="JUS103" s="4"/>
      <c r="JUT103" s="4"/>
      <c r="JUU103" s="4"/>
      <c r="JUV103" s="4"/>
      <c r="JUW103" s="4"/>
      <c r="JUX103" s="4"/>
      <c r="JUY103" s="4"/>
      <c r="JUZ103" s="4"/>
      <c r="JVA103" s="4"/>
      <c r="JVB103" s="4"/>
      <c r="JVC103" s="4"/>
      <c r="JVD103" s="4"/>
      <c r="JVE103" s="4"/>
      <c r="JVF103" s="4"/>
      <c r="JVG103" s="4"/>
      <c r="JVH103" s="4"/>
      <c r="JVI103" s="4"/>
      <c r="JVJ103" s="4"/>
      <c r="JVK103" s="4"/>
      <c r="JVL103" s="4"/>
      <c r="JVM103" s="4"/>
      <c r="JVN103" s="4"/>
      <c r="JVO103" s="4"/>
      <c r="JVP103" s="4"/>
      <c r="JVQ103" s="4"/>
      <c r="JVR103" s="4"/>
      <c r="JVS103" s="4"/>
      <c r="JVT103" s="4"/>
      <c r="JVU103" s="4"/>
      <c r="JVV103" s="4"/>
      <c r="JVW103" s="4"/>
      <c r="JVX103" s="4"/>
      <c r="JVY103" s="4"/>
      <c r="JVZ103" s="4"/>
      <c r="JWA103" s="4"/>
      <c r="JWB103" s="4"/>
      <c r="JWC103" s="4"/>
      <c r="JWD103" s="4"/>
      <c r="JWE103" s="4"/>
      <c r="JWF103" s="4"/>
      <c r="JWG103" s="4"/>
      <c r="JWH103" s="4"/>
      <c r="JWI103" s="4"/>
      <c r="JWJ103" s="4"/>
      <c r="JWK103" s="4"/>
      <c r="JWL103" s="4"/>
      <c r="JWM103" s="4"/>
      <c r="JWN103" s="4"/>
      <c r="JWO103" s="4"/>
      <c r="JWP103" s="4"/>
      <c r="JWQ103" s="4"/>
      <c r="JWR103" s="4"/>
      <c r="JWS103" s="4"/>
      <c r="JWT103" s="4"/>
      <c r="JWU103" s="4"/>
      <c r="JWV103" s="4"/>
      <c r="JWW103" s="4"/>
      <c r="JWX103" s="4"/>
      <c r="JWY103" s="4"/>
      <c r="JWZ103" s="4"/>
      <c r="JXA103" s="4"/>
      <c r="JXB103" s="4"/>
      <c r="JXC103" s="4"/>
      <c r="JXD103" s="4"/>
      <c r="JXE103" s="4"/>
      <c r="JXF103" s="4"/>
      <c r="JXG103" s="4"/>
      <c r="JXH103" s="4"/>
      <c r="JXI103" s="4"/>
      <c r="JXJ103" s="4"/>
      <c r="JXK103" s="4"/>
      <c r="JXL103" s="4"/>
      <c r="JXM103" s="4"/>
      <c r="JXN103" s="4"/>
      <c r="JXO103" s="4"/>
      <c r="JXP103" s="4"/>
      <c r="JXQ103" s="4"/>
      <c r="JXR103" s="4"/>
      <c r="JXS103" s="4"/>
      <c r="JXT103" s="4"/>
      <c r="JXU103" s="4"/>
      <c r="JXV103" s="4"/>
      <c r="JXW103" s="4"/>
      <c r="JXX103" s="4"/>
      <c r="JXY103" s="4"/>
      <c r="JXZ103" s="4"/>
      <c r="JYA103" s="4"/>
      <c r="JYB103" s="4"/>
      <c r="JYC103" s="4"/>
      <c r="JYD103" s="4"/>
      <c r="JYE103" s="4"/>
      <c r="JYF103" s="4"/>
      <c r="JYG103" s="4"/>
      <c r="JYH103" s="4"/>
      <c r="JYI103" s="4"/>
      <c r="JYJ103" s="4"/>
      <c r="JYK103" s="4"/>
      <c r="JYL103" s="4"/>
      <c r="JYM103" s="4"/>
      <c r="JYN103" s="4"/>
      <c r="JYO103" s="4"/>
      <c r="JYP103" s="4"/>
      <c r="JYQ103" s="4"/>
      <c r="JYR103" s="4"/>
      <c r="JYS103" s="4"/>
      <c r="JYT103" s="4"/>
      <c r="JYU103" s="4"/>
      <c r="JYV103" s="4"/>
      <c r="JYW103" s="4"/>
      <c r="JYX103" s="4"/>
      <c r="JYY103" s="4"/>
      <c r="JYZ103" s="4"/>
      <c r="JZA103" s="4"/>
      <c r="JZB103" s="4"/>
      <c r="JZC103" s="4"/>
      <c r="JZD103" s="4"/>
      <c r="JZE103" s="4"/>
      <c r="JZF103" s="4"/>
      <c r="JZG103" s="4"/>
      <c r="JZH103" s="4"/>
      <c r="JZI103" s="4"/>
      <c r="JZJ103" s="4"/>
      <c r="JZK103" s="4"/>
      <c r="JZL103" s="4"/>
      <c r="JZM103" s="4"/>
      <c r="JZN103" s="4"/>
      <c r="JZO103" s="4"/>
      <c r="JZP103" s="4"/>
      <c r="JZQ103" s="4"/>
      <c r="JZR103" s="4"/>
      <c r="JZS103" s="4"/>
      <c r="JZT103" s="4"/>
      <c r="JZU103" s="4"/>
      <c r="JZV103" s="4"/>
      <c r="JZW103" s="4"/>
      <c r="JZX103" s="4"/>
      <c r="JZY103" s="4"/>
      <c r="JZZ103" s="4"/>
      <c r="KAA103" s="4"/>
      <c r="KAB103" s="4"/>
      <c r="KAC103" s="4"/>
      <c r="KAD103" s="4"/>
      <c r="KAE103" s="4"/>
      <c r="KAF103" s="4"/>
      <c r="KAG103" s="4"/>
      <c r="KAH103" s="4"/>
      <c r="KAI103" s="4"/>
      <c r="KAJ103" s="4"/>
      <c r="KAK103" s="4"/>
      <c r="KAL103" s="4"/>
      <c r="KAM103" s="4"/>
      <c r="KAN103" s="4"/>
      <c r="KAO103" s="4"/>
      <c r="KAP103" s="4"/>
      <c r="KAQ103" s="4"/>
      <c r="KAR103" s="4"/>
      <c r="KAS103" s="4"/>
      <c r="KAT103" s="4"/>
      <c r="KAU103" s="4"/>
      <c r="KAV103" s="4"/>
      <c r="KAW103" s="4"/>
      <c r="KAX103" s="4"/>
      <c r="KAY103" s="4"/>
      <c r="KAZ103" s="4"/>
      <c r="KBA103" s="4"/>
      <c r="KBB103" s="4"/>
      <c r="KBC103" s="4"/>
      <c r="KBD103" s="4"/>
      <c r="KBE103" s="4"/>
      <c r="KBF103" s="4"/>
      <c r="KBG103" s="4"/>
      <c r="KBH103" s="4"/>
      <c r="KBI103" s="4"/>
      <c r="KBJ103" s="4"/>
      <c r="KBK103" s="4"/>
      <c r="KBL103" s="4"/>
      <c r="KBM103" s="4"/>
      <c r="KBN103" s="4"/>
      <c r="KBO103" s="4"/>
      <c r="KBP103" s="4"/>
      <c r="KBQ103" s="4"/>
      <c r="KBR103" s="4"/>
      <c r="KBS103" s="4"/>
      <c r="KBT103" s="4"/>
      <c r="KBU103" s="4"/>
      <c r="KBV103" s="4"/>
      <c r="KBW103" s="4"/>
      <c r="KBX103" s="4"/>
      <c r="KBY103" s="4"/>
      <c r="KBZ103" s="4"/>
      <c r="KCA103" s="4"/>
      <c r="KCB103" s="4"/>
      <c r="KCC103" s="4"/>
      <c r="KCD103" s="4"/>
      <c r="KCE103" s="4"/>
      <c r="KCF103" s="4"/>
      <c r="KCG103" s="4"/>
      <c r="KCH103" s="4"/>
      <c r="KCI103" s="4"/>
      <c r="KCJ103" s="4"/>
      <c r="KCK103" s="4"/>
      <c r="KCL103" s="4"/>
      <c r="KCM103" s="4"/>
      <c r="KCN103" s="4"/>
      <c r="KCO103" s="4"/>
      <c r="KCP103" s="4"/>
      <c r="KCQ103" s="4"/>
      <c r="KCR103" s="4"/>
      <c r="KCS103" s="4"/>
      <c r="KCT103" s="4"/>
      <c r="KCU103" s="4"/>
      <c r="KCV103" s="4"/>
      <c r="KCW103" s="4"/>
      <c r="KCX103" s="4"/>
      <c r="KCY103" s="4"/>
      <c r="KCZ103" s="4"/>
      <c r="KDA103" s="4"/>
      <c r="KDB103" s="4"/>
      <c r="KDC103" s="4"/>
      <c r="KDD103" s="4"/>
      <c r="KDE103" s="4"/>
      <c r="KDF103" s="4"/>
      <c r="KDG103" s="4"/>
      <c r="KDH103" s="4"/>
      <c r="KDI103" s="4"/>
      <c r="KDJ103" s="4"/>
      <c r="KDK103" s="4"/>
      <c r="KDL103" s="4"/>
      <c r="KDM103" s="4"/>
      <c r="KDN103" s="4"/>
      <c r="KDO103" s="4"/>
      <c r="KDP103" s="4"/>
      <c r="KDQ103" s="4"/>
      <c r="KDR103" s="4"/>
      <c r="KDS103" s="4"/>
      <c r="KDT103" s="4"/>
      <c r="KDU103" s="4"/>
      <c r="KDV103" s="4"/>
      <c r="KDW103" s="4"/>
      <c r="KDX103" s="4"/>
      <c r="KDY103" s="4"/>
      <c r="KDZ103" s="4"/>
      <c r="KEA103" s="4"/>
      <c r="KEB103" s="4"/>
      <c r="KEC103" s="4"/>
      <c r="KED103" s="4"/>
      <c r="KEE103" s="4"/>
      <c r="KEF103" s="4"/>
      <c r="KEG103" s="4"/>
      <c r="KEH103" s="4"/>
      <c r="KEI103" s="4"/>
      <c r="KEJ103" s="4"/>
      <c r="KEK103" s="4"/>
      <c r="KEL103" s="4"/>
      <c r="KEM103" s="4"/>
      <c r="KEN103" s="4"/>
      <c r="KEO103" s="4"/>
      <c r="KEP103" s="4"/>
      <c r="KEQ103" s="4"/>
      <c r="KER103" s="4"/>
      <c r="KES103" s="4"/>
      <c r="KET103" s="4"/>
      <c r="KEU103" s="4"/>
      <c r="KEV103" s="4"/>
      <c r="KEW103" s="4"/>
      <c r="KEX103" s="4"/>
      <c r="KEY103" s="4"/>
      <c r="KEZ103" s="4"/>
      <c r="KFA103" s="4"/>
      <c r="KFB103" s="4"/>
      <c r="KFC103" s="4"/>
      <c r="KFD103" s="4"/>
      <c r="KFE103" s="4"/>
      <c r="KFF103" s="4"/>
      <c r="KFG103" s="4"/>
      <c r="KFH103" s="4"/>
      <c r="KFI103" s="4"/>
      <c r="KFJ103" s="4"/>
      <c r="KFK103" s="4"/>
      <c r="KFL103" s="4"/>
      <c r="KFM103" s="4"/>
      <c r="KFN103" s="4"/>
      <c r="KFO103" s="4"/>
      <c r="KFP103" s="4"/>
      <c r="KFQ103" s="4"/>
      <c r="KFR103" s="4"/>
      <c r="KFS103" s="4"/>
      <c r="KFT103" s="4"/>
      <c r="KFU103" s="4"/>
      <c r="KFV103" s="4"/>
      <c r="KFW103" s="4"/>
      <c r="KFX103" s="4"/>
      <c r="KFY103" s="4"/>
      <c r="KFZ103" s="4"/>
      <c r="KGA103" s="4"/>
      <c r="KGB103" s="4"/>
      <c r="KGC103" s="4"/>
      <c r="KGD103" s="4"/>
      <c r="KGE103" s="4"/>
      <c r="KGF103" s="4"/>
      <c r="KGG103" s="4"/>
      <c r="KGH103" s="4"/>
      <c r="KGI103" s="4"/>
      <c r="KGJ103" s="4"/>
      <c r="KGK103" s="4"/>
      <c r="KGL103" s="4"/>
      <c r="KGM103" s="4"/>
      <c r="KGN103" s="4"/>
      <c r="KGO103" s="4"/>
      <c r="KGP103" s="4"/>
      <c r="KGQ103" s="4"/>
      <c r="KGR103" s="4"/>
      <c r="KGS103" s="4"/>
      <c r="KGT103" s="4"/>
      <c r="KGU103" s="4"/>
      <c r="KGV103" s="4"/>
      <c r="KGW103" s="4"/>
      <c r="KGX103" s="4"/>
      <c r="KGY103" s="4"/>
      <c r="KGZ103" s="4"/>
      <c r="KHA103" s="4"/>
      <c r="KHB103" s="4"/>
      <c r="KHC103" s="4"/>
      <c r="KHD103" s="4"/>
      <c r="KHE103" s="4"/>
      <c r="KHF103" s="4"/>
      <c r="KHG103" s="4"/>
      <c r="KHH103" s="4"/>
      <c r="KHI103" s="4"/>
      <c r="KHJ103" s="4"/>
      <c r="KHK103" s="4"/>
      <c r="KHL103" s="4"/>
      <c r="KHM103" s="4"/>
      <c r="KHN103" s="4"/>
      <c r="KHO103" s="4"/>
      <c r="KHP103" s="4"/>
      <c r="KHQ103" s="4"/>
      <c r="KHR103" s="4"/>
      <c r="KHS103" s="4"/>
      <c r="KHT103" s="4"/>
      <c r="KHU103" s="4"/>
      <c r="KHV103" s="4"/>
      <c r="KHW103" s="4"/>
      <c r="KHX103" s="4"/>
      <c r="KHY103" s="4"/>
      <c r="KHZ103" s="4"/>
      <c r="KIA103" s="4"/>
      <c r="KIB103" s="4"/>
      <c r="KIC103" s="4"/>
      <c r="KID103" s="4"/>
      <c r="KIE103" s="4"/>
      <c r="KIF103" s="4"/>
      <c r="KIG103" s="4"/>
      <c r="KIH103" s="4"/>
      <c r="KII103" s="4"/>
      <c r="KIJ103" s="4"/>
      <c r="KIK103" s="4"/>
      <c r="KIL103" s="4"/>
      <c r="KIM103" s="4"/>
      <c r="KIN103" s="4"/>
      <c r="KIO103" s="4"/>
      <c r="KIP103" s="4"/>
      <c r="KIQ103" s="4"/>
      <c r="KIR103" s="4"/>
      <c r="KIS103" s="4"/>
      <c r="KIT103" s="4"/>
      <c r="KIU103" s="4"/>
      <c r="KIV103" s="4"/>
      <c r="KIW103" s="4"/>
      <c r="KIX103" s="4"/>
      <c r="KIY103" s="4"/>
      <c r="KIZ103" s="4"/>
      <c r="KJA103" s="4"/>
      <c r="KJB103" s="4"/>
      <c r="KJC103" s="4"/>
      <c r="KJD103" s="4"/>
      <c r="KJE103" s="4"/>
      <c r="KJF103" s="4"/>
      <c r="KJG103" s="4"/>
      <c r="KJH103" s="4"/>
      <c r="KJI103" s="4"/>
      <c r="KJJ103" s="4"/>
      <c r="KJK103" s="4"/>
      <c r="KJL103" s="4"/>
      <c r="KJM103" s="4"/>
      <c r="KJN103" s="4"/>
      <c r="KJO103" s="4"/>
      <c r="KJP103" s="4"/>
      <c r="KJQ103" s="4"/>
      <c r="KJR103" s="4"/>
      <c r="KJS103" s="4"/>
      <c r="KJT103" s="4"/>
      <c r="KJU103" s="4"/>
      <c r="KJV103" s="4"/>
      <c r="KJW103" s="4"/>
      <c r="KJX103" s="4"/>
      <c r="KJY103" s="4"/>
      <c r="KJZ103" s="4"/>
      <c r="KKA103" s="4"/>
      <c r="KKB103" s="4"/>
      <c r="KKC103" s="4"/>
      <c r="KKD103" s="4"/>
      <c r="KKE103" s="4"/>
      <c r="KKF103" s="4"/>
      <c r="KKG103" s="4"/>
      <c r="KKH103" s="4"/>
      <c r="KKI103" s="4"/>
      <c r="KKJ103" s="4"/>
      <c r="KKK103" s="4"/>
      <c r="KKL103" s="4"/>
      <c r="KKM103" s="4"/>
      <c r="KKN103" s="4"/>
      <c r="KKO103" s="4"/>
      <c r="KKP103" s="4"/>
      <c r="KKQ103" s="4"/>
      <c r="KKR103" s="4"/>
      <c r="KKS103" s="4"/>
      <c r="KKT103" s="4"/>
      <c r="KKU103" s="4"/>
      <c r="KKV103" s="4"/>
      <c r="KKW103" s="4"/>
      <c r="KKX103" s="4"/>
      <c r="KKY103" s="4"/>
      <c r="KKZ103" s="4"/>
      <c r="KLA103" s="4"/>
      <c r="KLB103" s="4"/>
      <c r="KLC103" s="4"/>
      <c r="KLD103" s="4"/>
      <c r="KLE103" s="4"/>
      <c r="KLF103" s="4"/>
      <c r="KLG103" s="4"/>
      <c r="KLH103" s="4"/>
      <c r="KLI103" s="4"/>
      <c r="KLJ103" s="4"/>
      <c r="KLK103" s="4"/>
      <c r="KLL103" s="4"/>
      <c r="KLM103" s="4"/>
      <c r="KLN103" s="4"/>
      <c r="KLO103" s="4"/>
      <c r="KLP103" s="4"/>
      <c r="KLQ103" s="4"/>
      <c r="KLR103" s="4"/>
      <c r="KLS103" s="4"/>
      <c r="KLT103" s="4"/>
      <c r="KLU103" s="4"/>
      <c r="KLV103" s="4"/>
      <c r="KLW103" s="4"/>
      <c r="KLX103" s="4"/>
      <c r="KLY103" s="4"/>
      <c r="KLZ103" s="4"/>
      <c r="KMA103" s="4"/>
      <c r="KMB103" s="4"/>
      <c r="KMC103" s="4"/>
      <c r="KMD103" s="4"/>
      <c r="KME103" s="4"/>
      <c r="KMF103" s="4"/>
      <c r="KMG103" s="4"/>
      <c r="KMH103" s="4"/>
      <c r="KMI103" s="4"/>
      <c r="KMJ103" s="4"/>
      <c r="KMK103" s="4"/>
      <c r="KML103" s="4"/>
      <c r="KMM103" s="4"/>
      <c r="KMN103" s="4"/>
      <c r="KMO103" s="4"/>
      <c r="KMP103" s="4"/>
      <c r="KMQ103" s="4"/>
      <c r="KMR103" s="4"/>
      <c r="KMS103" s="4"/>
      <c r="KMT103" s="4"/>
      <c r="KMU103" s="4"/>
      <c r="KMV103" s="4"/>
      <c r="KMW103" s="4"/>
      <c r="KMX103" s="4"/>
      <c r="KMY103" s="4"/>
      <c r="KMZ103" s="4"/>
      <c r="KNA103" s="4"/>
      <c r="KNB103" s="4"/>
      <c r="KNC103" s="4"/>
      <c r="KND103" s="4"/>
      <c r="KNE103" s="4"/>
      <c r="KNF103" s="4"/>
      <c r="KNG103" s="4"/>
      <c r="KNH103" s="4"/>
      <c r="KNI103" s="4"/>
      <c r="KNJ103" s="4"/>
      <c r="KNK103" s="4"/>
      <c r="KNL103" s="4"/>
      <c r="KNM103" s="4"/>
      <c r="KNN103" s="4"/>
      <c r="KNO103" s="4"/>
      <c r="KNP103" s="4"/>
      <c r="KNQ103" s="4"/>
      <c r="KNR103" s="4"/>
      <c r="KNS103" s="4"/>
      <c r="KNT103" s="4"/>
      <c r="KNU103" s="4"/>
      <c r="KNV103" s="4"/>
      <c r="KNW103" s="4"/>
      <c r="KNX103" s="4"/>
      <c r="KNY103" s="4"/>
      <c r="KNZ103" s="4"/>
      <c r="KOA103" s="4"/>
      <c r="KOB103" s="4"/>
      <c r="KOC103" s="4"/>
      <c r="KOD103" s="4"/>
      <c r="KOE103" s="4"/>
      <c r="KOF103" s="4"/>
      <c r="KOG103" s="4"/>
      <c r="KOH103" s="4"/>
      <c r="KOI103" s="4"/>
      <c r="KOJ103" s="4"/>
      <c r="KOK103" s="4"/>
      <c r="KOL103" s="4"/>
      <c r="KOM103" s="4"/>
      <c r="KON103" s="4"/>
      <c r="KOO103" s="4"/>
      <c r="KOP103" s="4"/>
      <c r="KOQ103" s="4"/>
      <c r="KOR103" s="4"/>
      <c r="KOS103" s="4"/>
      <c r="KOT103" s="4"/>
      <c r="KOU103" s="4"/>
      <c r="KOV103" s="4"/>
      <c r="KOW103" s="4"/>
      <c r="KOX103" s="4"/>
      <c r="KOY103" s="4"/>
      <c r="KOZ103" s="4"/>
      <c r="KPA103" s="4"/>
      <c r="KPB103" s="4"/>
      <c r="KPC103" s="4"/>
      <c r="KPD103" s="4"/>
      <c r="KPE103" s="4"/>
      <c r="KPF103" s="4"/>
      <c r="KPG103" s="4"/>
      <c r="KPH103" s="4"/>
      <c r="KPI103" s="4"/>
      <c r="KPJ103" s="4"/>
      <c r="KPK103" s="4"/>
      <c r="KPL103" s="4"/>
      <c r="KPM103" s="4"/>
      <c r="KPN103" s="4"/>
      <c r="KPO103" s="4"/>
      <c r="KPP103" s="4"/>
      <c r="KPQ103" s="4"/>
      <c r="KPR103" s="4"/>
      <c r="KPS103" s="4"/>
      <c r="KPT103" s="4"/>
      <c r="KPU103" s="4"/>
      <c r="KPV103" s="4"/>
      <c r="KPW103" s="4"/>
      <c r="KPX103" s="4"/>
      <c r="KPY103" s="4"/>
      <c r="KPZ103" s="4"/>
      <c r="KQA103" s="4"/>
      <c r="KQB103" s="4"/>
      <c r="KQC103" s="4"/>
      <c r="KQD103" s="4"/>
      <c r="KQE103" s="4"/>
      <c r="KQF103" s="4"/>
      <c r="KQG103" s="4"/>
      <c r="KQH103" s="4"/>
      <c r="KQI103" s="4"/>
      <c r="KQJ103" s="4"/>
      <c r="KQK103" s="4"/>
      <c r="KQL103" s="4"/>
      <c r="KQM103" s="4"/>
      <c r="KQN103" s="4"/>
      <c r="KQO103" s="4"/>
      <c r="KQP103" s="4"/>
      <c r="KQQ103" s="4"/>
      <c r="KQR103" s="4"/>
      <c r="KQS103" s="4"/>
      <c r="KQT103" s="4"/>
      <c r="KQU103" s="4"/>
      <c r="KQV103" s="4"/>
      <c r="KQW103" s="4"/>
      <c r="KQX103" s="4"/>
      <c r="KQY103" s="4"/>
      <c r="KQZ103" s="4"/>
      <c r="KRA103" s="4"/>
      <c r="KRB103" s="4"/>
      <c r="KRC103" s="4"/>
      <c r="KRD103" s="4"/>
      <c r="KRE103" s="4"/>
      <c r="KRF103" s="4"/>
      <c r="KRG103" s="4"/>
      <c r="KRH103" s="4"/>
      <c r="KRI103" s="4"/>
      <c r="KRJ103" s="4"/>
      <c r="KRK103" s="4"/>
      <c r="KRL103" s="4"/>
      <c r="KRM103" s="4"/>
      <c r="KRN103" s="4"/>
      <c r="KRO103" s="4"/>
      <c r="KRP103" s="4"/>
      <c r="KRQ103" s="4"/>
      <c r="KRR103" s="4"/>
      <c r="KRS103" s="4"/>
      <c r="KRT103" s="4"/>
      <c r="KRU103" s="4"/>
      <c r="KRV103" s="4"/>
      <c r="KRW103" s="4"/>
      <c r="KRX103" s="4"/>
      <c r="KRY103" s="4"/>
      <c r="KRZ103" s="4"/>
      <c r="KSA103" s="4"/>
      <c r="KSB103" s="4"/>
      <c r="KSC103" s="4"/>
      <c r="KSD103" s="4"/>
      <c r="KSE103" s="4"/>
      <c r="KSF103" s="4"/>
      <c r="KSG103" s="4"/>
      <c r="KSH103" s="4"/>
      <c r="KSI103" s="4"/>
      <c r="KSJ103" s="4"/>
      <c r="KSK103" s="4"/>
      <c r="KSL103" s="4"/>
      <c r="KSM103" s="4"/>
      <c r="KSN103" s="4"/>
      <c r="KSO103" s="4"/>
      <c r="KSP103" s="4"/>
      <c r="KSQ103" s="4"/>
      <c r="KSR103" s="4"/>
      <c r="KSS103" s="4"/>
      <c r="KST103" s="4"/>
      <c r="KSU103" s="4"/>
      <c r="KSV103" s="4"/>
      <c r="KSW103" s="4"/>
      <c r="KSX103" s="4"/>
      <c r="KSY103" s="4"/>
      <c r="KSZ103" s="4"/>
      <c r="KTA103" s="4"/>
      <c r="KTB103" s="4"/>
      <c r="KTC103" s="4"/>
      <c r="KTD103" s="4"/>
      <c r="KTE103" s="4"/>
      <c r="KTF103" s="4"/>
      <c r="KTG103" s="4"/>
      <c r="KTH103" s="4"/>
      <c r="KTI103" s="4"/>
      <c r="KTJ103" s="4"/>
      <c r="KTK103" s="4"/>
      <c r="KTL103" s="4"/>
      <c r="KTM103" s="4"/>
      <c r="KTN103" s="4"/>
      <c r="KTO103" s="4"/>
      <c r="KTP103" s="4"/>
      <c r="KTQ103" s="4"/>
      <c r="KTR103" s="4"/>
      <c r="KTS103" s="4"/>
      <c r="KTT103" s="4"/>
      <c r="KTU103" s="4"/>
      <c r="KTV103" s="4"/>
      <c r="KTW103" s="4"/>
      <c r="KTX103" s="4"/>
      <c r="KTY103" s="4"/>
      <c r="KTZ103" s="4"/>
      <c r="KUA103" s="4"/>
      <c r="KUB103" s="4"/>
      <c r="KUC103" s="4"/>
      <c r="KUD103" s="4"/>
      <c r="KUE103" s="4"/>
      <c r="KUF103" s="4"/>
      <c r="KUG103" s="4"/>
      <c r="KUH103" s="4"/>
      <c r="KUI103" s="4"/>
      <c r="KUJ103" s="4"/>
      <c r="KUK103" s="4"/>
      <c r="KUL103" s="4"/>
      <c r="KUM103" s="4"/>
      <c r="KUN103" s="4"/>
      <c r="KUO103" s="4"/>
      <c r="KUP103" s="4"/>
      <c r="KUQ103" s="4"/>
      <c r="KUR103" s="4"/>
      <c r="KUS103" s="4"/>
      <c r="KUT103" s="4"/>
      <c r="KUU103" s="4"/>
      <c r="KUV103" s="4"/>
      <c r="KUW103" s="4"/>
      <c r="KUX103" s="4"/>
      <c r="KUY103" s="4"/>
      <c r="KUZ103" s="4"/>
      <c r="KVA103" s="4"/>
      <c r="KVB103" s="4"/>
      <c r="KVC103" s="4"/>
      <c r="KVD103" s="4"/>
      <c r="KVE103" s="4"/>
      <c r="KVF103" s="4"/>
      <c r="KVG103" s="4"/>
      <c r="KVH103" s="4"/>
      <c r="KVI103" s="4"/>
      <c r="KVJ103" s="4"/>
      <c r="KVK103" s="4"/>
      <c r="KVL103" s="4"/>
      <c r="KVM103" s="4"/>
      <c r="KVN103" s="4"/>
      <c r="KVO103" s="4"/>
      <c r="KVP103" s="4"/>
      <c r="KVQ103" s="4"/>
      <c r="KVR103" s="4"/>
      <c r="KVS103" s="4"/>
      <c r="KVT103" s="4"/>
      <c r="KVU103" s="4"/>
      <c r="KVV103" s="4"/>
      <c r="KVW103" s="4"/>
      <c r="KVX103" s="4"/>
      <c r="KVY103" s="4"/>
      <c r="KVZ103" s="4"/>
      <c r="KWA103" s="4"/>
      <c r="KWB103" s="4"/>
      <c r="KWC103" s="4"/>
      <c r="KWD103" s="4"/>
      <c r="KWE103" s="4"/>
      <c r="KWF103" s="4"/>
      <c r="KWG103" s="4"/>
      <c r="KWH103" s="4"/>
      <c r="KWI103" s="4"/>
      <c r="KWJ103" s="4"/>
      <c r="KWK103" s="4"/>
      <c r="KWL103" s="4"/>
      <c r="KWM103" s="4"/>
      <c r="KWN103" s="4"/>
      <c r="KWO103" s="4"/>
      <c r="KWP103" s="4"/>
      <c r="KWQ103" s="4"/>
      <c r="KWR103" s="4"/>
      <c r="KWS103" s="4"/>
      <c r="KWT103" s="4"/>
      <c r="KWU103" s="4"/>
      <c r="KWV103" s="4"/>
      <c r="KWW103" s="4"/>
      <c r="KWX103" s="4"/>
      <c r="KWY103" s="4"/>
      <c r="KWZ103" s="4"/>
      <c r="KXA103" s="4"/>
      <c r="KXB103" s="4"/>
      <c r="KXC103" s="4"/>
      <c r="KXD103" s="4"/>
      <c r="KXE103" s="4"/>
      <c r="KXF103" s="4"/>
      <c r="KXG103" s="4"/>
      <c r="KXH103" s="4"/>
      <c r="KXI103" s="4"/>
      <c r="KXJ103" s="4"/>
      <c r="KXK103" s="4"/>
      <c r="KXL103" s="4"/>
      <c r="KXM103" s="4"/>
      <c r="KXN103" s="4"/>
      <c r="KXO103" s="4"/>
      <c r="KXP103" s="4"/>
      <c r="KXQ103" s="4"/>
      <c r="KXR103" s="4"/>
      <c r="KXS103" s="4"/>
      <c r="KXT103" s="4"/>
      <c r="KXU103" s="4"/>
      <c r="KXV103" s="4"/>
      <c r="KXW103" s="4"/>
      <c r="KXX103" s="4"/>
      <c r="KXY103" s="4"/>
      <c r="KXZ103" s="4"/>
      <c r="KYA103" s="4"/>
      <c r="KYB103" s="4"/>
      <c r="KYC103" s="4"/>
      <c r="KYD103" s="4"/>
      <c r="KYE103" s="4"/>
      <c r="KYF103" s="4"/>
      <c r="KYG103" s="4"/>
      <c r="KYH103" s="4"/>
      <c r="KYI103" s="4"/>
      <c r="KYJ103" s="4"/>
      <c r="KYK103" s="4"/>
      <c r="KYL103" s="4"/>
      <c r="KYM103" s="4"/>
      <c r="KYN103" s="4"/>
      <c r="KYO103" s="4"/>
      <c r="KYP103" s="4"/>
      <c r="KYQ103" s="4"/>
      <c r="KYR103" s="4"/>
      <c r="KYS103" s="4"/>
      <c r="KYT103" s="4"/>
      <c r="KYU103" s="4"/>
      <c r="KYV103" s="4"/>
      <c r="KYW103" s="4"/>
      <c r="KYX103" s="4"/>
      <c r="KYY103" s="4"/>
      <c r="KYZ103" s="4"/>
      <c r="KZA103" s="4"/>
      <c r="KZB103" s="4"/>
      <c r="KZC103" s="4"/>
      <c r="KZD103" s="4"/>
      <c r="KZE103" s="4"/>
      <c r="KZF103" s="4"/>
      <c r="KZG103" s="4"/>
      <c r="KZH103" s="4"/>
      <c r="KZI103" s="4"/>
      <c r="KZJ103" s="4"/>
      <c r="KZK103" s="4"/>
      <c r="KZL103" s="4"/>
      <c r="KZM103" s="4"/>
      <c r="KZN103" s="4"/>
      <c r="KZO103" s="4"/>
      <c r="KZP103" s="4"/>
      <c r="KZQ103" s="4"/>
      <c r="KZR103" s="4"/>
      <c r="KZS103" s="4"/>
      <c r="KZT103" s="4"/>
      <c r="KZU103" s="4"/>
      <c r="KZV103" s="4"/>
      <c r="KZW103" s="4"/>
      <c r="KZX103" s="4"/>
      <c r="KZY103" s="4"/>
      <c r="KZZ103" s="4"/>
      <c r="LAA103" s="4"/>
      <c r="LAB103" s="4"/>
      <c r="LAC103" s="4"/>
      <c r="LAD103" s="4"/>
      <c r="LAE103" s="4"/>
      <c r="LAF103" s="4"/>
      <c r="LAG103" s="4"/>
      <c r="LAH103" s="4"/>
      <c r="LAI103" s="4"/>
      <c r="LAJ103" s="4"/>
      <c r="LAK103" s="4"/>
      <c r="LAL103" s="4"/>
      <c r="LAM103" s="4"/>
      <c r="LAN103" s="4"/>
      <c r="LAO103" s="4"/>
      <c r="LAP103" s="4"/>
      <c r="LAQ103" s="4"/>
      <c r="LAR103" s="4"/>
      <c r="LAS103" s="4"/>
      <c r="LAT103" s="4"/>
      <c r="LAU103" s="4"/>
      <c r="LAV103" s="4"/>
      <c r="LAW103" s="4"/>
      <c r="LAX103" s="4"/>
      <c r="LAY103" s="4"/>
      <c r="LAZ103" s="4"/>
      <c r="LBA103" s="4"/>
      <c r="LBB103" s="4"/>
      <c r="LBC103" s="4"/>
      <c r="LBD103" s="4"/>
      <c r="LBE103" s="4"/>
      <c r="LBF103" s="4"/>
      <c r="LBG103" s="4"/>
      <c r="LBH103" s="4"/>
      <c r="LBI103" s="4"/>
      <c r="LBJ103" s="4"/>
      <c r="LBK103" s="4"/>
      <c r="LBL103" s="4"/>
      <c r="LBM103" s="4"/>
      <c r="LBN103" s="4"/>
      <c r="LBO103" s="4"/>
      <c r="LBP103" s="4"/>
      <c r="LBQ103" s="4"/>
      <c r="LBR103" s="4"/>
      <c r="LBS103" s="4"/>
      <c r="LBT103" s="4"/>
      <c r="LBU103" s="4"/>
      <c r="LBV103" s="4"/>
      <c r="LBW103" s="4"/>
      <c r="LBX103" s="4"/>
      <c r="LBY103" s="4"/>
      <c r="LBZ103" s="4"/>
      <c r="LCA103" s="4"/>
      <c r="LCB103" s="4"/>
      <c r="LCC103" s="4"/>
      <c r="LCD103" s="4"/>
      <c r="LCE103" s="4"/>
      <c r="LCF103" s="4"/>
      <c r="LCG103" s="4"/>
      <c r="LCH103" s="4"/>
      <c r="LCI103" s="4"/>
      <c r="LCJ103" s="4"/>
      <c r="LCK103" s="4"/>
      <c r="LCL103" s="4"/>
      <c r="LCM103" s="4"/>
      <c r="LCN103" s="4"/>
      <c r="LCO103" s="4"/>
      <c r="LCP103" s="4"/>
      <c r="LCQ103" s="4"/>
      <c r="LCR103" s="4"/>
      <c r="LCS103" s="4"/>
      <c r="LCT103" s="4"/>
      <c r="LCU103" s="4"/>
      <c r="LCV103" s="4"/>
      <c r="LCW103" s="4"/>
      <c r="LCX103" s="4"/>
      <c r="LCY103" s="4"/>
      <c r="LCZ103" s="4"/>
      <c r="LDA103" s="4"/>
      <c r="LDB103" s="4"/>
      <c r="LDC103" s="4"/>
      <c r="LDD103" s="4"/>
      <c r="LDE103" s="4"/>
      <c r="LDF103" s="4"/>
      <c r="LDG103" s="4"/>
      <c r="LDH103" s="4"/>
      <c r="LDI103" s="4"/>
      <c r="LDJ103" s="4"/>
      <c r="LDK103" s="4"/>
      <c r="LDL103" s="4"/>
      <c r="LDM103" s="4"/>
      <c r="LDN103" s="4"/>
      <c r="LDO103" s="4"/>
      <c r="LDP103" s="4"/>
      <c r="LDQ103" s="4"/>
      <c r="LDR103" s="4"/>
      <c r="LDS103" s="4"/>
      <c r="LDT103" s="4"/>
      <c r="LDU103" s="4"/>
      <c r="LDV103" s="4"/>
      <c r="LDW103" s="4"/>
      <c r="LDX103" s="4"/>
      <c r="LDY103" s="4"/>
      <c r="LDZ103" s="4"/>
      <c r="LEA103" s="4"/>
      <c r="LEB103" s="4"/>
      <c r="LEC103" s="4"/>
      <c r="LED103" s="4"/>
      <c r="LEE103" s="4"/>
      <c r="LEF103" s="4"/>
      <c r="LEG103" s="4"/>
      <c r="LEH103" s="4"/>
      <c r="LEI103" s="4"/>
      <c r="LEJ103" s="4"/>
      <c r="LEK103" s="4"/>
      <c r="LEL103" s="4"/>
      <c r="LEM103" s="4"/>
      <c r="LEN103" s="4"/>
      <c r="LEO103" s="4"/>
      <c r="LEP103" s="4"/>
      <c r="LEQ103" s="4"/>
      <c r="LER103" s="4"/>
      <c r="LES103" s="4"/>
      <c r="LET103" s="4"/>
      <c r="LEU103" s="4"/>
      <c r="LEV103" s="4"/>
      <c r="LEW103" s="4"/>
      <c r="LEX103" s="4"/>
      <c r="LEY103" s="4"/>
      <c r="LEZ103" s="4"/>
      <c r="LFA103" s="4"/>
      <c r="LFB103" s="4"/>
      <c r="LFC103" s="4"/>
      <c r="LFD103" s="4"/>
      <c r="LFE103" s="4"/>
      <c r="LFF103" s="4"/>
      <c r="LFG103" s="4"/>
      <c r="LFH103" s="4"/>
      <c r="LFI103" s="4"/>
      <c r="LFJ103" s="4"/>
      <c r="LFK103" s="4"/>
      <c r="LFL103" s="4"/>
      <c r="LFM103" s="4"/>
      <c r="LFN103" s="4"/>
      <c r="LFO103" s="4"/>
      <c r="LFP103" s="4"/>
      <c r="LFQ103" s="4"/>
      <c r="LFR103" s="4"/>
      <c r="LFS103" s="4"/>
      <c r="LFT103" s="4"/>
      <c r="LFU103" s="4"/>
      <c r="LFV103" s="4"/>
      <c r="LFW103" s="4"/>
      <c r="LFX103" s="4"/>
      <c r="LFY103" s="4"/>
      <c r="LFZ103" s="4"/>
      <c r="LGA103" s="4"/>
      <c r="LGB103" s="4"/>
      <c r="LGC103" s="4"/>
      <c r="LGD103" s="4"/>
      <c r="LGE103" s="4"/>
      <c r="LGF103" s="4"/>
      <c r="LGG103" s="4"/>
      <c r="LGH103" s="4"/>
      <c r="LGI103" s="4"/>
      <c r="LGJ103" s="4"/>
      <c r="LGK103" s="4"/>
      <c r="LGL103" s="4"/>
      <c r="LGM103" s="4"/>
      <c r="LGN103" s="4"/>
      <c r="LGO103" s="4"/>
      <c r="LGP103" s="4"/>
      <c r="LGQ103" s="4"/>
      <c r="LGR103" s="4"/>
      <c r="LGS103" s="4"/>
      <c r="LGT103" s="4"/>
      <c r="LGU103" s="4"/>
      <c r="LGV103" s="4"/>
      <c r="LGW103" s="4"/>
      <c r="LGX103" s="4"/>
      <c r="LGY103" s="4"/>
      <c r="LGZ103" s="4"/>
      <c r="LHA103" s="4"/>
      <c r="LHB103" s="4"/>
      <c r="LHC103" s="4"/>
      <c r="LHD103" s="4"/>
      <c r="LHE103" s="4"/>
      <c r="LHF103" s="4"/>
      <c r="LHG103" s="4"/>
      <c r="LHH103" s="4"/>
      <c r="LHI103" s="4"/>
      <c r="LHJ103" s="4"/>
      <c r="LHK103" s="4"/>
      <c r="LHL103" s="4"/>
      <c r="LHM103" s="4"/>
      <c r="LHN103" s="4"/>
      <c r="LHO103" s="4"/>
      <c r="LHP103" s="4"/>
      <c r="LHQ103" s="4"/>
      <c r="LHR103" s="4"/>
      <c r="LHS103" s="4"/>
      <c r="LHT103" s="4"/>
      <c r="LHU103" s="4"/>
      <c r="LHV103" s="4"/>
      <c r="LHW103" s="4"/>
      <c r="LHX103" s="4"/>
      <c r="LHY103" s="4"/>
      <c r="LHZ103" s="4"/>
      <c r="LIA103" s="4"/>
      <c r="LIB103" s="4"/>
      <c r="LIC103" s="4"/>
      <c r="LID103" s="4"/>
      <c r="LIE103" s="4"/>
      <c r="LIF103" s="4"/>
      <c r="LIG103" s="4"/>
      <c r="LIH103" s="4"/>
      <c r="LII103" s="4"/>
      <c r="LIJ103" s="4"/>
      <c r="LIK103" s="4"/>
      <c r="LIL103" s="4"/>
      <c r="LIM103" s="4"/>
      <c r="LIN103" s="4"/>
      <c r="LIO103" s="4"/>
      <c r="LIP103" s="4"/>
      <c r="LIQ103" s="4"/>
      <c r="LIR103" s="4"/>
      <c r="LIS103" s="4"/>
      <c r="LIT103" s="4"/>
      <c r="LIU103" s="4"/>
      <c r="LIV103" s="4"/>
      <c r="LIW103" s="4"/>
      <c r="LIX103" s="4"/>
      <c r="LIY103" s="4"/>
      <c r="LIZ103" s="4"/>
      <c r="LJA103" s="4"/>
      <c r="LJB103" s="4"/>
      <c r="LJC103" s="4"/>
      <c r="LJD103" s="4"/>
      <c r="LJE103" s="4"/>
      <c r="LJF103" s="4"/>
      <c r="LJG103" s="4"/>
      <c r="LJH103" s="4"/>
      <c r="LJI103" s="4"/>
      <c r="LJJ103" s="4"/>
      <c r="LJK103" s="4"/>
      <c r="LJL103" s="4"/>
      <c r="LJM103" s="4"/>
      <c r="LJN103" s="4"/>
      <c r="LJO103" s="4"/>
      <c r="LJP103" s="4"/>
      <c r="LJQ103" s="4"/>
      <c r="LJR103" s="4"/>
      <c r="LJS103" s="4"/>
      <c r="LJT103" s="4"/>
      <c r="LJU103" s="4"/>
      <c r="LJV103" s="4"/>
      <c r="LJW103" s="4"/>
      <c r="LJX103" s="4"/>
      <c r="LJY103" s="4"/>
      <c r="LJZ103" s="4"/>
      <c r="LKA103" s="4"/>
      <c r="LKB103" s="4"/>
      <c r="LKC103" s="4"/>
      <c r="LKD103" s="4"/>
      <c r="LKE103" s="4"/>
      <c r="LKF103" s="4"/>
      <c r="LKG103" s="4"/>
      <c r="LKH103" s="4"/>
      <c r="LKI103" s="4"/>
      <c r="LKJ103" s="4"/>
      <c r="LKK103" s="4"/>
      <c r="LKL103" s="4"/>
      <c r="LKM103" s="4"/>
      <c r="LKN103" s="4"/>
      <c r="LKO103" s="4"/>
      <c r="LKP103" s="4"/>
      <c r="LKQ103" s="4"/>
      <c r="LKR103" s="4"/>
      <c r="LKS103" s="4"/>
      <c r="LKT103" s="4"/>
      <c r="LKU103" s="4"/>
      <c r="LKV103" s="4"/>
      <c r="LKW103" s="4"/>
      <c r="LKX103" s="4"/>
      <c r="LKY103" s="4"/>
      <c r="LKZ103" s="4"/>
      <c r="LLA103" s="4"/>
      <c r="LLB103" s="4"/>
      <c r="LLC103" s="4"/>
      <c r="LLD103" s="4"/>
      <c r="LLE103" s="4"/>
      <c r="LLF103" s="4"/>
      <c r="LLG103" s="4"/>
      <c r="LLH103" s="4"/>
      <c r="LLI103" s="4"/>
      <c r="LLJ103" s="4"/>
      <c r="LLK103" s="4"/>
      <c r="LLL103" s="4"/>
      <c r="LLM103" s="4"/>
      <c r="LLN103" s="4"/>
      <c r="LLO103" s="4"/>
      <c r="LLP103" s="4"/>
      <c r="LLQ103" s="4"/>
      <c r="LLR103" s="4"/>
      <c r="LLS103" s="4"/>
      <c r="LLT103" s="4"/>
      <c r="LLU103" s="4"/>
      <c r="LLV103" s="4"/>
      <c r="LLW103" s="4"/>
      <c r="LLX103" s="4"/>
      <c r="LLY103" s="4"/>
      <c r="LLZ103" s="4"/>
      <c r="LMA103" s="4"/>
      <c r="LMB103" s="4"/>
      <c r="LMC103" s="4"/>
      <c r="LMD103" s="4"/>
      <c r="LME103" s="4"/>
      <c r="LMF103" s="4"/>
      <c r="LMG103" s="4"/>
      <c r="LMH103" s="4"/>
      <c r="LMI103" s="4"/>
      <c r="LMJ103" s="4"/>
      <c r="LMK103" s="4"/>
      <c r="LML103" s="4"/>
      <c r="LMM103" s="4"/>
      <c r="LMN103" s="4"/>
      <c r="LMO103" s="4"/>
      <c r="LMP103" s="4"/>
      <c r="LMQ103" s="4"/>
      <c r="LMR103" s="4"/>
      <c r="LMS103" s="4"/>
      <c r="LMT103" s="4"/>
      <c r="LMU103" s="4"/>
      <c r="LMV103" s="4"/>
      <c r="LMW103" s="4"/>
      <c r="LMX103" s="4"/>
      <c r="LMY103" s="4"/>
      <c r="LMZ103" s="4"/>
      <c r="LNA103" s="4"/>
      <c r="LNB103" s="4"/>
      <c r="LNC103" s="4"/>
      <c r="LND103" s="4"/>
      <c r="LNE103" s="4"/>
      <c r="LNF103" s="4"/>
      <c r="LNG103" s="4"/>
      <c r="LNH103" s="4"/>
      <c r="LNI103" s="4"/>
      <c r="LNJ103" s="4"/>
      <c r="LNK103" s="4"/>
      <c r="LNL103" s="4"/>
      <c r="LNM103" s="4"/>
      <c r="LNN103" s="4"/>
      <c r="LNO103" s="4"/>
      <c r="LNP103" s="4"/>
      <c r="LNQ103" s="4"/>
      <c r="LNR103" s="4"/>
      <c r="LNS103" s="4"/>
      <c r="LNT103" s="4"/>
      <c r="LNU103" s="4"/>
      <c r="LNV103" s="4"/>
      <c r="LNW103" s="4"/>
      <c r="LNX103" s="4"/>
      <c r="LNY103" s="4"/>
      <c r="LNZ103" s="4"/>
      <c r="LOA103" s="4"/>
      <c r="LOB103" s="4"/>
      <c r="LOC103" s="4"/>
      <c r="LOD103" s="4"/>
      <c r="LOE103" s="4"/>
      <c r="LOF103" s="4"/>
      <c r="LOG103" s="4"/>
      <c r="LOH103" s="4"/>
      <c r="LOI103" s="4"/>
      <c r="LOJ103" s="4"/>
      <c r="LOK103" s="4"/>
      <c r="LOL103" s="4"/>
      <c r="LOM103" s="4"/>
      <c r="LON103" s="4"/>
      <c r="LOO103" s="4"/>
      <c r="LOP103" s="4"/>
      <c r="LOQ103" s="4"/>
      <c r="LOR103" s="4"/>
      <c r="LOS103" s="4"/>
      <c r="LOT103" s="4"/>
      <c r="LOU103" s="4"/>
      <c r="LOV103" s="4"/>
      <c r="LOW103" s="4"/>
      <c r="LOX103" s="4"/>
      <c r="LOY103" s="4"/>
      <c r="LOZ103" s="4"/>
      <c r="LPA103" s="4"/>
      <c r="LPB103" s="4"/>
      <c r="LPC103" s="4"/>
      <c r="LPD103" s="4"/>
      <c r="LPE103" s="4"/>
      <c r="LPF103" s="4"/>
      <c r="LPG103" s="4"/>
      <c r="LPH103" s="4"/>
      <c r="LPI103" s="4"/>
      <c r="LPJ103" s="4"/>
      <c r="LPK103" s="4"/>
      <c r="LPL103" s="4"/>
      <c r="LPM103" s="4"/>
      <c r="LPN103" s="4"/>
      <c r="LPO103" s="4"/>
      <c r="LPP103" s="4"/>
      <c r="LPQ103" s="4"/>
      <c r="LPR103" s="4"/>
      <c r="LPS103" s="4"/>
      <c r="LPT103" s="4"/>
      <c r="LPU103" s="4"/>
      <c r="LPV103" s="4"/>
      <c r="LPW103" s="4"/>
      <c r="LPX103" s="4"/>
      <c r="LPY103" s="4"/>
      <c r="LPZ103" s="4"/>
      <c r="LQA103" s="4"/>
      <c r="LQB103" s="4"/>
      <c r="LQC103" s="4"/>
      <c r="LQD103" s="4"/>
      <c r="LQE103" s="4"/>
      <c r="LQF103" s="4"/>
      <c r="LQG103" s="4"/>
      <c r="LQH103" s="4"/>
      <c r="LQI103" s="4"/>
      <c r="LQJ103" s="4"/>
      <c r="LQK103" s="4"/>
      <c r="LQL103" s="4"/>
      <c r="LQM103" s="4"/>
      <c r="LQN103" s="4"/>
      <c r="LQO103" s="4"/>
      <c r="LQP103" s="4"/>
      <c r="LQQ103" s="4"/>
      <c r="LQR103" s="4"/>
      <c r="LQS103" s="4"/>
      <c r="LQT103" s="4"/>
      <c r="LQU103" s="4"/>
      <c r="LQV103" s="4"/>
      <c r="LQW103" s="4"/>
      <c r="LQX103" s="4"/>
      <c r="LQY103" s="4"/>
      <c r="LQZ103" s="4"/>
      <c r="LRA103" s="4"/>
      <c r="LRB103" s="4"/>
      <c r="LRC103" s="4"/>
      <c r="LRD103" s="4"/>
      <c r="LRE103" s="4"/>
      <c r="LRF103" s="4"/>
      <c r="LRG103" s="4"/>
      <c r="LRH103" s="4"/>
      <c r="LRI103" s="4"/>
      <c r="LRJ103" s="4"/>
      <c r="LRK103" s="4"/>
      <c r="LRL103" s="4"/>
      <c r="LRM103" s="4"/>
      <c r="LRN103" s="4"/>
      <c r="LRO103" s="4"/>
      <c r="LRP103" s="4"/>
      <c r="LRQ103" s="4"/>
      <c r="LRR103" s="4"/>
      <c r="LRS103" s="4"/>
      <c r="LRT103" s="4"/>
      <c r="LRU103" s="4"/>
      <c r="LRV103" s="4"/>
      <c r="LRW103" s="4"/>
      <c r="LRX103" s="4"/>
      <c r="LRY103" s="4"/>
      <c r="LRZ103" s="4"/>
      <c r="LSA103" s="4"/>
      <c r="LSB103" s="4"/>
      <c r="LSC103" s="4"/>
      <c r="LSD103" s="4"/>
      <c r="LSE103" s="4"/>
      <c r="LSF103" s="4"/>
      <c r="LSG103" s="4"/>
      <c r="LSH103" s="4"/>
      <c r="LSI103" s="4"/>
      <c r="LSJ103" s="4"/>
      <c r="LSK103" s="4"/>
      <c r="LSL103" s="4"/>
      <c r="LSM103" s="4"/>
      <c r="LSN103" s="4"/>
      <c r="LSO103" s="4"/>
      <c r="LSP103" s="4"/>
      <c r="LSQ103" s="4"/>
      <c r="LSR103" s="4"/>
      <c r="LSS103" s="4"/>
      <c r="LST103" s="4"/>
      <c r="LSU103" s="4"/>
      <c r="LSV103" s="4"/>
      <c r="LSW103" s="4"/>
      <c r="LSX103" s="4"/>
      <c r="LSY103" s="4"/>
      <c r="LSZ103" s="4"/>
      <c r="LTA103" s="4"/>
      <c r="LTB103" s="4"/>
      <c r="LTC103" s="4"/>
      <c r="LTD103" s="4"/>
      <c r="LTE103" s="4"/>
      <c r="LTF103" s="4"/>
      <c r="LTG103" s="4"/>
      <c r="LTH103" s="4"/>
      <c r="LTI103" s="4"/>
      <c r="LTJ103" s="4"/>
      <c r="LTK103" s="4"/>
      <c r="LTL103" s="4"/>
      <c r="LTM103" s="4"/>
      <c r="LTN103" s="4"/>
      <c r="LTO103" s="4"/>
      <c r="LTP103" s="4"/>
      <c r="LTQ103" s="4"/>
      <c r="LTR103" s="4"/>
      <c r="LTS103" s="4"/>
      <c r="LTT103" s="4"/>
      <c r="LTU103" s="4"/>
      <c r="LTV103" s="4"/>
      <c r="LTW103" s="4"/>
      <c r="LTX103" s="4"/>
      <c r="LTY103" s="4"/>
      <c r="LTZ103" s="4"/>
      <c r="LUA103" s="4"/>
      <c r="LUB103" s="4"/>
      <c r="LUC103" s="4"/>
      <c r="LUD103" s="4"/>
      <c r="LUE103" s="4"/>
      <c r="LUF103" s="4"/>
      <c r="LUG103" s="4"/>
      <c r="LUH103" s="4"/>
      <c r="LUI103" s="4"/>
      <c r="LUJ103" s="4"/>
      <c r="LUK103" s="4"/>
      <c r="LUL103" s="4"/>
      <c r="LUM103" s="4"/>
      <c r="LUN103" s="4"/>
      <c r="LUO103" s="4"/>
      <c r="LUP103" s="4"/>
      <c r="LUQ103" s="4"/>
      <c r="LUR103" s="4"/>
      <c r="LUS103" s="4"/>
      <c r="LUT103" s="4"/>
      <c r="LUU103" s="4"/>
      <c r="LUV103" s="4"/>
      <c r="LUW103" s="4"/>
      <c r="LUX103" s="4"/>
      <c r="LUY103" s="4"/>
      <c r="LUZ103" s="4"/>
      <c r="LVA103" s="4"/>
      <c r="LVB103" s="4"/>
      <c r="LVC103" s="4"/>
      <c r="LVD103" s="4"/>
      <c r="LVE103" s="4"/>
      <c r="LVF103" s="4"/>
      <c r="LVG103" s="4"/>
      <c r="LVH103" s="4"/>
      <c r="LVI103" s="4"/>
      <c r="LVJ103" s="4"/>
      <c r="LVK103" s="4"/>
      <c r="LVL103" s="4"/>
      <c r="LVM103" s="4"/>
      <c r="LVN103" s="4"/>
      <c r="LVO103" s="4"/>
      <c r="LVP103" s="4"/>
      <c r="LVQ103" s="4"/>
      <c r="LVR103" s="4"/>
      <c r="LVS103" s="4"/>
      <c r="LVT103" s="4"/>
      <c r="LVU103" s="4"/>
      <c r="LVV103" s="4"/>
      <c r="LVW103" s="4"/>
      <c r="LVX103" s="4"/>
      <c r="LVY103" s="4"/>
      <c r="LVZ103" s="4"/>
      <c r="LWA103" s="4"/>
      <c r="LWB103" s="4"/>
      <c r="LWC103" s="4"/>
      <c r="LWD103" s="4"/>
      <c r="LWE103" s="4"/>
      <c r="LWF103" s="4"/>
      <c r="LWG103" s="4"/>
      <c r="LWH103" s="4"/>
      <c r="LWI103" s="4"/>
      <c r="LWJ103" s="4"/>
      <c r="LWK103" s="4"/>
      <c r="LWL103" s="4"/>
      <c r="LWM103" s="4"/>
      <c r="LWN103" s="4"/>
      <c r="LWO103" s="4"/>
      <c r="LWP103" s="4"/>
      <c r="LWQ103" s="4"/>
      <c r="LWR103" s="4"/>
      <c r="LWS103" s="4"/>
      <c r="LWT103" s="4"/>
      <c r="LWU103" s="4"/>
      <c r="LWV103" s="4"/>
      <c r="LWW103" s="4"/>
      <c r="LWX103" s="4"/>
      <c r="LWY103" s="4"/>
      <c r="LWZ103" s="4"/>
      <c r="LXA103" s="4"/>
      <c r="LXB103" s="4"/>
      <c r="LXC103" s="4"/>
      <c r="LXD103" s="4"/>
      <c r="LXE103" s="4"/>
      <c r="LXF103" s="4"/>
      <c r="LXG103" s="4"/>
      <c r="LXH103" s="4"/>
      <c r="LXI103" s="4"/>
      <c r="LXJ103" s="4"/>
      <c r="LXK103" s="4"/>
      <c r="LXL103" s="4"/>
      <c r="LXM103" s="4"/>
      <c r="LXN103" s="4"/>
      <c r="LXO103" s="4"/>
      <c r="LXP103" s="4"/>
      <c r="LXQ103" s="4"/>
      <c r="LXR103" s="4"/>
      <c r="LXS103" s="4"/>
      <c r="LXT103" s="4"/>
      <c r="LXU103" s="4"/>
      <c r="LXV103" s="4"/>
      <c r="LXW103" s="4"/>
      <c r="LXX103" s="4"/>
      <c r="LXY103" s="4"/>
      <c r="LXZ103" s="4"/>
      <c r="LYA103" s="4"/>
      <c r="LYB103" s="4"/>
      <c r="LYC103" s="4"/>
      <c r="LYD103" s="4"/>
      <c r="LYE103" s="4"/>
      <c r="LYF103" s="4"/>
      <c r="LYG103" s="4"/>
      <c r="LYH103" s="4"/>
      <c r="LYI103" s="4"/>
      <c r="LYJ103" s="4"/>
      <c r="LYK103" s="4"/>
      <c r="LYL103" s="4"/>
      <c r="LYM103" s="4"/>
      <c r="LYN103" s="4"/>
      <c r="LYO103" s="4"/>
      <c r="LYP103" s="4"/>
      <c r="LYQ103" s="4"/>
      <c r="LYR103" s="4"/>
      <c r="LYS103" s="4"/>
      <c r="LYT103" s="4"/>
      <c r="LYU103" s="4"/>
      <c r="LYV103" s="4"/>
      <c r="LYW103" s="4"/>
      <c r="LYX103" s="4"/>
      <c r="LYY103" s="4"/>
      <c r="LYZ103" s="4"/>
      <c r="LZA103" s="4"/>
      <c r="LZB103" s="4"/>
      <c r="LZC103" s="4"/>
      <c r="LZD103" s="4"/>
      <c r="LZE103" s="4"/>
      <c r="LZF103" s="4"/>
      <c r="LZG103" s="4"/>
      <c r="LZH103" s="4"/>
      <c r="LZI103" s="4"/>
      <c r="LZJ103" s="4"/>
      <c r="LZK103" s="4"/>
      <c r="LZL103" s="4"/>
      <c r="LZM103" s="4"/>
      <c r="LZN103" s="4"/>
      <c r="LZO103" s="4"/>
      <c r="LZP103" s="4"/>
      <c r="LZQ103" s="4"/>
      <c r="LZR103" s="4"/>
      <c r="LZS103" s="4"/>
      <c r="LZT103" s="4"/>
      <c r="LZU103" s="4"/>
      <c r="LZV103" s="4"/>
      <c r="LZW103" s="4"/>
      <c r="LZX103" s="4"/>
      <c r="LZY103" s="4"/>
      <c r="LZZ103" s="4"/>
      <c r="MAA103" s="4"/>
      <c r="MAB103" s="4"/>
      <c r="MAC103" s="4"/>
      <c r="MAD103" s="4"/>
      <c r="MAE103" s="4"/>
      <c r="MAF103" s="4"/>
      <c r="MAG103" s="4"/>
      <c r="MAH103" s="4"/>
      <c r="MAI103" s="4"/>
      <c r="MAJ103" s="4"/>
      <c r="MAK103" s="4"/>
      <c r="MAL103" s="4"/>
      <c r="MAM103" s="4"/>
      <c r="MAN103" s="4"/>
      <c r="MAO103" s="4"/>
      <c r="MAP103" s="4"/>
      <c r="MAQ103" s="4"/>
      <c r="MAR103" s="4"/>
      <c r="MAS103" s="4"/>
      <c r="MAT103" s="4"/>
      <c r="MAU103" s="4"/>
      <c r="MAV103" s="4"/>
      <c r="MAW103" s="4"/>
      <c r="MAX103" s="4"/>
      <c r="MAY103" s="4"/>
      <c r="MAZ103" s="4"/>
      <c r="MBA103" s="4"/>
      <c r="MBB103" s="4"/>
      <c r="MBC103" s="4"/>
      <c r="MBD103" s="4"/>
      <c r="MBE103" s="4"/>
      <c r="MBF103" s="4"/>
      <c r="MBG103" s="4"/>
      <c r="MBH103" s="4"/>
      <c r="MBI103" s="4"/>
      <c r="MBJ103" s="4"/>
      <c r="MBK103" s="4"/>
      <c r="MBL103" s="4"/>
      <c r="MBM103" s="4"/>
      <c r="MBN103" s="4"/>
      <c r="MBO103" s="4"/>
      <c r="MBP103" s="4"/>
      <c r="MBQ103" s="4"/>
      <c r="MBR103" s="4"/>
      <c r="MBS103" s="4"/>
      <c r="MBT103" s="4"/>
      <c r="MBU103" s="4"/>
      <c r="MBV103" s="4"/>
      <c r="MBW103" s="4"/>
      <c r="MBX103" s="4"/>
      <c r="MBY103" s="4"/>
      <c r="MBZ103" s="4"/>
      <c r="MCA103" s="4"/>
      <c r="MCB103" s="4"/>
      <c r="MCC103" s="4"/>
      <c r="MCD103" s="4"/>
      <c r="MCE103" s="4"/>
      <c r="MCF103" s="4"/>
      <c r="MCG103" s="4"/>
      <c r="MCH103" s="4"/>
      <c r="MCI103" s="4"/>
      <c r="MCJ103" s="4"/>
      <c r="MCK103" s="4"/>
      <c r="MCL103" s="4"/>
      <c r="MCM103" s="4"/>
      <c r="MCN103" s="4"/>
      <c r="MCO103" s="4"/>
      <c r="MCP103" s="4"/>
      <c r="MCQ103" s="4"/>
      <c r="MCR103" s="4"/>
      <c r="MCS103" s="4"/>
      <c r="MCT103" s="4"/>
      <c r="MCU103" s="4"/>
      <c r="MCV103" s="4"/>
      <c r="MCW103" s="4"/>
      <c r="MCX103" s="4"/>
      <c r="MCY103" s="4"/>
      <c r="MCZ103" s="4"/>
      <c r="MDA103" s="4"/>
      <c r="MDB103" s="4"/>
      <c r="MDC103" s="4"/>
      <c r="MDD103" s="4"/>
      <c r="MDE103" s="4"/>
      <c r="MDF103" s="4"/>
      <c r="MDG103" s="4"/>
      <c r="MDH103" s="4"/>
      <c r="MDI103" s="4"/>
      <c r="MDJ103" s="4"/>
      <c r="MDK103" s="4"/>
      <c r="MDL103" s="4"/>
      <c r="MDM103" s="4"/>
      <c r="MDN103" s="4"/>
      <c r="MDO103" s="4"/>
      <c r="MDP103" s="4"/>
      <c r="MDQ103" s="4"/>
      <c r="MDR103" s="4"/>
      <c r="MDS103" s="4"/>
      <c r="MDT103" s="4"/>
      <c r="MDU103" s="4"/>
      <c r="MDV103" s="4"/>
      <c r="MDW103" s="4"/>
      <c r="MDX103" s="4"/>
      <c r="MDY103" s="4"/>
      <c r="MDZ103" s="4"/>
      <c r="MEA103" s="4"/>
      <c r="MEB103" s="4"/>
      <c r="MEC103" s="4"/>
      <c r="MED103" s="4"/>
      <c r="MEE103" s="4"/>
      <c r="MEF103" s="4"/>
      <c r="MEG103" s="4"/>
      <c r="MEH103" s="4"/>
      <c r="MEI103" s="4"/>
      <c r="MEJ103" s="4"/>
      <c r="MEK103" s="4"/>
      <c r="MEL103" s="4"/>
      <c r="MEM103" s="4"/>
      <c r="MEN103" s="4"/>
      <c r="MEO103" s="4"/>
      <c r="MEP103" s="4"/>
      <c r="MEQ103" s="4"/>
      <c r="MER103" s="4"/>
      <c r="MES103" s="4"/>
      <c r="MET103" s="4"/>
      <c r="MEU103" s="4"/>
      <c r="MEV103" s="4"/>
      <c r="MEW103" s="4"/>
      <c r="MEX103" s="4"/>
      <c r="MEY103" s="4"/>
      <c r="MEZ103" s="4"/>
      <c r="MFA103" s="4"/>
      <c r="MFB103" s="4"/>
      <c r="MFC103" s="4"/>
      <c r="MFD103" s="4"/>
      <c r="MFE103" s="4"/>
      <c r="MFF103" s="4"/>
      <c r="MFG103" s="4"/>
      <c r="MFH103" s="4"/>
      <c r="MFI103" s="4"/>
      <c r="MFJ103" s="4"/>
      <c r="MFK103" s="4"/>
      <c r="MFL103" s="4"/>
      <c r="MFM103" s="4"/>
      <c r="MFN103" s="4"/>
      <c r="MFO103" s="4"/>
      <c r="MFP103" s="4"/>
      <c r="MFQ103" s="4"/>
      <c r="MFR103" s="4"/>
      <c r="MFS103" s="4"/>
      <c r="MFT103" s="4"/>
      <c r="MFU103" s="4"/>
      <c r="MFV103" s="4"/>
      <c r="MFW103" s="4"/>
      <c r="MFX103" s="4"/>
      <c r="MFY103" s="4"/>
      <c r="MFZ103" s="4"/>
      <c r="MGA103" s="4"/>
      <c r="MGB103" s="4"/>
      <c r="MGC103" s="4"/>
      <c r="MGD103" s="4"/>
      <c r="MGE103" s="4"/>
      <c r="MGF103" s="4"/>
      <c r="MGG103" s="4"/>
      <c r="MGH103" s="4"/>
      <c r="MGI103" s="4"/>
      <c r="MGJ103" s="4"/>
      <c r="MGK103" s="4"/>
      <c r="MGL103" s="4"/>
      <c r="MGM103" s="4"/>
      <c r="MGN103" s="4"/>
      <c r="MGO103" s="4"/>
      <c r="MGP103" s="4"/>
      <c r="MGQ103" s="4"/>
      <c r="MGR103" s="4"/>
      <c r="MGS103" s="4"/>
      <c r="MGT103" s="4"/>
      <c r="MGU103" s="4"/>
      <c r="MGV103" s="4"/>
      <c r="MGW103" s="4"/>
      <c r="MGX103" s="4"/>
      <c r="MGY103" s="4"/>
      <c r="MGZ103" s="4"/>
      <c r="MHA103" s="4"/>
      <c r="MHB103" s="4"/>
      <c r="MHC103" s="4"/>
      <c r="MHD103" s="4"/>
      <c r="MHE103" s="4"/>
      <c r="MHF103" s="4"/>
      <c r="MHG103" s="4"/>
      <c r="MHH103" s="4"/>
      <c r="MHI103" s="4"/>
      <c r="MHJ103" s="4"/>
      <c r="MHK103" s="4"/>
      <c r="MHL103" s="4"/>
      <c r="MHM103" s="4"/>
      <c r="MHN103" s="4"/>
      <c r="MHO103" s="4"/>
      <c r="MHP103" s="4"/>
      <c r="MHQ103" s="4"/>
      <c r="MHR103" s="4"/>
      <c r="MHS103" s="4"/>
      <c r="MHT103" s="4"/>
      <c r="MHU103" s="4"/>
      <c r="MHV103" s="4"/>
      <c r="MHW103" s="4"/>
      <c r="MHX103" s="4"/>
      <c r="MHY103" s="4"/>
      <c r="MHZ103" s="4"/>
      <c r="MIA103" s="4"/>
      <c r="MIB103" s="4"/>
      <c r="MIC103" s="4"/>
      <c r="MID103" s="4"/>
      <c r="MIE103" s="4"/>
      <c r="MIF103" s="4"/>
      <c r="MIG103" s="4"/>
      <c r="MIH103" s="4"/>
      <c r="MII103" s="4"/>
      <c r="MIJ103" s="4"/>
      <c r="MIK103" s="4"/>
      <c r="MIL103" s="4"/>
      <c r="MIM103" s="4"/>
      <c r="MIN103" s="4"/>
      <c r="MIO103" s="4"/>
      <c r="MIP103" s="4"/>
      <c r="MIQ103" s="4"/>
      <c r="MIR103" s="4"/>
      <c r="MIS103" s="4"/>
      <c r="MIT103" s="4"/>
      <c r="MIU103" s="4"/>
      <c r="MIV103" s="4"/>
      <c r="MIW103" s="4"/>
      <c r="MIX103" s="4"/>
      <c r="MIY103" s="4"/>
      <c r="MIZ103" s="4"/>
      <c r="MJA103" s="4"/>
      <c r="MJB103" s="4"/>
      <c r="MJC103" s="4"/>
      <c r="MJD103" s="4"/>
      <c r="MJE103" s="4"/>
      <c r="MJF103" s="4"/>
      <c r="MJG103" s="4"/>
      <c r="MJH103" s="4"/>
      <c r="MJI103" s="4"/>
      <c r="MJJ103" s="4"/>
      <c r="MJK103" s="4"/>
      <c r="MJL103" s="4"/>
      <c r="MJM103" s="4"/>
      <c r="MJN103" s="4"/>
      <c r="MJO103" s="4"/>
      <c r="MJP103" s="4"/>
      <c r="MJQ103" s="4"/>
      <c r="MJR103" s="4"/>
      <c r="MJS103" s="4"/>
      <c r="MJT103" s="4"/>
      <c r="MJU103" s="4"/>
      <c r="MJV103" s="4"/>
      <c r="MJW103" s="4"/>
      <c r="MJX103" s="4"/>
      <c r="MJY103" s="4"/>
      <c r="MJZ103" s="4"/>
      <c r="MKA103" s="4"/>
      <c r="MKB103" s="4"/>
      <c r="MKC103" s="4"/>
      <c r="MKD103" s="4"/>
      <c r="MKE103" s="4"/>
      <c r="MKF103" s="4"/>
      <c r="MKG103" s="4"/>
      <c r="MKH103" s="4"/>
      <c r="MKI103" s="4"/>
      <c r="MKJ103" s="4"/>
      <c r="MKK103" s="4"/>
      <c r="MKL103" s="4"/>
      <c r="MKM103" s="4"/>
      <c r="MKN103" s="4"/>
      <c r="MKO103" s="4"/>
      <c r="MKP103" s="4"/>
      <c r="MKQ103" s="4"/>
      <c r="MKR103" s="4"/>
      <c r="MKS103" s="4"/>
      <c r="MKT103" s="4"/>
      <c r="MKU103" s="4"/>
      <c r="MKV103" s="4"/>
      <c r="MKW103" s="4"/>
      <c r="MKX103" s="4"/>
      <c r="MKY103" s="4"/>
      <c r="MKZ103" s="4"/>
      <c r="MLA103" s="4"/>
      <c r="MLB103" s="4"/>
      <c r="MLC103" s="4"/>
      <c r="MLD103" s="4"/>
      <c r="MLE103" s="4"/>
      <c r="MLF103" s="4"/>
      <c r="MLG103" s="4"/>
      <c r="MLH103" s="4"/>
      <c r="MLI103" s="4"/>
      <c r="MLJ103" s="4"/>
      <c r="MLK103" s="4"/>
      <c r="MLL103" s="4"/>
      <c r="MLM103" s="4"/>
      <c r="MLN103" s="4"/>
      <c r="MLO103" s="4"/>
      <c r="MLP103" s="4"/>
      <c r="MLQ103" s="4"/>
      <c r="MLR103" s="4"/>
      <c r="MLS103" s="4"/>
      <c r="MLT103" s="4"/>
      <c r="MLU103" s="4"/>
      <c r="MLV103" s="4"/>
      <c r="MLW103" s="4"/>
      <c r="MLX103" s="4"/>
      <c r="MLY103" s="4"/>
      <c r="MLZ103" s="4"/>
      <c r="MMA103" s="4"/>
      <c r="MMB103" s="4"/>
      <c r="MMC103" s="4"/>
      <c r="MMD103" s="4"/>
      <c r="MME103" s="4"/>
      <c r="MMF103" s="4"/>
      <c r="MMG103" s="4"/>
      <c r="MMH103" s="4"/>
      <c r="MMI103" s="4"/>
      <c r="MMJ103" s="4"/>
      <c r="MMK103" s="4"/>
      <c r="MML103" s="4"/>
      <c r="MMM103" s="4"/>
      <c r="MMN103" s="4"/>
      <c r="MMO103" s="4"/>
      <c r="MMP103" s="4"/>
      <c r="MMQ103" s="4"/>
      <c r="MMR103" s="4"/>
      <c r="MMS103" s="4"/>
      <c r="MMT103" s="4"/>
      <c r="MMU103" s="4"/>
      <c r="MMV103" s="4"/>
      <c r="MMW103" s="4"/>
      <c r="MMX103" s="4"/>
      <c r="MMY103" s="4"/>
      <c r="MMZ103" s="4"/>
      <c r="MNA103" s="4"/>
      <c r="MNB103" s="4"/>
      <c r="MNC103" s="4"/>
      <c r="MND103" s="4"/>
      <c r="MNE103" s="4"/>
      <c r="MNF103" s="4"/>
      <c r="MNG103" s="4"/>
      <c r="MNH103" s="4"/>
      <c r="MNI103" s="4"/>
      <c r="MNJ103" s="4"/>
      <c r="MNK103" s="4"/>
      <c r="MNL103" s="4"/>
      <c r="MNM103" s="4"/>
      <c r="MNN103" s="4"/>
      <c r="MNO103" s="4"/>
      <c r="MNP103" s="4"/>
      <c r="MNQ103" s="4"/>
      <c r="MNR103" s="4"/>
      <c r="MNS103" s="4"/>
      <c r="MNT103" s="4"/>
      <c r="MNU103" s="4"/>
      <c r="MNV103" s="4"/>
      <c r="MNW103" s="4"/>
      <c r="MNX103" s="4"/>
      <c r="MNY103" s="4"/>
      <c r="MNZ103" s="4"/>
      <c r="MOA103" s="4"/>
      <c r="MOB103" s="4"/>
      <c r="MOC103" s="4"/>
      <c r="MOD103" s="4"/>
      <c r="MOE103" s="4"/>
      <c r="MOF103" s="4"/>
      <c r="MOG103" s="4"/>
      <c r="MOH103" s="4"/>
      <c r="MOI103" s="4"/>
      <c r="MOJ103" s="4"/>
      <c r="MOK103" s="4"/>
      <c r="MOL103" s="4"/>
      <c r="MOM103" s="4"/>
      <c r="MON103" s="4"/>
      <c r="MOO103" s="4"/>
      <c r="MOP103" s="4"/>
      <c r="MOQ103" s="4"/>
      <c r="MOR103" s="4"/>
      <c r="MOS103" s="4"/>
      <c r="MOT103" s="4"/>
      <c r="MOU103" s="4"/>
      <c r="MOV103" s="4"/>
      <c r="MOW103" s="4"/>
      <c r="MOX103" s="4"/>
      <c r="MOY103" s="4"/>
      <c r="MOZ103" s="4"/>
      <c r="MPA103" s="4"/>
      <c r="MPB103" s="4"/>
      <c r="MPC103" s="4"/>
      <c r="MPD103" s="4"/>
      <c r="MPE103" s="4"/>
      <c r="MPF103" s="4"/>
      <c r="MPG103" s="4"/>
      <c r="MPH103" s="4"/>
      <c r="MPI103" s="4"/>
      <c r="MPJ103" s="4"/>
      <c r="MPK103" s="4"/>
      <c r="MPL103" s="4"/>
      <c r="MPM103" s="4"/>
      <c r="MPN103" s="4"/>
      <c r="MPO103" s="4"/>
      <c r="MPP103" s="4"/>
      <c r="MPQ103" s="4"/>
      <c r="MPR103" s="4"/>
      <c r="MPS103" s="4"/>
      <c r="MPT103" s="4"/>
      <c r="MPU103" s="4"/>
      <c r="MPV103" s="4"/>
      <c r="MPW103" s="4"/>
      <c r="MPX103" s="4"/>
      <c r="MPY103" s="4"/>
      <c r="MPZ103" s="4"/>
      <c r="MQA103" s="4"/>
      <c r="MQB103" s="4"/>
      <c r="MQC103" s="4"/>
      <c r="MQD103" s="4"/>
      <c r="MQE103" s="4"/>
      <c r="MQF103" s="4"/>
      <c r="MQG103" s="4"/>
      <c r="MQH103" s="4"/>
      <c r="MQI103" s="4"/>
      <c r="MQJ103" s="4"/>
      <c r="MQK103" s="4"/>
      <c r="MQL103" s="4"/>
      <c r="MQM103" s="4"/>
      <c r="MQN103" s="4"/>
      <c r="MQO103" s="4"/>
      <c r="MQP103" s="4"/>
      <c r="MQQ103" s="4"/>
      <c r="MQR103" s="4"/>
      <c r="MQS103" s="4"/>
      <c r="MQT103" s="4"/>
      <c r="MQU103" s="4"/>
      <c r="MQV103" s="4"/>
      <c r="MQW103" s="4"/>
      <c r="MQX103" s="4"/>
      <c r="MQY103" s="4"/>
      <c r="MQZ103" s="4"/>
      <c r="MRA103" s="4"/>
      <c r="MRB103" s="4"/>
      <c r="MRC103" s="4"/>
      <c r="MRD103" s="4"/>
      <c r="MRE103" s="4"/>
      <c r="MRF103" s="4"/>
      <c r="MRG103" s="4"/>
      <c r="MRH103" s="4"/>
      <c r="MRI103" s="4"/>
      <c r="MRJ103" s="4"/>
      <c r="MRK103" s="4"/>
      <c r="MRL103" s="4"/>
      <c r="MRM103" s="4"/>
      <c r="MRN103" s="4"/>
      <c r="MRO103" s="4"/>
      <c r="MRP103" s="4"/>
      <c r="MRQ103" s="4"/>
      <c r="MRR103" s="4"/>
      <c r="MRS103" s="4"/>
      <c r="MRT103" s="4"/>
      <c r="MRU103" s="4"/>
      <c r="MRV103" s="4"/>
      <c r="MRW103" s="4"/>
      <c r="MRX103" s="4"/>
      <c r="MRY103" s="4"/>
      <c r="MRZ103" s="4"/>
      <c r="MSA103" s="4"/>
      <c r="MSB103" s="4"/>
      <c r="MSC103" s="4"/>
      <c r="MSD103" s="4"/>
      <c r="MSE103" s="4"/>
      <c r="MSF103" s="4"/>
      <c r="MSG103" s="4"/>
      <c r="MSH103" s="4"/>
      <c r="MSI103" s="4"/>
      <c r="MSJ103" s="4"/>
      <c r="MSK103" s="4"/>
      <c r="MSL103" s="4"/>
      <c r="MSM103" s="4"/>
      <c r="MSN103" s="4"/>
      <c r="MSO103" s="4"/>
      <c r="MSP103" s="4"/>
      <c r="MSQ103" s="4"/>
      <c r="MSR103" s="4"/>
      <c r="MSS103" s="4"/>
      <c r="MST103" s="4"/>
      <c r="MSU103" s="4"/>
      <c r="MSV103" s="4"/>
      <c r="MSW103" s="4"/>
      <c r="MSX103" s="4"/>
      <c r="MSY103" s="4"/>
      <c r="MSZ103" s="4"/>
      <c r="MTA103" s="4"/>
      <c r="MTB103" s="4"/>
      <c r="MTC103" s="4"/>
      <c r="MTD103" s="4"/>
      <c r="MTE103" s="4"/>
      <c r="MTF103" s="4"/>
      <c r="MTG103" s="4"/>
      <c r="MTH103" s="4"/>
      <c r="MTI103" s="4"/>
      <c r="MTJ103" s="4"/>
      <c r="MTK103" s="4"/>
      <c r="MTL103" s="4"/>
      <c r="MTM103" s="4"/>
      <c r="MTN103" s="4"/>
      <c r="MTO103" s="4"/>
      <c r="MTP103" s="4"/>
      <c r="MTQ103" s="4"/>
      <c r="MTR103" s="4"/>
      <c r="MTS103" s="4"/>
      <c r="MTT103" s="4"/>
      <c r="MTU103" s="4"/>
      <c r="MTV103" s="4"/>
      <c r="MTW103" s="4"/>
      <c r="MTX103" s="4"/>
      <c r="MTY103" s="4"/>
      <c r="MTZ103" s="4"/>
      <c r="MUA103" s="4"/>
      <c r="MUB103" s="4"/>
      <c r="MUC103" s="4"/>
      <c r="MUD103" s="4"/>
      <c r="MUE103" s="4"/>
      <c r="MUF103" s="4"/>
      <c r="MUG103" s="4"/>
      <c r="MUH103" s="4"/>
      <c r="MUI103" s="4"/>
      <c r="MUJ103" s="4"/>
      <c r="MUK103" s="4"/>
      <c r="MUL103" s="4"/>
      <c r="MUM103" s="4"/>
      <c r="MUN103" s="4"/>
      <c r="MUO103" s="4"/>
      <c r="MUP103" s="4"/>
      <c r="MUQ103" s="4"/>
      <c r="MUR103" s="4"/>
      <c r="MUS103" s="4"/>
      <c r="MUT103" s="4"/>
      <c r="MUU103" s="4"/>
      <c r="MUV103" s="4"/>
      <c r="MUW103" s="4"/>
      <c r="MUX103" s="4"/>
      <c r="MUY103" s="4"/>
      <c r="MUZ103" s="4"/>
      <c r="MVA103" s="4"/>
      <c r="MVB103" s="4"/>
      <c r="MVC103" s="4"/>
      <c r="MVD103" s="4"/>
      <c r="MVE103" s="4"/>
      <c r="MVF103" s="4"/>
      <c r="MVG103" s="4"/>
      <c r="MVH103" s="4"/>
      <c r="MVI103" s="4"/>
      <c r="MVJ103" s="4"/>
      <c r="MVK103" s="4"/>
      <c r="MVL103" s="4"/>
      <c r="MVM103" s="4"/>
      <c r="MVN103" s="4"/>
      <c r="MVO103" s="4"/>
      <c r="MVP103" s="4"/>
      <c r="MVQ103" s="4"/>
      <c r="MVR103" s="4"/>
      <c r="MVS103" s="4"/>
      <c r="MVT103" s="4"/>
      <c r="MVU103" s="4"/>
      <c r="MVV103" s="4"/>
      <c r="MVW103" s="4"/>
      <c r="MVX103" s="4"/>
      <c r="MVY103" s="4"/>
      <c r="MVZ103" s="4"/>
      <c r="MWA103" s="4"/>
      <c r="MWB103" s="4"/>
      <c r="MWC103" s="4"/>
      <c r="MWD103" s="4"/>
      <c r="MWE103" s="4"/>
      <c r="MWF103" s="4"/>
      <c r="MWG103" s="4"/>
      <c r="MWH103" s="4"/>
      <c r="MWI103" s="4"/>
      <c r="MWJ103" s="4"/>
      <c r="MWK103" s="4"/>
      <c r="MWL103" s="4"/>
      <c r="MWM103" s="4"/>
      <c r="MWN103" s="4"/>
      <c r="MWO103" s="4"/>
      <c r="MWP103" s="4"/>
      <c r="MWQ103" s="4"/>
      <c r="MWR103" s="4"/>
      <c r="MWS103" s="4"/>
      <c r="MWT103" s="4"/>
      <c r="MWU103" s="4"/>
      <c r="MWV103" s="4"/>
      <c r="MWW103" s="4"/>
      <c r="MWX103" s="4"/>
      <c r="MWY103" s="4"/>
      <c r="MWZ103" s="4"/>
      <c r="MXA103" s="4"/>
      <c r="MXB103" s="4"/>
      <c r="MXC103" s="4"/>
      <c r="MXD103" s="4"/>
      <c r="MXE103" s="4"/>
      <c r="MXF103" s="4"/>
      <c r="MXG103" s="4"/>
      <c r="MXH103" s="4"/>
      <c r="MXI103" s="4"/>
      <c r="MXJ103" s="4"/>
      <c r="MXK103" s="4"/>
      <c r="MXL103" s="4"/>
      <c r="MXM103" s="4"/>
      <c r="MXN103" s="4"/>
      <c r="MXO103" s="4"/>
      <c r="MXP103" s="4"/>
      <c r="MXQ103" s="4"/>
      <c r="MXR103" s="4"/>
      <c r="MXS103" s="4"/>
      <c r="MXT103" s="4"/>
      <c r="MXU103" s="4"/>
      <c r="MXV103" s="4"/>
      <c r="MXW103" s="4"/>
      <c r="MXX103" s="4"/>
      <c r="MXY103" s="4"/>
      <c r="MXZ103" s="4"/>
      <c r="MYA103" s="4"/>
      <c r="MYB103" s="4"/>
      <c r="MYC103" s="4"/>
      <c r="MYD103" s="4"/>
      <c r="MYE103" s="4"/>
      <c r="MYF103" s="4"/>
      <c r="MYG103" s="4"/>
      <c r="MYH103" s="4"/>
      <c r="MYI103" s="4"/>
      <c r="MYJ103" s="4"/>
      <c r="MYK103" s="4"/>
      <c r="MYL103" s="4"/>
      <c r="MYM103" s="4"/>
      <c r="MYN103" s="4"/>
      <c r="MYO103" s="4"/>
      <c r="MYP103" s="4"/>
      <c r="MYQ103" s="4"/>
      <c r="MYR103" s="4"/>
      <c r="MYS103" s="4"/>
      <c r="MYT103" s="4"/>
      <c r="MYU103" s="4"/>
      <c r="MYV103" s="4"/>
      <c r="MYW103" s="4"/>
      <c r="MYX103" s="4"/>
      <c r="MYY103" s="4"/>
      <c r="MYZ103" s="4"/>
      <c r="MZA103" s="4"/>
      <c r="MZB103" s="4"/>
      <c r="MZC103" s="4"/>
      <c r="MZD103" s="4"/>
      <c r="MZE103" s="4"/>
      <c r="MZF103" s="4"/>
      <c r="MZG103" s="4"/>
      <c r="MZH103" s="4"/>
      <c r="MZI103" s="4"/>
      <c r="MZJ103" s="4"/>
      <c r="MZK103" s="4"/>
      <c r="MZL103" s="4"/>
      <c r="MZM103" s="4"/>
      <c r="MZN103" s="4"/>
      <c r="MZO103" s="4"/>
      <c r="MZP103" s="4"/>
      <c r="MZQ103" s="4"/>
      <c r="MZR103" s="4"/>
      <c r="MZS103" s="4"/>
      <c r="MZT103" s="4"/>
      <c r="MZU103" s="4"/>
      <c r="MZV103" s="4"/>
      <c r="MZW103" s="4"/>
      <c r="MZX103" s="4"/>
      <c r="MZY103" s="4"/>
      <c r="MZZ103" s="4"/>
      <c r="NAA103" s="4"/>
      <c r="NAB103" s="4"/>
      <c r="NAC103" s="4"/>
      <c r="NAD103" s="4"/>
      <c r="NAE103" s="4"/>
      <c r="NAF103" s="4"/>
      <c r="NAG103" s="4"/>
      <c r="NAH103" s="4"/>
      <c r="NAI103" s="4"/>
      <c r="NAJ103" s="4"/>
      <c r="NAK103" s="4"/>
      <c r="NAL103" s="4"/>
      <c r="NAM103" s="4"/>
      <c r="NAN103" s="4"/>
      <c r="NAO103" s="4"/>
      <c r="NAP103" s="4"/>
      <c r="NAQ103" s="4"/>
      <c r="NAR103" s="4"/>
      <c r="NAS103" s="4"/>
      <c r="NAT103" s="4"/>
      <c r="NAU103" s="4"/>
      <c r="NAV103" s="4"/>
      <c r="NAW103" s="4"/>
      <c r="NAX103" s="4"/>
      <c r="NAY103" s="4"/>
      <c r="NAZ103" s="4"/>
      <c r="NBA103" s="4"/>
      <c r="NBB103" s="4"/>
      <c r="NBC103" s="4"/>
      <c r="NBD103" s="4"/>
      <c r="NBE103" s="4"/>
      <c r="NBF103" s="4"/>
      <c r="NBG103" s="4"/>
      <c r="NBH103" s="4"/>
      <c r="NBI103" s="4"/>
      <c r="NBJ103" s="4"/>
      <c r="NBK103" s="4"/>
      <c r="NBL103" s="4"/>
      <c r="NBM103" s="4"/>
      <c r="NBN103" s="4"/>
      <c r="NBO103" s="4"/>
      <c r="NBP103" s="4"/>
      <c r="NBQ103" s="4"/>
      <c r="NBR103" s="4"/>
      <c r="NBS103" s="4"/>
      <c r="NBT103" s="4"/>
      <c r="NBU103" s="4"/>
      <c r="NBV103" s="4"/>
      <c r="NBW103" s="4"/>
      <c r="NBX103" s="4"/>
      <c r="NBY103" s="4"/>
      <c r="NBZ103" s="4"/>
      <c r="NCA103" s="4"/>
      <c r="NCB103" s="4"/>
      <c r="NCC103" s="4"/>
      <c r="NCD103" s="4"/>
      <c r="NCE103" s="4"/>
      <c r="NCF103" s="4"/>
      <c r="NCG103" s="4"/>
      <c r="NCH103" s="4"/>
      <c r="NCI103" s="4"/>
      <c r="NCJ103" s="4"/>
      <c r="NCK103" s="4"/>
      <c r="NCL103" s="4"/>
      <c r="NCM103" s="4"/>
      <c r="NCN103" s="4"/>
      <c r="NCO103" s="4"/>
      <c r="NCP103" s="4"/>
      <c r="NCQ103" s="4"/>
      <c r="NCR103" s="4"/>
      <c r="NCS103" s="4"/>
      <c r="NCT103" s="4"/>
      <c r="NCU103" s="4"/>
      <c r="NCV103" s="4"/>
      <c r="NCW103" s="4"/>
      <c r="NCX103" s="4"/>
      <c r="NCY103" s="4"/>
      <c r="NCZ103" s="4"/>
      <c r="NDA103" s="4"/>
      <c r="NDB103" s="4"/>
      <c r="NDC103" s="4"/>
      <c r="NDD103" s="4"/>
      <c r="NDE103" s="4"/>
      <c r="NDF103" s="4"/>
      <c r="NDG103" s="4"/>
      <c r="NDH103" s="4"/>
      <c r="NDI103" s="4"/>
      <c r="NDJ103" s="4"/>
      <c r="NDK103" s="4"/>
      <c r="NDL103" s="4"/>
      <c r="NDM103" s="4"/>
      <c r="NDN103" s="4"/>
      <c r="NDO103" s="4"/>
      <c r="NDP103" s="4"/>
      <c r="NDQ103" s="4"/>
      <c r="NDR103" s="4"/>
      <c r="NDS103" s="4"/>
      <c r="NDT103" s="4"/>
      <c r="NDU103" s="4"/>
      <c r="NDV103" s="4"/>
      <c r="NDW103" s="4"/>
      <c r="NDX103" s="4"/>
      <c r="NDY103" s="4"/>
      <c r="NDZ103" s="4"/>
      <c r="NEA103" s="4"/>
      <c r="NEB103" s="4"/>
      <c r="NEC103" s="4"/>
      <c r="NED103" s="4"/>
      <c r="NEE103" s="4"/>
      <c r="NEF103" s="4"/>
      <c r="NEG103" s="4"/>
      <c r="NEH103" s="4"/>
      <c r="NEI103" s="4"/>
      <c r="NEJ103" s="4"/>
      <c r="NEK103" s="4"/>
      <c r="NEL103" s="4"/>
      <c r="NEM103" s="4"/>
      <c r="NEN103" s="4"/>
      <c r="NEO103" s="4"/>
      <c r="NEP103" s="4"/>
      <c r="NEQ103" s="4"/>
      <c r="NER103" s="4"/>
      <c r="NES103" s="4"/>
      <c r="NET103" s="4"/>
      <c r="NEU103" s="4"/>
      <c r="NEV103" s="4"/>
      <c r="NEW103" s="4"/>
      <c r="NEX103" s="4"/>
      <c r="NEY103" s="4"/>
      <c r="NEZ103" s="4"/>
      <c r="NFA103" s="4"/>
      <c r="NFB103" s="4"/>
      <c r="NFC103" s="4"/>
      <c r="NFD103" s="4"/>
      <c r="NFE103" s="4"/>
      <c r="NFF103" s="4"/>
      <c r="NFG103" s="4"/>
      <c r="NFH103" s="4"/>
      <c r="NFI103" s="4"/>
      <c r="NFJ103" s="4"/>
      <c r="NFK103" s="4"/>
      <c r="NFL103" s="4"/>
      <c r="NFM103" s="4"/>
      <c r="NFN103" s="4"/>
      <c r="NFO103" s="4"/>
      <c r="NFP103" s="4"/>
      <c r="NFQ103" s="4"/>
      <c r="NFR103" s="4"/>
      <c r="NFS103" s="4"/>
      <c r="NFT103" s="4"/>
      <c r="NFU103" s="4"/>
      <c r="NFV103" s="4"/>
      <c r="NFW103" s="4"/>
      <c r="NFX103" s="4"/>
      <c r="NFY103" s="4"/>
      <c r="NFZ103" s="4"/>
      <c r="NGA103" s="4"/>
      <c r="NGB103" s="4"/>
      <c r="NGC103" s="4"/>
      <c r="NGD103" s="4"/>
      <c r="NGE103" s="4"/>
      <c r="NGF103" s="4"/>
      <c r="NGG103" s="4"/>
      <c r="NGH103" s="4"/>
      <c r="NGI103" s="4"/>
      <c r="NGJ103" s="4"/>
      <c r="NGK103" s="4"/>
      <c r="NGL103" s="4"/>
      <c r="NGM103" s="4"/>
      <c r="NGN103" s="4"/>
      <c r="NGO103" s="4"/>
      <c r="NGP103" s="4"/>
      <c r="NGQ103" s="4"/>
      <c r="NGR103" s="4"/>
      <c r="NGS103" s="4"/>
      <c r="NGT103" s="4"/>
      <c r="NGU103" s="4"/>
      <c r="NGV103" s="4"/>
      <c r="NGW103" s="4"/>
      <c r="NGX103" s="4"/>
      <c r="NGY103" s="4"/>
      <c r="NGZ103" s="4"/>
      <c r="NHA103" s="4"/>
      <c r="NHB103" s="4"/>
      <c r="NHC103" s="4"/>
      <c r="NHD103" s="4"/>
      <c r="NHE103" s="4"/>
      <c r="NHF103" s="4"/>
      <c r="NHG103" s="4"/>
      <c r="NHH103" s="4"/>
      <c r="NHI103" s="4"/>
      <c r="NHJ103" s="4"/>
      <c r="NHK103" s="4"/>
      <c r="NHL103" s="4"/>
      <c r="NHM103" s="4"/>
      <c r="NHN103" s="4"/>
      <c r="NHO103" s="4"/>
      <c r="NHP103" s="4"/>
      <c r="NHQ103" s="4"/>
      <c r="NHR103" s="4"/>
      <c r="NHS103" s="4"/>
      <c r="NHT103" s="4"/>
      <c r="NHU103" s="4"/>
      <c r="NHV103" s="4"/>
      <c r="NHW103" s="4"/>
      <c r="NHX103" s="4"/>
      <c r="NHY103" s="4"/>
      <c r="NHZ103" s="4"/>
      <c r="NIA103" s="4"/>
      <c r="NIB103" s="4"/>
      <c r="NIC103" s="4"/>
      <c r="NID103" s="4"/>
      <c r="NIE103" s="4"/>
      <c r="NIF103" s="4"/>
      <c r="NIG103" s="4"/>
      <c r="NIH103" s="4"/>
      <c r="NII103" s="4"/>
      <c r="NIJ103" s="4"/>
      <c r="NIK103" s="4"/>
      <c r="NIL103" s="4"/>
      <c r="NIM103" s="4"/>
      <c r="NIN103" s="4"/>
      <c r="NIO103" s="4"/>
      <c r="NIP103" s="4"/>
      <c r="NIQ103" s="4"/>
      <c r="NIR103" s="4"/>
      <c r="NIS103" s="4"/>
      <c r="NIT103" s="4"/>
      <c r="NIU103" s="4"/>
      <c r="NIV103" s="4"/>
      <c r="NIW103" s="4"/>
      <c r="NIX103" s="4"/>
      <c r="NIY103" s="4"/>
      <c r="NIZ103" s="4"/>
      <c r="NJA103" s="4"/>
      <c r="NJB103" s="4"/>
      <c r="NJC103" s="4"/>
      <c r="NJD103" s="4"/>
      <c r="NJE103" s="4"/>
      <c r="NJF103" s="4"/>
      <c r="NJG103" s="4"/>
      <c r="NJH103" s="4"/>
      <c r="NJI103" s="4"/>
      <c r="NJJ103" s="4"/>
      <c r="NJK103" s="4"/>
      <c r="NJL103" s="4"/>
      <c r="NJM103" s="4"/>
      <c r="NJN103" s="4"/>
      <c r="NJO103" s="4"/>
      <c r="NJP103" s="4"/>
      <c r="NJQ103" s="4"/>
      <c r="NJR103" s="4"/>
      <c r="NJS103" s="4"/>
      <c r="NJT103" s="4"/>
      <c r="NJU103" s="4"/>
      <c r="NJV103" s="4"/>
      <c r="NJW103" s="4"/>
      <c r="NJX103" s="4"/>
      <c r="NJY103" s="4"/>
      <c r="NJZ103" s="4"/>
      <c r="NKA103" s="4"/>
      <c r="NKB103" s="4"/>
      <c r="NKC103" s="4"/>
      <c r="NKD103" s="4"/>
      <c r="NKE103" s="4"/>
      <c r="NKF103" s="4"/>
      <c r="NKG103" s="4"/>
      <c r="NKH103" s="4"/>
      <c r="NKI103" s="4"/>
      <c r="NKJ103" s="4"/>
      <c r="NKK103" s="4"/>
      <c r="NKL103" s="4"/>
      <c r="NKM103" s="4"/>
      <c r="NKN103" s="4"/>
      <c r="NKO103" s="4"/>
      <c r="NKP103" s="4"/>
      <c r="NKQ103" s="4"/>
      <c r="NKR103" s="4"/>
      <c r="NKS103" s="4"/>
      <c r="NKT103" s="4"/>
      <c r="NKU103" s="4"/>
      <c r="NKV103" s="4"/>
      <c r="NKW103" s="4"/>
      <c r="NKX103" s="4"/>
      <c r="NKY103" s="4"/>
      <c r="NKZ103" s="4"/>
      <c r="NLA103" s="4"/>
      <c r="NLB103" s="4"/>
      <c r="NLC103" s="4"/>
      <c r="NLD103" s="4"/>
      <c r="NLE103" s="4"/>
      <c r="NLF103" s="4"/>
      <c r="NLG103" s="4"/>
      <c r="NLH103" s="4"/>
      <c r="NLI103" s="4"/>
      <c r="NLJ103" s="4"/>
      <c r="NLK103" s="4"/>
      <c r="NLL103" s="4"/>
      <c r="NLM103" s="4"/>
      <c r="NLN103" s="4"/>
      <c r="NLO103" s="4"/>
      <c r="NLP103" s="4"/>
      <c r="NLQ103" s="4"/>
      <c r="NLR103" s="4"/>
      <c r="NLS103" s="4"/>
      <c r="NLT103" s="4"/>
      <c r="NLU103" s="4"/>
      <c r="NLV103" s="4"/>
      <c r="NLW103" s="4"/>
      <c r="NLX103" s="4"/>
      <c r="NLY103" s="4"/>
      <c r="NLZ103" s="4"/>
      <c r="NMA103" s="4"/>
      <c r="NMB103" s="4"/>
      <c r="NMC103" s="4"/>
      <c r="NMD103" s="4"/>
      <c r="NME103" s="4"/>
      <c r="NMF103" s="4"/>
      <c r="NMG103" s="4"/>
      <c r="NMH103" s="4"/>
      <c r="NMI103" s="4"/>
      <c r="NMJ103" s="4"/>
      <c r="NMK103" s="4"/>
      <c r="NML103" s="4"/>
      <c r="NMM103" s="4"/>
      <c r="NMN103" s="4"/>
      <c r="NMO103" s="4"/>
      <c r="NMP103" s="4"/>
      <c r="NMQ103" s="4"/>
      <c r="NMR103" s="4"/>
      <c r="NMS103" s="4"/>
      <c r="NMT103" s="4"/>
      <c r="NMU103" s="4"/>
      <c r="NMV103" s="4"/>
      <c r="NMW103" s="4"/>
      <c r="NMX103" s="4"/>
      <c r="NMY103" s="4"/>
      <c r="NMZ103" s="4"/>
      <c r="NNA103" s="4"/>
      <c r="NNB103" s="4"/>
      <c r="NNC103" s="4"/>
      <c r="NND103" s="4"/>
      <c r="NNE103" s="4"/>
      <c r="NNF103" s="4"/>
      <c r="NNG103" s="4"/>
      <c r="NNH103" s="4"/>
      <c r="NNI103" s="4"/>
      <c r="NNJ103" s="4"/>
      <c r="NNK103" s="4"/>
      <c r="NNL103" s="4"/>
      <c r="NNM103" s="4"/>
      <c r="NNN103" s="4"/>
      <c r="NNO103" s="4"/>
      <c r="NNP103" s="4"/>
      <c r="NNQ103" s="4"/>
      <c r="NNR103" s="4"/>
      <c r="NNS103" s="4"/>
      <c r="NNT103" s="4"/>
      <c r="NNU103" s="4"/>
      <c r="NNV103" s="4"/>
      <c r="NNW103" s="4"/>
      <c r="NNX103" s="4"/>
      <c r="NNY103" s="4"/>
      <c r="NNZ103" s="4"/>
      <c r="NOA103" s="4"/>
      <c r="NOB103" s="4"/>
      <c r="NOC103" s="4"/>
      <c r="NOD103" s="4"/>
      <c r="NOE103" s="4"/>
      <c r="NOF103" s="4"/>
      <c r="NOG103" s="4"/>
      <c r="NOH103" s="4"/>
      <c r="NOI103" s="4"/>
      <c r="NOJ103" s="4"/>
      <c r="NOK103" s="4"/>
      <c r="NOL103" s="4"/>
      <c r="NOM103" s="4"/>
      <c r="NON103" s="4"/>
      <c r="NOO103" s="4"/>
      <c r="NOP103" s="4"/>
      <c r="NOQ103" s="4"/>
      <c r="NOR103" s="4"/>
      <c r="NOS103" s="4"/>
      <c r="NOT103" s="4"/>
      <c r="NOU103" s="4"/>
      <c r="NOV103" s="4"/>
      <c r="NOW103" s="4"/>
      <c r="NOX103" s="4"/>
      <c r="NOY103" s="4"/>
      <c r="NOZ103" s="4"/>
      <c r="NPA103" s="4"/>
      <c r="NPB103" s="4"/>
      <c r="NPC103" s="4"/>
      <c r="NPD103" s="4"/>
      <c r="NPE103" s="4"/>
      <c r="NPF103" s="4"/>
      <c r="NPG103" s="4"/>
      <c r="NPH103" s="4"/>
      <c r="NPI103" s="4"/>
      <c r="NPJ103" s="4"/>
      <c r="NPK103" s="4"/>
      <c r="NPL103" s="4"/>
      <c r="NPM103" s="4"/>
      <c r="NPN103" s="4"/>
      <c r="NPO103" s="4"/>
      <c r="NPP103" s="4"/>
      <c r="NPQ103" s="4"/>
      <c r="NPR103" s="4"/>
      <c r="NPS103" s="4"/>
      <c r="NPT103" s="4"/>
      <c r="NPU103" s="4"/>
      <c r="NPV103" s="4"/>
      <c r="NPW103" s="4"/>
      <c r="NPX103" s="4"/>
      <c r="NPY103" s="4"/>
      <c r="NPZ103" s="4"/>
      <c r="NQA103" s="4"/>
      <c r="NQB103" s="4"/>
      <c r="NQC103" s="4"/>
      <c r="NQD103" s="4"/>
      <c r="NQE103" s="4"/>
      <c r="NQF103" s="4"/>
      <c r="NQG103" s="4"/>
      <c r="NQH103" s="4"/>
      <c r="NQI103" s="4"/>
      <c r="NQJ103" s="4"/>
      <c r="NQK103" s="4"/>
      <c r="NQL103" s="4"/>
      <c r="NQM103" s="4"/>
      <c r="NQN103" s="4"/>
      <c r="NQO103" s="4"/>
      <c r="NQP103" s="4"/>
      <c r="NQQ103" s="4"/>
      <c r="NQR103" s="4"/>
      <c r="NQS103" s="4"/>
      <c r="NQT103" s="4"/>
      <c r="NQU103" s="4"/>
      <c r="NQV103" s="4"/>
      <c r="NQW103" s="4"/>
      <c r="NQX103" s="4"/>
      <c r="NQY103" s="4"/>
      <c r="NQZ103" s="4"/>
      <c r="NRA103" s="4"/>
      <c r="NRB103" s="4"/>
      <c r="NRC103" s="4"/>
      <c r="NRD103" s="4"/>
      <c r="NRE103" s="4"/>
      <c r="NRF103" s="4"/>
      <c r="NRG103" s="4"/>
      <c r="NRH103" s="4"/>
      <c r="NRI103" s="4"/>
      <c r="NRJ103" s="4"/>
      <c r="NRK103" s="4"/>
      <c r="NRL103" s="4"/>
      <c r="NRM103" s="4"/>
      <c r="NRN103" s="4"/>
      <c r="NRO103" s="4"/>
      <c r="NRP103" s="4"/>
      <c r="NRQ103" s="4"/>
      <c r="NRR103" s="4"/>
      <c r="NRS103" s="4"/>
      <c r="NRT103" s="4"/>
      <c r="NRU103" s="4"/>
      <c r="NRV103" s="4"/>
      <c r="NRW103" s="4"/>
      <c r="NRX103" s="4"/>
      <c r="NRY103" s="4"/>
      <c r="NRZ103" s="4"/>
      <c r="NSA103" s="4"/>
      <c r="NSB103" s="4"/>
      <c r="NSC103" s="4"/>
      <c r="NSD103" s="4"/>
      <c r="NSE103" s="4"/>
      <c r="NSF103" s="4"/>
      <c r="NSG103" s="4"/>
      <c r="NSH103" s="4"/>
      <c r="NSI103" s="4"/>
      <c r="NSJ103" s="4"/>
      <c r="NSK103" s="4"/>
      <c r="NSL103" s="4"/>
      <c r="NSM103" s="4"/>
      <c r="NSN103" s="4"/>
      <c r="NSO103" s="4"/>
      <c r="NSP103" s="4"/>
      <c r="NSQ103" s="4"/>
      <c r="NSR103" s="4"/>
      <c r="NSS103" s="4"/>
      <c r="NST103" s="4"/>
      <c r="NSU103" s="4"/>
      <c r="NSV103" s="4"/>
      <c r="NSW103" s="4"/>
      <c r="NSX103" s="4"/>
      <c r="NSY103" s="4"/>
      <c r="NSZ103" s="4"/>
      <c r="NTA103" s="4"/>
      <c r="NTB103" s="4"/>
      <c r="NTC103" s="4"/>
      <c r="NTD103" s="4"/>
      <c r="NTE103" s="4"/>
      <c r="NTF103" s="4"/>
      <c r="NTG103" s="4"/>
      <c r="NTH103" s="4"/>
      <c r="NTI103" s="4"/>
      <c r="NTJ103" s="4"/>
      <c r="NTK103" s="4"/>
      <c r="NTL103" s="4"/>
      <c r="NTM103" s="4"/>
      <c r="NTN103" s="4"/>
      <c r="NTO103" s="4"/>
      <c r="NTP103" s="4"/>
      <c r="NTQ103" s="4"/>
      <c r="NTR103" s="4"/>
      <c r="NTS103" s="4"/>
      <c r="NTT103" s="4"/>
      <c r="NTU103" s="4"/>
      <c r="NTV103" s="4"/>
      <c r="NTW103" s="4"/>
      <c r="NTX103" s="4"/>
      <c r="NTY103" s="4"/>
      <c r="NTZ103" s="4"/>
      <c r="NUA103" s="4"/>
      <c r="NUB103" s="4"/>
      <c r="NUC103" s="4"/>
      <c r="NUD103" s="4"/>
      <c r="NUE103" s="4"/>
      <c r="NUF103" s="4"/>
      <c r="NUG103" s="4"/>
      <c r="NUH103" s="4"/>
      <c r="NUI103" s="4"/>
      <c r="NUJ103" s="4"/>
      <c r="NUK103" s="4"/>
      <c r="NUL103" s="4"/>
      <c r="NUM103" s="4"/>
      <c r="NUN103" s="4"/>
      <c r="NUO103" s="4"/>
      <c r="NUP103" s="4"/>
      <c r="NUQ103" s="4"/>
      <c r="NUR103" s="4"/>
      <c r="NUS103" s="4"/>
      <c r="NUT103" s="4"/>
      <c r="NUU103" s="4"/>
      <c r="NUV103" s="4"/>
      <c r="NUW103" s="4"/>
      <c r="NUX103" s="4"/>
      <c r="NUY103" s="4"/>
      <c r="NUZ103" s="4"/>
      <c r="NVA103" s="4"/>
      <c r="NVB103" s="4"/>
      <c r="NVC103" s="4"/>
      <c r="NVD103" s="4"/>
      <c r="NVE103" s="4"/>
      <c r="NVF103" s="4"/>
      <c r="NVG103" s="4"/>
      <c r="NVH103" s="4"/>
      <c r="NVI103" s="4"/>
      <c r="NVJ103" s="4"/>
      <c r="NVK103" s="4"/>
      <c r="NVL103" s="4"/>
      <c r="NVM103" s="4"/>
      <c r="NVN103" s="4"/>
      <c r="NVO103" s="4"/>
      <c r="NVP103" s="4"/>
      <c r="NVQ103" s="4"/>
      <c r="NVR103" s="4"/>
      <c r="NVS103" s="4"/>
      <c r="NVT103" s="4"/>
      <c r="NVU103" s="4"/>
      <c r="NVV103" s="4"/>
      <c r="NVW103" s="4"/>
      <c r="NVX103" s="4"/>
      <c r="NVY103" s="4"/>
      <c r="NVZ103" s="4"/>
      <c r="NWA103" s="4"/>
      <c r="NWB103" s="4"/>
      <c r="NWC103" s="4"/>
      <c r="NWD103" s="4"/>
      <c r="NWE103" s="4"/>
      <c r="NWF103" s="4"/>
      <c r="NWG103" s="4"/>
      <c r="NWH103" s="4"/>
      <c r="NWI103" s="4"/>
      <c r="NWJ103" s="4"/>
      <c r="NWK103" s="4"/>
      <c r="NWL103" s="4"/>
      <c r="NWM103" s="4"/>
      <c r="NWN103" s="4"/>
      <c r="NWO103" s="4"/>
      <c r="NWP103" s="4"/>
      <c r="NWQ103" s="4"/>
      <c r="NWR103" s="4"/>
      <c r="NWS103" s="4"/>
      <c r="NWT103" s="4"/>
      <c r="NWU103" s="4"/>
      <c r="NWV103" s="4"/>
      <c r="NWW103" s="4"/>
      <c r="NWX103" s="4"/>
      <c r="NWY103" s="4"/>
      <c r="NWZ103" s="4"/>
      <c r="NXA103" s="4"/>
      <c r="NXB103" s="4"/>
      <c r="NXC103" s="4"/>
      <c r="NXD103" s="4"/>
      <c r="NXE103" s="4"/>
      <c r="NXF103" s="4"/>
      <c r="NXG103" s="4"/>
      <c r="NXH103" s="4"/>
      <c r="NXI103" s="4"/>
      <c r="NXJ103" s="4"/>
      <c r="NXK103" s="4"/>
      <c r="NXL103" s="4"/>
      <c r="NXM103" s="4"/>
      <c r="NXN103" s="4"/>
      <c r="NXO103" s="4"/>
      <c r="NXP103" s="4"/>
      <c r="NXQ103" s="4"/>
      <c r="NXR103" s="4"/>
      <c r="NXS103" s="4"/>
      <c r="NXT103" s="4"/>
      <c r="NXU103" s="4"/>
      <c r="NXV103" s="4"/>
      <c r="NXW103" s="4"/>
      <c r="NXX103" s="4"/>
      <c r="NXY103" s="4"/>
      <c r="NXZ103" s="4"/>
      <c r="NYA103" s="4"/>
      <c r="NYB103" s="4"/>
      <c r="NYC103" s="4"/>
      <c r="NYD103" s="4"/>
      <c r="NYE103" s="4"/>
      <c r="NYF103" s="4"/>
      <c r="NYG103" s="4"/>
      <c r="NYH103" s="4"/>
      <c r="NYI103" s="4"/>
      <c r="NYJ103" s="4"/>
      <c r="NYK103" s="4"/>
      <c r="NYL103" s="4"/>
      <c r="NYM103" s="4"/>
      <c r="NYN103" s="4"/>
      <c r="NYO103" s="4"/>
      <c r="NYP103" s="4"/>
      <c r="NYQ103" s="4"/>
      <c r="NYR103" s="4"/>
      <c r="NYS103" s="4"/>
      <c r="NYT103" s="4"/>
      <c r="NYU103" s="4"/>
      <c r="NYV103" s="4"/>
      <c r="NYW103" s="4"/>
      <c r="NYX103" s="4"/>
      <c r="NYY103" s="4"/>
      <c r="NYZ103" s="4"/>
      <c r="NZA103" s="4"/>
      <c r="NZB103" s="4"/>
      <c r="NZC103" s="4"/>
      <c r="NZD103" s="4"/>
      <c r="NZE103" s="4"/>
      <c r="NZF103" s="4"/>
      <c r="NZG103" s="4"/>
      <c r="NZH103" s="4"/>
      <c r="NZI103" s="4"/>
      <c r="NZJ103" s="4"/>
      <c r="NZK103" s="4"/>
      <c r="NZL103" s="4"/>
      <c r="NZM103" s="4"/>
      <c r="NZN103" s="4"/>
      <c r="NZO103" s="4"/>
      <c r="NZP103" s="4"/>
      <c r="NZQ103" s="4"/>
      <c r="NZR103" s="4"/>
      <c r="NZS103" s="4"/>
      <c r="NZT103" s="4"/>
      <c r="NZU103" s="4"/>
      <c r="NZV103" s="4"/>
      <c r="NZW103" s="4"/>
      <c r="NZX103" s="4"/>
      <c r="NZY103" s="4"/>
      <c r="NZZ103" s="4"/>
      <c r="OAA103" s="4"/>
      <c r="OAB103" s="4"/>
      <c r="OAC103" s="4"/>
      <c r="OAD103" s="4"/>
      <c r="OAE103" s="4"/>
      <c r="OAF103" s="4"/>
      <c r="OAG103" s="4"/>
      <c r="OAH103" s="4"/>
      <c r="OAI103" s="4"/>
      <c r="OAJ103" s="4"/>
      <c r="OAK103" s="4"/>
      <c r="OAL103" s="4"/>
      <c r="OAM103" s="4"/>
      <c r="OAN103" s="4"/>
      <c r="OAO103" s="4"/>
      <c r="OAP103" s="4"/>
      <c r="OAQ103" s="4"/>
      <c r="OAR103" s="4"/>
      <c r="OAS103" s="4"/>
      <c r="OAT103" s="4"/>
      <c r="OAU103" s="4"/>
      <c r="OAV103" s="4"/>
      <c r="OAW103" s="4"/>
      <c r="OAX103" s="4"/>
      <c r="OAY103" s="4"/>
      <c r="OAZ103" s="4"/>
      <c r="OBA103" s="4"/>
      <c r="OBB103" s="4"/>
      <c r="OBC103" s="4"/>
      <c r="OBD103" s="4"/>
      <c r="OBE103" s="4"/>
      <c r="OBF103" s="4"/>
      <c r="OBG103" s="4"/>
      <c r="OBH103" s="4"/>
      <c r="OBI103" s="4"/>
      <c r="OBJ103" s="4"/>
      <c r="OBK103" s="4"/>
      <c r="OBL103" s="4"/>
      <c r="OBM103" s="4"/>
      <c r="OBN103" s="4"/>
      <c r="OBO103" s="4"/>
      <c r="OBP103" s="4"/>
      <c r="OBQ103" s="4"/>
      <c r="OBR103" s="4"/>
      <c r="OBS103" s="4"/>
      <c r="OBT103" s="4"/>
      <c r="OBU103" s="4"/>
      <c r="OBV103" s="4"/>
      <c r="OBW103" s="4"/>
      <c r="OBX103" s="4"/>
      <c r="OBY103" s="4"/>
      <c r="OBZ103" s="4"/>
      <c r="OCA103" s="4"/>
      <c r="OCB103" s="4"/>
      <c r="OCC103" s="4"/>
      <c r="OCD103" s="4"/>
      <c r="OCE103" s="4"/>
      <c r="OCF103" s="4"/>
      <c r="OCG103" s="4"/>
      <c r="OCH103" s="4"/>
      <c r="OCI103" s="4"/>
      <c r="OCJ103" s="4"/>
      <c r="OCK103" s="4"/>
      <c r="OCL103" s="4"/>
      <c r="OCM103" s="4"/>
      <c r="OCN103" s="4"/>
      <c r="OCO103" s="4"/>
      <c r="OCP103" s="4"/>
      <c r="OCQ103" s="4"/>
      <c r="OCR103" s="4"/>
      <c r="OCS103" s="4"/>
      <c r="OCT103" s="4"/>
      <c r="OCU103" s="4"/>
      <c r="OCV103" s="4"/>
      <c r="OCW103" s="4"/>
      <c r="OCX103" s="4"/>
      <c r="OCY103" s="4"/>
      <c r="OCZ103" s="4"/>
      <c r="ODA103" s="4"/>
      <c r="ODB103" s="4"/>
      <c r="ODC103" s="4"/>
      <c r="ODD103" s="4"/>
      <c r="ODE103" s="4"/>
      <c r="ODF103" s="4"/>
      <c r="ODG103" s="4"/>
      <c r="ODH103" s="4"/>
      <c r="ODI103" s="4"/>
      <c r="ODJ103" s="4"/>
      <c r="ODK103" s="4"/>
      <c r="ODL103" s="4"/>
      <c r="ODM103" s="4"/>
      <c r="ODN103" s="4"/>
      <c r="ODO103" s="4"/>
      <c r="ODP103" s="4"/>
      <c r="ODQ103" s="4"/>
      <c r="ODR103" s="4"/>
      <c r="ODS103" s="4"/>
      <c r="ODT103" s="4"/>
      <c r="ODU103" s="4"/>
      <c r="ODV103" s="4"/>
      <c r="ODW103" s="4"/>
      <c r="ODX103" s="4"/>
      <c r="ODY103" s="4"/>
      <c r="ODZ103" s="4"/>
      <c r="OEA103" s="4"/>
      <c r="OEB103" s="4"/>
      <c r="OEC103" s="4"/>
      <c r="OED103" s="4"/>
      <c r="OEE103" s="4"/>
      <c r="OEF103" s="4"/>
      <c r="OEG103" s="4"/>
      <c r="OEH103" s="4"/>
      <c r="OEI103" s="4"/>
      <c r="OEJ103" s="4"/>
      <c r="OEK103" s="4"/>
      <c r="OEL103" s="4"/>
      <c r="OEM103" s="4"/>
      <c r="OEN103" s="4"/>
      <c r="OEO103" s="4"/>
      <c r="OEP103" s="4"/>
      <c r="OEQ103" s="4"/>
      <c r="OER103" s="4"/>
      <c r="OES103" s="4"/>
      <c r="OET103" s="4"/>
      <c r="OEU103" s="4"/>
      <c r="OEV103" s="4"/>
      <c r="OEW103" s="4"/>
      <c r="OEX103" s="4"/>
      <c r="OEY103" s="4"/>
      <c r="OEZ103" s="4"/>
      <c r="OFA103" s="4"/>
      <c r="OFB103" s="4"/>
      <c r="OFC103" s="4"/>
      <c r="OFD103" s="4"/>
      <c r="OFE103" s="4"/>
      <c r="OFF103" s="4"/>
      <c r="OFG103" s="4"/>
      <c r="OFH103" s="4"/>
      <c r="OFI103" s="4"/>
      <c r="OFJ103" s="4"/>
      <c r="OFK103" s="4"/>
      <c r="OFL103" s="4"/>
      <c r="OFM103" s="4"/>
      <c r="OFN103" s="4"/>
      <c r="OFO103" s="4"/>
      <c r="OFP103" s="4"/>
      <c r="OFQ103" s="4"/>
      <c r="OFR103" s="4"/>
      <c r="OFS103" s="4"/>
      <c r="OFT103" s="4"/>
      <c r="OFU103" s="4"/>
      <c r="OFV103" s="4"/>
      <c r="OFW103" s="4"/>
      <c r="OFX103" s="4"/>
      <c r="OFY103" s="4"/>
      <c r="OFZ103" s="4"/>
      <c r="OGA103" s="4"/>
      <c r="OGB103" s="4"/>
      <c r="OGC103" s="4"/>
      <c r="OGD103" s="4"/>
      <c r="OGE103" s="4"/>
      <c r="OGF103" s="4"/>
      <c r="OGG103" s="4"/>
      <c r="OGH103" s="4"/>
      <c r="OGI103" s="4"/>
      <c r="OGJ103" s="4"/>
      <c r="OGK103" s="4"/>
      <c r="OGL103" s="4"/>
      <c r="OGM103" s="4"/>
      <c r="OGN103" s="4"/>
      <c r="OGO103" s="4"/>
      <c r="OGP103" s="4"/>
      <c r="OGQ103" s="4"/>
      <c r="OGR103" s="4"/>
      <c r="OGS103" s="4"/>
      <c r="OGT103" s="4"/>
      <c r="OGU103" s="4"/>
      <c r="OGV103" s="4"/>
      <c r="OGW103" s="4"/>
      <c r="OGX103" s="4"/>
      <c r="OGY103" s="4"/>
      <c r="OGZ103" s="4"/>
      <c r="OHA103" s="4"/>
      <c r="OHB103" s="4"/>
      <c r="OHC103" s="4"/>
      <c r="OHD103" s="4"/>
      <c r="OHE103" s="4"/>
      <c r="OHF103" s="4"/>
      <c r="OHG103" s="4"/>
      <c r="OHH103" s="4"/>
      <c r="OHI103" s="4"/>
      <c r="OHJ103" s="4"/>
      <c r="OHK103" s="4"/>
      <c r="OHL103" s="4"/>
      <c r="OHM103" s="4"/>
      <c r="OHN103" s="4"/>
      <c r="OHO103" s="4"/>
      <c r="OHP103" s="4"/>
      <c r="OHQ103" s="4"/>
      <c r="OHR103" s="4"/>
      <c r="OHS103" s="4"/>
      <c r="OHT103" s="4"/>
      <c r="OHU103" s="4"/>
      <c r="OHV103" s="4"/>
      <c r="OHW103" s="4"/>
      <c r="OHX103" s="4"/>
      <c r="OHY103" s="4"/>
      <c r="OHZ103" s="4"/>
      <c r="OIA103" s="4"/>
      <c r="OIB103" s="4"/>
      <c r="OIC103" s="4"/>
      <c r="OID103" s="4"/>
      <c r="OIE103" s="4"/>
      <c r="OIF103" s="4"/>
      <c r="OIG103" s="4"/>
      <c r="OIH103" s="4"/>
      <c r="OII103" s="4"/>
      <c r="OIJ103" s="4"/>
      <c r="OIK103" s="4"/>
      <c r="OIL103" s="4"/>
      <c r="OIM103" s="4"/>
      <c r="OIN103" s="4"/>
      <c r="OIO103" s="4"/>
      <c r="OIP103" s="4"/>
      <c r="OIQ103" s="4"/>
      <c r="OIR103" s="4"/>
      <c r="OIS103" s="4"/>
      <c r="OIT103" s="4"/>
      <c r="OIU103" s="4"/>
      <c r="OIV103" s="4"/>
      <c r="OIW103" s="4"/>
      <c r="OIX103" s="4"/>
      <c r="OIY103" s="4"/>
      <c r="OIZ103" s="4"/>
      <c r="OJA103" s="4"/>
      <c r="OJB103" s="4"/>
      <c r="OJC103" s="4"/>
      <c r="OJD103" s="4"/>
      <c r="OJE103" s="4"/>
      <c r="OJF103" s="4"/>
      <c r="OJG103" s="4"/>
      <c r="OJH103" s="4"/>
      <c r="OJI103" s="4"/>
      <c r="OJJ103" s="4"/>
      <c r="OJK103" s="4"/>
      <c r="OJL103" s="4"/>
      <c r="OJM103" s="4"/>
      <c r="OJN103" s="4"/>
      <c r="OJO103" s="4"/>
      <c r="OJP103" s="4"/>
      <c r="OJQ103" s="4"/>
      <c r="OJR103" s="4"/>
      <c r="OJS103" s="4"/>
      <c r="OJT103" s="4"/>
      <c r="OJU103" s="4"/>
      <c r="OJV103" s="4"/>
      <c r="OJW103" s="4"/>
      <c r="OJX103" s="4"/>
      <c r="OJY103" s="4"/>
      <c r="OJZ103" s="4"/>
      <c r="OKA103" s="4"/>
      <c r="OKB103" s="4"/>
      <c r="OKC103" s="4"/>
      <c r="OKD103" s="4"/>
      <c r="OKE103" s="4"/>
      <c r="OKF103" s="4"/>
      <c r="OKG103" s="4"/>
      <c r="OKH103" s="4"/>
      <c r="OKI103" s="4"/>
      <c r="OKJ103" s="4"/>
      <c r="OKK103" s="4"/>
      <c r="OKL103" s="4"/>
      <c r="OKM103" s="4"/>
      <c r="OKN103" s="4"/>
      <c r="OKO103" s="4"/>
      <c r="OKP103" s="4"/>
      <c r="OKQ103" s="4"/>
      <c r="OKR103" s="4"/>
      <c r="OKS103" s="4"/>
      <c r="OKT103" s="4"/>
      <c r="OKU103" s="4"/>
      <c r="OKV103" s="4"/>
      <c r="OKW103" s="4"/>
      <c r="OKX103" s="4"/>
      <c r="OKY103" s="4"/>
      <c r="OKZ103" s="4"/>
      <c r="OLA103" s="4"/>
      <c r="OLB103" s="4"/>
      <c r="OLC103" s="4"/>
      <c r="OLD103" s="4"/>
      <c r="OLE103" s="4"/>
      <c r="OLF103" s="4"/>
      <c r="OLG103" s="4"/>
      <c r="OLH103" s="4"/>
      <c r="OLI103" s="4"/>
      <c r="OLJ103" s="4"/>
      <c r="OLK103" s="4"/>
      <c r="OLL103" s="4"/>
      <c r="OLM103" s="4"/>
      <c r="OLN103" s="4"/>
      <c r="OLO103" s="4"/>
      <c r="OLP103" s="4"/>
      <c r="OLQ103" s="4"/>
      <c r="OLR103" s="4"/>
      <c r="OLS103" s="4"/>
      <c r="OLT103" s="4"/>
      <c r="OLU103" s="4"/>
      <c r="OLV103" s="4"/>
      <c r="OLW103" s="4"/>
      <c r="OLX103" s="4"/>
      <c r="OLY103" s="4"/>
      <c r="OLZ103" s="4"/>
      <c r="OMA103" s="4"/>
      <c r="OMB103" s="4"/>
      <c r="OMC103" s="4"/>
      <c r="OMD103" s="4"/>
      <c r="OME103" s="4"/>
      <c r="OMF103" s="4"/>
      <c r="OMG103" s="4"/>
      <c r="OMH103" s="4"/>
      <c r="OMI103" s="4"/>
      <c r="OMJ103" s="4"/>
      <c r="OMK103" s="4"/>
      <c r="OML103" s="4"/>
      <c r="OMM103" s="4"/>
      <c r="OMN103" s="4"/>
      <c r="OMO103" s="4"/>
      <c r="OMP103" s="4"/>
      <c r="OMQ103" s="4"/>
      <c r="OMR103" s="4"/>
      <c r="OMS103" s="4"/>
      <c r="OMT103" s="4"/>
      <c r="OMU103" s="4"/>
      <c r="OMV103" s="4"/>
      <c r="OMW103" s="4"/>
      <c r="OMX103" s="4"/>
      <c r="OMY103" s="4"/>
      <c r="OMZ103" s="4"/>
      <c r="ONA103" s="4"/>
      <c r="ONB103" s="4"/>
      <c r="ONC103" s="4"/>
      <c r="OND103" s="4"/>
      <c r="ONE103" s="4"/>
      <c r="ONF103" s="4"/>
      <c r="ONG103" s="4"/>
      <c r="ONH103" s="4"/>
      <c r="ONI103" s="4"/>
      <c r="ONJ103" s="4"/>
      <c r="ONK103" s="4"/>
      <c r="ONL103" s="4"/>
      <c r="ONM103" s="4"/>
      <c r="ONN103" s="4"/>
      <c r="ONO103" s="4"/>
      <c r="ONP103" s="4"/>
      <c r="ONQ103" s="4"/>
      <c r="ONR103" s="4"/>
      <c r="ONS103" s="4"/>
      <c r="ONT103" s="4"/>
      <c r="ONU103" s="4"/>
      <c r="ONV103" s="4"/>
      <c r="ONW103" s="4"/>
      <c r="ONX103" s="4"/>
      <c r="ONY103" s="4"/>
      <c r="ONZ103" s="4"/>
      <c r="OOA103" s="4"/>
      <c r="OOB103" s="4"/>
      <c r="OOC103" s="4"/>
      <c r="OOD103" s="4"/>
      <c r="OOE103" s="4"/>
      <c r="OOF103" s="4"/>
      <c r="OOG103" s="4"/>
      <c r="OOH103" s="4"/>
      <c r="OOI103" s="4"/>
      <c r="OOJ103" s="4"/>
      <c r="OOK103" s="4"/>
      <c r="OOL103" s="4"/>
      <c r="OOM103" s="4"/>
      <c r="OON103" s="4"/>
      <c r="OOO103" s="4"/>
      <c r="OOP103" s="4"/>
      <c r="OOQ103" s="4"/>
      <c r="OOR103" s="4"/>
      <c r="OOS103" s="4"/>
      <c r="OOT103" s="4"/>
      <c r="OOU103" s="4"/>
      <c r="OOV103" s="4"/>
      <c r="OOW103" s="4"/>
      <c r="OOX103" s="4"/>
      <c r="OOY103" s="4"/>
      <c r="OOZ103" s="4"/>
      <c r="OPA103" s="4"/>
      <c r="OPB103" s="4"/>
      <c r="OPC103" s="4"/>
      <c r="OPD103" s="4"/>
      <c r="OPE103" s="4"/>
      <c r="OPF103" s="4"/>
      <c r="OPG103" s="4"/>
      <c r="OPH103" s="4"/>
      <c r="OPI103" s="4"/>
      <c r="OPJ103" s="4"/>
      <c r="OPK103" s="4"/>
      <c r="OPL103" s="4"/>
      <c r="OPM103" s="4"/>
      <c r="OPN103" s="4"/>
      <c r="OPO103" s="4"/>
      <c r="OPP103" s="4"/>
      <c r="OPQ103" s="4"/>
      <c r="OPR103" s="4"/>
      <c r="OPS103" s="4"/>
      <c r="OPT103" s="4"/>
      <c r="OPU103" s="4"/>
      <c r="OPV103" s="4"/>
      <c r="OPW103" s="4"/>
      <c r="OPX103" s="4"/>
      <c r="OPY103" s="4"/>
      <c r="OPZ103" s="4"/>
      <c r="OQA103" s="4"/>
      <c r="OQB103" s="4"/>
      <c r="OQC103" s="4"/>
      <c r="OQD103" s="4"/>
      <c r="OQE103" s="4"/>
      <c r="OQF103" s="4"/>
      <c r="OQG103" s="4"/>
      <c r="OQH103" s="4"/>
      <c r="OQI103" s="4"/>
      <c r="OQJ103" s="4"/>
      <c r="OQK103" s="4"/>
      <c r="OQL103" s="4"/>
      <c r="OQM103" s="4"/>
      <c r="OQN103" s="4"/>
      <c r="OQO103" s="4"/>
      <c r="OQP103" s="4"/>
      <c r="OQQ103" s="4"/>
      <c r="OQR103" s="4"/>
      <c r="OQS103" s="4"/>
      <c r="OQT103" s="4"/>
      <c r="OQU103" s="4"/>
      <c r="OQV103" s="4"/>
      <c r="OQW103" s="4"/>
      <c r="OQX103" s="4"/>
      <c r="OQY103" s="4"/>
      <c r="OQZ103" s="4"/>
      <c r="ORA103" s="4"/>
      <c r="ORB103" s="4"/>
      <c r="ORC103" s="4"/>
      <c r="ORD103" s="4"/>
      <c r="ORE103" s="4"/>
      <c r="ORF103" s="4"/>
      <c r="ORG103" s="4"/>
      <c r="ORH103" s="4"/>
      <c r="ORI103" s="4"/>
      <c r="ORJ103" s="4"/>
      <c r="ORK103" s="4"/>
      <c r="ORL103" s="4"/>
      <c r="ORM103" s="4"/>
      <c r="ORN103" s="4"/>
      <c r="ORO103" s="4"/>
      <c r="ORP103" s="4"/>
      <c r="ORQ103" s="4"/>
      <c r="ORR103" s="4"/>
      <c r="ORS103" s="4"/>
      <c r="ORT103" s="4"/>
      <c r="ORU103" s="4"/>
      <c r="ORV103" s="4"/>
      <c r="ORW103" s="4"/>
      <c r="ORX103" s="4"/>
      <c r="ORY103" s="4"/>
      <c r="ORZ103" s="4"/>
      <c r="OSA103" s="4"/>
      <c r="OSB103" s="4"/>
      <c r="OSC103" s="4"/>
      <c r="OSD103" s="4"/>
      <c r="OSE103" s="4"/>
      <c r="OSF103" s="4"/>
      <c r="OSG103" s="4"/>
      <c r="OSH103" s="4"/>
      <c r="OSI103" s="4"/>
      <c r="OSJ103" s="4"/>
      <c r="OSK103" s="4"/>
      <c r="OSL103" s="4"/>
      <c r="OSM103" s="4"/>
      <c r="OSN103" s="4"/>
      <c r="OSO103" s="4"/>
      <c r="OSP103" s="4"/>
      <c r="OSQ103" s="4"/>
      <c r="OSR103" s="4"/>
      <c r="OSS103" s="4"/>
      <c r="OST103" s="4"/>
      <c r="OSU103" s="4"/>
      <c r="OSV103" s="4"/>
      <c r="OSW103" s="4"/>
      <c r="OSX103" s="4"/>
      <c r="OSY103" s="4"/>
      <c r="OSZ103" s="4"/>
      <c r="OTA103" s="4"/>
      <c r="OTB103" s="4"/>
      <c r="OTC103" s="4"/>
      <c r="OTD103" s="4"/>
      <c r="OTE103" s="4"/>
      <c r="OTF103" s="4"/>
      <c r="OTG103" s="4"/>
      <c r="OTH103" s="4"/>
      <c r="OTI103" s="4"/>
      <c r="OTJ103" s="4"/>
      <c r="OTK103" s="4"/>
      <c r="OTL103" s="4"/>
      <c r="OTM103" s="4"/>
      <c r="OTN103" s="4"/>
      <c r="OTO103" s="4"/>
      <c r="OTP103" s="4"/>
      <c r="OTQ103" s="4"/>
      <c r="OTR103" s="4"/>
      <c r="OTS103" s="4"/>
      <c r="OTT103" s="4"/>
      <c r="OTU103" s="4"/>
      <c r="OTV103" s="4"/>
      <c r="OTW103" s="4"/>
      <c r="OTX103" s="4"/>
      <c r="OTY103" s="4"/>
      <c r="OTZ103" s="4"/>
      <c r="OUA103" s="4"/>
      <c r="OUB103" s="4"/>
      <c r="OUC103" s="4"/>
      <c r="OUD103" s="4"/>
      <c r="OUE103" s="4"/>
      <c r="OUF103" s="4"/>
      <c r="OUG103" s="4"/>
      <c r="OUH103" s="4"/>
      <c r="OUI103" s="4"/>
      <c r="OUJ103" s="4"/>
      <c r="OUK103" s="4"/>
      <c r="OUL103" s="4"/>
      <c r="OUM103" s="4"/>
      <c r="OUN103" s="4"/>
      <c r="OUO103" s="4"/>
      <c r="OUP103" s="4"/>
      <c r="OUQ103" s="4"/>
      <c r="OUR103" s="4"/>
      <c r="OUS103" s="4"/>
      <c r="OUT103" s="4"/>
      <c r="OUU103" s="4"/>
      <c r="OUV103" s="4"/>
      <c r="OUW103" s="4"/>
      <c r="OUX103" s="4"/>
      <c r="OUY103" s="4"/>
      <c r="OUZ103" s="4"/>
      <c r="OVA103" s="4"/>
      <c r="OVB103" s="4"/>
      <c r="OVC103" s="4"/>
      <c r="OVD103" s="4"/>
      <c r="OVE103" s="4"/>
      <c r="OVF103" s="4"/>
      <c r="OVG103" s="4"/>
      <c r="OVH103" s="4"/>
      <c r="OVI103" s="4"/>
      <c r="OVJ103" s="4"/>
      <c r="OVK103" s="4"/>
      <c r="OVL103" s="4"/>
      <c r="OVM103" s="4"/>
      <c r="OVN103" s="4"/>
      <c r="OVO103" s="4"/>
      <c r="OVP103" s="4"/>
      <c r="OVQ103" s="4"/>
      <c r="OVR103" s="4"/>
      <c r="OVS103" s="4"/>
      <c r="OVT103" s="4"/>
      <c r="OVU103" s="4"/>
      <c r="OVV103" s="4"/>
      <c r="OVW103" s="4"/>
      <c r="OVX103" s="4"/>
      <c r="OVY103" s="4"/>
      <c r="OVZ103" s="4"/>
      <c r="OWA103" s="4"/>
      <c r="OWB103" s="4"/>
      <c r="OWC103" s="4"/>
      <c r="OWD103" s="4"/>
      <c r="OWE103" s="4"/>
      <c r="OWF103" s="4"/>
      <c r="OWG103" s="4"/>
      <c r="OWH103" s="4"/>
      <c r="OWI103" s="4"/>
      <c r="OWJ103" s="4"/>
      <c r="OWK103" s="4"/>
      <c r="OWL103" s="4"/>
      <c r="OWM103" s="4"/>
      <c r="OWN103" s="4"/>
      <c r="OWO103" s="4"/>
      <c r="OWP103" s="4"/>
      <c r="OWQ103" s="4"/>
      <c r="OWR103" s="4"/>
      <c r="OWS103" s="4"/>
      <c r="OWT103" s="4"/>
      <c r="OWU103" s="4"/>
      <c r="OWV103" s="4"/>
      <c r="OWW103" s="4"/>
      <c r="OWX103" s="4"/>
      <c r="OWY103" s="4"/>
      <c r="OWZ103" s="4"/>
      <c r="OXA103" s="4"/>
      <c r="OXB103" s="4"/>
      <c r="OXC103" s="4"/>
      <c r="OXD103" s="4"/>
      <c r="OXE103" s="4"/>
      <c r="OXF103" s="4"/>
      <c r="OXG103" s="4"/>
      <c r="OXH103" s="4"/>
      <c r="OXI103" s="4"/>
      <c r="OXJ103" s="4"/>
      <c r="OXK103" s="4"/>
      <c r="OXL103" s="4"/>
      <c r="OXM103" s="4"/>
      <c r="OXN103" s="4"/>
      <c r="OXO103" s="4"/>
      <c r="OXP103" s="4"/>
      <c r="OXQ103" s="4"/>
      <c r="OXR103" s="4"/>
      <c r="OXS103" s="4"/>
      <c r="OXT103" s="4"/>
      <c r="OXU103" s="4"/>
      <c r="OXV103" s="4"/>
      <c r="OXW103" s="4"/>
      <c r="OXX103" s="4"/>
      <c r="OXY103" s="4"/>
      <c r="OXZ103" s="4"/>
      <c r="OYA103" s="4"/>
      <c r="OYB103" s="4"/>
      <c r="OYC103" s="4"/>
      <c r="OYD103" s="4"/>
      <c r="OYE103" s="4"/>
      <c r="OYF103" s="4"/>
      <c r="OYG103" s="4"/>
      <c r="OYH103" s="4"/>
      <c r="OYI103" s="4"/>
      <c r="OYJ103" s="4"/>
      <c r="OYK103" s="4"/>
      <c r="OYL103" s="4"/>
      <c r="OYM103" s="4"/>
      <c r="OYN103" s="4"/>
      <c r="OYO103" s="4"/>
      <c r="OYP103" s="4"/>
      <c r="OYQ103" s="4"/>
      <c r="OYR103" s="4"/>
      <c r="OYS103" s="4"/>
      <c r="OYT103" s="4"/>
      <c r="OYU103" s="4"/>
      <c r="OYV103" s="4"/>
      <c r="OYW103" s="4"/>
      <c r="OYX103" s="4"/>
      <c r="OYY103" s="4"/>
      <c r="OYZ103" s="4"/>
      <c r="OZA103" s="4"/>
      <c r="OZB103" s="4"/>
      <c r="OZC103" s="4"/>
      <c r="OZD103" s="4"/>
      <c r="OZE103" s="4"/>
      <c r="OZF103" s="4"/>
      <c r="OZG103" s="4"/>
      <c r="OZH103" s="4"/>
      <c r="OZI103" s="4"/>
      <c r="OZJ103" s="4"/>
      <c r="OZK103" s="4"/>
      <c r="OZL103" s="4"/>
      <c r="OZM103" s="4"/>
      <c r="OZN103" s="4"/>
      <c r="OZO103" s="4"/>
      <c r="OZP103" s="4"/>
      <c r="OZQ103" s="4"/>
      <c r="OZR103" s="4"/>
      <c r="OZS103" s="4"/>
      <c r="OZT103" s="4"/>
      <c r="OZU103" s="4"/>
      <c r="OZV103" s="4"/>
      <c r="OZW103" s="4"/>
      <c r="OZX103" s="4"/>
      <c r="OZY103" s="4"/>
      <c r="OZZ103" s="4"/>
      <c r="PAA103" s="4"/>
      <c r="PAB103" s="4"/>
      <c r="PAC103" s="4"/>
      <c r="PAD103" s="4"/>
      <c r="PAE103" s="4"/>
      <c r="PAF103" s="4"/>
      <c r="PAG103" s="4"/>
      <c r="PAH103" s="4"/>
      <c r="PAI103" s="4"/>
      <c r="PAJ103" s="4"/>
      <c r="PAK103" s="4"/>
      <c r="PAL103" s="4"/>
      <c r="PAM103" s="4"/>
      <c r="PAN103" s="4"/>
      <c r="PAO103" s="4"/>
      <c r="PAP103" s="4"/>
      <c r="PAQ103" s="4"/>
      <c r="PAR103" s="4"/>
      <c r="PAS103" s="4"/>
      <c r="PAT103" s="4"/>
      <c r="PAU103" s="4"/>
      <c r="PAV103" s="4"/>
      <c r="PAW103" s="4"/>
      <c r="PAX103" s="4"/>
      <c r="PAY103" s="4"/>
      <c r="PAZ103" s="4"/>
      <c r="PBA103" s="4"/>
      <c r="PBB103" s="4"/>
      <c r="PBC103" s="4"/>
      <c r="PBD103" s="4"/>
      <c r="PBE103" s="4"/>
      <c r="PBF103" s="4"/>
      <c r="PBG103" s="4"/>
      <c r="PBH103" s="4"/>
      <c r="PBI103" s="4"/>
      <c r="PBJ103" s="4"/>
      <c r="PBK103" s="4"/>
      <c r="PBL103" s="4"/>
      <c r="PBM103" s="4"/>
      <c r="PBN103" s="4"/>
      <c r="PBO103" s="4"/>
      <c r="PBP103" s="4"/>
      <c r="PBQ103" s="4"/>
      <c r="PBR103" s="4"/>
      <c r="PBS103" s="4"/>
      <c r="PBT103" s="4"/>
      <c r="PBU103" s="4"/>
      <c r="PBV103" s="4"/>
      <c r="PBW103" s="4"/>
      <c r="PBX103" s="4"/>
      <c r="PBY103" s="4"/>
      <c r="PBZ103" s="4"/>
      <c r="PCA103" s="4"/>
      <c r="PCB103" s="4"/>
      <c r="PCC103" s="4"/>
      <c r="PCD103" s="4"/>
      <c r="PCE103" s="4"/>
      <c r="PCF103" s="4"/>
      <c r="PCG103" s="4"/>
      <c r="PCH103" s="4"/>
      <c r="PCI103" s="4"/>
      <c r="PCJ103" s="4"/>
      <c r="PCK103" s="4"/>
      <c r="PCL103" s="4"/>
      <c r="PCM103" s="4"/>
      <c r="PCN103" s="4"/>
      <c r="PCO103" s="4"/>
      <c r="PCP103" s="4"/>
      <c r="PCQ103" s="4"/>
      <c r="PCR103" s="4"/>
      <c r="PCS103" s="4"/>
      <c r="PCT103" s="4"/>
      <c r="PCU103" s="4"/>
      <c r="PCV103" s="4"/>
      <c r="PCW103" s="4"/>
      <c r="PCX103" s="4"/>
      <c r="PCY103" s="4"/>
      <c r="PCZ103" s="4"/>
      <c r="PDA103" s="4"/>
      <c r="PDB103" s="4"/>
      <c r="PDC103" s="4"/>
      <c r="PDD103" s="4"/>
      <c r="PDE103" s="4"/>
      <c r="PDF103" s="4"/>
      <c r="PDG103" s="4"/>
      <c r="PDH103" s="4"/>
      <c r="PDI103" s="4"/>
      <c r="PDJ103" s="4"/>
      <c r="PDK103" s="4"/>
      <c r="PDL103" s="4"/>
      <c r="PDM103" s="4"/>
      <c r="PDN103" s="4"/>
      <c r="PDO103" s="4"/>
      <c r="PDP103" s="4"/>
      <c r="PDQ103" s="4"/>
      <c r="PDR103" s="4"/>
      <c r="PDS103" s="4"/>
      <c r="PDT103" s="4"/>
      <c r="PDU103" s="4"/>
      <c r="PDV103" s="4"/>
      <c r="PDW103" s="4"/>
      <c r="PDX103" s="4"/>
      <c r="PDY103" s="4"/>
      <c r="PDZ103" s="4"/>
      <c r="PEA103" s="4"/>
      <c r="PEB103" s="4"/>
      <c r="PEC103" s="4"/>
      <c r="PED103" s="4"/>
      <c r="PEE103" s="4"/>
      <c r="PEF103" s="4"/>
      <c r="PEG103" s="4"/>
      <c r="PEH103" s="4"/>
      <c r="PEI103" s="4"/>
      <c r="PEJ103" s="4"/>
      <c r="PEK103" s="4"/>
      <c r="PEL103" s="4"/>
      <c r="PEM103" s="4"/>
      <c r="PEN103" s="4"/>
      <c r="PEO103" s="4"/>
      <c r="PEP103" s="4"/>
      <c r="PEQ103" s="4"/>
      <c r="PER103" s="4"/>
      <c r="PES103" s="4"/>
      <c r="PET103" s="4"/>
      <c r="PEU103" s="4"/>
      <c r="PEV103" s="4"/>
      <c r="PEW103" s="4"/>
      <c r="PEX103" s="4"/>
      <c r="PEY103" s="4"/>
      <c r="PEZ103" s="4"/>
      <c r="PFA103" s="4"/>
      <c r="PFB103" s="4"/>
      <c r="PFC103" s="4"/>
      <c r="PFD103" s="4"/>
      <c r="PFE103" s="4"/>
      <c r="PFF103" s="4"/>
      <c r="PFG103" s="4"/>
      <c r="PFH103" s="4"/>
      <c r="PFI103" s="4"/>
      <c r="PFJ103" s="4"/>
      <c r="PFK103" s="4"/>
      <c r="PFL103" s="4"/>
      <c r="PFM103" s="4"/>
      <c r="PFN103" s="4"/>
      <c r="PFO103" s="4"/>
      <c r="PFP103" s="4"/>
      <c r="PFQ103" s="4"/>
      <c r="PFR103" s="4"/>
      <c r="PFS103" s="4"/>
      <c r="PFT103" s="4"/>
      <c r="PFU103" s="4"/>
      <c r="PFV103" s="4"/>
      <c r="PFW103" s="4"/>
      <c r="PFX103" s="4"/>
      <c r="PFY103" s="4"/>
      <c r="PFZ103" s="4"/>
      <c r="PGA103" s="4"/>
      <c r="PGB103" s="4"/>
      <c r="PGC103" s="4"/>
      <c r="PGD103" s="4"/>
      <c r="PGE103" s="4"/>
      <c r="PGF103" s="4"/>
      <c r="PGG103" s="4"/>
      <c r="PGH103" s="4"/>
      <c r="PGI103" s="4"/>
      <c r="PGJ103" s="4"/>
      <c r="PGK103" s="4"/>
      <c r="PGL103" s="4"/>
      <c r="PGM103" s="4"/>
      <c r="PGN103" s="4"/>
      <c r="PGO103" s="4"/>
      <c r="PGP103" s="4"/>
      <c r="PGQ103" s="4"/>
      <c r="PGR103" s="4"/>
      <c r="PGS103" s="4"/>
      <c r="PGT103" s="4"/>
      <c r="PGU103" s="4"/>
      <c r="PGV103" s="4"/>
      <c r="PGW103" s="4"/>
      <c r="PGX103" s="4"/>
      <c r="PGY103" s="4"/>
      <c r="PGZ103" s="4"/>
      <c r="PHA103" s="4"/>
      <c r="PHB103" s="4"/>
      <c r="PHC103" s="4"/>
      <c r="PHD103" s="4"/>
      <c r="PHE103" s="4"/>
      <c r="PHF103" s="4"/>
      <c r="PHG103" s="4"/>
      <c r="PHH103" s="4"/>
      <c r="PHI103" s="4"/>
      <c r="PHJ103" s="4"/>
      <c r="PHK103" s="4"/>
      <c r="PHL103" s="4"/>
      <c r="PHM103" s="4"/>
      <c r="PHN103" s="4"/>
      <c r="PHO103" s="4"/>
      <c r="PHP103" s="4"/>
      <c r="PHQ103" s="4"/>
      <c r="PHR103" s="4"/>
      <c r="PHS103" s="4"/>
      <c r="PHT103" s="4"/>
      <c r="PHU103" s="4"/>
      <c r="PHV103" s="4"/>
      <c r="PHW103" s="4"/>
      <c r="PHX103" s="4"/>
      <c r="PHY103" s="4"/>
      <c r="PHZ103" s="4"/>
      <c r="PIA103" s="4"/>
      <c r="PIB103" s="4"/>
      <c r="PIC103" s="4"/>
      <c r="PID103" s="4"/>
      <c r="PIE103" s="4"/>
      <c r="PIF103" s="4"/>
      <c r="PIG103" s="4"/>
      <c r="PIH103" s="4"/>
      <c r="PII103" s="4"/>
      <c r="PIJ103" s="4"/>
      <c r="PIK103" s="4"/>
      <c r="PIL103" s="4"/>
      <c r="PIM103" s="4"/>
      <c r="PIN103" s="4"/>
      <c r="PIO103" s="4"/>
      <c r="PIP103" s="4"/>
      <c r="PIQ103" s="4"/>
      <c r="PIR103" s="4"/>
      <c r="PIS103" s="4"/>
      <c r="PIT103" s="4"/>
      <c r="PIU103" s="4"/>
      <c r="PIV103" s="4"/>
      <c r="PIW103" s="4"/>
      <c r="PIX103" s="4"/>
      <c r="PIY103" s="4"/>
      <c r="PIZ103" s="4"/>
      <c r="PJA103" s="4"/>
      <c r="PJB103" s="4"/>
      <c r="PJC103" s="4"/>
      <c r="PJD103" s="4"/>
      <c r="PJE103" s="4"/>
      <c r="PJF103" s="4"/>
      <c r="PJG103" s="4"/>
      <c r="PJH103" s="4"/>
      <c r="PJI103" s="4"/>
      <c r="PJJ103" s="4"/>
      <c r="PJK103" s="4"/>
      <c r="PJL103" s="4"/>
      <c r="PJM103" s="4"/>
      <c r="PJN103" s="4"/>
      <c r="PJO103" s="4"/>
      <c r="PJP103" s="4"/>
      <c r="PJQ103" s="4"/>
      <c r="PJR103" s="4"/>
      <c r="PJS103" s="4"/>
      <c r="PJT103" s="4"/>
      <c r="PJU103" s="4"/>
      <c r="PJV103" s="4"/>
      <c r="PJW103" s="4"/>
      <c r="PJX103" s="4"/>
      <c r="PJY103" s="4"/>
      <c r="PJZ103" s="4"/>
      <c r="PKA103" s="4"/>
      <c r="PKB103" s="4"/>
      <c r="PKC103" s="4"/>
      <c r="PKD103" s="4"/>
      <c r="PKE103" s="4"/>
      <c r="PKF103" s="4"/>
      <c r="PKG103" s="4"/>
      <c r="PKH103" s="4"/>
      <c r="PKI103" s="4"/>
      <c r="PKJ103" s="4"/>
      <c r="PKK103" s="4"/>
      <c r="PKL103" s="4"/>
      <c r="PKM103" s="4"/>
      <c r="PKN103" s="4"/>
      <c r="PKO103" s="4"/>
      <c r="PKP103" s="4"/>
      <c r="PKQ103" s="4"/>
      <c r="PKR103" s="4"/>
      <c r="PKS103" s="4"/>
      <c r="PKT103" s="4"/>
      <c r="PKU103" s="4"/>
      <c r="PKV103" s="4"/>
      <c r="PKW103" s="4"/>
      <c r="PKX103" s="4"/>
      <c r="PKY103" s="4"/>
      <c r="PKZ103" s="4"/>
      <c r="PLA103" s="4"/>
      <c r="PLB103" s="4"/>
      <c r="PLC103" s="4"/>
      <c r="PLD103" s="4"/>
      <c r="PLE103" s="4"/>
      <c r="PLF103" s="4"/>
      <c r="PLG103" s="4"/>
      <c r="PLH103" s="4"/>
      <c r="PLI103" s="4"/>
      <c r="PLJ103" s="4"/>
      <c r="PLK103" s="4"/>
      <c r="PLL103" s="4"/>
      <c r="PLM103" s="4"/>
      <c r="PLN103" s="4"/>
      <c r="PLO103" s="4"/>
      <c r="PLP103" s="4"/>
      <c r="PLQ103" s="4"/>
      <c r="PLR103" s="4"/>
      <c r="PLS103" s="4"/>
      <c r="PLT103" s="4"/>
      <c r="PLU103" s="4"/>
      <c r="PLV103" s="4"/>
      <c r="PLW103" s="4"/>
      <c r="PLX103" s="4"/>
      <c r="PLY103" s="4"/>
      <c r="PLZ103" s="4"/>
      <c r="PMA103" s="4"/>
      <c r="PMB103" s="4"/>
      <c r="PMC103" s="4"/>
      <c r="PMD103" s="4"/>
      <c r="PME103" s="4"/>
      <c r="PMF103" s="4"/>
      <c r="PMG103" s="4"/>
      <c r="PMH103" s="4"/>
      <c r="PMI103" s="4"/>
      <c r="PMJ103" s="4"/>
      <c r="PMK103" s="4"/>
      <c r="PML103" s="4"/>
      <c r="PMM103" s="4"/>
      <c r="PMN103" s="4"/>
      <c r="PMO103" s="4"/>
      <c r="PMP103" s="4"/>
      <c r="PMQ103" s="4"/>
      <c r="PMR103" s="4"/>
      <c r="PMS103" s="4"/>
      <c r="PMT103" s="4"/>
      <c r="PMU103" s="4"/>
      <c r="PMV103" s="4"/>
      <c r="PMW103" s="4"/>
      <c r="PMX103" s="4"/>
      <c r="PMY103" s="4"/>
      <c r="PMZ103" s="4"/>
      <c r="PNA103" s="4"/>
      <c r="PNB103" s="4"/>
      <c r="PNC103" s="4"/>
      <c r="PND103" s="4"/>
      <c r="PNE103" s="4"/>
      <c r="PNF103" s="4"/>
      <c r="PNG103" s="4"/>
      <c r="PNH103" s="4"/>
      <c r="PNI103" s="4"/>
      <c r="PNJ103" s="4"/>
      <c r="PNK103" s="4"/>
      <c r="PNL103" s="4"/>
      <c r="PNM103" s="4"/>
      <c r="PNN103" s="4"/>
      <c r="PNO103" s="4"/>
      <c r="PNP103" s="4"/>
      <c r="PNQ103" s="4"/>
      <c r="PNR103" s="4"/>
      <c r="PNS103" s="4"/>
      <c r="PNT103" s="4"/>
      <c r="PNU103" s="4"/>
      <c r="PNV103" s="4"/>
      <c r="PNW103" s="4"/>
      <c r="PNX103" s="4"/>
      <c r="PNY103" s="4"/>
      <c r="PNZ103" s="4"/>
      <c r="POA103" s="4"/>
      <c r="POB103" s="4"/>
      <c r="POC103" s="4"/>
      <c r="POD103" s="4"/>
      <c r="POE103" s="4"/>
      <c r="POF103" s="4"/>
      <c r="POG103" s="4"/>
      <c r="POH103" s="4"/>
      <c r="POI103" s="4"/>
      <c r="POJ103" s="4"/>
      <c r="POK103" s="4"/>
      <c r="POL103" s="4"/>
      <c r="POM103" s="4"/>
      <c r="PON103" s="4"/>
      <c r="POO103" s="4"/>
      <c r="POP103" s="4"/>
      <c r="POQ103" s="4"/>
      <c r="POR103" s="4"/>
      <c r="POS103" s="4"/>
      <c r="POT103" s="4"/>
      <c r="POU103" s="4"/>
      <c r="POV103" s="4"/>
      <c r="POW103" s="4"/>
      <c r="POX103" s="4"/>
      <c r="POY103" s="4"/>
      <c r="POZ103" s="4"/>
      <c r="PPA103" s="4"/>
      <c r="PPB103" s="4"/>
      <c r="PPC103" s="4"/>
      <c r="PPD103" s="4"/>
      <c r="PPE103" s="4"/>
      <c r="PPF103" s="4"/>
      <c r="PPG103" s="4"/>
      <c r="PPH103" s="4"/>
      <c r="PPI103" s="4"/>
      <c r="PPJ103" s="4"/>
      <c r="PPK103" s="4"/>
      <c r="PPL103" s="4"/>
      <c r="PPM103" s="4"/>
      <c r="PPN103" s="4"/>
      <c r="PPO103" s="4"/>
      <c r="PPP103" s="4"/>
      <c r="PPQ103" s="4"/>
      <c r="PPR103" s="4"/>
      <c r="PPS103" s="4"/>
      <c r="PPT103" s="4"/>
      <c r="PPU103" s="4"/>
      <c r="PPV103" s="4"/>
      <c r="PPW103" s="4"/>
      <c r="PPX103" s="4"/>
      <c r="PPY103" s="4"/>
      <c r="PPZ103" s="4"/>
      <c r="PQA103" s="4"/>
      <c r="PQB103" s="4"/>
      <c r="PQC103" s="4"/>
      <c r="PQD103" s="4"/>
      <c r="PQE103" s="4"/>
      <c r="PQF103" s="4"/>
      <c r="PQG103" s="4"/>
      <c r="PQH103" s="4"/>
      <c r="PQI103" s="4"/>
      <c r="PQJ103" s="4"/>
      <c r="PQK103" s="4"/>
      <c r="PQL103" s="4"/>
      <c r="PQM103" s="4"/>
      <c r="PQN103" s="4"/>
      <c r="PQO103" s="4"/>
      <c r="PQP103" s="4"/>
      <c r="PQQ103" s="4"/>
      <c r="PQR103" s="4"/>
      <c r="PQS103" s="4"/>
      <c r="PQT103" s="4"/>
      <c r="PQU103" s="4"/>
      <c r="PQV103" s="4"/>
      <c r="PQW103" s="4"/>
      <c r="PQX103" s="4"/>
      <c r="PQY103" s="4"/>
      <c r="PQZ103" s="4"/>
      <c r="PRA103" s="4"/>
      <c r="PRB103" s="4"/>
      <c r="PRC103" s="4"/>
      <c r="PRD103" s="4"/>
      <c r="PRE103" s="4"/>
      <c r="PRF103" s="4"/>
      <c r="PRG103" s="4"/>
      <c r="PRH103" s="4"/>
      <c r="PRI103" s="4"/>
      <c r="PRJ103" s="4"/>
      <c r="PRK103" s="4"/>
      <c r="PRL103" s="4"/>
      <c r="PRM103" s="4"/>
      <c r="PRN103" s="4"/>
      <c r="PRO103" s="4"/>
      <c r="PRP103" s="4"/>
      <c r="PRQ103" s="4"/>
      <c r="PRR103" s="4"/>
      <c r="PRS103" s="4"/>
      <c r="PRT103" s="4"/>
      <c r="PRU103" s="4"/>
      <c r="PRV103" s="4"/>
      <c r="PRW103" s="4"/>
      <c r="PRX103" s="4"/>
      <c r="PRY103" s="4"/>
      <c r="PRZ103" s="4"/>
      <c r="PSA103" s="4"/>
      <c r="PSB103" s="4"/>
      <c r="PSC103" s="4"/>
      <c r="PSD103" s="4"/>
      <c r="PSE103" s="4"/>
      <c r="PSF103" s="4"/>
      <c r="PSG103" s="4"/>
      <c r="PSH103" s="4"/>
      <c r="PSI103" s="4"/>
      <c r="PSJ103" s="4"/>
      <c r="PSK103" s="4"/>
      <c r="PSL103" s="4"/>
      <c r="PSM103" s="4"/>
      <c r="PSN103" s="4"/>
      <c r="PSO103" s="4"/>
      <c r="PSP103" s="4"/>
      <c r="PSQ103" s="4"/>
      <c r="PSR103" s="4"/>
      <c r="PSS103" s="4"/>
      <c r="PST103" s="4"/>
      <c r="PSU103" s="4"/>
      <c r="PSV103" s="4"/>
      <c r="PSW103" s="4"/>
      <c r="PSX103" s="4"/>
      <c r="PSY103" s="4"/>
      <c r="PSZ103" s="4"/>
      <c r="PTA103" s="4"/>
      <c r="PTB103" s="4"/>
      <c r="PTC103" s="4"/>
      <c r="PTD103" s="4"/>
      <c r="PTE103" s="4"/>
      <c r="PTF103" s="4"/>
      <c r="PTG103" s="4"/>
      <c r="PTH103" s="4"/>
      <c r="PTI103" s="4"/>
      <c r="PTJ103" s="4"/>
      <c r="PTK103" s="4"/>
      <c r="PTL103" s="4"/>
      <c r="PTM103" s="4"/>
      <c r="PTN103" s="4"/>
      <c r="PTO103" s="4"/>
      <c r="PTP103" s="4"/>
      <c r="PTQ103" s="4"/>
      <c r="PTR103" s="4"/>
      <c r="PTS103" s="4"/>
      <c r="PTT103" s="4"/>
      <c r="PTU103" s="4"/>
      <c r="PTV103" s="4"/>
      <c r="PTW103" s="4"/>
      <c r="PTX103" s="4"/>
      <c r="PTY103" s="4"/>
      <c r="PTZ103" s="4"/>
      <c r="PUA103" s="4"/>
      <c r="PUB103" s="4"/>
      <c r="PUC103" s="4"/>
      <c r="PUD103" s="4"/>
      <c r="PUE103" s="4"/>
      <c r="PUF103" s="4"/>
      <c r="PUG103" s="4"/>
      <c r="PUH103" s="4"/>
      <c r="PUI103" s="4"/>
      <c r="PUJ103" s="4"/>
      <c r="PUK103" s="4"/>
      <c r="PUL103" s="4"/>
      <c r="PUM103" s="4"/>
      <c r="PUN103" s="4"/>
      <c r="PUO103" s="4"/>
      <c r="PUP103" s="4"/>
      <c r="PUQ103" s="4"/>
      <c r="PUR103" s="4"/>
      <c r="PUS103" s="4"/>
      <c r="PUT103" s="4"/>
      <c r="PUU103" s="4"/>
      <c r="PUV103" s="4"/>
      <c r="PUW103" s="4"/>
      <c r="PUX103" s="4"/>
      <c r="PUY103" s="4"/>
      <c r="PUZ103" s="4"/>
      <c r="PVA103" s="4"/>
      <c r="PVB103" s="4"/>
      <c r="PVC103" s="4"/>
      <c r="PVD103" s="4"/>
      <c r="PVE103" s="4"/>
      <c r="PVF103" s="4"/>
      <c r="PVG103" s="4"/>
      <c r="PVH103" s="4"/>
      <c r="PVI103" s="4"/>
      <c r="PVJ103" s="4"/>
      <c r="PVK103" s="4"/>
      <c r="PVL103" s="4"/>
      <c r="PVM103" s="4"/>
      <c r="PVN103" s="4"/>
      <c r="PVO103" s="4"/>
      <c r="PVP103" s="4"/>
      <c r="PVQ103" s="4"/>
      <c r="PVR103" s="4"/>
      <c r="PVS103" s="4"/>
      <c r="PVT103" s="4"/>
      <c r="PVU103" s="4"/>
      <c r="PVV103" s="4"/>
      <c r="PVW103" s="4"/>
      <c r="PVX103" s="4"/>
      <c r="PVY103" s="4"/>
      <c r="PVZ103" s="4"/>
      <c r="PWA103" s="4"/>
      <c r="PWB103" s="4"/>
      <c r="PWC103" s="4"/>
      <c r="PWD103" s="4"/>
      <c r="PWE103" s="4"/>
      <c r="PWF103" s="4"/>
      <c r="PWG103" s="4"/>
      <c r="PWH103" s="4"/>
      <c r="PWI103" s="4"/>
      <c r="PWJ103" s="4"/>
      <c r="PWK103" s="4"/>
      <c r="PWL103" s="4"/>
      <c r="PWM103" s="4"/>
      <c r="PWN103" s="4"/>
      <c r="PWO103" s="4"/>
      <c r="PWP103" s="4"/>
      <c r="PWQ103" s="4"/>
      <c r="PWR103" s="4"/>
      <c r="PWS103" s="4"/>
      <c r="PWT103" s="4"/>
      <c r="PWU103" s="4"/>
      <c r="PWV103" s="4"/>
      <c r="PWW103" s="4"/>
      <c r="PWX103" s="4"/>
      <c r="PWY103" s="4"/>
      <c r="PWZ103" s="4"/>
      <c r="PXA103" s="4"/>
      <c r="PXB103" s="4"/>
      <c r="PXC103" s="4"/>
      <c r="PXD103" s="4"/>
      <c r="PXE103" s="4"/>
      <c r="PXF103" s="4"/>
      <c r="PXG103" s="4"/>
      <c r="PXH103" s="4"/>
      <c r="PXI103" s="4"/>
      <c r="PXJ103" s="4"/>
      <c r="PXK103" s="4"/>
      <c r="PXL103" s="4"/>
      <c r="PXM103" s="4"/>
      <c r="PXN103" s="4"/>
      <c r="PXO103" s="4"/>
      <c r="PXP103" s="4"/>
      <c r="PXQ103" s="4"/>
      <c r="PXR103" s="4"/>
      <c r="PXS103" s="4"/>
      <c r="PXT103" s="4"/>
      <c r="PXU103" s="4"/>
      <c r="PXV103" s="4"/>
      <c r="PXW103" s="4"/>
      <c r="PXX103" s="4"/>
      <c r="PXY103" s="4"/>
      <c r="PXZ103" s="4"/>
      <c r="PYA103" s="4"/>
      <c r="PYB103" s="4"/>
      <c r="PYC103" s="4"/>
      <c r="PYD103" s="4"/>
      <c r="PYE103" s="4"/>
      <c r="PYF103" s="4"/>
      <c r="PYG103" s="4"/>
      <c r="PYH103" s="4"/>
      <c r="PYI103" s="4"/>
      <c r="PYJ103" s="4"/>
      <c r="PYK103" s="4"/>
      <c r="PYL103" s="4"/>
      <c r="PYM103" s="4"/>
      <c r="PYN103" s="4"/>
      <c r="PYO103" s="4"/>
      <c r="PYP103" s="4"/>
      <c r="PYQ103" s="4"/>
      <c r="PYR103" s="4"/>
      <c r="PYS103" s="4"/>
      <c r="PYT103" s="4"/>
      <c r="PYU103" s="4"/>
      <c r="PYV103" s="4"/>
      <c r="PYW103" s="4"/>
      <c r="PYX103" s="4"/>
      <c r="PYY103" s="4"/>
      <c r="PYZ103" s="4"/>
      <c r="PZA103" s="4"/>
      <c r="PZB103" s="4"/>
      <c r="PZC103" s="4"/>
      <c r="PZD103" s="4"/>
      <c r="PZE103" s="4"/>
      <c r="PZF103" s="4"/>
      <c r="PZG103" s="4"/>
      <c r="PZH103" s="4"/>
      <c r="PZI103" s="4"/>
      <c r="PZJ103" s="4"/>
      <c r="PZK103" s="4"/>
      <c r="PZL103" s="4"/>
      <c r="PZM103" s="4"/>
      <c r="PZN103" s="4"/>
      <c r="PZO103" s="4"/>
      <c r="PZP103" s="4"/>
      <c r="PZQ103" s="4"/>
      <c r="PZR103" s="4"/>
      <c r="PZS103" s="4"/>
      <c r="PZT103" s="4"/>
      <c r="PZU103" s="4"/>
      <c r="PZV103" s="4"/>
      <c r="PZW103" s="4"/>
      <c r="PZX103" s="4"/>
      <c r="PZY103" s="4"/>
      <c r="PZZ103" s="4"/>
      <c r="QAA103" s="4"/>
      <c r="QAB103" s="4"/>
      <c r="QAC103" s="4"/>
      <c r="QAD103" s="4"/>
      <c r="QAE103" s="4"/>
      <c r="QAF103" s="4"/>
      <c r="QAG103" s="4"/>
      <c r="QAH103" s="4"/>
      <c r="QAI103" s="4"/>
      <c r="QAJ103" s="4"/>
      <c r="QAK103" s="4"/>
      <c r="QAL103" s="4"/>
      <c r="QAM103" s="4"/>
      <c r="QAN103" s="4"/>
      <c r="QAO103" s="4"/>
      <c r="QAP103" s="4"/>
      <c r="QAQ103" s="4"/>
      <c r="QAR103" s="4"/>
      <c r="QAS103" s="4"/>
      <c r="QAT103" s="4"/>
      <c r="QAU103" s="4"/>
      <c r="QAV103" s="4"/>
      <c r="QAW103" s="4"/>
      <c r="QAX103" s="4"/>
      <c r="QAY103" s="4"/>
      <c r="QAZ103" s="4"/>
      <c r="QBA103" s="4"/>
      <c r="QBB103" s="4"/>
      <c r="QBC103" s="4"/>
      <c r="QBD103" s="4"/>
      <c r="QBE103" s="4"/>
      <c r="QBF103" s="4"/>
      <c r="QBG103" s="4"/>
      <c r="QBH103" s="4"/>
      <c r="QBI103" s="4"/>
      <c r="QBJ103" s="4"/>
      <c r="QBK103" s="4"/>
      <c r="QBL103" s="4"/>
      <c r="QBM103" s="4"/>
      <c r="QBN103" s="4"/>
      <c r="QBO103" s="4"/>
      <c r="QBP103" s="4"/>
      <c r="QBQ103" s="4"/>
      <c r="QBR103" s="4"/>
      <c r="QBS103" s="4"/>
      <c r="QBT103" s="4"/>
      <c r="QBU103" s="4"/>
      <c r="QBV103" s="4"/>
      <c r="QBW103" s="4"/>
      <c r="QBX103" s="4"/>
      <c r="QBY103" s="4"/>
      <c r="QBZ103" s="4"/>
      <c r="QCA103" s="4"/>
      <c r="QCB103" s="4"/>
      <c r="QCC103" s="4"/>
      <c r="QCD103" s="4"/>
      <c r="QCE103" s="4"/>
      <c r="QCF103" s="4"/>
      <c r="QCG103" s="4"/>
      <c r="QCH103" s="4"/>
      <c r="QCI103" s="4"/>
      <c r="QCJ103" s="4"/>
      <c r="QCK103" s="4"/>
      <c r="QCL103" s="4"/>
      <c r="QCM103" s="4"/>
      <c r="QCN103" s="4"/>
      <c r="QCO103" s="4"/>
      <c r="QCP103" s="4"/>
      <c r="QCQ103" s="4"/>
      <c r="QCR103" s="4"/>
      <c r="QCS103" s="4"/>
      <c r="QCT103" s="4"/>
      <c r="QCU103" s="4"/>
      <c r="QCV103" s="4"/>
      <c r="QCW103" s="4"/>
      <c r="QCX103" s="4"/>
      <c r="QCY103" s="4"/>
      <c r="QCZ103" s="4"/>
      <c r="QDA103" s="4"/>
      <c r="QDB103" s="4"/>
      <c r="QDC103" s="4"/>
      <c r="QDD103" s="4"/>
      <c r="QDE103" s="4"/>
      <c r="QDF103" s="4"/>
      <c r="QDG103" s="4"/>
      <c r="QDH103" s="4"/>
      <c r="QDI103" s="4"/>
      <c r="QDJ103" s="4"/>
      <c r="QDK103" s="4"/>
      <c r="QDL103" s="4"/>
      <c r="QDM103" s="4"/>
      <c r="QDN103" s="4"/>
      <c r="QDO103" s="4"/>
      <c r="QDP103" s="4"/>
      <c r="QDQ103" s="4"/>
      <c r="QDR103" s="4"/>
      <c r="QDS103" s="4"/>
      <c r="QDT103" s="4"/>
      <c r="QDU103" s="4"/>
      <c r="QDV103" s="4"/>
      <c r="QDW103" s="4"/>
      <c r="QDX103" s="4"/>
      <c r="QDY103" s="4"/>
      <c r="QDZ103" s="4"/>
      <c r="QEA103" s="4"/>
      <c r="QEB103" s="4"/>
      <c r="QEC103" s="4"/>
      <c r="QED103" s="4"/>
      <c r="QEE103" s="4"/>
      <c r="QEF103" s="4"/>
      <c r="QEG103" s="4"/>
      <c r="QEH103" s="4"/>
      <c r="QEI103" s="4"/>
      <c r="QEJ103" s="4"/>
      <c r="QEK103" s="4"/>
      <c r="QEL103" s="4"/>
      <c r="QEM103" s="4"/>
      <c r="QEN103" s="4"/>
      <c r="QEO103" s="4"/>
      <c r="QEP103" s="4"/>
      <c r="QEQ103" s="4"/>
      <c r="QER103" s="4"/>
      <c r="QES103" s="4"/>
      <c r="QET103" s="4"/>
      <c r="QEU103" s="4"/>
      <c r="QEV103" s="4"/>
      <c r="QEW103" s="4"/>
      <c r="QEX103" s="4"/>
      <c r="QEY103" s="4"/>
      <c r="QEZ103" s="4"/>
      <c r="QFA103" s="4"/>
      <c r="QFB103" s="4"/>
      <c r="QFC103" s="4"/>
      <c r="QFD103" s="4"/>
      <c r="QFE103" s="4"/>
      <c r="QFF103" s="4"/>
      <c r="QFG103" s="4"/>
      <c r="QFH103" s="4"/>
      <c r="QFI103" s="4"/>
      <c r="QFJ103" s="4"/>
      <c r="QFK103" s="4"/>
      <c r="QFL103" s="4"/>
      <c r="QFM103" s="4"/>
      <c r="QFN103" s="4"/>
      <c r="QFO103" s="4"/>
      <c r="QFP103" s="4"/>
      <c r="QFQ103" s="4"/>
      <c r="QFR103" s="4"/>
      <c r="QFS103" s="4"/>
      <c r="QFT103" s="4"/>
      <c r="QFU103" s="4"/>
      <c r="QFV103" s="4"/>
      <c r="QFW103" s="4"/>
      <c r="QFX103" s="4"/>
      <c r="QFY103" s="4"/>
      <c r="QFZ103" s="4"/>
      <c r="QGA103" s="4"/>
      <c r="QGB103" s="4"/>
      <c r="QGC103" s="4"/>
      <c r="QGD103" s="4"/>
      <c r="QGE103" s="4"/>
      <c r="QGF103" s="4"/>
      <c r="QGG103" s="4"/>
      <c r="QGH103" s="4"/>
      <c r="QGI103" s="4"/>
      <c r="QGJ103" s="4"/>
      <c r="QGK103" s="4"/>
      <c r="QGL103" s="4"/>
      <c r="QGM103" s="4"/>
      <c r="QGN103" s="4"/>
      <c r="QGO103" s="4"/>
      <c r="QGP103" s="4"/>
      <c r="QGQ103" s="4"/>
      <c r="QGR103" s="4"/>
      <c r="QGS103" s="4"/>
      <c r="QGT103" s="4"/>
      <c r="QGU103" s="4"/>
      <c r="QGV103" s="4"/>
      <c r="QGW103" s="4"/>
      <c r="QGX103" s="4"/>
      <c r="QGY103" s="4"/>
      <c r="QGZ103" s="4"/>
      <c r="QHA103" s="4"/>
      <c r="QHB103" s="4"/>
      <c r="QHC103" s="4"/>
      <c r="QHD103" s="4"/>
      <c r="QHE103" s="4"/>
      <c r="QHF103" s="4"/>
      <c r="QHG103" s="4"/>
      <c r="QHH103" s="4"/>
      <c r="QHI103" s="4"/>
      <c r="QHJ103" s="4"/>
      <c r="QHK103" s="4"/>
      <c r="QHL103" s="4"/>
      <c r="QHM103" s="4"/>
      <c r="QHN103" s="4"/>
      <c r="QHO103" s="4"/>
      <c r="QHP103" s="4"/>
      <c r="QHQ103" s="4"/>
      <c r="QHR103" s="4"/>
      <c r="QHS103" s="4"/>
      <c r="QHT103" s="4"/>
      <c r="QHU103" s="4"/>
      <c r="QHV103" s="4"/>
      <c r="QHW103" s="4"/>
      <c r="QHX103" s="4"/>
      <c r="QHY103" s="4"/>
      <c r="QHZ103" s="4"/>
      <c r="QIA103" s="4"/>
      <c r="QIB103" s="4"/>
      <c r="QIC103" s="4"/>
      <c r="QID103" s="4"/>
      <c r="QIE103" s="4"/>
      <c r="QIF103" s="4"/>
      <c r="QIG103" s="4"/>
      <c r="QIH103" s="4"/>
      <c r="QII103" s="4"/>
      <c r="QIJ103" s="4"/>
      <c r="QIK103" s="4"/>
      <c r="QIL103" s="4"/>
      <c r="QIM103" s="4"/>
      <c r="QIN103" s="4"/>
      <c r="QIO103" s="4"/>
      <c r="QIP103" s="4"/>
      <c r="QIQ103" s="4"/>
      <c r="QIR103" s="4"/>
      <c r="QIS103" s="4"/>
      <c r="QIT103" s="4"/>
      <c r="QIU103" s="4"/>
      <c r="QIV103" s="4"/>
      <c r="QIW103" s="4"/>
      <c r="QIX103" s="4"/>
      <c r="QIY103" s="4"/>
      <c r="QIZ103" s="4"/>
      <c r="QJA103" s="4"/>
      <c r="QJB103" s="4"/>
      <c r="QJC103" s="4"/>
      <c r="QJD103" s="4"/>
      <c r="QJE103" s="4"/>
      <c r="QJF103" s="4"/>
      <c r="QJG103" s="4"/>
      <c r="QJH103" s="4"/>
      <c r="QJI103" s="4"/>
      <c r="QJJ103" s="4"/>
      <c r="QJK103" s="4"/>
      <c r="QJL103" s="4"/>
      <c r="QJM103" s="4"/>
      <c r="QJN103" s="4"/>
      <c r="QJO103" s="4"/>
      <c r="QJP103" s="4"/>
      <c r="QJQ103" s="4"/>
      <c r="QJR103" s="4"/>
      <c r="QJS103" s="4"/>
      <c r="QJT103" s="4"/>
      <c r="QJU103" s="4"/>
      <c r="QJV103" s="4"/>
      <c r="QJW103" s="4"/>
      <c r="QJX103" s="4"/>
      <c r="QJY103" s="4"/>
      <c r="QJZ103" s="4"/>
      <c r="QKA103" s="4"/>
      <c r="QKB103" s="4"/>
      <c r="QKC103" s="4"/>
      <c r="QKD103" s="4"/>
      <c r="QKE103" s="4"/>
      <c r="QKF103" s="4"/>
      <c r="QKG103" s="4"/>
      <c r="QKH103" s="4"/>
      <c r="QKI103" s="4"/>
      <c r="QKJ103" s="4"/>
      <c r="QKK103" s="4"/>
      <c r="QKL103" s="4"/>
      <c r="QKM103" s="4"/>
      <c r="QKN103" s="4"/>
      <c r="QKO103" s="4"/>
      <c r="QKP103" s="4"/>
      <c r="QKQ103" s="4"/>
      <c r="QKR103" s="4"/>
      <c r="QKS103" s="4"/>
      <c r="QKT103" s="4"/>
      <c r="QKU103" s="4"/>
      <c r="QKV103" s="4"/>
      <c r="QKW103" s="4"/>
      <c r="QKX103" s="4"/>
      <c r="QKY103" s="4"/>
      <c r="QKZ103" s="4"/>
      <c r="QLA103" s="4"/>
      <c r="QLB103" s="4"/>
      <c r="QLC103" s="4"/>
      <c r="QLD103" s="4"/>
      <c r="QLE103" s="4"/>
      <c r="QLF103" s="4"/>
      <c r="QLG103" s="4"/>
      <c r="QLH103" s="4"/>
      <c r="QLI103" s="4"/>
      <c r="QLJ103" s="4"/>
      <c r="QLK103" s="4"/>
      <c r="QLL103" s="4"/>
      <c r="QLM103" s="4"/>
      <c r="QLN103" s="4"/>
      <c r="QLO103" s="4"/>
      <c r="QLP103" s="4"/>
      <c r="QLQ103" s="4"/>
      <c r="QLR103" s="4"/>
      <c r="QLS103" s="4"/>
      <c r="QLT103" s="4"/>
      <c r="QLU103" s="4"/>
      <c r="QLV103" s="4"/>
      <c r="QLW103" s="4"/>
      <c r="QLX103" s="4"/>
      <c r="QLY103" s="4"/>
      <c r="QLZ103" s="4"/>
      <c r="QMA103" s="4"/>
      <c r="QMB103" s="4"/>
      <c r="QMC103" s="4"/>
      <c r="QMD103" s="4"/>
      <c r="QME103" s="4"/>
      <c r="QMF103" s="4"/>
      <c r="QMG103" s="4"/>
      <c r="QMH103" s="4"/>
      <c r="QMI103" s="4"/>
      <c r="QMJ103" s="4"/>
      <c r="QMK103" s="4"/>
      <c r="QML103" s="4"/>
      <c r="QMM103" s="4"/>
      <c r="QMN103" s="4"/>
      <c r="QMO103" s="4"/>
      <c r="QMP103" s="4"/>
      <c r="QMQ103" s="4"/>
      <c r="QMR103" s="4"/>
      <c r="QMS103" s="4"/>
      <c r="QMT103" s="4"/>
      <c r="QMU103" s="4"/>
      <c r="QMV103" s="4"/>
      <c r="QMW103" s="4"/>
      <c r="QMX103" s="4"/>
      <c r="QMY103" s="4"/>
      <c r="QMZ103" s="4"/>
      <c r="QNA103" s="4"/>
      <c r="QNB103" s="4"/>
      <c r="QNC103" s="4"/>
      <c r="QND103" s="4"/>
      <c r="QNE103" s="4"/>
      <c r="QNF103" s="4"/>
      <c r="QNG103" s="4"/>
      <c r="QNH103" s="4"/>
      <c r="QNI103" s="4"/>
      <c r="QNJ103" s="4"/>
      <c r="QNK103" s="4"/>
      <c r="QNL103" s="4"/>
      <c r="QNM103" s="4"/>
      <c r="QNN103" s="4"/>
      <c r="QNO103" s="4"/>
      <c r="QNP103" s="4"/>
      <c r="QNQ103" s="4"/>
      <c r="QNR103" s="4"/>
      <c r="QNS103" s="4"/>
      <c r="QNT103" s="4"/>
      <c r="QNU103" s="4"/>
      <c r="QNV103" s="4"/>
      <c r="QNW103" s="4"/>
      <c r="QNX103" s="4"/>
      <c r="QNY103" s="4"/>
      <c r="QNZ103" s="4"/>
      <c r="QOA103" s="4"/>
      <c r="QOB103" s="4"/>
      <c r="QOC103" s="4"/>
      <c r="QOD103" s="4"/>
      <c r="QOE103" s="4"/>
      <c r="QOF103" s="4"/>
      <c r="QOG103" s="4"/>
      <c r="QOH103" s="4"/>
      <c r="QOI103" s="4"/>
      <c r="QOJ103" s="4"/>
      <c r="QOK103" s="4"/>
      <c r="QOL103" s="4"/>
      <c r="QOM103" s="4"/>
      <c r="QON103" s="4"/>
      <c r="QOO103" s="4"/>
      <c r="QOP103" s="4"/>
      <c r="QOQ103" s="4"/>
      <c r="QOR103" s="4"/>
      <c r="QOS103" s="4"/>
      <c r="QOT103" s="4"/>
      <c r="QOU103" s="4"/>
      <c r="QOV103" s="4"/>
      <c r="QOW103" s="4"/>
      <c r="QOX103" s="4"/>
      <c r="QOY103" s="4"/>
      <c r="QOZ103" s="4"/>
      <c r="QPA103" s="4"/>
      <c r="QPB103" s="4"/>
      <c r="QPC103" s="4"/>
      <c r="QPD103" s="4"/>
      <c r="QPE103" s="4"/>
      <c r="QPF103" s="4"/>
      <c r="QPG103" s="4"/>
      <c r="QPH103" s="4"/>
      <c r="QPI103" s="4"/>
      <c r="QPJ103" s="4"/>
      <c r="QPK103" s="4"/>
      <c r="QPL103" s="4"/>
      <c r="QPM103" s="4"/>
      <c r="QPN103" s="4"/>
      <c r="QPO103" s="4"/>
      <c r="QPP103" s="4"/>
      <c r="QPQ103" s="4"/>
      <c r="QPR103" s="4"/>
      <c r="QPS103" s="4"/>
      <c r="QPT103" s="4"/>
      <c r="QPU103" s="4"/>
      <c r="QPV103" s="4"/>
      <c r="QPW103" s="4"/>
      <c r="QPX103" s="4"/>
      <c r="QPY103" s="4"/>
      <c r="QPZ103" s="4"/>
      <c r="QQA103" s="4"/>
      <c r="QQB103" s="4"/>
      <c r="QQC103" s="4"/>
      <c r="QQD103" s="4"/>
      <c r="QQE103" s="4"/>
      <c r="QQF103" s="4"/>
      <c r="QQG103" s="4"/>
      <c r="QQH103" s="4"/>
      <c r="QQI103" s="4"/>
      <c r="QQJ103" s="4"/>
      <c r="QQK103" s="4"/>
      <c r="QQL103" s="4"/>
      <c r="QQM103" s="4"/>
      <c r="QQN103" s="4"/>
      <c r="QQO103" s="4"/>
      <c r="QQP103" s="4"/>
      <c r="QQQ103" s="4"/>
      <c r="QQR103" s="4"/>
      <c r="QQS103" s="4"/>
      <c r="QQT103" s="4"/>
      <c r="QQU103" s="4"/>
      <c r="QQV103" s="4"/>
      <c r="QQW103" s="4"/>
      <c r="QQX103" s="4"/>
      <c r="QQY103" s="4"/>
      <c r="QQZ103" s="4"/>
      <c r="QRA103" s="4"/>
      <c r="QRB103" s="4"/>
      <c r="QRC103" s="4"/>
      <c r="QRD103" s="4"/>
      <c r="QRE103" s="4"/>
      <c r="QRF103" s="4"/>
      <c r="QRG103" s="4"/>
      <c r="QRH103" s="4"/>
      <c r="QRI103" s="4"/>
      <c r="QRJ103" s="4"/>
      <c r="QRK103" s="4"/>
      <c r="QRL103" s="4"/>
      <c r="QRM103" s="4"/>
      <c r="QRN103" s="4"/>
      <c r="QRO103" s="4"/>
      <c r="QRP103" s="4"/>
      <c r="QRQ103" s="4"/>
      <c r="QRR103" s="4"/>
      <c r="QRS103" s="4"/>
      <c r="QRT103" s="4"/>
      <c r="QRU103" s="4"/>
      <c r="QRV103" s="4"/>
      <c r="QRW103" s="4"/>
      <c r="QRX103" s="4"/>
      <c r="QRY103" s="4"/>
      <c r="QRZ103" s="4"/>
      <c r="QSA103" s="4"/>
      <c r="QSB103" s="4"/>
      <c r="QSC103" s="4"/>
      <c r="QSD103" s="4"/>
      <c r="QSE103" s="4"/>
      <c r="QSF103" s="4"/>
      <c r="QSG103" s="4"/>
      <c r="QSH103" s="4"/>
      <c r="QSI103" s="4"/>
      <c r="QSJ103" s="4"/>
      <c r="QSK103" s="4"/>
      <c r="QSL103" s="4"/>
      <c r="QSM103" s="4"/>
      <c r="QSN103" s="4"/>
      <c r="QSO103" s="4"/>
      <c r="QSP103" s="4"/>
      <c r="QSQ103" s="4"/>
      <c r="QSR103" s="4"/>
      <c r="QSS103" s="4"/>
      <c r="QST103" s="4"/>
      <c r="QSU103" s="4"/>
      <c r="QSV103" s="4"/>
      <c r="QSW103" s="4"/>
      <c r="QSX103" s="4"/>
      <c r="QSY103" s="4"/>
      <c r="QSZ103" s="4"/>
      <c r="QTA103" s="4"/>
      <c r="QTB103" s="4"/>
      <c r="QTC103" s="4"/>
      <c r="QTD103" s="4"/>
      <c r="QTE103" s="4"/>
      <c r="QTF103" s="4"/>
      <c r="QTG103" s="4"/>
      <c r="QTH103" s="4"/>
      <c r="QTI103" s="4"/>
      <c r="QTJ103" s="4"/>
      <c r="QTK103" s="4"/>
      <c r="QTL103" s="4"/>
      <c r="QTM103" s="4"/>
      <c r="QTN103" s="4"/>
      <c r="QTO103" s="4"/>
      <c r="QTP103" s="4"/>
      <c r="QTQ103" s="4"/>
      <c r="QTR103" s="4"/>
      <c r="QTS103" s="4"/>
      <c r="QTT103" s="4"/>
      <c r="QTU103" s="4"/>
      <c r="QTV103" s="4"/>
      <c r="QTW103" s="4"/>
      <c r="QTX103" s="4"/>
      <c r="QTY103" s="4"/>
      <c r="QTZ103" s="4"/>
      <c r="QUA103" s="4"/>
      <c r="QUB103" s="4"/>
      <c r="QUC103" s="4"/>
      <c r="QUD103" s="4"/>
      <c r="QUE103" s="4"/>
      <c r="QUF103" s="4"/>
      <c r="QUG103" s="4"/>
      <c r="QUH103" s="4"/>
      <c r="QUI103" s="4"/>
      <c r="QUJ103" s="4"/>
      <c r="QUK103" s="4"/>
      <c r="QUL103" s="4"/>
      <c r="QUM103" s="4"/>
      <c r="QUN103" s="4"/>
      <c r="QUO103" s="4"/>
      <c r="QUP103" s="4"/>
      <c r="QUQ103" s="4"/>
      <c r="QUR103" s="4"/>
      <c r="QUS103" s="4"/>
      <c r="QUT103" s="4"/>
      <c r="QUU103" s="4"/>
      <c r="QUV103" s="4"/>
      <c r="QUW103" s="4"/>
      <c r="QUX103" s="4"/>
      <c r="QUY103" s="4"/>
      <c r="QUZ103" s="4"/>
      <c r="QVA103" s="4"/>
      <c r="QVB103" s="4"/>
      <c r="QVC103" s="4"/>
      <c r="QVD103" s="4"/>
      <c r="QVE103" s="4"/>
      <c r="QVF103" s="4"/>
      <c r="QVG103" s="4"/>
      <c r="QVH103" s="4"/>
      <c r="QVI103" s="4"/>
      <c r="QVJ103" s="4"/>
      <c r="QVK103" s="4"/>
      <c r="QVL103" s="4"/>
      <c r="QVM103" s="4"/>
      <c r="QVN103" s="4"/>
      <c r="QVO103" s="4"/>
      <c r="QVP103" s="4"/>
      <c r="QVQ103" s="4"/>
      <c r="QVR103" s="4"/>
      <c r="QVS103" s="4"/>
      <c r="QVT103" s="4"/>
      <c r="QVU103" s="4"/>
      <c r="QVV103" s="4"/>
      <c r="QVW103" s="4"/>
      <c r="QVX103" s="4"/>
      <c r="QVY103" s="4"/>
      <c r="QVZ103" s="4"/>
      <c r="QWA103" s="4"/>
      <c r="QWB103" s="4"/>
      <c r="QWC103" s="4"/>
      <c r="QWD103" s="4"/>
      <c r="QWE103" s="4"/>
      <c r="QWF103" s="4"/>
      <c r="QWG103" s="4"/>
      <c r="QWH103" s="4"/>
      <c r="QWI103" s="4"/>
      <c r="QWJ103" s="4"/>
      <c r="QWK103" s="4"/>
      <c r="QWL103" s="4"/>
      <c r="QWM103" s="4"/>
      <c r="QWN103" s="4"/>
      <c r="QWO103" s="4"/>
      <c r="QWP103" s="4"/>
      <c r="QWQ103" s="4"/>
      <c r="QWR103" s="4"/>
      <c r="QWS103" s="4"/>
      <c r="QWT103" s="4"/>
      <c r="QWU103" s="4"/>
      <c r="QWV103" s="4"/>
      <c r="QWW103" s="4"/>
      <c r="QWX103" s="4"/>
      <c r="QWY103" s="4"/>
      <c r="QWZ103" s="4"/>
      <c r="QXA103" s="4"/>
      <c r="QXB103" s="4"/>
      <c r="QXC103" s="4"/>
      <c r="QXD103" s="4"/>
      <c r="QXE103" s="4"/>
      <c r="QXF103" s="4"/>
      <c r="QXG103" s="4"/>
      <c r="QXH103" s="4"/>
      <c r="QXI103" s="4"/>
      <c r="QXJ103" s="4"/>
      <c r="QXK103" s="4"/>
      <c r="QXL103" s="4"/>
      <c r="QXM103" s="4"/>
      <c r="QXN103" s="4"/>
      <c r="QXO103" s="4"/>
      <c r="QXP103" s="4"/>
      <c r="QXQ103" s="4"/>
      <c r="QXR103" s="4"/>
      <c r="QXS103" s="4"/>
      <c r="QXT103" s="4"/>
      <c r="QXU103" s="4"/>
      <c r="QXV103" s="4"/>
      <c r="QXW103" s="4"/>
      <c r="QXX103" s="4"/>
      <c r="QXY103" s="4"/>
      <c r="QXZ103" s="4"/>
      <c r="QYA103" s="4"/>
      <c r="QYB103" s="4"/>
      <c r="QYC103" s="4"/>
      <c r="QYD103" s="4"/>
      <c r="QYE103" s="4"/>
      <c r="QYF103" s="4"/>
      <c r="QYG103" s="4"/>
      <c r="QYH103" s="4"/>
      <c r="QYI103" s="4"/>
      <c r="QYJ103" s="4"/>
      <c r="QYK103" s="4"/>
      <c r="QYL103" s="4"/>
      <c r="QYM103" s="4"/>
      <c r="QYN103" s="4"/>
      <c r="QYO103" s="4"/>
      <c r="QYP103" s="4"/>
      <c r="QYQ103" s="4"/>
      <c r="QYR103" s="4"/>
      <c r="QYS103" s="4"/>
      <c r="QYT103" s="4"/>
      <c r="QYU103" s="4"/>
      <c r="QYV103" s="4"/>
      <c r="QYW103" s="4"/>
      <c r="QYX103" s="4"/>
      <c r="QYY103" s="4"/>
      <c r="QYZ103" s="4"/>
      <c r="QZA103" s="4"/>
      <c r="QZB103" s="4"/>
      <c r="QZC103" s="4"/>
      <c r="QZD103" s="4"/>
      <c r="QZE103" s="4"/>
      <c r="QZF103" s="4"/>
      <c r="QZG103" s="4"/>
      <c r="QZH103" s="4"/>
      <c r="QZI103" s="4"/>
      <c r="QZJ103" s="4"/>
      <c r="QZK103" s="4"/>
      <c r="QZL103" s="4"/>
      <c r="QZM103" s="4"/>
      <c r="QZN103" s="4"/>
      <c r="QZO103" s="4"/>
      <c r="QZP103" s="4"/>
      <c r="QZQ103" s="4"/>
      <c r="QZR103" s="4"/>
      <c r="QZS103" s="4"/>
      <c r="QZT103" s="4"/>
      <c r="QZU103" s="4"/>
      <c r="QZV103" s="4"/>
      <c r="QZW103" s="4"/>
      <c r="QZX103" s="4"/>
      <c r="QZY103" s="4"/>
      <c r="QZZ103" s="4"/>
      <c r="RAA103" s="4"/>
      <c r="RAB103" s="4"/>
      <c r="RAC103" s="4"/>
      <c r="RAD103" s="4"/>
      <c r="RAE103" s="4"/>
      <c r="RAF103" s="4"/>
      <c r="RAG103" s="4"/>
      <c r="RAH103" s="4"/>
      <c r="RAI103" s="4"/>
      <c r="RAJ103" s="4"/>
      <c r="RAK103" s="4"/>
      <c r="RAL103" s="4"/>
      <c r="RAM103" s="4"/>
      <c r="RAN103" s="4"/>
      <c r="RAO103" s="4"/>
      <c r="RAP103" s="4"/>
      <c r="RAQ103" s="4"/>
      <c r="RAR103" s="4"/>
      <c r="RAS103" s="4"/>
      <c r="RAT103" s="4"/>
      <c r="RAU103" s="4"/>
      <c r="RAV103" s="4"/>
      <c r="RAW103" s="4"/>
      <c r="RAX103" s="4"/>
      <c r="RAY103" s="4"/>
      <c r="RAZ103" s="4"/>
      <c r="RBA103" s="4"/>
      <c r="RBB103" s="4"/>
      <c r="RBC103" s="4"/>
      <c r="RBD103" s="4"/>
      <c r="RBE103" s="4"/>
      <c r="RBF103" s="4"/>
      <c r="RBG103" s="4"/>
      <c r="RBH103" s="4"/>
      <c r="RBI103" s="4"/>
      <c r="RBJ103" s="4"/>
      <c r="RBK103" s="4"/>
      <c r="RBL103" s="4"/>
      <c r="RBM103" s="4"/>
      <c r="RBN103" s="4"/>
      <c r="RBO103" s="4"/>
      <c r="RBP103" s="4"/>
      <c r="RBQ103" s="4"/>
      <c r="RBR103" s="4"/>
      <c r="RBS103" s="4"/>
      <c r="RBT103" s="4"/>
      <c r="RBU103" s="4"/>
      <c r="RBV103" s="4"/>
      <c r="RBW103" s="4"/>
      <c r="RBX103" s="4"/>
      <c r="RBY103" s="4"/>
      <c r="RBZ103" s="4"/>
      <c r="RCA103" s="4"/>
      <c r="RCB103" s="4"/>
      <c r="RCC103" s="4"/>
      <c r="RCD103" s="4"/>
      <c r="RCE103" s="4"/>
      <c r="RCF103" s="4"/>
      <c r="RCG103" s="4"/>
      <c r="RCH103" s="4"/>
      <c r="RCI103" s="4"/>
      <c r="RCJ103" s="4"/>
      <c r="RCK103" s="4"/>
      <c r="RCL103" s="4"/>
      <c r="RCM103" s="4"/>
      <c r="RCN103" s="4"/>
      <c r="RCO103" s="4"/>
      <c r="RCP103" s="4"/>
      <c r="RCQ103" s="4"/>
      <c r="RCR103" s="4"/>
      <c r="RCS103" s="4"/>
      <c r="RCT103" s="4"/>
      <c r="RCU103" s="4"/>
      <c r="RCV103" s="4"/>
      <c r="RCW103" s="4"/>
      <c r="RCX103" s="4"/>
      <c r="RCY103" s="4"/>
      <c r="RCZ103" s="4"/>
      <c r="RDA103" s="4"/>
      <c r="RDB103" s="4"/>
      <c r="RDC103" s="4"/>
      <c r="RDD103" s="4"/>
      <c r="RDE103" s="4"/>
      <c r="RDF103" s="4"/>
      <c r="RDG103" s="4"/>
      <c r="RDH103" s="4"/>
      <c r="RDI103" s="4"/>
      <c r="RDJ103" s="4"/>
      <c r="RDK103" s="4"/>
      <c r="RDL103" s="4"/>
      <c r="RDM103" s="4"/>
      <c r="RDN103" s="4"/>
      <c r="RDO103" s="4"/>
      <c r="RDP103" s="4"/>
      <c r="RDQ103" s="4"/>
      <c r="RDR103" s="4"/>
      <c r="RDS103" s="4"/>
      <c r="RDT103" s="4"/>
      <c r="RDU103" s="4"/>
      <c r="RDV103" s="4"/>
      <c r="RDW103" s="4"/>
      <c r="RDX103" s="4"/>
      <c r="RDY103" s="4"/>
      <c r="RDZ103" s="4"/>
      <c r="REA103" s="4"/>
      <c r="REB103" s="4"/>
      <c r="REC103" s="4"/>
      <c r="RED103" s="4"/>
      <c r="REE103" s="4"/>
      <c r="REF103" s="4"/>
      <c r="REG103" s="4"/>
      <c r="REH103" s="4"/>
      <c r="REI103" s="4"/>
      <c r="REJ103" s="4"/>
      <c r="REK103" s="4"/>
      <c r="REL103" s="4"/>
      <c r="REM103" s="4"/>
      <c r="REN103" s="4"/>
      <c r="REO103" s="4"/>
      <c r="REP103" s="4"/>
      <c r="REQ103" s="4"/>
      <c r="RER103" s="4"/>
      <c r="RES103" s="4"/>
      <c r="RET103" s="4"/>
      <c r="REU103" s="4"/>
      <c r="REV103" s="4"/>
      <c r="REW103" s="4"/>
      <c r="REX103" s="4"/>
      <c r="REY103" s="4"/>
      <c r="REZ103" s="4"/>
      <c r="RFA103" s="4"/>
      <c r="RFB103" s="4"/>
      <c r="RFC103" s="4"/>
      <c r="RFD103" s="4"/>
      <c r="RFE103" s="4"/>
      <c r="RFF103" s="4"/>
      <c r="RFG103" s="4"/>
      <c r="RFH103" s="4"/>
      <c r="RFI103" s="4"/>
      <c r="RFJ103" s="4"/>
      <c r="RFK103" s="4"/>
      <c r="RFL103" s="4"/>
      <c r="RFM103" s="4"/>
      <c r="RFN103" s="4"/>
      <c r="RFO103" s="4"/>
      <c r="RFP103" s="4"/>
      <c r="RFQ103" s="4"/>
      <c r="RFR103" s="4"/>
      <c r="RFS103" s="4"/>
      <c r="RFT103" s="4"/>
      <c r="RFU103" s="4"/>
      <c r="RFV103" s="4"/>
      <c r="RFW103" s="4"/>
      <c r="RFX103" s="4"/>
      <c r="RFY103" s="4"/>
      <c r="RFZ103" s="4"/>
      <c r="RGA103" s="4"/>
      <c r="RGB103" s="4"/>
      <c r="RGC103" s="4"/>
      <c r="RGD103" s="4"/>
      <c r="RGE103" s="4"/>
      <c r="RGF103" s="4"/>
      <c r="RGG103" s="4"/>
      <c r="RGH103" s="4"/>
      <c r="RGI103" s="4"/>
      <c r="RGJ103" s="4"/>
      <c r="RGK103" s="4"/>
      <c r="RGL103" s="4"/>
      <c r="RGM103" s="4"/>
      <c r="RGN103" s="4"/>
      <c r="RGO103" s="4"/>
      <c r="RGP103" s="4"/>
      <c r="RGQ103" s="4"/>
      <c r="RGR103" s="4"/>
      <c r="RGS103" s="4"/>
      <c r="RGT103" s="4"/>
      <c r="RGU103" s="4"/>
      <c r="RGV103" s="4"/>
      <c r="RGW103" s="4"/>
      <c r="RGX103" s="4"/>
      <c r="RGY103" s="4"/>
      <c r="RGZ103" s="4"/>
      <c r="RHA103" s="4"/>
      <c r="RHB103" s="4"/>
      <c r="RHC103" s="4"/>
      <c r="RHD103" s="4"/>
      <c r="RHE103" s="4"/>
      <c r="RHF103" s="4"/>
      <c r="RHG103" s="4"/>
      <c r="RHH103" s="4"/>
      <c r="RHI103" s="4"/>
      <c r="RHJ103" s="4"/>
      <c r="RHK103" s="4"/>
      <c r="RHL103" s="4"/>
      <c r="RHM103" s="4"/>
      <c r="RHN103" s="4"/>
      <c r="RHO103" s="4"/>
      <c r="RHP103" s="4"/>
      <c r="RHQ103" s="4"/>
      <c r="RHR103" s="4"/>
      <c r="RHS103" s="4"/>
      <c r="RHT103" s="4"/>
      <c r="RHU103" s="4"/>
      <c r="RHV103" s="4"/>
      <c r="RHW103" s="4"/>
      <c r="RHX103" s="4"/>
      <c r="RHY103" s="4"/>
      <c r="RHZ103" s="4"/>
      <c r="RIA103" s="4"/>
      <c r="RIB103" s="4"/>
      <c r="RIC103" s="4"/>
      <c r="RID103" s="4"/>
      <c r="RIE103" s="4"/>
      <c r="RIF103" s="4"/>
      <c r="RIG103" s="4"/>
      <c r="RIH103" s="4"/>
      <c r="RII103" s="4"/>
      <c r="RIJ103" s="4"/>
      <c r="RIK103" s="4"/>
      <c r="RIL103" s="4"/>
      <c r="RIM103" s="4"/>
      <c r="RIN103" s="4"/>
      <c r="RIO103" s="4"/>
      <c r="RIP103" s="4"/>
      <c r="RIQ103" s="4"/>
      <c r="RIR103" s="4"/>
      <c r="RIS103" s="4"/>
      <c r="RIT103" s="4"/>
      <c r="RIU103" s="4"/>
      <c r="RIV103" s="4"/>
      <c r="RIW103" s="4"/>
      <c r="RIX103" s="4"/>
      <c r="RIY103" s="4"/>
      <c r="RIZ103" s="4"/>
      <c r="RJA103" s="4"/>
      <c r="RJB103" s="4"/>
      <c r="RJC103" s="4"/>
      <c r="RJD103" s="4"/>
      <c r="RJE103" s="4"/>
      <c r="RJF103" s="4"/>
      <c r="RJG103" s="4"/>
      <c r="RJH103" s="4"/>
      <c r="RJI103" s="4"/>
      <c r="RJJ103" s="4"/>
      <c r="RJK103" s="4"/>
      <c r="RJL103" s="4"/>
      <c r="RJM103" s="4"/>
      <c r="RJN103" s="4"/>
      <c r="RJO103" s="4"/>
      <c r="RJP103" s="4"/>
      <c r="RJQ103" s="4"/>
      <c r="RJR103" s="4"/>
      <c r="RJS103" s="4"/>
      <c r="RJT103" s="4"/>
      <c r="RJU103" s="4"/>
      <c r="RJV103" s="4"/>
      <c r="RJW103" s="4"/>
      <c r="RJX103" s="4"/>
      <c r="RJY103" s="4"/>
      <c r="RJZ103" s="4"/>
      <c r="RKA103" s="4"/>
      <c r="RKB103" s="4"/>
      <c r="RKC103" s="4"/>
      <c r="RKD103" s="4"/>
      <c r="RKE103" s="4"/>
      <c r="RKF103" s="4"/>
      <c r="RKG103" s="4"/>
      <c r="RKH103" s="4"/>
      <c r="RKI103" s="4"/>
      <c r="RKJ103" s="4"/>
      <c r="RKK103" s="4"/>
      <c r="RKL103" s="4"/>
      <c r="RKM103" s="4"/>
      <c r="RKN103" s="4"/>
      <c r="RKO103" s="4"/>
      <c r="RKP103" s="4"/>
      <c r="RKQ103" s="4"/>
      <c r="RKR103" s="4"/>
      <c r="RKS103" s="4"/>
      <c r="RKT103" s="4"/>
      <c r="RKU103" s="4"/>
      <c r="RKV103" s="4"/>
      <c r="RKW103" s="4"/>
      <c r="RKX103" s="4"/>
      <c r="RKY103" s="4"/>
      <c r="RKZ103" s="4"/>
      <c r="RLA103" s="4"/>
      <c r="RLB103" s="4"/>
      <c r="RLC103" s="4"/>
      <c r="RLD103" s="4"/>
      <c r="RLE103" s="4"/>
      <c r="RLF103" s="4"/>
      <c r="RLG103" s="4"/>
      <c r="RLH103" s="4"/>
      <c r="RLI103" s="4"/>
      <c r="RLJ103" s="4"/>
      <c r="RLK103" s="4"/>
      <c r="RLL103" s="4"/>
      <c r="RLM103" s="4"/>
      <c r="RLN103" s="4"/>
      <c r="RLO103" s="4"/>
      <c r="RLP103" s="4"/>
      <c r="RLQ103" s="4"/>
      <c r="RLR103" s="4"/>
      <c r="RLS103" s="4"/>
      <c r="RLT103" s="4"/>
      <c r="RLU103" s="4"/>
      <c r="RLV103" s="4"/>
      <c r="RLW103" s="4"/>
      <c r="RLX103" s="4"/>
      <c r="RLY103" s="4"/>
      <c r="RLZ103" s="4"/>
      <c r="RMA103" s="4"/>
      <c r="RMB103" s="4"/>
      <c r="RMC103" s="4"/>
      <c r="RMD103" s="4"/>
      <c r="RME103" s="4"/>
      <c r="RMF103" s="4"/>
      <c r="RMG103" s="4"/>
      <c r="RMH103" s="4"/>
      <c r="RMI103" s="4"/>
      <c r="RMJ103" s="4"/>
      <c r="RMK103" s="4"/>
      <c r="RML103" s="4"/>
      <c r="RMM103" s="4"/>
      <c r="RMN103" s="4"/>
      <c r="RMO103" s="4"/>
      <c r="RMP103" s="4"/>
      <c r="RMQ103" s="4"/>
      <c r="RMR103" s="4"/>
      <c r="RMS103" s="4"/>
      <c r="RMT103" s="4"/>
      <c r="RMU103" s="4"/>
      <c r="RMV103" s="4"/>
      <c r="RMW103" s="4"/>
      <c r="RMX103" s="4"/>
      <c r="RMY103" s="4"/>
      <c r="RMZ103" s="4"/>
      <c r="RNA103" s="4"/>
      <c r="RNB103" s="4"/>
      <c r="RNC103" s="4"/>
      <c r="RND103" s="4"/>
      <c r="RNE103" s="4"/>
      <c r="RNF103" s="4"/>
      <c r="RNG103" s="4"/>
      <c r="RNH103" s="4"/>
      <c r="RNI103" s="4"/>
      <c r="RNJ103" s="4"/>
      <c r="RNK103" s="4"/>
      <c r="RNL103" s="4"/>
      <c r="RNM103" s="4"/>
      <c r="RNN103" s="4"/>
      <c r="RNO103" s="4"/>
      <c r="RNP103" s="4"/>
      <c r="RNQ103" s="4"/>
      <c r="RNR103" s="4"/>
      <c r="RNS103" s="4"/>
      <c r="RNT103" s="4"/>
      <c r="RNU103" s="4"/>
      <c r="RNV103" s="4"/>
      <c r="RNW103" s="4"/>
      <c r="RNX103" s="4"/>
      <c r="RNY103" s="4"/>
      <c r="RNZ103" s="4"/>
      <c r="ROA103" s="4"/>
      <c r="ROB103" s="4"/>
      <c r="ROC103" s="4"/>
      <c r="ROD103" s="4"/>
      <c r="ROE103" s="4"/>
      <c r="ROF103" s="4"/>
      <c r="ROG103" s="4"/>
      <c r="ROH103" s="4"/>
      <c r="ROI103" s="4"/>
      <c r="ROJ103" s="4"/>
      <c r="ROK103" s="4"/>
      <c r="ROL103" s="4"/>
      <c r="ROM103" s="4"/>
      <c r="RON103" s="4"/>
      <c r="ROO103" s="4"/>
      <c r="ROP103" s="4"/>
      <c r="ROQ103" s="4"/>
      <c r="ROR103" s="4"/>
      <c r="ROS103" s="4"/>
      <c r="ROT103" s="4"/>
      <c r="ROU103" s="4"/>
      <c r="ROV103" s="4"/>
      <c r="ROW103" s="4"/>
      <c r="ROX103" s="4"/>
      <c r="ROY103" s="4"/>
      <c r="ROZ103" s="4"/>
      <c r="RPA103" s="4"/>
      <c r="RPB103" s="4"/>
      <c r="RPC103" s="4"/>
      <c r="RPD103" s="4"/>
      <c r="RPE103" s="4"/>
      <c r="RPF103" s="4"/>
      <c r="RPG103" s="4"/>
      <c r="RPH103" s="4"/>
      <c r="RPI103" s="4"/>
      <c r="RPJ103" s="4"/>
      <c r="RPK103" s="4"/>
      <c r="RPL103" s="4"/>
      <c r="RPM103" s="4"/>
      <c r="RPN103" s="4"/>
      <c r="RPO103" s="4"/>
      <c r="RPP103" s="4"/>
      <c r="RPQ103" s="4"/>
      <c r="RPR103" s="4"/>
      <c r="RPS103" s="4"/>
      <c r="RPT103" s="4"/>
      <c r="RPU103" s="4"/>
      <c r="RPV103" s="4"/>
      <c r="RPW103" s="4"/>
      <c r="RPX103" s="4"/>
      <c r="RPY103" s="4"/>
      <c r="RPZ103" s="4"/>
      <c r="RQA103" s="4"/>
      <c r="RQB103" s="4"/>
      <c r="RQC103" s="4"/>
      <c r="RQD103" s="4"/>
      <c r="RQE103" s="4"/>
      <c r="RQF103" s="4"/>
      <c r="RQG103" s="4"/>
      <c r="RQH103" s="4"/>
      <c r="RQI103" s="4"/>
      <c r="RQJ103" s="4"/>
      <c r="RQK103" s="4"/>
      <c r="RQL103" s="4"/>
      <c r="RQM103" s="4"/>
      <c r="RQN103" s="4"/>
      <c r="RQO103" s="4"/>
      <c r="RQP103" s="4"/>
      <c r="RQQ103" s="4"/>
      <c r="RQR103" s="4"/>
      <c r="RQS103" s="4"/>
      <c r="RQT103" s="4"/>
      <c r="RQU103" s="4"/>
      <c r="RQV103" s="4"/>
      <c r="RQW103" s="4"/>
      <c r="RQX103" s="4"/>
      <c r="RQY103" s="4"/>
      <c r="RQZ103" s="4"/>
      <c r="RRA103" s="4"/>
      <c r="RRB103" s="4"/>
      <c r="RRC103" s="4"/>
      <c r="RRD103" s="4"/>
      <c r="RRE103" s="4"/>
      <c r="RRF103" s="4"/>
      <c r="RRG103" s="4"/>
      <c r="RRH103" s="4"/>
      <c r="RRI103" s="4"/>
      <c r="RRJ103" s="4"/>
      <c r="RRK103" s="4"/>
      <c r="RRL103" s="4"/>
      <c r="RRM103" s="4"/>
      <c r="RRN103" s="4"/>
      <c r="RRO103" s="4"/>
      <c r="RRP103" s="4"/>
      <c r="RRQ103" s="4"/>
      <c r="RRR103" s="4"/>
      <c r="RRS103" s="4"/>
      <c r="RRT103" s="4"/>
      <c r="RRU103" s="4"/>
      <c r="RRV103" s="4"/>
      <c r="RRW103" s="4"/>
      <c r="RRX103" s="4"/>
      <c r="RRY103" s="4"/>
      <c r="RRZ103" s="4"/>
      <c r="RSA103" s="4"/>
      <c r="RSB103" s="4"/>
      <c r="RSC103" s="4"/>
      <c r="RSD103" s="4"/>
      <c r="RSE103" s="4"/>
      <c r="RSF103" s="4"/>
      <c r="RSG103" s="4"/>
      <c r="RSH103" s="4"/>
      <c r="RSI103" s="4"/>
      <c r="RSJ103" s="4"/>
      <c r="RSK103" s="4"/>
      <c r="RSL103" s="4"/>
      <c r="RSM103" s="4"/>
      <c r="RSN103" s="4"/>
      <c r="RSO103" s="4"/>
      <c r="RSP103" s="4"/>
      <c r="RSQ103" s="4"/>
      <c r="RSR103" s="4"/>
      <c r="RSS103" s="4"/>
      <c r="RST103" s="4"/>
      <c r="RSU103" s="4"/>
      <c r="RSV103" s="4"/>
      <c r="RSW103" s="4"/>
      <c r="RSX103" s="4"/>
      <c r="RSY103" s="4"/>
      <c r="RSZ103" s="4"/>
      <c r="RTA103" s="4"/>
      <c r="RTB103" s="4"/>
      <c r="RTC103" s="4"/>
      <c r="RTD103" s="4"/>
      <c r="RTE103" s="4"/>
      <c r="RTF103" s="4"/>
      <c r="RTG103" s="4"/>
      <c r="RTH103" s="4"/>
      <c r="RTI103" s="4"/>
      <c r="RTJ103" s="4"/>
      <c r="RTK103" s="4"/>
      <c r="RTL103" s="4"/>
      <c r="RTM103" s="4"/>
      <c r="RTN103" s="4"/>
      <c r="RTO103" s="4"/>
      <c r="RTP103" s="4"/>
      <c r="RTQ103" s="4"/>
      <c r="RTR103" s="4"/>
      <c r="RTS103" s="4"/>
      <c r="RTT103" s="4"/>
      <c r="RTU103" s="4"/>
      <c r="RTV103" s="4"/>
      <c r="RTW103" s="4"/>
      <c r="RTX103" s="4"/>
      <c r="RTY103" s="4"/>
      <c r="RTZ103" s="4"/>
      <c r="RUA103" s="4"/>
      <c r="RUB103" s="4"/>
      <c r="RUC103" s="4"/>
      <c r="RUD103" s="4"/>
      <c r="RUE103" s="4"/>
      <c r="RUF103" s="4"/>
      <c r="RUG103" s="4"/>
      <c r="RUH103" s="4"/>
      <c r="RUI103" s="4"/>
      <c r="RUJ103" s="4"/>
      <c r="RUK103" s="4"/>
      <c r="RUL103" s="4"/>
      <c r="RUM103" s="4"/>
      <c r="RUN103" s="4"/>
      <c r="RUO103" s="4"/>
      <c r="RUP103" s="4"/>
      <c r="RUQ103" s="4"/>
      <c r="RUR103" s="4"/>
      <c r="RUS103" s="4"/>
      <c r="RUT103" s="4"/>
      <c r="RUU103" s="4"/>
      <c r="RUV103" s="4"/>
      <c r="RUW103" s="4"/>
      <c r="RUX103" s="4"/>
      <c r="RUY103" s="4"/>
      <c r="RUZ103" s="4"/>
      <c r="RVA103" s="4"/>
      <c r="RVB103" s="4"/>
      <c r="RVC103" s="4"/>
      <c r="RVD103" s="4"/>
      <c r="RVE103" s="4"/>
      <c r="RVF103" s="4"/>
      <c r="RVG103" s="4"/>
      <c r="RVH103" s="4"/>
      <c r="RVI103" s="4"/>
      <c r="RVJ103" s="4"/>
      <c r="RVK103" s="4"/>
      <c r="RVL103" s="4"/>
      <c r="RVM103" s="4"/>
      <c r="RVN103" s="4"/>
      <c r="RVO103" s="4"/>
      <c r="RVP103" s="4"/>
      <c r="RVQ103" s="4"/>
      <c r="RVR103" s="4"/>
      <c r="RVS103" s="4"/>
      <c r="RVT103" s="4"/>
      <c r="RVU103" s="4"/>
      <c r="RVV103" s="4"/>
      <c r="RVW103" s="4"/>
      <c r="RVX103" s="4"/>
      <c r="RVY103" s="4"/>
      <c r="RVZ103" s="4"/>
      <c r="RWA103" s="4"/>
      <c r="RWB103" s="4"/>
      <c r="RWC103" s="4"/>
      <c r="RWD103" s="4"/>
      <c r="RWE103" s="4"/>
      <c r="RWF103" s="4"/>
      <c r="RWG103" s="4"/>
      <c r="RWH103" s="4"/>
      <c r="RWI103" s="4"/>
      <c r="RWJ103" s="4"/>
      <c r="RWK103" s="4"/>
      <c r="RWL103" s="4"/>
      <c r="RWM103" s="4"/>
      <c r="RWN103" s="4"/>
      <c r="RWO103" s="4"/>
      <c r="RWP103" s="4"/>
      <c r="RWQ103" s="4"/>
      <c r="RWR103" s="4"/>
      <c r="RWS103" s="4"/>
      <c r="RWT103" s="4"/>
      <c r="RWU103" s="4"/>
      <c r="RWV103" s="4"/>
      <c r="RWW103" s="4"/>
      <c r="RWX103" s="4"/>
      <c r="RWY103" s="4"/>
      <c r="RWZ103" s="4"/>
      <c r="RXA103" s="4"/>
      <c r="RXB103" s="4"/>
      <c r="RXC103" s="4"/>
      <c r="RXD103" s="4"/>
      <c r="RXE103" s="4"/>
      <c r="RXF103" s="4"/>
      <c r="RXG103" s="4"/>
      <c r="RXH103" s="4"/>
      <c r="RXI103" s="4"/>
      <c r="RXJ103" s="4"/>
      <c r="RXK103" s="4"/>
      <c r="RXL103" s="4"/>
      <c r="RXM103" s="4"/>
      <c r="RXN103" s="4"/>
      <c r="RXO103" s="4"/>
      <c r="RXP103" s="4"/>
      <c r="RXQ103" s="4"/>
      <c r="RXR103" s="4"/>
      <c r="RXS103" s="4"/>
      <c r="RXT103" s="4"/>
      <c r="RXU103" s="4"/>
      <c r="RXV103" s="4"/>
      <c r="RXW103" s="4"/>
      <c r="RXX103" s="4"/>
      <c r="RXY103" s="4"/>
      <c r="RXZ103" s="4"/>
      <c r="RYA103" s="4"/>
      <c r="RYB103" s="4"/>
      <c r="RYC103" s="4"/>
      <c r="RYD103" s="4"/>
      <c r="RYE103" s="4"/>
      <c r="RYF103" s="4"/>
      <c r="RYG103" s="4"/>
      <c r="RYH103" s="4"/>
      <c r="RYI103" s="4"/>
      <c r="RYJ103" s="4"/>
      <c r="RYK103" s="4"/>
      <c r="RYL103" s="4"/>
      <c r="RYM103" s="4"/>
      <c r="RYN103" s="4"/>
      <c r="RYO103" s="4"/>
      <c r="RYP103" s="4"/>
      <c r="RYQ103" s="4"/>
      <c r="RYR103" s="4"/>
      <c r="RYS103" s="4"/>
      <c r="RYT103" s="4"/>
      <c r="RYU103" s="4"/>
      <c r="RYV103" s="4"/>
      <c r="RYW103" s="4"/>
      <c r="RYX103" s="4"/>
      <c r="RYY103" s="4"/>
      <c r="RYZ103" s="4"/>
      <c r="RZA103" s="4"/>
      <c r="RZB103" s="4"/>
      <c r="RZC103" s="4"/>
      <c r="RZD103" s="4"/>
      <c r="RZE103" s="4"/>
      <c r="RZF103" s="4"/>
      <c r="RZG103" s="4"/>
      <c r="RZH103" s="4"/>
      <c r="RZI103" s="4"/>
      <c r="RZJ103" s="4"/>
      <c r="RZK103" s="4"/>
      <c r="RZL103" s="4"/>
      <c r="RZM103" s="4"/>
      <c r="RZN103" s="4"/>
      <c r="RZO103" s="4"/>
      <c r="RZP103" s="4"/>
      <c r="RZQ103" s="4"/>
      <c r="RZR103" s="4"/>
      <c r="RZS103" s="4"/>
      <c r="RZT103" s="4"/>
      <c r="RZU103" s="4"/>
      <c r="RZV103" s="4"/>
      <c r="RZW103" s="4"/>
      <c r="RZX103" s="4"/>
      <c r="RZY103" s="4"/>
      <c r="RZZ103" s="4"/>
      <c r="SAA103" s="4"/>
      <c r="SAB103" s="4"/>
      <c r="SAC103" s="4"/>
      <c r="SAD103" s="4"/>
      <c r="SAE103" s="4"/>
      <c r="SAF103" s="4"/>
      <c r="SAG103" s="4"/>
      <c r="SAH103" s="4"/>
      <c r="SAI103" s="4"/>
      <c r="SAJ103" s="4"/>
      <c r="SAK103" s="4"/>
      <c r="SAL103" s="4"/>
      <c r="SAM103" s="4"/>
      <c r="SAN103" s="4"/>
      <c r="SAO103" s="4"/>
      <c r="SAP103" s="4"/>
      <c r="SAQ103" s="4"/>
      <c r="SAR103" s="4"/>
      <c r="SAS103" s="4"/>
      <c r="SAT103" s="4"/>
      <c r="SAU103" s="4"/>
      <c r="SAV103" s="4"/>
      <c r="SAW103" s="4"/>
      <c r="SAX103" s="4"/>
      <c r="SAY103" s="4"/>
      <c r="SAZ103" s="4"/>
      <c r="SBA103" s="4"/>
      <c r="SBB103" s="4"/>
      <c r="SBC103" s="4"/>
      <c r="SBD103" s="4"/>
      <c r="SBE103" s="4"/>
      <c r="SBF103" s="4"/>
      <c r="SBG103" s="4"/>
      <c r="SBH103" s="4"/>
      <c r="SBI103" s="4"/>
      <c r="SBJ103" s="4"/>
      <c r="SBK103" s="4"/>
      <c r="SBL103" s="4"/>
      <c r="SBM103" s="4"/>
      <c r="SBN103" s="4"/>
      <c r="SBO103" s="4"/>
      <c r="SBP103" s="4"/>
      <c r="SBQ103" s="4"/>
      <c r="SBR103" s="4"/>
      <c r="SBS103" s="4"/>
      <c r="SBT103" s="4"/>
      <c r="SBU103" s="4"/>
      <c r="SBV103" s="4"/>
      <c r="SBW103" s="4"/>
      <c r="SBX103" s="4"/>
      <c r="SBY103" s="4"/>
      <c r="SBZ103" s="4"/>
      <c r="SCA103" s="4"/>
      <c r="SCB103" s="4"/>
      <c r="SCC103" s="4"/>
      <c r="SCD103" s="4"/>
      <c r="SCE103" s="4"/>
      <c r="SCF103" s="4"/>
      <c r="SCG103" s="4"/>
      <c r="SCH103" s="4"/>
      <c r="SCI103" s="4"/>
      <c r="SCJ103" s="4"/>
      <c r="SCK103" s="4"/>
      <c r="SCL103" s="4"/>
      <c r="SCM103" s="4"/>
      <c r="SCN103" s="4"/>
      <c r="SCO103" s="4"/>
      <c r="SCP103" s="4"/>
      <c r="SCQ103" s="4"/>
      <c r="SCR103" s="4"/>
      <c r="SCS103" s="4"/>
      <c r="SCT103" s="4"/>
      <c r="SCU103" s="4"/>
      <c r="SCV103" s="4"/>
      <c r="SCW103" s="4"/>
      <c r="SCX103" s="4"/>
      <c r="SCY103" s="4"/>
      <c r="SCZ103" s="4"/>
      <c r="SDA103" s="4"/>
      <c r="SDB103" s="4"/>
      <c r="SDC103" s="4"/>
      <c r="SDD103" s="4"/>
      <c r="SDE103" s="4"/>
      <c r="SDF103" s="4"/>
      <c r="SDG103" s="4"/>
      <c r="SDH103" s="4"/>
      <c r="SDI103" s="4"/>
      <c r="SDJ103" s="4"/>
      <c r="SDK103" s="4"/>
      <c r="SDL103" s="4"/>
      <c r="SDM103" s="4"/>
      <c r="SDN103" s="4"/>
      <c r="SDO103" s="4"/>
      <c r="SDP103" s="4"/>
      <c r="SDQ103" s="4"/>
      <c r="SDR103" s="4"/>
      <c r="SDS103" s="4"/>
      <c r="SDT103" s="4"/>
      <c r="SDU103" s="4"/>
      <c r="SDV103" s="4"/>
      <c r="SDW103" s="4"/>
      <c r="SDX103" s="4"/>
      <c r="SDY103" s="4"/>
      <c r="SDZ103" s="4"/>
      <c r="SEA103" s="4"/>
      <c r="SEB103" s="4"/>
      <c r="SEC103" s="4"/>
      <c r="SED103" s="4"/>
      <c r="SEE103" s="4"/>
      <c r="SEF103" s="4"/>
      <c r="SEG103" s="4"/>
      <c r="SEH103" s="4"/>
      <c r="SEI103" s="4"/>
      <c r="SEJ103" s="4"/>
      <c r="SEK103" s="4"/>
      <c r="SEL103" s="4"/>
      <c r="SEM103" s="4"/>
      <c r="SEN103" s="4"/>
      <c r="SEO103" s="4"/>
      <c r="SEP103" s="4"/>
      <c r="SEQ103" s="4"/>
      <c r="SER103" s="4"/>
      <c r="SES103" s="4"/>
      <c r="SET103" s="4"/>
      <c r="SEU103" s="4"/>
      <c r="SEV103" s="4"/>
      <c r="SEW103" s="4"/>
      <c r="SEX103" s="4"/>
      <c r="SEY103" s="4"/>
      <c r="SEZ103" s="4"/>
      <c r="SFA103" s="4"/>
      <c r="SFB103" s="4"/>
      <c r="SFC103" s="4"/>
      <c r="SFD103" s="4"/>
      <c r="SFE103" s="4"/>
      <c r="SFF103" s="4"/>
      <c r="SFG103" s="4"/>
      <c r="SFH103" s="4"/>
      <c r="SFI103" s="4"/>
      <c r="SFJ103" s="4"/>
      <c r="SFK103" s="4"/>
      <c r="SFL103" s="4"/>
      <c r="SFM103" s="4"/>
      <c r="SFN103" s="4"/>
      <c r="SFO103" s="4"/>
      <c r="SFP103" s="4"/>
      <c r="SFQ103" s="4"/>
      <c r="SFR103" s="4"/>
      <c r="SFS103" s="4"/>
      <c r="SFT103" s="4"/>
      <c r="SFU103" s="4"/>
      <c r="SFV103" s="4"/>
      <c r="SFW103" s="4"/>
      <c r="SFX103" s="4"/>
      <c r="SFY103" s="4"/>
      <c r="SFZ103" s="4"/>
      <c r="SGA103" s="4"/>
      <c r="SGB103" s="4"/>
      <c r="SGC103" s="4"/>
      <c r="SGD103" s="4"/>
      <c r="SGE103" s="4"/>
      <c r="SGF103" s="4"/>
      <c r="SGG103" s="4"/>
      <c r="SGH103" s="4"/>
      <c r="SGI103" s="4"/>
      <c r="SGJ103" s="4"/>
      <c r="SGK103" s="4"/>
      <c r="SGL103" s="4"/>
      <c r="SGM103" s="4"/>
      <c r="SGN103" s="4"/>
      <c r="SGO103" s="4"/>
      <c r="SGP103" s="4"/>
      <c r="SGQ103" s="4"/>
      <c r="SGR103" s="4"/>
      <c r="SGS103" s="4"/>
      <c r="SGT103" s="4"/>
      <c r="SGU103" s="4"/>
      <c r="SGV103" s="4"/>
      <c r="SGW103" s="4"/>
      <c r="SGX103" s="4"/>
      <c r="SGY103" s="4"/>
      <c r="SGZ103" s="4"/>
      <c r="SHA103" s="4"/>
      <c r="SHB103" s="4"/>
      <c r="SHC103" s="4"/>
      <c r="SHD103" s="4"/>
      <c r="SHE103" s="4"/>
      <c r="SHF103" s="4"/>
      <c r="SHG103" s="4"/>
      <c r="SHH103" s="4"/>
      <c r="SHI103" s="4"/>
      <c r="SHJ103" s="4"/>
      <c r="SHK103" s="4"/>
      <c r="SHL103" s="4"/>
      <c r="SHM103" s="4"/>
      <c r="SHN103" s="4"/>
      <c r="SHO103" s="4"/>
      <c r="SHP103" s="4"/>
      <c r="SHQ103" s="4"/>
      <c r="SHR103" s="4"/>
      <c r="SHS103" s="4"/>
      <c r="SHT103" s="4"/>
      <c r="SHU103" s="4"/>
      <c r="SHV103" s="4"/>
      <c r="SHW103" s="4"/>
      <c r="SHX103" s="4"/>
      <c r="SHY103" s="4"/>
      <c r="SHZ103" s="4"/>
      <c r="SIA103" s="4"/>
      <c r="SIB103" s="4"/>
      <c r="SIC103" s="4"/>
      <c r="SID103" s="4"/>
      <c r="SIE103" s="4"/>
      <c r="SIF103" s="4"/>
      <c r="SIG103" s="4"/>
      <c r="SIH103" s="4"/>
      <c r="SII103" s="4"/>
      <c r="SIJ103" s="4"/>
      <c r="SIK103" s="4"/>
      <c r="SIL103" s="4"/>
      <c r="SIM103" s="4"/>
      <c r="SIN103" s="4"/>
      <c r="SIO103" s="4"/>
      <c r="SIP103" s="4"/>
      <c r="SIQ103" s="4"/>
      <c r="SIR103" s="4"/>
      <c r="SIS103" s="4"/>
      <c r="SIT103" s="4"/>
      <c r="SIU103" s="4"/>
      <c r="SIV103" s="4"/>
      <c r="SIW103" s="4"/>
      <c r="SIX103" s="4"/>
      <c r="SIY103" s="4"/>
      <c r="SIZ103" s="4"/>
      <c r="SJA103" s="4"/>
      <c r="SJB103" s="4"/>
      <c r="SJC103" s="4"/>
      <c r="SJD103" s="4"/>
      <c r="SJE103" s="4"/>
      <c r="SJF103" s="4"/>
      <c r="SJG103" s="4"/>
      <c r="SJH103" s="4"/>
      <c r="SJI103" s="4"/>
      <c r="SJJ103" s="4"/>
      <c r="SJK103" s="4"/>
      <c r="SJL103" s="4"/>
      <c r="SJM103" s="4"/>
      <c r="SJN103" s="4"/>
      <c r="SJO103" s="4"/>
      <c r="SJP103" s="4"/>
      <c r="SJQ103" s="4"/>
      <c r="SJR103" s="4"/>
      <c r="SJS103" s="4"/>
      <c r="SJT103" s="4"/>
      <c r="SJU103" s="4"/>
      <c r="SJV103" s="4"/>
      <c r="SJW103" s="4"/>
      <c r="SJX103" s="4"/>
      <c r="SJY103" s="4"/>
      <c r="SJZ103" s="4"/>
      <c r="SKA103" s="4"/>
      <c r="SKB103" s="4"/>
      <c r="SKC103" s="4"/>
      <c r="SKD103" s="4"/>
      <c r="SKE103" s="4"/>
      <c r="SKF103" s="4"/>
      <c r="SKG103" s="4"/>
      <c r="SKH103" s="4"/>
      <c r="SKI103" s="4"/>
      <c r="SKJ103" s="4"/>
      <c r="SKK103" s="4"/>
      <c r="SKL103" s="4"/>
      <c r="SKM103" s="4"/>
      <c r="SKN103" s="4"/>
      <c r="SKO103" s="4"/>
      <c r="SKP103" s="4"/>
      <c r="SKQ103" s="4"/>
      <c r="SKR103" s="4"/>
      <c r="SKS103" s="4"/>
      <c r="SKT103" s="4"/>
      <c r="SKU103" s="4"/>
      <c r="SKV103" s="4"/>
      <c r="SKW103" s="4"/>
      <c r="SKX103" s="4"/>
      <c r="SKY103" s="4"/>
      <c r="SKZ103" s="4"/>
      <c r="SLA103" s="4"/>
      <c r="SLB103" s="4"/>
      <c r="SLC103" s="4"/>
      <c r="SLD103" s="4"/>
      <c r="SLE103" s="4"/>
      <c r="SLF103" s="4"/>
      <c r="SLG103" s="4"/>
      <c r="SLH103" s="4"/>
      <c r="SLI103" s="4"/>
      <c r="SLJ103" s="4"/>
      <c r="SLK103" s="4"/>
      <c r="SLL103" s="4"/>
      <c r="SLM103" s="4"/>
      <c r="SLN103" s="4"/>
      <c r="SLO103" s="4"/>
      <c r="SLP103" s="4"/>
      <c r="SLQ103" s="4"/>
      <c r="SLR103" s="4"/>
      <c r="SLS103" s="4"/>
      <c r="SLT103" s="4"/>
      <c r="SLU103" s="4"/>
      <c r="SLV103" s="4"/>
      <c r="SLW103" s="4"/>
      <c r="SLX103" s="4"/>
      <c r="SLY103" s="4"/>
      <c r="SLZ103" s="4"/>
      <c r="SMA103" s="4"/>
      <c r="SMB103" s="4"/>
      <c r="SMC103" s="4"/>
      <c r="SMD103" s="4"/>
      <c r="SME103" s="4"/>
      <c r="SMF103" s="4"/>
      <c r="SMG103" s="4"/>
      <c r="SMH103" s="4"/>
      <c r="SMI103" s="4"/>
      <c r="SMJ103" s="4"/>
      <c r="SMK103" s="4"/>
      <c r="SML103" s="4"/>
      <c r="SMM103" s="4"/>
      <c r="SMN103" s="4"/>
      <c r="SMO103" s="4"/>
      <c r="SMP103" s="4"/>
      <c r="SMQ103" s="4"/>
      <c r="SMR103" s="4"/>
      <c r="SMS103" s="4"/>
      <c r="SMT103" s="4"/>
      <c r="SMU103" s="4"/>
      <c r="SMV103" s="4"/>
      <c r="SMW103" s="4"/>
      <c r="SMX103" s="4"/>
      <c r="SMY103" s="4"/>
      <c r="SMZ103" s="4"/>
      <c r="SNA103" s="4"/>
      <c r="SNB103" s="4"/>
      <c r="SNC103" s="4"/>
      <c r="SND103" s="4"/>
      <c r="SNE103" s="4"/>
      <c r="SNF103" s="4"/>
      <c r="SNG103" s="4"/>
      <c r="SNH103" s="4"/>
      <c r="SNI103" s="4"/>
      <c r="SNJ103" s="4"/>
      <c r="SNK103" s="4"/>
      <c r="SNL103" s="4"/>
      <c r="SNM103" s="4"/>
      <c r="SNN103" s="4"/>
      <c r="SNO103" s="4"/>
      <c r="SNP103" s="4"/>
      <c r="SNQ103" s="4"/>
      <c r="SNR103" s="4"/>
      <c r="SNS103" s="4"/>
      <c r="SNT103" s="4"/>
      <c r="SNU103" s="4"/>
      <c r="SNV103" s="4"/>
      <c r="SNW103" s="4"/>
      <c r="SNX103" s="4"/>
      <c r="SNY103" s="4"/>
      <c r="SNZ103" s="4"/>
      <c r="SOA103" s="4"/>
      <c r="SOB103" s="4"/>
      <c r="SOC103" s="4"/>
      <c r="SOD103" s="4"/>
      <c r="SOE103" s="4"/>
      <c r="SOF103" s="4"/>
      <c r="SOG103" s="4"/>
      <c r="SOH103" s="4"/>
      <c r="SOI103" s="4"/>
      <c r="SOJ103" s="4"/>
      <c r="SOK103" s="4"/>
      <c r="SOL103" s="4"/>
      <c r="SOM103" s="4"/>
      <c r="SON103" s="4"/>
      <c r="SOO103" s="4"/>
      <c r="SOP103" s="4"/>
      <c r="SOQ103" s="4"/>
      <c r="SOR103" s="4"/>
      <c r="SOS103" s="4"/>
      <c r="SOT103" s="4"/>
      <c r="SOU103" s="4"/>
      <c r="SOV103" s="4"/>
      <c r="SOW103" s="4"/>
      <c r="SOX103" s="4"/>
      <c r="SOY103" s="4"/>
      <c r="SOZ103" s="4"/>
      <c r="SPA103" s="4"/>
      <c r="SPB103" s="4"/>
      <c r="SPC103" s="4"/>
      <c r="SPD103" s="4"/>
      <c r="SPE103" s="4"/>
      <c r="SPF103" s="4"/>
      <c r="SPG103" s="4"/>
      <c r="SPH103" s="4"/>
      <c r="SPI103" s="4"/>
      <c r="SPJ103" s="4"/>
      <c r="SPK103" s="4"/>
      <c r="SPL103" s="4"/>
      <c r="SPM103" s="4"/>
      <c r="SPN103" s="4"/>
      <c r="SPO103" s="4"/>
      <c r="SPP103" s="4"/>
      <c r="SPQ103" s="4"/>
      <c r="SPR103" s="4"/>
      <c r="SPS103" s="4"/>
      <c r="SPT103" s="4"/>
      <c r="SPU103" s="4"/>
      <c r="SPV103" s="4"/>
      <c r="SPW103" s="4"/>
      <c r="SPX103" s="4"/>
      <c r="SPY103" s="4"/>
      <c r="SPZ103" s="4"/>
      <c r="SQA103" s="4"/>
      <c r="SQB103" s="4"/>
      <c r="SQC103" s="4"/>
      <c r="SQD103" s="4"/>
      <c r="SQE103" s="4"/>
      <c r="SQF103" s="4"/>
      <c r="SQG103" s="4"/>
      <c r="SQH103" s="4"/>
      <c r="SQI103" s="4"/>
      <c r="SQJ103" s="4"/>
      <c r="SQK103" s="4"/>
      <c r="SQL103" s="4"/>
      <c r="SQM103" s="4"/>
      <c r="SQN103" s="4"/>
      <c r="SQO103" s="4"/>
      <c r="SQP103" s="4"/>
      <c r="SQQ103" s="4"/>
      <c r="SQR103" s="4"/>
      <c r="SQS103" s="4"/>
      <c r="SQT103" s="4"/>
      <c r="SQU103" s="4"/>
      <c r="SQV103" s="4"/>
      <c r="SQW103" s="4"/>
      <c r="SQX103" s="4"/>
      <c r="SQY103" s="4"/>
      <c r="SQZ103" s="4"/>
      <c r="SRA103" s="4"/>
      <c r="SRB103" s="4"/>
      <c r="SRC103" s="4"/>
      <c r="SRD103" s="4"/>
      <c r="SRE103" s="4"/>
      <c r="SRF103" s="4"/>
      <c r="SRG103" s="4"/>
      <c r="SRH103" s="4"/>
      <c r="SRI103" s="4"/>
      <c r="SRJ103" s="4"/>
      <c r="SRK103" s="4"/>
      <c r="SRL103" s="4"/>
      <c r="SRM103" s="4"/>
      <c r="SRN103" s="4"/>
      <c r="SRO103" s="4"/>
      <c r="SRP103" s="4"/>
      <c r="SRQ103" s="4"/>
      <c r="SRR103" s="4"/>
      <c r="SRS103" s="4"/>
      <c r="SRT103" s="4"/>
      <c r="SRU103" s="4"/>
      <c r="SRV103" s="4"/>
      <c r="SRW103" s="4"/>
      <c r="SRX103" s="4"/>
      <c r="SRY103" s="4"/>
      <c r="SRZ103" s="4"/>
      <c r="SSA103" s="4"/>
      <c r="SSB103" s="4"/>
      <c r="SSC103" s="4"/>
      <c r="SSD103" s="4"/>
      <c r="SSE103" s="4"/>
      <c r="SSF103" s="4"/>
      <c r="SSG103" s="4"/>
      <c r="SSH103" s="4"/>
      <c r="SSI103" s="4"/>
      <c r="SSJ103" s="4"/>
      <c r="SSK103" s="4"/>
      <c r="SSL103" s="4"/>
      <c r="SSM103" s="4"/>
      <c r="SSN103" s="4"/>
      <c r="SSO103" s="4"/>
      <c r="SSP103" s="4"/>
      <c r="SSQ103" s="4"/>
      <c r="SSR103" s="4"/>
      <c r="SSS103" s="4"/>
      <c r="SST103" s="4"/>
      <c r="SSU103" s="4"/>
      <c r="SSV103" s="4"/>
      <c r="SSW103" s="4"/>
      <c r="SSX103" s="4"/>
      <c r="SSY103" s="4"/>
      <c r="SSZ103" s="4"/>
      <c r="STA103" s="4"/>
      <c r="STB103" s="4"/>
      <c r="STC103" s="4"/>
      <c r="STD103" s="4"/>
      <c r="STE103" s="4"/>
      <c r="STF103" s="4"/>
      <c r="STG103" s="4"/>
      <c r="STH103" s="4"/>
      <c r="STI103" s="4"/>
      <c r="STJ103" s="4"/>
      <c r="STK103" s="4"/>
      <c r="STL103" s="4"/>
      <c r="STM103" s="4"/>
      <c r="STN103" s="4"/>
      <c r="STO103" s="4"/>
      <c r="STP103" s="4"/>
      <c r="STQ103" s="4"/>
      <c r="STR103" s="4"/>
      <c r="STS103" s="4"/>
      <c r="STT103" s="4"/>
      <c r="STU103" s="4"/>
      <c r="STV103" s="4"/>
      <c r="STW103" s="4"/>
      <c r="STX103" s="4"/>
      <c r="STY103" s="4"/>
      <c r="STZ103" s="4"/>
      <c r="SUA103" s="4"/>
      <c r="SUB103" s="4"/>
      <c r="SUC103" s="4"/>
      <c r="SUD103" s="4"/>
      <c r="SUE103" s="4"/>
      <c r="SUF103" s="4"/>
      <c r="SUG103" s="4"/>
      <c r="SUH103" s="4"/>
      <c r="SUI103" s="4"/>
      <c r="SUJ103" s="4"/>
      <c r="SUK103" s="4"/>
      <c r="SUL103" s="4"/>
      <c r="SUM103" s="4"/>
      <c r="SUN103" s="4"/>
      <c r="SUO103" s="4"/>
      <c r="SUP103" s="4"/>
      <c r="SUQ103" s="4"/>
      <c r="SUR103" s="4"/>
      <c r="SUS103" s="4"/>
      <c r="SUT103" s="4"/>
      <c r="SUU103" s="4"/>
      <c r="SUV103" s="4"/>
      <c r="SUW103" s="4"/>
      <c r="SUX103" s="4"/>
      <c r="SUY103" s="4"/>
      <c r="SUZ103" s="4"/>
      <c r="SVA103" s="4"/>
      <c r="SVB103" s="4"/>
      <c r="SVC103" s="4"/>
      <c r="SVD103" s="4"/>
      <c r="SVE103" s="4"/>
      <c r="SVF103" s="4"/>
      <c r="SVG103" s="4"/>
      <c r="SVH103" s="4"/>
      <c r="SVI103" s="4"/>
      <c r="SVJ103" s="4"/>
      <c r="SVK103" s="4"/>
      <c r="SVL103" s="4"/>
      <c r="SVM103" s="4"/>
      <c r="SVN103" s="4"/>
      <c r="SVO103" s="4"/>
      <c r="SVP103" s="4"/>
      <c r="SVQ103" s="4"/>
      <c r="SVR103" s="4"/>
      <c r="SVS103" s="4"/>
      <c r="SVT103" s="4"/>
      <c r="SVU103" s="4"/>
      <c r="SVV103" s="4"/>
      <c r="SVW103" s="4"/>
      <c r="SVX103" s="4"/>
      <c r="SVY103" s="4"/>
      <c r="SVZ103" s="4"/>
      <c r="SWA103" s="4"/>
      <c r="SWB103" s="4"/>
      <c r="SWC103" s="4"/>
      <c r="SWD103" s="4"/>
      <c r="SWE103" s="4"/>
      <c r="SWF103" s="4"/>
      <c r="SWG103" s="4"/>
      <c r="SWH103" s="4"/>
      <c r="SWI103" s="4"/>
      <c r="SWJ103" s="4"/>
      <c r="SWK103" s="4"/>
      <c r="SWL103" s="4"/>
      <c r="SWM103" s="4"/>
      <c r="SWN103" s="4"/>
      <c r="SWO103" s="4"/>
      <c r="SWP103" s="4"/>
      <c r="SWQ103" s="4"/>
      <c r="SWR103" s="4"/>
      <c r="SWS103" s="4"/>
      <c r="SWT103" s="4"/>
      <c r="SWU103" s="4"/>
      <c r="SWV103" s="4"/>
      <c r="SWW103" s="4"/>
      <c r="SWX103" s="4"/>
      <c r="SWY103" s="4"/>
      <c r="SWZ103" s="4"/>
      <c r="SXA103" s="4"/>
      <c r="SXB103" s="4"/>
      <c r="SXC103" s="4"/>
      <c r="SXD103" s="4"/>
      <c r="SXE103" s="4"/>
      <c r="SXF103" s="4"/>
      <c r="SXG103" s="4"/>
      <c r="SXH103" s="4"/>
      <c r="SXI103" s="4"/>
      <c r="SXJ103" s="4"/>
      <c r="SXK103" s="4"/>
      <c r="SXL103" s="4"/>
      <c r="SXM103" s="4"/>
      <c r="SXN103" s="4"/>
      <c r="SXO103" s="4"/>
      <c r="SXP103" s="4"/>
      <c r="SXQ103" s="4"/>
      <c r="SXR103" s="4"/>
      <c r="SXS103" s="4"/>
      <c r="SXT103" s="4"/>
      <c r="SXU103" s="4"/>
      <c r="SXV103" s="4"/>
      <c r="SXW103" s="4"/>
      <c r="SXX103" s="4"/>
      <c r="SXY103" s="4"/>
      <c r="SXZ103" s="4"/>
      <c r="SYA103" s="4"/>
      <c r="SYB103" s="4"/>
      <c r="SYC103" s="4"/>
      <c r="SYD103" s="4"/>
      <c r="SYE103" s="4"/>
      <c r="SYF103" s="4"/>
      <c r="SYG103" s="4"/>
      <c r="SYH103" s="4"/>
      <c r="SYI103" s="4"/>
      <c r="SYJ103" s="4"/>
      <c r="SYK103" s="4"/>
      <c r="SYL103" s="4"/>
      <c r="SYM103" s="4"/>
      <c r="SYN103" s="4"/>
      <c r="SYO103" s="4"/>
      <c r="SYP103" s="4"/>
      <c r="SYQ103" s="4"/>
      <c r="SYR103" s="4"/>
      <c r="SYS103" s="4"/>
      <c r="SYT103" s="4"/>
      <c r="SYU103" s="4"/>
      <c r="SYV103" s="4"/>
      <c r="SYW103" s="4"/>
      <c r="SYX103" s="4"/>
      <c r="SYY103" s="4"/>
      <c r="SYZ103" s="4"/>
      <c r="SZA103" s="4"/>
      <c r="SZB103" s="4"/>
      <c r="SZC103" s="4"/>
      <c r="SZD103" s="4"/>
      <c r="SZE103" s="4"/>
      <c r="SZF103" s="4"/>
      <c r="SZG103" s="4"/>
      <c r="SZH103" s="4"/>
      <c r="SZI103" s="4"/>
      <c r="SZJ103" s="4"/>
      <c r="SZK103" s="4"/>
      <c r="SZL103" s="4"/>
      <c r="SZM103" s="4"/>
      <c r="SZN103" s="4"/>
      <c r="SZO103" s="4"/>
      <c r="SZP103" s="4"/>
      <c r="SZQ103" s="4"/>
      <c r="SZR103" s="4"/>
      <c r="SZS103" s="4"/>
      <c r="SZT103" s="4"/>
      <c r="SZU103" s="4"/>
      <c r="SZV103" s="4"/>
      <c r="SZW103" s="4"/>
      <c r="SZX103" s="4"/>
      <c r="SZY103" s="4"/>
      <c r="SZZ103" s="4"/>
      <c r="TAA103" s="4"/>
      <c r="TAB103" s="4"/>
      <c r="TAC103" s="4"/>
      <c r="TAD103" s="4"/>
      <c r="TAE103" s="4"/>
      <c r="TAF103" s="4"/>
      <c r="TAG103" s="4"/>
      <c r="TAH103" s="4"/>
      <c r="TAI103" s="4"/>
      <c r="TAJ103" s="4"/>
      <c r="TAK103" s="4"/>
      <c r="TAL103" s="4"/>
      <c r="TAM103" s="4"/>
      <c r="TAN103" s="4"/>
      <c r="TAO103" s="4"/>
      <c r="TAP103" s="4"/>
      <c r="TAQ103" s="4"/>
      <c r="TAR103" s="4"/>
      <c r="TAS103" s="4"/>
      <c r="TAT103" s="4"/>
      <c r="TAU103" s="4"/>
      <c r="TAV103" s="4"/>
      <c r="TAW103" s="4"/>
      <c r="TAX103" s="4"/>
      <c r="TAY103" s="4"/>
      <c r="TAZ103" s="4"/>
      <c r="TBA103" s="4"/>
      <c r="TBB103" s="4"/>
      <c r="TBC103" s="4"/>
      <c r="TBD103" s="4"/>
      <c r="TBE103" s="4"/>
      <c r="TBF103" s="4"/>
      <c r="TBG103" s="4"/>
      <c r="TBH103" s="4"/>
      <c r="TBI103" s="4"/>
      <c r="TBJ103" s="4"/>
      <c r="TBK103" s="4"/>
      <c r="TBL103" s="4"/>
      <c r="TBM103" s="4"/>
      <c r="TBN103" s="4"/>
      <c r="TBO103" s="4"/>
      <c r="TBP103" s="4"/>
      <c r="TBQ103" s="4"/>
      <c r="TBR103" s="4"/>
      <c r="TBS103" s="4"/>
      <c r="TBT103" s="4"/>
      <c r="TBU103" s="4"/>
      <c r="TBV103" s="4"/>
      <c r="TBW103" s="4"/>
      <c r="TBX103" s="4"/>
      <c r="TBY103" s="4"/>
      <c r="TBZ103" s="4"/>
      <c r="TCA103" s="4"/>
      <c r="TCB103" s="4"/>
      <c r="TCC103" s="4"/>
      <c r="TCD103" s="4"/>
      <c r="TCE103" s="4"/>
      <c r="TCF103" s="4"/>
      <c r="TCG103" s="4"/>
      <c r="TCH103" s="4"/>
      <c r="TCI103" s="4"/>
      <c r="TCJ103" s="4"/>
      <c r="TCK103" s="4"/>
      <c r="TCL103" s="4"/>
      <c r="TCM103" s="4"/>
      <c r="TCN103" s="4"/>
      <c r="TCO103" s="4"/>
      <c r="TCP103" s="4"/>
      <c r="TCQ103" s="4"/>
      <c r="TCR103" s="4"/>
      <c r="TCS103" s="4"/>
      <c r="TCT103" s="4"/>
      <c r="TCU103" s="4"/>
      <c r="TCV103" s="4"/>
      <c r="TCW103" s="4"/>
      <c r="TCX103" s="4"/>
      <c r="TCY103" s="4"/>
      <c r="TCZ103" s="4"/>
      <c r="TDA103" s="4"/>
      <c r="TDB103" s="4"/>
      <c r="TDC103" s="4"/>
      <c r="TDD103" s="4"/>
      <c r="TDE103" s="4"/>
      <c r="TDF103" s="4"/>
      <c r="TDG103" s="4"/>
      <c r="TDH103" s="4"/>
      <c r="TDI103" s="4"/>
      <c r="TDJ103" s="4"/>
      <c r="TDK103" s="4"/>
      <c r="TDL103" s="4"/>
      <c r="TDM103" s="4"/>
      <c r="TDN103" s="4"/>
      <c r="TDO103" s="4"/>
      <c r="TDP103" s="4"/>
      <c r="TDQ103" s="4"/>
      <c r="TDR103" s="4"/>
      <c r="TDS103" s="4"/>
      <c r="TDT103" s="4"/>
      <c r="TDU103" s="4"/>
      <c r="TDV103" s="4"/>
      <c r="TDW103" s="4"/>
      <c r="TDX103" s="4"/>
      <c r="TDY103" s="4"/>
      <c r="TDZ103" s="4"/>
      <c r="TEA103" s="4"/>
      <c r="TEB103" s="4"/>
      <c r="TEC103" s="4"/>
      <c r="TED103" s="4"/>
      <c r="TEE103" s="4"/>
      <c r="TEF103" s="4"/>
      <c r="TEG103" s="4"/>
      <c r="TEH103" s="4"/>
      <c r="TEI103" s="4"/>
      <c r="TEJ103" s="4"/>
      <c r="TEK103" s="4"/>
      <c r="TEL103" s="4"/>
      <c r="TEM103" s="4"/>
      <c r="TEN103" s="4"/>
      <c r="TEO103" s="4"/>
      <c r="TEP103" s="4"/>
      <c r="TEQ103" s="4"/>
      <c r="TER103" s="4"/>
      <c r="TES103" s="4"/>
      <c r="TET103" s="4"/>
      <c r="TEU103" s="4"/>
      <c r="TEV103" s="4"/>
      <c r="TEW103" s="4"/>
      <c r="TEX103" s="4"/>
      <c r="TEY103" s="4"/>
      <c r="TEZ103" s="4"/>
      <c r="TFA103" s="4"/>
      <c r="TFB103" s="4"/>
      <c r="TFC103" s="4"/>
      <c r="TFD103" s="4"/>
      <c r="TFE103" s="4"/>
      <c r="TFF103" s="4"/>
      <c r="TFG103" s="4"/>
      <c r="TFH103" s="4"/>
      <c r="TFI103" s="4"/>
      <c r="TFJ103" s="4"/>
      <c r="TFK103" s="4"/>
      <c r="TFL103" s="4"/>
      <c r="TFM103" s="4"/>
      <c r="TFN103" s="4"/>
      <c r="TFO103" s="4"/>
      <c r="TFP103" s="4"/>
      <c r="TFQ103" s="4"/>
      <c r="TFR103" s="4"/>
      <c r="TFS103" s="4"/>
      <c r="TFT103" s="4"/>
      <c r="TFU103" s="4"/>
      <c r="TFV103" s="4"/>
      <c r="TFW103" s="4"/>
      <c r="TFX103" s="4"/>
      <c r="TFY103" s="4"/>
      <c r="TFZ103" s="4"/>
      <c r="TGA103" s="4"/>
      <c r="TGB103" s="4"/>
      <c r="TGC103" s="4"/>
      <c r="TGD103" s="4"/>
      <c r="TGE103" s="4"/>
      <c r="TGF103" s="4"/>
      <c r="TGG103" s="4"/>
      <c r="TGH103" s="4"/>
      <c r="TGI103" s="4"/>
      <c r="TGJ103" s="4"/>
      <c r="TGK103" s="4"/>
      <c r="TGL103" s="4"/>
      <c r="TGM103" s="4"/>
      <c r="TGN103" s="4"/>
      <c r="TGO103" s="4"/>
      <c r="TGP103" s="4"/>
      <c r="TGQ103" s="4"/>
      <c r="TGR103" s="4"/>
      <c r="TGS103" s="4"/>
      <c r="TGT103" s="4"/>
      <c r="TGU103" s="4"/>
      <c r="TGV103" s="4"/>
      <c r="TGW103" s="4"/>
      <c r="TGX103" s="4"/>
      <c r="TGY103" s="4"/>
      <c r="TGZ103" s="4"/>
      <c r="THA103" s="4"/>
      <c r="THB103" s="4"/>
      <c r="THC103" s="4"/>
      <c r="THD103" s="4"/>
      <c r="THE103" s="4"/>
      <c r="THF103" s="4"/>
      <c r="THG103" s="4"/>
      <c r="THH103" s="4"/>
      <c r="THI103" s="4"/>
      <c r="THJ103" s="4"/>
      <c r="THK103" s="4"/>
      <c r="THL103" s="4"/>
      <c r="THM103" s="4"/>
      <c r="THN103" s="4"/>
      <c r="THO103" s="4"/>
      <c r="THP103" s="4"/>
      <c r="THQ103" s="4"/>
      <c r="THR103" s="4"/>
      <c r="THS103" s="4"/>
      <c r="THT103" s="4"/>
      <c r="THU103" s="4"/>
      <c r="THV103" s="4"/>
      <c r="THW103" s="4"/>
      <c r="THX103" s="4"/>
      <c r="THY103" s="4"/>
      <c r="THZ103" s="4"/>
      <c r="TIA103" s="4"/>
      <c r="TIB103" s="4"/>
      <c r="TIC103" s="4"/>
      <c r="TID103" s="4"/>
      <c r="TIE103" s="4"/>
      <c r="TIF103" s="4"/>
      <c r="TIG103" s="4"/>
      <c r="TIH103" s="4"/>
      <c r="TII103" s="4"/>
      <c r="TIJ103" s="4"/>
      <c r="TIK103" s="4"/>
      <c r="TIL103" s="4"/>
      <c r="TIM103" s="4"/>
      <c r="TIN103" s="4"/>
      <c r="TIO103" s="4"/>
      <c r="TIP103" s="4"/>
      <c r="TIQ103" s="4"/>
      <c r="TIR103" s="4"/>
      <c r="TIS103" s="4"/>
      <c r="TIT103" s="4"/>
      <c r="TIU103" s="4"/>
      <c r="TIV103" s="4"/>
      <c r="TIW103" s="4"/>
      <c r="TIX103" s="4"/>
      <c r="TIY103" s="4"/>
      <c r="TIZ103" s="4"/>
      <c r="TJA103" s="4"/>
      <c r="TJB103" s="4"/>
      <c r="TJC103" s="4"/>
      <c r="TJD103" s="4"/>
      <c r="TJE103" s="4"/>
      <c r="TJF103" s="4"/>
      <c r="TJG103" s="4"/>
      <c r="TJH103" s="4"/>
      <c r="TJI103" s="4"/>
      <c r="TJJ103" s="4"/>
      <c r="TJK103" s="4"/>
      <c r="TJL103" s="4"/>
      <c r="TJM103" s="4"/>
      <c r="TJN103" s="4"/>
      <c r="TJO103" s="4"/>
      <c r="TJP103" s="4"/>
      <c r="TJQ103" s="4"/>
      <c r="TJR103" s="4"/>
      <c r="TJS103" s="4"/>
      <c r="TJT103" s="4"/>
      <c r="TJU103" s="4"/>
      <c r="TJV103" s="4"/>
      <c r="TJW103" s="4"/>
      <c r="TJX103" s="4"/>
      <c r="TJY103" s="4"/>
      <c r="TJZ103" s="4"/>
      <c r="TKA103" s="4"/>
      <c r="TKB103" s="4"/>
      <c r="TKC103" s="4"/>
      <c r="TKD103" s="4"/>
      <c r="TKE103" s="4"/>
      <c r="TKF103" s="4"/>
      <c r="TKG103" s="4"/>
      <c r="TKH103" s="4"/>
      <c r="TKI103" s="4"/>
      <c r="TKJ103" s="4"/>
      <c r="TKK103" s="4"/>
      <c r="TKL103" s="4"/>
      <c r="TKM103" s="4"/>
      <c r="TKN103" s="4"/>
      <c r="TKO103" s="4"/>
      <c r="TKP103" s="4"/>
      <c r="TKQ103" s="4"/>
      <c r="TKR103" s="4"/>
      <c r="TKS103" s="4"/>
      <c r="TKT103" s="4"/>
      <c r="TKU103" s="4"/>
      <c r="TKV103" s="4"/>
      <c r="TKW103" s="4"/>
      <c r="TKX103" s="4"/>
      <c r="TKY103" s="4"/>
      <c r="TKZ103" s="4"/>
      <c r="TLA103" s="4"/>
      <c r="TLB103" s="4"/>
      <c r="TLC103" s="4"/>
      <c r="TLD103" s="4"/>
      <c r="TLE103" s="4"/>
      <c r="TLF103" s="4"/>
      <c r="TLG103" s="4"/>
      <c r="TLH103" s="4"/>
      <c r="TLI103" s="4"/>
      <c r="TLJ103" s="4"/>
      <c r="TLK103" s="4"/>
      <c r="TLL103" s="4"/>
      <c r="TLM103" s="4"/>
      <c r="TLN103" s="4"/>
      <c r="TLO103" s="4"/>
      <c r="TLP103" s="4"/>
      <c r="TLQ103" s="4"/>
      <c r="TLR103" s="4"/>
      <c r="TLS103" s="4"/>
      <c r="TLT103" s="4"/>
      <c r="TLU103" s="4"/>
      <c r="TLV103" s="4"/>
      <c r="TLW103" s="4"/>
      <c r="TLX103" s="4"/>
      <c r="TLY103" s="4"/>
      <c r="TLZ103" s="4"/>
      <c r="TMA103" s="4"/>
      <c r="TMB103" s="4"/>
      <c r="TMC103" s="4"/>
      <c r="TMD103" s="4"/>
      <c r="TME103" s="4"/>
      <c r="TMF103" s="4"/>
      <c r="TMG103" s="4"/>
      <c r="TMH103" s="4"/>
      <c r="TMI103" s="4"/>
      <c r="TMJ103" s="4"/>
      <c r="TMK103" s="4"/>
      <c r="TML103" s="4"/>
      <c r="TMM103" s="4"/>
      <c r="TMN103" s="4"/>
      <c r="TMO103" s="4"/>
      <c r="TMP103" s="4"/>
      <c r="TMQ103" s="4"/>
      <c r="TMR103" s="4"/>
      <c r="TMS103" s="4"/>
      <c r="TMT103" s="4"/>
      <c r="TMU103" s="4"/>
      <c r="TMV103" s="4"/>
      <c r="TMW103" s="4"/>
      <c r="TMX103" s="4"/>
      <c r="TMY103" s="4"/>
      <c r="TMZ103" s="4"/>
      <c r="TNA103" s="4"/>
      <c r="TNB103" s="4"/>
      <c r="TNC103" s="4"/>
      <c r="TND103" s="4"/>
      <c r="TNE103" s="4"/>
      <c r="TNF103" s="4"/>
      <c r="TNG103" s="4"/>
      <c r="TNH103" s="4"/>
      <c r="TNI103" s="4"/>
      <c r="TNJ103" s="4"/>
      <c r="TNK103" s="4"/>
      <c r="TNL103" s="4"/>
      <c r="TNM103" s="4"/>
      <c r="TNN103" s="4"/>
      <c r="TNO103" s="4"/>
      <c r="TNP103" s="4"/>
      <c r="TNQ103" s="4"/>
      <c r="TNR103" s="4"/>
      <c r="TNS103" s="4"/>
      <c r="TNT103" s="4"/>
      <c r="TNU103" s="4"/>
      <c r="TNV103" s="4"/>
      <c r="TNW103" s="4"/>
      <c r="TNX103" s="4"/>
      <c r="TNY103" s="4"/>
      <c r="TNZ103" s="4"/>
      <c r="TOA103" s="4"/>
      <c r="TOB103" s="4"/>
      <c r="TOC103" s="4"/>
      <c r="TOD103" s="4"/>
      <c r="TOE103" s="4"/>
      <c r="TOF103" s="4"/>
      <c r="TOG103" s="4"/>
      <c r="TOH103" s="4"/>
      <c r="TOI103" s="4"/>
      <c r="TOJ103" s="4"/>
      <c r="TOK103" s="4"/>
      <c r="TOL103" s="4"/>
      <c r="TOM103" s="4"/>
      <c r="TON103" s="4"/>
      <c r="TOO103" s="4"/>
      <c r="TOP103" s="4"/>
      <c r="TOQ103" s="4"/>
      <c r="TOR103" s="4"/>
      <c r="TOS103" s="4"/>
      <c r="TOT103" s="4"/>
      <c r="TOU103" s="4"/>
      <c r="TOV103" s="4"/>
      <c r="TOW103" s="4"/>
      <c r="TOX103" s="4"/>
      <c r="TOY103" s="4"/>
      <c r="TOZ103" s="4"/>
      <c r="TPA103" s="4"/>
      <c r="TPB103" s="4"/>
      <c r="TPC103" s="4"/>
      <c r="TPD103" s="4"/>
      <c r="TPE103" s="4"/>
      <c r="TPF103" s="4"/>
      <c r="TPG103" s="4"/>
      <c r="TPH103" s="4"/>
      <c r="TPI103" s="4"/>
      <c r="TPJ103" s="4"/>
      <c r="TPK103" s="4"/>
      <c r="TPL103" s="4"/>
      <c r="TPM103" s="4"/>
      <c r="TPN103" s="4"/>
      <c r="TPO103" s="4"/>
      <c r="TPP103" s="4"/>
      <c r="TPQ103" s="4"/>
      <c r="TPR103" s="4"/>
      <c r="TPS103" s="4"/>
      <c r="TPT103" s="4"/>
      <c r="TPU103" s="4"/>
      <c r="TPV103" s="4"/>
      <c r="TPW103" s="4"/>
      <c r="TPX103" s="4"/>
      <c r="TPY103" s="4"/>
      <c r="TPZ103" s="4"/>
      <c r="TQA103" s="4"/>
      <c r="TQB103" s="4"/>
      <c r="TQC103" s="4"/>
      <c r="TQD103" s="4"/>
      <c r="TQE103" s="4"/>
      <c r="TQF103" s="4"/>
      <c r="TQG103" s="4"/>
      <c r="TQH103" s="4"/>
      <c r="TQI103" s="4"/>
      <c r="TQJ103" s="4"/>
      <c r="TQK103" s="4"/>
      <c r="TQL103" s="4"/>
      <c r="TQM103" s="4"/>
      <c r="TQN103" s="4"/>
      <c r="TQO103" s="4"/>
      <c r="TQP103" s="4"/>
      <c r="TQQ103" s="4"/>
      <c r="TQR103" s="4"/>
      <c r="TQS103" s="4"/>
      <c r="TQT103" s="4"/>
      <c r="TQU103" s="4"/>
      <c r="TQV103" s="4"/>
      <c r="TQW103" s="4"/>
      <c r="TQX103" s="4"/>
      <c r="TQY103" s="4"/>
      <c r="TQZ103" s="4"/>
      <c r="TRA103" s="4"/>
      <c r="TRB103" s="4"/>
      <c r="TRC103" s="4"/>
      <c r="TRD103" s="4"/>
      <c r="TRE103" s="4"/>
      <c r="TRF103" s="4"/>
      <c r="TRG103" s="4"/>
      <c r="TRH103" s="4"/>
      <c r="TRI103" s="4"/>
      <c r="TRJ103" s="4"/>
      <c r="TRK103" s="4"/>
      <c r="TRL103" s="4"/>
      <c r="TRM103" s="4"/>
      <c r="TRN103" s="4"/>
      <c r="TRO103" s="4"/>
      <c r="TRP103" s="4"/>
      <c r="TRQ103" s="4"/>
      <c r="TRR103" s="4"/>
      <c r="TRS103" s="4"/>
      <c r="TRT103" s="4"/>
      <c r="TRU103" s="4"/>
      <c r="TRV103" s="4"/>
      <c r="TRW103" s="4"/>
      <c r="TRX103" s="4"/>
      <c r="TRY103" s="4"/>
      <c r="TRZ103" s="4"/>
      <c r="TSA103" s="4"/>
      <c r="TSB103" s="4"/>
      <c r="TSC103" s="4"/>
      <c r="TSD103" s="4"/>
      <c r="TSE103" s="4"/>
      <c r="TSF103" s="4"/>
      <c r="TSG103" s="4"/>
      <c r="TSH103" s="4"/>
      <c r="TSI103" s="4"/>
      <c r="TSJ103" s="4"/>
      <c r="TSK103" s="4"/>
      <c r="TSL103" s="4"/>
      <c r="TSM103" s="4"/>
      <c r="TSN103" s="4"/>
      <c r="TSO103" s="4"/>
      <c r="TSP103" s="4"/>
      <c r="TSQ103" s="4"/>
      <c r="TSR103" s="4"/>
      <c r="TSS103" s="4"/>
      <c r="TST103" s="4"/>
      <c r="TSU103" s="4"/>
      <c r="TSV103" s="4"/>
      <c r="TSW103" s="4"/>
      <c r="TSX103" s="4"/>
      <c r="TSY103" s="4"/>
      <c r="TSZ103" s="4"/>
      <c r="TTA103" s="4"/>
      <c r="TTB103" s="4"/>
      <c r="TTC103" s="4"/>
      <c r="TTD103" s="4"/>
      <c r="TTE103" s="4"/>
      <c r="TTF103" s="4"/>
      <c r="TTG103" s="4"/>
      <c r="TTH103" s="4"/>
      <c r="TTI103" s="4"/>
      <c r="TTJ103" s="4"/>
      <c r="TTK103" s="4"/>
      <c r="TTL103" s="4"/>
      <c r="TTM103" s="4"/>
      <c r="TTN103" s="4"/>
      <c r="TTO103" s="4"/>
      <c r="TTP103" s="4"/>
      <c r="TTQ103" s="4"/>
      <c r="TTR103" s="4"/>
      <c r="TTS103" s="4"/>
      <c r="TTT103" s="4"/>
      <c r="TTU103" s="4"/>
      <c r="TTV103" s="4"/>
      <c r="TTW103" s="4"/>
      <c r="TTX103" s="4"/>
      <c r="TTY103" s="4"/>
      <c r="TTZ103" s="4"/>
      <c r="TUA103" s="4"/>
      <c r="TUB103" s="4"/>
      <c r="TUC103" s="4"/>
      <c r="TUD103" s="4"/>
      <c r="TUE103" s="4"/>
      <c r="TUF103" s="4"/>
      <c r="TUG103" s="4"/>
      <c r="TUH103" s="4"/>
      <c r="TUI103" s="4"/>
      <c r="TUJ103" s="4"/>
      <c r="TUK103" s="4"/>
      <c r="TUL103" s="4"/>
      <c r="TUM103" s="4"/>
      <c r="TUN103" s="4"/>
      <c r="TUO103" s="4"/>
      <c r="TUP103" s="4"/>
      <c r="TUQ103" s="4"/>
      <c r="TUR103" s="4"/>
      <c r="TUS103" s="4"/>
      <c r="TUT103" s="4"/>
      <c r="TUU103" s="4"/>
      <c r="TUV103" s="4"/>
      <c r="TUW103" s="4"/>
      <c r="TUX103" s="4"/>
      <c r="TUY103" s="4"/>
      <c r="TUZ103" s="4"/>
      <c r="TVA103" s="4"/>
      <c r="TVB103" s="4"/>
      <c r="TVC103" s="4"/>
      <c r="TVD103" s="4"/>
      <c r="TVE103" s="4"/>
      <c r="TVF103" s="4"/>
      <c r="TVG103" s="4"/>
      <c r="TVH103" s="4"/>
      <c r="TVI103" s="4"/>
      <c r="TVJ103" s="4"/>
      <c r="TVK103" s="4"/>
      <c r="TVL103" s="4"/>
      <c r="TVM103" s="4"/>
      <c r="TVN103" s="4"/>
      <c r="TVO103" s="4"/>
      <c r="TVP103" s="4"/>
      <c r="TVQ103" s="4"/>
      <c r="TVR103" s="4"/>
      <c r="TVS103" s="4"/>
      <c r="TVT103" s="4"/>
      <c r="TVU103" s="4"/>
      <c r="TVV103" s="4"/>
      <c r="TVW103" s="4"/>
      <c r="TVX103" s="4"/>
      <c r="TVY103" s="4"/>
      <c r="TVZ103" s="4"/>
      <c r="TWA103" s="4"/>
      <c r="TWB103" s="4"/>
      <c r="TWC103" s="4"/>
      <c r="TWD103" s="4"/>
      <c r="TWE103" s="4"/>
      <c r="TWF103" s="4"/>
      <c r="TWG103" s="4"/>
      <c r="TWH103" s="4"/>
      <c r="TWI103" s="4"/>
      <c r="TWJ103" s="4"/>
      <c r="TWK103" s="4"/>
      <c r="TWL103" s="4"/>
      <c r="TWM103" s="4"/>
      <c r="TWN103" s="4"/>
      <c r="TWO103" s="4"/>
      <c r="TWP103" s="4"/>
      <c r="TWQ103" s="4"/>
      <c r="TWR103" s="4"/>
      <c r="TWS103" s="4"/>
      <c r="TWT103" s="4"/>
      <c r="TWU103" s="4"/>
      <c r="TWV103" s="4"/>
      <c r="TWW103" s="4"/>
      <c r="TWX103" s="4"/>
      <c r="TWY103" s="4"/>
      <c r="TWZ103" s="4"/>
      <c r="TXA103" s="4"/>
      <c r="TXB103" s="4"/>
      <c r="TXC103" s="4"/>
      <c r="TXD103" s="4"/>
      <c r="TXE103" s="4"/>
      <c r="TXF103" s="4"/>
      <c r="TXG103" s="4"/>
      <c r="TXH103" s="4"/>
      <c r="TXI103" s="4"/>
      <c r="TXJ103" s="4"/>
      <c r="TXK103" s="4"/>
      <c r="TXL103" s="4"/>
      <c r="TXM103" s="4"/>
      <c r="TXN103" s="4"/>
      <c r="TXO103" s="4"/>
      <c r="TXP103" s="4"/>
      <c r="TXQ103" s="4"/>
      <c r="TXR103" s="4"/>
      <c r="TXS103" s="4"/>
      <c r="TXT103" s="4"/>
      <c r="TXU103" s="4"/>
      <c r="TXV103" s="4"/>
      <c r="TXW103" s="4"/>
      <c r="TXX103" s="4"/>
      <c r="TXY103" s="4"/>
      <c r="TXZ103" s="4"/>
      <c r="TYA103" s="4"/>
      <c r="TYB103" s="4"/>
      <c r="TYC103" s="4"/>
      <c r="TYD103" s="4"/>
      <c r="TYE103" s="4"/>
      <c r="TYF103" s="4"/>
      <c r="TYG103" s="4"/>
      <c r="TYH103" s="4"/>
      <c r="TYI103" s="4"/>
      <c r="TYJ103" s="4"/>
      <c r="TYK103" s="4"/>
      <c r="TYL103" s="4"/>
      <c r="TYM103" s="4"/>
      <c r="TYN103" s="4"/>
      <c r="TYO103" s="4"/>
      <c r="TYP103" s="4"/>
      <c r="TYQ103" s="4"/>
      <c r="TYR103" s="4"/>
      <c r="TYS103" s="4"/>
      <c r="TYT103" s="4"/>
      <c r="TYU103" s="4"/>
      <c r="TYV103" s="4"/>
      <c r="TYW103" s="4"/>
      <c r="TYX103" s="4"/>
      <c r="TYY103" s="4"/>
      <c r="TYZ103" s="4"/>
      <c r="TZA103" s="4"/>
      <c r="TZB103" s="4"/>
      <c r="TZC103" s="4"/>
      <c r="TZD103" s="4"/>
      <c r="TZE103" s="4"/>
      <c r="TZF103" s="4"/>
      <c r="TZG103" s="4"/>
      <c r="TZH103" s="4"/>
      <c r="TZI103" s="4"/>
      <c r="TZJ103" s="4"/>
      <c r="TZK103" s="4"/>
      <c r="TZL103" s="4"/>
      <c r="TZM103" s="4"/>
      <c r="TZN103" s="4"/>
      <c r="TZO103" s="4"/>
      <c r="TZP103" s="4"/>
      <c r="TZQ103" s="4"/>
      <c r="TZR103" s="4"/>
      <c r="TZS103" s="4"/>
      <c r="TZT103" s="4"/>
      <c r="TZU103" s="4"/>
      <c r="TZV103" s="4"/>
      <c r="TZW103" s="4"/>
      <c r="TZX103" s="4"/>
      <c r="TZY103" s="4"/>
      <c r="TZZ103" s="4"/>
      <c r="UAA103" s="4"/>
      <c r="UAB103" s="4"/>
      <c r="UAC103" s="4"/>
      <c r="UAD103" s="4"/>
      <c r="UAE103" s="4"/>
      <c r="UAF103" s="4"/>
      <c r="UAG103" s="4"/>
      <c r="UAH103" s="4"/>
      <c r="UAI103" s="4"/>
      <c r="UAJ103" s="4"/>
      <c r="UAK103" s="4"/>
      <c r="UAL103" s="4"/>
      <c r="UAM103" s="4"/>
      <c r="UAN103" s="4"/>
      <c r="UAO103" s="4"/>
      <c r="UAP103" s="4"/>
      <c r="UAQ103" s="4"/>
      <c r="UAR103" s="4"/>
      <c r="UAS103" s="4"/>
      <c r="UAT103" s="4"/>
      <c r="UAU103" s="4"/>
      <c r="UAV103" s="4"/>
      <c r="UAW103" s="4"/>
      <c r="UAX103" s="4"/>
      <c r="UAY103" s="4"/>
      <c r="UAZ103" s="4"/>
      <c r="UBA103" s="4"/>
      <c r="UBB103" s="4"/>
      <c r="UBC103" s="4"/>
      <c r="UBD103" s="4"/>
      <c r="UBE103" s="4"/>
      <c r="UBF103" s="4"/>
      <c r="UBG103" s="4"/>
      <c r="UBH103" s="4"/>
      <c r="UBI103" s="4"/>
      <c r="UBJ103" s="4"/>
      <c r="UBK103" s="4"/>
      <c r="UBL103" s="4"/>
      <c r="UBM103" s="4"/>
      <c r="UBN103" s="4"/>
      <c r="UBO103" s="4"/>
      <c r="UBP103" s="4"/>
      <c r="UBQ103" s="4"/>
      <c r="UBR103" s="4"/>
      <c r="UBS103" s="4"/>
      <c r="UBT103" s="4"/>
      <c r="UBU103" s="4"/>
      <c r="UBV103" s="4"/>
      <c r="UBW103" s="4"/>
      <c r="UBX103" s="4"/>
      <c r="UBY103" s="4"/>
      <c r="UBZ103" s="4"/>
      <c r="UCA103" s="4"/>
      <c r="UCB103" s="4"/>
      <c r="UCC103" s="4"/>
      <c r="UCD103" s="4"/>
      <c r="UCE103" s="4"/>
      <c r="UCF103" s="4"/>
      <c r="UCG103" s="4"/>
      <c r="UCH103" s="4"/>
      <c r="UCI103" s="4"/>
      <c r="UCJ103" s="4"/>
      <c r="UCK103" s="4"/>
      <c r="UCL103" s="4"/>
      <c r="UCM103" s="4"/>
      <c r="UCN103" s="4"/>
      <c r="UCO103" s="4"/>
      <c r="UCP103" s="4"/>
      <c r="UCQ103" s="4"/>
      <c r="UCR103" s="4"/>
      <c r="UCS103" s="4"/>
      <c r="UCT103" s="4"/>
      <c r="UCU103" s="4"/>
      <c r="UCV103" s="4"/>
      <c r="UCW103" s="4"/>
      <c r="UCX103" s="4"/>
      <c r="UCY103" s="4"/>
      <c r="UCZ103" s="4"/>
      <c r="UDA103" s="4"/>
      <c r="UDB103" s="4"/>
      <c r="UDC103" s="4"/>
      <c r="UDD103" s="4"/>
      <c r="UDE103" s="4"/>
      <c r="UDF103" s="4"/>
      <c r="UDG103" s="4"/>
      <c r="UDH103" s="4"/>
      <c r="UDI103" s="4"/>
      <c r="UDJ103" s="4"/>
      <c r="UDK103" s="4"/>
      <c r="UDL103" s="4"/>
      <c r="UDM103" s="4"/>
      <c r="UDN103" s="4"/>
      <c r="UDO103" s="4"/>
      <c r="UDP103" s="4"/>
      <c r="UDQ103" s="4"/>
      <c r="UDR103" s="4"/>
      <c r="UDS103" s="4"/>
      <c r="UDT103" s="4"/>
      <c r="UDU103" s="4"/>
      <c r="UDV103" s="4"/>
      <c r="UDW103" s="4"/>
      <c r="UDX103" s="4"/>
      <c r="UDY103" s="4"/>
      <c r="UDZ103" s="4"/>
      <c r="UEA103" s="4"/>
      <c r="UEB103" s="4"/>
      <c r="UEC103" s="4"/>
      <c r="UED103" s="4"/>
      <c r="UEE103" s="4"/>
      <c r="UEF103" s="4"/>
      <c r="UEG103" s="4"/>
      <c r="UEH103" s="4"/>
      <c r="UEI103" s="4"/>
      <c r="UEJ103" s="4"/>
      <c r="UEK103" s="4"/>
      <c r="UEL103" s="4"/>
      <c r="UEM103" s="4"/>
      <c r="UEN103" s="4"/>
      <c r="UEO103" s="4"/>
      <c r="UEP103" s="4"/>
      <c r="UEQ103" s="4"/>
      <c r="UER103" s="4"/>
      <c r="UES103" s="4"/>
      <c r="UET103" s="4"/>
      <c r="UEU103" s="4"/>
      <c r="UEV103" s="4"/>
      <c r="UEW103" s="4"/>
      <c r="UEX103" s="4"/>
      <c r="UEY103" s="4"/>
      <c r="UEZ103" s="4"/>
      <c r="UFA103" s="4"/>
      <c r="UFB103" s="4"/>
      <c r="UFC103" s="4"/>
      <c r="UFD103" s="4"/>
      <c r="UFE103" s="4"/>
      <c r="UFF103" s="4"/>
      <c r="UFG103" s="4"/>
      <c r="UFH103" s="4"/>
      <c r="UFI103" s="4"/>
      <c r="UFJ103" s="4"/>
      <c r="UFK103" s="4"/>
      <c r="UFL103" s="4"/>
      <c r="UFM103" s="4"/>
      <c r="UFN103" s="4"/>
      <c r="UFO103" s="4"/>
      <c r="UFP103" s="4"/>
      <c r="UFQ103" s="4"/>
      <c r="UFR103" s="4"/>
      <c r="UFS103" s="4"/>
      <c r="UFT103" s="4"/>
      <c r="UFU103" s="4"/>
      <c r="UFV103" s="4"/>
      <c r="UFW103" s="4"/>
      <c r="UFX103" s="4"/>
      <c r="UFY103" s="4"/>
      <c r="UFZ103" s="4"/>
      <c r="UGA103" s="4"/>
      <c r="UGB103" s="4"/>
      <c r="UGC103" s="4"/>
      <c r="UGD103" s="4"/>
      <c r="UGE103" s="4"/>
      <c r="UGF103" s="4"/>
      <c r="UGG103" s="4"/>
      <c r="UGH103" s="4"/>
      <c r="UGI103" s="4"/>
      <c r="UGJ103" s="4"/>
      <c r="UGK103" s="4"/>
      <c r="UGL103" s="4"/>
      <c r="UGM103" s="4"/>
      <c r="UGN103" s="4"/>
      <c r="UGO103" s="4"/>
      <c r="UGP103" s="4"/>
      <c r="UGQ103" s="4"/>
      <c r="UGR103" s="4"/>
      <c r="UGS103" s="4"/>
      <c r="UGT103" s="4"/>
      <c r="UGU103" s="4"/>
      <c r="UGV103" s="4"/>
      <c r="UGW103" s="4"/>
      <c r="UGX103" s="4"/>
      <c r="UGY103" s="4"/>
      <c r="UGZ103" s="4"/>
      <c r="UHA103" s="4"/>
      <c r="UHB103" s="4"/>
      <c r="UHC103" s="4"/>
      <c r="UHD103" s="4"/>
      <c r="UHE103" s="4"/>
      <c r="UHF103" s="4"/>
      <c r="UHG103" s="4"/>
      <c r="UHH103" s="4"/>
      <c r="UHI103" s="4"/>
      <c r="UHJ103" s="4"/>
      <c r="UHK103" s="4"/>
      <c r="UHL103" s="4"/>
      <c r="UHM103" s="4"/>
      <c r="UHN103" s="4"/>
      <c r="UHO103" s="4"/>
      <c r="UHP103" s="4"/>
      <c r="UHQ103" s="4"/>
      <c r="UHR103" s="4"/>
      <c r="UHS103" s="4"/>
      <c r="UHT103" s="4"/>
      <c r="UHU103" s="4"/>
      <c r="UHV103" s="4"/>
      <c r="UHW103" s="4"/>
      <c r="UHX103" s="4"/>
      <c r="UHY103" s="4"/>
      <c r="UHZ103" s="4"/>
      <c r="UIA103" s="4"/>
      <c r="UIB103" s="4"/>
      <c r="UIC103" s="4"/>
      <c r="UID103" s="4"/>
      <c r="UIE103" s="4"/>
      <c r="UIF103" s="4"/>
      <c r="UIG103" s="4"/>
      <c r="UIH103" s="4"/>
      <c r="UII103" s="4"/>
      <c r="UIJ103" s="4"/>
      <c r="UIK103" s="4"/>
      <c r="UIL103" s="4"/>
      <c r="UIM103" s="4"/>
      <c r="UIN103" s="4"/>
      <c r="UIO103" s="4"/>
      <c r="UIP103" s="4"/>
      <c r="UIQ103" s="4"/>
      <c r="UIR103" s="4"/>
      <c r="UIS103" s="4"/>
      <c r="UIT103" s="4"/>
      <c r="UIU103" s="4"/>
      <c r="UIV103" s="4"/>
      <c r="UIW103" s="4"/>
      <c r="UIX103" s="4"/>
      <c r="UIY103" s="4"/>
      <c r="UIZ103" s="4"/>
      <c r="UJA103" s="4"/>
      <c r="UJB103" s="4"/>
      <c r="UJC103" s="4"/>
      <c r="UJD103" s="4"/>
      <c r="UJE103" s="4"/>
      <c r="UJF103" s="4"/>
      <c r="UJG103" s="4"/>
      <c r="UJH103" s="4"/>
      <c r="UJI103" s="4"/>
      <c r="UJJ103" s="4"/>
      <c r="UJK103" s="4"/>
      <c r="UJL103" s="4"/>
      <c r="UJM103" s="4"/>
      <c r="UJN103" s="4"/>
      <c r="UJO103" s="4"/>
      <c r="UJP103" s="4"/>
      <c r="UJQ103" s="4"/>
      <c r="UJR103" s="4"/>
      <c r="UJS103" s="4"/>
      <c r="UJT103" s="4"/>
      <c r="UJU103" s="4"/>
      <c r="UJV103" s="4"/>
      <c r="UJW103" s="4"/>
      <c r="UJX103" s="4"/>
      <c r="UJY103" s="4"/>
      <c r="UJZ103" s="4"/>
      <c r="UKA103" s="4"/>
      <c r="UKB103" s="4"/>
      <c r="UKC103" s="4"/>
      <c r="UKD103" s="4"/>
      <c r="UKE103" s="4"/>
      <c r="UKF103" s="4"/>
      <c r="UKG103" s="4"/>
      <c r="UKH103" s="4"/>
      <c r="UKI103" s="4"/>
      <c r="UKJ103" s="4"/>
      <c r="UKK103" s="4"/>
      <c r="UKL103" s="4"/>
      <c r="UKM103" s="4"/>
      <c r="UKN103" s="4"/>
      <c r="UKO103" s="4"/>
      <c r="UKP103" s="4"/>
      <c r="UKQ103" s="4"/>
      <c r="UKR103" s="4"/>
      <c r="UKS103" s="4"/>
      <c r="UKT103" s="4"/>
      <c r="UKU103" s="4"/>
      <c r="UKV103" s="4"/>
      <c r="UKW103" s="4"/>
      <c r="UKX103" s="4"/>
      <c r="UKY103" s="4"/>
      <c r="UKZ103" s="4"/>
      <c r="ULA103" s="4"/>
      <c r="ULB103" s="4"/>
      <c r="ULC103" s="4"/>
      <c r="ULD103" s="4"/>
      <c r="ULE103" s="4"/>
      <c r="ULF103" s="4"/>
      <c r="ULG103" s="4"/>
      <c r="ULH103" s="4"/>
      <c r="ULI103" s="4"/>
      <c r="ULJ103" s="4"/>
      <c r="ULK103" s="4"/>
      <c r="ULL103" s="4"/>
      <c r="ULM103" s="4"/>
      <c r="ULN103" s="4"/>
      <c r="ULO103" s="4"/>
      <c r="ULP103" s="4"/>
      <c r="ULQ103" s="4"/>
      <c r="ULR103" s="4"/>
      <c r="ULS103" s="4"/>
      <c r="ULT103" s="4"/>
      <c r="ULU103" s="4"/>
      <c r="ULV103" s="4"/>
      <c r="ULW103" s="4"/>
      <c r="ULX103" s="4"/>
      <c r="ULY103" s="4"/>
      <c r="ULZ103" s="4"/>
      <c r="UMA103" s="4"/>
      <c r="UMB103" s="4"/>
      <c r="UMC103" s="4"/>
      <c r="UMD103" s="4"/>
      <c r="UME103" s="4"/>
      <c r="UMF103" s="4"/>
      <c r="UMG103" s="4"/>
      <c r="UMH103" s="4"/>
      <c r="UMI103" s="4"/>
      <c r="UMJ103" s="4"/>
      <c r="UMK103" s="4"/>
      <c r="UML103" s="4"/>
      <c r="UMM103" s="4"/>
      <c r="UMN103" s="4"/>
      <c r="UMO103" s="4"/>
      <c r="UMP103" s="4"/>
      <c r="UMQ103" s="4"/>
      <c r="UMR103" s="4"/>
      <c r="UMS103" s="4"/>
      <c r="UMT103" s="4"/>
      <c r="UMU103" s="4"/>
      <c r="UMV103" s="4"/>
      <c r="UMW103" s="4"/>
      <c r="UMX103" s="4"/>
      <c r="UMY103" s="4"/>
      <c r="UMZ103" s="4"/>
      <c r="UNA103" s="4"/>
      <c r="UNB103" s="4"/>
      <c r="UNC103" s="4"/>
      <c r="UND103" s="4"/>
      <c r="UNE103" s="4"/>
      <c r="UNF103" s="4"/>
      <c r="UNG103" s="4"/>
      <c r="UNH103" s="4"/>
      <c r="UNI103" s="4"/>
      <c r="UNJ103" s="4"/>
      <c r="UNK103" s="4"/>
      <c r="UNL103" s="4"/>
      <c r="UNM103" s="4"/>
      <c r="UNN103" s="4"/>
      <c r="UNO103" s="4"/>
      <c r="UNP103" s="4"/>
      <c r="UNQ103" s="4"/>
      <c r="UNR103" s="4"/>
      <c r="UNS103" s="4"/>
      <c r="UNT103" s="4"/>
      <c r="UNU103" s="4"/>
      <c r="UNV103" s="4"/>
      <c r="UNW103" s="4"/>
      <c r="UNX103" s="4"/>
      <c r="UNY103" s="4"/>
      <c r="UNZ103" s="4"/>
      <c r="UOA103" s="4"/>
      <c r="UOB103" s="4"/>
      <c r="UOC103" s="4"/>
      <c r="UOD103" s="4"/>
      <c r="UOE103" s="4"/>
      <c r="UOF103" s="4"/>
      <c r="UOG103" s="4"/>
      <c r="UOH103" s="4"/>
      <c r="UOI103" s="4"/>
      <c r="UOJ103" s="4"/>
      <c r="UOK103" s="4"/>
      <c r="UOL103" s="4"/>
      <c r="UOM103" s="4"/>
      <c r="UON103" s="4"/>
      <c r="UOO103" s="4"/>
      <c r="UOP103" s="4"/>
      <c r="UOQ103" s="4"/>
      <c r="UOR103" s="4"/>
      <c r="UOS103" s="4"/>
      <c r="UOT103" s="4"/>
      <c r="UOU103" s="4"/>
      <c r="UOV103" s="4"/>
      <c r="UOW103" s="4"/>
      <c r="UOX103" s="4"/>
      <c r="UOY103" s="4"/>
      <c r="UOZ103" s="4"/>
      <c r="UPA103" s="4"/>
      <c r="UPB103" s="4"/>
      <c r="UPC103" s="4"/>
      <c r="UPD103" s="4"/>
      <c r="UPE103" s="4"/>
      <c r="UPF103" s="4"/>
      <c r="UPG103" s="4"/>
      <c r="UPH103" s="4"/>
      <c r="UPI103" s="4"/>
      <c r="UPJ103" s="4"/>
      <c r="UPK103" s="4"/>
      <c r="UPL103" s="4"/>
      <c r="UPM103" s="4"/>
      <c r="UPN103" s="4"/>
      <c r="UPO103" s="4"/>
      <c r="UPP103" s="4"/>
      <c r="UPQ103" s="4"/>
      <c r="UPR103" s="4"/>
      <c r="UPS103" s="4"/>
      <c r="UPT103" s="4"/>
      <c r="UPU103" s="4"/>
      <c r="UPV103" s="4"/>
      <c r="UPW103" s="4"/>
      <c r="UPX103" s="4"/>
      <c r="UPY103" s="4"/>
      <c r="UPZ103" s="4"/>
      <c r="UQA103" s="4"/>
      <c r="UQB103" s="4"/>
      <c r="UQC103" s="4"/>
      <c r="UQD103" s="4"/>
      <c r="UQE103" s="4"/>
      <c r="UQF103" s="4"/>
      <c r="UQG103" s="4"/>
      <c r="UQH103" s="4"/>
      <c r="UQI103" s="4"/>
      <c r="UQJ103" s="4"/>
      <c r="UQK103" s="4"/>
      <c r="UQL103" s="4"/>
      <c r="UQM103" s="4"/>
      <c r="UQN103" s="4"/>
      <c r="UQO103" s="4"/>
      <c r="UQP103" s="4"/>
      <c r="UQQ103" s="4"/>
      <c r="UQR103" s="4"/>
      <c r="UQS103" s="4"/>
      <c r="UQT103" s="4"/>
      <c r="UQU103" s="4"/>
      <c r="UQV103" s="4"/>
      <c r="UQW103" s="4"/>
      <c r="UQX103" s="4"/>
      <c r="UQY103" s="4"/>
      <c r="UQZ103" s="4"/>
      <c r="URA103" s="4"/>
      <c r="URB103" s="4"/>
      <c r="URC103" s="4"/>
      <c r="URD103" s="4"/>
      <c r="URE103" s="4"/>
      <c r="URF103" s="4"/>
      <c r="URG103" s="4"/>
      <c r="URH103" s="4"/>
      <c r="URI103" s="4"/>
      <c r="URJ103" s="4"/>
      <c r="URK103" s="4"/>
      <c r="URL103" s="4"/>
      <c r="URM103" s="4"/>
      <c r="URN103" s="4"/>
      <c r="URO103" s="4"/>
      <c r="URP103" s="4"/>
      <c r="URQ103" s="4"/>
      <c r="URR103" s="4"/>
      <c r="URS103" s="4"/>
      <c r="URT103" s="4"/>
      <c r="URU103" s="4"/>
      <c r="URV103" s="4"/>
      <c r="URW103" s="4"/>
      <c r="URX103" s="4"/>
      <c r="URY103" s="4"/>
      <c r="URZ103" s="4"/>
      <c r="USA103" s="4"/>
      <c r="USB103" s="4"/>
      <c r="USC103" s="4"/>
      <c r="USD103" s="4"/>
      <c r="USE103" s="4"/>
      <c r="USF103" s="4"/>
      <c r="USG103" s="4"/>
      <c r="USH103" s="4"/>
      <c r="USI103" s="4"/>
      <c r="USJ103" s="4"/>
      <c r="USK103" s="4"/>
      <c r="USL103" s="4"/>
      <c r="USM103" s="4"/>
      <c r="USN103" s="4"/>
      <c r="USO103" s="4"/>
      <c r="USP103" s="4"/>
      <c r="USQ103" s="4"/>
      <c r="USR103" s="4"/>
      <c r="USS103" s="4"/>
      <c r="UST103" s="4"/>
      <c r="USU103" s="4"/>
      <c r="USV103" s="4"/>
      <c r="USW103" s="4"/>
      <c r="USX103" s="4"/>
      <c r="USY103" s="4"/>
      <c r="USZ103" s="4"/>
      <c r="UTA103" s="4"/>
      <c r="UTB103" s="4"/>
      <c r="UTC103" s="4"/>
      <c r="UTD103" s="4"/>
      <c r="UTE103" s="4"/>
      <c r="UTF103" s="4"/>
      <c r="UTG103" s="4"/>
      <c r="UTH103" s="4"/>
      <c r="UTI103" s="4"/>
      <c r="UTJ103" s="4"/>
      <c r="UTK103" s="4"/>
      <c r="UTL103" s="4"/>
      <c r="UTM103" s="4"/>
      <c r="UTN103" s="4"/>
      <c r="UTO103" s="4"/>
      <c r="UTP103" s="4"/>
      <c r="UTQ103" s="4"/>
      <c r="UTR103" s="4"/>
      <c r="UTS103" s="4"/>
      <c r="UTT103" s="4"/>
      <c r="UTU103" s="4"/>
      <c r="UTV103" s="4"/>
      <c r="UTW103" s="4"/>
      <c r="UTX103" s="4"/>
      <c r="UTY103" s="4"/>
      <c r="UTZ103" s="4"/>
      <c r="UUA103" s="4"/>
      <c r="UUB103" s="4"/>
      <c r="UUC103" s="4"/>
      <c r="UUD103" s="4"/>
      <c r="UUE103" s="4"/>
      <c r="UUF103" s="4"/>
      <c r="UUG103" s="4"/>
      <c r="UUH103" s="4"/>
      <c r="UUI103" s="4"/>
      <c r="UUJ103" s="4"/>
      <c r="UUK103" s="4"/>
      <c r="UUL103" s="4"/>
      <c r="UUM103" s="4"/>
      <c r="UUN103" s="4"/>
      <c r="UUO103" s="4"/>
      <c r="UUP103" s="4"/>
      <c r="UUQ103" s="4"/>
      <c r="UUR103" s="4"/>
      <c r="UUS103" s="4"/>
      <c r="UUT103" s="4"/>
      <c r="UUU103" s="4"/>
      <c r="UUV103" s="4"/>
      <c r="UUW103" s="4"/>
      <c r="UUX103" s="4"/>
      <c r="UUY103" s="4"/>
      <c r="UUZ103" s="4"/>
      <c r="UVA103" s="4"/>
      <c r="UVB103" s="4"/>
      <c r="UVC103" s="4"/>
      <c r="UVD103" s="4"/>
      <c r="UVE103" s="4"/>
      <c r="UVF103" s="4"/>
      <c r="UVG103" s="4"/>
      <c r="UVH103" s="4"/>
      <c r="UVI103" s="4"/>
      <c r="UVJ103" s="4"/>
      <c r="UVK103" s="4"/>
      <c r="UVL103" s="4"/>
      <c r="UVM103" s="4"/>
      <c r="UVN103" s="4"/>
      <c r="UVO103" s="4"/>
      <c r="UVP103" s="4"/>
      <c r="UVQ103" s="4"/>
      <c r="UVR103" s="4"/>
      <c r="UVS103" s="4"/>
      <c r="UVT103" s="4"/>
      <c r="UVU103" s="4"/>
      <c r="UVV103" s="4"/>
      <c r="UVW103" s="4"/>
      <c r="UVX103" s="4"/>
      <c r="UVY103" s="4"/>
      <c r="UVZ103" s="4"/>
      <c r="UWA103" s="4"/>
      <c r="UWB103" s="4"/>
      <c r="UWC103" s="4"/>
      <c r="UWD103" s="4"/>
      <c r="UWE103" s="4"/>
      <c r="UWF103" s="4"/>
      <c r="UWG103" s="4"/>
      <c r="UWH103" s="4"/>
      <c r="UWI103" s="4"/>
      <c r="UWJ103" s="4"/>
      <c r="UWK103" s="4"/>
      <c r="UWL103" s="4"/>
      <c r="UWM103" s="4"/>
      <c r="UWN103" s="4"/>
      <c r="UWO103" s="4"/>
      <c r="UWP103" s="4"/>
      <c r="UWQ103" s="4"/>
      <c r="UWR103" s="4"/>
      <c r="UWS103" s="4"/>
      <c r="UWT103" s="4"/>
      <c r="UWU103" s="4"/>
      <c r="UWV103" s="4"/>
      <c r="UWW103" s="4"/>
      <c r="UWX103" s="4"/>
      <c r="UWY103" s="4"/>
      <c r="UWZ103" s="4"/>
      <c r="UXA103" s="4"/>
      <c r="UXB103" s="4"/>
      <c r="UXC103" s="4"/>
      <c r="UXD103" s="4"/>
      <c r="UXE103" s="4"/>
      <c r="UXF103" s="4"/>
      <c r="UXG103" s="4"/>
      <c r="UXH103" s="4"/>
      <c r="UXI103" s="4"/>
      <c r="UXJ103" s="4"/>
      <c r="UXK103" s="4"/>
      <c r="UXL103" s="4"/>
      <c r="UXM103" s="4"/>
      <c r="UXN103" s="4"/>
      <c r="UXO103" s="4"/>
      <c r="UXP103" s="4"/>
      <c r="UXQ103" s="4"/>
      <c r="UXR103" s="4"/>
      <c r="UXS103" s="4"/>
      <c r="UXT103" s="4"/>
      <c r="UXU103" s="4"/>
      <c r="UXV103" s="4"/>
      <c r="UXW103" s="4"/>
      <c r="UXX103" s="4"/>
      <c r="UXY103" s="4"/>
      <c r="UXZ103" s="4"/>
      <c r="UYA103" s="4"/>
      <c r="UYB103" s="4"/>
      <c r="UYC103" s="4"/>
      <c r="UYD103" s="4"/>
      <c r="UYE103" s="4"/>
      <c r="UYF103" s="4"/>
      <c r="UYG103" s="4"/>
      <c r="UYH103" s="4"/>
      <c r="UYI103" s="4"/>
      <c r="UYJ103" s="4"/>
      <c r="UYK103" s="4"/>
      <c r="UYL103" s="4"/>
      <c r="UYM103" s="4"/>
      <c r="UYN103" s="4"/>
      <c r="UYO103" s="4"/>
      <c r="UYP103" s="4"/>
      <c r="UYQ103" s="4"/>
      <c r="UYR103" s="4"/>
      <c r="UYS103" s="4"/>
      <c r="UYT103" s="4"/>
      <c r="UYU103" s="4"/>
      <c r="UYV103" s="4"/>
      <c r="UYW103" s="4"/>
      <c r="UYX103" s="4"/>
      <c r="UYY103" s="4"/>
      <c r="UYZ103" s="4"/>
      <c r="UZA103" s="4"/>
      <c r="UZB103" s="4"/>
      <c r="UZC103" s="4"/>
      <c r="UZD103" s="4"/>
      <c r="UZE103" s="4"/>
      <c r="UZF103" s="4"/>
      <c r="UZG103" s="4"/>
      <c r="UZH103" s="4"/>
      <c r="UZI103" s="4"/>
      <c r="UZJ103" s="4"/>
      <c r="UZK103" s="4"/>
      <c r="UZL103" s="4"/>
      <c r="UZM103" s="4"/>
      <c r="UZN103" s="4"/>
      <c r="UZO103" s="4"/>
      <c r="UZP103" s="4"/>
      <c r="UZQ103" s="4"/>
      <c r="UZR103" s="4"/>
      <c r="UZS103" s="4"/>
      <c r="UZT103" s="4"/>
      <c r="UZU103" s="4"/>
      <c r="UZV103" s="4"/>
      <c r="UZW103" s="4"/>
      <c r="UZX103" s="4"/>
      <c r="UZY103" s="4"/>
      <c r="UZZ103" s="4"/>
      <c r="VAA103" s="4"/>
      <c r="VAB103" s="4"/>
      <c r="VAC103" s="4"/>
      <c r="VAD103" s="4"/>
      <c r="VAE103" s="4"/>
      <c r="VAF103" s="4"/>
      <c r="VAG103" s="4"/>
      <c r="VAH103" s="4"/>
      <c r="VAI103" s="4"/>
      <c r="VAJ103" s="4"/>
      <c r="VAK103" s="4"/>
      <c r="VAL103" s="4"/>
      <c r="VAM103" s="4"/>
      <c r="VAN103" s="4"/>
      <c r="VAO103" s="4"/>
      <c r="VAP103" s="4"/>
      <c r="VAQ103" s="4"/>
      <c r="VAR103" s="4"/>
      <c r="VAS103" s="4"/>
      <c r="VAT103" s="4"/>
      <c r="VAU103" s="4"/>
      <c r="VAV103" s="4"/>
      <c r="VAW103" s="4"/>
      <c r="VAX103" s="4"/>
      <c r="VAY103" s="4"/>
      <c r="VAZ103" s="4"/>
      <c r="VBA103" s="4"/>
      <c r="VBB103" s="4"/>
      <c r="VBC103" s="4"/>
      <c r="VBD103" s="4"/>
      <c r="VBE103" s="4"/>
      <c r="VBF103" s="4"/>
      <c r="VBG103" s="4"/>
      <c r="VBH103" s="4"/>
      <c r="VBI103" s="4"/>
      <c r="VBJ103" s="4"/>
      <c r="VBK103" s="4"/>
      <c r="VBL103" s="4"/>
      <c r="VBM103" s="4"/>
      <c r="VBN103" s="4"/>
      <c r="VBO103" s="4"/>
      <c r="VBP103" s="4"/>
      <c r="VBQ103" s="4"/>
      <c r="VBR103" s="4"/>
      <c r="VBS103" s="4"/>
      <c r="VBT103" s="4"/>
      <c r="VBU103" s="4"/>
      <c r="VBV103" s="4"/>
      <c r="VBW103" s="4"/>
      <c r="VBX103" s="4"/>
      <c r="VBY103" s="4"/>
      <c r="VBZ103" s="4"/>
      <c r="VCA103" s="4"/>
      <c r="VCB103" s="4"/>
      <c r="VCC103" s="4"/>
      <c r="VCD103" s="4"/>
      <c r="VCE103" s="4"/>
      <c r="VCF103" s="4"/>
      <c r="VCG103" s="4"/>
      <c r="VCH103" s="4"/>
      <c r="VCI103" s="4"/>
      <c r="VCJ103" s="4"/>
      <c r="VCK103" s="4"/>
      <c r="VCL103" s="4"/>
      <c r="VCM103" s="4"/>
      <c r="VCN103" s="4"/>
      <c r="VCO103" s="4"/>
      <c r="VCP103" s="4"/>
      <c r="VCQ103" s="4"/>
      <c r="VCR103" s="4"/>
      <c r="VCS103" s="4"/>
      <c r="VCT103" s="4"/>
      <c r="VCU103" s="4"/>
      <c r="VCV103" s="4"/>
      <c r="VCW103" s="4"/>
      <c r="VCX103" s="4"/>
      <c r="VCY103" s="4"/>
      <c r="VCZ103" s="4"/>
      <c r="VDA103" s="4"/>
      <c r="VDB103" s="4"/>
      <c r="VDC103" s="4"/>
      <c r="VDD103" s="4"/>
      <c r="VDE103" s="4"/>
      <c r="VDF103" s="4"/>
      <c r="VDG103" s="4"/>
      <c r="VDH103" s="4"/>
      <c r="VDI103" s="4"/>
      <c r="VDJ103" s="4"/>
      <c r="VDK103" s="4"/>
      <c r="VDL103" s="4"/>
      <c r="VDM103" s="4"/>
      <c r="VDN103" s="4"/>
      <c r="VDO103" s="4"/>
      <c r="VDP103" s="4"/>
      <c r="VDQ103" s="4"/>
      <c r="VDR103" s="4"/>
      <c r="VDS103" s="4"/>
      <c r="VDT103" s="4"/>
      <c r="VDU103" s="4"/>
      <c r="VDV103" s="4"/>
      <c r="VDW103" s="4"/>
      <c r="VDX103" s="4"/>
      <c r="VDY103" s="4"/>
      <c r="VDZ103" s="4"/>
      <c r="VEA103" s="4"/>
      <c r="VEB103" s="4"/>
      <c r="VEC103" s="4"/>
      <c r="VED103" s="4"/>
      <c r="VEE103" s="4"/>
      <c r="VEF103" s="4"/>
      <c r="VEG103" s="4"/>
      <c r="VEH103" s="4"/>
      <c r="VEI103" s="4"/>
      <c r="VEJ103" s="4"/>
      <c r="VEK103" s="4"/>
      <c r="VEL103" s="4"/>
      <c r="VEM103" s="4"/>
      <c r="VEN103" s="4"/>
      <c r="VEO103" s="4"/>
      <c r="VEP103" s="4"/>
      <c r="VEQ103" s="4"/>
      <c r="VER103" s="4"/>
      <c r="VES103" s="4"/>
      <c r="VET103" s="4"/>
      <c r="VEU103" s="4"/>
      <c r="VEV103" s="4"/>
      <c r="VEW103" s="4"/>
      <c r="VEX103" s="4"/>
      <c r="VEY103" s="4"/>
      <c r="VEZ103" s="4"/>
      <c r="VFA103" s="4"/>
      <c r="VFB103" s="4"/>
      <c r="VFC103" s="4"/>
      <c r="VFD103" s="4"/>
      <c r="VFE103" s="4"/>
      <c r="VFF103" s="4"/>
      <c r="VFG103" s="4"/>
      <c r="VFH103" s="4"/>
      <c r="VFI103" s="4"/>
      <c r="VFJ103" s="4"/>
      <c r="VFK103" s="4"/>
      <c r="VFL103" s="4"/>
      <c r="VFM103" s="4"/>
      <c r="VFN103" s="4"/>
      <c r="VFO103" s="4"/>
      <c r="VFP103" s="4"/>
      <c r="VFQ103" s="4"/>
      <c r="VFR103" s="4"/>
      <c r="VFS103" s="4"/>
      <c r="VFT103" s="4"/>
      <c r="VFU103" s="4"/>
      <c r="VFV103" s="4"/>
      <c r="VFW103" s="4"/>
      <c r="VFX103" s="4"/>
      <c r="VFY103" s="4"/>
      <c r="VFZ103" s="4"/>
      <c r="VGA103" s="4"/>
      <c r="VGB103" s="4"/>
      <c r="VGC103" s="4"/>
      <c r="VGD103" s="4"/>
      <c r="VGE103" s="4"/>
      <c r="VGF103" s="4"/>
      <c r="VGG103" s="4"/>
      <c r="VGH103" s="4"/>
      <c r="VGI103" s="4"/>
      <c r="VGJ103" s="4"/>
      <c r="VGK103" s="4"/>
      <c r="VGL103" s="4"/>
      <c r="VGM103" s="4"/>
      <c r="VGN103" s="4"/>
      <c r="VGO103" s="4"/>
      <c r="VGP103" s="4"/>
      <c r="VGQ103" s="4"/>
      <c r="VGR103" s="4"/>
      <c r="VGS103" s="4"/>
      <c r="VGT103" s="4"/>
      <c r="VGU103" s="4"/>
      <c r="VGV103" s="4"/>
      <c r="VGW103" s="4"/>
      <c r="VGX103" s="4"/>
      <c r="VGY103" s="4"/>
      <c r="VGZ103" s="4"/>
      <c r="VHA103" s="4"/>
      <c r="VHB103" s="4"/>
      <c r="VHC103" s="4"/>
      <c r="VHD103" s="4"/>
      <c r="VHE103" s="4"/>
      <c r="VHF103" s="4"/>
      <c r="VHG103" s="4"/>
      <c r="VHH103" s="4"/>
      <c r="VHI103" s="4"/>
      <c r="VHJ103" s="4"/>
      <c r="VHK103" s="4"/>
      <c r="VHL103" s="4"/>
      <c r="VHM103" s="4"/>
      <c r="VHN103" s="4"/>
      <c r="VHO103" s="4"/>
      <c r="VHP103" s="4"/>
      <c r="VHQ103" s="4"/>
      <c r="VHR103" s="4"/>
      <c r="VHS103" s="4"/>
      <c r="VHT103" s="4"/>
      <c r="VHU103" s="4"/>
      <c r="VHV103" s="4"/>
      <c r="VHW103" s="4"/>
      <c r="VHX103" s="4"/>
      <c r="VHY103" s="4"/>
      <c r="VHZ103" s="4"/>
      <c r="VIA103" s="4"/>
      <c r="VIB103" s="4"/>
      <c r="VIC103" s="4"/>
      <c r="VID103" s="4"/>
      <c r="VIE103" s="4"/>
      <c r="VIF103" s="4"/>
      <c r="VIG103" s="4"/>
      <c r="VIH103" s="4"/>
      <c r="VII103" s="4"/>
      <c r="VIJ103" s="4"/>
      <c r="VIK103" s="4"/>
      <c r="VIL103" s="4"/>
      <c r="VIM103" s="4"/>
      <c r="VIN103" s="4"/>
      <c r="VIO103" s="4"/>
      <c r="VIP103" s="4"/>
      <c r="VIQ103" s="4"/>
      <c r="VIR103" s="4"/>
      <c r="VIS103" s="4"/>
      <c r="VIT103" s="4"/>
      <c r="VIU103" s="4"/>
      <c r="VIV103" s="4"/>
      <c r="VIW103" s="4"/>
      <c r="VIX103" s="4"/>
      <c r="VIY103" s="4"/>
      <c r="VIZ103" s="4"/>
      <c r="VJA103" s="4"/>
      <c r="VJB103" s="4"/>
      <c r="VJC103" s="4"/>
      <c r="VJD103" s="4"/>
      <c r="VJE103" s="4"/>
      <c r="VJF103" s="4"/>
      <c r="VJG103" s="4"/>
      <c r="VJH103" s="4"/>
      <c r="VJI103" s="4"/>
      <c r="VJJ103" s="4"/>
      <c r="VJK103" s="4"/>
      <c r="VJL103" s="4"/>
      <c r="VJM103" s="4"/>
      <c r="VJN103" s="4"/>
      <c r="VJO103" s="4"/>
      <c r="VJP103" s="4"/>
      <c r="VJQ103" s="4"/>
      <c r="VJR103" s="4"/>
      <c r="VJS103" s="4"/>
      <c r="VJT103" s="4"/>
      <c r="VJU103" s="4"/>
      <c r="VJV103" s="4"/>
      <c r="VJW103" s="4"/>
      <c r="VJX103" s="4"/>
      <c r="VJY103" s="4"/>
      <c r="VJZ103" s="4"/>
      <c r="VKA103" s="4"/>
      <c r="VKB103" s="4"/>
      <c r="VKC103" s="4"/>
      <c r="VKD103" s="4"/>
      <c r="VKE103" s="4"/>
      <c r="VKF103" s="4"/>
      <c r="VKG103" s="4"/>
      <c r="VKH103" s="4"/>
      <c r="VKI103" s="4"/>
      <c r="VKJ103" s="4"/>
      <c r="VKK103" s="4"/>
      <c r="VKL103" s="4"/>
      <c r="VKM103" s="4"/>
      <c r="VKN103" s="4"/>
      <c r="VKO103" s="4"/>
      <c r="VKP103" s="4"/>
      <c r="VKQ103" s="4"/>
      <c r="VKR103" s="4"/>
      <c r="VKS103" s="4"/>
      <c r="VKT103" s="4"/>
      <c r="VKU103" s="4"/>
      <c r="VKV103" s="4"/>
      <c r="VKW103" s="4"/>
      <c r="VKX103" s="4"/>
      <c r="VKY103" s="4"/>
      <c r="VKZ103" s="4"/>
      <c r="VLA103" s="4"/>
      <c r="VLB103" s="4"/>
      <c r="VLC103" s="4"/>
      <c r="VLD103" s="4"/>
      <c r="VLE103" s="4"/>
      <c r="VLF103" s="4"/>
      <c r="VLG103" s="4"/>
      <c r="VLH103" s="4"/>
      <c r="VLI103" s="4"/>
      <c r="VLJ103" s="4"/>
      <c r="VLK103" s="4"/>
      <c r="VLL103" s="4"/>
      <c r="VLM103" s="4"/>
      <c r="VLN103" s="4"/>
      <c r="VLO103" s="4"/>
      <c r="VLP103" s="4"/>
      <c r="VLQ103" s="4"/>
      <c r="VLR103" s="4"/>
      <c r="VLS103" s="4"/>
      <c r="VLT103" s="4"/>
      <c r="VLU103" s="4"/>
      <c r="VLV103" s="4"/>
      <c r="VLW103" s="4"/>
      <c r="VLX103" s="4"/>
      <c r="VLY103" s="4"/>
      <c r="VLZ103" s="4"/>
      <c r="VMA103" s="4"/>
      <c r="VMB103" s="4"/>
      <c r="VMC103" s="4"/>
      <c r="VMD103" s="4"/>
      <c r="VME103" s="4"/>
      <c r="VMF103" s="4"/>
      <c r="VMG103" s="4"/>
      <c r="VMH103" s="4"/>
      <c r="VMI103" s="4"/>
      <c r="VMJ103" s="4"/>
      <c r="VMK103" s="4"/>
      <c r="VML103" s="4"/>
      <c r="VMM103" s="4"/>
      <c r="VMN103" s="4"/>
      <c r="VMO103" s="4"/>
      <c r="VMP103" s="4"/>
      <c r="VMQ103" s="4"/>
      <c r="VMR103" s="4"/>
      <c r="VMS103" s="4"/>
      <c r="VMT103" s="4"/>
      <c r="VMU103" s="4"/>
      <c r="VMV103" s="4"/>
      <c r="VMW103" s="4"/>
      <c r="VMX103" s="4"/>
      <c r="VMY103" s="4"/>
      <c r="VMZ103" s="4"/>
      <c r="VNA103" s="4"/>
      <c r="VNB103" s="4"/>
      <c r="VNC103" s="4"/>
      <c r="VND103" s="4"/>
      <c r="VNE103" s="4"/>
      <c r="VNF103" s="4"/>
      <c r="VNG103" s="4"/>
      <c r="VNH103" s="4"/>
      <c r="VNI103" s="4"/>
      <c r="VNJ103" s="4"/>
      <c r="VNK103" s="4"/>
      <c r="VNL103" s="4"/>
      <c r="VNM103" s="4"/>
      <c r="VNN103" s="4"/>
      <c r="VNO103" s="4"/>
      <c r="VNP103" s="4"/>
      <c r="VNQ103" s="4"/>
      <c r="VNR103" s="4"/>
      <c r="VNS103" s="4"/>
      <c r="VNT103" s="4"/>
      <c r="VNU103" s="4"/>
      <c r="VNV103" s="4"/>
      <c r="VNW103" s="4"/>
      <c r="VNX103" s="4"/>
      <c r="VNY103" s="4"/>
      <c r="VNZ103" s="4"/>
      <c r="VOA103" s="4"/>
      <c r="VOB103" s="4"/>
      <c r="VOC103" s="4"/>
      <c r="VOD103" s="4"/>
      <c r="VOE103" s="4"/>
      <c r="VOF103" s="4"/>
      <c r="VOG103" s="4"/>
      <c r="VOH103" s="4"/>
      <c r="VOI103" s="4"/>
      <c r="VOJ103" s="4"/>
      <c r="VOK103" s="4"/>
      <c r="VOL103" s="4"/>
      <c r="VOM103" s="4"/>
      <c r="VON103" s="4"/>
      <c r="VOO103" s="4"/>
      <c r="VOP103" s="4"/>
      <c r="VOQ103" s="4"/>
      <c r="VOR103" s="4"/>
      <c r="VOS103" s="4"/>
      <c r="VOT103" s="4"/>
      <c r="VOU103" s="4"/>
      <c r="VOV103" s="4"/>
      <c r="VOW103" s="4"/>
      <c r="VOX103" s="4"/>
      <c r="VOY103" s="4"/>
      <c r="VOZ103" s="4"/>
      <c r="VPA103" s="4"/>
      <c r="VPB103" s="4"/>
      <c r="VPC103" s="4"/>
      <c r="VPD103" s="4"/>
      <c r="VPE103" s="4"/>
      <c r="VPF103" s="4"/>
      <c r="VPG103" s="4"/>
      <c r="VPH103" s="4"/>
      <c r="VPI103" s="4"/>
      <c r="VPJ103" s="4"/>
      <c r="VPK103" s="4"/>
      <c r="VPL103" s="4"/>
      <c r="VPM103" s="4"/>
      <c r="VPN103" s="4"/>
      <c r="VPO103" s="4"/>
      <c r="VPP103" s="4"/>
      <c r="VPQ103" s="4"/>
      <c r="VPR103" s="4"/>
      <c r="VPS103" s="4"/>
      <c r="VPT103" s="4"/>
      <c r="VPU103" s="4"/>
      <c r="VPV103" s="4"/>
      <c r="VPW103" s="4"/>
      <c r="VPX103" s="4"/>
      <c r="VPY103" s="4"/>
      <c r="VPZ103" s="4"/>
      <c r="VQA103" s="4"/>
      <c r="VQB103" s="4"/>
      <c r="VQC103" s="4"/>
      <c r="VQD103" s="4"/>
      <c r="VQE103" s="4"/>
      <c r="VQF103" s="4"/>
      <c r="VQG103" s="4"/>
      <c r="VQH103" s="4"/>
      <c r="VQI103" s="4"/>
      <c r="VQJ103" s="4"/>
      <c r="VQK103" s="4"/>
      <c r="VQL103" s="4"/>
      <c r="VQM103" s="4"/>
      <c r="VQN103" s="4"/>
      <c r="VQO103" s="4"/>
      <c r="VQP103" s="4"/>
      <c r="VQQ103" s="4"/>
      <c r="VQR103" s="4"/>
      <c r="VQS103" s="4"/>
      <c r="VQT103" s="4"/>
      <c r="VQU103" s="4"/>
      <c r="VQV103" s="4"/>
      <c r="VQW103" s="4"/>
      <c r="VQX103" s="4"/>
      <c r="VQY103" s="4"/>
      <c r="VQZ103" s="4"/>
      <c r="VRA103" s="4"/>
      <c r="VRB103" s="4"/>
      <c r="VRC103" s="4"/>
      <c r="VRD103" s="4"/>
      <c r="VRE103" s="4"/>
      <c r="VRF103" s="4"/>
      <c r="VRG103" s="4"/>
      <c r="VRH103" s="4"/>
      <c r="VRI103" s="4"/>
      <c r="VRJ103" s="4"/>
      <c r="VRK103" s="4"/>
      <c r="VRL103" s="4"/>
      <c r="VRM103" s="4"/>
      <c r="VRN103" s="4"/>
      <c r="VRO103" s="4"/>
      <c r="VRP103" s="4"/>
      <c r="VRQ103" s="4"/>
      <c r="VRR103" s="4"/>
      <c r="VRS103" s="4"/>
      <c r="VRT103" s="4"/>
      <c r="VRU103" s="4"/>
      <c r="VRV103" s="4"/>
      <c r="VRW103" s="4"/>
      <c r="VRX103" s="4"/>
      <c r="VRY103" s="4"/>
      <c r="VRZ103" s="4"/>
      <c r="VSA103" s="4"/>
      <c r="VSB103" s="4"/>
      <c r="VSC103" s="4"/>
      <c r="VSD103" s="4"/>
      <c r="VSE103" s="4"/>
      <c r="VSF103" s="4"/>
      <c r="VSG103" s="4"/>
      <c r="VSH103" s="4"/>
      <c r="VSI103" s="4"/>
      <c r="VSJ103" s="4"/>
      <c r="VSK103" s="4"/>
      <c r="VSL103" s="4"/>
      <c r="VSM103" s="4"/>
      <c r="VSN103" s="4"/>
      <c r="VSO103" s="4"/>
      <c r="VSP103" s="4"/>
      <c r="VSQ103" s="4"/>
      <c r="VSR103" s="4"/>
      <c r="VSS103" s="4"/>
      <c r="VST103" s="4"/>
      <c r="VSU103" s="4"/>
      <c r="VSV103" s="4"/>
      <c r="VSW103" s="4"/>
      <c r="VSX103" s="4"/>
      <c r="VSY103" s="4"/>
      <c r="VSZ103" s="4"/>
      <c r="VTA103" s="4"/>
      <c r="VTB103" s="4"/>
      <c r="VTC103" s="4"/>
      <c r="VTD103" s="4"/>
      <c r="VTE103" s="4"/>
      <c r="VTF103" s="4"/>
      <c r="VTG103" s="4"/>
      <c r="VTH103" s="4"/>
      <c r="VTI103" s="4"/>
      <c r="VTJ103" s="4"/>
      <c r="VTK103" s="4"/>
      <c r="VTL103" s="4"/>
      <c r="VTM103" s="4"/>
      <c r="VTN103" s="4"/>
      <c r="VTO103" s="4"/>
      <c r="VTP103" s="4"/>
      <c r="VTQ103" s="4"/>
      <c r="VTR103" s="4"/>
      <c r="VTS103" s="4"/>
      <c r="VTT103" s="4"/>
      <c r="VTU103" s="4"/>
      <c r="VTV103" s="4"/>
      <c r="VTW103" s="4"/>
      <c r="VTX103" s="4"/>
      <c r="VTY103" s="4"/>
      <c r="VTZ103" s="4"/>
      <c r="VUA103" s="4"/>
      <c r="VUB103" s="4"/>
      <c r="VUC103" s="4"/>
      <c r="VUD103" s="4"/>
      <c r="VUE103" s="4"/>
      <c r="VUF103" s="4"/>
      <c r="VUG103" s="4"/>
      <c r="VUH103" s="4"/>
      <c r="VUI103" s="4"/>
      <c r="VUJ103" s="4"/>
      <c r="VUK103" s="4"/>
      <c r="VUL103" s="4"/>
      <c r="VUM103" s="4"/>
      <c r="VUN103" s="4"/>
      <c r="VUO103" s="4"/>
      <c r="VUP103" s="4"/>
      <c r="VUQ103" s="4"/>
      <c r="VUR103" s="4"/>
      <c r="VUS103" s="4"/>
      <c r="VUT103" s="4"/>
      <c r="VUU103" s="4"/>
      <c r="VUV103" s="4"/>
      <c r="VUW103" s="4"/>
      <c r="VUX103" s="4"/>
      <c r="VUY103" s="4"/>
      <c r="VUZ103" s="4"/>
      <c r="VVA103" s="4"/>
      <c r="VVB103" s="4"/>
      <c r="VVC103" s="4"/>
      <c r="VVD103" s="4"/>
      <c r="VVE103" s="4"/>
      <c r="VVF103" s="4"/>
      <c r="VVG103" s="4"/>
      <c r="VVH103" s="4"/>
      <c r="VVI103" s="4"/>
      <c r="VVJ103" s="4"/>
      <c r="VVK103" s="4"/>
      <c r="VVL103" s="4"/>
      <c r="VVM103" s="4"/>
      <c r="VVN103" s="4"/>
      <c r="VVO103" s="4"/>
      <c r="VVP103" s="4"/>
      <c r="VVQ103" s="4"/>
      <c r="VVR103" s="4"/>
      <c r="VVS103" s="4"/>
      <c r="VVT103" s="4"/>
      <c r="VVU103" s="4"/>
      <c r="VVV103" s="4"/>
      <c r="VVW103" s="4"/>
      <c r="VVX103" s="4"/>
      <c r="VVY103" s="4"/>
      <c r="VVZ103" s="4"/>
      <c r="VWA103" s="4"/>
      <c r="VWB103" s="4"/>
      <c r="VWC103" s="4"/>
      <c r="VWD103" s="4"/>
      <c r="VWE103" s="4"/>
      <c r="VWF103" s="4"/>
      <c r="VWG103" s="4"/>
      <c r="VWH103" s="4"/>
      <c r="VWI103" s="4"/>
      <c r="VWJ103" s="4"/>
      <c r="VWK103" s="4"/>
      <c r="VWL103" s="4"/>
      <c r="VWM103" s="4"/>
      <c r="VWN103" s="4"/>
      <c r="VWO103" s="4"/>
      <c r="VWP103" s="4"/>
      <c r="VWQ103" s="4"/>
      <c r="VWR103" s="4"/>
      <c r="VWS103" s="4"/>
      <c r="VWT103" s="4"/>
      <c r="VWU103" s="4"/>
      <c r="VWV103" s="4"/>
      <c r="VWW103" s="4"/>
      <c r="VWX103" s="4"/>
      <c r="VWY103" s="4"/>
      <c r="VWZ103" s="4"/>
      <c r="VXA103" s="4"/>
      <c r="VXB103" s="4"/>
      <c r="VXC103" s="4"/>
      <c r="VXD103" s="4"/>
      <c r="VXE103" s="4"/>
      <c r="VXF103" s="4"/>
      <c r="VXG103" s="4"/>
      <c r="VXH103" s="4"/>
      <c r="VXI103" s="4"/>
      <c r="VXJ103" s="4"/>
      <c r="VXK103" s="4"/>
      <c r="VXL103" s="4"/>
      <c r="VXM103" s="4"/>
      <c r="VXN103" s="4"/>
      <c r="VXO103" s="4"/>
      <c r="VXP103" s="4"/>
      <c r="VXQ103" s="4"/>
      <c r="VXR103" s="4"/>
      <c r="VXS103" s="4"/>
      <c r="VXT103" s="4"/>
      <c r="VXU103" s="4"/>
      <c r="VXV103" s="4"/>
      <c r="VXW103" s="4"/>
      <c r="VXX103" s="4"/>
      <c r="VXY103" s="4"/>
      <c r="VXZ103" s="4"/>
      <c r="VYA103" s="4"/>
      <c r="VYB103" s="4"/>
      <c r="VYC103" s="4"/>
      <c r="VYD103" s="4"/>
      <c r="VYE103" s="4"/>
      <c r="VYF103" s="4"/>
      <c r="VYG103" s="4"/>
      <c r="VYH103" s="4"/>
      <c r="VYI103" s="4"/>
      <c r="VYJ103" s="4"/>
      <c r="VYK103" s="4"/>
      <c r="VYL103" s="4"/>
      <c r="VYM103" s="4"/>
      <c r="VYN103" s="4"/>
      <c r="VYO103" s="4"/>
      <c r="VYP103" s="4"/>
      <c r="VYQ103" s="4"/>
      <c r="VYR103" s="4"/>
      <c r="VYS103" s="4"/>
      <c r="VYT103" s="4"/>
      <c r="VYU103" s="4"/>
      <c r="VYV103" s="4"/>
      <c r="VYW103" s="4"/>
      <c r="VYX103" s="4"/>
      <c r="VYY103" s="4"/>
      <c r="VYZ103" s="4"/>
      <c r="VZA103" s="4"/>
      <c r="VZB103" s="4"/>
      <c r="VZC103" s="4"/>
      <c r="VZD103" s="4"/>
      <c r="VZE103" s="4"/>
      <c r="VZF103" s="4"/>
      <c r="VZG103" s="4"/>
      <c r="VZH103" s="4"/>
      <c r="VZI103" s="4"/>
      <c r="VZJ103" s="4"/>
      <c r="VZK103" s="4"/>
      <c r="VZL103" s="4"/>
      <c r="VZM103" s="4"/>
      <c r="VZN103" s="4"/>
      <c r="VZO103" s="4"/>
      <c r="VZP103" s="4"/>
      <c r="VZQ103" s="4"/>
      <c r="VZR103" s="4"/>
      <c r="VZS103" s="4"/>
      <c r="VZT103" s="4"/>
      <c r="VZU103" s="4"/>
      <c r="VZV103" s="4"/>
      <c r="VZW103" s="4"/>
      <c r="VZX103" s="4"/>
      <c r="VZY103" s="4"/>
      <c r="VZZ103" s="4"/>
      <c r="WAA103" s="4"/>
      <c r="WAB103" s="4"/>
      <c r="WAC103" s="4"/>
      <c r="WAD103" s="4"/>
      <c r="WAE103" s="4"/>
      <c r="WAF103" s="4"/>
      <c r="WAG103" s="4"/>
      <c r="WAH103" s="4"/>
      <c r="WAI103" s="4"/>
      <c r="WAJ103" s="4"/>
      <c r="WAK103" s="4"/>
      <c r="WAL103" s="4"/>
      <c r="WAM103" s="4"/>
      <c r="WAN103" s="4"/>
      <c r="WAO103" s="4"/>
      <c r="WAP103" s="4"/>
      <c r="WAQ103" s="4"/>
      <c r="WAR103" s="4"/>
      <c r="WAS103" s="4"/>
      <c r="WAT103" s="4"/>
      <c r="WAU103" s="4"/>
      <c r="WAV103" s="4"/>
      <c r="WAW103" s="4"/>
      <c r="WAX103" s="4"/>
      <c r="WAY103" s="4"/>
      <c r="WAZ103" s="4"/>
      <c r="WBA103" s="4"/>
      <c r="WBB103" s="4"/>
      <c r="WBC103" s="4"/>
      <c r="WBD103" s="4"/>
      <c r="WBE103" s="4"/>
      <c r="WBF103" s="4"/>
      <c r="WBG103" s="4"/>
      <c r="WBH103" s="4"/>
      <c r="WBI103" s="4"/>
      <c r="WBJ103" s="4"/>
      <c r="WBK103" s="4"/>
      <c r="WBL103" s="4"/>
      <c r="WBM103" s="4"/>
      <c r="WBN103" s="4"/>
      <c r="WBO103" s="4"/>
      <c r="WBP103" s="4"/>
      <c r="WBQ103" s="4"/>
      <c r="WBR103" s="4"/>
      <c r="WBS103" s="4"/>
      <c r="WBT103" s="4"/>
      <c r="WBU103" s="4"/>
      <c r="WBV103" s="4"/>
      <c r="WBW103" s="4"/>
      <c r="WBX103" s="4"/>
      <c r="WBY103" s="4"/>
      <c r="WBZ103" s="4"/>
      <c r="WCA103" s="4"/>
      <c r="WCB103" s="4"/>
      <c r="WCC103" s="4"/>
      <c r="WCD103" s="4"/>
      <c r="WCE103" s="4"/>
      <c r="WCF103" s="4"/>
      <c r="WCG103" s="4"/>
      <c r="WCH103" s="4"/>
      <c r="WCI103" s="4"/>
      <c r="WCJ103" s="4"/>
      <c r="WCK103" s="4"/>
      <c r="WCL103" s="4"/>
      <c r="WCM103" s="4"/>
      <c r="WCN103" s="4"/>
      <c r="WCO103" s="4"/>
      <c r="WCP103" s="4"/>
      <c r="WCQ103" s="4"/>
      <c r="WCR103" s="4"/>
      <c r="WCS103" s="4"/>
      <c r="WCT103" s="4"/>
      <c r="WCU103" s="4"/>
      <c r="WCV103" s="4"/>
      <c r="WCW103" s="4"/>
      <c r="WCX103" s="4"/>
      <c r="WCY103" s="4"/>
      <c r="WCZ103" s="4"/>
      <c r="WDA103" s="4"/>
      <c r="WDB103" s="4"/>
      <c r="WDC103" s="4"/>
      <c r="WDD103" s="4"/>
      <c r="WDE103" s="4"/>
      <c r="WDF103" s="4"/>
      <c r="WDG103" s="4"/>
      <c r="WDH103" s="4"/>
      <c r="WDI103" s="4"/>
      <c r="WDJ103" s="4"/>
      <c r="WDK103" s="4"/>
      <c r="WDL103" s="4"/>
      <c r="WDM103" s="4"/>
      <c r="WDN103" s="4"/>
      <c r="WDO103" s="4"/>
      <c r="WDP103" s="4"/>
      <c r="WDQ103" s="4"/>
      <c r="WDR103" s="4"/>
      <c r="WDS103" s="4"/>
      <c r="WDT103" s="4"/>
      <c r="WDU103" s="4"/>
      <c r="WDV103" s="4"/>
      <c r="WDW103" s="4"/>
      <c r="WDX103" s="4"/>
      <c r="WDY103" s="4"/>
      <c r="WDZ103" s="4"/>
      <c r="WEA103" s="4"/>
      <c r="WEB103" s="4"/>
      <c r="WEC103" s="4"/>
      <c r="WED103" s="4"/>
      <c r="WEE103" s="4"/>
      <c r="WEF103" s="4"/>
      <c r="WEG103" s="4"/>
      <c r="WEH103" s="4"/>
      <c r="WEI103" s="4"/>
      <c r="WEJ103" s="4"/>
      <c r="WEK103" s="4"/>
      <c r="WEL103" s="4"/>
      <c r="WEM103" s="4"/>
      <c r="WEN103" s="4"/>
      <c r="WEO103" s="4"/>
      <c r="WEP103" s="4"/>
      <c r="WEQ103" s="4"/>
      <c r="WER103" s="4"/>
      <c r="WES103" s="4"/>
      <c r="WET103" s="4"/>
      <c r="WEU103" s="4"/>
      <c r="WEV103" s="4"/>
      <c r="WEW103" s="4"/>
      <c r="WEX103" s="4"/>
      <c r="WEY103" s="4"/>
      <c r="WEZ103" s="4"/>
      <c r="WFA103" s="4"/>
      <c r="WFB103" s="4"/>
      <c r="WFC103" s="4"/>
      <c r="WFD103" s="4"/>
      <c r="WFE103" s="4"/>
      <c r="WFF103" s="4"/>
      <c r="WFG103" s="4"/>
      <c r="WFH103" s="4"/>
      <c r="WFI103" s="4"/>
      <c r="WFJ103" s="4"/>
      <c r="WFK103" s="4"/>
      <c r="WFL103" s="4"/>
      <c r="WFM103" s="4"/>
      <c r="WFN103" s="4"/>
      <c r="WFO103" s="4"/>
      <c r="WFP103" s="4"/>
      <c r="WFQ103" s="4"/>
      <c r="WFR103" s="4"/>
      <c r="WFS103" s="4"/>
      <c r="WFT103" s="4"/>
      <c r="WFU103" s="4"/>
      <c r="WFV103" s="4"/>
      <c r="WFW103" s="4"/>
      <c r="WFX103" s="4"/>
      <c r="WFY103" s="4"/>
      <c r="WFZ103" s="4"/>
      <c r="WGA103" s="4"/>
      <c r="WGB103" s="4"/>
      <c r="WGC103" s="4"/>
      <c r="WGD103" s="4"/>
      <c r="WGE103" s="4"/>
      <c r="WGF103" s="4"/>
      <c r="WGG103" s="4"/>
      <c r="WGH103" s="4"/>
      <c r="WGI103" s="4"/>
      <c r="WGJ103" s="4"/>
      <c r="WGK103" s="4"/>
      <c r="WGL103" s="4"/>
      <c r="WGM103" s="4"/>
      <c r="WGN103" s="4"/>
      <c r="WGO103" s="4"/>
      <c r="WGP103" s="4"/>
      <c r="WGQ103" s="4"/>
      <c r="WGR103" s="4"/>
      <c r="WGS103" s="4"/>
      <c r="WGT103" s="4"/>
      <c r="WGU103" s="4"/>
      <c r="WGV103" s="4"/>
      <c r="WGW103" s="4"/>
      <c r="WGX103" s="4"/>
      <c r="WGY103" s="4"/>
      <c r="WGZ103" s="4"/>
      <c r="WHA103" s="4"/>
      <c r="WHB103" s="4"/>
      <c r="WHC103" s="4"/>
      <c r="WHD103" s="4"/>
      <c r="WHE103" s="4"/>
      <c r="WHF103" s="4"/>
      <c r="WHG103" s="4"/>
      <c r="WHH103" s="4"/>
      <c r="WHI103" s="4"/>
      <c r="WHJ103" s="4"/>
      <c r="WHK103" s="4"/>
      <c r="WHL103" s="4"/>
      <c r="WHM103" s="4"/>
      <c r="WHN103" s="4"/>
      <c r="WHO103" s="4"/>
      <c r="WHP103" s="4"/>
      <c r="WHQ103" s="4"/>
      <c r="WHR103" s="4"/>
      <c r="WHS103" s="4"/>
      <c r="WHT103" s="4"/>
      <c r="WHU103" s="4"/>
      <c r="WHV103" s="4"/>
      <c r="WHW103" s="4"/>
      <c r="WHX103" s="4"/>
      <c r="WHY103" s="4"/>
      <c r="WHZ103" s="4"/>
      <c r="WIA103" s="4"/>
      <c r="WIB103" s="4"/>
      <c r="WIC103" s="4"/>
      <c r="WID103" s="4"/>
      <c r="WIE103" s="4"/>
      <c r="WIF103" s="4"/>
      <c r="WIG103" s="4"/>
      <c r="WIH103" s="4"/>
      <c r="WII103" s="4"/>
      <c r="WIJ103" s="4"/>
      <c r="WIK103" s="4"/>
      <c r="WIL103" s="4"/>
      <c r="WIM103" s="4"/>
      <c r="WIN103" s="4"/>
      <c r="WIO103" s="4"/>
      <c r="WIP103" s="4"/>
      <c r="WIQ103" s="4"/>
      <c r="WIR103" s="4"/>
      <c r="WIS103" s="4"/>
      <c r="WIT103" s="4"/>
      <c r="WIU103" s="4"/>
      <c r="WIV103" s="4"/>
      <c r="WIW103" s="4"/>
      <c r="WIX103" s="4"/>
      <c r="WIY103" s="4"/>
      <c r="WIZ103" s="4"/>
      <c r="WJA103" s="4"/>
      <c r="WJB103" s="4"/>
      <c r="WJC103" s="4"/>
      <c r="WJD103" s="4"/>
      <c r="WJE103" s="4"/>
      <c r="WJF103" s="4"/>
      <c r="WJG103" s="4"/>
      <c r="WJH103" s="4"/>
      <c r="WJI103" s="4"/>
      <c r="WJJ103" s="4"/>
      <c r="WJK103" s="4"/>
      <c r="WJL103" s="4"/>
      <c r="WJM103" s="4"/>
      <c r="WJN103" s="4"/>
      <c r="WJO103" s="4"/>
      <c r="WJP103" s="4"/>
      <c r="WJQ103" s="4"/>
      <c r="WJR103" s="4"/>
      <c r="WJS103" s="4"/>
      <c r="WJT103" s="4"/>
      <c r="WJU103" s="4"/>
      <c r="WJV103" s="4"/>
      <c r="WJW103" s="4"/>
      <c r="WJX103" s="4"/>
      <c r="WJY103" s="4"/>
      <c r="WJZ103" s="4"/>
      <c r="WKA103" s="4"/>
      <c r="WKB103" s="4"/>
      <c r="WKC103" s="4"/>
      <c r="WKD103" s="4"/>
      <c r="WKE103" s="4"/>
      <c r="WKF103" s="4"/>
      <c r="WKG103" s="4"/>
      <c r="WKH103" s="4"/>
      <c r="WKI103" s="4"/>
      <c r="WKJ103" s="4"/>
      <c r="WKK103" s="4"/>
      <c r="WKL103" s="4"/>
      <c r="WKM103" s="4"/>
      <c r="WKN103" s="4"/>
      <c r="WKO103" s="4"/>
      <c r="WKP103" s="4"/>
      <c r="WKQ103" s="4"/>
      <c r="WKR103" s="4"/>
      <c r="WKS103" s="4"/>
      <c r="WKT103" s="4"/>
      <c r="WKU103" s="4"/>
      <c r="WKV103" s="4"/>
      <c r="WKW103" s="4"/>
      <c r="WKX103" s="4"/>
      <c r="WKY103" s="4"/>
      <c r="WKZ103" s="4"/>
      <c r="WLA103" s="4"/>
      <c r="WLB103" s="4"/>
      <c r="WLC103" s="4"/>
      <c r="WLD103" s="4"/>
      <c r="WLE103" s="4"/>
      <c r="WLF103" s="4"/>
      <c r="WLG103" s="4"/>
      <c r="WLH103" s="4"/>
      <c r="WLI103" s="4"/>
      <c r="WLJ103" s="4"/>
      <c r="WLK103" s="4"/>
      <c r="WLL103" s="4"/>
      <c r="WLM103" s="4"/>
      <c r="WLN103" s="4"/>
      <c r="WLO103" s="4"/>
      <c r="WLP103" s="4"/>
      <c r="WLQ103" s="4"/>
      <c r="WLR103" s="4"/>
      <c r="WLS103" s="4"/>
      <c r="WLT103" s="4"/>
      <c r="WLU103" s="4"/>
      <c r="WLV103" s="4"/>
      <c r="WLW103" s="4"/>
      <c r="WLX103" s="4"/>
      <c r="WLY103" s="4"/>
      <c r="WLZ103" s="4"/>
      <c r="WMA103" s="4"/>
      <c r="WMB103" s="4"/>
      <c r="WMC103" s="4"/>
      <c r="WMD103" s="4"/>
      <c r="WME103" s="4"/>
      <c r="WMF103" s="4"/>
      <c r="WMG103" s="4"/>
      <c r="WMH103" s="4"/>
      <c r="WMI103" s="4"/>
      <c r="WMJ103" s="4"/>
      <c r="WMK103" s="4"/>
      <c r="WML103" s="4"/>
      <c r="WMM103" s="4"/>
      <c r="WMN103" s="4"/>
      <c r="WMO103" s="4"/>
      <c r="WMP103" s="4"/>
      <c r="WMQ103" s="4"/>
      <c r="WMR103" s="4"/>
      <c r="WMS103" s="4"/>
      <c r="WMT103" s="4"/>
      <c r="WMU103" s="4"/>
      <c r="WMV103" s="4"/>
      <c r="WMW103" s="4"/>
      <c r="WMX103" s="4"/>
      <c r="WMY103" s="4"/>
      <c r="WMZ103" s="4"/>
      <c r="WNA103" s="4"/>
      <c r="WNB103" s="4"/>
      <c r="WNC103" s="4"/>
      <c r="WND103" s="4"/>
      <c r="WNE103" s="4"/>
      <c r="WNF103" s="4"/>
      <c r="WNG103" s="4"/>
      <c r="WNH103" s="4"/>
      <c r="WNI103" s="4"/>
      <c r="WNJ103" s="4"/>
      <c r="WNK103" s="4"/>
      <c r="WNL103" s="4"/>
      <c r="WNM103" s="4"/>
      <c r="WNN103" s="4"/>
      <c r="WNO103" s="4"/>
      <c r="WNP103" s="4"/>
      <c r="WNQ103" s="4"/>
      <c r="WNR103" s="4"/>
      <c r="WNS103" s="4"/>
      <c r="WNT103" s="4"/>
      <c r="WNU103" s="4"/>
      <c r="WNV103" s="4"/>
      <c r="WNW103" s="4"/>
      <c r="WNX103" s="4"/>
      <c r="WNY103" s="4"/>
      <c r="WNZ103" s="4"/>
      <c r="WOA103" s="4"/>
      <c r="WOB103" s="4"/>
      <c r="WOC103" s="4"/>
      <c r="WOD103" s="4"/>
      <c r="WOE103" s="4"/>
      <c r="WOF103" s="4"/>
      <c r="WOG103" s="4"/>
      <c r="WOH103" s="4"/>
      <c r="WOI103" s="4"/>
      <c r="WOJ103" s="4"/>
      <c r="WOK103" s="4"/>
      <c r="WOL103" s="4"/>
      <c r="WOM103" s="4"/>
      <c r="WON103" s="4"/>
      <c r="WOO103" s="4"/>
      <c r="WOP103" s="4"/>
      <c r="WOQ103" s="4"/>
      <c r="WOR103" s="4"/>
      <c r="WOS103" s="4"/>
      <c r="WOT103" s="4"/>
      <c r="WOU103" s="4"/>
      <c r="WOV103" s="4"/>
      <c r="WOW103" s="4"/>
      <c r="WOX103" s="4"/>
      <c r="WOY103" s="4"/>
      <c r="WOZ103" s="4"/>
      <c r="WPA103" s="4"/>
      <c r="WPB103" s="4"/>
      <c r="WPC103" s="4"/>
      <c r="WPD103" s="4"/>
      <c r="WPE103" s="4"/>
      <c r="WPF103" s="4"/>
      <c r="WPG103" s="4"/>
      <c r="WPH103" s="4"/>
      <c r="WPI103" s="4"/>
      <c r="WPJ103" s="4"/>
      <c r="WPK103" s="4"/>
      <c r="WPL103" s="4"/>
      <c r="WPM103" s="4"/>
      <c r="WPN103" s="4"/>
      <c r="WPO103" s="4"/>
      <c r="WPP103" s="4"/>
      <c r="WPQ103" s="4"/>
      <c r="WPR103" s="4"/>
      <c r="WPS103" s="4"/>
      <c r="WPT103" s="4"/>
      <c r="WPU103" s="4"/>
      <c r="WPV103" s="4"/>
      <c r="WPW103" s="4"/>
      <c r="WPX103" s="4"/>
      <c r="WPY103" s="4"/>
      <c r="WPZ103" s="4"/>
      <c r="WQA103" s="4"/>
      <c r="WQB103" s="4"/>
      <c r="WQC103" s="4"/>
      <c r="WQD103" s="4"/>
      <c r="WQE103" s="4"/>
      <c r="WQF103" s="4"/>
      <c r="WQG103" s="4"/>
      <c r="WQH103" s="4"/>
      <c r="WQI103" s="4"/>
      <c r="WQJ103" s="4"/>
      <c r="WQK103" s="4"/>
      <c r="WQL103" s="4"/>
      <c r="WQM103" s="4"/>
      <c r="WQN103" s="4"/>
      <c r="WQO103" s="4"/>
      <c r="WQP103" s="4"/>
      <c r="WQQ103" s="4"/>
      <c r="WQR103" s="4"/>
      <c r="WQS103" s="4"/>
      <c r="WQT103" s="4"/>
      <c r="WQU103" s="4"/>
      <c r="WQV103" s="4"/>
      <c r="WQW103" s="4"/>
      <c r="WQX103" s="4"/>
      <c r="WQY103" s="4"/>
      <c r="WQZ103" s="4"/>
      <c r="WRA103" s="4"/>
      <c r="WRB103" s="4"/>
      <c r="WRC103" s="4"/>
      <c r="WRD103" s="4"/>
      <c r="WRE103" s="4"/>
      <c r="WRF103" s="4"/>
      <c r="WRG103" s="4"/>
      <c r="WRH103" s="4"/>
      <c r="WRI103" s="4"/>
      <c r="WRJ103" s="4"/>
      <c r="WRK103" s="4"/>
      <c r="WRL103" s="4"/>
      <c r="WRM103" s="4"/>
      <c r="WRN103" s="4"/>
      <c r="WRO103" s="4"/>
      <c r="WRP103" s="4"/>
      <c r="WRQ103" s="4"/>
      <c r="WRR103" s="4"/>
      <c r="WRS103" s="4"/>
      <c r="WRT103" s="4"/>
      <c r="WRU103" s="4"/>
      <c r="WRV103" s="4"/>
      <c r="WRW103" s="4"/>
      <c r="WRX103" s="4"/>
      <c r="WRY103" s="4"/>
      <c r="WRZ103" s="4"/>
      <c r="WSA103" s="4"/>
      <c r="WSB103" s="4"/>
      <c r="WSC103" s="4"/>
      <c r="WSD103" s="4"/>
      <c r="WSE103" s="4"/>
      <c r="WSF103" s="4"/>
      <c r="WSG103" s="4"/>
      <c r="WSH103" s="4"/>
      <c r="WSI103" s="4"/>
      <c r="WSJ103" s="4"/>
      <c r="WSK103" s="4"/>
      <c r="WSL103" s="4"/>
      <c r="WSM103" s="4"/>
      <c r="WSN103" s="4"/>
      <c r="WSO103" s="4"/>
      <c r="WSP103" s="4"/>
      <c r="WSQ103" s="4"/>
      <c r="WSR103" s="4"/>
      <c r="WSS103" s="4"/>
      <c r="WST103" s="4"/>
      <c r="WSU103" s="4"/>
      <c r="WSV103" s="4"/>
      <c r="WSW103" s="4"/>
      <c r="WSX103" s="4"/>
      <c r="WSY103" s="4"/>
      <c r="WSZ103" s="4"/>
      <c r="WTA103" s="4"/>
      <c r="WTB103" s="4"/>
      <c r="WTC103" s="4"/>
      <c r="WTD103" s="4"/>
      <c r="WTE103" s="4"/>
      <c r="WTF103" s="4"/>
      <c r="WTG103" s="4"/>
      <c r="WTH103" s="4"/>
      <c r="WTI103" s="4"/>
      <c r="WTJ103" s="4"/>
      <c r="WTK103" s="4"/>
      <c r="WTL103" s="4"/>
      <c r="WTM103" s="4"/>
      <c r="WTN103" s="4"/>
      <c r="WTO103" s="4"/>
      <c r="WTP103" s="4"/>
      <c r="WTQ103" s="4"/>
      <c r="WTR103" s="4"/>
      <c r="WTS103" s="4"/>
      <c r="WTT103" s="4"/>
      <c r="WTU103" s="4"/>
      <c r="WTV103" s="4"/>
      <c r="WTW103" s="4"/>
      <c r="WTX103" s="4"/>
      <c r="WTY103" s="4"/>
      <c r="WTZ103" s="4"/>
      <c r="WUA103" s="4"/>
      <c r="WUB103" s="4"/>
      <c r="WUC103" s="4"/>
      <c r="WUD103" s="4"/>
      <c r="WUE103" s="4"/>
      <c r="WUF103" s="4"/>
      <c r="WUG103" s="4"/>
      <c r="WUH103" s="4"/>
      <c r="WUI103" s="4"/>
      <c r="WUJ103" s="4"/>
      <c r="WUK103" s="4"/>
      <c r="WUL103" s="4"/>
      <c r="WUM103" s="4"/>
      <c r="WUN103" s="4"/>
      <c r="WUO103" s="4"/>
      <c r="WUP103" s="4"/>
      <c r="WUQ103" s="4"/>
      <c r="WUR103" s="4"/>
      <c r="WUS103" s="4"/>
      <c r="WUT103" s="4"/>
      <c r="WUU103" s="4"/>
      <c r="WUV103" s="4"/>
      <c r="WUW103" s="4"/>
      <c r="WUX103" s="4"/>
      <c r="WUY103" s="4"/>
      <c r="WUZ103" s="4"/>
      <c r="WVA103" s="4"/>
      <c r="WVB103" s="4"/>
      <c r="WVC103" s="4"/>
      <c r="WVD103" s="4"/>
      <c r="WVE103" s="4"/>
      <c r="WVF103" s="4"/>
      <c r="WVG103" s="4"/>
      <c r="WVH103" s="4"/>
      <c r="WVI103" s="4"/>
      <c r="WVJ103" s="4"/>
      <c r="WVK103" s="4"/>
      <c r="WVL103" s="4"/>
      <c r="WVM103" s="4"/>
      <c r="WVN103" s="4"/>
      <c r="WVO103" s="4"/>
      <c r="WVP103" s="4"/>
      <c r="WVQ103" s="4"/>
      <c r="WVR103" s="4"/>
      <c r="WVS103" s="4"/>
      <c r="WVT103" s="4"/>
      <c r="WVU103" s="4"/>
      <c r="WVV103" s="4"/>
      <c r="WVW103" s="4"/>
      <c r="WVX103" s="4"/>
      <c r="WVY103" s="4"/>
      <c r="WVZ103" s="4"/>
      <c r="WWA103" s="4"/>
      <c r="WWB103" s="4"/>
      <c r="WWC103" s="4"/>
      <c r="WWD103" s="4"/>
      <c r="WWE103" s="4"/>
      <c r="WWF103" s="4"/>
      <c r="WWG103" s="4"/>
      <c r="WWH103" s="4"/>
      <c r="WWI103" s="4"/>
      <c r="WWJ103" s="4"/>
      <c r="WWK103" s="4"/>
      <c r="WWL103" s="4"/>
      <c r="WWM103" s="4"/>
      <c r="WWN103" s="4"/>
      <c r="WWO103" s="4"/>
      <c r="WWP103" s="4"/>
      <c r="WWQ103" s="4"/>
      <c r="WWR103" s="4"/>
      <c r="WWS103" s="4"/>
      <c r="WWT103" s="4"/>
      <c r="WWU103" s="4"/>
      <c r="WWV103" s="4"/>
      <c r="WWW103" s="4"/>
      <c r="WWX103" s="4"/>
      <c r="WWY103" s="4"/>
      <c r="WWZ103" s="4"/>
      <c r="WXA103" s="4"/>
      <c r="WXB103" s="4"/>
      <c r="WXC103" s="4"/>
      <c r="WXD103" s="4"/>
      <c r="WXE103" s="4"/>
      <c r="WXF103" s="4"/>
      <c r="WXG103" s="4"/>
      <c r="WXH103" s="4"/>
      <c r="WXI103" s="4"/>
      <c r="WXJ103" s="4"/>
      <c r="WXK103" s="4"/>
      <c r="WXL103" s="4"/>
      <c r="WXM103" s="4"/>
      <c r="WXN103" s="4"/>
      <c r="WXO103" s="4"/>
      <c r="WXP103" s="4"/>
      <c r="WXQ103" s="4"/>
      <c r="WXR103" s="4"/>
      <c r="WXS103" s="4"/>
      <c r="WXT103" s="4"/>
      <c r="WXU103" s="4"/>
      <c r="WXV103" s="4"/>
      <c r="WXW103" s="4"/>
      <c r="WXX103" s="4"/>
      <c r="WXY103" s="4"/>
      <c r="WXZ103" s="4"/>
      <c r="WYA103" s="4"/>
      <c r="WYB103" s="4"/>
      <c r="WYC103" s="4"/>
      <c r="WYD103" s="4"/>
      <c r="WYE103" s="4"/>
      <c r="WYF103" s="4"/>
      <c r="WYG103" s="4"/>
      <c r="WYH103" s="4"/>
      <c r="WYI103" s="4"/>
      <c r="WYJ103" s="4"/>
      <c r="WYK103" s="4"/>
      <c r="WYL103" s="4"/>
      <c r="WYM103" s="4"/>
      <c r="WYN103" s="4"/>
      <c r="WYO103" s="4"/>
      <c r="WYP103" s="4"/>
      <c r="WYQ103" s="4"/>
      <c r="WYR103" s="4"/>
      <c r="WYS103" s="4"/>
      <c r="WYT103" s="4"/>
      <c r="WYU103" s="4"/>
      <c r="WYV103" s="4"/>
      <c r="WYW103" s="4"/>
      <c r="WYX103" s="4"/>
      <c r="WYY103" s="4"/>
      <c r="WYZ103" s="4"/>
      <c r="WZA103" s="4"/>
      <c r="WZB103" s="4"/>
      <c r="WZC103" s="4"/>
      <c r="WZD103" s="4"/>
      <c r="WZE103" s="4"/>
      <c r="WZF103" s="4"/>
      <c r="WZG103" s="4"/>
      <c r="WZH103" s="4"/>
      <c r="WZI103" s="4"/>
      <c r="WZJ103" s="4"/>
      <c r="WZK103" s="4"/>
      <c r="WZL103" s="4"/>
      <c r="WZM103" s="4"/>
      <c r="WZN103" s="4"/>
      <c r="WZO103" s="4"/>
      <c r="WZP103" s="4"/>
      <c r="WZQ103" s="4"/>
      <c r="WZR103" s="4"/>
      <c r="WZS103" s="4"/>
      <c r="WZT103" s="4"/>
      <c r="WZU103" s="4"/>
      <c r="WZV103" s="4"/>
      <c r="WZW103" s="4"/>
      <c r="WZX103" s="4"/>
      <c r="WZY103" s="4"/>
      <c r="WZZ103" s="4"/>
      <c r="XAA103" s="4"/>
      <c r="XAB103" s="4"/>
      <c r="XAC103" s="4"/>
      <c r="XAD103" s="4"/>
      <c r="XAE103" s="4"/>
      <c r="XAF103" s="4"/>
      <c r="XAG103" s="4"/>
      <c r="XAH103" s="4"/>
      <c r="XAI103" s="4"/>
      <c r="XAJ103" s="4"/>
      <c r="XAK103" s="4"/>
      <c r="XAL103" s="4"/>
      <c r="XAM103" s="4"/>
      <c r="XAN103" s="4"/>
      <c r="XAO103" s="4"/>
      <c r="XAP103" s="4"/>
      <c r="XAQ103" s="4"/>
      <c r="XAR103" s="4"/>
      <c r="XAS103" s="4"/>
      <c r="XAT103" s="4"/>
      <c r="XAU103" s="4"/>
      <c r="XAV103" s="4"/>
      <c r="XAW103" s="4"/>
      <c r="XAX103" s="4"/>
      <c r="XAY103" s="4"/>
      <c r="XAZ103" s="4"/>
      <c r="XBA103" s="4"/>
      <c r="XBB103" s="4"/>
      <c r="XBC103" s="4"/>
      <c r="XBD103" s="4"/>
      <c r="XBE103" s="4"/>
      <c r="XBF103" s="4"/>
      <c r="XBG103" s="4"/>
      <c r="XBH103" s="4"/>
      <c r="XBI103" s="4"/>
      <c r="XBJ103" s="4"/>
      <c r="XBK103" s="4"/>
      <c r="XBL103" s="4"/>
      <c r="XBM103" s="4"/>
      <c r="XBN103" s="4"/>
      <c r="XBO103" s="4"/>
      <c r="XBP103" s="4"/>
      <c r="XBQ103" s="4"/>
      <c r="XBR103" s="4"/>
      <c r="XBS103" s="4"/>
      <c r="XBT103" s="4"/>
      <c r="XBU103" s="4"/>
      <c r="XBV103" s="4"/>
      <c r="XBW103" s="4"/>
      <c r="XBX103" s="4"/>
      <c r="XBY103" s="4"/>
      <c r="XBZ103" s="4"/>
      <c r="XCA103" s="4"/>
      <c r="XCB103" s="4"/>
      <c r="XCC103" s="4"/>
      <c r="XCD103" s="4"/>
      <c r="XCE103" s="4"/>
      <c r="XCF103" s="4"/>
      <c r="XCG103" s="4"/>
      <c r="XCH103" s="4"/>
      <c r="XCI103" s="4"/>
      <c r="XCJ103" s="4"/>
      <c r="XCK103" s="4"/>
      <c r="XCL103" s="4"/>
      <c r="XCM103" s="4"/>
      <c r="XCN103" s="4"/>
      <c r="XCO103" s="4"/>
      <c r="XCP103" s="4"/>
      <c r="XCQ103" s="4"/>
      <c r="XCR103" s="4"/>
      <c r="XCS103" s="4"/>
      <c r="XCT103" s="4"/>
      <c r="XCU103" s="4"/>
      <c r="XCV103" s="4"/>
      <c r="XCW103" s="4"/>
      <c r="XCX103" s="4"/>
      <c r="XCY103" s="4"/>
      <c r="XCZ103" s="4"/>
      <c r="XDA103" s="4"/>
      <c r="XDB103" s="4"/>
      <c r="XDC103" s="4"/>
      <c r="XDD103" s="4"/>
      <c r="XDE103" s="4"/>
      <c r="XDF103" s="4"/>
      <c r="XDG103" s="4"/>
      <c r="XDH103" s="4"/>
      <c r="XDI103" s="4"/>
      <c r="XDJ103" s="4"/>
      <c r="XDK103" s="4"/>
      <c r="XDL103" s="4"/>
      <c r="XDM103" s="4"/>
      <c r="XDN103" s="4"/>
      <c r="XDO103" s="4"/>
      <c r="XDP103" s="4"/>
      <c r="XDQ103" s="4"/>
      <c r="XDR103" s="4"/>
      <c r="XDS103" s="4"/>
      <c r="XDT103" s="4"/>
      <c r="XDU103" s="4"/>
      <c r="XDV103" s="4"/>
      <c r="XDW103" s="4"/>
      <c r="XDX103" s="4"/>
      <c r="XDY103" s="4"/>
      <c r="XDZ103" s="4"/>
      <c r="XEA103" s="4"/>
      <c r="XEB103" s="4"/>
      <c r="XEC103" s="4"/>
      <c r="XED103" s="4"/>
      <c r="XEE103" s="4"/>
      <c r="XEF103" s="4"/>
      <c r="XEG103" s="4"/>
      <c r="XEH103" s="4"/>
      <c r="XEI103" s="4"/>
      <c r="XEJ103" s="4"/>
      <c r="XEK103" s="4"/>
      <c r="XEL103" s="4"/>
      <c r="XEM103" s="4"/>
      <c r="XEN103" s="4"/>
      <c r="XEO103" s="4"/>
      <c r="XEP103" s="4"/>
      <c r="XEQ103" s="4"/>
      <c r="XER103" s="4"/>
      <c r="XES103" s="4"/>
      <c r="XET103" s="4"/>
      <c r="XEU103" s="4"/>
      <c r="XEV103" s="4"/>
      <c r="XEW103" s="4"/>
      <c r="XEX103" s="4"/>
    </row>
    <row r="104" spans="1:16378" s="2" customFormat="1" ht="12" customHeight="1">
      <c r="A104" s="37" t="s">
        <v>131</v>
      </c>
      <c r="B104" s="37" t="str">
        <f>VLOOKUP(A104,'[39]Sales Summary Regulated'!$B:$C,2,FALSE)</f>
        <v>10 YD RO DAILY SHORT HAUL</v>
      </c>
      <c r="C104" s="38">
        <f>IFERROR(IFERROR(VLOOKUP(A104,'[39]All Other Rates'!$F$2:$H$646,3,FALSE),VLOOKUP(A104,#REF!,3,FALSE)),IF('Regulated Price Out'!Q104=0,0,"missing price"))</f>
        <v>118.2</v>
      </c>
      <c r="D104" s="4"/>
      <c r="E104" s="35">
        <f>IFERROR(VLOOKUP($A104,'[39]Sales Summary Regulated'!$B:$O,3,0),0)</f>
        <v>0</v>
      </c>
      <c r="F104" s="35">
        <f>IFERROR(VLOOKUP($A104,'[39]Sales Summary Regulated'!$B:$O,4,0),0)</f>
        <v>0</v>
      </c>
      <c r="G104" s="35">
        <f>IFERROR(VLOOKUP($A104,'[39]Sales Summary Regulated'!$B:$O,5,0),0)</f>
        <v>0</v>
      </c>
      <c r="H104" s="35">
        <f>IFERROR(VLOOKUP($A104,'[39]Sales Summary Regulated'!$B:$O,6,0),0)</f>
        <v>0</v>
      </c>
      <c r="I104" s="35">
        <f>IFERROR(VLOOKUP($A104,'[39]Sales Summary Regulated'!$B:$O,7,0),0)</f>
        <v>118.2</v>
      </c>
      <c r="J104" s="35">
        <f>IFERROR(VLOOKUP($A104,'[39]Sales Summary Regulated'!$B:$O,8,0),0)</f>
        <v>0</v>
      </c>
      <c r="K104" s="35">
        <f>IFERROR(VLOOKUP($A104,'[39]Sales Summary Regulated'!$B:$O,9,0),0)</f>
        <v>354.6</v>
      </c>
      <c r="L104" s="35">
        <f>IFERROR(VLOOKUP($A104,'[39]Sales Summary Regulated'!$B:$O,10,0),0)</f>
        <v>0</v>
      </c>
      <c r="M104" s="35">
        <f>IFERROR(VLOOKUP($A104,'[39]Sales Summary Regulated'!$B:$O,11,0),0)</f>
        <v>0</v>
      </c>
      <c r="N104" s="35">
        <f>IFERROR(VLOOKUP($A104,'[39]Sales Summary Regulated'!$B:$O,12,0),0)</f>
        <v>0</v>
      </c>
      <c r="O104" s="35">
        <f>IFERROR(VLOOKUP($A104,'[39]Sales Summary Regulated'!$B:$O,13,0),0)</f>
        <v>0</v>
      </c>
      <c r="P104" s="35">
        <f>IFERROR(VLOOKUP($A104,'[39]Sales Summary Regulated'!$B:$O,14,0),0)</f>
        <v>0</v>
      </c>
      <c r="Q104" s="89">
        <f t="shared" si="36"/>
        <v>472.8</v>
      </c>
      <c r="R104" s="111"/>
      <c r="S104" s="89">
        <f t="shared" si="37"/>
        <v>0</v>
      </c>
      <c r="T104" s="89">
        <f t="shared" si="37"/>
        <v>0</v>
      </c>
      <c r="U104" s="89">
        <f t="shared" si="37"/>
        <v>0</v>
      </c>
      <c r="V104" s="89">
        <f t="shared" si="37"/>
        <v>0</v>
      </c>
      <c r="W104" s="89">
        <f t="shared" si="37"/>
        <v>1</v>
      </c>
      <c r="X104" s="89">
        <f t="shared" si="37"/>
        <v>0</v>
      </c>
      <c r="Y104" s="89">
        <f t="shared" si="37"/>
        <v>3</v>
      </c>
      <c r="Z104" s="89">
        <f t="shared" si="37"/>
        <v>0</v>
      </c>
      <c r="AA104" s="89">
        <f t="shared" si="37"/>
        <v>0</v>
      </c>
      <c r="AB104" s="89">
        <f t="shared" si="37"/>
        <v>0</v>
      </c>
      <c r="AC104" s="89">
        <f t="shared" si="37"/>
        <v>0</v>
      </c>
      <c r="AD104" s="89">
        <f t="shared" si="37"/>
        <v>0</v>
      </c>
      <c r="AE104" s="89">
        <f t="shared" si="38"/>
        <v>0.33333333333333331</v>
      </c>
      <c r="AF104" s="5"/>
      <c r="AG104" s="5"/>
      <c r="AH104" s="42">
        <f t="shared" si="39"/>
        <v>4.2113827665408516</v>
      </c>
      <c r="AI104" s="43">
        <f t="shared" si="40"/>
        <v>122.41138276654085</v>
      </c>
      <c r="AJ104" s="43">
        <f t="shared" si="41"/>
        <v>489.64553106616336</v>
      </c>
      <c r="AK104" s="43">
        <f t="shared" si="42"/>
        <v>16.845531066163346</v>
      </c>
      <c r="AL104" s="4"/>
      <c r="AM104" s="4"/>
      <c r="AN104" s="113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  <c r="ADR104" s="4"/>
      <c r="ADS104" s="4"/>
      <c r="ADT104" s="4"/>
      <c r="ADU104" s="4"/>
      <c r="ADV104" s="4"/>
      <c r="ADW104" s="4"/>
      <c r="ADX104" s="4"/>
      <c r="ADY104" s="4"/>
      <c r="ADZ104" s="4"/>
      <c r="AEA104" s="4"/>
      <c r="AEB104" s="4"/>
      <c r="AEC104" s="4"/>
      <c r="AED104" s="4"/>
      <c r="AEE104" s="4"/>
      <c r="AEF104" s="4"/>
      <c r="AEG104" s="4"/>
      <c r="AEH104" s="4"/>
      <c r="AEI104" s="4"/>
      <c r="AEJ104" s="4"/>
      <c r="AEK104" s="4"/>
      <c r="AEL104" s="4"/>
      <c r="AEM104" s="4"/>
      <c r="AEN104" s="4"/>
      <c r="AEO104" s="4"/>
      <c r="AEP104" s="4"/>
      <c r="AEQ104" s="4"/>
      <c r="AER104" s="4"/>
      <c r="AES104" s="4"/>
      <c r="AET104" s="4"/>
      <c r="AEU104" s="4"/>
      <c r="AEV104" s="4"/>
      <c r="AEW104" s="4"/>
      <c r="AEX104" s="4"/>
      <c r="AEY104" s="4"/>
      <c r="AEZ104" s="4"/>
      <c r="AFA104" s="4"/>
      <c r="AFB104" s="4"/>
      <c r="AFC104" s="4"/>
      <c r="AFD104" s="4"/>
      <c r="AFE104" s="4"/>
      <c r="AFF104" s="4"/>
      <c r="AFG104" s="4"/>
      <c r="AFH104" s="4"/>
      <c r="AFI104" s="4"/>
      <c r="AFJ104" s="4"/>
      <c r="AFK104" s="4"/>
      <c r="AFL104" s="4"/>
      <c r="AFM104" s="4"/>
      <c r="AFN104" s="4"/>
      <c r="AFO104" s="4"/>
      <c r="AFP104" s="4"/>
      <c r="AFQ104" s="4"/>
      <c r="AFR104" s="4"/>
      <c r="AFS104" s="4"/>
      <c r="AFT104" s="4"/>
      <c r="AFU104" s="4"/>
      <c r="AFV104" s="4"/>
      <c r="AFW104" s="4"/>
      <c r="AFX104" s="4"/>
      <c r="AFY104" s="4"/>
      <c r="AFZ104" s="4"/>
      <c r="AGA104" s="4"/>
      <c r="AGB104" s="4"/>
      <c r="AGC104" s="4"/>
      <c r="AGD104" s="4"/>
      <c r="AGE104" s="4"/>
      <c r="AGF104" s="4"/>
      <c r="AGG104" s="4"/>
      <c r="AGH104" s="4"/>
      <c r="AGI104" s="4"/>
      <c r="AGJ104" s="4"/>
      <c r="AGK104" s="4"/>
      <c r="AGL104" s="4"/>
      <c r="AGM104" s="4"/>
      <c r="AGN104" s="4"/>
      <c r="AGO104" s="4"/>
      <c r="AGP104" s="4"/>
      <c r="AGQ104" s="4"/>
      <c r="AGR104" s="4"/>
      <c r="AGS104" s="4"/>
      <c r="AGT104" s="4"/>
      <c r="AGU104" s="4"/>
      <c r="AGV104" s="4"/>
      <c r="AGW104" s="4"/>
      <c r="AGX104" s="4"/>
      <c r="AGY104" s="4"/>
      <c r="AGZ104" s="4"/>
      <c r="AHA104" s="4"/>
      <c r="AHB104" s="4"/>
      <c r="AHC104" s="4"/>
      <c r="AHD104" s="4"/>
      <c r="AHE104" s="4"/>
      <c r="AHF104" s="4"/>
      <c r="AHG104" s="4"/>
      <c r="AHH104" s="4"/>
      <c r="AHI104" s="4"/>
      <c r="AHJ104" s="4"/>
      <c r="AHK104" s="4"/>
      <c r="AHL104" s="4"/>
      <c r="AHM104" s="4"/>
      <c r="AHN104" s="4"/>
      <c r="AHO104" s="4"/>
      <c r="AHP104" s="4"/>
      <c r="AHQ104" s="4"/>
      <c r="AHR104" s="4"/>
      <c r="AHS104" s="4"/>
      <c r="AHT104" s="4"/>
      <c r="AHU104" s="4"/>
      <c r="AHV104" s="4"/>
      <c r="AHW104" s="4"/>
      <c r="AHX104" s="4"/>
      <c r="AHY104" s="4"/>
      <c r="AHZ104" s="4"/>
      <c r="AIA104" s="4"/>
      <c r="AIB104" s="4"/>
      <c r="AIC104" s="4"/>
      <c r="AID104" s="4"/>
      <c r="AIE104" s="4"/>
      <c r="AIF104" s="4"/>
      <c r="AIG104" s="4"/>
      <c r="AIH104" s="4"/>
      <c r="AII104" s="4"/>
      <c r="AIJ104" s="4"/>
      <c r="AIK104" s="4"/>
      <c r="AIL104" s="4"/>
      <c r="AIM104" s="4"/>
      <c r="AIN104" s="4"/>
      <c r="AIO104" s="4"/>
      <c r="AIP104" s="4"/>
      <c r="AIQ104" s="4"/>
      <c r="AIR104" s="4"/>
      <c r="AIS104" s="4"/>
      <c r="AIT104" s="4"/>
      <c r="AIU104" s="4"/>
      <c r="AIV104" s="4"/>
      <c r="AIW104" s="4"/>
      <c r="AIX104" s="4"/>
      <c r="AIY104" s="4"/>
      <c r="AIZ104" s="4"/>
      <c r="AJA104" s="4"/>
      <c r="AJB104" s="4"/>
      <c r="AJC104" s="4"/>
      <c r="AJD104" s="4"/>
      <c r="AJE104" s="4"/>
      <c r="AJF104" s="4"/>
      <c r="AJG104" s="4"/>
      <c r="AJH104" s="4"/>
      <c r="AJI104" s="4"/>
      <c r="AJJ104" s="4"/>
      <c r="AJK104" s="4"/>
      <c r="AJL104" s="4"/>
      <c r="AJM104" s="4"/>
      <c r="AJN104" s="4"/>
      <c r="AJO104" s="4"/>
      <c r="AJP104" s="4"/>
      <c r="AJQ104" s="4"/>
      <c r="AJR104" s="4"/>
      <c r="AJS104" s="4"/>
      <c r="AJT104" s="4"/>
      <c r="AJU104" s="4"/>
      <c r="AJV104" s="4"/>
      <c r="AJW104" s="4"/>
      <c r="AJX104" s="4"/>
      <c r="AJY104" s="4"/>
      <c r="AJZ104" s="4"/>
      <c r="AKA104" s="4"/>
      <c r="AKB104" s="4"/>
      <c r="AKC104" s="4"/>
      <c r="AKD104" s="4"/>
      <c r="AKE104" s="4"/>
      <c r="AKF104" s="4"/>
      <c r="AKG104" s="4"/>
      <c r="AKH104" s="4"/>
      <c r="AKI104" s="4"/>
      <c r="AKJ104" s="4"/>
      <c r="AKK104" s="4"/>
      <c r="AKL104" s="4"/>
      <c r="AKM104" s="4"/>
      <c r="AKN104" s="4"/>
      <c r="AKO104" s="4"/>
      <c r="AKP104" s="4"/>
      <c r="AKQ104" s="4"/>
      <c r="AKR104" s="4"/>
      <c r="AKS104" s="4"/>
      <c r="AKT104" s="4"/>
      <c r="AKU104" s="4"/>
      <c r="AKV104" s="4"/>
      <c r="AKW104" s="4"/>
      <c r="AKX104" s="4"/>
      <c r="AKY104" s="4"/>
      <c r="AKZ104" s="4"/>
      <c r="ALA104" s="4"/>
      <c r="ALB104" s="4"/>
      <c r="ALC104" s="4"/>
      <c r="ALD104" s="4"/>
      <c r="ALE104" s="4"/>
      <c r="ALF104" s="4"/>
      <c r="ALG104" s="4"/>
      <c r="ALH104" s="4"/>
      <c r="ALI104" s="4"/>
      <c r="ALJ104" s="4"/>
      <c r="ALK104" s="4"/>
      <c r="ALL104" s="4"/>
      <c r="ALM104" s="4"/>
      <c r="ALN104" s="4"/>
      <c r="ALO104" s="4"/>
      <c r="ALP104" s="4"/>
      <c r="ALQ104" s="4"/>
      <c r="ALR104" s="4"/>
      <c r="ALS104" s="4"/>
      <c r="ALT104" s="4"/>
      <c r="ALU104" s="4"/>
      <c r="ALV104" s="4"/>
      <c r="ALW104" s="4"/>
      <c r="ALX104" s="4"/>
      <c r="ALY104" s="4"/>
      <c r="ALZ104" s="4"/>
      <c r="AMA104" s="4"/>
      <c r="AMB104" s="4"/>
      <c r="AMC104" s="4"/>
      <c r="AMD104" s="4"/>
      <c r="AME104" s="4"/>
      <c r="AMF104" s="4"/>
      <c r="AMG104" s="4"/>
      <c r="AMH104" s="4"/>
      <c r="AMI104" s="4"/>
      <c r="AMJ104" s="4"/>
      <c r="AMK104" s="4"/>
      <c r="AML104" s="4"/>
      <c r="AMM104" s="4"/>
      <c r="AMN104" s="4"/>
      <c r="AMO104" s="4"/>
      <c r="AMP104" s="4"/>
      <c r="AMQ104" s="4"/>
      <c r="AMR104" s="4"/>
      <c r="AMS104" s="4"/>
      <c r="AMT104" s="4"/>
      <c r="AMU104" s="4"/>
      <c r="AMV104" s="4"/>
      <c r="AMW104" s="4"/>
      <c r="AMX104" s="4"/>
      <c r="AMY104" s="4"/>
      <c r="AMZ104" s="4"/>
      <c r="ANA104" s="4"/>
      <c r="ANB104" s="4"/>
      <c r="ANC104" s="4"/>
      <c r="AND104" s="4"/>
      <c r="ANE104" s="4"/>
      <c r="ANF104" s="4"/>
      <c r="ANG104" s="4"/>
      <c r="ANH104" s="4"/>
      <c r="ANI104" s="4"/>
      <c r="ANJ104" s="4"/>
      <c r="ANK104" s="4"/>
      <c r="ANL104" s="4"/>
      <c r="ANM104" s="4"/>
      <c r="ANN104" s="4"/>
      <c r="ANO104" s="4"/>
      <c r="ANP104" s="4"/>
      <c r="ANQ104" s="4"/>
      <c r="ANR104" s="4"/>
      <c r="ANS104" s="4"/>
      <c r="ANT104" s="4"/>
      <c r="ANU104" s="4"/>
      <c r="ANV104" s="4"/>
      <c r="ANW104" s="4"/>
      <c r="ANX104" s="4"/>
      <c r="ANY104" s="4"/>
      <c r="ANZ104" s="4"/>
      <c r="AOA104" s="4"/>
      <c r="AOB104" s="4"/>
      <c r="AOC104" s="4"/>
      <c r="AOD104" s="4"/>
      <c r="AOE104" s="4"/>
      <c r="AOF104" s="4"/>
      <c r="AOG104" s="4"/>
      <c r="AOH104" s="4"/>
      <c r="AOI104" s="4"/>
      <c r="AOJ104" s="4"/>
      <c r="AOK104" s="4"/>
      <c r="AOL104" s="4"/>
      <c r="AOM104" s="4"/>
      <c r="AON104" s="4"/>
      <c r="AOO104" s="4"/>
      <c r="AOP104" s="4"/>
      <c r="AOQ104" s="4"/>
      <c r="AOR104" s="4"/>
      <c r="AOS104" s="4"/>
      <c r="AOT104" s="4"/>
      <c r="AOU104" s="4"/>
      <c r="AOV104" s="4"/>
      <c r="AOW104" s="4"/>
      <c r="AOX104" s="4"/>
      <c r="AOY104" s="4"/>
      <c r="AOZ104" s="4"/>
      <c r="APA104" s="4"/>
      <c r="APB104" s="4"/>
      <c r="APC104" s="4"/>
      <c r="APD104" s="4"/>
      <c r="APE104" s="4"/>
      <c r="APF104" s="4"/>
      <c r="APG104" s="4"/>
      <c r="APH104" s="4"/>
      <c r="API104" s="4"/>
      <c r="APJ104" s="4"/>
      <c r="APK104" s="4"/>
      <c r="APL104" s="4"/>
      <c r="APM104" s="4"/>
      <c r="APN104" s="4"/>
      <c r="APO104" s="4"/>
      <c r="APP104" s="4"/>
      <c r="APQ104" s="4"/>
      <c r="APR104" s="4"/>
      <c r="APS104" s="4"/>
      <c r="APT104" s="4"/>
      <c r="APU104" s="4"/>
      <c r="APV104" s="4"/>
      <c r="APW104" s="4"/>
      <c r="APX104" s="4"/>
      <c r="APY104" s="4"/>
      <c r="APZ104" s="4"/>
      <c r="AQA104" s="4"/>
      <c r="AQB104" s="4"/>
      <c r="AQC104" s="4"/>
      <c r="AQD104" s="4"/>
      <c r="AQE104" s="4"/>
      <c r="AQF104" s="4"/>
      <c r="AQG104" s="4"/>
      <c r="AQH104" s="4"/>
      <c r="AQI104" s="4"/>
      <c r="AQJ104" s="4"/>
      <c r="AQK104" s="4"/>
      <c r="AQL104" s="4"/>
      <c r="AQM104" s="4"/>
      <c r="AQN104" s="4"/>
      <c r="AQO104" s="4"/>
      <c r="AQP104" s="4"/>
      <c r="AQQ104" s="4"/>
      <c r="AQR104" s="4"/>
      <c r="AQS104" s="4"/>
      <c r="AQT104" s="4"/>
      <c r="AQU104" s="4"/>
      <c r="AQV104" s="4"/>
      <c r="AQW104" s="4"/>
      <c r="AQX104" s="4"/>
      <c r="AQY104" s="4"/>
      <c r="AQZ104" s="4"/>
      <c r="ARA104" s="4"/>
      <c r="ARB104" s="4"/>
      <c r="ARC104" s="4"/>
      <c r="ARD104" s="4"/>
      <c r="ARE104" s="4"/>
      <c r="ARF104" s="4"/>
      <c r="ARG104" s="4"/>
      <c r="ARH104" s="4"/>
      <c r="ARI104" s="4"/>
      <c r="ARJ104" s="4"/>
      <c r="ARK104" s="4"/>
      <c r="ARL104" s="4"/>
      <c r="ARM104" s="4"/>
      <c r="ARN104" s="4"/>
      <c r="ARO104" s="4"/>
      <c r="ARP104" s="4"/>
      <c r="ARQ104" s="4"/>
      <c r="ARR104" s="4"/>
      <c r="ARS104" s="4"/>
      <c r="ART104" s="4"/>
      <c r="ARU104" s="4"/>
      <c r="ARV104" s="4"/>
      <c r="ARW104" s="4"/>
      <c r="ARX104" s="4"/>
      <c r="ARY104" s="4"/>
      <c r="ARZ104" s="4"/>
      <c r="ASA104" s="4"/>
      <c r="ASB104" s="4"/>
      <c r="ASC104" s="4"/>
      <c r="ASD104" s="4"/>
      <c r="ASE104" s="4"/>
      <c r="ASF104" s="4"/>
      <c r="ASG104" s="4"/>
      <c r="ASH104" s="4"/>
      <c r="ASI104" s="4"/>
      <c r="ASJ104" s="4"/>
      <c r="ASK104" s="4"/>
      <c r="ASL104" s="4"/>
      <c r="ASM104" s="4"/>
      <c r="ASN104" s="4"/>
      <c r="ASO104" s="4"/>
      <c r="ASP104" s="4"/>
      <c r="ASQ104" s="4"/>
      <c r="ASR104" s="4"/>
      <c r="ASS104" s="4"/>
      <c r="AST104" s="4"/>
      <c r="ASU104" s="4"/>
      <c r="ASV104" s="4"/>
      <c r="ASW104" s="4"/>
      <c r="ASX104" s="4"/>
      <c r="ASY104" s="4"/>
      <c r="ASZ104" s="4"/>
      <c r="ATA104" s="4"/>
      <c r="ATB104" s="4"/>
      <c r="ATC104" s="4"/>
      <c r="ATD104" s="4"/>
      <c r="ATE104" s="4"/>
      <c r="ATF104" s="4"/>
      <c r="ATG104" s="4"/>
      <c r="ATH104" s="4"/>
      <c r="ATI104" s="4"/>
      <c r="ATJ104" s="4"/>
      <c r="ATK104" s="4"/>
      <c r="ATL104" s="4"/>
      <c r="ATM104" s="4"/>
      <c r="ATN104" s="4"/>
      <c r="ATO104" s="4"/>
      <c r="ATP104" s="4"/>
      <c r="ATQ104" s="4"/>
      <c r="ATR104" s="4"/>
      <c r="ATS104" s="4"/>
      <c r="ATT104" s="4"/>
      <c r="ATU104" s="4"/>
      <c r="ATV104" s="4"/>
      <c r="ATW104" s="4"/>
      <c r="ATX104" s="4"/>
      <c r="ATY104" s="4"/>
      <c r="ATZ104" s="4"/>
      <c r="AUA104" s="4"/>
      <c r="AUB104" s="4"/>
      <c r="AUC104" s="4"/>
      <c r="AUD104" s="4"/>
      <c r="AUE104" s="4"/>
      <c r="AUF104" s="4"/>
      <c r="AUG104" s="4"/>
      <c r="AUH104" s="4"/>
      <c r="AUI104" s="4"/>
      <c r="AUJ104" s="4"/>
      <c r="AUK104" s="4"/>
      <c r="AUL104" s="4"/>
      <c r="AUM104" s="4"/>
      <c r="AUN104" s="4"/>
      <c r="AUO104" s="4"/>
      <c r="AUP104" s="4"/>
      <c r="AUQ104" s="4"/>
      <c r="AUR104" s="4"/>
      <c r="AUS104" s="4"/>
      <c r="AUT104" s="4"/>
      <c r="AUU104" s="4"/>
      <c r="AUV104" s="4"/>
      <c r="AUW104" s="4"/>
      <c r="AUX104" s="4"/>
      <c r="AUY104" s="4"/>
      <c r="AUZ104" s="4"/>
      <c r="AVA104" s="4"/>
      <c r="AVB104" s="4"/>
      <c r="AVC104" s="4"/>
      <c r="AVD104" s="4"/>
      <c r="AVE104" s="4"/>
      <c r="AVF104" s="4"/>
      <c r="AVG104" s="4"/>
      <c r="AVH104" s="4"/>
      <c r="AVI104" s="4"/>
      <c r="AVJ104" s="4"/>
      <c r="AVK104" s="4"/>
      <c r="AVL104" s="4"/>
      <c r="AVM104" s="4"/>
      <c r="AVN104" s="4"/>
      <c r="AVO104" s="4"/>
      <c r="AVP104" s="4"/>
      <c r="AVQ104" s="4"/>
      <c r="AVR104" s="4"/>
      <c r="AVS104" s="4"/>
      <c r="AVT104" s="4"/>
      <c r="AVU104" s="4"/>
      <c r="AVV104" s="4"/>
      <c r="AVW104" s="4"/>
      <c r="AVX104" s="4"/>
      <c r="AVY104" s="4"/>
      <c r="AVZ104" s="4"/>
      <c r="AWA104" s="4"/>
      <c r="AWB104" s="4"/>
      <c r="AWC104" s="4"/>
      <c r="AWD104" s="4"/>
      <c r="AWE104" s="4"/>
      <c r="AWF104" s="4"/>
      <c r="AWG104" s="4"/>
      <c r="AWH104" s="4"/>
      <c r="AWI104" s="4"/>
      <c r="AWJ104" s="4"/>
      <c r="AWK104" s="4"/>
      <c r="AWL104" s="4"/>
      <c r="AWM104" s="4"/>
      <c r="AWN104" s="4"/>
      <c r="AWO104" s="4"/>
      <c r="AWP104" s="4"/>
      <c r="AWQ104" s="4"/>
      <c r="AWR104" s="4"/>
      <c r="AWS104" s="4"/>
      <c r="AWT104" s="4"/>
      <c r="AWU104" s="4"/>
      <c r="AWV104" s="4"/>
      <c r="AWW104" s="4"/>
      <c r="AWX104" s="4"/>
      <c r="AWY104" s="4"/>
      <c r="AWZ104" s="4"/>
      <c r="AXA104" s="4"/>
      <c r="AXB104" s="4"/>
      <c r="AXC104" s="4"/>
      <c r="AXD104" s="4"/>
      <c r="AXE104" s="4"/>
      <c r="AXF104" s="4"/>
      <c r="AXG104" s="4"/>
      <c r="AXH104" s="4"/>
      <c r="AXI104" s="4"/>
      <c r="AXJ104" s="4"/>
      <c r="AXK104" s="4"/>
      <c r="AXL104" s="4"/>
      <c r="AXM104" s="4"/>
      <c r="AXN104" s="4"/>
      <c r="AXO104" s="4"/>
      <c r="AXP104" s="4"/>
      <c r="AXQ104" s="4"/>
      <c r="AXR104" s="4"/>
      <c r="AXS104" s="4"/>
      <c r="AXT104" s="4"/>
      <c r="AXU104" s="4"/>
      <c r="AXV104" s="4"/>
      <c r="AXW104" s="4"/>
      <c r="AXX104" s="4"/>
      <c r="AXY104" s="4"/>
      <c r="AXZ104" s="4"/>
      <c r="AYA104" s="4"/>
      <c r="AYB104" s="4"/>
      <c r="AYC104" s="4"/>
      <c r="AYD104" s="4"/>
      <c r="AYE104" s="4"/>
      <c r="AYF104" s="4"/>
      <c r="AYG104" s="4"/>
      <c r="AYH104" s="4"/>
      <c r="AYI104" s="4"/>
      <c r="AYJ104" s="4"/>
      <c r="AYK104" s="4"/>
      <c r="AYL104" s="4"/>
      <c r="AYM104" s="4"/>
      <c r="AYN104" s="4"/>
      <c r="AYO104" s="4"/>
      <c r="AYP104" s="4"/>
      <c r="AYQ104" s="4"/>
      <c r="AYR104" s="4"/>
      <c r="AYS104" s="4"/>
      <c r="AYT104" s="4"/>
      <c r="AYU104" s="4"/>
      <c r="AYV104" s="4"/>
      <c r="AYW104" s="4"/>
      <c r="AYX104" s="4"/>
      <c r="AYY104" s="4"/>
      <c r="AYZ104" s="4"/>
      <c r="AZA104" s="4"/>
      <c r="AZB104" s="4"/>
      <c r="AZC104" s="4"/>
      <c r="AZD104" s="4"/>
      <c r="AZE104" s="4"/>
      <c r="AZF104" s="4"/>
      <c r="AZG104" s="4"/>
      <c r="AZH104" s="4"/>
      <c r="AZI104" s="4"/>
      <c r="AZJ104" s="4"/>
      <c r="AZK104" s="4"/>
      <c r="AZL104" s="4"/>
      <c r="AZM104" s="4"/>
      <c r="AZN104" s="4"/>
      <c r="AZO104" s="4"/>
      <c r="AZP104" s="4"/>
      <c r="AZQ104" s="4"/>
      <c r="AZR104" s="4"/>
      <c r="AZS104" s="4"/>
      <c r="AZT104" s="4"/>
      <c r="AZU104" s="4"/>
      <c r="AZV104" s="4"/>
      <c r="AZW104" s="4"/>
      <c r="AZX104" s="4"/>
      <c r="AZY104" s="4"/>
      <c r="AZZ104" s="4"/>
      <c r="BAA104" s="4"/>
      <c r="BAB104" s="4"/>
      <c r="BAC104" s="4"/>
      <c r="BAD104" s="4"/>
      <c r="BAE104" s="4"/>
      <c r="BAF104" s="4"/>
      <c r="BAG104" s="4"/>
      <c r="BAH104" s="4"/>
      <c r="BAI104" s="4"/>
      <c r="BAJ104" s="4"/>
      <c r="BAK104" s="4"/>
      <c r="BAL104" s="4"/>
      <c r="BAM104" s="4"/>
      <c r="BAN104" s="4"/>
      <c r="BAO104" s="4"/>
      <c r="BAP104" s="4"/>
      <c r="BAQ104" s="4"/>
      <c r="BAR104" s="4"/>
      <c r="BAS104" s="4"/>
      <c r="BAT104" s="4"/>
      <c r="BAU104" s="4"/>
      <c r="BAV104" s="4"/>
      <c r="BAW104" s="4"/>
      <c r="BAX104" s="4"/>
      <c r="BAY104" s="4"/>
      <c r="BAZ104" s="4"/>
      <c r="BBA104" s="4"/>
      <c r="BBB104" s="4"/>
      <c r="BBC104" s="4"/>
      <c r="BBD104" s="4"/>
      <c r="BBE104" s="4"/>
      <c r="BBF104" s="4"/>
      <c r="BBG104" s="4"/>
      <c r="BBH104" s="4"/>
      <c r="BBI104" s="4"/>
      <c r="BBJ104" s="4"/>
      <c r="BBK104" s="4"/>
      <c r="BBL104" s="4"/>
      <c r="BBM104" s="4"/>
      <c r="BBN104" s="4"/>
      <c r="BBO104" s="4"/>
      <c r="BBP104" s="4"/>
      <c r="BBQ104" s="4"/>
      <c r="BBR104" s="4"/>
      <c r="BBS104" s="4"/>
      <c r="BBT104" s="4"/>
      <c r="BBU104" s="4"/>
      <c r="BBV104" s="4"/>
      <c r="BBW104" s="4"/>
      <c r="BBX104" s="4"/>
      <c r="BBY104" s="4"/>
      <c r="BBZ104" s="4"/>
      <c r="BCA104" s="4"/>
      <c r="BCB104" s="4"/>
      <c r="BCC104" s="4"/>
      <c r="BCD104" s="4"/>
      <c r="BCE104" s="4"/>
      <c r="BCF104" s="4"/>
      <c r="BCG104" s="4"/>
      <c r="BCH104" s="4"/>
      <c r="BCI104" s="4"/>
      <c r="BCJ104" s="4"/>
      <c r="BCK104" s="4"/>
      <c r="BCL104" s="4"/>
      <c r="BCM104" s="4"/>
      <c r="BCN104" s="4"/>
      <c r="BCO104" s="4"/>
      <c r="BCP104" s="4"/>
      <c r="BCQ104" s="4"/>
      <c r="BCR104" s="4"/>
      <c r="BCS104" s="4"/>
      <c r="BCT104" s="4"/>
      <c r="BCU104" s="4"/>
      <c r="BCV104" s="4"/>
      <c r="BCW104" s="4"/>
      <c r="BCX104" s="4"/>
      <c r="BCY104" s="4"/>
      <c r="BCZ104" s="4"/>
      <c r="BDA104" s="4"/>
      <c r="BDB104" s="4"/>
      <c r="BDC104" s="4"/>
      <c r="BDD104" s="4"/>
      <c r="BDE104" s="4"/>
      <c r="BDF104" s="4"/>
      <c r="BDG104" s="4"/>
      <c r="BDH104" s="4"/>
      <c r="BDI104" s="4"/>
      <c r="BDJ104" s="4"/>
      <c r="BDK104" s="4"/>
      <c r="BDL104" s="4"/>
      <c r="BDM104" s="4"/>
      <c r="BDN104" s="4"/>
      <c r="BDO104" s="4"/>
      <c r="BDP104" s="4"/>
      <c r="BDQ104" s="4"/>
      <c r="BDR104" s="4"/>
      <c r="BDS104" s="4"/>
      <c r="BDT104" s="4"/>
      <c r="BDU104" s="4"/>
      <c r="BDV104" s="4"/>
      <c r="BDW104" s="4"/>
      <c r="BDX104" s="4"/>
      <c r="BDY104" s="4"/>
      <c r="BDZ104" s="4"/>
      <c r="BEA104" s="4"/>
      <c r="BEB104" s="4"/>
      <c r="BEC104" s="4"/>
      <c r="BED104" s="4"/>
      <c r="BEE104" s="4"/>
      <c r="BEF104" s="4"/>
      <c r="BEG104" s="4"/>
      <c r="BEH104" s="4"/>
      <c r="BEI104" s="4"/>
      <c r="BEJ104" s="4"/>
      <c r="BEK104" s="4"/>
      <c r="BEL104" s="4"/>
      <c r="BEM104" s="4"/>
      <c r="BEN104" s="4"/>
      <c r="BEO104" s="4"/>
      <c r="BEP104" s="4"/>
      <c r="BEQ104" s="4"/>
      <c r="BER104" s="4"/>
      <c r="BES104" s="4"/>
      <c r="BET104" s="4"/>
      <c r="BEU104" s="4"/>
      <c r="BEV104" s="4"/>
      <c r="BEW104" s="4"/>
      <c r="BEX104" s="4"/>
      <c r="BEY104" s="4"/>
      <c r="BEZ104" s="4"/>
      <c r="BFA104" s="4"/>
      <c r="BFB104" s="4"/>
      <c r="BFC104" s="4"/>
      <c r="BFD104" s="4"/>
      <c r="BFE104" s="4"/>
      <c r="BFF104" s="4"/>
      <c r="BFG104" s="4"/>
      <c r="BFH104" s="4"/>
      <c r="BFI104" s="4"/>
      <c r="BFJ104" s="4"/>
      <c r="BFK104" s="4"/>
      <c r="BFL104" s="4"/>
      <c r="BFM104" s="4"/>
      <c r="BFN104" s="4"/>
      <c r="BFO104" s="4"/>
      <c r="BFP104" s="4"/>
      <c r="BFQ104" s="4"/>
      <c r="BFR104" s="4"/>
      <c r="BFS104" s="4"/>
      <c r="BFT104" s="4"/>
      <c r="BFU104" s="4"/>
      <c r="BFV104" s="4"/>
      <c r="BFW104" s="4"/>
      <c r="BFX104" s="4"/>
      <c r="BFY104" s="4"/>
      <c r="BFZ104" s="4"/>
      <c r="BGA104" s="4"/>
      <c r="BGB104" s="4"/>
      <c r="BGC104" s="4"/>
      <c r="BGD104" s="4"/>
      <c r="BGE104" s="4"/>
      <c r="BGF104" s="4"/>
      <c r="BGG104" s="4"/>
      <c r="BGH104" s="4"/>
      <c r="BGI104" s="4"/>
      <c r="BGJ104" s="4"/>
      <c r="BGK104" s="4"/>
      <c r="BGL104" s="4"/>
      <c r="BGM104" s="4"/>
      <c r="BGN104" s="4"/>
      <c r="BGO104" s="4"/>
      <c r="BGP104" s="4"/>
      <c r="BGQ104" s="4"/>
      <c r="BGR104" s="4"/>
      <c r="BGS104" s="4"/>
      <c r="BGT104" s="4"/>
      <c r="BGU104" s="4"/>
      <c r="BGV104" s="4"/>
      <c r="BGW104" s="4"/>
      <c r="BGX104" s="4"/>
      <c r="BGY104" s="4"/>
      <c r="BGZ104" s="4"/>
      <c r="BHA104" s="4"/>
      <c r="BHB104" s="4"/>
      <c r="BHC104" s="4"/>
      <c r="BHD104" s="4"/>
      <c r="BHE104" s="4"/>
      <c r="BHF104" s="4"/>
      <c r="BHG104" s="4"/>
      <c r="BHH104" s="4"/>
      <c r="BHI104" s="4"/>
      <c r="BHJ104" s="4"/>
      <c r="BHK104" s="4"/>
      <c r="BHL104" s="4"/>
      <c r="BHM104" s="4"/>
      <c r="BHN104" s="4"/>
      <c r="BHO104" s="4"/>
      <c r="BHP104" s="4"/>
      <c r="BHQ104" s="4"/>
      <c r="BHR104" s="4"/>
      <c r="BHS104" s="4"/>
      <c r="BHT104" s="4"/>
      <c r="BHU104" s="4"/>
      <c r="BHV104" s="4"/>
      <c r="BHW104" s="4"/>
      <c r="BHX104" s="4"/>
      <c r="BHY104" s="4"/>
      <c r="BHZ104" s="4"/>
      <c r="BIA104" s="4"/>
      <c r="BIB104" s="4"/>
      <c r="BIC104" s="4"/>
      <c r="BID104" s="4"/>
      <c r="BIE104" s="4"/>
      <c r="BIF104" s="4"/>
      <c r="BIG104" s="4"/>
      <c r="BIH104" s="4"/>
      <c r="BII104" s="4"/>
      <c r="BIJ104" s="4"/>
      <c r="BIK104" s="4"/>
      <c r="BIL104" s="4"/>
      <c r="BIM104" s="4"/>
      <c r="BIN104" s="4"/>
      <c r="BIO104" s="4"/>
      <c r="BIP104" s="4"/>
      <c r="BIQ104" s="4"/>
      <c r="BIR104" s="4"/>
      <c r="BIS104" s="4"/>
      <c r="BIT104" s="4"/>
      <c r="BIU104" s="4"/>
      <c r="BIV104" s="4"/>
      <c r="BIW104" s="4"/>
      <c r="BIX104" s="4"/>
      <c r="BIY104" s="4"/>
      <c r="BIZ104" s="4"/>
      <c r="BJA104" s="4"/>
      <c r="BJB104" s="4"/>
      <c r="BJC104" s="4"/>
      <c r="BJD104" s="4"/>
      <c r="BJE104" s="4"/>
      <c r="BJF104" s="4"/>
      <c r="BJG104" s="4"/>
      <c r="BJH104" s="4"/>
      <c r="BJI104" s="4"/>
      <c r="BJJ104" s="4"/>
      <c r="BJK104" s="4"/>
      <c r="BJL104" s="4"/>
      <c r="BJM104" s="4"/>
      <c r="BJN104" s="4"/>
      <c r="BJO104" s="4"/>
      <c r="BJP104" s="4"/>
      <c r="BJQ104" s="4"/>
      <c r="BJR104" s="4"/>
      <c r="BJS104" s="4"/>
      <c r="BJT104" s="4"/>
      <c r="BJU104" s="4"/>
      <c r="BJV104" s="4"/>
      <c r="BJW104" s="4"/>
      <c r="BJX104" s="4"/>
      <c r="BJY104" s="4"/>
      <c r="BJZ104" s="4"/>
      <c r="BKA104" s="4"/>
      <c r="BKB104" s="4"/>
      <c r="BKC104" s="4"/>
      <c r="BKD104" s="4"/>
      <c r="BKE104" s="4"/>
      <c r="BKF104" s="4"/>
      <c r="BKG104" s="4"/>
      <c r="BKH104" s="4"/>
      <c r="BKI104" s="4"/>
      <c r="BKJ104" s="4"/>
      <c r="BKK104" s="4"/>
      <c r="BKL104" s="4"/>
      <c r="BKM104" s="4"/>
      <c r="BKN104" s="4"/>
      <c r="BKO104" s="4"/>
      <c r="BKP104" s="4"/>
      <c r="BKQ104" s="4"/>
      <c r="BKR104" s="4"/>
      <c r="BKS104" s="4"/>
      <c r="BKT104" s="4"/>
      <c r="BKU104" s="4"/>
      <c r="BKV104" s="4"/>
      <c r="BKW104" s="4"/>
      <c r="BKX104" s="4"/>
      <c r="BKY104" s="4"/>
      <c r="BKZ104" s="4"/>
      <c r="BLA104" s="4"/>
      <c r="BLB104" s="4"/>
      <c r="BLC104" s="4"/>
      <c r="BLD104" s="4"/>
      <c r="BLE104" s="4"/>
      <c r="BLF104" s="4"/>
      <c r="BLG104" s="4"/>
      <c r="BLH104" s="4"/>
      <c r="BLI104" s="4"/>
      <c r="BLJ104" s="4"/>
      <c r="BLK104" s="4"/>
      <c r="BLL104" s="4"/>
      <c r="BLM104" s="4"/>
      <c r="BLN104" s="4"/>
      <c r="BLO104" s="4"/>
      <c r="BLP104" s="4"/>
      <c r="BLQ104" s="4"/>
      <c r="BLR104" s="4"/>
      <c r="BLS104" s="4"/>
      <c r="BLT104" s="4"/>
      <c r="BLU104" s="4"/>
      <c r="BLV104" s="4"/>
      <c r="BLW104" s="4"/>
      <c r="BLX104" s="4"/>
      <c r="BLY104" s="4"/>
      <c r="BLZ104" s="4"/>
      <c r="BMA104" s="4"/>
      <c r="BMB104" s="4"/>
      <c r="BMC104" s="4"/>
      <c r="BMD104" s="4"/>
      <c r="BME104" s="4"/>
      <c r="BMF104" s="4"/>
      <c r="BMG104" s="4"/>
      <c r="BMH104" s="4"/>
      <c r="BMI104" s="4"/>
      <c r="BMJ104" s="4"/>
      <c r="BMK104" s="4"/>
      <c r="BML104" s="4"/>
      <c r="BMM104" s="4"/>
      <c r="BMN104" s="4"/>
      <c r="BMO104" s="4"/>
      <c r="BMP104" s="4"/>
      <c r="BMQ104" s="4"/>
      <c r="BMR104" s="4"/>
      <c r="BMS104" s="4"/>
      <c r="BMT104" s="4"/>
      <c r="BMU104" s="4"/>
      <c r="BMV104" s="4"/>
      <c r="BMW104" s="4"/>
      <c r="BMX104" s="4"/>
      <c r="BMY104" s="4"/>
      <c r="BMZ104" s="4"/>
      <c r="BNA104" s="4"/>
      <c r="BNB104" s="4"/>
      <c r="BNC104" s="4"/>
      <c r="BND104" s="4"/>
      <c r="BNE104" s="4"/>
      <c r="BNF104" s="4"/>
      <c r="BNG104" s="4"/>
      <c r="BNH104" s="4"/>
      <c r="BNI104" s="4"/>
      <c r="BNJ104" s="4"/>
      <c r="BNK104" s="4"/>
      <c r="BNL104" s="4"/>
      <c r="BNM104" s="4"/>
      <c r="BNN104" s="4"/>
      <c r="BNO104" s="4"/>
      <c r="BNP104" s="4"/>
      <c r="BNQ104" s="4"/>
      <c r="BNR104" s="4"/>
      <c r="BNS104" s="4"/>
      <c r="BNT104" s="4"/>
      <c r="BNU104" s="4"/>
      <c r="BNV104" s="4"/>
      <c r="BNW104" s="4"/>
      <c r="BNX104" s="4"/>
      <c r="BNY104" s="4"/>
      <c r="BNZ104" s="4"/>
      <c r="BOA104" s="4"/>
      <c r="BOB104" s="4"/>
      <c r="BOC104" s="4"/>
      <c r="BOD104" s="4"/>
      <c r="BOE104" s="4"/>
      <c r="BOF104" s="4"/>
      <c r="BOG104" s="4"/>
      <c r="BOH104" s="4"/>
      <c r="BOI104" s="4"/>
      <c r="BOJ104" s="4"/>
      <c r="BOK104" s="4"/>
      <c r="BOL104" s="4"/>
      <c r="BOM104" s="4"/>
      <c r="BON104" s="4"/>
      <c r="BOO104" s="4"/>
      <c r="BOP104" s="4"/>
      <c r="BOQ104" s="4"/>
      <c r="BOR104" s="4"/>
      <c r="BOS104" s="4"/>
      <c r="BOT104" s="4"/>
      <c r="BOU104" s="4"/>
      <c r="BOV104" s="4"/>
      <c r="BOW104" s="4"/>
      <c r="BOX104" s="4"/>
      <c r="BOY104" s="4"/>
      <c r="BOZ104" s="4"/>
      <c r="BPA104" s="4"/>
      <c r="BPB104" s="4"/>
      <c r="BPC104" s="4"/>
      <c r="BPD104" s="4"/>
      <c r="BPE104" s="4"/>
      <c r="BPF104" s="4"/>
      <c r="BPG104" s="4"/>
      <c r="BPH104" s="4"/>
      <c r="BPI104" s="4"/>
      <c r="BPJ104" s="4"/>
      <c r="BPK104" s="4"/>
      <c r="BPL104" s="4"/>
      <c r="BPM104" s="4"/>
      <c r="BPN104" s="4"/>
      <c r="BPO104" s="4"/>
      <c r="BPP104" s="4"/>
      <c r="BPQ104" s="4"/>
      <c r="BPR104" s="4"/>
      <c r="BPS104" s="4"/>
      <c r="BPT104" s="4"/>
      <c r="BPU104" s="4"/>
      <c r="BPV104" s="4"/>
      <c r="BPW104" s="4"/>
      <c r="BPX104" s="4"/>
      <c r="BPY104" s="4"/>
      <c r="BPZ104" s="4"/>
      <c r="BQA104" s="4"/>
      <c r="BQB104" s="4"/>
      <c r="BQC104" s="4"/>
      <c r="BQD104" s="4"/>
      <c r="BQE104" s="4"/>
      <c r="BQF104" s="4"/>
      <c r="BQG104" s="4"/>
      <c r="BQH104" s="4"/>
      <c r="BQI104" s="4"/>
      <c r="BQJ104" s="4"/>
      <c r="BQK104" s="4"/>
      <c r="BQL104" s="4"/>
      <c r="BQM104" s="4"/>
      <c r="BQN104" s="4"/>
      <c r="BQO104" s="4"/>
      <c r="BQP104" s="4"/>
      <c r="BQQ104" s="4"/>
      <c r="BQR104" s="4"/>
      <c r="BQS104" s="4"/>
      <c r="BQT104" s="4"/>
      <c r="BQU104" s="4"/>
      <c r="BQV104" s="4"/>
      <c r="BQW104" s="4"/>
      <c r="BQX104" s="4"/>
      <c r="BQY104" s="4"/>
      <c r="BQZ104" s="4"/>
      <c r="BRA104" s="4"/>
      <c r="BRB104" s="4"/>
      <c r="BRC104" s="4"/>
      <c r="BRD104" s="4"/>
      <c r="BRE104" s="4"/>
      <c r="BRF104" s="4"/>
      <c r="BRG104" s="4"/>
      <c r="BRH104" s="4"/>
      <c r="BRI104" s="4"/>
      <c r="BRJ104" s="4"/>
      <c r="BRK104" s="4"/>
      <c r="BRL104" s="4"/>
      <c r="BRM104" s="4"/>
      <c r="BRN104" s="4"/>
      <c r="BRO104" s="4"/>
      <c r="BRP104" s="4"/>
      <c r="BRQ104" s="4"/>
      <c r="BRR104" s="4"/>
      <c r="BRS104" s="4"/>
      <c r="BRT104" s="4"/>
      <c r="BRU104" s="4"/>
      <c r="BRV104" s="4"/>
      <c r="BRW104" s="4"/>
      <c r="BRX104" s="4"/>
      <c r="BRY104" s="4"/>
      <c r="BRZ104" s="4"/>
      <c r="BSA104" s="4"/>
      <c r="BSB104" s="4"/>
      <c r="BSC104" s="4"/>
      <c r="BSD104" s="4"/>
      <c r="BSE104" s="4"/>
      <c r="BSF104" s="4"/>
      <c r="BSG104" s="4"/>
      <c r="BSH104" s="4"/>
      <c r="BSI104" s="4"/>
      <c r="BSJ104" s="4"/>
      <c r="BSK104" s="4"/>
      <c r="BSL104" s="4"/>
      <c r="BSM104" s="4"/>
      <c r="BSN104" s="4"/>
      <c r="BSO104" s="4"/>
      <c r="BSP104" s="4"/>
      <c r="BSQ104" s="4"/>
      <c r="BSR104" s="4"/>
      <c r="BSS104" s="4"/>
      <c r="BST104" s="4"/>
      <c r="BSU104" s="4"/>
      <c r="BSV104" s="4"/>
      <c r="BSW104" s="4"/>
      <c r="BSX104" s="4"/>
      <c r="BSY104" s="4"/>
      <c r="BSZ104" s="4"/>
      <c r="BTA104" s="4"/>
      <c r="BTB104" s="4"/>
      <c r="BTC104" s="4"/>
      <c r="BTD104" s="4"/>
      <c r="BTE104" s="4"/>
      <c r="BTF104" s="4"/>
      <c r="BTG104" s="4"/>
      <c r="BTH104" s="4"/>
      <c r="BTI104" s="4"/>
      <c r="BTJ104" s="4"/>
      <c r="BTK104" s="4"/>
      <c r="BTL104" s="4"/>
      <c r="BTM104" s="4"/>
      <c r="BTN104" s="4"/>
      <c r="BTO104" s="4"/>
      <c r="BTP104" s="4"/>
      <c r="BTQ104" s="4"/>
      <c r="BTR104" s="4"/>
      <c r="BTS104" s="4"/>
      <c r="BTT104" s="4"/>
      <c r="BTU104" s="4"/>
      <c r="BTV104" s="4"/>
      <c r="BTW104" s="4"/>
      <c r="BTX104" s="4"/>
      <c r="BTY104" s="4"/>
      <c r="BTZ104" s="4"/>
      <c r="BUA104" s="4"/>
      <c r="BUB104" s="4"/>
      <c r="BUC104" s="4"/>
      <c r="BUD104" s="4"/>
      <c r="BUE104" s="4"/>
      <c r="BUF104" s="4"/>
      <c r="BUG104" s="4"/>
      <c r="BUH104" s="4"/>
      <c r="BUI104" s="4"/>
      <c r="BUJ104" s="4"/>
      <c r="BUK104" s="4"/>
      <c r="BUL104" s="4"/>
      <c r="BUM104" s="4"/>
      <c r="BUN104" s="4"/>
      <c r="BUO104" s="4"/>
      <c r="BUP104" s="4"/>
      <c r="BUQ104" s="4"/>
      <c r="BUR104" s="4"/>
      <c r="BUS104" s="4"/>
      <c r="BUT104" s="4"/>
      <c r="BUU104" s="4"/>
      <c r="BUV104" s="4"/>
      <c r="BUW104" s="4"/>
      <c r="BUX104" s="4"/>
      <c r="BUY104" s="4"/>
      <c r="BUZ104" s="4"/>
      <c r="BVA104" s="4"/>
      <c r="BVB104" s="4"/>
      <c r="BVC104" s="4"/>
      <c r="BVD104" s="4"/>
      <c r="BVE104" s="4"/>
      <c r="BVF104" s="4"/>
      <c r="BVG104" s="4"/>
      <c r="BVH104" s="4"/>
      <c r="BVI104" s="4"/>
      <c r="BVJ104" s="4"/>
      <c r="BVK104" s="4"/>
      <c r="BVL104" s="4"/>
      <c r="BVM104" s="4"/>
      <c r="BVN104" s="4"/>
      <c r="BVO104" s="4"/>
      <c r="BVP104" s="4"/>
      <c r="BVQ104" s="4"/>
      <c r="BVR104" s="4"/>
      <c r="BVS104" s="4"/>
      <c r="BVT104" s="4"/>
      <c r="BVU104" s="4"/>
      <c r="BVV104" s="4"/>
      <c r="BVW104" s="4"/>
      <c r="BVX104" s="4"/>
      <c r="BVY104" s="4"/>
      <c r="BVZ104" s="4"/>
      <c r="BWA104" s="4"/>
      <c r="BWB104" s="4"/>
      <c r="BWC104" s="4"/>
      <c r="BWD104" s="4"/>
      <c r="BWE104" s="4"/>
      <c r="BWF104" s="4"/>
      <c r="BWG104" s="4"/>
      <c r="BWH104" s="4"/>
      <c r="BWI104" s="4"/>
      <c r="BWJ104" s="4"/>
      <c r="BWK104" s="4"/>
      <c r="BWL104" s="4"/>
      <c r="BWM104" s="4"/>
      <c r="BWN104" s="4"/>
      <c r="BWO104" s="4"/>
      <c r="BWP104" s="4"/>
      <c r="BWQ104" s="4"/>
      <c r="BWR104" s="4"/>
      <c r="BWS104" s="4"/>
      <c r="BWT104" s="4"/>
      <c r="BWU104" s="4"/>
      <c r="BWV104" s="4"/>
      <c r="BWW104" s="4"/>
      <c r="BWX104" s="4"/>
      <c r="BWY104" s="4"/>
      <c r="BWZ104" s="4"/>
      <c r="BXA104" s="4"/>
      <c r="BXB104" s="4"/>
      <c r="BXC104" s="4"/>
      <c r="BXD104" s="4"/>
      <c r="BXE104" s="4"/>
      <c r="BXF104" s="4"/>
      <c r="BXG104" s="4"/>
      <c r="BXH104" s="4"/>
      <c r="BXI104" s="4"/>
      <c r="BXJ104" s="4"/>
      <c r="BXK104" s="4"/>
      <c r="BXL104" s="4"/>
      <c r="BXM104" s="4"/>
      <c r="BXN104" s="4"/>
      <c r="BXO104" s="4"/>
      <c r="BXP104" s="4"/>
      <c r="BXQ104" s="4"/>
      <c r="BXR104" s="4"/>
      <c r="BXS104" s="4"/>
      <c r="BXT104" s="4"/>
      <c r="BXU104" s="4"/>
      <c r="BXV104" s="4"/>
      <c r="BXW104" s="4"/>
      <c r="BXX104" s="4"/>
      <c r="BXY104" s="4"/>
      <c r="BXZ104" s="4"/>
      <c r="BYA104" s="4"/>
      <c r="BYB104" s="4"/>
      <c r="BYC104" s="4"/>
      <c r="BYD104" s="4"/>
      <c r="BYE104" s="4"/>
      <c r="BYF104" s="4"/>
      <c r="BYG104" s="4"/>
      <c r="BYH104" s="4"/>
      <c r="BYI104" s="4"/>
      <c r="BYJ104" s="4"/>
      <c r="BYK104" s="4"/>
      <c r="BYL104" s="4"/>
      <c r="BYM104" s="4"/>
      <c r="BYN104" s="4"/>
      <c r="BYO104" s="4"/>
      <c r="BYP104" s="4"/>
      <c r="BYQ104" s="4"/>
      <c r="BYR104" s="4"/>
      <c r="BYS104" s="4"/>
      <c r="BYT104" s="4"/>
      <c r="BYU104" s="4"/>
      <c r="BYV104" s="4"/>
      <c r="BYW104" s="4"/>
      <c r="BYX104" s="4"/>
      <c r="BYY104" s="4"/>
      <c r="BYZ104" s="4"/>
      <c r="BZA104" s="4"/>
      <c r="BZB104" s="4"/>
      <c r="BZC104" s="4"/>
      <c r="BZD104" s="4"/>
      <c r="BZE104" s="4"/>
      <c r="BZF104" s="4"/>
      <c r="BZG104" s="4"/>
      <c r="BZH104" s="4"/>
      <c r="BZI104" s="4"/>
      <c r="BZJ104" s="4"/>
      <c r="BZK104" s="4"/>
      <c r="BZL104" s="4"/>
      <c r="BZM104" s="4"/>
      <c r="BZN104" s="4"/>
      <c r="BZO104" s="4"/>
      <c r="BZP104" s="4"/>
      <c r="BZQ104" s="4"/>
      <c r="BZR104" s="4"/>
      <c r="BZS104" s="4"/>
      <c r="BZT104" s="4"/>
      <c r="BZU104" s="4"/>
      <c r="BZV104" s="4"/>
      <c r="BZW104" s="4"/>
      <c r="BZX104" s="4"/>
      <c r="BZY104" s="4"/>
      <c r="BZZ104" s="4"/>
      <c r="CAA104" s="4"/>
      <c r="CAB104" s="4"/>
      <c r="CAC104" s="4"/>
      <c r="CAD104" s="4"/>
      <c r="CAE104" s="4"/>
      <c r="CAF104" s="4"/>
      <c r="CAG104" s="4"/>
      <c r="CAH104" s="4"/>
      <c r="CAI104" s="4"/>
      <c r="CAJ104" s="4"/>
      <c r="CAK104" s="4"/>
      <c r="CAL104" s="4"/>
      <c r="CAM104" s="4"/>
      <c r="CAN104" s="4"/>
      <c r="CAO104" s="4"/>
      <c r="CAP104" s="4"/>
      <c r="CAQ104" s="4"/>
      <c r="CAR104" s="4"/>
      <c r="CAS104" s="4"/>
      <c r="CAT104" s="4"/>
      <c r="CAU104" s="4"/>
      <c r="CAV104" s="4"/>
      <c r="CAW104" s="4"/>
      <c r="CAX104" s="4"/>
      <c r="CAY104" s="4"/>
      <c r="CAZ104" s="4"/>
      <c r="CBA104" s="4"/>
      <c r="CBB104" s="4"/>
      <c r="CBC104" s="4"/>
      <c r="CBD104" s="4"/>
      <c r="CBE104" s="4"/>
      <c r="CBF104" s="4"/>
      <c r="CBG104" s="4"/>
      <c r="CBH104" s="4"/>
      <c r="CBI104" s="4"/>
      <c r="CBJ104" s="4"/>
      <c r="CBK104" s="4"/>
      <c r="CBL104" s="4"/>
      <c r="CBM104" s="4"/>
      <c r="CBN104" s="4"/>
      <c r="CBO104" s="4"/>
      <c r="CBP104" s="4"/>
      <c r="CBQ104" s="4"/>
      <c r="CBR104" s="4"/>
      <c r="CBS104" s="4"/>
      <c r="CBT104" s="4"/>
      <c r="CBU104" s="4"/>
      <c r="CBV104" s="4"/>
      <c r="CBW104" s="4"/>
      <c r="CBX104" s="4"/>
      <c r="CBY104" s="4"/>
      <c r="CBZ104" s="4"/>
      <c r="CCA104" s="4"/>
      <c r="CCB104" s="4"/>
      <c r="CCC104" s="4"/>
      <c r="CCD104" s="4"/>
      <c r="CCE104" s="4"/>
      <c r="CCF104" s="4"/>
      <c r="CCG104" s="4"/>
      <c r="CCH104" s="4"/>
      <c r="CCI104" s="4"/>
      <c r="CCJ104" s="4"/>
      <c r="CCK104" s="4"/>
      <c r="CCL104" s="4"/>
      <c r="CCM104" s="4"/>
      <c r="CCN104" s="4"/>
      <c r="CCO104" s="4"/>
      <c r="CCP104" s="4"/>
      <c r="CCQ104" s="4"/>
      <c r="CCR104" s="4"/>
      <c r="CCS104" s="4"/>
      <c r="CCT104" s="4"/>
      <c r="CCU104" s="4"/>
      <c r="CCV104" s="4"/>
      <c r="CCW104" s="4"/>
      <c r="CCX104" s="4"/>
      <c r="CCY104" s="4"/>
      <c r="CCZ104" s="4"/>
      <c r="CDA104" s="4"/>
      <c r="CDB104" s="4"/>
      <c r="CDC104" s="4"/>
      <c r="CDD104" s="4"/>
      <c r="CDE104" s="4"/>
      <c r="CDF104" s="4"/>
      <c r="CDG104" s="4"/>
      <c r="CDH104" s="4"/>
      <c r="CDI104" s="4"/>
      <c r="CDJ104" s="4"/>
      <c r="CDK104" s="4"/>
      <c r="CDL104" s="4"/>
      <c r="CDM104" s="4"/>
      <c r="CDN104" s="4"/>
      <c r="CDO104" s="4"/>
      <c r="CDP104" s="4"/>
      <c r="CDQ104" s="4"/>
      <c r="CDR104" s="4"/>
      <c r="CDS104" s="4"/>
      <c r="CDT104" s="4"/>
      <c r="CDU104" s="4"/>
      <c r="CDV104" s="4"/>
      <c r="CDW104" s="4"/>
      <c r="CDX104" s="4"/>
      <c r="CDY104" s="4"/>
      <c r="CDZ104" s="4"/>
      <c r="CEA104" s="4"/>
      <c r="CEB104" s="4"/>
      <c r="CEC104" s="4"/>
      <c r="CED104" s="4"/>
      <c r="CEE104" s="4"/>
      <c r="CEF104" s="4"/>
      <c r="CEG104" s="4"/>
      <c r="CEH104" s="4"/>
      <c r="CEI104" s="4"/>
      <c r="CEJ104" s="4"/>
      <c r="CEK104" s="4"/>
      <c r="CEL104" s="4"/>
      <c r="CEM104" s="4"/>
      <c r="CEN104" s="4"/>
      <c r="CEO104" s="4"/>
      <c r="CEP104" s="4"/>
      <c r="CEQ104" s="4"/>
      <c r="CER104" s="4"/>
      <c r="CES104" s="4"/>
      <c r="CET104" s="4"/>
      <c r="CEU104" s="4"/>
      <c r="CEV104" s="4"/>
      <c r="CEW104" s="4"/>
      <c r="CEX104" s="4"/>
      <c r="CEY104" s="4"/>
      <c r="CEZ104" s="4"/>
      <c r="CFA104" s="4"/>
      <c r="CFB104" s="4"/>
      <c r="CFC104" s="4"/>
      <c r="CFD104" s="4"/>
      <c r="CFE104" s="4"/>
      <c r="CFF104" s="4"/>
      <c r="CFG104" s="4"/>
      <c r="CFH104" s="4"/>
      <c r="CFI104" s="4"/>
      <c r="CFJ104" s="4"/>
      <c r="CFK104" s="4"/>
      <c r="CFL104" s="4"/>
      <c r="CFM104" s="4"/>
      <c r="CFN104" s="4"/>
      <c r="CFO104" s="4"/>
      <c r="CFP104" s="4"/>
      <c r="CFQ104" s="4"/>
      <c r="CFR104" s="4"/>
      <c r="CFS104" s="4"/>
      <c r="CFT104" s="4"/>
      <c r="CFU104" s="4"/>
      <c r="CFV104" s="4"/>
      <c r="CFW104" s="4"/>
      <c r="CFX104" s="4"/>
      <c r="CFY104" s="4"/>
      <c r="CFZ104" s="4"/>
      <c r="CGA104" s="4"/>
      <c r="CGB104" s="4"/>
      <c r="CGC104" s="4"/>
      <c r="CGD104" s="4"/>
      <c r="CGE104" s="4"/>
      <c r="CGF104" s="4"/>
      <c r="CGG104" s="4"/>
      <c r="CGH104" s="4"/>
      <c r="CGI104" s="4"/>
      <c r="CGJ104" s="4"/>
      <c r="CGK104" s="4"/>
      <c r="CGL104" s="4"/>
      <c r="CGM104" s="4"/>
      <c r="CGN104" s="4"/>
      <c r="CGO104" s="4"/>
      <c r="CGP104" s="4"/>
      <c r="CGQ104" s="4"/>
      <c r="CGR104" s="4"/>
      <c r="CGS104" s="4"/>
      <c r="CGT104" s="4"/>
      <c r="CGU104" s="4"/>
      <c r="CGV104" s="4"/>
      <c r="CGW104" s="4"/>
      <c r="CGX104" s="4"/>
      <c r="CGY104" s="4"/>
      <c r="CGZ104" s="4"/>
      <c r="CHA104" s="4"/>
      <c r="CHB104" s="4"/>
      <c r="CHC104" s="4"/>
      <c r="CHD104" s="4"/>
      <c r="CHE104" s="4"/>
      <c r="CHF104" s="4"/>
      <c r="CHG104" s="4"/>
      <c r="CHH104" s="4"/>
      <c r="CHI104" s="4"/>
      <c r="CHJ104" s="4"/>
      <c r="CHK104" s="4"/>
      <c r="CHL104" s="4"/>
      <c r="CHM104" s="4"/>
      <c r="CHN104" s="4"/>
      <c r="CHO104" s="4"/>
      <c r="CHP104" s="4"/>
      <c r="CHQ104" s="4"/>
      <c r="CHR104" s="4"/>
      <c r="CHS104" s="4"/>
      <c r="CHT104" s="4"/>
      <c r="CHU104" s="4"/>
      <c r="CHV104" s="4"/>
      <c r="CHW104" s="4"/>
      <c r="CHX104" s="4"/>
      <c r="CHY104" s="4"/>
      <c r="CHZ104" s="4"/>
      <c r="CIA104" s="4"/>
      <c r="CIB104" s="4"/>
      <c r="CIC104" s="4"/>
      <c r="CID104" s="4"/>
      <c r="CIE104" s="4"/>
      <c r="CIF104" s="4"/>
      <c r="CIG104" s="4"/>
      <c r="CIH104" s="4"/>
      <c r="CII104" s="4"/>
      <c r="CIJ104" s="4"/>
      <c r="CIK104" s="4"/>
      <c r="CIL104" s="4"/>
      <c r="CIM104" s="4"/>
      <c r="CIN104" s="4"/>
      <c r="CIO104" s="4"/>
      <c r="CIP104" s="4"/>
      <c r="CIQ104" s="4"/>
      <c r="CIR104" s="4"/>
      <c r="CIS104" s="4"/>
      <c r="CIT104" s="4"/>
      <c r="CIU104" s="4"/>
      <c r="CIV104" s="4"/>
      <c r="CIW104" s="4"/>
      <c r="CIX104" s="4"/>
      <c r="CIY104" s="4"/>
      <c r="CIZ104" s="4"/>
      <c r="CJA104" s="4"/>
      <c r="CJB104" s="4"/>
      <c r="CJC104" s="4"/>
      <c r="CJD104" s="4"/>
      <c r="CJE104" s="4"/>
      <c r="CJF104" s="4"/>
      <c r="CJG104" s="4"/>
      <c r="CJH104" s="4"/>
      <c r="CJI104" s="4"/>
      <c r="CJJ104" s="4"/>
      <c r="CJK104" s="4"/>
      <c r="CJL104" s="4"/>
      <c r="CJM104" s="4"/>
      <c r="CJN104" s="4"/>
      <c r="CJO104" s="4"/>
      <c r="CJP104" s="4"/>
      <c r="CJQ104" s="4"/>
      <c r="CJR104" s="4"/>
      <c r="CJS104" s="4"/>
      <c r="CJT104" s="4"/>
      <c r="CJU104" s="4"/>
      <c r="CJV104" s="4"/>
      <c r="CJW104" s="4"/>
      <c r="CJX104" s="4"/>
      <c r="CJY104" s="4"/>
      <c r="CJZ104" s="4"/>
      <c r="CKA104" s="4"/>
      <c r="CKB104" s="4"/>
      <c r="CKC104" s="4"/>
      <c r="CKD104" s="4"/>
      <c r="CKE104" s="4"/>
      <c r="CKF104" s="4"/>
      <c r="CKG104" s="4"/>
      <c r="CKH104" s="4"/>
      <c r="CKI104" s="4"/>
      <c r="CKJ104" s="4"/>
      <c r="CKK104" s="4"/>
      <c r="CKL104" s="4"/>
      <c r="CKM104" s="4"/>
      <c r="CKN104" s="4"/>
      <c r="CKO104" s="4"/>
      <c r="CKP104" s="4"/>
      <c r="CKQ104" s="4"/>
      <c r="CKR104" s="4"/>
      <c r="CKS104" s="4"/>
      <c r="CKT104" s="4"/>
      <c r="CKU104" s="4"/>
      <c r="CKV104" s="4"/>
      <c r="CKW104" s="4"/>
      <c r="CKX104" s="4"/>
      <c r="CKY104" s="4"/>
      <c r="CKZ104" s="4"/>
      <c r="CLA104" s="4"/>
      <c r="CLB104" s="4"/>
      <c r="CLC104" s="4"/>
      <c r="CLD104" s="4"/>
      <c r="CLE104" s="4"/>
      <c r="CLF104" s="4"/>
      <c r="CLG104" s="4"/>
      <c r="CLH104" s="4"/>
      <c r="CLI104" s="4"/>
      <c r="CLJ104" s="4"/>
      <c r="CLK104" s="4"/>
      <c r="CLL104" s="4"/>
      <c r="CLM104" s="4"/>
      <c r="CLN104" s="4"/>
      <c r="CLO104" s="4"/>
      <c r="CLP104" s="4"/>
      <c r="CLQ104" s="4"/>
      <c r="CLR104" s="4"/>
      <c r="CLS104" s="4"/>
      <c r="CLT104" s="4"/>
      <c r="CLU104" s="4"/>
      <c r="CLV104" s="4"/>
      <c r="CLW104" s="4"/>
      <c r="CLX104" s="4"/>
      <c r="CLY104" s="4"/>
      <c r="CLZ104" s="4"/>
      <c r="CMA104" s="4"/>
      <c r="CMB104" s="4"/>
      <c r="CMC104" s="4"/>
      <c r="CMD104" s="4"/>
      <c r="CME104" s="4"/>
      <c r="CMF104" s="4"/>
      <c r="CMG104" s="4"/>
      <c r="CMH104" s="4"/>
      <c r="CMI104" s="4"/>
      <c r="CMJ104" s="4"/>
      <c r="CMK104" s="4"/>
      <c r="CML104" s="4"/>
      <c r="CMM104" s="4"/>
      <c r="CMN104" s="4"/>
      <c r="CMO104" s="4"/>
      <c r="CMP104" s="4"/>
      <c r="CMQ104" s="4"/>
      <c r="CMR104" s="4"/>
      <c r="CMS104" s="4"/>
      <c r="CMT104" s="4"/>
      <c r="CMU104" s="4"/>
      <c r="CMV104" s="4"/>
      <c r="CMW104" s="4"/>
      <c r="CMX104" s="4"/>
      <c r="CMY104" s="4"/>
      <c r="CMZ104" s="4"/>
      <c r="CNA104" s="4"/>
      <c r="CNB104" s="4"/>
      <c r="CNC104" s="4"/>
      <c r="CND104" s="4"/>
      <c r="CNE104" s="4"/>
      <c r="CNF104" s="4"/>
      <c r="CNG104" s="4"/>
      <c r="CNH104" s="4"/>
      <c r="CNI104" s="4"/>
      <c r="CNJ104" s="4"/>
      <c r="CNK104" s="4"/>
      <c r="CNL104" s="4"/>
      <c r="CNM104" s="4"/>
      <c r="CNN104" s="4"/>
      <c r="CNO104" s="4"/>
      <c r="CNP104" s="4"/>
      <c r="CNQ104" s="4"/>
      <c r="CNR104" s="4"/>
      <c r="CNS104" s="4"/>
      <c r="CNT104" s="4"/>
      <c r="CNU104" s="4"/>
      <c r="CNV104" s="4"/>
      <c r="CNW104" s="4"/>
      <c r="CNX104" s="4"/>
      <c r="CNY104" s="4"/>
      <c r="CNZ104" s="4"/>
      <c r="COA104" s="4"/>
      <c r="COB104" s="4"/>
      <c r="COC104" s="4"/>
      <c r="COD104" s="4"/>
      <c r="COE104" s="4"/>
      <c r="COF104" s="4"/>
      <c r="COG104" s="4"/>
      <c r="COH104" s="4"/>
      <c r="COI104" s="4"/>
      <c r="COJ104" s="4"/>
      <c r="COK104" s="4"/>
      <c r="COL104" s="4"/>
      <c r="COM104" s="4"/>
      <c r="CON104" s="4"/>
      <c r="COO104" s="4"/>
      <c r="COP104" s="4"/>
      <c r="COQ104" s="4"/>
      <c r="COR104" s="4"/>
      <c r="COS104" s="4"/>
      <c r="COT104" s="4"/>
      <c r="COU104" s="4"/>
      <c r="COV104" s="4"/>
      <c r="COW104" s="4"/>
      <c r="COX104" s="4"/>
      <c r="COY104" s="4"/>
      <c r="COZ104" s="4"/>
      <c r="CPA104" s="4"/>
      <c r="CPB104" s="4"/>
      <c r="CPC104" s="4"/>
      <c r="CPD104" s="4"/>
      <c r="CPE104" s="4"/>
      <c r="CPF104" s="4"/>
      <c r="CPG104" s="4"/>
      <c r="CPH104" s="4"/>
      <c r="CPI104" s="4"/>
      <c r="CPJ104" s="4"/>
      <c r="CPK104" s="4"/>
      <c r="CPL104" s="4"/>
      <c r="CPM104" s="4"/>
      <c r="CPN104" s="4"/>
      <c r="CPO104" s="4"/>
      <c r="CPP104" s="4"/>
      <c r="CPQ104" s="4"/>
      <c r="CPR104" s="4"/>
      <c r="CPS104" s="4"/>
      <c r="CPT104" s="4"/>
      <c r="CPU104" s="4"/>
      <c r="CPV104" s="4"/>
      <c r="CPW104" s="4"/>
      <c r="CPX104" s="4"/>
      <c r="CPY104" s="4"/>
      <c r="CPZ104" s="4"/>
      <c r="CQA104" s="4"/>
      <c r="CQB104" s="4"/>
      <c r="CQC104" s="4"/>
      <c r="CQD104" s="4"/>
      <c r="CQE104" s="4"/>
      <c r="CQF104" s="4"/>
      <c r="CQG104" s="4"/>
      <c r="CQH104" s="4"/>
      <c r="CQI104" s="4"/>
      <c r="CQJ104" s="4"/>
      <c r="CQK104" s="4"/>
      <c r="CQL104" s="4"/>
      <c r="CQM104" s="4"/>
      <c r="CQN104" s="4"/>
      <c r="CQO104" s="4"/>
      <c r="CQP104" s="4"/>
      <c r="CQQ104" s="4"/>
      <c r="CQR104" s="4"/>
      <c r="CQS104" s="4"/>
      <c r="CQT104" s="4"/>
      <c r="CQU104" s="4"/>
      <c r="CQV104" s="4"/>
      <c r="CQW104" s="4"/>
      <c r="CQX104" s="4"/>
      <c r="CQY104" s="4"/>
      <c r="CQZ104" s="4"/>
      <c r="CRA104" s="4"/>
      <c r="CRB104" s="4"/>
      <c r="CRC104" s="4"/>
      <c r="CRD104" s="4"/>
      <c r="CRE104" s="4"/>
      <c r="CRF104" s="4"/>
      <c r="CRG104" s="4"/>
      <c r="CRH104" s="4"/>
      <c r="CRI104" s="4"/>
      <c r="CRJ104" s="4"/>
      <c r="CRK104" s="4"/>
      <c r="CRL104" s="4"/>
      <c r="CRM104" s="4"/>
      <c r="CRN104" s="4"/>
      <c r="CRO104" s="4"/>
      <c r="CRP104" s="4"/>
      <c r="CRQ104" s="4"/>
      <c r="CRR104" s="4"/>
      <c r="CRS104" s="4"/>
      <c r="CRT104" s="4"/>
      <c r="CRU104" s="4"/>
      <c r="CRV104" s="4"/>
      <c r="CRW104" s="4"/>
      <c r="CRX104" s="4"/>
      <c r="CRY104" s="4"/>
      <c r="CRZ104" s="4"/>
      <c r="CSA104" s="4"/>
      <c r="CSB104" s="4"/>
      <c r="CSC104" s="4"/>
      <c r="CSD104" s="4"/>
      <c r="CSE104" s="4"/>
      <c r="CSF104" s="4"/>
      <c r="CSG104" s="4"/>
      <c r="CSH104" s="4"/>
      <c r="CSI104" s="4"/>
      <c r="CSJ104" s="4"/>
      <c r="CSK104" s="4"/>
      <c r="CSL104" s="4"/>
      <c r="CSM104" s="4"/>
      <c r="CSN104" s="4"/>
      <c r="CSO104" s="4"/>
      <c r="CSP104" s="4"/>
      <c r="CSQ104" s="4"/>
      <c r="CSR104" s="4"/>
      <c r="CSS104" s="4"/>
      <c r="CST104" s="4"/>
      <c r="CSU104" s="4"/>
      <c r="CSV104" s="4"/>
      <c r="CSW104" s="4"/>
      <c r="CSX104" s="4"/>
      <c r="CSY104" s="4"/>
      <c r="CSZ104" s="4"/>
      <c r="CTA104" s="4"/>
      <c r="CTB104" s="4"/>
      <c r="CTC104" s="4"/>
      <c r="CTD104" s="4"/>
      <c r="CTE104" s="4"/>
      <c r="CTF104" s="4"/>
      <c r="CTG104" s="4"/>
      <c r="CTH104" s="4"/>
      <c r="CTI104" s="4"/>
      <c r="CTJ104" s="4"/>
      <c r="CTK104" s="4"/>
      <c r="CTL104" s="4"/>
      <c r="CTM104" s="4"/>
      <c r="CTN104" s="4"/>
      <c r="CTO104" s="4"/>
      <c r="CTP104" s="4"/>
      <c r="CTQ104" s="4"/>
      <c r="CTR104" s="4"/>
      <c r="CTS104" s="4"/>
      <c r="CTT104" s="4"/>
      <c r="CTU104" s="4"/>
      <c r="CTV104" s="4"/>
      <c r="CTW104" s="4"/>
      <c r="CTX104" s="4"/>
      <c r="CTY104" s="4"/>
      <c r="CTZ104" s="4"/>
      <c r="CUA104" s="4"/>
      <c r="CUB104" s="4"/>
      <c r="CUC104" s="4"/>
      <c r="CUD104" s="4"/>
      <c r="CUE104" s="4"/>
      <c r="CUF104" s="4"/>
      <c r="CUG104" s="4"/>
      <c r="CUH104" s="4"/>
      <c r="CUI104" s="4"/>
      <c r="CUJ104" s="4"/>
      <c r="CUK104" s="4"/>
      <c r="CUL104" s="4"/>
      <c r="CUM104" s="4"/>
      <c r="CUN104" s="4"/>
      <c r="CUO104" s="4"/>
      <c r="CUP104" s="4"/>
      <c r="CUQ104" s="4"/>
      <c r="CUR104" s="4"/>
      <c r="CUS104" s="4"/>
      <c r="CUT104" s="4"/>
      <c r="CUU104" s="4"/>
      <c r="CUV104" s="4"/>
      <c r="CUW104" s="4"/>
      <c r="CUX104" s="4"/>
      <c r="CUY104" s="4"/>
      <c r="CUZ104" s="4"/>
      <c r="CVA104" s="4"/>
      <c r="CVB104" s="4"/>
      <c r="CVC104" s="4"/>
      <c r="CVD104" s="4"/>
      <c r="CVE104" s="4"/>
      <c r="CVF104" s="4"/>
      <c r="CVG104" s="4"/>
      <c r="CVH104" s="4"/>
      <c r="CVI104" s="4"/>
      <c r="CVJ104" s="4"/>
      <c r="CVK104" s="4"/>
      <c r="CVL104" s="4"/>
      <c r="CVM104" s="4"/>
      <c r="CVN104" s="4"/>
      <c r="CVO104" s="4"/>
      <c r="CVP104" s="4"/>
      <c r="CVQ104" s="4"/>
      <c r="CVR104" s="4"/>
      <c r="CVS104" s="4"/>
      <c r="CVT104" s="4"/>
      <c r="CVU104" s="4"/>
      <c r="CVV104" s="4"/>
      <c r="CVW104" s="4"/>
      <c r="CVX104" s="4"/>
      <c r="CVY104" s="4"/>
      <c r="CVZ104" s="4"/>
      <c r="CWA104" s="4"/>
      <c r="CWB104" s="4"/>
      <c r="CWC104" s="4"/>
      <c r="CWD104" s="4"/>
      <c r="CWE104" s="4"/>
      <c r="CWF104" s="4"/>
      <c r="CWG104" s="4"/>
      <c r="CWH104" s="4"/>
      <c r="CWI104" s="4"/>
      <c r="CWJ104" s="4"/>
      <c r="CWK104" s="4"/>
      <c r="CWL104" s="4"/>
      <c r="CWM104" s="4"/>
      <c r="CWN104" s="4"/>
      <c r="CWO104" s="4"/>
      <c r="CWP104" s="4"/>
      <c r="CWQ104" s="4"/>
      <c r="CWR104" s="4"/>
      <c r="CWS104" s="4"/>
      <c r="CWT104" s="4"/>
      <c r="CWU104" s="4"/>
      <c r="CWV104" s="4"/>
      <c r="CWW104" s="4"/>
      <c r="CWX104" s="4"/>
      <c r="CWY104" s="4"/>
      <c r="CWZ104" s="4"/>
      <c r="CXA104" s="4"/>
      <c r="CXB104" s="4"/>
      <c r="CXC104" s="4"/>
      <c r="CXD104" s="4"/>
      <c r="CXE104" s="4"/>
      <c r="CXF104" s="4"/>
      <c r="CXG104" s="4"/>
      <c r="CXH104" s="4"/>
      <c r="CXI104" s="4"/>
      <c r="CXJ104" s="4"/>
      <c r="CXK104" s="4"/>
      <c r="CXL104" s="4"/>
      <c r="CXM104" s="4"/>
      <c r="CXN104" s="4"/>
      <c r="CXO104" s="4"/>
      <c r="CXP104" s="4"/>
      <c r="CXQ104" s="4"/>
      <c r="CXR104" s="4"/>
      <c r="CXS104" s="4"/>
      <c r="CXT104" s="4"/>
      <c r="CXU104" s="4"/>
      <c r="CXV104" s="4"/>
      <c r="CXW104" s="4"/>
      <c r="CXX104" s="4"/>
      <c r="CXY104" s="4"/>
      <c r="CXZ104" s="4"/>
      <c r="CYA104" s="4"/>
      <c r="CYB104" s="4"/>
      <c r="CYC104" s="4"/>
      <c r="CYD104" s="4"/>
      <c r="CYE104" s="4"/>
      <c r="CYF104" s="4"/>
      <c r="CYG104" s="4"/>
      <c r="CYH104" s="4"/>
      <c r="CYI104" s="4"/>
      <c r="CYJ104" s="4"/>
      <c r="CYK104" s="4"/>
      <c r="CYL104" s="4"/>
      <c r="CYM104" s="4"/>
      <c r="CYN104" s="4"/>
      <c r="CYO104" s="4"/>
      <c r="CYP104" s="4"/>
      <c r="CYQ104" s="4"/>
      <c r="CYR104" s="4"/>
      <c r="CYS104" s="4"/>
      <c r="CYT104" s="4"/>
      <c r="CYU104" s="4"/>
      <c r="CYV104" s="4"/>
      <c r="CYW104" s="4"/>
      <c r="CYX104" s="4"/>
      <c r="CYY104" s="4"/>
      <c r="CYZ104" s="4"/>
      <c r="CZA104" s="4"/>
      <c r="CZB104" s="4"/>
      <c r="CZC104" s="4"/>
      <c r="CZD104" s="4"/>
      <c r="CZE104" s="4"/>
      <c r="CZF104" s="4"/>
      <c r="CZG104" s="4"/>
      <c r="CZH104" s="4"/>
      <c r="CZI104" s="4"/>
      <c r="CZJ104" s="4"/>
      <c r="CZK104" s="4"/>
      <c r="CZL104" s="4"/>
      <c r="CZM104" s="4"/>
      <c r="CZN104" s="4"/>
      <c r="CZO104" s="4"/>
      <c r="CZP104" s="4"/>
      <c r="CZQ104" s="4"/>
      <c r="CZR104" s="4"/>
      <c r="CZS104" s="4"/>
      <c r="CZT104" s="4"/>
      <c r="CZU104" s="4"/>
      <c r="CZV104" s="4"/>
      <c r="CZW104" s="4"/>
      <c r="CZX104" s="4"/>
      <c r="CZY104" s="4"/>
      <c r="CZZ104" s="4"/>
      <c r="DAA104" s="4"/>
      <c r="DAB104" s="4"/>
      <c r="DAC104" s="4"/>
      <c r="DAD104" s="4"/>
      <c r="DAE104" s="4"/>
      <c r="DAF104" s="4"/>
      <c r="DAG104" s="4"/>
      <c r="DAH104" s="4"/>
      <c r="DAI104" s="4"/>
      <c r="DAJ104" s="4"/>
      <c r="DAK104" s="4"/>
      <c r="DAL104" s="4"/>
      <c r="DAM104" s="4"/>
      <c r="DAN104" s="4"/>
      <c r="DAO104" s="4"/>
      <c r="DAP104" s="4"/>
      <c r="DAQ104" s="4"/>
      <c r="DAR104" s="4"/>
      <c r="DAS104" s="4"/>
      <c r="DAT104" s="4"/>
      <c r="DAU104" s="4"/>
      <c r="DAV104" s="4"/>
      <c r="DAW104" s="4"/>
      <c r="DAX104" s="4"/>
      <c r="DAY104" s="4"/>
      <c r="DAZ104" s="4"/>
      <c r="DBA104" s="4"/>
      <c r="DBB104" s="4"/>
      <c r="DBC104" s="4"/>
      <c r="DBD104" s="4"/>
      <c r="DBE104" s="4"/>
      <c r="DBF104" s="4"/>
      <c r="DBG104" s="4"/>
      <c r="DBH104" s="4"/>
      <c r="DBI104" s="4"/>
      <c r="DBJ104" s="4"/>
      <c r="DBK104" s="4"/>
      <c r="DBL104" s="4"/>
      <c r="DBM104" s="4"/>
      <c r="DBN104" s="4"/>
      <c r="DBO104" s="4"/>
      <c r="DBP104" s="4"/>
      <c r="DBQ104" s="4"/>
      <c r="DBR104" s="4"/>
      <c r="DBS104" s="4"/>
      <c r="DBT104" s="4"/>
      <c r="DBU104" s="4"/>
      <c r="DBV104" s="4"/>
      <c r="DBW104" s="4"/>
      <c r="DBX104" s="4"/>
      <c r="DBY104" s="4"/>
      <c r="DBZ104" s="4"/>
      <c r="DCA104" s="4"/>
      <c r="DCB104" s="4"/>
      <c r="DCC104" s="4"/>
      <c r="DCD104" s="4"/>
      <c r="DCE104" s="4"/>
      <c r="DCF104" s="4"/>
      <c r="DCG104" s="4"/>
      <c r="DCH104" s="4"/>
      <c r="DCI104" s="4"/>
      <c r="DCJ104" s="4"/>
      <c r="DCK104" s="4"/>
      <c r="DCL104" s="4"/>
      <c r="DCM104" s="4"/>
      <c r="DCN104" s="4"/>
      <c r="DCO104" s="4"/>
      <c r="DCP104" s="4"/>
      <c r="DCQ104" s="4"/>
      <c r="DCR104" s="4"/>
      <c r="DCS104" s="4"/>
      <c r="DCT104" s="4"/>
      <c r="DCU104" s="4"/>
      <c r="DCV104" s="4"/>
      <c r="DCW104" s="4"/>
      <c r="DCX104" s="4"/>
      <c r="DCY104" s="4"/>
      <c r="DCZ104" s="4"/>
      <c r="DDA104" s="4"/>
      <c r="DDB104" s="4"/>
      <c r="DDC104" s="4"/>
      <c r="DDD104" s="4"/>
      <c r="DDE104" s="4"/>
      <c r="DDF104" s="4"/>
      <c r="DDG104" s="4"/>
      <c r="DDH104" s="4"/>
      <c r="DDI104" s="4"/>
      <c r="DDJ104" s="4"/>
      <c r="DDK104" s="4"/>
      <c r="DDL104" s="4"/>
      <c r="DDM104" s="4"/>
      <c r="DDN104" s="4"/>
      <c r="DDO104" s="4"/>
      <c r="DDP104" s="4"/>
      <c r="DDQ104" s="4"/>
      <c r="DDR104" s="4"/>
      <c r="DDS104" s="4"/>
      <c r="DDT104" s="4"/>
      <c r="DDU104" s="4"/>
      <c r="DDV104" s="4"/>
      <c r="DDW104" s="4"/>
      <c r="DDX104" s="4"/>
      <c r="DDY104" s="4"/>
      <c r="DDZ104" s="4"/>
      <c r="DEA104" s="4"/>
      <c r="DEB104" s="4"/>
      <c r="DEC104" s="4"/>
      <c r="DED104" s="4"/>
      <c r="DEE104" s="4"/>
      <c r="DEF104" s="4"/>
      <c r="DEG104" s="4"/>
      <c r="DEH104" s="4"/>
      <c r="DEI104" s="4"/>
      <c r="DEJ104" s="4"/>
      <c r="DEK104" s="4"/>
      <c r="DEL104" s="4"/>
      <c r="DEM104" s="4"/>
      <c r="DEN104" s="4"/>
      <c r="DEO104" s="4"/>
      <c r="DEP104" s="4"/>
      <c r="DEQ104" s="4"/>
      <c r="DER104" s="4"/>
      <c r="DES104" s="4"/>
      <c r="DET104" s="4"/>
      <c r="DEU104" s="4"/>
      <c r="DEV104" s="4"/>
      <c r="DEW104" s="4"/>
      <c r="DEX104" s="4"/>
      <c r="DEY104" s="4"/>
      <c r="DEZ104" s="4"/>
      <c r="DFA104" s="4"/>
      <c r="DFB104" s="4"/>
      <c r="DFC104" s="4"/>
      <c r="DFD104" s="4"/>
      <c r="DFE104" s="4"/>
      <c r="DFF104" s="4"/>
      <c r="DFG104" s="4"/>
      <c r="DFH104" s="4"/>
      <c r="DFI104" s="4"/>
      <c r="DFJ104" s="4"/>
      <c r="DFK104" s="4"/>
      <c r="DFL104" s="4"/>
      <c r="DFM104" s="4"/>
      <c r="DFN104" s="4"/>
      <c r="DFO104" s="4"/>
      <c r="DFP104" s="4"/>
      <c r="DFQ104" s="4"/>
      <c r="DFR104" s="4"/>
      <c r="DFS104" s="4"/>
      <c r="DFT104" s="4"/>
      <c r="DFU104" s="4"/>
      <c r="DFV104" s="4"/>
      <c r="DFW104" s="4"/>
      <c r="DFX104" s="4"/>
      <c r="DFY104" s="4"/>
      <c r="DFZ104" s="4"/>
      <c r="DGA104" s="4"/>
      <c r="DGB104" s="4"/>
      <c r="DGC104" s="4"/>
      <c r="DGD104" s="4"/>
      <c r="DGE104" s="4"/>
      <c r="DGF104" s="4"/>
      <c r="DGG104" s="4"/>
      <c r="DGH104" s="4"/>
      <c r="DGI104" s="4"/>
      <c r="DGJ104" s="4"/>
      <c r="DGK104" s="4"/>
      <c r="DGL104" s="4"/>
      <c r="DGM104" s="4"/>
      <c r="DGN104" s="4"/>
      <c r="DGO104" s="4"/>
      <c r="DGP104" s="4"/>
      <c r="DGQ104" s="4"/>
      <c r="DGR104" s="4"/>
      <c r="DGS104" s="4"/>
      <c r="DGT104" s="4"/>
      <c r="DGU104" s="4"/>
      <c r="DGV104" s="4"/>
      <c r="DGW104" s="4"/>
      <c r="DGX104" s="4"/>
      <c r="DGY104" s="4"/>
      <c r="DGZ104" s="4"/>
      <c r="DHA104" s="4"/>
      <c r="DHB104" s="4"/>
      <c r="DHC104" s="4"/>
      <c r="DHD104" s="4"/>
      <c r="DHE104" s="4"/>
      <c r="DHF104" s="4"/>
      <c r="DHG104" s="4"/>
      <c r="DHH104" s="4"/>
      <c r="DHI104" s="4"/>
      <c r="DHJ104" s="4"/>
      <c r="DHK104" s="4"/>
      <c r="DHL104" s="4"/>
      <c r="DHM104" s="4"/>
      <c r="DHN104" s="4"/>
      <c r="DHO104" s="4"/>
      <c r="DHP104" s="4"/>
      <c r="DHQ104" s="4"/>
      <c r="DHR104" s="4"/>
      <c r="DHS104" s="4"/>
      <c r="DHT104" s="4"/>
      <c r="DHU104" s="4"/>
      <c r="DHV104" s="4"/>
      <c r="DHW104" s="4"/>
      <c r="DHX104" s="4"/>
      <c r="DHY104" s="4"/>
      <c r="DHZ104" s="4"/>
      <c r="DIA104" s="4"/>
      <c r="DIB104" s="4"/>
      <c r="DIC104" s="4"/>
      <c r="DID104" s="4"/>
      <c r="DIE104" s="4"/>
      <c r="DIF104" s="4"/>
      <c r="DIG104" s="4"/>
      <c r="DIH104" s="4"/>
      <c r="DII104" s="4"/>
      <c r="DIJ104" s="4"/>
      <c r="DIK104" s="4"/>
      <c r="DIL104" s="4"/>
      <c r="DIM104" s="4"/>
      <c r="DIN104" s="4"/>
      <c r="DIO104" s="4"/>
      <c r="DIP104" s="4"/>
      <c r="DIQ104" s="4"/>
      <c r="DIR104" s="4"/>
      <c r="DIS104" s="4"/>
      <c r="DIT104" s="4"/>
      <c r="DIU104" s="4"/>
      <c r="DIV104" s="4"/>
      <c r="DIW104" s="4"/>
      <c r="DIX104" s="4"/>
      <c r="DIY104" s="4"/>
      <c r="DIZ104" s="4"/>
      <c r="DJA104" s="4"/>
      <c r="DJB104" s="4"/>
      <c r="DJC104" s="4"/>
      <c r="DJD104" s="4"/>
      <c r="DJE104" s="4"/>
      <c r="DJF104" s="4"/>
      <c r="DJG104" s="4"/>
      <c r="DJH104" s="4"/>
      <c r="DJI104" s="4"/>
      <c r="DJJ104" s="4"/>
      <c r="DJK104" s="4"/>
      <c r="DJL104" s="4"/>
      <c r="DJM104" s="4"/>
      <c r="DJN104" s="4"/>
      <c r="DJO104" s="4"/>
      <c r="DJP104" s="4"/>
      <c r="DJQ104" s="4"/>
      <c r="DJR104" s="4"/>
      <c r="DJS104" s="4"/>
      <c r="DJT104" s="4"/>
      <c r="DJU104" s="4"/>
      <c r="DJV104" s="4"/>
      <c r="DJW104" s="4"/>
      <c r="DJX104" s="4"/>
      <c r="DJY104" s="4"/>
      <c r="DJZ104" s="4"/>
      <c r="DKA104" s="4"/>
      <c r="DKB104" s="4"/>
      <c r="DKC104" s="4"/>
      <c r="DKD104" s="4"/>
      <c r="DKE104" s="4"/>
      <c r="DKF104" s="4"/>
      <c r="DKG104" s="4"/>
      <c r="DKH104" s="4"/>
      <c r="DKI104" s="4"/>
      <c r="DKJ104" s="4"/>
      <c r="DKK104" s="4"/>
      <c r="DKL104" s="4"/>
      <c r="DKM104" s="4"/>
      <c r="DKN104" s="4"/>
      <c r="DKO104" s="4"/>
      <c r="DKP104" s="4"/>
      <c r="DKQ104" s="4"/>
      <c r="DKR104" s="4"/>
      <c r="DKS104" s="4"/>
      <c r="DKT104" s="4"/>
      <c r="DKU104" s="4"/>
      <c r="DKV104" s="4"/>
      <c r="DKW104" s="4"/>
      <c r="DKX104" s="4"/>
      <c r="DKY104" s="4"/>
      <c r="DKZ104" s="4"/>
      <c r="DLA104" s="4"/>
      <c r="DLB104" s="4"/>
      <c r="DLC104" s="4"/>
      <c r="DLD104" s="4"/>
      <c r="DLE104" s="4"/>
      <c r="DLF104" s="4"/>
      <c r="DLG104" s="4"/>
      <c r="DLH104" s="4"/>
      <c r="DLI104" s="4"/>
      <c r="DLJ104" s="4"/>
      <c r="DLK104" s="4"/>
      <c r="DLL104" s="4"/>
      <c r="DLM104" s="4"/>
      <c r="DLN104" s="4"/>
      <c r="DLO104" s="4"/>
      <c r="DLP104" s="4"/>
      <c r="DLQ104" s="4"/>
      <c r="DLR104" s="4"/>
      <c r="DLS104" s="4"/>
      <c r="DLT104" s="4"/>
      <c r="DLU104" s="4"/>
      <c r="DLV104" s="4"/>
      <c r="DLW104" s="4"/>
      <c r="DLX104" s="4"/>
      <c r="DLY104" s="4"/>
      <c r="DLZ104" s="4"/>
      <c r="DMA104" s="4"/>
      <c r="DMB104" s="4"/>
      <c r="DMC104" s="4"/>
      <c r="DMD104" s="4"/>
      <c r="DME104" s="4"/>
      <c r="DMF104" s="4"/>
      <c r="DMG104" s="4"/>
      <c r="DMH104" s="4"/>
      <c r="DMI104" s="4"/>
      <c r="DMJ104" s="4"/>
      <c r="DMK104" s="4"/>
      <c r="DML104" s="4"/>
      <c r="DMM104" s="4"/>
      <c r="DMN104" s="4"/>
      <c r="DMO104" s="4"/>
      <c r="DMP104" s="4"/>
      <c r="DMQ104" s="4"/>
      <c r="DMR104" s="4"/>
      <c r="DMS104" s="4"/>
      <c r="DMT104" s="4"/>
      <c r="DMU104" s="4"/>
      <c r="DMV104" s="4"/>
      <c r="DMW104" s="4"/>
      <c r="DMX104" s="4"/>
      <c r="DMY104" s="4"/>
      <c r="DMZ104" s="4"/>
      <c r="DNA104" s="4"/>
      <c r="DNB104" s="4"/>
      <c r="DNC104" s="4"/>
      <c r="DND104" s="4"/>
      <c r="DNE104" s="4"/>
      <c r="DNF104" s="4"/>
      <c r="DNG104" s="4"/>
      <c r="DNH104" s="4"/>
      <c r="DNI104" s="4"/>
      <c r="DNJ104" s="4"/>
      <c r="DNK104" s="4"/>
      <c r="DNL104" s="4"/>
      <c r="DNM104" s="4"/>
      <c r="DNN104" s="4"/>
      <c r="DNO104" s="4"/>
      <c r="DNP104" s="4"/>
      <c r="DNQ104" s="4"/>
      <c r="DNR104" s="4"/>
      <c r="DNS104" s="4"/>
      <c r="DNT104" s="4"/>
      <c r="DNU104" s="4"/>
      <c r="DNV104" s="4"/>
      <c r="DNW104" s="4"/>
      <c r="DNX104" s="4"/>
      <c r="DNY104" s="4"/>
      <c r="DNZ104" s="4"/>
      <c r="DOA104" s="4"/>
      <c r="DOB104" s="4"/>
      <c r="DOC104" s="4"/>
      <c r="DOD104" s="4"/>
      <c r="DOE104" s="4"/>
      <c r="DOF104" s="4"/>
      <c r="DOG104" s="4"/>
      <c r="DOH104" s="4"/>
      <c r="DOI104" s="4"/>
      <c r="DOJ104" s="4"/>
      <c r="DOK104" s="4"/>
      <c r="DOL104" s="4"/>
      <c r="DOM104" s="4"/>
      <c r="DON104" s="4"/>
      <c r="DOO104" s="4"/>
      <c r="DOP104" s="4"/>
      <c r="DOQ104" s="4"/>
      <c r="DOR104" s="4"/>
      <c r="DOS104" s="4"/>
      <c r="DOT104" s="4"/>
      <c r="DOU104" s="4"/>
      <c r="DOV104" s="4"/>
      <c r="DOW104" s="4"/>
      <c r="DOX104" s="4"/>
      <c r="DOY104" s="4"/>
      <c r="DOZ104" s="4"/>
      <c r="DPA104" s="4"/>
      <c r="DPB104" s="4"/>
      <c r="DPC104" s="4"/>
      <c r="DPD104" s="4"/>
      <c r="DPE104" s="4"/>
      <c r="DPF104" s="4"/>
      <c r="DPG104" s="4"/>
      <c r="DPH104" s="4"/>
      <c r="DPI104" s="4"/>
      <c r="DPJ104" s="4"/>
      <c r="DPK104" s="4"/>
      <c r="DPL104" s="4"/>
      <c r="DPM104" s="4"/>
      <c r="DPN104" s="4"/>
      <c r="DPO104" s="4"/>
      <c r="DPP104" s="4"/>
      <c r="DPQ104" s="4"/>
      <c r="DPR104" s="4"/>
      <c r="DPS104" s="4"/>
      <c r="DPT104" s="4"/>
      <c r="DPU104" s="4"/>
      <c r="DPV104" s="4"/>
      <c r="DPW104" s="4"/>
      <c r="DPX104" s="4"/>
      <c r="DPY104" s="4"/>
      <c r="DPZ104" s="4"/>
      <c r="DQA104" s="4"/>
      <c r="DQB104" s="4"/>
      <c r="DQC104" s="4"/>
      <c r="DQD104" s="4"/>
      <c r="DQE104" s="4"/>
      <c r="DQF104" s="4"/>
      <c r="DQG104" s="4"/>
      <c r="DQH104" s="4"/>
      <c r="DQI104" s="4"/>
      <c r="DQJ104" s="4"/>
      <c r="DQK104" s="4"/>
      <c r="DQL104" s="4"/>
      <c r="DQM104" s="4"/>
      <c r="DQN104" s="4"/>
      <c r="DQO104" s="4"/>
      <c r="DQP104" s="4"/>
      <c r="DQQ104" s="4"/>
      <c r="DQR104" s="4"/>
      <c r="DQS104" s="4"/>
      <c r="DQT104" s="4"/>
      <c r="DQU104" s="4"/>
      <c r="DQV104" s="4"/>
      <c r="DQW104" s="4"/>
      <c r="DQX104" s="4"/>
      <c r="DQY104" s="4"/>
      <c r="DQZ104" s="4"/>
      <c r="DRA104" s="4"/>
      <c r="DRB104" s="4"/>
      <c r="DRC104" s="4"/>
      <c r="DRD104" s="4"/>
      <c r="DRE104" s="4"/>
      <c r="DRF104" s="4"/>
      <c r="DRG104" s="4"/>
      <c r="DRH104" s="4"/>
      <c r="DRI104" s="4"/>
      <c r="DRJ104" s="4"/>
      <c r="DRK104" s="4"/>
      <c r="DRL104" s="4"/>
      <c r="DRM104" s="4"/>
      <c r="DRN104" s="4"/>
      <c r="DRO104" s="4"/>
      <c r="DRP104" s="4"/>
      <c r="DRQ104" s="4"/>
      <c r="DRR104" s="4"/>
      <c r="DRS104" s="4"/>
      <c r="DRT104" s="4"/>
      <c r="DRU104" s="4"/>
      <c r="DRV104" s="4"/>
      <c r="DRW104" s="4"/>
      <c r="DRX104" s="4"/>
      <c r="DRY104" s="4"/>
      <c r="DRZ104" s="4"/>
      <c r="DSA104" s="4"/>
      <c r="DSB104" s="4"/>
      <c r="DSC104" s="4"/>
      <c r="DSD104" s="4"/>
      <c r="DSE104" s="4"/>
      <c r="DSF104" s="4"/>
      <c r="DSG104" s="4"/>
      <c r="DSH104" s="4"/>
      <c r="DSI104" s="4"/>
      <c r="DSJ104" s="4"/>
      <c r="DSK104" s="4"/>
      <c r="DSL104" s="4"/>
      <c r="DSM104" s="4"/>
      <c r="DSN104" s="4"/>
      <c r="DSO104" s="4"/>
      <c r="DSP104" s="4"/>
      <c r="DSQ104" s="4"/>
      <c r="DSR104" s="4"/>
      <c r="DSS104" s="4"/>
      <c r="DST104" s="4"/>
      <c r="DSU104" s="4"/>
      <c r="DSV104" s="4"/>
      <c r="DSW104" s="4"/>
      <c r="DSX104" s="4"/>
      <c r="DSY104" s="4"/>
      <c r="DSZ104" s="4"/>
      <c r="DTA104" s="4"/>
      <c r="DTB104" s="4"/>
      <c r="DTC104" s="4"/>
      <c r="DTD104" s="4"/>
      <c r="DTE104" s="4"/>
      <c r="DTF104" s="4"/>
      <c r="DTG104" s="4"/>
      <c r="DTH104" s="4"/>
      <c r="DTI104" s="4"/>
      <c r="DTJ104" s="4"/>
      <c r="DTK104" s="4"/>
      <c r="DTL104" s="4"/>
      <c r="DTM104" s="4"/>
      <c r="DTN104" s="4"/>
      <c r="DTO104" s="4"/>
      <c r="DTP104" s="4"/>
      <c r="DTQ104" s="4"/>
      <c r="DTR104" s="4"/>
      <c r="DTS104" s="4"/>
      <c r="DTT104" s="4"/>
      <c r="DTU104" s="4"/>
      <c r="DTV104" s="4"/>
      <c r="DTW104" s="4"/>
      <c r="DTX104" s="4"/>
      <c r="DTY104" s="4"/>
      <c r="DTZ104" s="4"/>
      <c r="DUA104" s="4"/>
      <c r="DUB104" s="4"/>
      <c r="DUC104" s="4"/>
      <c r="DUD104" s="4"/>
      <c r="DUE104" s="4"/>
      <c r="DUF104" s="4"/>
      <c r="DUG104" s="4"/>
      <c r="DUH104" s="4"/>
      <c r="DUI104" s="4"/>
      <c r="DUJ104" s="4"/>
      <c r="DUK104" s="4"/>
      <c r="DUL104" s="4"/>
      <c r="DUM104" s="4"/>
      <c r="DUN104" s="4"/>
      <c r="DUO104" s="4"/>
      <c r="DUP104" s="4"/>
      <c r="DUQ104" s="4"/>
      <c r="DUR104" s="4"/>
      <c r="DUS104" s="4"/>
      <c r="DUT104" s="4"/>
      <c r="DUU104" s="4"/>
      <c r="DUV104" s="4"/>
      <c r="DUW104" s="4"/>
      <c r="DUX104" s="4"/>
      <c r="DUY104" s="4"/>
      <c r="DUZ104" s="4"/>
      <c r="DVA104" s="4"/>
      <c r="DVB104" s="4"/>
      <c r="DVC104" s="4"/>
      <c r="DVD104" s="4"/>
      <c r="DVE104" s="4"/>
      <c r="DVF104" s="4"/>
      <c r="DVG104" s="4"/>
      <c r="DVH104" s="4"/>
      <c r="DVI104" s="4"/>
      <c r="DVJ104" s="4"/>
      <c r="DVK104" s="4"/>
      <c r="DVL104" s="4"/>
      <c r="DVM104" s="4"/>
      <c r="DVN104" s="4"/>
      <c r="DVO104" s="4"/>
      <c r="DVP104" s="4"/>
      <c r="DVQ104" s="4"/>
      <c r="DVR104" s="4"/>
      <c r="DVS104" s="4"/>
      <c r="DVT104" s="4"/>
      <c r="DVU104" s="4"/>
      <c r="DVV104" s="4"/>
      <c r="DVW104" s="4"/>
      <c r="DVX104" s="4"/>
      <c r="DVY104" s="4"/>
      <c r="DVZ104" s="4"/>
      <c r="DWA104" s="4"/>
      <c r="DWB104" s="4"/>
      <c r="DWC104" s="4"/>
      <c r="DWD104" s="4"/>
      <c r="DWE104" s="4"/>
      <c r="DWF104" s="4"/>
      <c r="DWG104" s="4"/>
      <c r="DWH104" s="4"/>
      <c r="DWI104" s="4"/>
      <c r="DWJ104" s="4"/>
      <c r="DWK104" s="4"/>
      <c r="DWL104" s="4"/>
      <c r="DWM104" s="4"/>
      <c r="DWN104" s="4"/>
      <c r="DWO104" s="4"/>
      <c r="DWP104" s="4"/>
      <c r="DWQ104" s="4"/>
      <c r="DWR104" s="4"/>
      <c r="DWS104" s="4"/>
      <c r="DWT104" s="4"/>
      <c r="DWU104" s="4"/>
      <c r="DWV104" s="4"/>
      <c r="DWW104" s="4"/>
      <c r="DWX104" s="4"/>
      <c r="DWY104" s="4"/>
      <c r="DWZ104" s="4"/>
      <c r="DXA104" s="4"/>
      <c r="DXB104" s="4"/>
      <c r="DXC104" s="4"/>
      <c r="DXD104" s="4"/>
      <c r="DXE104" s="4"/>
      <c r="DXF104" s="4"/>
      <c r="DXG104" s="4"/>
      <c r="DXH104" s="4"/>
      <c r="DXI104" s="4"/>
      <c r="DXJ104" s="4"/>
      <c r="DXK104" s="4"/>
      <c r="DXL104" s="4"/>
      <c r="DXM104" s="4"/>
      <c r="DXN104" s="4"/>
      <c r="DXO104" s="4"/>
      <c r="DXP104" s="4"/>
      <c r="DXQ104" s="4"/>
      <c r="DXR104" s="4"/>
      <c r="DXS104" s="4"/>
      <c r="DXT104" s="4"/>
      <c r="DXU104" s="4"/>
      <c r="DXV104" s="4"/>
      <c r="DXW104" s="4"/>
      <c r="DXX104" s="4"/>
      <c r="DXY104" s="4"/>
      <c r="DXZ104" s="4"/>
      <c r="DYA104" s="4"/>
      <c r="DYB104" s="4"/>
      <c r="DYC104" s="4"/>
      <c r="DYD104" s="4"/>
      <c r="DYE104" s="4"/>
      <c r="DYF104" s="4"/>
      <c r="DYG104" s="4"/>
      <c r="DYH104" s="4"/>
      <c r="DYI104" s="4"/>
      <c r="DYJ104" s="4"/>
      <c r="DYK104" s="4"/>
      <c r="DYL104" s="4"/>
      <c r="DYM104" s="4"/>
      <c r="DYN104" s="4"/>
      <c r="DYO104" s="4"/>
      <c r="DYP104" s="4"/>
      <c r="DYQ104" s="4"/>
      <c r="DYR104" s="4"/>
      <c r="DYS104" s="4"/>
      <c r="DYT104" s="4"/>
      <c r="DYU104" s="4"/>
      <c r="DYV104" s="4"/>
      <c r="DYW104" s="4"/>
      <c r="DYX104" s="4"/>
      <c r="DYY104" s="4"/>
      <c r="DYZ104" s="4"/>
      <c r="DZA104" s="4"/>
      <c r="DZB104" s="4"/>
      <c r="DZC104" s="4"/>
      <c r="DZD104" s="4"/>
      <c r="DZE104" s="4"/>
      <c r="DZF104" s="4"/>
      <c r="DZG104" s="4"/>
      <c r="DZH104" s="4"/>
      <c r="DZI104" s="4"/>
      <c r="DZJ104" s="4"/>
      <c r="DZK104" s="4"/>
      <c r="DZL104" s="4"/>
      <c r="DZM104" s="4"/>
      <c r="DZN104" s="4"/>
      <c r="DZO104" s="4"/>
      <c r="DZP104" s="4"/>
      <c r="DZQ104" s="4"/>
      <c r="DZR104" s="4"/>
      <c r="DZS104" s="4"/>
      <c r="DZT104" s="4"/>
      <c r="DZU104" s="4"/>
      <c r="DZV104" s="4"/>
      <c r="DZW104" s="4"/>
      <c r="DZX104" s="4"/>
      <c r="DZY104" s="4"/>
      <c r="DZZ104" s="4"/>
      <c r="EAA104" s="4"/>
      <c r="EAB104" s="4"/>
      <c r="EAC104" s="4"/>
      <c r="EAD104" s="4"/>
      <c r="EAE104" s="4"/>
      <c r="EAF104" s="4"/>
      <c r="EAG104" s="4"/>
      <c r="EAH104" s="4"/>
      <c r="EAI104" s="4"/>
      <c r="EAJ104" s="4"/>
      <c r="EAK104" s="4"/>
      <c r="EAL104" s="4"/>
      <c r="EAM104" s="4"/>
      <c r="EAN104" s="4"/>
      <c r="EAO104" s="4"/>
      <c r="EAP104" s="4"/>
      <c r="EAQ104" s="4"/>
      <c r="EAR104" s="4"/>
      <c r="EAS104" s="4"/>
      <c r="EAT104" s="4"/>
      <c r="EAU104" s="4"/>
      <c r="EAV104" s="4"/>
      <c r="EAW104" s="4"/>
      <c r="EAX104" s="4"/>
      <c r="EAY104" s="4"/>
      <c r="EAZ104" s="4"/>
      <c r="EBA104" s="4"/>
      <c r="EBB104" s="4"/>
      <c r="EBC104" s="4"/>
      <c r="EBD104" s="4"/>
      <c r="EBE104" s="4"/>
      <c r="EBF104" s="4"/>
      <c r="EBG104" s="4"/>
      <c r="EBH104" s="4"/>
      <c r="EBI104" s="4"/>
      <c r="EBJ104" s="4"/>
      <c r="EBK104" s="4"/>
      <c r="EBL104" s="4"/>
      <c r="EBM104" s="4"/>
      <c r="EBN104" s="4"/>
      <c r="EBO104" s="4"/>
      <c r="EBP104" s="4"/>
      <c r="EBQ104" s="4"/>
      <c r="EBR104" s="4"/>
      <c r="EBS104" s="4"/>
      <c r="EBT104" s="4"/>
      <c r="EBU104" s="4"/>
      <c r="EBV104" s="4"/>
      <c r="EBW104" s="4"/>
      <c r="EBX104" s="4"/>
      <c r="EBY104" s="4"/>
      <c r="EBZ104" s="4"/>
      <c r="ECA104" s="4"/>
      <c r="ECB104" s="4"/>
      <c r="ECC104" s="4"/>
      <c r="ECD104" s="4"/>
      <c r="ECE104" s="4"/>
      <c r="ECF104" s="4"/>
      <c r="ECG104" s="4"/>
      <c r="ECH104" s="4"/>
      <c r="ECI104" s="4"/>
      <c r="ECJ104" s="4"/>
      <c r="ECK104" s="4"/>
      <c r="ECL104" s="4"/>
      <c r="ECM104" s="4"/>
      <c r="ECN104" s="4"/>
      <c r="ECO104" s="4"/>
      <c r="ECP104" s="4"/>
      <c r="ECQ104" s="4"/>
      <c r="ECR104" s="4"/>
      <c r="ECS104" s="4"/>
      <c r="ECT104" s="4"/>
      <c r="ECU104" s="4"/>
      <c r="ECV104" s="4"/>
      <c r="ECW104" s="4"/>
      <c r="ECX104" s="4"/>
      <c r="ECY104" s="4"/>
      <c r="ECZ104" s="4"/>
      <c r="EDA104" s="4"/>
      <c r="EDB104" s="4"/>
      <c r="EDC104" s="4"/>
      <c r="EDD104" s="4"/>
      <c r="EDE104" s="4"/>
      <c r="EDF104" s="4"/>
      <c r="EDG104" s="4"/>
      <c r="EDH104" s="4"/>
      <c r="EDI104" s="4"/>
      <c r="EDJ104" s="4"/>
      <c r="EDK104" s="4"/>
      <c r="EDL104" s="4"/>
      <c r="EDM104" s="4"/>
      <c r="EDN104" s="4"/>
      <c r="EDO104" s="4"/>
      <c r="EDP104" s="4"/>
      <c r="EDQ104" s="4"/>
      <c r="EDR104" s="4"/>
      <c r="EDS104" s="4"/>
      <c r="EDT104" s="4"/>
      <c r="EDU104" s="4"/>
      <c r="EDV104" s="4"/>
      <c r="EDW104" s="4"/>
      <c r="EDX104" s="4"/>
      <c r="EDY104" s="4"/>
      <c r="EDZ104" s="4"/>
      <c r="EEA104" s="4"/>
      <c r="EEB104" s="4"/>
      <c r="EEC104" s="4"/>
      <c r="EED104" s="4"/>
      <c r="EEE104" s="4"/>
      <c r="EEF104" s="4"/>
      <c r="EEG104" s="4"/>
      <c r="EEH104" s="4"/>
      <c r="EEI104" s="4"/>
      <c r="EEJ104" s="4"/>
      <c r="EEK104" s="4"/>
      <c r="EEL104" s="4"/>
      <c r="EEM104" s="4"/>
      <c r="EEN104" s="4"/>
      <c r="EEO104" s="4"/>
      <c r="EEP104" s="4"/>
      <c r="EEQ104" s="4"/>
      <c r="EER104" s="4"/>
      <c r="EES104" s="4"/>
      <c r="EET104" s="4"/>
      <c r="EEU104" s="4"/>
      <c r="EEV104" s="4"/>
      <c r="EEW104" s="4"/>
      <c r="EEX104" s="4"/>
      <c r="EEY104" s="4"/>
      <c r="EEZ104" s="4"/>
      <c r="EFA104" s="4"/>
      <c r="EFB104" s="4"/>
      <c r="EFC104" s="4"/>
      <c r="EFD104" s="4"/>
      <c r="EFE104" s="4"/>
      <c r="EFF104" s="4"/>
      <c r="EFG104" s="4"/>
      <c r="EFH104" s="4"/>
      <c r="EFI104" s="4"/>
      <c r="EFJ104" s="4"/>
      <c r="EFK104" s="4"/>
      <c r="EFL104" s="4"/>
      <c r="EFM104" s="4"/>
      <c r="EFN104" s="4"/>
      <c r="EFO104" s="4"/>
      <c r="EFP104" s="4"/>
      <c r="EFQ104" s="4"/>
      <c r="EFR104" s="4"/>
      <c r="EFS104" s="4"/>
      <c r="EFT104" s="4"/>
      <c r="EFU104" s="4"/>
      <c r="EFV104" s="4"/>
      <c r="EFW104" s="4"/>
      <c r="EFX104" s="4"/>
      <c r="EFY104" s="4"/>
      <c r="EFZ104" s="4"/>
      <c r="EGA104" s="4"/>
      <c r="EGB104" s="4"/>
      <c r="EGC104" s="4"/>
      <c r="EGD104" s="4"/>
      <c r="EGE104" s="4"/>
      <c r="EGF104" s="4"/>
      <c r="EGG104" s="4"/>
      <c r="EGH104" s="4"/>
      <c r="EGI104" s="4"/>
      <c r="EGJ104" s="4"/>
      <c r="EGK104" s="4"/>
      <c r="EGL104" s="4"/>
      <c r="EGM104" s="4"/>
      <c r="EGN104" s="4"/>
      <c r="EGO104" s="4"/>
      <c r="EGP104" s="4"/>
      <c r="EGQ104" s="4"/>
      <c r="EGR104" s="4"/>
      <c r="EGS104" s="4"/>
      <c r="EGT104" s="4"/>
      <c r="EGU104" s="4"/>
      <c r="EGV104" s="4"/>
      <c r="EGW104" s="4"/>
      <c r="EGX104" s="4"/>
      <c r="EGY104" s="4"/>
      <c r="EGZ104" s="4"/>
      <c r="EHA104" s="4"/>
      <c r="EHB104" s="4"/>
      <c r="EHC104" s="4"/>
      <c r="EHD104" s="4"/>
      <c r="EHE104" s="4"/>
      <c r="EHF104" s="4"/>
      <c r="EHG104" s="4"/>
      <c r="EHH104" s="4"/>
      <c r="EHI104" s="4"/>
      <c r="EHJ104" s="4"/>
      <c r="EHK104" s="4"/>
      <c r="EHL104" s="4"/>
      <c r="EHM104" s="4"/>
      <c r="EHN104" s="4"/>
      <c r="EHO104" s="4"/>
      <c r="EHP104" s="4"/>
      <c r="EHQ104" s="4"/>
      <c r="EHR104" s="4"/>
      <c r="EHS104" s="4"/>
      <c r="EHT104" s="4"/>
      <c r="EHU104" s="4"/>
      <c r="EHV104" s="4"/>
      <c r="EHW104" s="4"/>
      <c r="EHX104" s="4"/>
      <c r="EHY104" s="4"/>
      <c r="EHZ104" s="4"/>
      <c r="EIA104" s="4"/>
      <c r="EIB104" s="4"/>
      <c r="EIC104" s="4"/>
      <c r="EID104" s="4"/>
      <c r="EIE104" s="4"/>
      <c r="EIF104" s="4"/>
      <c r="EIG104" s="4"/>
      <c r="EIH104" s="4"/>
      <c r="EII104" s="4"/>
      <c r="EIJ104" s="4"/>
      <c r="EIK104" s="4"/>
      <c r="EIL104" s="4"/>
      <c r="EIM104" s="4"/>
      <c r="EIN104" s="4"/>
      <c r="EIO104" s="4"/>
      <c r="EIP104" s="4"/>
      <c r="EIQ104" s="4"/>
      <c r="EIR104" s="4"/>
      <c r="EIS104" s="4"/>
      <c r="EIT104" s="4"/>
      <c r="EIU104" s="4"/>
      <c r="EIV104" s="4"/>
      <c r="EIW104" s="4"/>
      <c r="EIX104" s="4"/>
      <c r="EIY104" s="4"/>
      <c r="EIZ104" s="4"/>
      <c r="EJA104" s="4"/>
      <c r="EJB104" s="4"/>
      <c r="EJC104" s="4"/>
      <c r="EJD104" s="4"/>
      <c r="EJE104" s="4"/>
      <c r="EJF104" s="4"/>
      <c r="EJG104" s="4"/>
      <c r="EJH104" s="4"/>
      <c r="EJI104" s="4"/>
      <c r="EJJ104" s="4"/>
      <c r="EJK104" s="4"/>
      <c r="EJL104" s="4"/>
      <c r="EJM104" s="4"/>
      <c r="EJN104" s="4"/>
      <c r="EJO104" s="4"/>
      <c r="EJP104" s="4"/>
      <c r="EJQ104" s="4"/>
      <c r="EJR104" s="4"/>
      <c r="EJS104" s="4"/>
      <c r="EJT104" s="4"/>
      <c r="EJU104" s="4"/>
      <c r="EJV104" s="4"/>
      <c r="EJW104" s="4"/>
      <c r="EJX104" s="4"/>
      <c r="EJY104" s="4"/>
      <c r="EJZ104" s="4"/>
      <c r="EKA104" s="4"/>
      <c r="EKB104" s="4"/>
      <c r="EKC104" s="4"/>
      <c r="EKD104" s="4"/>
      <c r="EKE104" s="4"/>
      <c r="EKF104" s="4"/>
      <c r="EKG104" s="4"/>
      <c r="EKH104" s="4"/>
      <c r="EKI104" s="4"/>
      <c r="EKJ104" s="4"/>
      <c r="EKK104" s="4"/>
      <c r="EKL104" s="4"/>
      <c r="EKM104" s="4"/>
      <c r="EKN104" s="4"/>
      <c r="EKO104" s="4"/>
      <c r="EKP104" s="4"/>
      <c r="EKQ104" s="4"/>
      <c r="EKR104" s="4"/>
      <c r="EKS104" s="4"/>
      <c r="EKT104" s="4"/>
      <c r="EKU104" s="4"/>
      <c r="EKV104" s="4"/>
      <c r="EKW104" s="4"/>
      <c r="EKX104" s="4"/>
      <c r="EKY104" s="4"/>
      <c r="EKZ104" s="4"/>
      <c r="ELA104" s="4"/>
      <c r="ELB104" s="4"/>
      <c r="ELC104" s="4"/>
      <c r="ELD104" s="4"/>
      <c r="ELE104" s="4"/>
      <c r="ELF104" s="4"/>
      <c r="ELG104" s="4"/>
      <c r="ELH104" s="4"/>
      <c r="ELI104" s="4"/>
      <c r="ELJ104" s="4"/>
      <c r="ELK104" s="4"/>
      <c r="ELL104" s="4"/>
      <c r="ELM104" s="4"/>
      <c r="ELN104" s="4"/>
      <c r="ELO104" s="4"/>
      <c r="ELP104" s="4"/>
      <c r="ELQ104" s="4"/>
      <c r="ELR104" s="4"/>
      <c r="ELS104" s="4"/>
      <c r="ELT104" s="4"/>
      <c r="ELU104" s="4"/>
      <c r="ELV104" s="4"/>
      <c r="ELW104" s="4"/>
      <c r="ELX104" s="4"/>
      <c r="ELY104" s="4"/>
      <c r="ELZ104" s="4"/>
      <c r="EMA104" s="4"/>
      <c r="EMB104" s="4"/>
      <c r="EMC104" s="4"/>
      <c r="EMD104" s="4"/>
      <c r="EME104" s="4"/>
      <c r="EMF104" s="4"/>
      <c r="EMG104" s="4"/>
      <c r="EMH104" s="4"/>
      <c r="EMI104" s="4"/>
      <c r="EMJ104" s="4"/>
      <c r="EMK104" s="4"/>
      <c r="EML104" s="4"/>
      <c r="EMM104" s="4"/>
      <c r="EMN104" s="4"/>
      <c r="EMO104" s="4"/>
      <c r="EMP104" s="4"/>
      <c r="EMQ104" s="4"/>
      <c r="EMR104" s="4"/>
      <c r="EMS104" s="4"/>
      <c r="EMT104" s="4"/>
      <c r="EMU104" s="4"/>
      <c r="EMV104" s="4"/>
      <c r="EMW104" s="4"/>
      <c r="EMX104" s="4"/>
      <c r="EMY104" s="4"/>
      <c r="EMZ104" s="4"/>
      <c r="ENA104" s="4"/>
      <c r="ENB104" s="4"/>
      <c r="ENC104" s="4"/>
      <c r="END104" s="4"/>
      <c r="ENE104" s="4"/>
      <c r="ENF104" s="4"/>
      <c r="ENG104" s="4"/>
      <c r="ENH104" s="4"/>
      <c r="ENI104" s="4"/>
      <c r="ENJ104" s="4"/>
      <c r="ENK104" s="4"/>
      <c r="ENL104" s="4"/>
      <c r="ENM104" s="4"/>
      <c r="ENN104" s="4"/>
      <c r="ENO104" s="4"/>
      <c r="ENP104" s="4"/>
      <c r="ENQ104" s="4"/>
      <c r="ENR104" s="4"/>
      <c r="ENS104" s="4"/>
      <c r="ENT104" s="4"/>
      <c r="ENU104" s="4"/>
      <c r="ENV104" s="4"/>
      <c r="ENW104" s="4"/>
      <c r="ENX104" s="4"/>
      <c r="ENY104" s="4"/>
      <c r="ENZ104" s="4"/>
      <c r="EOA104" s="4"/>
      <c r="EOB104" s="4"/>
      <c r="EOC104" s="4"/>
      <c r="EOD104" s="4"/>
      <c r="EOE104" s="4"/>
      <c r="EOF104" s="4"/>
      <c r="EOG104" s="4"/>
      <c r="EOH104" s="4"/>
      <c r="EOI104" s="4"/>
      <c r="EOJ104" s="4"/>
      <c r="EOK104" s="4"/>
      <c r="EOL104" s="4"/>
      <c r="EOM104" s="4"/>
      <c r="EON104" s="4"/>
      <c r="EOO104" s="4"/>
      <c r="EOP104" s="4"/>
      <c r="EOQ104" s="4"/>
      <c r="EOR104" s="4"/>
      <c r="EOS104" s="4"/>
      <c r="EOT104" s="4"/>
      <c r="EOU104" s="4"/>
      <c r="EOV104" s="4"/>
      <c r="EOW104" s="4"/>
      <c r="EOX104" s="4"/>
      <c r="EOY104" s="4"/>
      <c r="EOZ104" s="4"/>
      <c r="EPA104" s="4"/>
      <c r="EPB104" s="4"/>
      <c r="EPC104" s="4"/>
      <c r="EPD104" s="4"/>
      <c r="EPE104" s="4"/>
      <c r="EPF104" s="4"/>
      <c r="EPG104" s="4"/>
      <c r="EPH104" s="4"/>
      <c r="EPI104" s="4"/>
      <c r="EPJ104" s="4"/>
      <c r="EPK104" s="4"/>
      <c r="EPL104" s="4"/>
      <c r="EPM104" s="4"/>
      <c r="EPN104" s="4"/>
      <c r="EPO104" s="4"/>
      <c r="EPP104" s="4"/>
      <c r="EPQ104" s="4"/>
      <c r="EPR104" s="4"/>
      <c r="EPS104" s="4"/>
      <c r="EPT104" s="4"/>
      <c r="EPU104" s="4"/>
      <c r="EPV104" s="4"/>
      <c r="EPW104" s="4"/>
      <c r="EPX104" s="4"/>
      <c r="EPY104" s="4"/>
      <c r="EPZ104" s="4"/>
      <c r="EQA104" s="4"/>
      <c r="EQB104" s="4"/>
      <c r="EQC104" s="4"/>
      <c r="EQD104" s="4"/>
      <c r="EQE104" s="4"/>
      <c r="EQF104" s="4"/>
      <c r="EQG104" s="4"/>
      <c r="EQH104" s="4"/>
      <c r="EQI104" s="4"/>
      <c r="EQJ104" s="4"/>
      <c r="EQK104" s="4"/>
      <c r="EQL104" s="4"/>
      <c r="EQM104" s="4"/>
      <c r="EQN104" s="4"/>
      <c r="EQO104" s="4"/>
      <c r="EQP104" s="4"/>
      <c r="EQQ104" s="4"/>
      <c r="EQR104" s="4"/>
      <c r="EQS104" s="4"/>
      <c r="EQT104" s="4"/>
      <c r="EQU104" s="4"/>
      <c r="EQV104" s="4"/>
      <c r="EQW104" s="4"/>
      <c r="EQX104" s="4"/>
      <c r="EQY104" s="4"/>
      <c r="EQZ104" s="4"/>
      <c r="ERA104" s="4"/>
      <c r="ERB104" s="4"/>
      <c r="ERC104" s="4"/>
      <c r="ERD104" s="4"/>
      <c r="ERE104" s="4"/>
      <c r="ERF104" s="4"/>
      <c r="ERG104" s="4"/>
      <c r="ERH104" s="4"/>
      <c r="ERI104" s="4"/>
      <c r="ERJ104" s="4"/>
      <c r="ERK104" s="4"/>
      <c r="ERL104" s="4"/>
      <c r="ERM104" s="4"/>
      <c r="ERN104" s="4"/>
      <c r="ERO104" s="4"/>
      <c r="ERP104" s="4"/>
      <c r="ERQ104" s="4"/>
      <c r="ERR104" s="4"/>
      <c r="ERS104" s="4"/>
      <c r="ERT104" s="4"/>
      <c r="ERU104" s="4"/>
      <c r="ERV104" s="4"/>
      <c r="ERW104" s="4"/>
      <c r="ERX104" s="4"/>
      <c r="ERY104" s="4"/>
      <c r="ERZ104" s="4"/>
      <c r="ESA104" s="4"/>
      <c r="ESB104" s="4"/>
      <c r="ESC104" s="4"/>
      <c r="ESD104" s="4"/>
      <c r="ESE104" s="4"/>
      <c r="ESF104" s="4"/>
      <c r="ESG104" s="4"/>
      <c r="ESH104" s="4"/>
      <c r="ESI104" s="4"/>
      <c r="ESJ104" s="4"/>
      <c r="ESK104" s="4"/>
      <c r="ESL104" s="4"/>
      <c r="ESM104" s="4"/>
      <c r="ESN104" s="4"/>
      <c r="ESO104" s="4"/>
      <c r="ESP104" s="4"/>
      <c r="ESQ104" s="4"/>
      <c r="ESR104" s="4"/>
      <c r="ESS104" s="4"/>
      <c r="EST104" s="4"/>
      <c r="ESU104" s="4"/>
      <c r="ESV104" s="4"/>
      <c r="ESW104" s="4"/>
      <c r="ESX104" s="4"/>
      <c r="ESY104" s="4"/>
      <c r="ESZ104" s="4"/>
      <c r="ETA104" s="4"/>
      <c r="ETB104" s="4"/>
      <c r="ETC104" s="4"/>
      <c r="ETD104" s="4"/>
      <c r="ETE104" s="4"/>
      <c r="ETF104" s="4"/>
      <c r="ETG104" s="4"/>
      <c r="ETH104" s="4"/>
      <c r="ETI104" s="4"/>
      <c r="ETJ104" s="4"/>
      <c r="ETK104" s="4"/>
      <c r="ETL104" s="4"/>
      <c r="ETM104" s="4"/>
      <c r="ETN104" s="4"/>
      <c r="ETO104" s="4"/>
      <c r="ETP104" s="4"/>
      <c r="ETQ104" s="4"/>
      <c r="ETR104" s="4"/>
      <c r="ETS104" s="4"/>
      <c r="ETT104" s="4"/>
      <c r="ETU104" s="4"/>
      <c r="ETV104" s="4"/>
      <c r="ETW104" s="4"/>
      <c r="ETX104" s="4"/>
      <c r="ETY104" s="4"/>
      <c r="ETZ104" s="4"/>
      <c r="EUA104" s="4"/>
      <c r="EUB104" s="4"/>
      <c r="EUC104" s="4"/>
      <c r="EUD104" s="4"/>
      <c r="EUE104" s="4"/>
      <c r="EUF104" s="4"/>
      <c r="EUG104" s="4"/>
      <c r="EUH104" s="4"/>
      <c r="EUI104" s="4"/>
      <c r="EUJ104" s="4"/>
      <c r="EUK104" s="4"/>
      <c r="EUL104" s="4"/>
      <c r="EUM104" s="4"/>
      <c r="EUN104" s="4"/>
      <c r="EUO104" s="4"/>
      <c r="EUP104" s="4"/>
      <c r="EUQ104" s="4"/>
      <c r="EUR104" s="4"/>
      <c r="EUS104" s="4"/>
      <c r="EUT104" s="4"/>
      <c r="EUU104" s="4"/>
      <c r="EUV104" s="4"/>
      <c r="EUW104" s="4"/>
      <c r="EUX104" s="4"/>
      <c r="EUY104" s="4"/>
      <c r="EUZ104" s="4"/>
      <c r="EVA104" s="4"/>
      <c r="EVB104" s="4"/>
      <c r="EVC104" s="4"/>
      <c r="EVD104" s="4"/>
      <c r="EVE104" s="4"/>
      <c r="EVF104" s="4"/>
      <c r="EVG104" s="4"/>
      <c r="EVH104" s="4"/>
      <c r="EVI104" s="4"/>
      <c r="EVJ104" s="4"/>
      <c r="EVK104" s="4"/>
      <c r="EVL104" s="4"/>
      <c r="EVM104" s="4"/>
      <c r="EVN104" s="4"/>
      <c r="EVO104" s="4"/>
      <c r="EVP104" s="4"/>
      <c r="EVQ104" s="4"/>
      <c r="EVR104" s="4"/>
      <c r="EVS104" s="4"/>
      <c r="EVT104" s="4"/>
      <c r="EVU104" s="4"/>
      <c r="EVV104" s="4"/>
      <c r="EVW104" s="4"/>
      <c r="EVX104" s="4"/>
      <c r="EVY104" s="4"/>
      <c r="EVZ104" s="4"/>
      <c r="EWA104" s="4"/>
      <c r="EWB104" s="4"/>
      <c r="EWC104" s="4"/>
      <c r="EWD104" s="4"/>
      <c r="EWE104" s="4"/>
      <c r="EWF104" s="4"/>
      <c r="EWG104" s="4"/>
      <c r="EWH104" s="4"/>
      <c r="EWI104" s="4"/>
      <c r="EWJ104" s="4"/>
      <c r="EWK104" s="4"/>
      <c r="EWL104" s="4"/>
      <c r="EWM104" s="4"/>
      <c r="EWN104" s="4"/>
      <c r="EWO104" s="4"/>
      <c r="EWP104" s="4"/>
      <c r="EWQ104" s="4"/>
      <c r="EWR104" s="4"/>
      <c r="EWS104" s="4"/>
      <c r="EWT104" s="4"/>
      <c r="EWU104" s="4"/>
      <c r="EWV104" s="4"/>
      <c r="EWW104" s="4"/>
      <c r="EWX104" s="4"/>
      <c r="EWY104" s="4"/>
      <c r="EWZ104" s="4"/>
      <c r="EXA104" s="4"/>
      <c r="EXB104" s="4"/>
      <c r="EXC104" s="4"/>
      <c r="EXD104" s="4"/>
      <c r="EXE104" s="4"/>
      <c r="EXF104" s="4"/>
      <c r="EXG104" s="4"/>
      <c r="EXH104" s="4"/>
      <c r="EXI104" s="4"/>
      <c r="EXJ104" s="4"/>
      <c r="EXK104" s="4"/>
      <c r="EXL104" s="4"/>
      <c r="EXM104" s="4"/>
      <c r="EXN104" s="4"/>
      <c r="EXO104" s="4"/>
      <c r="EXP104" s="4"/>
      <c r="EXQ104" s="4"/>
      <c r="EXR104" s="4"/>
      <c r="EXS104" s="4"/>
      <c r="EXT104" s="4"/>
      <c r="EXU104" s="4"/>
      <c r="EXV104" s="4"/>
      <c r="EXW104" s="4"/>
      <c r="EXX104" s="4"/>
      <c r="EXY104" s="4"/>
      <c r="EXZ104" s="4"/>
      <c r="EYA104" s="4"/>
      <c r="EYB104" s="4"/>
      <c r="EYC104" s="4"/>
      <c r="EYD104" s="4"/>
      <c r="EYE104" s="4"/>
      <c r="EYF104" s="4"/>
      <c r="EYG104" s="4"/>
      <c r="EYH104" s="4"/>
      <c r="EYI104" s="4"/>
      <c r="EYJ104" s="4"/>
      <c r="EYK104" s="4"/>
      <c r="EYL104" s="4"/>
      <c r="EYM104" s="4"/>
      <c r="EYN104" s="4"/>
      <c r="EYO104" s="4"/>
      <c r="EYP104" s="4"/>
      <c r="EYQ104" s="4"/>
      <c r="EYR104" s="4"/>
      <c r="EYS104" s="4"/>
      <c r="EYT104" s="4"/>
      <c r="EYU104" s="4"/>
      <c r="EYV104" s="4"/>
      <c r="EYW104" s="4"/>
      <c r="EYX104" s="4"/>
      <c r="EYY104" s="4"/>
      <c r="EYZ104" s="4"/>
      <c r="EZA104" s="4"/>
      <c r="EZB104" s="4"/>
      <c r="EZC104" s="4"/>
      <c r="EZD104" s="4"/>
      <c r="EZE104" s="4"/>
      <c r="EZF104" s="4"/>
      <c r="EZG104" s="4"/>
      <c r="EZH104" s="4"/>
      <c r="EZI104" s="4"/>
      <c r="EZJ104" s="4"/>
      <c r="EZK104" s="4"/>
      <c r="EZL104" s="4"/>
      <c r="EZM104" s="4"/>
      <c r="EZN104" s="4"/>
      <c r="EZO104" s="4"/>
      <c r="EZP104" s="4"/>
      <c r="EZQ104" s="4"/>
      <c r="EZR104" s="4"/>
      <c r="EZS104" s="4"/>
      <c r="EZT104" s="4"/>
      <c r="EZU104" s="4"/>
      <c r="EZV104" s="4"/>
      <c r="EZW104" s="4"/>
      <c r="EZX104" s="4"/>
      <c r="EZY104" s="4"/>
      <c r="EZZ104" s="4"/>
      <c r="FAA104" s="4"/>
      <c r="FAB104" s="4"/>
      <c r="FAC104" s="4"/>
      <c r="FAD104" s="4"/>
      <c r="FAE104" s="4"/>
      <c r="FAF104" s="4"/>
      <c r="FAG104" s="4"/>
      <c r="FAH104" s="4"/>
      <c r="FAI104" s="4"/>
      <c r="FAJ104" s="4"/>
      <c r="FAK104" s="4"/>
      <c r="FAL104" s="4"/>
      <c r="FAM104" s="4"/>
      <c r="FAN104" s="4"/>
      <c r="FAO104" s="4"/>
      <c r="FAP104" s="4"/>
      <c r="FAQ104" s="4"/>
      <c r="FAR104" s="4"/>
      <c r="FAS104" s="4"/>
      <c r="FAT104" s="4"/>
      <c r="FAU104" s="4"/>
      <c r="FAV104" s="4"/>
      <c r="FAW104" s="4"/>
      <c r="FAX104" s="4"/>
      <c r="FAY104" s="4"/>
      <c r="FAZ104" s="4"/>
      <c r="FBA104" s="4"/>
      <c r="FBB104" s="4"/>
      <c r="FBC104" s="4"/>
      <c r="FBD104" s="4"/>
      <c r="FBE104" s="4"/>
      <c r="FBF104" s="4"/>
      <c r="FBG104" s="4"/>
      <c r="FBH104" s="4"/>
      <c r="FBI104" s="4"/>
      <c r="FBJ104" s="4"/>
      <c r="FBK104" s="4"/>
      <c r="FBL104" s="4"/>
      <c r="FBM104" s="4"/>
      <c r="FBN104" s="4"/>
      <c r="FBO104" s="4"/>
      <c r="FBP104" s="4"/>
      <c r="FBQ104" s="4"/>
      <c r="FBR104" s="4"/>
      <c r="FBS104" s="4"/>
      <c r="FBT104" s="4"/>
      <c r="FBU104" s="4"/>
      <c r="FBV104" s="4"/>
      <c r="FBW104" s="4"/>
      <c r="FBX104" s="4"/>
      <c r="FBY104" s="4"/>
      <c r="FBZ104" s="4"/>
      <c r="FCA104" s="4"/>
      <c r="FCB104" s="4"/>
      <c r="FCC104" s="4"/>
      <c r="FCD104" s="4"/>
      <c r="FCE104" s="4"/>
      <c r="FCF104" s="4"/>
      <c r="FCG104" s="4"/>
      <c r="FCH104" s="4"/>
      <c r="FCI104" s="4"/>
      <c r="FCJ104" s="4"/>
      <c r="FCK104" s="4"/>
      <c r="FCL104" s="4"/>
      <c r="FCM104" s="4"/>
      <c r="FCN104" s="4"/>
      <c r="FCO104" s="4"/>
      <c r="FCP104" s="4"/>
      <c r="FCQ104" s="4"/>
      <c r="FCR104" s="4"/>
      <c r="FCS104" s="4"/>
      <c r="FCT104" s="4"/>
      <c r="FCU104" s="4"/>
      <c r="FCV104" s="4"/>
      <c r="FCW104" s="4"/>
      <c r="FCX104" s="4"/>
      <c r="FCY104" s="4"/>
      <c r="FCZ104" s="4"/>
      <c r="FDA104" s="4"/>
      <c r="FDB104" s="4"/>
      <c r="FDC104" s="4"/>
      <c r="FDD104" s="4"/>
      <c r="FDE104" s="4"/>
      <c r="FDF104" s="4"/>
      <c r="FDG104" s="4"/>
      <c r="FDH104" s="4"/>
      <c r="FDI104" s="4"/>
      <c r="FDJ104" s="4"/>
      <c r="FDK104" s="4"/>
      <c r="FDL104" s="4"/>
      <c r="FDM104" s="4"/>
      <c r="FDN104" s="4"/>
      <c r="FDO104" s="4"/>
      <c r="FDP104" s="4"/>
      <c r="FDQ104" s="4"/>
      <c r="FDR104" s="4"/>
      <c r="FDS104" s="4"/>
      <c r="FDT104" s="4"/>
      <c r="FDU104" s="4"/>
      <c r="FDV104" s="4"/>
      <c r="FDW104" s="4"/>
      <c r="FDX104" s="4"/>
      <c r="FDY104" s="4"/>
      <c r="FDZ104" s="4"/>
      <c r="FEA104" s="4"/>
      <c r="FEB104" s="4"/>
      <c r="FEC104" s="4"/>
      <c r="FED104" s="4"/>
      <c r="FEE104" s="4"/>
      <c r="FEF104" s="4"/>
      <c r="FEG104" s="4"/>
      <c r="FEH104" s="4"/>
      <c r="FEI104" s="4"/>
      <c r="FEJ104" s="4"/>
      <c r="FEK104" s="4"/>
      <c r="FEL104" s="4"/>
      <c r="FEM104" s="4"/>
      <c r="FEN104" s="4"/>
      <c r="FEO104" s="4"/>
      <c r="FEP104" s="4"/>
      <c r="FEQ104" s="4"/>
      <c r="FER104" s="4"/>
      <c r="FES104" s="4"/>
      <c r="FET104" s="4"/>
      <c r="FEU104" s="4"/>
      <c r="FEV104" s="4"/>
      <c r="FEW104" s="4"/>
      <c r="FEX104" s="4"/>
      <c r="FEY104" s="4"/>
      <c r="FEZ104" s="4"/>
      <c r="FFA104" s="4"/>
      <c r="FFB104" s="4"/>
      <c r="FFC104" s="4"/>
      <c r="FFD104" s="4"/>
      <c r="FFE104" s="4"/>
      <c r="FFF104" s="4"/>
      <c r="FFG104" s="4"/>
      <c r="FFH104" s="4"/>
      <c r="FFI104" s="4"/>
      <c r="FFJ104" s="4"/>
      <c r="FFK104" s="4"/>
      <c r="FFL104" s="4"/>
      <c r="FFM104" s="4"/>
      <c r="FFN104" s="4"/>
      <c r="FFO104" s="4"/>
      <c r="FFP104" s="4"/>
      <c r="FFQ104" s="4"/>
      <c r="FFR104" s="4"/>
      <c r="FFS104" s="4"/>
      <c r="FFT104" s="4"/>
      <c r="FFU104" s="4"/>
      <c r="FFV104" s="4"/>
      <c r="FFW104" s="4"/>
      <c r="FFX104" s="4"/>
      <c r="FFY104" s="4"/>
      <c r="FFZ104" s="4"/>
      <c r="FGA104" s="4"/>
      <c r="FGB104" s="4"/>
      <c r="FGC104" s="4"/>
      <c r="FGD104" s="4"/>
      <c r="FGE104" s="4"/>
      <c r="FGF104" s="4"/>
      <c r="FGG104" s="4"/>
      <c r="FGH104" s="4"/>
      <c r="FGI104" s="4"/>
      <c r="FGJ104" s="4"/>
      <c r="FGK104" s="4"/>
      <c r="FGL104" s="4"/>
      <c r="FGM104" s="4"/>
      <c r="FGN104" s="4"/>
      <c r="FGO104" s="4"/>
      <c r="FGP104" s="4"/>
      <c r="FGQ104" s="4"/>
      <c r="FGR104" s="4"/>
      <c r="FGS104" s="4"/>
      <c r="FGT104" s="4"/>
      <c r="FGU104" s="4"/>
      <c r="FGV104" s="4"/>
      <c r="FGW104" s="4"/>
      <c r="FGX104" s="4"/>
      <c r="FGY104" s="4"/>
      <c r="FGZ104" s="4"/>
      <c r="FHA104" s="4"/>
      <c r="FHB104" s="4"/>
      <c r="FHC104" s="4"/>
      <c r="FHD104" s="4"/>
      <c r="FHE104" s="4"/>
      <c r="FHF104" s="4"/>
      <c r="FHG104" s="4"/>
      <c r="FHH104" s="4"/>
      <c r="FHI104" s="4"/>
      <c r="FHJ104" s="4"/>
      <c r="FHK104" s="4"/>
      <c r="FHL104" s="4"/>
      <c r="FHM104" s="4"/>
      <c r="FHN104" s="4"/>
      <c r="FHO104" s="4"/>
      <c r="FHP104" s="4"/>
      <c r="FHQ104" s="4"/>
      <c r="FHR104" s="4"/>
      <c r="FHS104" s="4"/>
      <c r="FHT104" s="4"/>
      <c r="FHU104" s="4"/>
      <c r="FHV104" s="4"/>
      <c r="FHW104" s="4"/>
      <c r="FHX104" s="4"/>
      <c r="FHY104" s="4"/>
      <c r="FHZ104" s="4"/>
      <c r="FIA104" s="4"/>
      <c r="FIB104" s="4"/>
      <c r="FIC104" s="4"/>
      <c r="FID104" s="4"/>
      <c r="FIE104" s="4"/>
      <c r="FIF104" s="4"/>
      <c r="FIG104" s="4"/>
      <c r="FIH104" s="4"/>
      <c r="FII104" s="4"/>
      <c r="FIJ104" s="4"/>
      <c r="FIK104" s="4"/>
      <c r="FIL104" s="4"/>
      <c r="FIM104" s="4"/>
      <c r="FIN104" s="4"/>
      <c r="FIO104" s="4"/>
      <c r="FIP104" s="4"/>
      <c r="FIQ104" s="4"/>
      <c r="FIR104" s="4"/>
      <c r="FIS104" s="4"/>
      <c r="FIT104" s="4"/>
      <c r="FIU104" s="4"/>
      <c r="FIV104" s="4"/>
      <c r="FIW104" s="4"/>
      <c r="FIX104" s="4"/>
      <c r="FIY104" s="4"/>
      <c r="FIZ104" s="4"/>
      <c r="FJA104" s="4"/>
      <c r="FJB104" s="4"/>
      <c r="FJC104" s="4"/>
      <c r="FJD104" s="4"/>
      <c r="FJE104" s="4"/>
      <c r="FJF104" s="4"/>
      <c r="FJG104" s="4"/>
      <c r="FJH104" s="4"/>
      <c r="FJI104" s="4"/>
      <c r="FJJ104" s="4"/>
      <c r="FJK104" s="4"/>
      <c r="FJL104" s="4"/>
      <c r="FJM104" s="4"/>
      <c r="FJN104" s="4"/>
      <c r="FJO104" s="4"/>
      <c r="FJP104" s="4"/>
      <c r="FJQ104" s="4"/>
      <c r="FJR104" s="4"/>
      <c r="FJS104" s="4"/>
      <c r="FJT104" s="4"/>
      <c r="FJU104" s="4"/>
      <c r="FJV104" s="4"/>
      <c r="FJW104" s="4"/>
      <c r="FJX104" s="4"/>
      <c r="FJY104" s="4"/>
      <c r="FJZ104" s="4"/>
      <c r="FKA104" s="4"/>
      <c r="FKB104" s="4"/>
      <c r="FKC104" s="4"/>
      <c r="FKD104" s="4"/>
      <c r="FKE104" s="4"/>
      <c r="FKF104" s="4"/>
      <c r="FKG104" s="4"/>
      <c r="FKH104" s="4"/>
      <c r="FKI104" s="4"/>
      <c r="FKJ104" s="4"/>
      <c r="FKK104" s="4"/>
      <c r="FKL104" s="4"/>
      <c r="FKM104" s="4"/>
      <c r="FKN104" s="4"/>
      <c r="FKO104" s="4"/>
      <c r="FKP104" s="4"/>
      <c r="FKQ104" s="4"/>
      <c r="FKR104" s="4"/>
      <c r="FKS104" s="4"/>
      <c r="FKT104" s="4"/>
      <c r="FKU104" s="4"/>
      <c r="FKV104" s="4"/>
      <c r="FKW104" s="4"/>
      <c r="FKX104" s="4"/>
      <c r="FKY104" s="4"/>
      <c r="FKZ104" s="4"/>
      <c r="FLA104" s="4"/>
      <c r="FLB104" s="4"/>
      <c r="FLC104" s="4"/>
      <c r="FLD104" s="4"/>
      <c r="FLE104" s="4"/>
      <c r="FLF104" s="4"/>
      <c r="FLG104" s="4"/>
      <c r="FLH104" s="4"/>
      <c r="FLI104" s="4"/>
      <c r="FLJ104" s="4"/>
      <c r="FLK104" s="4"/>
      <c r="FLL104" s="4"/>
      <c r="FLM104" s="4"/>
      <c r="FLN104" s="4"/>
      <c r="FLO104" s="4"/>
      <c r="FLP104" s="4"/>
      <c r="FLQ104" s="4"/>
      <c r="FLR104" s="4"/>
      <c r="FLS104" s="4"/>
      <c r="FLT104" s="4"/>
      <c r="FLU104" s="4"/>
      <c r="FLV104" s="4"/>
      <c r="FLW104" s="4"/>
      <c r="FLX104" s="4"/>
      <c r="FLY104" s="4"/>
      <c r="FLZ104" s="4"/>
      <c r="FMA104" s="4"/>
      <c r="FMB104" s="4"/>
      <c r="FMC104" s="4"/>
      <c r="FMD104" s="4"/>
      <c r="FME104" s="4"/>
      <c r="FMF104" s="4"/>
      <c r="FMG104" s="4"/>
      <c r="FMH104" s="4"/>
      <c r="FMI104" s="4"/>
      <c r="FMJ104" s="4"/>
      <c r="FMK104" s="4"/>
      <c r="FML104" s="4"/>
      <c r="FMM104" s="4"/>
      <c r="FMN104" s="4"/>
      <c r="FMO104" s="4"/>
      <c r="FMP104" s="4"/>
      <c r="FMQ104" s="4"/>
      <c r="FMR104" s="4"/>
      <c r="FMS104" s="4"/>
      <c r="FMT104" s="4"/>
      <c r="FMU104" s="4"/>
      <c r="FMV104" s="4"/>
      <c r="FMW104" s="4"/>
      <c r="FMX104" s="4"/>
      <c r="FMY104" s="4"/>
      <c r="FMZ104" s="4"/>
      <c r="FNA104" s="4"/>
      <c r="FNB104" s="4"/>
      <c r="FNC104" s="4"/>
      <c r="FND104" s="4"/>
      <c r="FNE104" s="4"/>
      <c r="FNF104" s="4"/>
      <c r="FNG104" s="4"/>
      <c r="FNH104" s="4"/>
      <c r="FNI104" s="4"/>
      <c r="FNJ104" s="4"/>
      <c r="FNK104" s="4"/>
      <c r="FNL104" s="4"/>
      <c r="FNM104" s="4"/>
      <c r="FNN104" s="4"/>
      <c r="FNO104" s="4"/>
      <c r="FNP104" s="4"/>
      <c r="FNQ104" s="4"/>
      <c r="FNR104" s="4"/>
      <c r="FNS104" s="4"/>
      <c r="FNT104" s="4"/>
      <c r="FNU104" s="4"/>
      <c r="FNV104" s="4"/>
      <c r="FNW104" s="4"/>
      <c r="FNX104" s="4"/>
      <c r="FNY104" s="4"/>
      <c r="FNZ104" s="4"/>
      <c r="FOA104" s="4"/>
      <c r="FOB104" s="4"/>
      <c r="FOC104" s="4"/>
      <c r="FOD104" s="4"/>
      <c r="FOE104" s="4"/>
      <c r="FOF104" s="4"/>
      <c r="FOG104" s="4"/>
      <c r="FOH104" s="4"/>
      <c r="FOI104" s="4"/>
      <c r="FOJ104" s="4"/>
      <c r="FOK104" s="4"/>
      <c r="FOL104" s="4"/>
      <c r="FOM104" s="4"/>
      <c r="FON104" s="4"/>
      <c r="FOO104" s="4"/>
      <c r="FOP104" s="4"/>
      <c r="FOQ104" s="4"/>
      <c r="FOR104" s="4"/>
      <c r="FOS104" s="4"/>
      <c r="FOT104" s="4"/>
      <c r="FOU104" s="4"/>
      <c r="FOV104" s="4"/>
      <c r="FOW104" s="4"/>
      <c r="FOX104" s="4"/>
      <c r="FOY104" s="4"/>
      <c r="FOZ104" s="4"/>
      <c r="FPA104" s="4"/>
      <c r="FPB104" s="4"/>
      <c r="FPC104" s="4"/>
      <c r="FPD104" s="4"/>
      <c r="FPE104" s="4"/>
      <c r="FPF104" s="4"/>
      <c r="FPG104" s="4"/>
      <c r="FPH104" s="4"/>
      <c r="FPI104" s="4"/>
      <c r="FPJ104" s="4"/>
      <c r="FPK104" s="4"/>
      <c r="FPL104" s="4"/>
      <c r="FPM104" s="4"/>
      <c r="FPN104" s="4"/>
      <c r="FPO104" s="4"/>
      <c r="FPP104" s="4"/>
      <c r="FPQ104" s="4"/>
      <c r="FPR104" s="4"/>
      <c r="FPS104" s="4"/>
      <c r="FPT104" s="4"/>
      <c r="FPU104" s="4"/>
      <c r="FPV104" s="4"/>
      <c r="FPW104" s="4"/>
      <c r="FPX104" s="4"/>
      <c r="FPY104" s="4"/>
      <c r="FPZ104" s="4"/>
      <c r="FQA104" s="4"/>
      <c r="FQB104" s="4"/>
      <c r="FQC104" s="4"/>
      <c r="FQD104" s="4"/>
      <c r="FQE104" s="4"/>
      <c r="FQF104" s="4"/>
      <c r="FQG104" s="4"/>
      <c r="FQH104" s="4"/>
      <c r="FQI104" s="4"/>
      <c r="FQJ104" s="4"/>
      <c r="FQK104" s="4"/>
      <c r="FQL104" s="4"/>
      <c r="FQM104" s="4"/>
      <c r="FQN104" s="4"/>
      <c r="FQO104" s="4"/>
      <c r="FQP104" s="4"/>
      <c r="FQQ104" s="4"/>
      <c r="FQR104" s="4"/>
      <c r="FQS104" s="4"/>
      <c r="FQT104" s="4"/>
      <c r="FQU104" s="4"/>
      <c r="FQV104" s="4"/>
      <c r="FQW104" s="4"/>
      <c r="FQX104" s="4"/>
      <c r="FQY104" s="4"/>
      <c r="FQZ104" s="4"/>
      <c r="FRA104" s="4"/>
      <c r="FRB104" s="4"/>
      <c r="FRC104" s="4"/>
      <c r="FRD104" s="4"/>
      <c r="FRE104" s="4"/>
      <c r="FRF104" s="4"/>
      <c r="FRG104" s="4"/>
      <c r="FRH104" s="4"/>
      <c r="FRI104" s="4"/>
      <c r="FRJ104" s="4"/>
      <c r="FRK104" s="4"/>
      <c r="FRL104" s="4"/>
      <c r="FRM104" s="4"/>
      <c r="FRN104" s="4"/>
      <c r="FRO104" s="4"/>
      <c r="FRP104" s="4"/>
      <c r="FRQ104" s="4"/>
      <c r="FRR104" s="4"/>
      <c r="FRS104" s="4"/>
      <c r="FRT104" s="4"/>
      <c r="FRU104" s="4"/>
      <c r="FRV104" s="4"/>
      <c r="FRW104" s="4"/>
      <c r="FRX104" s="4"/>
      <c r="FRY104" s="4"/>
      <c r="FRZ104" s="4"/>
      <c r="FSA104" s="4"/>
      <c r="FSB104" s="4"/>
      <c r="FSC104" s="4"/>
      <c r="FSD104" s="4"/>
      <c r="FSE104" s="4"/>
      <c r="FSF104" s="4"/>
      <c r="FSG104" s="4"/>
      <c r="FSH104" s="4"/>
      <c r="FSI104" s="4"/>
      <c r="FSJ104" s="4"/>
      <c r="FSK104" s="4"/>
      <c r="FSL104" s="4"/>
      <c r="FSM104" s="4"/>
      <c r="FSN104" s="4"/>
      <c r="FSO104" s="4"/>
      <c r="FSP104" s="4"/>
      <c r="FSQ104" s="4"/>
      <c r="FSR104" s="4"/>
      <c r="FSS104" s="4"/>
      <c r="FST104" s="4"/>
      <c r="FSU104" s="4"/>
      <c r="FSV104" s="4"/>
      <c r="FSW104" s="4"/>
      <c r="FSX104" s="4"/>
      <c r="FSY104" s="4"/>
      <c r="FSZ104" s="4"/>
      <c r="FTA104" s="4"/>
      <c r="FTB104" s="4"/>
      <c r="FTC104" s="4"/>
      <c r="FTD104" s="4"/>
      <c r="FTE104" s="4"/>
      <c r="FTF104" s="4"/>
      <c r="FTG104" s="4"/>
      <c r="FTH104" s="4"/>
      <c r="FTI104" s="4"/>
      <c r="FTJ104" s="4"/>
      <c r="FTK104" s="4"/>
      <c r="FTL104" s="4"/>
      <c r="FTM104" s="4"/>
      <c r="FTN104" s="4"/>
      <c r="FTO104" s="4"/>
      <c r="FTP104" s="4"/>
      <c r="FTQ104" s="4"/>
      <c r="FTR104" s="4"/>
      <c r="FTS104" s="4"/>
      <c r="FTT104" s="4"/>
      <c r="FTU104" s="4"/>
      <c r="FTV104" s="4"/>
      <c r="FTW104" s="4"/>
      <c r="FTX104" s="4"/>
      <c r="FTY104" s="4"/>
      <c r="FTZ104" s="4"/>
      <c r="FUA104" s="4"/>
      <c r="FUB104" s="4"/>
      <c r="FUC104" s="4"/>
      <c r="FUD104" s="4"/>
      <c r="FUE104" s="4"/>
      <c r="FUF104" s="4"/>
      <c r="FUG104" s="4"/>
      <c r="FUH104" s="4"/>
      <c r="FUI104" s="4"/>
      <c r="FUJ104" s="4"/>
      <c r="FUK104" s="4"/>
      <c r="FUL104" s="4"/>
      <c r="FUM104" s="4"/>
      <c r="FUN104" s="4"/>
      <c r="FUO104" s="4"/>
      <c r="FUP104" s="4"/>
      <c r="FUQ104" s="4"/>
      <c r="FUR104" s="4"/>
      <c r="FUS104" s="4"/>
      <c r="FUT104" s="4"/>
      <c r="FUU104" s="4"/>
      <c r="FUV104" s="4"/>
      <c r="FUW104" s="4"/>
      <c r="FUX104" s="4"/>
      <c r="FUY104" s="4"/>
      <c r="FUZ104" s="4"/>
      <c r="FVA104" s="4"/>
      <c r="FVB104" s="4"/>
      <c r="FVC104" s="4"/>
      <c r="FVD104" s="4"/>
      <c r="FVE104" s="4"/>
      <c r="FVF104" s="4"/>
      <c r="FVG104" s="4"/>
      <c r="FVH104" s="4"/>
      <c r="FVI104" s="4"/>
      <c r="FVJ104" s="4"/>
      <c r="FVK104" s="4"/>
      <c r="FVL104" s="4"/>
      <c r="FVM104" s="4"/>
      <c r="FVN104" s="4"/>
      <c r="FVO104" s="4"/>
      <c r="FVP104" s="4"/>
      <c r="FVQ104" s="4"/>
      <c r="FVR104" s="4"/>
      <c r="FVS104" s="4"/>
      <c r="FVT104" s="4"/>
      <c r="FVU104" s="4"/>
      <c r="FVV104" s="4"/>
      <c r="FVW104" s="4"/>
      <c r="FVX104" s="4"/>
      <c r="FVY104" s="4"/>
      <c r="FVZ104" s="4"/>
      <c r="FWA104" s="4"/>
      <c r="FWB104" s="4"/>
      <c r="FWC104" s="4"/>
      <c r="FWD104" s="4"/>
      <c r="FWE104" s="4"/>
      <c r="FWF104" s="4"/>
      <c r="FWG104" s="4"/>
      <c r="FWH104" s="4"/>
      <c r="FWI104" s="4"/>
      <c r="FWJ104" s="4"/>
      <c r="FWK104" s="4"/>
      <c r="FWL104" s="4"/>
      <c r="FWM104" s="4"/>
      <c r="FWN104" s="4"/>
      <c r="FWO104" s="4"/>
      <c r="FWP104" s="4"/>
      <c r="FWQ104" s="4"/>
      <c r="FWR104" s="4"/>
      <c r="FWS104" s="4"/>
      <c r="FWT104" s="4"/>
      <c r="FWU104" s="4"/>
      <c r="FWV104" s="4"/>
      <c r="FWW104" s="4"/>
      <c r="FWX104" s="4"/>
      <c r="FWY104" s="4"/>
      <c r="FWZ104" s="4"/>
      <c r="FXA104" s="4"/>
      <c r="FXB104" s="4"/>
      <c r="FXC104" s="4"/>
      <c r="FXD104" s="4"/>
      <c r="FXE104" s="4"/>
      <c r="FXF104" s="4"/>
      <c r="FXG104" s="4"/>
      <c r="FXH104" s="4"/>
      <c r="FXI104" s="4"/>
      <c r="FXJ104" s="4"/>
      <c r="FXK104" s="4"/>
      <c r="FXL104" s="4"/>
      <c r="FXM104" s="4"/>
      <c r="FXN104" s="4"/>
      <c r="FXO104" s="4"/>
      <c r="FXP104" s="4"/>
      <c r="FXQ104" s="4"/>
      <c r="FXR104" s="4"/>
      <c r="FXS104" s="4"/>
      <c r="FXT104" s="4"/>
      <c r="FXU104" s="4"/>
      <c r="FXV104" s="4"/>
      <c r="FXW104" s="4"/>
      <c r="FXX104" s="4"/>
      <c r="FXY104" s="4"/>
      <c r="FXZ104" s="4"/>
      <c r="FYA104" s="4"/>
      <c r="FYB104" s="4"/>
      <c r="FYC104" s="4"/>
      <c r="FYD104" s="4"/>
      <c r="FYE104" s="4"/>
      <c r="FYF104" s="4"/>
      <c r="FYG104" s="4"/>
      <c r="FYH104" s="4"/>
      <c r="FYI104" s="4"/>
      <c r="FYJ104" s="4"/>
      <c r="FYK104" s="4"/>
      <c r="FYL104" s="4"/>
      <c r="FYM104" s="4"/>
      <c r="FYN104" s="4"/>
      <c r="FYO104" s="4"/>
      <c r="FYP104" s="4"/>
      <c r="FYQ104" s="4"/>
      <c r="FYR104" s="4"/>
      <c r="FYS104" s="4"/>
      <c r="FYT104" s="4"/>
      <c r="FYU104" s="4"/>
      <c r="FYV104" s="4"/>
      <c r="FYW104" s="4"/>
      <c r="FYX104" s="4"/>
      <c r="FYY104" s="4"/>
      <c r="FYZ104" s="4"/>
      <c r="FZA104" s="4"/>
      <c r="FZB104" s="4"/>
      <c r="FZC104" s="4"/>
      <c r="FZD104" s="4"/>
      <c r="FZE104" s="4"/>
      <c r="FZF104" s="4"/>
      <c r="FZG104" s="4"/>
      <c r="FZH104" s="4"/>
      <c r="FZI104" s="4"/>
      <c r="FZJ104" s="4"/>
      <c r="FZK104" s="4"/>
      <c r="FZL104" s="4"/>
      <c r="FZM104" s="4"/>
      <c r="FZN104" s="4"/>
      <c r="FZO104" s="4"/>
      <c r="FZP104" s="4"/>
      <c r="FZQ104" s="4"/>
      <c r="FZR104" s="4"/>
      <c r="FZS104" s="4"/>
      <c r="FZT104" s="4"/>
      <c r="FZU104" s="4"/>
      <c r="FZV104" s="4"/>
      <c r="FZW104" s="4"/>
      <c r="FZX104" s="4"/>
      <c r="FZY104" s="4"/>
      <c r="FZZ104" s="4"/>
      <c r="GAA104" s="4"/>
      <c r="GAB104" s="4"/>
      <c r="GAC104" s="4"/>
      <c r="GAD104" s="4"/>
      <c r="GAE104" s="4"/>
      <c r="GAF104" s="4"/>
      <c r="GAG104" s="4"/>
      <c r="GAH104" s="4"/>
      <c r="GAI104" s="4"/>
      <c r="GAJ104" s="4"/>
      <c r="GAK104" s="4"/>
      <c r="GAL104" s="4"/>
      <c r="GAM104" s="4"/>
      <c r="GAN104" s="4"/>
      <c r="GAO104" s="4"/>
      <c r="GAP104" s="4"/>
      <c r="GAQ104" s="4"/>
      <c r="GAR104" s="4"/>
      <c r="GAS104" s="4"/>
      <c r="GAT104" s="4"/>
      <c r="GAU104" s="4"/>
      <c r="GAV104" s="4"/>
      <c r="GAW104" s="4"/>
      <c r="GAX104" s="4"/>
      <c r="GAY104" s="4"/>
      <c r="GAZ104" s="4"/>
      <c r="GBA104" s="4"/>
      <c r="GBB104" s="4"/>
      <c r="GBC104" s="4"/>
      <c r="GBD104" s="4"/>
      <c r="GBE104" s="4"/>
      <c r="GBF104" s="4"/>
      <c r="GBG104" s="4"/>
      <c r="GBH104" s="4"/>
      <c r="GBI104" s="4"/>
      <c r="GBJ104" s="4"/>
      <c r="GBK104" s="4"/>
      <c r="GBL104" s="4"/>
      <c r="GBM104" s="4"/>
      <c r="GBN104" s="4"/>
      <c r="GBO104" s="4"/>
      <c r="GBP104" s="4"/>
      <c r="GBQ104" s="4"/>
      <c r="GBR104" s="4"/>
      <c r="GBS104" s="4"/>
      <c r="GBT104" s="4"/>
      <c r="GBU104" s="4"/>
      <c r="GBV104" s="4"/>
      <c r="GBW104" s="4"/>
      <c r="GBX104" s="4"/>
      <c r="GBY104" s="4"/>
      <c r="GBZ104" s="4"/>
      <c r="GCA104" s="4"/>
      <c r="GCB104" s="4"/>
      <c r="GCC104" s="4"/>
      <c r="GCD104" s="4"/>
      <c r="GCE104" s="4"/>
      <c r="GCF104" s="4"/>
      <c r="GCG104" s="4"/>
      <c r="GCH104" s="4"/>
      <c r="GCI104" s="4"/>
      <c r="GCJ104" s="4"/>
      <c r="GCK104" s="4"/>
      <c r="GCL104" s="4"/>
      <c r="GCM104" s="4"/>
      <c r="GCN104" s="4"/>
      <c r="GCO104" s="4"/>
      <c r="GCP104" s="4"/>
      <c r="GCQ104" s="4"/>
      <c r="GCR104" s="4"/>
      <c r="GCS104" s="4"/>
      <c r="GCT104" s="4"/>
      <c r="GCU104" s="4"/>
      <c r="GCV104" s="4"/>
      <c r="GCW104" s="4"/>
      <c r="GCX104" s="4"/>
      <c r="GCY104" s="4"/>
      <c r="GCZ104" s="4"/>
      <c r="GDA104" s="4"/>
      <c r="GDB104" s="4"/>
      <c r="GDC104" s="4"/>
      <c r="GDD104" s="4"/>
      <c r="GDE104" s="4"/>
      <c r="GDF104" s="4"/>
      <c r="GDG104" s="4"/>
      <c r="GDH104" s="4"/>
      <c r="GDI104" s="4"/>
      <c r="GDJ104" s="4"/>
      <c r="GDK104" s="4"/>
      <c r="GDL104" s="4"/>
      <c r="GDM104" s="4"/>
      <c r="GDN104" s="4"/>
      <c r="GDO104" s="4"/>
      <c r="GDP104" s="4"/>
      <c r="GDQ104" s="4"/>
      <c r="GDR104" s="4"/>
      <c r="GDS104" s="4"/>
      <c r="GDT104" s="4"/>
      <c r="GDU104" s="4"/>
      <c r="GDV104" s="4"/>
      <c r="GDW104" s="4"/>
      <c r="GDX104" s="4"/>
      <c r="GDY104" s="4"/>
      <c r="GDZ104" s="4"/>
      <c r="GEA104" s="4"/>
      <c r="GEB104" s="4"/>
      <c r="GEC104" s="4"/>
      <c r="GED104" s="4"/>
      <c r="GEE104" s="4"/>
      <c r="GEF104" s="4"/>
      <c r="GEG104" s="4"/>
      <c r="GEH104" s="4"/>
      <c r="GEI104" s="4"/>
      <c r="GEJ104" s="4"/>
      <c r="GEK104" s="4"/>
      <c r="GEL104" s="4"/>
      <c r="GEM104" s="4"/>
      <c r="GEN104" s="4"/>
      <c r="GEO104" s="4"/>
      <c r="GEP104" s="4"/>
      <c r="GEQ104" s="4"/>
      <c r="GER104" s="4"/>
      <c r="GES104" s="4"/>
      <c r="GET104" s="4"/>
      <c r="GEU104" s="4"/>
      <c r="GEV104" s="4"/>
      <c r="GEW104" s="4"/>
      <c r="GEX104" s="4"/>
      <c r="GEY104" s="4"/>
      <c r="GEZ104" s="4"/>
      <c r="GFA104" s="4"/>
      <c r="GFB104" s="4"/>
      <c r="GFC104" s="4"/>
      <c r="GFD104" s="4"/>
      <c r="GFE104" s="4"/>
      <c r="GFF104" s="4"/>
      <c r="GFG104" s="4"/>
      <c r="GFH104" s="4"/>
      <c r="GFI104" s="4"/>
      <c r="GFJ104" s="4"/>
      <c r="GFK104" s="4"/>
      <c r="GFL104" s="4"/>
      <c r="GFM104" s="4"/>
      <c r="GFN104" s="4"/>
      <c r="GFO104" s="4"/>
      <c r="GFP104" s="4"/>
      <c r="GFQ104" s="4"/>
      <c r="GFR104" s="4"/>
      <c r="GFS104" s="4"/>
      <c r="GFT104" s="4"/>
      <c r="GFU104" s="4"/>
      <c r="GFV104" s="4"/>
      <c r="GFW104" s="4"/>
      <c r="GFX104" s="4"/>
      <c r="GFY104" s="4"/>
      <c r="GFZ104" s="4"/>
      <c r="GGA104" s="4"/>
      <c r="GGB104" s="4"/>
      <c r="GGC104" s="4"/>
      <c r="GGD104" s="4"/>
      <c r="GGE104" s="4"/>
      <c r="GGF104" s="4"/>
      <c r="GGG104" s="4"/>
      <c r="GGH104" s="4"/>
      <c r="GGI104" s="4"/>
      <c r="GGJ104" s="4"/>
      <c r="GGK104" s="4"/>
      <c r="GGL104" s="4"/>
      <c r="GGM104" s="4"/>
      <c r="GGN104" s="4"/>
      <c r="GGO104" s="4"/>
      <c r="GGP104" s="4"/>
      <c r="GGQ104" s="4"/>
      <c r="GGR104" s="4"/>
      <c r="GGS104" s="4"/>
      <c r="GGT104" s="4"/>
      <c r="GGU104" s="4"/>
      <c r="GGV104" s="4"/>
      <c r="GGW104" s="4"/>
      <c r="GGX104" s="4"/>
      <c r="GGY104" s="4"/>
      <c r="GGZ104" s="4"/>
      <c r="GHA104" s="4"/>
      <c r="GHB104" s="4"/>
      <c r="GHC104" s="4"/>
      <c r="GHD104" s="4"/>
      <c r="GHE104" s="4"/>
      <c r="GHF104" s="4"/>
      <c r="GHG104" s="4"/>
      <c r="GHH104" s="4"/>
      <c r="GHI104" s="4"/>
      <c r="GHJ104" s="4"/>
      <c r="GHK104" s="4"/>
      <c r="GHL104" s="4"/>
      <c r="GHM104" s="4"/>
      <c r="GHN104" s="4"/>
      <c r="GHO104" s="4"/>
      <c r="GHP104" s="4"/>
      <c r="GHQ104" s="4"/>
      <c r="GHR104" s="4"/>
      <c r="GHS104" s="4"/>
      <c r="GHT104" s="4"/>
      <c r="GHU104" s="4"/>
      <c r="GHV104" s="4"/>
      <c r="GHW104" s="4"/>
      <c r="GHX104" s="4"/>
      <c r="GHY104" s="4"/>
      <c r="GHZ104" s="4"/>
      <c r="GIA104" s="4"/>
      <c r="GIB104" s="4"/>
      <c r="GIC104" s="4"/>
      <c r="GID104" s="4"/>
      <c r="GIE104" s="4"/>
      <c r="GIF104" s="4"/>
      <c r="GIG104" s="4"/>
      <c r="GIH104" s="4"/>
      <c r="GII104" s="4"/>
      <c r="GIJ104" s="4"/>
      <c r="GIK104" s="4"/>
      <c r="GIL104" s="4"/>
      <c r="GIM104" s="4"/>
      <c r="GIN104" s="4"/>
      <c r="GIO104" s="4"/>
      <c r="GIP104" s="4"/>
      <c r="GIQ104" s="4"/>
      <c r="GIR104" s="4"/>
      <c r="GIS104" s="4"/>
      <c r="GIT104" s="4"/>
      <c r="GIU104" s="4"/>
      <c r="GIV104" s="4"/>
      <c r="GIW104" s="4"/>
      <c r="GIX104" s="4"/>
      <c r="GIY104" s="4"/>
      <c r="GIZ104" s="4"/>
      <c r="GJA104" s="4"/>
      <c r="GJB104" s="4"/>
      <c r="GJC104" s="4"/>
      <c r="GJD104" s="4"/>
      <c r="GJE104" s="4"/>
      <c r="GJF104" s="4"/>
      <c r="GJG104" s="4"/>
      <c r="GJH104" s="4"/>
      <c r="GJI104" s="4"/>
      <c r="GJJ104" s="4"/>
      <c r="GJK104" s="4"/>
      <c r="GJL104" s="4"/>
      <c r="GJM104" s="4"/>
      <c r="GJN104" s="4"/>
      <c r="GJO104" s="4"/>
      <c r="GJP104" s="4"/>
      <c r="GJQ104" s="4"/>
      <c r="GJR104" s="4"/>
      <c r="GJS104" s="4"/>
      <c r="GJT104" s="4"/>
      <c r="GJU104" s="4"/>
      <c r="GJV104" s="4"/>
      <c r="GJW104" s="4"/>
      <c r="GJX104" s="4"/>
      <c r="GJY104" s="4"/>
      <c r="GJZ104" s="4"/>
      <c r="GKA104" s="4"/>
      <c r="GKB104" s="4"/>
      <c r="GKC104" s="4"/>
      <c r="GKD104" s="4"/>
      <c r="GKE104" s="4"/>
      <c r="GKF104" s="4"/>
      <c r="GKG104" s="4"/>
      <c r="GKH104" s="4"/>
      <c r="GKI104" s="4"/>
      <c r="GKJ104" s="4"/>
      <c r="GKK104" s="4"/>
      <c r="GKL104" s="4"/>
      <c r="GKM104" s="4"/>
      <c r="GKN104" s="4"/>
      <c r="GKO104" s="4"/>
      <c r="GKP104" s="4"/>
      <c r="GKQ104" s="4"/>
      <c r="GKR104" s="4"/>
      <c r="GKS104" s="4"/>
      <c r="GKT104" s="4"/>
      <c r="GKU104" s="4"/>
      <c r="GKV104" s="4"/>
      <c r="GKW104" s="4"/>
      <c r="GKX104" s="4"/>
      <c r="GKY104" s="4"/>
      <c r="GKZ104" s="4"/>
      <c r="GLA104" s="4"/>
      <c r="GLB104" s="4"/>
      <c r="GLC104" s="4"/>
      <c r="GLD104" s="4"/>
      <c r="GLE104" s="4"/>
      <c r="GLF104" s="4"/>
      <c r="GLG104" s="4"/>
      <c r="GLH104" s="4"/>
      <c r="GLI104" s="4"/>
      <c r="GLJ104" s="4"/>
      <c r="GLK104" s="4"/>
      <c r="GLL104" s="4"/>
      <c r="GLM104" s="4"/>
      <c r="GLN104" s="4"/>
      <c r="GLO104" s="4"/>
      <c r="GLP104" s="4"/>
      <c r="GLQ104" s="4"/>
      <c r="GLR104" s="4"/>
      <c r="GLS104" s="4"/>
      <c r="GLT104" s="4"/>
      <c r="GLU104" s="4"/>
      <c r="GLV104" s="4"/>
      <c r="GLW104" s="4"/>
      <c r="GLX104" s="4"/>
      <c r="GLY104" s="4"/>
      <c r="GLZ104" s="4"/>
      <c r="GMA104" s="4"/>
      <c r="GMB104" s="4"/>
      <c r="GMC104" s="4"/>
      <c r="GMD104" s="4"/>
      <c r="GME104" s="4"/>
      <c r="GMF104" s="4"/>
      <c r="GMG104" s="4"/>
      <c r="GMH104" s="4"/>
      <c r="GMI104" s="4"/>
      <c r="GMJ104" s="4"/>
      <c r="GMK104" s="4"/>
      <c r="GML104" s="4"/>
      <c r="GMM104" s="4"/>
      <c r="GMN104" s="4"/>
      <c r="GMO104" s="4"/>
      <c r="GMP104" s="4"/>
      <c r="GMQ104" s="4"/>
      <c r="GMR104" s="4"/>
      <c r="GMS104" s="4"/>
      <c r="GMT104" s="4"/>
      <c r="GMU104" s="4"/>
      <c r="GMV104" s="4"/>
      <c r="GMW104" s="4"/>
      <c r="GMX104" s="4"/>
      <c r="GMY104" s="4"/>
      <c r="GMZ104" s="4"/>
      <c r="GNA104" s="4"/>
      <c r="GNB104" s="4"/>
      <c r="GNC104" s="4"/>
      <c r="GND104" s="4"/>
      <c r="GNE104" s="4"/>
      <c r="GNF104" s="4"/>
      <c r="GNG104" s="4"/>
      <c r="GNH104" s="4"/>
      <c r="GNI104" s="4"/>
      <c r="GNJ104" s="4"/>
      <c r="GNK104" s="4"/>
      <c r="GNL104" s="4"/>
      <c r="GNM104" s="4"/>
      <c r="GNN104" s="4"/>
      <c r="GNO104" s="4"/>
      <c r="GNP104" s="4"/>
      <c r="GNQ104" s="4"/>
      <c r="GNR104" s="4"/>
      <c r="GNS104" s="4"/>
      <c r="GNT104" s="4"/>
      <c r="GNU104" s="4"/>
      <c r="GNV104" s="4"/>
      <c r="GNW104" s="4"/>
      <c r="GNX104" s="4"/>
      <c r="GNY104" s="4"/>
      <c r="GNZ104" s="4"/>
      <c r="GOA104" s="4"/>
      <c r="GOB104" s="4"/>
      <c r="GOC104" s="4"/>
      <c r="GOD104" s="4"/>
      <c r="GOE104" s="4"/>
      <c r="GOF104" s="4"/>
      <c r="GOG104" s="4"/>
      <c r="GOH104" s="4"/>
      <c r="GOI104" s="4"/>
      <c r="GOJ104" s="4"/>
      <c r="GOK104" s="4"/>
      <c r="GOL104" s="4"/>
      <c r="GOM104" s="4"/>
      <c r="GON104" s="4"/>
      <c r="GOO104" s="4"/>
      <c r="GOP104" s="4"/>
      <c r="GOQ104" s="4"/>
      <c r="GOR104" s="4"/>
      <c r="GOS104" s="4"/>
      <c r="GOT104" s="4"/>
      <c r="GOU104" s="4"/>
      <c r="GOV104" s="4"/>
      <c r="GOW104" s="4"/>
      <c r="GOX104" s="4"/>
      <c r="GOY104" s="4"/>
      <c r="GOZ104" s="4"/>
      <c r="GPA104" s="4"/>
      <c r="GPB104" s="4"/>
      <c r="GPC104" s="4"/>
      <c r="GPD104" s="4"/>
      <c r="GPE104" s="4"/>
      <c r="GPF104" s="4"/>
      <c r="GPG104" s="4"/>
      <c r="GPH104" s="4"/>
      <c r="GPI104" s="4"/>
      <c r="GPJ104" s="4"/>
      <c r="GPK104" s="4"/>
      <c r="GPL104" s="4"/>
      <c r="GPM104" s="4"/>
      <c r="GPN104" s="4"/>
      <c r="GPO104" s="4"/>
      <c r="GPP104" s="4"/>
      <c r="GPQ104" s="4"/>
      <c r="GPR104" s="4"/>
      <c r="GPS104" s="4"/>
      <c r="GPT104" s="4"/>
      <c r="GPU104" s="4"/>
      <c r="GPV104" s="4"/>
      <c r="GPW104" s="4"/>
      <c r="GPX104" s="4"/>
      <c r="GPY104" s="4"/>
      <c r="GPZ104" s="4"/>
      <c r="GQA104" s="4"/>
      <c r="GQB104" s="4"/>
      <c r="GQC104" s="4"/>
      <c r="GQD104" s="4"/>
      <c r="GQE104" s="4"/>
      <c r="GQF104" s="4"/>
      <c r="GQG104" s="4"/>
      <c r="GQH104" s="4"/>
      <c r="GQI104" s="4"/>
      <c r="GQJ104" s="4"/>
      <c r="GQK104" s="4"/>
      <c r="GQL104" s="4"/>
      <c r="GQM104" s="4"/>
      <c r="GQN104" s="4"/>
      <c r="GQO104" s="4"/>
      <c r="GQP104" s="4"/>
      <c r="GQQ104" s="4"/>
      <c r="GQR104" s="4"/>
      <c r="GQS104" s="4"/>
      <c r="GQT104" s="4"/>
      <c r="GQU104" s="4"/>
      <c r="GQV104" s="4"/>
      <c r="GQW104" s="4"/>
      <c r="GQX104" s="4"/>
      <c r="GQY104" s="4"/>
      <c r="GQZ104" s="4"/>
      <c r="GRA104" s="4"/>
      <c r="GRB104" s="4"/>
      <c r="GRC104" s="4"/>
      <c r="GRD104" s="4"/>
      <c r="GRE104" s="4"/>
      <c r="GRF104" s="4"/>
      <c r="GRG104" s="4"/>
      <c r="GRH104" s="4"/>
      <c r="GRI104" s="4"/>
      <c r="GRJ104" s="4"/>
      <c r="GRK104" s="4"/>
      <c r="GRL104" s="4"/>
      <c r="GRM104" s="4"/>
      <c r="GRN104" s="4"/>
      <c r="GRO104" s="4"/>
      <c r="GRP104" s="4"/>
      <c r="GRQ104" s="4"/>
      <c r="GRR104" s="4"/>
      <c r="GRS104" s="4"/>
      <c r="GRT104" s="4"/>
      <c r="GRU104" s="4"/>
      <c r="GRV104" s="4"/>
      <c r="GRW104" s="4"/>
      <c r="GRX104" s="4"/>
      <c r="GRY104" s="4"/>
      <c r="GRZ104" s="4"/>
      <c r="GSA104" s="4"/>
      <c r="GSB104" s="4"/>
      <c r="GSC104" s="4"/>
      <c r="GSD104" s="4"/>
      <c r="GSE104" s="4"/>
      <c r="GSF104" s="4"/>
      <c r="GSG104" s="4"/>
      <c r="GSH104" s="4"/>
      <c r="GSI104" s="4"/>
      <c r="GSJ104" s="4"/>
      <c r="GSK104" s="4"/>
      <c r="GSL104" s="4"/>
      <c r="GSM104" s="4"/>
      <c r="GSN104" s="4"/>
      <c r="GSO104" s="4"/>
      <c r="GSP104" s="4"/>
      <c r="GSQ104" s="4"/>
      <c r="GSR104" s="4"/>
      <c r="GSS104" s="4"/>
      <c r="GST104" s="4"/>
      <c r="GSU104" s="4"/>
      <c r="GSV104" s="4"/>
      <c r="GSW104" s="4"/>
      <c r="GSX104" s="4"/>
      <c r="GSY104" s="4"/>
      <c r="GSZ104" s="4"/>
      <c r="GTA104" s="4"/>
      <c r="GTB104" s="4"/>
      <c r="GTC104" s="4"/>
      <c r="GTD104" s="4"/>
      <c r="GTE104" s="4"/>
      <c r="GTF104" s="4"/>
      <c r="GTG104" s="4"/>
      <c r="GTH104" s="4"/>
      <c r="GTI104" s="4"/>
      <c r="GTJ104" s="4"/>
      <c r="GTK104" s="4"/>
      <c r="GTL104" s="4"/>
      <c r="GTM104" s="4"/>
      <c r="GTN104" s="4"/>
      <c r="GTO104" s="4"/>
      <c r="GTP104" s="4"/>
      <c r="GTQ104" s="4"/>
      <c r="GTR104" s="4"/>
      <c r="GTS104" s="4"/>
      <c r="GTT104" s="4"/>
      <c r="GTU104" s="4"/>
      <c r="GTV104" s="4"/>
      <c r="GTW104" s="4"/>
      <c r="GTX104" s="4"/>
      <c r="GTY104" s="4"/>
      <c r="GTZ104" s="4"/>
      <c r="GUA104" s="4"/>
      <c r="GUB104" s="4"/>
      <c r="GUC104" s="4"/>
      <c r="GUD104" s="4"/>
      <c r="GUE104" s="4"/>
      <c r="GUF104" s="4"/>
      <c r="GUG104" s="4"/>
      <c r="GUH104" s="4"/>
      <c r="GUI104" s="4"/>
      <c r="GUJ104" s="4"/>
      <c r="GUK104" s="4"/>
      <c r="GUL104" s="4"/>
      <c r="GUM104" s="4"/>
      <c r="GUN104" s="4"/>
      <c r="GUO104" s="4"/>
      <c r="GUP104" s="4"/>
      <c r="GUQ104" s="4"/>
      <c r="GUR104" s="4"/>
      <c r="GUS104" s="4"/>
      <c r="GUT104" s="4"/>
      <c r="GUU104" s="4"/>
      <c r="GUV104" s="4"/>
      <c r="GUW104" s="4"/>
      <c r="GUX104" s="4"/>
      <c r="GUY104" s="4"/>
      <c r="GUZ104" s="4"/>
      <c r="GVA104" s="4"/>
      <c r="GVB104" s="4"/>
      <c r="GVC104" s="4"/>
      <c r="GVD104" s="4"/>
      <c r="GVE104" s="4"/>
      <c r="GVF104" s="4"/>
      <c r="GVG104" s="4"/>
      <c r="GVH104" s="4"/>
      <c r="GVI104" s="4"/>
      <c r="GVJ104" s="4"/>
      <c r="GVK104" s="4"/>
      <c r="GVL104" s="4"/>
      <c r="GVM104" s="4"/>
      <c r="GVN104" s="4"/>
      <c r="GVO104" s="4"/>
      <c r="GVP104" s="4"/>
      <c r="GVQ104" s="4"/>
      <c r="GVR104" s="4"/>
      <c r="GVS104" s="4"/>
      <c r="GVT104" s="4"/>
      <c r="GVU104" s="4"/>
      <c r="GVV104" s="4"/>
      <c r="GVW104" s="4"/>
      <c r="GVX104" s="4"/>
      <c r="GVY104" s="4"/>
      <c r="GVZ104" s="4"/>
      <c r="GWA104" s="4"/>
      <c r="GWB104" s="4"/>
      <c r="GWC104" s="4"/>
      <c r="GWD104" s="4"/>
      <c r="GWE104" s="4"/>
      <c r="GWF104" s="4"/>
      <c r="GWG104" s="4"/>
      <c r="GWH104" s="4"/>
      <c r="GWI104" s="4"/>
      <c r="GWJ104" s="4"/>
      <c r="GWK104" s="4"/>
      <c r="GWL104" s="4"/>
      <c r="GWM104" s="4"/>
      <c r="GWN104" s="4"/>
      <c r="GWO104" s="4"/>
      <c r="GWP104" s="4"/>
      <c r="GWQ104" s="4"/>
      <c r="GWR104" s="4"/>
      <c r="GWS104" s="4"/>
      <c r="GWT104" s="4"/>
      <c r="GWU104" s="4"/>
      <c r="GWV104" s="4"/>
      <c r="GWW104" s="4"/>
      <c r="GWX104" s="4"/>
      <c r="GWY104" s="4"/>
      <c r="GWZ104" s="4"/>
      <c r="GXA104" s="4"/>
      <c r="GXB104" s="4"/>
      <c r="GXC104" s="4"/>
      <c r="GXD104" s="4"/>
      <c r="GXE104" s="4"/>
      <c r="GXF104" s="4"/>
      <c r="GXG104" s="4"/>
      <c r="GXH104" s="4"/>
      <c r="GXI104" s="4"/>
      <c r="GXJ104" s="4"/>
      <c r="GXK104" s="4"/>
      <c r="GXL104" s="4"/>
      <c r="GXM104" s="4"/>
      <c r="GXN104" s="4"/>
      <c r="GXO104" s="4"/>
      <c r="GXP104" s="4"/>
      <c r="GXQ104" s="4"/>
      <c r="GXR104" s="4"/>
      <c r="GXS104" s="4"/>
      <c r="GXT104" s="4"/>
      <c r="GXU104" s="4"/>
      <c r="GXV104" s="4"/>
      <c r="GXW104" s="4"/>
      <c r="GXX104" s="4"/>
      <c r="GXY104" s="4"/>
      <c r="GXZ104" s="4"/>
      <c r="GYA104" s="4"/>
      <c r="GYB104" s="4"/>
      <c r="GYC104" s="4"/>
      <c r="GYD104" s="4"/>
      <c r="GYE104" s="4"/>
      <c r="GYF104" s="4"/>
      <c r="GYG104" s="4"/>
      <c r="GYH104" s="4"/>
      <c r="GYI104" s="4"/>
      <c r="GYJ104" s="4"/>
      <c r="GYK104" s="4"/>
      <c r="GYL104" s="4"/>
      <c r="GYM104" s="4"/>
      <c r="GYN104" s="4"/>
      <c r="GYO104" s="4"/>
      <c r="GYP104" s="4"/>
      <c r="GYQ104" s="4"/>
      <c r="GYR104" s="4"/>
      <c r="GYS104" s="4"/>
      <c r="GYT104" s="4"/>
      <c r="GYU104" s="4"/>
      <c r="GYV104" s="4"/>
      <c r="GYW104" s="4"/>
      <c r="GYX104" s="4"/>
      <c r="GYY104" s="4"/>
      <c r="GYZ104" s="4"/>
      <c r="GZA104" s="4"/>
      <c r="GZB104" s="4"/>
      <c r="GZC104" s="4"/>
      <c r="GZD104" s="4"/>
      <c r="GZE104" s="4"/>
      <c r="GZF104" s="4"/>
      <c r="GZG104" s="4"/>
      <c r="GZH104" s="4"/>
      <c r="GZI104" s="4"/>
      <c r="GZJ104" s="4"/>
      <c r="GZK104" s="4"/>
      <c r="GZL104" s="4"/>
      <c r="GZM104" s="4"/>
      <c r="GZN104" s="4"/>
      <c r="GZO104" s="4"/>
      <c r="GZP104" s="4"/>
      <c r="GZQ104" s="4"/>
      <c r="GZR104" s="4"/>
      <c r="GZS104" s="4"/>
      <c r="GZT104" s="4"/>
      <c r="GZU104" s="4"/>
      <c r="GZV104" s="4"/>
      <c r="GZW104" s="4"/>
      <c r="GZX104" s="4"/>
      <c r="GZY104" s="4"/>
      <c r="GZZ104" s="4"/>
      <c r="HAA104" s="4"/>
      <c r="HAB104" s="4"/>
      <c r="HAC104" s="4"/>
      <c r="HAD104" s="4"/>
      <c r="HAE104" s="4"/>
      <c r="HAF104" s="4"/>
      <c r="HAG104" s="4"/>
      <c r="HAH104" s="4"/>
      <c r="HAI104" s="4"/>
      <c r="HAJ104" s="4"/>
      <c r="HAK104" s="4"/>
      <c r="HAL104" s="4"/>
      <c r="HAM104" s="4"/>
      <c r="HAN104" s="4"/>
      <c r="HAO104" s="4"/>
      <c r="HAP104" s="4"/>
      <c r="HAQ104" s="4"/>
      <c r="HAR104" s="4"/>
      <c r="HAS104" s="4"/>
      <c r="HAT104" s="4"/>
      <c r="HAU104" s="4"/>
      <c r="HAV104" s="4"/>
      <c r="HAW104" s="4"/>
      <c r="HAX104" s="4"/>
      <c r="HAY104" s="4"/>
      <c r="HAZ104" s="4"/>
      <c r="HBA104" s="4"/>
      <c r="HBB104" s="4"/>
      <c r="HBC104" s="4"/>
      <c r="HBD104" s="4"/>
      <c r="HBE104" s="4"/>
      <c r="HBF104" s="4"/>
      <c r="HBG104" s="4"/>
      <c r="HBH104" s="4"/>
      <c r="HBI104" s="4"/>
      <c r="HBJ104" s="4"/>
      <c r="HBK104" s="4"/>
      <c r="HBL104" s="4"/>
      <c r="HBM104" s="4"/>
      <c r="HBN104" s="4"/>
      <c r="HBO104" s="4"/>
      <c r="HBP104" s="4"/>
      <c r="HBQ104" s="4"/>
      <c r="HBR104" s="4"/>
      <c r="HBS104" s="4"/>
      <c r="HBT104" s="4"/>
      <c r="HBU104" s="4"/>
      <c r="HBV104" s="4"/>
      <c r="HBW104" s="4"/>
      <c r="HBX104" s="4"/>
      <c r="HBY104" s="4"/>
      <c r="HBZ104" s="4"/>
      <c r="HCA104" s="4"/>
      <c r="HCB104" s="4"/>
      <c r="HCC104" s="4"/>
      <c r="HCD104" s="4"/>
      <c r="HCE104" s="4"/>
      <c r="HCF104" s="4"/>
      <c r="HCG104" s="4"/>
      <c r="HCH104" s="4"/>
      <c r="HCI104" s="4"/>
      <c r="HCJ104" s="4"/>
      <c r="HCK104" s="4"/>
      <c r="HCL104" s="4"/>
      <c r="HCM104" s="4"/>
      <c r="HCN104" s="4"/>
      <c r="HCO104" s="4"/>
      <c r="HCP104" s="4"/>
      <c r="HCQ104" s="4"/>
      <c r="HCR104" s="4"/>
      <c r="HCS104" s="4"/>
      <c r="HCT104" s="4"/>
      <c r="HCU104" s="4"/>
      <c r="HCV104" s="4"/>
      <c r="HCW104" s="4"/>
      <c r="HCX104" s="4"/>
      <c r="HCY104" s="4"/>
      <c r="HCZ104" s="4"/>
      <c r="HDA104" s="4"/>
      <c r="HDB104" s="4"/>
      <c r="HDC104" s="4"/>
      <c r="HDD104" s="4"/>
      <c r="HDE104" s="4"/>
      <c r="HDF104" s="4"/>
      <c r="HDG104" s="4"/>
      <c r="HDH104" s="4"/>
      <c r="HDI104" s="4"/>
      <c r="HDJ104" s="4"/>
      <c r="HDK104" s="4"/>
      <c r="HDL104" s="4"/>
      <c r="HDM104" s="4"/>
      <c r="HDN104" s="4"/>
      <c r="HDO104" s="4"/>
      <c r="HDP104" s="4"/>
      <c r="HDQ104" s="4"/>
      <c r="HDR104" s="4"/>
      <c r="HDS104" s="4"/>
      <c r="HDT104" s="4"/>
      <c r="HDU104" s="4"/>
      <c r="HDV104" s="4"/>
      <c r="HDW104" s="4"/>
      <c r="HDX104" s="4"/>
      <c r="HDY104" s="4"/>
      <c r="HDZ104" s="4"/>
      <c r="HEA104" s="4"/>
      <c r="HEB104" s="4"/>
      <c r="HEC104" s="4"/>
      <c r="HED104" s="4"/>
      <c r="HEE104" s="4"/>
      <c r="HEF104" s="4"/>
      <c r="HEG104" s="4"/>
      <c r="HEH104" s="4"/>
      <c r="HEI104" s="4"/>
      <c r="HEJ104" s="4"/>
      <c r="HEK104" s="4"/>
      <c r="HEL104" s="4"/>
      <c r="HEM104" s="4"/>
      <c r="HEN104" s="4"/>
      <c r="HEO104" s="4"/>
      <c r="HEP104" s="4"/>
      <c r="HEQ104" s="4"/>
      <c r="HER104" s="4"/>
      <c r="HES104" s="4"/>
      <c r="HET104" s="4"/>
      <c r="HEU104" s="4"/>
      <c r="HEV104" s="4"/>
      <c r="HEW104" s="4"/>
      <c r="HEX104" s="4"/>
      <c r="HEY104" s="4"/>
      <c r="HEZ104" s="4"/>
      <c r="HFA104" s="4"/>
      <c r="HFB104" s="4"/>
      <c r="HFC104" s="4"/>
      <c r="HFD104" s="4"/>
      <c r="HFE104" s="4"/>
      <c r="HFF104" s="4"/>
      <c r="HFG104" s="4"/>
      <c r="HFH104" s="4"/>
      <c r="HFI104" s="4"/>
      <c r="HFJ104" s="4"/>
      <c r="HFK104" s="4"/>
      <c r="HFL104" s="4"/>
      <c r="HFM104" s="4"/>
      <c r="HFN104" s="4"/>
      <c r="HFO104" s="4"/>
      <c r="HFP104" s="4"/>
      <c r="HFQ104" s="4"/>
      <c r="HFR104" s="4"/>
      <c r="HFS104" s="4"/>
      <c r="HFT104" s="4"/>
      <c r="HFU104" s="4"/>
      <c r="HFV104" s="4"/>
      <c r="HFW104" s="4"/>
      <c r="HFX104" s="4"/>
      <c r="HFY104" s="4"/>
      <c r="HFZ104" s="4"/>
      <c r="HGA104" s="4"/>
      <c r="HGB104" s="4"/>
      <c r="HGC104" s="4"/>
      <c r="HGD104" s="4"/>
      <c r="HGE104" s="4"/>
      <c r="HGF104" s="4"/>
      <c r="HGG104" s="4"/>
      <c r="HGH104" s="4"/>
      <c r="HGI104" s="4"/>
      <c r="HGJ104" s="4"/>
      <c r="HGK104" s="4"/>
      <c r="HGL104" s="4"/>
      <c r="HGM104" s="4"/>
      <c r="HGN104" s="4"/>
      <c r="HGO104" s="4"/>
      <c r="HGP104" s="4"/>
      <c r="HGQ104" s="4"/>
      <c r="HGR104" s="4"/>
      <c r="HGS104" s="4"/>
      <c r="HGT104" s="4"/>
      <c r="HGU104" s="4"/>
      <c r="HGV104" s="4"/>
      <c r="HGW104" s="4"/>
      <c r="HGX104" s="4"/>
      <c r="HGY104" s="4"/>
      <c r="HGZ104" s="4"/>
      <c r="HHA104" s="4"/>
      <c r="HHB104" s="4"/>
      <c r="HHC104" s="4"/>
      <c r="HHD104" s="4"/>
      <c r="HHE104" s="4"/>
      <c r="HHF104" s="4"/>
      <c r="HHG104" s="4"/>
      <c r="HHH104" s="4"/>
      <c r="HHI104" s="4"/>
      <c r="HHJ104" s="4"/>
      <c r="HHK104" s="4"/>
      <c r="HHL104" s="4"/>
      <c r="HHM104" s="4"/>
      <c r="HHN104" s="4"/>
      <c r="HHO104" s="4"/>
      <c r="HHP104" s="4"/>
      <c r="HHQ104" s="4"/>
      <c r="HHR104" s="4"/>
      <c r="HHS104" s="4"/>
      <c r="HHT104" s="4"/>
      <c r="HHU104" s="4"/>
      <c r="HHV104" s="4"/>
      <c r="HHW104" s="4"/>
      <c r="HHX104" s="4"/>
      <c r="HHY104" s="4"/>
      <c r="HHZ104" s="4"/>
      <c r="HIA104" s="4"/>
      <c r="HIB104" s="4"/>
      <c r="HIC104" s="4"/>
      <c r="HID104" s="4"/>
      <c r="HIE104" s="4"/>
      <c r="HIF104" s="4"/>
      <c r="HIG104" s="4"/>
      <c r="HIH104" s="4"/>
      <c r="HII104" s="4"/>
      <c r="HIJ104" s="4"/>
      <c r="HIK104" s="4"/>
      <c r="HIL104" s="4"/>
      <c r="HIM104" s="4"/>
      <c r="HIN104" s="4"/>
      <c r="HIO104" s="4"/>
      <c r="HIP104" s="4"/>
      <c r="HIQ104" s="4"/>
      <c r="HIR104" s="4"/>
      <c r="HIS104" s="4"/>
      <c r="HIT104" s="4"/>
      <c r="HIU104" s="4"/>
      <c r="HIV104" s="4"/>
      <c r="HIW104" s="4"/>
      <c r="HIX104" s="4"/>
      <c r="HIY104" s="4"/>
      <c r="HIZ104" s="4"/>
      <c r="HJA104" s="4"/>
      <c r="HJB104" s="4"/>
      <c r="HJC104" s="4"/>
      <c r="HJD104" s="4"/>
      <c r="HJE104" s="4"/>
      <c r="HJF104" s="4"/>
      <c r="HJG104" s="4"/>
      <c r="HJH104" s="4"/>
      <c r="HJI104" s="4"/>
      <c r="HJJ104" s="4"/>
      <c r="HJK104" s="4"/>
      <c r="HJL104" s="4"/>
      <c r="HJM104" s="4"/>
      <c r="HJN104" s="4"/>
      <c r="HJO104" s="4"/>
      <c r="HJP104" s="4"/>
      <c r="HJQ104" s="4"/>
      <c r="HJR104" s="4"/>
      <c r="HJS104" s="4"/>
      <c r="HJT104" s="4"/>
      <c r="HJU104" s="4"/>
      <c r="HJV104" s="4"/>
      <c r="HJW104" s="4"/>
      <c r="HJX104" s="4"/>
      <c r="HJY104" s="4"/>
      <c r="HJZ104" s="4"/>
      <c r="HKA104" s="4"/>
      <c r="HKB104" s="4"/>
      <c r="HKC104" s="4"/>
      <c r="HKD104" s="4"/>
      <c r="HKE104" s="4"/>
      <c r="HKF104" s="4"/>
      <c r="HKG104" s="4"/>
      <c r="HKH104" s="4"/>
      <c r="HKI104" s="4"/>
      <c r="HKJ104" s="4"/>
      <c r="HKK104" s="4"/>
      <c r="HKL104" s="4"/>
      <c r="HKM104" s="4"/>
      <c r="HKN104" s="4"/>
      <c r="HKO104" s="4"/>
      <c r="HKP104" s="4"/>
      <c r="HKQ104" s="4"/>
      <c r="HKR104" s="4"/>
      <c r="HKS104" s="4"/>
      <c r="HKT104" s="4"/>
      <c r="HKU104" s="4"/>
      <c r="HKV104" s="4"/>
      <c r="HKW104" s="4"/>
      <c r="HKX104" s="4"/>
      <c r="HKY104" s="4"/>
      <c r="HKZ104" s="4"/>
      <c r="HLA104" s="4"/>
      <c r="HLB104" s="4"/>
      <c r="HLC104" s="4"/>
      <c r="HLD104" s="4"/>
      <c r="HLE104" s="4"/>
      <c r="HLF104" s="4"/>
      <c r="HLG104" s="4"/>
      <c r="HLH104" s="4"/>
      <c r="HLI104" s="4"/>
      <c r="HLJ104" s="4"/>
      <c r="HLK104" s="4"/>
      <c r="HLL104" s="4"/>
      <c r="HLM104" s="4"/>
      <c r="HLN104" s="4"/>
      <c r="HLO104" s="4"/>
      <c r="HLP104" s="4"/>
      <c r="HLQ104" s="4"/>
      <c r="HLR104" s="4"/>
      <c r="HLS104" s="4"/>
      <c r="HLT104" s="4"/>
      <c r="HLU104" s="4"/>
      <c r="HLV104" s="4"/>
      <c r="HLW104" s="4"/>
      <c r="HLX104" s="4"/>
      <c r="HLY104" s="4"/>
      <c r="HLZ104" s="4"/>
      <c r="HMA104" s="4"/>
      <c r="HMB104" s="4"/>
      <c r="HMC104" s="4"/>
      <c r="HMD104" s="4"/>
      <c r="HME104" s="4"/>
      <c r="HMF104" s="4"/>
      <c r="HMG104" s="4"/>
      <c r="HMH104" s="4"/>
      <c r="HMI104" s="4"/>
      <c r="HMJ104" s="4"/>
      <c r="HMK104" s="4"/>
      <c r="HML104" s="4"/>
      <c r="HMM104" s="4"/>
      <c r="HMN104" s="4"/>
      <c r="HMO104" s="4"/>
      <c r="HMP104" s="4"/>
      <c r="HMQ104" s="4"/>
      <c r="HMR104" s="4"/>
      <c r="HMS104" s="4"/>
      <c r="HMT104" s="4"/>
      <c r="HMU104" s="4"/>
      <c r="HMV104" s="4"/>
      <c r="HMW104" s="4"/>
      <c r="HMX104" s="4"/>
      <c r="HMY104" s="4"/>
      <c r="HMZ104" s="4"/>
      <c r="HNA104" s="4"/>
      <c r="HNB104" s="4"/>
      <c r="HNC104" s="4"/>
      <c r="HND104" s="4"/>
      <c r="HNE104" s="4"/>
      <c r="HNF104" s="4"/>
      <c r="HNG104" s="4"/>
      <c r="HNH104" s="4"/>
      <c r="HNI104" s="4"/>
      <c r="HNJ104" s="4"/>
      <c r="HNK104" s="4"/>
      <c r="HNL104" s="4"/>
      <c r="HNM104" s="4"/>
      <c r="HNN104" s="4"/>
      <c r="HNO104" s="4"/>
      <c r="HNP104" s="4"/>
      <c r="HNQ104" s="4"/>
      <c r="HNR104" s="4"/>
      <c r="HNS104" s="4"/>
      <c r="HNT104" s="4"/>
      <c r="HNU104" s="4"/>
      <c r="HNV104" s="4"/>
      <c r="HNW104" s="4"/>
      <c r="HNX104" s="4"/>
      <c r="HNY104" s="4"/>
      <c r="HNZ104" s="4"/>
      <c r="HOA104" s="4"/>
      <c r="HOB104" s="4"/>
      <c r="HOC104" s="4"/>
      <c r="HOD104" s="4"/>
      <c r="HOE104" s="4"/>
      <c r="HOF104" s="4"/>
      <c r="HOG104" s="4"/>
      <c r="HOH104" s="4"/>
      <c r="HOI104" s="4"/>
      <c r="HOJ104" s="4"/>
      <c r="HOK104" s="4"/>
      <c r="HOL104" s="4"/>
      <c r="HOM104" s="4"/>
      <c r="HON104" s="4"/>
      <c r="HOO104" s="4"/>
      <c r="HOP104" s="4"/>
      <c r="HOQ104" s="4"/>
      <c r="HOR104" s="4"/>
      <c r="HOS104" s="4"/>
      <c r="HOT104" s="4"/>
      <c r="HOU104" s="4"/>
      <c r="HOV104" s="4"/>
      <c r="HOW104" s="4"/>
      <c r="HOX104" s="4"/>
      <c r="HOY104" s="4"/>
      <c r="HOZ104" s="4"/>
      <c r="HPA104" s="4"/>
      <c r="HPB104" s="4"/>
      <c r="HPC104" s="4"/>
      <c r="HPD104" s="4"/>
      <c r="HPE104" s="4"/>
      <c r="HPF104" s="4"/>
      <c r="HPG104" s="4"/>
      <c r="HPH104" s="4"/>
      <c r="HPI104" s="4"/>
      <c r="HPJ104" s="4"/>
      <c r="HPK104" s="4"/>
      <c r="HPL104" s="4"/>
      <c r="HPM104" s="4"/>
      <c r="HPN104" s="4"/>
      <c r="HPO104" s="4"/>
      <c r="HPP104" s="4"/>
      <c r="HPQ104" s="4"/>
      <c r="HPR104" s="4"/>
      <c r="HPS104" s="4"/>
      <c r="HPT104" s="4"/>
      <c r="HPU104" s="4"/>
      <c r="HPV104" s="4"/>
      <c r="HPW104" s="4"/>
      <c r="HPX104" s="4"/>
      <c r="HPY104" s="4"/>
      <c r="HPZ104" s="4"/>
      <c r="HQA104" s="4"/>
      <c r="HQB104" s="4"/>
      <c r="HQC104" s="4"/>
      <c r="HQD104" s="4"/>
      <c r="HQE104" s="4"/>
      <c r="HQF104" s="4"/>
      <c r="HQG104" s="4"/>
      <c r="HQH104" s="4"/>
      <c r="HQI104" s="4"/>
      <c r="HQJ104" s="4"/>
      <c r="HQK104" s="4"/>
      <c r="HQL104" s="4"/>
      <c r="HQM104" s="4"/>
      <c r="HQN104" s="4"/>
      <c r="HQO104" s="4"/>
      <c r="HQP104" s="4"/>
      <c r="HQQ104" s="4"/>
      <c r="HQR104" s="4"/>
      <c r="HQS104" s="4"/>
      <c r="HQT104" s="4"/>
      <c r="HQU104" s="4"/>
      <c r="HQV104" s="4"/>
      <c r="HQW104" s="4"/>
      <c r="HQX104" s="4"/>
      <c r="HQY104" s="4"/>
      <c r="HQZ104" s="4"/>
      <c r="HRA104" s="4"/>
      <c r="HRB104" s="4"/>
      <c r="HRC104" s="4"/>
      <c r="HRD104" s="4"/>
      <c r="HRE104" s="4"/>
      <c r="HRF104" s="4"/>
      <c r="HRG104" s="4"/>
      <c r="HRH104" s="4"/>
      <c r="HRI104" s="4"/>
      <c r="HRJ104" s="4"/>
      <c r="HRK104" s="4"/>
      <c r="HRL104" s="4"/>
      <c r="HRM104" s="4"/>
      <c r="HRN104" s="4"/>
      <c r="HRO104" s="4"/>
      <c r="HRP104" s="4"/>
      <c r="HRQ104" s="4"/>
      <c r="HRR104" s="4"/>
      <c r="HRS104" s="4"/>
      <c r="HRT104" s="4"/>
      <c r="HRU104" s="4"/>
      <c r="HRV104" s="4"/>
      <c r="HRW104" s="4"/>
      <c r="HRX104" s="4"/>
      <c r="HRY104" s="4"/>
      <c r="HRZ104" s="4"/>
      <c r="HSA104" s="4"/>
      <c r="HSB104" s="4"/>
      <c r="HSC104" s="4"/>
      <c r="HSD104" s="4"/>
      <c r="HSE104" s="4"/>
      <c r="HSF104" s="4"/>
      <c r="HSG104" s="4"/>
      <c r="HSH104" s="4"/>
      <c r="HSI104" s="4"/>
      <c r="HSJ104" s="4"/>
      <c r="HSK104" s="4"/>
      <c r="HSL104" s="4"/>
      <c r="HSM104" s="4"/>
      <c r="HSN104" s="4"/>
      <c r="HSO104" s="4"/>
      <c r="HSP104" s="4"/>
      <c r="HSQ104" s="4"/>
      <c r="HSR104" s="4"/>
      <c r="HSS104" s="4"/>
      <c r="HST104" s="4"/>
      <c r="HSU104" s="4"/>
      <c r="HSV104" s="4"/>
      <c r="HSW104" s="4"/>
      <c r="HSX104" s="4"/>
      <c r="HSY104" s="4"/>
      <c r="HSZ104" s="4"/>
      <c r="HTA104" s="4"/>
      <c r="HTB104" s="4"/>
      <c r="HTC104" s="4"/>
      <c r="HTD104" s="4"/>
      <c r="HTE104" s="4"/>
      <c r="HTF104" s="4"/>
      <c r="HTG104" s="4"/>
      <c r="HTH104" s="4"/>
      <c r="HTI104" s="4"/>
      <c r="HTJ104" s="4"/>
      <c r="HTK104" s="4"/>
      <c r="HTL104" s="4"/>
      <c r="HTM104" s="4"/>
      <c r="HTN104" s="4"/>
      <c r="HTO104" s="4"/>
      <c r="HTP104" s="4"/>
      <c r="HTQ104" s="4"/>
      <c r="HTR104" s="4"/>
      <c r="HTS104" s="4"/>
      <c r="HTT104" s="4"/>
      <c r="HTU104" s="4"/>
      <c r="HTV104" s="4"/>
      <c r="HTW104" s="4"/>
      <c r="HTX104" s="4"/>
      <c r="HTY104" s="4"/>
      <c r="HTZ104" s="4"/>
      <c r="HUA104" s="4"/>
      <c r="HUB104" s="4"/>
      <c r="HUC104" s="4"/>
      <c r="HUD104" s="4"/>
      <c r="HUE104" s="4"/>
      <c r="HUF104" s="4"/>
      <c r="HUG104" s="4"/>
      <c r="HUH104" s="4"/>
      <c r="HUI104" s="4"/>
      <c r="HUJ104" s="4"/>
      <c r="HUK104" s="4"/>
      <c r="HUL104" s="4"/>
      <c r="HUM104" s="4"/>
      <c r="HUN104" s="4"/>
      <c r="HUO104" s="4"/>
      <c r="HUP104" s="4"/>
      <c r="HUQ104" s="4"/>
      <c r="HUR104" s="4"/>
      <c r="HUS104" s="4"/>
      <c r="HUT104" s="4"/>
      <c r="HUU104" s="4"/>
      <c r="HUV104" s="4"/>
      <c r="HUW104" s="4"/>
      <c r="HUX104" s="4"/>
      <c r="HUY104" s="4"/>
      <c r="HUZ104" s="4"/>
      <c r="HVA104" s="4"/>
      <c r="HVB104" s="4"/>
      <c r="HVC104" s="4"/>
      <c r="HVD104" s="4"/>
      <c r="HVE104" s="4"/>
      <c r="HVF104" s="4"/>
      <c r="HVG104" s="4"/>
      <c r="HVH104" s="4"/>
      <c r="HVI104" s="4"/>
      <c r="HVJ104" s="4"/>
      <c r="HVK104" s="4"/>
      <c r="HVL104" s="4"/>
      <c r="HVM104" s="4"/>
      <c r="HVN104" s="4"/>
      <c r="HVO104" s="4"/>
      <c r="HVP104" s="4"/>
      <c r="HVQ104" s="4"/>
      <c r="HVR104" s="4"/>
      <c r="HVS104" s="4"/>
      <c r="HVT104" s="4"/>
      <c r="HVU104" s="4"/>
      <c r="HVV104" s="4"/>
      <c r="HVW104" s="4"/>
      <c r="HVX104" s="4"/>
      <c r="HVY104" s="4"/>
      <c r="HVZ104" s="4"/>
      <c r="HWA104" s="4"/>
      <c r="HWB104" s="4"/>
      <c r="HWC104" s="4"/>
      <c r="HWD104" s="4"/>
      <c r="HWE104" s="4"/>
      <c r="HWF104" s="4"/>
      <c r="HWG104" s="4"/>
      <c r="HWH104" s="4"/>
      <c r="HWI104" s="4"/>
      <c r="HWJ104" s="4"/>
      <c r="HWK104" s="4"/>
      <c r="HWL104" s="4"/>
      <c r="HWM104" s="4"/>
      <c r="HWN104" s="4"/>
      <c r="HWO104" s="4"/>
      <c r="HWP104" s="4"/>
      <c r="HWQ104" s="4"/>
      <c r="HWR104" s="4"/>
      <c r="HWS104" s="4"/>
      <c r="HWT104" s="4"/>
      <c r="HWU104" s="4"/>
      <c r="HWV104" s="4"/>
      <c r="HWW104" s="4"/>
      <c r="HWX104" s="4"/>
      <c r="HWY104" s="4"/>
      <c r="HWZ104" s="4"/>
      <c r="HXA104" s="4"/>
      <c r="HXB104" s="4"/>
      <c r="HXC104" s="4"/>
      <c r="HXD104" s="4"/>
      <c r="HXE104" s="4"/>
      <c r="HXF104" s="4"/>
      <c r="HXG104" s="4"/>
      <c r="HXH104" s="4"/>
      <c r="HXI104" s="4"/>
      <c r="HXJ104" s="4"/>
      <c r="HXK104" s="4"/>
      <c r="HXL104" s="4"/>
      <c r="HXM104" s="4"/>
      <c r="HXN104" s="4"/>
      <c r="HXO104" s="4"/>
      <c r="HXP104" s="4"/>
      <c r="HXQ104" s="4"/>
      <c r="HXR104" s="4"/>
      <c r="HXS104" s="4"/>
      <c r="HXT104" s="4"/>
      <c r="HXU104" s="4"/>
      <c r="HXV104" s="4"/>
      <c r="HXW104" s="4"/>
      <c r="HXX104" s="4"/>
      <c r="HXY104" s="4"/>
      <c r="HXZ104" s="4"/>
      <c r="HYA104" s="4"/>
      <c r="HYB104" s="4"/>
      <c r="HYC104" s="4"/>
      <c r="HYD104" s="4"/>
      <c r="HYE104" s="4"/>
      <c r="HYF104" s="4"/>
      <c r="HYG104" s="4"/>
      <c r="HYH104" s="4"/>
      <c r="HYI104" s="4"/>
      <c r="HYJ104" s="4"/>
      <c r="HYK104" s="4"/>
      <c r="HYL104" s="4"/>
      <c r="HYM104" s="4"/>
      <c r="HYN104" s="4"/>
      <c r="HYO104" s="4"/>
      <c r="HYP104" s="4"/>
      <c r="HYQ104" s="4"/>
      <c r="HYR104" s="4"/>
      <c r="HYS104" s="4"/>
      <c r="HYT104" s="4"/>
      <c r="HYU104" s="4"/>
      <c r="HYV104" s="4"/>
      <c r="HYW104" s="4"/>
      <c r="HYX104" s="4"/>
      <c r="HYY104" s="4"/>
      <c r="HYZ104" s="4"/>
      <c r="HZA104" s="4"/>
      <c r="HZB104" s="4"/>
      <c r="HZC104" s="4"/>
      <c r="HZD104" s="4"/>
      <c r="HZE104" s="4"/>
      <c r="HZF104" s="4"/>
      <c r="HZG104" s="4"/>
      <c r="HZH104" s="4"/>
      <c r="HZI104" s="4"/>
      <c r="HZJ104" s="4"/>
      <c r="HZK104" s="4"/>
      <c r="HZL104" s="4"/>
      <c r="HZM104" s="4"/>
      <c r="HZN104" s="4"/>
      <c r="HZO104" s="4"/>
      <c r="HZP104" s="4"/>
      <c r="HZQ104" s="4"/>
      <c r="HZR104" s="4"/>
      <c r="HZS104" s="4"/>
      <c r="HZT104" s="4"/>
      <c r="HZU104" s="4"/>
      <c r="HZV104" s="4"/>
      <c r="HZW104" s="4"/>
      <c r="HZX104" s="4"/>
      <c r="HZY104" s="4"/>
      <c r="HZZ104" s="4"/>
      <c r="IAA104" s="4"/>
      <c r="IAB104" s="4"/>
      <c r="IAC104" s="4"/>
      <c r="IAD104" s="4"/>
      <c r="IAE104" s="4"/>
      <c r="IAF104" s="4"/>
      <c r="IAG104" s="4"/>
      <c r="IAH104" s="4"/>
      <c r="IAI104" s="4"/>
      <c r="IAJ104" s="4"/>
      <c r="IAK104" s="4"/>
      <c r="IAL104" s="4"/>
      <c r="IAM104" s="4"/>
      <c r="IAN104" s="4"/>
      <c r="IAO104" s="4"/>
      <c r="IAP104" s="4"/>
      <c r="IAQ104" s="4"/>
      <c r="IAR104" s="4"/>
      <c r="IAS104" s="4"/>
      <c r="IAT104" s="4"/>
      <c r="IAU104" s="4"/>
      <c r="IAV104" s="4"/>
      <c r="IAW104" s="4"/>
      <c r="IAX104" s="4"/>
      <c r="IAY104" s="4"/>
      <c r="IAZ104" s="4"/>
      <c r="IBA104" s="4"/>
      <c r="IBB104" s="4"/>
      <c r="IBC104" s="4"/>
      <c r="IBD104" s="4"/>
      <c r="IBE104" s="4"/>
      <c r="IBF104" s="4"/>
      <c r="IBG104" s="4"/>
      <c r="IBH104" s="4"/>
      <c r="IBI104" s="4"/>
      <c r="IBJ104" s="4"/>
      <c r="IBK104" s="4"/>
      <c r="IBL104" s="4"/>
      <c r="IBM104" s="4"/>
      <c r="IBN104" s="4"/>
      <c r="IBO104" s="4"/>
      <c r="IBP104" s="4"/>
      <c r="IBQ104" s="4"/>
      <c r="IBR104" s="4"/>
      <c r="IBS104" s="4"/>
      <c r="IBT104" s="4"/>
      <c r="IBU104" s="4"/>
      <c r="IBV104" s="4"/>
      <c r="IBW104" s="4"/>
      <c r="IBX104" s="4"/>
      <c r="IBY104" s="4"/>
      <c r="IBZ104" s="4"/>
      <c r="ICA104" s="4"/>
      <c r="ICB104" s="4"/>
      <c r="ICC104" s="4"/>
      <c r="ICD104" s="4"/>
      <c r="ICE104" s="4"/>
      <c r="ICF104" s="4"/>
      <c r="ICG104" s="4"/>
      <c r="ICH104" s="4"/>
      <c r="ICI104" s="4"/>
      <c r="ICJ104" s="4"/>
      <c r="ICK104" s="4"/>
      <c r="ICL104" s="4"/>
      <c r="ICM104" s="4"/>
      <c r="ICN104" s="4"/>
      <c r="ICO104" s="4"/>
      <c r="ICP104" s="4"/>
      <c r="ICQ104" s="4"/>
      <c r="ICR104" s="4"/>
      <c r="ICS104" s="4"/>
      <c r="ICT104" s="4"/>
      <c r="ICU104" s="4"/>
      <c r="ICV104" s="4"/>
      <c r="ICW104" s="4"/>
      <c r="ICX104" s="4"/>
      <c r="ICY104" s="4"/>
      <c r="ICZ104" s="4"/>
      <c r="IDA104" s="4"/>
      <c r="IDB104" s="4"/>
      <c r="IDC104" s="4"/>
      <c r="IDD104" s="4"/>
      <c r="IDE104" s="4"/>
      <c r="IDF104" s="4"/>
      <c r="IDG104" s="4"/>
      <c r="IDH104" s="4"/>
      <c r="IDI104" s="4"/>
      <c r="IDJ104" s="4"/>
      <c r="IDK104" s="4"/>
      <c r="IDL104" s="4"/>
      <c r="IDM104" s="4"/>
      <c r="IDN104" s="4"/>
      <c r="IDO104" s="4"/>
      <c r="IDP104" s="4"/>
      <c r="IDQ104" s="4"/>
      <c r="IDR104" s="4"/>
      <c r="IDS104" s="4"/>
      <c r="IDT104" s="4"/>
      <c r="IDU104" s="4"/>
      <c r="IDV104" s="4"/>
      <c r="IDW104" s="4"/>
      <c r="IDX104" s="4"/>
      <c r="IDY104" s="4"/>
      <c r="IDZ104" s="4"/>
      <c r="IEA104" s="4"/>
      <c r="IEB104" s="4"/>
      <c r="IEC104" s="4"/>
      <c r="IED104" s="4"/>
      <c r="IEE104" s="4"/>
      <c r="IEF104" s="4"/>
      <c r="IEG104" s="4"/>
      <c r="IEH104" s="4"/>
      <c r="IEI104" s="4"/>
      <c r="IEJ104" s="4"/>
      <c r="IEK104" s="4"/>
      <c r="IEL104" s="4"/>
      <c r="IEM104" s="4"/>
      <c r="IEN104" s="4"/>
      <c r="IEO104" s="4"/>
      <c r="IEP104" s="4"/>
      <c r="IEQ104" s="4"/>
      <c r="IER104" s="4"/>
      <c r="IES104" s="4"/>
      <c r="IET104" s="4"/>
      <c r="IEU104" s="4"/>
      <c r="IEV104" s="4"/>
      <c r="IEW104" s="4"/>
      <c r="IEX104" s="4"/>
      <c r="IEY104" s="4"/>
      <c r="IEZ104" s="4"/>
      <c r="IFA104" s="4"/>
      <c r="IFB104" s="4"/>
      <c r="IFC104" s="4"/>
      <c r="IFD104" s="4"/>
      <c r="IFE104" s="4"/>
      <c r="IFF104" s="4"/>
      <c r="IFG104" s="4"/>
      <c r="IFH104" s="4"/>
      <c r="IFI104" s="4"/>
      <c r="IFJ104" s="4"/>
      <c r="IFK104" s="4"/>
      <c r="IFL104" s="4"/>
      <c r="IFM104" s="4"/>
      <c r="IFN104" s="4"/>
      <c r="IFO104" s="4"/>
      <c r="IFP104" s="4"/>
      <c r="IFQ104" s="4"/>
      <c r="IFR104" s="4"/>
      <c r="IFS104" s="4"/>
      <c r="IFT104" s="4"/>
      <c r="IFU104" s="4"/>
      <c r="IFV104" s="4"/>
      <c r="IFW104" s="4"/>
      <c r="IFX104" s="4"/>
      <c r="IFY104" s="4"/>
      <c r="IFZ104" s="4"/>
      <c r="IGA104" s="4"/>
      <c r="IGB104" s="4"/>
      <c r="IGC104" s="4"/>
      <c r="IGD104" s="4"/>
      <c r="IGE104" s="4"/>
      <c r="IGF104" s="4"/>
      <c r="IGG104" s="4"/>
      <c r="IGH104" s="4"/>
      <c r="IGI104" s="4"/>
      <c r="IGJ104" s="4"/>
      <c r="IGK104" s="4"/>
      <c r="IGL104" s="4"/>
      <c r="IGM104" s="4"/>
      <c r="IGN104" s="4"/>
      <c r="IGO104" s="4"/>
      <c r="IGP104" s="4"/>
      <c r="IGQ104" s="4"/>
      <c r="IGR104" s="4"/>
      <c r="IGS104" s="4"/>
      <c r="IGT104" s="4"/>
      <c r="IGU104" s="4"/>
      <c r="IGV104" s="4"/>
      <c r="IGW104" s="4"/>
      <c r="IGX104" s="4"/>
      <c r="IGY104" s="4"/>
      <c r="IGZ104" s="4"/>
      <c r="IHA104" s="4"/>
      <c r="IHB104" s="4"/>
      <c r="IHC104" s="4"/>
      <c r="IHD104" s="4"/>
      <c r="IHE104" s="4"/>
      <c r="IHF104" s="4"/>
      <c r="IHG104" s="4"/>
      <c r="IHH104" s="4"/>
      <c r="IHI104" s="4"/>
      <c r="IHJ104" s="4"/>
      <c r="IHK104" s="4"/>
      <c r="IHL104" s="4"/>
      <c r="IHM104" s="4"/>
      <c r="IHN104" s="4"/>
      <c r="IHO104" s="4"/>
      <c r="IHP104" s="4"/>
      <c r="IHQ104" s="4"/>
      <c r="IHR104" s="4"/>
      <c r="IHS104" s="4"/>
      <c r="IHT104" s="4"/>
      <c r="IHU104" s="4"/>
      <c r="IHV104" s="4"/>
      <c r="IHW104" s="4"/>
      <c r="IHX104" s="4"/>
      <c r="IHY104" s="4"/>
      <c r="IHZ104" s="4"/>
      <c r="IIA104" s="4"/>
      <c r="IIB104" s="4"/>
      <c r="IIC104" s="4"/>
      <c r="IID104" s="4"/>
      <c r="IIE104" s="4"/>
      <c r="IIF104" s="4"/>
      <c r="IIG104" s="4"/>
      <c r="IIH104" s="4"/>
      <c r="III104" s="4"/>
      <c r="IIJ104" s="4"/>
      <c r="IIK104" s="4"/>
      <c r="IIL104" s="4"/>
      <c r="IIM104" s="4"/>
      <c r="IIN104" s="4"/>
      <c r="IIO104" s="4"/>
      <c r="IIP104" s="4"/>
      <c r="IIQ104" s="4"/>
      <c r="IIR104" s="4"/>
      <c r="IIS104" s="4"/>
      <c r="IIT104" s="4"/>
      <c r="IIU104" s="4"/>
      <c r="IIV104" s="4"/>
      <c r="IIW104" s="4"/>
      <c r="IIX104" s="4"/>
      <c r="IIY104" s="4"/>
      <c r="IIZ104" s="4"/>
      <c r="IJA104" s="4"/>
      <c r="IJB104" s="4"/>
      <c r="IJC104" s="4"/>
      <c r="IJD104" s="4"/>
      <c r="IJE104" s="4"/>
      <c r="IJF104" s="4"/>
      <c r="IJG104" s="4"/>
      <c r="IJH104" s="4"/>
      <c r="IJI104" s="4"/>
      <c r="IJJ104" s="4"/>
      <c r="IJK104" s="4"/>
      <c r="IJL104" s="4"/>
      <c r="IJM104" s="4"/>
      <c r="IJN104" s="4"/>
      <c r="IJO104" s="4"/>
      <c r="IJP104" s="4"/>
      <c r="IJQ104" s="4"/>
      <c r="IJR104" s="4"/>
      <c r="IJS104" s="4"/>
      <c r="IJT104" s="4"/>
      <c r="IJU104" s="4"/>
      <c r="IJV104" s="4"/>
      <c r="IJW104" s="4"/>
      <c r="IJX104" s="4"/>
      <c r="IJY104" s="4"/>
      <c r="IJZ104" s="4"/>
      <c r="IKA104" s="4"/>
      <c r="IKB104" s="4"/>
      <c r="IKC104" s="4"/>
      <c r="IKD104" s="4"/>
      <c r="IKE104" s="4"/>
      <c r="IKF104" s="4"/>
      <c r="IKG104" s="4"/>
      <c r="IKH104" s="4"/>
      <c r="IKI104" s="4"/>
      <c r="IKJ104" s="4"/>
      <c r="IKK104" s="4"/>
      <c r="IKL104" s="4"/>
      <c r="IKM104" s="4"/>
      <c r="IKN104" s="4"/>
      <c r="IKO104" s="4"/>
      <c r="IKP104" s="4"/>
      <c r="IKQ104" s="4"/>
      <c r="IKR104" s="4"/>
      <c r="IKS104" s="4"/>
      <c r="IKT104" s="4"/>
      <c r="IKU104" s="4"/>
      <c r="IKV104" s="4"/>
      <c r="IKW104" s="4"/>
      <c r="IKX104" s="4"/>
      <c r="IKY104" s="4"/>
      <c r="IKZ104" s="4"/>
      <c r="ILA104" s="4"/>
      <c r="ILB104" s="4"/>
      <c r="ILC104" s="4"/>
      <c r="ILD104" s="4"/>
      <c r="ILE104" s="4"/>
      <c r="ILF104" s="4"/>
      <c r="ILG104" s="4"/>
      <c r="ILH104" s="4"/>
      <c r="ILI104" s="4"/>
      <c r="ILJ104" s="4"/>
      <c r="ILK104" s="4"/>
      <c r="ILL104" s="4"/>
      <c r="ILM104" s="4"/>
      <c r="ILN104" s="4"/>
      <c r="ILO104" s="4"/>
      <c r="ILP104" s="4"/>
      <c r="ILQ104" s="4"/>
      <c r="ILR104" s="4"/>
      <c r="ILS104" s="4"/>
      <c r="ILT104" s="4"/>
      <c r="ILU104" s="4"/>
      <c r="ILV104" s="4"/>
      <c r="ILW104" s="4"/>
      <c r="ILX104" s="4"/>
      <c r="ILY104" s="4"/>
      <c r="ILZ104" s="4"/>
      <c r="IMA104" s="4"/>
      <c r="IMB104" s="4"/>
      <c r="IMC104" s="4"/>
      <c r="IMD104" s="4"/>
      <c r="IME104" s="4"/>
      <c r="IMF104" s="4"/>
      <c r="IMG104" s="4"/>
      <c r="IMH104" s="4"/>
      <c r="IMI104" s="4"/>
      <c r="IMJ104" s="4"/>
      <c r="IMK104" s="4"/>
      <c r="IML104" s="4"/>
      <c r="IMM104" s="4"/>
      <c r="IMN104" s="4"/>
      <c r="IMO104" s="4"/>
      <c r="IMP104" s="4"/>
      <c r="IMQ104" s="4"/>
      <c r="IMR104" s="4"/>
      <c r="IMS104" s="4"/>
      <c r="IMT104" s="4"/>
      <c r="IMU104" s="4"/>
      <c r="IMV104" s="4"/>
      <c r="IMW104" s="4"/>
      <c r="IMX104" s="4"/>
      <c r="IMY104" s="4"/>
      <c r="IMZ104" s="4"/>
      <c r="INA104" s="4"/>
      <c r="INB104" s="4"/>
      <c r="INC104" s="4"/>
      <c r="IND104" s="4"/>
      <c r="INE104" s="4"/>
      <c r="INF104" s="4"/>
      <c r="ING104" s="4"/>
      <c r="INH104" s="4"/>
      <c r="INI104" s="4"/>
      <c r="INJ104" s="4"/>
      <c r="INK104" s="4"/>
      <c r="INL104" s="4"/>
      <c r="INM104" s="4"/>
      <c r="INN104" s="4"/>
      <c r="INO104" s="4"/>
      <c r="INP104" s="4"/>
      <c r="INQ104" s="4"/>
      <c r="INR104" s="4"/>
      <c r="INS104" s="4"/>
      <c r="INT104" s="4"/>
      <c r="INU104" s="4"/>
      <c r="INV104" s="4"/>
      <c r="INW104" s="4"/>
      <c r="INX104" s="4"/>
      <c r="INY104" s="4"/>
      <c r="INZ104" s="4"/>
      <c r="IOA104" s="4"/>
      <c r="IOB104" s="4"/>
      <c r="IOC104" s="4"/>
      <c r="IOD104" s="4"/>
      <c r="IOE104" s="4"/>
      <c r="IOF104" s="4"/>
      <c r="IOG104" s="4"/>
      <c r="IOH104" s="4"/>
      <c r="IOI104" s="4"/>
      <c r="IOJ104" s="4"/>
      <c r="IOK104" s="4"/>
      <c r="IOL104" s="4"/>
      <c r="IOM104" s="4"/>
      <c r="ION104" s="4"/>
      <c r="IOO104" s="4"/>
      <c r="IOP104" s="4"/>
      <c r="IOQ104" s="4"/>
      <c r="IOR104" s="4"/>
      <c r="IOS104" s="4"/>
      <c r="IOT104" s="4"/>
      <c r="IOU104" s="4"/>
      <c r="IOV104" s="4"/>
      <c r="IOW104" s="4"/>
      <c r="IOX104" s="4"/>
      <c r="IOY104" s="4"/>
      <c r="IOZ104" s="4"/>
      <c r="IPA104" s="4"/>
      <c r="IPB104" s="4"/>
      <c r="IPC104" s="4"/>
      <c r="IPD104" s="4"/>
      <c r="IPE104" s="4"/>
      <c r="IPF104" s="4"/>
      <c r="IPG104" s="4"/>
      <c r="IPH104" s="4"/>
      <c r="IPI104" s="4"/>
      <c r="IPJ104" s="4"/>
      <c r="IPK104" s="4"/>
      <c r="IPL104" s="4"/>
      <c r="IPM104" s="4"/>
      <c r="IPN104" s="4"/>
      <c r="IPO104" s="4"/>
      <c r="IPP104" s="4"/>
      <c r="IPQ104" s="4"/>
      <c r="IPR104" s="4"/>
      <c r="IPS104" s="4"/>
      <c r="IPT104" s="4"/>
      <c r="IPU104" s="4"/>
      <c r="IPV104" s="4"/>
      <c r="IPW104" s="4"/>
      <c r="IPX104" s="4"/>
      <c r="IPY104" s="4"/>
      <c r="IPZ104" s="4"/>
      <c r="IQA104" s="4"/>
      <c r="IQB104" s="4"/>
      <c r="IQC104" s="4"/>
      <c r="IQD104" s="4"/>
      <c r="IQE104" s="4"/>
      <c r="IQF104" s="4"/>
      <c r="IQG104" s="4"/>
      <c r="IQH104" s="4"/>
      <c r="IQI104" s="4"/>
      <c r="IQJ104" s="4"/>
      <c r="IQK104" s="4"/>
      <c r="IQL104" s="4"/>
      <c r="IQM104" s="4"/>
      <c r="IQN104" s="4"/>
      <c r="IQO104" s="4"/>
      <c r="IQP104" s="4"/>
      <c r="IQQ104" s="4"/>
      <c r="IQR104" s="4"/>
      <c r="IQS104" s="4"/>
      <c r="IQT104" s="4"/>
      <c r="IQU104" s="4"/>
      <c r="IQV104" s="4"/>
      <c r="IQW104" s="4"/>
      <c r="IQX104" s="4"/>
      <c r="IQY104" s="4"/>
      <c r="IQZ104" s="4"/>
      <c r="IRA104" s="4"/>
      <c r="IRB104" s="4"/>
      <c r="IRC104" s="4"/>
      <c r="IRD104" s="4"/>
      <c r="IRE104" s="4"/>
      <c r="IRF104" s="4"/>
      <c r="IRG104" s="4"/>
      <c r="IRH104" s="4"/>
      <c r="IRI104" s="4"/>
      <c r="IRJ104" s="4"/>
      <c r="IRK104" s="4"/>
      <c r="IRL104" s="4"/>
      <c r="IRM104" s="4"/>
      <c r="IRN104" s="4"/>
      <c r="IRO104" s="4"/>
      <c r="IRP104" s="4"/>
      <c r="IRQ104" s="4"/>
      <c r="IRR104" s="4"/>
      <c r="IRS104" s="4"/>
      <c r="IRT104" s="4"/>
      <c r="IRU104" s="4"/>
      <c r="IRV104" s="4"/>
      <c r="IRW104" s="4"/>
      <c r="IRX104" s="4"/>
      <c r="IRY104" s="4"/>
      <c r="IRZ104" s="4"/>
      <c r="ISA104" s="4"/>
      <c r="ISB104" s="4"/>
      <c r="ISC104" s="4"/>
      <c r="ISD104" s="4"/>
      <c r="ISE104" s="4"/>
      <c r="ISF104" s="4"/>
      <c r="ISG104" s="4"/>
      <c r="ISH104" s="4"/>
      <c r="ISI104" s="4"/>
      <c r="ISJ104" s="4"/>
      <c r="ISK104" s="4"/>
      <c r="ISL104" s="4"/>
      <c r="ISM104" s="4"/>
      <c r="ISN104" s="4"/>
      <c r="ISO104" s="4"/>
      <c r="ISP104" s="4"/>
      <c r="ISQ104" s="4"/>
      <c r="ISR104" s="4"/>
      <c r="ISS104" s="4"/>
      <c r="IST104" s="4"/>
      <c r="ISU104" s="4"/>
      <c r="ISV104" s="4"/>
      <c r="ISW104" s="4"/>
      <c r="ISX104" s="4"/>
      <c r="ISY104" s="4"/>
      <c r="ISZ104" s="4"/>
      <c r="ITA104" s="4"/>
      <c r="ITB104" s="4"/>
      <c r="ITC104" s="4"/>
      <c r="ITD104" s="4"/>
      <c r="ITE104" s="4"/>
      <c r="ITF104" s="4"/>
      <c r="ITG104" s="4"/>
      <c r="ITH104" s="4"/>
      <c r="ITI104" s="4"/>
      <c r="ITJ104" s="4"/>
      <c r="ITK104" s="4"/>
      <c r="ITL104" s="4"/>
      <c r="ITM104" s="4"/>
      <c r="ITN104" s="4"/>
      <c r="ITO104" s="4"/>
      <c r="ITP104" s="4"/>
      <c r="ITQ104" s="4"/>
      <c r="ITR104" s="4"/>
      <c r="ITS104" s="4"/>
      <c r="ITT104" s="4"/>
      <c r="ITU104" s="4"/>
      <c r="ITV104" s="4"/>
      <c r="ITW104" s="4"/>
      <c r="ITX104" s="4"/>
      <c r="ITY104" s="4"/>
      <c r="ITZ104" s="4"/>
      <c r="IUA104" s="4"/>
      <c r="IUB104" s="4"/>
      <c r="IUC104" s="4"/>
      <c r="IUD104" s="4"/>
      <c r="IUE104" s="4"/>
      <c r="IUF104" s="4"/>
      <c r="IUG104" s="4"/>
      <c r="IUH104" s="4"/>
      <c r="IUI104" s="4"/>
      <c r="IUJ104" s="4"/>
      <c r="IUK104" s="4"/>
      <c r="IUL104" s="4"/>
      <c r="IUM104" s="4"/>
      <c r="IUN104" s="4"/>
      <c r="IUO104" s="4"/>
      <c r="IUP104" s="4"/>
      <c r="IUQ104" s="4"/>
      <c r="IUR104" s="4"/>
      <c r="IUS104" s="4"/>
      <c r="IUT104" s="4"/>
      <c r="IUU104" s="4"/>
      <c r="IUV104" s="4"/>
      <c r="IUW104" s="4"/>
      <c r="IUX104" s="4"/>
      <c r="IUY104" s="4"/>
      <c r="IUZ104" s="4"/>
      <c r="IVA104" s="4"/>
      <c r="IVB104" s="4"/>
      <c r="IVC104" s="4"/>
      <c r="IVD104" s="4"/>
      <c r="IVE104" s="4"/>
      <c r="IVF104" s="4"/>
      <c r="IVG104" s="4"/>
      <c r="IVH104" s="4"/>
      <c r="IVI104" s="4"/>
      <c r="IVJ104" s="4"/>
      <c r="IVK104" s="4"/>
      <c r="IVL104" s="4"/>
      <c r="IVM104" s="4"/>
      <c r="IVN104" s="4"/>
      <c r="IVO104" s="4"/>
      <c r="IVP104" s="4"/>
      <c r="IVQ104" s="4"/>
      <c r="IVR104" s="4"/>
      <c r="IVS104" s="4"/>
      <c r="IVT104" s="4"/>
      <c r="IVU104" s="4"/>
      <c r="IVV104" s="4"/>
      <c r="IVW104" s="4"/>
      <c r="IVX104" s="4"/>
      <c r="IVY104" s="4"/>
      <c r="IVZ104" s="4"/>
      <c r="IWA104" s="4"/>
      <c r="IWB104" s="4"/>
      <c r="IWC104" s="4"/>
      <c r="IWD104" s="4"/>
      <c r="IWE104" s="4"/>
      <c r="IWF104" s="4"/>
      <c r="IWG104" s="4"/>
      <c r="IWH104" s="4"/>
      <c r="IWI104" s="4"/>
      <c r="IWJ104" s="4"/>
      <c r="IWK104" s="4"/>
      <c r="IWL104" s="4"/>
      <c r="IWM104" s="4"/>
      <c r="IWN104" s="4"/>
      <c r="IWO104" s="4"/>
      <c r="IWP104" s="4"/>
      <c r="IWQ104" s="4"/>
      <c r="IWR104" s="4"/>
      <c r="IWS104" s="4"/>
      <c r="IWT104" s="4"/>
      <c r="IWU104" s="4"/>
      <c r="IWV104" s="4"/>
      <c r="IWW104" s="4"/>
      <c r="IWX104" s="4"/>
      <c r="IWY104" s="4"/>
      <c r="IWZ104" s="4"/>
      <c r="IXA104" s="4"/>
      <c r="IXB104" s="4"/>
      <c r="IXC104" s="4"/>
      <c r="IXD104" s="4"/>
      <c r="IXE104" s="4"/>
      <c r="IXF104" s="4"/>
      <c r="IXG104" s="4"/>
      <c r="IXH104" s="4"/>
      <c r="IXI104" s="4"/>
      <c r="IXJ104" s="4"/>
      <c r="IXK104" s="4"/>
      <c r="IXL104" s="4"/>
      <c r="IXM104" s="4"/>
      <c r="IXN104" s="4"/>
      <c r="IXO104" s="4"/>
      <c r="IXP104" s="4"/>
      <c r="IXQ104" s="4"/>
      <c r="IXR104" s="4"/>
      <c r="IXS104" s="4"/>
      <c r="IXT104" s="4"/>
      <c r="IXU104" s="4"/>
      <c r="IXV104" s="4"/>
      <c r="IXW104" s="4"/>
      <c r="IXX104" s="4"/>
      <c r="IXY104" s="4"/>
      <c r="IXZ104" s="4"/>
      <c r="IYA104" s="4"/>
      <c r="IYB104" s="4"/>
      <c r="IYC104" s="4"/>
      <c r="IYD104" s="4"/>
      <c r="IYE104" s="4"/>
      <c r="IYF104" s="4"/>
      <c r="IYG104" s="4"/>
      <c r="IYH104" s="4"/>
      <c r="IYI104" s="4"/>
      <c r="IYJ104" s="4"/>
      <c r="IYK104" s="4"/>
      <c r="IYL104" s="4"/>
      <c r="IYM104" s="4"/>
      <c r="IYN104" s="4"/>
      <c r="IYO104" s="4"/>
      <c r="IYP104" s="4"/>
      <c r="IYQ104" s="4"/>
      <c r="IYR104" s="4"/>
      <c r="IYS104" s="4"/>
      <c r="IYT104" s="4"/>
      <c r="IYU104" s="4"/>
      <c r="IYV104" s="4"/>
      <c r="IYW104" s="4"/>
      <c r="IYX104" s="4"/>
      <c r="IYY104" s="4"/>
      <c r="IYZ104" s="4"/>
      <c r="IZA104" s="4"/>
      <c r="IZB104" s="4"/>
      <c r="IZC104" s="4"/>
      <c r="IZD104" s="4"/>
      <c r="IZE104" s="4"/>
      <c r="IZF104" s="4"/>
      <c r="IZG104" s="4"/>
      <c r="IZH104" s="4"/>
      <c r="IZI104" s="4"/>
      <c r="IZJ104" s="4"/>
      <c r="IZK104" s="4"/>
      <c r="IZL104" s="4"/>
      <c r="IZM104" s="4"/>
      <c r="IZN104" s="4"/>
      <c r="IZO104" s="4"/>
      <c r="IZP104" s="4"/>
      <c r="IZQ104" s="4"/>
      <c r="IZR104" s="4"/>
      <c r="IZS104" s="4"/>
      <c r="IZT104" s="4"/>
      <c r="IZU104" s="4"/>
      <c r="IZV104" s="4"/>
      <c r="IZW104" s="4"/>
      <c r="IZX104" s="4"/>
      <c r="IZY104" s="4"/>
      <c r="IZZ104" s="4"/>
      <c r="JAA104" s="4"/>
      <c r="JAB104" s="4"/>
      <c r="JAC104" s="4"/>
      <c r="JAD104" s="4"/>
      <c r="JAE104" s="4"/>
      <c r="JAF104" s="4"/>
      <c r="JAG104" s="4"/>
      <c r="JAH104" s="4"/>
      <c r="JAI104" s="4"/>
      <c r="JAJ104" s="4"/>
      <c r="JAK104" s="4"/>
      <c r="JAL104" s="4"/>
      <c r="JAM104" s="4"/>
      <c r="JAN104" s="4"/>
      <c r="JAO104" s="4"/>
      <c r="JAP104" s="4"/>
      <c r="JAQ104" s="4"/>
      <c r="JAR104" s="4"/>
      <c r="JAS104" s="4"/>
      <c r="JAT104" s="4"/>
      <c r="JAU104" s="4"/>
      <c r="JAV104" s="4"/>
      <c r="JAW104" s="4"/>
      <c r="JAX104" s="4"/>
      <c r="JAY104" s="4"/>
      <c r="JAZ104" s="4"/>
      <c r="JBA104" s="4"/>
      <c r="JBB104" s="4"/>
      <c r="JBC104" s="4"/>
      <c r="JBD104" s="4"/>
      <c r="JBE104" s="4"/>
      <c r="JBF104" s="4"/>
      <c r="JBG104" s="4"/>
      <c r="JBH104" s="4"/>
      <c r="JBI104" s="4"/>
      <c r="JBJ104" s="4"/>
      <c r="JBK104" s="4"/>
      <c r="JBL104" s="4"/>
      <c r="JBM104" s="4"/>
      <c r="JBN104" s="4"/>
      <c r="JBO104" s="4"/>
      <c r="JBP104" s="4"/>
      <c r="JBQ104" s="4"/>
      <c r="JBR104" s="4"/>
      <c r="JBS104" s="4"/>
      <c r="JBT104" s="4"/>
      <c r="JBU104" s="4"/>
      <c r="JBV104" s="4"/>
      <c r="JBW104" s="4"/>
      <c r="JBX104" s="4"/>
      <c r="JBY104" s="4"/>
      <c r="JBZ104" s="4"/>
      <c r="JCA104" s="4"/>
      <c r="JCB104" s="4"/>
      <c r="JCC104" s="4"/>
      <c r="JCD104" s="4"/>
      <c r="JCE104" s="4"/>
      <c r="JCF104" s="4"/>
      <c r="JCG104" s="4"/>
      <c r="JCH104" s="4"/>
      <c r="JCI104" s="4"/>
      <c r="JCJ104" s="4"/>
      <c r="JCK104" s="4"/>
      <c r="JCL104" s="4"/>
      <c r="JCM104" s="4"/>
      <c r="JCN104" s="4"/>
      <c r="JCO104" s="4"/>
      <c r="JCP104" s="4"/>
      <c r="JCQ104" s="4"/>
      <c r="JCR104" s="4"/>
      <c r="JCS104" s="4"/>
      <c r="JCT104" s="4"/>
      <c r="JCU104" s="4"/>
      <c r="JCV104" s="4"/>
      <c r="JCW104" s="4"/>
      <c r="JCX104" s="4"/>
      <c r="JCY104" s="4"/>
      <c r="JCZ104" s="4"/>
      <c r="JDA104" s="4"/>
      <c r="JDB104" s="4"/>
      <c r="JDC104" s="4"/>
      <c r="JDD104" s="4"/>
      <c r="JDE104" s="4"/>
      <c r="JDF104" s="4"/>
      <c r="JDG104" s="4"/>
      <c r="JDH104" s="4"/>
      <c r="JDI104" s="4"/>
      <c r="JDJ104" s="4"/>
      <c r="JDK104" s="4"/>
      <c r="JDL104" s="4"/>
      <c r="JDM104" s="4"/>
      <c r="JDN104" s="4"/>
      <c r="JDO104" s="4"/>
      <c r="JDP104" s="4"/>
      <c r="JDQ104" s="4"/>
      <c r="JDR104" s="4"/>
      <c r="JDS104" s="4"/>
      <c r="JDT104" s="4"/>
      <c r="JDU104" s="4"/>
      <c r="JDV104" s="4"/>
      <c r="JDW104" s="4"/>
      <c r="JDX104" s="4"/>
      <c r="JDY104" s="4"/>
      <c r="JDZ104" s="4"/>
      <c r="JEA104" s="4"/>
      <c r="JEB104" s="4"/>
      <c r="JEC104" s="4"/>
      <c r="JED104" s="4"/>
      <c r="JEE104" s="4"/>
      <c r="JEF104" s="4"/>
      <c r="JEG104" s="4"/>
      <c r="JEH104" s="4"/>
      <c r="JEI104" s="4"/>
      <c r="JEJ104" s="4"/>
      <c r="JEK104" s="4"/>
      <c r="JEL104" s="4"/>
      <c r="JEM104" s="4"/>
      <c r="JEN104" s="4"/>
      <c r="JEO104" s="4"/>
      <c r="JEP104" s="4"/>
      <c r="JEQ104" s="4"/>
      <c r="JER104" s="4"/>
      <c r="JES104" s="4"/>
      <c r="JET104" s="4"/>
      <c r="JEU104" s="4"/>
      <c r="JEV104" s="4"/>
      <c r="JEW104" s="4"/>
      <c r="JEX104" s="4"/>
      <c r="JEY104" s="4"/>
      <c r="JEZ104" s="4"/>
      <c r="JFA104" s="4"/>
      <c r="JFB104" s="4"/>
      <c r="JFC104" s="4"/>
      <c r="JFD104" s="4"/>
      <c r="JFE104" s="4"/>
      <c r="JFF104" s="4"/>
      <c r="JFG104" s="4"/>
      <c r="JFH104" s="4"/>
      <c r="JFI104" s="4"/>
      <c r="JFJ104" s="4"/>
      <c r="JFK104" s="4"/>
      <c r="JFL104" s="4"/>
      <c r="JFM104" s="4"/>
      <c r="JFN104" s="4"/>
      <c r="JFO104" s="4"/>
      <c r="JFP104" s="4"/>
      <c r="JFQ104" s="4"/>
      <c r="JFR104" s="4"/>
      <c r="JFS104" s="4"/>
      <c r="JFT104" s="4"/>
      <c r="JFU104" s="4"/>
      <c r="JFV104" s="4"/>
      <c r="JFW104" s="4"/>
      <c r="JFX104" s="4"/>
      <c r="JFY104" s="4"/>
      <c r="JFZ104" s="4"/>
      <c r="JGA104" s="4"/>
      <c r="JGB104" s="4"/>
      <c r="JGC104" s="4"/>
      <c r="JGD104" s="4"/>
      <c r="JGE104" s="4"/>
      <c r="JGF104" s="4"/>
      <c r="JGG104" s="4"/>
      <c r="JGH104" s="4"/>
      <c r="JGI104" s="4"/>
      <c r="JGJ104" s="4"/>
      <c r="JGK104" s="4"/>
      <c r="JGL104" s="4"/>
      <c r="JGM104" s="4"/>
      <c r="JGN104" s="4"/>
      <c r="JGO104" s="4"/>
      <c r="JGP104" s="4"/>
      <c r="JGQ104" s="4"/>
      <c r="JGR104" s="4"/>
      <c r="JGS104" s="4"/>
      <c r="JGT104" s="4"/>
      <c r="JGU104" s="4"/>
      <c r="JGV104" s="4"/>
      <c r="JGW104" s="4"/>
      <c r="JGX104" s="4"/>
      <c r="JGY104" s="4"/>
      <c r="JGZ104" s="4"/>
      <c r="JHA104" s="4"/>
      <c r="JHB104" s="4"/>
      <c r="JHC104" s="4"/>
      <c r="JHD104" s="4"/>
      <c r="JHE104" s="4"/>
      <c r="JHF104" s="4"/>
      <c r="JHG104" s="4"/>
      <c r="JHH104" s="4"/>
      <c r="JHI104" s="4"/>
      <c r="JHJ104" s="4"/>
      <c r="JHK104" s="4"/>
      <c r="JHL104" s="4"/>
      <c r="JHM104" s="4"/>
      <c r="JHN104" s="4"/>
      <c r="JHO104" s="4"/>
      <c r="JHP104" s="4"/>
      <c r="JHQ104" s="4"/>
      <c r="JHR104" s="4"/>
      <c r="JHS104" s="4"/>
      <c r="JHT104" s="4"/>
      <c r="JHU104" s="4"/>
      <c r="JHV104" s="4"/>
      <c r="JHW104" s="4"/>
      <c r="JHX104" s="4"/>
      <c r="JHY104" s="4"/>
      <c r="JHZ104" s="4"/>
      <c r="JIA104" s="4"/>
      <c r="JIB104" s="4"/>
      <c r="JIC104" s="4"/>
      <c r="JID104" s="4"/>
      <c r="JIE104" s="4"/>
      <c r="JIF104" s="4"/>
      <c r="JIG104" s="4"/>
      <c r="JIH104" s="4"/>
      <c r="JII104" s="4"/>
      <c r="JIJ104" s="4"/>
      <c r="JIK104" s="4"/>
      <c r="JIL104" s="4"/>
      <c r="JIM104" s="4"/>
      <c r="JIN104" s="4"/>
      <c r="JIO104" s="4"/>
      <c r="JIP104" s="4"/>
      <c r="JIQ104" s="4"/>
      <c r="JIR104" s="4"/>
      <c r="JIS104" s="4"/>
      <c r="JIT104" s="4"/>
      <c r="JIU104" s="4"/>
      <c r="JIV104" s="4"/>
      <c r="JIW104" s="4"/>
      <c r="JIX104" s="4"/>
      <c r="JIY104" s="4"/>
      <c r="JIZ104" s="4"/>
      <c r="JJA104" s="4"/>
      <c r="JJB104" s="4"/>
      <c r="JJC104" s="4"/>
      <c r="JJD104" s="4"/>
      <c r="JJE104" s="4"/>
      <c r="JJF104" s="4"/>
      <c r="JJG104" s="4"/>
      <c r="JJH104" s="4"/>
      <c r="JJI104" s="4"/>
      <c r="JJJ104" s="4"/>
      <c r="JJK104" s="4"/>
      <c r="JJL104" s="4"/>
      <c r="JJM104" s="4"/>
      <c r="JJN104" s="4"/>
      <c r="JJO104" s="4"/>
      <c r="JJP104" s="4"/>
      <c r="JJQ104" s="4"/>
      <c r="JJR104" s="4"/>
      <c r="JJS104" s="4"/>
      <c r="JJT104" s="4"/>
      <c r="JJU104" s="4"/>
      <c r="JJV104" s="4"/>
      <c r="JJW104" s="4"/>
      <c r="JJX104" s="4"/>
      <c r="JJY104" s="4"/>
      <c r="JJZ104" s="4"/>
      <c r="JKA104" s="4"/>
      <c r="JKB104" s="4"/>
      <c r="JKC104" s="4"/>
      <c r="JKD104" s="4"/>
      <c r="JKE104" s="4"/>
      <c r="JKF104" s="4"/>
      <c r="JKG104" s="4"/>
      <c r="JKH104" s="4"/>
      <c r="JKI104" s="4"/>
      <c r="JKJ104" s="4"/>
      <c r="JKK104" s="4"/>
      <c r="JKL104" s="4"/>
      <c r="JKM104" s="4"/>
      <c r="JKN104" s="4"/>
      <c r="JKO104" s="4"/>
      <c r="JKP104" s="4"/>
      <c r="JKQ104" s="4"/>
      <c r="JKR104" s="4"/>
      <c r="JKS104" s="4"/>
      <c r="JKT104" s="4"/>
      <c r="JKU104" s="4"/>
      <c r="JKV104" s="4"/>
      <c r="JKW104" s="4"/>
      <c r="JKX104" s="4"/>
      <c r="JKY104" s="4"/>
      <c r="JKZ104" s="4"/>
      <c r="JLA104" s="4"/>
      <c r="JLB104" s="4"/>
      <c r="JLC104" s="4"/>
      <c r="JLD104" s="4"/>
      <c r="JLE104" s="4"/>
      <c r="JLF104" s="4"/>
      <c r="JLG104" s="4"/>
      <c r="JLH104" s="4"/>
      <c r="JLI104" s="4"/>
      <c r="JLJ104" s="4"/>
      <c r="JLK104" s="4"/>
      <c r="JLL104" s="4"/>
      <c r="JLM104" s="4"/>
      <c r="JLN104" s="4"/>
      <c r="JLO104" s="4"/>
      <c r="JLP104" s="4"/>
      <c r="JLQ104" s="4"/>
      <c r="JLR104" s="4"/>
      <c r="JLS104" s="4"/>
      <c r="JLT104" s="4"/>
      <c r="JLU104" s="4"/>
      <c r="JLV104" s="4"/>
      <c r="JLW104" s="4"/>
      <c r="JLX104" s="4"/>
      <c r="JLY104" s="4"/>
      <c r="JLZ104" s="4"/>
      <c r="JMA104" s="4"/>
      <c r="JMB104" s="4"/>
      <c r="JMC104" s="4"/>
      <c r="JMD104" s="4"/>
      <c r="JME104" s="4"/>
      <c r="JMF104" s="4"/>
      <c r="JMG104" s="4"/>
      <c r="JMH104" s="4"/>
      <c r="JMI104" s="4"/>
      <c r="JMJ104" s="4"/>
      <c r="JMK104" s="4"/>
      <c r="JML104" s="4"/>
      <c r="JMM104" s="4"/>
      <c r="JMN104" s="4"/>
      <c r="JMO104" s="4"/>
      <c r="JMP104" s="4"/>
      <c r="JMQ104" s="4"/>
      <c r="JMR104" s="4"/>
      <c r="JMS104" s="4"/>
      <c r="JMT104" s="4"/>
      <c r="JMU104" s="4"/>
      <c r="JMV104" s="4"/>
      <c r="JMW104" s="4"/>
      <c r="JMX104" s="4"/>
      <c r="JMY104" s="4"/>
      <c r="JMZ104" s="4"/>
      <c r="JNA104" s="4"/>
      <c r="JNB104" s="4"/>
      <c r="JNC104" s="4"/>
      <c r="JND104" s="4"/>
      <c r="JNE104" s="4"/>
      <c r="JNF104" s="4"/>
      <c r="JNG104" s="4"/>
      <c r="JNH104" s="4"/>
      <c r="JNI104" s="4"/>
      <c r="JNJ104" s="4"/>
      <c r="JNK104" s="4"/>
      <c r="JNL104" s="4"/>
      <c r="JNM104" s="4"/>
      <c r="JNN104" s="4"/>
      <c r="JNO104" s="4"/>
      <c r="JNP104" s="4"/>
      <c r="JNQ104" s="4"/>
      <c r="JNR104" s="4"/>
      <c r="JNS104" s="4"/>
      <c r="JNT104" s="4"/>
      <c r="JNU104" s="4"/>
      <c r="JNV104" s="4"/>
      <c r="JNW104" s="4"/>
      <c r="JNX104" s="4"/>
      <c r="JNY104" s="4"/>
      <c r="JNZ104" s="4"/>
      <c r="JOA104" s="4"/>
      <c r="JOB104" s="4"/>
      <c r="JOC104" s="4"/>
      <c r="JOD104" s="4"/>
      <c r="JOE104" s="4"/>
      <c r="JOF104" s="4"/>
      <c r="JOG104" s="4"/>
      <c r="JOH104" s="4"/>
      <c r="JOI104" s="4"/>
      <c r="JOJ104" s="4"/>
      <c r="JOK104" s="4"/>
      <c r="JOL104" s="4"/>
      <c r="JOM104" s="4"/>
      <c r="JON104" s="4"/>
      <c r="JOO104" s="4"/>
      <c r="JOP104" s="4"/>
      <c r="JOQ104" s="4"/>
      <c r="JOR104" s="4"/>
      <c r="JOS104" s="4"/>
      <c r="JOT104" s="4"/>
      <c r="JOU104" s="4"/>
      <c r="JOV104" s="4"/>
      <c r="JOW104" s="4"/>
      <c r="JOX104" s="4"/>
      <c r="JOY104" s="4"/>
      <c r="JOZ104" s="4"/>
      <c r="JPA104" s="4"/>
      <c r="JPB104" s="4"/>
      <c r="JPC104" s="4"/>
      <c r="JPD104" s="4"/>
      <c r="JPE104" s="4"/>
      <c r="JPF104" s="4"/>
      <c r="JPG104" s="4"/>
      <c r="JPH104" s="4"/>
      <c r="JPI104" s="4"/>
      <c r="JPJ104" s="4"/>
      <c r="JPK104" s="4"/>
      <c r="JPL104" s="4"/>
      <c r="JPM104" s="4"/>
      <c r="JPN104" s="4"/>
      <c r="JPO104" s="4"/>
      <c r="JPP104" s="4"/>
      <c r="JPQ104" s="4"/>
      <c r="JPR104" s="4"/>
      <c r="JPS104" s="4"/>
      <c r="JPT104" s="4"/>
      <c r="JPU104" s="4"/>
      <c r="JPV104" s="4"/>
      <c r="JPW104" s="4"/>
      <c r="JPX104" s="4"/>
      <c r="JPY104" s="4"/>
      <c r="JPZ104" s="4"/>
      <c r="JQA104" s="4"/>
      <c r="JQB104" s="4"/>
      <c r="JQC104" s="4"/>
      <c r="JQD104" s="4"/>
      <c r="JQE104" s="4"/>
      <c r="JQF104" s="4"/>
      <c r="JQG104" s="4"/>
      <c r="JQH104" s="4"/>
      <c r="JQI104" s="4"/>
      <c r="JQJ104" s="4"/>
      <c r="JQK104" s="4"/>
      <c r="JQL104" s="4"/>
      <c r="JQM104" s="4"/>
      <c r="JQN104" s="4"/>
      <c r="JQO104" s="4"/>
      <c r="JQP104" s="4"/>
      <c r="JQQ104" s="4"/>
      <c r="JQR104" s="4"/>
      <c r="JQS104" s="4"/>
      <c r="JQT104" s="4"/>
      <c r="JQU104" s="4"/>
      <c r="JQV104" s="4"/>
      <c r="JQW104" s="4"/>
      <c r="JQX104" s="4"/>
      <c r="JQY104" s="4"/>
      <c r="JQZ104" s="4"/>
      <c r="JRA104" s="4"/>
      <c r="JRB104" s="4"/>
      <c r="JRC104" s="4"/>
      <c r="JRD104" s="4"/>
      <c r="JRE104" s="4"/>
      <c r="JRF104" s="4"/>
      <c r="JRG104" s="4"/>
      <c r="JRH104" s="4"/>
      <c r="JRI104" s="4"/>
      <c r="JRJ104" s="4"/>
      <c r="JRK104" s="4"/>
      <c r="JRL104" s="4"/>
      <c r="JRM104" s="4"/>
      <c r="JRN104" s="4"/>
      <c r="JRO104" s="4"/>
      <c r="JRP104" s="4"/>
      <c r="JRQ104" s="4"/>
      <c r="JRR104" s="4"/>
      <c r="JRS104" s="4"/>
      <c r="JRT104" s="4"/>
      <c r="JRU104" s="4"/>
      <c r="JRV104" s="4"/>
      <c r="JRW104" s="4"/>
      <c r="JRX104" s="4"/>
      <c r="JRY104" s="4"/>
      <c r="JRZ104" s="4"/>
      <c r="JSA104" s="4"/>
      <c r="JSB104" s="4"/>
      <c r="JSC104" s="4"/>
      <c r="JSD104" s="4"/>
      <c r="JSE104" s="4"/>
      <c r="JSF104" s="4"/>
      <c r="JSG104" s="4"/>
      <c r="JSH104" s="4"/>
      <c r="JSI104" s="4"/>
      <c r="JSJ104" s="4"/>
      <c r="JSK104" s="4"/>
      <c r="JSL104" s="4"/>
      <c r="JSM104" s="4"/>
      <c r="JSN104" s="4"/>
      <c r="JSO104" s="4"/>
      <c r="JSP104" s="4"/>
      <c r="JSQ104" s="4"/>
      <c r="JSR104" s="4"/>
      <c r="JSS104" s="4"/>
      <c r="JST104" s="4"/>
      <c r="JSU104" s="4"/>
      <c r="JSV104" s="4"/>
      <c r="JSW104" s="4"/>
      <c r="JSX104" s="4"/>
      <c r="JSY104" s="4"/>
      <c r="JSZ104" s="4"/>
      <c r="JTA104" s="4"/>
      <c r="JTB104" s="4"/>
      <c r="JTC104" s="4"/>
      <c r="JTD104" s="4"/>
      <c r="JTE104" s="4"/>
      <c r="JTF104" s="4"/>
      <c r="JTG104" s="4"/>
      <c r="JTH104" s="4"/>
      <c r="JTI104" s="4"/>
      <c r="JTJ104" s="4"/>
      <c r="JTK104" s="4"/>
      <c r="JTL104" s="4"/>
      <c r="JTM104" s="4"/>
      <c r="JTN104" s="4"/>
      <c r="JTO104" s="4"/>
      <c r="JTP104" s="4"/>
      <c r="JTQ104" s="4"/>
      <c r="JTR104" s="4"/>
      <c r="JTS104" s="4"/>
      <c r="JTT104" s="4"/>
      <c r="JTU104" s="4"/>
      <c r="JTV104" s="4"/>
      <c r="JTW104" s="4"/>
      <c r="JTX104" s="4"/>
      <c r="JTY104" s="4"/>
      <c r="JTZ104" s="4"/>
      <c r="JUA104" s="4"/>
      <c r="JUB104" s="4"/>
      <c r="JUC104" s="4"/>
      <c r="JUD104" s="4"/>
      <c r="JUE104" s="4"/>
      <c r="JUF104" s="4"/>
      <c r="JUG104" s="4"/>
      <c r="JUH104" s="4"/>
      <c r="JUI104" s="4"/>
      <c r="JUJ104" s="4"/>
      <c r="JUK104" s="4"/>
      <c r="JUL104" s="4"/>
      <c r="JUM104" s="4"/>
      <c r="JUN104" s="4"/>
      <c r="JUO104" s="4"/>
      <c r="JUP104" s="4"/>
      <c r="JUQ104" s="4"/>
      <c r="JUR104" s="4"/>
      <c r="JUS104" s="4"/>
      <c r="JUT104" s="4"/>
      <c r="JUU104" s="4"/>
      <c r="JUV104" s="4"/>
      <c r="JUW104" s="4"/>
      <c r="JUX104" s="4"/>
      <c r="JUY104" s="4"/>
      <c r="JUZ104" s="4"/>
      <c r="JVA104" s="4"/>
      <c r="JVB104" s="4"/>
      <c r="JVC104" s="4"/>
      <c r="JVD104" s="4"/>
      <c r="JVE104" s="4"/>
      <c r="JVF104" s="4"/>
      <c r="JVG104" s="4"/>
      <c r="JVH104" s="4"/>
      <c r="JVI104" s="4"/>
      <c r="JVJ104" s="4"/>
      <c r="JVK104" s="4"/>
      <c r="JVL104" s="4"/>
      <c r="JVM104" s="4"/>
      <c r="JVN104" s="4"/>
      <c r="JVO104" s="4"/>
      <c r="JVP104" s="4"/>
      <c r="JVQ104" s="4"/>
      <c r="JVR104" s="4"/>
      <c r="JVS104" s="4"/>
      <c r="JVT104" s="4"/>
      <c r="JVU104" s="4"/>
      <c r="JVV104" s="4"/>
      <c r="JVW104" s="4"/>
      <c r="JVX104" s="4"/>
      <c r="JVY104" s="4"/>
      <c r="JVZ104" s="4"/>
      <c r="JWA104" s="4"/>
      <c r="JWB104" s="4"/>
      <c r="JWC104" s="4"/>
      <c r="JWD104" s="4"/>
      <c r="JWE104" s="4"/>
      <c r="JWF104" s="4"/>
      <c r="JWG104" s="4"/>
      <c r="JWH104" s="4"/>
      <c r="JWI104" s="4"/>
      <c r="JWJ104" s="4"/>
      <c r="JWK104" s="4"/>
      <c r="JWL104" s="4"/>
      <c r="JWM104" s="4"/>
      <c r="JWN104" s="4"/>
      <c r="JWO104" s="4"/>
      <c r="JWP104" s="4"/>
      <c r="JWQ104" s="4"/>
      <c r="JWR104" s="4"/>
      <c r="JWS104" s="4"/>
      <c r="JWT104" s="4"/>
      <c r="JWU104" s="4"/>
      <c r="JWV104" s="4"/>
      <c r="JWW104" s="4"/>
      <c r="JWX104" s="4"/>
      <c r="JWY104" s="4"/>
      <c r="JWZ104" s="4"/>
      <c r="JXA104" s="4"/>
      <c r="JXB104" s="4"/>
      <c r="JXC104" s="4"/>
      <c r="JXD104" s="4"/>
      <c r="JXE104" s="4"/>
      <c r="JXF104" s="4"/>
      <c r="JXG104" s="4"/>
      <c r="JXH104" s="4"/>
      <c r="JXI104" s="4"/>
      <c r="JXJ104" s="4"/>
      <c r="JXK104" s="4"/>
      <c r="JXL104" s="4"/>
      <c r="JXM104" s="4"/>
      <c r="JXN104" s="4"/>
      <c r="JXO104" s="4"/>
      <c r="JXP104" s="4"/>
      <c r="JXQ104" s="4"/>
      <c r="JXR104" s="4"/>
      <c r="JXS104" s="4"/>
      <c r="JXT104" s="4"/>
      <c r="JXU104" s="4"/>
      <c r="JXV104" s="4"/>
      <c r="JXW104" s="4"/>
      <c r="JXX104" s="4"/>
      <c r="JXY104" s="4"/>
      <c r="JXZ104" s="4"/>
      <c r="JYA104" s="4"/>
      <c r="JYB104" s="4"/>
      <c r="JYC104" s="4"/>
      <c r="JYD104" s="4"/>
      <c r="JYE104" s="4"/>
      <c r="JYF104" s="4"/>
      <c r="JYG104" s="4"/>
      <c r="JYH104" s="4"/>
      <c r="JYI104" s="4"/>
      <c r="JYJ104" s="4"/>
      <c r="JYK104" s="4"/>
      <c r="JYL104" s="4"/>
      <c r="JYM104" s="4"/>
      <c r="JYN104" s="4"/>
      <c r="JYO104" s="4"/>
      <c r="JYP104" s="4"/>
      <c r="JYQ104" s="4"/>
      <c r="JYR104" s="4"/>
      <c r="JYS104" s="4"/>
      <c r="JYT104" s="4"/>
      <c r="JYU104" s="4"/>
      <c r="JYV104" s="4"/>
      <c r="JYW104" s="4"/>
      <c r="JYX104" s="4"/>
      <c r="JYY104" s="4"/>
      <c r="JYZ104" s="4"/>
      <c r="JZA104" s="4"/>
      <c r="JZB104" s="4"/>
      <c r="JZC104" s="4"/>
      <c r="JZD104" s="4"/>
      <c r="JZE104" s="4"/>
      <c r="JZF104" s="4"/>
      <c r="JZG104" s="4"/>
      <c r="JZH104" s="4"/>
      <c r="JZI104" s="4"/>
      <c r="JZJ104" s="4"/>
      <c r="JZK104" s="4"/>
      <c r="JZL104" s="4"/>
      <c r="JZM104" s="4"/>
      <c r="JZN104" s="4"/>
      <c r="JZO104" s="4"/>
      <c r="JZP104" s="4"/>
      <c r="JZQ104" s="4"/>
      <c r="JZR104" s="4"/>
      <c r="JZS104" s="4"/>
      <c r="JZT104" s="4"/>
      <c r="JZU104" s="4"/>
      <c r="JZV104" s="4"/>
      <c r="JZW104" s="4"/>
      <c r="JZX104" s="4"/>
      <c r="JZY104" s="4"/>
      <c r="JZZ104" s="4"/>
      <c r="KAA104" s="4"/>
      <c r="KAB104" s="4"/>
      <c r="KAC104" s="4"/>
      <c r="KAD104" s="4"/>
      <c r="KAE104" s="4"/>
      <c r="KAF104" s="4"/>
      <c r="KAG104" s="4"/>
      <c r="KAH104" s="4"/>
      <c r="KAI104" s="4"/>
      <c r="KAJ104" s="4"/>
      <c r="KAK104" s="4"/>
      <c r="KAL104" s="4"/>
      <c r="KAM104" s="4"/>
      <c r="KAN104" s="4"/>
      <c r="KAO104" s="4"/>
      <c r="KAP104" s="4"/>
      <c r="KAQ104" s="4"/>
      <c r="KAR104" s="4"/>
      <c r="KAS104" s="4"/>
      <c r="KAT104" s="4"/>
      <c r="KAU104" s="4"/>
      <c r="KAV104" s="4"/>
      <c r="KAW104" s="4"/>
      <c r="KAX104" s="4"/>
      <c r="KAY104" s="4"/>
      <c r="KAZ104" s="4"/>
      <c r="KBA104" s="4"/>
      <c r="KBB104" s="4"/>
      <c r="KBC104" s="4"/>
      <c r="KBD104" s="4"/>
      <c r="KBE104" s="4"/>
      <c r="KBF104" s="4"/>
      <c r="KBG104" s="4"/>
      <c r="KBH104" s="4"/>
      <c r="KBI104" s="4"/>
      <c r="KBJ104" s="4"/>
      <c r="KBK104" s="4"/>
      <c r="KBL104" s="4"/>
      <c r="KBM104" s="4"/>
      <c r="KBN104" s="4"/>
      <c r="KBO104" s="4"/>
      <c r="KBP104" s="4"/>
      <c r="KBQ104" s="4"/>
      <c r="KBR104" s="4"/>
      <c r="KBS104" s="4"/>
      <c r="KBT104" s="4"/>
      <c r="KBU104" s="4"/>
      <c r="KBV104" s="4"/>
      <c r="KBW104" s="4"/>
      <c r="KBX104" s="4"/>
      <c r="KBY104" s="4"/>
      <c r="KBZ104" s="4"/>
      <c r="KCA104" s="4"/>
      <c r="KCB104" s="4"/>
      <c r="KCC104" s="4"/>
      <c r="KCD104" s="4"/>
      <c r="KCE104" s="4"/>
      <c r="KCF104" s="4"/>
      <c r="KCG104" s="4"/>
      <c r="KCH104" s="4"/>
      <c r="KCI104" s="4"/>
      <c r="KCJ104" s="4"/>
      <c r="KCK104" s="4"/>
      <c r="KCL104" s="4"/>
      <c r="KCM104" s="4"/>
      <c r="KCN104" s="4"/>
      <c r="KCO104" s="4"/>
      <c r="KCP104" s="4"/>
      <c r="KCQ104" s="4"/>
      <c r="KCR104" s="4"/>
      <c r="KCS104" s="4"/>
      <c r="KCT104" s="4"/>
      <c r="KCU104" s="4"/>
      <c r="KCV104" s="4"/>
      <c r="KCW104" s="4"/>
      <c r="KCX104" s="4"/>
      <c r="KCY104" s="4"/>
      <c r="KCZ104" s="4"/>
      <c r="KDA104" s="4"/>
      <c r="KDB104" s="4"/>
      <c r="KDC104" s="4"/>
      <c r="KDD104" s="4"/>
      <c r="KDE104" s="4"/>
      <c r="KDF104" s="4"/>
      <c r="KDG104" s="4"/>
      <c r="KDH104" s="4"/>
      <c r="KDI104" s="4"/>
      <c r="KDJ104" s="4"/>
      <c r="KDK104" s="4"/>
      <c r="KDL104" s="4"/>
      <c r="KDM104" s="4"/>
      <c r="KDN104" s="4"/>
      <c r="KDO104" s="4"/>
      <c r="KDP104" s="4"/>
      <c r="KDQ104" s="4"/>
      <c r="KDR104" s="4"/>
      <c r="KDS104" s="4"/>
      <c r="KDT104" s="4"/>
      <c r="KDU104" s="4"/>
      <c r="KDV104" s="4"/>
      <c r="KDW104" s="4"/>
      <c r="KDX104" s="4"/>
      <c r="KDY104" s="4"/>
      <c r="KDZ104" s="4"/>
      <c r="KEA104" s="4"/>
      <c r="KEB104" s="4"/>
      <c r="KEC104" s="4"/>
      <c r="KED104" s="4"/>
      <c r="KEE104" s="4"/>
      <c r="KEF104" s="4"/>
      <c r="KEG104" s="4"/>
      <c r="KEH104" s="4"/>
      <c r="KEI104" s="4"/>
      <c r="KEJ104" s="4"/>
      <c r="KEK104" s="4"/>
      <c r="KEL104" s="4"/>
      <c r="KEM104" s="4"/>
      <c r="KEN104" s="4"/>
      <c r="KEO104" s="4"/>
      <c r="KEP104" s="4"/>
      <c r="KEQ104" s="4"/>
      <c r="KER104" s="4"/>
      <c r="KES104" s="4"/>
      <c r="KET104" s="4"/>
      <c r="KEU104" s="4"/>
      <c r="KEV104" s="4"/>
      <c r="KEW104" s="4"/>
      <c r="KEX104" s="4"/>
      <c r="KEY104" s="4"/>
      <c r="KEZ104" s="4"/>
      <c r="KFA104" s="4"/>
      <c r="KFB104" s="4"/>
      <c r="KFC104" s="4"/>
      <c r="KFD104" s="4"/>
      <c r="KFE104" s="4"/>
      <c r="KFF104" s="4"/>
      <c r="KFG104" s="4"/>
      <c r="KFH104" s="4"/>
      <c r="KFI104" s="4"/>
      <c r="KFJ104" s="4"/>
      <c r="KFK104" s="4"/>
      <c r="KFL104" s="4"/>
      <c r="KFM104" s="4"/>
      <c r="KFN104" s="4"/>
      <c r="KFO104" s="4"/>
      <c r="KFP104" s="4"/>
      <c r="KFQ104" s="4"/>
      <c r="KFR104" s="4"/>
      <c r="KFS104" s="4"/>
      <c r="KFT104" s="4"/>
      <c r="KFU104" s="4"/>
      <c r="KFV104" s="4"/>
      <c r="KFW104" s="4"/>
      <c r="KFX104" s="4"/>
      <c r="KFY104" s="4"/>
      <c r="KFZ104" s="4"/>
      <c r="KGA104" s="4"/>
      <c r="KGB104" s="4"/>
      <c r="KGC104" s="4"/>
      <c r="KGD104" s="4"/>
      <c r="KGE104" s="4"/>
      <c r="KGF104" s="4"/>
      <c r="KGG104" s="4"/>
      <c r="KGH104" s="4"/>
      <c r="KGI104" s="4"/>
      <c r="KGJ104" s="4"/>
      <c r="KGK104" s="4"/>
      <c r="KGL104" s="4"/>
      <c r="KGM104" s="4"/>
      <c r="KGN104" s="4"/>
      <c r="KGO104" s="4"/>
      <c r="KGP104" s="4"/>
      <c r="KGQ104" s="4"/>
      <c r="KGR104" s="4"/>
      <c r="KGS104" s="4"/>
      <c r="KGT104" s="4"/>
      <c r="KGU104" s="4"/>
      <c r="KGV104" s="4"/>
      <c r="KGW104" s="4"/>
      <c r="KGX104" s="4"/>
      <c r="KGY104" s="4"/>
      <c r="KGZ104" s="4"/>
      <c r="KHA104" s="4"/>
      <c r="KHB104" s="4"/>
      <c r="KHC104" s="4"/>
      <c r="KHD104" s="4"/>
      <c r="KHE104" s="4"/>
      <c r="KHF104" s="4"/>
      <c r="KHG104" s="4"/>
      <c r="KHH104" s="4"/>
      <c r="KHI104" s="4"/>
      <c r="KHJ104" s="4"/>
      <c r="KHK104" s="4"/>
      <c r="KHL104" s="4"/>
      <c r="KHM104" s="4"/>
      <c r="KHN104" s="4"/>
      <c r="KHO104" s="4"/>
      <c r="KHP104" s="4"/>
      <c r="KHQ104" s="4"/>
      <c r="KHR104" s="4"/>
      <c r="KHS104" s="4"/>
      <c r="KHT104" s="4"/>
      <c r="KHU104" s="4"/>
      <c r="KHV104" s="4"/>
      <c r="KHW104" s="4"/>
      <c r="KHX104" s="4"/>
      <c r="KHY104" s="4"/>
      <c r="KHZ104" s="4"/>
      <c r="KIA104" s="4"/>
      <c r="KIB104" s="4"/>
      <c r="KIC104" s="4"/>
      <c r="KID104" s="4"/>
      <c r="KIE104" s="4"/>
      <c r="KIF104" s="4"/>
      <c r="KIG104" s="4"/>
      <c r="KIH104" s="4"/>
      <c r="KII104" s="4"/>
      <c r="KIJ104" s="4"/>
      <c r="KIK104" s="4"/>
      <c r="KIL104" s="4"/>
      <c r="KIM104" s="4"/>
      <c r="KIN104" s="4"/>
      <c r="KIO104" s="4"/>
      <c r="KIP104" s="4"/>
      <c r="KIQ104" s="4"/>
      <c r="KIR104" s="4"/>
      <c r="KIS104" s="4"/>
      <c r="KIT104" s="4"/>
      <c r="KIU104" s="4"/>
      <c r="KIV104" s="4"/>
      <c r="KIW104" s="4"/>
      <c r="KIX104" s="4"/>
      <c r="KIY104" s="4"/>
      <c r="KIZ104" s="4"/>
      <c r="KJA104" s="4"/>
      <c r="KJB104" s="4"/>
      <c r="KJC104" s="4"/>
      <c r="KJD104" s="4"/>
      <c r="KJE104" s="4"/>
      <c r="KJF104" s="4"/>
      <c r="KJG104" s="4"/>
      <c r="KJH104" s="4"/>
      <c r="KJI104" s="4"/>
      <c r="KJJ104" s="4"/>
      <c r="KJK104" s="4"/>
      <c r="KJL104" s="4"/>
      <c r="KJM104" s="4"/>
      <c r="KJN104" s="4"/>
      <c r="KJO104" s="4"/>
      <c r="KJP104" s="4"/>
      <c r="KJQ104" s="4"/>
      <c r="KJR104" s="4"/>
      <c r="KJS104" s="4"/>
      <c r="KJT104" s="4"/>
      <c r="KJU104" s="4"/>
      <c r="KJV104" s="4"/>
      <c r="KJW104" s="4"/>
      <c r="KJX104" s="4"/>
      <c r="KJY104" s="4"/>
      <c r="KJZ104" s="4"/>
      <c r="KKA104" s="4"/>
      <c r="KKB104" s="4"/>
      <c r="KKC104" s="4"/>
      <c r="KKD104" s="4"/>
      <c r="KKE104" s="4"/>
      <c r="KKF104" s="4"/>
      <c r="KKG104" s="4"/>
      <c r="KKH104" s="4"/>
      <c r="KKI104" s="4"/>
      <c r="KKJ104" s="4"/>
      <c r="KKK104" s="4"/>
      <c r="KKL104" s="4"/>
      <c r="KKM104" s="4"/>
      <c r="KKN104" s="4"/>
      <c r="KKO104" s="4"/>
      <c r="KKP104" s="4"/>
      <c r="KKQ104" s="4"/>
      <c r="KKR104" s="4"/>
      <c r="KKS104" s="4"/>
      <c r="KKT104" s="4"/>
      <c r="KKU104" s="4"/>
      <c r="KKV104" s="4"/>
      <c r="KKW104" s="4"/>
      <c r="KKX104" s="4"/>
      <c r="KKY104" s="4"/>
      <c r="KKZ104" s="4"/>
      <c r="KLA104" s="4"/>
      <c r="KLB104" s="4"/>
      <c r="KLC104" s="4"/>
      <c r="KLD104" s="4"/>
      <c r="KLE104" s="4"/>
      <c r="KLF104" s="4"/>
      <c r="KLG104" s="4"/>
      <c r="KLH104" s="4"/>
      <c r="KLI104" s="4"/>
      <c r="KLJ104" s="4"/>
      <c r="KLK104" s="4"/>
      <c r="KLL104" s="4"/>
      <c r="KLM104" s="4"/>
      <c r="KLN104" s="4"/>
      <c r="KLO104" s="4"/>
      <c r="KLP104" s="4"/>
      <c r="KLQ104" s="4"/>
      <c r="KLR104" s="4"/>
      <c r="KLS104" s="4"/>
      <c r="KLT104" s="4"/>
      <c r="KLU104" s="4"/>
      <c r="KLV104" s="4"/>
      <c r="KLW104" s="4"/>
      <c r="KLX104" s="4"/>
      <c r="KLY104" s="4"/>
      <c r="KLZ104" s="4"/>
      <c r="KMA104" s="4"/>
      <c r="KMB104" s="4"/>
      <c r="KMC104" s="4"/>
      <c r="KMD104" s="4"/>
      <c r="KME104" s="4"/>
      <c r="KMF104" s="4"/>
      <c r="KMG104" s="4"/>
      <c r="KMH104" s="4"/>
      <c r="KMI104" s="4"/>
      <c r="KMJ104" s="4"/>
      <c r="KMK104" s="4"/>
      <c r="KML104" s="4"/>
      <c r="KMM104" s="4"/>
      <c r="KMN104" s="4"/>
      <c r="KMO104" s="4"/>
      <c r="KMP104" s="4"/>
      <c r="KMQ104" s="4"/>
      <c r="KMR104" s="4"/>
      <c r="KMS104" s="4"/>
      <c r="KMT104" s="4"/>
      <c r="KMU104" s="4"/>
      <c r="KMV104" s="4"/>
      <c r="KMW104" s="4"/>
      <c r="KMX104" s="4"/>
      <c r="KMY104" s="4"/>
      <c r="KMZ104" s="4"/>
      <c r="KNA104" s="4"/>
      <c r="KNB104" s="4"/>
      <c r="KNC104" s="4"/>
      <c r="KND104" s="4"/>
      <c r="KNE104" s="4"/>
      <c r="KNF104" s="4"/>
      <c r="KNG104" s="4"/>
      <c r="KNH104" s="4"/>
      <c r="KNI104" s="4"/>
      <c r="KNJ104" s="4"/>
      <c r="KNK104" s="4"/>
      <c r="KNL104" s="4"/>
      <c r="KNM104" s="4"/>
      <c r="KNN104" s="4"/>
      <c r="KNO104" s="4"/>
      <c r="KNP104" s="4"/>
      <c r="KNQ104" s="4"/>
      <c r="KNR104" s="4"/>
      <c r="KNS104" s="4"/>
      <c r="KNT104" s="4"/>
      <c r="KNU104" s="4"/>
      <c r="KNV104" s="4"/>
      <c r="KNW104" s="4"/>
      <c r="KNX104" s="4"/>
      <c r="KNY104" s="4"/>
      <c r="KNZ104" s="4"/>
      <c r="KOA104" s="4"/>
      <c r="KOB104" s="4"/>
      <c r="KOC104" s="4"/>
      <c r="KOD104" s="4"/>
      <c r="KOE104" s="4"/>
      <c r="KOF104" s="4"/>
      <c r="KOG104" s="4"/>
      <c r="KOH104" s="4"/>
      <c r="KOI104" s="4"/>
      <c r="KOJ104" s="4"/>
      <c r="KOK104" s="4"/>
      <c r="KOL104" s="4"/>
      <c r="KOM104" s="4"/>
      <c r="KON104" s="4"/>
      <c r="KOO104" s="4"/>
      <c r="KOP104" s="4"/>
      <c r="KOQ104" s="4"/>
      <c r="KOR104" s="4"/>
      <c r="KOS104" s="4"/>
      <c r="KOT104" s="4"/>
      <c r="KOU104" s="4"/>
      <c r="KOV104" s="4"/>
      <c r="KOW104" s="4"/>
      <c r="KOX104" s="4"/>
      <c r="KOY104" s="4"/>
      <c r="KOZ104" s="4"/>
      <c r="KPA104" s="4"/>
      <c r="KPB104" s="4"/>
      <c r="KPC104" s="4"/>
      <c r="KPD104" s="4"/>
      <c r="KPE104" s="4"/>
      <c r="KPF104" s="4"/>
      <c r="KPG104" s="4"/>
      <c r="KPH104" s="4"/>
      <c r="KPI104" s="4"/>
      <c r="KPJ104" s="4"/>
      <c r="KPK104" s="4"/>
      <c r="KPL104" s="4"/>
      <c r="KPM104" s="4"/>
      <c r="KPN104" s="4"/>
      <c r="KPO104" s="4"/>
      <c r="KPP104" s="4"/>
      <c r="KPQ104" s="4"/>
      <c r="KPR104" s="4"/>
      <c r="KPS104" s="4"/>
      <c r="KPT104" s="4"/>
      <c r="KPU104" s="4"/>
      <c r="KPV104" s="4"/>
      <c r="KPW104" s="4"/>
      <c r="KPX104" s="4"/>
      <c r="KPY104" s="4"/>
      <c r="KPZ104" s="4"/>
      <c r="KQA104" s="4"/>
      <c r="KQB104" s="4"/>
      <c r="KQC104" s="4"/>
      <c r="KQD104" s="4"/>
      <c r="KQE104" s="4"/>
      <c r="KQF104" s="4"/>
      <c r="KQG104" s="4"/>
      <c r="KQH104" s="4"/>
      <c r="KQI104" s="4"/>
      <c r="KQJ104" s="4"/>
      <c r="KQK104" s="4"/>
      <c r="KQL104" s="4"/>
      <c r="KQM104" s="4"/>
      <c r="KQN104" s="4"/>
      <c r="KQO104" s="4"/>
      <c r="KQP104" s="4"/>
      <c r="KQQ104" s="4"/>
      <c r="KQR104" s="4"/>
      <c r="KQS104" s="4"/>
      <c r="KQT104" s="4"/>
      <c r="KQU104" s="4"/>
      <c r="KQV104" s="4"/>
      <c r="KQW104" s="4"/>
      <c r="KQX104" s="4"/>
      <c r="KQY104" s="4"/>
      <c r="KQZ104" s="4"/>
      <c r="KRA104" s="4"/>
      <c r="KRB104" s="4"/>
      <c r="KRC104" s="4"/>
      <c r="KRD104" s="4"/>
      <c r="KRE104" s="4"/>
      <c r="KRF104" s="4"/>
      <c r="KRG104" s="4"/>
      <c r="KRH104" s="4"/>
      <c r="KRI104" s="4"/>
      <c r="KRJ104" s="4"/>
      <c r="KRK104" s="4"/>
      <c r="KRL104" s="4"/>
      <c r="KRM104" s="4"/>
      <c r="KRN104" s="4"/>
      <c r="KRO104" s="4"/>
      <c r="KRP104" s="4"/>
      <c r="KRQ104" s="4"/>
      <c r="KRR104" s="4"/>
      <c r="KRS104" s="4"/>
      <c r="KRT104" s="4"/>
      <c r="KRU104" s="4"/>
      <c r="KRV104" s="4"/>
      <c r="KRW104" s="4"/>
      <c r="KRX104" s="4"/>
      <c r="KRY104" s="4"/>
      <c r="KRZ104" s="4"/>
      <c r="KSA104" s="4"/>
      <c r="KSB104" s="4"/>
      <c r="KSC104" s="4"/>
      <c r="KSD104" s="4"/>
      <c r="KSE104" s="4"/>
      <c r="KSF104" s="4"/>
      <c r="KSG104" s="4"/>
      <c r="KSH104" s="4"/>
      <c r="KSI104" s="4"/>
      <c r="KSJ104" s="4"/>
      <c r="KSK104" s="4"/>
      <c r="KSL104" s="4"/>
      <c r="KSM104" s="4"/>
      <c r="KSN104" s="4"/>
      <c r="KSO104" s="4"/>
      <c r="KSP104" s="4"/>
      <c r="KSQ104" s="4"/>
      <c r="KSR104" s="4"/>
      <c r="KSS104" s="4"/>
      <c r="KST104" s="4"/>
      <c r="KSU104" s="4"/>
      <c r="KSV104" s="4"/>
      <c r="KSW104" s="4"/>
      <c r="KSX104" s="4"/>
      <c r="KSY104" s="4"/>
      <c r="KSZ104" s="4"/>
      <c r="KTA104" s="4"/>
      <c r="KTB104" s="4"/>
      <c r="KTC104" s="4"/>
      <c r="KTD104" s="4"/>
      <c r="KTE104" s="4"/>
      <c r="KTF104" s="4"/>
      <c r="KTG104" s="4"/>
      <c r="KTH104" s="4"/>
      <c r="KTI104" s="4"/>
      <c r="KTJ104" s="4"/>
      <c r="KTK104" s="4"/>
      <c r="KTL104" s="4"/>
      <c r="KTM104" s="4"/>
      <c r="KTN104" s="4"/>
      <c r="KTO104" s="4"/>
      <c r="KTP104" s="4"/>
      <c r="KTQ104" s="4"/>
      <c r="KTR104" s="4"/>
      <c r="KTS104" s="4"/>
      <c r="KTT104" s="4"/>
      <c r="KTU104" s="4"/>
      <c r="KTV104" s="4"/>
      <c r="KTW104" s="4"/>
      <c r="KTX104" s="4"/>
      <c r="KTY104" s="4"/>
      <c r="KTZ104" s="4"/>
      <c r="KUA104" s="4"/>
      <c r="KUB104" s="4"/>
      <c r="KUC104" s="4"/>
      <c r="KUD104" s="4"/>
      <c r="KUE104" s="4"/>
      <c r="KUF104" s="4"/>
      <c r="KUG104" s="4"/>
      <c r="KUH104" s="4"/>
      <c r="KUI104" s="4"/>
      <c r="KUJ104" s="4"/>
      <c r="KUK104" s="4"/>
      <c r="KUL104" s="4"/>
      <c r="KUM104" s="4"/>
      <c r="KUN104" s="4"/>
      <c r="KUO104" s="4"/>
      <c r="KUP104" s="4"/>
      <c r="KUQ104" s="4"/>
      <c r="KUR104" s="4"/>
      <c r="KUS104" s="4"/>
      <c r="KUT104" s="4"/>
      <c r="KUU104" s="4"/>
      <c r="KUV104" s="4"/>
      <c r="KUW104" s="4"/>
      <c r="KUX104" s="4"/>
      <c r="KUY104" s="4"/>
      <c r="KUZ104" s="4"/>
      <c r="KVA104" s="4"/>
      <c r="KVB104" s="4"/>
      <c r="KVC104" s="4"/>
      <c r="KVD104" s="4"/>
      <c r="KVE104" s="4"/>
      <c r="KVF104" s="4"/>
      <c r="KVG104" s="4"/>
      <c r="KVH104" s="4"/>
      <c r="KVI104" s="4"/>
      <c r="KVJ104" s="4"/>
      <c r="KVK104" s="4"/>
      <c r="KVL104" s="4"/>
      <c r="KVM104" s="4"/>
      <c r="KVN104" s="4"/>
      <c r="KVO104" s="4"/>
      <c r="KVP104" s="4"/>
      <c r="KVQ104" s="4"/>
      <c r="KVR104" s="4"/>
      <c r="KVS104" s="4"/>
      <c r="KVT104" s="4"/>
      <c r="KVU104" s="4"/>
      <c r="KVV104" s="4"/>
      <c r="KVW104" s="4"/>
      <c r="KVX104" s="4"/>
      <c r="KVY104" s="4"/>
      <c r="KVZ104" s="4"/>
      <c r="KWA104" s="4"/>
      <c r="KWB104" s="4"/>
      <c r="KWC104" s="4"/>
      <c r="KWD104" s="4"/>
      <c r="KWE104" s="4"/>
      <c r="KWF104" s="4"/>
      <c r="KWG104" s="4"/>
      <c r="KWH104" s="4"/>
      <c r="KWI104" s="4"/>
      <c r="KWJ104" s="4"/>
      <c r="KWK104" s="4"/>
      <c r="KWL104" s="4"/>
      <c r="KWM104" s="4"/>
      <c r="KWN104" s="4"/>
      <c r="KWO104" s="4"/>
      <c r="KWP104" s="4"/>
      <c r="KWQ104" s="4"/>
      <c r="KWR104" s="4"/>
      <c r="KWS104" s="4"/>
      <c r="KWT104" s="4"/>
      <c r="KWU104" s="4"/>
      <c r="KWV104" s="4"/>
      <c r="KWW104" s="4"/>
      <c r="KWX104" s="4"/>
      <c r="KWY104" s="4"/>
      <c r="KWZ104" s="4"/>
      <c r="KXA104" s="4"/>
      <c r="KXB104" s="4"/>
      <c r="KXC104" s="4"/>
      <c r="KXD104" s="4"/>
      <c r="KXE104" s="4"/>
      <c r="KXF104" s="4"/>
      <c r="KXG104" s="4"/>
      <c r="KXH104" s="4"/>
      <c r="KXI104" s="4"/>
      <c r="KXJ104" s="4"/>
      <c r="KXK104" s="4"/>
      <c r="KXL104" s="4"/>
      <c r="KXM104" s="4"/>
      <c r="KXN104" s="4"/>
      <c r="KXO104" s="4"/>
      <c r="KXP104" s="4"/>
      <c r="KXQ104" s="4"/>
      <c r="KXR104" s="4"/>
      <c r="KXS104" s="4"/>
      <c r="KXT104" s="4"/>
      <c r="KXU104" s="4"/>
      <c r="KXV104" s="4"/>
      <c r="KXW104" s="4"/>
      <c r="KXX104" s="4"/>
      <c r="KXY104" s="4"/>
      <c r="KXZ104" s="4"/>
      <c r="KYA104" s="4"/>
      <c r="KYB104" s="4"/>
      <c r="KYC104" s="4"/>
      <c r="KYD104" s="4"/>
      <c r="KYE104" s="4"/>
      <c r="KYF104" s="4"/>
      <c r="KYG104" s="4"/>
      <c r="KYH104" s="4"/>
      <c r="KYI104" s="4"/>
      <c r="KYJ104" s="4"/>
      <c r="KYK104" s="4"/>
      <c r="KYL104" s="4"/>
      <c r="KYM104" s="4"/>
      <c r="KYN104" s="4"/>
      <c r="KYO104" s="4"/>
      <c r="KYP104" s="4"/>
      <c r="KYQ104" s="4"/>
      <c r="KYR104" s="4"/>
      <c r="KYS104" s="4"/>
      <c r="KYT104" s="4"/>
      <c r="KYU104" s="4"/>
      <c r="KYV104" s="4"/>
      <c r="KYW104" s="4"/>
      <c r="KYX104" s="4"/>
      <c r="KYY104" s="4"/>
      <c r="KYZ104" s="4"/>
      <c r="KZA104" s="4"/>
      <c r="KZB104" s="4"/>
      <c r="KZC104" s="4"/>
      <c r="KZD104" s="4"/>
      <c r="KZE104" s="4"/>
      <c r="KZF104" s="4"/>
      <c r="KZG104" s="4"/>
      <c r="KZH104" s="4"/>
      <c r="KZI104" s="4"/>
      <c r="KZJ104" s="4"/>
      <c r="KZK104" s="4"/>
      <c r="KZL104" s="4"/>
      <c r="KZM104" s="4"/>
      <c r="KZN104" s="4"/>
      <c r="KZO104" s="4"/>
      <c r="KZP104" s="4"/>
      <c r="KZQ104" s="4"/>
      <c r="KZR104" s="4"/>
      <c r="KZS104" s="4"/>
      <c r="KZT104" s="4"/>
      <c r="KZU104" s="4"/>
      <c r="KZV104" s="4"/>
      <c r="KZW104" s="4"/>
      <c r="KZX104" s="4"/>
      <c r="KZY104" s="4"/>
      <c r="KZZ104" s="4"/>
      <c r="LAA104" s="4"/>
      <c r="LAB104" s="4"/>
      <c r="LAC104" s="4"/>
      <c r="LAD104" s="4"/>
      <c r="LAE104" s="4"/>
      <c r="LAF104" s="4"/>
      <c r="LAG104" s="4"/>
      <c r="LAH104" s="4"/>
      <c r="LAI104" s="4"/>
      <c r="LAJ104" s="4"/>
      <c r="LAK104" s="4"/>
      <c r="LAL104" s="4"/>
      <c r="LAM104" s="4"/>
      <c r="LAN104" s="4"/>
      <c r="LAO104" s="4"/>
      <c r="LAP104" s="4"/>
      <c r="LAQ104" s="4"/>
      <c r="LAR104" s="4"/>
      <c r="LAS104" s="4"/>
      <c r="LAT104" s="4"/>
      <c r="LAU104" s="4"/>
      <c r="LAV104" s="4"/>
      <c r="LAW104" s="4"/>
      <c r="LAX104" s="4"/>
      <c r="LAY104" s="4"/>
      <c r="LAZ104" s="4"/>
      <c r="LBA104" s="4"/>
      <c r="LBB104" s="4"/>
      <c r="LBC104" s="4"/>
      <c r="LBD104" s="4"/>
      <c r="LBE104" s="4"/>
      <c r="LBF104" s="4"/>
      <c r="LBG104" s="4"/>
      <c r="LBH104" s="4"/>
      <c r="LBI104" s="4"/>
      <c r="LBJ104" s="4"/>
      <c r="LBK104" s="4"/>
      <c r="LBL104" s="4"/>
      <c r="LBM104" s="4"/>
      <c r="LBN104" s="4"/>
      <c r="LBO104" s="4"/>
      <c r="LBP104" s="4"/>
      <c r="LBQ104" s="4"/>
      <c r="LBR104" s="4"/>
      <c r="LBS104" s="4"/>
      <c r="LBT104" s="4"/>
      <c r="LBU104" s="4"/>
      <c r="LBV104" s="4"/>
      <c r="LBW104" s="4"/>
      <c r="LBX104" s="4"/>
      <c r="LBY104" s="4"/>
      <c r="LBZ104" s="4"/>
      <c r="LCA104" s="4"/>
      <c r="LCB104" s="4"/>
      <c r="LCC104" s="4"/>
      <c r="LCD104" s="4"/>
      <c r="LCE104" s="4"/>
      <c r="LCF104" s="4"/>
      <c r="LCG104" s="4"/>
      <c r="LCH104" s="4"/>
      <c r="LCI104" s="4"/>
      <c r="LCJ104" s="4"/>
      <c r="LCK104" s="4"/>
      <c r="LCL104" s="4"/>
      <c r="LCM104" s="4"/>
      <c r="LCN104" s="4"/>
      <c r="LCO104" s="4"/>
      <c r="LCP104" s="4"/>
      <c r="LCQ104" s="4"/>
      <c r="LCR104" s="4"/>
      <c r="LCS104" s="4"/>
      <c r="LCT104" s="4"/>
      <c r="LCU104" s="4"/>
      <c r="LCV104" s="4"/>
      <c r="LCW104" s="4"/>
      <c r="LCX104" s="4"/>
      <c r="LCY104" s="4"/>
      <c r="LCZ104" s="4"/>
      <c r="LDA104" s="4"/>
      <c r="LDB104" s="4"/>
      <c r="LDC104" s="4"/>
      <c r="LDD104" s="4"/>
      <c r="LDE104" s="4"/>
      <c r="LDF104" s="4"/>
      <c r="LDG104" s="4"/>
      <c r="LDH104" s="4"/>
      <c r="LDI104" s="4"/>
      <c r="LDJ104" s="4"/>
      <c r="LDK104" s="4"/>
      <c r="LDL104" s="4"/>
      <c r="LDM104" s="4"/>
      <c r="LDN104" s="4"/>
      <c r="LDO104" s="4"/>
      <c r="LDP104" s="4"/>
      <c r="LDQ104" s="4"/>
      <c r="LDR104" s="4"/>
      <c r="LDS104" s="4"/>
      <c r="LDT104" s="4"/>
      <c r="LDU104" s="4"/>
      <c r="LDV104" s="4"/>
      <c r="LDW104" s="4"/>
      <c r="LDX104" s="4"/>
      <c r="LDY104" s="4"/>
      <c r="LDZ104" s="4"/>
      <c r="LEA104" s="4"/>
      <c r="LEB104" s="4"/>
      <c r="LEC104" s="4"/>
      <c r="LED104" s="4"/>
      <c r="LEE104" s="4"/>
      <c r="LEF104" s="4"/>
      <c r="LEG104" s="4"/>
      <c r="LEH104" s="4"/>
      <c r="LEI104" s="4"/>
      <c r="LEJ104" s="4"/>
      <c r="LEK104" s="4"/>
      <c r="LEL104" s="4"/>
      <c r="LEM104" s="4"/>
      <c r="LEN104" s="4"/>
      <c r="LEO104" s="4"/>
      <c r="LEP104" s="4"/>
      <c r="LEQ104" s="4"/>
      <c r="LER104" s="4"/>
      <c r="LES104" s="4"/>
      <c r="LET104" s="4"/>
      <c r="LEU104" s="4"/>
      <c r="LEV104" s="4"/>
      <c r="LEW104" s="4"/>
      <c r="LEX104" s="4"/>
      <c r="LEY104" s="4"/>
      <c r="LEZ104" s="4"/>
      <c r="LFA104" s="4"/>
      <c r="LFB104" s="4"/>
      <c r="LFC104" s="4"/>
      <c r="LFD104" s="4"/>
      <c r="LFE104" s="4"/>
      <c r="LFF104" s="4"/>
      <c r="LFG104" s="4"/>
      <c r="LFH104" s="4"/>
      <c r="LFI104" s="4"/>
      <c r="LFJ104" s="4"/>
      <c r="LFK104" s="4"/>
      <c r="LFL104" s="4"/>
      <c r="LFM104" s="4"/>
      <c r="LFN104" s="4"/>
      <c r="LFO104" s="4"/>
      <c r="LFP104" s="4"/>
      <c r="LFQ104" s="4"/>
      <c r="LFR104" s="4"/>
      <c r="LFS104" s="4"/>
      <c r="LFT104" s="4"/>
      <c r="LFU104" s="4"/>
      <c r="LFV104" s="4"/>
      <c r="LFW104" s="4"/>
      <c r="LFX104" s="4"/>
      <c r="LFY104" s="4"/>
      <c r="LFZ104" s="4"/>
      <c r="LGA104" s="4"/>
      <c r="LGB104" s="4"/>
      <c r="LGC104" s="4"/>
      <c r="LGD104" s="4"/>
      <c r="LGE104" s="4"/>
      <c r="LGF104" s="4"/>
      <c r="LGG104" s="4"/>
      <c r="LGH104" s="4"/>
      <c r="LGI104" s="4"/>
      <c r="LGJ104" s="4"/>
      <c r="LGK104" s="4"/>
      <c r="LGL104" s="4"/>
      <c r="LGM104" s="4"/>
      <c r="LGN104" s="4"/>
      <c r="LGO104" s="4"/>
      <c r="LGP104" s="4"/>
      <c r="LGQ104" s="4"/>
      <c r="LGR104" s="4"/>
      <c r="LGS104" s="4"/>
      <c r="LGT104" s="4"/>
      <c r="LGU104" s="4"/>
      <c r="LGV104" s="4"/>
      <c r="LGW104" s="4"/>
      <c r="LGX104" s="4"/>
      <c r="LGY104" s="4"/>
      <c r="LGZ104" s="4"/>
      <c r="LHA104" s="4"/>
      <c r="LHB104" s="4"/>
      <c r="LHC104" s="4"/>
      <c r="LHD104" s="4"/>
      <c r="LHE104" s="4"/>
      <c r="LHF104" s="4"/>
      <c r="LHG104" s="4"/>
      <c r="LHH104" s="4"/>
      <c r="LHI104" s="4"/>
      <c r="LHJ104" s="4"/>
      <c r="LHK104" s="4"/>
      <c r="LHL104" s="4"/>
      <c r="LHM104" s="4"/>
      <c r="LHN104" s="4"/>
      <c r="LHO104" s="4"/>
      <c r="LHP104" s="4"/>
      <c r="LHQ104" s="4"/>
      <c r="LHR104" s="4"/>
      <c r="LHS104" s="4"/>
      <c r="LHT104" s="4"/>
      <c r="LHU104" s="4"/>
      <c r="LHV104" s="4"/>
      <c r="LHW104" s="4"/>
      <c r="LHX104" s="4"/>
      <c r="LHY104" s="4"/>
      <c r="LHZ104" s="4"/>
      <c r="LIA104" s="4"/>
      <c r="LIB104" s="4"/>
      <c r="LIC104" s="4"/>
      <c r="LID104" s="4"/>
      <c r="LIE104" s="4"/>
      <c r="LIF104" s="4"/>
      <c r="LIG104" s="4"/>
      <c r="LIH104" s="4"/>
      <c r="LII104" s="4"/>
      <c r="LIJ104" s="4"/>
      <c r="LIK104" s="4"/>
      <c r="LIL104" s="4"/>
      <c r="LIM104" s="4"/>
      <c r="LIN104" s="4"/>
      <c r="LIO104" s="4"/>
      <c r="LIP104" s="4"/>
      <c r="LIQ104" s="4"/>
      <c r="LIR104" s="4"/>
      <c r="LIS104" s="4"/>
      <c r="LIT104" s="4"/>
      <c r="LIU104" s="4"/>
      <c r="LIV104" s="4"/>
      <c r="LIW104" s="4"/>
      <c r="LIX104" s="4"/>
      <c r="LIY104" s="4"/>
      <c r="LIZ104" s="4"/>
      <c r="LJA104" s="4"/>
      <c r="LJB104" s="4"/>
      <c r="LJC104" s="4"/>
      <c r="LJD104" s="4"/>
      <c r="LJE104" s="4"/>
      <c r="LJF104" s="4"/>
      <c r="LJG104" s="4"/>
      <c r="LJH104" s="4"/>
      <c r="LJI104" s="4"/>
      <c r="LJJ104" s="4"/>
      <c r="LJK104" s="4"/>
      <c r="LJL104" s="4"/>
      <c r="LJM104" s="4"/>
      <c r="LJN104" s="4"/>
      <c r="LJO104" s="4"/>
      <c r="LJP104" s="4"/>
      <c r="LJQ104" s="4"/>
      <c r="LJR104" s="4"/>
      <c r="LJS104" s="4"/>
      <c r="LJT104" s="4"/>
      <c r="LJU104" s="4"/>
      <c r="LJV104" s="4"/>
      <c r="LJW104" s="4"/>
      <c r="LJX104" s="4"/>
      <c r="LJY104" s="4"/>
      <c r="LJZ104" s="4"/>
      <c r="LKA104" s="4"/>
      <c r="LKB104" s="4"/>
      <c r="LKC104" s="4"/>
      <c r="LKD104" s="4"/>
      <c r="LKE104" s="4"/>
      <c r="LKF104" s="4"/>
      <c r="LKG104" s="4"/>
      <c r="LKH104" s="4"/>
      <c r="LKI104" s="4"/>
      <c r="LKJ104" s="4"/>
      <c r="LKK104" s="4"/>
      <c r="LKL104" s="4"/>
      <c r="LKM104" s="4"/>
      <c r="LKN104" s="4"/>
      <c r="LKO104" s="4"/>
      <c r="LKP104" s="4"/>
      <c r="LKQ104" s="4"/>
      <c r="LKR104" s="4"/>
      <c r="LKS104" s="4"/>
      <c r="LKT104" s="4"/>
      <c r="LKU104" s="4"/>
      <c r="LKV104" s="4"/>
      <c r="LKW104" s="4"/>
      <c r="LKX104" s="4"/>
      <c r="LKY104" s="4"/>
      <c r="LKZ104" s="4"/>
      <c r="LLA104" s="4"/>
      <c r="LLB104" s="4"/>
      <c r="LLC104" s="4"/>
      <c r="LLD104" s="4"/>
      <c r="LLE104" s="4"/>
      <c r="LLF104" s="4"/>
      <c r="LLG104" s="4"/>
      <c r="LLH104" s="4"/>
      <c r="LLI104" s="4"/>
      <c r="LLJ104" s="4"/>
      <c r="LLK104" s="4"/>
      <c r="LLL104" s="4"/>
      <c r="LLM104" s="4"/>
      <c r="LLN104" s="4"/>
      <c r="LLO104" s="4"/>
      <c r="LLP104" s="4"/>
      <c r="LLQ104" s="4"/>
      <c r="LLR104" s="4"/>
      <c r="LLS104" s="4"/>
      <c r="LLT104" s="4"/>
      <c r="LLU104" s="4"/>
      <c r="LLV104" s="4"/>
      <c r="LLW104" s="4"/>
      <c r="LLX104" s="4"/>
      <c r="LLY104" s="4"/>
      <c r="LLZ104" s="4"/>
      <c r="LMA104" s="4"/>
      <c r="LMB104" s="4"/>
      <c r="LMC104" s="4"/>
      <c r="LMD104" s="4"/>
      <c r="LME104" s="4"/>
      <c r="LMF104" s="4"/>
      <c r="LMG104" s="4"/>
      <c r="LMH104" s="4"/>
      <c r="LMI104" s="4"/>
      <c r="LMJ104" s="4"/>
      <c r="LMK104" s="4"/>
      <c r="LML104" s="4"/>
      <c r="LMM104" s="4"/>
      <c r="LMN104" s="4"/>
      <c r="LMO104" s="4"/>
      <c r="LMP104" s="4"/>
      <c r="LMQ104" s="4"/>
      <c r="LMR104" s="4"/>
      <c r="LMS104" s="4"/>
      <c r="LMT104" s="4"/>
      <c r="LMU104" s="4"/>
      <c r="LMV104" s="4"/>
      <c r="LMW104" s="4"/>
      <c r="LMX104" s="4"/>
      <c r="LMY104" s="4"/>
      <c r="LMZ104" s="4"/>
      <c r="LNA104" s="4"/>
      <c r="LNB104" s="4"/>
      <c r="LNC104" s="4"/>
      <c r="LND104" s="4"/>
      <c r="LNE104" s="4"/>
      <c r="LNF104" s="4"/>
      <c r="LNG104" s="4"/>
      <c r="LNH104" s="4"/>
      <c r="LNI104" s="4"/>
      <c r="LNJ104" s="4"/>
      <c r="LNK104" s="4"/>
      <c r="LNL104" s="4"/>
      <c r="LNM104" s="4"/>
      <c r="LNN104" s="4"/>
      <c r="LNO104" s="4"/>
      <c r="LNP104" s="4"/>
      <c r="LNQ104" s="4"/>
      <c r="LNR104" s="4"/>
      <c r="LNS104" s="4"/>
      <c r="LNT104" s="4"/>
      <c r="LNU104" s="4"/>
      <c r="LNV104" s="4"/>
      <c r="LNW104" s="4"/>
      <c r="LNX104" s="4"/>
      <c r="LNY104" s="4"/>
      <c r="LNZ104" s="4"/>
      <c r="LOA104" s="4"/>
      <c r="LOB104" s="4"/>
      <c r="LOC104" s="4"/>
      <c r="LOD104" s="4"/>
      <c r="LOE104" s="4"/>
      <c r="LOF104" s="4"/>
      <c r="LOG104" s="4"/>
      <c r="LOH104" s="4"/>
      <c r="LOI104" s="4"/>
      <c r="LOJ104" s="4"/>
      <c r="LOK104" s="4"/>
      <c r="LOL104" s="4"/>
      <c r="LOM104" s="4"/>
      <c r="LON104" s="4"/>
      <c r="LOO104" s="4"/>
      <c r="LOP104" s="4"/>
      <c r="LOQ104" s="4"/>
      <c r="LOR104" s="4"/>
      <c r="LOS104" s="4"/>
      <c r="LOT104" s="4"/>
      <c r="LOU104" s="4"/>
      <c r="LOV104" s="4"/>
      <c r="LOW104" s="4"/>
      <c r="LOX104" s="4"/>
      <c r="LOY104" s="4"/>
      <c r="LOZ104" s="4"/>
      <c r="LPA104" s="4"/>
      <c r="LPB104" s="4"/>
      <c r="LPC104" s="4"/>
      <c r="LPD104" s="4"/>
      <c r="LPE104" s="4"/>
      <c r="LPF104" s="4"/>
      <c r="LPG104" s="4"/>
      <c r="LPH104" s="4"/>
      <c r="LPI104" s="4"/>
      <c r="LPJ104" s="4"/>
      <c r="LPK104" s="4"/>
      <c r="LPL104" s="4"/>
      <c r="LPM104" s="4"/>
      <c r="LPN104" s="4"/>
      <c r="LPO104" s="4"/>
      <c r="LPP104" s="4"/>
      <c r="LPQ104" s="4"/>
      <c r="LPR104" s="4"/>
      <c r="LPS104" s="4"/>
      <c r="LPT104" s="4"/>
      <c r="LPU104" s="4"/>
      <c r="LPV104" s="4"/>
      <c r="LPW104" s="4"/>
      <c r="LPX104" s="4"/>
      <c r="LPY104" s="4"/>
      <c r="LPZ104" s="4"/>
      <c r="LQA104" s="4"/>
      <c r="LQB104" s="4"/>
      <c r="LQC104" s="4"/>
      <c r="LQD104" s="4"/>
      <c r="LQE104" s="4"/>
      <c r="LQF104" s="4"/>
      <c r="LQG104" s="4"/>
      <c r="LQH104" s="4"/>
      <c r="LQI104" s="4"/>
      <c r="LQJ104" s="4"/>
      <c r="LQK104" s="4"/>
      <c r="LQL104" s="4"/>
      <c r="LQM104" s="4"/>
      <c r="LQN104" s="4"/>
      <c r="LQO104" s="4"/>
      <c r="LQP104" s="4"/>
      <c r="LQQ104" s="4"/>
      <c r="LQR104" s="4"/>
      <c r="LQS104" s="4"/>
      <c r="LQT104" s="4"/>
      <c r="LQU104" s="4"/>
      <c r="LQV104" s="4"/>
      <c r="LQW104" s="4"/>
      <c r="LQX104" s="4"/>
      <c r="LQY104" s="4"/>
      <c r="LQZ104" s="4"/>
      <c r="LRA104" s="4"/>
      <c r="LRB104" s="4"/>
      <c r="LRC104" s="4"/>
      <c r="LRD104" s="4"/>
      <c r="LRE104" s="4"/>
      <c r="LRF104" s="4"/>
      <c r="LRG104" s="4"/>
      <c r="LRH104" s="4"/>
      <c r="LRI104" s="4"/>
      <c r="LRJ104" s="4"/>
      <c r="LRK104" s="4"/>
      <c r="LRL104" s="4"/>
      <c r="LRM104" s="4"/>
      <c r="LRN104" s="4"/>
      <c r="LRO104" s="4"/>
      <c r="LRP104" s="4"/>
      <c r="LRQ104" s="4"/>
      <c r="LRR104" s="4"/>
      <c r="LRS104" s="4"/>
      <c r="LRT104" s="4"/>
      <c r="LRU104" s="4"/>
      <c r="LRV104" s="4"/>
      <c r="LRW104" s="4"/>
      <c r="LRX104" s="4"/>
      <c r="LRY104" s="4"/>
      <c r="LRZ104" s="4"/>
      <c r="LSA104" s="4"/>
      <c r="LSB104" s="4"/>
      <c r="LSC104" s="4"/>
      <c r="LSD104" s="4"/>
      <c r="LSE104" s="4"/>
      <c r="LSF104" s="4"/>
      <c r="LSG104" s="4"/>
      <c r="LSH104" s="4"/>
      <c r="LSI104" s="4"/>
      <c r="LSJ104" s="4"/>
      <c r="LSK104" s="4"/>
      <c r="LSL104" s="4"/>
      <c r="LSM104" s="4"/>
      <c r="LSN104" s="4"/>
      <c r="LSO104" s="4"/>
      <c r="LSP104" s="4"/>
      <c r="LSQ104" s="4"/>
      <c r="LSR104" s="4"/>
      <c r="LSS104" s="4"/>
      <c r="LST104" s="4"/>
      <c r="LSU104" s="4"/>
      <c r="LSV104" s="4"/>
      <c r="LSW104" s="4"/>
      <c r="LSX104" s="4"/>
      <c r="LSY104" s="4"/>
      <c r="LSZ104" s="4"/>
      <c r="LTA104" s="4"/>
      <c r="LTB104" s="4"/>
      <c r="LTC104" s="4"/>
      <c r="LTD104" s="4"/>
      <c r="LTE104" s="4"/>
      <c r="LTF104" s="4"/>
      <c r="LTG104" s="4"/>
      <c r="LTH104" s="4"/>
      <c r="LTI104" s="4"/>
      <c r="LTJ104" s="4"/>
      <c r="LTK104" s="4"/>
      <c r="LTL104" s="4"/>
      <c r="LTM104" s="4"/>
      <c r="LTN104" s="4"/>
      <c r="LTO104" s="4"/>
      <c r="LTP104" s="4"/>
      <c r="LTQ104" s="4"/>
      <c r="LTR104" s="4"/>
      <c r="LTS104" s="4"/>
      <c r="LTT104" s="4"/>
      <c r="LTU104" s="4"/>
      <c r="LTV104" s="4"/>
      <c r="LTW104" s="4"/>
      <c r="LTX104" s="4"/>
      <c r="LTY104" s="4"/>
      <c r="LTZ104" s="4"/>
      <c r="LUA104" s="4"/>
      <c r="LUB104" s="4"/>
      <c r="LUC104" s="4"/>
      <c r="LUD104" s="4"/>
      <c r="LUE104" s="4"/>
      <c r="LUF104" s="4"/>
      <c r="LUG104" s="4"/>
      <c r="LUH104" s="4"/>
      <c r="LUI104" s="4"/>
      <c r="LUJ104" s="4"/>
      <c r="LUK104" s="4"/>
      <c r="LUL104" s="4"/>
      <c r="LUM104" s="4"/>
      <c r="LUN104" s="4"/>
      <c r="LUO104" s="4"/>
      <c r="LUP104" s="4"/>
      <c r="LUQ104" s="4"/>
      <c r="LUR104" s="4"/>
      <c r="LUS104" s="4"/>
      <c r="LUT104" s="4"/>
      <c r="LUU104" s="4"/>
      <c r="LUV104" s="4"/>
      <c r="LUW104" s="4"/>
      <c r="LUX104" s="4"/>
      <c r="LUY104" s="4"/>
      <c r="LUZ104" s="4"/>
      <c r="LVA104" s="4"/>
      <c r="LVB104" s="4"/>
      <c r="LVC104" s="4"/>
      <c r="LVD104" s="4"/>
      <c r="LVE104" s="4"/>
      <c r="LVF104" s="4"/>
      <c r="LVG104" s="4"/>
      <c r="LVH104" s="4"/>
      <c r="LVI104" s="4"/>
      <c r="LVJ104" s="4"/>
      <c r="LVK104" s="4"/>
      <c r="LVL104" s="4"/>
      <c r="LVM104" s="4"/>
      <c r="LVN104" s="4"/>
      <c r="LVO104" s="4"/>
      <c r="LVP104" s="4"/>
      <c r="LVQ104" s="4"/>
      <c r="LVR104" s="4"/>
      <c r="LVS104" s="4"/>
      <c r="LVT104" s="4"/>
      <c r="LVU104" s="4"/>
      <c r="LVV104" s="4"/>
      <c r="LVW104" s="4"/>
      <c r="LVX104" s="4"/>
      <c r="LVY104" s="4"/>
      <c r="LVZ104" s="4"/>
      <c r="LWA104" s="4"/>
      <c r="LWB104" s="4"/>
      <c r="LWC104" s="4"/>
      <c r="LWD104" s="4"/>
      <c r="LWE104" s="4"/>
      <c r="LWF104" s="4"/>
      <c r="LWG104" s="4"/>
      <c r="LWH104" s="4"/>
      <c r="LWI104" s="4"/>
      <c r="LWJ104" s="4"/>
      <c r="LWK104" s="4"/>
      <c r="LWL104" s="4"/>
      <c r="LWM104" s="4"/>
      <c r="LWN104" s="4"/>
      <c r="LWO104" s="4"/>
      <c r="LWP104" s="4"/>
      <c r="LWQ104" s="4"/>
      <c r="LWR104" s="4"/>
      <c r="LWS104" s="4"/>
      <c r="LWT104" s="4"/>
      <c r="LWU104" s="4"/>
      <c r="LWV104" s="4"/>
      <c r="LWW104" s="4"/>
      <c r="LWX104" s="4"/>
      <c r="LWY104" s="4"/>
      <c r="LWZ104" s="4"/>
      <c r="LXA104" s="4"/>
      <c r="LXB104" s="4"/>
      <c r="LXC104" s="4"/>
      <c r="LXD104" s="4"/>
      <c r="LXE104" s="4"/>
      <c r="LXF104" s="4"/>
      <c r="LXG104" s="4"/>
      <c r="LXH104" s="4"/>
      <c r="LXI104" s="4"/>
      <c r="LXJ104" s="4"/>
      <c r="LXK104" s="4"/>
      <c r="LXL104" s="4"/>
      <c r="LXM104" s="4"/>
      <c r="LXN104" s="4"/>
      <c r="LXO104" s="4"/>
      <c r="LXP104" s="4"/>
      <c r="LXQ104" s="4"/>
      <c r="LXR104" s="4"/>
      <c r="LXS104" s="4"/>
      <c r="LXT104" s="4"/>
      <c r="LXU104" s="4"/>
      <c r="LXV104" s="4"/>
      <c r="LXW104" s="4"/>
      <c r="LXX104" s="4"/>
      <c r="LXY104" s="4"/>
      <c r="LXZ104" s="4"/>
      <c r="LYA104" s="4"/>
      <c r="LYB104" s="4"/>
      <c r="LYC104" s="4"/>
      <c r="LYD104" s="4"/>
      <c r="LYE104" s="4"/>
      <c r="LYF104" s="4"/>
      <c r="LYG104" s="4"/>
      <c r="LYH104" s="4"/>
      <c r="LYI104" s="4"/>
      <c r="LYJ104" s="4"/>
      <c r="LYK104" s="4"/>
      <c r="LYL104" s="4"/>
      <c r="LYM104" s="4"/>
      <c r="LYN104" s="4"/>
      <c r="LYO104" s="4"/>
      <c r="LYP104" s="4"/>
      <c r="LYQ104" s="4"/>
      <c r="LYR104" s="4"/>
      <c r="LYS104" s="4"/>
      <c r="LYT104" s="4"/>
      <c r="LYU104" s="4"/>
      <c r="LYV104" s="4"/>
      <c r="LYW104" s="4"/>
      <c r="LYX104" s="4"/>
      <c r="LYY104" s="4"/>
      <c r="LYZ104" s="4"/>
      <c r="LZA104" s="4"/>
      <c r="LZB104" s="4"/>
      <c r="LZC104" s="4"/>
      <c r="LZD104" s="4"/>
      <c r="LZE104" s="4"/>
      <c r="LZF104" s="4"/>
      <c r="LZG104" s="4"/>
      <c r="LZH104" s="4"/>
      <c r="LZI104" s="4"/>
      <c r="LZJ104" s="4"/>
      <c r="LZK104" s="4"/>
      <c r="LZL104" s="4"/>
      <c r="LZM104" s="4"/>
      <c r="LZN104" s="4"/>
      <c r="LZO104" s="4"/>
      <c r="LZP104" s="4"/>
      <c r="LZQ104" s="4"/>
      <c r="LZR104" s="4"/>
      <c r="LZS104" s="4"/>
      <c r="LZT104" s="4"/>
      <c r="LZU104" s="4"/>
      <c r="LZV104" s="4"/>
      <c r="LZW104" s="4"/>
      <c r="LZX104" s="4"/>
      <c r="LZY104" s="4"/>
      <c r="LZZ104" s="4"/>
      <c r="MAA104" s="4"/>
      <c r="MAB104" s="4"/>
      <c r="MAC104" s="4"/>
      <c r="MAD104" s="4"/>
      <c r="MAE104" s="4"/>
      <c r="MAF104" s="4"/>
      <c r="MAG104" s="4"/>
      <c r="MAH104" s="4"/>
      <c r="MAI104" s="4"/>
      <c r="MAJ104" s="4"/>
      <c r="MAK104" s="4"/>
      <c r="MAL104" s="4"/>
      <c r="MAM104" s="4"/>
      <c r="MAN104" s="4"/>
      <c r="MAO104" s="4"/>
      <c r="MAP104" s="4"/>
      <c r="MAQ104" s="4"/>
      <c r="MAR104" s="4"/>
      <c r="MAS104" s="4"/>
      <c r="MAT104" s="4"/>
      <c r="MAU104" s="4"/>
      <c r="MAV104" s="4"/>
      <c r="MAW104" s="4"/>
      <c r="MAX104" s="4"/>
      <c r="MAY104" s="4"/>
      <c r="MAZ104" s="4"/>
      <c r="MBA104" s="4"/>
      <c r="MBB104" s="4"/>
      <c r="MBC104" s="4"/>
      <c r="MBD104" s="4"/>
      <c r="MBE104" s="4"/>
      <c r="MBF104" s="4"/>
      <c r="MBG104" s="4"/>
      <c r="MBH104" s="4"/>
      <c r="MBI104" s="4"/>
      <c r="MBJ104" s="4"/>
      <c r="MBK104" s="4"/>
      <c r="MBL104" s="4"/>
      <c r="MBM104" s="4"/>
      <c r="MBN104" s="4"/>
      <c r="MBO104" s="4"/>
      <c r="MBP104" s="4"/>
      <c r="MBQ104" s="4"/>
      <c r="MBR104" s="4"/>
      <c r="MBS104" s="4"/>
      <c r="MBT104" s="4"/>
      <c r="MBU104" s="4"/>
      <c r="MBV104" s="4"/>
      <c r="MBW104" s="4"/>
      <c r="MBX104" s="4"/>
      <c r="MBY104" s="4"/>
      <c r="MBZ104" s="4"/>
      <c r="MCA104" s="4"/>
      <c r="MCB104" s="4"/>
      <c r="MCC104" s="4"/>
      <c r="MCD104" s="4"/>
      <c r="MCE104" s="4"/>
      <c r="MCF104" s="4"/>
      <c r="MCG104" s="4"/>
      <c r="MCH104" s="4"/>
      <c r="MCI104" s="4"/>
      <c r="MCJ104" s="4"/>
      <c r="MCK104" s="4"/>
      <c r="MCL104" s="4"/>
      <c r="MCM104" s="4"/>
      <c r="MCN104" s="4"/>
      <c r="MCO104" s="4"/>
      <c r="MCP104" s="4"/>
      <c r="MCQ104" s="4"/>
      <c r="MCR104" s="4"/>
      <c r="MCS104" s="4"/>
      <c r="MCT104" s="4"/>
      <c r="MCU104" s="4"/>
      <c r="MCV104" s="4"/>
      <c r="MCW104" s="4"/>
      <c r="MCX104" s="4"/>
      <c r="MCY104" s="4"/>
      <c r="MCZ104" s="4"/>
      <c r="MDA104" s="4"/>
      <c r="MDB104" s="4"/>
      <c r="MDC104" s="4"/>
      <c r="MDD104" s="4"/>
      <c r="MDE104" s="4"/>
      <c r="MDF104" s="4"/>
      <c r="MDG104" s="4"/>
      <c r="MDH104" s="4"/>
      <c r="MDI104" s="4"/>
      <c r="MDJ104" s="4"/>
      <c r="MDK104" s="4"/>
      <c r="MDL104" s="4"/>
      <c r="MDM104" s="4"/>
      <c r="MDN104" s="4"/>
      <c r="MDO104" s="4"/>
      <c r="MDP104" s="4"/>
      <c r="MDQ104" s="4"/>
      <c r="MDR104" s="4"/>
      <c r="MDS104" s="4"/>
      <c r="MDT104" s="4"/>
      <c r="MDU104" s="4"/>
      <c r="MDV104" s="4"/>
      <c r="MDW104" s="4"/>
      <c r="MDX104" s="4"/>
      <c r="MDY104" s="4"/>
      <c r="MDZ104" s="4"/>
      <c r="MEA104" s="4"/>
      <c r="MEB104" s="4"/>
      <c r="MEC104" s="4"/>
      <c r="MED104" s="4"/>
      <c r="MEE104" s="4"/>
      <c r="MEF104" s="4"/>
      <c r="MEG104" s="4"/>
      <c r="MEH104" s="4"/>
      <c r="MEI104" s="4"/>
      <c r="MEJ104" s="4"/>
      <c r="MEK104" s="4"/>
      <c r="MEL104" s="4"/>
      <c r="MEM104" s="4"/>
      <c r="MEN104" s="4"/>
      <c r="MEO104" s="4"/>
      <c r="MEP104" s="4"/>
      <c r="MEQ104" s="4"/>
      <c r="MER104" s="4"/>
      <c r="MES104" s="4"/>
      <c r="MET104" s="4"/>
      <c r="MEU104" s="4"/>
      <c r="MEV104" s="4"/>
      <c r="MEW104" s="4"/>
      <c r="MEX104" s="4"/>
      <c r="MEY104" s="4"/>
      <c r="MEZ104" s="4"/>
      <c r="MFA104" s="4"/>
      <c r="MFB104" s="4"/>
      <c r="MFC104" s="4"/>
      <c r="MFD104" s="4"/>
      <c r="MFE104" s="4"/>
      <c r="MFF104" s="4"/>
      <c r="MFG104" s="4"/>
      <c r="MFH104" s="4"/>
      <c r="MFI104" s="4"/>
      <c r="MFJ104" s="4"/>
      <c r="MFK104" s="4"/>
      <c r="MFL104" s="4"/>
      <c r="MFM104" s="4"/>
      <c r="MFN104" s="4"/>
      <c r="MFO104" s="4"/>
      <c r="MFP104" s="4"/>
      <c r="MFQ104" s="4"/>
      <c r="MFR104" s="4"/>
      <c r="MFS104" s="4"/>
      <c r="MFT104" s="4"/>
      <c r="MFU104" s="4"/>
      <c r="MFV104" s="4"/>
      <c r="MFW104" s="4"/>
      <c r="MFX104" s="4"/>
      <c r="MFY104" s="4"/>
      <c r="MFZ104" s="4"/>
      <c r="MGA104" s="4"/>
      <c r="MGB104" s="4"/>
      <c r="MGC104" s="4"/>
      <c r="MGD104" s="4"/>
      <c r="MGE104" s="4"/>
      <c r="MGF104" s="4"/>
      <c r="MGG104" s="4"/>
      <c r="MGH104" s="4"/>
      <c r="MGI104" s="4"/>
      <c r="MGJ104" s="4"/>
      <c r="MGK104" s="4"/>
      <c r="MGL104" s="4"/>
      <c r="MGM104" s="4"/>
      <c r="MGN104" s="4"/>
      <c r="MGO104" s="4"/>
      <c r="MGP104" s="4"/>
      <c r="MGQ104" s="4"/>
      <c r="MGR104" s="4"/>
      <c r="MGS104" s="4"/>
      <c r="MGT104" s="4"/>
      <c r="MGU104" s="4"/>
      <c r="MGV104" s="4"/>
      <c r="MGW104" s="4"/>
      <c r="MGX104" s="4"/>
      <c r="MGY104" s="4"/>
      <c r="MGZ104" s="4"/>
      <c r="MHA104" s="4"/>
      <c r="MHB104" s="4"/>
      <c r="MHC104" s="4"/>
      <c r="MHD104" s="4"/>
      <c r="MHE104" s="4"/>
      <c r="MHF104" s="4"/>
      <c r="MHG104" s="4"/>
      <c r="MHH104" s="4"/>
      <c r="MHI104" s="4"/>
      <c r="MHJ104" s="4"/>
      <c r="MHK104" s="4"/>
      <c r="MHL104" s="4"/>
      <c r="MHM104" s="4"/>
      <c r="MHN104" s="4"/>
      <c r="MHO104" s="4"/>
      <c r="MHP104" s="4"/>
      <c r="MHQ104" s="4"/>
      <c r="MHR104" s="4"/>
      <c r="MHS104" s="4"/>
      <c r="MHT104" s="4"/>
      <c r="MHU104" s="4"/>
      <c r="MHV104" s="4"/>
      <c r="MHW104" s="4"/>
      <c r="MHX104" s="4"/>
      <c r="MHY104" s="4"/>
      <c r="MHZ104" s="4"/>
      <c r="MIA104" s="4"/>
      <c r="MIB104" s="4"/>
      <c r="MIC104" s="4"/>
      <c r="MID104" s="4"/>
      <c r="MIE104" s="4"/>
      <c r="MIF104" s="4"/>
      <c r="MIG104" s="4"/>
      <c r="MIH104" s="4"/>
      <c r="MII104" s="4"/>
      <c r="MIJ104" s="4"/>
      <c r="MIK104" s="4"/>
      <c r="MIL104" s="4"/>
      <c r="MIM104" s="4"/>
      <c r="MIN104" s="4"/>
      <c r="MIO104" s="4"/>
      <c r="MIP104" s="4"/>
      <c r="MIQ104" s="4"/>
      <c r="MIR104" s="4"/>
      <c r="MIS104" s="4"/>
      <c r="MIT104" s="4"/>
      <c r="MIU104" s="4"/>
      <c r="MIV104" s="4"/>
      <c r="MIW104" s="4"/>
      <c r="MIX104" s="4"/>
      <c r="MIY104" s="4"/>
      <c r="MIZ104" s="4"/>
      <c r="MJA104" s="4"/>
      <c r="MJB104" s="4"/>
      <c r="MJC104" s="4"/>
      <c r="MJD104" s="4"/>
      <c r="MJE104" s="4"/>
      <c r="MJF104" s="4"/>
      <c r="MJG104" s="4"/>
      <c r="MJH104" s="4"/>
      <c r="MJI104" s="4"/>
      <c r="MJJ104" s="4"/>
      <c r="MJK104" s="4"/>
      <c r="MJL104" s="4"/>
      <c r="MJM104" s="4"/>
      <c r="MJN104" s="4"/>
      <c r="MJO104" s="4"/>
      <c r="MJP104" s="4"/>
      <c r="MJQ104" s="4"/>
      <c r="MJR104" s="4"/>
      <c r="MJS104" s="4"/>
      <c r="MJT104" s="4"/>
      <c r="MJU104" s="4"/>
      <c r="MJV104" s="4"/>
      <c r="MJW104" s="4"/>
      <c r="MJX104" s="4"/>
      <c r="MJY104" s="4"/>
      <c r="MJZ104" s="4"/>
      <c r="MKA104" s="4"/>
      <c r="MKB104" s="4"/>
      <c r="MKC104" s="4"/>
      <c r="MKD104" s="4"/>
      <c r="MKE104" s="4"/>
      <c r="MKF104" s="4"/>
      <c r="MKG104" s="4"/>
      <c r="MKH104" s="4"/>
      <c r="MKI104" s="4"/>
      <c r="MKJ104" s="4"/>
      <c r="MKK104" s="4"/>
      <c r="MKL104" s="4"/>
      <c r="MKM104" s="4"/>
      <c r="MKN104" s="4"/>
      <c r="MKO104" s="4"/>
      <c r="MKP104" s="4"/>
      <c r="MKQ104" s="4"/>
      <c r="MKR104" s="4"/>
      <c r="MKS104" s="4"/>
      <c r="MKT104" s="4"/>
      <c r="MKU104" s="4"/>
      <c r="MKV104" s="4"/>
      <c r="MKW104" s="4"/>
      <c r="MKX104" s="4"/>
      <c r="MKY104" s="4"/>
      <c r="MKZ104" s="4"/>
      <c r="MLA104" s="4"/>
      <c r="MLB104" s="4"/>
      <c r="MLC104" s="4"/>
      <c r="MLD104" s="4"/>
      <c r="MLE104" s="4"/>
      <c r="MLF104" s="4"/>
      <c r="MLG104" s="4"/>
      <c r="MLH104" s="4"/>
      <c r="MLI104" s="4"/>
      <c r="MLJ104" s="4"/>
      <c r="MLK104" s="4"/>
      <c r="MLL104" s="4"/>
      <c r="MLM104" s="4"/>
      <c r="MLN104" s="4"/>
      <c r="MLO104" s="4"/>
      <c r="MLP104" s="4"/>
      <c r="MLQ104" s="4"/>
      <c r="MLR104" s="4"/>
      <c r="MLS104" s="4"/>
      <c r="MLT104" s="4"/>
      <c r="MLU104" s="4"/>
      <c r="MLV104" s="4"/>
      <c r="MLW104" s="4"/>
      <c r="MLX104" s="4"/>
      <c r="MLY104" s="4"/>
      <c r="MLZ104" s="4"/>
      <c r="MMA104" s="4"/>
      <c r="MMB104" s="4"/>
      <c r="MMC104" s="4"/>
      <c r="MMD104" s="4"/>
      <c r="MME104" s="4"/>
      <c r="MMF104" s="4"/>
      <c r="MMG104" s="4"/>
      <c r="MMH104" s="4"/>
      <c r="MMI104" s="4"/>
      <c r="MMJ104" s="4"/>
      <c r="MMK104" s="4"/>
      <c r="MML104" s="4"/>
      <c r="MMM104" s="4"/>
      <c r="MMN104" s="4"/>
      <c r="MMO104" s="4"/>
      <c r="MMP104" s="4"/>
      <c r="MMQ104" s="4"/>
      <c r="MMR104" s="4"/>
      <c r="MMS104" s="4"/>
      <c r="MMT104" s="4"/>
      <c r="MMU104" s="4"/>
      <c r="MMV104" s="4"/>
      <c r="MMW104" s="4"/>
      <c r="MMX104" s="4"/>
      <c r="MMY104" s="4"/>
      <c r="MMZ104" s="4"/>
      <c r="MNA104" s="4"/>
      <c r="MNB104" s="4"/>
      <c r="MNC104" s="4"/>
      <c r="MND104" s="4"/>
      <c r="MNE104" s="4"/>
      <c r="MNF104" s="4"/>
      <c r="MNG104" s="4"/>
      <c r="MNH104" s="4"/>
      <c r="MNI104" s="4"/>
      <c r="MNJ104" s="4"/>
      <c r="MNK104" s="4"/>
      <c r="MNL104" s="4"/>
      <c r="MNM104" s="4"/>
      <c r="MNN104" s="4"/>
      <c r="MNO104" s="4"/>
      <c r="MNP104" s="4"/>
      <c r="MNQ104" s="4"/>
      <c r="MNR104" s="4"/>
      <c r="MNS104" s="4"/>
      <c r="MNT104" s="4"/>
      <c r="MNU104" s="4"/>
      <c r="MNV104" s="4"/>
      <c r="MNW104" s="4"/>
      <c r="MNX104" s="4"/>
      <c r="MNY104" s="4"/>
      <c r="MNZ104" s="4"/>
      <c r="MOA104" s="4"/>
      <c r="MOB104" s="4"/>
      <c r="MOC104" s="4"/>
      <c r="MOD104" s="4"/>
      <c r="MOE104" s="4"/>
      <c r="MOF104" s="4"/>
      <c r="MOG104" s="4"/>
      <c r="MOH104" s="4"/>
      <c r="MOI104" s="4"/>
      <c r="MOJ104" s="4"/>
      <c r="MOK104" s="4"/>
      <c r="MOL104" s="4"/>
      <c r="MOM104" s="4"/>
      <c r="MON104" s="4"/>
      <c r="MOO104" s="4"/>
      <c r="MOP104" s="4"/>
      <c r="MOQ104" s="4"/>
      <c r="MOR104" s="4"/>
      <c r="MOS104" s="4"/>
      <c r="MOT104" s="4"/>
      <c r="MOU104" s="4"/>
      <c r="MOV104" s="4"/>
      <c r="MOW104" s="4"/>
      <c r="MOX104" s="4"/>
      <c r="MOY104" s="4"/>
      <c r="MOZ104" s="4"/>
      <c r="MPA104" s="4"/>
      <c r="MPB104" s="4"/>
      <c r="MPC104" s="4"/>
      <c r="MPD104" s="4"/>
      <c r="MPE104" s="4"/>
      <c r="MPF104" s="4"/>
      <c r="MPG104" s="4"/>
      <c r="MPH104" s="4"/>
      <c r="MPI104" s="4"/>
      <c r="MPJ104" s="4"/>
      <c r="MPK104" s="4"/>
      <c r="MPL104" s="4"/>
      <c r="MPM104" s="4"/>
      <c r="MPN104" s="4"/>
      <c r="MPO104" s="4"/>
      <c r="MPP104" s="4"/>
      <c r="MPQ104" s="4"/>
      <c r="MPR104" s="4"/>
      <c r="MPS104" s="4"/>
      <c r="MPT104" s="4"/>
      <c r="MPU104" s="4"/>
      <c r="MPV104" s="4"/>
      <c r="MPW104" s="4"/>
      <c r="MPX104" s="4"/>
      <c r="MPY104" s="4"/>
      <c r="MPZ104" s="4"/>
      <c r="MQA104" s="4"/>
      <c r="MQB104" s="4"/>
      <c r="MQC104" s="4"/>
      <c r="MQD104" s="4"/>
      <c r="MQE104" s="4"/>
      <c r="MQF104" s="4"/>
      <c r="MQG104" s="4"/>
      <c r="MQH104" s="4"/>
      <c r="MQI104" s="4"/>
      <c r="MQJ104" s="4"/>
      <c r="MQK104" s="4"/>
      <c r="MQL104" s="4"/>
      <c r="MQM104" s="4"/>
      <c r="MQN104" s="4"/>
      <c r="MQO104" s="4"/>
      <c r="MQP104" s="4"/>
      <c r="MQQ104" s="4"/>
      <c r="MQR104" s="4"/>
      <c r="MQS104" s="4"/>
      <c r="MQT104" s="4"/>
      <c r="MQU104" s="4"/>
      <c r="MQV104" s="4"/>
      <c r="MQW104" s="4"/>
      <c r="MQX104" s="4"/>
      <c r="MQY104" s="4"/>
      <c r="MQZ104" s="4"/>
      <c r="MRA104" s="4"/>
      <c r="MRB104" s="4"/>
      <c r="MRC104" s="4"/>
      <c r="MRD104" s="4"/>
      <c r="MRE104" s="4"/>
      <c r="MRF104" s="4"/>
      <c r="MRG104" s="4"/>
      <c r="MRH104" s="4"/>
      <c r="MRI104" s="4"/>
      <c r="MRJ104" s="4"/>
      <c r="MRK104" s="4"/>
      <c r="MRL104" s="4"/>
      <c r="MRM104" s="4"/>
      <c r="MRN104" s="4"/>
      <c r="MRO104" s="4"/>
      <c r="MRP104" s="4"/>
      <c r="MRQ104" s="4"/>
      <c r="MRR104" s="4"/>
      <c r="MRS104" s="4"/>
      <c r="MRT104" s="4"/>
      <c r="MRU104" s="4"/>
      <c r="MRV104" s="4"/>
      <c r="MRW104" s="4"/>
      <c r="MRX104" s="4"/>
      <c r="MRY104" s="4"/>
      <c r="MRZ104" s="4"/>
      <c r="MSA104" s="4"/>
      <c r="MSB104" s="4"/>
      <c r="MSC104" s="4"/>
      <c r="MSD104" s="4"/>
      <c r="MSE104" s="4"/>
      <c r="MSF104" s="4"/>
      <c r="MSG104" s="4"/>
      <c r="MSH104" s="4"/>
      <c r="MSI104" s="4"/>
      <c r="MSJ104" s="4"/>
      <c r="MSK104" s="4"/>
      <c r="MSL104" s="4"/>
      <c r="MSM104" s="4"/>
      <c r="MSN104" s="4"/>
      <c r="MSO104" s="4"/>
      <c r="MSP104" s="4"/>
      <c r="MSQ104" s="4"/>
      <c r="MSR104" s="4"/>
      <c r="MSS104" s="4"/>
      <c r="MST104" s="4"/>
      <c r="MSU104" s="4"/>
      <c r="MSV104" s="4"/>
      <c r="MSW104" s="4"/>
      <c r="MSX104" s="4"/>
      <c r="MSY104" s="4"/>
      <c r="MSZ104" s="4"/>
      <c r="MTA104" s="4"/>
      <c r="MTB104" s="4"/>
      <c r="MTC104" s="4"/>
      <c r="MTD104" s="4"/>
      <c r="MTE104" s="4"/>
      <c r="MTF104" s="4"/>
      <c r="MTG104" s="4"/>
      <c r="MTH104" s="4"/>
      <c r="MTI104" s="4"/>
      <c r="MTJ104" s="4"/>
      <c r="MTK104" s="4"/>
      <c r="MTL104" s="4"/>
      <c r="MTM104" s="4"/>
      <c r="MTN104" s="4"/>
      <c r="MTO104" s="4"/>
      <c r="MTP104" s="4"/>
      <c r="MTQ104" s="4"/>
      <c r="MTR104" s="4"/>
      <c r="MTS104" s="4"/>
      <c r="MTT104" s="4"/>
      <c r="MTU104" s="4"/>
      <c r="MTV104" s="4"/>
      <c r="MTW104" s="4"/>
      <c r="MTX104" s="4"/>
      <c r="MTY104" s="4"/>
      <c r="MTZ104" s="4"/>
      <c r="MUA104" s="4"/>
      <c r="MUB104" s="4"/>
      <c r="MUC104" s="4"/>
      <c r="MUD104" s="4"/>
      <c r="MUE104" s="4"/>
      <c r="MUF104" s="4"/>
      <c r="MUG104" s="4"/>
      <c r="MUH104" s="4"/>
      <c r="MUI104" s="4"/>
      <c r="MUJ104" s="4"/>
      <c r="MUK104" s="4"/>
      <c r="MUL104" s="4"/>
      <c r="MUM104" s="4"/>
      <c r="MUN104" s="4"/>
      <c r="MUO104" s="4"/>
      <c r="MUP104" s="4"/>
      <c r="MUQ104" s="4"/>
      <c r="MUR104" s="4"/>
      <c r="MUS104" s="4"/>
      <c r="MUT104" s="4"/>
      <c r="MUU104" s="4"/>
      <c r="MUV104" s="4"/>
      <c r="MUW104" s="4"/>
      <c r="MUX104" s="4"/>
      <c r="MUY104" s="4"/>
      <c r="MUZ104" s="4"/>
      <c r="MVA104" s="4"/>
      <c r="MVB104" s="4"/>
      <c r="MVC104" s="4"/>
      <c r="MVD104" s="4"/>
      <c r="MVE104" s="4"/>
      <c r="MVF104" s="4"/>
      <c r="MVG104" s="4"/>
      <c r="MVH104" s="4"/>
      <c r="MVI104" s="4"/>
      <c r="MVJ104" s="4"/>
      <c r="MVK104" s="4"/>
      <c r="MVL104" s="4"/>
      <c r="MVM104" s="4"/>
      <c r="MVN104" s="4"/>
      <c r="MVO104" s="4"/>
      <c r="MVP104" s="4"/>
      <c r="MVQ104" s="4"/>
      <c r="MVR104" s="4"/>
      <c r="MVS104" s="4"/>
      <c r="MVT104" s="4"/>
      <c r="MVU104" s="4"/>
      <c r="MVV104" s="4"/>
      <c r="MVW104" s="4"/>
      <c r="MVX104" s="4"/>
      <c r="MVY104" s="4"/>
      <c r="MVZ104" s="4"/>
      <c r="MWA104" s="4"/>
      <c r="MWB104" s="4"/>
      <c r="MWC104" s="4"/>
      <c r="MWD104" s="4"/>
      <c r="MWE104" s="4"/>
      <c r="MWF104" s="4"/>
      <c r="MWG104" s="4"/>
      <c r="MWH104" s="4"/>
      <c r="MWI104" s="4"/>
      <c r="MWJ104" s="4"/>
      <c r="MWK104" s="4"/>
      <c r="MWL104" s="4"/>
      <c r="MWM104" s="4"/>
      <c r="MWN104" s="4"/>
      <c r="MWO104" s="4"/>
      <c r="MWP104" s="4"/>
      <c r="MWQ104" s="4"/>
      <c r="MWR104" s="4"/>
      <c r="MWS104" s="4"/>
      <c r="MWT104" s="4"/>
      <c r="MWU104" s="4"/>
      <c r="MWV104" s="4"/>
      <c r="MWW104" s="4"/>
      <c r="MWX104" s="4"/>
      <c r="MWY104" s="4"/>
      <c r="MWZ104" s="4"/>
      <c r="MXA104" s="4"/>
      <c r="MXB104" s="4"/>
      <c r="MXC104" s="4"/>
      <c r="MXD104" s="4"/>
      <c r="MXE104" s="4"/>
      <c r="MXF104" s="4"/>
      <c r="MXG104" s="4"/>
      <c r="MXH104" s="4"/>
      <c r="MXI104" s="4"/>
      <c r="MXJ104" s="4"/>
      <c r="MXK104" s="4"/>
      <c r="MXL104" s="4"/>
      <c r="MXM104" s="4"/>
      <c r="MXN104" s="4"/>
      <c r="MXO104" s="4"/>
      <c r="MXP104" s="4"/>
      <c r="MXQ104" s="4"/>
      <c r="MXR104" s="4"/>
      <c r="MXS104" s="4"/>
      <c r="MXT104" s="4"/>
      <c r="MXU104" s="4"/>
      <c r="MXV104" s="4"/>
      <c r="MXW104" s="4"/>
      <c r="MXX104" s="4"/>
      <c r="MXY104" s="4"/>
      <c r="MXZ104" s="4"/>
      <c r="MYA104" s="4"/>
      <c r="MYB104" s="4"/>
      <c r="MYC104" s="4"/>
      <c r="MYD104" s="4"/>
      <c r="MYE104" s="4"/>
      <c r="MYF104" s="4"/>
      <c r="MYG104" s="4"/>
      <c r="MYH104" s="4"/>
      <c r="MYI104" s="4"/>
      <c r="MYJ104" s="4"/>
      <c r="MYK104" s="4"/>
      <c r="MYL104" s="4"/>
      <c r="MYM104" s="4"/>
      <c r="MYN104" s="4"/>
      <c r="MYO104" s="4"/>
      <c r="MYP104" s="4"/>
      <c r="MYQ104" s="4"/>
      <c r="MYR104" s="4"/>
      <c r="MYS104" s="4"/>
      <c r="MYT104" s="4"/>
      <c r="MYU104" s="4"/>
      <c r="MYV104" s="4"/>
      <c r="MYW104" s="4"/>
      <c r="MYX104" s="4"/>
      <c r="MYY104" s="4"/>
      <c r="MYZ104" s="4"/>
      <c r="MZA104" s="4"/>
      <c r="MZB104" s="4"/>
      <c r="MZC104" s="4"/>
      <c r="MZD104" s="4"/>
      <c r="MZE104" s="4"/>
      <c r="MZF104" s="4"/>
      <c r="MZG104" s="4"/>
      <c r="MZH104" s="4"/>
      <c r="MZI104" s="4"/>
      <c r="MZJ104" s="4"/>
      <c r="MZK104" s="4"/>
      <c r="MZL104" s="4"/>
      <c r="MZM104" s="4"/>
      <c r="MZN104" s="4"/>
      <c r="MZO104" s="4"/>
      <c r="MZP104" s="4"/>
      <c r="MZQ104" s="4"/>
      <c r="MZR104" s="4"/>
      <c r="MZS104" s="4"/>
      <c r="MZT104" s="4"/>
      <c r="MZU104" s="4"/>
      <c r="MZV104" s="4"/>
      <c r="MZW104" s="4"/>
      <c r="MZX104" s="4"/>
      <c r="MZY104" s="4"/>
      <c r="MZZ104" s="4"/>
      <c r="NAA104" s="4"/>
      <c r="NAB104" s="4"/>
      <c r="NAC104" s="4"/>
      <c r="NAD104" s="4"/>
      <c r="NAE104" s="4"/>
      <c r="NAF104" s="4"/>
      <c r="NAG104" s="4"/>
      <c r="NAH104" s="4"/>
      <c r="NAI104" s="4"/>
      <c r="NAJ104" s="4"/>
      <c r="NAK104" s="4"/>
      <c r="NAL104" s="4"/>
      <c r="NAM104" s="4"/>
      <c r="NAN104" s="4"/>
      <c r="NAO104" s="4"/>
      <c r="NAP104" s="4"/>
      <c r="NAQ104" s="4"/>
      <c r="NAR104" s="4"/>
      <c r="NAS104" s="4"/>
      <c r="NAT104" s="4"/>
      <c r="NAU104" s="4"/>
      <c r="NAV104" s="4"/>
      <c r="NAW104" s="4"/>
      <c r="NAX104" s="4"/>
      <c r="NAY104" s="4"/>
      <c r="NAZ104" s="4"/>
      <c r="NBA104" s="4"/>
      <c r="NBB104" s="4"/>
      <c r="NBC104" s="4"/>
      <c r="NBD104" s="4"/>
      <c r="NBE104" s="4"/>
      <c r="NBF104" s="4"/>
      <c r="NBG104" s="4"/>
      <c r="NBH104" s="4"/>
      <c r="NBI104" s="4"/>
      <c r="NBJ104" s="4"/>
      <c r="NBK104" s="4"/>
      <c r="NBL104" s="4"/>
      <c r="NBM104" s="4"/>
      <c r="NBN104" s="4"/>
      <c r="NBO104" s="4"/>
      <c r="NBP104" s="4"/>
      <c r="NBQ104" s="4"/>
      <c r="NBR104" s="4"/>
      <c r="NBS104" s="4"/>
      <c r="NBT104" s="4"/>
      <c r="NBU104" s="4"/>
      <c r="NBV104" s="4"/>
      <c r="NBW104" s="4"/>
      <c r="NBX104" s="4"/>
      <c r="NBY104" s="4"/>
      <c r="NBZ104" s="4"/>
      <c r="NCA104" s="4"/>
      <c r="NCB104" s="4"/>
      <c r="NCC104" s="4"/>
      <c r="NCD104" s="4"/>
      <c r="NCE104" s="4"/>
      <c r="NCF104" s="4"/>
      <c r="NCG104" s="4"/>
      <c r="NCH104" s="4"/>
      <c r="NCI104" s="4"/>
      <c r="NCJ104" s="4"/>
      <c r="NCK104" s="4"/>
      <c r="NCL104" s="4"/>
      <c r="NCM104" s="4"/>
      <c r="NCN104" s="4"/>
      <c r="NCO104" s="4"/>
      <c r="NCP104" s="4"/>
      <c r="NCQ104" s="4"/>
      <c r="NCR104" s="4"/>
      <c r="NCS104" s="4"/>
      <c r="NCT104" s="4"/>
      <c r="NCU104" s="4"/>
      <c r="NCV104" s="4"/>
      <c r="NCW104" s="4"/>
      <c r="NCX104" s="4"/>
      <c r="NCY104" s="4"/>
      <c r="NCZ104" s="4"/>
      <c r="NDA104" s="4"/>
      <c r="NDB104" s="4"/>
      <c r="NDC104" s="4"/>
      <c r="NDD104" s="4"/>
      <c r="NDE104" s="4"/>
      <c r="NDF104" s="4"/>
      <c r="NDG104" s="4"/>
      <c r="NDH104" s="4"/>
      <c r="NDI104" s="4"/>
      <c r="NDJ104" s="4"/>
      <c r="NDK104" s="4"/>
      <c r="NDL104" s="4"/>
      <c r="NDM104" s="4"/>
      <c r="NDN104" s="4"/>
      <c r="NDO104" s="4"/>
      <c r="NDP104" s="4"/>
      <c r="NDQ104" s="4"/>
      <c r="NDR104" s="4"/>
      <c r="NDS104" s="4"/>
      <c r="NDT104" s="4"/>
      <c r="NDU104" s="4"/>
      <c r="NDV104" s="4"/>
      <c r="NDW104" s="4"/>
      <c r="NDX104" s="4"/>
      <c r="NDY104" s="4"/>
      <c r="NDZ104" s="4"/>
      <c r="NEA104" s="4"/>
      <c r="NEB104" s="4"/>
      <c r="NEC104" s="4"/>
      <c r="NED104" s="4"/>
      <c r="NEE104" s="4"/>
      <c r="NEF104" s="4"/>
      <c r="NEG104" s="4"/>
      <c r="NEH104" s="4"/>
      <c r="NEI104" s="4"/>
      <c r="NEJ104" s="4"/>
      <c r="NEK104" s="4"/>
      <c r="NEL104" s="4"/>
      <c r="NEM104" s="4"/>
      <c r="NEN104" s="4"/>
      <c r="NEO104" s="4"/>
      <c r="NEP104" s="4"/>
      <c r="NEQ104" s="4"/>
      <c r="NER104" s="4"/>
      <c r="NES104" s="4"/>
      <c r="NET104" s="4"/>
      <c r="NEU104" s="4"/>
      <c r="NEV104" s="4"/>
      <c r="NEW104" s="4"/>
      <c r="NEX104" s="4"/>
      <c r="NEY104" s="4"/>
      <c r="NEZ104" s="4"/>
      <c r="NFA104" s="4"/>
      <c r="NFB104" s="4"/>
      <c r="NFC104" s="4"/>
      <c r="NFD104" s="4"/>
      <c r="NFE104" s="4"/>
      <c r="NFF104" s="4"/>
      <c r="NFG104" s="4"/>
      <c r="NFH104" s="4"/>
      <c r="NFI104" s="4"/>
      <c r="NFJ104" s="4"/>
      <c r="NFK104" s="4"/>
      <c r="NFL104" s="4"/>
      <c r="NFM104" s="4"/>
      <c r="NFN104" s="4"/>
      <c r="NFO104" s="4"/>
      <c r="NFP104" s="4"/>
      <c r="NFQ104" s="4"/>
      <c r="NFR104" s="4"/>
      <c r="NFS104" s="4"/>
      <c r="NFT104" s="4"/>
      <c r="NFU104" s="4"/>
      <c r="NFV104" s="4"/>
      <c r="NFW104" s="4"/>
      <c r="NFX104" s="4"/>
      <c r="NFY104" s="4"/>
      <c r="NFZ104" s="4"/>
      <c r="NGA104" s="4"/>
      <c r="NGB104" s="4"/>
      <c r="NGC104" s="4"/>
      <c r="NGD104" s="4"/>
      <c r="NGE104" s="4"/>
      <c r="NGF104" s="4"/>
      <c r="NGG104" s="4"/>
      <c r="NGH104" s="4"/>
      <c r="NGI104" s="4"/>
      <c r="NGJ104" s="4"/>
      <c r="NGK104" s="4"/>
      <c r="NGL104" s="4"/>
      <c r="NGM104" s="4"/>
      <c r="NGN104" s="4"/>
      <c r="NGO104" s="4"/>
      <c r="NGP104" s="4"/>
      <c r="NGQ104" s="4"/>
      <c r="NGR104" s="4"/>
      <c r="NGS104" s="4"/>
      <c r="NGT104" s="4"/>
      <c r="NGU104" s="4"/>
      <c r="NGV104" s="4"/>
      <c r="NGW104" s="4"/>
      <c r="NGX104" s="4"/>
      <c r="NGY104" s="4"/>
      <c r="NGZ104" s="4"/>
      <c r="NHA104" s="4"/>
      <c r="NHB104" s="4"/>
      <c r="NHC104" s="4"/>
      <c r="NHD104" s="4"/>
      <c r="NHE104" s="4"/>
      <c r="NHF104" s="4"/>
      <c r="NHG104" s="4"/>
      <c r="NHH104" s="4"/>
      <c r="NHI104" s="4"/>
      <c r="NHJ104" s="4"/>
      <c r="NHK104" s="4"/>
      <c r="NHL104" s="4"/>
      <c r="NHM104" s="4"/>
      <c r="NHN104" s="4"/>
      <c r="NHO104" s="4"/>
      <c r="NHP104" s="4"/>
      <c r="NHQ104" s="4"/>
      <c r="NHR104" s="4"/>
      <c r="NHS104" s="4"/>
      <c r="NHT104" s="4"/>
      <c r="NHU104" s="4"/>
      <c r="NHV104" s="4"/>
      <c r="NHW104" s="4"/>
      <c r="NHX104" s="4"/>
      <c r="NHY104" s="4"/>
      <c r="NHZ104" s="4"/>
      <c r="NIA104" s="4"/>
      <c r="NIB104" s="4"/>
      <c r="NIC104" s="4"/>
      <c r="NID104" s="4"/>
      <c r="NIE104" s="4"/>
      <c r="NIF104" s="4"/>
      <c r="NIG104" s="4"/>
      <c r="NIH104" s="4"/>
      <c r="NII104" s="4"/>
      <c r="NIJ104" s="4"/>
      <c r="NIK104" s="4"/>
      <c r="NIL104" s="4"/>
      <c r="NIM104" s="4"/>
      <c r="NIN104" s="4"/>
      <c r="NIO104" s="4"/>
      <c r="NIP104" s="4"/>
      <c r="NIQ104" s="4"/>
      <c r="NIR104" s="4"/>
      <c r="NIS104" s="4"/>
      <c r="NIT104" s="4"/>
      <c r="NIU104" s="4"/>
      <c r="NIV104" s="4"/>
      <c r="NIW104" s="4"/>
      <c r="NIX104" s="4"/>
      <c r="NIY104" s="4"/>
      <c r="NIZ104" s="4"/>
      <c r="NJA104" s="4"/>
      <c r="NJB104" s="4"/>
      <c r="NJC104" s="4"/>
      <c r="NJD104" s="4"/>
      <c r="NJE104" s="4"/>
      <c r="NJF104" s="4"/>
      <c r="NJG104" s="4"/>
      <c r="NJH104" s="4"/>
      <c r="NJI104" s="4"/>
      <c r="NJJ104" s="4"/>
      <c r="NJK104" s="4"/>
      <c r="NJL104" s="4"/>
      <c r="NJM104" s="4"/>
      <c r="NJN104" s="4"/>
      <c r="NJO104" s="4"/>
      <c r="NJP104" s="4"/>
      <c r="NJQ104" s="4"/>
      <c r="NJR104" s="4"/>
      <c r="NJS104" s="4"/>
      <c r="NJT104" s="4"/>
      <c r="NJU104" s="4"/>
      <c r="NJV104" s="4"/>
      <c r="NJW104" s="4"/>
      <c r="NJX104" s="4"/>
      <c r="NJY104" s="4"/>
      <c r="NJZ104" s="4"/>
      <c r="NKA104" s="4"/>
      <c r="NKB104" s="4"/>
      <c r="NKC104" s="4"/>
      <c r="NKD104" s="4"/>
      <c r="NKE104" s="4"/>
      <c r="NKF104" s="4"/>
      <c r="NKG104" s="4"/>
      <c r="NKH104" s="4"/>
      <c r="NKI104" s="4"/>
      <c r="NKJ104" s="4"/>
      <c r="NKK104" s="4"/>
      <c r="NKL104" s="4"/>
      <c r="NKM104" s="4"/>
      <c r="NKN104" s="4"/>
      <c r="NKO104" s="4"/>
      <c r="NKP104" s="4"/>
      <c r="NKQ104" s="4"/>
      <c r="NKR104" s="4"/>
      <c r="NKS104" s="4"/>
      <c r="NKT104" s="4"/>
      <c r="NKU104" s="4"/>
      <c r="NKV104" s="4"/>
      <c r="NKW104" s="4"/>
      <c r="NKX104" s="4"/>
      <c r="NKY104" s="4"/>
      <c r="NKZ104" s="4"/>
      <c r="NLA104" s="4"/>
      <c r="NLB104" s="4"/>
      <c r="NLC104" s="4"/>
      <c r="NLD104" s="4"/>
      <c r="NLE104" s="4"/>
      <c r="NLF104" s="4"/>
      <c r="NLG104" s="4"/>
      <c r="NLH104" s="4"/>
      <c r="NLI104" s="4"/>
      <c r="NLJ104" s="4"/>
      <c r="NLK104" s="4"/>
      <c r="NLL104" s="4"/>
      <c r="NLM104" s="4"/>
      <c r="NLN104" s="4"/>
      <c r="NLO104" s="4"/>
      <c r="NLP104" s="4"/>
      <c r="NLQ104" s="4"/>
      <c r="NLR104" s="4"/>
      <c r="NLS104" s="4"/>
      <c r="NLT104" s="4"/>
      <c r="NLU104" s="4"/>
      <c r="NLV104" s="4"/>
      <c r="NLW104" s="4"/>
      <c r="NLX104" s="4"/>
      <c r="NLY104" s="4"/>
      <c r="NLZ104" s="4"/>
      <c r="NMA104" s="4"/>
      <c r="NMB104" s="4"/>
      <c r="NMC104" s="4"/>
      <c r="NMD104" s="4"/>
      <c r="NME104" s="4"/>
      <c r="NMF104" s="4"/>
      <c r="NMG104" s="4"/>
      <c r="NMH104" s="4"/>
      <c r="NMI104" s="4"/>
      <c r="NMJ104" s="4"/>
      <c r="NMK104" s="4"/>
      <c r="NML104" s="4"/>
      <c r="NMM104" s="4"/>
      <c r="NMN104" s="4"/>
      <c r="NMO104" s="4"/>
      <c r="NMP104" s="4"/>
      <c r="NMQ104" s="4"/>
      <c r="NMR104" s="4"/>
      <c r="NMS104" s="4"/>
      <c r="NMT104" s="4"/>
      <c r="NMU104" s="4"/>
      <c r="NMV104" s="4"/>
      <c r="NMW104" s="4"/>
      <c r="NMX104" s="4"/>
      <c r="NMY104" s="4"/>
      <c r="NMZ104" s="4"/>
      <c r="NNA104" s="4"/>
      <c r="NNB104" s="4"/>
      <c r="NNC104" s="4"/>
      <c r="NND104" s="4"/>
      <c r="NNE104" s="4"/>
      <c r="NNF104" s="4"/>
      <c r="NNG104" s="4"/>
      <c r="NNH104" s="4"/>
      <c r="NNI104" s="4"/>
      <c r="NNJ104" s="4"/>
      <c r="NNK104" s="4"/>
      <c r="NNL104" s="4"/>
      <c r="NNM104" s="4"/>
      <c r="NNN104" s="4"/>
      <c r="NNO104" s="4"/>
      <c r="NNP104" s="4"/>
      <c r="NNQ104" s="4"/>
      <c r="NNR104" s="4"/>
      <c r="NNS104" s="4"/>
      <c r="NNT104" s="4"/>
      <c r="NNU104" s="4"/>
      <c r="NNV104" s="4"/>
      <c r="NNW104" s="4"/>
      <c r="NNX104" s="4"/>
      <c r="NNY104" s="4"/>
      <c r="NNZ104" s="4"/>
      <c r="NOA104" s="4"/>
      <c r="NOB104" s="4"/>
      <c r="NOC104" s="4"/>
      <c r="NOD104" s="4"/>
      <c r="NOE104" s="4"/>
      <c r="NOF104" s="4"/>
      <c r="NOG104" s="4"/>
      <c r="NOH104" s="4"/>
      <c r="NOI104" s="4"/>
      <c r="NOJ104" s="4"/>
      <c r="NOK104" s="4"/>
      <c r="NOL104" s="4"/>
      <c r="NOM104" s="4"/>
      <c r="NON104" s="4"/>
      <c r="NOO104" s="4"/>
      <c r="NOP104" s="4"/>
      <c r="NOQ104" s="4"/>
      <c r="NOR104" s="4"/>
      <c r="NOS104" s="4"/>
      <c r="NOT104" s="4"/>
      <c r="NOU104" s="4"/>
      <c r="NOV104" s="4"/>
      <c r="NOW104" s="4"/>
      <c r="NOX104" s="4"/>
      <c r="NOY104" s="4"/>
      <c r="NOZ104" s="4"/>
      <c r="NPA104" s="4"/>
      <c r="NPB104" s="4"/>
      <c r="NPC104" s="4"/>
      <c r="NPD104" s="4"/>
      <c r="NPE104" s="4"/>
      <c r="NPF104" s="4"/>
      <c r="NPG104" s="4"/>
      <c r="NPH104" s="4"/>
      <c r="NPI104" s="4"/>
      <c r="NPJ104" s="4"/>
      <c r="NPK104" s="4"/>
      <c r="NPL104" s="4"/>
      <c r="NPM104" s="4"/>
      <c r="NPN104" s="4"/>
      <c r="NPO104" s="4"/>
      <c r="NPP104" s="4"/>
      <c r="NPQ104" s="4"/>
      <c r="NPR104" s="4"/>
      <c r="NPS104" s="4"/>
      <c r="NPT104" s="4"/>
      <c r="NPU104" s="4"/>
      <c r="NPV104" s="4"/>
      <c r="NPW104" s="4"/>
      <c r="NPX104" s="4"/>
      <c r="NPY104" s="4"/>
      <c r="NPZ104" s="4"/>
      <c r="NQA104" s="4"/>
      <c r="NQB104" s="4"/>
      <c r="NQC104" s="4"/>
      <c r="NQD104" s="4"/>
      <c r="NQE104" s="4"/>
      <c r="NQF104" s="4"/>
      <c r="NQG104" s="4"/>
      <c r="NQH104" s="4"/>
      <c r="NQI104" s="4"/>
      <c r="NQJ104" s="4"/>
      <c r="NQK104" s="4"/>
      <c r="NQL104" s="4"/>
      <c r="NQM104" s="4"/>
      <c r="NQN104" s="4"/>
      <c r="NQO104" s="4"/>
      <c r="NQP104" s="4"/>
      <c r="NQQ104" s="4"/>
      <c r="NQR104" s="4"/>
      <c r="NQS104" s="4"/>
      <c r="NQT104" s="4"/>
      <c r="NQU104" s="4"/>
      <c r="NQV104" s="4"/>
      <c r="NQW104" s="4"/>
      <c r="NQX104" s="4"/>
      <c r="NQY104" s="4"/>
      <c r="NQZ104" s="4"/>
      <c r="NRA104" s="4"/>
      <c r="NRB104" s="4"/>
      <c r="NRC104" s="4"/>
      <c r="NRD104" s="4"/>
      <c r="NRE104" s="4"/>
      <c r="NRF104" s="4"/>
      <c r="NRG104" s="4"/>
      <c r="NRH104" s="4"/>
      <c r="NRI104" s="4"/>
      <c r="NRJ104" s="4"/>
      <c r="NRK104" s="4"/>
      <c r="NRL104" s="4"/>
      <c r="NRM104" s="4"/>
      <c r="NRN104" s="4"/>
      <c r="NRO104" s="4"/>
      <c r="NRP104" s="4"/>
      <c r="NRQ104" s="4"/>
      <c r="NRR104" s="4"/>
      <c r="NRS104" s="4"/>
      <c r="NRT104" s="4"/>
      <c r="NRU104" s="4"/>
      <c r="NRV104" s="4"/>
      <c r="NRW104" s="4"/>
      <c r="NRX104" s="4"/>
      <c r="NRY104" s="4"/>
      <c r="NRZ104" s="4"/>
      <c r="NSA104" s="4"/>
      <c r="NSB104" s="4"/>
      <c r="NSC104" s="4"/>
      <c r="NSD104" s="4"/>
      <c r="NSE104" s="4"/>
      <c r="NSF104" s="4"/>
      <c r="NSG104" s="4"/>
      <c r="NSH104" s="4"/>
      <c r="NSI104" s="4"/>
      <c r="NSJ104" s="4"/>
      <c r="NSK104" s="4"/>
      <c r="NSL104" s="4"/>
      <c r="NSM104" s="4"/>
      <c r="NSN104" s="4"/>
      <c r="NSO104" s="4"/>
      <c r="NSP104" s="4"/>
      <c r="NSQ104" s="4"/>
      <c r="NSR104" s="4"/>
      <c r="NSS104" s="4"/>
      <c r="NST104" s="4"/>
      <c r="NSU104" s="4"/>
      <c r="NSV104" s="4"/>
      <c r="NSW104" s="4"/>
      <c r="NSX104" s="4"/>
      <c r="NSY104" s="4"/>
      <c r="NSZ104" s="4"/>
      <c r="NTA104" s="4"/>
      <c r="NTB104" s="4"/>
      <c r="NTC104" s="4"/>
      <c r="NTD104" s="4"/>
      <c r="NTE104" s="4"/>
      <c r="NTF104" s="4"/>
      <c r="NTG104" s="4"/>
      <c r="NTH104" s="4"/>
      <c r="NTI104" s="4"/>
      <c r="NTJ104" s="4"/>
      <c r="NTK104" s="4"/>
      <c r="NTL104" s="4"/>
      <c r="NTM104" s="4"/>
      <c r="NTN104" s="4"/>
      <c r="NTO104" s="4"/>
      <c r="NTP104" s="4"/>
      <c r="NTQ104" s="4"/>
      <c r="NTR104" s="4"/>
      <c r="NTS104" s="4"/>
      <c r="NTT104" s="4"/>
      <c r="NTU104" s="4"/>
      <c r="NTV104" s="4"/>
      <c r="NTW104" s="4"/>
      <c r="NTX104" s="4"/>
      <c r="NTY104" s="4"/>
      <c r="NTZ104" s="4"/>
      <c r="NUA104" s="4"/>
      <c r="NUB104" s="4"/>
      <c r="NUC104" s="4"/>
      <c r="NUD104" s="4"/>
      <c r="NUE104" s="4"/>
      <c r="NUF104" s="4"/>
      <c r="NUG104" s="4"/>
      <c r="NUH104" s="4"/>
      <c r="NUI104" s="4"/>
      <c r="NUJ104" s="4"/>
      <c r="NUK104" s="4"/>
      <c r="NUL104" s="4"/>
      <c r="NUM104" s="4"/>
      <c r="NUN104" s="4"/>
      <c r="NUO104" s="4"/>
      <c r="NUP104" s="4"/>
      <c r="NUQ104" s="4"/>
      <c r="NUR104" s="4"/>
      <c r="NUS104" s="4"/>
      <c r="NUT104" s="4"/>
      <c r="NUU104" s="4"/>
      <c r="NUV104" s="4"/>
      <c r="NUW104" s="4"/>
      <c r="NUX104" s="4"/>
      <c r="NUY104" s="4"/>
      <c r="NUZ104" s="4"/>
      <c r="NVA104" s="4"/>
      <c r="NVB104" s="4"/>
      <c r="NVC104" s="4"/>
      <c r="NVD104" s="4"/>
      <c r="NVE104" s="4"/>
      <c r="NVF104" s="4"/>
      <c r="NVG104" s="4"/>
      <c r="NVH104" s="4"/>
      <c r="NVI104" s="4"/>
      <c r="NVJ104" s="4"/>
      <c r="NVK104" s="4"/>
      <c r="NVL104" s="4"/>
      <c r="NVM104" s="4"/>
      <c r="NVN104" s="4"/>
      <c r="NVO104" s="4"/>
      <c r="NVP104" s="4"/>
      <c r="NVQ104" s="4"/>
      <c r="NVR104" s="4"/>
      <c r="NVS104" s="4"/>
      <c r="NVT104" s="4"/>
      <c r="NVU104" s="4"/>
      <c r="NVV104" s="4"/>
      <c r="NVW104" s="4"/>
      <c r="NVX104" s="4"/>
      <c r="NVY104" s="4"/>
      <c r="NVZ104" s="4"/>
      <c r="NWA104" s="4"/>
      <c r="NWB104" s="4"/>
      <c r="NWC104" s="4"/>
      <c r="NWD104" s="4"/>
      <c r="NWE104" s="4"/>
      <c r="NWF104" s="4"/>
      <c r="NWG104" s="4"/>
      <c r="NWH104" s="4"/>
      <c r="NWI104" s="4"/>
      <c r="NWJ104" s="4"/>
      <c r="NWK104" s="4"/>
      <c r="NWL104" s="4"/>
      <c r="NWM104" s="4"/>
      <c r="NWN104" s="4"/>
      <c r="NWO104" s="4"/>
      <c r="NWP104" s="4"/>
      <c r="NWQ104" s="4"/>
      <c r="NWR104" s="4"/>
      <c r="NWS104" s="4"/>
      <c r="NWT104" s="4"/>
      <c r="NWU104" s="4"/>
      <c r="NWV104" s="4"/>
      <c r="NWW104" s="4"/>
      <c r="NWX104" s="4"/>
      <c r="NWY104" s="4"/>
      <c r="NWZ104" s="4"/>
      <c r="NXA104" s="4"/>
      <c r="NXB104" s="4"/>
      <c r="NXC104" s="4"/>
      <c r="NXD104" s="4"/>
      <c r="NXE104" s="4"/>
      <c r="NXF104" s="4"/>
      <c r="NXG104" s="4"/>
      <c r="NXH104" s="4"/>
      <c r="NXI104" s="4"/>
      <c r="NXJ104" s="4"/>
      <c r="NXK104" s="4"/>
      <c r="NXL104" s="4"/>
      <c r="NXM104" s="4"/>
      <c r="NXN104" s="4"/>
      <c r="NXO104" s="4"/>
      <c r="NXP104" s="4"/>
      <c r="NXQ104" s="4"/>
      <c r="NXR104" s="4"/>
      <c r="NXS104" s="4"/>
      <c r="NXT104" s="4"/>
      <c r="NXU104" s="4"/>
      <c r="NXV104" s="4"/>
      <c r="NXW104" s="4"/>
      <c r="NXX104" s="4"/>
      <c r="NXY104" s="4"/>
      <c r="NXZ104" s="4"/>
      <c r="NYA104" s="4"/>
      <c r="NYB104" s="4"/>
      <c r="NYC104" s="4"/>
      <c r="NYD104" s="4"/>
      <c r="NYE104" s="4"/>
      <c r="NYF104" s="4"/>
      <c r="NYG104" s="4"/>
      <c r="NYH104" s="4"/>
      <c r="NYI104" s="4"/>
      <c r="NYJ104" s="4"/>
      <c r="NYK104" s="4"/>
      <c r="NYL104" s="4"/>
      <c r="NYM104" s="4"/>
      <c r="NYN104" s="4"/>
      <c r="NYO104" s="4"/>
      <c r="NYP104" s="4"/>
      <c r="NYQ104" s="4"/>
      <c r="NYR104" s="4"/>
      <c r="NYS104" s="4"/>
      <c r="NYT104" s="4"/>
      <c r="NYU104" s="4"/>
      <c r="NYV104" s="4"/>
      <c r="NYW104" s="4"/>
      <c r="NYX104" s="4"/>
      <c r="NYY104" s="4"/>
      <c r="NYZ104" s="4"/>
      <c r="NZA104" s="4"/>
      <c r="NZB104" s="4"/>
      <c r="NZC104" s="4"/>
      <c r="NZD104" s="4"/>
      <c r="NZE104" s="4"/>
      <c r="NZF104" s="4"/>
      <c r="NZG104" s="4"/>
      <c r="NZH104" s="4"/>
      <c r="NZI104" s="4"/>
      <c r="NZJ104" s="4"/>
      <c r="NZK104" s="4"/>
      <c r="NZL104" s="4"/>
      <c r="NZM104" s="4"/>
      <c r="NZN104" s="4"/>
      <c r="NZO104" s="4"/>
      <c r="NZP104" s="4"/>
      <c r="NZQ104" s="4"/>
      <c r="NZR104" s="4"/>
      <c r="NZS104" s="4"/>
      <c r="NZT104" s="4"/>
      <c r="NZU104" s="4"/>
      <c r="NZV104" s="4"/>
      <c r="NZW104" s="4"/>
      <c r="NZX104" s="4"/>
      <c r="NZY104" s="4"/>
      <c r="NZZ104" s="4"/>
      <c r="OAA104" s="4"/>
      <c r="OAB104" s="4"/>
      <c r="OAC104" s="4"/>
      <c r="OAD104" s="4"/>
      <c r="OAE104" s="4"/>
      <c r="OAF104" s="4"/>
      <c r="OAG104" s="4"/>
      <c r="OAH104" s="4"/>
      <c r="OAI104" s="4"/>
      <c r="OAJ104" s="4"/>
      <c r="OAK104" s="4"/>
      <c r="OAL104" s="4"/>
      <c r="OAM104" s="4"/>
      <c r="OAN104" s="4"/>
      <c r="OAO104" s="4"/>
      <c r="OAP104" s="4"/>
      <c r="OAQ104" s="4"/>
      <c r="OAR104" s="4"/>
      <c r="OAS104" s="4"/>
      <c r="OAT104" s="4"/>
      <c r="OAU104" s="4"/>
      <c r="OAV104" s="4"/>
      <c r="OAW104" s="4"/>
      <c r="OAX104" s="4"/>
      <c r="OAY104" s="4"/>
      <c r="OAZ104" s="4"/>
      <c r="OBA104" s="4"/>
      <c r="OBB104" s="4"/>
      <c r="OBC104" s="4"/>
      <c r="OBD104" s="4"/>
      <c r="OBE104" s="4"/>
      <c r="OBF104" s="4"/>
      <c r="OBG104" s="4"/>
      <c r="OBH104" s="4"/>
      <c r="OBI104" s="4"/>
      <c r="OBJ104" s="4"/>
      <c r="OBK104" s="4"/>
      <c r="OBL104" s="4"/>
      <c r="OBM104" s="4"/>
      <c r="OBN104" s="4"/>
      <c r="OBO104" s="4"/>
      <c r="OBP104" s="4"/>
      <c r="OBQ104" s="4"/>
      <c r="OBR104" s="4"/>
      <c r="OBS104" s="4"/>
      <c r="OBT104" s="4"/>
      <c r="OBU104" s="4"/>
      <c r="OBV104" s="4"/>
      <c r="OBW104" s="4"/>
      <c r="OBX104" s="4"/>
      <c r="OBY104" s="4"/>
      <c r="OBZ104" s="4"/>
      <c r="OCA104" s="4"/>
      <c r="OCB104" s="4"/>
      <c r="OCC104" s="4"/>
      <c r="OCD104" s="4"/>
      <c r="OCE104" s="4"/>
      <c r="OCF104" s="4"/>
      <c r="OCG104" s="4"/>
      <c r="OCH104" s="4"/>
      <c r="OCI104" s="4"/>
      <c r="OCJ104" s="4"/>
      <c r="OCK104" s="4"/>
      <c r="OCL104" s="4"/>
      <c r="OCM104" s="4"/>
      <c r="OCN104" s="4"/>
      <c r="OCO104" s="4"/>
      <c r="OCP104" s="4"/>
      <c r="OCQ104" s="4"/>
      <c r="OCR104" s="4"/>
      <c r="OCS104" s="4"/>
      <c r="OCT104" s="4"/>
      <c r="OCU104" s="4"/>
      <c r="OCV104" s="4"/>
      <c r="OCW104" s="4"/>
      <c r="OCX104" s="4"/>
      <c r="OCY104" s="4"/>
      <c r="OCZ104" s="4"/>
      <c r="ODA104" s="4"/>
      <c r="ODB104" s="4"/>
      <c r="ODC104" s="4"/>
      <c r="ODD104" s="4"/>
      <c r="ODE104" s="4"/>
      <c r="ODF104" s="4"/>
      <c r="ODG104" s="4"/>
      <c r="ODH104" s="4"/>
      <c r="ODI104" s="4"/>
      <c r="ODJ104" s="4"/>
      <c r="ODK104" s="4"/>
      <c r="ODL104" s="4"/>
      <c r="ODM104" s="4"/>
      <c r="ODN104" s="4"/>
      <c r="ODO104" s="4"/>
      <c r="ODP104" s="4"/>
      <c r="ODQ104" s="4"/>
      <c r="ODR104" s="4"/>
      <c r="ODS104" s="4"/>
      <c r="ODT104" s="4"/>
      <c r="ODU104" s="4"/>
      <c r="ODV104" s="4"/>
      <c r="ODW104" s="4"/>
      <c r="ODX104" s="4"/>
      <c r="ODY104" s="4"/>
      <c r="ODZ104" s="4"/>
      <c r="OEA104" s="4"/>
      <c r="OEB104" s="4"/>
      <c r="OEC104" s="4"/>
      <c r="OED104" s="4"/>
      <c r="OEE104" s="4"/>
      <c r="OEF104" s="4"/>
      <c r="OEG104" s="4"/>
      <c r="OEH104" s="4"/>
      <c r="OEI104" s="4"/>
      <c r="OEJ104" s="4"/>
      <c r="OEK104" s="4"/>
      <c r="OEL104" s="4"/>
      <c r="OEM104" s="4"/>
      <c r="OEN104" s="4"/>
      <c r="OEO104" s="4"/>
      <c r="OEP104" s="4"/>
      <c r="OEQ104" s="4"/>
      <c r="OER104" s="4"/>
      <c r="OES104" s="4"/>
      <c r="OET104" s="4"/>
      <c r="OEU104" s="4"/>
      <c r="OEV104" s="4"/>
      <c r="OEW104" s="4"/>
      <c r="OEX104" s="4"/>
      <c r="OEY104" s="4"/>
      <c r="OEZ104" s="4"/>
      <c r="OFA104" s="4"/>
      <c r="OFB104" s="4"/>
      <c r="OFC104" s="4"/>
      <c r="OFD104" s="4"/>
      <c r="OFE104" s="4"/>
      <c r="OFF104" s="4"/>
      <c r="OFG104" s="4"/>
      <c r="OFH104" s="4"/>
      <c r="OFI104" s="4"/>
      <c r="OFJ104" s="4"/>
      <c r="OFK104" s="4"/>
      <c r="OFL104" s="4"/>
      <c r="OFM104" s="4"/>
      <c r="OFN104" s="4"/>
      <c r="OFO104" s="4"/>
      <c r="OFP104" s="4"/>
      <c r="OFQ104" s="4"/>
      <c r="OFR104" s="4"/>
      <c r="OFS104" s="4"/>
      <c r="OFT104" s="4"/>
      <c r="OFU104" s="4"/>
      <c r="OFV104" s="4"/>
      <c r="OFW104" s="4"/>
      <c r="OFX104" s="4"/>
      <c r="OFY104" s="4"/>
      <c r="OFZ104" s="4"/>
      <c r="OGA104" s="4"/>
      <c r="OGB104" s="4"/>
      <c r="OGC104" s="4"/>
      <c r="OGD104" s="4"/>
      <c r="OGE104" s="4"/>
      <c r="OGF104" s="4"/>
      <c r="OGG104" s="4"/>
      <c r="OGH104" s="4"/>
      <c r="OGI104" s="4"/>
      <c r="OGJ104" s="4"/>
      <c r="OGK104" s="4"/>
      <c r="OGL104" s="4"/>
      <c r="OGM104" s="4"/>
      <c r="OGN104" s="4"/>
      <c r="OGO104" s="4"/>
      <c r="OGP104" s="4"/>
      <c r="OGQ104" s="4"/>
      <c r="OGR104" s="4"/>
      <c r="OGS104" s="4"/>
      <c r="OGT104" s="4"/>
      <c r="OGU104" s="4"/>
      <c r="OGV104" s="4"/>
      <c r="OGW104" s="4"/>
      <c r="OGX104" s="4"/>
      <c r="OGY104" s="4"/>
      <c r="OGZ104" s="4"/>
      <c r="OHA104" s="4"/>
      <c r="OHB104" s="4"/>
      <c r="OHC104" s="4"/>
      <c r="OHD104" s="4"/>
      <c r="OHE104" s="4"/>
      <c r="OHF104" s="4"/>
      <c r="OHG104" s="4"/>
      <c r="OHH104" s="4"/>
      <c r="OHI104" s="4"/>
      <c r="OHJ104" s="4"/>
      <c r="OHK104" s="4"/>
      <c r="OHL104" s="4"/>
      <c r="OHM104" s="4"/>
      <c r="OHN104" s="4"/>
      <c r="OHO104" s="4"/>
      <c r="OHP104" s="4"/>
      <c r="OHQ104" s="4"/>
      <c r="OHR104" s="4"/>
      <c r="OHS104" s="4"/>
      <c r="OHT104" s="4"/>
      <c r="OHU104" s="4"/>
      <c r="OHV104" s="4"/>
      <c r="OHW104" s="4"/>
      <c r="OHX104" s="4"/>
      <c r="OHY104" s="4"/>
      <c r="OHZ104" s="4"/>
      <c r="OIA104" s="4"/>
      <c r="OIB104" s="4"/>
      <c r="OIC104" s="4"/>
      <c r="OID104" s="4"/>
      <c r="OIE104" s="4"/>
      <c r="OIF104" s="4"/>
      <c r="OIG104" s="4"/>
      <c r="OIH104" s="4"/>
      <c r="OII104" s="4"/>
      <c r="OIJ104" s="4"/>
      <c r="OIK104" s="4"/>
      <c r="OIL104" s="4"/>
      <c r="OIM104" s="4"/>
      <c r="OIN104" s="4"/>
      <c r="OIO104" s="4"/>
      <c r="OIP104" s="4"/>
      <c r="OIQ104" s="4"/>
      <c r="OIR104" s="4"/>
      <c r="OIS104" s="4"/>
      <c r="OIT104" s="4"/>
      <c r="OIU104" s="4"/>
      <c r="OIV104" s="4"/>
      <c r="OIW104" s="4"/>
      <c r="OIX104" s="4"/>
      <c r="OIY104" s="4"/>
      <c r="OIZ104" s="4"/>
      <c r="OJA104" s="4"/>
      <c r="OJB104" s="4"/>
      <c r="OJC104" s="4"/>
      <c r="OJD104" s="4"/>
      <c r="OJE104" s="4"/>
      <c r="OJF104" s="4"/>
      <c r="OJG104" s="4"/>
      <c r="OJH104" s="4"/>
      <c r="OJI104" s="4"/>
      <c r="OJJ104" s="4"/>
      <c r="OJK104" s="4"/>
      <c r="OJL104" s="4"/>
      <c r="OJM104" s="4"/>
      <c r="OJN104" s="4"/>
      <c r="OJO104" s="4"/>
      <c r="OJP104" s="4"/>
      <c r="OJQ104" s="4"/>
      <c r="OJR104" s="4"/>
      <c r="OJS104" s="4"/>
      <c r="OJT104" s="4"/>
      <c r="OJU104" s="4"/>
      <c r="OJV104" s="4"/>
      <c r="OJW104" s="4"/>
      <c r="OJX104" s="4"/>
      <c r="OJY104" s="4"/>
      <c r="OJZ104" s="4"/>
      <c r="OKA104" s="4"/>
      <c r="OKB104" s="4"/>
      <c r="OKC104" s="4"/>
      <c r="OKD104" s="4"/>
      <c r="OKE104" s="4"/>
      <c r="OKF104" s="4"/>
      <c r="OKG104" s="4"/>
      <c r="OKH104" s="4"/>
      <c r="OKI104" s="4"/>
      <c r="OKJ104" s="4"/>
      <c r="OKK104" s="4"/>
      <c r="OKL104" s="4"/>
      <c r="OKM104" s="4"/>
      <c r="OKN104" s="4"/>
      <c r="OKO104" s="4"/>
      <c r="OKP104" s="4"/>
      <c r="OKQ104" s="4"/>
      <c r="OKR104" s="4"/>
      <c r="OKS104" s="4"/>
      <c r="OKT104" s="4"/>
      <c r="OKU104" s="4"/>
      <c r="OKV104" s="4"/>
      <c r="OKW104" s="4"/>
      <c r="OKX104" s="4"/>
      <c r="OKY104" s="4"/>
      <c r="OKZ104" s="4"/>
      <c r="OLA104" s="4"/>
      <c r="OLB104" s="4"/>
      <c r="OLC104" s="4"/>
      <c r="OLD104" s="4"/>
      <c r="OLE104" s="4"/>
      <c r="OLF104" s="4"/>
      <c r="OLG104" s="4"/>
      <c r="OLH104" s="4"/>
      <c r="OLI104" s="4"/>
      <c r="OLJ104" s="4"/>
      <c r="OLK104" s="4"/>
      <c r="OLL104" s="4"/>
      <c r="OLM104" s="4"/>
      <c r="OLN104" s="4"/>
      <c r="OLO104" s="4"/>
      <c r="OLP104" s="4"/>
      <c r="OLQ104" s="4"/>
      <c r="OLR104" s="4"/>
      <c r="OLS104" s="4"/>
      <c r="OLT104" s="4"/>
      <c r="OLU104" s="4"/>
      <c r="OLV104" s="4"/>
      <c r="OLW104" s="4"/>
      <c r="OLX104" s="4"/>
      <c r="OLY104" s="4"/>
      <c r="OLZ104" s="4"/>
      <c r="OMA104" s="4"/>
      <c r="OMB104" s="4"/>
      <c r="OMC104" s="4"/>
      <c r="OMD104" s="4"/>
      <c r="OME104" s="4"/>
      <c r="OMF104" s="4"/>
      <c r="OMG104" s="4"/>
      <c r="OMH104" s="4"/>
      <c r="OMI104" s="4"/>
      <c r="OMJ104" s="4"/>
      <c r="OMK104" s="4"/>
      <c r="OML104" s="4"/>
      <c r="OMM104" s="4"/>
      <c r="OMN104" s="4"/>
      <c r="OMO104" s="4"/>
      <c r="OMP104" s="4"/>
      <c r="OMQ104" s="4"/>
      <c r="OMR104" s="4"/>
      <c r="OMS104" s="4"/>
      <c r="OMT104" s="4"/>
      <c r="OMU104" s="4"/>
      <c r="OMV104" s="4"/>
      <c r="OMW104" s="4"/>
      <c r="OMX104" s="4"/>
      <c r="OMY104" s="4"/>
      <c r="OMZ104" s="4"/>
      <c r="ONA104" s="4"/>
      <c r="ONB104" s="4"/>
      <c r="ONC104" s="4"/>
      <c r="OND104" s="4"/>
      <c r="ONE104" s="4"/>
      <c r="ONF104" s="4"/>
      <c r="ONG104" s="4"/>
      <c r="ONH104" s="4"/>
      <c r="ONI104" s="4"/>
      <c r="ONJ104" s="4"/>
      <c r="ONK104" s="4"/>
      <c r="ONL104" s="4"/>
      <c r="ONM104" s="4"/>
      <c r="ONN104" s="4"/>
      <c r="ONO104" s="4"/>
      <c r="ONP104" s="4"/>
      <c r="ONQ104" s="4"/>
      <c r="ONR104" s="4"/>
      <c r="ONS104" s="4"/>
      <c r="ONT104" s="4"/>
      <c r="ONU104" s="4"/>
      <c r="ONV104" s="4"/>
      <c r="ONW104" s="4"/>
      <c r="ONX104" s="4"/>
      <c r="ONY104" s="4"/>
      <c r="ONZ104" s="4"/>
      <c r="OOA104" s="4"/>
      <c r="OOB104" s="4"/>
      <c r="OOC104" s="4"/>
      <c r="OOD104" s="4"/>
      <c r="OOE104" s="4"/>
      <c r="OOF104" s="4"/>
      <c r="OOG104" s="4"/>
      <c r="OOH104" s="4"/>
      <c r="OOI104" s="4"/>
      <c r="OOJ104" s="4"/>
      <c r="OOK104" s="4"/>
      <c r="OOL104" s="4"/>
      <c r="OOM104" s="4"/>
      <c r="OON104" s="4"/>
      <c r="OOO104" s="4"/>
      <c r="OOP104" s="4"/>
      <c r="OOQ104" s="4"/>
      <c r="OOR104" s="4"/>
      <c r="OOS104" s="4"/>
      <c r="OOT104" s="4"/>
      <c r="OOU104" s="4"/>
      <c r="OOV104" s="4"/>
      <c r="OOW104" s="4"/>
      <c r="OOX104" s="4"/>
      <c r="OOY104" s="4"/>
      <c r="OOZ104" s="4"/>
      <c r="OPA104" s="4"/>
      <c r="OPB104" s="4"/>
      <c r="OPC104" s="4"/>
      <c r="OPD104" s="4"/>
      <c r="OPE104" s="4"/>
      <c r="OPF104" s="4"/>
      <c r="OPG104" s="4"/>
      <c r="OPH104" s="4"/>
      <c r="OPI104" s="4"/>
      <c r="OPJ104" s="4"/>
      <c r="OPK104" s="4"/>
      <c r="OPL104" s="4"/>
      <c r="OPM104" s="4"/>
      <c r="OPN104" s="4"/>
      <c r="OPO104" s="4"/>
      <c r="OPP104" s="4"/>
      <c r="OPQ104" s="4"/>
      <c r="OPR104" s="4"/>
      <c r="OPS104" s="4"/>
      <c r="OPT104" s="4"/>
      <c r="OPU104" s="4"/>
      <c r="OPV104" s="4"/>
      <c r="OPW104" s="4"/>
      <c r="OPX104" s="4"/>
      <c r="OPY104" s="4"/>
      <c r="OPZ104" s="4"/>
      <c r="OQA104" s="4"/>
      <c r="OQB104" s="4"/>
      <c r="OQC104" s="4"/>
      <c r="OQD104" s="4"/>
      <c r="OQE104" s="4"/>
      <c r="OQF104" s="4"/>
      <c r="OQG104" s="4"/>
      <c r="OQH104" s="4"/>
      <c r="OQI104" s="4"/>
      <c r="OQJ104" s="4"/>
      <c r="OQK104" s="4"/>
      <c r="OQL104" s="4"/>
      <c r="OQM104" s="4"/>
      <c r="OQN104" s="4"/>
      <c r="OQO104" s="4"/>
      <c r="OQP104" s="4"/>
      <c r="OQQ104" s="4"/>
      <c r="OQR104" s="4"/>
      <c r="OQS104" s="4"/>
      <c r="OQT104" s="4"/>
      <c r="OQU104" s="4"/>
      <c r="OQV104" s="4"/>
      <c r="OQW104" s="4"/>
      <c r="OQX104" s="4"/>
      <c r="OQY104" s="4"/>
      <c r="OQZ104" s="4"/>
      <c r="ORA104" s="4"/>
      <c r="ORB104" s="4"/>
      <c r="ORC104" s="4"/>
      <c r="ORD104" s="4"/>
      <c r="ORE104" s="4"/>
      <c r="ORF104" s="4"/>
      <c r="ORG104" s="4"/>
      <c r="ORH104" s="4"/>
      <c r="ORI104" s="4"/>
      <c r="ORJ104" s="4"/>
      <c r="ORK104" s="4"/>
      <c r="ORL104" s="4"/>
      <c r="ORM104" s="4"/>
      <c r="ORN104" s="4"/>
      <c r="ORO104" s="4"/>
      <c r="ORP104" s="4"/>
      <c r="ORQ104" s="4"/>
      <c r="ORR104" s="4"/>
      <c r="ORS104" s="4"/>
      <c r="ORT104" s="4"/>
      <c r="ORU104" s="4"/>
      <c r="ORV104" s="4"/>
      <c r="ORW104" s="4"/>
      <c r="ORX104" s="4"/>
      <c r="ORY104" s="4"/>
      <c r="ORZ104" s="4"/>
      <c r="OSA104" s="4"/>
      <c r="OSB104" s="4"/>
      <c r="OSC104" s="4"/>
      <c r="OSD104" s="4"/>
      <c r="OSE104" s="4"/>
      <c r="OSF104" s="4"/>
      <c r="OSG104" s="4"/>
      <c r="OSH104" s="4"/>
      <c r="OSI104" s="4"/>
      <c r="OSJ104" s="4"/>
      <c r="OSK104" s="4"/>
      <c r="OSL104" s="4"/>
      <c r="OSM104" s="4"/>
      <c r="OSN104" s="4"/>
      <c r="OSO104" s="4"/>
      <c r="OSP104" s="4"/>
      <c r="OSQ104" s="4"/>
      <c r="OSR104" s="4"/>
      <c r="OSS104" s="4"/>
      <c r="OST104" s="4"/>
      <c r="OSU104" s="4"/>
      <c r="OSV104" s="4"/>
      <c r="OSW104" s="4"/>
      <c r="OSX104" s="4"/>
      <c r="OSY104" s="4"/>
      <c r="OSZ104" s="4"/>
      <c r="OTA104" s="4"/>
      <c r="OTB104" s="4"/>
      <c r="OTC104" s="4"/>
      <c r="OTD104" s="4"/>
      <c r="OTE104" s="4"/>
      <c r="OTF104" s="4"/>
      <c r="OTG104" s="4"/>
      <c r="OTH104" s="4"/>
      <c r="OTI104" s="4"/>
      <c r="OTJ104" s="4"/>
      <c r="OTK104" s="4"/>
      <c r="OTL104" s="4"/>
      <c r="OTM104" s="4"/>
      <c r="OTN104" s="4"/>
      <c r="OTO104" s="4"/>
      <c r="OTP104" s="4"/>
      <c r="OTQ104" s="4"/>
      <c r="OTR104" s="4"/>
      <c r="OTS104" s="4"/>
      <c r="OTT104" s="4"/>
      <c r="OTU104" s="4"/>
      <c r="OTV104" s="4"/>
      <c r="OTW104" s="4"/>
      <c r="OTX104" s="4"/>
      <c r="OTY104" s="4"/>
      <c r="OTZ104" s="4"/>
      <c r="OUA104" s="4"/>
      <c r="OUB104" s="4"/>
      <c r="OUC104" s="4"/>
      <c r="OUD104" s="4"/>
      <c r="OUE104" s="4"/>
      <c r="OUF104" s="4"/>
      <c r="OUG104" s="4"/>
      <c r="OUH104" s="4"/>
      <c r="OUI104" s="4"/>
      <c r="OUJ104" s="4"/>
      <c r="OUK104" s="4"/>
      <c r="OUL104" s="4"/>
      <c r="OUM104" s="4"/>
      <c r="OUN104" s="4"/>
      <c r="OUO104" s="4"/>
      <c r="OUP104" s="4"/>
      <c r="OUQ104" s="4"/>
      <c r="OUR104" s="4"/>
      <c r="OUS104" s="4"/>
      <c r="OUT104" s="4"/>
      <c r="OUU104" s="4"/>
      <c r="OUV104" s="4"/>
      <c r="OUW104" s="4"/>
      <c r="OUX104" s="4"/>
      <c r="OUY104" s="4"/>
      <c r="OUZ104" s="4"/>
      <c r="OVA104" s="4"/>
      <c r="OVB104" s="4"/>
      <c r="OVC104" s="4"/>
      <c r="OVD104" s="4"/>
      <c r="OVE104" s="4"/>
      <c r="OVF104" s="4"/>
      <c r="OVG104" s="4"/>
      <c r="OVH104" s="4"/>
      <c r="OVI104" s="4"/>
      <c r="OVJ104" s="4"/>
      <c r="OVK104" s="4"/>
      <c r="OVL104" s="4"/>
      <c r="OVM104" s="4"/>
      <c r="OVN104" s="4"/>
      <c r="OVO104" s="4"/>
      <c r="OVP104" s="4"/>
      <c r="OVQ104" s="4"/>
      <c r="OVR104" s="4"/>
      <c r="OVS104" s="4"/>
      <c r="OVT104" s="4"/>
      <c r="OVU104" s="4"/>
      <c r="OVV104" s="4"/>
      <c r="OVW104" s="4"/>
      <c r="OVX104" s="4"/>
      <c r="OVY104" s="4"/>
      <c r="OVZ104" s="4"/>
      <c r="OWA104" s="4"/>
      <c r="OWB104" s="4"/>
      <c r="OWC104" s="4"/>
      <c r="OWD104" s="4"/>
      <c r="OWE104" s="4"/>
      <c r="OWF104" s="4"/>
      <c r="OWG104" s="4"/>
      <c r="OWH104" s="4"/>
      <c r="OWI104" s="4"/>
      <c r="OWJ104" s="4"/>
      <c r="OWK104" s="4"/>
      <c r="OWL104" s="4"/>
      <c r="OWM104" s="4"/>
      <c r="OWN104" s="4"/>
      <c r="OWO104" s="4"/>
      <c r="OWP104" s="4"/>
      <c r="OWQ104" s="4"/>
      <c r="OWR104" s="4"/>
      <c r="OWS104" s="4"/>
      <c r="OWT104" s="4"/>
      <c r="OWU104" s="4"/>
      <c r="OWV104" s="4"/>
      <c r="OWW104" s="4"/>
      <c r="OWX104" s="4"/>
      <c r="OWY104" s="4"/>
      <c r="OWZ104" s="4"/>
      <c r="OXA104" s="4"/>
      <c r="OXB104" s="4"/>
      <c r="OXC104" s="4"/>
      <c r="OXD104" s="4"/>
      <c r="OXE104" s="4"/>
      <c r="OXF104" s="4"/>
      <c r="OXG104" s="4"/>
      <c r="OXH104" s="4"/>
      <c r="OXI104" s="4"/>
      <c r="OXJ104" s="4"/>
      <c r="OXK104" s="4"/>
      <c r="OXL104" s="4"/>
      <c r="OXM104" s="4"/>
      <c r="OXN104" s="4"/>
      <c r="OXO104" s="4"/>
      <c r="OXP104" s="4"/>
      <c r="OXQ104" s="4"/>
      <c r="OXR104" s="4"/>
      <c r="OXS104" s="4"/>
      <c r="OXT104" s="4"/>
      <c r="OXU104" s="4"/>
      <c r="OXV104" s="4"/>
      <c r="OXW104" s="4"/>
      <c r="OXX104" s="4"/>
      <c r="OXY104" s="4"/>
      <c r="OXZ104" s="4"/>
      <c r="OYA104" s="4"/>
      <c r="OYB104" s="4"/>
      <c r="OYC104" s="4"/>
      <c r="OYD104" s="4"/>
      <c r="OYE104" s="4"/>
      <c r="OYF104" s="4"/>
      <c r="OYG104" s="4"/>
      <c r="OYH104" s="4"/>
      <c r="OYI104" s="4"/>
      <c r="OYJ104" s="4"/>
      <c r="OYK104" s="4"/>
      <c r="OYL104" s="4"/>
      <c r="OYM104" s="4"/>
      <c r="OYN104" s="4"/>
      <c r="OYO104" s="4"/>
      <c r="OYP104" s="4"/>
      <c r="OYQ104" s="4"/>
      <c r="OYR104" s="4"/>
      <c r="OYS104" s="4"/>
      <c r="OYT104" s="4"/>
      <c r="OYU104" s="4"/>
      <c r="OYV104" s="4"/>
      <c r="OYW104" s="4"/>
      <c r="OYX104" s="4"/>
      <c r="OYY104" s="4"/>
      <c r="OYZ104" s="4"/>
      <c r="OZA104" s="4"/>
      <c r="OZB104" s="4"/>
      <c r="OZC104" s="4"/>
      <c r="OZD104" s="4"/>
      <c r="OZE104" s="4"/>
      <c r="OZF104" s="4"/>
      <c r="OZG104" s="4"/>
      <c r="OZH104" s="4"/>
      <c r="OZI104" s="4"/>
      <c r="OZJ104" s="4"/>
      <c r="OZK104" s="4"/>
      <c r="OZL104" s="4"/>
      <c r="OZM104" s="4"/>
      <c r="OZN104" s="4"/>
      <c r="OZO104" s="4"/>
      <c r="OZP104" s="4"/>
      <c r="OZQ104" s="4"/>
      <c r="OZR104" s="4"/>
      <c r="OZS104" s="4"/>
      <c r="OZT104" s="4"/>
      <c r="OZU104" s="4"/>
      <c r="OZV104" s="4"/>
      <c r="OZW104" s="4"/>
      <c r="OZX104" s="4"/>
      <c r="OZY104" s="4"/>
      <c r="OZZ104" s="4"/>
      <c r="PAA104" s="4"/>
      <c r="PAB104" s="4"/>
      <c r="PAC104" s="4"/>
      <c r="PAD104" s="4"/>
      <c r="PAE104" s="4"/>
      <c r="PAF104" s="4"/>
      <c r="PAG104" s="4"/>
      <c r="PAH104" s="4"/>
      <c r="PAI104" s="4"/>
      <c r="PAJ104" s="4"/>
      <c r="PAK104" s="4"/>
      <c r="PAL104" s="4"/>
      <c r="PAM104" s="4"/>
      <c r="PAN104" s="4"/>
      <c r="PAO104" s="4"/>
      <c r="PAP104" s="4"/>
      <c r="PAQ104" s="4"/>
      <c r="PAR104" s="4"/>
      <c r="PAS104" s="4"/>
      <c r="PAT104" s="4"/>
      <c r="PAU104" s="4"/>
      <c r="PAV104" s="4"/>
      <c r="PAW104" s="4"/>
      <c r="PAX104" s="4"/>
      <c r="PAY104" s="4"/>
      <c r="PAZ104" s="4"/>
      <c r="PBA104" s="4"/>
      <c r="PBB104" s="4"/>
      <c r="PBC104" s="4"/>
      <c r="PBD104" s="4"/>
      <c r="PBE104" s="4"/>
      <c r="PBF104" s="4"/>
      <c r="PBG104" s="4"/>
      <c r="PBH104" s="4"/>
      <c r="PBI104" s="4"/>
      <c r="PBJ104" s="4"/>
      <c r="PBK104" s="4"/>
      <c r="PBL104" s="4"/>
      <c r="PBM104" s="4"/>
      <c r="PBN104" s="4"/>
      <c r="PBO104" s="4"/>
      <c r="PBP104" s="4"/>
      <c r="PBQ104" s="4"/>
      <c r="PBR104" s="4"/>
      <c r="PBS104" s="4"/>
      <c r="PBT104" s="4"/>
      <c r="PBU104" s="4"/>
      <c r="PBV104" s="4"/>
      <c r="PBW104" s="4"/>
      <c r="PBX104" s="4"/>
      <c r="PBY104" s="4"/>
      <c r="PBZ104" s="4"/>
      <c r="PCA104" s="4"/>
      <c r="PCB104" s="4"/>
      <c r="PCC104" s="4"/>
      <c r="PCD104" s="4"/>
      <c r="PCE104" s="4"/>
      <c r="PCF104" s="4"/>
      <c r="PCG104" s="4"/>
      <c r="PCH104" s="4"/>
      <c r="PCI104" s="4"/>
      <c r="PCJ104" s="4"/>
      <c r="PCK104" s="4"/>
      <c r="PCL104" s="4"/>
      <c r="PCM104" s="4"/>
      <c r="PCN104" s="4"/>
      <c r="PCO104" s="4"/>
      <c r="PCP104" s="4"/>
      <c r="PCQ104" s="4"/>
      <c r="PCR104" s="4"/>
      <c r="PCS104" s="4"/>
      <c r="PCT104" s="4"/>
      <c r="PCU104" s="4"/>
      <c r="PCV104" s="4"/>
      <c r="PCW104" s="4"/>
      <c r="PCX104" s="4"/>
      <c r="PCY104" s="4"/>
      <c r="PCZ104" s="4"/>
      <c r="PDA104" s="4"/>
      <c r="PDB104" s="4"/>
      <c r="PDC104" s="4"/>
      <c r="PDD104" s="4"/>
      <c r="PDE104" s="4"/>
      <c r="PDF104" s="4"/>
      <c r="PDG104" s="4"/>
      <c r="PDH104" s="4"/>
      <c r="PDI104" s="4"/>
      <c r="PDJ104" s="4"/>
      <c r="PDK104" s="4"/>
      <c r="PDL104" s="4"/>
      <c r="PDM104" s="4"/>
      <c r="PDN104" s="4"/>
      <c r="PDO104" s="4"/>
      <c r="PDP104" s="4"/>
      <c r="PDQ104" s="4"/>
      <c r="PDR104" s="4"/>
      <c r="PDS104" s="4"/>
      <c r="PDT104" s="4"/>
      <c r="PDU104" s="4"/>
      <c r="PDV104" s="4"/>
      <c r="PDW104" s="4"/>
      <c r="PDX104" s="4"/>
      <c r="PDY104" s="4"/>
      <c r="PDZ104" s="4"/>
      <c r="PEA104" s="4"/>
      <c r="PEB104" s="4"/>
      <c r="PEC104" s="4"/>
      <c r="PED104" s="4"/>
      <c r="PEE104" s="4"/>
      <c r="PEF104" s="4"/>
      <c r="PEG104" s="4"/>
      <c r="PEH104" s="4"/>
      <c r="PEI104" s="4"/>
      <c r="PEJ104" s="4"/>
      <c r="PEK104" s="4"/>
      <c r="PEL104" s="4"/>
      <c r="PEM104" s="4"/>
      <c r="PEN104" s="4"/>
      <c r="PEO104" s="4"/>
      <c r="PEP104" s="4"/>
      <c r="PEQ104" s="4"/>
      <c r="PER104" s="4"/>
      <c r="PES104" s="4"/>
      <c r="PET104" s="4"/>
      <c r="PEU104" s="4"/>
      <c r="PEV104" s="4"/>
      <c r="PEW104" s="4"/>
      <c r="PEX104" s="4"/>
      <c r="PEY104" s="4"/>
      <c r="PEZ104" s="4"/>
      <c r="PFA104" s="4"/>
      <c r="PFB104" s="4"/>
      <c r="PFC104" s="4"/>
      <c r="PFD104" s="4"/>
      <c r="PFE104" s="4"/>
      <c r="PFF104" s="4"/>
      <c r="PFG104" s="4"/>
      <c r="PFH104" s="4"/>
      <c r="PFI104" s="4"/>
      <c r="PFJ104" s="4"/>
      <c r="PFK104" s="4"/>
      <c r="PFL104" s="4"/>
      <c r="PFM104" s="4"/>
      <c r="PFN104" s="4"/>
      <c r="PFO104" s="4"/>
      <c r="PFP104" s="4"/>
      <c r="PFQ104" s="4"/>
      <c r="PFR104" s="4"/>
      <c r="PFS104" s="4"/>
      <c r="PFT104" s="4"/>
      <c r="PFU104" s="4"/>
      <c r="PFV104" s="4"/>
      <c r="PFW104" s="4"/>
      <c r="PFX104" s="4"/>
      <c r="PFY104" s="4"/>
      <c r="PFZ104" s="4"/>
      <c r="PGA104" s="4"/>
      <c r="PGB104" s="4"/>
      <c r="PGC104" s="4"/>
      <c r="PGD104" s="4"/>
      <c r="PGE104" s="4"/>
      <c r="PGF104" s="4"/>
      <c r="PGG104" s="4"/>
      <c r="PGH104" s="4"/>
      <c r="PGI104" s="4"/>
      <c r="PGJ104" s="4"/>
      <c r="PGK104" s="4"/>
      <c r="PGL104" s="4"/>
      <c r="PGM104" s="4"/>
      <c r="PGN104" s="4"/>
      <c r="PGO104" s="4"/>
      <c r="PGP104" s="4"/>
      <c r="PGQ104" s="4"/>
      <c r="PGR104" s="4"/>
      <c r="PGS104" s="4"/>
      <c r="PGT104" s="4"/>
      <c r="PGU104" s="4"/>
      <c r="PGV104" s="4"/>
      <c r="PGW104" s="4"/>
      <c r="PGX104" s="4"/>
      <c r="PGY104" s="4"/>
      <c r="PGZ104" s="4"/>
      <c r="PHA104" s="4"/>
      <c r="PHB104" s="4"/>
      <c r="PHC104" s="4"/>
      <c r="PHD104" s="4"/>
      <c r="PHE104" s="4"/>
      <c r="PHF104" s="4"/>
      <c r="PHG104" s="4"/>
      <c r="PHH104" s="4"/>
      <c r="PHI104" s="4"/>
      <c r="PHJ104" s="4"/>
      <c r="PHK104" s="4"/>
      <c r="PHL104" s="4"/>
      <c r="PHM104" s="4"/>
      <c r="PHN104" s="4"/>
      <c r="PHO104" s="4"/>
      <c r="PHP104" s="4"/>
      <c r="PHQ104" s="4"/>
      <c r="PHR104" s="4"/>
      <c r="PHS104" s="4"/>
      <c r="PHT104" s="4"/>
      <c r="PHU104" s="4"/>
      <c r="PHV104" s="4"/>
      <c r="PHW104" s="4"/>
      <c r="PHX104" s="4"/>
      <c r="PHY104" s="4"/>
      <c r="PHZ104" s="4"/>
      <c r="PIA104" s="4"/>
      <c r="PIB104" s="4"/>
      <c r="PIC104" s="4"/>
      <c r="PID104" s="4"/>
      <c r="PIE104" s="4"/>
      <c r="PIF104" s="4"/>
      <c r="PIG104" s="4"/>
      <c r="PIH104" s="4"/>
      <c r="PII104" s="4"/>
      <c r="PIJ104" s="4"/>
      <c r="PIK104" s="4"/>
      <c r="PIL104" s="4"/>
      <c r="PIM104" s="4"/>
      <c r="PIN104" s="4"/>
      <c r="PIO104" s="4"/>
      <c r="PIP104" s="4"/>
      <c r="PIQ104" s="4"/>
      <c r="PIR104" s="4"/>
      <c r="PIS104" s="4"/>
      <c r="PIT104" s="4"/>
      <c r="PIU104" s="4"/>
      <c r="PIV104" s="4"/>
      <c r="PIW104" s="4"/>
      <c r="PIX104" s="4"/>
      <c r="PIY104" s="4"/>
      <c r="PIZ104" s="4"/>
      <c r="PJA104" s="4"/>
      <c r="PJB104" s="4"/>
      <c r="PJC104" s="4"/>
      <c r="PJD104" s="4"/>
      <c r="PJE104" s="4"/>
      <c r="PJF104" s="4"/>
      <c r="PJG104" s="4"/>
      <c r="PJH104" s="4"/>
      <c r="PJI104" s="4"/>
      <c r="PJJ104" s="4"/>
      <c r="PJK104" s="4"/>
      <c r="PJL104" s="4"/>
      <c r="PJM104" s="4"/>
      <c r="PJN104" s="4"/>
      <c r="PJO104" s="4"/>
      <c r="PJP104" s="4"/>
      <c r="PJQ104" s="4"/>
      <c r="PJR104" s="4"/>
      <c r="PJS104" s="4"/>
      <c r="PJT104" s="4"/>
      <c r="PJU104" s="4"/>
      <c r="PJV104" s="4"/>
      <c r="PJW104" s="4"/>
      <c r="PJX104" s="4"/>
      <c r="PJY104" s="4"/>
      <c r="PJZ104" s="4"/>
      <c r="PKA104" s="4"/>
      <c r="PKB104" s="4"/>
      <c r="PKC104" s="4"/>
      <c r="PKD104" s="4"/>
      <c r="PKE104" s="4"/>
      <c r="PKF104" s="4"/>
      <c r="PKG104" s="4"/>
      <c r="PKH104" s="4"/>
      <c r="PKI104" s="4"/>
      <c r="PKJ104" s="4"/>
      <c r="PKK104" s="4"/>
      <c r="PKL104" s="4"/>
      <c r="PKM104" s="4"/>
      <c r="PKN104" s="4"/>
      <c r="PKO104" s="4"/>
      <c r="PKP104" s="4"/>
      <c r="PKQ104" s="4"/>
      <c r="PKR104" s="4"/>
      <c r="PKS104" s="4"/>
      <c r="PKT104" s="4"/>
      <c r="PKU104" s="4"/>
      <c r="PKV104" s="4"/>
      <c r="PKW104" s="4"/>
      <c r="PKX104" s="4"/>
      <c r="PKY104" s="4"/>
      <c r="PKZ104" s="4"/>
      <c r="PLA104" s="4"/>
      <c r="PLB104" s="4"/>
      <c r="PLC104" s="4"/>
      <c r="PLD104" s="4"/>
      <c r="PLE104" s="4"/>
      <c r="PLF104" s="4"/>
      <c r="PLG104" s="4"/>
      <c r="PLH104" s="4"/>
      <c r="PLI104" s="4"/>
      <c r="PLJ104" s="4"/>
      <c r="PLK104" s="4"/>
      <c r="PLL104" s="4"/>
      <c r="PLM104" s="4"/>
      <c r="PLN104" s="4"/>
      <c r="PLO104" s="4"/>
      <c r="PLP104" s="4"/>
      <c r="PLQ104" s="4"/>
      <c r="PLR104" s="4"/>
      <c r="PLS104" s="4"/>
      <c r="PLT104" s="4"/>
      <c r="PLU104" s="4"/>
      <c r="PLV104" s="4"/>
      <c r="PLW104" s="4"/>
      <c r="PLX104" s="4"/>
      <c r="PLY104" s="4"/>
      <c r="PLZ104" s="4"/>
      <c r="PMA104" s="4"/>
      <c r="PMB104" s="4"/>
      <c r="PMC104" s="4"/>
      <c r="PMD104" s="4"/>
      <c r="PME104" s="4"/>
      <c r="PMF104" s="4"/>
      <c r="PMG104" s="4"/>
      <c r="PMH104" s="4"/>
      <c r="PMI104" s="4"/>
      <c r="PMJ104" s="4"/>
      <c r="PMK104" s="4"/>
      <c r="PML104" s="4"/>
      <c r="PMM104" s="4"/>
      <c r="PMN104" s="4"/>
      <c r="PMO104" s="4"/>
      <c r="PMP104" s="4"/>
      <c r="PMQ104" s="4"/>
      <c r="PMR104" s="4"/>
      <c r="PMS104" s="4"/>
      <c r="PMT104" s="4"/>
      <c r="PMU104" s="4"/>
      <c r="PMV104" s="4"/>
      <c r="PMW104" s="4"/>
      <c r="PMX104" s="4"/>
      <c r="PMY104" s="4"/>
      <c r="PMZ104" s="4"/>
      <c r="PNA104" s="4"/>
      <c r="PNB104" s="4"/>
      <c r="PNC104" s="4"/>
      <c r="PND104" s="4"/>
      <c r="PNE104" s="4"/>
      <c r="PNF104" s="4"/>
      <c r="PNG104" s="4"/>
      <c r="PNH104" s="4"/>
      <c r="PNI104" s="4"/>
      <c r="PNJ104" s="4"/>
      <c r="PNK104" s="4"/>
      <c r="PNL104" s="4"/>
      <c r="PNM104" s="4"/>
      <c r="PNN104" s="4"/>
      <c r="PNO104" s="4"/>
      <c r="PNP104" s="4"/>
      <c r="PNQ104" s="4"/>
      <c r="PNR104" s="4"/>
      <c r="PNS104" s="4"/>
      <c r="PNT104" s="4"/>
      <c r="PNU104" s="4"/>
      <c r="PNV104" s="4"/>
      <c r="PNW104" s="4"/>
      <c r="PNX104" s="4"/>
      <c r="PNY104" s="4"/>
      <c r="PNZ104" s="4"/>
      <c r="POA104" s="4"/>
      <c r="POB104" s="4"/>
      <c r="POC104" s="4"/>
      <c r="POD104" s="4"/>
      <c r="POE104" s="4"/>
      <c r="POF104" s="4"/>
      <c r="POG104" s="4"/>
      <c r="POH104" s="4"/>
      <c r="POI104" s="4"/>
      <c r="POJ104" s="4"/>
      <c r="POK104" s="4"/>
      <c r="POL104" s="4"/>
      <c r="POM104" s="4"/>
      <c r="PON104" s="4"/>
      <c r="POO104" s="4"/>
      <c r="POP104" s="4"/>
      <c r="POQ104" s="4"/>
      <c r="POR104" s="4"/>
      <c r="POS104" s="4"/>
      <c r="POT104" s="4"/>
      <c r="POU104" s="4"/>
      <c r="POV104" s="4"/>
      <c r="POW104" s="4"/>
      <c r="POX104" s="4"/>
      <c r="POY104" s="4"/>
      <c r="POZ104" s="4"/>
      <c r="PPA104" s="4"/>
      <c r="PPB104" s="4"/>
      <c r="PPC104" s="4"/>
      <c r="PPD104" s="4"/>
      <c r="PPE104" s="4"/>
      <c r="PPF104" s="4"/>
      <c r="PPG104" s="4"/>
      <c r="PPH104" s="4"/>
      <c r="PPI104" s="4"/>
      <c r="PPJ104" s="4"/>
      <c r="PPK104" s="4"/>
      <c r="PPL104" s="4"/>
      <c r="PPM104" s="4"/>
      <c r="PPN104" s="4"/>
      <c r="PPO104" s="4"/>
      <c r="PPP104" s="4"/>
      <c r="PPQ104" s="4"/>
      <c r="PPR104" s="4"/>
      <c r="PPS104" s="4"/>
      <c r="PPT104" s="4"/>
      <c r="PPU104" s="4"/>
      <c r="PPV104" s="4"/>
      <c r="PPW104" s="4"/>
      <c r="PPX104" s="4"/>
      <c r="PPY104" s="4"/>
      <c r="PPZ104" s="4"/>
      <c r="PQA104" s="4"/>
      <c r="PQB104" s="4"/>
      <c r="PQC104" s="4"/>
      <c r="PQD104" s="4"/>
      <c r="PQE104" s="4"/>
      <c r="PQF104" s="4"/>
      <c r="PQG104" s="4"/>
      <c r="PQH104" s="4"/>
      <c r="PQI104" s="4"/>
      <c r="PQJ104" s="4"/>
      <c r="PQK104" s="4"/>
      <c r="PQL104" s="4"/>
      <c r="PQM104" s="4"/>
      <c r="PQN104" s="4"/>
      <c r="PQO104" s="4"/>
      <c r="PQP104" s="4"/>
      <c r="PQQ104" s="4"/>
      <c r="PQR104" s="4"/>
      <c r="PQS104" s="4"/>
      <c r="PQT104" s="4"/>
      <c r="PQU104" s="4"/>
      <c r="PQV104" s="4"/>
      <c r="PQW104" s="4"/>
      <c r="PQX104" s="4"/>
      <c r="PQY104" s="4"/>
      <c r="PQZ104" s="4"/>
      <c r="PRA104" s="4"/>
      <c r="PRB104" s="4"/>
      <c r="PRC104" s="4"/>
      <c r="PRD104" s="4"/>
      <c r="PRE104" s="4"/>
      <c r="PRF104" s="4"/>
      <c r="PRG104" s="4"/>
      <c r="PRH104" s="4"/>
      <c r="PRI104" s="4"/>
      <c r="PRJ104" s="4"/>
      <c r="PRK104" s="4"/>
      <c r="PRL104" s="4"/>
      <c r="PRM104" s="4"/>
      <c r="PRN104" s="4"/>
      <c r="PRO104" s="4"/>
      <c r="PRP104" s="4"/>
      <c r="PRQ104" s="4"/>
      <c r="PRR104" s="4"/>
      <c r="PRS104" s="4"/>
      <c r="PRT104" s="4"/>
      <c r="PRU104" s="4"/>
      <c r="PRV104" s="4"/>
      <c r="PRW104" s="4"/>
      <c r="PRX104" s="4"/>
      <c r="PRY104" s="4"/>
      <c r="PRZ104" s="4"/>
      <c r="PSA104" s="4"/>
      <c r="PSB104" s="4"/>
      <c r="PSC104" s="4"/>
      <c r="PSD104" s="4"/>
      <c r="PSE104" s="4"/>
      <c r="PSF104" s="4"/>
      <c r="PSG104" s="4"/>
      <c r="PSH104" s="4"/>
      <c r="PSI104" s="4"/>
      <c r="PSJ104" s="4"/>
      <c r="PSK104" s="4"/>
      <c r="PSL104" s="4"/>
      <c r="PSM104" s="4"/>
      <c r="PSN104" s="4"/>
      <c r="PSO104" s="4"/>
      <c r="PSP104" s="4"/>
      <c r="PSQ104" s="4"/>
      <c r="PSR104" s="4"/>
      <c r="PSS104" s="4"/>
      <c r="PST104" s="4"/>
      <c r="PSU104" s="4"/>
      <c r="PSV104" s="4"/>
      <c r="PSW104" s="4"/>
      <c r="PSX104" s="4"/>
      <c r="PSY104" s="4"/>
      <c r="PSZ104" s="4"/>
      <c r="PTA104" s="4"/>
      <c r="PTB104" s="4"/>
      <c r="PTC104" s="4"/>
      <c r="PTD104" s="4"/>
      <c r="PTE104" s="4"/>
      <c r="PTF104" s="4"/>
      <c r="PTG104" s="4"/>
      <c r="PTH104" s="4"/>
      <c r="PTI104" s="4"/>
      <c r="PTJ104" s="4"/>
      <c r="PTK104" s="4"/>
      <c r="PTL104" s="4"/>
      <c r="PTM104" s="4"/>
      <c r="PTN104" s="4"/>
      <c r="PTO104" s="4"/>
      <c r="PTP104" s="4"/>
      <c r="PTQ104" s="4"/>
      <c r="PTR104" s="4"/>
      <c r="PTS104" s="4"/>
      <c r="PTT104" s="4"/>
      <c r="PTU104" s="4"/>
      <c r="PTV104" s="4"/>
      <c r="PTW104" s="4"/>
      <c r="PTX104" s="4"/>
      <c r="PTY104" s="4"/>
      <c r="PTZ104" s="4"/>
      <c r="PUA104" s="4"/>
      <c r="PUB104" s="4"/>
      <c r="PUC104" s="4"/>
      <c r="PUD104" s="4"/>
      <c r="PUE104" s="4"/>
      <c r="PUF104" s="4"/>
      <c r="PUG104" s="4"/>
      <c r="PUH104" s="4"/>
      <c r="PUI104" s="4"/>
      <c r="PUJ104" s="4"/>
      <c r="PUK104" s="4"/>
      <c r="PUL104" s="4"/>
      <c r="PUM104" s="4"/>
      <c r="PUN104" s="4"/>
      <c r="PUO104" s="4"/>
      <c r="PUP104" s="4"/>
      <c r="PUQ104" s="4"/>
      <c r="PUR104" s="4"/>
      <c r="PUS104" s="4"/>
      <c r="PUT104" s="4"/>
      <c r="PUU104" s="4"/>
      <c r="PUV104" s="4"/>
      <c r="PUW104" s="4"/>
      <c r="PUX104" s="4"/>
      <c r="PUY104" s="4"/>
      <c r="PUZ104" s="4"/>
      <c r="PVA104" s="4"/>
      <c r="PVB104" s="4"/>
      <c r="PVC104" s="4"/>
      <c r="PVD104" s="4"/>
      <c r="PVE104" s="4"/>
      <c r="PVF104" s="4"/>
      <c r="PVG104" s="4"/>
      <c r="PVH104" s="4"/>
      <c r="PVI104" s="4"/>
      <c r="PVJ104" s="4"/>
      <c r="PVK104" s="4"/>
      <c r="PVL104" s="4"/>
      <c r="PVM104" s="4"/>
      <c r="PVN104" s="4"/>
      <c r="PVO104" s="4"/>
      <c r="PVP104" s="4"/>
      <c r="PVQ104" s="4"/>
      <c r="PVR104" s="4"/>
      <c r="PVS104" s="4"/>
      <c r="PVT104" s="4"/>
      <c r="PVU104" s="4"/>
      <c r="PVV104" s="4"/>
      <c r="PVW104" s="4"/>
      <c r="PVX104" s="4"/>
      <c r="PVY104" s="4"/>
      <c r="PVZ104" s="4"/>
      <c r="PWA104" s="4"/>
      <c r="PWB104" s="4"/>
      <c r="PWC104" s="4"/>
      <c r="PWD104" s="4"/>
      <c r="PWE104" s="4"/>
      <c r="PWF104" s="4"/>
      <c r="PWG104" s="4"/>
      <c r="PWH104" s="4"/>
      <c r="PWI104" s="4"/>
      <c r="PWJ104" s="4"/>
      <c r="PWK104" s="4"/>
      <c r="PWL104" s="4"/>
      <c r="PWM104" s="4"/>
      <c r="PWN104" s="4"/>
      <c r="PWO104" s="4"/>
      <c r="PWP104" s="4"/>
      <c r="PWQ104" s="4"/>
      <c r="PWR104" s="4"/>
      <c r="PWS104" s="4"/>
      <c r="PWT104" s="4"/>
      <c r="PWU104" s="4"/>
      <c r="PWV104" s="4"/>
      <c r="PWW104" s="4"/>
      <c r="PWX104" s="4"/>
      <c r="PWY104" s="4"/>
      <c r="PWZ104" s="4"/>
      <c r="PXA104" s="4"/>
      <c r="PXB104" s="4"/>
      <c r="PXC104" s="4"/>
      <c r="PXD104" s="4"/>
      <c r="PXE104" s="4"/>
      <c r="PXF104" s="4"/>
      <c r="PXG104" s="4"/>
      <c r="PXH104" s="4"/>
      <c r="PXI104" s="4"/>
      <c r="PXJ104" s="4"/>
      <c r="PXK104" s="4"/>
      <c r="PXL104" s="4"/>
      <c r="PXM104" s="4"/>
      <c r="PXN104" s="4"/>
      <c r="PXO104" s="4"/>
      <c r="PXP104" s="4"/>
      <c r="PXQ104" s="4"/>
      <c r="PXR104" s="4"/>
      <c r="PXS104" s="4"/>
      <c r="PXT104" s="4"/>
      <c r="PXU104" s="4"/>
      <c r="PXV104" s="4"/>
      <c r="PXW104" s="4"/>
      <c r="PXX104" s="4"/>
      <c r="PXY104" s="4"/>
      <c r="PXZ104" s="4"/>
      <c r="PYA104" s="4"/>
      <c r="PYB104" s="4"/>
      <c r="PYC104" s="4"/>
      <c r="PYD104" s="4"/>
      <c r="PYE104" s="4"/>
      <c r="PYF104" s="4"/>
      <c r="PYG104" s="4"/>
      <c r="PYH104" s="4"/>
      <c r="PYI104" s="4"/>
      <c r="PYJ104" s="4"/>
      <c r="PYK104" s="4"/>
      <c r="PYL104" s="4"/>
      <c r="PYM104" s="4"/>
      <c r="PYN104" s="4"/>
      <c r="PYO104" s="4"/>
      <c r="PYP104" s="4"/>
      <c r="PYQ104" s="4"/>
      <c r="PYR104" s="4"/>
      <c r="PYS104" s="4"/>
      <c r="PYT104" s="4"/>
      <c r="PYU104" s="4"/>
      <c r="PYV104" s="4"/>
      <c r="PYW104" s="4"/>
      <c r="PYX104" s="4"/>
      <c r="PYY104" s="4"/>
      <c r="PYZ104" s="4"/>
      <c r="PZA104" s="4"/>
      <c r="PZB104" s="4"/>
      <c r="PZC104" s="4"/>
      <c r="PZD104" s="4"/>
      <c r="PZE104" s="4"/>
      <c r="PZF104" s="4"/>
      <c r="PZG104" s="4"/>
      <c r="PZH104" s="4"/>
      <c r="PZI104" s="4"/>
      <c r="PZJ104" s="4"/>
      <c r="PZK104" s="4"/>
      <c r="PZL104" s="4"/>
      <c r="PZM104" s="4"/>
      <c r="PZN104" s="4"/>
      <c r="PZO104" s="4"/>
      <c r="PZP104" s="4"/>
      <c r="PZQ104" s="4"/>
      <c r="PZR104" s="4"/>
      <c r="PZS104" s="4"/>
      <c r="PZT104" s="4"/>
      <c r="PZU104" s="4"/>
      <c r="PZV104" s="4"/>
      <c r="PZW104" s="4"/>
      <c r="PZX104" s="4"/>
      <c r="PZY104" s="4"/>
      <c r="PZZ104" s="4"/>
      <c r="QAA104" s="4"/>
      <c r="QAB104" s="4"/>
      <c r="QAC104" s="4"/>
      <c r="QAD104" s="4"/>
      <c r="QAE104" s="4"/>
      <c r="QAF104" s="4"/>
      <c r="QAG104" s="4"/>
      <c r="QAH104" s="4"/>
      <c r="QAI104" s="4"/>
      <c r="QAJ104" s="4"/>
      <c r="QAK104" s="4"/>
      <c r="QAL104" s="4"/>
      <c r="QAM104" s="4"/>
      <c r="QAN104" s="4"/>
      <c r="QAO104" s="4"/>
      <c r="QAP104" s="4"/>
      <c r="QAQ104" s="4"/>
      <c r="QAR104" s="4"/>
      <c r="QAS104" s="4"/>
      <c r="QAT104" s="4"/>
      <c r="QAU104" s="4"/>
      <c r="QAV104" s="4"/>
      <c r="QAW104" s="4"/>
      <c r="QAX104" s="4"/>
      <c r="QAY104" s="4"/>
      <c r="QAZ104" s="4"/>
      <c r="QBA104" s="4"/>
      <c r="QBB104" s="4"/>
      <c r="QBC104" s="4"/>
      <c r="QBD104" s="4"/>
      <c r="QBE104" s="4"/>
      <c r="QBF104" s="4"/>
      <c r="QBG104" s="4"/>
      <c r="QBH104" s="4"/>
      <c r="QBI104" s="4"/>
      <c r="QBJ104" s="4"/>
      <c r="QBK104" s="4"/>
      <c r="QBL104" s="4"/>
      <c r="QBM104" s="4"/>
      <c r="QBN104" s="4"/>
      <c r="QBO104" s="4"/>
      <c r="QBP104" s="4"/>
      <c r="QBQ104" s="4"/>
      <c r="QBR104" s="4"/>
      <c r="QBS104" s="4"/>
      <c r="QBT104" s="4"/>
      <c r="QBU104" s="4"/>
      <c r="QBV104" s="4"/>
      <c r="QBW104" s="4"/>
      <c r="QBX104" s="4"/>
      <c r="QBY104" s="4"/>
      <c r="QBZ104" s="4"/>
      <c r="QCA104" s="4"/>
      <c r="QCB104" s="4"/>
      <c r="QCC104" s="4"/>
      <c r="QCD104" s="4"/>
      <c r="QCE104" s="4"/>
      <c r="QCF104" s="4"/>
      <c r="QCG104" s="4"/>
      <c r="QCH104" s="4"/>
      <c r="QCI104" s="4"/>
      <c r="QCJ104" s="4"/>
      <c r="QCK104" s="4"/>
      <c r="QCL104" s="4"/>
      <c r="QCM104" s="4"/>
      <c r="QCN104" s="4"/>
      <c r="QCO104" s="4"/>
      <c r="QCP104" s="4"/>
      <c r="QCQ104" s="4"/>
      <c r="QCR104" s="4"/>
      <c r="QCS104" s="4"/>
      <c r="QCT104" s="4"/>
      <c r="QCU104" s="4"/>
      <c r="QCV104" s="4"/>
      <c r="QCW104" s="4"/>
      <c r="QCX104" s="4"/>
      <c r="QCY104" s="4"/>
      <c r="QCZ104" s="4"/>
      <c r="QDA104" s="4"/>
      <c r="QDB104" s="4"/>
      <c r="QDC104" s="4"/>
      <c r="QDD104" s="4"/>
      <c r="QDE104" s="4"/>
      <c r="QDF104" s="4"/>
      <c r="QDG104" s="4"/>
      <c r="QDH104" s="4"/>
      <c r="QDI104" s="4"/>
      <c r="QDJ104" s="4"/>
      <c r="QDK104" s="4"/>
      <c r="QDL104" s="4"/>
      <c r="QDM104" s="4"/>
      <c r="QDN104" s="4"/>
      <c r="QDO104" s="4"/>
      <c r="QDP104" s="4"/>
      <c r="QDQ104" s="4"/>
      <c r="QDR104" s="4"/>
      <c r="QDS104" s="4"/>
      <c r="QDT104" s="4"/>
      <c r="QDU104" s="4"/>
      <c r="QDV104" s="4"/>
      <c r="QDW104" s="4"/>
      <c r="QDX104" s="4"/>
      <c r="QDY104" s="4"/>
      <c r="QDZ104" s="4"/>
      <c r="QEA104" s="4"/>
      <c r="QEB104" s="4"/>
      <c r="QEC104" s="4"/>
      <c r="QED104" s="4"/>
      <c r="QEE104" s="4"/>
      <c r="QEF104" s="4"/>
      <c r="QEG104" s="4"/>
      <c r="QEH104" s="4"/>
      <c r="QEI104" s="4"/>
      <c r="QEJ104" s="4"/>
      <c r="QEK104" s="4"/>
      <c r="QEL104" s="4"/>
      <c r="QEM104" s="4"/>
      <c r="QEN104" s="4"/>
      <c r="QEO104" s="4"/>
      <c r="QEP104" s="4"/>
      <c r="QEQ104" s="4"/>
      <c r="QER104" s="4"/>
      <c r="QES104" s="4"/>
      <c r="QET104" s="4"/>
      <c r="QEU104" s="4"/>
      <c r="QEV104" s="4"/>
      <c r="QEW104" s="4"/>
      <c r="QEX104" s="4"/>
      <c r="QEY104" s="4"/>
      <c r="QEZ104" s="4"/>
      <c r="QFA104" s="4"/>
      <c r="QFB104" s="4"/>
      <c r="QFC104" s="4"/>
      <c r="QFD104" s="4"/>
      <c r="QFE104" s="4"/>
      <c r="QFF104" s="4"/>
      <c r="QFG104" s="4"/>
      <c r="QFH104" s="4"/>
      <c r="QFI104" s="4"/>
      <c r="QFJ104" s="4"/>
      <c r="QFK104" s="4"/>
      <c r="QFL104" s="4"/>
      <c r="QFM104" s="4"/>
      <c r="QFN104" s="4"/>
      <c r="QFO104" s="4"/>
      <c r="QFP104" s="4"/>
      <c r="QFQ104" s="4"/>
      <c r="QFR104" s="4"/>
      <c r="QFS104" s="4"/>
      <c r="QFT104" s="4"/>
      <c r="QFU104" s="4"/>
      <c r="QFV104" s="4"/>
      <c r="QFW104" s="4"/>
      <c r="QFX104" s="4"/>
      <c r="QFY104" s="4"/>
      <c r="QFZ104" s="4"/>
      <c r="QGA104" s="4"/>
      <c r="QGB104" s="4"/>
      <c r="QGC104" s="4"/>
      <c r="QGD104" s="4"/>
      <c r="QGE104" s="4"/>
      <c r="QGF104" s="4"/>
      <c r="QGG104" s="4"/>
      <c r="QGH104" s="4"/>
      <c r="QGI104" s="4"/>
      <c r="QGJ104" s="4"/>
      <c r="QGK104" s="4"/>
      <c r="QGL104" s="4"/>
      <c r="QGM104" s="4"/>
      <c r="QGN104" s="4"/>
      <c r="QGO104" s="4"/>
      <c r="QGP104" s="4"/>
      <c r="QGQ104" s="4"/>
      <c r="QGR104" s="4"/>
      <c r="QGS104" s="4"/>
      <c r="QGT104" s="4"/>
      <c r="QGU104" s="4"/>
      <c r="QGV104" s="4"/>
      <c r="QGW104" s="4"/>
      <c r="QGX104" s="4"/>
      <c r="QGY104" s="4"/>
      <c r="QGZ104" s="4"/>
      <c r="QHA104" s="4"/>
      <c r="QHB104" s="4"/>
      <c r="QHC104" s="4"/>
      <c r="QHD104" s="4"/>
      <c r="QHE104" s="4"/>
      <c r="QHF104" s="4"/>
      <c r="QHG104" s="4"/>
      <c r="QHH104" s="4"/>
      <c r="QHI104" s="4"/>
      <c r="QHJ104" s="4"/>
      <c r="QHK104" s="4"/>
      <c r="QHL104" s="4"/>
      <c r="QHM104" s="4"/>
      <c r="QHN104" s="4"/>
      <c r="QHO104" s="4"/>
      <c r="QHP104" s="4"/>
      <c r="QHQ104" s="4"/>
      <c r="QHR104" s="4"/>
      <c r="QHS104" s="4"/>
      <c r="QHT104" s="4"/>
      <c r="QHU104" s="4"/>
      <c r="QHV104" s="4"/>
      <c r="QHW104" s="4"/>
      <c r="QHX104" s="4"/>
      <c r="QHY104" s="4"/>
      <c r="QHZ104" s="4"/>
      <c r="QIA104" s="4"/>
      <c r="QIB104" s="4"/>
      <c r="QIC104" s="4"/>
      <c r="QID104" s="4"/>
      <c r="QIE104" s="4"/>
      <c r="QIF104" s="4"/>
      <c r="QIG104" s="4"/>
      <c r="QIH104" s="4"/>
      <c r="QII104" s="4"/>
      <c r="QIJ104" s="4"/>
      <c r="QIK104" s="4"/>
      <c r="QIL104" s="4"/>
      <c r="QIM104" s="4"/>
      <c r="QIN104" s="4"/>
      <c r="QIO104" s="4"/>
      <c r="QIP104" s="4"/>
      <c r="QIQ104" s="4"/>
      <c r="QIR104" s="4"/>
      <c r="QIS104" s="4"/>
      <c r="QIT104" s="4"/>
      <c r="QIU104" s="4"/>
      <c r="QIV104" s="4"/>
      <c r="QIW104" s="4"/>
      <c r="QIX104" s="4"/>
      <c r="QIY104" s="4"/>
      <c r="QIZ104" s="4"/>
      <c r="QJA104" s="4"/>
      <c r="QJB104" s="4"/>
      <c r="QJC104" s="4"/>
      <c r="QJD104" s="4"/>
      <c r="QJE104" s="4"/>
      <c r="QJF104" s="4"/>
      <c r="QJG104" s="4"/>
      <c r="QJH104" s="4"/>
      <c r="QJI104" s="4"/>
      <c r="QJJ104" s="4"/>
      <c r="QJK104" s="4"/>
      <c r="QJL104" s="4"/>
      <c r="QJM104" s="4"/>
      <c r="QJN104" s="4"/>
      <c r="QJO104" s="4"/>
      <c r="QJP104" s="4"/>
      <c r="QJQ104" s="4"/>
      <c r="QJR104" s="4"/>
      <c r="QJS104" s="4"/>
      <c r="QJT104" s="4"/>
      <c r="QJU104" s="4"/>
      <c r="QJV104" s="4"/>
      <c r="QJW104" s="4"/>
      <c r="QJX104" s="4"/>
      <c r="QJY104" s="4"/>
      <c r="QJZ104" s="4"/>
      <c r="QKA104" s="4"/>
      <c r="QKB104" s="4"/>
      <c r="QKC104" s="4"/>
      <c r="QKD104" s="4"/>
      <c r="QKE104" s="4"/>
      <c r="QKF104" s="4"/>
      <c r="QKG104" s="4"/>
      <c r="QKH104" s="4"/>
      <c r="QKI104" s="4"/>
      <c r="QKJ104" s="4"/>
      <c r="QKK104" s="4"/>
      <c r="QKL104" s="4"/>
      <c r="QKM104" s="4"/>
      <c r="QKN104" s="4"/>
      <c r="QKO104" s="4"/>
      <c r="QKP104" s="4"/>
      <c r="QKQ104" s="4"/>
      <c r="QKR104" s="4"/>
      <c r="QKS104" s="4"/>
      <c r="QKT104" s="4"/>
      <c r="QKU104" s="4"/>
      <c r="QKV104" s="4"/>
      <c r="QKW104" s="4"/>
      <c r="QKX104" s="4"/>
      <c r="QKY104" s="4"/>
      <c r="QKZ104" s="4"/>
      <c r="QLA104" s="4"/>
      <c r="QLB104" s="4"/>
      <c r="QLC104" s="4"/>
      <c r="QLD104" s="4"/>
      <c r="QLE104" s="4"/>
      <c r="QLF104" s="4"/>
      <c r="QLG104" s="4"/>
      <c r="QLH104" s="4"/>
      <c r="QLI104" s="4"/>
      <c r="QLJ104" s="4"/>
      <c r="QLK104" s="4"/>
      <c r="QLL104" s="4"/>
      <c r="QLM104" s="4"/>
      <c r="QLN104" s="4"/>
      <c r="QLO104" s="4"/>
      <c r="QLP104" s="4"/>
      <c r="QLQ104" s="4"/>
      <c r="QLR104" s="4"/>
      <c r="QLS104" s="4"/>
      <c r="QLT104" s="4"/>
      <c r="QLU104" s="4"/>
      <c r="QLV104" s="4"/>
      <c r="QLW104" s="4"/>
      <c r="QLX104" s="4"/>
      <c r="QLY104" s="4"/>
      <c r="QLZ104" s="4"/>
      <c r="QMA104" s="4"/>
      <c r="QMB104" s="4"/>
      <c r="QMC104" s="4"/>
      <c r="QMD104" s="4"/>
      <c r="QME104" s="4"/>
      <c r="QMF104" s="4"/>
      <c r="QMG104" s="4"/>
      <c r="QMH104" s="4"/>
      <c r="QMI104" s="4"/>
      <c r="QMJ104" s="4"/>
      <c r="QMK104" s="4"/>
      <c r="QML104" s="4"/>
      <c r="QMM104" s="4"/>
      <c r="QMN104" s="4"/>
      <c r="QMO104" s="4"/>
      <c r="QMP104" s="4"/>
      <c r="QMQ104" s="4"/>
      <c r="QMR104" s="4"/>
      <c r="QMS104" s="4"/>
      <c r="QMT104" s="4"/>
      <c r="QMU104" s="4"/>
      <c r="QMV104" s="4"/>
      <c r="QMW104" s="4"/>
      <c r="QMX104" s="4"/>
      <c r="QMY104" s="4"/>
      <c r="QMZ104" s="4"/>
      <c r="QNA104" s="4"/>
      <c r="QNB104" s="4"/>
      <c r="QNC104" s="4"/>
      <c r="QND104" s="4"/>
      <c r="QNE104" s="4"/>
      <c r="QNF104" s="4"/>
      <c r="QNG104" s="4"/>
      <c r="QNH104" s="4"/>
      <c r="QNI104" s="4"/>
      <c r="QNJ104" s="4"/>
      <c r="QNK104" s="4"/>
      <c r="QNL104" s="4"/>
      <c r="QNM104" s="4"/>
      <c r="QNN104" s="4"/>
      <c r="QNO104" s="4"/>
      <c r="QNP104" s="4"/>
      <c r="QNQ104" s="4"/>
      <c r="QNR104" s="4"/>
      <c r="QNS104" s="4"/>
      <c r="QNT104" s="4"/>
      <c r="QNU104" s="4"/>
      <c r="QNV104" s="4"/>
      <c r="QNW104" s="4"/>
      <c r="QNX104" s="4"/>
      <c r="QNY104" s="4"/>
      <c r="QNZ104" s="4"/>
      <c r="QOA104" s="4"/>
      <c r="QOB104" s="4"/>
      <c r="QOC104" s="4"/>
      <c r="QOD104" s="4"/>
      <c r="QOE104" s="4"/>
      <c r="QOF104" s="4"/>
      <c r="QOG104" s="4"/>
      <c r="QOH104" s="4"/>
      <c r="QOI104" s="4"/>
      <c r="QOJ104" s="4"/>
      <c r="QOK104" s="4"/>
      <c r="QOL104" s="4"/>
      <c r="QOM104" s="4"/>
      <c r="QON104" s="4"/>
      <c r="QOO104" s="4"/>
      <c r="QOP104" s="4"/>
      <c r="QOQ104" s="4"/>
      <c r="QOR104" s="4"/>
      <c r="QOS104" s="4"/>
      <c r="QOT104" s="4"/>
      <c r="QOU104" s="4"/>
      <c r="QOV104" s="4"/>
      <c r="QOW104" s="4"/>
      <c r="QOX104" s="4"/>
      <c r="QOY104" s="4"/>
      <c r="QOZ104" s="4"/>
      <c r="QPA104" s="4"/>
      <c r="QPB104" s="4"/>
      <c r="QPC104" s="4"/>
      <c r="QPD104" s="4"/>
      <c r="QPE104" s="4"/>
      <c r="QPF104" s="4"/>
      <c r="QPG104" s="4"/>
      <c r="QPH104" s="4"/>
      <c r="QPI104" s="4"/>
      <c r="QPJ104" s="4"/>
      <c r="QPK104" s="4"/>
      <c r="QPL104" s="4"/>
      <c r="QPM104" s="4"/>
      <c r="QPN104" s="4"/>
      <c r="QPO104" s="4"/>
      <c r="QPP104" s="4"/>
      <c r="QPQ104" s="4"/>
      <c r="QPR104" s="4"/>
      <c r="QPS104" s="4"/>
      <c r="QPT104" s="4"/>
      <c r="QPU104" s="4"/>
      <c r="QPV104" s="4"/>
      <c r="QPW104" s="4"/>
      <c r="QPX104" s="4"/>
      <c r="QPY104" s="4"/>
      <c r="QPZ104" s="4"/>
      <c r="QQA104" s="4"/>
      <c r="QQB104" s="4"/>
      <c r="QQC104" s="4"/>
      <c r="QQD104" s="4"/>
      <c r="QQE104" s="4"/>
      <c r="QQF104" s="4"/>
      <c r="QQG104" s="4"/>
      <c r="QQH104" s="4"/>
      <c r="QQI104" s="4"/>
      <c r="QQJ104" s="4"/>
      <c r="QQK104" s="4"/>
      <c r="QQL104" s="4"/>
      <c r="QQM104" s="4"/>
      <c r="QQN104" s="4"/>
      <c r="QQO104" s="4"/>
      <c r="QQP104" s="4"/>
      <c r="QQQ104" s="4"/>
      <c r="QQR104" s="4"/>
      <c r="QQS104" s="4"/>
      <c r="QQT104" s="4"/>
      <c r="QQU104" s="4"/>
      <c r="QQV104" s="4"/>
      <c r="QQW104" s="4"/>
      <c r="QQX104" s="4"/>
      <c r="QQY104" s="4"/>
      <c r="QQZ104" s="4"/>
      <c r="QRA104" s="4"/>
      <c r="QRB104" s="4"/>
      <c r="QRC104" s="4"/>
      <c r="QRD104" s="4"/>
      <c r="QRE104" s="4"/>
      <c r="QRF104" s="4"/>
      <c r="QRG104" s="4"/>
      <c r="QRH104" s="4"/>
      <c r="QRI104" s="4"/>
      <c r="QRJ104" s="4"/>
      <c r="QRK104" s="4"/>
      <c r="QRL104" s="4"/>
      <c r="QRM104" s="4"/>
      <c r="QRN104" s="4"/>
      <c r="QRO104" s="4"/>
      <c r="QRP104" s="4"/>
      <c r="QRQ104" s="4"/>
      <c r="QRR104" s="4"/>
      <c r="QRS104" s="4"/>
      <c r="QRT104" s="4"/>
      <c r="QRU104" s="4"/>
      <c r="QRV104" s="4"/>
      <c r="QRW104" s="4"/>
      <c r="QRX104" s="4"/>
      <c r="QRY104" s="4"/>
      <c r="QRZ104" s="4"/>
      <c r="QSA104" s="4"/>
      <c r="QSB104" s="4"/>
      <c r="QSC104" s="4"/>
      <c r="QSD104" s="4"/>
      <c r="QSE104" s="4"/>
      <c r="QSF104" s="4"/>
      <c r="QSG104" s="4"/>
      <c r="QSH104" s="4"/>
      <c r="QSI104" s="4"/>
      <c r="QSJ104" s="4"/>
      <c r="QSK104" s="4"/>
      <c r="QSL104" s="4"/>
      <c r="QSM104" s="4"/>
      <c r="QSN104" s="4"/>
      <c r="QSO104" s="4"/>
      <c r="QSP104" s="4"/>
      <c r="QSQ104" s="4"/>
      <c r="QSR104" s="4"/>
      <c r="QSS104" s="4"/>
      <c r="QST104" s="4"/>
      <c r="QSU104" s="4"/>
      <c r="QSV104" s="4"/>
      <c r="QSW104" s="4"/>
      <c r="QSX104" s="4"/>
      <c r="QSY104" s="4"/>
      <c r="QSZ104" s="4"/>
      <c r="QTA104" s="4"/>
      <c r="QTB104" s="4"/>
      <c r="QTC104" s="4"/>
      <c r="QTD104" s="4"/>
      <c r="QTE104" s="4"/>
      <c r="QTF104" s="4"/>
      <c r="QTG104" s="4"/>
      <c r="QTH104" s="4"/>
      <c r="QTI104" s="4"/>
      <c r="QTJ104" s="4"/>
      <c r="QTK104" s="4"/>
      <c r="QTL104" s="4"/>
      <c r="QTM104" s="4"/>
      <c r="QTN104" s="4"/>
      <c r="QTO104" s="4"/>
      <c r="QTP104" s="4"/>
      <c r="QTQ104" s="4"/>
      <c r="QTR104" s="4"/>
      <c r="QTS104" s="4"/>
      <c r="QTT104" s="4"/>
      <c r="QTU104" s="4"/>
      <c r="QTV104" s="4"/>
      <c r="QTW104" s="4"/>
      <c r="QTX104" s="4"/>
      <c r="QTY104" s="4"/>
      <c r="QTZ104" s="4"/>
      <c r="QUA104" s="4"/>
      <c r="QUB104" s="4"/>
      <c r="QUC104" s="4"/>
      <c r="QUD104" s="4"/>
      <c r="QUE104" s="4"/>
      <c r="QUF104" s="4"/>
      <c r="QUG104" s="4"/>
      <c r="QUH104" s="4"/>
      <c r="QUI104" s="4"/>
      <c r="QUJ104" s="4"/>
      <c r="QUK104" s="4"/>
      <c r="QUL104" s="4"/>
      <c r="QUM104" s="4"/>
      <c r="QUN104" s="4"/>
      <c r="QUO104" s="4"/>
      <c r="QUP104" s="4"/>
      <c r="QUQ104" s="4"/>
      <c r="QUR104" s="4"/>
      <c r="QUS104" s="4"/>
      <c r="QUT104" s="4"/>
      <c r="QUU104" s="4"/>
      <c r="QUV104" s="4"/>
      <c r="QUW104" s="4"/>
      <c r="QUX104" s="4"/>
      <c r="QUY104" s="4"/>
      <c r="QUZ104" s="4"/>
      <c r="QVA104" s="4"/>
      <c r="QVB104" s="4"/>
      <c r="QVC104" s="4"/>
      <c r="QVD104" s="4"/>
      <c r="QVE104" s="4"/>
      <c r="QVF104" s="4"/>
      <c r="QVG104" s="4"/>
      <c r="QVH104" s="4"/>
      <c r="QVI104" s="4"/>
      <c r="QVJ104" s="4"/>
      <c r="QVK104" s="4"/>
      <c r="QVL104" s="4"/>
      <c r="QVM104" s="4"/>
      <c r="QVN104" s="4"/>
      <c r="QVO104" s="4"/>
      <c r="QVP104" s="4"/>
      <c r="QVQ104" s="4"/>
      <c r="QVR104" s="4"/>
      <c r="QVS104" s="4"/>
      <c r="QVT104" s="4"/>
      <c r="QVU104" s="4"/>
      <c r="QVV104" s="4"/>
      <c r="QVW104" s="4"/>
      <c r="QVX104" s="4"/>
      <c r="QVY104" s="4"/>
      <c r="QVZ104" s="4"/>
      <c r="QWA104" s="4"/>
      <c r="QWB104" s="4"/>
      <c r="QWC104" s="4"/>
      <c r="QWD104" s="4"/>
      <c r="QWE104" s="4"/>
      <c r="QWF104" s="4"/>
      <c r="QWG104" s="4"/>
      <c r="QWH104" s="4"/>
      <c r="QWI104" s="4"/>
      <c r="QWJ104" s="4"/>
      <c r="QWK104" s="4"/>
      <c r="QWL104" s="4"/>
      <c r="QWM104" s="4"/>
      <c r="QWN104" s="4"/>
      <c r="QWO104" s="4"/>
      <c r="QWP104" s="4"/>
      <c r="QWQ104" s="4"/>
      <c r="QWR104" s="4"/>
      <c r="QWS104" s="4"/>
      <c r="QWT104" s="4"/>
      <c r="QWU104" s="4"/>
      <c r="QWV104" s="4"/>
      <c r="QWW104" s="4"/>
      <c r="QWX104" s="4"/>
      <c r="QWY104" s="4"/>
      <c r="QWZ104" s="4"/>
      <c r="QXA104" s="4"/>
      <c r="QXB104" s="4"/>
      <c r="QXC104" s="4"/>
      <c r="QXD104" s="4"/>
      <c r="QXE104" s="4"/>
      <c r="QXF104" s="4"/>
      <c r="QXG104" s="4"/>
      <c r="QXH104" s="4"/>
      <c r="QXI104" s="4"/>
      <c r="QXJ104" s="4"/>
      <c r="QXK104" s="4"/>
      <c r="QXL104" s="4"/>
      <c r="QXM104" s="4"/>
      <c r="QXN104" s="4"/>
      <c r="QXO104" s="4"/>
      <c r="QXP104" s="4"/>
      <c r="QXQ104" s="4"/>
      <c r="QXR104" s="4"/>
      <c r="QXS104" s="4"/>
      <c r="QXT104" s="4"/>
      <c r="QXU104" s="4"/>
      <c r="QXV104" s="4"/>
      <c r="QXW104" s="4"/>
      <c r="QXX104" s="4"/>
      <c r="QXY104" s="4"/>
      <c r="QXZ104" s="4"/>
      <c r="QYA104" s="4"/>
      <c r="QYB104" s="4"/>
      <c r="QYC104" s="4"/>
      <c r="QYD104" s="4"/>
      <c r="QYE104" s="4"/>
      <c r="QYF104" s="4"/>
      <c r="QYG104" s="4"/>
      <c r="QYH104" s="4"/>
      <c r="QYI104" s="4"/>
      <c r="QYJ104" s="4"/>
      <c r="QYK104" s="4"/>
      <c r="QYL104" s="4"/>
      <c r="QYM104" s="4"/>
      <c r="QYN104" s="4"/>
      <c r="QYO104" s="4"/>
      <c r="QYP104" s="4"/>
      <c r="QYQ104" s="4"/>
      <c r="QYR104" s="4"/>
      <c r="QYS104" s="4"/>
      <c r="QYT104" s="4"/>
      <c r="QYU104" s="4"/>
      <c r="QYV104" s="4"/>
      <c r="QYW104" s="4"/>
      <c r="QYX104" s="4"/>
      <c r="QYY104" s="4"/>
      <c r="QYZ104" s="4"/>
      <c r="QZA104" s="4"/>
      <c r="QZB104" s="4"/>
      <c r="QZC104" s="4"/>
      <c r="QZD104" s="4"/>
      <c r="QZE104" s="4"/>
      <c r="QZF104" s="4"/>
      <c r="QZG104" s="4"/>
      <c r="QZH104" s="4"/>
      <c r="QZI104" s="4"/>
      <c r="QZJ104" s="4"/>
      <c r="QZK104" s="4"/>
      <c r="QZL104" s="4"/>
      <c r="QZM104" s="4"/>
      <c r="QZN104" s="4"/>
      <c r="QZO104" s="4"/>
      <c r="QZP104" s="4"/>
      <c r="QZQ104" s="4"/>
      <c r="QZR104" s="4"/>
      <c r="QZS104" s="4"/>
      <c r="QZT104" s="4"/>
      <c r="QZU104" s="4"/>
      <c r="QZV104" s="4"/>
      <c r="QZW104" s="4"/>
      <c r="QZX104" s="4"/>
      <c r="QZY104" s="4"/>
      <c r="QZZ104" s="4"/>
      <c r="RAA104" s="4"/>
      <c r="RAB104" s="4"/>
      <c r="RAC104" s="4"/>
      <c r="RAD104" s="4"/>
      <c r="RAE104" s="4"/>
      <c r="RAF104" s="4"/>
      <c r="RAG104" s="4"/>
      <c r="RAH104" s="4"/>
      <c r="RAI104" s="4"/>
      <c r="RAJ104" s="4"/>
      <c r="RAK104" s="4"/>
      <c r="RAL104" s="4"/>
      <c r="RAM104" s="4"/>
      <c r="RAN104" s="4"/>
      <c r="RAO104" s="4"/>
      <c r="RAP104" s="4"/>
      <c r="RAQ104" s="4"/>
      <c r="RAR104" s="4"/>
      <c r="RAS104" s="4"/>
      <c r="RAT104" s="4"/>
      <c r="RAU104" s="4"/>
      <c r="RAV104" s="4"/>
      <c r="RAW104" s="4"/>
      <c r="RAX104" s="4"/>
      <c r="RAY104" s="4"/>
      <c r="RAZ104" s="4"/>
      <c r="RBA104" s="4"/>
      <c r="RBB104" s="4"/>
      <c r="RBC104" s="4"/>
      <c r="RBD104" s="4"/>
      <c r="RBE104" s="4"/>
      <c r="RBF104" s="4"/>
      <c r="RBG104" s="4"/>
      <c r="RBH104" s="4"/>
      <c r="RBI104" s="4"/>
      <c r="RBJ104" s="4"/>
      <c r="RBK104" s="4"/>
      <c r="RBL104" s="4"/>
      <c r="RBM104" s="4"/>
      <c r="RBN104" s="4"/>
      <c r="RBO104" s="4"/>
      <c r="RBP104" s="4"/>
      <c r="RBQ104" s="4"/>
      <c r="RBR104" s="4"/>
      <c r="RBS104" s="4"/>
      <c r="RBT104" s="4"/>
      <c r="RBU104" s="4"/>
      <c r="RBV104" s="4"/>
      <c r="RBW104" s="4"/>
      <c r="RBX104" s="4"/>
      <c r="RBY104" s="4"/>
      <c r="RBZ104" s="4"/>
      <c r="RCA104" s="4"/>
      <c r="RCB104" s="4"/>
      <c r="RCC104" s="4"/>
      <c r="RCD104" s="4"/>
      <c r="RCE104" s="4"/>
      <c r="RCF104" s="4"/>
      <c r="RCG104" s="4"/>
      <c r="RCH104" s="4"/>
      <c r="RCI104" s="4"/>
      <c r="RCJ104" s="4"/>
      <c r="RCK104" s="4"/>
      <c r="RCL104" s="4"/>
      <c r="RCM104" s="4"/>
      <c r="RCN104" s="4"/>
      <c r="RCO104" s="4"/>
      <c r="RCP104" s="4"/>
      <c r="RCQ104" s="4"/>
      <c r="RCR104" s="4"/>
      <c r="RCS104" s="4"/>
      <c r="RCT104" s="4"/>
      <c r="RCU104" s="4"/>
      <c r="RCV104" s="4"/>
      <c r="RCW104" s="4"/>
      <c r="RCX104" s="4"/>
      <c r="RCY104" s="4"/>
      <c r="RCZ104" s="4"/>
      <c r="RDA104" s="4"/>
      <c r="RDB104" s="4"/>
      <c r="RDC104" s="4"/>
      <c r="RDD104" s="4"/>
      <c r="RDE104" s="4"/>
      <c r="RDF104" s="4"/>
      <c r="RDG104" s="4"/>
      <c r="RDH104" s="4"/>
      <c r="RDI104" s="4"/>
      <c r="RDJ104" s="4"/>
      <c r="RDK104" s="4"/>
      <c r="RDL104" s="4"/>
      <c r="RDM104" s="4"/>
      <c r="RDN104" s="4"/>
      <c r="RDO104" s="4"/>
      <c r="RDP104" s="4"/>
      <c r="RDQ104" s="4"/>
      <c r="RDR104" s="4"/>
      <c r="RDS104" s="4"/>
      <c r="RDT104" s="4"/>
      <c r="RDU104" s="4"/>
      <c r="RDV104" s="4"/>
      <c r="RDW104" s="4"/>
      <c r="RDX104" s="4"/>
      <c r="RDY104" s="4"/>
      <c r="RDZ104" s="4"/>
      <c r="REA104" s="4"/>
      <c r="REB104" s="4"/>
      <c r="REC104" s="4"/>
      <c r="RED104" s="4"/>
      <c r="REE104" s="4"/>
      <c r="REF104" s="4"/>
      <c r="REG104" s="4"/>
      <c r="REH104" s="4"/>
      <c r="REI104" s="4"/>
      <c r="REJ104" s="4"/>
      <c r="REK104" s="4"/>
      <c r="REL104" s="4"/>
      <c r="REM104" s="4"/>
      <c r="REN104" s="4"/>
      <c r="REO104" s="4"/>
      <c r="REP104" s="4"/>
      <c r="REQ104" s="4"/>
      <c r="RER104" s="4"/>
      <c r="RES104" s="4"/>
      <c r="RET104" s="4"/>
      <c r="REU104" s="4"/>
      <c r="REV104" s="4"/>
      <c r="REW104" s="4"/>
      <c r="REX104" s="4"/>
      <c r="REY104" s="4"/>
      <c r="REZ104" s="4"/>
      <c r="RFA104" s="4"/>
      <c r="RFB104" s="4"/>
      <c r="RFC104" s="4"/>
      <c r="RFD104" s="4"/>
      <c r="RFE104" s="4"/>
      <c r="RFF104" s="4"/>
      <c r="RFG104" s="4"/>
      <c r="RFH104" s="4"/>
      <c r="RFI104" s="4"/>
      <c r="RFJ104" s="4"/>
      <c r="RFK104" s="4"/>
      <c r="RFL104" s="4"/>
      <c r="RFM104" s="4"/>
      <c r="RFN104" s="4"/>
      <c r="RFO104" s="4"/>
      <c r="RFP104" s="4"/>
      <c r="RFQ104" s="4"/>
      <c r="RFR104" s="4"/>
      <c r="RFS104" s="4"/>
      <c r="RFT104" s="4"/>
      <c r="RFU104" s="4"/>
      <c r="RFV104" s="4"/>
      <c r="RFW104" s="4"/>
      <c r="RFX104" s="4"/>
      <c r="RFY104" s="4"/>
      <c r="RFZ104" s="4"/>
      <c r="RGA104" s="4"/>
      <c r="RGB104" s="4"/>
      <c r="RGC104" s="4"/>
      <c r="RGD104" s="4"/>
      <c r="RGE104" s="4"/>
      <c r="RGF104" s="4"/>
      <c r="RGG104" s="4"/>
      <c r="RGH104" s="4"/>
      <c r="RGI104" s="4"/>
      <c r="RGJ104" s="4"/>
      <c r="RGK104" s="4"/>
      <c r="RGL104" s="4"/>
      <c r="RGM104" s="4"/>
      <c r="RGN104" s="4"/>
      <c r="RGO104" s="4"/>
      <c r="RGP104" s="4"/>
      <c r="RGQ104" s="4"/>
      <c r="RGR104" s="4"/>
      <c r="RGS104" s="4"/>
      <c r="RGT104" s="4"/>
      <c r="RGU104" s="4"/>
      <c r="RGV104" s="4"/>
      <c r="RGW104" s="4"/>
      <c r="RGX104" s="4"/>
      <c r="RGY104" s="4"/>
      <c r="RGZ104" s="4"/>
      <c r="RHA104" s="4"/>
      <c r="RHB104" s="4"/>
      <c r="RHC104" s="4"/>
      <c r="RHD104" s="4"/>
      <c r="RHE104" s="4"/>
      <c r="RHF104" s="4"/>
      <c r="RHG104" s="4"/>
      <c r="RHH104" s="4"/>
      <c r="RHI104" s="4"/>
      <c r="RHJ104" s="4"/>
      <c r="RHK104" s="4"/>
      <c r="RHL104" s="4"/>
      <c r="RHM104" s="4"/>
      <c r="RHN104" s="4"/>
      <c r="RHO104" s="4"/>
      <c r="RHP104" s="4"/>
      <c r="RHQ104" s="4"/>
      <c r="RHR104" s="4"/>
      <c r="RHS104" s="4"/>
      <c r="RHT104" s="4"/>
      <c r="RHU104" s="4"/>
      <c r="RHV104" s="4"/>
      <c r="RHW104" s="4"/>
      <c r="RHX104" s="4"/>
      <c r="RHY104" s="4"/>
      <c r="RHZ104" s="4"/>
      <c r="RIA104" s="4"/>
      <c r="RIB104" s="4"/>
      <c r="RIC104" s="4"/>
      <c r="RID104" s="4"/>
      <c r="RIE104" s="4"/>
      <c r="RIF104" s="4"/>
      <c r="RIG104" s="4"/>
      <c r="RIH104" s="4"/>
      <c r="RII104" s="4"/>
      <c r="RIJ104" s="4"/>
      <c r="RIK104" s="4"/>
      <c r="RIL104" s="4"/>
      <c r="RIM104" s="4"/>
      <c r="RIN104" s="4"/>
      <c r="RIO104" s="4"/>
      <c r="RIP104" s="4"/>
      <c r="RIQ104" s="4"/>
      <c r="RIR104" s="4"/>
      <c r="RIS104" s="4"/>
      <c r="RIT104" s="4"/>
      <c r="RIU104" s="4"/>
      <c r="RIV104" s="4"/>
      <c r="RIW104" s="4"/>
      <c r="RIX104" s="4"/>
      <c r="RIY104" s="4"/>
      <c r="RIZ104" s="4"/>
      <c r="RJA104" s="4"/>
      <c r="RJB104" s="4"/>
      <c r="RJC104" s="4"/>
      <c r="RJD104" s="4"/>
      <c r="RJE104" s="4"/>
      <c r="RJF104" s="4"/>
      <c r="RJG104" s="4"/>
      <c r="RJH104" s="4"/>
      <c r="RJI104" s="4"/>
      <c r="RJJ104" s="4"/>
      <c r="RJK104" s="4"/>
      <c r="RJL104" s="4"/>
      <c r="RJM104" s="4"/>
      <c r="RJN104" s="4"/>
      <c r="RJO104" s="4"/>
      <c r="RJP104" s="4"/>
      <c r="RJQ104" s="4"/>
      <c r="RJR104" s="4"/>
      <c r="RJS104" s="4"/>
      <c r="RJT104" s="4"/>
      <c r="RJU104" s="4"/>
      <c r="RJV104" s="4"/>
      <c r="RJW104" s="4"/>
      <c r="RJX104" s="4"/>
      <c r="RJY104" s="4"/>
      <c r="RJZ104" s="4"/>
      <c r="RKA104" s="4"/>
      <c r="RKB104" s="4"/>
      <c r="RKC104" s="4"/>
      <c r="RKD104" s="4"/>
      <c r="RKE104" s="4"/>
      <c r="RKF104" s="4"/>
      <c r="RKG104" s="4"/>
      <c r="RKH104" s="4"/>
      <c r="RKI104" s="4"/>
      <c r="RKJ104" s="4"/>
      <c r="RKK104" s="4"/>
      <c r="RKL104" s="4"/>
      <c r="RKM104" s="4"/>
      <c r="RKN104" s="4"/>
      <c r="RKO104" s="4"/>
      <c r="RKP104" s="4"/>
      <c r="RKQ104" s="4"/>
      <c r="RKR104" s="4"/>
      <c r="RKS104" s="4"/>
      <c r="RKT104" s="4"/>
      <c r="RKU104" s="4"/>
      <c r="RKV104" s="4"/>
      <c r="RKW104" s="4"/>
      <c r="RKX104" s="4"/>
      <c r="RKY104" s="4"/>
      <c r="RKZ104" s="4"/>
      <c r="RLA104" s="4"/>
      <c r="RLB104" s="4"/>
      <c r="RLC104" s="4"/>
      <c r="RLD104" s="4"/>
      <c r="RLE104" s="4"/>
      <c r="RLF104" s="4"/>
      <c r="RLG104" s="4"/>
      <c r="RLH104" s="4"/>
      <c r="RLI104" s="4"/>
      <c r="RLJ104" s="4"/>
      <c r="RLK104" s="4"/>
      <c r="RLL104" s="4"/>
      <c r="RLM104" s="4"/>
      <c r="RLN104" s="4"/>
      <c r="RLO104" s="4"/>
      <c r="RLP104" s="4"/>
      <c r="RLQ104" s="4"/>
      <c r="RLR104" s="4"/>
      <c r="RLS104" s="4"/>
      <c r="RLT104" s="4"/>
      <c r="RLU104" s="4"/>
      <c r="RLV104" s="4"/>
      <c r="RLW104" s="4"/>
      <c r="RLX104" s="4"/>
      <c r="RLY104" s="4"/>
      <c r="RLZ104" s="4"/>
      <c r="RMA104" s="4"/>
      <c r="RMB104" s="4"/>
      <c r="RMC104" s="4"/>
      <c r="RMD104" s="4"/>
      <c r="RME104" s="4"/>
      <c r="RMF104" s="4"/>
      <c r="RMG104" s="4"/>
      <c r="RMH104" s="4"/>
      <c r="RMI104" s="4"/>
      <c r="RMJ104" s="4"/>
      <c r="RMK104" s="4"/>
      <c r="RML104" s="4"/>
      <c r="RMM104" s="4"/>
      <c r="RMN104" s="4"/>
      <c r="RMO104" s="4"/>
      <c r="RMP104" s="4"/>
      <c r="RMQ104" s="4"/>
      <c r="RMR104" s="4"/>
      <c r="RMS104" s="4"/>
      <c r="RMT104" s="4"/>
      <c r="RMU104" s="4"/>
      <c r="RMV104" s="4"/>
      <c r="RMW104" s="4"/>
      <c r="RMX104" s="4"/>
      <c r="RMY104" s="4"/>
      <c r="RMZ104" s="4"/>
      <c r="RNA104" s="4"/>
      <c r="RNB104" s="4"/>
      <c r="RNC104" s="4"/>
      <c r="RND104" s="4"/>
      <c r="RNE104" s="4"/>
      <c r="RNF104" s="4"/>
      <c r="RNG104" s="4"/>
      <c r="RNH104" s="4"/>
      <c r="RNI104" s="4"/>
      <c r="RNJ104" s="4"/>
      <c r="RNK104" s="4"/>
      <c r="RNL104" s="4"/>
      <c r="RNM104" s="4"/>
      <c r="RNN104" s="4"/>
      <c r="RNO104" s="4"/>
      <c r="RNP104" s="4"/>
      <c r="RNQ104" s="4"/>
      <c r="RNR104" s="4"/>
      <c r="RNS104" s="4"/>
      <c r="RNT104" s="4"/>
      <c r="RNU104" s="4"/>
      <c r="RNV104" s="4"/>
      <c r="RNW104" s="4"/>
      <c r="RNX104" s="4"/>
      <c r="RNY104" s="4"/>
      <c r="RNZ104" s="4"/>
      <c r="ROA104" s="4"/>
      <c r="ROB104" s="4"/>
      <c r="ROC104" s="4"/>
      <c r="ROD104" s="4"/>
      <c r="ROE104" s="4"/>
      <c r="ROF104" s="4"/>
      <c r="ROG104" s="4"/>
      <c r="ROH104" s="4"/>
      <c r="ROI104" s="4"/>
      <c r="ROJ104" s="4"/>
      <c r="ROK104" s="4"/>
      <c r="ROL104" s="4"/>
      <c r="ROM104" s="4"/>
      <c r="RON104" s="4"/>
      <c r="ROO104" s="4"/>
      <c r="ROP104" s="4"/>
      <c r="ROQ104" s="4"/>
      <c r="ROR104" s="4"/>
      <c r="ROS104" s="4"/>
      <c r="ROT104" s="4"/>
      <c r="ROU104" s="4"/>
      <c r="ROV104" s="4"/>
      <c r="ROW104" s="4"/>
      <c r="ROX104" s="4"/>
      <c r="ROY104" s="4"/>
      <c r="ROZ104" s="4"/>
      <c r="RPA104" s="4"/>
      <c r="RPB104" s="4"/>
      <c r="RPC104" s="4"/>
      <c r="RPD104" s="4"/>
      <c r="RPE104" s="4"/>
      <c r="RPF104" s="4"/>
      <c r="RPG104" s="4"/>
      <c r="RPH104" s="4"/>
      <c r="RPI104" s="4"/>
      <c r="RPJ104" s="4"/>
      <c r="RPK104" s="4"/>
      <c r="RPL104" s="4"/>
      <c r="RPM104" s="4"/>
      <c r="RPN104" s="4"/>
      <c r="RPO104" s="4"/>
      <c r="RPP104" s="4"/>
      <c r="RPQ104" s="4"/>
      <c r="RPR104" s="4"/>
      <c r="RPS104" s="4"/>
      <c r="RPT104" s="4"/>
      <c r="RPU104" s="4"/>
      <c r="RPV104" s="4"/>
      <c r="RPW104" s="4"/>
      <c r="RPX104" s="4"/>
      <c r="RPY104" s="4"/>
      <c r="RPZ104" s="4"/>
      <c r="RQA104" s="4"/>
      <c r="RQB104" s="4"/>
      <c r="RQC104" s="4"/>
      <c r="RQD104" s="4"/>
      <c r="RQE104" s="4"/>
      <c r="RQF104" s="4"/>
      <c r="RQG104" s="4"/>
      <c r="RQH104" s="4"/>
      <c r="RQI104" s="4"/>
      <c r="RQJ104" s="4"/>
      <c r="RQK104" s="4"/>
      <c r="RQL104" s="4"/>
      <c r="RQM104" s="4"/>
      <c r="RQN104" s="4"/>
      <c r="RQO104" s="4"/>
      <c r="RQP104" s="4"/>
      <c r="RQQ104" s="4"/>
      <c r="RQR104" s="4"/>
      <c r="RQS104" s="4"/>
      <c r="RQT104" s="4"/>
      <c r="RQU104" s="4"/>
      <c r="RQV104" s="4"/>
      <c r="RQW104" s="4"/>
      <c r="RQX104" s="4"/>
      <c r="RQY104" s="4"/>
      <c r="RQZ104" s="4"/>
      <c r="RRA104" s="4"/>
      <c r="RRB104" s="4"/>
      <c r="RRC104" s="4"/>
      <c r="RRD104" s="4"/>
      <c r="RRE104" s="4"/>
      <c r="RRF104" s="4"/>
      <c r="RRG104" s="4"/>
      <c r="RRH104" s="4"/>
      <c r="RRI104" s="4"/>
      <c r="RRJ104" s="4"/>
      <c r="RRK104" s="4"/>
      <c r="RRL104" s="4"/>
      <c r="RRM104" s="4"/>
      <c r="RRN104" s="4"/>
      <c r="RRO104" s="4"/>
      <c r="RRP104" s="4"/>
      <c r="RRQ104" s="4"/>
      <c r="RRR104" s="4"/>
      <c r="RRS104" s="4"/>
      <c r="RRT104" s="4"/>
      <c r="RRU104" s="4"/>
      <c r="RRV104" s="4"/>
      <c r="RRW104" s="4"/>
      <c r="RRX104" s="4"/>
      <c r="RRY104" s="4"/>
      <c r="RRZ104" s="4"/>
      <c r="RSA104" s="4"/>
      <c r="RSB104" s="4"/>
      <c r="RSC104" s="4"/>
      <c r="RSD104" s="4"/>
      <c r="RSE104" s="4"/>
      <c r="RSF104" s="4"/>
      <c r="RSG104" s="4"/>
      <c r="RSH104" s="4"/>
      <c r="RSI104" s="4"/>
      <c r="RSJ104" s="4"/>
      <c r="RSK104" s="4"/>
      <c r="RSL104" s="4"/>
      <c r="RSM104" s="4"/>
      <c r="RSN104" s="4"/>
      <c r="RSO104" s="4"/>
      <c r="RSP104" s="4"/>
      <c r="RSQ104" s="4"/>
      <c r="RSR104" s="4"/>
      <c r="RSS104" s="4"/>
      <c r="RST104" s="4"/>
      <c r="RSU104" s="4"/>
      <c r="RSV104" s="4"/>
      <c r="RSW104" s="4"/>
      <c r="RSX104" s="4"/>
      <c r="RSY104" s="4"/>
      <c r="RSZ104" s="4"/>
      <c r="RTA104" s="4"/>
      <c r="RTB104" s="4"/>
      <c r="RTC104" s="4"/>
      <c r="RTD104" s="4"/>
      <c r="RTE104" s="4"/>
      <c r="RTF104" s="4"/>
      <c r="RTG104" s="4"/>
      <c r="RTH104" s="4"/>
      <c r="RTI104" s="4"/>
      <c r="RTJ104" s="4"/>
      <c r="RTK104" s="4"/>
      <c r="RTL104" s="4"/>
      <c r="RTM104" s="4"/>
      <c r="RTN104" s="4"/>
      <c r="RTO104" s="4"/>
      <c r="RTP104" s="4"/>
      <c r="RTQ104" s="4"/>
      <c r="RTR104" s="4"/>
      <c r="RTS104" s="4"/>
      <c r="RTT104" s="4"/>
      <c r="RTU104" s="4"/>
      <c r="RTV104" s="4"/>
      <c r="RTW104" s="4"/>
      <c r="RTX104" s="4"/>
      <c r="RTY104" s="4"/>
      <c r="RTZ104" s="4"/>
      <c r="RUA104" s="4"/>
      <c r="RUB104" s="4"/>
      <c r="RUC104" s="4"/>
      <c r="RUD104" s="4"/>
      <c r="RUE104" s="4"/>
      <c r="RUF104" s="4"/>
      <c r="RUG104" s="4"/>
      <c r="RUH104" s="4"/>
      <c r="RUI104" s="4"/>
      <c r="RUJ104" s="4"/>
      <c r="RUK104" s="4"/>
      <c r="RUL104" s="4"/>
      <c r="RUM104" s="4"/>
      <c r="RUN104" s="4"/>
      <c r="RUO104" s="4"/>
      <c r="RUP104" s="4"/>
      <c r="RUQ104" s="4"/>
      <c r="RUR104" s="4"/>
      <c r="RUS104" s="4"/>
      <c r="RUT104" s="4"/>
      <c r="RUU104" s="4"/>
      <c r="RUV104" s="4"/>
      <c r="RUW104" s="4"/>
      <c r="RUX104" s="4"/>
      <c r="RUY104" s="4"/>
      <c r="RUZ104" s="4"/>
      <c r="RVA104" s="4"/>
      <c r="RVB104" s="4"/>
      <c r="RVC104" s="4"/>
      <c r="RVD104" s="4"/>
      <c r="RVE104" s="4"/>
      <c r="RVF104" s="4"/>
      <c r="RVG104" s="4"/>
      <c r="RVH104" s="4"/>
      <c r="RVI104" s="4"/>
      <c r="RVJ104" s="4"/>
      <c r="RVK104" s="4"/>
      <c r="RVL104" s="4"/>
      <c r="RVM104" s="4"/>
      <c r="RVN104" s="4"/>
      <c r="RVO104" s="4"/>
      <c r="RVP104" s="4"/>
      <c r="RVQ104" s="4"/>
      <c r="RVR104" s="4"/>
      <c r="RVS104" s="4"/>
      <c r="RVT104" s="4"/>
      <c r="RVU104" s="4"/>
      <c r="RVV104" s="4"/>
      <c r="RVW104" s="4"/>
      <c r="RVX104" s="4"/>
      <c r="RVY104" s="4"/>
      <c r="RVZ104" s="4"/>
      <c r="RWA104" s="4"/>
      <c r="RWB104" s="4"/>
      <c r="RWC104" s="4"/>
      <c r="RWD104" s="4"/>
      <c r="RWE104" s="4"/>
      <c r="RWF104" s="4"/>
      <c r="RWG104" s="4"/>
      <c r="RWH104" s="4"/>
      <c r="RWI104" s="4"/>
      <c r="RWJ104" s="4"/>
      <c r="RWK104" s="4"/>
      <c r="RWL104" s="4"/>
      <c r="RWM104" s="4"/>
      <c r="RWN104" s="4"/>
      <c r="RWO104" s="4"/>
      <c r="RWP104" s="4"/>
      <c r="RWQ104" s="4"/>
      <c r="RWR104" s="4"/>
      <c r="RWS104" s="4"/>
      <c r="RWT104" s="4"/>
      <c r="RWU104" s="4"/>
      <c r="RWV104" s="4"/>
      <c r="RWW104" s="4"/>
      <c r="RWX104" s="4"/>
      <c r="RWY104" s="4"/>
      <c r="RWZ104" s="4"/>
      <c r="RXA104" s="4"/>
      <c r="RXB104" s="4"/>
      <c r="RXC104" s="4"/>
      <c r="RXD104" s="4"/>
      <c r="RXE104" s="4"/>
      <c r="RXF104" s="4"/>
      <c r="RXG104" s="4"/>
      <c r="RXH104" s="4"/>
      <c r="RXI104" s="4"/>
      <c r="RXJ104" s="4"/>
      <c r="RXK104" s="4"/>
      <c r="RXL104" s="4"/>
      <c r="RXM104" s="4"/>
      <c r="RXN104" s="4"/>
      <c r="RXO104" s="4"/>
      <c r="RXP104" s="4"/>
      <c r="RXQ104" s="4"/>
      <c r="RXR104" s="4"/>
      <c r="RXS104" s="4"/>
      <c r="RXT104" s="4"/>
      <c r="RXU104" s="4"/>
      <c r="RXV104" s="4"/>
      <c r="RXW104" s="4"/>
      <c r="RXX104" s="4"/>
      <c r="RXY104" s="4"/>
      <c r="RXZ104" s="4"/>
      <c r="RYA104" s="4"/>
      <c r="RYB104" s="4"/>
      <c r="RYC104" s="4"/>
      <c r="RYD104" s="4"/>
      <c r="RYE104" s="4"/>
      <c r="RYF104" s="4"/>
      <c r="RYG104" s="4"/>
      <c r="RYH104" s="4"/>
      <c r="RYI104" s="4"/>
      <c r="RYJ104" s="4"/>
      <c r="RYK104" s="4"/>
      <c r="RYL104" s="4"/>
      <c r="RYM104" s="4"/>
      <c r="RYN104" s="4"/>
      <c r="RYO104" s="4"/>
      <c r="RYP104" s="4"/>
      <c r="RYQ104" s="4"/>
      <c r="RYR104" s="4"/>
      <c r="RYS104" s="4"/>
      <c r="RYT104" s="4"/>
      <c r="RYU104" s="4"/>
      <c r="RYV104" s="4"/>
      <c r="RYW104" s="4"/>
      <c r="RYX104" s="4"/>
      <c r="RYY104" s="4"/>
      <c r="RYZ104" s="4"/>
      <c r="RZA104" s="4"/>
      <c r="RZB104" s="4"/>
      <c r="RZC104" s="4"/>
      <c r="RZD104" s="4"/>
      <c r="RZE104" s="4"/>
      <c r="RZF104" s="4"/>
      <c r="RZG104" s="4"/>
      <c r="RZH104" s="4"/>
      <c r="RZI104" s="4"/>
      <c r="RZJ104" s="4"/>
      <c r="RZK104" s="4"/>
      <c r="RZL104" s="4"/>
      <c r="RZM104" s="4"/>
      <c r="RZN104" s="4"/>
      <c r="RZO104" s="4"/>
      <c r="RZP104" s="4"/>
      <c r="RZQ104" s="4"/>
      <c r="RZR104" s="4"/>
      <c r="RZS104" s="4"/>
      <c r="RZT104" s="4"/>
      <c r="RZU104" s="4"/>
      <c r="RZV104" s="4"/>
      <c r="RZW104" s="4"/>
      <c r="RZX104" s="4"/>
      <c r="RZY104" s="4"/>
      <c r="RZZ104" s="4"/>
      <c r="SAA104" s="4"/>
      <c r="SAB104" s="4"/>
      <c r="SAC104" s="4"/>
      <c r="SAD104" s="4"/>
      <c r="SAE104" s="4"/>
      <c r="SAF104" s="4"/>
      <c r="SAG104" s="4"/>
      <c r="SAH104" s="4"/>
      <c r="SAI104" s="4"/>
      <c r="SAJ104" s="4"/>
      <c r="SAK104" s="4"/>
      <c r="SAL104" s="4"/>
      <c r="SAM104" s="4"/>
      <c r="SAN104" s="4"/>
      <c r="SAO104" s="4"/>
      <c r="SAP104" s="4"/>
      <c r="SAQ104" s="4"/>
      <c r="SAR104" s="4"/>
      <c r="SAS104" s="4"/>
      <c r="SAT104" s="4"/>
      <c r="SAU104" s="4"/>
      <c r="SAV104" s="4"/>
      <c r="SAW104" s="4"/>
      <c r="SAX104" s="4"/>
      <c r="SAY104" s="4"/>
      <c r="SAZ104" s="4"/>
      <c r="SBA104" s="4"/>
      <c r="SBB104" s="4"/>
      <c r="SBC104" s="4"/>
      <c r="SBD104" s="4"/>
      <c r="SBE104" s="4"/>
      <c r="SBF104" s="4"/>
      <c r="SBG104" s="4"/>
      <c r="SBH104" s="4"/>
      <c r="SBI104" s="4"/>
      <c r="SBJ104" s="4"/>
      <c r="SBK104" s="4"/>
      <c r="SBL104" s="4"/>
      <c r="SBM104" s="4"/>
      <c r="SBN104" s="4"/>
      <c r="SBO104" s="4"/>
      <c r="SBP104" s="4"/>
      <c r="SBQ104" s="4"/>
      <c r="SBR104" s="4"/>
      <c r="SBS104" s="4"/>
      <c r="SBT104" s="4"/>
      <c r="SBU104" s="4"/>
      <c r="SBV104" s="4"/>
      <c r="SBW104" s="4"/>
      <c r="SBX104" s="4"/>
      <c r="SBY104" s="4"/>
      <c r="SBZ104" s="4"/>
      <c r="SCA104" s="4"/>
      <c r="SCB104" s="4"/>
      <c r="SCC104" s="4"/>
      <c r="SCD104" s="4"/>
      <c r="SCE104" s="4"/>
      <c r="SCF104" s="4"/>
      <c r="SCG104" s="4"/>
      <c r="SCH104" s="4"/>
      <c r="SCI104" s="4"/>
      <c r="SCJ104" s="4"/>
      <c r="SCK104" s="4"/>
      <c r="SCL104" s="4"/>
      <c r="SCM104" s="4"/>
      <c r="SCN104" s="4"/>
      <c r="SCO104" s="4"/>
      <c r="SCP104" s="4"/>
      <c r="SCQ104" s="4"/>
      <c r="SCR104" s="4"/>
      <c r="SCS104" s="4"/>
      <c r="SCT104" s="4"/>
      <c r="SCU104" s="4"/>
      <c r="SCV104" s="4"/>
      <c r="SCW104" s="4"/>
      <c r="SCX104" s="4"/>
      <c r="SCY104" s="4"/>
      <c r="SCZ104" s="4"/>
      <c r="SDA104" s="4"/>
      <c r="SDB104" s="4"/>
      <c r="SDC104" s="4"/>
      <c r="SDD104" s="4"/>
      <c r="SDE104" s="4"/>
      <c r="SDF104" s="4"/>
      <c r="SDG104" s="4"/>
      <c r="SDH104" s="4"/>
      <c r="SDI104" s="4"/>
      <c r="SDJ104" s="4"/>
      <c r="SDK104" s="4"/>
      <c r="SDL104" s="4"/>
      <c r="SDM104" s="4"/>
      <c r="SDN104" s="4"/>
      <c r="SDO104" s="4"/>
      <c r="SDP104" s="4"/>
      <c r="SDQ104" s="4"/>
      <c r="SDR104" s="4"/>
      <c r="SDS104" s="4"/>
      <c r="SDT104" s="4"/>
      <c r="SDU104" s="4"/>
      <c r="SDV104" s="4"/>
      <c r="SDW104" s="4"/>
      <c r="SDX104" s="4"/>
      <c r="SDY104" s="4"/>
      <c r="SDZ104" s="4"/>
      <c r="SEA104" s="4"/>
      <c r="SEB104" s="4"/>
      <c r="SEC104" s="4"/>
      <c r="SED104" s="4"/>
      <c r="SEE104" s="4"/>
      <c r="SEF104" s="4"/>
      <c r="SEG104" s="4"/>
      <c r="SEH104" s="4"/>
      <c r="SEI104" s="4"/>
      <c r="SEJ104" s="4"/>
      <c r="SEK104" s="4"/>
      <c r="SEL104" s="4"/>
      <c r="SEM104" s="4"/>
      <c r="SEN104" s="4"/>
      <c r="SEO104" s="4"/>
      <c r="SEP104" s="4"/>
      <c r="SEQ104" s="4"/>
      <c r="SER104" s="4"/>
      <c r="SES104" s="4"/>
      <c r="SET104" s="4"/>
      <c r="SEU104" s="4"/>
      <c r="SEV104" s="4"/>
      <c r="SEW104" s="4"/>
      <c r="SEX104" s="4"/>
      <c r="SEY104" s="4"/>
      <c r="SEZ104" s="4"/>
      <c r="SFA104" s="4"/>
      <c r="SFB104" s="4"/>
      <c r="SFC104" s="4"/>
      <c r="SFD104" s="4"/>
      <c r="SFE104" s="4"/>
      <c r="SFF104" s="4"/>
      <c r="SFG104" s="4"/>
      <c r="SFH104" s="4"/>
      <c r="SFI104" s="4"/>
      <c r="SFJ104" s="4"/>
      <c r="SFK104" s="4"/>
      <c r="SFL104" s="4"/>
      <c r="SFM104" s="4"/>
      <c r="SFN104" s="4"/>
      <c r="SFO104" s="4"/>
      <c r="SFP104" s="4"/>
      <c r="SFQ104" s="4"/>
      <c r="SFR104" s="4"/>
      <c r="SFS104" s="4"/>
      <c r="SFT104" s="4"/>
      <c r="SFU104" s="4"/>
      <c r="SFV104" s="4"/>
      <c r="SFW104" s="4"/>
      <c r="SFX104" s="4"/>
      <c r="SFY104" s="4"/>
      <c r="SFZ104" s="4"/>
      <c r="SGA104" s="4"/>
      <c r="SGB104" s="4"/>
      <c r="SGC104" s="4"/>
      <c r="SGD104" s="4"/>
      <c r="SGE104" s="4"/>
      <c r="SGF104" s="4"/>
      <c r="SGG104" s="4"/>
      <c r="SGH104" s="4"/>
      <c r="SGI104" s="4"/>
      <c r="SGJ104" s="4"/>
      <c r="SGK104" s="4"/>
      <c r="SGL104" s="4"/>
      <c r="SGM104" s="4"/>
      <c r="SGN104" s="4"/>
      <c r="SGO104" s="4"/>
      <c r="SGP104" s="4"/>
      <c r="SGQ104" s="4"/>
      <c r="SGR104" s="4"/>
      <c r="SGS104" s="4"/>
      <c r="SGT104" s="4"/>
      <c r="SGU104" s="4"/>
      <c r="SGV104" s="4"/>
      <c r="SGW104" s="4"/>
      <c r="SGX104" s="4"/>
      <c r="SGY104" s="4"/>
      <c r="SGZ104" s="4"/>
      <c r="SHA104" s="4"/>
      <c r="SHB104" s="4"/>
      <c r="SHC104" s="4"/>
      <c r="SHD104" s="4"/>
      <c r="SHE104" s="4"/>
      <c r="SHF104" s="4"/>
      <c r="SHG104" s="4"/>
      <c r="SHH104" s="4"/>
      <c r="SHI104" s="4"/>
      <c r="SHJ104" s="4"/>
      <c r="SHK104" s="4"/>
      <c r="SHL104" s="4"/>
      <c r="SHM104" s="4"/>
      <c r="SHN104" s="4"/>
      <c r="SHO104" s="4"/>
      <c r="SHP104" s="4"/>
      <c r="SHQ104" s="4"/>
      <c r="SHR104" s="4"/>
      <c r="SHS104" s="4"/>
      <c r="SHT104" s="4"/>
      <c r="SHU104" s="4"/>
      <c r="SHV104" s="4"/>
      <c r="SHW104" s="4"/>
      <c r="SHX104" s="4"/>
      <c r="SHY104" s="4"/>
      <c r="SHZ104" s="4"/>
      <c r="SIA104" s="4"/>
      <c r="SIB104" s="4"/>
      <c r="SIC104" s="4"/>
      <c r="SID104" s="4"/>
      <c r="SIE104" s="4"/>
      <c r="SIF104" s="4"/>
      <c r="SIG104" s="4"/>
      <c r="SIH104" s="4"/>
      <c r="SII104" s="4"/>
      <c r="SIJ104" s="4"/>
      <c r="SIK104" s="4"/>
      <c r="SIL104" s="4"/>
      <c r="SIM104" s="4"/>
      <c r="SIN104" s="4"/>
      <c r="SIO104" s="4"/>
      <c r="SIP104" s="4"/>
      <c r="SIQ104" s="4"/>
      <c r="SIR104" s="4"/>
      <c r="SIS104" s="4"/>
      <c r="SIT104" s="4"/>
      <c r="SIU104" s="4"/>
      <c r="SIV104" s="4"/>
      <c r="SIW104" s="4"/>
      <c r="SIX104" s="4"/>
      <c r="SIY104" s="4"/>
      <c r="SIZ104" s="4"/>
      <c r="SJA104" s="4"/>
      <c r="SJB104" s="4"/>
      <c r="SJC104" s="4"/>
      <c r="SJD104" s="4"/>
      <c r="SJE104" s="4"/>
      <c r="SJF104" s="4"/>
      <c r="SJG104" s="4"/>
      <c r="SJH104" s="4"/>
      <c r="SJI104" s="4"/>
      <c r="SJJ104" s="4"/>
      <c r="SJK104" s="4"/>
      <c r="SJL104" s="4"/>
      <c r="SJM104" s="4"/>
      <c r="SJN104" s="4"/>
      <c r="SJO104" s="4"/>
      <c r="SJP104" s="4"/>
      <c r="SJQ104" s="4"/>
      <c r="SJR104" s="4"/>
      <c r="SJS104" s="4"/>
      <c r="SJT104" s="4"/>
      <c r="SJU104" s="4"/>
      <c r="SJV104" s="4"/>
      <c r="SJW104" s="4"/>
      <c r="SJX104" s="4"/>
      <c r="SJY104" s="4"/>
      <c r="SJZ104" s="4"/>
      <c r="SKA104" s="4"/>
      <c r="SKB104" s="4"/>
      <c r="SKC104" s="4"/>
      <c r="SKD104" s="4"/>
      <c r="SKE104" s="4"/>
      <c r="SKF104" s="4"/>
      <c r="SKG104" s="4"/>
      <c r="SKH104" s="4"/>
      <c r="SKI104" s="4"/>
      <c r="SKJ104" s="4"/>
      <c r="SKK104" s="4"/>
      <c r="SKL104" s="4"/>
      <c r="SKM104" s="4"/>
      <c r="SKN104" s="4"/>
      <c r="SKO104" s="4"/>
      <c r="SKP104" s="4"/>
      <c r="SKQ104" s="4"/>
      <c r="SKR104" s="4"/>
      <c r="SKS104" s="4"/>
      <c r="SKT104" s="4"/>
      <c r="SKU104" s="4"/>
      <c r="SKV104" s="4"/>
      <c r="SKW104" s="4"/>
      <c r="SKX104" s="4"/>
      <c r="SKY104" s="4"/>
      <c r="SKZ104" s="4"/>
      <c r="SLA104" s="4"/>
      <c r="SLB104" s="4"/>
      <c r="SLC104" s="4"/>
      <c r="SLD104" s="4"/>
      <c r="SLE104" s="4"/>
      <c r="SLF104" s="4"/>
      <c r="SLG104" s="4"/>
      <c r="SLH104" s="4"/>
      <c r="SLI104" s="4"/>
      <c r="SLJ104" s="4"/>
      <c r="SLK104" s="4"/>
      <c r="SLL104" s="4"/>
      <c r="SLM104" s="4"/>
      <c r="SLN104" s="4"/>
      <c r="SLO104" s="4"/>
      <c r="SLP104" s="4"/>
      <c r="SLQ104" s="4"/>
      <c r="SLR104" s="4"/>
      <c r="SLS104" s="4"/>
      <c r="SLT104" s="4"/>
      <c r="SLU104" s="4"/>
      <c r="SLV104" s="4"/>
      <c r="SLW104" s="4"/>
      <c r="SLX104" s="4"/>
      <c r="SLY104" s="4"/>
      <c r="SLZ104" s="4"/>
      <c r="SMA104" s="4"/>
      <c r="SMB104" s="4"/>
      <c r="SMC104" s="4"/>
      <c r="SMD104" s="4"/>
      <c r="SME104" s="4"/>
      <c r="SMF104" s="4"/>
      <c r="SMG104" s="4"/>
      <c r="SMH104" s="4"/>
      <c r="SMI104" s="4"/>
      <c r="SMJ104" s="4"/>
      <c r="SMK104" s="4"/>
      <c r="SML104" s="4"/>
      <c r="SMM104" s="4"/>
      <c r="SMN104" s="4"/>
      <c r="SMO104" s="4"/>
      <c r="SMP104" s="4"/>
      <c r="SMQ104" s="4"/>
      <c r="SMR104" s="4"/>
      <c r="SMS104" s="4"/>
      <c r="SMT104" s="4"/>
      <c r="SMU104" s="4"/>
      <c r="SMV104" s="4"/>
      <c r="SMW104" s="4"/>
      <c r="SMX104" s="4"/>
      <c r="SMY104" s="4"/>
      <c r="SMZ104" s="4"/>
      <c r="SNA104" s="4"/>
      <c r="SNB104" s="4"/>
      <c r="SNC104" s="4"/>
      <c r="SND104" s="4"/>
      <c r="SNE104" s="4"/>
      <c r="SNF104" s="4"/>
      <c r="SNG104" s="4"/>
      <c r="SNH104" s="4"/>
      <c r="SNI104" s="4"/>
      <c r="SNJ104" s="4"/>
      <c r="SNK104" s="4"/>
      <c r="SNL104" s="4"/>
      <c r="SNM104" s="4"/>
      <c r="SNN104" s="4"/>
      <c r="SNO104" s="4"/>
      <c r="SNP104" s="4"/>
      <c r="SNQ104" s="4"/>
      <c r="SNR104" s="4"/>
      <c r="SNS104" s="4"/>
      <c r="SNT104" s="4"/>
      <c r="SNU104" s="4"/>
      <c r="SNV104" s="4"/>
      <c r="SNW104" s="4"/>
      <c r="SNX104" s="4"/>
      <c r="SNY104" s="4"/>
      <c r="SNZ104" s="4"/>
      <c r="SOA104" s="4"/>
      <c r="SOB104" s="4"/>
      <c r="SOC104" s="4"/>
      <c r="SOD104" s="4"/>
      <c r="SOE104" s="4"/>
      <c r="SOF104" s="4"/>
      <c r="SOG104" s="4"/>
      <c r="SOH104" s="4"/>
      <c r="SOI104" s="4"/>
      <c r="SOJ104" s="4"/>
      <c r="SOK104" s="4"/>
      <c r="SOL104" s="4"/>
      <c r="SOM104" s="4"/>
      <c r="SON104" s="4"/>
      <c r="SOO104" s="4"/>
      <c r="SOP104" s="4"/>
      <c r="SOQ104" s="4"/>
      <c r="SOR104" s="4"/>
      <c r="SOS104" s="4"/>
      <c r="SOT104" s="4"/>
      <c r="SOU104" s="4"/>
      <c r="SOV104" s="4"/>
      <c r="SOW104" s="4"/>
      <c r="SOX104" s="4"/>
      <c r="SOY104" s="4"/>
      <c r="SOZ104" s="4"/>
      <c r="SPA104" s="4"/>
      <c r="SPB104" s="4"/>
      <c r="SPC104" s="4"/>
      <c r="SPD104" s="4"/>
      <c r="SPE104" s="4"/>
      <c r="SPF104" s="4"/>
      <c r="SPG104" s="4"/>
      <c r="SPH104" s="4"/>
      <c r="SPI104" s="4"/>
      <c r="SPJ104" s="4"/>
      <c r="SPK104" s="4"/>
      <c r="SPL104" s="4"/>
      <c r="SPM104" s="4"/>
      <c r="SPN104" s="4"/>
      <c r="SPO104" s="4"/>
      <c r="SPP104" s="4"/>
      <c r="SPQ104" s="4"/>
      <c r="SPR104" s="4"/>
      <c r="SPS104" s="4"/>
      <c r="SPT104" s="4"/>
      <c r="SPU104" s="4"/>
      <c r="SPV104" s="4"/>
      <c r="SPW104" s="4"/>
      <c r="SPX104" s="4"/>
      <c r="SPY104" s="4"/>
      <c r="SPZ104" s="4"/>
      <c r="SQA104" s="4"/>
      <c r="SQB104" s="4"/>
      <c r="SQC104" s="4"/>
      <c r="SQD104" s="4"/>
      <c r="SQE104" s="4"/>
      <c r="SQF104" s="4"/>
      <c r="SQG104" s="4"/>
      <c r="SQH104" s="4"/>
      <c r="SQI104" s="4"/>
      <c r="SQJ104" s="4"/>
      <c r="SQK104" s="4"/>
      <c r="SQL104" s="4"/>
      <c r="SQM104" s="4"/>
      <c r="SQN104" s="4"/>
      <c r="SQO104" s="4"/>
      <c r="SQP104" s="4"/>
      <c r="SQQ104" s="4"/>
      <c r="SQR104" s="4"/>
      <c r="SQS104" s="4"/>
      <c r="SQT104" s="4"/>
      <c r="SQU104" s="4"/>
      <c r="SQV104" s="4"/>
      <c r="SQW104" s="4"/>
      <c r="SQX104" s="4"/>
      <c r="SQY104" s="4"/>
      <c r="SQZ104" s="4"/>
      <c r="SRA104" s="4"/>
      <c r="SRB104" s="4"/>
      <c r="SRC104" s="4"/>
      <c r="SRD104" s="4"/>
      <c r="SRE104" s="4"/>
      <c r="SRF104" s="4"/>
      <c r="SRG104" s="4"/>
      <c r="SRH104" s="4"/>
      <c r="SRI104" s="4"/>
      <c r="SRJ104" s="4"/>
      <c r="SRK104" s="4"/>
      <c r="SRL104" s="4"/>
      <c r="SRM104" s="4"/>
      <c r="SRN104" s="4"/>
      <c r="SRO104" s="4"/>
      <c r="SRP104" s="4"/>
      <c r="SRQ104" s="4"/>
      <c r="SRR104" s="4"/>
      <c r="SRS104" s="4"/>
      <c r="SRT104" s="4"/>
      <c r="SRU104" s="4"/>
      <c r="SRV104" s="4"/>
      <c r="SRW104" s="4"/>
      <c r="SRX104" s="4"/>
      <c r="SRY104" s="4"/>
      <c r="SRZ104" s="4"/>
      <c r="SSA104" s="4"/>
      <c r="SSB104" s="4"/>
      <c r="SSC104" s="4"/>
      <c r="SSD104" s="4"/>
      <c r="SSE104" s="4"/>
      <c r="SSF104" s="4"/>
      <c r="SSG104" s="4"/>
      <c r="SSH104" s="4"/>
      <c r="SSI104" s="4"/>
      <c r="SSJ104" s="4"/>
      <c r="SSK104" s="4"/>
      <c r="SSL104" s="4"/>
      <c r="SSM104" s="4"/>
      <c r="SSN104" s="4"/>
      <c r="SSO104" s="4"/>
      <c r="SSP104" s="4"/>
      <c r="SSQ104" s="4"/>
      <c r="SSR104" s="4"/>
      <c r="SSS104" s="4"/>
      <c r="SST104" s="4"/>
      <c r="SSU104" s="4"/>
      <c r="SSV104" s="4"/>
      <c r="SSW104" s="4"/>
      <c r="SSX104" s="4"/>
      <c r="SSY104" s="4"/>
      <c r="SSZ104" s="4"/>
      <c r="STA104" s="4"/>
      <c r="STB104" s="4"/>
      <c r="STC104" s="4"/>
      <c r="STD104" s="4"/>
      <c r="STE104" s="4"/>
      <c r="STF104" s="4"/>
      <c r="STG104" s="4"/>
      <c r="STH104" s="4"/>
      <c r="STI104" s="4"/>
      <c r="STJ104" s="4"/>
      <c r="STK104" s="4"/>
      <c r="STL104" s="4"/>
      <c r="STM104" s="4"/>
      <c r="STN104" s="4"/>
      <c r="STO104" s="4"/>
      <c r="STP104" s="4"/>
      <c r="STQ104" s="4"/>
      <c r="STR104" s="4"/>
      <c r="STS104" s="4"/>
      <c r="STT104" s="4"/>
      <c r="STU104" s="4"/>
      <c r="STV104" s="4"/>
      <c r="STW104" s="4"/>
      <c r="STX104" s="4"/>
      <c r="STY104" s="4"/>
      <c r="STZ104" s="4"/>
      <c r="SUA104" s="4"/>
      <c r="SUB104" s="4"/>
      <c r="SUC104" s="4"/>
      <c r="SUD104" s="4"/>
      <c r="SUE104" s="4"/>
      <c r="SUF104" s="4"/>
      <c r="SUG104" s="4"/>
      <c r="SUH104" s="4"/>
      <c r="SUI104" s="4"/>
      <c r="SUJ104" s="4"/>
      <c r="SUK104" s="4"/>
      <c r="SUL104" s="4"/>
      <c r="SUM104" s="4"/>
      <c r="SUN104" s="4"/>
      <c r="SUO104" s="4"/>
      <c r="SUP104" s="4"/>
      <c r="SUQ104" s="4"/>
      <c r="SUR104" s="4"/>
      <c r="SUS104" s="4"/>
      <c r="SUT104" s="4"/>
      <c r="SUU104" s="4"/>
      <c r="SUV104" s="4"/>
      <c r="SUW104" s="4"/>
      <c r="SUX104" s="4"/>
      <c r="SUY104" s="4"/>
      <c r="SUZ104" s="4"/>
      <c r="SVA104" s="4"/>
      <c r="SVB104" s="4"/>
      <c r="SVC104" s="4"/>
      <c r="SVD104" s="4"/>
      <c r="SVE104" s="4"/>
      <c r="SVF104" s="4"/>
      <c r="SVG104" s="4"/>
      <c r="SVH104" s="4"/>
      <c r="SVI104" s="4"/>
      <c r="SVJ104" s="4"/>
      <c r="SVK104" s="4"/>
      <c r="SVL104" s="4"/>
      <c r="SVM104" s="4"/>
      <c r="SVN104" s="4"/>
      <c r="SVO104" s="4"/>
      <c r="SVP104" s="4"/>
      <c r="SVQ104" s="4"/>
      <c r="SVR104" s="4"/>
      <c r="SVS104" s="4"/>
      <c r="SVT104" s="4"/>
      <c r="SVU104" s="4"/>
      <c r="SVV104" s="4"/>
      <c r="SVW104" s="4"/>
      <c r="SVX104" s="4"/>
      <c r="SVY104" s="4"/>
      <c r="SVZ104" s="4"/>
      <c r="SWA104" s="4"/>
      <c r="SWB104" s="4"/>
      <c r="SWC104" s="4"/>
      <c r="SWD104" s="4"/>
      <c r="SWE104" s="4"/>
      <c r="SWF104" s="4"/>
      <c r="SWG104" s="4"/>
      <c r="SWH104" s="4"/>
      <c r="SWI104" s="4"/>
      <c r="SWJ104" s="4"/>
      <c r="SWK104" s="4"/>
      <c r="SWL104" s="4"/>
      <c r="SWM104" s="4"/>
      <c r="SWN104" s="4"/>
      <c r="SWO104" s="4"/>
      <c r="SWP104" s="4"/>
      <c r="SWQ104" s="4"/>
      <c r="SWR104" s="4"/>
      <c r="SWS104" s="4"/>
      <c r="SWT104" s="4"/>
      <c r="SWU104" s="4"/>
      <c r="SWV104" s="4"/>
      <c r="SWW104" s="4"/>
      <c r="SWX104" s="4"/>
      <c r="SWY104" s="4"/>
      <c r="SWZ104" s="4"/>
      <c r="SXA104" s="4"/>
      <c r="SXB104" s="4"/>
      <c r="SXC104" s="4"/>
      <c r="SXD104" s="4"/>
      <c r="SXE104" s="4"/>
      <c r="SXF104" s="4"/>
      <c r="SXG104" s="4"/>
      <c r="SXH104" s="4"/>
      <c r="SXI104" s="4"/>
      <c r="SXJ104" s="4"/>
      <c r="SXK104" s="4"/>
      <c r="SXL104" s="4"/>
      <c r="SXM104" s="4"/>
      <c r="SXN104" s="4"/>
      <c r="SXO104" s="4"/>
      <c r="SXP104" s="4"/>
      <c r="SXQ104" s="4"/>
      <c r="SXR104" s="4"/>
      <c r="SXS104" s="4"/>
      <c r="SXT104" s="4"/>
      <c r="SXU104" s="4"/>
      <c r="SXV104" s="4"/>
      <c r="SXW104" s="4"/>
      <c r="SXX104" s="4"/>
      <c r="SXY104" s="4"/>
      <c r="SXZ104" s="4"/>
      <c r="SYA104" s="4"/>
      <c r="SYB104" s="4"/>
      <c r="SYC104" s="4"/>
      <c r="SYD104" s="4"/>
      <c r="SYE104" s="4"/>
      <c r="SYF104" s="4"/>
      <c r="SYG104" s="4"/>
      <c r="SYH104" s="4"/>
      <c r="SYI104" s="4"/>
      <c r="SYJ104" s="4"/>
      <c r="SYK104" s="4"/>
      <c r="SYL104" s="4"/>
      <c r="SYM104" s="4"/>
      <c r="SYN104" s="4"/>
      <c r="SYO104" s="4"/>
      <c r="SYP104" s="4"/>
      <c r="SYQ104" s="4"/>
      <c r="SYR104" s="4"/>
      <c r="SYS104" s="4"/>
      <c r="SYT104" s="4"/>
      <c r="SYU104" s="4"/>
      <c r="SYV104" s="4"/>
      <c r="SYW104" s="4"/>
      <c r="SYX104" s="4"/>
      <c r="SYY104" s="4"/>
      <c r="SYZ104" s="4"/>
      <c r="SZA104" s="4"/>
      <c r="SZB104" s="4"/>
      <c r="SZC104" s="4"/>
      <c r="SZD104" s="4"/>
      <c r="SZE104" s="4"/>
      <c r="SZF104" s="4"/>
      <c r="SZG104" s="4"/>
      <c r="SZH104" s="4"/>
      <c r="SZI104" s="4"/>
      <c r="SZJ104" s="4"/>
      <c r="SZK104" s="4"/>
      <c r="SZL104" s="4"/>
      <c r="SZM104" s="4"/>
      <c r="SZN104" s="4"/>
      <c r="SZO104" s="4"/>
      <c r="SZP104" s="4"/>
      <c r="SZQ104" s="4"/>
      <c r="SZR104" s="4"/>
      <c r="SZS104" s="4"/>
      <c r="SZT104" s="4"/>
      <c r="SZU104" s="4"/>
      <c r="SZV104" s="4"/>
      <c r="SZW104" s="4"/>
      <c r="SZX104" s="4"/>
      <c r="SZY104" s="4"/>
      <c r="SZZ104" s="4"/>
      <c r="TAA104" s="4"/>
      <c r="TAB104" s="4"/>
      <c r="TAC104" s="4"/>
      <c r="TAD104" s="4"/>
      <c r="TAE104" s="4"/>
      <c r="TAF104" s="4"/>
      <c r="TAG104" s="4"/>
      <c r="TAH104" s="4"/>
      <c r="TAI104" s="4"/>
      <c r="TAJ104" s="4"/>
      <c r="TAK104" s="4"/>
      <c r="TAL104" s="4"/>
      <c r="TAM104" s="4"/>
      <c r="TAN104" s="4"/>
      <c r="TAO104" s="4"/>
      <c r="TAP104" s="4"/>
      <c r="TAQ104" s="4"/>
      <c r="TAR104" s="4"/>
      <c r="TAS104" s="4"/>
      <c r="TAT104" s="4"/>
      <c r="TAU104" s="4"/>
      <c r="TAV104" s="4"/>
      <c r="TAW104" s="4"/>
      <c r="TAX104" s="4"/>
      <c r="TAY104" s="4"/>
      <c r="TAZ104" s="4"/>
      <c r="TBA104" s="4"/>
      <c r="TBB104" s="4"/>
      <c r="TBC104" s="4"/>
      <c r="TBD104" s="4"/>
      <c r="TBE104" s="4"/>
      <c r="TBF104" s="4"/>
      <c r="TBG104" s="4"/>
      <c r="TBH104" s="4"/>
      <c r="TBI104" s="4"/>
      <c r="TBJ104" s="4"/>
      <c r="TBK104" s="4"/>
      <c r="TBL104" s="4"/>
      <c r="TBM104" s="4"/>
      <c r="TBN104" s="4"/>
      <c r="TBO104" s="4"/>
      <c r="TBP104" s="4"/>
      <c r="TBQ104" s="4"/>
      <c r="TBR104" s="4"/>
      <c r="TBS104" s="4"/>
      <c r="TBT104" s="4"/>
      <c r="TBU104" s="4"/>
      <c r="TBV104" s="4"/>
      <c r="TBW104" s="4"/>
      <c r="TBX104" s="4"/>
      <c r="TBY104" s="4"/>
      <c r="TBZ104" s="4"/>
      <c r="TCA104" s="4"/>
      <c r="TCB104" s="4"/>
      <c r="TCC104" s="4"/>
      <c r="TCD104" s="4"/>
      <c r="TCE104" s="4"/>
      <c r="TCF104" s="4"/>
      <c r="TCG104" s="4"/>
      <c r="TCH104" s="4"/>
      <c r="TCI104" s="4"/>
      <c r="TCJ104" s="4"/>
      <c r="TCK104" s="4"/>
      <c r="TCL104" s="4"/>
      <c r="TCM104" s="4"/>
      <c r="TCN104" s="4"/>
      <c r="TCO104" s="4"/>
      <c r="TCP104" s="4"/>
      <c r="TCQ104" s="4"/>
      <c r="TCR104" s="4"/>
      <c r="TCS104" s="4"/>
      <c r="TCT104" s="4"/>
      <c r="TCU104" s="4"/>
      <c r="TCV104" s="4"/>
      <c r="TCW104" s="4"/>
      <c r="TCX104" s="4"/>
      <c r="TCY104" s="4"/>
      <c r="TCZ104" s="4"/>
      <c r="TDA104" s="4"/>
      <c r="TDB104" s="4"/>
      <c r="TDC104" s="4"/>
      <c r="TDD104" s="4"/>
      <c r="TDE104" s="4"/>
      <c r="TDF104" s="4"/>
      <c r="TDG104" s="4"/>
      <c r="TDH104" s="4"/>
      <c r="TDI104" s="4"/>
      <c r="TDJ104" s="4"/>
      <c r="TDK104" s="4"/>
      <c r="TDL104" s="4"/>
      <c r="TDM104" s="4"/>
      <c r="TDN104" s="4"/>
      <c r="TDO104" s="4"/>
      <c r="TDP104" s="4"/>
      <c r="TDQ104" s="4"/>
      <c r="TDR104" s="4"/>
      <c r="TDS104" s="4"/>
      <c r="TDT104" s="4"/>
      <c r="TDU104" s="4"/>
      <c r="TDV104" s="4"/>
      <c r="TDW104" s="4"/>
      <c r="TDX104" s="4"/>
      <c r="TDY104" s="4"/>
      <c r="TDZ104" s="4"/>
      <c r="TEA104" s="4"/>
      <c r="TEB104" s="4"/>
      <c r="TEC104" s="4"/>
      <c r="TED104" s="4"/>
      <c r="TEE104" s="4"/>
      <c r="TEF104" s="4"/>
      <c r="TEG104" s="4"/>
      <c r="TEH104" s="4"/>
      <c r="TEI104" s="4"/>
      <c r="TEJ104" s="4"/>
      <c r="TEK104" s="4"/>
      <c r="TEL104" s="4"/>
      <c r="TEM104" s="4"/>
      <c r="TEN104" s="4"/>
      <c r="TEO104" s="4"/>
      <c r="TEP104" s="4"/>
      <c r="TEQ104" s="4"/>
      <c r="TER104" s="4"/>
      <c r="TES104" s="4"/>
      <c r="TET104" s="4"/>
      <c r="TEU104" s="4"/>
      <c r="TEV104" s="4"/>
      <c r="TEW104" s="4"/>
      <c r="TEX104" s="4"/>
      <c r="TEY104" s="4"/>
      <c r="TEZ104" s="4"/>
      <c r="TFA104" s="4"/>
      <c r="TFB104" s="4"/>
      <c r="TFC104" s="4"/>
      <c r="TFD104" s="4"/>
      <c r="TFE104" s="4"/>
      <c r="TFF104" s="4"/>
      <c r="TFG104" s="4"/>
      <c r="TFH104" s="4"/>
      <c r="TFI104" s="4"/>
      <c r="TFJ104" s="4"/>
      <c r="TFK104" s="4"/>
      <c r="TFL104" s="4"/>
      <c r="TFM104" s="4"/>
      <c r="TFN104" s="4"/>
      <c r="TFO104" s="4"/>
      <c r="TFP104" s="4"/>
      <c r="TFQ104" s="4"/>
      <c r="TFR104" s="4"/>
      <c r="TFS104" s="4"/>
      <c r="TFT104" s="4"/>
      <c r="TFU104" s="4"/>
      <c r="TFV104" s="4"/>
      <c r="TFW104" s="4"/>
      <c r="TFX104" s="4"/>
      <c r="TFY104" s="4"/>
      <c r="TFZ104" s="4"/>
      <c r="TGA104" s="4"/>
      <c r="TGB104" s="4"/>
      <c r="TGC104" s="4"/>
      <c r="TGD104" s="4"/>
      <c r="TGE104" s="4"/>
      <c r="TGF104" s="4"/>
      <c r="TGG104" s="4"/>
      <c r="TGH104" s="4"/>
      <c r="TGI104" s="4"/>
      <c r="TGJ104" s="4"/>
      <c r="TGK104" s="4"/>
      <c r="TGL104" s="4"/>
      <c r="TGM104" s="4"/>
      <c r="TGN104" s="4"/>
      <c r="TGO104" s="4"/>
      <c r="TGP104" s="4"/>
      <c r="TGQ104" s="4"/>
      <c r="TGR104" s="4"/>
      <c r="TGS104" s="4"/>
      <c r="TGT104" s="4"/>
      <c r="TGU104" s="4"/>
      <c r="TGV104" s="4"/>
      <c r="TGW104" s="4"/>
      <c r="TGX104" s="4"/>
      <c r="TGY104" s="4"/>
      <c r="TGZ104" s="4"/>
      <c r="THA104" s="4"/>
      <c r="THB104" s="4"/>
      <c r="THC104" s="4"/>
      <c r="THD104" s="4"/>
      <c r="THE104" s="4"/>
      <c r="THF104" s="4"/>
      <c r="THG104" s="4"/>
      <c r="THH104" s="4"/>
      <c r="THI104" s="4"/>
      <c r="THJ104" s="4"/>
      <c r="THK104" s="4"/>
      <c r="THL104" s="4"/>
      <c r="THM104" s="4"/>
      <c r="THN104" s="4"/>
      <c r="THO104" s="4"/>
      <c r="THP104" s="4"/>
      <c r="THQ104" s="4"/>
      <c r="THR104" s="4"/>
      <c r="THS104" s="4"/>
      <c r="THT104" s="4"/>
      <c r="THU104" s="4"/>
      <c r="THV104" s="4"/>
      <c r="THW104" s="4"/>
      <c r="THX104" s="4"/>
      <c r="THY104" s="4"/>
      <c r="THZ104" s="4"/>
      <c r="TIA104" s="4"/>
      <c r="TIB104" s="4"/>
      <c r="TIC104" s="4"/>
      <c r="TID104" s="4"/>
      <c r="TIE104" s="4"/>
      <c r="TIF104" s="4"/>
      <c r="TIG104" s="4"/>
      <c r="TIH104" s="4"/>
      <c r="TII104" s="4"/>
      <c r="TIJ104" s="4"/>
      <c r="TIK104" s="4"/>
      <c r="TIL104" s="4"/>
      <c r="TIM104" s="4"/>
      <c r="TIN104" s="4"/>
      <c r="TIO104" s="4"/>
      <c r="TIP104" s="4"/>
      <c r="TIQ104" s="4"/>
      <c r="TIR104" s="4"/>
      <c r="TIS104" s="4"/>
      <c r="TIT104" s="4"/>
      <c r="TIU104" s="4"/>
      <c r="TIV104" s="4"/>
      <c r="TIW104" s="4"/>
      <c r="TIX104" s="4"/>
      <c r="TIY104" s="4"/>
      <c r="TIZ104" s="4"/>
      <c r="TJA104" s="4"/>
      <c r="TJB104" s="4"/>
      <c r="TJC104" s="4"/>
      <c r="TJD104" s="4"/>
      <c r="TJE104" s="4"/>
      <c r="TJF104" s="4"/>
      <c r="TJG104" s="4"/>
      <c r="TJH104" s="4"/>
      <c r="TJI104" s="4"/>
      <c r="TJJ104" s="4"/>
      <c r="TJK104" s="4"/>
      <c r="TJL104" s="4"/>
      <c r="TJM104" s="4"/>
      <c r="TJN104" s="4"/>
      <c r="TJO104" s="4"/>
      <c r="TJP104" s="4"/>
      <c r="TJQ104" s="4"/>
      <c r="TJR104" s="4"/>
      <c r="TJS104" s="4"/>
      <c r="TJT104" s="4"/>
      <c r="TJU104" s="4"/>
      <c r="TJV104" s="4"/>
      <c r="TJW104" s="4"/>
      <c r="TJX104" s="4"/>
      <c r="TJY104" s="4"/>
      <c r="TJZ104" s="4"/>
      <c r="TKA104" s="4"/>
      <c r="TKB104" s="4"/>
      <c r="TKC104" s="4"/>
      <c r="TKD104" s="4"/>
      <c r="TKE104" s="4"/>
      <c r="TKF104" s="4"/>
      <c r="TKG104" s="4"/>
      <c r="TKH104" s="4"/>
      <c r="TKI104" s="4"/>
      <c r="TKJ104" s="4"/>
      <c r="TKK104" s="4"/>
      <c r="TKL104" s="4"/>
      <c r="TKM104" s="4"/>
      <c r="TKN104" s="4"/>
      <c r="TKO104" s="4"/>
      <c r="TKP104" s="4"/>
      <c r="TKQ104" s="4"/>
      <c r="TKR104" s="4"/>
      <c r="TKS104" s="4"/>
      <c r="TKT104" s="4"/>
      <c r="TKU104" s="4"/>
      <c r="TKV104" s="4"/>
      <c r="TKW104" s="4"/>
      <c r="TKX104" s="4"/>
      <c r="TKY104" s="4"/>
      <c r="TKZ104" s="4"/>
      <c r="TLA104" s="4"/>
      <c r="TLB104" s="4"/>
      <c r="TLC104" s="4"/>
      <c r="TLD104" s="4"/>
      <c r="TLE104" s="4"/>
      <c r="TLF104" s="4"/>
      <c r="TLG104" s="4"/>
      <c r="TLH104" s="4"/>
      <c r="TLI104" s="4"/>
      <c r="TLJ104" s="4"/>
      <c r="TLK104" s="4"/>
      <c r="TLL104" s="4"/>
      <c r="TLM104" s="4"/>
      <c r="TLN104" s="4"/>
      <c r="TLO104" s="4"/>
      <c r="TLP104" s="4"/>
      <c r="TLQ104" s="4"/>
      <c r="TLR104" s="4"/>
      <c r="TLS104" s="4"/>
      <c r="TLT104" s="4"/>
      <c r="TLU104" s="4"/>
      <c r="TLV104" s="4"/>
      <c r="TLW104" s="4"/>
      <c r="TLX104" s="4"/>
      <c r="TLY104" s="4"/>
      <c r="TLZ104" s="4"/>
      <c r="TMA104" s="4"/>
      <c r="TMB104" s="4"/>
      <c r="TMC104" s="4"/>
      <c r="TMD104" s="4"/>
      <c r="TME104" s="4"/>
      <c r="TMF104" s="4"/>
      <c r="TMG104" s="4"/>
      <c r="TMH104" s="4"/>
      <c r="TMI104" s="4"/>
      <c r="TMJ104" s="4"/>
      <c r="TMK104" s="4"/>
      <c r="TML104" s="4"/>
      <c r="TMM104" s="4"/>
      <c r="TMN104" s="4"/>
      <c r="TMO104" s="4"/>
      <c r="TMP104" s="4"/>
      <c r="TMQ104" s="4"/>
      <c r="TMR104" s="4"/>
      <c r="TMS104" s="4"/>
      <c r="TMT104" s="4"/>
      <c r="TMU104" s="4"/>
      <c r="TMV104" s="4"/>
      <c r="TMW104" s="4"/>
      <c r="TMX104" s="4"/>
      <c r="TMY104" s="4"/>
      <c r="TMZ104" s="4"/>
      <c r="TNA104" s="4"/>
      <c r="TNB104" s="4"/>
      <c r="TNC104" s="4"/>
      <c r="TND104" s="4"/>
      <c r="TNE104" s="4"/>
      <c r="TNF104" s="4"/>
      <c r="TNG104" s="4"/>
      <c r="TNH104" s="4"/>
      <c r="TNI104" s="4"/>
      <c r="TNJ104" s="4"/>
      <c r="TNK104" s="4"/>
      <c r="TNL104" s="4"/>
      <c r="TNM104" s="4"/>
      <c r="TNN104" s="4"/>
      <c r="TNO104" s="4"/>
      <c r="TNP104" s="4"/>
      <c r="TNQ104" s="4"/>
      <c r="TNR104" s="4"/>
      <c r="TNS104" s="4"/>
      <c r="TNT104" s="4"/>
      <c r="TNU104" s="4"/>
      <c r="TNV104" s="4"/>
      <c r="TNW104" s="4"/>
      <c r="TNX104" s="4"/>
      <c r="TNY104" s="4"/>
      <c r="TNZ104" s="4"/>
      <c r="TOA104" s="4"/>
      <c r="TOB104" s="4"/>
      <c r="TOC104" s="4"/>
      <c r="TOD104" s="4"/>
      <c r="TOE104" s="4"/>
      <c r="TOF104" s="4"/>
      <c r="TOG104" s="4"/>
      <c r="TOH104" s="4"/>
      <c r="TOI104" s="4"/>
      <c r="TOJ104" s="4"/>
      <c r="TOK104" s="4"/>
      <c r="TOL104" s="4"/>
      <c r="TOM104" s="4"/>
      <c r="TON104" s="4"/>
      <c r="TOO104" s="4"/>
      <c r="TOP104" s="4"/>
      <c r="TOQ104" s="4"/>
      <c r="TOR104" s="4"/>
      <c r="TOS104" s="4"/>
      <c r="TOT104" s="4"/>
      <c r="TOU104" s="4"/>
      <c r="TOV104" s="4"/>
      <c r="TOW104" s="4"/>
      <c r="TOX104" s="4"/>
      <c r="TOY104" s="4"/>
      <c r="TOZ104" s="4"/>
      <c r="TPA104" s="4"/>
      <c r="TPB104" s="4"/>
      <c r="TPC104" s="4"/>
      <c r="TPD104" s="4"/>
      <c r="TPE104" s="4"/>
      <c r="TPF104" s="4"/>
      <c r="TPG104" s="4"/>
      <c r="TPH104" s="4"/>
      <c r="TPI104" s="4"/>
      <c r="TPJ104" s="4"/>
      <c r="TPK104" s="4"/>
      <c r="TPL104" s="4"/>
      <c r="TPM104" s="4"/>
      <c r="TPN104" s="4"/>
      <c r="TPO104" s="4"/>
      <c r="TPP104" s="4"/>
      <c r="TPQ104" s="4"/>
      <c r="TPR104" s="4"/>
      <c r="TPS104" s="4"/>
      <c r="TPT104" s="4"/>
      <c r="TPU104" s="4"/>
      <c r="TPV104" s="4"/>
      <c r="TPW104" s="4"/>
      <c r="TPX104" s="4"/>
      <c r="TPY104" s="4"/>
      <c r="TPZ104" s="4"/>
      <c r="TQA104" s="4"/>
      <c r="TQB104" s="4"/>
      <c r="TQC104" s="4"/>
      <c r="TQD104" s="4"/>
      <c r="TQE104" s="4"/>
      <c r="TQF104" s="4"/>
      <c r="TQG104" s="4"/>
      <c r="TQH104" s="4"/>
      <c r="TQI104" s="4"/>
      <c r="TQJ104" s="4"/>
      <c r="TQK104" s="4"/>
      <c r="TQL104" s="4"/>
      <c r="TQM104" s="4"/>
      <c r="TQN104" s="4"/>
      <c r="TQO104" s="4"/>
      <c r="TQP104" s="4"/>
      <c r="TQQ104" s="4"/>
      <c r="TQR104" s="4"/>
      <c r="TQS104" s="4"/>
      <c r="TQT104" s="4"/>
      <c r="TQU104" s="4"/>
      <c r="TQV104" s="4"/>
      <c r="TQW104" s="4"/>
      <c r="TQX104" s="4"/>
      <c r="TQY104" s="4"/>
      <c r="TQZ104" s="4"/>
      <c r="TRA104" s="4"/>
      <c r="TRB104" s="4"/>
      <c r="TRC104" s="4"/>
      <c r="TRD104" s="4"/>
      <c r="TRE104" s="4"/>
      <c r="TRF104" s="4"/>
      <c r="TRG104" s="4"/>
      <c r="TRH104" s="4"/>
      <c r="TRI104" s="4"/>
      <c r="TRJ104" s="4"/>
      <c r="TRK104" s="4"/>
      <c r="TRL104" s="4"/>
      <c r="TRM104" s="4"/>
      <c r="TRN104" s="4"/>
      <c r="TRO104" s="4"/>
      <c r="TRP104" s="4"/>
      <c r="TRQ104" s="4"/>
      <c r="TRR104" s="4"/>
      <c r="TRS104" s="4"/>
      <c r="TRT104" s="4"/>
      <c r="TRU104" s="4"/>
      <c r="TRV104" s="4"/>
      <c r="TRW104" s="4"/>
      <c r="TRX104" s="4"/>
      <c r="TRY104" s="4"/>
      <c r="TRZ104" s="4"/>
      <c r="TSA104" s="4"/>
      <c r="TSB104" s="4"/>
      <c r="TSC104" s="4"/>
      <c r="TSD104" s="4"/>
      <c r="TSE104" s="4"/>
      <c r="TSF104" s="4"/>
      <c r="TSG104" s="4"/>
      <c r="TSH104" s="4"/>
      <c r="TSI104" s="4"/>
      <c r="TSJ104" s="4"/>
      <c r="TSK104" s="4"/>
      <c r="TSL104" s="4"/>
      <c r="TSM104" s="4"/>
      <c r="TSN104" s="4"/>
      <c r="TSO104" s="4"/>
      <c r="TSP104" s="4"/>
      <c r="TSQ104" s="4"/>
      <c r="TSR104" s="4"/>
      <c r="TSS104" s="4"/>
      <c r="TST104" s="4"/>
      <c r="TSU104" s="4"/>
      <c r="TSV104" s="4"/>
      <c r="TSW104" s="4"/>
      <c r="TSX104" s="4"/>
      <c r="TSY104" s="4"/>
      <c r="TSZ104" s="4"/>
      <c r="TTA104" s="4"/>
      <c r="TTB104" s="4"/>
      <c r="TTC104" s="4"/>
      <c r="TTD104" s="4"/>
      <c r="TTE104" s="4"/>
      <c r="TTF104" s="4"/>
      <c r="TTG104" s="4"/>
      <c r="TTH104" s="4"/>
      <c r="TTI104" s="4"/>
      <c r="TTJ104" s="4"/>
      <c r="TTK104" s="4"/>
      <c r="TTL104" s="4"/>
      <c r="TTM104" s="4"/>
      <c r="TTN104" s="4"/>
      <c r="TTO104" s="4"/>
      <c r="TTP104" s="4"/>
      <c r="TTQ104" s="4"/>
      <c r="TTR104" s="4"/>
      <c r="TTS104" s="4"/>
      <c r="TTT104" s="4"/>
      <c r="TTU104" s="4"/>
      <c r="TTV104" s="4"/>
      <c r="TTW104" s="4"/>
      <c r="TTX104" s="4"/>
      <c r="TTY104" s="4"/>
      <c r="TTZ104" s="4"/>
      <c r="TUA104" s="4"/>
      <c r="TUB104" s="4"/>
      <c r="TUC104" s="4"/>
      <c r="TUD104" s="4"/>
      <c r="TUE104" s="4"/>
      <c r="TUF104" s="4"/>
      <c r="TUG104" s="4"/>
      <c r="TUH104" s="4"/>
      <c r="TUI104" s="4"/>
      <c r="TUJ104" s="4"/>
      <c r="TUK104" s="4"/>
      <c r="TUL104" s="4"/>
      <c r="TUM104" s="4"/>
      <c r="TUN104" s="4"/>
      <c r="TUO104" s="4"/>
      <c r="TUP104" s="4"/>
      <c r="TUQ104" s="4"/>
      <c r="TUR104" s="4"/>
      <c r="TUS104" s="4"/>
      <c r="TUT104" s="4"/>
      <c r="TUU104" s="4"/>
      <c r="TUV104" s="4"/>
      <c r="TUW104" s="4"/>
      <c r="TUX104" s="4"/>
      <c r="TUY104" s="4"/>
      <c r="TUZ104" s="4"/>
      <c r="TVA104" s="4"/>
      <c r="TVB104" s="4"/>
      <c r="TVC104" s="4"/>
      <c r="TVD104" s="4"/>
      <c r="TVE104" s="4"/>
      <c r="TVF104" s="4"/>
      <c r="TVG104" s="4"/>
      <c r="TVH104" s="4"/>
      <c r="TVI104" s="4"/>
      <c r="TVJ104" s="4"/>
      <c r="TVK104" s="4"/>
      <c r="TVL104" s="4"/>
      <c r="TVM104" s="4"/>
      <c r="TVN104" s="4"/>
      <c r="TVO104" s="4"/>
      <c r="TVP104" s="4"/>
      <c r="TVQ104" s="4"/>
      <c r="TVR104" s="4"/>
      <c r="TVS104" s="4"/>
      <c r="TVT104" s="4"/>
      <c r="TVU104" s="4"/>
      <c r="TVV104" s="4"/>
      <c r="TVW104" s="4"/>
      <c r="TVX104" s="4"/>
      <c r="TVY104" s="4"/>
      <c r="TVZ104" s="4"/>
      <c r="TWA104" s="4"/>
      <c r="TWB104" s="4"/>
      <c r="TWC104" s="4"/>
      <c r="TWD104" s="4"/>
      <c r="TWE104" s="4"/>
      <c r="TWF104" s="4"/>
      <c r="TWG104" s="4"/>
      <c r="TWH104" s="4"/>
      <c r="TWI104" s="4"/>
      <c r="TWJ104" s="4"/>
      <c r="TWK104" s="4"/>
      <c r="TWL104" s="4"/>
      <c r="TWM104" s="4"/>
      <c r="TWN104" s="4"/>
      <c r="TWO104" s="4"/>
      <c r="TWP104" s="4"/>
      <c r="TWQ104" s="4"/>
      <c r="TWR104" s="4"/>
      <c r="TWS104" s="4"/>
      <c r="TWT104" s="4"/>
      <c r="TWU104" s="4"/>
      <c r="TWV104" s="4"/>
      <c r="TWW104" s="4"/>
      <c r="TWX104" s="4"/>
      <c r="TWY104" s="4"/>
      <c r="TWZ104" s="4"/>
      <c r="TXA104" s="4"/>
      <c r="TXB104" s="4"/>
      <c r="TXC104" s="4"/>
      <c r="TXD104" s="4"/>
      <c r="TXE104" s="4"/>
      <c r="TXF104" s="4"/>
      <c r="TXG104" s="4"/>
      <c r="TXH104" s="4"/>
      <c r="TXI104" s="4"/>
      <c r="TXJ104" s="4"/>
      <c r="TXK104" s="4"/>
      <c r="TXL104" s="4"/>
      <c r="TXM104" s="4"/>
      <c r="TXN104" s="4"/>
      <c r="TXO104" s="4"/>
      <c r="TXP104" s="4"/>
      <c r="TXQ104" s="4"/>
      <c r="TXR104" s="4"/>
      <c r="TXS104" s="4"/>
      <c r="TXT104" s="4"/>
      <c r="TXU104" s="4"/>
      <c r="TXV104" s="4"/>
      <c r="TXW104" s="4"/>
      <c r="TXX104" s="4"/>
      <c r="TXY104" s="4"/>
      <c r="TXZ104" s="4"/>
      <c r="TYA104" s="4"/>
      <c r="TYB104" s="4"/>
      <c r="TYC104" s="4"/>
      <c r="TYD104" s="4"/>
      <c r="TYE104" s="4"/>
      <c r="TYF104" s="4"/>
      <c r="TYG104" s="4"/>
      <c r="TYH104" s="4"/>
      <c r="TYI104" s="4"/>
      <c r="TYJ104" s="4"/>
      <c r="TYK104" s="4"/>
      <c r="TYL104" s="4"/>
      <c r="TYM104" s="4"/>
      <c r="TYN104" s="4"/>
      <c r="TYO104" s="4"/>
      <c r="TYP104" s="4"/>
      <c r="TYQ104" s="4"/>
      <c r="TYR104" s="4"/>
      <c r="TYS104" s="4"/>
      <c r="TYT104" s="4"/>
      <c r="TYU104" s="4"/>
      <c r="TYV104" s="4"/>
      <c r="TYW104" s="4"/>
      <c r="TYX104" s="4"/>
      <c r="TYY104" s="4"/>
      <c r="TYZ104" s="4"/>
      <c r="TZA104" s="4"/>
      <c r="TZB104" s="4"/>
      <c r="TZC104" s="4"/>
      <c r="TZD104" s="4"/>
      <c r="TZE104" s="4"/>
      <c r="TZF104" s="4"/>
      <c r="TZG104" s="4"/>
      <c r="TZH104" s="4"/>
      <c r="TZI104" s="4"/>
      <c r="TZJ104" s="4"/>
      <c r="TZK104" s="4"/>
      <c r="TZL104" s="4"/>
      <c r="TZM104" s="4"/>
      <c r="TZN104" s="4"/>
      <c r="TZO104" s="4"/>
      <c r="TZP104" s="4"/>
      <c r="TZQ104" s="4"/>
      <c r="TZR104" s="4"/>
      <c r="TZS104" s="4"/>
      <c r="TZT104" s="4"/>
      <c r="TZU104" s="4"/>
      <c r="TZV104" s="4"/>
      <c r="TZW104" s="4"/>
      <c r="TZX104" s="4"/>
      <c r="TZY104" s="4"/>
      <c r="TZZ104" s="4"/>
      <c r="UAA104" s="4"/>
      <c r="UAB104" s="4"/>
      <c r="UAC104" s="4"/>
      <c r="UAD104" s="4"/>
      <c r="UAE104" s="4"/>
      <c r="UAF104" s="4"/>
      <c r="UAG104" s="4"/>
      <c r="UAH104" s="4"/>
      <c r="UAI104" s="4"/>
      <c r="UAJ104" s="4"/>
      <c r="UAK104" s="4"/>
      <c r="UAL104" s="4"/>
      <c r="UAM104" s="4"/>
      <c r="UAN104" s="4"/>
      <c r="UAO104" s="4"/>
      <c r="UAP104" s="4"/>
      <c r="UAQ104" s="4"/>
      <c r="UAR104" s="4"/>
      <c r="UAS104" s="4"/>
      <c r="UAT104" s="4"/>
      <c r="UAU104" s="4"/>
      <c r="UAV104" s="4"/>
      <c r="UAW104" s="4"/>
      <c r="UAX104" s="4"/>
      <c r="UAY104" s="4"/>
      <c r="UAZ104" s="4"/>
      <c r="UBA104" s="4"/>
      <c r="UBB104" s="4"/>
      <c r="UBC104" s="4"/>
      <c r="UBD104" s="4"/>
      <c r="UBE104" s="4"/>
      <c r="UBF104" s="4"/>
      <c r="UBG104" s="4"/>
      <c r="UBH104" s="4"/>
      <c r="UBI104" s="4"/>
      <c r="UBJ104" s="4"/>
      <c r="UBK104" s="4"/>
      <c r="UBL104" s="4"/>
      <c r="UBM104" s="4"/>
      <c r="UBN104" s="4"/>
      <c r="UBO104" s="4"/>
      <c r="UBP104" s="4"/>
      <c r="UBQ104" s="4"/>
      <c r="UBR104" s="4"/>
      <c r="UBS104" s="4"/>
      <c r="UBT104" s="4"/>
      <c r="UBU104" s="4"/>
      <c r="UBV104" s="4"/>
      <c r="UBW104" s="4"/>
      <c r="UBX104" s="4"/>
      <c r="UBY104" s="4"/>
      <c r="UBZ104" s="4"/>
      <c r="UCA104" s="4"/>
      <c r="UCB104" s="4"/>
      <c r="UCC104" s="4"/>
      <c r="UCD104" s="4"/>
      <c r="UCE104" s="4"/>
      <c r="UCF104" s="4"/>
      <c r="UCG104" s="4"/>
      <c r="UCH104" s="4"/>
      <c r="UCI104" s="4"/>
      <c r="UCJ104" s="4"/>
      <c r="UCK104" s="4"/>
      <c r="UCL104" s="4"/>
      <c r="UCM104" s="4"/>
      <c r="UCN104" s="4"/>
      <c r="UCO104" s="4"/>
      <c r="UCP104" s="4"/>
      <c r="UCQ104" s="4"/>
      <c r="UCR104" s="4"/>
      <c r="UCS104" s="4"/>
      <c r="UCT104" s="4"/>
      <c r="UCU104" s="4"/>
      <c r="UCV104" s="4"/>
      <c r="UCW104" s="4"/>
      <c r="UCX104" s="4"/>
      <c r="UCY104" s="4"/>
      <c r="UCZ104" s="4"/>
      <c r="UDA104" s="4"/>
      <c r="UDB104" s="4"/>
      <c r="UDC104" s="4"/>
      <c r="UDD104" s="4"/>
      <c r="UDE104" s="4"/>
      <c r="UDF104" s="4"/>
      <c r="UDG104" s="4"/>
      <c r="UDH104" s="4"/>
      <c r="UDI104" s="4"/>
      <c r="UDJ104" s="4"/>
      <c r="UDK104" s="4"/>
      <c r="UDL104" s="4"/>
      <c r="UDM104" s="4"/>
      <c r="UDN104" s="4"/>
      <c r="UDO104" s="4"/>
      <c r="UDP104" s="4"/>
      <c r="UDQ104" s="4"/>
      <c r="UDR104" s="4"/>
      <c r="UDS104" s="4"/>
      <c r="UDT104" s="4"/>
      <c r="UDU104" s="4"/>
      <c r="UDV104" s="4"/>
      <c r="UDW104" s="4"/>
      <c r="UDX104" s="4"/>
      <c r="UDY104" s="4"/>
      <c r="UDZ104" s="4"/>
      <c r="UEA104" s="4"/>
      <c r="UEB104" s="4"/>
      <c r="UEC104" s="4"/>
      <c r="UED104" s="4"/>
      <c r="UEE104" s="4"/>
      <c r="UEF104" s="4"/>
      <c r="UEG104" s="4"/>
      <c r="UEH104" s="4"/>
      <c r="UEI104" s="4"/>
      <c r="UEJ104" s="4"/>
      <c r="UEK104" s="4"/>
      <c r="UEL104" s="4"/>
      <c r="UEM104" s="4"/>
      <c r="UEN104" s="4"/>
      <c r="UEO104" s="4"/>
      <c r="UEP104" s="4"/>
      <c r="UEQ104" s="4"/>
      <c r="UER104" s="4"/>
      <c r="UES104" s="4"/>
      <c r="UET104" s="4"/>
      <c r="UEU104" s="4"/>
      <c r="UEV104" s="4"/>
      <c r="UEW104" s="4"/>
      <c r="UEX104" s="4"/>
      <c r="UEY104" s="4"/>
      <c r="UEZ104" s="4"/>
      <c r="UFA104" s="4"/>
      <c r="UFB104" s="4"/>
      <c r="UFC104" s="4"/>
      <c r="UFD104" s="4"/>
      <c r="UFE104" s="4"/>
      <c r="UFF104" s="4"/>
      <c r="UFG104" s="4"/>
      <c r="UFH104" s="4"/>
      <c r="UFI104" s="4"/>
      <c r="UFJ104" s="4"/>
      <c r="UFK104" s="4"/>
      <c r="UFL104" s="4"/>
      <c r="UFM104" s="4"/>
      <c r="UFN104" s="4"/>
      <c r="UFO104" s="4"/>
      <c r="UFP104" s="4"/>
      <c r="UFQ104" s="4"/>
      <c r="UFR104" s="4"/>
      <c r="UFS104" s="4"/>
      <c r="UFT104" s="4"/>
      <c r="UFU104" s="4"/>
      <c r="UFV104" s="4"/>
      <c r="UFW104" s="4"/>
      <c r="UFX104" s="4"/>
      <c r="UFY104" s="4"/>
      <c r="UFZ104" s="4"/>
      <c r="UGA104" s="4"/>
      <c r="UGB104" s="4"/>
      <c r="UGC104" s="4"/>
      <c r="UGD104" s="4"/>
      <c r="UGE104" s="4"/>
      <c r="UGF104" s="4"/>
      <c r="UGG104" s="4"/>
      <c r="UGH104" s="4"/>
      <c r="UGI104" s="4"/>
      <c r="UGJ104" s="4"/>
      <c r="UGK104" s="4"/>
      <c r="UGL104" s="4"/>
      <c r="UGM104" s="4"/>
      <c r="UGN104" s="4"/>
      <c r="UGO104" s="4"/>
      <c r="UGP104" s="4"/>
      <c r="UGQ104" s="4"/>
      <c r="UGR104" s="4"/>
      <c r="UGS104" s="4"/>
      <c r="UGT104" s="4"/>
      <c r="UGU104" s="4"/>
      <c r="UGV104" s="4"/>
      <c r="UGW104" s="4"/>
      <c r="UGX104" s="4"/>
      <c r="UGY104" s="4"/>
      <c r="UGZ104" s="4"/>
      <c r="UHA104" s="4"/>
      <c r="UHB104" s="4"/>
      <c r="UHC104" s="4"/>
      <c r="UHD104" s="4"/>
      <c r="UHE104" s="4"/>
      <c r="UHF104" s="4"/>
      <c r="UHG104" s="4"/>
      <c r="UHH104" s="4"/>
      <c r="UHI104" s="4"/>
      <c r="UHJ104" s="4"/>
      <c r="UHK104" s="4"/>
      <c r="UHL104" s="4"/>
      <c r="UHM104" s="4"/>
      <c r="UHN104" s="4"/>
      <c r="UHO104" s="4"/>
      <c r="UHP104" s="4"/>
      <c r="UHQ104" s="4"/>
      <c r="UHR104" s="4"/>
      <c r="UHS104" s="4"/>
      <c r="UHT104" s="4"/>
      <c r="UHU104" s="4"/>
      <c r="UHV104" s="4"/>
      <c r="UHW104" s="4"/>
      <c r="UHX104" s="4"/>
      <c r="UHY104" s="4"/>
      <c r="UHZ104" s="4"/>
      <c r="UIA104" s="4"/>
      <c r="UIB104" s="4"/>
      <c r="UIC104" s="4"/>
      <c r="UID104" s="4"/>
      <c r="UIE104" s="4"/>
      <c r="UIF104" s="4"/>
      <c r="UIG104" s="4"/>
      <c r="UIH104" s="4"/>
      <c r="UII104" s="4"/>
      <c r="UIJ104" s="4"/>
      <c r="UIK104" s="4"/>
      <c r="UIL104" s="4"/>
      <c r="UIM104" s="4"/>
      <c r="UIN104" s="4"/>
      <c r="UIO104" s="4"/>
      <c r="UIP104" s="4"/>
      <c r="UIQ104" s="4"/>
      <c r="UIR104" s="4"/>
      <c r="UIS104" s="4"/>
      <c r="UIT104" s="4"/>
      <c r="UIU104" s="4"/>
      <c r="UIV104" s="4"/>
      <c r="UIW104" s="4"/>
      <c r="UIX104" s="4"/>
      <c r="UIY104" s="4"/>
      <c r="UIZ104" s="4"/>
      <c r="UJA104" s="4"/>
      <c r="UJB104" s="4"/>
      <c r="UJC104" s="4"/>
      <c r="UJD104" s="4"/>
      <c r="UJE104" s="4"/>
      <c r="UJF104" s="4"/>
      <c r="UJG104" s="4"/>
      <c r="UJH104" s="4"/>
      <c r="UJI104" s="4"/>
      <c r="UJJ104" s="4"/>
      <c r="UJK104" s="4"/>
      <c r="UJL104" s="4"/>
      <c r="UJM104" s="4"/>
      <c r="UJN104" s="4"/>
      <c r="UJO104" s="4"/>
      <c r="UJP104" s="4"/>
      <c r="UJQ104" s="4"/>
      <c r="UJR104" s="4"/>
      <c r="UJS104" s="4"/>
      <c r="UJT104" s="4"/>
      <c r="UJU104" s="4"/>
      <c r="UJV104" s="4"/>
      <c r="UJW104" s="4"/>
      <c r="UJX104" s="4"/>
      <c r="UJY104" s="4"/>
      <c r="UJZ104" s="4"/>
      <c r="UKA104" s="4"/>
      <c r="UKB104" s="4"/>
      <c r="UKC104" s="4"/>
      <c r="UKD104" s="4"/>
      <c r="UKE104" s="4"/>
      <c r="UKF104" s="4"/>
      <c r="UKG104" s="4"/>
      <c r="UKH104" s="4"/>
      <c r="UKI104" s="4"/>
      <c r="UKJ104" s="4"/>
      <c r="UKK104" s="4"/>
      <c r="UKL104" s="4"/>
      <c r="UKM104" s="4"/>
      <c r="UKN104" s="4"/>
      <c r="UKO104" s="4"/>
      <c r="UKP104" s="4"/>
      <c r="UKQ104" s="4"/>
      <c r="UKR104" s="4"/>
      <c r="UKS104" s="4"/>
      <c r="UKT104" s="4"/>
      <c r="UKU104" s="4"/>
      <c r="UKV104" s="4"/>
      <c r="UKW104" s="4"/>
      <c r="UKX104" s="4"/>
      <c r="UKY104" s="4"/>
      <c r="UKZ104" s="4"/>
      <c r="ULA104" s="4"/>
      <c r="ULB104" s="4"/>
      <c r="ULC104" s="4"/>
      <c r="ULD104" s="4"/>
      <c r="ULE104" s="4"/>
      <c r="ULF104" s="4"/>
      <c r="ULG104" s="4"/>
      <c r="ULH104" s="4"/>
      <c r="ULI104" s="4"/>
      <c r="ULJ104" s="4"/>
      <c r="ULK104" s="4"/>
      <c r="ULL104" s="4"/>
      <c r="ULM104" s="4"/>
      <c r="ULN104" s="4"/>
      <c r="ULO104" s="4"/>
      <c r="ULP104" s="4"/>
      <c r="ULQ104" s="4"/>
      <c r="ULR104" s="4"/>
      <c r="ULS104" s="4"/>
      <c r="ULT104" s="4"/>
      <c r="ULU104" s="4"/>
      <c r="ULV104" s="4"/>
      <c r="ULW104" s="4"/>
      <c r="ULX104" s="4"/>
      <c r="ULY104" s="4"/>
      <c r="ULZ104" s="4"/>
      <c r="UMA104" s="4"/>
      <c r="UMB104" s="4"/>
      <c r="UMC104" s="4"/>
      <c r="UMD104" s="4"/>
      <c r="UME104" s="4"/>
      <c r="UMF104" s="4"/>
      <c r="UMG104" s="4"/>
      <c r="UMH104" s="4"/>
      <c r="UMI104" s="4"/>
      <c r="UMJ104" s="4"/>
      <c r="UMK104" s="4"/>
      <c r="UML104" s="4"/>
      <c r="UMM104" s="4"/>
      <c r="UMN104" s="4"/>
      <c r="UMO104" s="4"/>
      <c r="UMP104" s="4"/>
      <c r="UMQ104" s="4"/>
      <c r="UMR104" s="4"/>
      <c r="UMS104" s="4"/>
      <c r="UMT104" s="4"/>
      <c r="UMU104" s="4"/>
      <c r="UMV104" s="4"/>
      <c r="UMW104" s="4"/>
      <c r="UMX104" s="4"/>
      <c r="UMY104" s="4"/>
      <c r="UMZ104" s="4"/>
      <c r="UNA104" s="4"/>
      <c r="UNB104" s="4"/>
      <c r="UNC104" s="4"/>
      <c r="UND104" s="4"/>
      <c r="UNE104" s="4"/>
      <c r="UNF104" s="4"/>
      <c r="UNG104" s="4"/>
      <c r="UNH104" s="4"/>
      <c r="UNI104" s="4"/>
      <c r="UNJ104" s="4"/>
      <c r="UNK104" s="4"/>
      <c r="UNL104" s="4"/>
      <c r="UNM104" s="4"/>
      <c r="UNN104" s="4"/>
      <c r="UNO104" s="4"/>
      <c r="UNP104" s="4"/>
      <c r="UNQ104" s="4"/>
      <c r="UNR104" s="4"/>
      <c r="UNS104" s="4"/>
      <c r="UNT104" s="4"/>
      <c r="UNU104" s="4"/>
      <c r="UNV104" s="4"/>
      <c r="UNW104" s="4"/>
      <c r="UNX104" s="4"/>
      <c r="UNY104" s="4"/>
      <c r="UNZ104" s="4"/>
      <c r="UOA104" s="4"/>
      <c r="UOB104" s="4"/>
      <c r="UOC104" s="4"/>
      <c r="UOD104" s="4"/>
      <c r="UOE104" s="4"/>
      <c r="UOF104" s="4"/>
      <c r="UOG104" s="4"/>
      <c r="UOH104" s="4"/>
      <c r="UOI104" s="4"/>
      <c r="UOJ104" s="4"/>
      <c r="UOK104" s="4"/>
      <c r="UOL104" s="4"/>
      <c r="UOM104" s="4"/>
      <c r="UON104" s="4"/>
      <c r="UOO104" s="4"/>
      <c r="UOP104" s="4"/>
      <c r="UOQ104" s="4"/>
      <c r="UOR104" s="4"/>
      <c r="UOS104" s="4"/>
      <c r="UOT104" s="4"/>
      <c r="UOU104" s="4"/>
      <c r="UOV104" s="4"/>
      <c r="UOW104" s="4"/>
      <c r="UOX104" s="4"/>
      <c r="UOY104" s="4"/>
      <c r="UOZ104" s="4"/>
      <c r="UPA104" s="4"/>
      <c r="UPB104" s="4"/>
      <c r="UPC104" s="4"/>
      <c r="UPD104" s="4"/>
      <c r="UPE104" s="4"/>
      <c r="UPF104" s="4"/>
      <c r="UPG104" s="4"/>
      <c r="UPH104" s="4"/>
      <c r="UPI104" s="4"/>
      <c r="UPJ104" s="4"/>
      <c r="UPK104" s="4"/>
      <c r="UPL104" s="4"/>
      <c r="UPM104" s="4"/>
      <c r="UPN104" s="4"/>
      <c r="UPO104" s="4"/>
      <c r="UPP104" s="4"/>
      <c r="UPQ104" s="4"/>
      <c r="UPR104" s="4"/>
      <c r="UPS104" s="4"/>
      <c r="UPT104" s="4"/>
      <c r="UPU104" s="4"/>
      <c r="UPV104" s="4"/>
      <c r="UPW104" s="4"/>
      <c r="UPX104" s="4"/>
      <c r="UPY104" s="4"/>
      <c r="UPZ104" s="4"/>
      <c r="UQA104" s="4"/>
      <c r="UQB104" s="4"/>
      <c r="UQC104" s="4"/>
      <c r="UQD104" s="4"/>
      <c r="UQE104" s="4"/>
      <c r="UQF104" s="4"/>
      <c r="UQG104" s="4"/>
      <c r="UQH104" s="4"/>
      <c r="UQI104" s="4"/>
      <c r="UQJ104" s="4"/>
      <c r="UQK104" s="4"/>
      <c r="UQL104" s="4"/>
      <c r="UQM104" s="4"/>
      <c r="UQN104" s="4"/>
      <c r="UQO104" s="4"/>
      <c r="UQP104" s="4"/>
      <c r="UQQ104" s="4"/>
      <c r="UQR104" s="4"/>
      <c r="UQS104" s="4"/>
      <c r="UQT104" s="4"/>
      <c r="UQU104" s="4"/>
      <c r="UQV104" s="4"/>
      <c r="UQW104" s="4"/>
      <c r="UQX104" s="4"/>
      <c r="UQY104" s="4"/>
      <c r="UQZ104" s="4"/>
      <c r="URA104" s="4"/>
      <c r="URB104" s="4"/>
      <c r="URC104" s="4"/>
      <c r="URD104" s="4"/>
      <c r="URE104" s="4"/>
      <c r="URF104" s="4"/>
      <c r="URG104" s="4"/>
      <c r="URH104" s="4"/>
      <c r="URI104" s="4"/>
      <c r="URJ104" s="4"/>
      <c r="URK104" s="4"/>
      <c r="URL104" s="4"/>
      <c r="URM104" s="4"/>
      <c r="URN104" s="4"/>
      <c r="URO104" s="4"/>
      <c r="URP104" s="4"/>
      <c r="URQ104" s="4"/>
      <c r="URR104" s="4"/>
      <c r="URS104" s="4"/>
      <c r="URT104" s="4"/>
      <c r="URU104" s="4"/>
      <c r="URV104" s="4"/>
      <c r="URW104" s="4"/>
      <c r="URX104" s="4"/>
      <c r="URY104" s="4"/>
      <c r="URZ104" s="4"/>
      <c r="USA104" s="4"/>
      <c r="USB104" s="4"/>
      <c r="USC104" s="4"/>
      <c r="USD104" s="4"/>
      <c r="USE104" s="4"/>
      <c r="USF104" s="4"/>
      <c r="USG104" s="4"/>
      <c r="USH104" s="4"/>
      <c r="USI104" s="4"/>
      <c r="USJ104" s="4"/>
      <c r="USK104" s="4"/>
      <c r="USL104" s="4"/>
      <c r="USM104" s="4"/>
      <c r="USN104" s="4"/>
      <c r="USO104" s="4"/>
      <c r="USP104" s="4"/>
      <c r="USQ104" s="4"/>
      <c r="USR104" s="4"/>
      <c r="USS104" s="4"/>
      <c r="UST104" s="4"/>
      <c r="USU104" s="4"/>
      <c r="USV104" s="4"/>
      <c r="USW104" s="4"/>
      <c r="USX104" s="4"/>
      <c r="USY104" s="4"/>
      <c r="USZ104" s="4"/>
      <c r="UTA104" s="4"/>
      <c r="UTB104" s="4"/>
      <c r="UTC104" s="4"/>
      <c r="UTD104" s="4"/>
      <c r="UTE104" s="4"/>
      <c r="UTF104" s="4"/>
      <c r="UTG104" s="4"/>
      <c r="UTH104" s="4"/>
      <c r="UTI104" s="4"/>
      <c r="UTJ104" s="4"/>
      <c r="UTK104" s="4"/>
      <c r="UTL104" s="4"/>
      <c r="UTM104" s="4"/>
      <c r="UTN104" s="4"/>
      <c r="UTO104" s="4"/>
      <c r="UTP104" s="4"/>
      <c r="UTQ104" s="4"/>
      <c r="UTR104" s="4"/>
      <c r="UTS104" s="4"/>
      <c r="UTT104" s="4"/>
      <c r="UTU104" s="4"/>
      <c r="UTV104" s="4"/>
      <c r="UTW104" s="4"/>
      <c r="UTX104" s="4"/>
      <c r="UTY104" s="4"/>
      <c r="UTZ104" s="4"/>
      <c r="UUA104" s="4"/>
      <c r="UUB104" s="4"/>
      <c r="UUC104" s="4"/>
      <c r="UUD104" s="4"/>
      <c r="UUE104" s="4"/>
      <c r="UUF104" s="4"/>
      <c r="UUG104" s="4"/>
      <c r="UUH104" s="4"/>
      <c r="UUI104" s="4"/>
      <c r="UUJ104" s="4"/>
      <c r="UUK104" s="4"/>
      <c r="UUL104" s="4"/>
      <c r="UUM104" s="4"/>
      <c r="UUN104" s="4"/>
      <c r="UUO104" s="4"/>
      <c r="UUP104" s="4"/>
      <c r="UUQ104" s="4"/>
      <c r="UUR104" s="4"/>
      <c r="UUS104" s="4"/>
      <c r="UUT104" s="4"/>
      <c r="UUU104" s="4"/>
      <c r="UUV104" s="4"/>
      <c r="UUW104" s="4"/>
      <c r="UUX104" s="4"/>
      <c r="UUY104" s="4"/>
      <c r="UUZ104" s="4"/>
      <c r="UVA104" s="4"/>
      <c r="UVB104" s="4"/>
      <c r="UVC104" s="4"/>
      <c r="UVD104" s="4"/>
      <c r="UVE104" s="4"/>
      <c r="UVF104" s="4"/>
      <c r="UVG104" s="4"/>
      <c r="UVH104" s="4"/>
      <c r="UVI104" s="4"/>
      <c r="UVJ104" s="4"/>
      <c r="UVK104" s="4"/>
      <c r="UVL104" s="4"/>
      <c r="UVM104" s="4"/>
      <c r="UVN104" s="4"/>
      <c r="UVO104" s="4"/>
      <c r="UVP104" s="4"/>
      <c r="UVQ104" s="4"/>
      <c r="UVR104" s="4"/>
      <c r="UVS104" s="4"/>
      <c r="UVT104" s="4"/>
      <c r="UVU104" s="4"/>
      <c r="UVV104" s="4"/>
      <c r="UVW104" s="4"/>
      <c r="UVX104" s="4"/>
      <c r="UVY104" s="4"/>
      <c r="UVZ104" s="4"/>
      <c r="UWA104" s="4"/>
      <c r="UWB104" s="4"/>
      <c r="UWC104" s="4"/>
      <c r="UWD104" s="4"/>
      <c r="UWE104" s="4"/>
      <c r="UWF104" s="4"/>
      <c r="UWG104" s="4"/>
      <c r="UWH104" s="4"/>
      <c r="UWI104" s="4"/>
      <c r="UWJ104" s="4"/>
      <c r="UWK104" s="4"/>
      <c r="UWL104" s="4"/>
      <c r="UWM104" s="4"/>
      <c r="UWN104" s="4"/>
      <c r="UWO104" s="4"/>
      <c r="UWP104" s="4"/>
      <c r="UWQ104" s="4"/>
      <c r="UWR104" s="4"/>
      <c r="UWS104" s="4"/>
      <c r="UWT104" s="4"/>
      <c r="UWU104" s="4"/>
      <c r="UWV104" s="4"/>
      <c r="UWW104" s="4"/>
      <c r="UWX104" s="4"/>
      <c r="UWY104" s="4"/>
      <c r="UWZ104" s="4"/>
      <c r="UXA104" s="4"/>
      <c r="UXB104" s="4"/>
      <c r="UXC104" s="4"/>
      <c r="UXD104" s="4"/>
      <c r="UXE104" s="4"/>
      <c r="UXF104" s="4"/>
      <c r="UXG104" s="4"/>
      <c r="UXH104" s="4"/>
      <c r="UXI104" s="4"/>
      <c r="UXJ104" s="4"/>
      <c r="UXK104" s="4"/>
      <c r="UXL104" s="4"/>
      <c r="UXM104" s="4"/>
      <c r="UXN104" s="4"/>
      <c r="UXO104" s="4"/>
      <c r="UXP104" s="4"/>
      <c r="UXQ104" s="4"/>
      <c r="UXR104" s="4"/>
      <c r="UXS104" s="4"/>
      <c r="UXT104" s="4"/>
      <c r="UXU104" s="4"/>
      <c r="UXV104" s="4"/>
      <c r="UXW104" s="4"/>
      <c r="UXX104" s="4"/>
      <c r="UXY104" s="4"/>
      <c r="UXZ104" s="4"/>
      <c r="UYA104" s="4"/>
      <c r="UYB104" s="4"/>
      <c r="UYC104" s="4"/>
      <c r="UYD104" s="4"/>
      <c r="UYE104" s="4"/>
      <c r="UYF104" s="4"/>
      <c r="UYG104" s="4"/>
      <c r="UYH104" s="4"/>
      <c r="UYI104" s="4"/>
      <c r="UYJ104" s="4"/>
      <c r="UYK104" s="4"/>
      <c r="UYL104" s="4"/>
      <c r="UYM104" s="4"/>
      <c r="UYN104" s="4"/>
      <c r="UYO104" s="4"/>
      <c r="UYP104" s="4"/>
      <c r="UYQ104" s="4"/>
      <c r="UYR104" s="4"/>
      <c r="UYS104" s="4"/>
      <c r="UYT104" s="4"/>
      <c r="UYU104" s="4"/>
      <c r="UYV104" s="4"/>
      <c r="UYW104" s="4"/>
      <c r="UYX104" s="4"/>
      <c r="UYY104" s="4"/>
      <c r="UYZ104" s="4"/>
      <c r="UZA104" s="4"/>
      <c r="UZB104" s="4"/>
      <c r="UZC104" s="4"/>
      <c r="UZD104" s="4"/>
      <c r="UZE104" s="4"/>
      <c r="UZF104" s="4"/>
      <c r="UZG104" s="4"/>
      <c r="UZH104" s="4"/>
      <c r="UZI104" s="4"/>
      <c r="UZJ104" s="4"/>
      <c r="UZK104" s="4"/>
      <c r="UZL104" s="4"/>
      <c r="UZM104" s="4"/>
      <c r="UZN104" s="4"/>
      <c r="UZO104" s="4"/>
      <c r="UZP104" s="4"/>
      <c r="UZQ104" s="4"/>
      <c r="UZR104" s="4"/>
      <c r="UZS104" s="4"/>
      <c r="UZT104" s="4"/>
      <c r="UZU104" s="4"/>
      <c r="UZV104" s="4"/>
      <c r="UZW104" s="4"/>
      <c r="UZX104" s="4"/>
      <c r="UZY104" s="4"/>
      <c r="UZZ104" s="4"/>
      <c r="VAA104" s="4"/>
      <c r="VAB104" s="4"/>
      <c r="VAC104" s="4"/>
      <c r="VAD104" s="4"/>
      <c r="VAE104" s="4"/>
      <c r="VAF104" s="4"/>
      <c r="VAG104" s="4"/>
      <c r="VAH104" s="4"/>
      <c r="VAI104" s="4"/>
      <c r="VAJ104" s="4"/>
      <c r="VAK104" s="4"/>
      <c r="VAL104" s="4"/>
      <c r="VAM104" s="4"/>
      <c r="VAN104" s="4"/>
      <c r="VAO104" s="4"/>
      <c r="VAP104" s="4"/>
      <c r="VAQ104" s="4"/>
      <c r="VAR104" s="4"/>
      <c r="VAS104" s="4"/>
      <c r="VAT104" s="4"/>
      <c r="VAU104" s="4"/>
      <c r="VAV104" s="4"/>
      <c r="VAW104" s="4"/>
      <c r="VAX104" s="4"/>
      <c r="VAY104" s="4"/>
      <c r="VAZ104" s="4"/>
      <c r="VBA104" s="4"/>
      <c r="VBB104" s="4"/>
      <c r="VBC104" s="4"/>
      <c r="VBD104" s="4"/>
      <c r="VBE104" s="4"/>
      <c r="VBF104" s="4"/>
      <c r="VBG104" s="4"/>
      <c r="VBH104" s="4"/>
      <c r="VBI104" s="4"/>
      <c r="VBJ104" s="4"/>
      <c r="VBK104" s="4"/>
      <c r="VBL104" s="4"/>
      <c r="VBM104" s="4"/>
      <c r="VBN104" s="4"/>
      <c r="VBO104" s="4"/>
      <c r="VBP104" s="4"/>
      <c r="VBQ104" s="4"/>
      <c r="VBR104" s="4"/>
      <c r="VBS104" s="4"/>
      <c r="VBT104" s="4"/>
      <c r="VBU104" s="4"/>
      <c r="VBV104" s="4"/>
      <c r="VBW104" s="4"/>
      <c r="VBX104" s="4"/>
      <c r="VBY104" s="4"/>
      <c r="VBZ104" s="4"/>
      <c r="VCA104" s="4"/>
      <c r="VCB104" s="4"/>
      <c r="VCC104" s="4"/>
      <c r="VCD104" s="4"/>
      <c r="VCE104" s="4"/>
      <c r="VCF104" s="4"/>
      <c r="VCG104" s="4"/>
      <c r="VCH104" s="4"/>
      <c r="VCI104" s="4"/>
      <c r="VCJ104" s="4"/>
      <c r="VCK104" s="4"/>
      <c r="VCL104" s="4"/>
      <c r="VCM104" s="4"/>
      <c r="VCN104" s="4"/>
      <c r="VCO104" s="4"/>
      <c r="VCP104" s="4"/>
      <c r="VCQ104" s="4"/>
      <c r="VCR104" s="4"/>
      <c r="VCS104" s="4"/>
      <c r="VCT104" s="4"/>
      <c r="VCU104" s="4"/>
      <c r="VCV104" s="4"/>
      <c r="VCW104" s="4"/>
      <c r="VCX104" s="4"/>
      <c r="VCY104" s="4"/>
      <c r="VCZ104" s="4"/>
      <c r="VDA104" s="4"/>
      <c r="VDB104" s="4"/>
      <c r="VDC104" s="4"/>
      <c r="VDD104" s="4"/>
      <c r="VDE104" s="4"/>
      <c r="VDF104" s="4"/>
      <c r="VDG104" s="4"/>
      <c r="VDH104" s="4"/>
      <c r="VDI104" s="4"/>
      <c r="VDJ104" s="4"/>
      <c r="VDK104" s="4"/>
      <c r="VDL104" s="4"/>
      <c r="VDM104" s="4"/>
      <c r="VDN104" s="4"/>
      <c r="VDO104" s="4"/>
      <c r="VDP104" s="4"/>
      <c r="VDQ104" s="4"/>
      <c r="VDR104" s="4"/>
      <c r="VDS104" s="4"/>
      <c r="VDT104" s="4"/>
      <c r="VDU104" s="4"/>
      <c r="VDV104" s="4"/>
      <c r="VDW104" s="4"/>
      <c r="VDX104" s="4"/>
      <c r="VDY104" s="4"/>
      <c r="VDZ104" s="4"/>
      <c r="VEA104" s="4"/>
      <c r="VEB104" s="4"/>
      <c r="VEC104" s="4"/>
      <c r="VED104" s="4"/>
      <c r="VEE104" s="4"/>
      <c r="VEF104" s="4"/>
      <c r="VEG104" s="4"/>
      <c r="VEH104" s="4"/>
      <c r="VEI104" s="4"/>
      <c r="VEJ104" s="4"/>
      <c r="VEK104" s="4"/>
      <c r="VEL104" s="4"/>
      <c r="VEM104" s="4"/>
      <c r="VEN104" s="4"/>
      <c r="VEO104" s="4"/>
      <c r="VEP104" s="4"/>
      <c r="VEQ104" s="4"/>
      <c r="VER104" s="4"/>
      <c r="VES104" s="4"/>
      <c r="VET104" s="4"/>
      <c r="VEU104" s="4"/>
      <c r="VEV104" s="4"/>
      <c r="VEW104" s="4"/>
      <c r="VEX104" s="4"/>
      <c r="VEY104" s="4"/>
      <c r="VEZ104" s="4"/>
      <c r="VFA104" s="4"/>
      <c r="VFB104" s="4"/>
      <c r="VFC104" s="4"/>
      <c r="VFD104" s="4"/>
      <c r="VFE104" s="4"/>
      <c r="VFF104" s="4"/>
      <c r="VFG104" s="4"/>
      <c r="VFH104" s="4"/>
      <c r="VFI104" s="4"/>
      <c r="VFJ104" s="4"/>
      <c r="VFK104" s="4"/>
      <c r="VFL104" s="4"/>
      <c r="VFM104" s="4"/>
      <c r="VFN104" s="4"/>
      <c r="VFO104" s="4"/>
      <c r="VFP104" s="4"/>
      <c r="VFQ104" s="4"/>
      <c r="VFR104" s="4"/>
      <c r="VFS104" s="4"/>
      <c r="VFT104" s="4"/>
      <c r="VFU104" s="4"/>
      <c r="VFV104" s="4"/>
      <c r="VFW104" s="4"/>
      <c r="VFX104" s="4"/>
      <c r="VFY104" s="4"/>
      <c r="VFZ104" s="4"/>
      <c r="VGA104" s="4"/>
      <c r="VGB104" s="4"/>
      <c r="VGC104" s="4"/>
      <c r="VGD104" s="4"/>
      <c r="VGE104" s="4"/>
      <c r="VGF104" s="4"/>
      <c r="VGG104" s="4"/>
      <c r="VGH104" s="4"/>
      <c r="VGI104" s="4"/>
      <c r="VGJ104" s="4"/>
      <c r="VGK104" s="4"/>
      <c r="VGL104" s="4"/>
      <c r="VGM104" s="4"/>
      <c r="VGN104" s="4"/>
      <c r="VGO104" s="4"/>
      <c r="VGP104" s="4"/>
      <c r="VGQ104" s="4"/>
      <c r="VGR104" s="4"/>
      <c r="VGS104" s="4"/>
      <c r="VGT104" s="4"/>
      <c r="VGU104" s="4"/>
      <c r="VGV104" s="4"/>
      <c r="VGW104" s="4"/>
      <c r="VGX104" s="4"/>
      <c r="VGY104" s="4"/>
      <c r="VGZ104" s="4"/>
      <c r="VHA104" s="4"/>
      <c r="VHB104" s="4"/>
      <c r="VHC104" s="4"/>
      <c r="VHD104" s="4"/>
      <c r="VHE104" s="4"/>
      <c r="VHF104" s="4"/>
      <c r="VHG104" s="4"/>
      <c r="VHH104" s="4"/>
      <c r="VHI104" s="4"/>
      <c r="VHJ104" s="4"/>
      <c r="VHK104" s="4"/>
      <c r="VHL104" s="4"/>
      <c r="VHM104" s="4"/>
      <c r="VHN104" s="4"/>
      <c r="VHO104" s="4"/>
      <c r="VHP104" s="4"/>
      <c r="VHQ104" s="4"/>
      <c r="VHR104" s="4"/>
      <c r="VHS104" s="4"/>
      <c r="VHT104" s="4"/>
      <c r="VHU104" s="4"/>
      <c r="VHV104" s="4"/>
      <c r="VHW104" s="4"/>
      <c r="VHX104" s="4"/>
      <c r="VHY104" s="4"/>
      <c r="VHZ104" s="4"/>
      <c r="VIA104" s="4"/>
      <c r="VIB104" s="4"/>
      <c r="VIC104" s="4"/>
      <c r="VID104" s="4"/>
      <c r="VIE104" s="4"/>
      <c r="VIF104" s="4"/>
      <c r="VIG104" s="4"/>
      <c r="VIH104" s="4"/>
      <c r="VII104" s="4"/>
      <c r="VIJ104" s="4"/>
      <c r="VIK104" s="4"/>
      <c r="VIL104" s="4"/>
      <c r="VIM104" s="4"/>
      <c r="VIN104" s="4"/>
      <c r="VIO104" s="4"/>
      <c r="VIP104" s="4"/>
      <c r="VIQ104" s="4"/>
      <c r="VIR104" s="4"/>
      <c r="VIS104" s="4"/>
      <c r="VIT104" s="4"/>
      <c r="VIU104" s="4"/>
      <c r="VIV104" s="4"/>
      <c r="VIW104" s="4"/>
      <c r="VIX104" s="4"/>
      <c r="VIY104" s="4"/>
      <c r="VIZ104" s="4"/>
      <c r="VJA104" s="4"/>
      <c r="VJB104" s="4"/>
      <c r="VJC104" s="4"/>
      <c r="VJD104" s="4"/>
      <c r="VJE104" s="4"/>
      <c r="VJF104" s="4"/>
      <c r="VJG104" s="4"/>
      <c r="VJH104" s="4"/>
      <c r="VJI104" s="4"/>
      <c r="VJJ104" s="4"/>
      <c r="VJK104" s="4"/>
      <c r="VJL104" s="4"/>
      <c r="VJM104" s="4"/>
      <c r="VJN104" s="4"/>
      <c r="VJO104" s="4"/>
      <c r="VJP104" s="4"/>
      <c r="VJQ104" s="4"/>
      <c r="VJR104" s="4"/>
      <c r="VJS104" s="4"/>
      <c r="VJT104" s="4"/>
      <c r="VJU104" s="4"/>
      <c r="VJV104" s="4"/>
      <c r="VJW104" s="4"/>
      <c r="VJX104" s="4"/>
      <c r="VJY104" s="4"/>
      <c r="VJZ104" s="4"/>
      <c r="VKA104" s="4"/>
      <c r="VKB104" s="4"/>
      <c r="VKC104" s="4"/>
      <c r="VKD104" s="4"/>
      <c r="VKE104" s="4"/>
      <c r="VKF104" s="4"/>
      <c r="VKG104" s="4"/>
      <c r="VKH104" s="4"/>
      <c r="VKI104" s="4"/>
      <c r="VKJ104" s="4"/>
      <c r="VKK104" s="4"/>
      <c r="VKL104" s="4"/>
      <c r="VKM104" s="4"/>
      <c r="VKN104" s="4"/>
      <c r="VKO104" s="4"/>
      <c r="VKP104" s="4"/>
      <c r="VKQ104" s="4"/>
      <c r="VKR104" s="4"/>
      <c r="VKS104" s="4"/>
      <c r="VKT104" s="4"/>
      <c r="VKU104" s="4"/>
      <c r="VKV104" s="4"/>
      <c r="VKW104" s="4"/>
      <c r="VKX104" s="4"/>
      <c r="VKY104" s="4"/>
      <c r="VKZ104" s="4"/>
      <c r="VLA104" s="4"/>
      <c r="VLB104" s="4"/>
      <c r="VLC104" s="4"/>
      <c r="VLD104" s="4"/>
      <c r="VLE104" s="4"/>
      <c r="VLF104" s="4"/>
      <c r="VLG104" s="4"/>
      <c r="VLH104" s="4"/>
      <c r="VLI104" s="4"/>
      <c r="VLJ104" s="4"/>
      <c r="VLK104" s="4"/>
      <c r="VLL104" s="4"/>
      <c r="VLM104" s="4"/>
      <c r="VLN104" s="4"/>
      <c r="VLO104" s="4"/>
      <c r="VLP104" s="4"/>
      <c r="VLQ104" s="4"/>
      <c r="VLR104" s="4"/>
      <c r="VLS104" s="4"/>
      <c r="VLT104" s="4"/>
      <c r="VLU104" s="4"/>
      <c r="VLV104" s="4"/>
      <c r="VLW104" s="4"/>
      <c r="VLX104" s="4"/>
      <c r="VLY104" s="4"/>
      <c r="VLZ104" s="4"/>
      <c r="VMA104" s="4"/>
      <c r="VMB104" s="4"/>
      <c r="VMC104" s="4"/>
      <c r="VMD104" s="4"/>
      <c r="VME104" s="4"/>
      <c r="VMF104" s="4"/>
      <c r="VMG104" s="4"/>
      <c r="VMH104" s="4"/>
      <c r="VMI104" s="4"/>
      <c r="VMJ104" s="4"/>
      <c r="VMK104" s="4"/>
      <c r="VML104" s="4"/>
      <c r="VMM104" s="4"/>
      <c r="VMN104" s="4"/>
      <c r="VMO104" s="4"/>
      <c r="VMP104" s="4"/>
      <c r="VMQ104" s="4"/>
      <c r="VMR104" s="4"/>
      <c r="VMS104" s="4"/>
      <c r="VMT104" s="4"/>
      <c r="VMU104" s="4"/>
      <c r="VMV104" s="4"/>
      <c r="VMW104" s="4"/>
      <c r="VMX104" s="4"/>
      <c r="VMY104" s="4"/>
      <c r="VMZ104" s="4"/>
      <c r="VNA104" s="4"/>
      <c r="VNB104" s="4"/>
      <c r="VNC104" s="4"/>
      <c r="VND104" s="4"/>
      <c r="VNE104" s="4"/>
      <c r="VNF104" s="4"/>
      <c r="VNG104" s="4"/>
      <c r="VNH104" s="4"/>
      <c r="VNI104" s="4"/>
      <c r="VNJ104" s="4"/>
      <c r="VNK104" s="4"/>
      <c r="VNL104" s="4"/>
      <c r="VNM104" s="4"/>
      <c r="VNN104" s="4"/>
      <c r="VNO104" s="4"/>
      <c r="VNP104" s="4"/>
      <c r="VNQ104" s="4"/>
      <c r="VNR104" s="4"/>
      <c r="VNS104" s="4"/>
      <c r="VNT104" s="4"/>
      <c r="VNU104" s="4"/>
      <c r="VNV104" s="4"/>
      <c r="VNW104" s="4"/>
      <c r="VNX104" s="4"/>
      <c r="VNY104" s="4"/>
      <c r="VNZ104" s="4"/>
      <c r="VOA104" s="4"/>
      <c r="VOB104" s="4"/>
      <c r="VOC104" s="4"/>
      <c r="VOD104" s="4"/>
      <c r="VOE104" s="4"/>
      <c r="VOF104" s="4"/>
      <c r="VOG104" s="4"/>
      <c r="VOH104" s="4"/>
      <c r="VOI104" s="4"/>
      <c r="VOJ104" s="4"/>
      <c r="VOK104" s="4"/>
      <c r="VOL104" s="4"/>
      <c r="VOM104" s="4"/>
      <c r="VON104" s="4"/>
      <c r="VOO104" s="4"/>
      <c r="VOP104" s="4"/>
      <c r="VOQ104" s="4"/>
      <c r="VOR104" s="4"/>
      <c r="VOS104" s="4"/>
      <c r="VOT104" s="4"/>
      <c r="VOU104" s="4"/>
      <c r="VOV104" s="4"/>
      <c r="VOW104" s="4"/>
      <c r="VOX104" s="4"/>
      <c r="VOY104" s="4"/>
      <c r="VOZ104" s="4"/>
      <c r="VPA104" s="4"/>
      <c r="VPB104" s="4"/>
      <c r="VPC104" s="4"/>
      <c r="VPD104" s="4"/>
      <c r="VPE104" s="4"/>
      <c r="VPF104" s="4"/>
      <c r="VPG104" s="4"/>
      <c r="VPH104" s="4"/>
      <c r="VPI104" s="4"/>
      <c r="VPJ104" s="4"/>
      <c r="VPK104" s="4"/>
      <c r="VPL104" s="4"/>
      <c r="VPM104" s="4"/>
      <c r="VPN104" s="4"/>
      <c r="VPO104" s="4"/>
      <c r="VPP104" s="4"/>
      <c r="VPQ104" s="4"/>
      <c r="VPR104" s="4"/>
      <c r="VPS104" s="4"/>
      <c r="VPT104" s="4"/>
      <c r="VPU104" s="4"/>
      <c r="VPV104" s="4"/>
      <c r="VPW104" s="4"/>
      <c r="VPX104" s="4"/>
      <c r="VPY104" s="4"/>
      <c r="VPZ104" s="4"/>
      <c r="VQA104" s="4"/>
      <c r="VQB104" s="4"/>
      <c r="VQC104" s="4"/>
      <c r="VQD104" s="4"/>
      <c r="VQE104" s="4"/>
      <c r="VQF104" s="4"/>
      <c r="VQG104" s="4"/>
      <c r="VQH104" s="4"/>
      <c r="VQI104" s="4"/>
      <c r="VQJ104" s="4"/>
      <c r="VQK104" s="4"/>
      <c r="VQL104" s="4"/>
      <c r="VQM104" s="4"/>
      <c r="VQN104" s="4"/>
      <c r="VQO104" s="4"/>
      <c r="VQP104" s="4"/>
      <c r="VQQ104" s="4"/>
      <c r="VQR104" s="4"/>
      <c r="VQS104" s="4"/>
      <c r="VQT104" s="4"/>
      <c r="VQU104" s="4"/>
      <c r="VQV104" s="4"/>
      <c r="VQW104" s="4"/>
      <c r="VQX104" s="4"/>
      <c r="VQY104" s="4"/>
      <c r="VQZ104" s="4"/>
      <c r="VRA104" s="4"/>
      <c r="VRB104" s="4"/>
      <c r="VRC104" s="4"/>
      <c r="VRD104" s="4"/>
      <c r="VRE104" s="4"/>
      <c r="VRF104" s="4"/>
      <c r="VRG104" s="4"/>
      <c r="VRH104" s="4"/>
      <c r="VRI104" s="4"/>
      <c r="VRJ104" s="4"/>
      <c r="VRK104" s="4"/>
      <c r="VRL104" s="4"/>
      <c r="VRM104" s="4"/>
      <c r="VRN104" s="4"/>
      <c r="VRO104" s="4"/>
      <c r="VRP104" s="4"/>
      <c r="VRQ104" s="4"/>
      <c r="VRR104" s="4"/>
      <c r="VRS104" s="4"/>
      <c r="VRT104" s="4"/>
      <c r="VRU104" s="4"/>
      <c r="VRV104" s="4"/>
      <c r="VRW104" s="4"/>
      <c r="VRX104" s="4"/>
      <c r="VRY104" s="4"/>
      <c r="VRZ104" s="4"/>
      <c r="VSA104" s="4"/>
      <c r="VSB104" s="4"/>
      <c r="VSC104" s="4"/>
      <c r="VSD104" s="4"/>
      <c r="VSE104" s="4"/>
      <c r="VSF104" s="4"/>
      <c r="VSG104" s="4"/>
      <c r="VSH104" s="4"/>
      <c r="VSI104" s="4"/>
      <c r="VSJ104" s="4"/>
      <c r="VSK104" s="4"/>
      <c r="VSL104" s="4"/>
      <c r="VSM104" s="4"/>
      <c r="VSN104" s="4"/>
      <c r="VSO104" s="4"/>
      <c r="VSP104" s="4"/>
      <c r="VSQ104" s="4"/>
      <c r="VSR104" s="4"/>
      <c r="VSS104" s="4"/>
      <c r="VST104" s="4"/>
      <c r="VSU104" s="4"/>
      <c r="VSV104" s="4"/>
      <c r="VSW104" s="4"/>
      <c r="VSX104" s="4"/>
      <c r="VSY104" s="4"/>
      <c r="VSZ104" s="4"/>
      <c r="VTA104" s="4"/>
      <c r="VTB104" s="4"/>
      <c r="VTC104" s="4"/>
      <c r="VTD104" s="4"/>
      <c r="VTE104" s="4"/>
      <c r="VTF104" s="4"/>
      <c r="VTG104" s="4"/>
      <c r="VTH104" s="4"/>
      <c r="VTI104" s="4"/>
      <c r="VTJ104" s="4"/>
      <c r="VTK104" s="4"/>
      <c r="VTL104" s="4"/>
      <c r="VTM104" s="4"/>
      <c r="VTN104" s="4"/>
      <c r="VTO104" s="4"/>
      <c r="VTP104" s="4"/>
      <c r="VTQ104" s="4"/>
      <c r="VTR104" s="4"/>
      <c r="VTS104" s="4"/>
      <c r="VTT104" s="4"/>
      <c r="VTU104" s="4"/>
      <c r="VTV104" s="4"/>
      <c r="VTW104" s="4"/>
      <c r="VTX104" s="4"/>
      <c r="VTY104" s="4"/>
      <c r="VTZ104" s="4"/>
      <c r="VUA104" s="4"/>
      <c r="VUB104" s="4"/>
      <c r="VUC104" s="4"/>
      <c r="VUD104" s="4"/>
      <c r="VUE104" s="4"/>
      <c r="VUF104" s="4"/>
      <c r="VUG104" s="4"/>
      <c r="VUH104" s="4"/>
      <c r="VUI104" s="4"/>
      <c r="VUJ104" s="4"/>
      <c r="VUK104" s="4"/>
      <c r="VUL104" s="4"/>
      <c r="VUM104" s="4"/>
      <c r="VUN104" s="4"/>
      <c r="VUO104" s="4"/>
      <c r="VUP104" s="4"/>
      <c r="VUQ104" s="4"/>
      <c r="VUR104" s="4"/>
      <c r="VUS104" s="4"/>
      <c r="VUT104" s="4"/>
      <c r="VUU104" s="4"/>
      <c r="VUV104" s="4"/>
      <c r="VUW104" s="4"/>
      <c r="VUX104" s="4"/>
      <c r="VUY104" s="4"/>
      <c r="VUZ104" s="4"/>
      <c r="VVA104" s="4"/>
      <c r="VVB104" s="4"/>
      <c r="VVC104" s="4"/>
      <c r="VVD104" s="4"/>
      <c r="VVE104" s="4"/>
      <c r="VVF104" s="4"/>
      <c r="VVG104" s="4"/>
      <c r="VVH104" s="4"/>
      <c r="VVI104" s="4"/>
      <c r="VVJ104" s="4"/>
      <c r="VVK104" s="4"/>
      <c r="VVL104" s="4"/>
      <c r="VVM104" s="4"/>
      <c r="VVN104" s="4"/>
      <c r="VVO104" s="4"/>
      <c r="VVP104" s="4"/>
      <c r="VVQ104" s="4"/>
      <c r="VVR104" s="4"/>
      <c r="VVS104" s="4"/>
      <c r="VVT104" s="4"/>
      <c r="VVU104" s="4"/>
      <c r="VVV104" s="4"/>
      <c r="VVW104" s="4"/>
      <c r="VVX104" s="4"/>
      <c r="VVY104" s="4"/>
      <c r="VVZ104" s="4"/>
      <c r="VWA104" s="4"/>
      <c r="VWB104" s="4"/>
      <c r="VWC104" s="4"/>
      <c r="VWD104" s="4"/>
      <c r="VWE104" s="4"/>
      <c r="VWF104" s="4"/>
      <c r="VWG104" s="4"/>
      <c r="VWH104" s="4"/>
      <c r="VWI104" s="4"/>
      <c r="VWJ104" s="4"/>
      <c r="VWK104" s="4"/>
      <c r="VWL104" s="4"/>
      <c r="VWM104" s="4"/>
      <c r="VWN104" s="4"/>
      <c r="VWO104" s="4"/>
      <c r="VWP104" s="4"/>
      <c r="VWQ104" s="4"/>
      <c r="VWR104" s="4"/>
      <c r="VWS104" s="4"/>
      <c r="VWT104" s="4"/>
      <c r="VWU104" s="4"/>
      <c r="VWV104" s="4"/>
      <c r="VWW104" s="4"/>
      <c r="VWX104" s="4"/>
      <c r="VWY104" s="4"/>
      <c r="VWZ104" s="4"/>
      <c r="VXA104" s="4"/>
      <c r="VXB104" s="4"/>
      <c r="VXC104" s="4"/>
      <c r="VXD104" s="4"/>
      <c r="VXE104" s="4"/>
      <c r="VXF104" s="4"/>
      <c r="VXG104" s="4"/>
      <c r="VXH104" s="4"/>
      <c r="VXI104" s="4"/>
      <c r="VXJ104" s="4"/>
      <c r="VXK104" s="4"/>
      <c r="VXL104" s="4"/>
      <c r="VXM104" s="4"/>
      <c r="VXN104" s="4"/>
      <c r="VXO104" s="4"/>
      <c r="VXP104" s="4"/>
      <c r="VXQ104" s="4"/>
      <c r="VXR104" s="4"/>
      <c r="VXS104" s="4"/>
      <c r="VXT104" s="4"/>
      <c r="VXU104" s="4"/>
      <c r="VXV104" s="4"/>
      <c r="VXW104" s="4"/>
      <c r="VXX104" s="4"/>
      <c r="VXY104" s="4"/>
      <c r="VXZ104" s="4"/>
      <c r="VYA104" s="4"/>
      <c r="VYB104" s="4"/>
      <c r="VYC104" s="4"/>
      <c r="VYD104" s="4"/>
      <c r="VYE104" s="4"/>
      <c r="VYF104" s="4"/>
      <c r="VYG104" s="4"/>
      <c r="VYH104" s="4"/>
      <c r="VYI104" s="4"/>
      <c r="VYJ104" s="4"/>
      <c r="VYK104" s="4"/>
      <c r="VYL104" s="4"/>
      <c r="VYM104" s="4"/>
      <c r="VYN104" s="4"/>
      <c r="VYO104" s="4"/>
      <c r="VYP104" s="4"/>
      <c r="VYQ104" s="4"/>
      <c r="VYR104" s="4"/>
      <c r="VYS104" s="4"/>
      <c r="VYT104" s="4"/>
      <c r="VYU104" s="4"/>
      <c r="VYV104" s="4"/>
      <c r="VYW104" s="4"/>
      <c r="VYX104" s="4"/>
      <c r="VYY104" s="4"/>
      <c r="VYZ104" s="4"/>
      <c r="VZA104" s="4"/>
      <c r="VZB104" s="4"/>
      <c r="VZC104" s="4"/>
      <c r="VZD104" s="4"/>
      <c r="VZE104" s="4"/>
      <c r="VZF104" s="4"/>
      <c r="VZG104" s="4"/>
      <c r="VZH104" s="4"/>
      <c r="VZI104" s="4"/>
      <c r="VZJ104" s="4"/>
      <c r="VZK104" s="4"/>
      <c r="VZL104" s="4"/>
      <c r="VZM104" s="4"/>
      <c r="VZN104" s="4"/>
      <c r="VZO104" s="4"/>
      <c r="VZP104" s="4"/>
      <c r="VZQ104" s="4"/>
      <c r="VZR104" s="4"/>
      <c r="VZS104" s="4"/>
      <c r="VZT104" s="4"/>
      <c r="VZU104" s="4"/>
      <c r="VZV104" s="4"/>
      <c r="VZW104" s="4"/>
      <c r="VZX104" s="4"/>
      <c r="VZY104" s="4"/>
      <c r="VZZ104" s="4"/>
      <c r="WAA104" s="4"/>
      <c r="WAB104" s="4"/>
      <c r="WAC104" s="4"/>
      <c r="WAD104" s="4"/>
      <c r="WAE104" s="4"/>
      <c r="WAF104" s="4"/>
      <c r="WAG104" s="4"/>
      <c r="WAH104" s="4"/>
      <c r="WAI104" s="4"/>
      <c r="WAJ104" s="4"/>
      <c r="WAK104" s="4"/>
      <c r="WAL104" s="4"/>
      <c r="WAM104" s="4"/>
      <c r="WAN104" s="4"/>
      <c r="WAO104" s="4"/>
      <c r="WAP104" s="4"/>
      <c r="WAQ104" s="4"/>
      <c r="WAR104" s="4"/>
      <c r="WAS104" s="4"/>
      <c r="WAT104" s="4"/>
      <c r="WAU104" s="4"/>
      <c r="WAV104" s="4"/>
      <c r="WAW104" s="4"/>
      <c r="WAX104" s="4"/>
      <c r="WAY104" s="4"/>
      <c r="WAZ104" s="4"/>
      <c r="WBA104" s="4"/>
      <c r="WBB104" s="4"/>
      <c r="WBC104" s="4"/>
      <c r="WBD104" s="4"/>
      <c r="WBE104" s="4"/>
      <c r="WBF104" s="4"/>
      <c r="WBG104" s="4"/>
      <c r="WBH104" s="4"/>
      <c r="WBI104" s="4"/>
      <c r="WBJ104" s="4"/>
      <c r="WBK104" s="4"/>
      <c r="WBL104" s="4"/>
      <c r="WBM104" s="4"/>
      <c r="WBN104" s="4"/>
      <c r="WBO104" s="4"/>
      <c r="WBP104" s="4"/>
      <c r="WBQ104" s="4"/>
      <c r="WBR104" s="4"/>
      <c r="WBS104" s="4"/>
      <c r="WBT104" s="4"/>
      <c r="WBU104" s="4"/>
      <c r="WBV104" s="4"/>
      <c r="WBW104" s="4"/>
      <c r="WBX104" s="4"/>
      <c r="WBY104" s="4"/>
      <c r="WBZ104" s="4"/>
      <c r="WCA104" s="4"/>
      <c r="WCB104" s="4"/>
      <c r="WCC104" s="4"/>
      <c r="WCD104" s="4"/>
      <c r="WCE104" s="4"/>
      <c r="WCF104" s="4"/>
      <c r="WCG104" s="4"/>
      <c r="WCH104" s="4"/>
      <c r="WCI104" s="4"/>
      <c r="WCJ104" s="4"/>
      <c r="WCK104" s="4"/>
      <c r="WCL104" s="4"/>
      <c r="WCM104" s="4"/>
      <c r="WCN104" s="4"/>
      <c r="WCO104" s="4"/>
      <c r="WCP104" s="4"/>
      <c r="WCQ104" s="4"/>
      <c r="WCR104" s="4"/>
      <c r="WCS104" s="4"/>
      <c r="WCT104" s="4"/>
      <c r="WCU104" s="4"/>
      <c r="WCV104" s="4"/>
      <c r="WCW104" s="4"/>
      <c r="WCX104" s="4"/>
      <c r="WCY104" s="4"/>
      <c r="WCZ104" s="4"/>
      <c r="WDA104" s="4"/>
      <c r="WDB104" s="4"/>
      <c r="WDC104" s="4"/>
      <c r="WDD104" s="4"/>
      <c r="WDE104" s="4"/>
      <c r="WDF104" s="4"/>
      <c r="WDG104" s="4"/>
      <c r="WDH104" s="4"/>
      <c r="WDI104" s="4"/>
      <c r="WDJ104" s="4"/>
      <c r="WDK104" s="4"/>
      <c r="WDL104" s="4"/>
      <c r="WDM104" s="4"/>
      <c r="WDN104" s="4"/>
      <c r="WDO104" s="4"/>
      <c r="WDP104" s="4"/>
      <c r="WDQ104" s="4"/>
      <c r="WDR104" s="4"/>
      <c r="WDS104" s="4"/>
      <c r="WDT104" s="4"/>
      <c r="WDU104" s="4"/>
      <c r="WDV104" s="4"/>
      <c r="WDW104" s="4"/>
      <c r="WDX104" s="4"/>
      <c r="WDY104" s="4"/>
      <c r="WDZ104" s="4"/>
      <c r="WEA104" s="4"/>
      <c r="WEB104" s="4"/>
      <c r="WEC104" s="4"/>
      <c r="WED104" s="4"/>
      <c r="WEE104" s="4"/>
      <c r="WEF104" s="4"/>
      <c r="WEG104" s="4"/>
      <c r="WEH104" s="4"/>
      <c r="WEI104" s="4"/>
      <c r="WEJ104" s="4"/>
      <c r="WEK104" s="4"/>
      <c r="WEL104" s="4"/>
      <c r="WEM104" s="4"/>
      <c r="WEN104" s="4"/>
      <c r="WEO104" s="4"/>
      <c r="WEP104" s="4"/>
      <c r="WEQ104" s="4"/>
      <c r="WER104" s="4"/>
      <c r="WES104" s="4"/>
      <c r="WET104" s="4"/>
      <c r="WEU104" s="4"/>
      <c r="WEV104" s="4"/>
      <c r="WEW104" s="4"/>
      <c r="WEX104" s="4"/>
      <c r="WEY104" s="4"/>
      <c r="WEZ104" s="4"/>
      <c r="WFA104" s="4"/>
      <c r="WFB104" s="4"/>
      <c r="WFC104" s="4"/>
      <c r="WFD104" s="4"/>
      <c r="WFE104" s="4"/>
      <c r="WFF104" s="4"/>
      <c r="WFG104" s="4"/>
      <c r="WFH104" s="4"/>
      <c r="WFI104" s="4"/>
      <c r="WFJ104" s="4"/>
      <c r="WFK104" s="4"/>
      <c r="WFL104" s="4"/>
      <c r="WFM104" s="4"/>
      <c r="WFN104" s="4"/>
      <c r="WFO104" s="4"/>
      <c r="WFP104" s="4"/>
      <c r="WFQ104" s="4"/>
      <c r="WFR104" s="4"/>
      <c r="WFS104" s="4"/>
      <c r="WFT104" s="4"/>
      <c r="WFU104" s="4"/>
      <c r="WFV104" s="4"/>
      <c r="WFW104" s="4"/>
      <c r="WFX104" s="4"/>
      <c r="WFY104" s="4"/>
      <c r="WFZ104" s="4"/>
      <c r="WGA104" s="4"/>
      <c r="WGB104" s="4"/>
      <c r="WGC104" s="4"/>
      <c r="WGD104" s="4"/>
      <c r="WGE104" s="4"/>
      <c r="WGF104" s="4"/>
      <c r="WGG104" s="4"/>
      <c r="WGH104" s="4"/>
      <c r="WGI104" s="4"/>
      <c r="WGJ104" s="4"/>
      <c r="WGK104" s="4"/>
      <c r="WGL104" s="4"/>
      <c r="WGM104" s="4"/>
      <c r="WGN104" s="4"/>
      <c r="WGO104" s="4"/>
      <c r="WGP104" s="4"/>
      <c r="WGQ104" s="4"/>
      <c r="WGR104" s="4"/>
      <c r="WGS104" s="4"/>
      <c r="WGT104" s="4"/>
      <c r="WGU104" s="4"/>
      <c r="WGV104" s="4"/>
      <c r="WGW104" s="4"/>
      <c r="WGX104" s="4"/>
      <c r="WGY104" s="4"/>
      <c r="WGZ104" s="4"/>
      <c r="WHA104" s="4"/>
      <c r="WHB104" s="4"/>
      <c r="WHC104" s="4"/>
      <c r="WHD104" s="4"/>
      <c r="WHE104" s="4"/>
      <c r="WHF104" s="4"/>
      <c r="WHG104" s="4"/>
      <c r="WHH104" s="4"/>
      <c r="WHI104" s="4"/>
      <c r="WHJ104" s="4"/>
      <c r="WHK104" s="4"/>
      <c r="WHL104" s="4"/>
      <c r="WHM104" s="4"/>
      <c r="WHN104" s="4"/>
      <c r="WHO104" s="4"/>
      <c r="WHP104" s="4"/>
      <c r="WHQ104" s="4"/>
      <c r="WHR104" s="4"/>
      <c r="WHS104" s="4"/>
      <c r="WHT104" s="4"/>
      <c r="WHU104" s="4"/>
      <c r="WHV104" s="4"/>
      <c r="WHW104" s="4"/>
      <c r="WHX104" s="4"/>
      <c r="WHY104" s="4"/>
      <c r="WHZ104" s="4"/>
      <c r="WIA104" s="4"/>
      <c r="WIB104" s="4"/>
      <c r="WIC104" s="4"/>
      <c r="WID104" s="4"/>
      <c r="WIE104" s="4"/>
      <c r="WIF104" s="4"/>
      <c r="WIG104" s="4"/>
      <c r="WIH104" s="4"/>
      <c r="WII104" s="4"/>
      <c r="WIJ104" s="4"/>
      <c r="WIK104" s="4"/>
      <c r="WIL104" s="4"/>
      <c r="WIM104" s="4"/>
      <c r="WIN104" s="4"/>
      <c r="WIO104" s="4"/>
      <c r="WIP104" s="4"/>
      <c r="WIQ104" s="4"/>
      <c r="WIR104" s="4"/>
      <c r="WIS104" s="4"/>
      <c r="WIT104" s="4"/>
      <c r="WIU104" s="4"/>
      <c r="WIV104" s="4"/>
      <c r="WIW104" s="4"/>
      <c r="WIX104" s="4"/>
      <c r="WIY104" s="4"/>
      <c r="WIZ104" s="4"/>
      <c r="WJA104" s="4"/>
      <c r="WJB104" s="4"/>
      <c r="WJC104" s="4"/>
      <c r="WJD104" s="4"/>
      <c r="WJE104" s="4"/>
      <c r="WJF104" s="4"/>
      <c r="WJG104" s="4"/>
      <c r="WJH104" s="4"/>
      <c r="WJI104" s="4"/>
      <c r="WJJ104" s="4"/>
      <c r="WJK104" s="4"/>
      <c r="WJL104" s="4"/>
      <c r="WJM104" s="4"/>
      <c r="WJN104" s="4"/>
      <c r="WJO104" s="4"/>
      <c r="WJP104" s="4"/>
      <c r="WJQ104" s="4"/>
      <c r="WJR104" s="4"/>
      <c r="WJS104" s="4"/>
      <c r="WJT104" s="4"/>
      <c r="WJU104" s="4"/>
      <c r="WJV104" s="4"/>
      <c r="WJW104" s="4"/>
      <c r="WJX104" s="4"/>
      <c r="WJY104" s="4"/>
      <c r="WJZ104" s="4"/>
      <c r="WKA104" s="4"/>
      <c r="WKB104" s="4"/>
      <c r="WKC104" s="4"/>
      <c r="WKD104" s="4"/>
      <c r="WKE104" s="4"/>
      <c r="WKF104" s="4"/>
      <c r="WKG104" s="4"/>
      <c r="WKH104" s="4"/>
      <c r="WKI104" s="4"/>
      <c r="WKJ104" s="4"/>
      <c r="WKK104" s="4"/>
      <c r="WKL104" s="4"/>
      <c r="WKM104" s="4"/>
      <c r="WKN104" s="4"/>
      <c r="WKO104" s="4"/>
      <c r="WKP104" s="4"/>
      <c r="WKQ104" s="4"/>
      <c r="WKR104" s="4"/>
      <c r="WKS104" s="4"/>
      <c r="WKT104" s="4"/>
      <c r="WKU104" s="4"/>
      <c r="WKV104" s="4"/>
      <c r="WKW104" s="4"/>
      <c r="WKX104" s="4"/>
      <c r="WKY104" s="4"/>
      <c r="WKZ104" s="4"/>
      <c r="WLA104" s="4"/>
      <c r="WLB104" s="4"/>
      <c r="WLC104" s="4"/>
      <c r="WLD104" s="4"/>
      <c r="WLE104" s="4"/>
      <c r="WLF104" s="4"/>
      <c r="WLG104" s="4"/>
      <c r="WLH104" s="4"/>
      <c r="WLI104" s="4"/>
      <c r="WLJ104" s="4"/>
      <c r="WLK104" s="4"/>
      <c r="WLL104" s="4"/>
      <c r="WLM104" s="4"/>
      <c r="WLN104" s="4"/>
      <c r="WLO104" s="4"/>
      <c r="WLP104" s="4"/>
      <c r="WLQ104" s="4"/>
      <c r="WLR104" s="4"/>
      <c r="WLS104" s="4"/>
      <c r="WLT104" s="4"/>
      <c r="WLU104" s="4"/>
      <c r="WLV104" s="4"/>
      <c r="WLW104" s="4"/>
      <c r="WLX104" s="4"/>
      <c r="WLY104" s="4"/>
      <c r="WLZ104" s="4"/>
      <c r="WMA104" s="4"/>
      <c r="WMB104" s="4"/>
      <c r="WMC104" s="4"/>
      <c r="WMD104" s="4"/>
      <c r="WME104" s="4"/>
      <c r="WMF104" s="4"/>
      <c r="WMG104" s="4"/>
      <c r="WMH104" s="4"/>
      <c r="WMI104" s="4"/>
      <c r="WMJ104" s="4"/>
      <c r="WMK104" s="4"/>
      <c r="WML104" s="4"/>
      <c r="WMM104" s="4"/>
      <c r="WMN104" s="4"/>
      <c r="WMO104" s="4"/>
      <c r="WMP104" s="4"/>
      <c r="WMQ104" s="4"/>
      <c r="WMR104" s="4"/>
      <c r="WMS104" s="4"/>
      <c r="WMT104" s="4"/>
      <c r="WMU104" s="4"/>
      <c r="WMV104" s="4"/>
      <c r="WMW104" s="4"/>
      <c r="WMX104" s="4"/>
      <c r="WMY104" s="4"/>
      <c r="WMZ104" s="4"/>
      <c r="WNA104" s="4"/>
      <c r="WNB104" s="4"/>
      <c r="WNC104" s="4"/>
      <c r="WND104" s="4"/>
      <c r="WNE104" s="4"/>
      <c r="WNF104" s="4"/>
      <c r="WNG104" s="4"/>
      <c r="WNH104" s="4"/>
      <c r="WNI104" s="4"/>
      <c r="WNJ104" s="4"/>
      <c r="WNK104" s="4"/>
      <c r="WNL104" s="4"/>
      <c r="WNM104" s="4"/>
      <c r="WNN104" s="4"/>
      <c r="WNO104" s="4"/>
      <c r="WNP104" s="4"/>
      <c r="WNQ104" s="4"/>
      <c r="WNR104" s="4"/>
      <c r="WNS104" s="4"/>
      <c r="WNT104" s="4"/>
      <c r="WNU104" s="4"/>
      <c r="WNV104" s="4"/>
      <c r="WNW104" s="4"/>
      <c r="WNX104" s="4"/>
      <c r="WNY104" s="4"/>
      <c r="WNZ104" s="4"/>
      <c r="WOA104" s="4"/>
      <c r="WOB104" s="4"/>
      <c r="WOC104" s="4"/>
      <c r="WOD104" s="4"/>
      <c r="WOE104" s="4"/>
      <c r="WOF104" s="4"/>
      <c r="WOG104" s="4"/>
      <c r="WOH104" s="4"/>
      <c r="WOI104" s="4"/>
      <c r="WOJ104" s="4"/>
      <c r="WOK104" s="4"/>
      <c r="WOL104" s="4"/>
      <c r="WOM104" s="4"/>
      <c r="WON104" s="4"/>
      <c r="WOO104" s="4"/>
      <c r="WOP104" s="4"/>
      <c r="WOQ104" s="4"/>
      <c r="WOR104" s="4"/>
      <c r="WOS104" s="4"/>
      <c r="WOT104" s="4"/>
      <c r="WOU104" s="4"/>
      <c r="WOV104" s="4"/>
      <c r="WOW104" s="4"/>
      <c r="WOX104" s="4"/>
      <c r="WOY104" s="4"/>
      <c r="WOZ104" s="4"/>
      <c r="WPA104" s="4"/>
      <c r="WPB104" s="4"/>
      <c r="WPC104" s="4"/>
      <c r="WPD104" s="4"/>
      <c r="WPE104" s="4"/>
      <c r="WPF104" s="4"/>
      <c r="WPG104" s="4"/>
      <c r="WPH104" s="4"/>
      <c r="WPI104" s="4"/>
      <c r="WPJ104" s="4"/>
      <c r="WPK104" s="4"/>
      <c r="WPL104" s="4"/>
      <c r="WPM104" s="4"/>
      <c r="WPN104" s="4"/>
      <c r="WPO104" s="4"/>
      <c r="WPP104" s="4"/>
      <c r="WPQ104" s="4"/>
      <c r="WPR104" s="4"/>
      <c r="WPS104" s="4"/>
      <c r="WPT104" s="4"/>
      <c r="WPU104" s="4"/>
      <c r="WPV104" s="4"/>
      <c r="WPW104" s="4"/>
      <c r="WPX104" s="4"/>
      <c r="WPY104" s="4"/>
      <c r="WPZ104" s="4"/>
      <c r="WQA104" s="4"/>
      <c r="WQB104" s="4"/>
      <c r="WQC104" s="4"/>
      <c r="WQD104" s="4"/>
      <c r="WQE104" s="4"/>
      <c r="WQF104" s="4"/>
      <c r="WQG104" s="4"/>
      <c r="WQH104" s="4"/>
      <c r="WQI104" s="4"/>
      <c r="WQJ104" s="4"/>
      <c r="WQK104" s="4"/>
      <c r="WQL104" s="4"/>
      <c r="WQM104" s="4"/>
      <c r="WQN104" s="4"/>
      <c r="WQO104" s="4"/>
      <c r="WQP104" s="4"/>
      <c r="WQQ104" s="4"/>
      <c r="WQR104" s="4"/>
      <c r="WQS104" s="4"/>
      <c r="WQT104" s="4"/>
      <c r="WQU104" s="4"/>
      <c r="WQV104" s="4"/>
      <c r="WQW104" s="4"/>
      <c r="WQX104" s="4"/>
      <c r="WQY104" s="4"/>
      <c r="WQZ104" s="4"/>
      <c r="WRA104" s="4"/>
      <c r="WRB104" s="4"/>
      <c r="WRC104" s="4"/>
      <c r="WRD104" s="4"/>
      <c r="WRE104" s="4"/>
      <c r="WRF104" s="4"/>
      <c r="WRG104" s="4"/>
      <c r="WRH104" s="4"/>
      <c r="WRI104" s="4"/>
      <c r="WRJ104" s="4"/>
      <c r="WRK104" s="4"/>
      <c r="WRL104" s="4"/>
      <c r="WRM104" s="4"/>
      <c r="WRN104" s="4"/>
      <c r="WRO104" s="4"/>
      <c r="WRP104" s="4"/>
      <c r="WRQ104" s="4"/>
      <c r="WRR104" s="4"/>
      <c r="WRS104" s="4"/>
      <c r="WRT104" s="4"/>
      <c r="WRU104" s="4"/>
      <c r="WRV104" s="4"/>
      <c r="WRW104" s="4"/>
      <c r="WRX104" s="4"/>
      <c r="WRY104" s="4"/>
      <c r="WRZ104" s="4"/>
      <c r="WSA104" s="4"/>
      <c r="WSB104" s="4"/>
      <c r="WSC104" s="4"/>
      <c r="WSD104" s="4"/>
      <c r="WSE104" s="4"/>
      <c r="WSF104" s="4"/>
      <c r="WSG104" s="4"/>
      <c r="WSH104" s="4"/>
      <c r="WSI104" s="4"/>
      <c r="WSJ104" s="4"/>
      <c r="WSK104" s="4"/>
      <c r="WSL104" s="4"/>
      <c r="WSM104" s="4"/>
      <c r="WSN104" s="4"/>
      <c r="WSO104" s="4"/>
      <c r="WSP104" s="4"/>
      <c r="WSQ104" s="4"/>
      <c r="WSR104" s="4"/>
      <c r="WSS104" s="4"/>
      <c r="WST104" s="4"/>
      <c r="WSU104" s="4"/>
      <c r="WSV104" s="4"/>
      <c r="WSW104" s="4"/>
      <c r="WSX104" s="4"/>
      <c r="WSY104" s="4"/>
      <c r="WSZ104" s="4"/>
      <c r="WTA104" s="4"/>
      <c r="WTB104" s="4"/>
      <c r="WTC104" s="4"/>
      <c r="WTD104" s="4"/>
      <c r="WTE104" s="4"/>
      <c r="WTF104" s="4"/>
      <c r="WTG104" s="4"/>
      <c r="WTH104" s="4"/>
      <c r="WTI104" s="4"/>
      <c r="WTJ104" s="4"/>
      <c r="WTK104" s="4"/>
      <c r="WTL104" s="4"/>
      <c r="WTM104" s="4"/>
      <c r="WTN104" s="4"/>
      <c r="WTO104" s="4"/>
      <c r="WTP104" s="4"/>
      <c r="WTQ104" s="4"/>
      <c r="WTR104" s="4"/>
      <c r="WTS104" s="4"/>
      <c r="WTT104" s="4"/>
      <c r="WTU104" s="4"/>
      <c r="WTV104" s="4"/>
      <c r="WTW104" s="4"/>
      <c r="WTX104" s="4"/>
      <c r="WTY104" s="4"/>
      <c r="WTZ104" s="4"/>
      <c r="WUA104" s="4"/>
      <c r="WUB104" s="4"/>
      <c r="WUC104" s="4"/>
      <c r="WUD104" s="4"/>
      <c r="WUE104" s="4"/>
      <c r="WUF104" s="4"/>
      <c r="WUG104" s="4"/>
      <c r="WUH104" s="4"/>
      <c r="WUI104" s="4"/>
      <c r="WUJ104" s="4"/>
      <c r="WUK104" s="4"/>
      <c r="WUL104" s="4"/>
      <c r="WUM104" s="4"/>
      <c r="WUN104" s="4"/>
      <c r="WUO104" s="4"/>
      <c r="WUP104" s="4"/>
      <c r="WUQ104" s="4"/>
      <c r="WUR104" s="4"/>
      <c r="WUS104" s="4"/>
      <c r="WUT104" s="4"/>
      <c r="WUU104" s="4"/>
      <c r="WUV104" s="4"/>
      <c r="WUW104" s="4"/>
      <c r="WUX104" s="4"/>
      <c r="WUY104" s="4"/>
      <c r="WUZ104" s="4"/>
      <c r="WVA104" s="4"/>
      <c r="WVB104" s="4"/>
      <c r="WVC104" s="4"/>
      <c r="WVD104" s="4"/>
      <c r="WVE104" s="4"/>
      <c r="WVF104" s="4"/>
      <c r="WVG104" s="4"/>
      <c r="WVH104" s="4"/>
      <c r="WVI104" s="4"/>
      <c r="WVJ104" s="4"/>
      <c r="WVK104" s="4"/>
      <c r="WVL104" s="4"/>
      <c r="WVM104" s="4"/>
      <c r="WVN104" s="4"/>
      <c r="WVO104" s="4"/>
      <c r="WVP104" s="4"/>
      <c r="WVQ104" s="4"/>
      <c r="WVR104" s="4"/>
      <c r="WVS104" s="4"/>
      <c r="WVT104" s="4"/>
      <c r="WVU104" s="4"/>
      <c r="WVV104" s="4"/>
      <c r="WVW104" s="4"/>
      <c r="WVX104" s="4"/>
      <c r="WVY104" s="4"/>
      <c r="WVZ104" s="4"/>
      <c r="WWA104" s="4"/>
      <c r="WWB104" s="4"/>
      <c r="WWC104" s="4"/>
      <c r="WWD104" s="4"/>
      <c r="WWE104" s="4"/>
      <c r="WWF104" s="4"/>
      <c r="WWG104" s="4"/>
      <c r="WWH104" s="4"/>
      <c r="WWI104" s="4"/>
      <c r="WWJ104" s="4"/>
      <c r="WWK104" s="4"/>
      <c r="WWL104" s="4"/>
      <c r="WWM104" s="4"/>
      <c r="WWN104" s="4"/>
      <c r="WWO104" s="4"/>
      <c r="WWP104" s="4"/>
      <c r="WWQ104" s="4"/>
      <c r="WWR104" s="4"/>
      <c r="WWS104" s="4"/>
      <c r="WWT104" s="4"/>
      <c r="WWU104" s="4"/>
      <c r="WWV104" s="4"/>
      <c r="WWW104" s="4"/>
      <c r="WWX104" s="4"/>
      <c r="WWY104" s="4"/>
      <c r="WWZ104" s="4"/>
      <c r="WXA104" s="4"/>
      <c r="WXB104" s="4"/>
      <c r="WXC104" s="4"/>
      <c r="WXD104" s="4"/>
      <c r="WXE104" s="4"/>
      <c r="WXF104" s="4"/>
      <c r="WXG104" s="4"/>
      <c r="WXH104" s="4"/>
      <c r="WXI104" s="4"/>
      <c r="WXJ104" s="4"/>
      <c r="WXK104" s="4"/>
      <c r="WXL104" s="4"/>
      <c r="WXM104" s="4"/>
      <c r="WXN104" s="4"/>
      <c r="WXO104" s="4"/>
      <c r="WXP104" s="4"/>
      <c r="WXQ104" s="4"/>
      <c r="WXR104" s="4"/>
      <c r="WXS104" s="4"/>
      <c r="WXT104" s="4"/>
      <c r="WXU104" s="4"/>
      <c r="WXV104" s="4"/>
      <c r="WXW104" s="4"/>
      <c r="WXX104" s="4"/>
      <c r="WXY104" s="4"/>
      <c r="WXZ104" s="4"/>
      <c r="WYA104" s="4"/>
      <c r="WYB104" s="4"/>
      <c r="WYC104" s="4"/>
      <c r="WYD104" s="4"/>
      <c r="WYE104" s="4"/>
      <c r="WYF104" s="4"/>
      <c r="WYG104" s="4"/>
      <c r="WYH104" s="4"/>
      <c r="WYI104" s="4"/>
      <c r="WYJ104" s="4"/>
      <c r="WYK104" s="4"/>
      <c r="WYL104" s="4"/>
      <c r="WYM104" s="4"/>
      <c r="WYN104" s="4"/>
      <c r="WYO104" s="4"/>
      <c r="WYP104" s="4"/>
      <c r="WYQ104" s="4"/>
      <c r="WYR104" s="4"/>
      <c r="WYS104" s="4"/>
      <c r="WYT104" s="4"/>
      <c r="WYU104" s="4"/>
      <c r="WYV104" s="4"/>
      <c r="WYW104" s="4"/>
      <c r="WYX104" s="4"/>
      <c r="WYY104" s="4"/>
      <c r="WYZ104" s="4"/>
      <c r="WZA104" s="4"/>
      <c r="WZB104" s="4"/>
      <c r="WZC104" s="4"/>
      <c r="WZD104" s="4"/>
      <c r="WZE104" s="4"/>
      <c r="WZF104" s="4"/>
      <c r="WZG104" s="4"/>
      <c r="WZH104" s="4"/>
      <c r="WZI104" s="4"/>
      <c r="WZJ104" s="4"/>
      <c r="WZK104" s="4"/>
      <c r="WZL104" s="4"/>
      <c r="WZM104" s="4"/>
      <c r="WZN104" s="4"/>
      <c r="WZO104" s="4"/>
      <c r="WZP104" s="4"/>
      <c r="WZQ104" s="4"/>
      <c r="WZR104" s="4"/>
      <c r="WZS104" s="4"/>
      <c r="WZT104" s="4"/>
      <c r="WZU104" s="4"/>
      <c r="WZV104" s="4"/>
      <c r="WZW104" s="4"/>
      <c r="WZX104" s="4"/>
      <c r="WZY104" s="4"/>
      <c r="WZZ104" s="4"/>
      <c r="XAA104" s="4"/>
      <c r="XAB104" s="4"/>
      <c r="XAC104" s="4"/>
      <c r="XAD104" s="4"/>
      <c r="XAE104" s="4"/>
      <c r="XAF104" s="4"/>
      <c r="XAG104" s="4"/>
      <c r="XAH104" s="4"/>
      <c r="XAI104" s="4"/>
      <c r="XAJ104" s="4"/>
      <c r="XAK104" s="4"/>
      <c r="XAL104" s="4"/>
      <c r="XAM104" s="4"/>
      <c r="XAN104" s="4"/>
      <c r="XAO104" s="4"/>
      <c r="XAP104" s="4"/>
      <c r="XAQ104" s="4"/>
      <c r="XAR104" s="4"/>
      <c r="XAS104" s="4"/>
      <c r="XAT104" s="4"/>
      <c r="XAU104" s="4"/>
      <c r="XAV104" s="4"/>
      <c r="XAW104" s="4"/>
      <c r="XAX104" s="4"/>
      <c r="XAY104" s="4"/>
      <c r="XAZ104" s="4"/>
      <c r="XBA104" s="4"/>
      <c r="XBB104" s="4"/>
      <c r="XBC104" s="4"/>
      <c r="XBD104" s="4"/>
      <c r="XBE104" s="4"/>
      <c r="XBF104" s="4"/>
      <c r="XBG104" s="4"/>
      <c r="XBH104" s="4"/>
      <c r="XBI104" s="4"/>
      <c r="XBJ104" s="4"/>
      <c r="XBK104" s="4"/>
      <c r="XBL104" s="4"/>
      <c r="XBM104" s="4"/>
      <c r="XBN104" s="4"/>
      <c r="XBO104" s="4"/>
      <c r="XBP104" s="4"/>
      <c r="XBQ104" s="4"/>
      <c r="XBR104" s="4"/>
      <c r="XBS104" s="4"/>
      <c r="XBT104" s="4"/>
      <c r="XBU104" s="4"/>
      <c r="XBV104" s="4"/>
      <c r="XBW104" s="4"/>
      <c r="XBX104" s="4"/>
      <c r="XBY104" s="4"/>
      <c r="XBZ104" s="4"/>
      <c r="XCA104" s="4"/>
      <c r="XCB104" s="4"/>
      <c r="XCC104" s="4"/>
      <c r="XCD104" s="4"/>
      <c r="XCE104" s="4"/>
      <c r="XCF104" s="4"/>
      <c r="XCG104" s="4"/>
      <c r="XCH104" s="4"/>
      <c r="XCI104" s="4"/>
      <c r="XCJ104" s="4"/>
      <c r="XCK104" s="4"/>
      <c r="XCL104" s="4"/>
      <c r="XCM104" s="4"/>
      <c r="XCN104" s="4"/>
      <c r="XCO104" s="4"/>
      <c r="XCP104" s="4"/>
      <c r="XCQ104" s="4"/>
      <c r="XCR104" s="4"/>
      <c r="XCS104" s="4"/>
      <c r="XCT104" s="4"/>
      <c r="XCU104" s="4"/>
      <c r="XCV104" s="4"/>
      <c r="XCW104" s="4"/>
      <c r="XCX104" s="4"/>
      <c r="XCY104" s="4"/>
      <c r="XCZ104" s="4"/>
      <c r="XDA104" s="4"/>
      <c r="XDB104" s="4"/>
      <c r="XDC104" s="4"/>
      <c r="XDD104" s="4"/>
      <c r="XDE104" s="4"/>
      <c r="XDF104" s="4"/>
      <c r="XDG104" s="4"/>
      <c r="XDH104" s="4"/>
      <c r="XDI104" s="4"/>
      <c r="XDJ104" s="4"/>
      <c r="XDK104" s="4"/>
      <c r="XDL104" s="4"/>
      <c r="XDM104" s="4"/>
      <c r="XDN104" s="4"/>
      <c r="XDO104" s="4"/>
      <c r="XDP104" s="4"/>
      <c r="XDQ104" s="4"/>
      <c r="XDR104" s="4"/>
      <c r="XDS104" s="4"/>
      <c r="XDT104" s="4"/>
      <c r="XDU104" s="4"/>
      <c r="XDV104" s="4"/>
      <c r="XDW104" s="4"/>
      <c r="XDX104" s="4"/>
      <c r="XDY104" s="4"/>
      <c r="XDZ104" s="4"/>
      <c r="XEA104" s="4"/>
      <c r="XEB104" s="4"/>
      <c r="XEC104" s="4"/>
      <c r="XED104" s="4"/>
      <c r="XEE104" s="4"/>
      <c r="XEF104" s="4"/>
      <c r="XEG104" s="4"/>
      <c r="XEH104" s="4"/>
      <c r="XEI104" s="4"/>
      <c r="XEJ104" s="4"/>
      <c r="XEK104" s="4"/>
      <c r="XEL104" s="4"/>
      <c r="XEM104" s="4"/>
      <c r="XEN104" s="4"/>
      <c r="XEO104" s="4"/>
      <c r="XEP104" s="4"/>
      <c r="XEQ104" s="4"/>
      <c r="XER104" s="4"/>
      <c r="XES104" s="4"/>
      <c r="XET104" s="4"/>
      <c r="XEU104" s="4"/>
      <c r="XEV104" s="4"/>
      <c r="XEW104" s="4"/>
      <c r="XEX104" s="4"/>
    </row>
    <row r="105" spans="1:16378" ht="12" customHeight="1">
      <c r="A105" s="37" t="s">
        <v>132</v>
      </c>
      <c r="B105" s="37" t="str">
        <f>VLOOKUP(A105,'[39]Sales Summary Regulated'!$B:$C,2,FALSE)</f>
        <v xml:space="preserve">20YD RO DAILY SHORT HAUL </v>
      </c>
      <c r="C105" s="38">
        <f>IFERROR(IFERROR(VLOOKUP(A105,'[39]All Other Rates'!$F$2:$H$646,3,FALSE),VLOOKUP(A105,#REF!,3,FALSE)),IF('Regulated Price Out'!Q105=0,0,"missing price"))</f>
        <v>118.2</v>
      </c>
      <c r="D105" s="108"/>
      <c r="E105" s="35">
        <f>IFERROR(VLOOKUP($A105,'[39]Sales Summary Regulated'!$B:$O,3,0),0)</f>
        <v>2127.6</v>
      </c>
      <c r="F105" s="35">
        <f>IFERROR(VLOOKUP($A105,'[39]Sales Summary Regulated'!$B:$O,4,0),0)</f>
        <v>3073.2</v>
      </c>
      <c r="G105" s="35">
        <f>IFERROR(VLOOKUP($A105,'[39]Sales Summary Regulated'!$B:$O,5,0),0)</f>
        <v>3427.8</v>
      </c>
      <c r="H105" s="35">
        <f>IFERROR(VLOOKUP($A105,'[39]Sales Summary Regulated'!$B:$O,6,0),0)</f>
        <v>3427.8</v>
      </c>
      <c r="I105" s="35">
        <f>IFERROR(VLOOKUP($A105,'[39]Sales Summary Regulated'!$B:$O,7,0),0)</f>
        <v>4609.8</v>
      </c>
      <c r="J105" s="35">
        <f>IFERROR(VLOOKUP($A105,'[39]Sales Summary Regulated'!$B:$O,8,0),0)</f>
        <v>6382.8</v>
      </c>
      <c r="K105" s="35">
        <f>IFERROR(VLOOKUP($A105,'[39]Sales Summary Regulated'!$B:$O,9,0),0)</f>
        <v>4846.2</v>
      </c>
      <c r="L105" s="35">
        <f>IFERROR(VLOOKUP($A105,'[39]Sales Summary Regulated'!$B:$O,10,0),0)</f>
        <v>4018.8</v>
      </c>
      <c r="M105" s="35">
        <f>IFERROR(VLOOKUP($A105,'[39]Sales Summary Regulated'!$B:$O,11,0),0)</f>
        <v>4287.0200000000004</v>
      </c>
      <c r="N105" s="35">
        <f>IFERROR(VLOOKUP($A105,'[39]Sales Summary Regulated'!$B:$O,12,0),0)</f>
        <v>3309.6</v>
      </c>
      <c r="O105" s="35">
        <f>IFERROR(VLOOKUP($A105,'[39]Sales Summary Regulated'!$B:$O,13,0),0)</f>
        <v>4728</v>
      </c>
      <c r="P105" s="35">
        <f>IFERROR(VLOOKUP($A105,'[39]Sales Summary Regulated'!$B:$O,14,0),0)</f>
        <v>3427.7999999999997</v>
      </c>
      <c r="Q105" s="89">
        <f t="shared" si="36"/>
        <v>47666.42</v>
      </c>
      <c r="R105" s="111"/>
      <c r="S105" s="89">
        <f t="shared" si="37"/>
        <v>18</v>
      </c>
      <c r="T105" s="89">
        <f t="shared" si="37"/>
        <v>25.999999999999996</v>
      </c>
      <c r="U105" s="89">
        <f t="shared" si="37"/>
        <v>29</v>
      </c>
      <c r="V105" s="89">
        <f t="shared" si="37"/>
        <v>29</v>
      </c>
      <c r="W105" s="89">
        <f t="shared" si="37"/>
        <v>39</v>
      </c>
      <c r="X105" s="89">
        <f t="shared" si="37"/>
        <v>54</v>
      </c>
      <c r="Y105" s="89">
        <f t="shared" si="37"/>
        <v>41</v>
      </c>
      <c r="Z105" s="89">
        <f t="shared" si="37"/>
        <v>34</v>
      </c>
      <c r="AA105" s="89">
        <f t="shared" si="37"/>
        <v>36.269204737732657</v>
      </c>
      <c r="AB105" s="89">
        <f t="shared" si="37"/>
        <v>28</v>
      </c>
      <c r="AC105" s="89">
        <f t="shared" si="37"/>
        <v>40</v>
      </c>
      <c r="AD105" s="89">
        <f t="shared" si="37"/>
        <v>28.999999999999996</v>
      </c>
      <c r="AE105" s="89">
        <f t="shared" si="38"/>
        <v>33.605767061477721</v>
      </c>
      <c r="AH105" s="42">
        <f t="shared" si="39"/>
        <v>4.2113827665408516</v>
      </c>
      <c r="AI105" s="43">
        <f t="shared" si="40"/>
        <v>122.41138276654085</v>
      </c>
      <c r="AJ105" s="43">
        <f t="shared" si="41"/>
        <v>49364.74097910912</v>
      </c>
      <c r="AK105" s="43">
        <f t="shared" si="42"/>
        <v>1698.3209791091213</v>
      </c>
      <c r="AN105" s="113"/>
    </row>
    <row r="106" spans="1:16378" ht="12" customHeight="1">
      <c r="A106" s="37" t="s">
        <v>133</v>
      </c>
      <c r="B106" s="37" t="str">
        <f>VLOOKUP(A106,'[39]Sales Summary Regulated'!$B:$C,2,FALSE)</f>
        <v>20YD RO DAILY LONG HAUL</v>
      </c>
      <c r="C106" s="38">
        <f>IFERROR(IFERROR(VLOOKUP(A106,'[39]All Other Rates'!$F$2:$H$646,3,FALSE),VLOOKUP(A106,#REF!,3,FALSE)),IF('Regulated Price Out'!Q106=0,0,"missing price"))</f>
        <v>162.19999999999999</v>
      </c>
      <c r="D106" s="108"/>
      <c r="E106" s="35">
        <f>IFERROR(VLOOKUP($A106,'[39]Sales Summary Regulated'!$B:$O,3,0),0)</f>
        <v>8434.4</v>
      </c>
      <c r="F106" s="35">
        <f>IFERROR(VLOOKUP($A106,'[39]Sales Summary Regulated'!$B:$O,4,0),0)</f>
        <v>6812.4</v>
      </c>
      <c r="G106" s="35">
        <f>IFERROR(VLOOKUP($A106,'[39]Sales Summary Regulated'!$B:$O,5,0),0)</f>
        <v>7785.5999999999995</v>
      </c>
      <c r="H106" s="35">
        <f>IFERROR(VLOOKUP($A106,'[39]Sales Summary Regulated'!$B:$O,6,0),0)</f>
        <v>9407.6</v>
      </c>
      <c r="I106" s="35">
        <f>IFERROR(VLOOKUP($A106,'[39]Sales Summary Regulated'!$B:$O,7,0),0)</f>
        <v>12327.199999999999</v>
      </c>
      <c r="J106" s="35">
        <f>IFERROR(VLOOKUP($A106,'[39]Sales Summary Regulated'!$B:$O,8,0),0)</f>
        <v>8758.7999999999993</v>
      </c>
      <c r="K106" s="35">
        <f>IFERROR(VLOOKUP($A106,'[39]Sales Summary Regulated'!$B:$O,9,0),0)</f>
        <v>9732</v>
      </c>
      <c r="L106" s="35">
        <f>IFERROR(VLOOKUP($A106,'[39]Sales Summary Regulated'!$B:$O,10,0),0)</f>
        <v>8110</v>
      </c>
      <c r="M106" s="35">
        <f>IFERROR(VLOOKUP($A106,'[39]Sales Summary Regulated'!$B:$O,11,0),0)</f>
        <v>8758.8000000000011</v>
      </c>
      <c r="N106" s="35">
        <f>IFERROR(VLOOKUP($A106,'[39]Sales Summary Regulated'!$B:$O,12,0),0)</f>
        <v>7785.6</v>
      </c>
      <c r="O106" s="35">
        <f>IFERROR(VLOOKUP($A106,'[39]Sales Summary Regulated'!$B:$O,13,0),0)</f>
        <v>8272.2000000000007</v>
      </c>
      <c r="P106" s="35">
        <f>IFERROR(VLOOKUP($A106,'[39]Sales Summary Regulated'!$B:$O,14,0),0)</f>
        <v>5677</v>
      </c>
      <c r="Q106" s="89">
        <f t="shared" si="36"/>
        <v>101861.6</v>
      </c>
      <c r="R106" s="111"/>
      <c r="S106" s="89">
        <f t="shared" si="37"/>
        <v>52</v>
      </c>
      <c r="T106" s="89">
        <f t="shared" si="37"/>
        <v>42</v>
      </c>
      <c r="U106" s="89">
        <f t="shared" si="37"/>
        <v>48</v>
      </c>
      <c r="V106" s="89">
        <f t="shared" si="37"/>
        <v>58.000000000000007</v>
      </c>
      <c r="W106" s="89">
        <f t="shared" si="37"/>
        <v>76</v>
      </c>
      <c r="X106" s="89">
        <f t="shared" si="37"/>
        <v>54</v>
      </c>
      <c r="Y106" s="89">
        <f t="shared" si="37"/>
        <v>60.000000000000007</v>
      </c>
      <c r="Z106" s="89">
        <f t="shared" si="37"/>
        <v>50</v>
      </c>
      <c r="AA106" s="89">
        <f t="shared" si="37"/>
        <v>54.000000000000007</v>
      </c>
      <c r="AB106" s="89">
        <f t="shared" si="37"/>
        <v>48.000000000000007</v>
      </c>
      <c r="AC106" s="89">
        <f t="shared" si="37"/>
        <v>51.000000000000007</v>
      </c>
      <c r="AD106" s="89">
        <f t="shared" si="37"/>
        <v>35</v>
      </c>
      <c r="AE106" s="89">
        <f t="shared" si="38"/>
        <v>52.333333333333336</v>
      </c>
      <c r="AH106" s="42">
        <f t="shared" si="39"/>
        <v>5.7790717828504743</v>
      </c>
      <c r="AI106" s="43">
        <f t="shared" si="40"/>
        <v>167.97907178285047</v>
      </c>
      <c r="AJ106" s="43">
        <f t="shared" si="41"/>
        <v>105490.85707963011</v>
      </c>
      <c r="AK106" s="43">
        <f t="shared" si="42"/>
        <v>3629.2570796301006</v>
      </c>
      <c r="AL106" s="65">
        <f>SUM(S106:AD106)</f>
        <v>628</v>
      </c>
      <c r="AM106" s="112">
        <f>AM103</f>
        <v>-43.999999999999986</v>
      </c>
      <c r="AN106" s="113">
        <f>AL106*AM106</f>
        <v>-27631.999999999993</v>
      </c>
    </row>
    <row r="107" spans="1:16378" ht="12" customHeight="1">
      <c r="A107" s="37" t="s">
        <v>134</v>
      </c>
      <c r="B107" s="37" t="str">
        <f>VLOOKUP(A107,'[39]Sales Summary Regulated'!$B:$C,2,FALSE)</f>
        <v>30YD RO DAILY LONG HAUL</v>
      </c>
      <c r="C107" s="38">
        <f>IFERROR(IFERROR(VLOOKUP(A107,'[39]All Other Rates'!$F$2:$H$646,3,FALSE),VLOOKUP(A107,#REF!,3,FALSE)),IF('Regulated Price Out'!Q107=0,0,"missing price"))</f>
        <v>194.65</v>
      </c>
      <c r="E107" s="35">
        <f>IFERROR(VLOOKUP($A107,'[39]Sales Summary Regulated'!$B:$O,3,0),0)</f>
        <v>0</v>
      </c>
      <c r="F107" s="35">
        <f>IFERROR(VLOOKUP($A107,'[39]Sales Summary Regulated'!$B:$O,4,0),0)</f>
        <v>389.3</v>
      </c>
      <c r="G107" s="35">
        <f>IFERROR(VLOOKUP($A107,'[39]Sales Summary Regulated'!$B:$O,5,0),0)</f>
        <v>1362.55</v>
      </c>
      <c r="H107" s="35">
        <f>IFERROR(VLOOKUP($A107,'[39]Sales Summary Regulated'!$B:$O,6,0),0)</f>
        <v>1512.5700000000002</v>
      </c>
      <c r="I107" s="35">
        <f>IFERROR(VLOOKUP($A107,'[39]Sales Summary Regulated'!$B:$O,7,0),0)</f>
        <v>1707.22</v>
      </c>
      <c r="J107" s="35">
        <f>IFERROR(VLOOKUP($A107,'[39]Sales Summary Regulated'!$B:$O,8,0),0)</f>
        <v>344.67</v>
      </c>
      <c r="K107" s="35">
        <f>IFERROR(VLOOKUP($A107,'[39]Sales Summary Regulated'!$B:$O,9,0),0)</f>
        <v>778.6</v>
      </c>
      <c r="L107" s="35">
        <f>IFERROR(VLOOKUP($A107,'[39]Sales Summary Regulated'!$B:$O,10,0),0)</f>
        <v>583.95000000000005</v>
      </c>
      <c r="M107" s="35">
        <f>IFERROR(VLOOKUP($A107,'[39]Sales Summary Regulated'!$B:$O,11,0),0)</f>
        <v>584.95000000000005</v>
      </c>
      <c r="N107" s="35">
        <f>IFERROR(VLOOKUP($A107,'[39]Sales Summary Regulated'!$B:$O,12,0),0)</f>
        <v>194.65</v>
      </c>
      <c r="O107" s="35">
        <f>IFERROR(VLOOKUP($A107,'[39]Sales Summary Regulated'!$B:$O,13,0),0)</f>
        <v>583.95000000000005</v>
      </c>
      <c r="P107" s="35">
        <f>IFERROR(VLOOKUP($A107,'[39]Sales Summary Regulated'!$B:$O,14,0),0)</f>
        <v>1363.55</v>
      </c>
      <c r="Q107" s="89">
        <f t="shared" si="36"/>
        <v>9405.9599999999991</v>
      </c>
      <c r="R107" s="111"/>
      <c r="S107" s="89">
        <f t="shared" si="37"/>
        <v>0</v>
      </c>
      <c r="T107" s="89">
        <f t="shared" si="37"/>
        <v>2</v>
      </c>
      <c r="U107" s="89">
        <f t="shared" si="37"/>
        <v>7</v>
      </c>
      <c r="V107" s="89">
        <f t="shared" si="37"/>
        <v>7.7707166709478557</v>
      </c>
      <c r="W107" s="89">
        <f t="shared" si="37"/>
        <v>8.7707166709478557</v>
      </c>
      <c r="X107" s="89">
        <f t="shared" si="37"/>
        <v>1.7707166709478552</v>
      </c>
      <c r="Y107" s="89">
        <f t="shared" si="37"/>
        <v>4</v>
      </c>
      <c r="Z107" s="89">
        <f t="shared" si="37"/>
        <v>3</v>
      </c>
      <c r="AA107" s="89">
        <f t="shared" si="37"/>
        <v>3.0051374261494992</v>
      </c>
      <c r="AB107" s="89">
        <f t="shared" si="37"/>
        <v>1</v>
      </c>
      <c r="AC107" s="89">
        <f t="shared" si="37"/>
        <v>3</v>
      </c>
      <c r="AD107" s="89">
        <f t="shared" si="37"/>
        <v>7.0051374261494983</v>
      </c>
      <c r="AE107" s="89">
        <f t="shared" si="38"/>
        <v>4.0268687387618796</v>
      </c>
      <c r="AH107" s="42">
        <f t="shared" si="39"/>
        <v>6.9352424323788222</v>
      </c>
      <c r="AI107" s="43">
        <f t="shared" si="40"/>
        <v>201.58524243237883</v>
      </c>
      <c r="AJ107" s="43">
        <f t="shared" si="41"/>
        <v>9741.0877313601723</v>
      </c>
      <c r="AK107" s="43">
        <f t="shared" si="42"/>
        <v>335.12773136017313</v>
      </c>
      <c r="AL107" s="65">
        <f>SUM(S107:AD107)</f>
        <v>48.322424865142558</v>
      </c>
      <c r="AM107" s="4">
        <f>150-194.65</f>
        <v>-44.650000000000006</v>
      </c>
      <c r="AN107" s="113">
        <f>AL107*AM107</f>
        <v>-2157.5962702286156</v>
      </c>
    </row>
    <row r="108" spans="1:16378">
      <c r="A108" s="37" t="s">
        <v>135</v>
      </c>
      <c r="B108" s="37" t="str">
        <f>VLOOKUP(A108,'[39]Sales Summary Regulated'!$B:$C,2,FALSE)</f>
        <v>30YD RO DAILY SHORT HAUL</v>
      </c>
      <c r="C108" s="38">
        <f>IFERROR(IFERROR(VLOOKUP(A108,'[39]All Other Rates'!$F$2:$H$646,3,FALSE),VLOOKUP(A108,#REF!,3,FALSE)),IF('Regulated Price Out'!Q108=0,0,"missing price"))</f>
        <v>150</v>
      </c>
      <c r="E108" s="35">
        <f>IFERROR(VLOOKUP($A108,'[39]Sales Summary Regulated'!$B:$O,3,0),0)</f>
        <v>0</v>
      </c>
      <c r="F108" s="35">
        <f>IFERROR(VLOOKUP($A108,'[39]Sales Summary Regulated'!$B:$O,4,0),0)</f>
        <v>0</v>
      </c>
      <c r="G108" s="35">
        <f>IFERROR(VLOOKUP($A108,'[39]Sales Summary Regulated'!$B:$O,5,0),0)</f>
        <v>1050.1400000000001</v>
      </c>
      <c r="H108" s="35">
        <f>IFERROR(VLOOKUP($A108,'[39]Sales Summary Regulated'!$B:$O,6,0),0)</f>
        <v>900.12</v>
      </c>
      <c r="I108" s="35">
        <f>IFERROR(VLOOKUP($A108,'[39]Sales Summary Regulated'!$B:$O,7,0),0)</f>
        <v>300.04000000000002</v>
      </c>
      <c r="J108" s="35">
        <f>IFERROR(VLOOKUP($A108,'[39]Sales Summary Regulated'!$B:$O,8,0),0)</f>
        <v>1200.1600000000001</v>
      </c>
      <c r="K108" s="35">
        <f>IFERROR(VLOOKUP($A108,'[39]Sales Summary Regulated'!$B:$O,9,0),0)</f>
        <v>1050.1400000000001</v>
      </c>
      <c r="L108" s="35">
        <f>IFERROR(VLOOKUP($A108,'[39]Sales Summary Regulated'!$B:$O,10,0),0)</f>
        <v>1500.2</v>
      </c>
      <c r="M108" s="35">
        <f>IFERROR(VLOOKUP($A108,'[39]Sales Summary Regulated'!$B:$O,11,0),0)</f>
        <v>900.12000000000012</v>
      </c>
      <c r="N108" s="35">
        <f>IFERROR(VLOOKUP($A108,'[39]Sales Summary Regulated'!$B:$O,12,0),0)</f>
        <v>1800.24</v>
      </c>
      <c r="O108" s="35">
        <f>IFERROR(VLOOKUP($A108,'[39]Sales Summary Regulated'!$B:$O,13,0),0)</f>
        <v>900.12</v>
      </c>
      <c r="P108" s="35">
        <f>IFERROR(VLOOKUP($A108,'[39]Sales Summary Regulated'!$B:$O,14,0),0)</f>
        <v>150.02000000000001</v>
      </c>
      <c r="Q108" s="89">
        <f t="shared" si="36"/>
        <v>9751.3000000000011</v>
      </c>
      <c r="R108" s="111"/>
      <c r="S108" s="89">
        <f t="shared" si="37"/>
        <v>0</v>
      </c>
      <c r="T108" s="89">
        <f t="shared" si="37"/>
        <v>0</v>
      </c>
      <c r="U108" s="89">
        <f t="shared" si="37"/>
        <v>7.0009333333333341</v>
      </c>
      <c r="V108" s="89">
        <f t="shared" si="37"/>
        <v>6.0007999999999999</v>
      </c>
      <c r="W108" s="89">
        <f t="shared" si="37"/>
        <v>2.0002666666666666</v>
      </c>
      <c r="X108" s="89">
        <f t="shared" si="37"/>
        <v>8.0010666666666665</v>
      </c>
      <c r="Y108" s="89">
        <f t="shared" si="37"/>
        <v>7.0009333333333341</v>
      </c>
      <c r="Z108" s="89">
        <f t="shared" si="37"/>
        <v>10.001333333333333</v>
      </c>
      <c r="AA108" s="89">
        <f t="shared" si="37"/>
        <v>6.0008000000000008</v>
      </c>
      <c r="AB108" s="89">
        <f t="shared" si="37"/>
        <v>12.0016</v>
      </c>
      <c r="AC108" s="89">
        <f t="shared" si="37"/>
        <v>6.0007999999999999</v>
      </c>
      <c r="AD108" s="89">
        <f t="shared" si="37"/>
        <v>1.0001333333333333</v>
      </c>
      <c r="AE108" s="89">
        <f t="shared" si="38"/>
        <v>5.4173888888888895</v>
      </c>
      <c r="AH108" s="42">
        <f t="shared" si="39"/>
        <v>5.3443943737828068</v>
      </c>
      <c r="AI108" s="43">
        <f t="shared" si="40"/>
        <v>155.34439437378282</v>
      </c>
      <c r="AJ108" s="43">
        <f t="shared" si="41"/>
        <v>10098.731952380458</v>
      </c>
      <c r="AK108" s="43">
        <f t="shared" si="42"/>
        <v>347.43195238045701</v>
      </c>
      <c r="AN108" s="113"/>
    </row>
    <row r="109" spans="1:16378" ht="12" customHeight="1">
      <c r="A109" s="37" t="s">
        <v>136</v>
      </c>
      <c r="B109" s="37" t="str">
        <f>VLOOKUP(A109,'[39]Sales Summary Regulated'!$B:$C,2,FALSE)</f>
        <v>30YD ROLL OFF-HAUL</v>
      </c>
      <c r="C109" s="38">
        <v>150</v>
      </c>
      <c r="D109" s="108"/>
      <c r="E109" s="35">
        <f>IFERROR(VLOOKUP($A109,'[39]Sales Summary Regulated'!$B:$O,3,0),0)</f>
        <v>1184.03</v>
      </c>
      <c r="F109" s="35">
        <f>IFERROR(VLOOKUP($A109,'[39]Sales Summary Regulated'!$B:$O,4,0),0)</f>
        <v>1034.01</v>
      </c>
      <c r="G109" s="35">
        <f>IFERROR(VLOOKUP($A109,'[39]Sales Summary Regulated'!$B:$O,5,0),0)</f>
        <v>194.65</v>
      </c>
      <c r="H109" s="35">
        <f>IFERROR(VLOOKUP($A109,'[39]Sales Summary Regulated'!$B:$O,6,0),0)</f>
        <v>0</v>
      </c>
      <c r="I109" s="35">
        <f>IFERROR(VLOOKUP($A109,'[39]Sales Summary Regulated'!$B:$O,7,0),0)</f>
        <v>0</v>
      </c>
      <c r="J109" s="35">
        <f>IFERROR(VLOOKUP($A109,'[39]Sales Summary Regulated'!$B:$O,8,0),0)</f>
        <v>0</v>
      </c>
      <c r="K109" s="35">
        <f>IFERROR(VLOOKUP($A109,'[39]Sales Summary Regulated'!$B:$O,9,0),0)</f>
        <v>0</v>
      </c>
      <c r="L109" s="35">
        <f>IFERROR(VLOOKUP($A109,'[39]Sales Summary Regulated'!$B:$O,10,0),0)</f>
        <v>0</v>
      </c>
      <c r="M109" s="35">
        <f>IFERROR(VLOOKUP($A109,'[39]Sales Summary Regulated'!$B:$O,11,0),0)</f>
        <v>0</v>
      </c>
      <c r="N109" s="35">
        <f>IFERROR(VLOOKUP($A109,'[39]Sales Summary Regulated'!$B:$O,12,0),0)</f>
        <v>0</v>
      </c>
      <c r="O109" s="35">
        <f>IFERROR(VLOOKUP($A109,'[39]Sales Summary Regulated'!$B:$O,13,0),0)</f>
        <v>0</v>
      </c>
      <c r="P109" s="35">
        <f>IFERROR(VLOOKUP($A109,'[39]Sales Summary Regulated'!$B:$O,14,0),0)</f>
        <v>0</v>
      </c>
      <c r="Q109" s="89">
        <f t="shared" si="36"/>
        <v>2412.69</v>
      </c>
      <c r="R109" s="111"/>
      <c r="S109" s="89">
        <f t="shared" si="37"/>
        <v>7.8935333333333331</v>
      </c>
      <c r="T109" s="89">
        <f t="shared" si="37"/>
        <v>6.8933999999999997</v>
      </c>
      <c r="U109" s="89">
        <f t="shared" si="37"/>
        <v>1.2976666666666667</v>
      </c>
      <c r="V109" s="89">
        <f t="shared" si="37"/>
        <v>0</v>
      </c>
      <c r="W109" s="89">
        <f t="shared" si="37"/>
        <v>0</v>
      </c>
      <c r="X109" s="89">
        <f t="shared" si="37"/>
        <v>0</v>
      </c>
      <c r="Y109" s="89">
        <f t="shared" si="37"/>
        <v>0</v>
      </c>
      <c r="Z109" s="89">
        <f t="shared" si="37"/>
        <v>0</v>
      </c>
      <c r="AA109" s="89">
        <f t="shared" si="37"/>
        <v>0</v>
      </c>
      <c r="AB109" s="89">
        <f t="shared" si="37"/>
        <v>0</v>
      </c>
      <c r="AC109" s="89">
        <f t="shared" si="37"/>
        <v>0</v>
      </c>
      <c r="AD109" s="89">
        <f t="shared" si="37"/>
        <v>0</v>
      </c>
      <c r="AE109" s="89">
        <f t="shared" si="38"/>
        <v>1.3403833333333335</v>
      </c>
      <c r="AH109" s="42">
        <f t="shared" si="39"/>
        <v>5.3443943737828068</v>
      </c>
      <c r="AI109" s="43">
        <f t="shared" si="40"/>
        <v>155.34439437378282</v>
      </c>
      <c r="AJ109" s="43">
        <f t="shared" si="41"/>
        <v>2498.6524457445475</v>
      </c>
      <c r="AK109" s="43">
        <f t="shared" si="42"/>
        <v>85.962445744547495</v>
      </c>
      <c r="AN109" s="113"/>
    </row>
    <row r="110" spans="1:16378" ht="12" customHeight="1">
      <c r="A110" s="37" t="s">
        <v>137</v>
      </c>
      <c r="B110" s="37" t="str">
        <f>VLOOKUP(A110,'[39]Sales Summary Regulated'!$B:$C,2,FALSE)</f>
        <v>40YD ROLL OFF-HAUL</v>
      </c>
      <c r="C110" s="38">
        <v>150</v>
      </c>
      <c r="D110" s="108"/>
      <c r="E110" s="35">
        <f>IFERROR(VLOOKUP($A110,'[39]Sales Summary Regulated'!$B:$O,3,0),0)</f>
        <v>3929.0200000000004</v>
      </c>
      <c r="F110" s="35">
        <f>IFERROR(VLOOKUP($A110,'[39]Sales Summary Regulated'!$B:$O,4,0),0)</f>
        <v>1050.1400000000001</v>
      </c>
      <c r="G110" s="35">
        <f>IFERROR(VLOOKUP($A110,'[39]Sales Summary Regulated'!$B:$O,5,0),0)</f>
        <v>150.02000000000001</v>
      </c>
      <c r="H110" s="35">
        <f>IFERROR(VLOOKUP($A110,'[39]Sales Summary Regulated'!$B:$O,6,0),0)</f>
        <v>0</v>
      </c>
      <c r="I110" s="35">
        <f>IFERROR(VLOOKUP($A110,'[39]Sales Summary Regulated'!$B:$O,7,0),0)</f>
        <v>150.02000000000001</v>
      </c>
      <c r="J110" s="35">
        <f>IFERROR(VLOOKUP($A110,'[39]Sales Summary Regulated'!$B:$O,8,0),0)</f>
        <v>150.02000000000001</v>
      </c>
      <c r="K110" s="35">
        <f>IFERROR(VLOOKUP($A110,'[39]Sales Summary Regulated'!$B:$O,9,0),0)</f>
        <v>0</v>
      </c>
      <c r="L110" s="35">
        <f>IFERROR(VLOOKUP($A110,'[39]Sales Summary Regulated'!$B:$O,10,0),0)</f>
        <v>0</v>
      </c>
      <c r="M110" s="35">
        <f>IFERROR(VLOOKUP($A110,'[39]Sales Summary Regulated'!$B:$O,11,0),0)</f>
        <v>150.02000000000001</v>
      </c>
      <c r="N110" s="35">
        <f>IFERROR(VLOOKUP($A110,'[39]Sales Summary Regulated'!$B:$O,12,0),0)</f>
        <v>0</v>
      </c>
      <c r="O110" s="35">
        <f>IFERROR(VLOOKUP($A110,'[39]Sales Summary Regulated'!$B:$O,13,0),0)</f>
        <v>0</v>
      </c>
      <c r="P110" s="35">
        <f>IFERROR(VLOOKUP($A110,'[39]Sales Summary Regulated'!$B:$O,14,0),0)</f>
        <v>0</v>
      </c>
      <c r="Q110" s="89">
        <f t="shared" si="36"/>
        <v>5579.2400000000025</v>
      </c>
      <c r="R110" s="111"/>
      <c r="S110" s="89">
        <f t="shared" si="37"/>
        <v>26.193466666666669</v>
      </c>
      <c r="T110" s="89">
        <f t="shared" si="37"/>
        <v>7.0009333333333341</v>
      </c>
      <c r="U110" s="89">
        <f t="shared" si="37"/>
        <v>1.0001333333333333</v>
      </c>
      <c r="V110" s="89">
        <f t="shared" si="37"/>
        <v>0</v>
      </c>
      <c r="W110" s="89">
        <f t="shared" si="37"/>
        <v>1.0001333333333333</v>
      </c>
      <c r="X110" s="89">
        <f t="shared" si="37"/>
        <v>1.0001333333333333</v>
      </c>
      <c r="Y110" s="89">
        <f t="shared" si="37"/>
        <v>0</v>
      </c>
      <c r="Z110" s="89">
        <f t="shared" si="37"/>
        <v>0</v>
      </c>
      <c r="AA110" s="89">
        <f t="shared" si="37"/>
        <v>1.0001333333333333</v>
      </c>
      <c r="AB110" s="89">
        <f t="shared" si="37"/>
        <v>0</v>
      </c>
      <c r="AC110" s="89">
        <f t="shared" si="37"/>
        <v>0</v>
      </c>
      <c r="AD110" s="89">
        <f t="shared" si="37"/>
        <v>0</v>
      </c>
      <c r="AE110" s="89">
        <f t="shared" si="38"/>
        <v>3.0995777777777769</v>
      </c>
      <c r="AH110" s="42">
        <f t="shared" si="39"/>
        <v>5.3443943737828068</v>
      </c>
      <c r="AI110" s="43">
        <f t="shared" si="40"/>
        <v>155.34439437378282</v>
      </c>
      <c r="AJ110" s="43">
        <f t="shared" si="41"/>
        <v>5778.0243924398919</v>
      </c>
      <c r="AK110" s="43">
        <f t="shared" si="42"/>
        <v>198.78439243988942</v>
      </c>
      <c r="AN110" s="113"/>
    </row>
    <row r="111" spans="1:16378">
      <c r="A111" s="37" t="s">
        <v>138</v>
      </c>
      <c r="B111" s="37" t="str">
        <f>VLOOKUP(A111,'[39]Sales Summary Regulated'!$B:$C,2,FALSE)</f>
        <v>40YD RO DAILY SHORT HAUL</v>
      </c>
      <c r="C111" s="38">
        <f>IFERROR(IFERROR(VLOOKUP(A111,'[39]All Other Rates'!$F$2:$H$646,3,FALSE),VLOOKUP(A111,#REF!,3,FALSE)),IF('Regulated Price Out'!Q111=0,0,"missing price"))</f>
        <v>150</v>
      </c>
      <c r="E111" s="35">
        <f>IFERROR(VLOOKUP($A111,'[39]Sales Summary Regulated'!$B:$O,3,0),0)</f>
        <v>0</v>
      </c>
      <c r="F111" s="35">
        <f>IFERROR(VLOOKUP($A111,'[39]Sales Summary Regulated'!$B:$O,4,0),0)</f>
        <v>900.12000000000012</v>
      </c>
      <c r="G111" s="35">
        <f>IFERROR(VLOOKUP($A111,'[39]Sales Summary Regulated'!$B:$O,5,0),0)</f>
        <v>2850.38</v>
      </c>
      <c r="H111" s="35">
        <f>IFERROR(VLOOKUP($A111,'[39]Sales Summary Regulated'!$B:$O,6,0),0)</f>
        <v>3600.51</v>
      </c>
      <c r="I111" s="35">
        <f>IFERROR(VLOOKUP($A111,'[39]Sales Summary Regulated'!$B:$O,7,0),0)</f>
        <v>3600.4800000000005</v>
      </c>
      <c r="J111" s="35">
        <f>IFERROR(VLOOKUP($A111,'[39]Sales Summary Regulated'!$B:$O,8,0),0)</f>
        <v>2850.38</v>
      </c>
      <c r="K111" s="35">
        <f>IFERROR(VLOOKUP($A111,'[39]Sales Summary Regulated'!$B:$O,9,0),0)</f>
        <v>3450.46</v>
      </c>
      <c r="L111" s="35">
        <f>IFERROR(VLOOKUP($A111,'[39]Sales Summary Regulated'!$B:$O,10,0),0)</f>
        <v>3195.05</v>
      </c>
      <c r="M111" s="35">
        <f>IFERROR(VLOOKUP($A111,'[39]Sales Summary Regulated'!$B:$O,11,0),0)</f>
        <v>1800.2400000000002</v>
      </c>
      <c r="N111" s="35">
        <f>IFERROR(VLOOKUP($A111,'[39]Sales Summary Regulated'!$B:$O,12,0),0)</f>
        <v>1650.2200000000003</v>
      </c>
      <c r="O111" s="35">
        <f>IFERROR(VLOOKUP($A111,'[39]Sales Summary Regulated'!$B:$O,13,0),0)</f>
        <v>1950.2600000000002</v>
      </c>
      <c r="P111" s="35">
        <f>IFERROR(VLOOKUP($A111,'[39]Sales Summary Regulated'!$B:$O,14,0),0)</f>
        <v>1050.1400000000001</v>
      </c>
      <c r="Q111" s="89">
        <f t="shared" si="36"/>
        <v>26898.240000000005</v>
      </c>
      <c r="R111" s="111"/>
      <c r="S111" s="89">
        <f t="shared" si="37"/>
        <v>0</v>
      </c>
      <c r="T111" s="89">
        <f t="shared" si="37"/>
        <v>6.0008000000000008</v>
      </c>
      <c r="U111" s="89">
        <f t="shared" si="37"/>
        <v>19.002533333333336</v>
      </c>
      <c r="V111" s="89">
        <f t="shared" si="37"/>
        <v>24.003400000000003</v>
      </c>
      <c r="W111" s="89">
        <f t="shared" si="37"/>
        <v>24.003200000000003</v>
      </c>
      <c r="X111" s="89">
        <f t="shared" si="37"/>
        <v>19.002533333333336</v>
      </c>
      <c r="Y111" s="89">
        <f t="shared" si="37"/>
        <v>23.003066666666665</v>
      </c>
      <c r="Z111" s="89">
        <f t="shared" si="37"/>
        <v>21.300333333333334</v>
      </c>
      <c r="AA111" s="89">
        <f t="shared" si="37"/>
        <v>12.001600000000002</v>
      </c>
      <c r="AB111" s="89">
        <f t="shared" si="37"/>
        <v>11.001466666666669</v>
      </c>
      <c r="AC111" s="89">
        <f t="shared" si="37"/>
        <v>13.001733333333334</v>
      </c>
      <c r="AD111" s="89">
        <f t="shared" si="37"/>
        <v>7.0009333333333341</v>
      </c>
      <c r="AE111" s="89">
        <f t="shared" si="38"/>
        <v>14.943466666666668</v>
      </c>
      <c r="AH111" s="42">
        <f t="shared" si="39"/>
        <v>5.3443943737828068</v>
      </c>
      <c r="AI111" s="43">
        <f t="shared" si="40"/>
        <v>155.34439437378282</v>
      </c>
      <c r="AJ111" s="43">
        <f t="shared" si="41"/>
        <v>27856.605350137739</v>
      </c>
      <c r="AK111" s="43">
        <f t="shared" si="42"/>
        <v>958.36535013773391</v>
      </c>
      <c r="AN111" s="113"/>
    </row>
    <row r="112" spans="1:16378" ht="12" customHeight="1">
      <c r="A112" s="90" t="s">
        <v>138</v>
      </c>
      <c r="B112" s="90" t="s">
        <v>139</v>
      </c>
      <c r="C112" s="91">
        <f>VLOOKUP(A112,'[39]Navy Rates'!$F$2:$H$128,3,FALSE)</f>
        <v>150</v>
      </c>
      <c r="D112" s="97"/>
      <c r="E112" s="92">
        <f>IFERROR(VLOOKUP($A112,'[39]Sales Summary Navy'!$B:$O,3,0),0)</f>
        <v>0</v>
      </c>
      <c r="F112" s="92">
        <f>IFERROR(VLOOKUP($A112,'[39]Sales Summary Navy'!$B:$O,4,0),0)</f>
        <v>0</v>
      </c>
      <c r="G112" s="92">
        <f>IFERROR(VLOOKUP($A112,'[39]Sales Summary Navy'!$B:$O,5,0),0)</f>
        <v>0</v>
      </c>
      <c r="H112" s="92">
        <f>IFERROR(VLOOKUP($A112,'[39]Sales Summary Navy'!$B:$O,6,0),0)</f>
        <v>0</v>
      </c>
      <c r="I112" s="92">
        <f>IFERROR(VLOOKUP($A112,'[39]Sales Summary Navy'!$B:$O,7,0),0)</f>
        <v>0</v>
      </c>
      <c r="J112" s="92">
        <f>IFERROR(VLOOKUP($A112,'[39]Sales Summary Navy'!$B:$O,8,0),0)</f>
        <v>0</v>
      </c>
      <c r="K112" s="92">
        <f>IFERROR(VLOOKUP($A112,'[39]Sales Summary Navy'!$B:$O,9,0),0)</f>
        <v>0</v>
      </c>
      <c r="L112" s="92">
        <f>IFERROR(VLOOKUP($A112,'[39]Sales Summary Navy'!$B:$O,10,0),0)</f>
        <v>0</v>
      </c>
      <c r="M112" s="92">
        <f>IFERROR(VLOOKUP($A112,'[39]Sales Summary Navy'!$B:$O,11,0),0)</f>
        <v>0</v>
      </c>
      <c r="N112" s="92">
        <f>IFERROR(VLOOKUP($A112,'[39]Sales Summary Navy'!$B:$O,12,0),0)</f>
        <v>0</v>
      </c>
      <c r="O112" s="92">
        <f>IFERROR(VLOOKUP($A112,'[39]Sales Summary Navy'!$B:$O,13,0),0)</f>
        <v>150</v>
      </c>
      <c r="P112" s="92">
        <f>IFERROR(VLOOKUP($A112,'[39]Sales Summary Navy'!$B:$O,14,0),0)</f>
        <v>0</v>
      </c>
      <c r="Q112" s="93">
        <f t="shared" si="36"/>
        <v>150</v>
      </c>
      <c r="R112" s="93"/>
      <c r="S112" s="94">
        <f t="shared" si="37"/>
        <v>0</v>
      </c>
      <c r="T112" s="94">
        <f t="shared" si="37"/>
        <v>0</v>
      </c>
      <c r="U112" s="94">
        <f t="shared" si="37"/>
        <v>0</v>
      </c>
      <c r="V112" s="94">
        <f t="shared" si="37"/>
        <v>0</v>
      </c>
      <c r="W112" s="94">
        <f t="shared" si="37"/>
        <v>0</v>
      </c>
      <c r="X112" s="94">
        <f t="shared" si="37"/>
        <v>0</v>
      </c>
      <c r="Y112" s="94">
        <f t="shared" si="37"/>
        <v>0</v>
      </c>
      <c r="Z112" s="94">
        <f t="shared" si="37"/>
        <v>0</v>
      </c>
      <c r="AA112" s="94">
        <f t="shared" si="37"/>
        <v>0</v>
      </c>
      <c r="AB112" s="94">
        <f t="shared" si="37"/>
        <v>0</v>
      </c>
      <c r="AC112" s="94">
        <f t="shared" si="37"/>
        <v>1</v>
      </c>
      <c r="AD112" s="94">
        <f t="shared" si="37"/>
        <v>0</v>
      </c>
      <c r="AE112" s="94">
        <f t="shared" si="38"/>
        <v>8.3333333333333329E-2</v>
      </c>
      <c r="AF112" s="87" t="s">
        <v>101</v>
      </c>
      <c r="AG112" s="87"/>
      <c r="AH112" s="42">
        <f t="shared" si="39"/>
        <v>5.3443943737828068</v>
      </c>
      <c r="AI112" s="43">
        <f t="shared" si="40"/>
        <v>155.34439437378282</v>
      </c>
      <c r="AJ112" s="43">
        <f t="shared" si="41"/>
        <v>155.34439437378282</v>
      </c>
      <c r="AK112" s="43">
        <f t="shared" si="42"/>
        <v>5.3443943737828192</v>
      </c>
      <c r="AN112" s="113"/>
    </row>
    <row r="113" spans="1:43">
      <c r="A113" s="37" t="s">
        <v>140</v>
      </c>
      <c r="B113" s="37" t="str">
        <f>VLOOKUP(A113,'[39]Sales Summary Regulated'!$B:$C,2,FALSE)</f>
        <v>40YD RO DAILY LONG HAUL</v>
      </c>
      <c r="C113" s="38">
        <f>IFERROR(IFERROR(VLOOKUP(A113,'[39]All Other Rates'!$F$2:$H$646,3,FALSE),VLOOKUP(A113,#REF!,3,FALSE)),IF('Regulated Price Out'!Q113=0,0,"missing price"))</f>
        <v>194.65</v>
      </c>
      <c r="E113" s="35">
        <f>IFERROR(VLOOKUP($A113,'[39]Sales Summary Regulated'!$B:$O,3,0),0)</f>
        <v>0</v>
      </c>
      <c r="F113" s="35">
        <f>IFERROR(VLOOKUP($A113,'[39]Sales Summary Regulated'!$B:$O,4,0),0)</f>
        <v>150.02000000000001</v>
      </c>
      <c r="G113" s="35">
        <f>IFERROR(VLOOKUP($A113,'[39]Sales Summary Regulated'!$B:$O,5,0),0)</f>
        <v>628.58000000000004</v>
      </c>
      <c r="H113" s="35">
        <f>IFERROR(VLOOKUP($A113,'[39]Sales Summary Regulated'!$B:$O,6,0),0)</f>
        <v>1751.85</v>
      </c>
      <c r="I113" s="35">
        <f>IFERROR(VLOOKUP($A113,'[39]Sales Summary Regulated'!$B:$O,7,0),0)</f>
        <v>0</v>
      </c>
      <c r="J113" s="35">
        <f>IFERROR(VLOOKUP($A113,'[39]Sales Summary Regulated'!$B:$O,8,0),0)</f>
        <v>0</v>
      </c>
      <c r="K113" s="35">
        <f>IFERROR(VLOOKUP($A113,'[39]Sales Summary Regulated'!$B:$O,9,0),0)</f>
        <v>973.25</v>
      </c>
      <c r="L113" s="35">
        <f>IFERROR(VLOOKUP($A113,'[39]Sales Summary Regulated'!$B:$O,10,0),0)</f>
        <v>778.6</v>
      </c>
      <c r="M113" s="35">
        <f>IFERROR(VLOOKUP($A113,'[39]Sales Summary Regulated'!$B:$O,11,0),0)</f>
        <v>0</v>
      </c>
      <c r="N113" s="35">
        <f>IFERROR(VLOOKUP($A113,'[39]Sales Summary Regulated'!$B:$O,12,0),0)</f>
        <v>583.95000000000005</v>
      </c>
      <c r="O113" s="35">
        <f>IFERROR(VLOOKUP($A113,'[39]Sales Summary Regulated'!$B:$O,13,0),0)</f>
        <v>1946.5</v>
      </c>
      <c r="P113" s="35">
        <f>IFERROR(VLOOKUP($A113,'[39]Sales Summary Regulated'!$B:$O,14,0),0)</f>
        <v>1752.8500000000001</v>
      </c>
      <c r="Q113" s="89">
        <f t="shared" si="36"/>
        <v>8565.6</v>
      </c>
      <c r="R113" s="111"/>
      <c r="S113" s="89">
        <f t="shared" si="37"/>
        <v>0</v>
      </c>
      <c r="T113" s="89">
        <f t="shared" si="37"/>
        <v>0.77071667094785512</v>
      </c>
      <c r="U113" s="89">
        <f t="shared" si="37"/>
        <v>3.2292833290521452</v>
      </c>
      <c r="V113" s="89">
        <f t="shared" si="37"/>
        <v>9</v>
      </c>
      <c r="W113" s="89">
        <f t="shared" si="37"/>
        <v>0</v>
      </c>
      <c r="X113" s="89">
        <f t="shared" si="37"/>
        <v>0</v>
      </c>
      <c r="Y113" s="89">
        <f t="shared" si="37"/>
        <v>5</v>
      </c>
      <c r="Z113" s="89">
        <f t="shared" si="37"/>
        <v>4</v>
      </c>
      <c r="AA113" s="89">
        <f t="shared" si="37"/>
        <v>0</v>
      </c>
      <c r="AB113" s="89">
        <f t="shared" si="37"/>
        <v>3</v>
      </c>
      <c r="AC113" s="89">
        <f t="shared" si="37"/>
        <v>10</v>
      </c>
      <c r="AD113" s="89">
        <f t="shared" si="37"/>
        <v>9.0051374261494992</v>
      </c>
      <c r="AE113" s="89">
        <f t="shared" si="38"/>
        <v>3.6670947855124587</v>
      </c>
      <c r="AH113" s="42">
        <f t="shared" si="39"/>
        <v>6.9352424323788222</v>
      </c>
      <c r="AI113" s="43">
        <f t="shared" si="40"/>
        <v>201.58524243237883</v>
      </c>
      <c r="AJ113" s="43">
        <f t="shared" si="41"/>
        <v>8870.7862963204952</v>
      </c>
      <c r="AK113" s="43">
        <f t="shared" si="42"/>
        <v>305.18629632049488</v>
      </c>
      <c r="AL113" s="65">
        <f>SUM(S113:AD113)</f>
        <v>44.005137426149503</v>
      </c>
      <c r="AM113" s="4">
        <f>150-194.65</f>
        <v>-44.650000000000006</v>
      </c>
      <c r="AN113" s="113">
        <f>AL113*AM113</f>
        <v>-1964.8293860775755</v>
      </c>
    </row>
    <row r="114" spans="1:43" ht="12" customHeight="1">
      <c r="A114" s="90" t="s">
        <v>130</v>
      </c>
      <c r="B114" s="90" t="str">
        <f>VLOOKUP(A114,'[39]Sales Summary Navy'!$B:$C,2,FALSE)</f>
        <v>10 YD RO DAILY LONG HAUL</v>
      </c>
      <c r="C114" s="91">
        <f>VLOOKUP(A114,'[39]Navy Rates'!$F$2:$H$128,3,FALSE)</f>
        <v>162.19999999999999</v>
      </c>
      <c r="D114" s="97"/>
      <c r="E114" s="92">
        <f>IFERROR(VLOOKUP($A114,'[39]Sales Summary Navy'!$B:$O,3,0),0)</f>
        <v>162.19999999999999</v>
      </c>
      <c r="F114" s="92">
        <f>IFERROR(VLOOKUP($A114,'[39]Sales Summary Navy'!$B:$O,4,0),0)</f>
        <v>0</v>
      </c>
      <c r="G114" s="92">
        <f>IFERROR(VLOOKUP($A114,'[39]Sales Summary Navy'!$B:$O,5,0),0)</f>
        <v>162.19999999999999</v>
      </c>
      <c r="H114" s="92">
        <f>IFERROR(VLOOKUP($A114,'[39]Sales Summary Navy'!$B:$O,6,0),0)</f>
        <v>0</v>
      </c>
      <c r="I114" s="92">
        <f>IFERROR(VLOOKUP($A114,'[39]Sales Summary Navy'!$B:$O,7,0),0)</f>
        <v>0</v>
      </c>
      <c r="J114" s="92">
        <f>IFERROR(VLOOKUP($A114,'[39]Sales Summary Navy'!$B:$O,8,0),0)</f>
        <v>0</v>
      </c>
      <c r="K114" s="92">
        <f>IFERROR(VLOOKUP($A114,'[39]Sales Summary Navy'!$B:$O,9,0),0)</f>
        <v>0</v>
      </c>
      <c r="L114" s="92">
        <f>IFERROR(VLOOKUP($A114,'[39]Sales Summary Navy'!$B:$O,10,0),0)</f>
        <v>0</v>
      </c>
      <c r="M114" s="92">
        <f>IFERROR(VLOOKUP($A114,'[39]Sales Summary Navy'!$B:$O,11,0),0)</f>
        <v>0</v>
      </c>
      <c r="N114" s="92">
        <f>IFERROR(VLOOKUP($A114,'[39]Sales Summary Navy'!$B:$O,12,0),0)</f>
        <v>0</v>
      </c>
      <c r="O114" s="92">
        <f>IFERROR(VLOOKUP($A114,'[39]Sales Summary Navy'!$B:$O,13,0),0)</f>
        <v>0</v>
      </c>
      <c r="P114" s="92">
        <f>IFERROR(VLOOKUP($A114,'[39]Sales Summary Navy'!$B:$O,14,0),0)</f>
        <v>0</v>
      </c>
      <c r="Q114" s="93">
        <f t="shared" si="36"/>
        <v>324.39999999999998</v>
      </c>
      <c r="R114" s="93"/>
      <c r="S114" s="93">
        <f t="shared" si="37"/>
        <v>1</v>
      </c>
      <c r="T114" s="93">
        <f t="shared" si="37"/>
        <v>0</v>
      </c>
      <c r="U114" s="93">
        <f t="shared" si="37"/>
        <v>1</v>
      </c>
      <c r="V114" s="93">
        <f t="shared" si="37"/>
        <v>0</v>
      </c>
      <c r="W114" s="93">
        <f t="shared" si="37"/>
        <v>0</v>
      </c>
      <c r="X114" s="93">
        <f t="shared" si="37"/>
        <v>0</v>
      </c>
      <c r="Y114" s="93">
        <f t="shared" si="37"/>
        <v>0</v>
      </c>
      <c r="Z114" s="93">
        <f t="shared" si="37"/>
        <v>0</v>
      </c>
      <c r="AA114" s="93">
        <f t="shared" si="37"/>
        <v>0</v>
      </c>
      <c r="AB114" s="93">
        <f t="shared" si="37"/>
        <v>0</v>
      </c>
      <c r="AC114" s="93">
        <f t="shared" si="37"/>
        <v>0</v>
      </c>
      <c r="AD114" s="93">
        <f t="shared" si="37"/>
        <v>0</v>
      </c>
      <c r="AE114" s="93">
        <f t="shared" si="38"/>
        <v>0.16666666666666666</v>
      </c>
      <c r="AF114" s="87" t="s">
        <v>101</v>
      </c>
      <c r="AG114" s="87"/>
      <c r="AH114" s="42">
        <f t="shared" si="39"/>
        <v>5.7790717828504743</v>
      </c>
      <c r="AI114" s="43">
        <f t="shared" si="40"/>
        <v>167.97907178285047</v>
      </c>
      <c r="AJ114" s="43">
        <f t="shared" si="41"/>
        <v>335.95814356570088</v>
      </c>
      <c r="AK114" s="43">
        <f t="shared" si="42"/>
        <v>11.558143565700902</v>
      </c>
      <c r="AL114" s="65">
        <f>SUM(S114:AD114)</f>
        <v>2</v>
      </c>
      <c r="AM114" s="112">
        <f>AM103</f>
        <v>-43.999999999999986</v>
      </c>
      <c r="AN114" s="113">
        <f>AL114*AM114</f>
        <v>-87.999999999999972</v>
      </c>
    </row>
    <row r="115" spans="1:43" ht="12" customHeight="1">
      <c r="A115" s="90" t="s">
        <v>133</v>
      </c>
      <c r="B115" s="90" t="str">
        <f>VLOOKUP(A115,'[39]Sales Summary Navy'!$B:$C,2,FALSE)</f>
        <v>20YD RO DAILY LONG HAUL</v>
      </c>
      <c r="C115" s="91">
        <f>VLOOKUP(A115,'[39]Navy Rates'!$F$2:$H$128,3,FALSE)</f>
        <v>162.19999999999999</v>
      </c>
      <c r="D115" s="97"/>
      <c r="E115" s="92">
        <f>IFERROR(VLOOKUP($A115,'[39]Sales Summary Navy'!$B:$O,3,0),0)</f>
        <v>1977.96</v>
      </c>
      <c r="F115" s="92">
        <f>IFERROR(VLOOKUP($A115,'[39]Sales Summary Navy'!$B:$O,4,0),0)</f>
        <v>941.64</v>
      </c>
      <c r="G115" s="92">
        <f>IFERROR(VLOOKUP($A115,'[39]Sales Summary Navy'!$B:$O,5,0),0)</f>
        <v>1297.5999999999999</v>
      </c>
      <c r="H115" s="92">
        <f>IFERROR(VLOOKUP($A115,'[39]Sales Summary Navy'!$B:$O,6,0),0)</f>
        <v>1297.5999999999999</v>
      </c>
      <c r="I115" s="92">
        <f>IFERROR(VLOOKUP($A115,'[39]Sales Summary Navy'!$B:$O,7,0),0)</f>
        <v>1459.8</v>
      </c>
      <c r="J115" s="92">
        <f>IFERROR(VLOOKUP($A115,'[39]Sales Summary Navy'!$B:$O,8,0),0)</f>
        <v>1135.4000000000001</v>
      </c>
      <c r="K115" s="92">
        <f>IFERROR(VLOOKUP($A115,'[39]Sales Summary Navy'!$B:$O,9,0),0)</f>
        <v>973.2</v>
      </c>
      <c r="L115" s="92">
        <f>IFERROR(VLOOKUP($A115,'[39]Sales Summary Navy'!$B:$O,10,0),0)</f>
        <v>1135.4000000000001</v>
      </c>
      <c r="M115" s="92">
        <f>IFERROR(VLOOKUP($A115,'[39]Sales Summary Navy'!$B:$O,11,0),0)</f>
        <v>1459.8</v>
      </c>
      <c r="N115" s="92">
        <f>IFERROR(VLOOKUP($A115,'[39]Sales Summary Navy'!$B:$O,12,0),0)</f>
        <v>1297.5999999999999</v>
      </c>
      <c r="O115" s="92">
        <f>IFERROR(VLOOKUP($A115,'[39]Sales Summary Navy'!$B:$O,13,0),0)</f>
        <v>1459.8</v>
      </c>
      <c r="P115" s="92">
        <f>IFERROR(VLOOKUP($A115,'[39]Sales Summary Navy'!$B:$O,14,0),0)</f>
        <v>1459.8</v>
      </c>
      <c r="Q115" s="93">
        <f t="shared" si="36"/>
        <v>15895.599999999999</v>
      </c>
      <c r="R115" s="93"/>
      <c r="S115" s="93">
        <f t="shared" si="37"/>
        <v>12.194574599260173</v>
      </c>
      <c r="T115" s="93">
        <f t="shared" si="37"/>
        <v>5.8054254007398276</v>
      </c>
      <c r="U115" s="93">
        <f t="shared" si="37"/>
        <v>8</v>
      </c>
      <c r="V115" s="93">
        <f t="shared" si="37"/>
        <v>8</v>
      </c>
      <c r="W115" s="93">
        <f t="shared" si="37"/>
        <v>9</v>
      </c>
      <c r="X115" s="93">
        <f t="shared" si="37"/>
        <v>7.0000000000000009</v>
      </c>
      <c r="Y115" s="93">
        <f t="shared" si="37"/>
        <v>6.0000000000000009</v>
      </c>
      <c r="Z115" s="93">
        <f t="shared" si="37"/>
        <v>7.0000000000000009</v>
      </c>
      <c r="AA115" s="93">
        <f t="shared" si="37"/>
        <v>9</v>
      </c>
      <c r="AB115" s="93">
        <f t="shared" si="37"/>
        <v>8</v>
      </c>
      <c r="AC115" s="93">
        <f t="shared" si="37"/>
        <v>9</v>
      </c>
      <c r="AD115" s="93">
        <f t="shared" si="37"/>
        <v>9</v>
      </c>
      <c r="AE115" s="93">
        <f t="shared" si="38"/>
        <v>8.1666666666666661</v>
      </c>
      <c r="AF115" s="87" t="s">
        <v>101</v>
      </c>
      <c r="AG115" s="87"/>
      <c r="AH115" s="42">
        <f t="shared" si="39"/>
        <v>5.7790717828504743</v>
      </c>
      <c r="AI115" s="43">
        <f t="shared" si="40"/>
        <v>167.97907178285047</v>
      </c>
      <c r="AJ115" s="43">
        <f t="shared" si="41"/>
        <v>16461.949034719346</v>
      </c>
      <c r="AK115" s="43">
        <f t="shared" si="42"/>
        <v>566.3490347193474</v>
      </c>
      <c r="AL115" s="65">
        <f>SUM(S115:AD115)</f>
        <v>98</v>
      </c>
      <c r="AM115" s="112">
        <f>AM106</f>
        <v>-43.999999999999986</v>
      </c>
      <c r="AN115" s="113">
        <f>AL115*AM115</f>
        <v>-4311.9999999999982</v>
      </c>
      <c r="AO115" s="56"/>
      <c r="AP115" s="56"/>
      <c r="AQ115" s="56"/>
    </row>
    <row r="116" spans="1:43" ht="12" customHeight="1">
      <c r="A116" s="90" t="s">
        <v>134</v>
      </c>
      <c r="B116" s="90" t="str">
        <f>VLOOKUP(A116,'[39]Sales Summary Navy'!$B:$C,2,FALSE)</f>
        <v>30YD RO DAILY LONG HAUL</v>
      </c>
      <c r="C116" s="91">
        <f>VLOOKUP(A116,'[39]Navy Rates'!$F$2:$H$128,3,FALSE)</f>
        <v>194.65</v>
      </c>
      <c r="D116" s="97"/>
      <c r="E116" s="92">
        <f>IFERROR(VLOOKUP($A116,'[39]Sales Summary Navy'!$B:$O,3,0),0)</f>
        <v>0</v>
      </c>
      <c r="F116" s="92">
        <f>IFERROR(VLOOKUP($A116,'[39]Sales Summary Navy'!$B:$O,4,0),0)</f>
        <v>194.65</v>
      </c>
      <c r="G116" s="92">
        <f>IFERROR(VLOOKUP($A116,'[39]Sales Summary Navy'!$B:$O,5,0),0)</f>
        <v>194.65</v>
      </c>
      <c r="H116" s="92">
        <f>IFERROR(VLOOKUP($A116,'[39]Sales Summary Navy'!$B:$O,6,0),0)</f>
        <v>0</v>
      </c>
      <c r="I116" s="92">
        <f>IFERROR(VLOOKUP($A116,'[39]Sales Summary Navy'!$B:$O,7,0),0)</f>
        <v>583.95000000000005</v>
      </c>
      <c r="J116" s="92">
        <f>IFERROR(VLOOKUP($A116,'[39]Sales Summary Navy'!$B:$O,8,0),0)</f>
        <v>0</v>
      </c>
      <c r="K116" s="92">
        <f>IFERROR(VLOOKUP($A116,'[39]Sales Summary Navy'!$B:$O,9,0),0)</f>
        <v>0</v>
      </c>
      <c r="L116" s="92">
        <f>IFERROR(VLOOKUP($A116,'[39]Sales Summary Navy'!$B:$O,10,0),0)</f>
        <v>0</v>
      </c>
      <c r="M116" s="92">
        <f>IFERROR(VLOOKUP($A116,'[39]Sales Summary Navy'!$B:$O,11,0),0)</f>
        <v>0</v>
      </c>
      <c r="N116" s="92">
        <f>IFERROR(VLOOKUP($A116,'[39]Sales Summary Navy'!$B:$O,12,0),0)</f>
        <v>0</v>
      </c>
      <c r="O116" s="92">
        <f>IFERROR(VLOOKUP($A116,'[39]Sales Summary Navy'!$B:$O,13,0),0)</f>
        <v>0</v>
      </c>
      <c r="P116" s="92">
        <f>IFERROR(VLOOKUP($A116,'[39]Sales Summary Navy'!$B:$O,14,0),0)</f>
        <v>0</v>
      </c>
      <c r="Q116" s="93">
        <f t="shared" si="36"/>
        <v>973.25</v>
      </c>
      <c r="R116" s="93"/>
      <c r="S116" s="93">
        <f t="shared" si="37"/>
        <v>0</v>
      </c>
      <c r="T116" s="93">
        <f t="shared" si="37"/>
        <v>1</v>
      </c>
      <c r="U116" s="93">
        <f t="shared" si="37"/>
        <v>1</v>
      </c>
      <c r="V116" s="93">
        <f t="shared" si="37"/>
        <v>0</v>
      </c>
      <c r="W116" s="93">
        <f t="shared" si="37"/>
        <v>3</v>
      </c>
      <c r="X116" s="93">
        <f t="shared" si="37"/>
        <v>0</v>
      </c>
      <c r="Y116" s="93">
        <f t="shared" si="37"/>
        <v>0</v>
      </c>
      <c r="Z116" s="93">
        <f t="shared" si="37"/>
        <v>0</v>
      </c>
      <c r="AA116" s="93">
        <f t="shared" si="37"/>
        <v>0</v>
      </c>
      <c r="AB116" s="93">
        <f t="shared" si="37"/>
        <v>0</v>
      </c>
      <c r="AC116" s="93">
        <f t="shared" si="37"/>
        <v>0</v>
      </c>
      <c r="AD116" s="93">
        <f t="shared" si="37"/>
        <v>0</v>
      </c>
      <c r="AE116" s="93">
        <f t="shared" si="38"/>
        <v>0.41666666666666669</v>
      </c>
      <c r="AF116" s="87" t="s">
        <v>101</v>
      </c>
      <c r="AG116" s="87"/>
      <c r="AH116" s="42">
        <f t="shared" si="39"/>
        <v>6.9352424323788222</v>
      </c>
      <c r="AI116" s="43">
        <f t="shared" si="40"/>
        <v>201.58524243237883</v>
      </c>
      <c r="AJ116" s="43">
        <f t="shared" si="41"/>
        <v>1007.9262121618942</v>
      </c>
      <c r="AK116" s="43">
        <f t="shared" si="42"/>
        <v>34.676212161894227</v>
      </c>
      <c r="AL116" s="65">
        <f>SUM(S116:AD116)</f>
        <v>5</v>
      </c>
      <c r="AM116" s="4">
        <f>AM113</f>
        <v>-44.650000000000006</v>
      </c>
      <c r="AN116" s="113">
        <f>AL116*AM116</f>
        <v>-223.25000000000003</v>
      </c>
      <c r="AO116" s="56"/>
      <c r="AP116" s="56"/>
      <c r="AQ116" s="56"/>
    </row>
    <row r="117" spans="1:43" ht="12" customHeight="1">
      <c r="A117" s="90" t="s">
        <v>140</v>
      </c>
      <c r="B117" s="90" t="str">
        <f>VLOOKUP(A117,'[39]Sales Summary Navy'!$B:$C,2,FALSE)</f>
        <v>40YD RO DAILY LONG HAUL</v>
      </c>
      <c r="C117" s="91">
        <f>VLOOKUP(A117,'[39]Navy Rates'!$F$2:$H$128,3,FALSE)</f>
        <v>194.65</v>
      </c>
      <c r="D117" s="97"/>
      <c r="E117" s="92">
        <f>IFERROR(VLOOKUP($A117,'[39]Sales Summary Navy'!$B:$O,3,0),0)</f>
        <v>0</v>
      </c>
      <c r="F117" s="92">
        <f>IFERROR(VLOOKUP($A117,'[39]Sales Summary Navy'!$B:$O,4,0),0)</f>
        <v>194.65</v>
      </c>
      <c r="G117" s="92">
        <f>IFERROR(VLOOKUP($A117,'[39]Sales Summary Navy'!$B:$O,5,0),0)</f>
        <v>973.25</v>
      </c>
      <c r="H117" s="92">
        <f>IFERROR(VLOOKUP($A117,'[39]Sales Summary Navy'!$B:$O,6,0),0)</f>
        <v>1167.9000000000001</v>
      </c>
      <c r="I117" s="92">
        <f>IFERROR(VLOOKUP($A117,'[39]Sales Summary Navy'!$B:$O,7,0),0)</f>
        <v>5060.8999999999996</v>
      </c>
      <c r="J117" s="92">
        <f>IFERROR(VLOOKUP($A117,'[39]Sales Summary Navy'!$B:$O,8,0),0)</f>
        <v>1751.85</v>
      </c>
      <c r="K117" s="92">
        <f>IFERROR(VLOOKUP($A117,'[39]Sales Summary Navy'!$B:$O,9,0),0)</f>
        <v>2530.4499999999998</v>
      </c>
      <c r="L117" s="92">
        <f>IFERROR(VLOOKUP($A117,'[39]Sales Summary Navy'!$B:$O,10,0),0)</f>
        <v>1946.5</v>
      </c>
      <c r="M117" s="92">
        <f>IFERROR(VLOOKUP($A117,'[39]Sales Summary Navy'!$B:$O,11,0),0)</f>
        <v>973.25</v>
      </c>
      <c r="N117" s="92">
        <f>IFERROR(VLOOKUP($A117,'[39]Sales Summary Navy'!$B:$O,12,0),0)</f>
        <v>389.3</v>
      </c>
      <c r="O117" s="92">
        <f>IFERROR(VLOOKUP($A117,'[39]Sales Summary Navy'!$B:$O,13,0),0)</f>
        <v>389.3</v>
      </c>
      <c r="P117" s="92">
        <f>IFERROR(VLOOKUP($A117,'[39]Sales Summary Navy'!$B:$O,14,0),0)</f>
        <v>389.3</v>
      </c>
      <c r="Q117" s="93">
        <f t="shared" si="36"/>
        <v>15766.649999999998</v>
      </c>
      <c r="R117" s="93"/>
      <c r="S117" s="93">
        <f t="shared" si="37"/>
        <v>0</v>
      </c>
      <c r="T117" s="93">
        <f t="shared" si="37"/>
        <v>1</v>
      </c>
      <c r="U117" s="93">
        <f t="shared" si="37"/>
        <v>5</v>
      </c>
      <c r="V117" s="93">
        <f t="shared" si="37"/>
        <v>6</v>
      </c>
      <c r="W117" s="93">
        <f t="shared" si="37"/>
        <v>25.999999999999996</v>
      </c>
      <c r="X117" s="93">
        <f t="shared" si="37"/>
        <v>9</v>
      </c>
      <c r="Y117" s="93">
        <f t="shared" si="37"/>
        <v>12.999999999999998</v>
      </c>
      <c r="Z117" s="93">
        <f t="shared" si="37"/>
        <v>10</v>
      </c>
      <c r="AA117" s="93">
        <f t="shared" si="37"/>
        <v>5</v>
      </c>
      <c r="AB117" s="93">
        <f t="shared" si="37"/>
        <v>2</v>
      </c>
      <c r="AC117" s="93">
        <f t="shared" si="37"/>
        <v>2</v>
      </c>
      <c r="AD117" s="93">
        <f t="shared" si="37"/>
        <v>2</v>
      </c>
      <c r="AE117" s="93">
        <f t="shared" si="38"/>
        <v>6.75</v>
      </c>
      <c r="AF117" s="87" t="s">
        <v>101</v>
      </c>
      <c r="AG117" s="87"/>
      <c r="AH117" s="42">
        <f t="shared" si="39"/>
        <v>6.9352424323788222</v>
      </c>
      <c r="AI117" s="43">
        <f t="shared" si="40"/>
        <v>201.58524243237883</v>
      </c>
      <c r="AJ117" s="43">
        <f t="shared" si="41"/>
        <v>16328.404637022686</v>
      </c>
      <c r="AK117" s="43">
        <f t="shared" si="42"/>
        <v>561.75463702268826</v>
      </c>
      <c r="AL117" s="65">
        <f>SUM(S117:AD117)</f>
        <v>81</v>
      </c>
      <c r="AM117" s="4">
        <f>AM113</f>
        <v>-44.650000000000006</v>
      </c>
      <c r="AN117" s="114">
        <f>AL117*AM117</f>
        <v>-3616.6500000000005</v>
      </c>
      <c r="AO117" s="56"/>
      <c r="AP117" s="56"/>
      <c r="AQ117" s="56"/>
    </row>
    <row r="118" spans="1:43" ht="12" customHeight="1">
      <c r="A118" s="90" t="s">
        <v>136</v>
      </c>
      <c r="B118" s="90" t="str">
        <f>VLOOKUP(A118,'[39]Sales Summary Navy'!$B:$C,2,FALSE)</f>
        <v>30YD ROLL OFF-HAUL</v>
      </c>
      <c r="C118" s="115">
        <v>194.65</v>
      </c>
      <c r="D118" s="97"/>
      <c r="E118" s="92">
        <f>IFERROR(VLOOKUP($A118,'[39]Sales Summary Navy'!$B:$O,3,0),0)</f>
        <v>194.65</v>
      </c>
      <c r="F118" s="92">
        <f>IFERROR(VLOOKUP($A118,'[39]Sales Summary Navy'!$B:$O,4,0),0)</f>
        <v>194.65</v>
      </c>
      <c r="G118" s="92">
        <f>IFERROR(VLOOKUP($A118,'[39]Sales Summary Navy'!$B:$O,5,0),0)</f>
        <v>0</v>
      </c>
      <c r="H118" s="92">
        <f>IFERROR(VLOOKUP($A118,'[39]Sales Summary Navy'!$B:$O,6,0),0)</f>
        <v>0</v>
      </c>
      <c r="I118" s="92">
        <f>IFERROR(VLOOKUP($A118,'[39]Sales Summary Navy'!$B:$O,7,0),0)</f>
        <v>0</v>
      </c>
      <c r="J118" s="92">
        <f>IFERROR(VLOOKUP($A118,'[39]Sales Summary Navy'!$B:$O,8,0),0)</f>
        <v>0</v>
      </c>
      <c r="K118" s="92">
        <f>IFERROR(VLOOKUP($A118,'[39]Sales Summary Navy'!$B:$O,9,0),0)</f>
        <v>0</v>
      </c>
      <c r="L118" s="92">
        <f>IFERROR(VLOOKUP($A118,'[39]Sales Summary Navy'!$B:$O,10,0),0)</f>
        <v>0</v>
      </c>
      <c r="M118" s="92">
        <f>IFERROR(VLOOKUP($A118,'[39]Sales Summary Navy'!$B:$O,11,0),0)</f>
        <v>0</v>
      </c>
      <c r="N118" s="92">
        <f>IFERROR(VLOOKUP($A118,'[39]Sales Summary Navy'!$B:$O,12,0),0)</f>
        <v>0</v>
      </c>
      <c r="O118" s="92">
        <f>IFERROR(VLOOKUP($A118,'[39]Sales Summary Navy'!$B:$O,13,0),0)</f>
        <v>0</v>
      </c>
      <c r="P118" s="92">
        <f>IFERROR(VLOOKUP($A118,'[39]Sales Summary Navy'!$B:$O,14,0),0)</f>
        <v>0</v>
      </c>
      <c r="Q118" s="93">
        <f t="shared" si="36"/>
        <v>389.3</v>
      </c>
      <c r="R118" s="93"/>
      <c r="S118" s="93">
        <f t="shared" si="37"/>
        <v>1</v>
      </c>
      <c r="T118" s="93">
        <f t="shared" si="37"/>
        <v>1</v>
      </c>
      <c r="U118" s="93">
        <f t="shared" si="37"/>
        <v>0</v>
      </c>
      <c r="V118" s="93">
        <f t="shared" si="37"/>
        <v>0</v>
      </c>
      <c r="W118" s="93">
        <f t="shared" si="37"/>
        <v>0</v>
      </c>
      <c r="X118" s="93">
        <f t="shared" si="37"/>
        <v>0</v>
      </c>
      <c r="Y118" s="93">
        <f t="shared" si="37"/>
        <v>0</v>
      </c>
      <c r="Z118" s="93">
        <f t="shared" si="37"/>
        <v>0</v>
      </c>
      <c r="AA118" s="93">
        <f t="shared" si="37"/>
        <v>0</v>
      </c>
      <c r="AB118" s="93">
        <f t="shared" si="37"/>
        <v>0</v>
      </c>
      <c r="AC118" s="93">
        <f t="shared" si="37"/>
        <v>0</v>
      </c>
      <c r="AD118" s="93">
        <f t="shared" si="37"/>
        <v>0</v>
      </c>
      <c r="AE118" s="93">
        <f t="shared" si="38"/>
        <v>0.16666666666666666</v>
      </c>
      <c r="AF118" s="87" t="s">
        <v>101</v>
      </c>
      <c r="AG118" s="87"/>
      <c r="AH118" s="42">
        <f t="shared" si="39"/>
        <v>6.9352424323788222</v>
      </c>
      <c r="AI118" s="43">
        <f t="shared" si="40"/>
        <v>201.58524243237883</v>
      </c>
      <c r="AJ118" s="43">
        <f t="shared" si="41"/>
        <v>403.17048486475767</v>
      </c>
      <c r="AK118" s="43">
        <f t="shared" si="42"/>
        <v>13.870484864757657</v>
      </c>
      <c r="AN118" s="113">
        <f>SUM(AN103:AN117)</f>
        <v>-41402.325656306188</v>
      </c>
      <c r="AO118" s="116">
        <f>AN118/1652</f>
        <v>-25.061940469919001</v>
      </c>
      <c r="AP118" s="56"/>
      <c r="AQ118" s="56"/>
    </row>
    <row r="119" spans="1:43" ht="12" customHeight="1">
      <c r="A119" s="90" t="s">
        <v>137</v>
      </c>
      <c r="B119" s="90" t="str">
        <f>VLOOKUP(A119,'[39]Sales Summary Navy'!$B:$C,2,FALSE)</f>
        <v>40YD ROLL OFF-HAUL</v>
      </c>
      <c r="C119" s="115">
        <v>194.65</v>
      </c>
      <c r="D119" s="97"/>
      <c r="E119" s="92">
        <f>IFERROR(VLOOKUP($A119,'[39]Sales Summary Navy'!$B:$O,3,0),0)</f>
        <v>928.62</v>
      </c>
      <c r="F119" s="92">
        <f>IFERROR(VLOOKUP($A119,'[39]Sales Summary Navy'!$B:$O,4,0),0)</f>
        <v>194.65</v>
      </c>
      <c r="G119" s="92">
        <f>IFERROR(VLOOKUP($A119,'[39]Sales Summary Navy'!$B:$O,5,0),0)</f>
        <v>0</v>
      </c>
      <c r="H119" s="92">
        <f>IFERROR(VLOOKUP($A119,'[39]Sales Summary Navy'!$B:$O,6,0),0)</f>
        <v>0</v>
      </c>
      <c r="I119" s="92">
        <f>IFERROR(VLOOKUP($A119,'[39]Sales Summary Navy'!$B:$O,7,0),0)</f>
        <v>0</v>
      </c>
      <c r="J119" s="92">
        <f>IFERROR(VLOOKUP($A119,'[39]Sales Summary Navy'!$B:$O,8,0),0)</f>
        <v>0</v>
      </c>
      <c r="K119" s="92">
        <f>IFERROR(VLOOKUP($A119,'[39]Sales Summary Navy'!$B:$O,9,0),0)</f>
        <v>0</v>
      </c>
      <c r="L119" s="92">
        <f>IFERROR(VLOOKUP($A119,'[39]Sales Summary Navy'!$B:$O,10,0),0)</f>
        <v>0</v>
      </c>
      <c r="M119" s="92">
        <f>IFERROR(VLOOKUP($A119,'[39]Sales Summary Navy'!$B:$O,11,0),0)</f>
        <v>0</v>
      </c>
      <c r="N119" s="92">
        <f>IFERROR(VLOOKUP($A119,'[39]Sales Summary Navy'!$B:$O,12,0),0)</f>
        <v>0</v>
      </c>
      <c r="O119" s="92">
        <f>IFERROR(VLOOKUP($A119,'[39]Sales Summary Navy'!$B:$O,13,0),0)</f>
        <v>0</v>
      </c>
      <c r="P119" s="92">
        <f>IFERROR(VLOOKUP($A119,'[39]Sales Summary Navy'!$B:$O,14,0),0)</f>
        <v>0</v>
      </c>
      <c r="Q119" s="93">
        <f t="shared" si="36"/>
        <v>1123.27</v>
      </c>
      <c r="R119" s="93"/>
      <c r="S119" s="93">
        <f t="shared" si="37"/>
        <v>4.7707166709478548</v>
      </c>
      <c r="T119" s="93">
        <f t="shared" si="37"/>
        <v>1</v>
      </c>
      <c r="U119" s="93">
        <f t="shared" si="37"/>
        <v>0</v>
      </c>
      <c r="V119" s="93">
        <f t="shared" si="37"/>
        <v>0</v>
      </c>
      <c r="W119" s="93">
        <f t="shared" si="37"/>
        <v>0</v>
      </c>
      <c r="X119" s="93">
        <f t="shared" si="37"/>
        <v>0</v>
      </c>
      <c r="Y119" s="93">
        <f t="shared" si="37"/>
        <v>0</v>
      </c>
      <c r="Z119" s="93">
        <f t="shared" si="37"/>
        <v>0</v>
      </c>
      <c r="AA119" s="93">
        <f t="shared" si="37"/>
        <v>0</v>
      </c>
      <c r="AB119" s="93">
        <f t="shared" si="37"/>
        <v>0</v>
      </c>
      <c r="AC119" s="93">
        <f t="shared" si="37"/>
        <v>0</v>
      </c>
      <c r="AD119" s="93">
        <f t="shared" si="37"/>
        <v>0</v>
      </c>
      <c r="AE119" s="93">
        <f t="shared" si="38"/>
        <v>0.48089305591232123</v>
      </c>
      <c r="AF119" s="87" t="s">
        <v>101</v>
      </c>
      <c r="AG119" s="87"/>
      <c r="AH119" s="42">
        <f t="shared" si="39"/>
        <v>6.9352424323788222</v>
      </c>
      <c r="AI119" s="43">
        <f t="shared" si="40"/>
        <v>201.58524243237883</v>
      </c>
      <c r="AJ119" s="43">
        <f t="shared" si="41"/>
        <v>1163.2913191215935</v>
      </c>
      <c r="AK119" s="43">
        <f t="shared" si="42"/>
        <v>40.021319121593478</v>
      </c>
      <c r="AO119" s="56"/>
      <c r="AP119" s="56"/>
      <c r="AQ119" s="56"/>
    </row>
    <row r="120" spans="1:43" ht="12" customHeight="1">
      <c r="A120" s="117" t="s">
        <v>132</v>
      </c>
      <c r="B120" s="117" t="str">
        <f>VLOOKUP(A120,'[39]Sales Summary Coupeville'!$B:$C,2,FALSE)</f>
        <v xml:space="preserve">20YD RO DAILY SHORT HAUL </v>
      </c>
      <c r="C120" s="118">
        <f>C105</f>
        <v>118.2</v>
      </c>
      <c r="D120" s="119"/>
      <c r="E120" s="120">
        <f>IFERROR(VLOOKUP($A120,'[39]Sales Summary Coupeville'!$B:$O,3,0),0)</f>
        <v>2766.24</v>
      </c>
      <c r="F120" s="120">
        <f>IFERROR(VLOOKUP($A120,'[39]Sales Summary Coupeville'!$B:$O,4,0),0)</f>
        <v>2684.88</v>
      </c>
      <c r="G120" s="120">
        <f>IFERROR(VLOOKUP($A120,'[39]Sales Summary Coupeville'!$B:$O,5,0),0)</f>
        <v>2766.24</v>
      </c>
      <c r="H120" s="120">
        <f>IFERROR(VLOOKUP($A120,'[39]Sales Summary Coupeville'!$B:$O,6,0),0)</f>
        <v>2603.52</v>
      </c>
      <c r="I120" s="120">
        <f>IFERROR(VLOOKUP($A120,'[39]Sales Summary Coupeville'!$B:$O,7,0),0)</f>
        <v>2847.6</v>
      </c>
      <c r="J120" s="120">
        <f>IFERROR(VLOOKUP($A120,'[39]Sales Summary Coupeville'!$B:$O,8,0),0)</f>
        <v>2196.7199999999998</v>
      </c>
      <c r="K120" s="120">
        <f>IFERROR(VLOOKUP($A120,'[39]Sales Summary Coupeville'!$B:$O,9,0),0)</f>
        <v>2034</v>
      </c>
      <c r="L120" s="120">
        <f>IFERROR(VLOOKUP($A120,'[39]Sales Summary Coupeville'!$B:$O,10,0),0)</f>
        <v>2640.36</v>
      </c>
      <c r="M120" s="120">
        <f>IFERROR(VLOOKUP($A120,'[39]Sales Summary Coupeville'!$B:$O,11,0),0)</f>
        <v>2115.36</v>
      </c>
      <c r="N120" s="120">
        <f>IFERROR(VLOOKUP($A120,'[39]Sales Summary Coupeville'!$B:$O,12,0),0)</f>
        <v>1664.04</v>
      </c>
      <c r="O120" s="120">
        <f>IFERROR(VLOOKUP($A120,'[39]Sales Summary Coupeville'!$B:$O,13,0),0)</f>
        <v>1264.92</v>
      </c>
      <c r="P120" s="120">
        <f>IFERROR(VLOOKUP($A120,'[39]Sales Summary Coupeville'!$B:$O,14,0),0)</f>
        <v>1220.4000000000001</v>
      </c>
      <c r="Q120" s="121">
        <f t="shared" si="36"/>
        <v>26804.280000000006</v>
      </c>
      <c r="R120" s="122"/>
      <c r="S120" s="122">
        <f t="shared" si="37"/>
        <v>23.403045685279185</v>
      </c>
      <c r="T120" s="122">
        <f t="shared" si="37"/>
        <v>22.71472081218274</v>
      </c>
      <c r="U120" s="122">
        <f t="shared" si="37"/>
        <v>23.403045685279185</v>
      </c>
      <c r="V120" s="122">
        <f t="shared" si="37"/>
        <v>22.026395939086292</v>
      </c>
      <c r="W120" s="122">
        <f t="shared" si="37"/>
        <v>24.091370558375633</v>
      </c>
      <c r="X120" s="122">
        <f t="shared" si="37"/>
        <v>18.584771573604058</v>
      </c>
      <c r="Y120" s="122">
        <f t="shared" si="37"/>
        <v>17.208121827411166</v>
      </c>
      <c r="Z120" s="122">
        <f t="shared" si="37"/>
        <v>22.338071065989848</v>
      </c>
      <c r="AA120" s="122">
        <f t="shared" si="37"/>
        <v>17.896446700507614</v>
      </c>
      <c r="AB120" s="122">
        <f t="shared" si="37"/>
        <v>14.078172588832487</v>
      </c>
      <c r="AC120" s="122">
        <f t="shared" si="37"/>
        <v>10.701522842639594</v>
      </c>
      <c r="AD120" s="122">
        <f t="shared" si="37"/>
        <v>10.324873096446701</v>
      </c>
      <c r="AE120" s="122">
        <f t="shared" si="38"/>
        <v>18.897546531302876</v>
      </c>
      <c r="AF120" s="123" t="s">
        <v>141</v>
      </c>
      <c r="AG120" s="123"/>
      <c r="AH120" s="42">
        <f t="shared" si="39"/>
        <v>4.2113827665408516</v>
      </c>
      <c r="AI120" s="43">
        <f t="shared" si="40"/>
        <v>122.41138276654085</v>
      </c>
      <c r="AJ120" s="43">
        <f t="shared" si="41"/>
        <v>27759.297621501995</v>
      </c>
      <c r="AK120" s="43">
        <f t="shared" si="42"/>
        <v>955.0176215019892</v>
      </c>
      <c r="AO120" s="56"/>
      <c r="AP120" s="56"/>
      <c r="AQ120" s="45"/>
    </row>
    <row r="121" spans="1:43" ht="12" customHeight="1">
      <c r="A121" s="117" t="s">
        <v>142</v>
      </c>
      <c r="B121" s="117" t="str">
        <f>VLOOKUP(A121,'[39]Sales Summary Coupeville'!$B:$C,2,FALSE)</f>
        <v>20YD ROLL OFF-DAILY RENT</v>
      </c>
      <c r="C121" s="118">
        <f>C144</f>
        <v>5.99</v>
      </c>
      <c r="D121" s="119"/>
      <c r="E121" s="120">
        <f>IFERROR(VLOOKUP($A121,'[39]Sales Summary Coupeville'!$B:$O,3,0),0)</f>
        <v>213.01</v>
      </c>
      <c r="F121" s="120">
        <f>IFERROR(VLOOKUP($A121,'[39]Sales Summary Coupeville'!$B:$O,4,0),0)</f>
        <v>172.95</v>
      </c>
      <c r="G121" s="120">
        <f>IFERROR(VLOOKUP($A121,'[39]Sales Summary Coupeville'!$B:$O,5,0),0)</f>
        <v>146.16</v>
      </c>
      <c r="H121" s="120">
        <f>IFERROR(VLOOKUP($A121,'[39]Sales Summary Coupeville'!$B:$O,6,0),0)</f>
        <v>207.06</v>
      </c>
      <c r="I121" s="120">
        <f>IFERROR(VLOOKUP($A121,'[39]Sales Summary Coupeville'!$B:$O,7,0),0)</f>
        <v>20.3</v>
      </c>
      <c r="J121" s="120">
        <f>IFERROR(VLOOKUP($A121,'[39]Sales Summary Coupeville'!$B:$O,8,0),0)</f>
        <v>129.91999999999999</v>
      </c>
      <c r="K121" s="120">
        <f>IFERROR(VLOOKUP($A121,'[39]Sales Summary Coupeville'!$B:$O,9,0),0)</f>
        <v>48.72</v>
      </c>
      <c r="L121" s="120">
        <f>IFERROR(VLOOKUP($A121,'[39]Sales Summary Coupeville'!$B:$O,10,0),0)</f>
        <v>32.479999999999997</v>
      </c>
      <c r="M121" s="120">
        <f>IFERROR(VLOOKUP($A121,'[39]Sales Summary Coupeville'!$B:$O,11,0),0)</f>
        <v>194.88</v>
      </c>
      <c r="N121" s="120">
        <f>IFERROR(VLOOKUP($A121,'[39]Sales Summary Coupeville'!$B:$O,12,0),0)</f>
        <v>64.959999999999994</v>
      </c>
      <c r="O121" s="120">
        <f>IFERROR(VLOOKUP($A121,'[39]Sales Summary Coupeville'!$B:$O,13,0),0)</f>
        <v>121.8</v>
      </c>
      <c r="P121" s="120">
        <f>IFERROR(VLOOKUP($A121,'[39]Sales Summary Coupeville'!$B:$O,14,0),0)</f>
        <v>267.95999999999998</v>
      </c>
      <c r="Q121" s="121">
        <f t="shared" si="36"/>
        <v>1620.2</v>
      </c>
      <c r="R121" s="122"/>
      <c r="S121" s="124">
        <f t="shared" ref="S121:AD122" si="43">IFERROR(E121/$C121,0)/30</f>
        <v>1.1853644963828602</v>
      </c>
      <c r="T121" s="124">
        <f t="shared" si="43"/>
        <v>0.96243739565943232</v>
      </c>
      <c r="U121" s="124">
        <f t="shared" si="43"/>
        <v>0.81335559265442403</v>
      </c>
      <c r="V121" s="124">
        <f t="shared" si="43"/>
        <v>1.152253756260434</v>
      </c>
      <c r="W121" s="124">
        <f t="shared" si="43"/>
        <v>0.11296605453533666</v>
      </c>
      <c r="X121" s="124">
        <f t="shared" si="43"/>
        <v>0.72298274902615467</v>
      </c>
      <c r="Y121" s="124">
        <f t="shared" si="43"/>
        <v>0.27111853088480797</v>
      </c>
      <c r="Z121" s="124">
        <f t="shared" si="43"/>
        <v>0.18074568725653867</v>
      </c>
      <c r="AA121" s="124">
        <f t="shared" si="43"/>
        <v>1.0844741235392319</v>
      </c>
      <c r="AB121" s="124">
        <f t="shared" si="43"/>
        <v>0.36149137451307733</v>
      </c>
      <c r="AC121" s="124">
        <f t="shared" si="43"/>
        <v>0.67779632721201999</v>
      </c>
      <c r="AD121" s="124">
        <f t="shared" si="43"/>
        <v>1.4911519198664438</v>
      </c>
      <c r="AE121" s="81">
        <f t="shared" si="38"/>
        <v>0.75134483398256346</v>
      </c>
      <c r="AF121" s="125">
        <f t="shared" ref="AF121:AF122" si="44">AE121*30</f>
        <v>22.540345019476902</v>
      </c>
      <c r="AG121" s="123" t="s">
        <v>141</v>
      </c>
      <c r="AH121" s="42">
        <f t="shared" si="39"/>
        <v>0.2134194819930601</v>
      </c>
      <c r="AI121" s="43">
        <f t="shared" si="40"/>
        <v>6.2034194819930599</v>
      </c>
      <c r="AJ121" s="43">
        <f>+AF121*AI121*12</f>
        <v>1677.9265850960192</v>
      </c>
      <c r="AK121" s="43">
        <f t="shared" si="42"/>
        <v>57.726585096019107</v>
      </c>
      <c r="AO121" s="56">
        <v>20</v>
      </c>
      <c r="AP121" s="56">
        <v>1</v>
      </c>
      <c r="AQ121" s="45">
        <f>+AE121*AP121</f>
        <v>0.75134483398256346</v>
      </c>
    </row>
    <row r="122" spans="1:43" ht="12" customHeight="1">
      <c r="A122" s="117" t="s">
        <v>143</v>
      </c>
      <c r="B122" s="117" t="str">
        <f>VLOOKUP(A122,'[39]Sales Summary Coupeville'!$B:$C,2,FALSE)</f>
        <v>30YD ROLL OFF-DAILY RENT</v>
      </c>
      <c r="C122" s="118">
        <f>C146</f>
        <v>5.99</v>
      </c>
      <c r="D122" s="119"/>
      <c r="E122" s="120">
        <f>IFERROR(VLOOKUP($A122,'[39]Sales Summary Coupeville'!$B:$O,3,0),0)</f>
        <v>0</v>
      </c>
      <c r="F122" s="120">
        <f>IFERROR(VLOOKUP($A122,'[39]Sales Summary Coupeville'!$B:$O,4,0),0)</f>
        <v>-11.58</v>
      </c>
      <c r="G122" s="120">
        <f>IFERROR(VLOOKUP($A122,'[39]Sales Summary Coupeville'!$B:$O,5,0),0)</f>
        <v>0</v>
      </c>
      <c r="H122" s="120">
        <f>IFERROR(VLOOKUP($A122,'[39]Sales Summary Coupeville'!$B:$O,6,0),0)</f>
        <v>0</v>
      </c>
      <c r="I122" s="120">
        <f>IFERROR(VLOOKUP($A122,'[39]Sales Summary Coupeville'!$B:$O,7,0),0)</f>
        <v>0</v>
      </c>
      <c r="J122" s="120">
        <f>IFERROR(VLOOKUP($A122,'[39]Sales Summary Coupeville'!$B:$O,8,0),0)</f>
        <v>0</v>
      </c>
      <c r="K122" s="120">
        <f>IFERROR(VLOOKUP($A122,'[39]Sales Summary Coupeville'!$B:$O,9,0),0)</f>
        <v>0</v>
      </c>
      <c r="L122" s="120">
        <f>IFERROR(VLOOKUP($A122,'[39]Sales Summary Coupeville'!$B:$O,10,0),0)</f>
        <v>0</v>
      </c>
      <c r="M122" s="120">
        <f>IFERROR(VLOOKUP($A122,'[39]Sales Summary Coupeville'!$B:$O,11,0),0)</f>
        <v>0</v>
      </c>
      <c r="N122" s="120">
        <f>IFERROR(VLOOKUP($A122,'[39]Sales Summary Coupeville'!$B:$O,12,0),0)</f>
        <v>0</v>
      </c>
      <c r="O122" s="120">
        <f>IFERROR(VLOOKUP($A122,'[39]Sales Summary Coupeville'!$B:$O,13,0),0)</f>
        <v>0</v>
      </c>
      <c r="P122" s="120">
        <f>IFERROR(VLOOKUP($A122,'[39]Sales Summary Coupeville'!$B:$O,14,0),0)</f>
        <v>0</v>
      </c>
      <c r="Q122" s="121">
        <f t="shared" si="36"/>
        <v>-11.58</v>
      </c>
      <c r="R122" s="122"/>
      <c r="S122" s="124">
        <f t="shared" si="43"/>
        <v>0</v>
      </c>
      <c r="T122" s="124">
        <f t="shared" si="43"/>
        <v>-6.4440734557595997E-2</v>
      </c>
      <c r="U122" s="124">
        <f t="shared" si="43"/>
        <v>0</v>
      </c>
      <c r="V122" s="124">
        <f t="shared" si="43"/>
        <v>0</v>
      </c>
      <c r="W122" s="124">
        <f t="shared" si="43"/>
        <v>0</v>
      </c>
      <c r="X122" s="124">
        <f t="shared" si="43"/>
        <v>0</v>
      </c>
      <c r="Y122" s="124">
        <f t="shared" si="43"/>
        <v>0</v>
      </c>
      <c r="Z122" s="124">
        <f t="shared" si="43"/>
        <v>0</v>
      </c>
      <c r="AA122" s="124">
        <f t="shared" si="43"/>
        <v>0</v>
      </c>
      <c r="AB122" s="124">
        <f t="shared" si="43"/>
        <v>0</v>
      </c>
      <c r="AC122" s="124">
        <f t="shared" si="43"/>
        <v>0</v>
      </c>
      <c r="AD122" s="124">
        <f t="shared" si="43"/>
        <v>0</v>
      </c>
      <c r="AE122" s="81">
        <f t="shared" si="38"/>
        <v>-5.3700612131329997E-3</v>
      </c>
      <c r="AF122" s="125">
        <f t="shared" si="44"/>
        <v>-0.16110183639399001</v>
      </c>
      <c r="AG122" s="123" t="s">
        <v>141</v>
      </c>
      <c r="AH122" s="42">
        <f t="shared" si="39"/>
        <v>0.2134194819930601</v>
      </c>
      <c r="AI122" s="43">
        <f t="shared" si="40"/>
        <v>6.2034194819930599</v>
      </c>
      <c r="AJ122" s="43">
        <f>+AF122*AI122*12</f>
        <v>-11.992587245656035</v>
      </c>
      <c r="AK122" s="43">
        <f t="shared" si="42"/>
        <v>-0.41258724565603444</v>
      </c>
      <c r="AO122" s="56">
        <v>30</v>
      </c>
      <c r="AP122" s="56">
        <v>1</v>
      </c>
      <c r="AQ122" s="45">
        <f>+AE122*AP122</f>
        <v>-5.3700612131329997E-3</v>
      </c>
    </row>
    <row r="123" spans="1:43" ht="12" customHeight="1">
      <c r="A123" s="117" t="s">
        <v>144</v>
      </c>
      <c r="B123" s="117" t="str">
        <f>VLOOKUP(A123,'[39]Sales Summary Coupeville'!$B:$C,2,FALSE)</f>
        <v>20YD ROLL OFF-MNTHLY RENT</v>
      </c>
      <c r="C123" s="118">
        <f>C145</f>
        <v>179.02</v>
      </c>
      <c r="D123" s="119"/>
      <c r="E123" s="120">
        <f>IFERROR(VLOOKUP($A123,'[39]Sales Summary Coupeville'!$B:$O,3,0),0)</f>
        <v>847.35</v>
      </c>
      <c r="F123" s="120">
        <f>IFERROR(VLOOKUP($A123,'[39]Sales Summary Coupeville'!$B:$O,4,0),0)</f>
        <v>847.35</v>
      </c>
      <c r="G123" s="120">
        <f>IFERROR(VLOOKUP($A123,'[39]Sales Summary Coupeville'!$B:$O,5,0),0)</f>
        <v>847.35</v>
      </c>
      <c r="H123" s="120">
        <f>IFERROR(VLOOKUP($A123,'[39]Sales Summary Coupeville'!$B:$O,6,0),0)</f>
        <v>847.35</v>
      </c>
      <c r="I123" s="120">
        <f>IFERROR(VLOOKUP($A123,'[39]Sales Summary Coupeville'!$B:$O,7,0),0)</f>
        <v>941.5</v>
      </c>
      <c r="J123" s="120">
        <f>IFERROR(VLOOKUP($A123,'[39]Sales Summary Coupeville'!$B:$O,8,0),0)</f>
        <v>847.35</v>
      </c>
      <c r="K123" s="120">
        <f>IFERROR(VLOOKUP($A123,'[39]Sales Summary Coupeville'!$B:$O,9,0),0)</f>
        <v>847.35</v>
      </c>
      <c r="L123" s="120">
        <f>IFERROR(VLOOKUP($A123,'[39]Sales Summary Coupeville'!$B:$O,10,0),0)</f>
        <v>847.35</v>
      </c>
      <c r="M123" s="120">
        <f>IFERROR(VLOOKUP($A123,'[39]Sales Summary Coupeville'!$B:$O,11,0),0)</f>
        <v>659.05</v>
      </c>
      <c r="N123" s="120">
        <f>IFERROR(VLOOKUP($A123,'[39]Sales Summary Coupeville'!$B:$O,12,0),0)</f>
        <v>659.05</v>
      </c>
      <c r="O123" s="120">
        <f>IFERROR(VLOOKUP($A123,'[39]Sales Summary Coupeville'!$B:$O,13,0),0)</f>
        <v>659.05</v>
      </c>
      <c r="P123" s="120">
        <f>IFERROR(VLOOKUP($A123,'[39]Sales Summary Coupeville'!$B:$O,14,0),0)</f>
        <v>659.05</v>
      </c>
      <c r="Q123" s="121">
        <f t="shared" si="36"/>
        <v>9509.15</v>
      </c>
      <c r="R123" s="122"/>
      <c r="S123" s="124">
        <f t="shared" ref="S123:AD134" si="45">IFERROR(E123/$C123,0)</f>
        <v>4.733270025695453</v>
      </c>
      <c r="T123" s="124">
        <f t="shared" si="45"/>
        <v>4.733270025695453</v>
      </c>
      <c r="U123" s="124">
        <f t="shared" si="45"/>
        <v>4.733270025695453</v>
      </c>
      <c r="V123" s="124">
        <f t="shared" si="45"/>
        <v>4.733270025695453</v>
      </c>
      <c r="W123" s="124">
        <f t="shared" si="45"/>
        <v>5.259188917439392</v>
      </c>
      <c r="X123" s="124">
        <f t="shared" si="45"/>
        <v>4.733270025695453</v>
      </c>
      <c r="Y123" s="124">
        <f t="shared" si="45"/>
        <v>4.733270025695453</v>
      </c>
      <c r="Z123" s="124">
        <f t="shared" si="45"/>
        <v>4.733270025695453</v>
      </c>
      <c r="AA123" s="124">
        <f t="shared" si="45"/>
        <v>3.681432242207574</v>
      </c>
      <c r="AB123" s="124">
        <f t="shared" si="45"/>
        <v>3.681432242207574</v>
      </c>
      <c r="AC123" s="124">
        <f t="shared" si="45"/>
        <v>3.681432242207574</v>
      </c>
      <c r="AD123" s="124">
        <f t="shared" si="45"/>
        <v>3.681432242207574</v>
      </c>
      <c r="AE123" s="126">
        <f t="shared" si="38"/>
        <v>4.4264840055114894</v>
      </c>
      <c r="AF123" s="123" t="s">
        <v>141</v>
      </c>
      <c r="AG123" s="123"/>
      <c r="AH123" s="42">
        <f t="shared" si="39"/>
        <v>6.378356538630654</v>
      </c>
      <c r="AI123" s="43">
        <f t="shared" si="40"/>
        <v>185.39835653863065</v>
      </c>
      <c r="AJ123" s="43">
        <f t="shared" si="41"/>
        <v>9847.9543183963797</v>
      </c>
      <c r="AK123" s="43">
        <f t="shared" si="42"/>
        <v>338.80431839638004</v>
      </c>
      <c r="AO123" s="56">
        <v>20</v>
      </c>
      <c r="AP123" s="56">
        <v>1</v>
      </c>
      <c r="AQ123" s="45">
        <f>+AE123*AP123</f>
        <v>4.4264840055114894</v>
      </c>
    </row>
    <row r="124" spans="1:43" s="129" customFormat="1" ht="12" customHeight="1">
      <c r="A124" s="117" t="s">
        <v>145</v>
      </c>
      <c r="B124" s="117" t="s">
        <v>146</v>
      </c>
      <c r="C124" s="118">
        <v>176.9</v>
      </c>
      <c r="D124" s="119"/>
      <c r="E124" s="120">
        <f>IFERROR(VLOOKUP($A124,'[39]Sales Summary Coupeville'!$B:$O,3,0),0)</f>
        <v>0</v>
      </c>
      <c r="F124" s="120">
        <f>IFERROR(VLOOKUP($A124,'[39]Sales Summary Coupeville'!$B:$O,4,0),0)</f>
        <v>0</v>
      </c>
      <c r="G124" s="120">
        <f>IFERROR(VLOOKUP($A124,'[39]Sales Summary Coupeville'!$B:$O,5,0),0)</f>
        <v>0</v>
      </c>
      <c r="H124" s="120">
        <f>IFERROR(VLOOKUP($A124,'[39]Sales Summary Coupeville'!$B:$O,6,0),0)</f>
        <v>0</v>
      </c>
      <c r="I124" s="120">
        <f>IFERROR(VLOOKUP($A124,'[39]Sales Summary Coupeville'!$B:$O,7,0),0)</f>
        <v>0</v>
      </c>
      <c r="J124" s="120">
        <f>IFERROR(VLOOKUP($A124,'[39]Sales Summary Coupeville'!$B:$O,8,0),0)</f>
        <v>0</v>
      </c>
      <c r="K124" s="120">
        <f>IFERROR(VLOOKUP($A124,'[39]Sales Summary Coupeville'!$B:$O,9,0),0)</f>
        <v>0</v>
      </c>
      <c r="L124" s="120">
        <f>IFERROR(VLOOKUP($A124,'[39]Sales Summary Coupeville'!$B:$O,10,0),0)</f>
        <v>0</v>
      </c>
      <c r="M124" s="120">
        <f>IFERROR(VLOOKUP($A124,'[39]Sales Summary Coupeville'!$B:$O,11,0),0)</f>
        <v>0</v>
      </c>
      <c r="N124" s="120">
        <f>IFERROR(VLOOKUP($A124,'[39]Sales Summary Coupeville'!$B:$O,12,0),0)</f>
        <v>238.34</v>
      </c>
      <c r="O124" s="120">
        <f>IFERROR(VLOOKUP($A124,'[39]Sales Summary Coupeville'!$B:$O,13,0),0)</f>
        <v>238.34</v>
      </c>
      <c r="P124" s="120">
        <f>IFERROR(VLOOKUP($A124,'[39]Sales Summary Coupeville'!$B:$O,14,0),0)</f>
        <v>238.34</v>
      </c>
      <c r="Q124" s="121">
        <f t="shared" si="36"/>
        <v>715.02</v>
      </c>
      <c r="R124" s="122"/>
      <c r="S124" s="122">
        <f t="shared" si="45"/>
        <v>0</v>
      </c>
      <c r="T124" s="122">
        <f t="shared" si="45"/>
        <v>0</v>
      </c>
      <c r="U124" s="122">
        <f t="shared" si="45"/>
        <v>0</v>
      </c>
      <c r="V124" s="122">
        <f t="shared" si="45"/>
        <v>0</v>
      </c>
      <c r="W124" s="122">
        <f t="shared" si="45"/>
        <v>0</v>
      </c>
      <c r="X124" s="122">
        <f t="shared" si="45"/>
        <v>0</v>
      </c>
      <c r="Y124" s="122">
        <f t="shared" si="45"/>
        <v>0</v>
      </c>
      <c r="Z124" s="122">
        <f t="shared" si="45"/>
        <v>0</v>
      </c>
      <c r="AA124" s="122">
        <f t="shared" si="45"/>
        <v>0</v>
      </c>
      <c r="AB124" s="122">
        <f t="shared" si="45"/>
        <v>1.3473148671565855</v>
      </c>
      <c r="AC124" s="122">
        <f t="shared" si="45"/>
        <v>1.3473148671565855</v>
      </c>
      <c r="AD124" s="122">
        <f t="shared" si="45"/>
        <v>1.3473148671565855</v>
      </c>
      <c r="AE124" s="122">
        <f t="shared" si="38"/>
        <v>0.33682871678914639</v>
      </c>
      <c r="AF124" s="123" t="s">
        <v>141</v>
      </c>
      <c r="AG124" s="123"/>
      <c r="AH124" s="42">
        <f t="shared" si="39"/>
        <v>6.3028224314811903</v>
      </c>
      <c r="AI124" s="43">
        <f t="shared" si="40"/>
        <v>183.2028224314812</v>
      </c>
      <c r="AJ124" s="43">
        <f t="shared" si="41"/>
        <v>740.49565910094782</v>
      </c>
      <c r="AK124" s="43">
        <f t="shared" si="42"/>
        <v>25.475659100947837</v>
      </c>
      <c r="AL124" s="4"/>
      <c r="AM124" s="4"/>
      <c r="AN124" s="4"/>
      <c r="AO124" s="127"/>
      <c r="AP124" s="127"/>
      <c r="AQ124" s="128"/>
    </row>
    <row r="125" spans="1:43" ht="12" customHeight="1">
      <c r="A125" s="37" t="s">
        <v>147</v>
      </c>
      <c r="B125" s="37" t="str">
        <f>VLOOKUP(A125,'[39]Sales Summary Regulated'!$B:$C,2,FALSE)</f>
        <v>1-OAK HARBOR</v>
      </c>
      <c r="C125" s="38">
        <f>IFERROR(IFERROR(VLOOKUP(A125,'[39]All Other Rates'!$F$2:$H$646,3,FALSE),VLOOKUP(A125,#REF!,3,FALSE)),IF('Regulated Price Out'!Q125=0,0,"missing price"))</f>
        <v>128.6</v>
      </c>
      <c r="E125" s="35">
        <f>IFERROR(VLOOKUP($A125,'[39]Sales Summary Regulated'!$B:$O,3,0),0)</f>
        <v>257.2</v>
      </c>
      <c r="F125" s="35">
        <f>IFERROR(VLOOKUP($A125,'[39]Sales Summary Regulated'!$B:$O,4,0),0)</f>
        <v>128.6</v>
      </c>
      <c r="G125" s="35">
        <f>IFERROR(VLOOKUP($A125,'[39]Sales Summary Regulated'!$B:$O,5,0),0)</f>
        <v>128.6</v>
      </c>
      <c r="H125" s="35">
        <f>IFERROR(VLOOKUP($A125,'[39]Sales Summary Regulated'!$B:$O,6,0),0)</f>
        <v>128.6</v>
      </c>
      <c r="I125" s="35">
        <f>IFERROR(VLOOKUP($A125,'[39]Sales Summary Regulated'!$B:$O,7,0),0)</f>
        <v>0</v>
      </c>
      <c r="J125" s="35">
        <f>IFERROR(VLOOKUP($A125,'[39]Sales Summary Regulated'!$B:$O,8,0),0)</f>
        <v>128.6</v>
      </c>
      <c r="K125" s="35">
        <f>IFERROR(VLOOKUP($A125,'[39]Sales Summary Regulated'!$B:$O,9,0),0)</f>
        <v>257.2</v>
      </c>
      <c r="L125" s="35">
        <f>IFERROR(VLOOKUP($A125,'[39]Sales Summary Regulated'!$B:$O,10,0),0)</f>
        <v>128.6</v>
      </c>
      <c r="M125" s="35">
        <f>IFERROR(VLOOKUP($A125,'[39]Sales Summary Regulated'!$B:$O,11,0),0)</f>
        <v>128.6</v>
      </c>
      <c r="N125" s="35">
        <f>IFERROR(VLOOKUP($A125,'[39]Sales Summary Regulated'!$B:$O,12,0),0)</f>
        <v>128.6</v>
      </c>
      <c r="O125" s="35">
        <f>IFERROR(VLOOKUP($A125,'[39]Sales Summary Regulated'!$B:$O,13,0),0)</f>
        <v>128.6</v>
      </c>
      <c r="P125" s="35">
        <f>IFERROR(VLOOKUP($A125,'[39]Sales Summary Regulated'!$B:$O,14,0),0)</f>
        <v>257.2</v>
      </c>
      <c r="Q125" s="89">
        <f t="shared" si="36"/>
        <v>1800.3999999999996</v>
      </c>
      <c r="R125" s="111"/>
      <c r="S125" s="89">
        <f t="shared" si="45"/>
        <v>2</v>
      </c>
      <c r="T125" s="89">
        <f t="shared" si="45"/>
        <v>1</v>
      </c>
      <c r="U125" s="89">
        <f t="shared" si="45"/>
        <v>1</v>
      </c>
      <c r="V125" s="89">
        <f t="shared" si="45"/>
        <v>1</v>
      </c>
      <c r="W125" s="89">
        <f t="shared" si="45"/>
        <v>0</v>
      </c>
      <c r="X125" s="89">
        <f t="shared" si="45"/>
        <v>1</v>
      </c>
      <c r="Y125" s="89">
        <f t="shared" si="45"/>
        <v>2</v>
      </c>
      <c r="Z125" s="89">
        <f t="shared" si="45"/>
        <v>1</v>
      </c>
      <c r="AA125" s="89">
        <f t="shared" si="45"/>
        <v>1</v>
      </c>
      <c r="AB125" s="89">
        <f t="shared" si="45"/>
        <v>1</v>
      </c>
      <c r="AC125" s="89">
        <f t="shared" si="45"/>
        <v>1</v>
      </c>
      <c r="AD125" s="89">
        <f t="shared" si="45"/>
        <v>2</v>
      </c>
      <c r="AE125" s="89">
        <f t="shared" si="38"/>
        <v>1.1666666666666667</v>
      </c>
      <c r="AH125" s="42">
        <f t="shared" si="39"/>
        <v>4.5819274431231261</v>
      </c>
      <c r="AI125" s="43">
        <f t="shared" si="40"/>
        <v>133.18192744312313</v>
      </c>
      <c r="AJ125" s="43">
        <f t="shared" si="41"/>
        <v>1864.5469842037242</v>
      </c>
      <c r="AK125" s="43">
        <f t="shared" si="42"/>
        <v>64.146984203724514</v>
      </c>
    </row>
    <row r="126" spans="1:43" ht="12" customHeight="1">
      <c r="A126" s="37" t="s">
        <v>148</v>
      </c>
      <c r="B126" s="37" t="str">
        <f>VLOOKUP(A126,'[39]Sales Summary Regulated'!$B:$C,2,FALSE)</f>
        <v>2-OAK HARBOR</v>
      </c>
      <c r="C126" s="38">
        <f>IFERROR(IFERROR(VLOOKUP(A126,'[39]All Other Rates'!$F$2:$H$646,3,FALSE),VLOOKUP(A126,#REF!,3,FALSE)),IF('Regulated Price Out'!Q126=0,0,"missing price"))</f>
        <v>128.6</v>
      </c>
      <c r="E126" s="35">
        <f>IFERROR(VLOOKUP($A126,'[39]Sales Summary Regulated'!$B:$O,3,0),0)</f>
        <v>143.5</v>
      </c>
      <c r="F126" s="35">
        <f>IFERROR(VLOOKUP($A126,'[39]Sales Summary Regulated'!$B:$O,4,0),0)</f>
        <v>143.5</v>
      </c>
      <c r="G126" s="35">
        <f>IFERROR(VLOOKUP($A126,'[39]Sales Summary Regulated'!$B:$O,5,0),0)</f>
        <v>143.5</v>
      </c>
      <c r="H126" s="35">
        <f>IFERROR(VLOOKUP($A126,'[39]Sales Summary Regulated'!$B:$O,6,0),0)</f>
        <v>0</v>
      </c>
      <c r="I126" s="35">
        <f>IFERROR(VLOOKUP($A126,'[39]Sales Summary Regulated'!$B:$O,7,0),0)</f>
        <v>143.5</v>
      </c>
      <c r="J126" s="35">
        <f>IFERROR(VLOOKUP($A126,'[39]Sales Summary Regulated'!$B:$O,8,0),0)</f>
        <v>143.5</v>
      </c>
      <c r="K126" s="35">
        <f>IFERROR(VLOOKUP($A126,'[39]Sales Summary Regulated'!$B:$O,9,0),0)</f>
        <v>143.5</v>
      </c>
      <c r="L126" s="35">
        <f>IFERROR(VLOOKUP($A126,'[39]Sales Summary Regulated'!$B:$O,10,0),0)</f>
        <v>143.5</v>
      </c>
      <c r="M126" s="35">
        <f>IFERROR(VLOOKUP($A126,'[39]Sales Summary Regulated'!$B:$O,11,0),0)</f>
        <v>143.5</v>
      </c>
      <c r="N126" s="35">
        <f>IFERROR(VLOOKUP($A126,'[39]Sales Summary Regulated'!$B:$O,12,0),0)</f>
        <v>0</v>
      </c>
      <c r="O126" s="35">
        <f>IFERROR(VLOOKUP($A126,'[39]Sales Summary Regulated'!$B:$O,13,0),0)</f>
        <v>143.5</v>
      </c>
      <c r="P126" s="35">
        <f>IFERROR(VLOOKUP($A126,'[39]Sales Summary Regulated'!$B:$O,14,0),0)</f>
        <v>143.5</v>
      </c>
      <c r="Q126" s="89">
        <f t="shared" si="36"/>
        <v>1435</v>
      </c>
      <c r="R126" s="111"/>
      <c r="S126" s="89">
        <f t="shared" si="45"/>
        <v>1.1158631415241058</v>
      </c>
      <c r="T126" s="89">
        <f t="shared" si="45"/>
        <v>1.1158631415241058</v>
      </c>
      <c r="U126" s="89">
        <f t="shared" si="45"/>
        <v>1.1158631415241058</v>
      </c>
      <c r="V126" s="89">
        <f t="shared" si="45"/>
        <v>0</v>
      </c>
      <c r="W126" s="89">
        <f t="shared" si="45"/>
        <v>1.1158631415241058</v>
      </c>
      <c r="X126" s="89">
        <f t="shared" si="45"/>
        <v>1.1158631415241058</v>
      </c>
      <c r="Y126" s="89">
        <f t="shared" si="45"/>
        <v>1.1158631415241058</v>
      </c>
      <c r="Z126" s="89">
        <f t="shared" si="45"/>
        <v>1.1158631415241058</v>
      </c>
      <c r="AA126" s="89">
        <f t="shared" si="45"/>
        <v>1.1158631415241058</v>
      </c>
      <c r="AB126" s="89">
        <f t="shared" si="45"/>
        <v>0</v>
      </c>
      <c r="AC126" s="89">
        <f t="shared" si="45"/>
        <v>1.1158631415241058</v>
      </c>
      <c r="AD126" s="89">
        <f t="shared" si="45"/>
        <v>1.1158631415241058</v>
      </c>
      <c r="AE126" s="89">
        <f t="shared" si="38"/>
        <v>0.929885951270088</v>
      </c>
      <c r="AH126" s="42">
        <f t="shared" si="39"/>
        <v>4.5819274431231261</v>
      </c>
      <c r="AI126" s="43">
        <f t="shared" si="40"/>
        <v>133.18192744312313</v>
      </c>
      <c r="AJ126" s="43">
        <f t="shared" si="41"/>
        <v>1486.1280395091887</v>
      </c>
      <c r="AK126" s="43">
        <f t="shared" si="42"/>
        <v>51.128039509188739</v>
      </c>
    </row>
    <row r="127" spans="1:43" ht="12" customHeight="1">
      <c r="A127" s="37" t="s">
        <v>149</v>
      </c>
      <c r="B127" s="37" t="str">
        <f>VLOOKUP(A127,'[39]Sales Summary Regulated'!$B:$C,2,FALSE)</f>
        <v>3-OAK HARBOR</v>
      </c>
      <c r="C127" s="38">
        <f>IFERROR(IFERROR(VLOOKUP(A127,'[39]All Other Rates'!$F$2:$H$646,3,FALSE),VLOOKUP(A127,#REF!,3,FALSE)),IF('Regulated Price Out'!Q127=0,0,"missing price"))</f>
        <v>128.6</v>
      </c>
      <c r="E127" s="35">
        <f>IFERROR(VLOOKUP($A127,'[39]Sales Summary Regulated'!$B:$O,3,0),0)</f>
        <v>0</v>
      </c>
      <c r="F127" s="35">
        <f>IFERROR(VLOOKUP($A127,'[39]Sales Summary Regulated'!$B:$O,4,0),0)</f>
        <v>143.5</v>
      </c>
      <c r="G127" s="35">
        <f>IFERROR(VLOOKUP($A127,'[39]Sales Summary Regulated'!$B:$O,5,0),0)</f>
        <v>0</v>
      </c>
      <c r="H127" s="35">
        <f>IFERROR(VLOOKUP($A127,'[39]Sales Summary Regulated'!$B:$O,6,0),0)</f>
        <v>143.5</v>
      </c>
      <c r="I127" s="35">
        <f>IFERROR(VLOOKUP($A127,'[39]Sales Summary Regulated'!$B:$O,7,0),0)</f>
        <v>143.5</v>
      </c>
      <c r="J127" s="35">
        <f>IFERROR(VLOOKUP($A127,'[39]Sales Summary Regulated'!$B:$O,8,0),0)</f>
        <v>0</v>
      </c>
      <c r="K127" s="35">
        <f>IFERROR(VLOOKUP($A127,'[39]Sales Summary Regulated'!$B:$O,9,0),0)</f>
        <v>143.5</v>
      </c>
      <c r="L127" s="35">
        <f>IFERROR(VLOOKUP($A127,'[39]Sales Summary Regulated'!$B:$O,10,0),0)</f>
        <v>0</v>
      </c>
      <c r="M127" s="35">
        <f>IFERROR(VLOOKUP($A127,'[39]Sales Summary Regulated'!$B:$O,11,0),0)</f>
        <v>143.5</v>
      </c>
      <c r="N127" s="35">
        <f>IFERROR(VLOOKUP($A127,'[39]Sales Summary Regulated'!$B:$O,12,0),0)</f>
        <v>272.10000000000002</v>
      </c>
      <c r="O127" s="35">
        <f>IFERROR(VLOOKUP($A127,'[39]Sales Summary Regulated'!$B:$O,13,0),0)</f>
        <v>0</v>
      </c>
      <c r="P127" s="35">
        <f>IFERROR(VLOOKUP($A127,'[39]Sales Summary Regulated'!$B:$O,14,0),0)</f>
        <v>0</v>
      </c>
      <c r="Q127" s="89">
        <f t="shared" si="36"/>
        <v>989.6</v>
      </c>
      <c r="R127" s="111"/>
      <c r="S127" s="89">
        <f t="shared" si="45"/>
        <v>0</v>
      </c>
      <c r="T127" s="89">
        <f t="shared" si="45"/>
        <v>1.1158631415241058</v>
      </c>
      <c r="U127" s="89">
        <f t="shared" si="45"/>
        <v>0</v>
      </c>
      <c r="V127" s="89">
        <f t="shared" si="45"/>
        <v>1.1158631415241058</v>
      </c>
      <c r="W127" s="89">
        <f t="shared" si="45"/>
        <v>1.1158631415241058</v>
      </c>
      <c r="X127" s="89">
        <f t="shared" si="45"/>
        <v>0</v>
      </c>
      <c r="Y127" s="89">
        <f t="shared" si="45"/>
        <v>1.1158631415241058</v>
      </c>
      <c r="Z127" s="89">
        <f t="shared" si="45"/>
        <v>0</v>
      </c>
      <c r="AA127" s="89">
        <f t="shared" si="45"/>
        <v>1.1158631415241058</v>
      </c>
      <c r="AB127" s="89">
        <f t="shared" si="45"/>
        <v>2.1158631415241058</v>
      </c>
      <c r="AC127" s="89">
        <f t="shared" si="45"/>
        <v>0</v>
      </c>
      <c r="AD127" s="89">
        <f t="shared" si="45"/>
        <v>0</v>
      </c>
      <c r="AE127" s="89">
        <f t="shared" si="38"/>
        <v>0.64126490409538617</v>
      </c>
      <c r="AG127" s="130"/>
      <c r="AH127" s="42">
        <f t="shared" si="39"/>
        <v>4.5819274431231261</v>
      </c>
      <c r="AI127" s="43">
        <f t="shared" si="40"/>
        <v>133.18192744312313</v>
      </c>
      <c r="AJ127" s="43">
        <f t="shared" si="41"/>
        <v>1024.8587511486362</v>
      </c>
      <c r="AK127" s="43">
        <f t="shared" si="42"/>
        <v>35.258751148636179</v>
      </c>
    </row>
    <row r="128" spans="1:43" ht="12" customHeight="1">
      <c r="A128" s="37" t="s">
        <v>145</v>
      </c>
      <c r="B128" s="37" t="str">
        <f>VLOOKUP(A128,'[39]Sales Summary Regulated'!$B:$C,2,FALSE)</f>
        <v>35YD COMPACTOR-HAUL</v>
      </c>
      <c r="C128" s="38">
        <f>IFERROR(IFERROR(VLOOKUP(A128,'[39]All Other Rates'!$F$2:$H$646,3,FALSE),VLOOKUP(A128,#REF!,3,FALSE)),IF('Regulated Price Out'!Q128=0,0,"missing price"))</f>
        <v>176.9</v>
      </c>
      <c r="E128" s="35">
        <f>IFERROR(VLOOKUP($A128,'[39]Sales Summary Regulated'!$B:$O,3,0),0)</f>
        <v>4245.6000000000004</v>
      </c>
      <c r="F128" s="35">
        <f>IFERROR(VLOOKUP($A128,'[39]Sales Summary Regulated'!$B:$O,4,0),0)</f>
        <v>3538</v>
      </c>
      <c r="G128" s="35">
        <f>IFERROR(VLOOKUP($A128,'[39]Sales Summary Regulated'!$B:$O,5,0),0)</f>
        <v>4245.6000000000004</v>
      </c>
      <c r="H128" s="35">
        <f>IFERROR(VLOOKUP($A128,'[39]Sales Summary Regulated'!$B:$O,6,0),0)</f>
        <v>4068.7</v>
      </c>
      <c r="I128" s="35">
        <f>IFERROR(VLOOKUP($A128,'[39]Sales Summary Regulated'!$B:$O,7,0),0)</f>
        <v>4068.7000000000003</v>
      </c>
      <c r="J128" s="35">
        <f>IFERROR(VLOOKUP($A128,'[39]Sales Summary Regulated'!$B:$O,8,0),0)</f>
        <v>3891.7999999999997</v>
      </c>
      <c r="K128" s="35">
        <f>IFERROR(VLOOKUP($A128,'[39]Sales Summary Regulated'!$B:$O,9,0),0)</f>
        <v>3891.7999999999997</v>
      </c>
      <c r="L128" s="35">
        <f>IFERROR(VLOOKUP($A128,'[39]Sales Summary Regulated'!$B:$O,10,0),0)</f>
        <v>4776.3</v>
      </c>
      <c r="M128" s="35">
        <f>IFERROR(VLOOKUP($A128,'[39]Sales Summary Regulated'!$B:$O,11,0),0)</f>
        <v>4068.7</v>
      </c>
      <c r="N128" s="35">
        <f>IFERROR(VLOOKUP($A128,'[39]Sales Summary Regulated'!$B:$O,12,0),0)</f>
        <v>3891.8</v>
      </c>
      <c r="O128" s="35">
        <f>IFERROR(VLOOKUP($A128,'[39]Sales Summary Regulated'!$B:$O,13,0),0)</f>
        <v>4068.7</v>
      </c>
      <c r="P128" s="35">
        <f>IFERROR(VLOOKUP($A128,'[39]Sales Summary Regulated'!$B:$O,14,0),0)</f>
        <v>4422.5</v>
      </c>
      <c r="Q128" s="89">
        <f t="shared" si="36"/>
        <v>49178.2</v>
      </c>
      <c r="R128" s="111"/>
      <c r="S128" s="89">
        <f t="shared" si="45"/>
        <v>24</v>
      </c>
      <c r="T128" s="89">
        <f t="shared" si="45"/>
        <v>20</v>
      </c>
      <c r="U128" s="89">
        <f t="shared" si="45"/>
        <v>24</v>
      </c>
      <c r="V128" s="89">
        <f t="shared" si="45"/>
        <v>23</v>
      </c>
      <c r="W128" s="89">
        <f t="shared" si="45"/>
        <v>23</v>
      </c>
      <c r="X128" s="89">
        <f t="shared" si="45"/>
        <v>21.999999999999996</v>
      </c>
      <c r="Y128" s="89">
        <f t="shared" si="45"/>
        <v>21.999999999999996</v>
      </c>
      <c r="Z128" s="89">
        <f t="shared" si="45"/>
        <v>27</v>
      </c>
      <c r="AA128" s="89">
        <f t="shared" si="45"/>
        <v>23</v>
      </c>
      <c r="AB128" s="89">
        <f t="shared" si="45"/>
        <v>22</v>
      </c>
      <c r="AC128" s="89">
        <f t="shared" si="45"/>
        <v>23</v>
      </c>
      <c r="AD128" s="89">
        <f t="shared" si="45"/>
        <v>25</v>
      </c>
      <c r="AE128" s="89">
        <f t="shared" si="38"/>
        <v>23.166666666666668</v>
      </c>
      <c r="AH128" s="42">
        <f t="shared" si="39"/>
        <v>6.3028224314811903</v>
      </c>
      <c r="AI128" s="43">
        <f t="shared" si="40"/>
        <v>183.2028224314812</v>
      </c>
      <c r="AJ128" s="43">
        <f t="shared" si="41"/>
        <v>50930.384635951777</v>
      </c>
      <c r="AK128" s="43">
        <f t="shared" si="42"/>
        <v>1752.1846359517804</v>
      </c>
    </row>
    <row r="129" spans="1:16378" ht="12" customHeight="1">
      <c r="A129" s="37" t="s">
        <v>150</v>
      </c>
      <c r="B129" s="37" t="str">
        <f>VLOOKUP(A129,'[39]Sales Summary Regulated'!$B:$C,2,FALSE)</f>
        <v>4-OAK HARBOR</v>
      </c>
      <c r="C129" s="38">
        <f>IFERROR(IFERROR(VLOOKUP(A129,'[39]All Other Rates'!$F$2:$H$646,3,FALSE),VLOOKUP(A129,#REF!,3,FALSE)),IF('Regulated Price Out'!Q129=0,0,"missing price"))</f>
        <v>128.6</v>
      </c>
      <c r="E129" s="35">
        <f>IFERROR(VLOOKUP($A129,'[39]Sales Summary Regulated'!$B:$O,3,0),0)</f>
        <v>0</v>
      </c>
      <c r="F129" s="35">
        <f>IFERROR(VLOOKUP($A129,'[39]Sales Summary Regulated'!$B:$O,4,0),0)</f>
        <v>0</v>
      </c>
      <c r="G129" s="35">
        <f>IFERROR(VLOOKUP($A129,'[39]Sales Summary Regulated'!$B:$O,5,0),0)</f>
        <v>128.6</v>
      </c>
      <c r="H129" s="35">
        <f>IFERROR(VLOOKUP($A129,'[39]Sales Summary Regulated'!$B:$O,6,0),0)</f>
        <v>0</v>
      </c>
      <c r="I129" s="35">
        <f>IFERROR(VLOOKUP($A129,'[39]Sales Summary Regulated'!$B:$O,7,0),0)</f>
        <v>0</v>
      </c>
      <c r="J129" s="35">
        <f>IFERROR(VLOOKUP($A129,'[39]Sales Summary Regulated'!$B:$O,8,0),0)</f>
        <v>128.6</v>
      </c>
      <c r="K129" s="35">
        <f>IFERROR(VLOOKUP($A129,'[39]Sales Summary Regulated'!$B:$O,9,0),0)</f>
        <v>0</v>
      </c>
      <c r="L129" s="35">
        <f>IFERROR(VLOOKUP($A129,'[39]Sales Summary Regulated'!$B:$O,10,0),0)</f>
        <v>128.6</v>
      </c>
      <c r="M129" s="35">
        <f>IFERROR(VLOOKUP($A129,'[39]Sales Summary Regulated'!$B:$O,11,0),0)</f>
        <v>0</v>
      </c>
      <c r="N129" s="35">
        <f>IFERROR(VLOOKUP($A129,'[39]Sales Summary Regulated'!$B:$O,12,0),0)</f>
        <v>0</v>
      </c>
      <c r="O129" s="35">
        <f>IFERROR(VLOOKUP($A129,'[39]Sales Summary Regulated'!$B:$O,13,0),0)</f>
        <v>0</v>
      </c>
      <c r="P129" s="35">
        <f>IFERROR(VLOOKUP($A129,'[39]Sales Summary Regulated'!$B:$O,14,0),0)</f>
        <v>128.6</v>
      </c>
      <c r="Q129" s="89">
        <f t="shared" si="36"/>
        <v>514.4</v>
      </c>
      <c r="R129" s="111"/>
      <c r="S129" s="89">
        <f t="shared" si="45"/>
        <v>0</v>
      </c>
      <c r="T129" s="89">
        <f t="shared" si="45"/>
        <v>0</v>
      </c>
      <c r="U129" s="89">
        <f t="shared" si="45"/>
        <v>1</v>
      </c>
      <c r="V129" s="89">
        <f t="shared" si="45"/>
        <v>0</v>
      </c>
      <c r="W129" s="89">
        <f t="shared" si="45"/>
        <v>0</v>
      </c>
      <c r="X129" s="89">
        <f t="shared" si="45"/>
        <v>1</v>
      </c>
      <c r="Y129" s="89">
        <f t="shared" si="45"/>
        <v>0</v>
      </c>
      <c r="Z129" s="89">
        <f t="shared" si="45"/>
        <v>1</v>
      </c>
      <c r="AA129" s="89">
        <f t="shared" si="45"/>
        <v>0</v>
      </c>
      <c r="AB129" s="89">
        <f t="shared" si="45"/>
        <v>0</v>
      </c>
      <c r="AC129" s="89">
        <f t="shared" si="45"/>
        <v>0</v>
      </c>
      <c r="AD129" s="89">
        <f t="shared" si="45"/>
        <v>1</v>
      </c>
      <c r="AE129" s="89">
        <f t="shared" si="38"/>
        <v>0.33333333333333331</v>
      </c>
      <c r="AH129" s="42">
        <f t="shared" si="39"/>
        <v>4.5819274431231261</v>
      </c>
      <c r="AI129" s="43">
        <f t="shared" si="40"/>
        <v>133.18192744312313</v>
      </c>
      <c r="AJ129" s="43">
        <f t="shared" si="41"/>
        <v>532.72770977249252</v>
      </c>
      <c r="AK129" s="43">
        <f t="shared" si="42"/>
        <v>18.32770977249254</v>
      </c>
      <c r="AO129" s="56"/>
      <c r="AP129" s="56"/>
      <c r="AQ129" s="56"/>
    </row>
    <row r="130" spans="1:16378" ht="12" customHeight="1">
      <c r="A130" s="37" t="s">
        <v>151</v>
      </c>
      <c r="B130" s="37" t="str">
        <f>VLOOKUP(A130,'[39]Sales Summary Regulated'!$B:$C,2,FALSE)</f>
        <v>5-BAYVIEW</v>
      </c>
      <c r="C130" s="38">
        <f>IFERROR(IFERROR(VLOOKUP(A130,'[39]All Other Rates'!$F$2:$H$646,3,FALSE),VLOOKUP(A130,#REF!,3,FALSE)),IF('Regulated Price Out'!Q130=0,0,"missing price"))</f>
        <v>143.5</v>
      </c>
      <c r="E130" s="35">
        <f>IFERROR(VLOOKUP($A130,'[39]Sales Summary Regulated'!$B:$O,3,0),0)</f>
        <v>143.5</v>
      </c>
      <c r="F130" s="35">
        <f>IFERROR(VLOOKUP($A130,'[39]Sales Summary Regulated'!$B:$O,4,0),0)</f>
        <v>287</v>
      </c>
      <c r="G130" s="35">
        <f>IFERROR(VLOOKUP($A130,'[39]Sales Summary Regulated'!$B:$O,5,0),0)</f>
        <v>143.5</v>
      </c>
      <c r="H130" s="35">
        <f>IFERROR(VLOOKUP($A130,'[39]Sales Summary Regulated'!$B:$O,6,0),0)</f>
        <v>287</v>
      </c>
      <c r="I130" s="35">
        <f>IFERROR(VLOOKUP($A130,'[39]Sales Summary Regulated'!$B:$O,7,0),0)</f>
        <v>287</v>
      </c>
      <c r="J130" s="35">
        <f>IFERROR(VLOOKUP($A130,'[39]Sales Summary Regulated'!$B:$O,8,0),0)</f>
        <v>287</v>
      </c>
      <c r="K130" s="35">
        <f>IFERROR(VLOOKUP($A130,'[39]Sales Summary Regulated'!$B:$O,9,0),0)</f>
        <v>287</v>
      </c>
      <c r="L130" s="35">
        <f>IFERROR(VLOOKUP($A130,'[39]Sales Summary Regulated'!$B:$O,10,0),0)</f>
        <v>287</v>
      </c>
      <c r="M130" s="35">
        <f>IFERROR(VLOOKUP($A130,'[39]Sales Summary Regulated'!$B:$O,11,0),0)</f>
        <v>287</v>
      </c>
      <c r="N130" s="35">
        <f>IFERROR(VLOOKUP($A130,'[39]Sales Summary Regulated'!$B:$O,12,0),0)</f>
        <v>143.5</v>
      </c>
      <c r="O130" s="35">
        <f>IFERROR(VLOOKUP($A130,'[39]Sales Summary Regulated'!$B:$O,13,0),0)</f>
        <v>272.10000000000002</v>
      </c>
      <c r="P130" s="35">
        <f>IFERROR(VLOOKUP($A130,'[39]Sales Summary Regulated'!$B:$O,14,0),0)</f>
        <v>143.5</v>
      </c>
      <c r="Q130" s="89">
        <f t="shared" si="36"/>
        <v>2855.1</v>
      </c>
      <c r="R130" s="111"/>
      <c r="S130" s="89">
        <f t="shared" si="45"/>
        <v>1</v>
      </c>
      <c r="T130" s="89">
        <f t="shared" si="45"/>
        <v>2</v>
      </c>
      <c r="U130" s="89">
        <f t="shared" si="45"/>
        <v>1</v>
      </c>
      <c r="V130" s="89">
        <f t="shared" si="45"/>
        <v>2</v>
      </c>
      <c r="W130" s="89">
        <f t="shared" si="45"/>
        <v>2</v>
      </c>
      <c r="X130" s="89">
        <f t="shared" si="45"/>
        <v>2</v>
      </c>
      <c r="Y130" s="89">
        <f t="shared" si="45"/>
        <v>2</v>
      </c>
      <c r="Z130" s="89">
        <f t="shared" si="45"/>
        <v>2</v>
      </c>
      <c r="AA130" s="89">
        <f t="shared" si="45"/>
        <v>2</v>
      </c>
      <c r="AB130" s="89">
        <f t="shared" si="45"/>
        <v>1</v>
      </c>
      <c r="AC130" s="89">
        <f t="shared" si="45"/>
        <v>1.8961672473867597</v>
      </c>
      <c r="AD130" s="89">
        <f t="shared" si="45"/>
        <v>1</v>
      </c>
      <c r="AE130" s="89">
        <f t="shared" si="38"/>
        <v>1.65801393728223</v>
      </c>
      <c r="AH130" s="42">
        <f t="shared" si="39"/>
        <v>5.1128039509188854</v>
      </c>
      <c r="AI130" s="43">
        <f t="shared" si="40"/>
        <v>148.61280395091887</v>
      </c>
      <c r="AJ130" s="43">
        <f t="shared" si="41"/>
        <v>2956.8252025105817</v>
      </c>
      <c r="AK130" s="43">
        <f t="shared" si="42"/>
        <v>101.72520251058177</v>
      </c>
      <c r="AO130" s="56"/>
      <c r="AP130" s="56"/>
      <c r="AQ130" s="56"/>
    </row>
    <row r="131" spans="1:16378" ht="12" customHeight="1">
      <c r="A131" s="37" t="s">
        <v>152</v>
      </c>
      <c r="B131" s="37" t="str">
        <f>VLOOKUP(A131,'[39]Sales Summary Regulated'!$B:$C,2,FALSE)</f>
        <v>6-BAYVIEW</v>
      </c>
      <c r="C131" s="38">
        <f>IFERROR(IFERROR(VLOOKUP(A131,'[39]All Other Rates'!$F$2:$H$646,3,FALSE),VLOOKUP(A131,#REF!,3,FALSE)),IF('Regulated Price Out'!Q131=0,0,"missing price"))</f>
        <v>143.5</v>
      </c>
      <c r="E131" s="35">
        <f>IFERROR(VLOOKUP($A131,'[39]Sales Summary Regulated'!$B:$O,3,0),0)</f>
        <v>430.5</v>
      </c>
      <c r="F131" s="35">
        <f>IFERROR(VLOOKUP($A131,'[39]Sales Summary Regulated'!$B:$O,4,0),0)</f>
        <v>143.5</v>
      </c>
      <c r="G131" s="35">
        <f>IFERROR(VLOOKUP($A131,'[39]Sales Summary Regulated'!$B:$O,5,0),0)</f>
        <v>287</v>
      </c>
      <c r="H131" s="35">
        <f>IFERROR(VLOOKUP($A131,'[39]Sales Summary Regulated'!$B:$O,6,0),0)</f>
        <v>287</v>
      </c>
      <c r="I131" s="35">
        <f>IFERROR(VLOOKUP($A131,'[39]Sales Summary Regulated'!$B:$O,7,0),0)</f>
        <v>430.5</v>
      </c>
      <c r="J131" s="35">
        <f>IFERROR(VLOOKUP($A131,'[39]Sales Summary Regulated'!$B:$O,8,0),0)</f>
        <v>287</v>
      </c>
      <c r="K131" s="35">
        <f>IFERROR(VLOOKUP($A131,'[39]Sales Summary Regulated'!$B:$O,9,0),0)</f>
        <v>430.5</v>
      </c>
      <c r="L131" s="35">
        <f>IFERROR(VLOOKUP($A131,'[39]Sales Summary Regulated'!$B:$O,10,0),0)</f>
        <v>287</v>
      </c>
      <c r="M131" s="35">
        <f>IFERROR(VLOOKUP($A131,'[39]Sales Summary Regulated'!$B:$O,11,0),0)</f>
        <v>287</v>
      </c>
      <c r="N131" s="35">
        <f>IFERROR(VLOOKUP($A131,'[39]Sales Summary Regulated'!$B:$O,12,0),0)</f>
        <v>430.5</v>
      </c>
      <c r="O131" s="35">
        <f>IFERROR(VLOOKUP($A131,'[39]Sales Summary Regulated'!$B:$O,13,0),0)</f>
        <v>287</v>
      </c>
      <c r="P131" s="35">
        <f>IFERROR(VLOOKUP($A131,'[39]Sales Summary Regulated'!$B:$O,14,0),0)</f>
        <v>287</v>
      </c>
      <c r="Q131" s="89">
        <f t="shared" si="36"/>
        <v>3874.5</v>
      </c>
      <c r="R131" s="131"/>
      <c r="S131" s="89">
        <f t="shared" si="45"/>
        <v>3</v>
      </c>
      <c r="T131" s="89">
        <f t="shared" si="45"/>
        <v>1</v>
      </c>
      <c r="U131" s="89">
        <f t="shared" si="45"/>
        <v>2</v>
      </c>
      <c r="V131" s="89">
        <f t="shared" si="45"/>
        <v>2</v>
      </c>
      <c r="W131" s="89">
        <f t="shared" si="45"/>
        <v>3</v>
      </c>
      <c r="X131" s="89">
        <f t="shared" si="45"/>
        <v>2</v>
      </c>
      <c r="Y131" s="89">
        <f t="shared" si="45"/>
        <v>3</v>
      </c>
      <c r="Z131" s="89">
        <f t="shared" si="45"/>
        <v>2</v>
      </c>
      <c r="AA131" s="89">
        <f t="shared" si="45"/>
        <v>2</v>
      </c>
      <c r="AB131" s="89">
        <f t="shared" si="45"/>
        <v>3</v>
      </c>
      <c r="AC131" s="89">
        <f t="shared" si="45"/>
        <v>2</v>
      </c>
      <c r="AD131" s="89">
        <f t="shared" si="45"/>
        <v>2</v>
      </c>
      <c r="AE131" s="89">
        <f t="shared" si="38"/>
        <v>2.25</v>
      </c>
      <c r="AH131" s="42">
        <f t="shared" si="39"/>
        <v>5.1128039509188854</v>
      </c>
      <c r="AI131" s="43">
        <f t="shared" si="40"/>
        <v>148.61280395091887</v>
      </c>
      <c r="AJ131" s="43">
        <f t="shared" si="41"/>
        <v>4012.5457066748099</v>
      </c>
      <c r="AK131" s="43">
        <f t="shared" si="42"/>
        <v>138.04570667480994</v>
      </c>
      <c r="AO131" s="56"/>
      <c r="AP131" s="56"/>
      <c r="AQ131" s="56"/>
    </row>
    <row r="132" spans="1:16378" ht="12" customHeight="1">
      <c r="A132" s="37" t="s">
        <v>153</v>
      </c>
      <c r="B132" s="37" t="str">
        <f>VLOOKUP(A132,'[39]Sales Summary Regulated'!$B:$C,2,FALSE)</f>
        <v>7-BAYVIEW</v>
      </c>
      <c r="C132" s="38">
        <f>IFERROR(IFERROR(VLOOKUP(A132,'[39]All Other Rates'!$F$2:$H$646,3,FALSE),VLOOKUP(A132,#REF!,3,FALSE)),IF('Regulated Price Out'!Q132=0,0,"missing price"))</f>
        <v>143.5</v>
      </c>
      <c r="E132" s="35">
        <f>IFERROR(VLOOKUP($A132,'[39]Sales Summary Regulated'!$B:$O,3,0),0)</f>
        <v>430.5</v>
      </c>
      <c r="F132" s="35">
        <f>IFERROR(VLOOKUP($A132,'[39]Sales Summary Regulated'!$B:$O,4,0),0)</f>
        <v>287</v>
      </c>
      <c r="G132" s="35">
        <f>IFERROR(VLOOKUP($A132,'[39]Sales Summary Regulated'!$B:$O,5,0),0)</f>
        <v>287</v>
      </c>
      <c r="H132" s="35">
        <f>IFERROR(VLOOKUP($A132,'[39]Sales Summary Regulated'!$B:$O,6,0),0)</f>
        <v>430.5</v>
      </c>
      <c r="I132" s="35">
        <f>IFERROR(VLOOKUP($A132,'[39]Sales Summary Regulated'!$B:$O,7,0),0)</f>
        <v>287</v>
      </c>
      <c r="J132" s="35">
        <f>IFERROR(VLOOKUP($A132,'[39]Sales Summary Regulated'!$B:$O,8,0),0)</f>
        <v>430.5</v>
      </c>
      <c r="K132" s="35">
        <f>IFERROR(VLOOKUP($A132,'[39]Sales Summary Regulated'!$B:$O,9,0),0)</f>
        <v>574</v>
      </c>
      <c r="L132" s="35">
        <f>IFERROR(VLOOKUP($A132,'[39]Sales Summary Regulated'!$B:$O,10,0),0)</f>
        <v>430.5</v>
      </c>
      <c r="M132" s="35">
        <f>IFERROR(VLOOKUP($A132,'[39]Sales Summary Regulated'!$B:$O,11,0),0)</f>
        <v>430.5</v>
      </c>
      <c r="N132" s="35">
        <f>IFERROR(VLOOKUP($A132,'[39]Sales Summary Regulated'!$B:$O,12,0),0)</f>
        <v>287</v>
      </c>
      <c r="O132" s="35">
        <f>IFERROR(VLOOKUP($A132,'[39]Sales Summary Regulated'!$B:$O,13,0),0)</f>
        <v>287</v>
      </c>
      <c r="P132" s="35">
        <f>IFERROR(VLOOKUP($A132,'[39]Sales Summary Regulated'!$B:$O,14,0),0)</f>
        <v>430.5</v>
      </c>
      <c r="Q132" s="89">
        <f t="shared" si="36"/>
        <v>4592</v>
      </c>
      <c r="R132" s="111"/>
      <c r="S132" s="89">
        <f t="shared" si="45"/>
        <v>3</v>
      </c>
      <c r="T132" s="89">
        <f t="shared" si="45"/>
        <v>2</v>
      </c>
      <c r="U132" s="89">
        <f t="shared" si="45"/>
        <v>2</v>
      </c>
      <c r="V132" s="89">
        <f t="shared" si="45"/>
        <v>3</v>
      </c>
      <c r="W132" s="89">
        <f t="shared" si="45"/>
        <v>2</v>
      </c>
      <c r="X132" s="89">
        <f t="shared" si="45"/>
        <v>3</v>
      </c>
      <c r="Y132" s="89">
        <f t="shared" si="45"/>
        <v>4</v>
      </c>
      <c r="Z132" s="89">
        <f t="shared" si="45"/>
        <v>3</v>
      </c>
      <c r="AA132" s="89">
        <f t="shared" si="45"/>
        <v>3</v>
      </c>
      <c r="AB132" s="89">
        <f t="shared" si="45"/>
        <v>2</v>
      </c>
      <c r="AC132" s="89">
        <f t="shared" si="45"/>
        <v>2</v>
      </c>
      <c r="AD132" s="89">
        <f t="shared" si="45"/>
        <v>3</v>
      </c>
      <c r="AE132" s="89">
        <f t="shared" si="38"/>
        <v>2.6666666666666665</v>
      </c>
      <c r="AH132" s="42">
        <f t="shared" si="39"/>
        <v>5.1128039509188854</v>
      </c>
      <c r="AI132" s="43">
        <f t="shared" si="40"/>
        <v>148.61280395091887</v>
      </c>
      <c r="AJ132" s="43">
        <f t="shared" si="41"/>
        <v>4755.609726429404</v>
      </c>
      <c r="AK132" s="43">
        <f t="shared" si="42"/>
        <v>163.60972642940396</v>
      </c>
      <c r="AO132" s="56"/>
      <c r="AP132" s="56"/>
      <c r="AQ132" s="56"/>
    </row>
    <row r="133" spans="1:16378" ht="12" customHeight="1">
      <c r="A133" s="37" t="s">
        <v>154</v>
      </c>
      <c r="B133" s="37" t="str">
        <f>VLOOKUP(A133,'[39]Sales Summary Regulated'!$B:$C,2,FALSE)</f>
        <v>8-BAYVIEW</v>
      </c>
      <c r="C133" s="38">
        <v>143.5</v>
      </c>
      <c r="E133" s="35">
        <f>IFERROR(VLOOKUP($A133,'[39]Sales Summary Regulated'!$B:$O,3,0),0)</f>
        <v>574</v>
      </c>
      <c r="F133" s="35">
        <f>IFERROR(VLOOKUP($A133,'[39]Sales Summary Regulated'!$B:$O,4,0),0)</f>
        <v>287</v>
      </c>
      <c r="G133" s="35">
        <f>IFERROR(VLOOKUP($A133,'[39]Sales Summary Regulated'!$B:$O,5,0),0)</f>
        <v>430.5</v>
      </c>
      <c r="H133" s="35">
        <f>IFERROR(VLOOKUP($A133,'[39]Sales Summary Regulated'!$B:$O,6,0),0)</f>
        <v>430.5</v>
      </c>
      <c r="I133" s="35">
        <f>IFERROR(VLOOKUP($A133,'[39]Sales Summary Regulated'!$B:$O,7,0),0)</f>
        <v>574</v>
      </c>
      <c r="J133" s="35">
        <f>IFERROR(VLOOKUP($A133,'[39]Sales Summary Regulated'!$B:$O,8,0),0)</f>
        <v>287</v>
      </c>
      <c r="K133" s="35">
        <f>IFERROR(VLOOKUP($A133,'[39]Sales Summary Regulated'!$B:$O,9,0),0)</f>
        <v>717.5</v>
      </c>
      <c r="L133" s="35">
        <f>IFERROR(VLOOKUP($A133,'[39]Sales Summary Regulated'!$B:$O,10,0),0)</f>
        <v>430.5</v>
      </c>
      <c r="M133" s="35">
        <f>IFERROR(VLOOKUP($A133,'[39]Sales Summary Regulated'!$B:$O,11,0),0)</f>
        <v>430.5</v>
      </c>
      <c r="N133" s="35">
        <f>IFERROR(VLOOKUP($A133,'[39]Sales Summary Regulated'!$B:$O,12,0),0)</f>
        <v>287</v>
      </c>
      <c r="O133" s="35">
        <f>IFERROR(VLOOKUP($A133,'[39]Sales Summary Regulated'!$B:$O,13,0),0)</f>
        <v>430.5</v>
      </c>
      <c r="P133" s="35">
        <f>IFERROR(VLOOKUP($A133,'[39]Sales Summary Regulated'!$B:$O,14,0),0)</f>
        <v>574</v>
      </c>
      <c r="Q133" s="89">
        <f t="shared" si="36"/>
        <v>5453</v>
      </c>
      <c r="R133" s="111"/>
      <c r="S133" s="89">
        <f t="shared" si="45"/>
        <v>4</v>
      </c>
      <c r="T133" s="89">
        <f t="shared" si="45"/>
        <v>2</v>
      </c>
      <c r="U133" s="89">
        <f t="shared" si="45"/>
        <v>3</v>
      </c>
      <c r="V133" s="89">
        <f t="shared" si="45"/>
        <v>3</v>
      </c>
      <c r="W133" s="89">
        <f t="shared" si="45"/>
        <v>4</v>
      </c>
      <c r="X133" s="89">
        <f t="shared" si="45"/>
        <v>2</v>
      </c>
      <c r="Y133" s="89">
        <f t="shared" si="45"/>
        <v>5</v>
      </c>
      <c r="Z133" s="89">
        <f t="shared" si="45"/>
        <v>3</v>
      </c>
      <c r="AA133" s="89">
        <f t="shared" si="45"/>
        <v>3</v>
      </c>
      <c r="AB133" s="89">
        <f t="shared" si="45"/>
        <v>2</v>
      </c>
      <c r="AC133" s="89">
        <f t="shared" si="45"/>
        <v>3</v>
      </c>
      <c r="AD133" s="89">
        <f t="shared" si="45"/>
        <v>4</v>
      </c>
      <c r="AE133" s="89">
        <f t="shared" si="38"/>
        <v>3.1666666666666665</v>
      </c>
      <c r="AH133" s="42">
        <f t="shared" si="39"/>
        <v>5.1128039509188854</v>
      </c>
      <c r="AI133" s="43">
        <f t="shared" si="40"/>
        <v>148.61280395091887</v>
      </c>
      <c r="AJ133" s="43">
        <f t="shared" si="41"/>
        <v>5647.286550134917</v>
      </c>
      <c r="AK133" s="43">
        <f t="shared" si="42"/>
        <v>194.28655013491698</v>
      </c>
      <c r="AO133" s="56"/>
      <c r="AP133" s="56"/>
      <c r="AQ133" s="56"/>
    </row>
    <row r="134" spans="1:16378" s="127" customFormat="1" ht="12" customHeight="1">
      <c r="A134" s="47" t="s">
        <v>155</v>
      </c>
      <c r="B134" s="47" t="str">
        <f>VLOOKUP(A134,'[39]Sales Summary Regulated'!$B:$C,2,FALSE)</f>
        <v>10YD ROLL OFF MTHLY RENT</v>
      </c>
      <c r="C134" s="48">
        <f>IFERROR(IFERROR(VLOOKUP(A134,'[39]All Other Rates'!$F$2:$H$646,3,FALSE),VLOOKUP(A134,#REF!,3,FALSE)),IF('Regulated Price Out'!Q134=0,0,"missing price"))</f>
        <v>138.25</v>
      </c>
      <c r="D134" s="116"/>
      <c r="E134" s="45">
        <f>IFERROR(VLOOKUP($A134,'[39]Sales Summary Regulated'!$B:$O,3,0),0)</f>
        <v>276.5</v>
      </c>
      <c r="F134" s="45">
        <f>IFERROR(VLOOKUP($A134,'[39]Sales Summary Regulated'!$B:$O,4,0),0)</f>
        <v>276.5</v>
      </c>
      <c r="G134" s="45">
        <f>IFERROR(VLOOKUP($A134,'[39]Sales Summary Regulated'!$B:$O,5,0),0)</f>
        <v>276.5</v>
      </c>
      <c r="H134" s="45">
        <f>IFERROR(VLOOKUP($A134,'[39]Sales Summary Regulated'!$B:$O,6,0),0)</f>
        <v>276.5</v>
      </c>
      <c r="I134" s="45">
        <f>IFERROR(VLOOKUP($A134,'[39]Sales Summary Regulated'!$B:$O,7,0),0)</f>
        <v>414.75</v>
      </c>
      <c r="J134" s="45">
        <f>IFERROR(VLOOKUP($A134,'[39]Sales Summary Regulated'!$B:$O,8,0),0)</f>
        <v>414.75</v>
      </c>
      <c r="K134" s="45">
        <f>IFERROR(VLOOKUP($A134,'[39]Sales Summary Regulated'!$B:$O,9,0),0)</f>
        <v>276.5</v>
      </c>
      <c r="L134" s="45">
        <f>IFERROR(VLOOKUP($A134,'[39]Sales Summary Regulated'!$B:$O,10,0),0)</f>
        <v>276.5</v>
      </c>
      <c r="M134" s="45">
        <f>IFERROR(VLOOKUP($A134,'[39]Sales Summary Regulated'!$B:$O,11,0),0)</f>
        <v>276.5</v>
      </c>
      <c r="N134" s="45">
        <f>IFERROR(VLOOKUP($A134,'[39]Sales Summary Regulated'!$B:$O,12,0),0)</f>
        <v>276.5</v>
      </c>
      <c r="O134" s="45">
        <f>IFERROR(VLOOKUP($A134,'[39]Sales Summary Regulated'!$B:$O,13,0),0)</f>
        <v>276.5</v>
      </c>
      <c r="P134" s="45">
        <f>IFERROR(VLOOKUP($A134,'[39]Sales Summary Regulated'!$B:$O,14,0),0)</f>
        <v>414.75</v>
      </c>
      <c r="Q134" s="70">
        <f t="shared" si="36"/>
        <v>3732.75</v>
      </c>
      <c r="R134" s="70"/>
      <c r="S134" s="124">
        <f t="shared" si="45"/>
        <v>2</v>
      </c>
      <c r="T134" s="124">
        <f t="shared" si="45"/>
        <v>2</v>
      </c>
      <c r="U134" s="124">
        <f t="shared" si="45"/>
        <v>2</v>
      </c>
      <c r="V134" s="124">
        <f t="shared" si="45"/>
        <v>2</v>
      </c>
      <c r="W134" s="124">
        <f t="shared" si="45"/>
        <v>3</v>
      </c>
      <c r="X134" s="124">
        <f t="shared" si="45"/>
        <v>3</v>
      </c>
      <c r="Y134" s="124">
        <f t="shared" si="45"/>
        <v>2</v>
      </c>
      <c r="Z134" s="124">
        <f t="shared" si="45"/>
        <v>2</v>
      </c>
      <c r="AA134" s="124">
        <f t="shared" si="45"/>
        <v>2</v>
      </c>
      <c r="AB134" s="124">
        <f t="shared" si="45"/>
        <v>2</v>
      </c>
      <c r="AC134" s="124">
        <f t="shared" si="45"/>
        <v>2</v>
      </c>
      <c r="AD134" s="124">
        <f t="shared" si="45"/>
        <v>3</v>
      </c>
      <c r="AE134" s="70">
        <f t="shared" si="38"/>
        <v>2.25</v>
      </c>
      <c r="AF134" s="5"/>
      <c r="AG134" s="5"/>
      <c r="AH134" s="42">
        <f t="shared" si="39"/>
        <v>4.9257501478364869</v>
      </c>
      <c r="AI134" s="43">
        <f t="shared" si="40"/>
        <v>143.17575014783648</v>
      </c>
      <c r="AJ134" s="43">
        <f t="shared" si="41"/>
        <v>3865.7452539915848</v>
      </c>
      <c r="AK134" s="43">
        <f t="shared" si="42"/>
        <v>132.99525399158483</v>
      </c>
      <c r="AO134" s="56">
        <v>10</v>
      </c>
      <c r="AP134" s="56">
        <v>1</v>
      </c>
      <c r="AQ134" s="45">
        <f t="shared" ref="AQ134:AQ149" si="46">+AE134*AP134</f>
        <v>2.25</v>
      </c>
    </row>
    <row r="135" spans="1:16378" s="7" customFormat="1" ht="12" customHeight="1">
      <c r="A135" s="47" t="s">
        <v>156</v>
      </c>
      <c r="B135" s="47" t="str">
        <f>VLOOKUP(A135,'[39]Sales Summary Regulated'!$B:$C,2,FALSE)</f>
        <v>10YD ROLL OFF DAILY RENT</v>
      </c>
      <c r="C135" s="48">
        <f>IFERROR(IFERROR(VLOOKUP(A135,'[39]All Other Rates'!$F$2:$H$646,3,FALSE),VLOOKUP(A135,#REF!,3,FALSE)),IF('Regulated Price Out'!Q135=0,0,"missing price"))</f>
        <v>5.99</v>
      </c>
      <c r="D135" s="56"/>
      <c r="E135" s="45">
        <f>IFERROR(VLOOKUP($A135,'[39]Sales Summary Regulated'!$B:$O,3,0),0)</f>
        <v>282.39</v>
      </c>
      <c r="F135" s="45">
        <f>IFERROR(VLOOKUP($A135,'[39]Sales Summary Regulated'!$B:$O,4,0),0)</f>
        <v>449.25</v>
      </c>
      <c r="G135" s="45">
        <f>IFERROR(VLOOKUP($A135,'[39]Sales Summary Regulated'!$B:$O,5,0),0)</f>
        <v>359.4</v>
      </c>
      <c r="H135" s="45">
        <f>IFERROR(VLOOKUP($A135,'[39]Sales Summary Regulated'!$B:$O,6,0),0)</f>
        <v>245.58999999999997</v>
      </c>
      <c r="I135" s="45">
        <f>IFERROR(VLOOKUP($A135,'[39]Sales Summary Regulated'!$B:$O,7,0),0)</f>
        <v>209.65</v>
      </c>
      <c r="J135" s="45">
        <f>IFERROR(VLOOKUP($A135,'[39]Sales Summary Regulated'!$B:$O,8,0),0)</f>
        <v>563.05999999999995</v>
      </c>
      <c r="K135" s="45">
        <f>IFERROR(VLOOKUP($A135,'[39]Sales Summary Regulated'!$B:$O,9,0),0)</f>
        <v>167.72</v>
      </c>
      <c r="L135" s="45">
        <f>IFERROR(VLOOKUP($A135,'[39]Sales Summary Regulated'!$B:$O,10,0),0)</f>
        <v>437.27</v>
      </c>
      <c r="M135" s="45">
        <f>IFERROR(VLOOKUP($A135,'[39]Sales Summary Regulated'!$B:$O,11,0),0)</f>
        <v>341.43</v>
      </c>
      <c r="N135" s="45">
        <f>IFERROR(VLOOKUP($A135,'[39]Sales Summary Regulated'!$B:$O,12,0),0)</f>
        <v>185.69</v>
      </c>
      <c r="O135" s="45">
        <f>IFERROR(VLOOKUP($A135,'[39]Sales Summary Regulated'!$B:$O,13,0),0)</f>
        <v>317.95</v>
      </c>
      <c r="P135" s="45">
        <f>IFERROR(VLOOKUP($A135,'[39]Sales Summary Regulated'!$B:$O,14,0),0)</f>
        <v>395.82</v>
      </c>
      <c r="Q135" s="70">
        <f t="shared" si="36"/>
        <v>3955.22</v>
      </c>
      <c r="R135" s="70"/>
      <c r="S135" s="124">
        <f t="shared" ref="S135:AD136" si="47">IFERROR(E135/$C135,0)/30</f>
        <v>1.5714524207011684</v>
      </c>
      <c r="T135" s="124">
        <f t="shared" si="47"/>
        <v>2.5</v>
      </c>
      <c r="U135" s="124">
        <f t="shared" si="47"/>
        <v>1.9999999999999998</v>
      </c>
      <c r="V135" s="124">
        <f t="shared" si="47"/>
        <v>1.3666666666666665</v>
      </c>
      <c r="W135" s="124">
        <f t="shared" si="47"/>
        <v>1.1666666666666667</v>
      </c>
      <c r="X135" s="124">
        <f t="shared" si="47"/>
        <v>3.1333333333333329</v>
      </c>
      <c r="Y135" s="124">
        <f t="shared" si="47"/>
        <v>0.93333333333333335</v>
      </c>
      <c r="Z135" s="124">
        <f t="shared" si="47"/>
        <v>2.4333333333333331</v>
      </c>
      <c r="AA135" s="124">
        <f t="shared" si="47"/>
        <v>1.9</v>
      </c>
      <c r="AB135" s="124">
        <f t="shared" si="47"/>
        <v>1.0333333333333334</v>
      </c>
      <c r="AC135" s="124">
        <f t="shared" si="47"/>
        <v>1.7693377851975514</v>
      </c>
      <c r="AD135" s="124">
        <f t="shared" si="47"/>
        <v>2.2026711185308847</v>
      </c>
      <c r="AE135" s="81">
        <f t="shared" si="38"/>
        <v>1.8341773325913557</v>
      </c>
      <c r="AF135" s="125">
        <f>AE135*30</f>
        <v>55.025319977740672</v>
      </c>
      <c r="AG135" s="132"/>
      <c r="AH135" s="42">
        <f t="shared" si="39"/>
        <v>0.2134194819930601</v>
      </c>
      <c r="AI135" s="43">
        <f t="shared" si="40"/>
        <v>6.2034194819930599</v>
      </c>
      <c r="AJ135" s="43">
        <f>+AF135*AI135*12</f>
        <v>4096.141703433821</v>
      </c>
      <c r="AK135" s="43">
        <f t="shared" si="42"/>
        <v>140.92170343382122</v>
      </c>
      <c r="AL135" s="127"/>
      <c r="AM135" s="127"/>
      <c r="AN135" s="127"/>
      <c r="AO135" s="56">
        <v>10</v>
      </c>
      <c r="AP135" s="56">
        <v>1</v>
      </c>
      <c r="AQ135" s="45">
        <f t="shared" si="46"/>
        <v>1.8341773325913557</v>
      </c>
      <c r="AR135" s="127"/>
      <c r="AS135" s="127"/>
      <c r="AT135" s="127"/>
      <c r="AU135" s="127"/>
      <c r="AV135" s="127"/>
      <c r="AW135" s="127"/>
      <c r="AX135" s="127"/>
      <c r="AY135" s="127"/>
      <c r="AZ135" s="127"/>
      <c r="BA135" s="127"/>
      <c r="BB135" s="127"/>
      <c r="BC135" s="127"/>
      <c r="BD135" s="127"/>
      <c r="BE135" s="127"/>
      <c r="BF135" s="127"/>
      <c r="BG135" s="127"/>
      <c r="BH135" s="127"/>
      <c r="BI135" s="127"/>
      <c r="BJ135" s="127"/>
      <c r="BK135" s="127"/>
      <c r="BL135" s="127"/>
      <c r="BM135" s="127"/>
      <c r="BN135" s="127"/>
      <c r="BO135" s="127"/>
      <c r="BP135" s="127"/>
      <c r="BQ135" s="127"/>
      <c r="BR135" s="127"/>
      <c r="BS135" s="127"/>
      <c r="BT135" s="127"/>
      <c r="BU135" s="127"/>
      <c r="BV135" s="127"/>
      <c r="BW135" s="127"/>
      <c r="BX135" s="127"/>
      <c r="BY135" s="127"/>
      <c r="BZ135" s="127"/>
      <c r="CA135" s="127"/>
      <c r="CB135" s="127"/>
      <c r="CC135" s="127"/>
      <c r="CD135" s="127"/>
      <c r="CE135" s="127"/>
      <c r="CF135" s="127"/>
      <c r="CG135" s="127"/>
      <c r="CH135" s="127"/>
      <c r="CI135" s="127"/>
      <c r="CJ135" s="127"/>
      <c r="CK135" s="127"/>
      <c r="CL135" s="127"/>
      <c r="CM135" s="127"/>
      <c r="CN135" s="127"/>
      <c r="CO135" s="127"/>
      <c r="CP135" s="127"/>
      <c r="CQ135" s="127"/>
      <c r="CR135" s="127"/>
      <c r="CS135" s="127"/>
      <c r="CT135" s="127"/>
      <c r="CU135" s="127"/>
      <c r="CV135" s="127"/>
      <c r="CW135" s="127"/>
      <c r="CX135" s="127"/>
      <c r="CY135" s="127"/>
      <c r="CZ135" s="127"/>
      <c r="DA135" s="127"/>
      <c r="DB135" s="127"/>
      <c r="DC135" s="127"/>
      <c r="DD135" s="127"/>
      <c r="DE135" s="127"/>
      <c r="DF135" s="127"/>
      <c r="DG135" s="127"/>
      <c r="DH135" s="127"/>
      <c r="DI135" s="127"/>
      <c r="DJ135" s="127"/>
      <c r="DK135" s="127"/>
      <c r="DL135" s="127"/>
      <c r="DM135" s="127"/>
      <c r="DN135" s="127"/>
      <c r="DO135" s="127"/>
      <c r="DP135" s="127"/>
      <c r="DQ135" s="127"/>
      <c r="DR135" s="127"/>
      <c r="DS135" s="127"/>
      <c r="DT135" s="127"/>
      <c r="DU135" s="127"/>
      <c r="DV135" s="127"/>
      <c r="DW135" s="127"/>
      <c r="DX135" s="127"/>
      <c r="DY135" s="127"/>
      <c r="DZ135" s="127"/>
      <c r="EA135" s="127"/>
      <c r="EB135" s="127"/>
      <c r="EC135" s="127"/>
      <c r="ED135" s="127"/>
      <c r="EE135" s="127"/>
      <c r="EF135" s="127"/>
      <c r="EG135" s="127"/>
      <c r="EH135" s="127"/>
      <c r="EI135" s="127"/>
      <c r="EJ135" s="127"/>
      <c r="EK135" s="127"/>
      <c r="EL135" s="127"/>
      <c r="EM135" s="127"/>
      <c r="EN135" s="127"/>
      <c r="EO135" s="127"/>
      <c r="EP135" s="127"/>
      <c r="EQ135" s="127"/>
      <c r="ER135" s="127"/>
      <c r="ES135" s="127"/>
      <c r="ET135" s="127"/>
      <c r="EU135" s="127"/>
      <c r="EV135" s="127"/>
      <c r="EW135" s="127"/>
      <c r="EX135" s="127"/>
      <c r="EY135" s="127"/>
      <c r="EZ135" s="127"/>
      <c r="FA135" s="127"/>
      <c r="FB135" s="127"/>
      <c r="FC135" s="127"/>
      <c r="FD135" s="127"/>
      <c r="FE135" s="127"/>
      <c r="FF135" s="127"/>
      <c r="FG135" s="127"/>
      <c r="FH135" s="127"/>
      <c r="FI135" s="127"/>
      <c r="FJ135" s="127"/>
      <c r="FK135" s="127"/>
      <c r="FL135" s="127"/>
      <c r="FM135" s="127"/>
      <c r="FN135" s="127"/>
      <c r="FO135" s="127"/>
      <c r="FP135" s="127"/>
      <c r="FQ135" s="127"/>
      <c r="FR135" s="127"/>
      <c r="FS135" s="127"/>
      <c r="FT135" s="127"/>
      <c r="FU135" s="127"/>
      <c r="FV135" s="127"/>
      <c r="FW135" s="127"/>
      <c r="FX135" s="127"/>
      <c r="FY135" s="127"/>
      <c r="FZ135" s="127"/>
      <c r="GA135" s="127"/>
      <c r="GB135" s="127"/>
      <c r="GC135" s="127"/>
      <c r="GD135" s="127"/>
      <c r="GE135" s="127"/>
      <c r="GF135" s="127"/>
      <c r="GG135" s="127"/>
      <c r="GH135" s="127"/>
      <c r="GI135" s="127"/>
      <c r="GJ135" s="127"/>
      <c r="GK135" s="127"/>
      <c r="GL135" s="127"/>
      <c r="GM135" s="127"/>
      <c r="GN135" s="127"/>
      <c r="GO135" s="127"/>
      <c r="GP135" s="127"/>
      <c r="GQ135" s="127"/>
      <c r="GR135" s="127"/>
      <c r="GS135" s="127"/>
      <c r="GT135" s="127"/>
      <c r="GU135" s="127"/>
      <c r="GV135" s="127"/>
      <c r="GW135" s="127"/>
      <c r="GX135" s="127"/>
      <c r="GY135" s="127"/>
      <c r="GZ135" s="127"/>
      <c r="HA135" s="127"/>
      <c r="HB135" s="127"/>
      <c r="HC135" s="127"/>
      <c r="HD135" s="127"/>
      <c r="HE135" s="127"/>
      <c r="HF135" s="127"/>
      <c r="HG135" s="127"/>
      <c r="HH135" s="127"/>
      <c r="HI135" s="127"/>
      <c r="HJ135" s="127"/>
      <c r="HK135" s="127"/>
      <c r="HL135" s="127"/>
      <c r="HM135" s="127"/>
      <c r="HN135" s="127"/>
      <c r="HO135" s="127"/>
      <c r="HP135" s="127"/>
      <c r="HQ135" s="127"/>
      <c r="HR135" s="127"/>
      <c r="HS135" s="127"/>
      <c r="HT135" s="127"/>
      <c r="HU135" s="127"/>
      <c r="HV135" s="127"/>
      <c r="HW135" s="127"/>
      <c r="HX135" s="127"/>
      <c r="HY135" s="127"/>
      <c r="HZ135" s="127"/>
      <c r="IA135" s="127"/>
      <c r="IB135" s="127"/>
      <c r="IC135" s="127"/>
      <c r="ID135" s="127"/>
      <c r="IE135" s="127"/>
      <c r="IF135" s="127"/>
      <c r="IG135" s="127"/>
      <c r="IH135" s="127"/>
      <c r="II135" s="127"/>
      <c r="IJ135" s="127"/>
      <c r="IK135" s="127"/>
      <c r="IL135" s="127"/>
      <c r="IM135" s="127"/>
      <c r="IN135" s="127"/>
      <c r="IO135" s="127"/>
      <c r="IP135" s="127"/>
      <c r="IQ135" s="127"/>
      <c r="IR135" s="127"/>
      <c r="IS135" s="127"/>
      <c r="IT135" s="127"/>
      <c r="IU135" s="127"/>
      <c r="IV135" s="127"/>
      <c r="IW135" s="127"/>
      <c r="IX135" s="127"/>
      <c r="IY135" s="127"/>
      <c r="IZ135" s="127"/>
      <c r="JA135" s="127"/>
      <c r="JB135" s="127"/>
      <c r="JC135" s="127"/>
      <c r="JD135" s="127"/>
      <c r="JE135" s="127"/>
      <c r="JF135" s="127"/>
      <c r="JG135" s="127"/>
      <c r="JH135" s="127"/>
      <c r="JI135" s="127"/>
      <c r="JJ135" s="127"/>
      <c r="JK135" s="127"/>
      <c r="JL135" s="127"/>
      <c r="JM135" s="127"/>
      <c r="JN135" s="127"/>
      <c r="JO135" s="127"/>
      <c r="JP135" s="127"/>
      <c r="JQ135" s="127"/>
      <c r="JR135" s="127"/>
      <c r="JS135" s="127"/>
      <c r="JT135" s="127"/>
      <c r="JU135" s="127"/>
      <c r="JV135" s="127"/>
      <c r="JW135" s="127"/>
      <c r="JX135" s="127"/>
      <c r="JY135" s="127"/>
      <c r="JZ135" s="127"/>
      <c r="KA135" s="127"/>
      <c r="KB135" s="127"/>
      <c r="KC135" s="127"/>
      <c r="KD135" s="127"/>
      <c r="KE135" s="127"/>
      <c r="KF135" s="127"/>
      <c r="KG135" s="127"/>
      <c r="KH135" s="127"/>
      <c r="KI135" s="127"/>
      <c r="KJ135" s="127"/>
      <c r="KK135" s="127"/>
      <c r="KL135" s="127"/>
      <c r="KM135" s="127"/>
      <c r="KN135" s="127"/>
      <c r="KO135" s="127"/>
      <c r="KP135" s="127"/>
      <c r="KQ135" s="127"/>
      <c r="KR135" s="127"/>
      <c r="KS135" s="127"/>
      <c r="KT135" s="127"/>
      <c r="KU135" s="127"/>
      <c r="KV135" s="127"/>
      <c r="KW135" s="127"/>
      <c r="KX135" s="127"/>
      <c r="KY135" s="127"/>
      <c r="KZ135" s="127"/>
      <c r="LA135" s="127"/>
      <c r="LB135" s="127"/>
      <c r="LC135" s="127"/>
      <c r="LD135" s="127"/>
      <c r="LE135" s="127"/>
      <c r="LF135" s="127"/>
      <c r="LG135" s="127"/>
      <c r="LH135" s="127"/>
      <c r="LI135" s="127"/>
      <c r="LJ135" s="127"/>
      <c r="LK135" s="127"/>
      <c r="LL135" s="127"/>
      <c r="LM135" s="127"/>
      <c r="LN135" s="127"/>
      <c r="LO135" s="127"/>
      <c r="LP135" s="127"/>
      <c r="LQ135" s="127"/>
      <c r="LR135" s="127"/>
      <c r="LS135" s="127"/>
      <c r="LT135" s="127"/>
      <c r="LU135" s="127"/>
      <c r="LV135" s="127"/>
      <c r="LW135" s="127"/>
      <c r="LX135" s="127"/>
      <c r="LY135" s="127"/>
      <c r="LZ135" s="127"/>
      <c r="MA135" s="127"/>
      <c r="MB135" s="127"/>
      <c r="MC135" s="127"/>
      <c r="MD135" s="127"/>
      <c r="ME135" s="127"/>
      <c r="MF135" s="127"/>
      <c r="MG135" s="127"/>
      <c r="MH135" s="127"/>
      <c r="MI135" s="127"/>
      <c r="MJ135" s="127"/>
      <c r="MK135" s="127"/>
      <c r="ML135" s="127"/>
      <c r="MM135" s="127"/>
      <c r="MN135" s="127"/>
      <c r="MO135" s="127"/>
      <c r="MP135" s="127"/>
      <c r="MQ135" s="127"/>
      <c r="MR135" s="127"/>
      <c r="MS135" s="127"/>
      <c r="MT135" s="127"/>
      <c r="MU135" s="127"/>
      <c r="MV135" s="127"/>
      <c r="MW135" s="127"/>
      <c r="MX135" s="127"/>
      <c r="MY135" s="127"/>
      <c r="MZ135" s="127"/>
      <c r="NA135" s="127"/>
      <c r="NB135" s="127"/>
      <c r="NC135" s="127"/>
      <c r="ND135" s="127"/>
      <c r="NE135" s="127"/>
      <c r="NF135" s="127"/>
      <c r="NG135" s="127"/>
      <c r="NH135" s="127"/>
      <c r="NI135" s="127"/>
      <c r="NJ135" s="127"/>
      <c r="NK135" s="127"/>
      <c r="NL135" s="127"/>
      <c r="NM135" s="127"/>
      <c r="NN135" s="127"/>
      <c r="NO135" s="127"/>
      <c r="NP135" s="127"/>
      <c r="NQ135" s="127"/>
      <c r="NR135" s="127"/>
      <c r="NS135" s="127"/>
      <c r="NT135" s="127"/>
      <c r="NU135" s="127"/>
      <c r="NV135" s="127"/>
      <c r="NW135" s="127"/>
      <c r="NX135" s="127"/>
      <c r="NY135" s="127"/>
      <c r="NZ135" s="127"/>
      <c r="OA135" s="127"/>
      <c r="OB135" s="127"/>
      <c r="OC135" s="127"/>
      <c r="OD135" s="127"/>
      <c r="OE135" s="127"/>
      <c r="OF135" s="127"/>
      <c r="OG135" s="127"/>
      <c r="OH135" s="127"/>
      <c r="OI135" s="127"/>
      <c r="OJ135" s="127"/>
      <c r="OK135" s="127"/>
      <c r="OL135" s="127"/>
      <c r="OM135" s="127"/>
      <c r="ON135" s="127"/>
      <c r="OO135" s="127"/>
      <c r="OP135" s="127"/>
      <c r="OQ135" s="127"/>
      <c r="OR135" s="127"/>
      <c r="OS135" s="127"/>
      <c r="OT135" s="127"/>
      <c r="OU135" s="127"/>
      <c r="OV135" s="127"/>
      <c r="OW135" s="127"/>
      <c r="OX135" s="127"/>
      <c r="OY135" s="127"/>
      <c r="OZ135" s="127"/>
      <c r="PA135" s="127"/>
      <c r="PB135" s="127"/>
      <c r="PC135" s="127"/>
      <c r="PD135" s="127"/>
      <c r="PE135" s="127"/>
      <c r="PF135" s="127"/>
      <c r="PG135" s="127"/>
      <c r="PH135" s="127"/>
      <c r="PI135" s="127"/>
      <c r="PJ135" s="127"/>
      <c r="PK135" s="127"/>
      <c r="PL135" s="127"/>
      <c r="PM135" s="127"/>
      <c r="PN135" s="127"/>
      <c r="PO135" s="127"/>
      <c r="PP135" s="127"/>
      <c r="PQ135" s="127"/>
      <c r="PR135" s="127"/>
      <c r="PS135" s="127"/>
      <c r="PT135" s="127"/>
      <c r="PU135" s="127"/>
      <c r="PV135" s="127"/>
      <c r="PW135" s="127"/>
      <c r="PX135" s="127"/>
      <c r="PY135" s="127"/>
      <c r="PZ135" s="127"/>
      <c r="QA135" s="127"/>
      <c r="QB135" s="127"/>
      <c r="QC135" s="127"/>
      <c r="QD135" s="127"/>
      <c r="QE135" s="127"/>
      <c r="QF135" s="127"/>
      <c r="QG135" s="127"/>
      <c r="QH135" s="127"/>
      <c r="QI135" s="127"/>
      <c r="QJ135" s="127"/>
      <c r="QK135" s="127"/>
      <c r="QL135" s="127"/>
      <c r="QM135" s="127"/>
      <c r="QN135" s="127"/>
      <c r="QO135" s="127"/>
      <c r="QP135" s="127"/>
      <c r="QQ135" s="127"/>
      <c r="QR135" s="127"/>
      <c r="QS135" s="127"/>
      <c r="QT135" s="127"/>
      <c r="QU135" s="127"/>
      <c r="QV135" s="127"/>
      <c r="QW135" s="127"/>
      <c r="QX135" s="127"/>
      <c r="QY135" s="127"/>
      <c r="QZ135" s="127"/>
      <c r="RA135" s="127"/>
      <c r="RB135" s="127"/>
      <c r="RC135" s="127"/>
      <c r="RD135" s="127"/>
      <c r="RE135" s="127"/>
      <c r="RF135" s="127"/>
      <c r="RG135" s="127"/>
      <c r="RH135" s="127"/>
      <c r="RI135" s="127"/>
      <c r="RJ135" s="127"/>
      <c r="RK135" s="127"/>
      <c r="RL135" s="127"/>
      <c r="RM135" s="127"/>
      <c r="RN135" s="127"/>
      <c r="RO135" s="127"/>
      <c r="RP135" s="127"/>
      <c r="RQ135" s="127"/>
      <c r="RR135" s="127"/>
      <c r="RS135" s="127"/>
      <c r="RT135" s="127"/>
      <c r="RU135" s="127"/>
      <c r="RV135" s="127"/>
      <c r="RW135" s="127"/>
      <c r="RX135" s="127"/>
      <c r="RY135" s="127"/>
      <c r="RZ135" s="127"/>
      <c r="SA135" s="127"/>
      <c r="SB135" s="127"/>
      <c r="SC135" s="127"/>
      <c r="SD135" s="127"/>
      <c r="SE135" s="127"/>
      <c r="SF135" s="127"/>
      <c r="SG135" s="127"/>
      <c r="SH135" s="127"/>
      <c r="SI135" s="127"/>
      <c r="SJ135" s="127"/>
      <c r="SK135" s="127"/>
      <c r="SL135" s="127"/>
      <c r="SM135" s="127"/>
      <c r="SN135" s="127"/>
      <c r="SO135" s="127"/>
      <c r="SP135" s="127"/>
      <c r="SQ135" s="127"/>
      <c r="SR135" s="127"/>
      <c r="SS135" s="127"/>
      <c r="ST135" s="127"/>
      <c r="SU135" s="127"/>
      <c r="SV135" s="127"/>
      <c r="SW135" s="127"/>
      <c r="SX135" s="127"/>
      <c r="SY135" s="127"/>
      <c r="SZ135" s="127"/>
      <c r="TA135" s="127"/>
      <c r="TB135" s="127"/>
      <c r="TC135" s="127"/>
      <c r="TD135" s="127"/>
      <c r="TE135" s="127"/>
      <c r="TF135" s="127"/>
      <c r="TG135" s="127"/>
      <c r="TH135" s="127"/>
      <c r="TI135" s="127"/>
      <c r="TJ135" s="127"/>
      <c r="TK135" s="127"/>
      <c r="TL135" s="127"/>
      <c r="TM135" s="127"/>
      <c r="TN135" s="127"/>
      <c r="TO135" s="127"/>
      <c r="TP135" s="127"/>
      <c r="TQ135" s="127"/>
      <c r="TR135" s="127"/>
      <c r="TS135" s="127"/>
      <c r="TT135" s="127"/>
      <c r="TU135" s="127"/>
      <c r="TV135" s="127"/>
      <c r="TW135" s="127"/>
      <c r="TX135" s="127"/>
      <c r="TY135" s="127"/>
      <c r="TZ135" s="127"/>
      <c r="UA135" s="127"/>
      <c r="UB135" s="127"/>
      <c r="UC135" s="127"/>
      <c r="UD135" s="127"/>
      <c r="UE135" s="127"/>
      <c r="UF135" s="127"/>
      <c r="UG135" s="127"/>
      <c r="UH135" s="127"/>
      <c r="UI135" s="127"/>
      <c r="UJ135" s="127"/>
      <c r="UK135" s="127"/>
      <c r="UL135" s="127"/>
      <c r="UM135" s="127"/>
      <c r="UN135" s="127"/>
      <c r="UO135" s="127"/>
      <c r="UP135" s="127"/>
      <c r="UQ135" s="127"/>
      <c r="UR135" s="127"/>
      <c r="US135" s="127"/>
      <c r="UT135" s="127"/>
      <c r="UU135" s="127"/>
      <c r="UV135" s="127"/>
      <c r="UW135" s="127"/>
      <c r="UX135" s="127"/>
      <c r="UY135" s="127"/>
      <c r="UZ135" s="127"/>
      <c r="VA135" s="127"/>
      <c r="VB135" s="127"/>
      <c r="VC135" s="127"/>
      <c r="VD135" s="127"/>
      <c r="VE135" s="127"/>
      <c r="VF135" s="127"/>
      <c r="VG135" s="127"/>
      <c r="VH135" s="127"/>
      <c r="VI135" s="127"/>
      <c r="VJ135" s="127"/>
      <c r="VK135" s="127"/>
      <c r="VL135" s="127"/>
      <c r="VM135" s="127"/>
      <c r="VN135" s="127"/>
      <c r="VO135" s="127"/>
      <c r="VP135" s="127"/>
      <c r="VQ135" s="127"/>
      <c r="VR135" s="127"/>
      <c r="VS135" s="127"/>
      <c r="VT135" s="127"/>
      <c r="VU135" s="127"/>
      <c r="VV135" s="127"/>
      <c r="VW135" s="127"/>
      <c r="VX135" s="127"/>
      <c r="VY135" s="127"/>
      <c r="VZ135" s="127"/>
      <c r="WA135" s="127"/>
      <c r="WB135" s="127"/>
      <c r="WC135" s="127"/>
      <c r="WD135" s="127"/>
      <c r="WE135" s="127"/>
      <c r="WF135" s="127"/>
      <c r="WG135" s="127"/>
      <c r="WH135" s="127"/>
      <c r="WI135" s="127"/>
      <c r="WJ135" s="127"/>
      <c r="WK135" s="127"/>
      <c r="WL135" s="127"/>
      <c r="WM135" s="127"/>
      <c r="WN135" s="127"/>
      <c r="WO135" s="127"/>
      <c r="WP135" s="127"/>
      <c r="WQ135" s="127"/>
      <c r="WR135" s="127"/>
      <c r="WS135" s="127"/>
      <c r="WT135" s="127"/>
      <c r="WU135" s="127"/>
      <c r="WV135" s="127"/>
      <c r="WW135" s="127"/>
      <c r="WX135" s="127"/>
      <c r="WY135" s="127"/>
      <c r="WZ135" s="127"/>
      <c r="XA135" s="127"/>
      <c r="XB135" s="127"/>
      <c r="XC135" s="127"/>
      <c r="XD135" s="127"/>
      <c r="XE135" s="127"/>
      <c r="XF135" s="127"/>
      <c r="XG135" s="127"/>
      <c r="XH135" s="127"/>
      <c r="XI135" s="127"/>
      <c r="XJ135" s="127"/>
      <c r="XK135" s="127"/>
      <c r="XL135" s="127"/>
      <c r="XM135" s="127"/>
      <c r="XN135" s="127"/>
      <c r="XO135" s="127"/>
      <c r="XP135" s="127"/>
      <c r="XQ135" s="127"/>
      <c r="XR135" s="127"/>
      <c r="XS135" s="127"/>
      <c r="XT135" s="127"/>
      <c r="XU135" s="127"/>
      <c r="XV135" s="127"/>
      <c r="XW135" s="127"/>
      <c r="XX135" s="127"/>
      <c r="XY135" s="127"/>
      <c r="XZ135" s="127"/>
      <c r="YA135" s="127"/>
      <c r="YB135" s="127"/>
      <c r="YC135" s="127"/>
      <c r="YD135" s="127"/>
      <c r="YE135" s="127"/>
      <c r="YF135" s="127"/>
      <c r="YG135" s="127"/>
      <c r="YH135" s="127"/>
      <c r="YI135" s="127"/>
      <c r="YJ135" s="127"/>
      <c r="YK135" s="127"/>
      <c r="YL135" s="127"/>
      <c r="YM135" s="127"/>
      <c r="YN135" s="127"/>
      <c r="YO135" s="127"/>
      <c r="YP135" s="127"/>
      <c r="YQ135" s="127"/>
      <c r="YR135" s="127"/>
      <c r="YS135" s="127"/>
      <c r="YT135" s="127"/>
      <c r="YU135" s="127"/>
      <c r="YV135" s="127"/>
      <c r="YW135" s="127"/>
      <c r="YX135" s="127"/>
      <c r="YY135" s="127"/>
      <c r="YZ135" s="127"/>
      <c r="ZA135" s="127"/>
      <c r="ZB135" s="127"/>
      <c r="ZC135" s="127"/>
      <c r="ZD135" s="127"/>
      <c r="ZE135" s="127"/>
      <c r="ZF135" s="127"/>
      <c r="ZG135" s="127"/>
      <c r="ZH135" s="127"/>
      <c r="ZI135" s="127"/>
      <c r="ZJ135" s="127"/>
      <c r="ZK135" s="127"/>
      <c r="ZL135" s="127"/>
      <c r="ZM135" s="127"/>
      <c r="ZN135" s="127"/>
      <c r="ZO135" s="127"/>
      <c r="ZP135" s="127"/>
      <c r="ZQ135" s="127"/>
      <c r="ZR135" s="127"/>
      <c r="ZS135" s="127"/>
      <c r="ZT135" s="127"/>
      <c r="ZU135" s="127"/>
      <c r="ZV135" s="127"/>
      <c r="ZW135" s="127"/>
      <c r="ZX135" s="127"/>
      <c r="ZY135" s="127"/>
      <c r="ZZ135" s="127"/>
      <c r="AAA135" s="127"/>
      <c r="AAB135" s="127"/>
      <c r="AAC135" s="127"/>
      <c r="AAD135" s="127"/>
      <c r="AAE135" s="127"/>
      <c r="AAF135" s="127"/>
      <c r="AAG135" s="127"/>
      <c r="AAH135" s="127"/>
      <c r="AAI135" s="127"/>
      <c r="AAJ135" s="127"/>
      <c r="AAK135" s="127"/>
      <c r="AAL135" s="127"/>
      <c r="AAM135" s="127"/>
      <c r="AAN135" s="127"/>
      <c r="AAO135" s="127"/>
      <c r="AAP135" s="127"/>
      <c r="AAQ135" s="127"/>
      <c r="AAR135" s="127"/>
      <c r="AAS135" s="127"/>
      <c r="AAT135" s="127"/>
      <c r="AAU135" s="127"/>
      <c r="AAV135" s="127"/>
      <c r="AAW135" s="127"/>
      <c r="AAX135" s="127"/>
      <c r="AAY135" s="127"/>
      <c r="AAZ135" s="127"/>
      <c r="ABA135" s="127"/>
      <c r="ABB135" s="127"/>
      <c r="ABC135" s="127"/>
      <c r="ABD135" s="127"/>
      <c r="ABE135" s="127"/>
      <c r="ABF135" s="127"/>
      <c r="ABG135" s="127"/>
      <c r="ABH135" s="127"/>
      <c r="ABI135" s="127"/>
      <c r="ABJ135" s="127"/>
      <c r="ABK135" s="127"/>
      <c r="ABL135" s="127"/>
      <c r="ABM135" s="127"/>
      <c r="ABN135" s="127"/>
      <c r="ABO135" s="127"/>
      <c r="ABP135" s="127"/>
      <c r="ABQ135" s="127"/>
      <c r="ABR135" s="127"/>
      <c r="ABS135" s="127"/>
      <c r="ABT135" s="127"/>
      <c r="ABU135" s="127"/>
      <c r="ABV135" s="127"/>
      <c r="ABW135" s="127"/>
      <c r="ABX135" s="127"/>
      <c r="ABY135" s="127"/>
      <c r="ABZ135" s="127"/>
      <c r="ACA135" s="127"/>
      <c r="ACB135" s="127"/>
      <c r="ACC135" s="127"/>
      <c r="ACD135" s="127"/>
      <c r="ACE135" s="127"/>
      <c r="ACF135" s="127"/>
      <c r="ACG135" s="127"/>
      <c r="ACH135" s="127"/>
      <c r="ACI135" s="127"/>
      <c r="ACJ135" s="127"/>
      <c r="ACK135" s="127"/>
      <c r="ACL135" s="127"/>
      <c r="ACM135" s="127"/>
      <c r="ACN135" s="127"/>
      <c r="ACO135" s="127"/>
      <c r="ACP135" s="127"/>
      <c r="ACQ135" s="127"/>
      <c r="ACR135" s="127"/>
      <c r="ACS135" s="127"/>
      <c r="ACT135" s="127"/>
      <c r="ACU135" s="127"/>
      <c r="ACV135" s="127"/>
      <c r="ACW135" s="127"/>
      <c r="ACX135" s="127"/>
      <c r="ACY135" s="127"/>
      <c r="ACZ135" s="127"/>
      <c r="ADA135" s="127"/>
      <c r="ADB135" s="127"/>
      <c r="ADC135" s="127"/>
      <c r="ADD135" s="127"/>
      <c r="ADE135" s="127"/>
      <c r="ADF135" s="127"/>
      <c r="ADG135" s="127"/>
      <c r="ADH135" s="127"/>
      <c r="ADI135" s="127"/>
      <c r="ADJ135" s="127"/>
      <c r="ADK135" s="127"/>
      <c r="ADL135" s="127"/>
      <c r="ADM135" s="127"/>
      <c r="ADN135" s="127"/>
      <c r="ADO135" s="127"/>
      <c r="ADP135" s="127"/>
      <c r="ADQ135" s="127"/>
      <c r="ADR135" s="127"/>
      <c r="ADS135" s="127"/>
      <c r="ADT135" s="127"/>
      <c r="ADU135" s="127"/>
      <c r="ADV135" s="127"/>
      <c r="ADW135" s="127"/>
      <c r="ADX135" s="127"/>
      <c r="ADY135" s="127"/>
      <c r="ADZ135" s="127"/>
      <c r="AEA135" s="127"/>
      <c r="AEB135" s="127"/>
      <c r="AEC135" s="127"/>
      <c r="AED135" s="127"/>
      <c r="AEE135" s="127"/>
      <c r="AEF135" s="127"/>
      <c r="AEG135" s="127"/>
      <c r="AEH135" s="127"/>
      <c r="AEI135" s="127"/>
      <c r="AEJ135" s="127"/>
      <c r="AEK135" s="127"/>
      <c r="AEL135" s="127"/>
      <c r="AEM135" s="127"/>
      <c r="AEN135" s="127"/>
      <c r="AEO135" s="127"/>
      <c r="AEP135" s="127"/>
      <c r="AEQ135" s="127"/>
      <c r="AER135" s="127"/>
      <c r="AES135" s="127"/>
      <c r="AET135" s="127"/>
      <c r="AEU135" s="127"/>
      <c r="AEV135" s="127"/>
      <c r="AEW135" s="127"/>
      <c r="AEX135" s="127"/>
      <c r="AEY135" s="127"/>
      <c r="AEZ135" s="127"/>
      <c r="AFA135" s="127"/>
      <c r="AFB135" s="127"/>
      <c r="AFC135" s="127"/>
      <c r="AFD135" s="127"/>
      <c r="AFE135" s="127"/>
      <c r="AFF135" s="127"/>
      <c r="AFG135" s="127"/>
      <c r="AFH135" s="127"/>
      <c r="AFI135" s="127"/>
      <c r="AFJ135" s="127"/>
      <c r="AFK135" s="127"/>
      <c r="AFL135" s="127"/>
      <c r="AFM135" s="127"/>
      <c r="AFN135" s="127"/>
      <c r="AFO135" s="127"/>
      <c r="AFP135" s="127"/>
      <c r="AFQ135" s="127"/>
      <c r="AFR135" s="127"/>
      <c r="AFS135" s="127"/>
      <c r="AFT135" s="127"/>
      <c r="AFU135" s="127"/>
      <c r="AFV135" s="127"/>
      <c r="AFW135" s="127"/>
      <c r="AFX135" s="127"/>
      <c r="AFY135" s="127"/>
      <c r="AFZ135" s="127"/>
      <c r="AGA135" s="127"/>
      <c r="AGB135" s="127"/>
      <c r="AGC135" s="127"/>
      <c r="AGD135" s="127"/>
      <c r="AGE135" s="127"/>
      <c r="AGF135" s="127"/>
      <c r="AGG135" s="127"/>
      <c r="AGH135" s="127"/>
      <c r="AGI135" s="127"/>
      <c r="AGJ135" s="127"/>
      <c r="AGK135" s="127"/>
      <c r="AGL135" s="127"/>
      <c r="AGM135" s="127"/>
      <c r="AGN135" s="127"/>
      <c r="AGO135" s="127"/>
      <c r="AGP135" s="127"/>
      <c r="AGQ135" s="127"/>
      <c r="AGR135" s="127"/>
      <c r="AGS135" s="127"/>
      <c r="AGT135" s="127"/>
      <c r="AGU135" s="127"/>
      <c r="AGV135" s="127"/>
      <c r="AGW135" s="127"/>
      <c r="AGX135" s="127"/>
      <c r="AGY135" s="127"/>
      <c r="AGZ135" s="127"/>
      <c r="AHA135" s="127"/>
      <c r="AHB135" s="127"/>
      <c r="AHC135" s="127"/>
      <c r="AHD135" s="127"/>
      <c r="AHE135" s="127"/>
      <c r="AHF135" s="127"/>
      <c r="AHG135" s="127"/>
      <c r="AHH135" s="127"/>
      <c r="AHI135" s="127"/>
      <c r="AHJ135" s="127"/>
      <c r="AHK135" s="127"/>
      <c r="AHL135" s="127"/>
      <c r="AHM135" s="127"/>
      <c r="AHN135" s="127"/>
      <c r="AHO135" s="127"/>
      <c r="AHP135" s="127"/>
      <c r="AHQ135" s="127"/>
      <c r="AHR135" s="127"/>
      <c r="AHS135" s="127"/>
      <c r="AHT135" s="127"/>
      <c r="AHU135" s="127"/>
      <c r="AHV135" s="127"/>
      <c r="AHW135" s="127"/>
      <c r="AHX135" s="127"/>
      <c r="AHY135" s="127"/>
      <c r="AHZ135" s="127"/>
      <c r="AIA135" s="127"/>
      <c r="AIB135" s="127"/>
      <c r="AIC135" s="127"/>
      <c r="AID135" s="127"/>
      <c r="AIE135" s="127"/>
      <c r="AIF135" s="127"/>
      <c r="AIG135" s="127"/>
      <c r="AIH135" s="127"/>
      <c r="AII135" s="127"/>
      <c r="AIJ135" s="127"/>
      <c r="AIK135" s="127"/>
      <c r="AIL135" s="127"/>
      <c r="AIM135" s="127"/>
      <c r="AIN135" s="127"/>
      <c r="AIO135" s="127"/>
      <c r="AIP135" s="127"/>
      <c r="AIQ135" s="127"/>
      <c r="AIR135" s="127"/>
      <c r="AIS135" s="127"/>
      <c r="AIT135" s="127"/>
      <c r="AIU135" s="127"/>
      <c r="AIV135" s="127"/>
      <c r="AIW135" s="127"/>
      <c r="AIX135" s="127"/>
      <c r="AIY135" s="127"/>
      <c r="AIZ135" s="127"/>
      <c r="AJA135" s="127"/>
      <c r="AJB135" s="127"/>
      <c r="AJC135" s="127"/>
      <c r="AJD135" s="127"/>
      <c r="AJE135" s="127"/>
      <c r="AJF135" s="127"/>
      <c r="AJG135" s="127"/>
      <c r="AJH135" s="127"/>
      <c r="AJI135" s="127"/>
      <c r="AJJ135" s="127"/>
      <c r="AJK135" s="127"/>
      <c r="AJL135" s="127"/>
      <c r="AJM135" s="127"/>
      <c r="AJN135" s="127"/>
      <c r="AJO135" s="127"/>
      <c r="AJP135" s="127"/>
      <c r="AJQ135" s="127"/>
      <c r="AJR135" s="127"/>
      <c r="AJS135" s="127"/>
      <c r="AJT135" s="127"/>
      <c r="AJU135" s="127"/>
      <c r="AJV135" s="127"/>
      <c r="AJW135" s="127"/>
      <c r="AJX135" s="127"/>
      <c r="AJY135" s="127"/>
      <c r="AJZ135" s="127"/>
      <c r="AKA135" s="127"/>
      <c r="AKB135" s="127"/>
      <c r="AKC135" s="127"/>
      <c r="AKD135" s="127"/>
      <c r="AKE135" s="127"/>
      <c r="AKF135" s="127"/>
      <c r="AKG135" s="127"/>
      <c r="AKH135" s="127"/>
      <c r="AKI135" s="127"/>
      <c r="AKJ135" s="127"/>
      <c r="AKK135" s="127"/>
      <c r="AKL135" s="127"/>
      <c r="AKM135" s="127"/>
      <c r="AKN135" s="127"/>
      <c r="AKO135" s="127"/>
      <c r="AKP135" s="127"/>
      <c r="AKQ135" s="127"/>
      <c r="AKR135" s="127"/>
      <c r="AKS135" s="127"/>
      <c r="AKT135" s="127"/>
      <c r="AKU135" s="127"/>
      <c r="AKV135" s="127"/>
      <c r="AKW135" s="127"/>
      <c r="AKX135" s="127"/>
      <c r="AKY135" s="127"/>
      <c r="AKZ135" s="127"/>
      <c r="ALA135" s="127"/>
      <c r="ALB135" s="127"/>
      <c r="ALC135" s="127"/>
      <c r="ALD135" s="127"/>
      <c r="ALE135" s="127"/>
      <c r="ALF135" s="127"/>
      <c r="ALG135" s="127"/>
      <c r="ALH135" s="127"/>
      <c r="ALI135" s="127"/>
      <c r="ALJ135" s="127"/>
      <c r="ALK135" s="127"/>
      <c r="ALL135" s="127"/>
      <c r="ALM135" s="127"/>
      <c r="ALN135" s="127"/>
      <c r="ALO135" s="127"/>
      <c r="ALP135" s="127"/>
      <c r="ALQ135" s="127"/>
      <c r="ALR135" s="127"/>
      <c r="ALS135" s="127"/>
      <c r="ALT135" s="127"/>
      <c r="ALU135" s="127"/>
      <c r="ALV135" s="127"/>
      <c r="ALW135" s="127"/>
      <c r="ALX135" s="127"/>
      <c r="ALY135" s="127"/>
      <c r="ALZ135" s="127"/>
      <c r="AMA135" s="127"/>
      <c r="AMB135" s="127"/>
      <c r="AMC135" s="127"/>
      <c r="AMD135" s="127"/>
      <c r="AME135" s="127"/>
      <c r="AMF135" s="127"/>
      <c r="AMG135" s="127"/>
      <c r="AMH135" s="127"/>
      <c r="AMI135" s="127"/>
      <c r="AMJ135" s="127"/>
      <c r="AMK135" s="127"/>
      <c r="AML135" s="127"/>
      <c r="AMM135" s="127"/>
      <c r="AMN135" s="127"/>
      <c r="AMO135" s="127"/>
      <c r="AMP135" s="127"/>
      <c r="AMQ135" s="127"/>
      <c r="AMR135" s="127"/>
      <c r="AMS135" s="127"/>
      <c r="AMT135" s="127"/>
      <c r="AMU135" s="127"/>
      <c r="AMV135" s="127"/>
      <c r="AMW135" s="127"/>
      <c r="AMX135" s="127"/>
      <c r="AMY135" s="127"/>
      <c r="AMZ135" s="127"/>
      <c r="ANA135" s="127"/>
      <c r="ANB135" s="127"/>
      <c r="ANC135" s="127"/>
      <c r="AND135" s="127"/>
      <c r="ANE135" s="127"/>
      <c r="ANF135" s="127"/>
      <c r="ANG135" s="127"/>
      <c r="ANH135" s="127"/>
      <c r="ANI135" s="127"/>
      <c r="ANJ135" s="127"/>
      <c r="ANK135" s="127"/>
      <c r="ANL135" s="127"/>
      <c r="ANM135" s="127"/>
      <c r="ANN135" s="127"/>
      <c r="ANO135" s="127"/>
      <c r="ANP135" s="127"/>
      <c r="ANQ135" s="127"/>
      <c r="ANR135" s="127"/>
      <c r="ANS135" s="127"/>
      <c r="ANT135" s="127"/>
      <c r="ANU135" s="127"/>
      <c r="ANV135" s="127"/>
      <c r="ANW135" s="127"/>
      <c r="ANX135" s="127"/>
      <c r="ANY135" s="127"/>
      <c r="ANZ135" s="127"/>
      <c r="AOA135" s="127"/>
      <c r="AOB135" s="127"/>
      <c r="AOC135" s="127"/>
      <c r="AOD135" s="127"/>
      <c r="AOE135" s="127"/>
      <c r="AOF135" s="127"/>
      <c r="AOG135" s="127"/>
      <c r="AOH135" s="127"/>
      <c r="AOI135" s="127"/>
      <c r="AOJ135" s="127"/>
      <c r="AOK135" s="127"/>
      <c r="AOL135" s="127"/>
      <c r="AOM135" s="127"/>
      <c r="AON135" s="127"/>
      <c r="AOO135" s="127"/>
      <c r="AOP135" s="127"/>
      <c r="AOQ135" s="127"/>
      <c r="AOR135" s="127"/>
      <c r="AOS135" s="127"/>
      <c r="AOT135" s="127"/>
      <c r="AOU135" s="127"/>
      <c r="AOV135" s="127"/>
      <c r="AOW135" s="127"/>
      <c r="AOX135" s="127"/>
      <c r="AOY135" s="127"/>
      <c r="AOZ135" s="127"/>
      <c r="APA135" s="127"/>
      <c r="APB135" s="127"/>
      <c r="APC135" s="127"/>
      <c r="APD135" s="127"/>
      <c r="APE135" s="127"/>
      <c r="APF135" s="127"/>
      <c r="APG135" s="127"/>
      <c r="APH135" s="127"/>
      <c r="API135" s="127"/>
      <c r="APJ135" s="127"/>
      <c r="APK135" s="127"/>
      <c r="APL135" s="127"/>
      <c r="APM135" s="127"/>
      <c r="APN135" s="127"/>
      <c r="APO135" s="127"/>
      <c r="APP135" s="127"/>
      <c r="APQ135" s="127"/>
      <c r="APR135" s="127"/>
      <c r="APS135" s="127"/>
      <c r="APT135" s="127"/>
      <c r="APU135" s="127"/>
      <c r="APV135" s="127"/>
      <c r="APW135" s="127"/>
      <c r="APX135" s="127"/>
      <c r="APY135" s="127"/>
      <c r="APZ135" s="127"/>
      <c r="AQA135" s="127"/>
      <c r="AQB135" s="127"/>
      <c r="AQC135" s="127"/>
      <c r="AQD135" s="127"/>
      <c r="AQE135" s="127"/>
      <c r="AQF135" s="127"/>
      <c r="AQG135" s="127"/>
      <c r="AQH135" s="127"/>
      <c r="AQI135" s="127"/>
      <c r="AQJ135" s="127"/>
      <c r="AQK135" s="127"/>
      <c r="AQL135" s="127"/>
      <c r="AQM135" s="127"/>
      <c r="AQN135" s="127"/>
      <c r="AQO135" s="127"/>
      <c r="AQP135" s="127"/>
      <c r="AQQ135" s="127"/>
      <c r="AQR135" s="127"/>
      <c r="AQS135" s="127"/>
      <c r="AQT135" s="127"/>
      <c r="AQU135" s="127"/>
      <c r="AQV135" s="127"/>
      <c r="AQW135" s="127"/>
      <c r="AQX135" s="127"/>
      <c r="AQY135" s="127"/>
      <c r="AQZ135" s="127"/>
      <c r="ARA135" s="127"/>
      <c r="ARB135" s="127"/>
      <c r="ARC135" s="127"/>
      <c r="ARD135" s="127"/>
      <c r="ARE135" s="127"/>
      <c r="ARF135" s="127"/>
      <c r="ARG135" s="127"/>
      <c r="ARH135" s="127"/>
      <c r="ARI135" s="127"/>
      <c r="ARJ135" s="127"/>
      <c r="ARK135" s="127"/>
      <c r="ARL135" s="127"/>
      <c r="ARM135" s="127"/>
      <c r="ARN135" s="127"/>
      <c r="ARO135" s="127"/>
      <c r="ARP135" s="127"/>
      <c r="ARQ135" s="127"/>
      <c r="ARR135" s="127"/>
      <c r="ARS135" s="127"/>
      <c r="ART135" s="127"/>
      <c r="ARU135" s="127"/>
      <c r="ARV135" s="127"/>
      <c r="ARW135" s="127"/>
      <c r="ARX135" s="127"/>
      <c r="ARY135" s="127"/>
      <c r="ARZ135" s="127"/>
      <c r="ASA135" s="127"/>
      <c r="ASB135" s="127"/>
      <c r="ASC135" s="127"/>
      <c r="ASD135" s="127"/>
      <c r="ASE135" s="127"/>
      <c r="ASF135" s="127"/>
      <c r="ASG135" s="127"/>
      <c r="ASH135" s="127"/>
      <c r="ASI135" s="127"/>
      <c r="ASJ135" s="127"/>
      <c r="ASK135" s="127"/>
      <c r="ASL135" s="127"/>
      <c r="ASM135" s="127"/>
      <c r="ASN135" s="127"/>
      <c r="ASO135" s="127"/>
      <c r="ASP135" s="127"/>
      <c r="ASQ135" s="127"/>
      <c r="ASR135" s="127"/>
      <c r="ASS135" s="127"/>
      <c r="AST135" s="127"/>
      <c r="ASU135" s="127"/>
      <c r="ASV135" s="127"/>
      <c r="ASW135" s="127"/>
      <c r="ASX135" s="127"/>
      <c r="ASY135" s="127"/>
      <c r="ASZ135" s="127"/>
      <c r="ATA135" s="127"/>
      <c r="ATB135" s="127"/>
      <c r="ATC135" s="127"/>
      <c r="ATD135" s="127"/>
      <c r="ATE135" s="127"/>
      <c r="ATF135" s="127"/>
      <c r="ATG135" s="127"/>
      <c r="ATH135" s="127"/>
      <c r="ATI135" s="127"/>
      <c r="ATJ135" s="127"/>
      <c r="ATK135" s="127"/>
      <c r="ATL135" s="127"/>
      <c r="ATM135" s="127"/>
      <c r="ATN135" s="127"/>
      <c r="ATO135" s="127"/>
      <c r="ATP135" s="127"/>
      <c r="ATQ135" s="127"/>
      <c r="ATR135" s="127"/>
      <c r="ATS135" s="127"/>
      <c r="ATT135" s="127"/>
      <c r="ATU135" s="127"/>
      <c r="ATV135" s="127"/>
      <c r="ATW135" s="127"/>
      <c r="ATX135" s="127"/>
      <c r="ATY135" s="127"/>
      <c r="ATZ135" s="127"/>
      <c r="AUA135" s="127"/>
      <c r="AUB135" s="127"/>
      <c r="AUC135" s="127"/>
      <c r="AUD135" s="127"/>
      <c r="AUE135" s="127"/>
      <c r="AUF135" s="127"/>
      <c r="AUG135" s="127"/>
      <c r="AUH135" s="127"/>
      <c r="AUI135" s="127"/>
      <c r="AUJ135" s="127"/>
      <c r="AUK135" s="127"/>
      <c r="AUL135" s="127"/>
      <c r="AUM135" s="127"/>
      <c r="AUN135" s="127"/>
      <c r="AUO135" s="127"/>
      <c r="AUP135" s="127"/>
      <c r="AUQ135" s="127"/>
      <c r="AUR135" s="127"/>
      <c r="AUS135" s="127"/>
      <c r="AUT135" s="127"/>
      <c r="AUU135" s="127"/>
      <c r="AUV135" s="127"/>
      <c r="AUW135" s="127"/>
      <c r="AUX135" s="127"/>
      <c r="AUY135" s="127"/>
      <c r="AUZ135" s="127"/>
      <c r="AVA135" s="127"/>
      <c r="AVB135" s="127"/>
      <c r="AVC135" s="127"/>
      <c r="AVD135" s="127"/>
      <c r="AVE135" s="127"/>
      <c r="AVF135" s="127"/>
      <c r="AVG135" s="127"/>
      <c r="AVH135" s="127"/>
      <c r="AVI135" s="127"/>
      <c r="AVJ135" s="127"/>
      <c r="AVK135" s="127"/>
      <c r="AVL135" s="127"/>
      <c r="AVM135" s="127"/>
      <c r="AVN135" s="127"/>
      <c r="AVO135" s="127"/>
      <c r="AVP135" s="127"/>
      <c r="AVQ135" s="127"/>
      <c r="AVR135" s="127"/>
      <c r="AVS135" s="127"/>
      <c r="AVT135" s="127"/>
      <c r="AVU135" s="127"/>
      <c r="AVV135" s="127"/>
      <c r="AVW135" s="127"/>
      <c r="AVX135" s="127"/>
      <c r="AVY135" s="127"/>
      <c r="AVZ135" s="127"/>
      <c r="AWA135" s="127"/>
      <c r="AWB135" s="127"/>
      <c r="AWC135" s="127"/>
      <c r="AWD135" s="127"/>
      <c r="AWE135" s="127"/>
      <c r="AWF135" s="127"/>
      <c r="AWG135" s="127"/>
      <c r="AWH135" s="127"/>
      <c r="AWI135" s="127"/>
      <c r="AWJ135" s="127"/>
      <c r="AWK135" s="127"/>
      <c r="AWL135" s="127"/>
      <c r="AWM135" s="127"/>
      <c r="AWN135" s="127"/>
      <c r="AWO135" s="127"/>
      <c r="AWP135" s="127"/>
      <c r="AWQ135" s="127"/>
      <c r="AWR135" s="127"/>
      <c r="AWS135" s="127"/>
      <c r="AWT135" s="127"/>
      <c r="AWU135" s="127"/>
      <c r="AWV135" s="127"/>
      <c r="AWW135" s="127"/>
      <c r="AWX135" s="127"/>
      <c r="AWY135" s="127"/>
      <c r="AWZ135" s="127"/>
      <c r="AXA135" s="127"/>
      <c r="AXB135" s="127"/>
      <c r="AXC135" s="127"/>
      <c r="AXD135" s="127"/>
      <c r="AXE135" s="127"/>
      <c r="AXF135" s="127"/>
      <c r="AXG135" s="127"/>
      <c r="AXH135" s="127"/>
      <c r="AXI135" s="127"/>
      <c r="AXJ135" s="127"/>
      <c r="AXK135" s="127"/>
      <c r="AXL135" s="127"/>
      <c r="AXM135" s="127"/>
      <c r="AXN135" s="127"/>
      <c r="AXO135" s="127"/>
      <c r="AXP135" s="127"/>
      <c r="AXQ135" s="127"/>
      <c r="AXR135" s="127"/>
      <c r="AXS135" s="127"/>
      <c r="AXT135" s="127"/>
      <c r="AXU135" s="127"/>
      <c r="AXV135" s="127"/>
      <c r="AXW135" s="127"/>
      <c r="AXX135" s="127"/>
      <c r="AXY135" s="127"/>
      <c r="AXZ135" s="127"/>
      <c r="AYA135" s="127"/>
      <c r="AYB135" s="127"/>
      <c r="AYC135" s="127"/>
      <c r="AYD135" s="127"/>
      <c r="AYE135" s="127"/>
      <c r="AYF135" s="127"/>
      <c r="AYG135" s="127"/>
      <c r="AYH135" s="127"/>
      <c r="AYI135" s="127"/>
      <c r="AYJ135" s="127"/>
      <c r="AYK135" s="127"/>
      <c r="AYL135" s="127"/>
      <c r="AYM135" s="127"/>
      <c r="AYN135" s="127"/>
      <c r="AYO135" s="127"/>
      <c r="AYP135" s="127"/>
      <c r="AYQ135" s="127"/>
      <c r="AYR135" s="127"/>
      <c r="AYS135" s="127"/>
      <c r="AYT135" s="127"/>
      <c r="AYU135" s="127"/>
      <c r="AYV135" s="127"/>
      <c r="AYW135" s="127"/>
      <c r="AYX135" s="127"/>
      <c r="AYY135" s="127"/>
      <c r="AYZ135" s="127"/>
      <c r="AZA135" s="127"/>
      <c r="AZB135" s="127"/>
      <c r="AZC135" s="127"/>
      <c r="AZD135" s="127"/>
      <c r="AZE135" s="127"/>
      <c r="AZF135" s="127"/>
      <c r="AZG135" s="127"/>
      <c r="AZH135" s="127"/>
      <c r="AZI135" s="127"/>
      <c r="AZJ135" s="127"/>
      <c r="AZK135" s="127"/>
      <c r="AZL135" s="127"/>
      <c r="AZM135" s="127"/>
      <c r="AZN135" s="127"/>
      <c r="AZO135" s="127"/>
      <c r="AZP135" s="127"/>
      <c r="AZQ135" s="127"/>
      <c r="AZR135" s="127"/>
      <c r="AZS135" s="127"/>
      <c r="AZT135" s="127"/>
      <c r="AZU135" s="127"/>
      <c r="AZV135" s="127"/>
      <c r="AZW135" s="127"/>
      <c r="AZX135" s="127"/>
      <c r="AZY135" s="127"/>
      <c r="AZZ135" s="127"/>
      <c r="BAA135" s="127"/>
      <c r="BAB135" s="127"/>
      <c r="BAC135" s="127"/>
      <c r="BAD135" s="127"/>
      <c r="BAE135" s="127"/>
      <c r="BAF135" s="127"/>
      <c r="BAG135" s="127"/>
      <c r="BAH135" s="127"/>
      <c r="BAI135" s="127"/>
      <c r="BAJ135" s="127"/>
      <c r="BAK135" s="127"/>
      <c r="BAL135" s="127"/>
      <c r="BAM135" s="127"/>
      <c r="BAN135" s="127"/>
      <c r="BAO135" s="127"/>
      <c r="BAP135" s="127"/>
      <c r="BAQ135" s="127"/>
      <c r="BAR135" s="127"/>
      <c r="BAS135" s="127"/>
      <c r="BAT135" s="127"/>
      <c r="BAU135" s="127"/>
      <c r="BAV135" s="127"/>
      <c r="BAW135" s="127"/>
      <c r="BAX135" s="127"/>
      <c r="BAY135" s="127"/>
      <c r="BAZ135" s="127"/>
      <c r="BBA135" s="127"/>
      <c r="BBB135" s="127"/>
      <c r="BBC135" s="127"/>
      <c r="BBD135" s="127"/>
      <c r="BBE135" s="127"/>
      <c r="BBF135" s="127"/>
      <c r="BBG135" s="127"/>
      <c r="BBH135" s="127"/>
      <c r="BBI135" s="127"/>
      <c r="BBJ135" s="127"/>
      <c r="BBK135" s="127"/>
      <c r="BBL135" s="127"/>
      <c r="BBM135" s="127"/>
      <c r="BBN135" s="127"/>
      <c r="BBO135" s="127"/>
      <c r="BBP135" s="127"/>
      <c r="BBQ135" s="127"/>
      <c r="BBR135" s="127"/>
      <c r="BBS135" s="127"/>
      <c r="BBT135" s="127"/>
      <c r="BBU135" s="127"/>
      <c r="BBV135" s="127"/>
      <c r="BBW135" s="127"/>
      <c r="BBX135" s="127"/>
      <c r="BBY135" s="127"/>
      <c r="BBZ135" s="127"/>
      <c r="BCA135" s="127"/>
      <c r="BCB135" s="127"/>
      <c r="BCC135" s="127"/>
      <c r="BCD135" s="127"/>
      <c r="BCE135" s="127"/>
      <c r="BCF135" s="127"/>
      <c r="BCG135" s="127"/>
      <c r="BCH135" s="127"/>
      <c r="BCI135" s="127"/>
      <c r="BCJ135" s="127"/>
      <c r="BCK135" s="127"/>
      <c r="BCL135" s="127"/>
      <c r="BCM135" s="127"/>
      <c r="BCN135" s="127"/>
      <c r="BCO135" s="127"/>
      <c r="BCP135" s="127"/>
      <c r="BCQ135" s="127"/>
      <c r="BCR135" s="127"/>
      <c r="BCS135" s="127"/>
      <c r="BCT135" s="127"/>
      <c r="BCU135" s="127"/>
      <c r="BCV135" s="127"/>
      <c r="BCW135" s="127"/>
      <c r="BCX135" s="127"/>
      <c r="BCY135" s="127"/>
      <c r="BCZ135" s="127"/>
      <c r="BDA135" s="127"/>
      <c r="BDB135" s="127"/>
      <c r="BDC135" s="127"/>
      <c r="BDD135" s="127"/>
      <c r="BDE135" s="127"/>
      <c r="BDF135" s="127"/>
      <c r="BDG135" s="127"/>
      <c r="BDH135" s="127"/>
      <c r="BDI135" s="127"/>
      <c r="BDJ135" s="127"/>
      <c r="BDK135" s="127"/>
      <c r="BDL135" s="127"/>
      <c r="BDM135" s="127"/>
      <c r="BDN135" s="127"/>
      <c r="BDO135" s="127"/>
      <c r="BDP135" s="127"/>
      <c r="BDQ135" s="127"/>
      <c r="BDR135" s="127"/>
      <c r="BDS135" s="127"/>
      <c r="BDT135" s="127"/>
      <c r="BDU135" s="127"/>
      <c r="BDV135" s="127"/>
      <c r="BDW135" s="127"/>
      <c r="BDX135" s="127"/>
      <c r="BDY135" s="127"/>
      <c r="BDZ135" s="127"/>
      <c r="BEA135" s="127"/>
      <c r="BEB135" s="127"/>
      <c r="BEC135" s="127"/>
      <c r="BED135" s="127"/>
      <c r="BEE135" s="127"/>
      <c r="BEF135" s="127"/>
      <c r="BEG135" s="127"/>
      <c r="BEH135" s="127"/>
      <c r="BEI135" s="127"/>
      <c r="BEJ135" s="127"/>
      <c r="BEK135" s="127"/>
      <c r="BEL135" s="127"/>
      <c r="BEM135" s="127"/>
      <c r="BEN135" s="127"/>
      <c r="BEO135" s="127"/>
      <c r="BEP135" s="127"/>
      <c r="BEQ135" s="127"/>
      <c r="BER135" s="127"/>
      <c r="BES135" s="127"/>
      <c r="BET135" s="127"/>
      <c r="BEU135" s="127"/>
      <c r="BEV135" s="127"/>
      <c r="BEW135" s="127"/>
      <c r="BEX135" s="127"/>
      <c r="BEY135" s="127"/>
      <c r="BEZ135" s="127"/>
      <c r="BFA135" s="127"/>
      <c r="BFB135" s="127"/>
      <c r="BFC135" s="127"/>
      <c r="BFD135" s="127"/>
      <c r="BFE135" s="127"/>
      <c r="BFF135" s="127"/>
      <c r="BFG135" s="127"/>
      <c r="BFH135" s="127"/>
      <c r="BFI135" s="127"/>
      <c r="BFJ135" s="127"/>
      <c r="BFK135" s="127"/>
      <c r="BFL135" s="127"/>
      <c r="BFM135" s="127"/>
      <c r="BFN135" s="127"/>
      <c r="BFO135" s="127"/>
      <c r="BFP135" s="127"/>
      <c r="BFQ135" s="127"/>
      <c r="BFR135" s="127"/>
      <c r="BFS135" s="127"/>
      <c r="BFT135" s="127"/>
      <c r="BFU135" s="127"/>
      <c r="BFV135" s="127"/>
      <c r="BFW135" s="127"/>
      <c r="BFX135" s="127"/>
      <c r="BFY135" s="127"/>
      <c r="BFZ135" s="127"/>
      <c r="BGA135" s="127"/>
      <c r="BGB135" s="127"/>
      <c r="BGC135" s="127"/>
      <c r="BGD135" s="127"/>
      <c r="BGE135" s="127"/>
      <c r="BGF135" s="127"/>
      <c r="BGG135" s="127"/>
      <c r="BGH135" s="127"/>
      <c r="BGI135" s="127"/>
      <c r="BGJ135" s="127"/>
      <c r="BGK135" s="127"/>
      <c r="BGL135" s="127"/>
      <c r="BGM135" s="127"/>
      <c r="BGN135" s="127"/>
      <c r="BGO135" s="127"/>
      <c r="BGP135" s="127"/>
      <c r="BGQ135" s="127"/>
      <c r="BGR135" s="127"/>
      <c r="BGS135" s="127"/>
      <c r="BGT135" s="127"/>
      <c r="BGU135" s="127"/>
      <c r="BGV135" s="127"/>
      <c r="BGW135" s="127"/>
      <c r="BGX135" s="127"/>
      <c r="BGY135" s="127"/>
      <c r="BGZ135" s="127"/>
      <c r="BHA135" s="127"/>
      <c r="BHB135" s="127"/>
      <c r="BHC135" s="127"/>
      <c r="BHD135" s="127"/>
      <c r="BHE135" s="127"/>
      <c r="BHF135" s="127"/>
      <c r="BHG135" s="127"/>
      <c r="BHH135" s="127"/>
      <c r="BHI135" s="127"/>
      <c r="BHJ135" s="127"/>
      <c r="BHK135" s="127"/>
      <c r="BHL135" s="127"/>
      <c r="BHM135" s="127"/>
      <c r="BHN135" s="127"/>
      <c r="BHO135" s="127"/>
      <c r="BHP135" s="127"/>
      <c r="BHQ135" s="127"/>
      <c r="BHR135" s="127"/>
      <c r="BHS135" s="127"/>
      <c r="BHT135" s="127"/>
      <c r="BHU135" s="127"/>
      <c r="BHV135" s="127"/>
      <c r="BHW135" s="127"/>
      <c r="BHX135" s="127"/>
      <c r="BHY135" s="127"/>
      <c r="BHZ135" s="127"/>
      <c r="BIA135" s="127"/>
      <c r="BIB135" s="127"/>
      <c r="BIC135" s="127"/>
      <c r="BID135" s="127"/>
      <c r="BIE135" s="127"/>
      <c r="BIF135" s="127"/>
      <c r="BIG135" s="127"/>
      <c r="BIH135" s="127"/>
      <c r="BII135" s="127"/>
      <c r="BIJ135" s="127"/>
      <c r="BIK135" s="127"/>
      <c r="BIL135" s="127"/>
      <c r="BIM135" s="127"/>
      <c r="BIN135" s="127"/>
      <c r="BIO135" s="127"/>
      <c r="BIP135" s="127"/>
      <c r="BIQ135" s="127"/>
      <c r="BIR135" s="127"/>
      <c r="BIS135" s="127"/>
      <c r="BIT135" s="127"/>
      <c r="BIU135" s="127"/>
      <c r="BIV135" s="127"/>
      <c r="BIW135" s="127"/>
      <c r="BIX135" s="127"/>
      <c r="BIY135" s="127"/>
      <c r="BIZ135" s="127"/>
      <c r="BJA135" s="127"/>
      <c r="BJB135" s="127"/>
      <c r="BJC135" s="127"/>
      <c r="BJD135" s="127"/>
      <c r="BJE135" s="127"/>
      <c r="BJF135" s="127"/>
      <c r="BJG135" s="127"/>
      <c r="BJH135" s="127"/>
      <c r="BJI135" s="127"/>
      <c r="BJJ135" s="127"/>
      <c r="BJK135" s="127"/>
      <c r="BJL135" s="127"/>
      <c r="BJM135" s="127"/>
      <c r="BJN135" s="127"/>
      <c r="BJO135" s="127"/>
      <c r="BJP135" s="127"/>
      <c r="BJQ135" s="127"/>
      <c r="BJR135" s="127"/>
      <c r="BJS135" s="127"/>
      <c r="BJT135" s="127"/>
      <c r="BJU135" s="127"/>
      <c r="BJV135" s="127"/>
      <c r="BJW135" s="127"/>
      <c r="BJX135" s="127"/>
      <c r="BJY135" s="127"/>
      <c r="BJZ135" s="127"/>
      <c r="BKA135" s="127"/>
      <c r="BKB135" s="127"/>
      <c r="BKC135" s="127"/>
      <c r="BKD135" s="127"/>
      <c r="BKE135" s="127"/>
      <c r="BKF135" s="127"/>
      <c r="BKG135" s="127"/>
      <c r="BKH135" s="127"/>
      <c r="BKI135" s="127"/>
      <c r="BKJ135" s="127"/>
      <c r="BKK135" s="127"/>
      <c r="BKL135" s="127"/>
      <c r="BKM135" s="127"/>
      <c r="BKN135" s="127"/>
      <c r="BKO135" s="127"/>
      <c r="BKP135" s="127"/>
      <c r="BKQ135" s="127"/>
      <c r="BKR135" s="127"/>
      <c r="BKS135" s="127"/>
      <c r="BKT135" s="127"/>
      <c r="BKU135" s="127"/>
      <c r="BKV135" s="127"/>
      <c r="BKW135" s="127"/>
      <c r="BKX135" s="127"/>
      <c r="BKY135" s="127"/>
      <c r="BKZ135" s="127"/>
      <c r="BLA135" s="127"/>
      <c r="BLB135" s="127"/>
      <c r="BLC135" s="127"/>
      <c r="BLD135" s="127"/>
      <c r="BLE135" s="127"/>
      <c r="BLF135" s="127"/>
      <c r="BLG135" s="127"/>
      <c r="BLH135" s="127"/>
      <c r="BLI135" s="127"/>
      <c r="BLJ135" s="127"/>
      <c r="BLK135" s="127"/>
      <c r="BLL135" s="127"/>
      <c r="BLM135" s="127"/>
      <c r="BLN135" s="127"/>
      <c r="BLO135" s="127"/>
      <c r="BLP135" s="127"/>
      <c r="BLQ135" s="127"/>
      <c r="BLR135" s="127"/>
      <c r="BLS135" s="127"/>
      <c r="BLT135" s="127"/>
      <c r="BLU135" s="127"/>
      <c r="BLV135" s="127"/>
      <c r="BLW135" s="127"/>
      <c r="BLX135" s="127"/>
      <c r="BLY135" s="127"/>
      <c r="BLZ135" s="127"/>
      <c r="BMA135" s="127"/>
      <c r="BMB135" s="127"/>
      <c r="BMC135" s="127"/>
      <c r="BMD135" s="127"/>
      <c r="BME135" s="127"/>
      <c r="BMF135" s="127"/>
      <c r="BMG135" s="127"/>
      <c r="BMH135" s="127"/>
      <c r="BMI135" s="127"/>
      <c r="BMJ135" s="127"/>
      <c r="BMK135" s="127"/>
      <c r="BML135" s="127"/>
      <c r="BMM135" s="127"/>
      <c r="BMN135" s="127"/>
      <c r="BMO135" s="127"/>
      <c r="BMP135" s="127"/>
      <c r="BMQ135" s="127"/>
      <c r="BMR135" s="127"/>
      <c r="BMS135" s="127"/>
      <c r="BMT135" s="127"/>
      <c r="BMU135" s="127"/>
      <c r="BMV135" s="127"/>
      <c r="BMW135" s="127"/>
      <c r="BMX135" s="127"/>
      <c r="BMY135" s="127"/>
      <c r="BMZ135" s="127"/>
      <c r="BNA135" s="127"/>
      <c r="BNB135" s="127"/>
      <c r="BNC135" s="127"/>
      <c r="BND135" s="127"/>
      <c r="BNE135" s="127"/>
      <c r="BNF135" s="127"/>
      <c r="BNG135" s="127"/>
      <c r="BNH135" s="127"/>
      <c r="BNI135" s="127"/>
      <c r="BNJ135" s="127"/>
      <c r="BNK135" s="127"/>
      <c r="BNL135" s="127"/>
      <c r="BNM135" s="127"/>
      <c r="BNN135" s="127"/>
      <c r="BNO135" s="127"/>
      <c r="BNP135" s="127"/>
      <c r="BNQ135" s="127"/>
      <c r="BNR135" s="127"/>
      <c r="BNS135" s="127"/>
      <c r="BNT135" s="127"/>
      <c r="BNU135" s="127"/>
      <c r="BNV135" s="127"/>
      <c r="BNW135" s="127"/>
      <c r="BNX135" s="127"/>
      <c r="BNY135" s="127"/>
      <c r="BNZ135" s="127"/>
      <c r="BOA135" s="127"/>
      <c r="BOB135" s="127"/>
      <c r="BOC135" s="127"/>
      <c r="BOD135" s="127"/>
      <c r="BOE135" s="127"/>
      <c r="BOF135" s="127"/>
      <c r="BOG135" s="127"/>
      <c r="BOH135" s="127"/>
      <c r="BOI135" s="127"/>
      <c r="BOJ135" s="127"/>
      <c r="BOK135" s="127"/>
      <c r="BOL135" s="127"/>
      <c r="BOM135" s="127"/>
      <c r="BON135" s="127"/>
      <c r="BOO135" s="127"/>
      <c r="BOP135" s="127"/>
      <c r="BOQ135" s="127"/>
      <c r="BOR135" s="127"/>
      <c r="BOS135" s="127"/>
      <c r="BOT135" s="127"/>
      <c r="BOU135" s="127"/>
      <c r="BOV135" s="127"/>
      <c r="BOW135" s="127"/>
      <c r="BOX135" s="127"/>
      <c r="BOY135" s="127"/>
      <c r="BOZ135" s="127"/>
      <c r="BPA135" s="127"/>
      <c r="BPB135" s="127"/>
      <c r="BPC135" s="127"/>
      <c r="BPD135" s="127"/>
      <c r="BPE135" s="127"/>
      <c r="BPF135" s="127"/>
      <c r="BPG135" s="127"/>
      <c r="BPH135" s="127"/>
      <c r="BPI135" s="127"/>
      <c r="BPJ135" s="127"/>
      <c r="BPK135" s="127"/>
      <c r="BPL135" s="127"/>
      <c r="BPM135" s="127"/>
      <c r="BPN135" s="127"/>
      <c r="BPO135" s="127"/>
      <c r="BPP135" s="127"/>
      <c r="BPQ135" s="127"/>
      <c r="BPR135" s="127"/>
      <c r="BPS135" s="127"/>
      <c r="BPT135" s="127"/>
      <c r="BPU135" s="127"/>
      <c r="BPV135" s="127"/>
      <c r="BPW135" s="127"/>
      <c r="BPX135" s="127"/>
      <c r="BPY135" s="127"/>
      <c r="BPZ135" s="127"/>
      <c r="BQA135" s="127"/>
      <c r="BQB135" s="127"/>
      <c r="BQC135" s="127"/>
      <c r="BQD135" s="127"/>
      <c r="BQE135" s="127"/>
      <c r="BQF135" s="127"/>
      <c r="BQG135" s="127"/>
      <c r="BQH135" s="127"/>
      <c r="BQI135" s="127"/>
      <c r="BQJ135" s="127"/>
      <c r="BQK135" s="127"/>
      <c r="BQL135" s="127"/>
      <c r="BQM135" s="127"/>
      <c r="BQN135" s="127"/>
      <c r="BQO135" s="127"/>
      <c r="BQP135" s="127"/>
      <c r="BQQ135" s="127"/>
      <c r="BQR135" s="127"/>
      <c r="BQS135" s="127"/>
      <c r="BQT135" s="127"/>
      <c r="BQU135" s="127"/>
      <c r="BQV135" s="127"/>
      <c r="BQW135" s="127"/>
      <c r="BQX135" s="127"/>
      <c r="BQY135" s="127"/>
      <c r="BQZ135" s="127"/>
      <c r="BRA135" s="127"/>
      <c r="BRB135" s="127"/>
      <c r="BRC135" s="127"/>
      <c r="BRD135" s="127"/>
      <c r="BRE135" s="127"/>
      <c r="BRF135" s="127"/>
      <c r="BRG135" s="127"/>
      <c r="BRH135" s="127"/>
      <c r="BRI135" s="127"/>
      <c r="BRJ135" s="127"/>
      <c r="BRK135" s="127"/>
      <c r="BRL135" s="127"/>
      <c r="BRM135" s="127"/>
      <c r="BRN135" s="127"/>
      <c r="BRO135" s="127"/>
      <c r="BRP135" s="127"/>
      <c r="BRQ135" s="127"/>
      <c r="BRR135" s="127"/>
      <c r="BRS135" s="127"/>
      <c r="BRT135" s="127"/>
      <c r="BRU135" s="127"/>
      <c r="BRV135" s="127"/>
      <c r="BRW135" s="127"/>
      <c r="BRX135" s="127"/>
      <c r="BRY135" s="127"/>
      <c r="BRZ135" s="127"/>
      <c r="BSA135" s="127"/>
      <c r="BSB135" s="127"/>
      <c r="BSC135" s="127"/>
      <c r="BSD135" s="127"/>
      <c r="BSE135" s="127"/>
      <c r="BSF135" s="127"/>
      <c r="BSG135" s="127"/>
      <c r="BSH135" s="127"/>
      <c r="BSI135" s="127"/>
      <c r="BSJ135" s="127"/>
      <c r="BSK135" s="127"/>
      <c r="BSL135" s="127"/>
      <c r="BSM135" s="127"/>
      <c r="BSN135" s="127"/>
      <c r="BSO135" s="127"/>
      <c r="BSP135" s="127"/>
      <c r="BSQ135" s="127"/>
      <c r="BSR135" s="127"/>
      <c r="BSS135" s="127"/>
      <c r="BST135" s="127"/>
      <c r="BSU135" s="127"/>
      <c r="BSV135" s="127"/>
      <c r="BSW135" s="127"/>
      <c r="BSX135" s="127"/>
      <c r="BSY135" s="127"/>
      <c r="BSZ135" s="127"/>
      <c r="BTA135" s="127"/>
      <c r="BTB135" s="127"/>
      <c r="BTC135" s="127"/>
      <c r="BTD135" s="127"/>
      <c r="BTE135" s="127"/>
      <c r="BTF135" s="127"/>
      <c r="BTG135" s="127"/>
      <c r="BTH135" s="127"/>
      <c r="BTI135" s="127"/>
      <c r="BTJ135" s="127"/>
      <c r="BTK135" s="127"/>
      <c r="BTL135" s="127"/>
      <c r="BTM135" s="127"/>
      <c r="BTN135" s="127"/>
      <c r="BTO135" s="127"/>
      <c r="BTP135" s="127"/>
      <c r="BTQ135" s="127"/>
      <c r="BTR135" s="127"/>
      <c r="BTS135" s="127"/>
      <c r="BTT135" s="127"/>
      <c r="BTU135" s="127"/>
      <c r="BTV135" s="127"/>
      <c r="BTW135" s="127"/>
      <c r="BTX135" s="127"/>
      <c r="BTY135" s="127"/>
      <c r="BTZ135" s="127"/>
      <c r="BUA135" s="127"/>
      <c r="BUB135" s="127"/>
      <c r="BUC135" s="127"/>
      <c r="BUD135" s="127"/>
      <c r="BUE135" s="127"/>
      <c r="BUF135" s="127"/>
      <c r="BUG135" s="127"/>
      <c r="BUH135" s="127"/>
      <c r="BUI135" s="127"/>
      <c r="BUJ135" s="127"/>
      <c r="BUK135" s="127"/>
      <c r="BUL135" s="127"/>
      <c r="BUM135" s="127"/>
      <c r="BUN135" s="127"/>
      <c r="BUO135" s="127"/>
      <c r="BUP135" s="127"/>
      <c r="BUQ135" s="127"/>
      <c r="BUR135" s="127"/>
      <c r="BUS135" s="127"/>
      <c r="BUT135" s="127"/>
      <c r="BUU135" s="127"/>
      <c r="BUV135" s="127"/>
      <c r="BUW135" s="127"/>
      <c r="BUX135" s="127"/>
      <c r="BUY135" s="127"/>
      <c r="BUZ135" s="127"/>
      <c r="BVA135" s="127"/>
      <c r="BVB135" s="127"/>
      <c r="BVC135" s="127"/>
      <c r="BVD135" s="127"/>
      <c r="BVE135" s="127"/>
      <c r="BVF135" s="127"/>
      <c r="BVG135" s="127"/>
      <c r="BVH135" s="127"/>
      <c r="BVI135" s="127"/>
      <c r="BVJ135" s="127"/>
      <c r="BVK135" s="127"/>
      <c r="BVL135" s="127"/>
      <c r="BVM135" s="127"/>
      <c r="BVN135" s="127"/>
      <c r="BVO135" s="127"/>
      <c r="BVP135" s="127"/>
      <c r="BVQ135" s="127"/>
      <c r="BVR135" s="127"/>
      <c r="BVS135" s="127"/>
      <c r="BVT135" s="127"/>
      <c r="BVU135" s="127"/>
      <c r="BVV135" s="127"/>
      <c r="BVW135" s="127"/>
      <c r="BVX135" s="127"/>
      <c r="BVY135" s="127"/>
      <c r="BVZ135" s="127"/>
      <c r="BWA135" s="127"/>
      <c r="BWB135" s="127"/>
      <c r="BWC135" s="127"/>
      <c r="BWD135" s="127"/>
      <c r="BWE135" s="127"/>
      <c r="BWF135" s="127"/>
      <c r="BWG135" s="127"/>
      <c r="BWH135" s="127"/>
      <c r="BWI135" s="127"/>
      <c r="BWJ135" s="127"/>
      <c r="BWK135" s="127"/>
      <c r="BWL135" s="127"/>
      <c r="BWM135" s="127"/>
      <c r="BWN135" s="127"/>
      <c r="BWO135" s="127"/>
      <c r="BWP135" s="127"/>
      <c r="BWQ135" s="127"/>
      <c r="BWR135" s="127"/>
      <c r="BWS135" s="127"/>
      <c r="BWT135" s="127"/>
      <c r="BWU135" s="127"/>
      <c r="BWV135" s="127"/>
      <c r="BWW135" s="127"/>
      <c r="BWX135" s="127"/>
      <c r="BWY135" s="127"/>
      <c r="BWZ135" s="127"/>
      <c r="BXA135" s="127"/>
      <c r="BXB135" s="127"/>
      <c r="BXC135" s="127"/>
      <c r="BXD135" s="127"/>
      <c r="BXE135" s="127"/>
      <c r="BXF135" s="127"/>
      <c r="BXG135" s="127"/>
      <c r="BXH135" s="127"/>
      <c r="BXI135" s="127"/>
      <c r="BXJ135" s="127"/>
      <c r="BXK135" s="127"/>
      <c r="BXL135" s="127"/>
      <c r="BXM135" s="127"/>
      <c r="BXN135" s="127"/>
      <c r="BXO135" s="127"/>
      <c r="BXP135" s="127"/>
      <c r="BXQ135" s="127"/>
      <c r="BXR135" s="127"/>
      <c r="BXS135" s="127"/>
      <c r="BXT135" s="127"/>
      <c r="BXU135" s="127"/>
      <c r="BXV135" s="127"/>
      <c r="BXW135" s="127"/>
      <c r="BXX135" s="127"/>
      <c r="BXY135" s="127"/>
      <c r="BXZ135" s="127"/>
      <c r="BYA135" s="127"/>
      <c r="BYB135" s="127"/>
      <c r="BYC135" s="127"/>
      <c r="BYD135" s="127"/>
      <c r="BYE135" s="127"/>
      <c r="BYF135" s="127"/>
      <c r="BYG135" s="127"/>
      <c r="BYH135" s="127"/>
      <c r="BYI135" s="127"/>
      <c r="BYJ135" s="127"/>
      <c r="BYK135" s="127"/>
      <c r="BYL135" s="127"/>
      <c r="BYM135" s="127"/>
      <c r="BYN135" s="127"/>
      <c r="BYO135" s="127"/>
      <c r="BYP135" s="127"/>
      <c r="BYQ135" s="127"/>
      <c r="BYR135" s="127"/>
      <c r="BYS135" s="127"/>
      <c r="BYT135" s="127"/>
      <c r="BYU135" s="127"/>
      <c r="BYV135" s="127"/>
      <c r="BYW135" s="127"/>
      <c r="BYX135" s="127"/>
      <c r="BYY135" s="127"/>
      <c r="BYZ135" s="127"/>
      <c r="BZA135" s="127"/>
      <c r="BZB135" s="127"/>
      <c r="BZC135" s="127"/>
      <c r="BZD135" s="127"/>
      <c r="BZE135" s="127"/>
      <c r="BZF135" s="127"/>
      <c r="BZG135" s="127"/>
      <c r="BZH135" s="127"/>
      <c r="BZI135" s="127"/>
      <c r="BZJ135" s="127"/>
      <c r="BZK135" s="127"/>
      <c r="BZL135" s="127"/>
      <c r="BZM135" s="127"/>
      <c r="BZN135" s="127"/>
      <c r="BZO135" s="127"/>
      <c r="BZP135" s="127"/>
      <c r="BZQ135" s="127"/>
      <c r="BZR135" s="127"/>
      <c r="BZS135" s="127"/>
      <c r="BZT135" s="127"/>
      <c r="BZU135" s="127"/>
      <c r="BZV135" s="127"/>
      <c r="BZW135" s="127"/>
      <c r="BZX135" s="127"/>
      <c r="BZY135" s="127"/>
      <c r="BZZ135" s="127"/>
      <c r="CAA135" s="127"/>
      <c r="CAB135" s="127"/>
      <c r="CAC135" s="127"/>
      <c r="CAD135" s="127"/>
      <c r="CAE135" s="127"/>
      <c r="CAF135" s="127"/>
      <c r="CAG135" s="127"/>
      <c r="CAH135" s="127"/>
      <c r="CAI135" s="127"/>
      <c r="CAJ135" s="127"/>
      <c r="CAK135" s="127"/>
      <c r="CAL135" s="127"/>
      <c r="CAM135" s="127"/>
      <c r="CAN135" s="127"/>
      <c r="CAO135" s="127"/>
      <c r="CAP135" s="127"/>
      <c r="CAQ135" s="127"/>
      <c r="CAR135" s="127"/>
      <c r="CAS135" s="127"/>
      <c r="CAT135" s="127"/>
      <c r="CAU135" s="127"/>
      <c r="CAV135" s="127"/>
      <c r="CAW135" s="127"/>
      <c r="CAX135" s="127"/>
      <c r="CAY135" s="127"/>
      <c r="CAZ135" s="127"/>
      <c r="CBA135" s="127"/>
      <c r="CBB135" s="127"/>
      <c r="CBC135" s="127"/>
      <c r="CBD135" s="127"/>
      <c r="CBE135" s="127"/>
      <c r="CBF135" s="127"/>
      <c r="CBG135" s="127"/>
      <c r="CBH135" s="127"/>
      <c r="CBI135" s="127"/>
      <c r="CBJ135" s="127"/>
      <c r="CBK135" s="127"/>
      <c r="CBL135" s="127"/>
      <c r="CBM135" s="127"/>
      <c r="CBN135" s="127"/>
      <c r="CBO135" s="127"/>
      <c r="CBP135" s="127"/>
      <c r="CBQ135" s="127"/>
      <c r="CBR135" s="127"/>
      <c r="CBS135" s="127"/>
      <c r="CBT135" s="127"/>
      <c r="CBU135" s="127"/>
      <c r="CBV135" s="127"/>
      <c r="CBW135" s="127"/>
      <c r="CBX135" s="127"/>
      <c r="CBY135" s="127"/>
      <c r="CBZ135" s="127"/>
      <c r="CCA135" s="127"/>
      <c r="CCB135" s="127"/>
      <c r="CCC135" s="127"/>
      <c r="CCD135" s="127"/>
      <c r="CCE135" s="127"/>
      <c r="CCF135" s="127"/>
      <c r="CCG135" s="127"/>
      <c r="CCH135" s="127"/>
      <c r="CCI135" s="127"/>
      <c r="CCJ135" s="127"/>
      <c r="CCK135" s="127"/>
      <c r="CCL135" s="127"/>
      <c r="CCM135" s="127"/>
      <c r="CCN135" s="127"/>
      <c r="CCO135" s="127"/>
      <c r="CCP135" s="127"/>
      <c r="CCQ135" s="127"/>
      <c r="CCR135" s="127"/>
      <c r="CCS135" s="127"/>
      <c r="CCT135" s="127"/>
      <c r="CCU135" s="127"/>
      <c r="CCV135" s="127"/>
      <c r="CCW135" s="127"/>
      <c r="CCX135" s="127"/>
      <c r="CCY135" s="127"/>
      <c r="CCZ135" s="127"/>
      <c r="CDA135" s="127"/>
      <c r="CDB135" s="127"/>
      <c r="CDC135" s="127"/>
      <c r="CDD135" s="127"/>
      <c r="CDE135" s="127"/>
      <c r="CDF135" s="127"/>
      <c r="CDG135" s="127"/>
      <c r="CDH135" s="127"/>
      <c r="CDI135" s="127"/>
      <c r="CDJ135" s="127"/>
      <c r="CDK135" s="127"/>
      <c r="CDL135" s="127"/>
      <c r="CDM135" s="127"/>
      <c r="CDN135" s="127"/>
      <c r="CDO135" s="127"/>
      <c r="CDP135" s="127"/>
      <c r="CDQ135" s="127"/>
      <c r="CDR135" s="127"/>
      <c r="CDS135" s="127"/>
      <c r="CDT135" s="127"/>
      <c r="CDU135" s="127"/>
      <c r="CDV135" s="127"/>
      <c r="CDW135" s="127"/>
      <c r="CDX135" s="127"/>
      <c r="CDY135" s="127"/>
      <c r="CDZ135" s="127"/>
      <c r="CEA135" s="127"/>
      <c r="CEB135" s="127"/>
      <c r="CEC135" s="127"/>
      <c r="CED135" s="127"/>
      <c r="CEE135" s="127"/>
      <c r="CEF135" s="127"/>
      <c r="CEG135" s="127"/>
      <c r="CEH135" s="127"/>
      <c r="CEI135" s="127"/>
      <c r="CEJ135" s="127"/>
      <c r="CEK135" s="127"/>
      <c r="CEL135" s="127"/>
      <c r="CEM135" s="127"/>
      <c r="CEN135" s="127"/>
      <c r="CEO135" s="127"/>
      <c r="CEP135" s="127"/>
      <c r="CEQ135" s="127"/>
      <c r="CER135" s="127"/>
      <c r="CES135" s="127"/>
      <c r="CET135" s="127"/>
      <c r="CEU135" s="127"/>
      <c r="CEV135" s="127"/>
      <c r="CEW135" s="127"/>
      <c r="CEX135" s="127"/>
      <c r="CEY135" s="127"/>
      <c r="CEZ135" s="127"/>
      <c r="CFA135" s="127"/>
      <c r="CFB135" s="127"/>
      <c r="CFC135" s="127"/>
      <c r="CFD135" s="127"/>
      <c r="CFE135" s="127"/>
      <c r="CFF135" s="127"/>
      <c r="CFG135" s="127"/>
      <c r="CFH135" s="127"/>
      <c r="CFI135" s="127"/>
      <c r="CFJ135" s="127"/>
      <c r="CFK135" s="127"/>
      <c r="CFL135" s="127"/>
      <c r="CFM135" s="127"/>
      <c r="CFN135" s="127"/>
      <c r="CFO135" s="127"/>
      <c r="CFP135" s="127"/>
      <c r="CFQ135" s="127"/>
      <c r="CFR135" s="127"/>
      <c r="CFS135" s="127"/>
      <c r="CFT135" s="127"/>
      <c r="CFU135" s="127"/>
      <c r="CFV135" s="127"/>
      <c r="CFW135" s="127"/>
      <c r="CFX135" s="127"/>
      <c r="CFY135" s="127"/>
      <c r="CFZ135" s="127"/>
      <c r="CGA135" s="127"/>
      <c r="CGB135" s="127"/>
      <c r="CGC135" s="127"/>
      <c r="CGD135" s="127"/>
      <c r="CGE135" s="127"/>
      <c r="CGF135" s="127"/>
      <c r="CGG135" s="127"/>
      <c r="CGH135" s="127"/>
      <c r="CGI135" s="127"/>
      <c r="CGJ135" s="127"/>
      <c r="CGK135" s="127"/>
      <c r="CGL135" s="127"/>
      <c r="CGM135" s="127"/>
      <c r="CGN135" s="127"/>
      <c r="CGO135" s="127"/>
      <c r="CGP135" s="127"/>
      <c r="CGQ135" s="127"/>
      <c r="CGR135" s="127"/>
      <c r="CGS135" s="127"/>
      <c r="CGT135" s="127"/>
      <c r="CGU135" s="127"/>
      <c r="CGV135" s="127"/>
      <c r="CGW135" s="127"/>
      <c r="CGX135" s="127"/>
      <c r="CGY135" s="127"/>
      <c r="CGZ135" s="127"/>
      <c r="CHA135" s="127"/>
      <c r="CHB135" s="127"/>
      <c r="CHC135" s="127"/>
      <c r="CHD135" s="127"/>
      <c r="CHE135" s="127"/>
      <c r="CHF135" s="127"/>
      <c r="CHG135" s="127"/>
      <c r="CHH135" s="127"/>
      <c r="CHI135" s="127"/>
      <c r="CHJ135" s="127"/>
      <c r="CHK135" s="127"/>
      <c r="CHL135" s="127"/>
      <c r="CHM135" s="127"/>
      <c r="CHN135" s="127"/>
      <c r="CHO135" s="127"/>
      <c r="CHP135" s="127"/>
      <c r="CHQ135" s="127"/>
      <c r="CHR135" s="127"/>
      <c r="CHS135" s="127"/>
      <c r="CHT135" s="127"/>
      <c r="CHU135" s="127"/>
      <c r="CHV135" s="127"/>
      <c r="CHW135" s="127"/>
      <c r="CHX135" s="127"/>
      <c r="CHY135" s="127"/>
      <c r="CHZ135" s="127"/>
      <c r="CIA135" s="127"/>
      <c r="CIB135" s="127"/>
      <c r="CIC135" s="127"/>
      <c r="CID135" s="127"/>
      <c r="CIE135" s="127"/>
      <c r="CIF135" s="127"/>
      <c r="CIG135" s="127"/>
      <c r="CIH135" s="127"/>
      <c r="CII135" s="127"/>
      <c r="CIJ135" s="127"/>
      <c r="CIK135" s="127"/>
      <c r="CIL135" s="127"/>
      <c r="CIM135" s="127"/>
      <c r="CIN135" s="127"/>
      <c r="CIO135" s="127"/>
      <c r="CIP135" s="127"/>
      <c r="CIQ135" s="127"/>
      <c r="CIR135" s="127"/>
      <c r="CIS135" s="127"/>
      <c r="CIT135" s="127"/>
      <c r="CIU135" s="127"/>
      <c r="CIV135" s="127"/>
      <c r="CIW135" s="127"/>
      <c r="CIX135" s="127"/>
      <c r="CIY135" s="127"/>
      <c r="CIZ135" s="127"/>
      <c r="CJA135" s="127"/>
      <c r="CJB135" s="127"/>
      <c r="CJC135" s="127"/>
      <c r="CJD135" s="127"/>
      <c r="CJE135" s="127"/>
      <c r="CJF135" s="127"/>
      <c r="CJG135" s="127"/>
      <c r="CJH135" s="127"/>
      <c r="CJI135" s="127"/>
      <c r="CJJ135" s="127"/>
      <c r="CJK135" s="127"/>
      <c r="CJL135" s="127"/>
      <c r="CJM135" s="127"/>
      <c r="CJN135" s="127"/>
      <c r="CJO135" s="127"/>
      <c r="CJP135" s="127"/>
      <c r="CJQ135" s="127"/>
      <c r="CJR135" s="127"/>
      <c r="CJS135" s="127"/>
      <c r="CJT135" s="127"/>
      <c r="CJU135" s="127"/>
      <c r="CJV135" s="127"/>
      <c r="CJW135" s="127"/>
      <c r="CJX135" s="127"/>
      <c r="CJY135" s="127"/>
      <c r="CJZ135" s="127"/>
      <c r="CKA135" s="127"/>
      <c r="CKB135" s="127"/>
      <c r="CKC135" s="127"/>
      <c r="CKD135" s="127"/>
      <c r="CKE135" s="127"/>
      <c r="CKF135" s="127"/>
      <c r="CKG135" s="127"/>
      <c r="CKH135" s="127"/>
      <c r="CKI135" s="127"/>
      <c r="CKJ135" s="127"/>
      <c r="CKK135" s="127"/>
      <c r="CKL135" s="127"/>
      <c r="CKM135" s="127"/>
      <c r="CKN135" s="127"/>
      <c r="CKO135" s="127"/>
      <c r="CKP135" s="127"/>
      <c r="CKQ135" s="127"/>
      <c r="CKR135" s="127"/>
      <c r="CKS135" s="127"/>
      <c r="CKT135" s="127"/>
      <c r="CKU135" s="127"/>
      <c r="CKV135" s="127"/>
      <c r="CKW135" s="127"/>
      <c r="CKX135" s="127"/>
      <c r="CKY135" s="127"/>
      <c r="CKZ135" s="127"/>
      <c r="CLA135" s="127"/>
      <c r="CLB135" s="127"/>
      <c r="CLC135" s="127"/>
      <c r="CLD135" s="127"/>
      <c r="CLE135" s="127"/>
      <c r="CLF135" s="127"/>
      <c r="CLG135" s="127"/>
      <c r="CLH135" s="127"/>
      <c r="CLI135" s="127"/>
      <c r="CLJ135" s="127"/>
      <c r="CLK135" s="127"/>
      <c r="CLL135" s="127"/>
      <c r="CLM135" s="127"/>
      <c r="CLN135" s="127"/>
      <c r="CLO135" s="127"/>
      <c r="CLP135" s="127"/>
      <c r="CLQ135" s="127"/>
      <c r="CLR135" s="127"/>
      <c r="CLS135" s="127"/>
      <c r="CLT135" s="127"/>
      <c r="CLU135" s="127"/>
      <c r="CLV135" s="127"/>
      <c r="CLW135" s="127"/>
      <c r="CLX135" s="127"/>
      <c r="CLY135" s="127"/>
      <c r="CLZ135" s="127"/>
      <c r="CMA135" s="127"/>
      <c r="CMB135" s="127"/>
      <c r="CMC135" s="127"/>
      <c r="CMD135" s="127"/>
      <c r="CME135" s="127"/>
      <c r="CMF135" s="127"/>
      <c r="CMG135" s="127"/>
      <c r="CMH135" s="127"/>
      <c r="CMI135" s="127"/>
      <c r="CMJ135" s="127"/>
      <c r="CMK135" s="127"/>
      <c r="CML135" s="127"/>
      <c r="CMM135" s="127"/>
      <c r="CMN135" s="127"/>
      <c r="CMO135" s="127"/>
      <c r="CMP135" s="127"/>
      <c r="CMQ135" s="127"/>
      <c r="CMR135" s="127"/>
      <c r="CMS135" s="127"/>
      <c r="CMT135" s="127"/>
      <c r="CMU135" s="127"/>
      <c r="CMV135" s="127"/>
      <c r="CMW135" s="127"/>
      <c r="CMX135" s="127"/>
      <c r="CMY135" s="127"/>
      <c r="CMZ135" s="127"/>
      <c r="CNA135" s="127"/>
      <c r="CNB135" s="127"/>
      <c r="CNC135" s="127"/>
      <c r="CND135" s="127"/>
      <c r="CNE135" s="127"/>
      <c r="CNF135" s="127"/>
      <c r="CNG135" s="127"/>
      <c r="CNH135" s="127"/>
      <c r="CNI135" s="127"/>
      <c r="CNJ135" s="127"/>
      <c r="CNK135" s="127"/>
      <c r="CNL135" s="127"/>
      <c r="CNM135" s="127"/>
      <c r="CNN135" s="127"/>
      <c r="CNO135" s="127"/>
      <c r="CNP135" s="127"/>
      <c r="CNQ135" s="127"/>
      <c r="CNR135" s="127"/>
      <c r="CNS135" s="127"/>
      <c r="CNT135" s="127"/>
      <c r="CNU135" s="127"/>
      <c r="CNV135" s="127"/>
      <c r="CNW135" s="127"/>
      <c r="CNX135" s="127"/>
      <c r="CNY135" s="127"/>
      <c r="CNZ135" s="127"/>
      <c r="COA135" s="127"/>
      <c r="COB135" s="127"/>
      <c r="COC135" s="127"/>
      <c r="COD135" s="127"/>
      <c r="COE135" s="127"/>
      <c r="COF135" s="127"/>
      <c r="COG135" s="127"/>
      <c r="COH135" s="127"/>
      <c r="COI135" s="127"/>
      <c r="COJ135" s="127"/>
      <c r="COK135" s="127"/>
      <c r="COL135" s="127"/>
      <c r="COM135" s="127"/>
      <c r="CON135" s="127"/>
      <c r="COO135" s="127"/>
      <c r="COP135" s="127"/>
      <c r="COQ135" s="127"/>
      <c r="COR135" s="127"/>
      <c r="COS135" s="127"/>
      <c r="COT135" s="127"/>
      <c r="COU135" s="127"/>
      <c r="COV135" s="127"/>
      <c r="COW135" s="127"/>
      <c r="COX135" s="127"/>
      <c r="COY135" s="127"/>
      <c r="COZ135" s="127"/>
      <c r="CPA135" s="127"/>
      <c r="CPB135" s="127"/>
      <c r="CPC135" s="127"/>
      <c r="CPD135" s="127"/>
      <c r="CPE135" s="127"/>
      <c r="CPF135" s="127"/>
      <c r="CPG135" s="127"/>
      <c r="CPH135" s="127"/>
      <c r="CPI135" s="127"/>
      <c r="CPJ135" s="127"/>
      <c r="CPK135" s="127"/>
      <c r="CPL135" s="127"/>
      <c r="CPM135" s="127"/>
      <c r="CPN135" s="127"/>
      <c r="CPO135" s="127"/>
      <c r="CPP135" s="127"/>
      <c r="CPQ135" s="127"/>
      <c r="CPR135" s="127"/>
      <c r="CPS135" s="127"/>
      <c r="CPT135" s="127"/>
      <c r="CPU135" s="127"/>
      <c r="CPV135" s="127"/>
      <c r="CPW135" s="127"/>
      <c r="CPX135" s="127"/>
      <c r="CPY135" s="127"/>
      <c r="CPZ135" s="127"/>
      <c r="CQA135" s="127"/>
      <c r="CQB135" s="127"/>
      <c r="CQC135" s="127"/>
      <c r="CQD135" s="127"/>
      <c r="CQE135" s="127"/>
      <c r="CQF135" s="127"/>
      <c r="CQG135" s="127"/>
      <c r="CQH135" s="127"/>
      <c r="CQI135" s="127"/>
      <c r="CQJ135" s="127"/>
      <c r="CQK135" s="127"/>
      <c r="CQL135" s="127"/>
      <c r="CQM135" s="127"/>
      <c r="CQN135" s="127"/>
      <c r="CQO135" s="127"/>
      <c r="CQP135" s="127"/>
      <c r="CQQ135" s="127"/>
      <c r="CQR135" s="127"/>
      <c r="CQS135" s="127"/>
      <c r="CQT135" s="127"/>
      <c r="CQU135" s="127"/>
      <c r="CQV135" s="127"/>
      <c r="CQW135" s="127"/>
      <c r="CQX135" s="127"/>
      <c r="CQY135" s="127"/>
      <c r="CQZ135" s="127"/>
      <c r="CRA135" s="127"/>
      <c r="CRB135" s="127"/>
      <c r="CRC135" s="127"/>
      <c r="CRD135" s="127"/>
      <c r="CRE135" s="127"/>
      <c r="CRF135" s="127"/>
      <c r="CRG135" s="127"/>
      <c r="CRH135" s="127"/>
      <c r="CRI135" s="127"/>
      <c r="CRJ135" s="127"/>
      <c r="CRK135" s="127"/>
      <c r="CRL135" s="127"/>
      <c r="CRM135" s="127"/>
      <c r="CRN135" s="127"/>
      <c r="CRO135" s="127"/>
      <c r="CRP135" s="127"/>
      <c r="CRQ135" s="127"/>
      <c r="CRR135" s="127"/>
      <c r="CRS135" s="127"/>
      <c r="CRT135" s="127"/>
      <c r="CRU135" s="127"/>
      <c r="CRV135" s="127"/>
      <c r="CRW135" s="127"/>
      <c r="CRX135" s="127"/>
      <c r="CRY135" s="127"/>
      <c r="CRZ135" s="127"/>
      <c r="CSA135" s="127"/>
      <c r="CSB135" s="127"/>
      <c r="CSC135" s="127"/>
      <c r="CSD135" s="127"/>
      <c r="CSE135" s="127"/>
      <c r="CSF135" s="127"/>
      <c r="CSG135" s="127"/>
      <c r="CSH135" s="127"/>
      <c r="CSI135" s="127"/>
      <c r="CSJ135" s="127"/>
      <c r="CSK135" s="127"/>
      <c r="CSL135" s="127"/>
      <c r="CSM135" s="127"/>
      <c r="CSN135" s="127"/>
      <c r="CSO135" s="127"/>
      <c r="CSP135" s="127"/>
      <c r="CSQ135" s="127"/>
      <c r="CSR135" s="127"/>
      <c r="CSS135" s="127"/>
      <c r="CST135" s="127"/>
      <c r="CSU135" s="127"/>
      <c r="CSV135" s="127"/>
      <c r="CSW135" s="127"/>
      <c r="CSX135" s="127"/>
      <c r="CSY135" s="127"/>
      <c r="CSZ135" s="127"/>
      <c r="CTA135" s="127"/>
      <c r="CTB135" s="127"/>
      <c r="CTC135" s="127"/>
      <c r="CTD135" s="127"/>
      <c r="CTE135" s="127"/>
      <c r="CTF135" s="127"/>
      <c r="CTG135" s="127"/>
      <c r="CTH135" s="127"/>
      <c r="CTI135" s="127"/>
      <c r="CTJ135" s="127"/>
      <c r="CTK135" s="127"/>
      <c r="CTL135" s="127"/>
      <c r="CTM135" s="127"/>
      <c r="CTN135" s="127"/>
      <c r="CTO135" s="127"/>
      <c r="CTP135" s="127"/>
      <c r="CTQ135" s="127"/>
      <c r="CTR135" s="127"/>
      <c r="CTS135" s="127"/>
      <c r="CTT135" s="127"/>
      <c r="CTU135" s="127"/>
      <c r="CTV135" s="127"/>
      <c r="CTW135" s="127"/>
      <c r="CTX135" s="127"/>
      <c r="CTY135" s="127"/>
      <c r="CTZ135" s="127"/>
      <c r="CUA135" s="127"/>
      <c r="CUB135" s="127"/>
      <c r="CUC135" s="127"/>
      <c r="CUD135" s="127"/>
      <c r="CUE135" s="127"/>
      <c r="CUF135" s="127"/>
      <c r="CUG135" s="127"/>
      <c r="CUH135" s="127"/>
      <c r="CUI135" s="127"/>
      <c r="CUJ135" s="127"/>
      <c r="CUK135" s="127"/>
      <c r="CUL135" s="127"/>
      <c r="CUM135" s="127"/>
      <c r="CUN135" s="127"/>
      <c r="CUO135" s="127"/>
      <c r="CUP135" s="127"/>
      <c r="CUQ135" s="127"/>
      <c r="CUR135" s="127"/>
      <c r="CUS135" s="127"/>
      <c r="CUT135" s="127"/>
      <c r="CUU135" s="127"/>
      <c r="CUV135" s="127"/>
      <c r="CUW135" s="127"/>
      <c r="CUX135" s="127"/>
      <c r="CUY135" s="127"/>
      <c r="CUZ135" s="127"/>
      <c r="CVA135" s="127"/>
      <c r="CVB135" s="127"/>
      <c r="CVC135" s="127"/>
      <c r="CVD135" s="127"/>
      <c r="CVE135" s="127"/>
      <c r="CVF135" s="127"/>
      <c r="CVG135" s="127"/>
      <c r="CVH135" s="127"/>
      <c r="CVI135" s="127"/>
      <c r="CVJ135" s="127"/>
      <c r="CVK135" s="127"/>
      <c r="CVL135" s="127"/>
      <c r="CVM135" s="127"/>
      <c r="CVN135" s="127"/>
      <c r="CVO135" s="127"/>
      <c r="CVP135" s="127"/>
      <c r="CVQ135" s="127"/>
      <c r="CVR135" s="127"/>
      <c r="CVS135" s="127"/>
      <c r="CVT135" s="127"/>
      <c r="CVU135" s="127"/>
      <c r="CVV135" s="127"/>
      <c r="CVW135" s="127"/>
      <c r="CVX135" s="127"/>
      <c r="CVY135" s="127"/>
      <c r="CVZ135" s="127"/>
      <c r="CWA135" s="127"/>
      <c r="CWB135" s="127"/>
      <c r="CWC135" s="127"/>
      <c r="CWD135" s="127"/>
      <c r="CWE135" s="127"/>
      <c r="CWF135" s="127"/>
      <c r="CWG135" s="127"/>
      <c r="CWH135" s="127"/>
      <c r="CWI135" s="127"/>
      <c r="CWJ135" s="127"/>
      <c r="CWK135" s="127"/>
      <c r="CWL135" s="127"/>
      <c r="CWM135" s="127"/>
      <c r="CWN135" s="127"/>
      <c r="CWO135" s="127"/>
      <c r="CWP135" s="127"/>
      <c r="CWQ135" s="127"/>
      <c r="CWR135" s="127"/>
      <c r="CWS135" s="127"/>
      <c r="CWT135" s="127"/>
      <c r="CWU135" s="127"/>
      <c r="CWV135" s="127"/>
      <c r="CWW135" s="127"/>
      <c r="CWX135" s="127"/>
      <c r="CWY135" s="127"/>
      <c r="CWZ135" s="127"/>
      <c r="CXA135" s="127"/>
      <c r="CXB135" s="127"/>
      <c r="CXC135" s="127"/>
      <c r="CXD135" s="127"/>
      <c r="CXE135" s="127"/>
      <c r="CXF135" s="127"/>
      <c r="CXG135" s="127"/>
      <c r="CXH135" s="127"/>
      <c r="CXI135" s="127"/>
      <c r="CXJ135" s="127"/>
      <c r="CXK135" s="127"/>
      <c r="CXL135" s="127"/>
      <c r="CXM135" s="127"/>
      <c r="CXN135" s="127"/>
      <c r="CXO135" s="127"/>
      <c r="CXP135" s="127"/>
      <c r="CXQ135" s="127"/>
      <c r="CXR135" s="127"/>
      <c r="CXS135" s="127"/>
      <c r="CXT135" s="127"/>
      <c r="CXU135" s="127"/>
      <c r="CXV135" s="127"/>
      <c r="CXW135" s="127"/>
      <c r="CXX135" s="127"/>
      <c r="CXY135" s="127"/>
      <c r="CXZ135" s="127"/>
      <c r="CYA135" s="127"/>
      <c r="CYB135" s="127"/>
      <c r="CYC135" s="127"/>
      <c r="CYD135" s="127"/>
      <c r="CYE135" s="127"/>
      <c r="CYF135" s="127"/>
      <c r="CYG135" s="127"/>
      <c r="CYH135" s="127"/>
      <c r="CYI135" s="127"/>
      <c r="CYJ135" s="127"/>
      <c r="CYK135" s="127"/>
      <c r="CYL135" s="127"/>
      <c r="CYM135" s="127"/>
      <c r="CYN135" s="127"/>
      <c r="CYO135" s="127"/>
      <c r="CYP135" s="127"/>
      <c r="CYQ135" s="127"/>
      <c r="CYR135" s="127"/>
      <c r="CYS135" s="127"/>
      <c r="CYT135" s="127"/>
      <c r="CYU135" s="127"/>
      <c r="CYV135" s="127"/>
      <c r="CYW135" s="127"/>
      <c r="CYX135" s="127"/>
      <c r="CYY135" s="127"/>
      <c r="CYZ135" s="127"/>
      <c r="CZA135" s="127"/>
      <c r="CZB135" s="127"/>
      <c r="CZC135" s="127"/>
      <c r="CZD135" s="127"/>
      <c r="CZE135" s="127"/>
      <c r="CZF135" s="127"/>
      <c r="CZG135" s="127"/>
      <c r="CZH135" s="127"/>
      <c r="CZI135" s="127"/>
      <c r="CZJ135" s="127"/>
      <c r="CZK135" s="127"/>
      <c r="CZL135" s="127"/>
      <c r="CZM135" s="127"/>
      <c r="CZN135" s="127"/>
      <c r="CZO135" s="127"/>
      <c r="CZP135" s="127"/>
      <c r="CZQ135" s="127"/>
      <c r="CZR135" s="127"/>
      <c r="CZS135" s="127"/>
      <c r="CZT135" s="127"/>
      <c r="CZU135" s="127"/>
      <c r="CZV135" s="127"/>
      <c r="CZW135" s="127"/>
      <c r="CZX135" s="127"/>
      <c r="CZY135" s="127"/>
      <c r="CZZ135" s="127"/>
      <c r="DAA135" s="127"/>
      <c r="DAB135" s="127"/>
      <c r="DAC135" s="127"/>
      <c r="DAD135" s="127"/>
      <c r="DAE135" s="127"/>
      <c r="DAF135" s="127"/>
      <c r="DAG135" s="127"/>
      <c r="DAH135" s="127"/>
      <c r="DAI135" s="127"/>
      <c r="DAJ135" s="127"/>
      <c r="DAK135" s="127"/>
      <c r="DAL135" s="127"/>
      <c r="DAM135" s="127"/>
      <c r="DAN135" s="127"/>
      <c r="DAO135" s="127"/>
      <c r="DAP135" s="127"/>
      <c r="DAQ135" s="127"/>
      <c r="DAR135" s="127"/>
      <c r="DAS135" s="127"/>
      <c r="DAT135" s="127"/>
      <c r="DAU135" s="127"/>
      <c r="DAV135" s="127"/>
      <c r="DAW135" s="127"/>
      <c r="DAX135" s="127"/>
      <c r="DAY135" s="127"/>
      <c r="DAZ135" s="127"/>
      <c r="DBA135" s="127"/>
      <c r="DBB135" s="127"/>
      <c r="DBC135" s="127"/>
      <c r="DBD135" s="127"/>
      <c r="DBE135" s="127"/>
      <c r="DBF135" s="127"/>
      <c r="DBG135" s="127"/>
      <c r="DBH135" s="127"/>
      <c r="DBI135" s="127"/>
      <c r="DBJ135" s="127"/>
      <c r="DBK135" s="127"/>
      <c r="DBL135" s="127"/>
      <c r="DBM135" s="127"/>
      <c r="DBN135" s="127"/>
      <c r="DBO135" s="127"/>
      <c r="DBP135" s="127"/>
      <c r="DBQ135" s="127"/>
      <c r="DBR135" s="127"/>
      <c r="DBS135" s="127"/>
      <c r="DBT135" s="127"/>
      <c r="DBU135" s="127"/>
      <c r="DBV135" s="127"/>
      <c r="DBW135" s="127"/>
      <c r="DBX135" s="127"/>
      <c r="DBY135" s="127"/>
      <c r="DBZ135" s="127"/>
      <c r="DCA135" s="127"/>
      <c r="DCB135" s="127"/>
      <c r="DCC135" s="127"/>
      <c r="DCD135" s="127"/>
      <c r="DCE135" s="127"/>
      <c r="DCF135" s="127"/>
      <c r="DCG135" s="127"/>
      <c r="DCH135" s="127"/>
      <c r="DCI135" s="127"/>
      <c r="DCJ135" s="127"/>
      <c r="DCK135" s="127"/>
      <c r="DCL135" s="127"/>
      <c r="DCM135" s="127"/>
      <c r="DCN135" s="127"/>
      <c r="DCO135" s="127"/>
      <c r="DCP135" s="127"/>
      <c r="DCQ135" s="127"/>
      <c r="DCR135" s="127"/>
      <c r="DCS135" s="127"/>
      <c r="DCT135" s="127"/>
      <c r="DCU135" s="127"/>
      <c r="DCV135" s="127"/>
      <c r="DCW135" s="127"/>
      <c r="DCX135" s="127"/>
      <c r="DCY135" s="127"/>
      <c r="DCZ135" s="127"/>
      <c r="DDA135" s="127"/>
      <c r="DDB135" s="127"/>
      <c r="DDC135" s="127"/>
      <c r="DDD135" s="127"/>
      <c r="DDE135" s="127"/>
      <c r="DDF135" s="127"/>
      <c r="DDG135" s="127"/>
      <c r="DDH135" s="127"/>
      <c r="DDI135" s="127"/>
      <c r="DDJ135" s="127"/>
      <c r="DDK135" s="127"/>
      <c r="DDL135" s="127"/>
      <c r="DDM135" s="127"/>
      <c r="DDN135" s="127"/>
      <c r="DDO135" s="127"/>
      <c r="DDP135" s="127"/>
      <c r="DDQ135" s="127"/>
      <c r="DDR135" s="127"/>
      <c r="DDS135" s="127"/>
      <c r="DDT135" s="127"/>
      <c r="DDU135" s="127"/>
      <c r="DDV135" s="127"/>
      <c r="DDW135" s="127"/>
      <c r="DDX135" s="127"/>
      <c r="DDY135" s="127"/>
      <c r="DDZ135" s="127"/>
      <c r="DEA135" s="127"/>
      <c r="DEB135" s="127"/>
      <c r="DEC135" s="127"/>
      <c r="DED135" s="127"/>
      <c r="DEE135" s="127"/>
      <c r="DEF135" s="127"/>
      <c r="DEG135" s="127"/>
      <c r="DEH135" s="127"/>
      <c r="DEI135" s="127"/>
      <c r="DEJ135" s="127"/>
      <c r="DEK135" s="127"/>
      <c r="DEL135" s="127"/>
      <c r="DEM135" s="127"/>
      <c r="DEN135" s="127"/>
      <c r="DEO135" s="127"/>
      <c r="DEP135" s="127"/>
      <c r="DEQ135" s="127"/>
      <c r="DER135" s="127"/>
      <c r="DES135" s="127"/>
      <c r="DET135" s="127"/>
      <c r="DEU135" s="127"/>
      <c r="DEV135" s="127"/>
      <c r="DEW135" s="127"/>
      <c r="DEX135" s="127"/>
      <c r="DEY135" s="127"/>
      <c r="DEZ135" s="127"/>
      <c r="DFA135" s="127"/>
      <c r="DFB135" s="127"/>
      <c r="DFC135" s="127"/>
      <c r="DFD135" s="127"/>
      <c r="DFE135" s="127"/>
      <c r="DFF135" s="127"/>
      <c r="DFG135" s="127"/>
      <c r="DFH135" s="127"/>
      <c r="DFI135" s="127"/>
      <c r="DFJ135" s="127"/>
      <c r="DFK135" s="127"/>
      <c r="DFL135" s="127"/>
      <c r="DFM135" s="127"/>
      <c r="DFN135" s="127"/>
      <c r="DFO135" s="127"/>
      <c r="DFP135" s="127"/>
      <c r="DFQ135" s="127"/>
      <c r="DFR135" s="127"/>
      <c r="DFS135" s="127"/>
      <c r="DFT135" s="127"/>
      <c r="DFU135" s="127"/>
      <c r="DFV135" s="127"/>
      <c r="DFW135" s="127"/>
      <c r="DFX135" s="127"/>
      <c r="DFY135" s="127"/>
      <c r="DFZ135" s="127"/>
      <c r="DGA135" s="127"/>
      <c r="DGB135" s="127"/>
      <c r="DGC135" s="127"/>
      <c r="DGD135" s="127"/>
      <c r="DGE135" s="127"/>
      <c r="DGF135" s="127"/>
      <c r="DGG135" s="127"/>
      <c r="DGH135" s="127"/>
      <c r="DGI135" s="127"/>
      <c r="DGJ135" s="127"/>
      <c r="DGK135" s="127"/>
      <c r="DGL135" s="127"/>
      <c r="DGM135" s="127"/>
      <c r="DGN135" s="127"/>
      <c r="DGO135" s="127"/>
      <c r="DGP135" s="127"/>
      <c r="DGQ135" s="127"/>
      <c r="DGR135" s="127"/>
      <c r="DGS135" s="127"/>
      <c r="DGT135" s="127"/>
      <c r="DGU135" s="127"/>
      <c r="DGV135" s="127"/>
      <c r="DGW135" s="127"/>
      <c r="DGX135" s="127"/>
      <c r="DGY135" s="127"/>
      <c r="DGZ135" s="127"/>
      <c r="DHA135" s="127"/>
      <c r="DHB135" s="127"/>
      <c r="DHC135" s="127"/>
      <c r="DHD135" s="127"/>
      <c r="DHE135" s="127"/>
      <c r="DHF135" s="127"/>
      <c r="DHG135" s="127"/>
      <c r="DHH135" s="127"/>
      <c r="DHI135" s="127"/>
      <c r="DHJ135" s="127"/>
      <c r="DHK135" s="127"/>
      <c r="DHL135" s="127"/>
      <c r="DHM135" s="127"/>
      <c r="DHN135" s="127"/>
      <c r="DHO135" s="127"/>
      <c r="DHP135" s="127"/>
      <c r="DHQ135" s="127"/>
      <c r="DHR135" s="127"/>
      <c r="DHS135" s="127"/>
      <c r="DHT135" s="127"/>
      <c r="DHU135" s="127"/>
      <c r="DHV135" s="127"/>
      <c r="DHW135" s="127"/>
      <c r="DHX135" s="127"/>
      <c r="DHY135" s="127"/>
      <c r="DHZ135" s="127"/>
      <c r="DIA135" s="127"/>
      <c r="DIB135" s="127"/>
      <c r="DIC135" s="127"/>
      <c r="DID135" s="127"/>
      <c r="DIE135" s="127"/>
      <c r="DIF135" s="127"/>
      <c r="DIG135" s="127"/>
      <c r="DIH135" s="127"/>
      <c r="DII135" s="127"/>
      <c r="DIJ135" s="127"/>
      <c r="DIK135" s="127"/>
      <c r="DIL135" s="127"/>
      <c r="DIM135" s="127"/>
      <c r="DIN135" s="127"/>
      <c r="DIO135" s="127"/>
      <c r="DIP135" s="127"/>
      <c r="DIQ135" s="127"/>
      <c r="DIR135" s="127"/>
      <c r="DIS135" s="127"/>
      <c r="DIT135" s="127"/>
      <c r="DIU135" s="127"/>
      <c r="DIV135" s="127"/>
      <c r="DIW135" s="127"/>
      <c r="DIX135" s="127"/>
      <c r="DIY135" s="127"/>
      <c r="DIZ135" s="127"/>
      <c r="DJA135" s="127"/>
      <c r="DJB135" s="127"/>
      <c r="DJC135" s="127"/>
      <c r="DJD135" s="127"/>
      <c r="DJE135" s="127"/>
      <c r="DJF135" s="127"/>
      <c r="DJG135" s="127"/>
      <c r="DJH135" s="127"/>
      <c r="DJI135" s="127"/>
      <c r="DJJ135" s="127"/>
      <c r="DJK135" s="127"/>
      <c r="DJL135" s="127"/>
      <c r="DJM135" s="127"/>
      <c r="DJN135" s="127"/>
      <c r="DJO135" s="127"/>
      <c r="DJP135" s="127"/>
      <c r="DJQ135" s="127"/>
      <c r="DJR135" s="127"/>
      <c r="DJS135" s="127"/>
      <c r="DJT135" s="127"/>
      <c r="DJU135" s="127"/>
      <c r="DJV135" s="127"/>
      <c r="DJW135" s="127"/>
      <c r="DJX135" s="127"/>
      <c r="DJY135" s="127"/>
      <c r="DJZ135" s="127"/>
      <c r="DKA135" s="127"/>
      <c r="DKB135" s="127"/>
      <c r="DKC135" s="127"/>
      <c r="DKD135" s="127"/>
      <c r="DKE135" s="127"/>
      <c r="DKF135" s="127"/>
      <c r="DKG135" s="127"/>
      <c r="DKH135" s="127"/>
      <c r="DKI135" s="127"/>
      <c r="DKJ135" s="127"/>
      <c r="DKK135" s="127"/>
      <c r="DKL135" s="127"/>
      <c r="DKM135" s="127"/>
      <c r="DKN135" s="127"/>
      <c r="DKO135" s="127"/>
      <c r="DKP135" s="127"/>
      <c r="DKQ135" s="127"/>
      <c r="DKR135" s="127"/>
      <c r="DKS135" s="127"/>
      <c r="DKT135" s="127"/>
      <c r="DKU135" s="127"/>
      <c r="DKV135" s="127"/>
      <c r="DKW135" s="127"/>
      <c r="DKX135" s="127"/>
      <c r="DKY135" s="127"/>
      <c r="DKZ135" s="127"/>
      <c r="DLA135" s="127"/>
      <c r="DLB135" s="127"/>
      <c r="DLC135" s="127"/>
      <c r="DLD135" s="127"/>
      <c r="DLE135" s="127"/>
      <c r="DLF135" s="127"/>
      <c r="DLG135" s="127"/>
      <c r="DLH135" s="127"/>
      <c r="DLI135" s="127"/>
      <c r="DLJ135" s="127"/>
      <c r="DLK135" s="127"/>
      <c r="DLL135" s="127"/>
      <c r="DLM135" s="127"/>
      <c r="DLN135" s="127"/>
      <c r="DLO135" s="127"/>
      <c r="DLP135" s="127"/>
      <c r="DLQ135" s="127"/>
      <c r="DLR135" s="127"/>
      <c r="DLS135" s="127"/>
      <c r="DLT135" s="127"/>
      <c r="DLU135" s="127"/>
      <c r="DLV135" s="127"/>
      <c r="DLW135" s="127"/>
      <c r="DLX135" s="127"/>
      <c r="DLY135" s="127"/>
      <c r="DLZ135" s="127"/>
      <c r="DMA135" s="127"/>
      <c r="DMB135" s="127"/>
      <c r="DMC135" s="127"/>
      <c r="DMD135" s="127"/>
      <c r="DME135" s="127"/>
      <c r="DMF135" s="127"/>
      <c r="DMG135" s="127"/>
      <c r="DMH135" s="127"/>
      <c r="DMI135" s="127"/>
      <c r="DMJ135" s="127"/>
      <c r="DMK135" s="127"/>
      <c r="DML135" s="127"/>
      <c r="DMM135" s="127"/>
      <c r="DMN135" s="127"/>
      <c r="DMO135" s="127"/>
      <c r="DMP135" s="127"/>
      <c r="DMQ135" s="127"/>
      <c r="DMR135" s="127"/>
      <c r="DMS135" s="127"/>
      <c r="DMT135" s="127"/>
      <c r="DMU135" s="127"/>
      <c r="DMV135" s="127"/>
      <c r="DMW135" s="127"/>
      <c r="DMX135" s="127"/>
      <c r="DMY135" s="127"/>
      <c r="DMZ135" s="127"/>
      <c r="DNA135" s="127"/>
      <c r="DNB135" s="127"/>
      <c r="DNC135" s="127"/>
      <c r="DND135" s="127"/>
      <c r="DNE135" s="127"/>
      <c r="DNF135" s="127"/>
      <c r="DNG135" s="127"/>
      <c r="DNH135" s="127"/>
      <c r="DNI135" s="127"/>
      <c r="DNJ135" s="127"/>
      <c r="DNK135" s="127"/>
      <c r="DNL135" s="127"/>
      <c r="DNM135" s="127"/>
      <c r="DNN135" s="127"/>
      <c r="DNO135" s="127"/>
      <c r="DNP135" s="127"/>
      <c r="DNQ135" s="127"/>
      <c r="DNR135" s="127"/>
      <c r="DNS135" s="127"/>
      <c r="DNT135" s="127"/>
      <c r="DNU135" s="127"/>
      <c r="DNV135" s="127"/>
      <c r="DNW135" s="127"/>
      <c r="DNX135" s="127"/>
      <c r="DNY135" s="127"/>
      <c r="DNZ135" s="127"/>
      <c r="DOA135" s="127"/>
      <c r="DOB135" s="127"/>
      <c r="DOC135" s="127"/>
      <c r="DOD135" s="127"/>
      <c r="DOE135" s="127"/>
      <c r="DOF135" s="127"/>
      <c r="DOG135" s="127"/>
      <c r="DOH135" s="127"/>
      <c r="DOI135" s="127"/>
      <c r="DOJ135" s="127"/>
      <c r="DOK135" s="127"/>
      <c r="DOL135" s="127"/>
      <c r="DOM135" s="127"/>
      <c r="DON135" s="127"/>
      <c r="DOO135" s="127"/>
      <c r="DOP135" s="127"/>
      <c r="DOQ135" s="127"/>
      <c r="DOR135" s="127"/>
      <c r="DOS135" s="127"/>
      <c r="DOT135" s="127"/>
      <c r="DOU135" s="127"/>
      <c r="DOV135" s="127"/>
      <c r="DOW135" s="127"/>
      <c r="DOX135" s="127"/>
      <c r="DOY135" s="127"/>
      <c r="DOZ135" s="127"/>
      <c r="DPA135" s="127"/>
      <c r="DPB135" s="127"/>
      <c r="DPC135" s="127"/>
      <c r="DPD135" s="127"/>
      <c r="DPE135" s="127"/>
      <c r="DPF135" s="127"/>
      <c r="DPG135" s="127"/>
      <c r="DPH135" s="127"/>
      <c r="DPI135" s="127"/>
      <c r="DPJ135" s="127"/>
      <c r="DPK135" s="127"/>
      <c r="DPL135" s="127"/>
      <c r="DPM135" s="127"/>
      <c r="DPN135" s="127"/>
      <c r="DPO135" s="127"/>
      <c r="DPP135" s="127"/>
      <c r="DPQ135" s="127"/>
      <c r="DPR135" s="127"/>
      <c r="DPS135" s="127"/>
      <c r="DPT135" s="127"/>
      <c r="DPU135" s="127"/>
      <c r="DPV135" s="127"/>
      <c r="DPW135" s="127"/>
      <c r="DPX135" s="127"/>
      <c r="DPY135" s="127"/>
      <c r="DPZ135" s="127"/>
      <c r="DQA135" s="127"/>
      <c r="DQB135" s="127"/>
      <c r="DQC135" s="127"/>
      <c r="DQD135" s="127"/>
      <c r="DQE135" s="127"/>
      <c r="DQF135" s="127"/>
      <c r="DQG135" s="127"/>
      <c r="DQH135" s="127"/>
      <c r="DQI135" s="127"/>
      <c r="DQJ135" s="127"/>
      <c r="DQK135" s="127"/>
      <c r="DQL135" s="127"/>
      <c r="DQM135" s="127"/>
      <c r="DQN135" s="127"/>
      <c r="DQO135" s="127"/>
      <c r="DQP135" s="127"/>
      <c r="DQQ135" s="127"/>
      <c r="DQR135" s="127"/>
      <c r="DQS135" s="127"/>
      <c r="DQT135" s="127"/>
      <c r="DQU135" s="127"/>
      <c r="DQV135" s="127"/>
      <c r="DQW135" s="127"/>
      <c r="DQX135" s="127"/>
      <c r="DQY135" s="127"/>
      <c r="DQZ135" s="127"/>
      <c r="DRA135" s="127"/>
      <c r="DRB135" s="127"/>
      <c r="DRC135" s="127"/>
      <c r="DRD135" s="127"/>
      <c r="DRE135" s="127"/>
      <c r="DRF135" s="127"/>
      <c r="DRG135" s="127"/>
      <c r="DRH135" s="127"/>
      <c r="DRI135" s="127"/>
      <c r="DRJ135" s="127"/>
      <c r="DRK135" s="127"/>
      <c r="DRL135" s="127"/>
      <c r="DRM135" s="127"/>
      <c r="DRN135" s="127"/>
      <c r="DRO135" s="127"/>
      <c r="DRP135" s="127"/>
      <c r="DRQ135" s="127"/>
      <c r="DRR135" s="127"/>
      <c r="DRS135" s="127"/>
      <c r="DRT135" s="127"/>
      <c r="DRU135" s="127"/>
      <c r="DRV135" s="127"/>
      <c r="DRW135" s="127"/>
      <c r="DRX135" s="127"/>
      <c r="DRY135" s="127"/>
      <c r="DRZ135" s="127"/>
      <c r="DSA135" s="127"/>
      <c r="DSB135" s="127"/>
      <c r="DSC135" s="127"/>
      <c r="DSD135" s="127"/>
      <c r="DSE135" s="127"/>
      <c r="DSF135" s="127"/>
      <c r="DSG135" s="127"/>
      <c r="DSH135" s="127"/>
      <c r="DSI135" s="127"/>
      <c r="DSJ135" s="127"/>
      <c r="DSK135" s="127"/>
      <c r="DSL135" s="127"/>
      <c r="DSM135" s="127"/>
      <c r="DSN135" s="127"/>
      <c r="DSO135" s="127"/>
      <c r="DSP135" s="127"/>
      <c r="DSQ135" s="127"/>
      <c r="DSR135" s="127"/>
      <c r="DSS135" s="127"/>
      <c r="DST135" s="127"/>
      <c r="DSU135" s="127"/>
      <c r="DSV135" s="127"/>
      <c r="DSW135" s="127"/>
      <c r="DSX135" s="127"/>
      <c r="DSY135" s="127"/>
      <c r="DSZ135" s="127"/>
      <c r="DTA135" s="127"/>
      <c r="DTB135" s="127"/>
      <c r="DTC135" s="127"/>
      <c r="DTD135" s="127"/>
      <c r="DTE135" s="127"/>
      <c r="DTF135" s="127"/>
      <c r="DTG135" s="127"/>
      <c r="DTH135" s="127"/>
      <c r="DTI135" s="127"/>
      <c r="DTJ135" s="127"/>
      <c r="DTK135" s="127"/>
      <c r="DTL135" s="127"/>
      <c r="DTM135" s="127"/>
      <c r="DTN135" s="127"/>
      <c r="DTO135" s="127"/>
      <c r="DTP135" s="127"/>
      <c r="DTQ135" s="127"/>
      <c r="DTR135" s="127"/>
      <c r="DTS135" s="127"/>
      <c r="DTT135" s="127"/>
      <c r="DTU135" s="127"/>
      <c r="DTV135" s="127"/>
      <c r="DTW135" s="127"/>
      <c r="DTX135" s="127"/>
      <c r="DTY135" s="127"/>
      <c r="DTZ135" s="127"/>
      <c r="DUA135" s="127"/>
      <c r="DUB135" s="127"/>
      <c r="DUC135" s="127"/>
      <c r="DUD135" s="127"/>
      <c r="DUE135" s="127"/>
      <c r="DUF135" s="127"/>
      <c r="DUG135" s="127"/>
      <c r="DUH135" s="127"/>
      <c r="DUI135" s="127"/>
      <c r="DUJ135" s="127"/>
      <c r="DUK135" s="127"/>
      <c r="DUL135" s="127"/>
      <c r="DUM135" s="127"/>
      <c r="DUN135" s="127"/>
      <c r="DUO135" s="127"/>
      <c r="DUP135" s="127"/>
      <c r="DUQ135" s="127"/>
      <c r="DUR135" s="127"/>
      <c r="DUS135" s="127"/>
      <c r="DUT135" s="127"/>
      <c r="DUU135" s="127"/>
      <c r="DUV135" s="127"/>
      <c r="DUW135" s="127"/>
      <c r="DUX135" s="127"/>
      <c r="DUY135" s="127"/>
      <c r="DUZ135" s="127"/>
      <c r="DVA135" s="127"/>
      <c r="DVB135" s="127"/>
      <c r="DVC135" s="127"/>
      <c r="DVD135" s="127"/>
      <c r="DVE135" s="127"/>
      <c r="DVF135" s="127"/>
      <c r="DVG135" s="127"/>
      <c r="DVH135" s="127"/>
      <c r="DVI135" s="127"/>
      <c r="DVJ135" s="127"/>
      <c r="DVK135" s="127"/>
      <c r="DVL135" s="127"/>
      <c r="DVM135" s="127"/>
      <c r="DVN135" s="127"/>
      <c r="DVO135" s="127"/>
      <c r="DVP135" s="127"/>
      <c r="DVQ135" s="127"/>
      <c r="DVR135" s="127"/>
      <c r="DVS135" s="127"/>
      <c r="DVT135" s="127"/>
      <c r="DVU135" s="127"/>
      <c r="DVV135" s="127"/>
      <c r="DVW135" s="127"/>
      <c r="DVX135" s="127"/>
      <c r="DVY135" s="127"/>
      <c r="DVZ135" s="127"/>
      <c r="DWA135" s="127"/>
      <c r="DWB135" s="127"/>
      <c r="DWC135" s="127"/>
      <c r="DWD135" s="127"/>
      <c r="DWE135" s="127"/>
      <c r="DWF135" s="127"/>
      <c r="DWG135" s="127"/>
      <c r="DWH135" s="127"/>
      <c r="DWI135" s="127"/>
      <c r="DWJ135" s="127"/>
      <c r="DWK135" s="127"/>
      <c r="DWL135" s="127"/>
      <c r="DWM135" s="127"/>
      <c r="DWN135" s="127"/>
      <c r="DWO135" s="127"/>
      <c r="DWP135" s="127"/>
      <c r="DWQ135" s="127"/>
      <c r="DWR135" s="127"/>
      <c r="DWS135" s="127"/>
      <c r="DWT135" s="127"/>
      <c r="DWU135" s="127"/>
      <c r="DWV135" s="127"/>
      <c r="DWW135" s="127"/>
      <c r="DWX135" s="127"/>
      <c r="DWY135" s="127"/>
      <c r="DWZ135" s="127"/>
      <c r="DXA135" s="127"/>
      <c r="DXB135" s="127"/>
      <c r="DXC135" s="127"/>
      <c r="DXD135" s="127"/>
      <c r="DXE135" s="127"/>
      <c r="DXF135" s="127"/>
      <c r="DXG135" s="127"/>
      <c r="DXH135" s="127"/>
      <c r="DXI135" s="127"/>
      <c r="DXJ135" s="127"/>
      <c r="DXK135" s="127"/>
      <c r="DXL135" s="127"/>
      <c r="DXM135" s="127"/>
      <c r="DXN135" s="127"/>
      <c r="DXO135" s="127"/>
      <c r="DXP135" s="127"/>
      <c r="DXQ135" s="127"/>
      <c r="DXR135" s="127"/>
      <c r="DXS135" s="127"/>
      <c r="DXT135" s="127"/>
      <c r="DXU135" s="127"/>
      <c r="DXV135" s="127"/>
      <c r="DXW135" s="127"/>
      <c r="DXX135" s="127"/>
      <c r="DXY135" s="127"/>
      <c r="DXZ135" s="127"/>
      <c r="DYA135" s="127"/>
      <c r="DYB135" s="127"/>
      <c r="DYC135" s="127"/>
      <c r="DYD135" s="127"/>
      <c r="DYE135" s="127"/>
      <c r="DYF135" s="127"/>
      <c r="DYG135" s="127"/>
      <c r="DYH135" s="127"/>
      <c r="DYI135" s="127"/>
      <c r="DYJ135" s="127"/>
      <c r="DYK135" s="127"/>
      <c r="DYL135" s="127"/>
      <c r="DYM135" s="127"/>
      <c r="DYN135" s="127"/>
      <c r="DYO135" s="127"/>
      <c r="DYP135" s="127"/>
      <c r="DYQ135" s="127"/>
      <c r="DYR135" s="127"/>
      <c r="DYS135" s="127"/>
      <c r="DYT135" s="127"/>
      <c r="DYU135" s="127"/>
      <c r="DYV135" s="127"/>
      <c r="DYW135" s="127"/>
      <c r="DYX135" s="127"/>
      <c r="DYY135" s="127"/>
      <c r="DYZ135" s="127"/>
      <c r="DZA135" s="127"/>
      <c r="DZB135" s="127"/>
      <c r="DZC135" s="127"/>
      <c r="DZD135" s="127"/>
      <c r="DZE135" s="127"/>
      <c r="DZF135" s="127"/>
      <c r="DZG135" s="127"/>
      <c r="DZH135" s="127"/>
      <c r="DZI135" s="127"/>
      <c r="DZJ135" s="127"/>
      <c r="DZK135" s="127"/>
      <c r="DZL135" s="127"/>
      <c r="DZM135" s="127"/>
      <c r="DZN135" s="127"/>
      <c r="DZO135" s="127"/>
      <c r="DZP135" s="127"/>
      <c r="DZQ135" s="127"/>
      <c r="DZR135" s="127"/>
      <c r="DZS135" s="127"/>
      <c r="DZT135" s="127"/>
      <c r="DZU135" s="127"/>
      <c r="DZV135" s="127"/>
      <c r="DZW135" s="127"/>
      <c r="DZX135" s="127"/>
      <c r="DZY135" s="127"/>
      <c r="DZZ135" s="127"/>
      <c r="EAA135" s="127"/>
      <c r="EAB135" s="127"/>
      <c r="EAC135" s="127"/>
      <c r="EAD135" s="127"/>
      <c r="EAE135" s="127"/>
      <c r="EAF135" s="127"/>
      <c r="EAG135" s="127"/>
      <c r="EAH135" s="127"/>
      <c r="EAI135" s="127"/>
      <c r="EAJ135" s="127"/>
      <c r="EAK135" s="127"/>
      <c r="EAL135" s="127"/>
      <c r="EAM135" s="127"/>
      <c r="EAN135" s="127"/>
      <c r="EAO135" s="127"/>
      <c r="EAP135" s="127"/>
      <c r="EAQ135" s="127"/>
      <c r="EAR135" s="127"/>
      <c r="EAS135" s="127"/>
      <c r="EAT135" s="127"/>
      <c r="EAU135" s="127"/>
      <c r="EAV135" s="127"/>
      <c r="EAW135" s="127"/>
      <c r="EAX135" s="127"/>
      <c r="EAY135" s="127"/>
      <c r="EAZ135" s="127"/>
      <c r="EBA135" s="127"/>
      <c r="EBB135" s="127"/>
      <c r="EBC135" s="127"/>
      <c r="EBD135" s="127"/>
      <c r="EBE135" s="127"/>
      <c r="EBF135" s="127"/>
      <c r="EBG135" s="127"/>
      <c r="EBH135" s="127"/>
      <c r="EBI135" s="127"/>
      <c r="EBJ135" s="127"/>
      <c r="EBK135" s="127"/>
      <c r="EBL135" s="127"/>
      <c r="EBM135" s="127"/>
      <c r="EBN135" s="127"/>
      <c r="EBO135" s="127"/>
      <c r="EBP135" s="127"/>
      <c r="EBQ135" s="127"/>
      <c r="EBR135" s="127"/>
      <c r="EBS135" s="127"/>
      <c r="EBT135" s="127"/>
      <c r="EBU135" s="127"/>
      <c r="EBV135" s="127"/>
      <c r="EBW135" s="127"/>
      <c r="EBX135" s="127"/>
      <c r="EBY135" s="127"/>
      <c r="EBZ135" s="127"/>
      <c r="ECA135" s="127"/>
      <c r="ECB135" s="127"/>
      <c r="ECC135" s="127"/>
      <c r="ECD135" s="127"/>
      <c r="ECE135" s="127"/>
      <c r="ECF135" s="127"/>
      <c r="ECG135" s="127"/>
      <c r="ECH135" s="127"/>
      <c r="ECI135" s="127"/>
      <c r="ECJ135" s="127"/>
      <c r="ECK135" s="127"/>
      <c r="ECL135" s="127"/>
      <c r="ECM135" s="127"/>
      <c r="ECN135" s="127"/>
      <c r="ECO135" s="127"/>
      <c r="ECP135" s="127"/>
      <c r="ECQ135" s="127"/>
      <c r="ECR135" s="127"/>
      <c r="ECS135" s="127"/>
      <c r="ECT135" s="127"/>
      <c r="ECU135" s="127"/>
      <c r="ECV135" s="127"/>
      <c r="ECW135" s="127"/>
      <c r="ECX135" s="127"/>
      <c r="ECY135" s="127"/>
      <c r="ECZ135" s="127"/>
      <c r="EDA135" s="127"/>
      <c r="EDB135" s="127"/>
      <c r="EDC135" s="127"/>
      <c r="EDD135" s="127"/>
      <c r="EDE135" s="127"/>
      <c r="EDF135" s="127"/>
      <c r="EDG135" s="127"/>
      <c r="EDH135" s="127"/>
      <c r="EDI135" s="127"/>
      <c r="EDJ135" s="127"/>
      <c r="EDK135" s="127"/>
      <c r="EDL135" s="127"/>
      <c r="EDM135" s="127"/>
      <c r="EDN135" s="127"/>
      <c r="EDO135" s="127"/>
      <c r="EDP135" s="127"/>
      <c r="EDQ135" s="127"/>
      <c r="EDR135" s="127"/>
      <c r="EDS135" s="127"/>
      <c r="EDT135" s="127"/>
      <c r="EDU135" s="127"/>
      <c r="EDV135" s="127"/>
      <c r="EDW135" s="127"/>
      <c r="EDX135" s="127"/>
      <c r="EDY135" s="127"/>
      <c r="EDZ135" s="127"/>
      <c r="EEA135" s="127"/>
      <c r="EEB135" s="127"/>
      <c r="EEC135" s="127"/>
      <c r="EED135" s="127"/>
      <c r="EEE135" s="127"/>
      <c r="EEF135" s="127"/>
      <c r="EEG135" s="127"/>
      <c r="EEH135" s="127"/>
      <c r="EEI135" s="127"/>
      <c r="EEJ135" s="127"/>
      <c r="EEK135" s="127"/>
      <c r="EEL135" s="127"/>
      <c r="EEM135" s="127"/>
      <c r="EEN135" s="127"/>
      <c r="EEO135" s="127"/>
      <c r="EEP135" s="127"/>
      <c r="EEQ135" s="127"/>
      <c r="EER135" s="127"/>
      <c r="EES135" s="127"/>
      <c r="EET135" s="127"/>
      <c r="EEU135" s="127"/>
      <c r="EEV135" s="127"/>
      <c r="EEW135" s="127"/>
      <c r="EEX135" s="127"/>
      <c r="EEY135" s="127"/>
      <c r="EEZ135" s="127"/>
      <c r="EFA135" s="127"/>
      <c r="EFB135" s="127"/>
      <c r="EFC135" s="127"/>
      <c r="EFD135" s="127"/>
      <c r="EFE135" s="127"/>
      <c r="EFF135" s="127"/>
      <c r="EFG135" s="127"/>
      <c r="EFH135" s="127"/>
      <c r="EFI135" s="127"/>
      <c r="EFJ135" s="127"/>
      <c r="EFK135" s="127"/>
      <c r="EFL135" s="127"/>
      <c r="EFM135" s="127"/>
      <c r="EFN135" s="127"/>
      <c r="EFO135" s="127"/>
      <c r="EFP135" s="127"/>
      <c r="EFQ135" s="127"/>
      <c r="EFR135" s="127"/>
      <c r="EFS135" s="127"/>
      <c r="EFT135" s="127"/>
      <c r="EFU135" s="127"/>
      <c r="EFV135" s="127"/>
      <c r="EFW135" s="127"/>
      <c r="EFX135" s="127"/>
      <c r="EFY135" s="127"/>
      <c r="EFZ135" s="127"/>
      <c r="EGA135" s="127"/>
      <c r="EGB135" s="127"/>
      <c r="EGC135" s="127"/>
      <c r="EGD135" s="127"/>
      <c r="EGE135" s="127"/>
      <c r="EGF135" s="127"/>
      <c r="EGG135" s="127"/>
      <c r="EGH135" s="127"/>
      <c r="EGI135" s="127"/>
      <c r="EGJ135" s="127"/>
      <c r="EGK135" s="127"/>
      <c r="EGL135" s="127"/>
      <c r="EGM135" s="127"/>
      <c r="EGN135" s="127"/>
      <c r="EGO135" s="127"/>
      <c r="EGP135" s="127"/>
      <c r="EGQ135" s="127"/>
      <c r="EGR135" s="127"/>
      <c r="EGS135" s="127"/>
      <c r="EGT135" s="127"/>
      <c r="EGU135" s="127"/>
      <c r="EGV135" s="127"/>
      <c r="EGW135" s="127"/>
      <c r="EGX135" s="127"/>
      <c r="EGY135" s="127"/>
      <c r="EGZ135" s="127"/>
      <c r="EHA135" s="127"/>
      <c r="EHB135" s="127"/>
      <c r="EHC135" s="127"/>
      <c r="EHD135" s="127"/>
      <c r="EHE135" s="127"/>
      <c r="EHF135" s="127"/>
      <c r="EHG135" s="127"/>
      <c r="EHH135" s="127"/>
      <c r="EHI135" s="127"/>
      <c r="EHJ135" s="127"/>
      <c r="EHK135" s="127"/>
      <c r="EHL135" s="127"/>
      <c r="EHM135" s="127"/>
      <c r="EHN135" s="127"/>
      <c r="EHO135" s="127"/>
      <c r="EHP135" s="127"/>
      <c r="EHQ135" s="127"/>
      <c r="EHR135" s="127"/>
      <c r="EHS135" s="127"/>
      <c r="EHT135" s="127"/>
      <c r="EHU135" s="127"/>
      <c r="EHV135" s="127"/>
      <c r="EHW135" s="127"/>
      <c r="EHX135" s="127"/>
      <c r="EHY135" s="127"/>
      <c r="EHZ135" s="127"/>
      <c r="EIA135" s="127"/>
      <c r="EIB135" s="127"/>
      <c r="EIC135" s="127"/>
      <c r="EID135" s="127"/>
      <c r="EIE135" s="127"/>
      <c r="EIF135" s="127"/>
      <c r="EIG135" s="127"/>
      <c r="EIH135" s="127"/>
      <c r="EII135" s="127"/>
      <c r="EIJ135" s="127"/>
      <c r="EIK135" s="127"/>
      <c r="EIL135" s="127"/>
      <c r="EIM135" s="127"/>
      <c r="EIN135" s="127"/>
      <c r="EIO135" s="127"/>
      <c r="EIP135" s="127"/>
      <c r="EIQ135" s="127"/>
      <c r="EIR135" s="127"/>
      <c r="EIS135" s="127"/>
      <c r="EIT135" s="127"/>
      <c r="EIU135" s="127"/>
      <c r="EIV135" s="127"/>
      <c r="EIW135" s="127"/>
      <c r="EIX135" s="127"/>
      <c r="EIY135" s="127"/>
      <c r="EIZ135" s="127"/>
      <c r="EJA135" s="127"/>
      <c r="EJB135" s="127"/>
      <c r="EJC135" s="127"/>
      <c r="EJD135" s="127"/>
      <c r="EJE135" s="127"/>
      <c r="EJF135" s="127"/>
      <c r="EJG135" s="127"/>
      <c r="EJH135" s="127"/>
      <c r="EJI135" s="127"/>
      <c r="EJJ135" s="127"/>
      <c r="EJK135" s="127"/>
      <c r="EJL135" s="127"/>
      <c r="EJM135" s="127"/>
      <c r="EJN135" s="127"/>
      <c r="EJO135" s="127"/>
      <c r="EJP135" s="127"/>
      <c r="EJQ135" s="127"/>
      <c r="EJR135" s="127"/>
      <c r="EJS135" s="127"/>
      <c r="EJT135" s="127"/>
      <c r="EJU135" s="127"/>
      <c r="EJV135" s="127"/>
      <c r="EJW135" s="127"/>
      <c r="EJX135" s="127"/>
      <c r="EJY135" s="127"/>
      <c r="EJZ135" s="127"/>
      <c r="EKA135" s="127"/>
      <c r="EKB135" s="127"/>
      <c r="EKC135" s="127"/>
      <c r="EKD135" s="127"/>
      <c r="EKE135" s="127"/>
      <c r="EKF135" s="127"/>
      <c r="EKG135" s="127"/>
      <c r="EKH135" s="127"/>
      <c r="EKI135" s="127"/>
      <c r="EKJ135" s="127"/>
      <c r="EKK135" s="127"/>
      <c r="EKL135" s="127"/>
      <c r="EKM135" s="127"/>
      <c r="EKN135" s="127"/>
      <c r="EKO135" s="127"/>
      <c r="EKP135" s="127"/>
      <c r="EKQ135" s="127"/>
      <c r="EKR135" s="127"/>
      <c r="EKS135" s="127"/>
      <c r="EKT135" s="127"/>
      <c r="EKU135" s="127"/>
      <c r="EKV135" s="127"/>
      <c r="EKW135" s="127"/>
      <c r="EKX135" s="127"/>
      <c r="EKY135" s="127"/>
      <c r="EKZ135" s="127"/>
      <c r="ELA135" s="127"/>
      <c r="ELB135" s="127"/>
      <c r="ELC135" s="127"/>
      <c r="ELD135" s="127"/>
      <c r="ELE135" s="127"/>
      <c r="ELF135" s="127"/>
      <c r="ELG135" s="127"/>
      <c r="ELH135" s="127"/>
      <c r="ELI135" s="127"/>
      <c r="ELJ135" s="127"/>
      <c r="ELK135" s="127"/>
      <c r="ELL135" s="127"/>
      <c r="ELM135" s="127"/>
      <c r="ELN135" s="127"/>
      <c r="ELO135" s="127"/>
      <c r="ELP135" s="127"/>
      <c r="ELQ135" s="127"/>
      <c r="ELR135" s="127"/>
      <c r="ELS135" s="127"/>
      <c r="ELT135" s="127"/>
      <c r="ELU135" s="127"/>
      <c r="ELV135" s="127"/>
      <c r="ELW135" s="127"/>
      <c r="ELX135" s="127"/>
      <c r="ELY135" s="127"/>
      <c r="ELZ135" s="127"/>
      <c r="EMA135" s="127"/>
      <c r="EMB135" s="127"/>
      <c r="EMC135" s="127"/>
      <c r="EMD135" s="127"/>
      <c r="EME135" s="127"/>
      <c r="EMF135" s="127"/>
      <c r="EMG135" s="127"/>
      <c r="EMH135" s="127"/>
      <c r="EMI135" s="127"/>
      <c r="EMJ135" s="127"/>
      <c r="EMK135" s="127"/>
      <c r="EML135" s="127"/>
      <c r="EMM135" s="127"/>
      <c r="EMN135" s="127"/>
      <c r="EMO135" s="127"/>
      <c r="EMP135" s="127"/>
      <c r="EMQ135" s="127"/>
      <c r="EMR135" s="127"/>
      <c r="EMS135" s="127"/>
      <c r="EMT135" s="127"/>
      <c r="EMU135" s="127"/>
      <c r="EMV135" s="127"/>
      <c r="EMW135" s="127"/>
      <c r="EMX135" s="127"/>
      <c r="EMY135" s="127"/>
      <c r="EMZ135" s="127"/>
      <c r="ENA135" s="127"/>
      <c r="ENB135" s="127"/>
      <c r="ENC135" s="127"/>
      <c r="END135" s="127"/>
      <c r="ENE135" s="127"/>
      <c r="ENF135" s="127"/>
      <c r="ENG135" s="127"/>
      <c r="ENH135" s="127"/>
      <c r="ENI135" s="127"/>
      <c r="ENJ135" s="127"/>
      <c r="ENK135" s="127"/>
      <c r="ENL135" s="127"/>
      <c r="ENM135" s="127"/>
      <c r="ENN135" s="127"/>
      <c r="ENO135" s="127"/>
      <c r="ENP135" s="127"/>
      <c r="ENQ135" s="127"/>
      <c r="ENR135" s="127"/>
      <c r="ENS135" s="127"/>
      <c r="ENT135" s="127"/>
      <c r="ENU135" s="127"/>
      <c r="ENV135" s="127"/>
      <c r="ENW135" s="127"/>
      <c r="ENX135" s="127"/>
      <c r="ENY135" s="127"/>
      <c r="ENZ135" s="127"/>
      <c r="EOA135" s="127"/>
      <c r="EOB135" s="127"/>
      <c r="EOC135" s="127"/>
      <c r="EOD135" s="127"/>
      <c r="EOE135" s="127"/>
      <c r="EOF135" s="127"/>
      <c r="EOG135" s="127"/>
      <c r="EOH135" s="127"/>
      <c r="EOI135" s="127"/>
      <c r="EOJ135" s="127"/>
      <c r="EOK135" s="127"/>
      <c r="EOL135" s="127"/>
      <c r="EOM135" s="127"/>
      <c r="EON135" s="127"/>
      <c r="EOO135" s="127"/>
      <c r="EOP135" s="127"/>
      <c r="EOQ135" s="127"/>
      <c r="EOR135" s="127"/>
      <c r="EOS135" s="127"/>
      <c r="EOT135" s="127"/>
      <c r="EOU135" s="127"/>
      <c r="EOV135" s="127"/>
      <c r="EOW135" s="127"/>
      <c r="EOX135" s="127"/>
      <c r="EOY135" s="127"/>
      <c r="EOZ135" s="127"/>
      <c r="EPA135" s="127"/>
      <c r="EPB135" s="127"/>
      <c r="EPC135" s="127"/>
      <c r="EPD135" s="127"/>
      <c r="EPE135" s="127"/>
      <c r="EPF135" s="127"/>
      <c r="EPG135" s="127"/>
      <c r="EPH135" s="127"/>
      <c r="EPI135" s="127"/>
      <c r="EPJ135" s="127"/>
      <c r="EPK135" s="127"/>
      <c r="EPL135" s="127"/>
      <c r="EPM135" s="127"/>
      <c r="EPN135" s="127"/>
      <c r="EPO135" s="127"/>
      <c r="EPP135" s="127"/>
      <c r="EPQ135" s="127"/>
      <c r="EPR135" s="127"/>
      <c r="EPS135" s="127"/>
      <c r="EPT135" s="127"/>
      <c r="EPU135" s="127"/>
      <c r="EPV135" s="127"/>
      <c r="EPW135" s="127"/>
      <c r="EPX135" s="127"/>
      <c r="EPY135" s="127"/>
      <c r="EPZ135" s="127"/>
      <c r="EQA135" s="127"/>
      <c r="EQB135" s="127"/>
      <c r="EQC135" s="127"/>
      <c r="EQD135" s="127"/>
      <c r="EQE135" s="127"/>
      <c r="EQF135" s="127"/>
      <c r="EQG135" s="127"/>
      <c r="EQH135" s="127"/>
      <c r="EQI135" s="127"/>
      <c r="EQJ135" s="127"/>
      <c r="EQK135" s="127"/>
      <c r="EQL135" s="127"/>
      <c r="EQM135" s="127"/>
      <c r="EQN135" s="127"/>
      <c r="EQO135" s="127"/>
      <c r="EQP135" s="127"/>
      <c r="EQQ135" s="127"/>
      <c r="EQR135" s="127"/>
      <c r="EQS135" s="127"/>
      <c r="EQT135" s="127"/>
      <c r="EQU135" s="127"/>
      <c r="EQV135" s="127"/>
      <c r="EQW135" s="127"/>
      <c r="EQX135" s="127"/>
      <c r="EQY135" s="127"/>
      <c r="EQZ135" s="127"/>
      <c r="ERA135" s="127"/>
      <c r="ERB135" s="127"/>
      <c r="ERC135" s="127"/>
      <c r="ERD135" s="127"/>
      <c r="ERE135" s="127"/>
      <c r="ERF135" s="127"/>
      <c r="ERG135" s="127"/>
      <c r="ERH135" s="127"/>
      <c r="ERI135" s="127"/>
      <c r="ERJ135" s="127"/>
      <c r="ERK135" s="127"/>
      <c r="ERL135" s="127"/>
      <c r="ERM135" s="127"/>
      <c r="ERN135" s="127"/>
      <c r="ERO135" s="127"/>
      <c r="ERP135" s="127"/>
      <c r="ERQ135" s="127"/>
      <c r="ERR135" s="127"/>
      <c r="ERS135" s="127"/>
      <c r="ERT135" s="127"/>
      <c r="ERU135" s="127"/>
      <c r="ERV135" s="127"/>
      <c r="ERW135" s="127"/>
      <c r="ERX135" s="127"/>
      <c r="ERY135" s="127"/>
      <c r="ERZ135" s="127"/>
      <c r="ESA135" s="127"/>
      <c r="ESB135" s="127"/>
      <c r="ESC135" s="127"/>
      <c r="ESD135" s="127"/>
      <c r="ESE135" s="127"/>
      <c r="ESF135" s="127"/>
      <c r="ESG135" s="127"/>
      <c r="ESH135" s="127"/>
      <c r="ESI135" s="127"/>
      <c r="ESJ135" s="127"/>
      <c r="ESK135" s="127"/>
      <c r="ESL135" s="127"/>
      <c r="ESM135" s="127"/>
      <c r="ESN135" s="127"/>
      <c r="ESO135" s="127"/>
      <c r="ESP135" s="127"/>
      <c r="ESQ135" s="127"/>
      <c r="ESR135" s="127"/>
      <c r="ESS135" s="127"/>
      <c r="EST135" s="127"/>
      <c r="ESU135" s="127"/>
      <c r="ESV135" s="127"/>
      <c r="ESW135" s="127"/>
      <c r="ESX135" s="127"/>
      <c r="ESY135" s="127"/>
      <c r="ESZ135" s="127"/>
      <c r="ETA135" s="127"/>
      <c r="ETB135" s="127"/>
      <c r="ETC135" s="127"/>
      <c r="ETD135" s="127"/>
      <c r="ETE135" s="127"/>
      <c r="ETF135" s="127"/>
      <c r="ETG135" s="127"/>
      <c r="ETH135" s="127"/>
      <c r="ETI135" s="127"/>
      <c r="ETJ135" s="127"/>
      <c r="ETK135" s="127"/>
      <c r="ETL135" s="127"/>
      <c r="ETM135" s="127"/>
      <c r="ETN135" s="127"/>
      <c r="ETO135" s="127"/>
      <c r="ETP135" s="127"/>
      <c r="ETQ135" s="127"/>
      <c r="ETR135" s="127"/>
      <c r="ETS135" s="127"/>
      <c r="ETT135" s="127"/>
      <c r="ETU135" s="127"/>
      <c r="ETV135" s="127"/>
      <c r="ETW135" s="127"/>
      <c r="ETX135" s="127"/>
      <c r="ETY135" s="127"/>
      <c r="ETZ135" s="127"/>
      <c r="EUA135" s="127"/>
      <c r="EUB135" s="127"/>
      <c r="EUC135" s="127"/>
      <c r="EUD135" s="127"/>
      <c r="EUE135" s="127"/>
      <c r="EUF135" s="127"/>
      <c r="EUG135" s="127"/>
      <c r="EUH135" s="127"/>
      <c r="EUI135" s="127"/>
      <c r="EUJ135" s="127"/>
      <c r="EUK135" s="127"/>
      <c r="EUL135" s="127"/>
      <c r="EUM135" s="127"/>
      <c r="EUN135" s="127"/>
      <c r="EUO135" s="127"/>
      <c r="EUP135" s="127"/>
      <c r="EUQ135" s="127"/>
      <c r="EUR135" s="127"/>
      <c r="EUS135" s="127"/>
      <c r="EUT135" s="127"/>
      <c r="EUU135" s="127"/>
      <c r="EUV135" s="127"/>
      <c r="EUW135" s="127"/>
      <c r="EUX135" s="127"/>
      <c r="EUY135" s="127"/>
      <c r="EUZ135" s="127"/>
      <c r="EVA135" s="127"/>
      <c r="EVB135" s="127"/>
      <c r="EVC135" s="127"/>
      <c r="EVD135" s="127"/>
      <c r="EVE135" s="127"/>
      <c r="EVF135" s="127"/>
      <c r="EVG135" s="127"/>
      <c r="EVH135" s="127"/>
      <c r="EVI135" s="127"/>
      <c r="EVJ135" s="127"/>
      <c r="EVK135" s="127"/>
      <c r="EVL135" s="127"/>
      <c r="EVM135" s="127"/>
      <c r="EVN135" s="127"/>
      <c r="EVO135" s="127"/>
      <c r="EVP135" s="127"/>
      <c r="EVQ135" s="127"/>
      <c r="EVR135" s="127"/>
      <c r="EVS135" s="127"/>
      <c r="EVT135" s="127"/>
      <c r="EVU135" s="127"/>
      <c r="EVV135" s="127"/>
      <c r="EVW135" s="127"/>
      <c r="EVX135" s="127"/>
      <c r="EVY135" s="127"/>
      <c r="EVZ135" s="127"/>
      <c r="EWA135" s="127"/>
      <c r="EWB135" s="127"/>
      <c r="EWC135" s="127"/>
      <c r="EWD135" s="127"/>
      <c r="EWE135" s="127"/>
      <c r="EWF135" s="127"/>
      <c r="EWG135" s="127"/>
      <c r="EWH135" s="127"/>
      <c r="EWI135" s="127"/>
      <c r="EWJ135" s="127"/>
      <c r="EWK135" s="127"/>
      <c r="EWL135" s="127"/>
      <c r="EWM135" s="127"/>
      <c r="EWN135" s="127"/>
      <c r="EWO135" s="127"/>
      <c r="EWP135" s="127"/>
      <c r="EWQ135" s="127"/>
      <c r="EWR135" s="127"/>
      <c r="EWS135" s="127"/>
      <c r="EWT135" s="127"/>
      <c r="EWU135" s="127"/>
      <c r="EWV135" s="127"/>
      <c r="EWW135" s="127"/>
      <c r="EWX135" s="127"/>
      <c r="EWY135" s="127"/>
      <c r="EWZ135" s="127"/>
      <c r="EXA135" s="127"/>
      <c r="EXB135" s="127"/>
      <c r="EXC135" s="127"/>
      <c r="EXD135" s="127"/>
      <c r="EXE135" s="127"/>
      <c r="EXF135" s="127"/>
      <c r="EXG135" s="127"/>
      <c r="EXH135" s="127"/>
      <c r="EXI135" s="127"/>
      <c r="EXJ135" s="127"/>
      <c r="EXK135" s="127"/>
      <c r="EXL135" s="127"/>
      <c r="EXM135" s="127"/>
      <c r="EXN135" s="127"/>
      <c r="EXO135" s="127"/>
      <c r="EXP135" s="127"/>
      <c r="EXQ135" s="127"/>
      <c r="EXR135" s="127"/>
      <c r="EXS135" s="127"/>
      <c r="EXT135" s="127"/>
      <c r="EXU135" s="127"/>
      <c r="EXV135" s="127"/>
      <c r="EXW135" s="127"/>
      <c r="EXX135" s="127"/>
      <c r="EXY135" s="127"/>
      <c r="EXZ135" s="127"/>
      <c r="EYA135" s="127"/>
      <c r="EYB135" s="127"/>
      <c r="EYC135" s="127"/>
      <c r="EYD135" s="127"/>
      <c r="EYE135" s="127"/>
      <c r="EYF135" s="127"/>
      <c r="EYG135" s="127"/>
      <c r="EYH135" s="127"/>
      <c r="EYI135" s="127"/>
      <c r="EYJ135" s="127"/>
      <c r="EYK135" s="127"/>
      <c r="EYL135" s="127"/>
      <c r="EYM135" s="127"/>
      <c r="EYN135" s="127"/>
      <c r="EYO135" s="127"/>
      <c r="EYP135" s="127"/>
      <c r="EYQ135" s="127"/>
      <c r="EYR135" s="127"/>
      <c r="EYS135" s="127"/>
      <c r="EYT135" s="127"/>
      <c r="EYU135" s="127"/>
      <c r="EYV135" s="127"/>
      <c r="EYW135" s="127"/>
      <c r="EYX135" s="127"/>
      <c r="EYY135" s="127"/>
      <c r="EYZ135" s="127"/>
      <c r="EZA135" s="127"/>
      <c r="EZB135" s="127"/>
      <c r="EZC135" s="127"/>
      <c r="EZD135" s="127"/>
      <c r="EZE135" s="127"/>
      <c r="EZF135" s="127"/>
      <c r="EZG135" s="127"/>
      <c r="EZH135" s="127"/>
      <c r="EZI135" s="127"/>
      <c r="EZJ135" s="127"/>
      <c r="EZK135" s="127"/>
      <c r="EZL135" s="127"/>
      <c r="EZM135" s="127"/>
      <c r="EZN135" s="127"/>
      <c r="EZO135" s="127"/>
      <c r="EZP135" s="127"/>
      <c r="EZQ135" s="127"/>
      <c r="EZR135" s="127"/>
      <c r="EZS135" s="127"/>
      <c r="EZT135" s="127"/>
      <c r="EZU135" s="127"/>
      <c r="EZV135" s="127"/>
      <c r="EZW135" s="127"/>
      <c r="EZX135" s="127"/>
      <c r="EZY135" s="127"/>
      <c r="EZZ135" s="127"/>
      <c r="FAA135" s="127"/>
      <c r="FAB135" s="127"/>
      <c r="FAC135" s="127"/>
      <c r="FAD135" s="127"/>
      <c r="FAE135" s="127"/>
      <c r="FAF135" s="127"/>
      <c r="FAG135" s="127"/>
      <c r="FAH135" s="127"/>
      <c r="FAI135" s="127"/>
      <c r="FAJ135" s="127"/>
      <c r="FAK135" s="127"/>
      <c r="FAL135" s="127"/>
      <c r="FAM135" s="127"/>
      <c r="FAN135" s="127"/>
      <c r="FAO135" s="127"/>
      <c r="FAP135" s="127"/>
      <c r="FAQ135" s="127"/>
      <c r="FAR135" s="127"/>
      <c r="FAS135" s="127"/>
      <c r="FAT135" s="127"/>
      <c r="FAU135" s="127"/>
      <c r="FAV135" s="127"/>
      <c r="FAW135" s="127"/>
      <c r="FAX135" s="127"/>
      <c r="FAY135" s="127"/>
      <c r="FAZ135" s="127"/>
      <c r="FBA135" s="127"/>
      <c r="FBB135" s="127"/>
      <c r="FBC135" s="127"/>
      <c r="FBD135" s="127"/>
      <c r="FBE135" s="127"/>
      <c r="FBF135" s="127"/>
      <c r="FBG135" s="127"/>
      <c r="FBH135" s="127"/>
      <c r="FBI135" s="127"/>
      <c r="FBJ135" s="127"/>
      <c r="FBK135" s="127"/>
      <c r="FBL135" s="127"/>
      <c r="FBM135" s="127"/>
      <c r="FBN135" s="127"/>
      <c r="FBO135" s="127"/>
      <c r="FBP135" s="127"/>
      <c r="FBQ135" s="127"/>
      <c r="FBR135" s="127"/>
      <c r="FBS135" s="127"/>
      <c r="FBT135" s="127"/>
      <c r="FBU135" s="127"/>
      <c r="FBV135" s="127"/>
      <c r="FBW135" s="127"/>
      <c r="FBX135" s="127"/>
      <c r="FBY135" s="127"/>
      <c r="FBZ135" s="127"/>
      <c r="FCA135" s="127"/>
      <c r="FCB135" s="127"/>
      <c r="FCC135" s="127"/>
      <c r="FCD135" s="127"/>
      <c r="FCE135" s="127"/>
      <c r="FCF135" s="127"/>
      <c r="FCG135" s="127"/>
      <c r="FCH135" s="127"/>
      <c r="FCI135" s="127"/>
      <c r="FCJ135" s="127"/>
      <c r="FCK135" s="127"/>
      <c r="FCL135" s="127"/>
      <c r="FCM135" s="127"/>
      <c r="FCN135" s="127"/>
      <c r="FCO135" s="127"/>
      <c r="FCP135" s="127"/>
      <c r="FCQ135" s="127"/>
      <c r="FCR135" s="127"/>
      <c r="FCS135" s="127"/>
      <c r="FCT135" s="127"/>
      <c r="FCU135" s="127"/>
      <c r="FCV135" s="127"/>
      <c r="FCW135" s="127"/>
      <c r="FCX135" s="127"/>
      <c r="FCY135" s="127"/>
      <c r="FCZ135" s="127"/>
      <c r="FDA135" s="127"/>
      <c r="FDB135" s="127"/>
      <c r="FDC135" s="127"/>
      <c r="FDD135" s="127"/>
      <c r="FDE135" s="127"/>
      <c r="FDF135" s="127"/>
      <c r="FDG135" s="127"/>
      <c r="FDH135" s="127"/>
      <c r="FDI135" s="127"/>
      <c r="FDJ135" s="127"/>
      <c r="FDK135" s="127"/>
      <c r="FDL135" s="127"/>
      <c r="FDM135" s="127"/>
      <c r="FDN135" s="127"/>
      <c r="FDO135" s="127"/>
      <c r="FDP135" s="127"/>
      <c r="FDQ135" s="127"/>
      <c r="FDR135" s="127"/>
      <c r="FDS135" s="127"/>
      <c r="FDT135" s="127"/>
      <c r="FDU135" s="127"/>
      <c r="FDV135" s="127"/>
      <c r="FDW135" s="127"/>
      <c r="FDX135" s="127"/>
      <c r="FDY135" s="127"/>
      <c r="FDZ135" s="127"/>
      <c r="FEA135" s="127"/>
      <c r="FEB135" s="127"/>
      <c r="FEC135" s="127"/>
      <c r="FED135" s="127"/>
      <c r="FEE135" s="127"/>
      <c r="FEF135" s="127"/>
      <c r="FEG135" s="127"/>
      <c r="FEH135" s="127"/>
      <c r="FEI135" s="127"/>
      <c r="FEJ135" s="127"/>
      <c r="FEK135" s="127"/>
      <c r="FEL135" s="127"/>
      <c r="FEM135" s="127"/>
      <c r="FEN135" s="127"/>
      <c r="FEO135" s="127"/>
      <c r="FEP135" s="127"/>
      <c r="FEQ135" s="127"/>
      <c r="FER135" s="127"/>
      <c r="FES135" s="127"/>
      <c r="FET135" s="127"/>
      <c r="FEU135" s="127"/>
      <c r="FEV135" s="127"/>
      <c r="FEW135" s="127"/>
      <c r="FEX135" s="127"/>
      <c r="FEY135" s="127"/>
      <c r="FEZ135" s="127"/>
      <c r="FFA135" s="127"/>
      <c r="FFB135" s="127"/>
      <c r="FFC135" s="127"/>
      <c r="FFD135" s="127"/>
      <c r="FFE135" s="127"/>
      <c r="FFF135" s="127"/>
      <c r="FFG135" s="127"/>
      <c r="FFH135" s="127"/>
      <c r="FFI135" s="127"/>
      <c r="FFJ135" s="127"/>
      <c r="FFK135" s="127"/>
      <c r="FFL135" s="127"/>
      <c r="FFM135" s="127"/>
      <c r="FFN135" s="127"/>
      <c r="FFO135" s="127"/>
      <c r="FFP135" s="127"/>
      <c r="FFQ135" s="127"/>
      <c r="FFR135" s="127"/>
      <c r="FFS135" s="127"/>
      <c r="FFT135" s="127"/>
      <c r="FFU135" s="127"/>
      <c r="FFV135" s="127"/>
      <c r="FFW135" s="127"/>
      <c r="FFX135" s="127"/>
      <c r="FFY135" s="127"/>
      <c r="FFZ135" s="127"/>
      <c r="FGA135" s="127"/>
      <c r="FGB135" s="127"/>
      <c r="FGC135" s="127"/>
      <c r="FGD135" s="127"/>
      <c r="FGE135" s="127"/>
      <c r="FGF135" s="127"/>
      <c r="FGG135" s="127"/>
      <c r="FGH135" s="127"/>
      <c r="FGI135" s="127"/>
      <c r="FGJ135" s="127"/>
      <c r="FGK135" s="127"/>
      <c r="FGL135" s="127"/>
      <c r="FGM135" s="127"/>
      <c r="FGN135" s="127"/>
      <c r="FGO135" s="127"/>
      <c r="FGP135" s="127"/>
      <c r="FGQ135" s="127"/>
      <c r="FGR135" s="127"/>
      <c r="FGS135" s="127"/>
      <c r="FGT135" s="127"/>
      <c r="FGU135" s="127"/>
      <c r="FGV135" s="127"/>
      <c r="FGW135" s="127"/>
      <c r="FGX135" s="127"/>
      <c r="FGY135" s="127"/>
      <c r="FGZ135" s="127"/>
      <c r="FHA135" s="127"/>
      <c r="FHB135" s="127"/>
      <c r="FHC135" s="127"/>
      <c r="FHD135" s="127"/>
      <c r="FHE135" s="127"/>
      <c r="FHF135" s="127"/>
      <c r="FHG135" s="127"/>
      <c r="FHH135" s="127"/>
      <c r="FHI135" s="127"/>
      <c r="FHJ135" s="127"/>
      <c r="FHK135" s="127"/>
      <c r="FHL135" s="127"/>
      <c r="FHM135" s="127"/>
      <c r="FHN135" s="127"/>
      <c r="FHO135" s="127"/>
      <c r="FHP135" s="127"/>
      <c r="FHQ135" s="127"/>
      <c r="FHR135" s="127"/>
      <c r="FHS135" s="127"/>
      <c r="FHT135" s="127"/>
      <c r="FHU135" s="127"/>
      <c r="FHV135" s="127"/>
      <c r="FHW135" s="127"/>
      <c r="FHX135" s="127"/>
      <c r="FHY135" s="127"/>
      <c r="FHZ135" s="127"/>
      <c r="FIA135" s="127"/>
      <c r="FIB135" s="127"/>
      <c r="FIC135" s="127"/>
      <c r="FID135" s="127"/>
      <c r="FIE135" s="127"/>
      <c r="FIF135" s="127"/>
      <c r="FIG135" s="127"/>
      <c r="FIH135" s="127"/>
      <c r="FII135" s="127"/>
      <c r="FIJ135" s="127"/>
      <c r="FIK135" s="127"/>
      <c r="FIL135" s="127"/>
      <c r="FIM135" s="127"/>
      <c r="FIN135" s="127"/>
      <c r="FIO135" s="127"/>
      <c r="FIP135" s="127"/>
      <c r="FIQ135" s="127"/>
      <c r="FIR135" s="127"/>
      <c r="FIS135" s="127"/>
      <c r="FIT135" s="127"/>
      <c r="FIU135" s="127"/>
      <c r="FIV135" s="127"/>
      <c r="FIW135" s="127"/>
      <c r="FIX135" s="127"/>
      <c r="FIY135" s="127"/>
      <c r="FIZ135" s="127"/>
      <c r="FJA135" s="127"/>
      <c r="FJB135" s="127"/>
      <c r="FJC135" s="127"/>
      <c r="FJD135" s="127"/>
      <c r="FJE135" s="127"/>
      <c r="FJF135" s="127"/>
      <c r="FJG135" s="127"/>
      <c r="FJH135" s="127"/>
      <c r="FJI135" s="127"/>
      <c r="FJJ135" s="127"/>
      <c r="FJK135" s="127"/>
      <c r="FJL135" s="127"/>
      <c r="FJM135" s="127"/>
      <c r="FJN135" s="127"/>
      <c r="FJO135" s="127"/>
      <c r="FJP135" s="127"/>
      <c r="FJQ135" s="127"/>
      <c r="FJR135" s="127"/>
      <c r="FJS135" s="127"/>
      <c r="FJT135" s="127"/>
      <c r="FJU135" s="127"/>
      <c r="FJV135" s="127"/>
      <c r="FJW135" s="127"/>
      <c r="FJX135" s="127"/>
      <c r="FJY135" s="127"/>
      <c r="FJZ135" s="127"/>
      <c r="FKA135" s="127"/>
      <c r="FKB135" s="127"/>
      <c r="FKC135" s="127"/>
      <c r="FKD135" s="127"/>
      <c r="FKE135" s="127"/>
      <c r="FKF135" s="127"/>
      <c r="FKG135" s="127"/>
      <c r="FKH135" s="127"/>
      <c r="FKI135" s="127"/>
      <c r="FKJ135" s="127"/>
      <c r="FKK135" s="127"/>
      <c r="FKL135" s="127"/>
      <c r="FKM135" s="127"/>
      <c r="FKN135" s="127"/>
      <c r="FKO135" s="127"/>
      <c r="FKP135" s="127"/>
      <c r="FKQ135" s="127"/>
      <c r="FKR135" s="127"/>
      <c r="FKS135" s="127"/>
      <c r="FKT135" s="127"/>
      <c r="FKU135" s="127"/>
      <c r="FKV135" s="127"/>
      <c r="FKW135" s="127"/>
      <c r="FKX135" s="127"/>
      <c r="FKY135" s="127"/>
      <c r="FKZ135" s="127"/>
      <c r="FLA135" s="127"/>
      <c r="FLB135" s="127"/>
      <c r="FLC135" s="127"/>
      <c r="FLD135" s="127"/>
      <c r="FLE135" s="127"/>
      <c r="FLF135" s="127"/>
      <c r="FLG135" s="127"/>
      <c r="FLH135" s="127"/>
      <c r="FLI135" s="127"/>
      <c r="FLJ135" s="127"/>
      <c r="FLK135" s="127"/>
      <c r="FLL135" s="127"/>
      <c r="FLM135" s="127"/>
      <c r="FLN135" s="127"/>
      <c r="FLO135" s="127"/>
      <c r="FLP135" s="127"/>
      <c r="FLQ135" s="127"/>
      <c r="FLR135" s="127"/>
      <c r="FLS135" s="127"/>
      <c r="FLT135" s="127"/>
      <c r="FLU135" s="127"/>
      <c r="FLV135" s="127"/>
      <c r="FLW135" s="127"/>
      <c r="FLX135" s="127"/>
      <c r="FLY135" s="127"/>
      <c r="FLZ135" s="127"/>
      <c r="FMA135" s="127"/>
      <c r="FMB135" s="127"/>
      <c r="FMC135" s="127"/>
      <c r="FMD135" s="127"/>
      <c r="FME135" s="127"/>
      <c r="FMF135" s="127"/>
      <c r="FMG135" s="127"/>
      <c r="FMH135" s="127"/>
      <c r="FMI135" s="127"/>
      <c r="FMJ135" s="127"/>
      <c r="FMK135" s="127"/>
      <c r="FML135" s="127"/>
      <c r="FMM135" s="127"/>
      <c r="FMN135" s="127"/>
      <c r="FMO135" s="127"/>
      <c r="FMP135" s="127"/>
      <c r="FMQ135" s="127"/>
      <c r="FMR135" s="127"/>
      <c r="FMS135" s="127"/>
      <c r="FMT135" s="127"/>
      <c r="FMU135" s="127"/>
      <c r="FMV135" s="127"/>
      <c r="FMW135" s="127"/>
      <c r="FMX135" s="127"/>
      <c r="FMY135" s="127"/>
      <c r="FMZ135" s="127"/>
      <c r="FNA135" s="127"/>
      <c r="FNB135" s="127"/>
      <c r="FNC135" s="127"/>
      <c r="FND135" s="127"/>
      <c r="FNE135" s="127"/>
      <c r="FNF135" s="127"/>
      <c r="FNG135" s="127"/>
      <c r="FNH135" s="127"/>
      <c r="FNI135" s="127"/>
      <c r="FNJ135" s="127"/>
      <c r="FNK135" s="127"/>
      <c r="FNL135" s="127"/>
      <c r="FNM135" s="127"/>
      <c r="FNN135" s="127"/>
      <c r="FNO135" s="127"/>
      <c r="FNP135" s="127"/>
      <c r="FNQ135" s="127"/>
      <c r="FNR135" s="127"/>
      <c r="FNS135" s="127"/>
      <c r="FNT135" s="127"/>
      <c r="FNU135" s="127"/>
      <c r="FNV135" s="127"/>
      <c r="FNW135" s="127"/>
      <c r="FNX135" s="127"/>
      <c r="FNY135" s="127"/>
      <c r="FNZ135" s="127"/>
      <c r="FOA135" s="127"/>
      <c r="FOB135" s="127"/>
      <c r="FOC135" s="127"/>
      <c r="FOD135" s="127"/>
      <c r="FOE135" s="127"/>
      <c r="FOF135" s="127"/>
      <c r="FOG135" s="127"/>
      <c r="FOH135" s="127"/>
      <c r="FOI135" s="127"/>
      <c r="FOJ135" s="127"/>
      <c r="FOK135" s="127"/>
      <c r="FOL135" s="127"/>
      <c r="FOM135" s="127"/>
      <c r="FON135" s="127"/>
      <c r="FOO135" s="127"/>
      <c r="FOP135" s="127"/>
      <c r="FOQ135" s="127"/>
      <c r="FOR135" s="127"/>
      <c r="FOS135" s="127"/>
      <c r="FOT135" s="127"/>
      <c r="FOU135" s="127"/>
      <c r="FOV135" s="127"/>
      <c r="FOW135" s="127"/>
      <c r="FOX135" s="127"/>
      <c r="FOY135" s="127"/>
      <c r="FOZ135" s="127"/>
      <c r="FPA135" s="127"/>
      <c r="FPB135" s="127"/>
      <c r="FPC135" s="127"/>
      <c r="FPD135" s="127"/>
      <c r="FPE135" s="127"/>
      <c r="FPF135" s="127"/>
      <c r="FPG135" s="127"/>
      <c r="FPH135" s="127"/>
      <c r="FPI135" s="127"/>
      <c r="FPJ135" s="127"/>
      <c r="FPK135" s="127"/>
      <c r="FPL135" s="127"/>
      <c r="FPM135" s="127"/>
      <c r="FPN135" s="127"/>
      <c r="FPO135" s="127"/>
      <c r="FPP135" s="127"/>
      <c r="FPQ135" s="127"/>
      <c r="FPR135" s="127"/>
      <c r="FPS135" s="127"/>
      <c r="FPT135" s="127"/>
      <c r="FPU135" s="127"/>
      <c r="FPV135" s="127"/>
      <c r="FPW135" s="127"/>
      <c r="FPX135" s="127"/>
      <c r="FPY135" s="127"/>
      <c r="FPZ135" s="127"/>
      <c r="FQA135" s="127"/>
      <c r="FQB135" s="127"/>
      <c r="FQC135" s="127"/>
      <c r="FQD135" s="127"/>
      <c r="FQE135" s="127"/>
      <c r="FQF135" s="127"/>
      <c r="FQG135" s="127"/>
      <c r="FQH135" s="127"/>
      <c r="FQI135" s="127"/>
      <c r="FQJ135" s="127"/>
      <c r="FQK135" s="127"/>
      <c r="FQL135" s="127"/>
      <c r="FQM135" s="127"/>
      <c r="FQN135" s="127"/>
      <c r="FQO135" s="127"/>
      <c r="FQP135" s="127"/>
      <c r="FQQ135" s="127"/>
      <c r="FQR135" s="127"/>
      <c r="FQS135" s="127"/>
      <c r="FQT135" s="127"/>
      <c r="FQU135" s="127"/>
      <c r="FQV135" s="127"/>
      <c r="FQW135" s="127"/>
      <c r="FQX135" s="127"/>
      <c r="FQY135" s="127"/>
      <c r="FQZ135" s="127"/>
      <c r="FRA135" s="127"/>
      <c r="FRB135" s="127"/>
      <c r="FRC135" s="127"/>
      <c r="FRD135" s="127"/>
      <c r="FRE135" s="127"/>
      <c r="FRF135" s="127"/>
      <c r="FRG135" s="127"/>
      <c r="FRH135" s="127"/>
      <c r="FRI135" s="127"/>
      <c r="FRJ135" s="127"/>
      <c r="FRK135" s="127"/>
      <c r="FRL135" s="127"/>
      <c r="FRM135" s="127"/>
      <c r="FRN135" s="127"/>
      <c r="FRO135" s="127"/>
      <c r="FRP135" s="127"/>
      <c r="FRQ135" s="127"/>
      <c r="FRR135" s="127"/>
      <c r="FRS135" s="127"/>
      <c r="FRT135" s="127"/>
      <c r="FRU135" s="127"/>
      <c r="FRV135" s="127"/>
      <c r="FRW135" s="127"/>
      <c r="FRX135" s="127"/>
      <c r="FRY135" s="127"/>
      <c r="FRZ135" s="127"/>
      <c r="FSA135" s="127"/>
      <c r="FSB135" s="127"/>
      <c r="FSC135" s="127"/>
      <c r="FSD135" s="127"/>
      <c r="FSE135" s="127"/>
      <c r="FSF135" s="127"/>
      <c r="FSG135" s="127"/>
      <c r="FSH135" s="127"/>
      <c r="FSI135" s="127"/>
      <c r="FSJ135" s="127"/>
      <c r="FSK135" s="127"/>
      <c r="FSL135" s="127"/>
      <c r="FSM135" s="127"/>
      <c r="FSN135" s="127"/>
      <c r="FSO135" s="127"/>
      <c r="FSP135" s="127"/>
      <c r="FSQ135" s="127"/>
      <c r="FSR135" s="127"/>
      <c r="FSS135" s="127"/>
      <c r="FST135" s="127"/>
      <c r="FSU135" s="127"/>
      <c r="FSV135" s="127"/>
      <c r="FSW135" s="127"/>
      <c r="FSX135" s="127"/>
      <c r="FSY135" s="127"/>
      <c r="FSZ135" s="127"/>
      <c r="FTA135" s="127"/>
      <c r="FTB135" s="127"/>
      <c r="FTC135" s="127"/>
      <c r="FTD135" s="127"/>
      <c r="FTE135" s="127"/>
      <c r="FTF135" s="127"/>
      <c r="FTG135" s="127"/>
      <c r="FTH135" s="127"/>
      <c r="FTI135" s="127"/>
      <c r="FTJ135" s="127"/>
      <c r="FTK135" s="127"/>
      <c r="FTL135" s="127"/>
      <c r="FTM135" s="127"/>
      <c r="FTN135" s="127"/>
      <c r="FTO135" s="127"/>
      <c r="FTP135" s="127"/>
      <c r="FTQ135" s="127"/>
      <c r="FTR135" s="127"/>
      <c r="FTS135" s="127"/>
      <c r="FTT135" s="127"/>
      <c r="FTU135" s="127"/>
      <c r="FTV135" s="127"/>
      <c r="FTW135" s="127"/>
      <c r="FTX135" s="127"/>
      <c r="FTY135" s="127"/>
      <c r="FTZ135" s="127"/>
      <c r="FUA135" s="127"/>
      <c r="FUB135" s="127"/>
      <c r="FUC135" s="127"/>
      <c r="FUD135" s="127"/>
      <c r="FUE135" s="127"/>
      <c r="FUF135" s="127"/>
      <c r="FUG135" s="127"/>
      <c r="FUH135" s="127"/>
      <c r="FUI135" s="127"/>
      <c r="FUJ135" s="127"/>
      <c r="FUK135" s="127"/>
      <c r="FUL135" s="127"/>
      <c r="FUM135" s="127"/>
      <c r="FUN135" s="127"/>
      <c r="FUO135" s="127"/>
      <c r="FUP135" s="127"/>
      <c r="FUQ135" s="127"/>
      <c r="FUR135" s="127"/>
      <c r="FUS135" s="127"/>
      <c r="FUT135" s="127"/>
      <c r="FUU135" s="127"/>
      <c r="FUV135" s="127"/>
      <c r="FUW135" s="127"/>
      <c r="FUX135" s="127"/>
      <c r="FUY135" s="127"/>
      <c r="FUZ135" s="127"/>
      <c r="FVA135" s="127"/>
      <c r="FVB135" s="127"/>
      <c r="FVC135" s="127"/>
      <c r="FVD135" s="127"/>
      <c r="FVE135" s="127"/>
      <c r="FVF135" s="127"/>
      <c r="FVG135" s="127"/>
      <c r="FVH135" s="127"/>
      <c r="FVI135" s="127"/>
      <c r="FVJ135" s="127"/>
      <c r="FVK135" s="127"/>
      <c r="FVL135" s="127"/>
      <c r="FVM135" s="127"/>
      <c r="FVN135" s="127"/>
      <c r="FVO135" s="127"/>
      <c r="FVP135" s="127"/>
      <c r="FVQ135" s="127"/>
      <c r="FVR135" s="127"/>
      <c r="FVS135" s="127"/>
      <c r="FVT135" s="127"/>
      <c r="FVU135" s="127"/>
      <c r="FVV135" s="127"/>
      <c r="FVW135" s="127"/>
      <c r="FVX135" s="127"/>
      <c r="FVY135" s="127"/>
      <c r="FVZ135" s="127"/>
      <c r="FWA135" s="127"/>
      <c r="FWB135" s="127"/>
      <c r="FWC135" s="127"/>
      <c r="FWD135" s="127"/>
      <c r="FWE135" s="127"/>
      <c r="FWF135" s="127"/>
      <c r="FWG135" s="127"/>
      <c r="FWH135" s="127"/>
      <c r="FWI135" s="127"/>
      <c r="FWJ135" s="127"/>
      <c r="FWK135" s="127"/>
      <c r="FWL135" s="127"/>
      <c r="FWM135" s="127"/>
      <c r="FWN135" s="127"/>
      <c r="FWO135" s="127"/>
      <c r="FWP135" s="127"/>
      <c r="FWQ135" s="127"/>
      <c r="FWR135" s="127"/>
      <c r="FWS135" s="127"/>
      <c r="FWT135" s="127"/>
      <c r="FWU135" s="127"/>
      <c r="FWV135" s="127"/>
      <c r="FWW135" s="127"/>
      <c r="FWX135" s="127"/>
      <c r="FWY135" s="127"/>
      <c r="FWZ135" s="127"/>
      <c r="FXA135" s="127"/>
      <c r="FXB135" s="127"/>
      <c r="FXC135" s="127"/>
      <c r="FXD135" s="127"/>
      <c r="FXE135" s="127"/>
      <c r="FXF135" s="127"/>
      <c r="FXG135" s="127"/>
      <c r="FXH135" s="127"/>
      <c r="FXI135" s="127"/>
      <c r="FXJ135" s="127"/>
      <c r="FXK135" s="127"/>
      <c r="FXL135" s="127"/>
      <c r="FXM135" s="127"/>
      <c r="FXN135" s="127"/>
      <c r="FXO135" s="127"/>
      <c r="FXP135" s="127"/>
      <c r="FXQ135" s="127"/>
      <c r="FXR135" s="127"/>
      <c r="FXS135" s="127"/>
      <c r="FXT135" s="127"/>
      <c r="FXU135" s="127"/>
      <c r="FXV135" s="127"/>
      <c r="FXW135" s="127"/>
      <c r="FXX135" s="127"/>
      <c r="FXY135" s="127"/>
      <c r="FXZ135" s="127"/>
      <c r="FYA135" s="127"/>
      <c r="FYB135" s="127"/>
      <c r="FYC135" s="127"/>
      <c r="FYD135" s="127"/>
      <c r="FYE135" s="127"/>
      <c r="FYF135" s="127"/>
      <c r="FYG135" s="127"/>
      <c r="FYH135" s="127"/>
      <c r="FYI135" s="127"/>
      <c r="FYJ135" s="127"/>
      <c r="FYK135" s="127"/>
      <c r="FYL135" s="127"/>
      <c r="FYM135" s="127"/>
      <c r="FYN135" s="127"/>
      <c r="FYO135" s="127"/>
      <c r="FYP135" s="127"/>
      <c r="FYQ135" s="127"/>
      <c r="FYR135" s="127"/>
      <c r="FYS135" s="127"/>
      <c r="FYT135" s="127"/>
      <c r="FYU135" s="127"/>
      <c r="FYV135" s="127"/>
      <c r="FYW135" s="127"/>
      <c r="FYX135" s="127"/>
      <c r="FYY135" s="127"/>
      <c r="FYZ135" s="127"/>
      <c r="FZA135" s="127"/>
      <c r="FZB135" s="127"/>
      <c r="FZC135" s="127"/>
      <c r="FZD135" s="127"/>
      <c r="FZE135" s="127"/>
      <c r="FZF135" s="127"/>
      <c r="FZG135" s="127"/>
      <c r="FZH135" s="127"/>
      <c r="FZI135" s="127"/>
      <c r="FZJ135" s="127"/>
      <c r="FZK135" s="127"/>
      <c r="FZL135" s="127"/>
      <c r="FZM135" s="127"/>
      <c r="FZN135" s="127"/>
      <c r="FZO135" s="127"/>
      <c r="FZP135" s="127"/>
      <c r="FZQ135" s="127"/>
      <c r="FZR135" s="127"/>
      <c r="FZS135" s="127"/>
      <c r="FZT135" s="127"/>
      <c r="FZU135" s="127"/>
      <c r="FZV135" s="127"/>
      <c r="FZW135" s="127"/>
      <c r="FZX135" s="127"/>
      <c r="FZY135" s="127"/>
      <c r="FZZ135" s="127"/>
      <c r="GAA135" s="127"/>
      <c r="GAB135" s="127"/>
      <c r="GAC135" s="127"/>
      <c r="GAD135" s="127"/>
      <c r="GAE135" s="127"/>
      <c r="GAF135" s="127"/>
      <c r="GAG135" s="127"/>
      <c r="GAH135" s="127"/>
      <c r="GAI135" s="127"/>
      <c r="GAJ135" s="127"/>
      <c r="GAK135" s="127"/>
      <c r="GAL135" s="127"/>
      <c r="GAM135" s="127"/>
      <c r="GAN135" s="127"/>
      <c r="GAO135" s="127"/>
      <c r="GAP135" s="127"/>
      <c r="GAQ135" s="127"/>
      <c r="GAR135" s="127"/>
      <c r="GAS135" s="127"/>
      <c r="GAT135" s="127"/>
      <c r="GAU135" s="127"/>
      <c r="GAV135" s="127"/>
      <c r="GAW135" s="127"/>
      <c r="GAX135" s="127"/>
      <c r="GAY135" s="127"/>
      <c r="GAZ135" s="127"/>
      <c r="GBA135" s="127"/>
      <c r="GBB135" s="127"/>
      <c r="GBC135" s="127"/>
      <c r="GBD135" s="127"/>
      <c r="GBE135" s="127"/>
      <c r="GBF135" s="127"/>
      <c r="GBG135" s="127"/>
      <c r="GBH135" s="127"/>
      <c r="GBI135" s="127"/>
      <c r="GBJ135" s="127"/>
      <c r="GBK135" s="127"/>
      <c r="GBL135" s="127"/>
      <c r="GBM135" s="127"/>
      <c r="GBN135" s="127"/>
      <c r="GBO135" s="127"/>
      <c r="GBP135" s="127"/>
      <c r="GBQ135" s="127"/>
      <c r="GBR135" s="127"/>
      <c r="GBS135" s="127"/>
      <c r="GBT135" s="127"/>
      <c r="GBU135" s="127"/>
      <c r="GBV135" s="127"/>
      <c r="GBW135" s="127"/>
      <c r="GBX135" s="127"/>
      <c r="GBY135" s="127"/>
      <c r="GBZ135" s="127"/>
      <c r="GCA135" s="127"/>
      <c r="GCB135" s="127"/>
      <c r="GCC135" s="127"/>
      <c r="GCD135" s="127"/>
      <c r="GCE135" s="127"/>
      <c r="GCF135" s="127"/>
      <c r="GCG135" s="127"/>
      <c r="GCH135" s="127"/>
      <c r="GCI135" s="127"/>
      <c r="GCJ135" s="127"/>
      <c r="GCK135" s="127"/>
      <c r="GCL135" s="127"/>
      <c r="GCM135" s="127"/>
      <c r="GCN135" s="127"/>
      <c r="GCO135" s="127"/>
      <c r="GCP135" s="127"/>
      <c r="GCQ135" s="127"/>
      <c r="GCR135" s="127"/>
      <c r="GCS135" s="127"/>
      <c r="GCT135" s="127"/>
      <c r="GCU135" s="127"/>
      <c r="GCV135" s="127"/>
      <c r="GCW135" s="127"/>
      <c r="GCX135" s="127"/>
      <c r="GCY135" s="127"/>
      <c r="GCZ135" s="127"/>
      <c r="GDA135" s="127"/>
      <c r="GDB135" s="127"/>
      <c r="GDC135" s="127"/>
      <c r="GDD135" s="127"/>
      <c r="GDE135" s="127"/>
      <c r="GDF135" s="127"/>
      <c r="GDG135" s="127"/>
      <c r="GDH135" s="127"/>
      <c r="GDI135" s="127"/>
      <c r="GDJ135" s="127"/>
      <c r="GDK135" s="127"/>
      <c r="GDL135" s="127"/>
      <c r="GDM135" s="127"/>
      <c r="GDN135" s="127"/>
      <c r="GDO135" s="127"/>
      <c r="GDP135" s="127"/>
      <c r="GDQ135" s="127"/>
      <c r="GDR135" s="127"/>
      <c r="GDS135" s="127"/>
      <c r="GDT135" s="127"/>
      <c r="GDU135" s="127"/>
      <c r="GDV135" s="127"/>
      <c r="GDW135" s="127"/>
      <c r="GDX135" s="127"/>
      <c r="GDY135" s="127"/>
      <c r="GDZ135" s="127"/>
      <c r="GEA135" s="127"/>
      <c r="GEB135" s="127"/>
      <c r="GEC135" s="127"/>
      <c r="GED135" s="127"/>
      <c r="GEE135" s="127"/>
      <c r="GEF135" s="127"/>
      <c r="GEG135" s="127"/>
      <c r="GEH135" s="127"/>
      <c r="GEI135" s="127"/>
      <c r="GEJ135" s="127"/>
      <c r="GEK135" s="127"/>
      <c r="GEL135" s="127"/>
      <c r="GEM135" s="127"/>
      <c r="GEN135" s="127"/>
      <c r="GEO135" s="127"/>
      <c r="GEP135" s="127"/>
      <c r="GEQ135" s="127"/>
      <c r="GER135" s="127"/>
      <c r="GES135" s="127"/>
      <c r="GET135" s="127"/>
      <c r="GEU135" s="127"/>
      <c r="GEV135" s="127"/>
      <c r="GEW135" s="127"/>
      <c r="GEX135" s="127"/>
      <c r="GEY135" s="127"/>
      <c r="GEZ135" s="127"/>
      <c r="GFA135" s="127"/>
      <c r="GFB135" s="127"/>
      <c r="GFC135" s="127"/>
      <c r="GFD135" s="127"/>
      <c r="GFE135" s="127"/>
      <c r="GFF135" s="127"/>
      <c r="GFG135" s="127"/>
      <c r="GFH135" s="127"/>
      <c r="GFI135" s="127"/>
      <c r="GFJ135" s="127"/>
      <c r="GFK135" s="127"/>
      <c r="GFL135" s="127"/>
      <c r="GFM135" s="127"/>
      <c r="GFN135" s="127"/>
      <c r="GFO135" s="127"/>
      <c r="GFP135" s="127"/>
      <c r="GFQ135" s="127"/>
      <c r="GFR135" s="127"/>
      <c r="GFS135" s="127"/>
      <c r="GFT135" s="127"/>
      <c r="GFU135" s="127"/>
      <c r="GFV135" s="127"/>
      <c r="GFW135" s="127"/>
      <c r="GFX135" s="127"/>
      <c r="GFY135" s="127"/>
      <c r="GFZ135" s="127"/>
      <c r="GGA135" s="127"/>
      <c r="GGB135" s="127"/>
      <c r="GGC135" s="127"/>
      <c r="GGD135" s="127"/>
      <c r="GGE135" s="127"/>
      <c r="GGF135" s="127"/>
      <c r="GGG135" s="127"/>
      <c r="GGH135" s="127"/>
      <c r="GGI135" s="127"/>
      <c r="GGJ135" s="127"/>
      <c r="GGK135" s="127"/>
      <c r="GGL135" s="127"/>
      <c r="GGM135" s="127"/>
      <c r="GGN135" s="127"/>
      <c r="GGO135" s="127"/>
      <c r="GGP135" s="127"/>
      <c r="GGQ135" s="127"/>
      <c r="GGR135" s="127"/>
      <c r="GGS135" s="127"/>
      <c r="GGT135" s="127"/>
      <c r="GGU135" s="127"/>
      <c r="GGV135" s="127"/>
      <c r="GGW135" s="127"/>
      <c r="GGX135" s="127"/>
      <c r="GGY135" s="127"/>
      <c r="GGZ135" s="127"/>
      <c r="GHA135" s="127"/>
      <c r="GHB135" s="127"/>
      <c r="GHC135" s="127"/>
      <c r="GHD135" s="127"/>
      <c r="GHE135" s="127"/>
      <c r="GHF135" s="127"/>
      <c r="GHG135" s="127"/>
      <c r="GHH135" s="127"/>
      <c r="GHI135" s="127"/>
      <c r="GHJ135" s="127"/>
      <c r="GHK135" s="127"/>
      <c r="GHL135" s="127"/>
      <c r="GHM135" s="127"/>
      <c r="GHN135" s="127"/>
      <c r="GHO135" s="127"/>
      <c r="GHP135" s="127"/>
      <c r="GHQ135" s="127"/>
      <c r="GHR135" s="127"/>
      <c r="GHS135" s="127"/>
      <c r="GHT135" s="127"/>
      <c r="GHU135" s="127"/>
      <c r="GHV135" s="127"/>
      <c r="GHW135" s="127"/>
      <c r="GHX135" s="127"/>
      <c r="GHY135" s="127"/>
      <c r="GHZ135" s="127"/>
      <c r="GIA135" s="127"/>
      <c r="GIB135" s="127"/>
      <c r="GIC135" s="127"/>
      <c r="GID135" s="127"/>
      <c r="GIE135" s="127"/>
      <c r="GIF135" s="127"/>
      <c r="GIG135" s="127"/>
      <c r="GIH135" s="127"/>
      <c r="GII135" s="127"/>
      <c r="GIJ135" s="127"/>
      <c r="GIK135" s="127"/>
      <c r="GIL135" s="127"/>
      <c r="GIM135" s="127"/>
      <c r="GIN135" s="127"/>
      <c r="GIO135" s="127"/>
      <c r="GIP135" s="127"/>
      <c r="GIQ135" s="127"/>
      <c r="GIR135" s="127"/>
      <c r="GIS135" s="127"/>
      <c r="GIT135" s="127"/>
      <c r="GIU135" s="127"/>
      <c r="GIV135" s="127"/>
      <c r="GIW135" s="127"/>
      <c r="GIX135" s="127"/>
      <c r="GIY135" s="127"/>
      <c r="GIZ135" s="127"/>
      <c r="GJA135" s="127"/>
      <c r="GJB135" s="127"/>
      <c r="GJC135" s="127"/>
      <c r="GJD135" s="127"/>
      <c r="GJE135" s="127"/>
      <c r="GJF135" s="127"/>
      <c r="GJG135" s="127"/>
      <c r="GJH135" s="127"/>
      <c r="GJI135" s="127"/>
      <c r="GJJ135" s="127"/>
      <c r="GJK135" s="127"/>
      <c r="GJL135" s="127"/>
      <c r="GJM135" s="127"/>
      <c r="GJN135" s="127"/>
      <c r="GJO135" s="127"/>
      <c r="GJP135" s="127"/>
      <c r="GJQ135" s="127"/>
      <c r="GJR135" s="127"/>
      <c r="GJS135" s="127"/>
      <c r="GJT135" s="127"/>
      <c r="GJU135" s="127"/>
      <c r="GJV135" s="127"/>
      <c r="GJW135" s="127"/>
      <c r="GJX135" s="127"/>
      <c r="GJY135" s="127"/>
      <c r="GJZ135" s="127"/>
      <c r="GKA135" s="127"/>
      <c r="GKB135" s="127"/>
      <c r="GKC135" s="127"/>
      <c r="GKD135" s="127"/>
      <c r="GKE135" s="127"/>
      <c r="GKF135" s="127"/>
      <c r="GKG135" s="127"/>
      <c r="GKH135" s="127"/>
      <c r="GKI135" s="127"/>
      <c r="GKJ135" s="127"/>
      <c r="GKK135" s="127"/>
      <c r="GKL135" s="127"/>
      <c r="GKM135" s="127"/>
      <c r="GKN135" s="127"/>
      <c r="GKO135" s="127"/>
      <c r="GKP135" s="127"/>
      <c r="GKQ135" s="127"/>
      <c r="GKR135" s="127"/>
      <c r="GKS135" s="127"/>
      <c r="GKT135" s="127"/>
      <c r="GKU135" s="127"/>
      <c r="GKV135" s="127"/>
      <c r="GKW135" s="127"/>
      <c r="GKX135" s="127"/>
      <c r="GKY135" s="127"/>
      <c r="GKZ135" s="127"/>
      <c r="GLA135" s="127"/>
      <c r="GLB135" s="127"/>
      <c r="GLC135" s="127"/>
      <c r="GLD135" s="127"/>
      <c r="GLE135" s="127"/>
      <c r="GLF135" s="127"/>
      <c r="GLG135" s="127"/>
      <c r="GLH135" s="127"/>
      <c r="GLI135" s="127"/>
      <c r="GLJ135" s="127"/>
      <c r="GLK135" s="127"/>
      <c r="GLL135" s="127"/>
      <c r="GLM135" s="127"/>
      <c r="GLN135" s="127"/>
      <c r="GLO135" s="127"/>
      <c r="GLP135" s="127"/>
      <c r="GLQ135" s="127"/>
      <c r="GLR135" s="127"/>
      <c r="GLS135" s="127"/>
      <c r="GLT135" s="127"/>
      <c r="GLU135" s="127"/>
      <c r="GLV135" s="127"/>
      <c r="GLW135" s="127"/>
      <c r="GLX135" s="127"/>
      <c r="GLY135" s="127"/>
      <c r="GLZ135" s="127"/>
      <c r="GMA135" s="127"/>
      <c r="GMB135" s="127"/>
      <c r="GMC135" s="127"/>
      <c r="GMD135" s="127"/>
      <c r="GME135" s="127"/>
      <c r="GMF135" s="127"/>
      <c r="GMG135" s="127"/>
      <c r="GMH135" s="127"/>
      <c r="GMI135" s="127"/>
      <c r="GMJ135" s="127"/>
      <c r="GMK135" s="127"/>
      <c r="GML135" s="127"/>
      <c r="GMM135" s="127"/>
      <c r="GMN135" s="127"/>
      <c r="GMO135" s="127"/>
      <c r="GMP135" s="127"/>
      <c r="GMQ135" s="127"/>
      <c r="GMR135" s="127"/>
      <c r="GMS135" s="127"/>
      <c r="GMT135" s="127"/>
      <c r="GMU135" s="127"/>
      <c r="GMV135" s="127"/>
      <c r="GMW135" s="127"/>
      <c r="GMX135" s="127"/>
      <c r="GMY135" s="127"/>
      <c r="GMZ135" s="127"/>
      <c r="GNA135" s="127"/>
      <c r="GNB135" s="127"/>
      <c r="GNC135" s="127"/>
      <c r="GND135" s="127"/>
      <c r="GNE135" s="127"/>
      <c r="GNF135" s="127"/>
      <c r="GNG135" s="127"/>
      <c r="GNH135" s="127"/>
      <c r="GNI135" s="127"/>
      <c r="GNJ135" s="127"/>
      <c r="GNK135" s="127"/>
      <c r="GNL135" s="127"/>
      <c r="GNM135" s="127"/>
      <c r="GNN135" s="127"/>
      <c r="GNO135" s="127"/>
      <c r="GNP135" s="127"/>
      <c r="GNQ135" s="127"/>
      <c r="GNR135" s="127"/>
      <c r="GNS135" s="127"/>
      <c r="GNT135" s="127"/>
      <c r="GNU135" s="127"/>
      <c r="GNV135" s="127"/>
      <c r="GNW135" s="127"/>
      <c r="GNX135" s="127"/>
      <c r="GNY135" s="127"/>
      <c r="GNZ135" s="127"/>
      <c r="GOA135" s="127"/>
      <c r="GOB135" s="127"/>
      <c r="GOC135" s="127"/>
      <c r="GOD135" s="127"/>
      <c r="GOE135" s="127"/>
      <c r="GOF135" s="127"/>
      <c r="GOG135" s="127"/>
      <c r="GOH135" s="127"/>
      <c r="GOI135" s="127"/>
      <c r="GOJ135" s="127"/>
      <c r="GOK135" s="127"/>
      <c r="GOL135" s="127"/>
      <c r="GOM135" s="127"/>
      <c r="GON135" s="127"/>
      <c r="GOO135" s="127"/>
      <c r="GOP135" s="127"/>
      <c r="GOQ135" s="127"/>
      <c r="GOR135" s="127"/>
      <c r="GOS135" s="127"/>
      <c r="GOT135" s="127"/>
      <c r="GOU135" s="127"/>
      <c r="GOV135" s="127"/>
      <c r="GOW135" s="127"/>
      <c r="GOX135" s="127"/>
      <c r="GOY135" s="127"/>
      <c r="GOZ135" s="127"/>
      <c r="GPA135" s="127"/>
      <c r="GPB135" s="127"/>
      <c r="GPC135" s="127"/>
      <c r="GPD135" s="127"/>
      <c r="GPE135" s="127"/>
      <c r="GPF135" s="127"/>
      <c r="GPG135" s="127"/>
      <c r="GPH135" s="127"/>
      <c r="GPI135" s="127"/>
      <c r="GPJ135" s="127"/>
      <c r="GPK135" s="127"/>
      <c r="GPL135" s="127"/>
      <c r="GPM135" s="127"/>
      <c r="GPN135" s="127"/>
      <c r="GPO135" s="127"/>
      <c r="GPP135" s="127"/>
      <c r="GPQ135" s="127"/>
      <c r="GPR135" s="127"/>
      <c r="GPS135" s="127"/>
      <c r="GPT135" s="127"/>
      <c r="GPU135" s="127"/>
      <c r="GPV135" s="127"/>
      <c r="GPW135" s="127"/>
      <c r="GPX135" s="127"/>
      <c r="GPY135" s="127"/>
      <c r="GPZ135" s="127"/>
      <c r="GQA135" s="127"/>
      <c r="GQB135" s="127"/>
      <c r="GQC135" s="127"/>
      <c r="GQD135" s="127"/>
      <c r="GQE135" s="127"/>
      <c r="GQF135" s="127"/>
      <c r="GQG135" s="127"/>
      <c r="GQH135" s="127"/>
      <c r="GQI135" s="127"/>
      <c r="GQJ135" s="127"/>
      <c r="GQK135" s="127"/>
      <c r="GQL135" s="127"/>
      <c r="GQM135" s="127"/>
      <c r="GQN135" s="127"/>
      <c r="GQO135" s="127"/>
      <c r="GQP135" s="127"/>
      <c r="GQQ135" s="127"/>
      <c r="GQR135" s="127"/>
      <c r="GQS135" s="127"/>
      <c r="GQT135" s="127"/>
      <c r="GQU135" s="127"/>
      <c r="GQV135" s="127"/>
      <c r="GQW135" s="127"/>
      <c r="GQX135" s="127"/>
      <c r="GQY135" s="127"/>
      <c r="GQZ135" s="127"/>
      <c r="GRA135" s="127"/>
      <c r="GRB135" s="127"/>
      <c r="GRC135" s="127"/>
      <c r="GRD135" s="127"/>
      <c r="GRE135" s="127"/>
      <c r="GRF135" s="127"/>
      <c r="GRG135" s="127"/>
      <c r="GRH135" s="127"/>
      <c r="GRI135" s="127"/>
      <c r="GRJ135" s="127"/>
      <c r="GRK135" s="127"/>
      <c r="GRL135" s="127"/>
      <c r="GRM135" s="127"/>
      <c r="GRN135" s="127"/>
      <c r="GRO135" s="127"/>
      <c r="GRP135" s="127"/>
      <c r="GRQ135" s="127"/>
      <c r="GRR135" s="127"/>
      <c r="GRS135" s="127"/>
      <c r="GRT135" s="127"/>
      <c r="GRU135" s="127"/>
      <c r="GRV135" s="127"/>
      <c r="GRW135" s="127"/>
      <c r="GRX135" s="127"/>
      <c r="GRY135" s="127"/>
      <c r="GRZ135" s="127"/>
      <c r="GSA135" s="127"/>
      <c r="GSB135" s="127"/>
      <c r="GSC135" s="127"/>
      <c r="GSD135" s="127"/>
      <c r="GSE135" s="127"/>
      <c r="GSF135" s="127"/>
      <c r="GSG135" s="127"/>
      <c r="GSH135" s="127"/>
      <c r="GSI135" s="127"/>
      <c r="GSJ135" s="127"/>
      <c r="GSK135" s="127"/>
      <c r="GSL135" s="127"/>
      <c r="GSM135" s="127"/>
      <c r="GSN135" s="127"/>
      <c r="GSO135" s="127"/>
      <c r="GSP135" s="127"/>
      <c r="GSQ135" s="127"/>
      <c r="GSR135" s="127"/>
      <c r="GSS135" s="127"/>
      <c r="GST135" s="127"/>
      <c r="GSU135" s="127"/>
      <c r="GSV135" s="127"/>
      <c r="GSW135" s="127"/>
      <c r="GSX135" s="127"/>
      <c r="GSY135" s="127"/>
      <c r="GSZ135" s="127"/>
      <c r="GTA135" s="127"/>
      <c r="GTB135" s="127"/>
      <c r="GTC135" s="127"/>
      <c r="GTD135" s="127"/>
      <c r="GTE135" s="127"/>
      <c r="GTF135" s="127"/>
      <c r="GTG135" s="127"/>
      <c r="GTH135" s="127"/>
      <c r="GTI135" s="127"/>
      <c r="GTJ135" s="127"/>
      <c r="GTK135" s="127"/>
      <c r="GTL135" s="127"/>
      <c r="GTM135" s="127"/>
      <c r="GTN135" s="127"/>
      <c r="GTO135" s="127"/>
      <c r="GTP135" s="127"/>
      <c r="GTQ135" s="127"/>
      <c r="GTR135" s="127"/>
      <c r="GTS135" s="127"/>
      <c r="GTT135" s="127"/>
      <c r="GTU135" s="127"/>
      <c r="GTV135" s="127"/>
      <c r="GTW135" s="127"/>
      <c r="GTX135" s="127"/>
      <c r="GTY135" s="127"/>
      <c r="GTZ135" s="127"/>
      <c r="GUA135" s="127"/>
      <c r="GUB135" s="127"/>
      <c r="GUC135" s="127"/>
      <c r="GUD135" s="127"/>
      <c r="GUE135" s="127"/>
      <c r="GUF135" s="127"/>
      <c r="GUG135" s="127"/>
      <c r="GUH135" s="127"/>
      <c r="GUI135" s="127"/>
      <c r="GUJ135" s="127"/>
      <c r="GUK135" s="127"/>
      <c r="GUL135" s="127"/>
      <c r="GUM135" s="127"/>
      <c r="GUN135" s="127"/>
      <c r="GUO135" s="127"/>
      <c r="GUP135" s="127"/>
      <c r="GUQ135" s="127"/>
      <c r="GUR135" s="127"/>
      <c r="GUS135" s="127"/>
      <c r="GUT135" s="127"/>
      <c r="GUU135" s="127"/>
      <c r="GUV135" s="127"/>
      <c r="GUW135" s="127"/>
      <c r="GUX135" s="127"/>
      <c r="GUY135" s="127"/>
      <c r="GUZ135" s="127"/>
      <c r="GVA135" s="127"/>
      <c r="GVB135" s="127"/>
      <c r="GVC135" s="127"/>
      <c r="GVD135" s="127"/>
      <c r="GVE135" s="127"/>
      <c r="GVF135" s="127"/>
      <c r="GVG135" s="127"/>
      <c r="GVH135" s="127"/>
      <c r="GVI135" s="127"/>
      <c r="GVJ135" s="127"/>
      <c r="GVK135" s="127"/>
      <c r="GVL135" s="127"/>
      <c r="GVM135" s="127"/>
      <c r="GVN135" s="127"/>
      <c r="GVO135" s="127"/>
      <c r="GVP135" s="127"/>
      <c r="GVQ135" s="127"/>
      <c r="GVR135" s="127"/>
      <c r="GVS135" s="127"/>
      <c r="GVT135" s="127"/>
      <c r="GVU135" s="127"/>
      <c r="GVV135" s="127"/>
      <c r="GVW135" s="127"/>
      <c r="GVX135" s="127"/>
      <c r="GVY135" s="127"/>
      <c r="GVZ135" s="127"/>
      <c r="GWA135" s="127"/>
      <c r="GWB135" s="127"/>
      <c r="GWC135" s="127"/>
      <c r="GWD135" s="127"/>
      <c r="GWE135" s="127"/>
      <c r="GWF135" s="127"/>
      <c r="GWG135" s="127"/>
      <c r="GWH135" s="127"/>
      <c r="GWI135" s="127"/>
      <c r="GWJ135" s="127"/>
      <c r="GWK135" s="127"/>
      <c r="GWL135" s="127"/>
      <c r="GWM135" s="127"/>
      <c r="GWN135" s="127"/>
      <c r="GWO135" s="127"/>
      <c r="GWP135" s="127"/>
      <c r="GWQ135" s="127"/>
      <c r="GWR135" s="127"/>
      <c r="GWS135" s="127"/>
      <c r="GWT135" s="127"/>
      <c r="GWU135" s="127"/>
      <c r="GWV135" s="127"/>
      <c r="GWW135" s="127"/>
      <c r="GWX135" s="127"/>
      <c r="GWY135" s="127"/>
      <c r="GWZ135" s="127"/>
      <c r="GXA135" s="127"/>
      <c r="GXB135" s="127"/>
      <c r="GXC135" s="127"/>
      <c r="GXD135" s="127"/>
      <c r="GXE135" s="127"/>
      <c r="GXF135" s="127"/>
      <c r="GXG135" s="127"/>
      <c r="GXH135" s="127"/>
      <c r="GXI135" s="127"/>
      <c r="GXJ135" s="127"/>
      <c r="GXK135" s="127"/>
      <c r="GXL135" s="127"/>
      <c r="GXM135" s="127"/>
      <c r="GXN135" s="127"/>
      <c r="GXO135" s="127"/>
      <c r="GXP135" s="127"/>
      <c r="GXQ135" s="127"/>
      <c r="GXR135" s="127"/>
      <c r="GXS135" s="127"/>
      <c r="GXT135" s="127"/>
      <c r="GXU135" s="127"/>
      <c r="GXV135" s="127"/>
      <c r="GXW135" s="127"/>
      <c r="GXX135" s="127"/>
      <c r="GXY135" s="127"/>
      <c r="GXZ135" s="127"/>
      <c r="GYA135" s="127"/>
      <c r="GYB135" s="127"/>
      <c r="GYC135" s="127"/>
      <c r="GYD135" s="127"/>
      <c r="GYE135" s="127"/>
      <c r="GYF135" s="127"/>
      <c r="GYG135" s="127"/>
      <c r="GYH135" s="127"/>
      <c r="GYI135" s="127"/>
      <c r="GYJ135" s="127"/>
      <c r="GYK135" s="127"/>
      <c r="GYL135" s="127"/>
      <c r="GYM135" s="127"/>
      <c r="GYN135" s="127"/>
      <c r="GYO135" s="127"/>
      <c r="GYP135" s="127"/>
      <c r="GYQ135" s="127"/>
      <c r="GYR135" s="127"/>
      <c r="GYS135" s="127"/>
      <c r="GYT135" s="127"/>
      <c r="GYU135" s="127"/>
      <c r="GYV135" s="127"/>
      <c r="GYW135" s="127"/>
      <c r="GYX135" s="127"/>
      <c r="GYY135" s="127"/>
      <c r="GYZ135" s="127"/>
      <c r="GZA135" s="127"/>
      <c r="GZB135" s="127"/>
      <c r="GZC135" s="127"/>
      <c r="GZD135" s="127"/>
      <c r="GZE135" s="127"/>
      <c r="GZF135" s="127"/>
      <c r="GZG135" s="127"/>
      <c r="GZH135" s="127"/>
      <c r="GZI135" s="127"/>
      <c r="GZJ135" s="127"/>
      <c r="GZK135" s="127"/>
      <c r="GZL135" s="127"/>
      <c r="GZM135" s="127"/>
      <c r="GZN135" s="127"/>
      <c r="GZO135" s="127"/>
      <c r="GZP135" s="127"/>
      <c r="GZQ135" s="127"/>
      <c r="GZR135" s="127"/>
      <c r="GZS135" s="127"/>
      <c r="GZT135" s="127"/>
      <c r="GZU135" s="127"/>
      <c r="GZV135" s="127"/>
      <c r="GZW135" s="127"/>
      <c r="GZX135" s="127"/>
      <c r="GZY135" s="127"/>
      <c r="GZZ135" s="127"/>
      <c r="HAA135" s="127"/>
      <c r="HAB135" s="127"/>
      <c r="HAC135" s="127"/>
      <c r="HAD135" s="127"/>
      <c r="HAE135" s="127"/>
      <c r="HAF135" s="127"/>
      <c r="HAG135" s="127"/>
      <c r="HAH135" s="127"/>
      <c r="HAI135" s="127"/>
      <c r="HAJ135" s="127"/>
      <c r="HAK135" s="127"/>
      <c r="HAL135" s="127"/>
      <c r="HAM135" s="127"/>
      <c r="HAN135" s="127"/>
      <c r="HAO135" s="127"/>
      <c r="HAP135" s="127"/>
      <c r="HAQ135" s="127"/>
      <c r="HAR135" s="127"/>
      <c r="HAS135" s="127"/>
      <c r="HAT135" s="127"/>
      <c r="HAU135" s="127"/>
      <c r="HAV135" s="127"/>
      <c r="HAW135" s="127"/>
      <c r="HAX135" s="127"/>
      <c r="HAY135" s="127"/>
      <c r="HAZ135" s="127"/>
      <c r="HBA135" s="127"/>
      <c r="HBB135" s="127"/>
      <c r="HBC135" s="127"/>
      <c r="HBD135" s="127"/>
      <c r="HBE135" s="127"/>
      <c r="HBF135" s="127"/>
      <c r="HBG135" s="127"/>
      <c r="HBH135" s="127"/>
      <c r="HBI135" s="127"/>
      <c r="HBJ135" s="127"/>
      <c r="HBK135" s="127"/>
      <c r="HBL135" s="127"/>
      <c r="HBM135" s="127"/>
      <c r="HBN135" s="127"/>
      <c r="HBO135" s="127"/>
      <c r="HBP135" s="127"/>
      <c r="HBQ135" s="127"/>
      <c r="HBR135" s="127"/>
      <c r="HBS135" s="127"/>
      <c r="HBT135" s="127"/>
      <c r="HBU135" s="127"/>
      <c r="HBV135" s="127"/>
      <c r="HBW135" s="127"/>
      <c r="HBX135" s="127"/>
      <c r="HBY135" s="127"/>
      <c r="HBZ135" s="127"/>
      <c r="HCA135" s="127"/>
      <c r="HCB135" s="127"/>
      <c r="HCC135" s="127"/>
      <c r="HCD135" s="127"/>
      <c r="HCE135" s="127"/>
      <c r="HCF135" s="127"/>
      <c r="HCG135" s="127"/>
      <c r="HCH135" s="127"/>
      <c r="HCI135" s="127"/>
      <c r="HCJ135" s="127"/>
      <c r="HCK135" s="127"/>
      <c r="HCL135" s="127"/>
      <c r="HCM135" s="127"/>
      <c r="HCN135" s="127"/>
      <c r="HCO135" s="127"/>
      <c r="HCP135" s="127"/>
      <c r="HCQ135" s="127"/>
      <c r="HCR135" s="127"/>
      <c r="HCS135" s="127"/>
      <c r="HCT135" s="127"/>
      <c r="HCU135" s="127"/>
      <c r="HCV135" s="127"/>
      <c r="HCW135" s="127"/>
      <c r="HCX135" s="127"/>
      <c r="HCY135" s="127"/>
      <c r="HCZ135" s="127"/>
      <c r="HDA135" s="127"/>
      <c r="HDB135" s="127"/>
      <c r="HDC135" s="127"/>
      <c r="HDD135" s="127"/>
      <c r="HDE135" s="127"/>
      <c r="HDF135" s="127"/>
      <c r="HDG135" s="127"/>
      <c r="HDH135" s="127"/>
      <c r="HDI135" s="127"/>
      <c r="HDJ135" s="127"/>
      <c r="HDK135" s="127"/>
      <c r="HDL135" s="127"/>
      <c r="HDM135" s="127"/>
      <c r="HDN135" s="127"/>
      <c r="HDO135" s="127"/>
      <c r="HDP135" s="127"/>
      <c r="HDQ135" s="127"/>
      <c r="HDR135" s="127"/>
      <c r="HDS135" s="127"/>
      <c r="HDT135" s="127"/>
      <c r="HDU135" s="127"/>
      <c r="HDV135" s="127"/>
      <c r="HDW135" s="127"/>
      <c r="HDX135" s="127"/>
      <c r="HDY135" s="127"/>
      <c r="HDZ135" s="127"/>
      <c r="HEA135" s="127"/>
      <c r="HEB135" s="127"/>
      <c r="HEC135" s="127"/>
      <c r="HED135" s="127"/>
      <c r="HEE135" s="127"/>
      <c r="HEF135" s="127"/>
      <c r="HEG135" s="127"/>
      <c r="HEH135" s="127"/>
      <c r="HEI135" s="127"/>
      <c r="HEJ135" s="127"/>
      <c r="HEK135" s="127"/>
      <c r="HEL135" s="127"/>
      <c r="HEM135" s="127"/>
      <c r="HEN135" s="127"/>
      <c r="HEO135" s="127"/>
      <c r="HEP135" s="127"/>
      <c r="HEQ135" s="127"/>
      <c r="HER135" s="127"/>
      <c r="HES135" s="127"/>
      <c r="HET135" s="127"/>
      <c r="HEU135" s="127"/>
      <c r="HEV135" s="127"/>
      <c r="HEW135" s="127"/>
      <c r="HEX135" s="127"/>
      <c r="HEY135" s="127"/>
      <c r="HEZ135" s="127"/>
      <c r="HFA135" s="127"/>
      <c r="HFB135" s="127"/>
      <c r="HFC135" s="127"/>
      <c r="HFD135" s="127"/>
      <c r="HFE135" s="127"/>
      <c r="HFF135" s="127"/>
      <c r="HFG135" s="127"/>
      <c r="HFH135" s="127"/>
      <c r="HFI135" s="127"/>
      <c r="HFJ135" s="127"/>
      <c r="HFK135" s="127"/>
      <c r="HFL135" s="127"/>
      <c r="HFM135" s="127"/>
      <c r="HFN135" s="127"/>
      <c r="HFO135" s="127"/>
      <c r="HFP135" s="127"/>
      <c r="HFQ135" s="127"/>
      <c r="HFR135" s="127"/>
      <c r="HFS135" s="127"/>
      <c r="HFT135" s="127"/>
      <c r="HFU135" s="127"/>
      <c r="HFV135" s="127"/>
      <c r="HFW135" s="127"/>
      <c r="HFX135" s="127"/>
      <c r="HFY135" s="127"/>
      <c r="HFZ135" s="127"/>
      <c r="HGA135" s="127"/>
      <c r="HGB135" s="127"/>
      <c r="HGC135" s="127"/>
      <c r="HGD135" s="127"/>
      <c r="HGE135" s="127"/>
      <c r="HGF135" s="127"/>
      <c r="HGG135" s="127"/>
      <c r="HGH135" s="127"/>
      <c r="HGI135" s="127"/>
      <c r="HGJ135" s="127"/>
      <c r="HGK135" s="127"/>
      <c r="HGL135" s="127"/>
      <c r="HGM135" s="127"/>
      <c r="HGN135" s="127"/>
      <c r="HGO135" s="127"/>
      <c r="HGP135" s="127"/>
      <c r="HGQ135" s="127"/>
      <c r="HGR135" s="127"/>
      <c r="HGS135" s="127"/>
      <c r="HGT135" s="127"/>
      <c r="HGU135" s="127"/>
      <c r="HGV135" s="127"/>
      <c r="HGW135" s="127"/>
      <c r="HGX135" s="127"/>
      <c r="HGY135" s="127"/>
      <c r="HGZ135" s="127"/>
      <c r="HHA135" s="127"/>
      <c r="HHB135" s="127"/>
      <c r="HHC135" s="127"/>
      <c r="HHD135" s="127"/>
      <c r="HHE135" s="127"/>
      <c r="HHF135" s="127"/>
      <c r="HHG135" s="127"/>
      <c r="HHH135" s="127"/>
      <c r="HHI135" s="127"/>
      <c r="HHJ135" s="127"/>
      <c r="HHK135" s="127"/>
      <c r="HHL135" s="127"/>
      <c r="HHM135" s="127"/>
      <c r="HHN135" s="127"/>
      <c r="HHO135" s="127"/>
      <c r="HHP135" s="127"/>
      <c r="HHQ135" s="127"/>
      <c r="HHR135" s="127"/>
      <c r="HHS135" s="127"/>
      <c r="HHT135" s="127"/>
      <c r="HHU135" s="127"/>
      <c r="HHV135" s="127"/>
      <c r="HHW135" s="127"/>
      <c r="HHX135" s="127"/>
      <c r="HHY135" s="127"/>
      <c r="HHZ135" s="127"/>
      <c r="HIA135" s="127"/>
      <c r="HIB135" s="127"/>
      <c r="HIC135" s="127"/>
      <c r="HID135" s="127"/>
      <c r="HIE135" s="127"/>
      <c r="HIF135" s="127"/>
      <c r="HIG135" s="127"/>
      <c r="HIH135" s="127"/>
      <c r="HII135" s="127"/>
      <c r="HIJ135" s="127"/>
      <c r="HIK135" s="127"/>
      <c r="HIL135" s="127"/>
      <c r="HIM135" s="127"/>
      <c r="HIN135" s="127"/>
      <c r="HIO135" s="127"/>
      <c r="HIP135" s="127"/>
      <c r="HIQ135" s="127"/>
      <c r="HIR135" s="127"/>
      <c r="HIS135" s="127"/>
      <c r="HIT135" s="127"/>
      <c r="HIU135" s="127"/>
      <c r="HIV135" s="127"/>
      <c r="HIW135" s="127"/>
      <c r="HIX135" s="127"/>
      <c r="HIY135" s="127"/>
      <c r="HIZ135" s="127"/>
      <c r="HJA135" s="127"/>
      <c r="HJB135" s="127"/>
      <c r="HJC135" s="127"/>
      <c r="HJD135" s="127"/>
      <c r="HJE135" s="127"/>
      <c r="HJF135" s="127"/>
      <c r="HJG135" s="127"/>
      <c r="HJH135" s="127"/>
      <c r="HJI135" s="127"/>
      <c r="HJJ135" s="127"/>
      <c r="HJK135" s="127"/>
      <c r="HJL135" s="127"/>
      <c r="HJM135" s="127"/>
      <c r="HJN135" s="127"/>
      <c r="HJO135" s="127"/>
      <c r="HJP135" s="127"/>
      <c r="HJQ135" s="127"/>
      <c r="HJR135" s="127"/>
      <c r="HJS135" s="127"/>
      <c r="HJT135" s="127"/>
      <c r="HJU135" s="127"/>
      <c r="HJV135" s="127"/>
      <c r="HJW135" s="127"/>
      <c r="HJX135" s="127"/>
      <c r="HJY135" s="127"/>
      <c r="HJZ135" s="127"/>
      <c r="HKA135" s="127"/>
      <c r="HKB135" s="127"/>
      <c r="HKC135" s="127"/>
      <c r="HKD135" s="127"/>
      <c r="HKE135" s="127"/>
      <c r="HKF135" s="127"/>
      <c r="HKG135" s="127"/>
      <c r="HKH135" s="127"/>
      <c r="HKI135" s="127"/>
      <c r="HKJ135" s="127"/>
      <c r="HKK135" s="127"/>
      <c r="HKL135" s="127"/>
      <c r="HKM135" s="127"/>
      <c r="HKN135" s="127"/>
      <c r="HKO135" s="127"/>
      <c r="HKP135" s="127"/>
      <c r="HKQ135" s="127"/>
      <c r="HKR135" s="127"/>
      <c r="HKS135" s="127"/>
      <c r="HKT135" s="127"/>
      <c r="HKU135" s="127"/>
      <c r="HKV135" s="127"/>
      <c r="HKW135" s="127"/>
      <c r="HKX135" s="127"/>
      <c r="HKY135" s="127"/>
      <c r="HKZ135" s="127"/>
      <c r="HLA135" s="127"/>
      <c r="HLB135" s="127"/>
      <c r="HLC135" s="127"/>
      <c r="HLD135" s="127"/>
      <c r="HLE135" s="127"/>
      <c r="HLF135" s="127"/>
      <c r="HLG135" s="127"/>
      <c r="HLH135" s="127"/>
      <c r="HLI135" s="127"/>
      <c r="HLJ135" s="127"/>
      <c r="HLK135" s="127"/>
      <c r="HLL135" s="127"/>
      <c r="HLM135" s="127"/>
      <c r="HLN135" s="127"/>
      <c r="HLO135" s="127"/>
      <c r="HLP135" s="127"/>
      <c r="HLQ135" s="127"/>
      <c r="HLR135" s="127"/>
      <c r="HLS135" s="127"/>
      <c r="HLT135" s="127"/>
      <c r="HLU135" s="127"/>
      <c r="HLV135" s="127"/>
      <c r="HLW135" s="127"/>
      <c r="HLX135" s="127"/>
      <c r="HLY135" s="127"/>
      <c r="HLZ135" s="127"/>
      <c r="HMA135" s="127"/>
      <c r="HMB135" s="127"/>
      <c r="HMC135" s="127"/>
      <c r="HMD135" s="127"/>
      <c r="HME135" s="127"/>
      <c r="HMF135" s="127"/>
      <c r="HMG135" s="127"/>
      <c r="HMH135" s="127"/>
      <c r="HMI135" s="127"/>
      <c r="HMJ135" s="127"/>
      <c r="HMK135" s="127"/>
      <c r="HML135" s="127"/>
      <c r="HMM135" s="127"/>
      <c r="HMN135" s="127"/>
      <c r="HMO135" s="127"/>
      <c r="HMP135" s="127"/>
      <c r="HMQ135" s="127"/>
      <c r="HMR135" s="127"/>
      <c r="HMS135" s="127"/>
      <c r="HMT135" s="127"/>
      <c r="HMU135" s="127"/>
      <c r="HMV135" s="127"/>
      <c r="HMW135" s="127"/>
      <c r="HMX135" s="127"/>
      <c r="HMY135" s="127"/>
      <c r="HMZ135" s="127"/>
      <c r="HNA135" s="127"/>
      <c r="HNB135" s="127"/>
      <c r="HNC135" s="127"/>
      <c r="HND135" s="127"/>
      <c r="HNE135" s="127"/>
      <c r="HNF135" s="127"/>
      <c r="HNG135" s="127"/>
      <c r="HNH135" s="127"/>
      <c r="HNI135" s="127"/>
      <c r="HNJ135" s="127"/>
      <c r="HNK135" s="127"/>
      <c r="HNL135" s="127"/>
      <c r="HNM135" s="127"/>
      <c r="HNN135" s="127"/>
      <c r="HNO135" s="127"/>
      <c r="HNP135" s="127"/>
      <c r="HNQ135" s="127"/>
      <c r="HNR135" s="127"/>
      <c r="HNS135" s="127"/>
      <c r="HNT135" s="127"/>
      <c r="HNU135" s="127"/>
      <c r="HNV135" s="127"/>
      <c r="HNW135" s="127"/>
      <c r="HNX135" s="127"/>
      <c r="HNY135" s="127"/>
      <c r="HNZ135" s="127"/>
      <c r="HOA135" s="127"/>
      <c r="HOB135" s="127"/>
      <c r="HOC135" s="127"/>
      <c r="HOD135" s="127"/>
      <c r="HOE135" s="127"/>
      <c r="HOF135" s="127"/>
      <c r="HOG135" s="127"/>
      <c r="HOH135" s="127"/>
      <c r="HOI135" s="127"/>
      <c r="HOJ135" s="127"/>
      <c r="HOK135" s="127"/>
      <c r="HOL135" s="127"/>
      <c r="HOM135" s="127"/>
      <c r="HON135" s="127"/>
      <c r="HOO135" s="127"/>
      <c r="HOP135" s="127"/>
      <c r="HOQ135" s="127"/>
      <c r="HOR135" s="127"/>
      <c r="HOS135" s="127"/>
      <c r="HOT135" s="127"/>
      <c r="HOU135" s="127"/>
      <c r="HOV135" s="127"/>
      <c r="HOW135" s="127"/>
      <c r="HOX135" s="127"/>
      <c r="HOY135" s="127"/>
      <c r="HOZ135" s="127"/>
      <c r="HPA135" s="127"/>
      <c r="HPB135" s="127"/>
      <c r="HPC135" s="127"/>
      <c r="HPD135" s="127"/>
      <c r="HPE135" s="127"/>
      <c r="HPF135" s="127"/>
      <c r="HPG135" s="127"/>
      <c r="HPH135" s="127"/>
      <c r="HPI135" s="127"/>
      <c r="HPJ135" s="127"/>
      <c r="HPK135" s="127"/>
      <c r="HPL135" s="127"/>
      <c r="HPM135" s="127"/>
      <c r="HPN135" s="127"/>
      <c r="HPO135" s="127"/>
      <c r="HPP135" s="127"/>
      <c r="HPQ135" s="127"/>
      <c r="HPR135" s="127"/>
      <c r="HPS135" s="127"/>
      <c r="HPT135" s="127"/>
      <c r="HPU135" s="127"/>
      <c r="HPV135" s="127"/>
      <c r="HPW135" s="127"/>
      <c r="HPX135" s="127"/>
      <c r="HPY135" s="127"/>
      <c r="HPZ135" s="127"/>
      <c r="HQA135" s="127"/>
      <c r="HQB135" s="127"/>
      <c r="HQC135" s="127"/>
      <c r="HQD135" s="127"/>
      <c r="HQE135" s="127"/>
      <c r="HQF135" s="127"/>
      <c r="HQG135" s="127"/>
      <c r="HQH135" s="127"/>
      <c r="HQI135" s="127"/>
      <c r="HQJ135" s="127"/>
      <c r="HQK135" s="127"/>
      <c r="HQL135" s="127"/>
      <c r="HQM135" s="127"/>
      <c r="HQN135" s="127"/>
      <c r="HQO135" s="127"/>
      <c r="HQP135" s="127"/>
      <c r="HQQ135" s="127"/>
      <c r="HQR135" s="127"/>
      <c r="HQS135" s="127"/>
      <c r="HQT135" s="127"/>
      <c r="HQU135" s="127"/>
      <c r="HQV135" s="127"/>
      <c r="HQW135" s="127"/>
      <c r="HQX135" s="127"/>
      <c r="HQY135" s="127"/>
      <c r="HQZ135" s="127"/>
      <c r="HRA135" s="127"/>
      <c r="HRB135" s="127"/>
      <c r="HRC135" s="127"/>
      <c r="HRD135" s="127"/>
      <c r="HRE135" s="127"/>
      <c r="HRF135" s="127"/>
      <c r="HRG135" s="127"/>
      <c r="HRH135" s="127"/>
      <c r="HRI135" s="127"/>
      <c r="HRJ135" s="127"/>
      <c r="HRK135" s="127"/>
      <c r="HRL135" s="127"/>
      <c r="HRM135" s="127"/>
      <c r="HRN135" s="127"/>
      <c r="HRO135" s="127"/>
      <c r="HRP135" s="127"/>
      <c r="HRQ135" s="127"/>
      <c r="HRR135" s="127"/>
      <c r="HRS135" s="127"/>
      <c r="HRT135" s="127"/>
      <c r="HRU135" s="127"/>
      <c r="HRV135" s="127"/>
      <c r="HRW135" s="127"/>
      <c r="HRX135" s="127"/>
      <c r="HRY135" s="127"/>
      <c r="HRZ135" s="127"/>
      <c r="HSA135" s="127"/>
      <c r="HSB135" s="127"/>
      <c r="HSC135" s="127"/>
      <c r="HSD135" s="127"/>
      <c r="HSE135" s="127"/>
      <c r="HSF135" s="127"/>
      <c r="HSG135" s="127"/>
      <c r="HSH135" s="127"/>
      <c r="HSI135" s="127"/>
      <c r="HSJ135" s="127"/>
      <c r="HSK135" s="127"/>
      <c r="HSL135" s="127"/>
      <c r="HSM135" s="127"/>
      <c r="HSN135" s="127"/>
      <c r="HSO135" s="127"/>
      <c r="HSP135" s="127"/>
      <c r="HSQ135" s="127"/>
      <c r="HSR135" s="127"/>
      <c r="HSS135" s="127"/>
      <c r="HST135" s="127"/>
      <c r="HSU135" s="127"/>
      <c r="HSV135" s="127"/>
      <c r="HSW135" s="127"/>
      <c r="HSX135" s="127"/>
      <c r="HSY135" s="127"/>
      <c r="HSZ135" s="127"/>
      <c r="HTA135" s="127"/>
      <c r="HTB135" s="127"/>
      <c r="HTC135" s="127"/>
      <c r="HTD135" s="127"/>
      <c r="HTE135" s="127"/>
      <c r="HTF135" s="127"/>
      <c r="HTG135" s="127"/>
      <c r="HTH135" s="127"/>
      <c r="HTI135" s="127"/>
      <c r="HTJ135" s="127"/>
      <c r="HTK135" s="127"/>
      <c r="HTL135" s="127"/>
      <c r="HTM135" s="127"/>
      <c r="HTN135" s="127"/>
      <c r="HTO135" s="127"/>
      <c r="HTP135" s="127"/>
      <c r="HTQ135" s="127"/>
      <c r="HTR135" s="127"/>
      <c r="HTS135" s="127"/>
      <c r="HTT135" s="127"/>
      <c r="HTU135" s="127"/>
      <c r="HTV135" s="127"/>
      <c r="HTW135" s="127"/>
      <c r="HTX135" s="127"/>
      <c r="HTY135" s="127"/>
      <c r="HTZ135" s="127"/>
      <c r="HUA135" s="127"/>
      <c r="HUB135" s="127"/>
      <c r="HUC135" s="127"/>
      <c r="HUD135" s="127"/>
      <c r="HUE135" s="127"/>
      <c r="HUF135" s="127"/>
      <c r="HUG135" s="127"/>
      <c r="HUH135" s="127"/>
      <c r="HUI135" s="127"/>
      <c r="HUJ135" s="127"/>
      <c r="HUK135" s="127"/>
      <c r="HUL135" s="127"/>
      <c r="HUM135" s="127"/>
      <c r="HUN135" s="127"/>
      <c r="HUO135" s="127"/>
      <c r="HUP135" s="127"/>
      <c r="HUQ135" s="127"/>
      <c r="HUR135" s="127"/>
      <c r="HUS135" s="127"/>
      <c r="HUT135" s="127"/>
      <c r="HUU135" s="127"/>
      <c r="HUV135" s="127"/>
      <c r="HUW135" s="127"/>
      <c r="HUX135" s="127"/>
      <c r="HUY135" s="127"/>
      <c r="HUZ135" s="127"/>
      <c r="HVA135" s="127"/>
      <c r="HVB135" s="127"/>
      <c r="HVC135" s="127"/>
      <c r="HVD135" s="127"/>
      <c r="HVE135" s="127"/>
      <c r="HVF135" s="127"/>
      <c r="HVG135" s="127"/>
      <c r="HVH135" s="127"/>
      <c r="HVI135" s="127"/>
      <c r="HVJ135" s="127"/>
      <c r="HVK135" s="127"/>
      <c r="HVL135" s="127"/>
      <c r="HVM135" s="127"/>
      <c r="HVN135" s="127"/>
      <c r="HVO135" s="127"/>
      <c r="HVP135" s="127"/>
      <c r="HVQ135" s="127"/>
      <c r="HVR135" s="127"/>
      <c r="HVS135" s="127"/>
      <c r="HVT135" s="127"/>
      <c r="HVU135" s="127"/>
      <c r="HVV135" s="127"/>
      <c r="HVW135" s="127"/>
      <c r="HVX135" s="127"/>
      <c r="HVY135" s="127"/>
      <c r="HVZ135" s="127"/>
      <c r="HWA135" s="127"/>
      <c r="HWB135" s="127"/>
      <c r="HWC135" s="127"/>
      <c r="HWD135" s="127"/>
      <c r="HWE135" s="127"/>
      <c r="HWF135" s="127"/>
      <c r="HWG135" s="127"/>
      <c r="HWH135" s="127"/>
      <c r="HWI135" s="127"/>
      <c r="HWJ135" s="127"/>
      <c r="HWK135" s="127"/>
      <c r="HWL135" s="127"/>
      <c r="HWM135" s="127"/>
      <c r="HWN135" s="127"/>
      <c r="HWO135" s="127"/>
      <c r="HWP135" s="127"/>
      <c r="HWQ135" s="127"/>
      <c r="HWR135" s="127"/>
      <c r="HWS135" s="127"/>
      <c r="HWT135" s="127"/>
      <c r="HWU135" s="127"/>
      <c r="HWV135" s="127"/>
      <c r="HWW135" s="127"/>
      <c r="HWX135" s="127"/>
      <c r="HWY135" s="127"/>
      <c r="HWZ135" s="127"/>
      <c r="HXA135" s="127"/>
      <c r="HXB135" s="127"/>
      <c r="HXC135" s="127"/>
      <c r="HXD135" s="127"/>
      <c r="HXE135" s="127"/>
      <c r="HXF135" s="127"/>
      <c r="HXG135" s="127"/>
      <c r="HXH135" s="127"/>
      <c r="HXI135" s="127"/>
      <c r="HXJ135" s="127"/>
      <c r="HXK135" s="127"/>
      <c r="HXL135" s="127"/>
      <c r="HXM135" s="127"/>
      <c r="HXN135" s="127"/>
      <c r="HXO135" s="127"/>
      <c r="HXP135" s="127"/>
      <c r="HXQ135" s="127"/>
      <c r="HXR135" s="127"/>
      <c r="HXS135" s="127"/>
      <c r="HXT135" s="127"/>
      <c r="HXU135" s="127"/>
      <c r="HXV135" s="127"/>
      <c r="HXW135" s="127"/>
      <c r="HXX135" s="127"/>
      <c r="HXY135" s="127"/>
      <c r="HXZ135" s="127"/>
      <c r="HYA135" s="127"/>
      <c r="HYB135" s="127"/>
      <c r="HYC135" s="127"/>
      <c r="HYD135" s="127"/>
      <c r="HYE135" s="127"/>
      <c r="HYF135" s="127"/>
      <c r="HYG135" s="127"/>
      <c r="HYH135" s="127"/>
      <c r="HYI135" s="127"/>
      <c r="HYJ135" s="127"/>
      <c r="HYK135" s="127"/>
      <c r="HYL135" s="127"/>
      <c r="HYM135" s="127"/>
      <c r="HYN135" s="127"/>
      <c r="HYO135" s="127"/>
      <c r="HYP135" s="127"/>
      <c r="HYQ135" s="127"/>
      <c r="HYR135" s="127"/>
      <c r="HYS135" s="127"/>
      <c r="HYT135" s="127"/>
      <c r="HYU135" s="127"/>
      <c r="HYV135" s="127"/>
      <c r="HYW135" s="127"/>
      <c r="HYX135" s="127"/>
      <c r="HYY135" s="127"/>
      <c r="HYZ135" s="127"/>
      <c r="HZA135" s="127"/>
      <c r="HZB135" s="127"/>
      <c r="HZC135" s="127"/>
      <c r="HZD135" s="127"/>
      <c r="HZE135" s="127"/>
      <c r="HZF135" s="127"/>
      <c r="HZG135" s="127"/>
      <c r="HZH135" s="127"/>
      <c r="HZI135" s="127"/>
      <c r="HZJ135" s="127"/>
      <c r="HZK135" s="127"/>
      <c r="HZL135" s="127"/>
      <c r="HZM135" s="127"/>
      <c r="HZN135" s="127"/>
      <c r="HZO135" s="127"/>
      <c r="HZP135" s="127"/>
      <c r="HZQ135" s="127"/>
      <c r="HZR135" s="127"/>
      <c r="HZS135" s="127"/>
      <c r="HZT135" s="127"/>
      <c r="HZU135" s="127"/>
      <c r="HZV135" s="127"/>
      <c r="HZW135" s="127"/>
      <c r="HZX135" s="127"/>
      <c r="HZY135" s="127"/>
      <c r="HZZ135" s="127"/>
      <c r="IAA135" s="127"/>
      <c r="IAB135" s="127"/>
      <c r="IAC135" s="127"/>
      <c r="IAD135" s="127"/>
      <c r="IAE135" s="127"/>
      <c r="IAF135" s="127"/>
      <c r="IAG135" s="127"/>
      <c r="IAH135" s="127"/>
      <c r="IAI135" s="127"/>
      <c r="IAJ135" s="127"/>
      <c r="IAK135" s="127"/>
      <c r="IAL135" s="127"/>
      <c r="IAM135" s="127"/>
      <c r="IAN135" s="127"/>
      <c r="IAO135" s="127"/>
      <c r="IAP135" s="127"/>
      <c r="IAQ135" s="127"/>
      <c r="IAR135" s="127"/>
      <c r="IAS135" s="127"/>
      <c r="IAT135" s="127"/>
      <c r="IAU135" s="127"/>
      <c r="IAV135" s="127"/>
      <c r="IAW135" s="127"/>
      <c r="IAX135" s="127"/>
      <c r="IAY135" s="127"/>
      <c r="IAZ135" s="127"/>
      <c r="IBA135" s="127"/>
      <c r="IBB135" s="127"/>
      <c r="IBC135" s="127"/>
      <c r="IBD135" s="127"/>
      <c r="IBE135" s="127"/>
      <c r="IBF135" s="127"/>
      <c r="IBG135" s="127"/>
      <c r="IBH135" s="127"/>
      <c r="IBI135" s="127"/>
      <c r="IBJ135" s="127"/>
      <c r="IBK135" s="127"/>
      <c r="IBL135" s="127"/>
      <c r="IBM135" s="127"/>
      <c r="IBN135" s="127"/>
      <c r="IBO135" s="127"/>
      <c r="IBP135" s="127"/>
      <c r="IBQ135" s="127"/>
      <c r="IBR135" s="127"/>
      <c r="IBS135" s="127"/>
      <c r="IBT135" s="127"/>
      <c r="IBU135" s="127"/>
      <c r="IBV135" s="127"/>
      <c r="IBW135" s="127"/>
      <c r="IBX135" s="127"/>
      <c r="IBY135" s="127"/>
      <c r="IBZ135" s="127"/>
      <c r="ICA135" s="127"/>
      <c r="ICB135" s="127"/>
      <c r="ICC135" s="127"/>
      <c r="ICD135" s="127"/>
      <c r="ICE135" s="127"/>
      <c r="ICF135" s="127"/>
      <c r="ICG135" s="127"/>
      <c r="ICH135" s="127"/>
      <c r="ICI135" s="127"/>
      <c r="ICJ135" s="127"/>
      <c r="ICK135" s="127"/>
      <c r="ICL135" s="127"/>
      <c r="ICM135" s="127"/>
      <c r="ICN135" s="127"/>
      <c r="ICO135" s="127"/>
      <c r="ICP135" s="127"/>
      <c r="ICQ135" s="127"/>
      <c r="ICR135" s="127"/>
      <c r="ICS135" s="127"/>
      <c r="ICT135" s="127"/>
      <c r="ICU135" s="127"/>
      <c r="ICV135" s="127"/>
      <c r="ICW135" s="127"/>
      <c r="ICX135" s="127"/>
      <c r="ICY135" s="127"/>
      <c r="ICZ135" s="127"/>
      <c r="IDA135" s="127"/>
      <c r="IDB135" s="127"/>
      <c r="IDC135" s="127"/>
      <c r="IDD135" s="127"/>
      <c r="IDE135" s="127"/>
      <c r="IDF135" s="127"/>
      <c r="IDG135" s="127"/>
      <c r="IDH135" s="127"/>
      <c r="IDI135" s="127"/>
      <c r="IDJ135" s="127"/>
      <c r="IDK135" s="127"/>
      <c r="IDL135" s="127"/>
      <c r="IDM135" s="127"/>
      <c r="IDN135" s="127"/>
      <c r="IDO135" s="127"/>
      <c r="IDP135" s="127"/>
      <c r="IDQ135" s="127"/>
      <c r="IDR135" s="127"/>
      <c r="IDS135" s="127"/>
      <c r="IDT135" s="127"/>
      <c r="IDU135" s="127"/>
      <c r="IDV135" s="127"/>
      <c r="IDW135" s="127"/>
      <c r="IDX135" s="127"/>
      <c r="IDY135" s="127"/>
      <c r="IDZ135" s="127"/>
      <c r="IEA135" s="127"/>
      <c r="IEB135" s="127"/>
      <c r="IEC135" s="127"/>
      <c r="IED135" s="127"/>
      <c r="IEE135" s="127"/>
      <c r="IEF135" s="127"/>
      <c r="IEG135" s="127"/>
      <c r="IEH135" s="127"/>
      <c r="IEI135" s="127"/>
      <c r="IEJ135" s="127"/>
      <c r="IEK135" s="127"/>
      <c r="IEL135" s="127"/>
      <c r="IEM135" s="127"/>
      <c r="IEN135" s="127"/>
      <c r="IEO135" s="127"/>
      <c r="IEP135" s="127"/>
      <c r="IEQ135" s="127"/>
      <c r="IER135" s="127"/>
      <c r="IES135" s="127"/>
      <c r="IET135" s="127"/>
      <c r="IEU135" s="127"/>
      <c r="IEV135" s="127"/>
      <c r="IEW135" s="127"/>
      <c r="IEX135" s="127"/>
      <c r="IEY135" s="127"/>
      <c r="IEZ135" s="127"/>
      <c r="IFA135" s="127"/>
      <c r="IFB135" s="127"/>
      <c r="IFC135" s="127"/>
      <c r="IFD135" s="127"/>
      <c r="IFE135" s="127"/>
      <c r="IFF135" s="127"/>
      <c r="IFG135" s="127"/>
      <c r="IFH135" s="127"/>
      <c r="IFI135" s="127"/>
      <c r="IFJ135" s="127"/>
      <c r="IFK135" s="127"/>
      <c r="IFL135" s="127"/>
      <c r="IFM135" s="127"/>
      <c r="IFN135" s="127"/>
      <c r="IFO135" s="127"/>
      <c r="IFP135" s="127"/>
      <c r="IFQ135" s="127"/>
      <c r="IFR135" s="127"/>
      <c r="IFS135" s="127"/>
      <c r="IFT135" s="127"/>
      <c r="IFU135" s="127"/>
      <c r="IFV135" s="127"/>
      <c r="IFW135" s="127"/>
      <c r="IFX135" s="127"/>
      <c r="IFY135" s="127"/>
      <c r="IFZ135" s="127"/>
      <c r="IGA135" s="127"/>
      <c r="IGB135" s="127"/>
      <c r="IGC135" s="127"/>
      <c r="IGD135" s="127"/>
      <c r="IGE135" s="127"/>
      <c r="IGF135" s="127"/>
      <c r="IGG135" s="127"/>
      <c r="IGH135" s="127"/>
      <c r="IGI135" s="127"/>
      <c r="IGJ135" s="127"/>
      <c r="IGK135" s="127"/>
      <c r="IGL135" s="127"/>
      <c r="IGM135" s="127"/>
      <c r="IGN135" s="127"/>
      <c r="IGO135" s="127"/>
      <c r="IGP135" s="127"/>
      <c r="IGQ135" s="127"/>
      <c r="IGR135" s="127"/>
      <c r="IGS135" s="127"/>
      <c r="IGT135" s="127"/>
      <c r="IGU135" s="127"/>
      <c r="IGV135" s="127"/>
      <c r="IGW135" s="127"/>
      <c r="IGX135" s="127"/>
      <c r="IGY135" s="127"/>
      <c r="IGZ135" s="127"/>
      <c r="IHA135" s="127"/>
      <c r="IHB135" s="127"/>
      <c r="IHC135" s="127"/>
      <c r="IHD135" s="127"/>
      <c r="IHE135" s="127"/>
      <c r="IHF135" s="127"/>
      <c r="IHG135" s="127"/>
      <c r="IHH135" s="127"/>
      <c r="IHI135" s="127"/>
      <c r="IHJ135" s="127"/>
      <c r="IHK135" s="127"/>
      <c r="IHL135" s="127"/>
      <c r="IHM135" s="127"/>
      <c r="IHN135" s="127"/>
      <c r="IHO135" s="127"/>
      <c r="IHP135" s="127"/>
      <c r="IHQ135" s="127"/>
      <c r="IHR135" s="127"/>
      <c r="IHS135" s="127"/>
      <c r="IHT135" s="127"/>
      <c r="IHU135" s="127"/>
      <c r="IHV135" s="127"/>
      <c r="IHW135" s="127"/>
      <c r="IHX135" s="127"/>
      <c r="IHY135" s="127"/>
      <c r="IHZ135" s="127"/>
      <c r="IIA135" s="127"/>
      <c r="IIB135" s="127"/>
      <c r="IIC135" s="127"/>
      <c r="IID135" s="127"/>
      <c r="IIE135" s="127"/>
      <c r="IIF135" s="127"/>
      <c r="IIG135" s="127"/>
      <c r="IIH135" s="127"/>
      <c r="III135" s="127"/>
      <c r="IIJ135" s="127"/>
      <c r="IIK135" s="127"/>
      <c r="IIL135" s="127"/>
      <c r="IIM135" s="127"/>
      <c r="IIN135" s="127"/>
      <c r="IIO135" s="127"/>
      <c r="IIP135" s="127"/>
      <c r="IIQ135" s="127"/>
      <c r="IIR135" s="127"/>
      <c r="IIS135" s="127"/>
      <c r="IIT135" s="127"/>
      <c r="IIU135" s="127"/>
      <c r="IIV135" s="127"/>
      <c r="IIW135" s="127"/>
      <c r="IIX135" s="127"/>
      <c r="IIY135" s="127"/>
      <c r="IIZ135" s="127"/>
      <c r="IJA135" s="127"/>
      <c r="IJB135" s="127"/>
      <c r="IJC135" s="127"/>
      <c r="IJD135" s="127"/>
      <c r="IJE135" s="127"/>
      <c r="IJF135" s="127"/>
      <c r="IJG135" s="127"/>
      <c r="IJH135" s="127"/>
      <c r="IJI135" s="127"/>
      <c r="IJJ135" s="127"/>
      <c r="IJK135" s="127"/>
      <c r="IJL135" s="127"/>
      <c r="IJM135" s="127"/>
      <c r="IJN135" s="127"/>
      <c r="IJO135" s="127"/>
      <c r="IJP135" s="127"/>
      <c r="IJQ135" s="127"/>
      <c r="IJR135" s="127"/>
      <c r="IJS135" s="127"/>
      <c r="IJT135" s="127"/>
      <c r="IJU135" s="127"/>
      <c r="IJV135" s="127"/>
      <c r="IJW135" s="127"/>
      <c r="IJX135" s="127"/>
      <c r="IJY135" s="127"/>
      <c r="IJZ135" s="127"/>
      <c r="IKA135" s="127"/>
      <c r="IKB135" s="127"/>
      <c r="IKC135" s="127"/>
      <c r="IKD135" s="127"/>
      <c r="IKE135" s="127"/>
      <c r="IKF135" s="127"/>
      <c r="IKG135" s="127"/>
      <c r="IKH135" s="127"/>
      <c r="IKI135" s="127"/>
      <c r="IKJ135" s="127"/>
      <c r="IKK135" s="127"/>
      <c r="IKL135" s="127"/>
      <c r="IKM135" s="127"/>
      <c r="IKN135" s="127"/>
      <c r="IKO135" s="127"/>
      <c r="IKP135" s="127"/>
      <c r="IKQ135" s="127"/>
      <c r="IKR135" s="127"/>
      <c r="IKS135" s="127"/>
      <c r="IKT135" s="127"/>
      <c r="IKU135" s="127"/>
      <c r="IKV135" s="127"/>
      <c r="IKW135" s="127"/>
      <c r="IKX135" s="127"/>
      <c r="IKY135" s="127"/>
      <c r="IKZ135" s="127"/>
      <c r="ILA135" s="127"/>
      <c r="ILB135" s="127"/>
      <c r="ILC135" s="127"/>
      <c r="ILD135" s="127"/>
      <c r="ILE135" s="127"/>
      <c r="ILF135" s="127"/>
      <c r="ILG135" s="127"/>
      <c r="ILH135" s="127"/>
      <c r="ILI135" s="127"/>
      <c r="ILJ135" s="127"/>
      <c r="ILK135" s="127"/>
      <c r="ILL135" s="127"/>
      <c r="ILM135" s="127"/>
      <c r="ILN135" s="127"/>
      <c r="ILO135" s="127"/>
      <c r="ILP135" s="127"/>
      <c r="ILQ135" s="127"/>
      <c r="ILR135" s="127"/>
      <c r="ILS135" s="127"/>
      <c r="ILT135" s="127"/>
      <c r="ILU135" s="127"/>
      <c r="ILV135" s="127"/>
      <c r="ILW135" s="127"/>
      <c r="ILX135" s="127"/>
      <c r="ILY135" s="127"/>
      <c r="ILZ135" s="127"/>
      <c r="IMA135" s="127"/>
      <c r="IMB135" s="127"/>
      <c r="IMC135" s="127"/>
      <c r="IMD135" s="127"/>
      <c r="IME135" s="127"/>
      <c r="IMF135" s="127"/>
      <c r="IMG135" s="127"/>
      <c r="IMH135" s="127"/>
      <c r="IMI135" s="127"/>
      <c r="IMJ135" s="127"/>
      <c r="IMK135" s="127"/>
      <c r="IML135" s="127"/>
      <c r="IMM135" s="127"/>
      <c r="IMN135" s="127"/>
      <c r="IMO135" s="127"/>
      <c r="IMP135" s="127"/>
      <c r="IMQ135" s="127"/>
      <c r="IMR135" s="127"/>
      <c r="IMS135" s="127"/>
      <c r="IMT135" s="127"/>
      <c r="IMU135" s="127"/>
      <c r="IMV135" s="127"/>
      <c r="IMW135" s="127"/>
      <c r="IMX135" s="127"/>
      <c r="IMY135" s="127"/>
      <c r="IMZ135" s="127"/>
      <c r="INA135" s="127"/>
      <c r="INB135" s="127"/>
      <c r="INC135" s="127"/>
      <c r="IND135" s="127"/>
      <c r="INE135" s="127"/>
      <c r="INF135" s="127"/>
      <c r="ING135" s="127"/>
      <c r="INH135" s="127"/>
      <c r="INI135" s="127"/>
      <c r="INJ135" s="127"/>
      <c r="INK135" s="127"/>
      <c r="INL135" s="127"/>
      <c r="INM135" s="127"/>
      <c r="INN135" s="127"/>
      <c r="INO135" s="127"/>
      <c r="INP135" s="127"/>
      <c r="INQ135" s="127"/>
      <c r="INR135" s="127"/>
      <c r="INS135" s="127"/>
      <c r="INT135" s="127"/>
      <c r="INU135" s="127"/>
      <c r="INV135" s="127"/>
      <c r="INW135" s="127"/>
      <c r="INX135" s="127"/>
      <c r="INY135" s="127"/>
      <c r="INZ135" s="127"/>
      <c r="IOA135" s="127"/>
      <c r="IOB135" s="127"/>
      <c r="IOC135" s="127"/>
      <c r="IOD135" s="127"/>
      <c r="IOE135" s="127"/>
      <c r="IOF135" s="127"/>
      <c r="IOG135" s="127"/>
      <c r="IOH135" s="127"/>
      <c r="IOI135" s="127"/>
      <c r="IOJ135" s="127"/>
      <c r="IOK135" s="127"/>
      <c r="IOL135" s="127"/>
      <c r="IOM135" s="127"/>
      <c r="ION135" s="127"/>
      <c r="IOO135" s="127"/>
      <c r="IOP135" s="127"/>
      <c r="IOQ135" s="127"/>
      <c r="IOR135" s="127"/>
      <c r="IOS135" s="127"/>
      <c r="IOT135" s="127"/>
      <c r="IOU135" s="127"/>
      <c r="IOV135" s="127"/>
      <c r="IOW135" s="127"/>
      <c r="IOX135" s="127"/>
      <c r="IOY135" s="127"/>
      <c r="IOZ135" s="127"/>
      <c r="IPA135" s="127"/>
      <c r="IPB135" s="127"/>
      <c r="IPC135" s="127"/>
      <c r="IPD135" s="127"/>
      <c r="IPE135" s="127"/>
      <c r="IPF135" s="127"/>
      <c r="IPG135" s="127"/>
      <c r="IPH135" s="127"/>
      <c r="IPI135" s="127"/>
      <c r="IPJ135" s="127"/>
      <c r="IPK135" s="127"/>
      <c r="IPL135" s="127"/>
      <c r="IPM135" s="127"/>
      <c r="IPN135" s="127"/>
      <c r="IPO135" s="127"/>
      <c r="IPP135" s="127"/>
      <c r="IPQ135" s="127"/>
      <c r="IPR135" s="127"/>
      <c r="IPS135" s="127"/>
      <c r="IPT135" s="127"/>
      <c r="IPU135" s="127"/>
      <c r="IPV135" s="127"/>
      <c r="IPW135" s="127"/>
      <c r="IPX135" s="127"/>
      <c r="IPY135" s="127"/>
      <c r="IPZ135" s="127"/>
      <c r="IQA135" s="127"/>
      <c r="IQB135" s="127"/>
      <c r="IQC135" s="127"/>
      <c r="IQD135" s="127"/>
      <c r="IQE135" s="127"/>
      <c r="IQF135" s="127"/>
      <c r="IQG135" s="127"/>
      <c r="IQH135" s="127"/>
      <c r="IQI135" s="127"/>
      <c r="IQJ135" s="127"/>
      <c r="IQK135" s="127"/>
      <c r="IQL135" s="127"/>
      <c r="IQM135" s="127"/>
      <c r="IQN135" s="127"/>
      <c r="IQO135" s="127"/>
      <c r="IQP135" s="127"/>
      <c r="IQQ135" s="127"/>
      <c r="IQR135" s="127"/>
      <c r="IQS135" s="127"/>
      <c r="IQT135" s="127"/>
      <c r="IQU135" s="127"/>
      <c r="IQV135" s="127"/>
      <c r="IQW135" s="127"/>
      <c r="IQX135" s="127"/>
      <c r="IQY135" s="127"/>
      <c r="IQZ135" s="127"/>
      <c r="IRA135" s="127"/>
      <c r="IRB135" s="127"/>
      <c r="IRC135" s="127"/>
      <c r="IRD135" s="127"/>
      <c r="IRE135" s="127"/>
      <c r="IRF135" s="127"/>
      <c r="IRG135" s="127"/>
      <c r="IRH135" s="127"/>
      <c r="IRI135" s="127"/>
      <c r="IRJ135" s="127"/>
      <c r="IRK135" s="127"/>
      <c r="IRL135" s="127"/>
      <c r="IRM135" s="127"/>
      <c r="IRN135" s="127"/>
      <c r="IRO135" s="127"/>
      <c r="IRP135" s="127"/>
      <c r="IRQ135" s="127"/>
      <c r="IRR135" s="127"/>
      <c r="IRS135" s="127"/>
      <c r="IRT135" s="127"/>
      <c r="IRU135" s="127"/>
      <c r="IRV135" s="127"/>
      <c r="IRW135" s="127"/>
      <c r="IRX135" s="127"/>
      <c r="IRY135" s="127"/>
      <c r="IRZ135" s="127"/>
      <c r="ISA135" s="127"/>
      <c r="ISB135" s="127"/>
      <c r="ISC135" s="127"/>
      <c r="ISD135" s="127"/>
      <c r="ISE135" s="127"/>
      <c r="ISF135" s="127"/>
      <c r="ISG135" s="127"/>
      <c r="ISH135" s="127"/>
      <c r="ISI135" s="127"/>
      <c r="ISJ135" s="127"/>
      <c r="ISK135" s="127"/>
      <c r="ISL135" s="127"/>
      <c r="ISM135" s="127"/>
      <c r="ISN135" s="127"/>
      <c r="ISO135" s="127"/>
      <c r="ISP135" s="127"/>
      <c r="ISQ135" s="127"/>
      <c r="ISR135" s="127"/>
      <c r="ISS135" s="127"/>
      <c r="IST135" s="127"/>
      <c r="ISU135" s="127"/>
      <c r="ISV135" s="127"/>
      <c r="ISW135" s="127"/>
      <c r="ISX135" s="127"/>
      <c r="ISY135" s="127"/>
      <c r="ISZ135" s="127"/>
      <c r="ITA135" s="127"/>
      <c r="ITB135" s="127"/>
      <c r="ITC135" s="127"/>
      <c r="ITD135" s="127"/>
      <c r="ITE135" s="127"/>
      <c r="ITF135" s="127"/>
      <c r="ITG135" s="127"/>
      <c r="ITH135" s="127"/>
      <c r="ITI135" s="127"/>
      <c r="ITJ135" s="127"/>
      <c r="ITK135" s="127"/>
      <c r="ITL135" s="127"/>
      <c r="ITM135" s="127"/>
      <c r="ITN135" s="127"/>
      <c r="ITO135" s="127"/>
      <c r="ITP135" s="127"/>
      <c r="ITQ135" s="127"/>
      <c r="ITR135" s="127"/>
      <c r="ITS135" s="127"/>
      <c r="ITT135" s="127"/>
      <c r="ITU135" s="127"/>
      <c r="ITV135" s="127"/>
      <c r="ITW135" s="127"/>
      <c r="ITX135" s="127"/>
      <c r="ITY135" s="127"/>
      <c r="ITZ135" s="127"/>
      <c r="IUA135" s="127"/>
      <c r="IUB135" s="127"/>
      <c r="IUC135" s="127"/>
      <c r="IUD135" s="127"/>
      <c r="IUE135" s="127"/>
      <c r="IUF135" s="127"/>
      <c r="IUG135" s="127"/>
      <c r="IUH135" s="127"/>
      <c r="IUI135" s="127"/>
      <c r="IUJ135" s="127"/>
      <c r="IUK135" s="127"/>
      <c r="IUL135" s="127"/>
      <c r="IUM135" s="127"/>
      <c r="IUN135" s="127"/>
      <c r="IUO135" s="127"/>
      <c r="IUP135" s="127"/>
      <c r="IUQ135" s="127"/>
      <c r="IUR135" s="127"/>
      <c r="IUS135" s="127"/>
      <c r="IUT135" s="127"/>
      <c r="IUU135" s="127"/>
      <c r="IUV135" s="127"/>
      <c r="IUW135" s="127"/>
      <c r="IUX135" s="127"/>
      <c r="IUY135" s="127"/>
      <c r="IUZ135" s="127"/>
      <c r="IVA135" s="127"/>
      <c r="IVB135" s="127"/>
      <c r="IVC135" s="127"/>
      <c r="IVD135" s="127"/>
      <c r="IVE135" s="127"/>
      <c r="IVF135" s="127"/>
      <c r="IVG135" s="127"/>
      <c r="IVH135" s="127"/>
      <c r="IVI135" s="127"/>
      <c r="IVJ135" s="127"/>
      <c r="IVK135" s="127"/>
      <c r="IVL135" s="127"/>
      <c r="IVM135" s="127"/>
      <c r="IVN135" s="127"/>
      <c r="IVO135" s="127"/>
      <c r="IVP135" s="127"/>
      <c r="IVQ135" s="127"/>
      <c r="IVR135" s="127"/>
      <c r="IVS135" s="127"/>
      <c r="IVT135" s="127"/>
      <c r="IVU135" s="127"/>
      <c r="IVV135" s="127"/>
      <c r="IVW135" s="127"/>
      <c r="IVX135" s="127"/>
      <c r="IVY135" s="127"/>
      <c r="IVZ135" s="127"/>
      <c r="IWA135" s="127"/>
      <c r="IWB135" s="127"/>
      <c r="IWC135" s="127"/>
      <c r="IWD135" s="127"/>
      <c r="IWE135" s="127"/>
      <c r="IWF135" s="127"/>
      <c r="IWG135" s="127"/>
      <c r="IWH135" s="127"/>
      <c r="IWI135" s="127"/>
      <c r="IWJ135" s="127"/>
      <c r="IWK135" s="127"/>
      <c r="IWL135" s="127"/>
      <c r="IWM135" s="127"/>
      <c r="IWN135" s="127"/>
      <c r="IWO135" s="127"/>
      <c r="IWP135" s="127"/>
      <c r="IWQ135" s="127"/>
      <c r="IWR135" s="127"/>
      <c r="IWS135" s="127"/>
      <c r="IWT135" s="127"/>
      <c r="IWU135" s="127"/>
      <c r="IWV135" s="127"/>
      <c r="IWW135" s="127"/>
      <c r="IWX135" s="127"/>
      <c r="IWY135" s="127"/>
      <c r="IWZ135" s="127"/>
      <c r="IXA135" s="127"/>
      <c r="IXB135" s="127"/>
      <c r="IXC135" s="127"/>
      <c r="IXD135" s="127"/>
      <c r="IXE135" s="127"/>
      <c r="IXF135" s="127"/>
      <c r="IXG135" s="127"/>
      <c r="IXH135" s="127"/>
      <c r="IXI135" s="127"/>
      <c r="IXJ135" s="127"/>
      <c r="IXK135" s="127"/>
      <c r="IXL135" s="127"/>
      <c r="IXM135" s="127"/>
      <c r="IXN135" s="127"/>
      <c r="IXO135" s="127"/>
      <c r="IXP135" s="127"/>
      <c r="IXQ135" s="127"/>
      <c r="IXR135" s="127"/>
      <c r="IXS135" s="127"/>
      <c r="IXT135" s="127"/>
      <c r="IXU135" s="127"/>
      <c r="IXV135" s="127"/>
      <c r="IXW135" s="127"/>
      <c r="IXX135" s="127"/>
      <c r="IXY135" s="127"/>
      <c r="IXZ135" s="127"/>
      <c r="IYA135" s="127"/>
      <c r="IYB135" s="127"/>
      <c r="IYC135" s="127"/>
      <c r="IYD135" s="127"/>
      <c r="IYE135" s="127"/>
      <c r="IYF135" s="127"/>
      <c r="IYG135" s="127"/>
      <c r="IYH135" s="127"/>
      <c r="IYI135" s="127"/>
      <c r="IYJ135" s="127"/>
      <c r="IYK135" s="127"/>
      <c r="IYL135" s="127"/>
      <c r="IYM135" s="127"/>
      <c r="IYN135" s="127"/>
      <c r="IYO135" s="127"/>
      <c r="IYP135" s="127"/>
      <c r="IYQ135" s="127"/>
      <c r="IYR135" s="127"/>
      <c r="IYS135" s="127"/>
      <c r="IYT135" s="127"/>
      <c r="IYU135" s="127"/>
      <c r="IYV135" s="127"/>
      <c r="IYW135" s="127"/>
      <c r="IYX135" s="127"/>
      <c r="IYY135" s="127"/>
      <c r="IYZ135" s="127"/>
      <c r="IZA135" s="127"/>
      <c r="IZB135" s="127"/>
      <c r="IZC135" s="127"/>
      <c r="IZD135" s="127"/>
      <c r="IZE135" s="127"/>
      <c r="IZF135" s="127"/>
      <c r="IZG135" s="127"/>
      <c r="IZH135" s="127"/>
      <c r="IZI135" s="127"/>
      <c r="IZJ135" s="127"/>
      <c r="IZK135" s="127"/>
      <c r="IZL135" s="127"/>
      <c r="IZM135" s="127"/>
      <c r="IZN135" s="127"/>
      <c r="IZO135" s="127"/>
      <c r="IZP135" s="127"/>
      <c r="IZQ135" s="127"/>
      <c r="IZR135" s="127"/>
      <c r="IZS135" s="127"/>
      <c r="IZT135" s="127"/>
      <c r="IZU135" s="127"/>
      <c r="IZV135" s="127"/>
      <c r="IZW135" s="127"/>
      <c r="IZX135" s="127"/>
      <c r="IZY135" s="127"/>
      <c r="IZZ135" s="127"/>
      <c r="JAA135" s="127"/>
      <c r="JAB135" s="127"/>
      <c r="JAC135" s="127"/>
      <c r="JAD135" s="127"/>
      <c r="JAE135" s="127"/>
      <c r="JAF135" s="127"/>
      <c r="JAG135" s="127"/>
      <c r="JAH135" s="127"/>
      <c r="JAI135" s="127"/>
      <c r="JAJ135" s="127"/>
      <c r="JAK135" s="127"/>
      <c r="JAL135" s="127"/>
      <c r="JAM135" s="127"/>
      <c r="JAN135" s="127"/>
      <c r="JAO135" s="127"/>
      <c r="JAP135" s="127"/>
      <c r="JAQ135" s="127"/>
      <c r="JAR135" s="127"/>
      <c r="JAS135" s="127"/>
      <c r="JAT135" s="127"/>
      <c r="JAU135" s="127"/>
      <c r="JAV135" s="127"/>
      <c r="JAW135" s="127"/>
      <c r="JAX135" s="127"/>
      <c r="JAY135" s="127"/>
      <c r="JAZ135" s="127"/>
      <c r="JBA135" s="127"/>
      <c r="JBB135" s="127"/>
      <c r="JBC135" s="127"/>
      <c r="JBD135" s="127"/>
      <c r="JBE135" s="127"/>
      <c r="JBF135" s="127"/>
      <c r="JBG135" s="127"/>
      <c r="JBH135" s="127"/>
      <c r="JBI135" s="127"/>
      <c r="JBJ135" s="127"/>
      <c r="JBK135" s="127"/>
      <c r="JBL135" s="127"/>
      <c r="JBM135" s="127"/>
      <c r="JBN135" s="127"/>
      <c r="JBO135" s="127"/>
      <c r="JBP135" s="127"/>
      <c r="JBQ135" s="127"/>
      <c r="JBR135" s="127"/>
      <c r="JBS135" s="127"/>
      <c r="JBT135" s="127"/>
      <c r="JBU135" s="127"/>
      <c r="JBV135" s="127"/>
      <c r="JBW135" s="127"/>
      <c r="JBX135" s="127"/>
      <c r="JBY135" s="127"/>
      <c r="JBZ135" s="127"/>
      <c r="JCA135" s="127"/>
      <c r="JCB135" s="127"/>
      <c r="JCC135" s="127"/>
      <c r="JCD135" s="127"/>
      <c r="JCE135" s="127"/>
      <c r="JCF135" s="127"/>
      <c r="JCG135" s="127"/>
      <c r="JCH135" s="127"/>
      <c r="JCI135" s="127"/>
      <c r="JCJ135" s="127"/>
      <c r="JCK135" s="127"/>
      <c r="JCL135" s="127"/>
      <c r="JCM135" s="127"/>
      <c r="JCN135" s="127"/>
      <c r="JCO135" s="127"/>
      <c r="JCP135" s="127"/>
      <c r="JCQ135" s="127"/>
      <c r="JCR135" s="127"/>
      <c r="JCS135" s="127"/>
      <c r="JCT135" s="127"/>
      <c r="JCU135" s="127"/>
      <c r="JCV135" s="127"/>
      <c r="JCW135" s="127"/>
      <c r="JCX135" s="127"/>
      <c r="JCY135" s="127"/>
      <c r="JCZ135" s="127"/>
      <c r="JDA135" s="127"/>
      <c r="JDB135" s="127"/>
      <c r="JDC135" s="127"/>
      <c r="JDD135" s="127"/>
      <c r="JDE135" s="127"/>
      <c r="JDF135" s="127"/>
      <c r="JDG135" s="127"/>
      <c r="JDH135" s="127"/>
      <c r="JDI135" s="127"/>
      <c r="JDJ135" s="127"/>
      <c r="JDK135" s="127"/>
      <c r="JDL135" s="127"/>
      <c r="JDM135" s="127"/>
      <c r="JDN135" s="127"/>
      <c r="JDO135" s="127"/>
      <c r="JDP135" s="127"/>
      <c r="JDQ135" s="127"/>
      <c r="JDR135" s="127"/>
      <c r="JDS135" s="127"/>
      <c r="JDT135" s="127"/>
      <c r="JDU135" s="127"/>
      <c r="JDV135" s="127"/>
      <c r="JDW135" s="127"/>
      <c r="JDX135" s="127"/>
      <c r="JDY135" s="127"/>
      <c r="JDZ135" s="127"/>
      <c r="JEA135" s="127"/>
      <c r="JEB135" s="127"/>
      <c r="JEC135" s="127"/>
      <c r="JED135" s="127"/>
      <c r="JEE135" s="127"/>
      <c r="JEF135" s="127"/>
      <c r="JEG135" s="127"/>
      <c r="JEH135" s="127"/>
      <c r="JEI135" s="127"/>
      <c r="JEJ135" s="127"/>
      <c r="JEK135" s="127"/>
      <c r="JEL135" s="127"/>
      <c r="JEM135" s="127"/>
      <c r="JEN135" s="127"/>
      <c r="JEO135" s="127"/>
      <c r="JEP135" s="127"/>
      <c r="JEQ135" s="127"/>
      <c r="JER135" s="127"/>
      <c r="JES135" s="127"/>
      <c r="JET135" s="127"/>
      <c r="JEU135" s="127"/>
      <c r="JEV135" s="127"/>
      <c r="JEW135" s="127"/>
      <c r="JEX135" s="127"/>
      <c r="JEY135" s="127"/>
      <c r="JEZ135" s="127"/>
      <c r="JFA135" s="127"/>
      <c r="JFB135" s="127"/>
      <c r="JFC135" s="127"/>
      <c r="JFD135" s="127"/>
      <c r="JFE135" s="127"/>
      <c r="JFF135" s="127"/>
      <c r="JFG135" s="127"/>
      <c r="JFH135" s="127"/>
      <c r="JFI135" s="127"/>
      <c r="JFJ135" s="127"/>
      <c r="JFK135" s="127"/>
      <c r="JFL135" s="127"/>
      <c r="JFM135" s="127"/>
      <c r="JFN135" s="127"/>
      <c r="JFO135" s="127"/>
      <c r="JFP135" s="127"/>
      <c r="JFQ135" s="127"/>
      <c r="JFR135" s="127"/>
      <c r="JFS135" s="127"/>
      <c r="JFT135" s="127"/>
      <c r="JFU135" s="127"/>
      <c r="JFV135" s="127"/>
      <c r="JFW135" s="127"/>
      <c r="JFX135" s="127"/>
      <c r="JFY135" s="127"/>
      <c r="JFZ135" s="127"/>
      <c r="JGA135" s="127"/>
      <c r="JGB135" s="127"/>
      <c r="JGC135" s="127"/>
      <c r="JGD135" s="127"/>
      <c r="JGE135" s="127"/>
      <c r="JGF135" s="127"/>
      <c r="JGG135" s="127"/>
      <c r="JGH135" s="127"/>
      <c r="JGI135" s="127"/>
      <c r="JGJ135" s="127"/>
      <c r="JGK135" s="127"/>
      <c r="JGL135" s="127"/>
      <c r="JGM135" s="127"/>
      <c r="JGN135" s="127"/>
      <c r="JGO135" s="127"/>
      <c r="JGP135" s="127"/>
      <c r="JGQ135" s="127"/>
      <c r="JGR135" s="127"/>
      <c r="JGS135" s="127"/>
      <c r="JGT135" s="127"/>
      <c r="JGU135" s="127"/>
      <c r="JGV135" s="127"/>
      <c r="JGW135" s="127"/>
      <c r="JGX135" s="127"/>
      <c r="JGY135" s="127"/>
      <c r="JGZ135" s="127"/>
      <c r="JHA135" s="127"/>
      <c r="JHB135" s="127"/>
      <c r="JHC135" s="127"/>
      <c r="JHD135" s="127"/>
      <c r="JHE135" s="127"/>
      <c r="JHF135" s="127"/>
      <c r="JHG135" s="127"/>
      <c r="JHH135" s="127"/>
      <c r="JHI135" s="127"/>
      <c r="JHJ135" s="127"/>
      <c r="JHK135" s="127"/>
      <c r="JHL135" s="127"/>
      <c r="JHM135" s="127"/>
      <c r="JHN135" s="127"/>
      <c r="JHO135" s="127"/>
      <c r="JHP135" s="127"/>
      <c r="JHQ135" s="127"/>
      <c r="JHR135" s="127"/>
      <c r="JHS135" s="127"/>
      <c r="JHT135" s="127"/>
      <c r="JHU135" s="127"/>
      <c r="JHV135" s="127"/>
      <c r="JHW135" s="127"/>
      <c r="JHX135" s="127"/>
      <c r="JHY135" s="127"/>
      <c r="JHZ135" s="127"/>
      <c r="JIA135" s="127"/>
      <c r="JIB135" s="127"/>
      <c r="JIC135" s="127"/>
      <c r="JID135" s="127"/>
      <c r="JIE135" s="127"/>
      <c r="JIF135" s="127"/>
      <c r="JIG135" s="127"/>
      <c r="JIH135" s="127"/>
      <c r="JII135" s="127"/>
      <c r="JIJ135" s="127"/>
      <c r="JIK135" s="127"/>
      <c r="JIL135" s="127"/>
      <c r="JIM135" s="127"/>
      <c r="JIN135" s="127"/>
      <c r="JIO135" s="127"/>
      <c r="JIP135" s="127"/>
      <c r="JIQ135" s="127"/>
      <c r="JIR135" s="127"/>
      <c r="JIS135" s="127"/>
      <c r="JIT135" s="127"/>
      <c r="JIU135" s="127"/>
      <c r="JIV135" s="127"/>
      <c r="JIW135" s="127"/>
      <c r="JIX135" s="127"/>
      <c r="JIY135" s="127"/>
      <c r="JIZ135" s="127"/>
      <c r="JJA135" s="127"/>
      <c r="JJB135" s="127"/>
      <c r="JJC135" s="127"/>
      <c r="JJD135" s="127"/>
      <c r="JJE135" s="127"/>
      <c r="JJF135" s="127"/>
      <c r="JJG135" s="127"/>
      <c r="JJH135" s="127"/>
      <c r="JJI135" s="127"/>
      <c r="JJJ135" s="127"/>
      <c r="JJK135" s="127"/>
      <c r="JJL135" s="127"/>
      <c r="JJM135" s="127"/>
      <c r="JJN135" s="127"/>
      <c r="JJO135" s="127"/>
      <c r="JJP135" s="127"/>
      <c r="JJQ135" s="127"/>
      <c r="JJR135" s="127"/>
      <c r="JJS135" s="127"/>
      <c r="JJT135" s="127"/>
      <c r="JJU135" s="127"/>
      <c r="JJV135" s="127"/>
      <c r="JJW135" s="127"/>
      <c r="JJX135" s="127"/>
      <c r="JJY135" s="127"/>
      <c r="JJZ135" s="127"/>
      <c r="JKA135" s="127"/>
      <c r="JKB135" s="127"/>
      <c r="JKC135" s="127"/>
      <c r="JKD135" s="127"/>
      <c r="JKE135" s="127"/>
      <c r="JKF135" s="127"/>
      <c r="JKG135" s="127"/>
      <c r="JKH135" s="127"/>
      <c r="JKI135" s="127"/>
      <c r="JKJ135" s="127"/>
      <c r="JKK135" s="127"/>
      <c r="JKL135" s="127"/>
      <c r="JKM135" s="127"/>
      <c r="JKN135" s="127"/>
      <c r="JKO135" s="127"/>
      <c r="JKP135" s="127"/>
      <c r="JKQ135" s="127"/>
      <c r="JKR135" s="127"/>
      <c r="JKS135" s="127"/>
      <c r="JKT135" s="127"/>
      <c r="JKU135" s="127"/>
      <c r="JKV135" s="127"/>
      <c r="JKW135" s="127"/>
      <c r="JKX135" s="127"/>
      <c r="JKY135" s="127"/>
      <c r="JKZ135" s="127"/>
      <c r="JLA135" s="127"/>
      <c r="JLB135" s="127"/>
      <c r="JLC135" s="127"/>
      <c r="JLD135" s="127"/>
      <c r="JLE135" s="127"/>
      <c r="JLF135" s="127"/>
      <c r="JLG135" s="127"/>
      <c r="JLH135" s="127"/>
      <c r="JLI135" s="127"/>
      <c r="JLJ135" s="127"/>
      <c r="JLK135" s="127"/>
      <c r="JLL135" s="127"/>
      <c r="JLM135" s="127"/>
      <c r="JLN135" s="127"/>
      <c r="JLO135" s="127"/>
      <c r="JLP135" s="127"/>
      <c r="JLQ135" s="127"/>
      <c r="JLR135" s="127"/>
      <c r="JLS135" s="127"/>
      <c r="JLT135" s="127"/>
      <c r="JLU135" s="127"/>
      <c r="JLV135" s="127"/>
      <c r="JLW135" s="127"/>
      <c r="JLX135" s="127"/>
      <c r="JLY135" s="127"/>
      <c r="JLZ135" s="127"/>
      <c r="JMA135" s="127"/>
      <c r="JMB135" s="127"/>
      <c r="JMC135" s="127"/>
      <c r="JMD135" s="127"/>
      <c r="JME135" s="127"/>
      <c r="JMF135" s="127"/>
      <c r="JMG135" s="127"/>
      <c r="JMH135" s="127"/>
      <c r="JMI135" s="127"/>
      <c r="JMJ135" s="127"/>
      <c r="JMK135" s="127"/>
      <c r="JML135" s="127"/>
      <c r="JMM135" s="127"/>
      <c r="JMN135" s="127"/>
      <c r="JMO135" s="127"/>
      <c r="JMP135" s="127"/>
      <c r="JMQ135" s="127"/>
      <c r="JMR135" s="127"/>
      <c r="JMS135" s="127"/>
      <c r="JMT135" s="127"/>
      <c r="JMU135" s="127"/>
      <c r="JMV135" s="127"/>
      <c r="JMW135" s="127"/>
      <c r="JMX135" s="127"/>
      <c r="JMY135" s="127"/>
      <c r="JMZ135" s="127"/>
      <c r="JNA135" s="127"/>
      <c r="JNB135" s="127"/>
      <c r="JNC135" s="127"/>
      <c r="JND135" s="127"/>
      <c r="JNE135" s="127"/>
      <c r="JNF135" s="127"/>
      <c r="JNG135" s="127"/>
      <c r="JNH135" s="127"/>
      <c r="JNI135" s="127"/>
      <c r="JNJ135" s="127"/>
      <c r="JNK135" s="127"/>
      <c r="JNL135" s="127"/>
      <c r="JNM135" s="127"/>
      <c r="JNN135" s="127"/>
      <c r="JNO135" s="127"/>
      <c r="JNP135" s="127"/>
      <c r="JNQ135" s="127"/>
      <c r="JNR135" s="127"/>
      <c r="JNS135" s="127"/>
      <c r="JNT135" s="127"/>
      <c r="JNU135" s="127"/>
      <c r="JNV135" s="127"/>
      <c r="JNW135" s="127"/>
      <c r="JNX135" s="127"/>
      <c r="JNY135" s="127"/>
      <c r="JNZ135" s="127"/>
      <c r="JOA135" s="127"/>
      <c r="JOB135" s="127"/>
      <c r="JOC135" s="127"/>
      <c r="JOD135" s="127"/>
      <c r="JOE135" s="127"/>
      <c r="JOF135" s="127"/>
      <c r="JOG135" s="127"/>
      <c r="JOH135" s="127"/>
      <c r="JOI135" s="127"/>
      <c r="JOJ135" s="127"/>
      <c r="JOK135" s="127"/>
      <c r="JOL135" s="127"/>
      <c r="JOM135" s="127"/>
      <c r="JON135" s="127"/>
      <c r="JOO135" s="127"/>
      <c r="JOP135" s="127"/>
      <c r="JOQ135" s="127"/>
      <c r="JOR135" s="127"/>
      <c r="JOS135" s="127"/>
      <c r="JOT135" s="127"/>
      <c r="JOU135" s="127"/>
      <c r="JOV135" s="127"/>
      <c r="JOW135" s="127"/>
      <c r="JOX135" s="127"/>
      <c r="JOY135" s="127"/>
      <c r="JOZ135" s="127"/>
      <c r="JPA135" s="127"/>
      <c r="JPB135" s="127"/>
      <c r="JPC135" s="127"/>
      <c r="JPD135" s="127"/>
      <c r="JPE135" s="127"/>
      <c r="JPF135" s="127"/>
      <c r="JPG135" s="127"/>
      <c r="JPH135" s="127"/>
      <c r="JPI135" s="127"/>
      <c r="JPJ135" s="127"/>
      <c r="JPK135" s="127"/>
      <c r="JPL135" s="127"/>
      <c r="JPM135" s="127"/>
      <c r="JPN135" s="127"/>
      <c r="JPO135" s="127"/>
      <c r="JPP135" s="127"/>
      <c r="JPQ135" s="127"/>
      <c r="JPR135" s="127"/>
      <c r="JPS135" s="127"/>
      <c r="JPT135" s="127"/>
      <c r="JPU135" s="127"/>
      <c r="JPV135" s="127"/>
      <c r="JPW135" s="127"/>
      <c r="JPX135" s="127"/>
      <c r="JPY135" s="127"/>
      <c r="JPZ135" s="127"/>
      <c r="JQA135" s="127"/>
      <c r="JQB135" s="127"/>
      <c r="JQC135" s="127"/>
      <c r="JQD135" s="127"/>
      <c r="JQE135" s="127"/>
      <c r="JQF135" s="127"/>
      <c r="JQG135" s="127"/>
      <c r="JQH135" s="127"/>
      <c r="JQI135" s="127"/>
      <c r="JQJ135" s="127"/>
      <c r="JQK135" s="127"/>
      <c r="JQL135" s="127"/>
      <c r="JQM135" s="127"/>
      <c r="JQN135" s="127"/>
      <c r="JQO135" s="127"/>
      <c r="JQP135" s="127"/>
      <c r="JQQ135" s="127"/>
      <c r="JQR135" s="127"/>
      <c r="JQS135" s="127"/>
      <c r="JQT135" s="127"/>
      <c r="JQU135" s="127"/>
      <c r="JQV135" s="127"/>
      <c r="JQW135" s="127"/>
      <c r="JQX135" s="127"/>
      <c r="JQY135" s="127"/>
      <c r="JQZ135" s="127"/>
      <c r="JRA135" s="127"/>
      <c r="JRB135" s="127"/>
      <c r="JRC135" s="127"/>
      <c r="JRD135" s="127"/>
      <c r="JRE135" s="127"/>
      <c r="JRF135" s="127"/>
      <c r="JRG135" s="127"/>
      <c r="JRH135" s="127"/>
      <c r="JRI135" s="127"/>
      <c r="JRJ135" s="127"/>
      <c r="JRK135" s="127"/>
      <c r="JRL135" s="127"/>
      <c r="JRM135" s="127"/>
      <c r="JRN135" s="127"/>
      <c r="JRO135" s="127"/>
      <c r="JRP135" s="127"/>
      <c r="JRQ135" s="127"/>
      <c r="JRR135" s="127"/>
      <c r="JRS135" s="127"/>
      <c r="JRT135" s="127"/>
      <c r="JRU135" s="127"/>
      <c r="JRV135" s="127"/>
      <c r="JRW135" s="127"/>
      <c r="JRX135" s="127"/>
      <c r="JRY135" s="127"/>
      <c r="JRZ135" s="127"/>
      <c r="JSA135" s="127"/>
      <c r="JSB135" s="127"/>
      <c r="JSC135" s="127"/>
      <c r="JSD135" s="127"/>
      <c r="JSE135" s="127"/>
      <c r="JSF135" s="127"/>
      <c r="JSG135" s="127"/>
      <c r="JSH135" s="127"/>
      <c r="JSI135" s="127"/>
      <c r="JSJ135" s="127"/>
      <c r="JSK135" s="127"/>
      <c r="JSL135" s="127"/>
      <c r="JSM135" s="127"/>
      <c r="JSN135" s="127"/>
      <c r="JSO135" s="127"/>
      <c r="JSP135" s="127"/>
      <c r="JSQ135" s="127"/>
      <c r="JSR135" s="127"/>
      <c r="JSS135" s="127"/>
      <c r="JST135" s="127"/>
      <c r="JSU135" s="127"/>
      <c r="JSV135" s="127"/>
      <c r="JSW135" s="127"/>
      <c r="JSX135" s="127"/>
      <c r="JSY135" s="127"/>
      <c r="JSZ135" s="127"/>
      <c r="JTA135" s="127"/>
      <c r="JTB135" s="127"/>
      <c r="JTC135" s="127"/>
      <c r="JTD135" s="127"/>
      <c r="JTE135" s="127"/>
      <c r="JTF135" s="127"/>
      <c r="JTG135" s="127"/>
      <c r="JTH135" s="127"/>
      <c r="JTI135" s="127"/>
      <c r="JTJ135" s="127"/>
      <c r="JTK135" s="127"/>
      <c r="JTL135" s="127"/>
      <c r="JTM135" s="127"/>
      <c r="JTN135" s="127"/>
      <c r="JTO135" s="127"/>
      <c r="JTP135" s="127"/>
      <c r="JTQ135" s="127"/>
      <c r="JTR135" s="127"/>
      <c r="JTS135" s="127"/>
      <c r="JTT135" s="127"/>
      <c r="JTU135" s="127"/>
      <c r="JTV135" s="127"/>
      <c r="JTW135" s="127"/>
      <c r="JTX135" s="127"/>
      <c r="JTY135" s="127"/>
      <c r="JTZ135" s="127"/>
      <c r="JUA135" s="127"/>
      <c r="JUB135" s="127"/>
      <c r="JUC135" s="127"/>
      <c r="JUD135" s="127"/>
      <c r="JUE135" s="127"/>
      <c r="JUF135" s="127"/>
      <c r="JUG135" s="127"/>
      <c r="JUH135" s="127"/>
      <c r="JUI135" s="127"/>
      <c r="JUJ135" s="127"/>
      <c r="JUK135" s="127"/>
      <c r="JUL135" s="127"/>
      <c r="JUM135" s="127"/>
      <c r="JUN135" s="127"/>
      <c r="JUO135" s="127"/>
      <c r="JUP135" s="127"/>
      <c r="JUQ135" s="127"/>
      <c r="JUR135" s="127"/>
      <c r="JUS135" s="127"/>
      <c r="JUT135" s="127"/>
      <c r="JUU135" s="127"/>
      <c r="JUV135" s="127"/>
      <c r="JUW135" s="127"/>
      <c r="JUX135" s="127"/>
      <c r="JUY135" s="127"/>
      <c r="JUZ135" s="127"/>
      <c r="JVA135" s="127"/>
      <c r="JVB135" s="127"/>
      <c r="JVC135" s="127"/>
      <c r="JVD135" s="127"/>
      <c r="JVE135" s="127"/>
      <c r="JVF135" s="127"/>
      <c r="JVG135" s="127"/>
      <c r="JVH135" s="127"/>
      <c r="JVI135" s="127"/>
      <c r="JVJ135" s="127"/>
      <c r="JVK135" s="127"/>
      <c r="JVL135" s="127"/>
      <c r="JVM135" s="127"/>
      <c r="JVN135" s="127"/>
      <c r="JVO135" s="127"/>
      <c r="JVP135" s="127"/>
      <c r="JVQ135" s="127"/>
      <c r="JVR135" s="127"/>
      <c r="JVS135" s="127"/>
      <c r="JVT135" s="127"/>
      <c r="JVU135" s="127"/>
      <c r="JVV135" s="127"/>
      <c r="JVW135" s="127"/>
      <c r="JVX135" s="127"/>
      <c r="JVY135" s="127"/>
      <c r="JVZ135" s="127"/>
      <c r="JWA135" s="127"/>
      <c r="JWB135" s="127"/>
      <c r="JWC135" s="127"/>
      <c r="JWD135" s="127"/>
      <c r="JWE135" s="127"/>
      <c r="JWF135" s="127"/>
      <c r="JWG135" s="127"/>
      <c r="JWH135" s="127"/>
      <c r="JWI135" s="127"/>
      <c r="JWJ135" s="127"/>
      <c r="JWK135" s="127"/>
      <c r="JWL135" s="127"/>
      <c r="JWM135" s="127"/>
      <c r="JWN135" s="127"/>
      <c r="JWO135" s="127"/>
      <c r="JWP135" s="127"/>
      <c r="JWQ135" s="127"/>
      <c r="JWR135" s="127"/>
      <c r="JWS135" s="127"/>
      <c r="JWT135" s="127"/>
      <c r="JWU135" s="127"/>
      <c r="JWV135" s="127"/>
      <c r="JWW135" s="127"/>
      <c r="JWX135" s="127"/>
      <c r="JWY135" s="127"/>
      <c r="JWZ135" s="127"/>
      <c r="JXA135" s="127"/>
      <c r="JXB135" s="127"/>
      <c r="JXC135" s="127"/>
      <c r="JXD135" s="127"/>
      <c r="JXE135" s="127"/>
      <c r="JXF135" s="127"/>
      <c r="JXG135" s="127"/>
      <c r="JXH135" s="127"/>
      <c r="JXI135" s="127"/>
      <c r="JXJ135" s="127"/>
      <c r="JXK135" s="127"/>
      <c r="JXL135" s="127"/>
      <c r="JXM135" s="127"/>
      <c r="JXN135" s="127"/>
      <c r="JXO135" s="127"/>
      <c r="JXP135" s="127"/>
      <c r="JXQ135" s="127"/>
      <c r="JXR135" s="127"/>
      <c r="JXS135" s="127"/>
      <c r="JXT135" s="127"/>
      <c r="JXU135" s="127"/>
      <c r="JXV135" s="127"/>
      <c r="JXW135" s="127"/>
      <c r="JXX135" s="127"/>
      <c r="JXY135" s="127"/>
      <c r="JXZ135" s="127"/>
      <c r="JYA135" s="127"/>
      <c r="JYB135" s="127"/>
      <c r="JYC135" s="127"/>
      <c r="JYD135" s="127"/>
      <c r="JYE135" s="127"/>
      <c r="JYF135" s="127"/>
      <c r="JYG135" s="127"/>
      <c r="JYH135" s="127"/>
      <c r="JYI135" s="127"/>
      <c r="JYJ135" s="127"/>
      <c r="JYK135" s="127"/>
      <c r="JYL135" s="127"/>
      <c r="JYM135" s="127"/>
      <c r="JYN135" s="127"/>
      <c r="JYO135" s="127"/>
      <c r="JYP135" s="127"/>
      <c r="JYQ135" s="127"/>
      <c r="JYR135" s="127"/>
      <c r="JYS135" s="127"/>
      <c r="JYT135" s="127"/>
      <c r="JYU135" s="127"/>
      <c r="JYV135" s="127"/>
      <c r="JYW135" s="127"/>
      <c r="JYX135" s="127"/>
      <c r="JYY135" s="127"/>
      <c r="JYZ135" s="127"/>
      <c r="JZA135" s="127"/>
      <c r="JZB135" s="127"/>
      <c r="JZC135" s="127"/>
      <c r="JZD135" s="127"/>
      <c r="JZE135" s="127"/>
      <c r="JZF135" s="127"/>
      <c r="JZG135" s="127"/>
      <c r="JZH135" s="127"/>
      <c r="JZI135" s="127"/>
      <c r="JZJ135" s="127"/>
      <c r="JZK135" s="127"/>
      <c r="JZL135" s="127"/>
      <c r="JZM135" s="127"/>
      <c r="JZN135" s="127"/>
      <c r="JZO135" s="127"/>
      <c r="JZP135" s="127"/>
      <c r="JZQ135" s="127"/>
      <c r="JZR135" s="127"/>
      <c r="JZS135" s="127"/>
      <c r="JZT135" s="127"/>
      <c r="JZU135" s="127"/>
      <c r="JZV135" s="127"/>
      <c r="JZW135" s="127"/>
      <c r="JZX135" s="127"/>
      <c r="JZY135" s="127"/>
      <c r="JZZ135" s="127"/>
      <c r="KAA135" s="127"/>
      <c r="KAB135" s="127"/>
      <c r="KAC135" s="127"/>
      <c r="KAD135" s="127"/>
      <c r="KAE135" s="127"/>
      <c r="KAF135" s="127"/>
      <c r="KAG135" s="127"/>
      <c r="KAH135" s="127"/>
      <c r="KAI135" s="127"/>
      <c r="KAJ135" s="127"/>
      <c r="KAK135" s="127"/>
      <c r="KAL135" s="127"/>
      <c r="KAM135" s="127"/>
      <c r="KAN135" s="127"/>
      <c r="KAO135" s="127"/>
      <c r="KAP135" s="127"/>
      <c r="KAQ135" s="127"/>
      <c r="KAR135" s="127"/>
      <c r="KAS135" s="127"/>
      <c r="KAT135" s="127"/>
      <c r="KAU135" s="127"/>
      <c r="KAV135" s="127"/>
      <c r="KAW135" s="127"/>
      <c r="KAX135" s="127"/>
      <c r="KAY135" s="127"/>
      <c r="KAZ135" s="127"/>
      <c r="KBA135" s="127"/>
      <c r="KBB135" s="127"/>
      <c r="KBC135" s="127"/>
      <c r="KBD135" s="127"/>
      <c r="KBE135" s="127"/>
      <c r="KBF135" s="127"/>
      <c r="KBG135" s="127"/>
      <c r="KBH135" s="127"/>
      <c r="KBI135" s="127"/>
      <c r="KBJ135" s="127"/>
      <c r="KBK135" s="127"/>
      <c r="KBL135" s="127"/>
      <c r="KBM135" s="127"/>
      <c r="KBN135" s="127"/>
      <c r="KBO135" s="127"/>
      <c r="KBP135" s="127"/>
      <c r="KBQ135" s="127"/>
      <c r="KBR135" s="127"/>
      <c r="KBS135" s="127"/>
      <c r="KBT135" s="127"/>
      <c r="KBU135" s="127"/>
      <c r="KBV135" s="127"/>
      <c r="KBW135" s="127"/>
      <c r="KBX135" s="127"/>
      <c r="KBY135" s="127"/>
      <c r="KBZ135" s="127"/>
      <c r="KCA135" s="127"/>
      <c r="KCB135" s="127"/>
      <c r="KCC135" s="127"/>
      <c r="KCD135" s="127"/>
      <c r="KCE135" s="127"/>
      <c r="KCF135" s="127"/>
      <c r="KCG135" s="127"/>
      <c r="KCH135" s="127"/>
      <c r="KCI135" s="127"/>
      <c r="KCJ135" s="127"/>
      <c r="KCK135" s="127"/>
      <c r="KCL135" s="127"/>
      <c r="KCM135" s="127"/>
      <c r="KCN135" s="127"/>
      <c r="KCO135" s="127"/>
      <c r="KCP135" s="127"/>
      <c r="KCQ135" s="127"/>
      <c r="KCR135" s="127"/>
      <c r="KCS135" s="127"/>
      <c r="KCT135" s="127"/>
      <c r="KCU135" s="127"/>
      <c r="KCV135" s="127"/>
      <c r="KCW135" s="127"/>
      <c r="KCX135" s="127"/>
      <c r="KCY135" s="127"/>
      <c r="KCZ135" s="127"/>
      <c r="KDA135" s="127"/>
      <c r="KDB135" s="127"/>
      <c r="KDC135" s="127"/>
      <c r="KDD135" s="127"/>
      <c r="KDE135" s="127"/>
      <c r="KDF135" s="127"/>
      <c r="KDG135" s="127"/>
      <c r="KDH135" s="127"/>
      <c r="KDI135" s="127"/>
      <c r="KDJ135" s="127"/>
      <c r="KDK135" s="127"/>
      <c r="KDL135" s="127"/>
      <c r="KDM135" s="127"/>
      <c r="KDN135" s="127"/>
      <c r="KDO135" s="127"/>
      <c r="KDP135" s="127"/>
      <c r="KDQ135" s="127"/>
      <c r="KDR135" s="127"/>
      <c r="KDS135" s="127"/>
      <c r="KDT135" s="127"/>
      <c r="KDU135" s="127"/>
      <c r="KDV135" s="127"/>
      <c r="KDW135" s="127"/>
      <c r="KDX135" s="127"/>
      <c r="KDY135" s="127"/>
      <c r="KDZ135" s="127"/>
      <c r="KEA135" s="127"/>
      <c r="KEB135" s="127"/>
      <c r="KEC135" s="127"/>
      <c r="KED135" s="127"/>
      <c r="KEE135" s="127"/>
      <c r="KEF135" s="127"/>
      <c r="KEG135" s="127"/>
      <c r="KEH135" s="127"/>
      <c r="KEI135" s="127"/>
      <c r="KEJ135" s="127"/>
      <c r="KEK135" s="127"/>
      <c r="KEL135" s="127"/>
      <c r="KEM135" s="127"/>
      <c r="KEN135" s="127"/>
      <c r="KEO135" s="127"/>
      <c r="KEP135" s="127"/>
      <c r="KEQ135" s="127"/>
      <c r="KER135" s="127"/>
      <c r="KES135" s="127"/>
      <c r="KET135" s="127"/>
      <c r="KEU135" s="127"/>
      <c r="KEV135" s="127"/>
      <c r="KEW135" s="127"/>
      <c r="KEX135" s="127"/>
      <c r="KEY135" s="127"/>
      <c r="KEZ135" s="127"/>
      <c r="KFA135" s="127"/>
      <c r="KFB135" s="127"/>
      <c r="KFC135" s="127"/>
      <c r="KFD135" s="127"/>
      <c r="KFE135" s="127"/>
      <c r="KFF135" s="127"/>
      <c r="KFG135" s="127"/>
      <c r="KFH135" s="127"/>
      <c r="KFI135" s="127"/>
      <c r="KFJ135" s="127"/>
      <c r="KFK135" s="127"/>
      <c r="KFL135" s="127"/>
      <c r="KFM135" s="127"/>
      <c r="KFN135" s="127"/>
      <c r="KFO135" s="127"/>
      <c r="KFP135" s="127"/>
      <c r="KFQ135" s="127"/>
      <c r="KFR135" s="127"/>
      <c r="KFS135" s="127"/>
      <c r="KFT135" s="127"/>
      <c r="KFU135" s="127"/>
      <c r="KFV135" s="127"/>
      <c r="KFW135" s="127"/>
      <c r="KFX135" s="127"/>
      <c r="KFY135" s="127"/>
      <c r="KFZ135" s="127"/>
      <c r="KGA135" s="127"/>
      <c r="KGB135" s="127"/>
      <c r="KGC135" s="127"/>
      <c r="KGD135" s="127"/>
      <c r="KGE135" s="127"/>
      <c r="KGF135" s="127"/>
      <c r="KGG135" s="127"/>
      <c r="KGH135" s="127"/>
      <c r="KGI135" s="127"/>
      <c r="KGJ135" s="127"/>
      <c r="KGK135" s="127"/>
      <c r="KGL135" s="127"/>
      <c r="KGM135" s="127"/>
      <c r="KGN135" s="127"/>
      <c r="KGO135" s="127"/>
      <c r="KGP135" s="127"/>
      <c r="KGQ135" s="127"/>
      <c r="KGR135" s="127"/>
      <c r="KGS135" s="127"/>
      <c r="KGT135" s="127"/>
      <c r="KGU135" s="127"/>
      <c r="KGV135" s="127"/>
      <c r="KGW135" s="127"/>
      <c r="KGX135" s="127"/>
      <c r="KGY135" s="127"/>
      <c r="KGZ135" s="127"/>
      <c r="KHA135" s="127"/>
      <c r="KHB135" s="127"/>
      <c r="KHC135" s="127"/>
      <c r="KHD135" s="127"/>
      <c r="KHE135" s="127"/>
      <c r="KHF135" s="127"/>
      <c r="KHG135" s="127"/>
      <c r="KHH135" s="127"/>
      <c r="KHI135" s="127"/>
      <c r="KHJ135" s="127"/>
      <c r="KHK135" s="127"/>
      <c r="KHL135" s="127"/>
      <c r="KHM135" s="127"/>
      <c r="KHN135" s="127"/>
      <c r="KHO135" s="127"/>
      <c r="KHP135" s="127"/>
      <c r="KHQ135" s="127"/>
      <c r="KHR135" s="127"/>
      <c r="KHS135" s="127"/>
      <c r="KHT135" s="127"/>
      <c r="KHU135" s="127"/>
      <c r="KHV135" s="127"/>
      <c r="KHW135" s="127"/>
      <c r="KHX135" s="127"/>
      <c r="KHY135" s="127"/>
      <c r="KHZ135" s="127"/>
      <c r="KIA135" s="127"/>
      <c r="KIB135" s="127"/>
      <c r="KIC135" s="127"/>
      <c r="KID135" s="127"/>
      <c r="KIE135" s="127"/>
      <c r="KIF135" s="127"/>
      <c r="KIG135" s="127"/>
      <c r="KIH135" s="127"/>
      <c r="KII135" s="127"/>
      <c r="KIJ135" s="127"/>
      <c r="KIK135" s="127"/>
      <c r="KIL135" s="127"/>
      <c r="KIM135" s="127"/>
      <c r="KIN135" s="127"/>
      <c r="KIO135" s="127"/>
      <c r="KIP135" s="127"/>
      <c r="KIQ135" s="127"/>
      <c r="KIR135" s="127"/>
      <c r="KIS135" s="127"/>
      <c r="KIT135" s="127"/>
      <c r="KIU135" s="127"/>
      <c r="KIV135" s="127"/>
      <c r="KIW135" s="127"/>
      <c r="KIX135" s="127"/>
      <c r="KIY135" s="127"/>
      <c r="KIZ135" s="127"/>
      <c r="KJA135" s="127"/>
      <c r="KJB135" s="127"/>
      <c r="KJC135" s="127"/>
      <c r="KJD135" s="127"/>
      <c r="KJE135" s="127"/>
      <c r="KJF135" s="127"/>
      <c r="KJG135" s="127"/>
      <c r="KJH135" s="127"/>
      <c r="KJI135" s="127"/>
      <c r="KJJ135" s="127"/>
      <c r="KJK135" s="127"/>
      <c r="KJL135" s="127"/>
      <c r="KJM135" s="127"/>
      <c r="KJN135" s="127"/>
      <c r="KJO135" s="127"/>
      <c r="KJP135" s="127"/>
      <c r="KJQ135" s="127"/>
      <c r="KJR135" s="127"/>
      <c r="KJS135" s="127"/>
      <c r="KJT135" s="127"/>
      <c r="KJU135" s="127"/>
      <c r="KJV135" s="127"/>
      <c r="KJW135" s="127"/>
      <c r="KJX135" s="127"/>
      <c r="KJY135" s="127"/>
      <c r="KJZ135" s="127"/>
      <c r="KKA135" s="127"/>
      <c r="KKB135" s="127"/>
      <c r="KKC135" s="127"/>
      <c r="KKD135" s="127"/>
      <c r="KKE135" s="127"/>
      <c r="KKF135" s="127"/>
      <c r="KKG135" s="127"/>
      <c r="KKH135" s="127"/>
      <c r="KKI135" s="127"/>
      <c r="KKJ135" s="127"/>
      <c r="KKK135" s="127"/>
      <c r="KKL135" s="127"/>
      <c r="KKM135" s="127"/>
      <c r="KKN135" s="127"/>
      <c r="KKO135" s="127"/>
      <c r="KKP135" s="127"/>
      <c r="KKQ135" s="127"/>
      <c r="KKR135" s="127"/>
      <c r="KKS135" s="127"/>
      <c r="KKT135" s="127"/>
      <c r="KKU135" s="127"/>
      <c r="KKV135" s="127"/>
      <c r="KKW135" s="127"/>
      <c r="KKX135" s="127"/>
      <c r="KKY135" s="127"/>
      <c r="KKZ135" s="127"/>
      <c r="KLA135" s="127"/>
      <c r="KLB135" s="127"/>
      <c r="KLC135" s="127"/>
      <c r="KLD135" s="127"/>
      <c r="KLE135" s="127"/>
      <c r="KLF135" s="127"/>
      <c r="KLG135" s="127"/>
      <c r="KLH135" s="127"/>
      <c r="KLI135" s="127"/>
      <c r="KLJ135" s="127"/>
      <c r="KLK135" s="127"/>
      <c r="KLL135" s="127"/>
      <c r="KLM135" s="127"/>
      <c r="KLN135" s="127"/>
      <c r="KLO135" s="127"/>
      <c r="KLP135" s="127"/>
      <c r="KLQ135" s="127"/>
      <c r="KLR135" s="127"/>
      <c r="KLS135" s="127"/>
      <c r="KLT135" s="127"/>
      <c r="KLU135" s="127"/>
      <c r="KLV135" s="127"/>
      <c r="KLW135" s="127"/>
      <c r="KLX135" s="127"/>
      <c r="KLY135" s="127"/>
      <c r="KLZ135" s="127"/>
      <c r="KMA135" s="127"/>
      <c r="KMB135" s="127"/>
      <c r="KMC135" s="127"/>
      <c r="KMD135" s="127"/>
      <c r="KME135" s="127"/>
      <c r="KMF135" s="127"/>
      <c r="KMG135" s="127"/>
      <c r="KMH135" s="127"/>
      <c r="KMI135" s="127"/>
      <c r="KMJ135" s="127"/>
      <c r="KMK135" s="127"/>
      <c r="KML135" s="127"/>
      <c r="KMM135" s="127"/>
      <c r="KMN135" s="127"/>
      <c r="KMO135" s="127"/>
      <c r="KMP135" s="127"/>
      <c r="KMQ135" s="127"/>
      <c r="KMR135" s="127"/>
      <c r="KMS135" s="127"/>
      <c r="KMT135" s="127"/>
      <c r="KMU135" s="127"/>
      <c r="KMV135" s="127"/>
      <c r="KMW135" s="127"/>
      <c r="KMX135" s="127"/>
      <c r="KMY135" s="127"/>
      <c r="KMZ135" s="127"/>
      <c r="KNA135" s="127"/>
      <c r="KNB135" s="127"/>
      <c r="KNC135" s="127"/>
      <c r="KND135" s="127"/>
      <c r="KNE135" s="127"/>
      <c r="KNF135" s="127"/>
      <c r="KNG135" s="127"/>
      <c r="KNH135" s="127"/>
      <c r="KNI135" s="127"/>
      <c r="KNJ135" s="127"/>
      <c r="KNK135" s="127"/>
      <c r="KNL135" s="127"/>
      <c r="KNM135" s="127"/>
      <c r="KNN135" s="127"/>
      <c r="KNO135" s="127"/>
      <c r="KNP135" s="127"/>
      <c r="KNQ135" s="127"/>
      <c r="KNR135" s="127"/>
      <c r="KNS135" s="127"/>
      <c r="KNT135" s="127"/>
      <c r="KNU135" s="127"/>
      <c r="KNV135" s="127"/>
      <c r="KNW135" s="127"/>
      <c r="KNX135" s="127"/>
      <c r="KNY135" s="127"/>
      <c r="KNZ135" s="127"/>
      <c r="KOA135" s="127"/>
      <c r="KOB135" s="127"/>
      <c r="KOC135" s="127"/>
      <c r="KOD135" s="127"/>
      <c r="KOE135" s="127"/>
      <c r="KOF135" s="127"/>
      <c r="KOG135" s="127"/>
      <c r="KOH135" s="127"/>
      <c r="KOI135" s="127"/>
      <c r="KOJ135" s="127"/>
      <c r="KOK135" s="127"/>
      <c r="KOL135" s="127"/>
      <c r="KOM135" s="127"/>
      <c r="KON135" s="127"/>
      <c r="KOO135" s="127"/>
      <c r="KOP135" s="127"/>
      <c r="KOQ135" s="127"/>
      <c r="KOR135" s="127"/>
      <c r="KOS135" s="127"/>
      <c r="KOT135" s="127"/>
      <c r="KOU135" s="127"/>
      <c r="KOV135" s="127"/>
      <c r="KOW135" s="127"/>
      <c r="KOX135" s="127"/>
      <c r="KOY135" s="127"/>
      <c r="KOZ135" s="127"/>
      <c r="KPA135" s="127"/>
      <c r="KPB135" s="127"/>
      <c r="KPC135" s="127"/>
      <c r="KPD135" s="127"/>
      <c r="KPE135" s="127"/>
      <c r="KPF135" s="127"/>
      <c r="KPG135" s="127"/>
      <c r="KPH135" s="127"/>
      <c r="KPI135" s="127"/>
      <c r="KPJ135" s="127"/>
      <c r="KPK135" s="127"/>
      <c r="KPL135" s="127"/>
      <c r="KPM135" s="127"/>
      <c r="KPN135" s="127"/>
      <c r="KPO135" s="127"/>
      <c r="KPP135" s="127"/>
      <c r="KPQ135" s="127"/>
      <c r="KPR135" s="127"/>
      <c r="KPS135" s="127"/>
      <c r="KPT135" s="127"/>
      <c r="KPU135" s="127"/>
      <c r="KPV135" s="127"/>
      <c r="KPW135" s="127"/>
      <c r="KPX135" s="127"/>
      <c r="KPY135" s="127"/>
      <c r="KPZ135" s="127"/>
      <c r="KQA135" s="127"/>
      <c r="KQB135" s="127"/>
      <c r="KQC135" s="127"/>
      <c r="KQD135" s="127"/>
      <c r="KQE135" s="127"/>
      <c r="KQF135" s="127"/>
      <c r="KQG135" s="127"/>
      <c r="KQH135" s="127"/>
      <c r="KQI135" s="127"/>
      <c r="KQJ135" s="127"/>
      <c r="KQK135" s="127"/>
      <c r="KQL135" s="127"/>
      <c r="KQM135" s="127"/>
      <c r="KQN135" s="127"/>
      <c r="KQO135" s="127"/>
      <c r="KQP135" s="127"/>
      <c r="KQQ135" s="127"/>
      <c r="KQR135" s="127"/>
      <c r="KQS135" s="127"/>
      <c r="KQT135" s="127"/>
      <c r="KQU135" s="127"/>
      <c r="KQV135" s="127"/>
      <c r="KQW135" s="127"/>
      <c r="KQX135" s="127"/>
      <c r="KQY135" s="127"/>
      <c r="KQZ135" s="127"/>
      <c r="KRA135" s="127"/>
      <c r="KRB135" s="127"/>
      <c r="KRC135" s="127"/>
      <c r="KRD135" s="127"/>
      <c r="KRE135" s="127"/>
      <c r="KRF135" s="127"/>
      <c r="KRG135" s="127"/>
      <c r="KRH135" s="127"/>
      <c r="KRI135" s="127"/>
      <c r="KRJ135" s="127"/>
      <c r="KRK135" s="127"/>
      <c r="KRL135" s="127"/>
      <c r="KRM135" s="127"/>
      <c r="KRN135" s="127"/>
      <c r="KRO135" s="127"/>
      <c r="KRP135" s="127"/>
      <c r="KRQ135" s="127"/>
      <c r="KRR135" s="127"/>
      <c r="KRS135" s="127"/>
      <c r="KRT135" s="127"/>
      <c r="KRU135" s="127"/>
      <c r="KRV135" s="127"/>
      <c r="KRW135" s="127"/>
      <c r="KRX135" s="127"/>
      <c r="KRY135" s="127"/>
      <c r="KRZ135" s="127"/>
      <c r="KSA135" s="127"/>
      <c r="KSB135" s="127"/>
      <c r="KSC135" s="127"/>
      <c r="KSD135" s="127"/>
      <c r="KSE135" s="127"/>
      <c r="KSF135" s="127"/>
      <c r="KSG135" s="127"/>
      <c r="KSH135" s="127"/>
      <c r="KSI135" s="127"/>
      <c r="KSJ135" s="127"/>
      <c r="KSK135" s="127"/>
      <c r="KSL135" s="127"/>
      <c r="KSM135" s="127"/>
      <c r="KSN135" s="127"/>
      <c r="KSO135" s="127"/>
      <c r="KSP135" s="127"/>
      <c r="KSQ135" s="127"/>
      <c r="KSR135" s="127"/>
      <c r="KSS135" s="127"/>
      <c r="KST135" s="127"/>
      <c r="KSU135" s="127"/>
      <c r="KSV135" s="127"/>
      <c r="KSW135" s="127"/>
      <c r="KSX135" s="127"/>
      <c r="KSY135" s="127"/>
      <c r="KSZ135" s="127"/>
      <c r="KTA135" s="127"/>
      <c r="KTB135" s="127"/>
      <c r="KTC135" s="127"/>
      <c r="KTD135" s="127"/>
      <c r="KTE135" s="127"/>
      <c r="KTF135" s="127"/>
      <c r="KTG135" s="127"/>
      <c r="KTH135" s="127"/>
      <c r="KTI135" s="127"/>
      <c r="KTJ135" s="127"/>
      <c r="KTK135" s="127"/>
      <c r="KTL135" s="127"/>
      <c r="KTM135" s="127"/>
      <c r="KTN135" s="127"/>
      <c r="KTO135" s="127"/>
      <c r="KTP135" s="127"/>
      <c r="KTQ135" s="127"/>
      <c r="KTR135" s="127"/>
      <c r="KTS135" s="127"/>
      <c r="KTT135" s="127"/>
      <c r="KTU135" s="127"/>
      <c r="KTV135" s="127"/>
      <c r="KTW135" s="127"/>
      <c r="KTX135" s="127"/>
      <c r="KTY135" s="127"/>
      <c r="KTZ135" s="127"/>
      <c r="KUA135" s="127"/>
      <c r="KUB135" s="127"/>
      <c r="KUC135" s="127"/>
      <c r="KUD135" s="127"/>
      <c r="KUE135" s="127"/>
      <c r="KUF135" s="127"/>
      <c r="KUG135" s="127"/>
      <c r="KUH135" s="127"/>
      <c r="KUI135" s="127"/>
      <c r="KUJ135" s="127"/>
      <c r="KUK135" s="127"/>
      <c r="KUL135" s="127"/>
      <c r="KUM135" s="127"/>
      <c r="KUN135" s="127"/>
      <c r="KUO135" s="127"/>
      <c r="KUP135" s="127"/>
      <c r="KUQ135" s="127"/>
      <c r="KUR135" s="127"/>
      <c r="KUS135" s="127"/>
      <c r="KUT135" s="127"/>
      <c r="KUU135" s="127"/>
      <c r="KUV135" s="127"/>
      <c r="KUW135" s="127"/>
      <c r="KUX135" s="127"/>
      <c r="KUY135" s="127"/>
      <c r="KUZ135" s="127"/>
      <c r="KVA135" s="127"/>
      <c r="KVB135" s="127"/>
      <c r="KVC135" s="127"/>
      <c r="KVD135" s="127"/>
      <c r="KVE135" s="127"/>
      <c r="KVF135" s="127"/>
      <c r="KVG135" s="127"/>
      <c r="KVH135" s="127"/>
      <c r="KVI135" s="127"/>
      <c r="KVJ135" s="127"/>
      <c r="KVK135" s="127"/>
      <c r="KVL135" s="127"/>
      <c r="KVM135" s="127"/>
      <c r="KVN135" s="127"/>
      <c r="KVO135" s="127"/>
      <c r="KVP135" s="127"/>
      <c r="KVQ135" s="127"/>
      <c r="KVR135" s="127"/>
      <c r="KVS135" s="127"/>
      <c r="KVT135" s="127"/>
      <c r="KVU135" s="127"/>
      <c r="KVV135" s="127"/>
      <c r="KVW135" s="127"/>
      <c r="KVX135" s="127"/>
      <c r="KVY135" s="127"/>
      <c r="KVZ135" s="127"/>
      <c r="KWA135" s="127"/>
      <c r="KWB135" s="127"/>
      <c r="KWC135" s="127"/>
      <c r="KWD135" s="127"/>
      <c r="KWE135" s="127"/>
      <c r="KWF135" s="127"/>
      <c r="KWG135" s="127"/>
      <c r="KWH135" s="127"/>
      <c r="KWI135" s="127"/>
      <c r="KWJ135" s="127"/>
      <c r="KWK135" s="127"/>
      <c r="KWL135" s="127"/>
      <c r="KWM135" s="127"/>
      <c r="KWN135" s="127"/>
      <c r="KWO135" s="127"/>
      <c r="KWP135" s="127"/>
      <c r="KWQ135" s="127"/>
      <c r="KWR135" s="127"/>
      <c r="KWS135" s="127"/>
      <c r="KWT135" s="127"/>
      <c r="KWU135" s="127"/>
      <c r="KWV135" s="127"/>
      <c r="KWW135" s="127"/>
      <c r="KWX135" s="127"/>
      <c r="KWY135" s="127"/>
      <c r="KWZ135" s="127"/>
      <c r="KXA135" s="127"/>
      <c r="KXB135" s="127"/>
      <c r="KXC135" s="127"/>
      <c r="KXD135" s="127"/>
      <c r="KXE135" s="127"/>
      <c r="KXF135" s="127"/>
      <c r="KXG135" s="127"/>
      <c r="KXH135" s="127"/>
      <c r="KXI135" s="127"/>
      <c r="KXJ135" s="127"/>
      <c r="KXK135" s="127"/>
      <c r="KXL135" s="127"/>
      <c r="KXM135" s="127"/>
      <c r="KXN135" s="127"/>
      <c r="KXO135" s="127"/>
      <c r="KXP135" s="127"/>
      <c r="KXQ135" s="127"/>
      <c r="KXR135" s="127"/>
      <c r="KXS135" s="127"/>
      <c r="KXT135" s="127"/>
      <c r="KXU135" s="127"/>
      <c r="KXV135" s="127"/>
      <c r="KXW135" s="127"/>
      <c r="KXX135" s="127"/>
      <c r="KXY135" s="127"/>
      <c r="KXZ135" s="127"/>
      <c r="KYA135" s="127"/>
      <c r="KYB135" s="127"/>
      <c r="KYC135" s="127"/>
      <c r="KYD135" s="127"/>
      <c r="KYE135" s="127"/>
      <c r="KYF135" s="127"/>
      <c r="KYG135" s="127"/>
      <c r="KYH135" s="127"/>
      <c r="KYI135" s="127"/>
      <c r="KYJ135" s="127"/>
      <c r="KYK135" s="127"/>
      <c r="KYL135" s="127"/>
      <c r="KYM135" s="127"/>
      <c r="KYN135" s="127"/>
      <c r="KYO135" s="127"/>
      <c r="KYP135" s="127"/>
      <c r="KYQ135" s="127"/>
      <c r="KYR135" s="127"/>
      <c r="KYS135" s="127"/>
      <c r="KYT135" s="127"/>
      <c r="KYU135" s="127"/>
      <c r="KYV135" s="127"/>
      <c r="KYW135" s="127"/>
      <c r="KYX135" s="127"/>
      <c r="KYY135" s="127"/>
      <c r="KYZ135" s="127"/>
      <c r="KZA135" s="127"/>
      <c r="KZB135" s="127"/>
      <c r="KZC135" s="127"/>
      <c r="KZD135" s="127"/>
      <c r="KZE135" s="127"/>
      <c r="KZF135" s="127"/>
      <c r="KZG135" s="127"/>
      <c r="KZH135" s="127"/>
      <c r="KZI135" s="127"/>
      <c r="KZJ135" s="127"/>
      <c r="KZK135" s="127"/>
      <c r="KZL135" s="127"/>
      <c r="KZM135" s="127"/>
      <c r="KZN135" s="127"/>
      <c r="KZO135" s="127"/>
      <c r="KZP135" s="127"/>
      <c r="KZQ135" s="127"/>
      <c r="KZR135" s="127"/>
      <c r="KZS135" s="127"/>
      <c r="KZT135" s="127"/>
      <c r="KZU135" s="127"/>
      <c r="KZV135" s="127"/>
      <c r="KZW135" s="127"/>
      <c r="KZX135" s="127"/>
      <c r="KZY135" s="127"/>
      <c r="KZZ135" s="127"/>
      <c r="LAA135" s="127"/>
      <c r="LAB135" s="127"/>
      <c r="LAC135" s="127"/>
      <c r="LAD135" s="127"/>
      <c r="LAE135" s="127"/>
      <c r="LAF135" s="127"/>
      <c r="LAG135" s="127"/>
      <c r="LAH135" s="127"/>
      <c r="LAI135" s="127"/>
      <c r="LAJ135" s="127"/>
      <c r="LAK135" s="127"/>
      <c r="LAL135" s="127"/>
      <c r="LAM135" s="127"/>
      <c r="LAN135" s="127"/>
      <c r="LAO135" s="127"/>
      <c r="LAP135" s="127"/>
      <c r="LAQ135" s="127"/>
      <c r="LAR135" s="127"/>
      <c r="LAS135" s="127"/>
      <c r="LAT135" s="127"/>
      <c r="LAU135" s="127"/>
      <c r="LAV135" s="127"/>
      <c r="LAW135" s="127"/>
      <c r="LAX135" s="127"/>
      <c r="LAY135" s="127"/>
      <c r="LAZ135" s="127"/>
      <c r="LBA135" s="127"/>
      <c r="LBB135" s="127"/>
      <c r="LBC135" s="127"/>
      <c r="LBD135" s="127"/>
      <c r="LBE135" s="127"/>
      <c r="LBF135" s="127"/>
      <c r="LBG135" s="127"/>
      <c r="LBH135" s="127"/>
      <c r="LBI135" s="127"/>
      <c r="LBJ135" s="127"/>
      <c r="LBK135" s="127"/>
      <c r="LBL135" s="127"/>
      <c r="LBM135" s="127"/>
      <c r="LBN135" s="127"/>
      <c r="LBO135" s="127"/>
      <c r="LBP135" s="127"/>
      <c r="LBQ135" s="127"/>
      <c r="LBR135" s="127"/>
      <c r="LBS135" s="127"/>
      <c r="LBT135" s="127"/>
      <c r="LBU135" s="127"/>
      <c r="LBV135" s="127"/>
      <c r="LBW135" s="127"/>
      <c r="LBX135" s="127"/>
      <c r="LBY135" s="127"/>
      <c r="LBZ135" s="127"/>
      <c r="LCA135" s="127"/>
      <c r="LCB135" s="127"/>
      <c r="LCC135" s="127"/>
      <c r="LCD135" s="127"/>
      <c r="LCE135" s="127"/>
      <c r="LCF135" s="127"/>
      <c r="LCG135" s="127"/>
      <c r="LCH135" s="127"/>
      <c r="LCI135" s="127"/>
      <c r="LCJ135" s="127"/>
      <c r="LCK135" s="127"/>
      <c r="LCL135" s="127"/>
      <c r="LCM135" s="127"/>
      <c r="LCN135" s="127"/>
      <c r="LCO135" s="127"/>
      <c r="LCP135" s="127"/>
      <c r="LCQ135" s="127"/>
      <c r="LCR135" s="127"/>
      <c r="LCS135" s="127"/>
      <c r="LCT135" s="127"/>
      <c r="LCU135" s="127"/>
      <c r="LCV135" s="127"/>
      <c r="LCW135" s="127"/>
      <c r="LCX135" s="127"/>
      <c r="LCY135" s="127"/>
      <c r="LCZ135" s="127"/>
      <c r="LDA135" s="127"/>
      <c r="LDB135" s="127"/>
      <c r="LDC135" s="127"/>
      <c r="LDD135" s="127"/>
      <c r="LDE135" s="127"/>
      <c r="LDF135" s="127"/>
      <c r="LDG135" s="127"/>
      <c r="LDH135" s="127"/>
      <c r="LDI135" s="127"/>
      <c r="LDJ135" s="127"/>
      <c r="LDK135" s="127"/>
      <c r="LDL135" s="127"/>
      <c r="LDM135" s="127"/>
      <c r="LDN135" s="127"/>
      <c r="LDO135" s="127"/>
      <c r="LDP135" s="127"/>
      <c r="LDQ135" s="127"/>
      <c r="LDR135" s="127"/>
      <c r="LDS135" s="127"/>
      <c r="LDT135" s="127"/>
      <c r="LDU135" s="127"/>
      <c r="LDV135" s="127"/>
      <c r="LDW135" s="127"/>
      <c r="LDX135" s="127"/>
      <c r="LDY135" s="127"/>
      <c r="LDZ135" s="127"/>
      <c r="LEA135" s="127"/>
      <c r="LEB135" s="127"/>
      <c r="LEC135" s="127"/>
      <c r="LED135" s="127"/>
      <c r="LEE135" s="127"/>
      <c r="LEF135" s="127"/>
      <c r="LEG135" s="127"/>
      <c r="LEH135" s="127"/>
      <c r="LEI135" s="127"/>
      <c r="LEJ135" s="127"/>
      <c r="LEK135" s="127"/>
      <c r="LEL135" s="127"/>
      <c r="LEM135" s="127"/>
      <c r="LEN135" s="127"/>
      <c r="LEO135" s="127"/>
      <c r="LEP135" s="127"/>
      <c r="LEQ135" s="127"/>
      <c r="LER135" s="127"/>
      <c r="LES135" s="127"/>
      <c r="LET135" s="127"/>
      <c r="LEU135" s="127"/>
      <c r="LEV135" s="127"/>
      <c r="LEW135" s="127"/>
      <c r="LEX135" s="127"/>
      <c r="LEY135" s="127"/>
      <c r="LEZ135" s="127"/>
      <c r="LFA135" s="127"/>
      <c r="LFB135" s="127"/>
      <c r="LFC135" s="127"/>
      <c r="LFD135" s="127"/>
      <c r="LFE135" s="127"/>
      <c r="LFF135" s="127"/>
      <c r="LFG135" s="127"/>
      <c r="LFH135" s="127"/>
      <c r="LFI135" s="127"/>
      <c r="LFJ135" s="127"/>
      <c r="LFK135" s="127"/>
      <c r="LFL135" s="127"/>
      <c r="LFM135" s="127"/>
      <c r="LFN135" s="127"/>
      <c r="LFO135" s="127"/>
      <c r="LFP135" s="127"/>
      <c r="LFQ135" s="127"/>
      <c r="LFR135" s="127"/>
      <c r="LFS135" s="127"/>
      <c r="LFT135" s="127"/>
      <c r="LFU135" s="127"/>
      <c r="LFV135" s="127"/>
      <c r="LFW135" s="127"/>
      <c r="LFX135" s="127"/>
      <c r="LFY135" s="127"/>
      <c r="LFZ135" s="127"/>
      <c r="LGA135" s="127"/>
      <c r="LGB135" s="127"/>
      <c r="LGC135" s="127"/>
      <c r="LGD135" s="127"/>
      <c r="LGE135" s="127"/>
      <c r="LGF135" s="127"/>
      <c r="LGG135" s="127"/>
      <c r="LGH135" s="127"/>
      <c r="LGI135" s="127"/>
      <c r="LGJ135" s="127"/>
      <c r="LGK135" s="127"/>
      <c r="LGL135" s="127"/>
      <c r="LGM135" s="127"/>
      <c r="LGN135" s="127"/>
      <c r="LGO135" s="127"/>
      <c r="LGP135" s="127"/>
      <c r="LGQ135" s="127"/>
      <c r="LGR135" s="127"/>
      <c r="LGS135" s="127"/>
      <c r="LGT135" s="127"/>
      <c r="LGU135" s="127"/>
      <c r="LGV135" s="127"/>
      <c r="LGW135" s="127"/>
      <c r="LGX135" s="127"/>
      <c r="LGY135" s="127"/>
      <c r="LGZ135" s="127"/>
      <c r="LHA135" s="127"/>
      <c r="LHB135" s="127"/>
      <c r="LHC135" s="127"/>
      <c r="LHD135" s="127"/>
      <c r="LHE135" s="127"/>
      <c r="LHF135" s="127"/>
      <c r="LHG135" s="127"/>
      <c r="LHH135" s="127"/>
      <c r="LHI135" s="127"/>
      <c r="LHJ135" s="127"/>
      <c r="LHK135" s="127"/>
      <c r="LHL135" s="127"/>
      <c r="LHM135" s="127"/>
      <c r="LHN135" s="127"/>
      <c r="LHO135" s="127"/>
      <c r="LHP135" s="127"/>
      <c r="LHQ135" s="127"/>
      <c r="LHR135" s="127"/>
      <c r="LHS135" s="127"/>
      <c r="LHT135" s="127"/>
      <c r="LHU135" s="127"/>
      <c r="LHV135" s="127"/>
      <c r="LHW135" s="127"/>
      <c r="LHX135" s="127"/>
      <c r="LHY135" s="127"/>
      <c r="LHZ135" s="127"/>
      <c r="LIA135" s="127"/>
      <c r="LIB135" s="127"/>
      <c r="LIC135" s="127"/>
      <c r="LID135" s="127"/>
      <c r="LIE135" s="127"/>
      <c r="LIF135" s="127"/>
      <c r="LIG135" s="127"/>
      <c r="LIH135" s="127"/>
      <c r="LII135" s="127"/>
      <c r="LIJ135" s="127"/>
      <c r="LIK135" s="127"/>
      <c r="LIL135" s="127"/>
      <c r="LIM135" s="127"/>
      <c r="LIN135" s="127"/>
      <c r="LIO135" s="127"/>
      <c r="LIP135" s="127"/>
      <c r="LIQ135" s="127"/>
      <c r="LIR135" s="127"/>
      <c r="LIS135" s="127"/>
      <c r="LIT135" s="127"/>
      <c r="LIU135" s="127"/>
      <c r="LIV135" s="127"/>
      <c r="LIW135" s="127"/>
      <c r="LIX135" s="127"/>
      <c r="LIY135" s="127"/>
      <c r="LIZ135" s="127"/>
      <c r="LJA135" s="127"/>
      <c r="LJB135" s="127"/>
      <c r="LJC135" s="127"/>
      <c r="LJD135" s="127"/>
      <c r="LJE135" s="127"/>
      <c r="LJF135" s="127"/>
      <c r="LJG135" s="127"/>
      <c r="LJH135" s="127"/>
      <c r="LJI135" s="127"/>
      <c r="LJJ135" s="127"/>
      <c r="LJK135" s="127"/>
      <c r="LJL135" s="127"/>
      <c r="LJM135" s="127"/>
      <c r="LJN135" s="127"/>
      <c r="LJO135" s="127"/>
      <c r="LJP135" s="127"/>
      <c r="LJQ135" s="127"/>
      <c r="LJR135" s="127"/>
      <c r="LJS135" s="127"/>
      <c r="LJT135" s="127"/>
      <c r="LJU135" s="127"/>
      <c r="LJV135" s="127"/>
      <c r="LJW135" s="127"/>
      <c r="LJX135" s="127"/>
      <c r="LJY135" s="127"/>
      <c r="LJZ135" s="127"/>
      <c r="LKA135" s="127"/>
      <c r="LKB135" s="127"/>
      <c r="LKC135" s="127"/>
      <c r="LKD135" s="127"/>
      <c r="LKE135" s="127"/>
      <c r="LKF135" s="127"/>
      <c r="LKG135" s="127"/>
      <c r="LKH135" s="127"/>
      <c r="LKI135" s="127"/>
      <c r="LKJ135" s="127"/>
      <c r="LKK135" s="127"/>
      <c r="LKL135" s="127"/>
      <c r="LKM135" s="127"/>
      <c r="LKN135" s="127"/>
      <c r="LKO135" s="127"/>
      <c r="LKP135" s="127"/>
      <c r="LKQ135" s="127"/>
      <c r="LKR135" s="127"/>
      <c r="LKS135" s="127"/>
      <c r="LKT135" s="127"/>
      <c r="LKU135" s="127"/>
      <c r="LKV135" s="127"/>
      <c r="LKW135" s="127"/>
      <c r="LKX135" s="127"/>
      <c r="LKY135" s="127"/>
      <c r="LKZ135" s="127"/>
      <c r="LLA135" s="127"/>
      <c r="LLB135" s="127"/>
      <c r="LLC135" s="127"/>
      <c r="LLD135" s="127"/>
      <c r="LLE135" s="127"/>
      <c r="LLF135" s="127"/>
      <c r="LLG135" s="127"/>
      <c r="LLH135" s="127"/>
      <c r="LLI135" s="127"/>
      <c r="LLJ135" s="127"/>
      <c r="LLK135" s="127"/>
      <c r="LLL135" s="127"/>
      <c r="LLM135" s="127"/>
      <c r="LLN135" s="127"/>
      <c r="LLO135" s="127"/>
      <c r="LLP135" s="127"/>
      <c r="LLQ135" s="127"/>
      <c r="LLR135" s="127"/>
      <c r="LLS135" s="127"/>
      <c r="LLT135" s="127"/>
      <c r="LLU135" s="127"/>
      <c r="LLV135" s="127"/>
      <c r="LLW135" s="127"/>
      <c r="LLX135" s="127"/>
      <c r="LLY135" s="127"/>
      <c r="LLZ135" s="127"/>
      <c r="LMA135" s="127"/>
      <c r="LMB135" s="127"/>
      <c r="LMC135" s="127"/>
      <c r="LMD135" s="127"/>
      <c r="LME135" s="127"/>
      <c r="LMF135" s="127"/>
      <c r="LMG135" s="127"/>
      <c r="LMH135" s="127"/>
      <c r="LMI135" s="127"/>
      <c r="LMJ135" s="127"/>
      <c r="LMK135" s="127"/>
      <c r="LML135" s="127"/>
      <c r="LMM135" s="127"/>
      <c r="LMN135" s="127"/>
      <c r="LMO135" s="127"/>
      <c r="LMP135" s="127"/>
      <c r="LMQ135" s="127"/>
      <c r="LMR135" s="127"/>
      <c r="LMS135" s="127"/>
      <c r="LMT135" s="127"/>
      <c r="LMU135" s="127"/>
      <c r="LMV135" s="127"/>
      <c r="LMW135" s="127"/>
      <c r="LMX135" s="127"/>
      <c r="LMY135" s="127"/>
      <c r="LMZ135" s="127"/>
      <c r="LNA135" s="127"/>
      <c r="LNB135" s="127"/>
      <c r="LNC135" s="127"/>
      <c r="LND135" s="127"/>
      <c r="LNE135" s="127"/>
      <c r="LNF135" s="127"/>
      <c r="LNG135" s="127"/>
      <c r="LNH135" s="127"/>
      <c r="LNI135" s="127"/>
      <c r="LNJ135" s="127"/>
      <c r="LNK135" s="127"/>
      <c r="LNL135" s="127"/>
      <c r="LNM135" s="127"/>
      <c r="LNN135" s="127"/>
      <c r="LNO135" s="127"/>
      <c r="LNP135" s="127"/>
      <c r="LNQ135" s="127"/>
      <c r="LNR135" s="127"/>
      <c r="LNS135" s="127"/>
      <c r="LNT135" s="127"/>
      <c r="LNU135" s="127"/>
      <c r="LNV135" s="127"/>
      <c r="LNW135" s="127"/>
      <c r="LNX135" s="127"/>
      <c r="LNY135" s="127"/>
      <c r="LNZ135" s="127"/>
      <c r="LOA135" s="127"/>
      <c r="LOB135" s="127"/>
      <c r="LOC135" s="127"/>
      <c r="LOD135" s="127"/>
      <c r="LOE135" s="127"/>
      <c r="LOF135" s="127"/>
      <c r="LOG135" s="127"/>
      <c r="LOH135" s="127"/>
      <c r="LOI135" s="127"/>
      <c r="LOJ135" s="127"/>
      <c r="LOK135" s="127"/>
      <c r="LOL135" s="127"/>
      <c r="LOM135" s="127"/>
      <c r="LON135" s="127"/>
      <c r="LOO135" s="127"/>
      <c r="LOP135" s="127"/>
      <c r="LOQ135" s="127"/>
      <c r="LOR135" s="127"/>
      <c r="LOS135" s="127"/>
      <c r="LOT135" s="127"/>
      <c r="LOU135" s="127"/>
      <c r="LOV135" s="127"/>
      <c r="LOW135" s="127"/>
      <c r="LOX135" s="127"/>
      <c r="LOY135" s="127"/>
      <c r="LOZ135" s="127"/>
      <c r="LPA135" s="127"/>
      <c r="LPB135" s="127"/>
      <c r="LPC135" s="127"/>
      <c r="LPD135" s="127"/>
      <c r="LPE135" s="127"/>
      <c r="LPF135" s="127"/>
      <c r="LPG135" s="127"/>
      <c r="LPH135" s="127"/>
      <c r="LPI135" s="127"/>
      <c r="LPJ135" s="127"/>
      <c r="LPK135" s="127"/>
      <c r="LPL135" s="127"/>
      <c r="LPM135" s="127"/>
      <c r="LPN135" s="127"/>
      <c r="LPO135" s="127"/>
      <c r="LPP135" s="127"/>
      <c r="LPQ135" s="127"/>
      <c r="LPR135" s="127"/>
      <c r="LPS135" s="127"/>
      <c r="LPT135" s="127"/>
      <c r="LPU135" s="127"/>
      <c r="LPV135" s="127"/>
      <c r="LPW135" s="127"/>
      <c r="LPX135" s="127"/>
      <c r="LPY135" s="127"/>
      <c r="LPZ135" s="127"/>
      <c r="LQA135" s="127"/>
      <c r="LQB135" s="127"/>
      <c r="LQC135" s="127"/>
      <c r="LQD135" s="127"/>
      <c r="LQE135" s="127"/>
      <c r="LQF135" s="127"/>
      <c r="LQG135" s="127"/>
      <c r="LQH135" s="127"/>
      <c r="LQI135" s="127"/>
      <c r="LQJ135" s="127"/>
      <c r="LQK135" s="127"/>
      <c r="LQL135" s="127"/>
      <c r="LQM135" s="127"/>
      <c r="LQN135" s="127"/>
      <c r="LQO135" s="127"/>
      <c r="LQP135" s="127"/>
      <c r="LQQ135" s="127"/>
      <c r="LQR135" s="127"/>
      <c r="LQS135" s="127"/>
      <c r="LQT135" s="127"/>
      <c r="LQU135" s="127"/>
      <c r="LQV135" s="127"/>
      <c r="LQW135" s="127"/>
      <c r="LQX135" s="127"/>
      <c r="LQY135" s="127"/>
      <c r="LQZ135" s="127"/>
      <c r="LRA135" s="127"/>
      <c r="LRB135" s="127"/>
      <c r="LRC135" s="127"/>
      <c r="LRD135" s="127"/>
      <c r="LRE135" s="127"/>
      <c r="LRF135" s="127"/>
      <c r="LRG135" s="127"/>
      <c r="LRH135" s="127"/>
      <c r="LRI135" s="127"/>
      <c r="LRJ135" s="127"/>
      <c r="LRK135" s="127"/>
      <c r="LRL135" s="127"/>
      <c r="LRM135" s="127"/>
      <c r="LRN135" s="127"/>
      <c r="LRO135" s="127"/>
      <c r="LRP135" s="127"/>
      <c r="LRQ135" s="127"/>
      <c r="LRR135" s="127"/>
      <c r="LRS135" s="127"/>
      <c r="LRT135" s="127"/>
      <c r="LRU135" s="127"/>
      <c r="LRV135" s="127"/>
      <c r="LRW135" s="127"/>
      <c r="LRX135" s="127"/>
      <c r="LRY135" s="127"/>
      <c r="LRZ135" s="127"/>
      <c r="LSA135" s="127"/>
      <c r="LSB135" s="127"/>
      <c r="LSC135" s="127"/>
      <c r="LSD135" s="127"/>
      <c r="LSE135" s="127"/>
      <c r="LSF135" s="127"/>
      <c r="LSG135" s="127"/>
      <c r="LSH135" s="127"/>
      <c r="LSI135" s="127"/>
      <c r="LSJ135" s="127"/>
      <c r="LSK135" s="127"/>
      <c r="LSL135" s="127"/>
      <c r="LSM135" s="127"/>
      <c r="LSN135" s="127"/>
      <c r="LSO135" s="127"/>
      <c r="LSP135" s="127"/>
      <c r="LSQ135" s="127"/>
      <c r="LSR135" s="127"/>
      <c r="LSS135" s="127"/>
      <c r="LST135" s="127"/>
      <c r="LSU135" s="127"/>
      <c r="LSV135" s="127"/>
      <c r="LSW135" s="127"/>
      <c r="LSX135" s="127"/>
      <c r="LSY135" s="127"/>
      <c r="LSZ135" s="127"/>
      <c r="LTA135" s="127"/>
      <c r="LTB135" s="127"/>
      <c r="LTC135" s="127"/>
      <c r="LTD135" s="127"/>
      <c r="LTE135" s="127"/>
      <c r="LTF135" s="127"/>
      <c r="LTG135" s="127"/>
      <c r="LTH135" s="127"/>
      <c r="LTI135" s="127"/>
      <c r="LTJ135" s="127"/>
      <c r="LTK135" s="127"/>
      <c r="LTL135" s="127"/>
      <c r="LTM135" s="127"/>
      <c r="LTN135" s="127"/>
      <c r="LTO135" s="127"/>
      <c r="LTP135" s="127"/>
      <c r="LTQ135" s="127"/>
      <c r="LTR135" s="127"/>
      <c r="LTS135" s="127"/>
      <c r="LTT135" s="127"/>
      <c r="LTU135" s="127"/>
      <c r="LTV135" s="127"/>
      <c r="LTW135" s="127"/>
      <c r="LTX135" s="127"/>
      <c r="LTY135" s="127"/>
      <c r="LTZ135" s="127"/>
      <c r="LUA135" s="127"/>
      <c r="LUB135" s="127"/>
      <c r="LUC135" s="127"/>
      <c r="LUD135" s="127"/>
      <c r="LUE135" s="127"/>
      <c r="LUF135" s="127"/>
      <c r="LUG135" s="127"/>
      <c r="LUH135" s="127"/>
      <c r="LUI135" s="127"/>
      <c r="LUJ135" s="127"/>
      <c r="LUK135" s="127"/>
      <c r="LUL135" s="127"/>
      <c r="LUM135" s="127"/>
      <c r="LUN135" s="127"/>
      <c r="LUO135" s="127"/>
      <c r="LUP135" s="127"/>
      <c r="LUQ135" s="127"/>
      <c r="LUR135" s="127"/>
      <c r="LUS135" s="127"/>
      <c r="LUT135" s="127"/>
      <c r="LUU135" s="127"/>
      <c r="LUV135" s="127"/>
      <c r="LUW135" s="127"/>
      <c r="LUX135" s="127"/>
      <c r="LUY135" s="127"/>
      <c r="LUZ135" s="127"/>
      <c r="LVA135" s="127"/>
      <c r="LVB135" s="127"/>
      <c r="LVC135" s="127"/>
      <c r="LVD135" s="127"/>
      <c r="LVE135" s="127"/>
      <c r="LVF135" s="127"/>
      <c r="LVG135" s="127"/>
      <c r="LVH135" s="127"/>
      <c r="LVI135" s="127"/>
      <c r="LVJ135" s="127"/>
      <c r="LVK135" s="127"/>
      <c r="LVL135" s="127"/>
      <c r="LVM135" s="127"/>
      <c r="LVN135" s="127"/>
      <c r="LVO135" s="127"/>
      <c r="LVP135" s="127"/>
      <c r="LVQ135" s="127"/>
      <c r="LVR135" s="127"/>
      <c r="LVS135" s="127"/>
      <c r="LVT135" s="127"/>
      <c r="LVU135" s="127"/>
      <c r="LVV135" s="127"/>
      <c r="LVW135" s="127"/>
      <c r="LVX135" s="127"/>
      <c r="LVY135" s="127"/>
      <c r="LVZ135" s="127"/>
      <c r="LWA135" s="127"/>
      <c r="LWB135" s="127"/>
      <c r="LWC135" s="127"/>
      <c r="LWD135" s="127"/>
      <c r="LWE135" s="127"/>
      <c r="LWF135" s="127"/>
      <c r="LWG135" s="127"/>
      <c r="LWH135" s="127"/>
      <c r="LWI135" s="127"/>
      <c r="LWJ135" s="127"/>
      <c r="LWK135" s="127"/>
      <c r="LWL135" s="127"/>
      <c r="LWM135" s="127"/>
      <c r="LWN135" s="127"/>
      <c r="LWO135" s="127"/>
      <c r="LWP135" s="127"/>
      <c r="LWQ135" s="127"/>
      <c r="LWR135" s="127"/>
      <c r="LWS135" s="127"/>
      <c r="LWT135" s="127"/>
      <c r="LWU135" s="127"/>
      <c r="LWV135" s="127"/>
      <c r="LWW135" s="127"/>
      <c r="LWX135" s="127"/>
      <c r="LWY135" s="127"/>
      <c r="LWZ135" s="127"/>
      <c r="LXA135" s="127"/>
      <c r="LXB135" s="127"/>
      <c r="LXC135" s="127"/>
      <c r="LXD135" s="127"/>
      <c r="LXE135" s="127"/>
      <c r="LXF135" s="127"/>
      <c r="LXG135" s="127"/>
      <c r="LXH135" s="127"/>
      <c r="LXI135" s="127"/>
      <c r="LXJ135" s="127"/>
      <c r="LXK135" s="127"/>
      <c r="LXL135" s="127"/>
      <c r="LXM135" s="127"/>
      <c r="LXN135" s="127"/>
      <c r="LXO135" s="127"/>
      <c r="LXP135" s="127"/>
      <c r="LXQ135" s="127"/>
      <c r="LXR135" s="127"/>
      <c r="LXS135" s="127"/>
      <c r="LXT135" s="127"/>
      <c r="LXU135" s="127"/>
      <c r="LXV135" s="127"/>
      <c r="LXW135" s="127"/>
      <c r="LXX135" s="127"/>
      <c r="LXY135" s="127"/>
      <c r="LXZ135" s="127"/>
      <c r="LYA135" s="127"/>
      <c r="LYB135" s="127"/>
      <c r="LYC135" s="127"/>
      <c r="LYD135" s="127"/>
      <c r="LYE135" s="127"/>
      <c r="LYF135" s="127"/>
      <c r="LYG135" s="127"/>
      <c r="LYH135" s="127"/>
      <c r="LYI135" s="127"/>
      <c r="LYJ135" s="127"/>
      <c r="LYK135" s="127"/>
      <c r="LYL135" s="127"/>
      <c r="LYM135" s="127"/>
      <c r="LYN135" s="127"/>
      <c r="LYO135" s="127"/>
      <c r="LYP135" s="127"/>
      <c r="LYQ135" s="127"/>
      <c r="LYR135" s="127"/>
      <c r="LYS135" s="127"/>
      <c r="LYT135" s="127"/>
      <c r="LYU135" s="127"/>
      <c r="LYV135" s="127"/>
      <c r="LYW135" s="127"/>
      <c r="LYX135" s="127"/>
      <c r="LYY135" s="127"/>
      <c r="LYZ135" s="127"/>
      <c r="LZA135" s="127"/>
      <c r="LZB135" s="127"/>
      <c r="LZC135" s="127"/>
      <c r="LZD135" s="127"/>
      <c r="LZE135" s="127"/>
      <c r="LZF135" s="127"/>
      <c r="LZG135" s="127"/>
      <c r="LZH135" s="127"/>
      <c r="LZI135" s="127"/>
      <c r="LZJ135" s="127"/>
      <c r="LZK135" s="127"/>
      <c r="LZL135" s="127"/>
      <c r="LZM135" s="127"/>
      <c r="LZN135" s="127"/>
      <c r="LZO135" s="127"/>
      <c r="LZP135" s="127"/>
      <c r="LZQ135" s="127"/>
      <c r="LZR135" s="127"/>
      <c r="LZS135" s="127"/>
      <c r="LZT135" s="127"/>
      <c r="LZU135" s="127"/>
      <c r="LZV135" s="127"/>
      <c r="LZW135" s="127"/>
      <c r="LZX135" s="127"/>
      <c r="LZY135" s="127"/>
      <c r="LZZ135" s="127"/>
      <c r="MAA135" s="127"/>
      <c r="MAB135" s="127"/>
      <c r="MAC135" s="127"/>
      <c r="MAD135" s="127"/>
      <c r="MAE135" s="127"/>
      <c r="MAF135" s="127"/>
      <c r="MAG135" s="127"/>
      <c r="MAH135" s="127"/>
      <c r="MAI135" s="127"/>
      <c r="MAJ135" s="127"/>
      <c r="MAK135" s="127"/>
      <c r="MAL135" s="127"/>
      <c r="MAM135" s="127"/>
      <c r="MAN135" s="127"/>
      <c r="MAO135" s="127"/>
      <c r="MAP135" s="127"/>
      <c r="MAQ135" s="127"/>
      <c r="MAR135" s="127"/>
      <c r="MAS135" s="127"/>
      <c r="MAT135" s="127"/>
      <c r="MAU135" s="127"/>
      <c r="MAV135" s="127"/>
      <c r="MAW135" s="127"/>
      <c r="MAX135" s="127"/>
      <c r="MAY135" s="127"/>
      <c r="MAZ135" s="127"/>
      <c r="MBA135" s="127"/>
      <c r="MBB135" s="127"/>
      <c r="MBC135" s="127"/>
      <c r="MBD135" s="127"/>
      <c r="MBE135" s="127"/>
      <c r="MBF135" s="127"/>
      <c r="MBG135" s="127"/>
      <c r="MBH135" s="127"/>
      <c r="MBI135" s="127"/>
      <c r="MBJ135" s="127"/>
      <c r="MBK135" s="127"/>
      <c r="MBL135" s="127"/>
      <c r="MBM135" s="127"/>
      <c r="MBN135" s="127"/>
      <c r="MBO135" s="127"/>
      <c r="MBP135" s="127"/>
      <c r="MBQ135" s="127"/>
      <c r="MBR135" s="127"/>
      <c r="MBS135" s="127"/>
      <c r="MBT135" s="127"/>
      <c r="MBU135" s="127"/>
      <c r="MBV135" s="127"/>
      <c r="MBW135" s="127"/>
      <c r="MBX135" s="127"/>
      <c r="MBY135" s="127"/>
      <c r="MBZ135" s="127"/>
      <c r="MCA135" s="127"/>
      <c r="MCB135" s="127"/>
      <c r="MCC135" s="127"/>
      <c r="MCD135" s="127"/>
      <c r="MCE135" s="127"/>
      <c r="MCF135" s="127"/>
      <c r="MCG135" s="127"/>
      <c r="MCH135" s="127"/>
      <c r="MCI135" s="127"/>
      <c r="MCJ135" s="127"/>
      <c r="MCK135" s="127"/>
      <c r="MCL135" s="127"/>
      <c r="MCM135" s="127"/>
      <c r="MCN135" s="127"/>
      <c r="MCO135" s="127"/>
      <c r="MCP135" s="127"/>
      <c r="MCQ135" s="127"/>
      <c r="MCR135" s="127"/>
      <c r="MCS135" s="127"/>
      <c r="MCT135" s="127"/>
      <c r="MCU135" s="127"/>
      <c r="MCV135" s="127"/>
      <c r="MCW135" s="127"/>
      <c r="MCX135" s="127"/>
      <c r="MCY135" s="127"/>
      <c r="MCZ135" s="127"/>
      <c r="MDA135" s="127"/>
      <c r="MDB135" s="127"/>
      <c r="MDC135" s="127"/>
      <c r="MDD135" s="127"/>
      <c r="MDE135" s="127"/>
      <c r="MDF135" s="127"/>
      <c r="MDG135" s="127"/>
      <c r="MDH135" s="127"/>
      <c r="MDI135" s="127"/>
      <c r="MDJ135" s="127"/>
      <c r="MDK135" s="127"/>
      <c r="MDL135" s="127"/>
      <c r="MDM135" s="127"/>
      <c r="MDN135" s="127"/>
      <c r="MDO135" s="127"/>
      <c r="MDP135" s="127"/>
      <c r="MDQ135" s="127"/>
      <c r="MDR135" s="127"/>
      <c r="MDS135" s="127"/>
      <c r="MDT135" s="127"/>
      <c r="MDU135" s="127"/>
      <c r="MDV135" s="127"/>
      <c r="MDW135" s="127"/>
      <c r="MDX135" s="127"/>
      <c r="MDY135" s="127"/>
      <c r="MDZ135" s="127"/>
      <c r="MEA135" s="127"/>
      <c r="MEB135" s="127"/>
      <c r="MEC135" s="127"/>
      <c r="MED135" s="127"/>
      <c r="MEE135" s="127"/>
      <c r="MEF135" s="127"/>
      <c r="MEG135" s="127"/>
      <c r="MEH135" s="127"/>
      <c r="MEI135" s="127"/>
      <c r="MEJ135" s="127"/>
      <c r="MEK135" s="127"/>
      <c r="MEL135" s="127"/>
      <c r="MEM135" s="127"/>
      <c r="MEN135" s="127"/>
      <c r="MEO135" s="127"/>
      <c r="MEP135" s="127"/>
      <c r="MEQ135" s="127"/>
      <c r="MER135" s="127"/>
      <c r="MES135" s="127"/>
      <c r="MET135" s="127"/>
      <c r="MEU135" s="127"/>
      <c r="MEV135" s="127"/>
      <c r="MEW135" s="127"/>
      <c r="MEX135" s="127"/>
      <c r="MEY135" s="127"/>
      <c r="MEZ135" s="127"/>
      <c r="MFA135" s="127"/>
      <c r="MFB135" s="127"/>
      <c r="MFC135" s="127"/>
      <c r="MFD135" s="127"/>
      <c r="MFE135" s="127"/>
      <c r="MFF135" s="127"/>
      <c r="MFG135" s="127"/>
      <c r="MFH135" s="127"/>
      <c r="MFI135" s="127"/>
      <c r="MFJ135" s="127"/>
      <c r="MFK135" s="127"/>
      <c r="MFL135" s="127"/>
      <c r="MFM135" s="127"/>
      <c r="MFN135" s="127"/>
      <c r="MFO135" s="127"/>
      <c r="MFP135" s="127"/>
      <c r="MFQ135" s="127"/>
      <c r="MFR135" s="127"/>
      <c r="MFS135" s="127"/>
      <c r="MFT135" s="127"/>
      <c r="MFU135" s="127"/>
      <c r="MFV135" s="127"/>
      <c r="MFW135" s="127"/>
      <c r="MFX135" s="127"/>
      <c r="MFY135" s="127"/>
      <c r="MFZ135" s="127"/>
      <c r="MGA135" s="127"/>
      <c r="MGB135" s="127"/>
      <c r="MGC135" s="127"/>
      <c r="MGD135" s="127"/>
      <c r="MGE135" s="127"/>
      <c r="MGF135" s="127"/>
      <c r="MGG135" s="127"/>
      <c r="MGH135" s="127"/>
      <c r="MGI135" s="127"/>
      <c r="MGJ135" s="127"/>
      <c r="MGK135" s="127"/>
      <c r="MGL135" s="127"/>
      <c r="MGM135" s="127"/>
      <c r="MGN135" s="127"/>
      <c r="MGO135" s="127"/>
      <c r="MGP135" s="127"/>
      <c r="MGQ135" s="127"/>
      <c r="MGR135" s="127"/>
      <c r="MGS135" s="127"/>
      <c r="MGT135" s="127"/>
      <c r="MGU135" s="127"/>
      <c r="MGV135" s="127"/>
      <c r="MGW135" s="127"/>
      <c r="MGX135" s="127"/>
      <c r="MGY135" s="127"/>
      <c r="MGZ135" s="127"/>
      <c r="MHA135" s="127"/>
      <c r="MHB135" s="127"/>
      <c r="MHC135" s="127"/>
      <c r="MHD135" s="127"/>
      <c r="MHE135" s="127"/>
      <c r="MHF135" s="127"/>
      <c r="MHG135" s="127"/>
      <c r="MHH135" s="127"/>
      <c r="MHI135" s="127"/>
      <c r="MHJ135" s="127"/>
      <c r="MHK135" s="127"/>
      <c r="MHL135" s="127"/>
      <c r="MHM135" s="127"/>
      <c r="MHN135" s="127"/>
      <c r="MHO135" s="127"/>
      <c r="MHP135" s="127"/>
      <c r="MHQ135" s="127"/>
      <c r="MHR135" s="127"/>
      <c r="MHS135" s="127"/>
      <c r="MHT135" s="127"/>
      <c r="MHU135" s="127"/>
      <c r="MHV135" s="127"/>
      <c r="MHW135" s="127"/>
      <c r="MHX135" s="127"/>
      <c r="MHY135" s="127"/>
      <c r="MHZ135" s="127"/>
      <c r="MIA135" s="127"/>
      <c r="MIB135" s="127"/>
      <c r="MIC135" s="127"/>
      <c r="MID135" s="127"/>
      <c r="MIE135" s="127"/>
      <c r="MIF135" s="127"/>
      <c r="MIG135" s="127"/>
      <c r="MIH135" s="127"/>
      <c r="MII135" s="127"/>
      <c r="MIJ135" s="127"/>
      <c r="MIK135" s="127"/>
      <c r="MIL135" s="127"/>
      <c r="MIM135" s="127"/>
      <c r="MIN135" s="127"/>
      <c r="MIO135" s="127"/>
      <c r="MIP135" s="127"/>
      <c r="MIQ135" s="127"/>
      <c r="MIR135" s="127"/>
      <c r="MIS135" s="127"/>
      <c r="MIT135" s="127"/>
      <c r="MIU135" s="127"/>
      <c r="MIV135" s="127"/>
      <c r="MIW135" s="127"/>
      <c r="MIX135" s="127"/>
      <c r="MIY135" s="127"/>
      <c r="MIZ135" s="127"/>
      <c r="MJA135" s="127"/>
      <c r="MJB135" s="127"/>
      <c r="MJC135" s="127"/>
      <c r="MJD135" s="127"/>
      <c r="MJE135" s="127"/>
      <c r="MJF135" s="127"/>
      <c r="MJG135" s="127"/>
      <c r="MJH135" s="127"/>
      <c r="MJI135" s="127"/>
      <c r="MJJ135" s="127"/>
      <c r="MJK135" s="127"/>
      <c r="MJL135" s="127"/>
      <c r="MJM135" s="127"/>
      <c r="MJN135" s="127"/>
      <c r="MJO135" s="127"/>
      <c r="MJP135" s="127"/>
      <c r="MJQ135" s="127"/>
      <c r="MJR135" s="127"/>
      <c r="MJS135" s="127"/>
      <c r="MJT135" s="127"/>
      <c r="MJU135" s="127"/>
      <c r="MJV135" s="127"/>
      <c r="MJW135" s="127"/>
      <c r="MJX135" s="127"/>
      <c r="MJY135" s="127"/>
      <c r="MJZ135" s="127"/>
      <c r="MKA135" s="127"/>
      <c r="MKB135" s="127"/>
      <c r="MKC135" s="127"/>
      <c r="MKD135" s="127"/>
      <c r="MKE135" s="127"/>
      <c r="MKF135" s="127"/>
      <c r="MKG135" s="127"/>
      <c r="MKH135" s="127"/>
      <c r="MKI135" s="127"/>
      <c r="MKJ135" s="127"/>
      <c r="MKK135" s="127"/>
      <c r="MKL135" s="127"/>
      <c r="MKM135" s="127"/>
      <c r="MKN135" s="127"/>
      <c r="MKO135" s="127"/>
      <c r="MKP135" s="127"/>
      <c r="MKQ135" s="127"/>
      <c r="MKR135" s="127"/>
      <c r="MKS135" s="127"/>
      <c r="MKT135" s="127"/>
      <c r="MKU135" s="127"/>
      <c r="MKV135" s="127"/>
      <c r="MKW135" s="127"/>
      <c r="MKX135" s="127"/>
      <c r="MKY135" s="127"/>
      <c r="MKZ135" s="127"/>
      <c r="MLA135" s="127"/>
      <c r="MLB135" s="127"/>
      <c r="MLC135" s="127"/>
      <c r="MLD135" s="127"/>
      <c r="MLE135" s="127"/>
      <c r="MLF135" s="127"/>
      <c r="MLG135" s="127"/>
      <c r="MLH135" s="127"/>
      <c r="MLI135" s="127"/>
      <c r="MLJ135" s="127"/>
      <c r="MLK135" s="127"/>
      <c r="MLL135" s="127"/>
      <c r="MLM135" s="127"/>
      <c r="MLN135" s="127"/>
      <c r="MLO135" s="127"/>
      <c r="MLP135" s="127"/>
      <c r="MLQ135" s="127"/>
      <c r="MLR135" s="127"/>
      <c r="MLS135" s="127"/>
      <c r="MLT135" s="127"/>
      <c r="MLU135" s="127"/>
      <c r="MLV135" s="127"/>
      <c r="MLW135" s="127"/>
      <c r="MLX135" s="127"/>
      <c r="MLY135" s="127"/>
      <c r="MLZ135" s="127"/>
      <c r="MMA135" s="127"/>
      <c r="MMB135" s="127"/>
      <c r="MMC135" s="127"/>
      <c r="MMD135" s="127"/>
      <c r="MME135" s="127"/>
      <c r="MMF135" s="127"/>
      <c r="MMG135" s="127"/>
      <c r="MMH135" s="127"/>
      <c r="MMI135" s="127"/>
      <c r="MMJ135" s="127"/>
      <c r="MMK135" s="127"/>
      <c r="MML135" s="127"/>
      <c r="MMM135" s="127"/>
      <c r="MMN135" s="127"/>
      <c r="MMO135" s="127"/>
      <c r="MMP135" s="127"/>
      <c r="MMQ135" s="127"/>
      <c r="MMR135" s="127"/>
      <c r="MMS135" s="127"/>
      <c r="MMT135" s="127"/>
      <c r="MMU135" s="127"/>
      <c r="MMV135" s="127"/>
      <c r="MMW135" s="127"/>
      <c r="MMX135" s="127"/>
      <c r="MMY135" s="127"/>
      <c r="MMZ135" s="127"/>
      <c r="MNA135" s="127"/>
      <c r="MNB135" s="127"/>
      <c r="MNC135" s="127"/>
      <c r="MND135" s="127"/>
      <c r="MNE135" s="127"/>
      <c r="MNF135" s="127"/>
      <c r="MNG135" s="127"/>
      <c r="MNH135" s="127"/>
      <c r="MNI135" s="127"/>
      <c r="MNJ135" s="127"/>
      <c r="MNK135" s="127"/>
      <c r="MNL135" s="127"/>
      <c r="MNM135" s="127"/>
      <c r="MNN135" s="127"/>
      <c r="MNO135" s="127"/>
      <c r="MNP135" s="127"/>
      <c r="MNQ135" s="127"/>
      <c r="MNR135" s="127"/>
      <c r="MNS135" s="127"/>
      <c r="MNT135" s="127"/>
      <c r="MNU135" s="127"/>
      <c r="MNV135" s="127"/>
      <c r="MNW135" s="127"/>
      <c r="MNX135" s="127"/>
      <c r="MNY135" s="127"/>
      <c r="MNZ135" s="127"/>
      <c r="MOA135" s="127"/>
      <c r="MOB135" s="127"/>
      <c r="MOC135" s="127"/>
      <c r="MOD135" s="127"/>
      <c r="MOE135" s="127"/>
      <c r="MOF135" s="127"/>
      <c r="MOG135" s="127"/>
      <c r="MOH135" s="127"/>
      <c r="MOI135" s="127"/>
      <c r="MOJ135" s="127"/>
      <c r="MOK135" s="127"/>
      <c r="MOL135" s="127"/>
      <c r="MOM135" s="127"/>
      <c r="MON135" s="127"/>
      <c r="MOO135" s="127"/>
      <c r="MOP135" s="127"/>
      <c r="MOQ135" s="127"/>
      <c r="MOR135" s="127"/>
      <c r="MOS135" s="127"/>
      <c r="MOT135" s="127"/>
      <c r="MOU135" s="127"/>
      <c r="MOV135" s="127"/>
      <c r="MOW135" s="127"/>
      <c r="MOX135" s="127"/>
      <c r="MOY135" s="127"/>
      <c r="MOZ135" s="127"/>
      <c r="MPA135" s="127"/>
      <c r="MPB135" s="127"/>
      <c r="MPC135" s="127"/>
      <c r="MPD135" s="127"/>
      <c r="MPE135" s="127"/>
      <c r="MPF135" s="127"/>
      <c r="MPG135" s="127"/>
      <c r="MPH135" s="127"/>
      <c r="MPI135" s="127"/>
      <c r="MPJ135" s="127"/>
      <c r="MPK135" s="127"/>
      <c r="MPL135" s="127"/>
      <c r="MPM135" s="127"/>
      <c r="MPN135" s="127"/>
      <c r="MPO135" s="127"/>
      <c r="MPP135" s="127"/>
      <c r="MPQ135" s="127"/>
      <c r="MPR135" s="127"/>
      <c r="MPS135" s="127"/>
      <c r="MPT135" s="127"/>
      <c r="MPU135" s="127"/>
      <c r="MPV135" s="127"/>
      <c r="MPW135" s="127"/>
      <c r="MPX135" s="127"/>
      <c r="MPY135" s="127"/>
      <c r="MPZ135" s="127"/>
      <c r="MQA135" s="127"/>
      <c r="MQB135" s="127"/>
      <c r="MQC135" s="127"/>
      <c r="MQD135" s="127"/>
      <c r="MQE135" s="127"/>
      <c r="MQF135" s="127"/>
      <c r="MQG135" s="127"/>
      <c r="MQH135" s="127"/>
      <c r="MQI135" s="127"/>
      <c r="MQJ135" s="127"/>
      <c r="MQK135" s="127"/>
      <c r="MQL135" s="127"/>
      <c r="MQM135" s="127"/>
      <c r="MQN135" s="127"/>
      <c r="MQO135" s="127"/>
      <c r="MQP135" s="127"/>
      <c r="MQQ135" s="127"/>
      <c r="MQR135" s="127"/>
      <c r="MQS135" s="127"/>
      <c r="MQT135" s="127"/>
      <c r="MQU135" s="127"/>
      <c r="MQV135" s="127"/>
      <c r="MQW135" s="127"/>
      <c r="MQX135" s="127"/>
      <c r="MQY135" s="127"/>
      <c r="MQZ135" s="127"/>
      <c r="MRA135" s="127"/>
      <c r="MRB135" s="127"/>
      <c r="MRC135" s="127"/>
      <c r="MRD135" s="127"/>
      <c r="MRE135" s="127"/>
      <c r="MRF135" s="127"/>
      <c r="MRG135" s="127"/>
      <c r="MRH135" s="127"/>
      <c r="MRI135" s="127"/>
      <c r="MRJ135" s="127"/>
      <c r="MRK135" s="127"/>
      <c r="MRL135" s="127"/>
      <c r="MRM135" s="127"/>
      <c r="MRN135" s="127"/>
      <c r="MRO135" s="127"/>
      <c r="MRP135" s="127"/>
      <c r="MRQ135" s="127"/>
      <c r="MRR135" s="127"/>
      <c r="MRS135" s="127"/>
      <c r="MRT135" s="127"/>
      <c r="MRU135" s="127"/>
      <c r="MRV135" s="127"/>
      <c r="MRW135" s="127"/>
      <c r="MRX135" s="127"/>
      <c r="MRY135" s="127"/>
      <c r="MRZ135" s="127"/>
      <c r="MSA135" s="127"/>
      <c r="MSB135" s="127"/>
      <c r="MSC135" s="127"/>
      <c r="MSD135" s="127"/>
      <c r="MSE135" s="127"/>
      <c r="MSF135" s="127"/>
      <c r="MSG135" s="127"/>
      <c r="MSH135" s="127"/>
      <c r="MSI135" s="127"/>
      <c r="MSJ135" s="127"/>
      <c r="MSK135" s="127"/>
      <c r="MSL135" s="127"/>
      <c r="MSM135" s="127"/>
      <c r="MSN135" s="127"/>
      <c r="MSO135" s="127"/>
      <c r="MSP135" s="127"/>
      <c r="MSQ135" s="127"/>
      <c r="MSR135" s="127"/>
      <c r="MSS135" s="127"/>
      <c r="MST135" s="127"/>
      <c r="MSU135" s="127"/>
      <c r="MSV135" s="127"/>
      <c r="MSW135" s="127"/>
      <c r="MSX135" s="127"/>
      <c r="MSY135" s="127"/>
      <c r="MSZ135" s="127"/>
      <c r="MTA135" s="127"/>
      <c r="MTB135" s="127"/>
      <c r="MTC135" s="127"/>
      <c r="MTD135" s="127"/>
      <c r="MTE135" s="127"/>
      <c r="MTF135" s="127"/>
      <c r="MTG135" s="127"/>
      <c r="MTH135" s="127"/>
      <c r="MTI135" s="127"/>
      <c r="MTJ135" s="127"/>
      <c r="MTK135" s="127"/>
      <c r="MTL135" s="127"/>
      <c r="MTM135" s="127"/>
      <c r="MTN135" s="127"/>
      <c r="MTO135" s="127"/>
      <c r="MTP135" s="127"/>
      <c r="MTQ135" s="127"/>
      <c r="MTR135" s="127"/>
      <c r="MTS135" s="127"/>
      <c r="MTT135" s="127"/>
      <c r="MTU135" s="127"/>
      <c r="MTV135" s="127"/>
      <c r="MTW135" s="127"/>
      <c r="MTX135" s="127"/>
      <c r="MTY135" s="127"/>
      <c r="MTZ135" s="127"/>
      <c r="MUA135" s="127"/>
      <c r="MUB135" s="127"/>
      <c r="MUC135" s="127"/>
      <c r="MUD135" s="127"/>
      <c r="MUE135" s="127"/>
      <c r="MUF135" s="127"/>
      <c r="MUG135" s="127"/>
      <c r="MUH135" s="127"/>
      <c r="MUI135" s="127"/>
      <c r="MUJ135" s="127"/>
      <c r="MUK135" s="127"/>
      <c r="MUL135" s="127"/>
      <c r="MUM135" s="127"/>
      <c r="MUN135" s="127"/>
      <c r="MUO135" s="127"/>
      <c r="MUP135" s="127"/>
      <c r="MUQ135" s="127"/>
      <c r="MUR135" s="127"/>
      <c r="MUS135" s="127"/>
      <c r="MUT135" s="127"/>
      <c r="MUU135" s="127"/>
      <c r="MUV135" s="127"/>
      <c r="MUW135" s="127"/>
      <c r="MUX135" s="127"/>
      <c r="MUY135" s="127"/>
      <c r="MUZ135" s="127"/>
      <c r="MVA135" s="127"/>
      <c r="MVB135" s="127"/>
      <c r="MVC135" s="127"/>
      <c r="MVD135" s="127"/>
      <c r="MVE135" s="127"/>
      <c r="MVF135" s="127"/>
      <c r="MVG135" s="127"/>
      <c r="MVH135" s="127"/>
      <c r="MVI135" s="127"/>
      <c r="MVJ135" s="127"/>
      <c r="MVK135" s="127"/>
      <c r="MVL135" s="127"/>
      <c r="MVM135" s="127"/>
      <c r="MVN135" s="127"/>
      <c r="MVO135" s="127"/>
      <c r="MVP135" s="127"/>
      <c r="MVQ135" s="127"/>
      <c r="MVR135" s="127"/>
      <c r="MVS135" s="127"/>
      <c r="MVT135" s="127"/>
      <c r="MVU135" s="127"/>
      <c r="MVV135" s="127"/>
      <c r="MVW135" s="127"/>
      <c r="MVX135" s="127"/>
      <c r="MVY135" s="127"/>
      <c r="MVZ135" s="127"/>
      <c r="MWA135" s="127"/>
      <c r="MWB135" s="127"/>
      <c r="MWC135" s="127"/>
      <c r="MWD135" s="127"/>
      <c r="MWE135" s="127"/>
      <c r="MWF135" s="127"/>
      <c r="MWG135" s="127"/>
      <c r="MWH135" s="127"/>
      <c r="MWI135" s="127"/>
      <c r="MWJ135" s="127"/>
      <c r="MWK135" s="127"/>
      <c r="MWL135" s="127"/>
      <c r="MWM135" s="127"/>
      <c r="MWN135" s="127"/>
      <c r="MWO135" s="127"/>
      <c r="MWP135" s="127"/>
      <c r="MWQ135" s="127"/>
      <c r="MWR135" s="127"/>
      <c r="MWS135" s="127"/>
      <c r="MWT135" s="127"/>
      <c r="MWU135" s="127"/>
      <c r="MWV135" s="127"/>
      <c r="MWW135" s="127"/>
      <c r="MWX135" s="127"/>
      <c r="MWY135" s="127"/>
      <c r="MWZ135" s="127"/>
      <c r="MXA135" s="127"/>
      <c r="MXB135" s="127"/>
      <c r="MXC135" s="127"/>
      <c r="MXD135" s="127"/>
      <c r="MXE135" s="127"/>
      <c r="MXF135" s="127"/>
      <c r="MXG135" s="127"/>
      <c r="MXH135" s="127"/>
      <c r="MXI135" s="127"/>
      <c r="MXJ135" s="127"/>
      <c r="MXK135" s="127"/>
      <c r="MXL135" s="127"/>
      <c r="MXM135" s="127"/>
      <c r="MXN135" s="127"/>
      <c r="MXO135" s="127"/>
      <c r="MXP135" s="127"/>
      <c r="MXQ135" s="127"/>
      <c r="MXR135" s="127"/>
      <c r="MXS135" s="127"/>
      <c r="MXT135" s="127"/>
      <c r="MXU135" s="127"/>
      <c r="MXV135" s="127"/>
      <c r="MXW135" s="127"/>
      <c r="MXX135" s="127"/>
      <c r="MXY135" s="127"/>
      <c r="MXZ135" s="127"/>
      <c r="MYA135" s="127"/>
      <c r="MYB135" s="127"/>
      <c r="MYC135" s="127"/>
      <c r="MYD135" s="127"/>
      <c r="MYE135" s="127"/>
      <c r="MYF135" s="127"/>
      <c r="MYG135" s="127"/>
      <c r="MYH135" s="127"/>
      <c r="MYI135" s="127"/>
      <c r="MYJ135" s="127"/>
      <c r="MYK135" s="127"/>
      <c r="MYL135" s="127"/>
      <c r="MYM135" s="127"/>
      <c r="MYN135" s="127"/>
      <c r="MYO135" s="127"/>
      <c r="MYP135" s="127"/>
      <c r="MYQ135" s="127"/>
      <c r="MYR135" s="127"/>
      <c r="MYS135" s="127"/>
      <c r="MYT135" s="127"/>
      <c r="MYU135" s="127"/>
      <c r="MYV135" s="127"/>
      <c r="MYW135" s="127"/>
      <c r="MYX135" s="127"/>
      <c r="MYY135" s="127"/>
      <c r="MYZ135" s="127"/>
      <c r="MZA135" s="127"/>
      <c r="MZB135" s="127"/>
      <c r="MZC135" s="127"/>
      <c r="MZD135" s="127"/>
      <c r="MZE135" s="127"/>
      <c r="MZF135" s="127"/>
      <c r="MZG135" s="127"/>
      <c r="MZH135" s="127"/>
      <c r="MZI135" s="127"/>
      <c r="MZJ135" s="127"/>
      <c r="MZK135" s="127"/>
      <c r="MZL135" s="127"/>
      <c r="MZM135" s="127"/>
      <c r="MZN135" s="127"/>
      <c r="MZO135" s="127"/>
      <c r="MZP135" s="127"/>
      <c r="MZQ135" s="127"/>
      <c r="MZR135" s="127"/>
      <c r="MZS135" s="127"/>
      <c r="MZT135" s="127"/>
      <c r="MZU135" s="127"/>
      <c r="MZV135" s="127"/>
      <c r="MZW135" s="127"/>
      <c r="MZX135" s="127"/>
      <c r="MZY135" s="127"/>
      <c r="MZZ135" s="127"/>
      <c r="NAA135" s="127"/>
      <c r="NAB135" s="127"/>
      <c r="NAC135" s="127"/>
      <c r="NAD135" s="127"/>
      <c r="NAE135" s="127"/>
      <c r="NAF135" s="127"/>
      <c r="NAG135" s="127"/>
      <c r="NAH135" s="127"/>
      <c r="NAI135" s="127"/>
      <c r="NAJ135" s="127"/>
      <c r="NAK135" s="127"/>
      <c r="NAL135" s="127"/>
      <c r="NAM135" s="127"/>
      <c r="NAN135" s="127"/>
      <c r="NAO135" s="127"/>
      <c r="NAP135" s="127"/>
      <c r="NAQ135" s="127"/>
      <c r="NAR135" s="127"/>
      <c r="NAS135" s="127"/>
      <c r="NAT135" s="127"/>
      <c r="NAU135" s="127"/>
      <c r="NAV135" s="127"/>
      <c r="NAW135" s="127"/>
      <c r="NAX135" s="127"/>
      <c r="NAY135" s="127"/>
      <c r="NAZ135" s="127"/>
      <c r="NBA135" s="127"/>
      <c r="NBB135" s="127"/>
      <c r="NBC135" s="127"/>
      <c r="NBD135" s="127"/>
      <c r="NBE135" s="127"/>
      <c r="NBF135" s="127"/>
      <c r="NBG135" s="127"/>
      <c r="NBH135" s="127"/>
      <c r="NBI135" s="127"/>
      <c r="NBJ135" s="127"/>
      <c r="NBK135" s="127"/>
      <c r="NBL135" s="127"/>
      <c r="NBM135" s="127"/>
      <c r="NBN135" s="127"/>
      <c r="NBO135" s="127"/>
      <c r="NBP135" s="127"/>
      <c r="NBQ135" s="127"/>
      <c r="NBR135" s="127"/>
      <c r="NBS135" s="127"/>
      <c r="NBT135" s="127"/>
      <c r="NBU135" s="127"/>
      <c r="NBV135" s="127"/>
      <c r="NBW135" s="127"/>
      <c r="NBX135" s="127"/>
      <c r="NBY135" s="127"/>
      <c r="NBZ135" s="127"/>
      <c r="NCA135" s="127"/>
      <c r="NCB135" s="127"/>
      <c r="NCC135" s="127"/>
      <c r="NCD135" s="127"/>
      <c r="NCE135" s="127"/>
      <c r="NCF135" s="127"/>
      <c r="NCG135" s="127"/>
      <c r="NCH135" s="127"/>
      <c r="NCI135" s="127"/>
      <c r="NCJ135" s="127"/>
      <c r="NCK135" s="127"/>
      <c r="NCL135" s="127"/>
      <c r="NCM135" s="127"/>
      <c r="NCN135" s="127"/>
      <c r="NCO135" s="127"/>
      <c r="NCP135" s="127"/>
      <c r="NCQ135" s="127"/>
      <c r="NCR135" s="127"/>
      <c r="NCS135" s="127"/>
      <c r="NCT135" s="127"/>
      <c r="NCU135" s="127"/>
      <c r="NCV135" s="127"/>
      <c r="NCW135" s="127"/>
      <c r="NCX135" s="127"/>
      <c r="NCY135" s="127"/>
      <c r="NCZ135" s="127"/>
      <c r="NDA135" s="127"/>
      <c r="NDB135" s="127"/>
      <c r="NDC135" s="127"/>
      <c r="NDD135" s="127"/>
      <c r="NDE135" s="127"/>
      <c r="NDF135" s="127"/>
      <c r="NDG135" s="127"/>
      <c r="NDH135" s="127"/>
      <c r="NDI135" s="127"/>
      <c r="NDJ135" s="127"/>
      <c r="NDK135" s="127"/>
      <c r="NDL135" s="127"/>
      <c r="NDM135" s="127"/>
      <c r="NDN135" s="127"/>
      <c r="NDO135" s="127"/>
      <c r="NDP135" s="127"/>
      <c r="NDQ135" s="127"/>
      <c r="NDR135" s="127"/>
      <c r="NDS135" s="127"/>
      <c r="NDT135" s="127"/>
      <c r="NDU135" s="127"/>
      <c r="NDV135" s="127"/>
      <c r="NDW135" s="127"/>
      <c r="NDX135" s="127"/>
      <c r="NDY135" s="127"/>
      <c r="NDZ135" s="127"/>
      <c r="NEA135" s="127"/>
      <c r="NEB135" s="127"/>
      <c r="NEC135" s="127"/>
      <c r="NED135" s="127"/>
      <c r="NEE135" s="127"/>
      <c r="NEF135" s="127"/>
      <c r="NEG135" s="127"/>
      <c r="NEH135" s="127"/>
      <c r="NEI135" s="127"/>
      <c r="NEJ135" s="127"/>
      <c r="NEK135" s="127"/>
      <c r="NEL135" s="127"/>
      <c r="NEM135" s="127"/>
      <c r="NEN135" s="127"/>
      <c r="NEO135" s="127"/>
      <c r="NEP135" s="127"/>
      <c r="NEQ135" s="127"/>
      <c r="NER135" s="127"/>
      <c r="NES135" s="127"/>
      <c r="NET135" s="127"/>
      <c r="NEU135" s="127"/>
      <c r="NEV135" s="127"/>
      <c r="NEW135" s="127"/>
      <c r="NEX135" s="127"/>
      <c r="NEY135" s="127"/>
      <c r="NEZ135" s="127"/>
      <c r="NFA135" s="127"/>
      <c r="NFB135" s="127"/>
      <c r="NFC135" s="127"/>
      <c r="NFD135" s="127"/>
      <c r="NFE135" s="127"/>
      <c r="NFF135" s="127"/>
      <c r="NFG135" s="127"/>
      <c r="NFH135" s="127"/>
      <c r="NFI135" s="127"/>
      <c r="NFJ135" s="127"/>
      <c r="NFK135" s="127"/>
      <c r="NFL135" s="127"/>
      <c r="NFM135" s="127"/>
      <c r="NFN135" s="127"/>
      <c r="NFO135" s="127"/>
      <c r="NFP135" s="127"/>
      <c r="NFQ135" s="127"/>
      <c r="NFR135" s="127"/>
      <c r="NFS135" s="127"/>
      <c r="NFT135" s="127"/>
      <c r="NFU135" s="127"/>
      <c r="NFV135" s="127"/>
      <c r="NFW135" s="127"/>
      <c r="NFX135" s="127"/>
      <c r="NFY135" s="127"/>
      <c r="NFZ135" s="127"/>
      <c r="NGA135" s="127"/>
      <c r="NGB135" s="127"/>
      <c r="NGC135" s="127"/>
      <c r="NGD135" s="127"/>
      <c r="NGE135" s="127"/>
      <c r="NGF135" s="127"/>
      <c r="NGG135" s="127"/>
      <c r="NGH135" s="127"/>
      <c r="NGI135" s="127"/>
      <c r="NGJ135" s="127"/>
      <c r="NGK135" s="127"/>
      <c r="NGL135" s="127"/>
      <c r="NGM135" s="127"/>
      <c r="NGN135" s="127"/>
      <c r="NGO135" s="127"/>
      <c r="NGP135" s="127"/>
      <c r="NGQ135" s="127"/>
      <c r="NGR135" s="127"/>
      <c r="NGS135" s="127"/>
      <c r="NGT135" s="127"/>
      <c r="NGU135" s="127"/>
      <c r="NGV135" s="127"/>
      <c r="NGW135" s="127"/>
      <c r="NGX135" s="127"/>
      <c r="NGY135" s="127"/>
      <c r="NGZ135" s="127"/>
      <c r="NHA135" s="127"/>
      <c r="NHB135" s="127"/>
      <c r="NHC135" s="127"/>
      <c r="NHD135" s="127"/>
      <c r="NHE135" s="127"/>
      <c r="NHF135" s="127"/>
      <c r="NHG135" s="127"/>
      <c r="NHH135" s="127"/>
      <c r="NHI135" s="127"/>
      <c r="NHJ135" s="127"/>
      <c r="NHK135" s="127"/>
      <c r="NHL135" s="127"/>
      <c r="NHM135" s="127"/>
      <c r="NHN135" s="127"/>
      <c r="NHO135" s="127"/>
      <c r="NHP135" s="127"/>
      <c r="NHQ135" s="127"/>
      <c r="NHR135" s="127"/>
      <c r="NHS135" s="127"/>
      <c r="NHT135" s="127"/>
      <c r="NHU135" s="127"/>
      <c r="NHV135" s="127"/>
      <c r="NHW135" s="127"/>
      <c r="NHX135" s="127"/>
      <c r="NHY135" s="127"/>
      <c r="NHZ135" s="127"/>
      <c r="NIA135" s="127"/>
      <c r="NIB135" s="127"/>
      <c r="NIC135" s="127"/>
      <c r="NID135" s="127"/>
      <c r="NIE135" s="127"/>
      <c r="NIF135" s="127"/>
      <c r="NIG135" s="127"/>
      <c r="NIH135" s="127"/>
      <c r="NII135" s="127"/>
      <c r="NIJ135" s="127"/>
      <c r="NIK135" s="127"/>
      <c r="NIL135" s="127"/>
      <c r="NIM135" s="127"/>
      <c r="NIN135" s="127"/>
      <c r="NIO135" s="127"/>
      <c r="NIP135" s="127"/>
      <c r="NIQ135" s="127"/>
      <c r="NIR135" s="127"/>
      <c r="NIS135" s="127"/>
      <c r="NIT135" s="127"/>
      <c r="NIU135" s="127"/>
      <c r="NIV135" s="127"/>
      <c r="NIW135" s="127"/>
      <c r="NIX135" s="127"/>
      <c r="NIY135" s="127"/>
      <c r="NIZ135" s="127"/>
      <c r="NJA135" s="127"/>
      <c r="NJB135" s="127"/>
      <c r="NJC135" s="127"/>
      <c r="NJD135" s="127"/>
      <c r="NJE135" s="127"/>
      <c r="NJF135" s="127"/>
      <c r="NJG135" s="127"/>
      <c r="NJH135" s="127"/>
      <c r="NJI135" s="127"/>
      <c r="NJJ135" s="127"/>
      <c r="NJK135" s="127"/>
      <c r="NJL135" s="127"/>
      <c r="NJM135" s="127"/>
      <c r="NJN135" s="127"/>
      <c r="NJO135" s="127"/>
      <c r="NJP135" s="127"/>
      <c r="NJQ135" s="127"/>
      <c r="NJR135" s="127"/>
      <c r="NJS135" s="127"/>
      <c r="NJT135" s="127"/>
      <c r="NJU135" s="127"/>
      <c r="NJV135" s="127"/>
      <c r="NJW135" s="127"/>
      <c r="NJX135" s="127"/>
      <c r="NJY135" s="127"/>
      <c r="NJZ135" s="127"/>
      <c r="NKA135" s="127"/>
      <c r="NKB135" s="127"/>
      <c r="NKC135" s="127"/>
      <c r="NKD135" s="127"/>
      <c r="NKE135" s="127"/>
      <c r="NKF135" s="127"/>
      <c r="NKG135" s="127"/>
      <c r="NKH135" s="127"/>
      <c r="NKI135" s="127"/>
      <c r="NKJ135" s="127"/>
      <c r="NKK135" s="127"/>
      <c r="NKL135" s="127"/>
      <c r="NKM135" s="127"/>
      <c r="NKN135" s="127"/>
      <c r="NKO135" s="127"/>
      <c r="NKP135" s="127"/>
      <c r="NKQ135" s="127"/>
      <c r="NKR135" s="127"/>
      <c r="NKS135" s="127"/>
      <c r="NKT135" s="127"/>
      <c r="NKU135" s="127"/>
      <c r="NKV135" s="127"/>
      <c r="NKW135" s="127"/>
      <c r="NKX135" s="127"/>
      <c r="NKY135" s="127"/>
      <c r="NKZ135" s="127"/>
      <c r="NLA135" s="127"/>
      <c r="NLB135" s="127"/>
      <c r="NLC135" s="127"/>
      <c r="NLD135" s="127"/>
      <c r="NLE135" s="127"/>
      <c r="NLF135" s="127"/>
      <c r="NLG135" s="127"/>
      <c r="NLH135" s="127"/>
      <c r="NLI135" s="127"/>
      <c r="NLJ135" s="127"/>
      <c r="NLK135" s="127"/>
      <c r="NLL135" s="127"/>
      <c r="NLM135" s="127"/>
      <c r="NLN135" s="127"/>
      <c r="NLO135" s="127"/>
      <c r="NLP135" s="127"/>
      <c r="NLQ135" s="127"/>
      <c r="NLR135" s="127"/>
      <c r="NLS135" s="127"/>
      <c r="NLT135" s="127"/>
      <c r="NLU135" s="127"/>
      <c r="NLV135" s="127"/>
      <c r="NLW135" s="127"/>
      <c r="NLX135" s="127"/>
      <c r="NLY135" s="127"/>
      <c r="NLZ135" s="127"/>
      <c r="NMA135" s="127"/>
      <c r="NMB135" s="127"/>
      <c r="NMC135" s="127"/>
      <c r="NMD135" s="127"/>
      <c r="NME135" s="127"/>
      <c r="NMF135" s="127"/>
      <c r="NMG135" s="127"/>
      <c r="NMH135" s="127"/>
      <c r="NMI135" s="127"/>
      <c r="NMJ135" s="127"/>
      <c r="NMK135" s="127"/>
      <c r="NML135" s="127"/>
      <c r="NMM135" s="127"/>
      <c r="NMN135" s="127"/>
      <c r="NMO135" s="127"/>
      <c r="NMP135" s="127"/>
      <c r="NMQ135" s="127"/>
      <c r="NMR135" s="127"/>
      <c r="NMS135" s="127"/>
      <c r="NMT135" s="127"/>
      <c r="NMU135" s="127"/>
      <c r="NMV135" s="127"/>
      <c r="NMW135" s="127"/>
      <c r="NMX135" s="127"/>
      <c r="NMY135" s="127"/>
      <c r="NMZ135" s="127"/>
      <c r="NNA135" s="127"/>
      <c r="NNB135" s="127"/>
      <c r="NNC135" s="127"/>
      <c r="NND135" s="127"/>
      <c r="NNE135" s="127"/>
      <c r="NNF135" s="127"/>
      <c r="NNG135" s="127"/>
      <c r="NNH135" s="127"/>
      <c r="NNI135" s="127"/>
      <c r="NNJ135" s="127"/>
      <c r="NNK135" s="127"/>
      <c r="NNL135" s="127"/>
      <c r="NNM135" s="127"/>
      <c r="NNN135" s="127"/>
      <c r="NNO135" s="127"/>
      <c r="NNP135" s="127"/>
      <c r="NNQ135" s="127"/>
      <c r="NNR135" s="127"/>
      <c r="NNS135" s="127"/>
      <c r="NNT135" s="127"/>
      <c r="NNU135" s="127"/>
      <c r="NNV135" s="127"/>
      <c r="NNW135" s="127"/>
      <c r="NNX135" s="127"/>
      <c r="NNY135" s="127"/>
      <c r="NNZ135" s="127"/>
      <c r="NOA135" s="127"/>
      <c r="NOB135" s="127"/>
      <c r="NOC135" s="127"/>
      <c r="NOD135" s="127"/>
      <c r="NOE135" s="127"/>
      <c r="NOF135" s="127"/>
      <c r="NOG135" s="127"/>
      <c r="NOH135" s="127"/>
      <c r="NOI135" s="127"/>
      <c r="NOJ135" s="127"/>
      <c r="NOK135" s="127"/>
      <c r="NOL135" s="127"/>
      <c r="NOM135" s="127"/>
      <c r="NON135" s="127"/>
      <c r="NOO135" s="127"/>
      <c r="NOP135" s="127"/>
      <c r="NOQ135" s="127"/>
      <c r="NOR135" s="127"/>
      <c r="NOS135" s="127"/>
      <c r="NOT135" s="127"/>
      <c r="NOU135" s="127"/>
      <c r="NOV135" s="127"/>
      <c r="NOW135" s="127"/>
      <c r="NOX135" s="127"/>
      <c r="NOY135" s="127"/>
      <c r="NOZ135" s="127"/>
      <c r="NPA135" s="127"/>
      <c r="NPB135" s="127"/>
      <c r="NPC135" s="127"/>
      <c r="NPD135" s="127"/>
      <c r="NPE135" s="127"/>
      <c r="NPF135" s="127"/>
      <c r="NPG135" s="127"/>
      <c r="NPH135" s="127"/>
      <c r="NPI135" s="127"/>
      <c r="NPJ135" s="127"/>
      <c r="NPK135" s="127"/>
      <c r="NPL135" s="127"/>
      <c r="NPM135" s="127"/>
      <c r="NPN135" s="127"/>
      <c r="NPO135" s="127"/>
      <c r="NPP135" s="127"/>
      <c r="NPQ135" s="127"/>
      <c r="NPR135" s="127"/>
      <c r="NPS135" s="127"/>
      <c r="NPT135" s="127"/>
      <c r="NPU135" s="127"/>
      <c r="NPV135" s="127"/>
      <c r="NPW135" s="127"/>
      <c r="NPX135" s="127"/>
      <c r="NPY135" s="127"/>
      <c r="NPZ135" s="127"/>
      <c r="NQA135" s="127"/>
      <c r="NQB135" s="127"/>
      <c r="NQC135" s="127"/>
      <c r="NQD135" s="127"/>
      <c r="NQE135" s="127"/>
      <c r="NQF135" s="127"/>
      <c r="NQG135" s="127"/>
      <c r="NQH135" s="127"/>
      <c r="NQI135" s="127"/>
      <c r="NQJ135" s="127"/>
      <c r="NQK135" s="127"/>
      <c r="NQL135" s="127"/>
      <c r="NQM135" s="127"/>
      <c r="NQN135" s="127"/>
      <c r="NQO135" s="127"/>
      <c r="NQP135" s="127"/>
      <c r="NQQ135" s="127"/>
      <c r="NQR135" s="127"/>
      <c r="NQS135" s="127"/>
      <c r="NQT135" s="127"/>
      <c r="NQU135" s="127"/>
      <c r="NQV135" s="127"/>
      <c r="NQW135" s="127"/>
      <c r="NQX135" s="127"/>
      <c r="NQY135" s="127"/>
      <c r="NQZ135" s="127"/>
      <c r="NRA135" s="127"/>
      <c r="NRB135" s="127"/>
      <c r="NRC135" s="127"/>
      <c r="NRD135" s="127"/>
      <c r="NRE135" s="127"/>
      <c r="NRF135" s="127"/>
      <c r="NRG135" s="127"/>
      <c r="NRH135" s="127"/>
      <c r="NRI135" s="127"/>
      <c r="NRJ135" s="127"/>
      <c r="NRK135" s="127"/>
      <c r="NRL135" s="127"/>
      <c r="NRM135" s="127"/>
      <c r="NRN135" s="127"/>
      <c r="NRO135" s="127"/>
      <c r="NRP135" s="127"/>
      <c r="NRQ135" s="127"/>
      <c r="NRR135" s="127"/>
      <c r="NRS135" s="127"/>
      <c r="NRT135" s="127"/>
      <c r="NRU135" s="127"/>
      <c r="NRV135" s="127"/>
      <c r="NRW135" s="127"/>
      <c r="NRX135" s="127"/>
      <c r="NRY135" s="127"/>
      <c r="NRZ135" s="127"/>
      <c r="NSA135" s="127"/>
      <c r="NSB135" s="127"/>
      <c r="NSC135" s="127"/>
      <c r="NSD135" s="127"/>
      <c r="NSE135" s="127"/>
      <c r="NSF135" s="127"/>
      <c r="NSG135" s="127"/>
      <c r="NSH135" s="127"/>
      <c r="NSI135" s="127"/>
      <c r="NSJ135" s="127"/>
      <c r="NSK135" s="127"/>
      <c r="NSL135" s="127"/>
      <c r="NSM135" s="127"/>
      <c r="NSN135" s="127"/>
      <c r="NSO135" s="127"/>
      <c r="NSP135" s="127"/>
      <c r="NSQ135" s="127"/>
      <c r="NSR135" s="127"/>
      <c r="NSS135" s="127"/>
      <c r="NST135" s="127"/>
      <c r="NSU135" s="127"/>
      <c r="NSV135" s="127"/>
      <c r="NSW135" s="127"/>
      <c r="NSX135" s="127"/>
      <c r="NSY135" s="127"/>
      <c r="NSZ135" s="127"/>
      <c r="NTA135" s="127"/>
      <c r="NTB135" s="127"/>
      <c r="NTC135" s="127"/>
      <c r="NTD135" s="127"/>
      <c r="NTE135" s="127"/>
      <c r="NTF135" s="127"/>
      <c r="NTG135" s="127"/>
      <c r="NTH135" s="127"/>
      <c r="NTI135" s="127"/>
      <c r="NTJ135" s="127"/>
      <c r="NTK135" s="127"/>
      <c r="NTL135" s="127"/>
      <c r="NTM135" s="127"/>
      <c r="NTN135" s="127"/>
      <c r="NTO135" s="127"/>
      <c r="NTP135" s="127"/>
      <c r="NTQ135" s="127"/>
      <c r="NTR135" s="127"/>
      <c r="NTS135" s="127"/>
      <c r="NTT135" s="127"/>
      <c r="NTU135" s="127"/>
      <c r="NTV135" s="127"/>
      <c r="NTW135" s="127"/>
      <c r="NTX135" s="127"/>
      <c r="NTY135" s="127"/>
      <c r="NTZ135" s="127"/>
      <c r="NUA135" s="127"/>
      <c r="NUB135" s="127"/>
      <c r="NUC135" s="127"/>
      <c r="NUD135" s="127"/>
      <c r="NUE135" s="127"/>
      <c r="NUF135" s="127"/>
      <c r="NUG135" s="127"/>
      <c r="NUH135" s="127"/>
      <c r="NUI135" s="127"/>
      <c r="NUJ135" s="127"/>
      <c r="NUK135" s="127"/>
      <c r="NUL135" s="127"/>
      <c r="NUM135" s="127"/>
      <c r="NUN135" s="127"/>
      <c r="NUO135" s="127"/>
      <c r="NUP135" s="127"/>
      <c r="NUQ135" s="127"/>
      <c r="NUR135" s="127"/>
      <c r="NUS135" s="127"/>
      <c r="NUT135" s="127"/>
      <c r="NUU135" s="127"/>
      <c r="NUV135" s="127"/>
      <c r="NUW135" s="127"/>
      <c r="NUX135" s="127"/>
      <c r="NUY135" s="127"/>
      <c r="NUZ135" s="127"/>
      <c r="NVA135" s="127"/>
      <c r="NVB135" s="127"/>
      <c r="NVC135" s="127"/>
      <c r="NVD135" s="127"/>
      <c r="NVE135" s="127"/>
      <c r="NVF135" s="127"/>
      <c r="NVG135" s="127"/>
      <c r="NVH135" s="127"/>
      <c r="NVI135" s="127"/>
      <c r="NVJ135" s="127"/>
      <c r="NVK135" s="127"/>
      <c r="NVL135" s="127"/>
      <c r="NVM135" s="127"/>
      <c r="NVN135" s="127"/>
      <c r="NVO135" s="127"/>
      <c r="NVP135" s="127"/>
      <c r="NVQ135" s="127"/>
      <c r="NVR135" s="127"/>
      <c r="NVS135" s="127"/>
      <c r="NVT135" s="127"/>
      <c r="NVU135" s="127"/>
      <c r="NVV135" s="127"/>
      <c r="NVW135" s="127"/>
      <c r="NVX135" s="127"/>
      <c r="NVY135" s="127"/>
      <c r="NVZ135" s="127"/>
      <c r="NWA135" s="127"/>
      <c r="NWB135" s="127"/>
      <c r="NWC135" s="127"/>
      <c r="NWD135" s="127"/>
      <c r="NWE135" s="127"/>
      <c r="NWF135" s="127"/>
      <c r="NWG135" s="127"/>
      <c r="NWH135" s="127"/>
      <c r="NWI135" s="127"/>
      <c r="NWJ135" s="127"/>
      <c r="NWK135" s="127"/>
      <c r="NWL135" s="127"/>
      <c r="NWM135" s="127"/>
      <c r="NWN135" s="127"/>
      <c r="NWO135" s="127"/>
      <c r="NWP135" s="127"/>
      <c r="NWQ135" s="127"/>
      <c r="NWR135" s="127"/>
      <c r="NWS135" s="127"/>
      <c r="NWT135" s="127"/>
      <c r="NWU135" s="127"/>
      <c r="NWV135" s="127"/>
      <c r="NWW135" s="127"/>
      <c r="NWX135" s="127"/>
      <c r="NWY135" s="127"/>
      <c r="NWZ135" s="127"/>
      <c r="NXA135" s="127"/>
      <c r="NXB135" s="127"/>
      <c r="NXC135" s="127"/>
      <c r="NXD135" s="127"/>
      <c r="NXE135" s="127"/>
      <c r="NXF135" s="127"/>
      <c r="NXG135" s="127"/>
      <c r="NXH135" s="127"/>
      <c r="NXI135" s="127"/>
      <c r="NXJ135" s="127"/>
      <c r="NXK135" s="127"/>
      <c r="NXL135" s="127"/>
      <c r="NXM135" s="127"/>
      <c r="NXN135" s="127"/>
      <c r="NXO135" s="127"/>
      <c r="NXP135" s="127"/>
      <c r="NXQ135" s="127"/>
      <c r="NXR135" s="127"/>
      <c r="NXS135" s="127"/>
      <c r="NXT135" s="127"/>
      <c r="NXU135" s="127"/>
      <c r="NXV135" s="127"/>
      <c r="NXW135" s="127"/>
      <c r="NXX135" s="127"/>
      <c r="NXY135" s="127"/>
      <c r="NXZ135" s="127"/>
      <c r="NYA135" s="127"/>
      <c r="NYB135" s="127"/>
      <c r="NYC135" s="127"/>
      <c r="NYD135" s="127"/>
      <c r="NYE135" s="127"/>
      <c r="NYF135" s="127"/>
      <c r="NYG135" s="127"/>
      <c r="NYH135" s="127"/>
      <c r="NYI135" s="127"/>
      <c r="NYJ135" s="127"/>
      <c r="NYK135" s="127"/>
      <c r="NYL135" s="127"/>
      <c r="NYM135" s="127"/>
      <c r="NYN135" s="127"/>
      <c r="NYO135" s="127"/>
      <c r="NYP135" s="127"/>
      <c r="NYQ135" s="127"/>
      <c r="NYR135" s="127"/>
      <c r="NYS135" s="127"/>
      <c r="NYT135" s="127"/>
      <c r="NYU135" s="127"/>
      <c r="NYV135" s="127"/>
      <c r="NYW135" s="127"/>
      <c r="NYX135" s="127"/>
      <c r="NYY135" s="127"/>
      <c r="NYZ135" s="127"/>
      <c r="NZA135" s="127"/>
      <c r="NZB135" s="127"/>
      <c r="NZC135" s="127"/>
      <c r="NZD135" s="127"/>
      <c r="NZE135" s="127"/>
      <c r="NZF135" s="127"/>
      <c r="NZG135" s="127"/>
      <c r="NZH135" s="127"/>
      <c r="NZI135" s="127"/>
      <c r="NZJ135" s="127"/>
      <c r="NZK135" s="127"/>
      <c r="NZL135" s="127"/>
      <c r="NZM135" s="127"/>
      <c r="NZN135" s="127"/>
      <c r="NZO135" s="127"/>
      <c r="NZP135" s="127"/>
      <c r="NZQ135" s="127"/>
      <c r="NZR135" s="127"/>
      <c r="NZS135" s="127"/>
      <c r="NZT135" s="127"/>
      <c r="NZU135" s="127"/>
      <c r="NZV135" s="127"/>
      <c r="NZW135" s="127"/>
      <c r="NZX135" s="127"/>
      <c r="NZY135" s="127"/>
      <c r="NZZ135" s="127"/>
      <c r="OAA135" s="127"/>
      <c r="OAB135" s="127"/>
      <c r="OAC135" s="127"/>
      <c r="OAD135" s="127"/>
      <c r="OAE135" s="127"/>
      <c r="OAF135" s="127"/>
      <c r="OAG135" s="127"/>
      <c r="OAH135" s="127"/>
      <c r="OAI135" s="127"/>
      <c r="OAJ135" s="127"/>
      <c r="OAK135" s="127"/>
      <c r="OAL135" s="127"/>
      <c r="OAM135" s="127"/>
      <c r="OAN135" s="127"/>
      <c r="OAO135" s="127"/>
      <c r="OAP135" s="127"/>
      <c r="OAQ135" s="127"/>
      <c r="OAR135" s="127"/>
      <c r="OAS135" s="127"/>
      <c r="OAT135" s="127"/>
      <c r="OAU135" s="127"/>
      <c r="OAV135" s="127"/>
      <c r="OAW135" s="127"/>
      <c r="OAX135" s="127"/>
      <c r="OAY135" s="127"/>
      <c r="OAZ135" s="127"/>
      <c r="OBA135" s="127"/>
      <c r="OBB135" s="127"/>
      <c r="OBC135" s="127"/>
      <c r="OBD135" s="127"/>
      <c r="OBE135" s="127"/>
      <c r="OBF135" s="127"/>
      <c r="OBG135" s="127"/>
      <c r="OBH135" s="127"/>
      <c r="OBI135" s="127"/>
      <c r="OBJ135" s="127"/>
      <c r="OBK135" s="127"/>
      <c r="OBL135" s="127"/>
      <c r="OBM135" s="127"/>
      <c r="OBN135" s="127"/>
      <c r="OBO135" s="127"/>
      <c r="OBP135" s="127"/>
      <c r="OBQ135" s="127"/>
      <c r="OBR135" s="127"/>
      <c r="OBS135" s="127"/>
      <c r="OBT135" s="127"/>
      <c r="OBU135" s="127"/>
      <c r="OBV135" s="127"/>
      <c r="OBW135" s="127"/>
      <c r="OBX135" s="127"/>
      <c r="OBY135" s="127"/>
      <c r="OBZ135" s="127"/>
      <c r="OCA135" s="127"/>
      <c r="OCB135" s="127"/>
      <c r="OCC135" s="127"/>
      <c r="OCD135" s="127"/>
      <c r="OCE135" s="127"/>
      <c r="OCF135" s="127"/>
      <c r="OCG135" s="127"/>
      <c r="OCH135" s="127"/>
      <c r="OCI135" s="127"/>
      <c r="OCJ135" s="127"/>
      <c r="OCK135" s="127"/>
      <c r="OCL135" s="127"/>
      <c r="OCM135" s="127"/>
      <c r="OCN135" s="127"/>
      <c r="OCO135" s="127"/>
      <c r="OCP135" s="127"/>
      <c r="OCQ135" s="127"/>
      <c r="OCR135" s="127"/>
      <c r="OCS135" s="127"/>
      <c r="OCT135" s="127"/>
      <c r="OCU135" s="127"/>
      <c r="OCV135" s="127"/>
      <c r="OCW135" s="127"/>
      <c r="OCX135" s="127"/>
      <c r="OCY135" s="127"/>
      <c r="OCZ135" s="127"/>
      <c r="ODA135" s="127"/>
      <c r="ODB135" s="127"/>
      <c r="ODC135" s="127"/>
      <c r="ODD135" s="127"/>
      <c r="ODE135" s="127"/>
      <c r="ODF135" s="127"/>
      <c r="ODG135" s="127"/>
      <c r="ODH135" s="127"/>
      <c r="ODI135" s="127"/>
      <c r="ODJ135" s="127"/>
      <c r="ODK135" s="127"/>
      <c r="ODL135" s="127"/>
      <c r="ODM135" s="127"/>
      <c r="ODN135" s="127"/>
      <c r="ODO135" s="127"/>
      <c r="ODP135" s="127"/>
      <c r="ODQ135" s="127"/>
      <c r="ODR135" s="127"/>
      <c r="ODS135" s="127"/>
      <c r="ODT135" s="127"/>
      <c r="ODU135" s="127"/>
      <c r="ODV135" s="127"/>
      <c r="ODW135" s="127"/>
      <c r="ODX135" s="127"/>
      <c r="ODY135" s="127"/>
      <c r="ODZ135" s="127"/>
      <c r="OEA135" s="127"/>
      <c r="OEB135" s="127"/>
      <c r="OEC135" s="127"/>
      <c r="OED135" s="127"/>
      <c r="OEE135" s="127"/>
      <c r="OEF135" s="127"/>
      <c r="OEG135" s="127"/>
      <c r="OEH135" s="127"/>
      <c r="OEI135" s="127"/>
      <c r="OEJ135" s="127"/>
      <c r="OEK135" s="127"/>
      <c r="OEL135" s="127"/>
      <c r="OEM135" s="127"/>
      <c r="OEN135" s="127"/>
      <c r="OEO135" s="127"/>
      <c r="OEP135" s="127"/>
      <c r="OEQ135" s="127"/>
      <c r="OER135" s="127"/>
      <c r="OES135" s="127"/>
      <c r="OET135" s="127"/>
      <c r="OEU135" s="127"/>
      <c r="OEV135" s="127"/>
      <c r="OEW135" s="127"/>
      <c r="OEX135" s="127"/>
      <c r="OEY135" s="127"/>
      <c r="OEZ135" s="127"/>
      <c r="OFA135" s="127"/>
      <c r="OFB135" s="127"/>
      <c r="OFC135" s="127"/>
      <c r="OFD135" s="127"/>
      <c r="OFE135" s="127"/>
      <c r="OFF135" s="127"/>
      <c r="OFG135" s="127"/>
      <c r="OFH135" s="127"/>
      <c r="OFI135" s="127"/>
      <c r="OFJ135" s="127"/>
      <c r="OFK135" s="127"/>
      <c r="OFL135" s="127"/>
      <c r="OFM135" s="127"/>
      <c r="OFN135" s="127"/>
      <c r="OFO135" s="127"/>
      <c r="OFP135" s="127"/>
      <c r="OFQ135" s="127"/>
      <c r="OFR135" s="127"/>
      <c r="OFS135" s="127"/>
      <c r="OFT135" s="127"/>
      <c r="OFU135" s="127"/>
      <c r="OFV135" s="127"/>
      <c r="OFW135" s="127"/>
      <c r="OFX135" s="127"/>
      <c r="OFY135" s="127"/>
      <c r="OFZ135" s="127"/>
      <c r="OGA135" s="127"/>
      <c r="OGB135" s="127"/>
      <c r="OGC135" s="127"/>
      <c r="OGD135" s="127"/>
      <c r="OGE135" s="127"/>
      <c r="OGF135" s="127"/>
      <c r="OGG135" s="127"/>
      <c r="OGH135" s="127"/>
      <c r="OGI135" s="127"/>
      <c r="OGJ135" s="127"/>
      <c r="OGK135" s="127"/>
      <c r="OGL135" s="127"/>
      <c r="OGM135" s="127"/>
      <c r="OGN135" s="127"/>
      <c r="OGO135" s="127"/>
      <c r="OGP135" s="127"/>
      <c r="OGQ135" s="127"/>
      <c r="OGR135" s="127"/>
      <c r="OGS135" s="127"/>
      <c r="OGT135" s="127"/>
      <c r="OGU135" s="127"/>
      <c r="OGV135" s="127"/>
      <c r="OGW135" s="127"/>
      <c r="OGX135" s="127"/>
      <c r="OGY135" s="127"/>
      <c r="OGZ135" s="127"/>
      <c r="OHA135" s="127"/>
      <c r="OHB135" s="127"/>
      <c r="OHC135" s="127"/>
      <c r="OHD135" s="127"/>
      <c r="OHE135" s="127"/>
      <c r="OHF135" s="127"/>
      <c r="OHG135" s="127"/>
      <c r="OHH135" s="127"/>
      <c r="OHI135" s="127"/>
      <c r="OHJ135" s="127"/>
      <c r="OHK135" s="127"/>
      <c r="OHL135" s="127"/>
      <c r="OHM135" s="127"/>
      <c r="OHN135" s="127"/>
      <c r="OHO135" s="127"/>
      <c r="OHP135" s="127"/>
      <c r="OHQ135" s="127"/>
      <c r="OHR135" s="127"/>
      <c r="OHS135" s="127"/>
      <c r="OHT135" s="127"/>
      <c r="OHU135" s="127"/>
      <c r="OHV135" s="127"/>
      <c r="OHW135" s="127"/>
      <c r="OHX135" s="127"/>
      <c r="OHY135" s="127"/>
      <c r="OHZ135" s="127"/>
      <c r="OIA135" s="127"/>
      <c r="OIB135" s="127"/>
      <c r="OIC135" s="127"/>
      <c r="OID135" s="127"/>
      <c r="OIE135" s="127"/>
      <c r="OIF135" s="127"/>
      <c r="OIG135" s="127"/>
      <c r="OIH135" s="127"/>
      <c r="OII135" s="127"/>
      <c r="OIJ135" s="127"/>
      <c r="OIK135" s="127"/>
      <c r="OIL135" s="127"/>
      <c r="OIM135" s="127"/>
      <c r="OIN135" s="127"/>
      <c r="OIO135" s="127"/>
      <c r="OIP135" s="127"/>
      <c r="OIQ135" s="127"/>
      <c r="OIR135" s="127"/>
      <c r="OIS135" s="127"/>
      <c r="OIT135" s="127"/>
      <c r="OIU135" s="127"/>
      <c r="OIV135" s="127"/>
      <c r="OIW135" s="127"/>
      <c r="OIX135" s="127"/>
      <c r="OIY135" s="127"/>
      <c r="OIZ135" s="127"/>
      <c r="OJA135" s="127"/>
      <c r="OJB135" s="127"/>
      <c r="OJC135" s="127"/>
      <c r="OJD135" s="127"/>
      <c r="OJE135" s="127"/>
      <c r="OJF135" s="127"/>
      <c r="OJG135" s="127"/>
      <c r="OJH135" s="127"/>
      <c r="OJI135" s="127"/>
      <c r="OJJ135" s="127"/>
      <c r="OJK135" s="127"/>
      <c r="OJL135" s="127"/>
      <c r="OJM135" s="127"/>
      <c r="OJN135" s="127"/>
      <c r="OJO135" s="127"/>
      <c r="OJP135" s="127"/>
      <c r="OJQ135" s="127"/>
      <c r="OJR135" s="127"/>
      <c r="OJS135" s="127"/>
      <c r="OJT135" s="127"/>
      <c r="OJU135" s="127"/>
      <c r="OJV135" s="127"/>
      <c r="OJW135" s="127"/>
      <c r="OJX135" s="127"/>
      <c r="OJY135" s="127"/>
      <c r="OJZ135" s="127"/>
      <c r="OKA135" s="127"/>
      <c r="OKB135" s="127"/>
      <c r="OKC135" s="127"/>
      <c r="OKD135" s="127"/>
      <c r="OKE135" s="127"/>
      <c r="OKF135" s="127"/>
      <c r="OKG135" s="127"/>
      <c r="OKH135" s="127"/>
      <c r="OKI135" s="127"/>
      <c r="OKJ135" s="127"/>
      <c r="OKK135" s="127"/>
      <c r="OKL135" s="127"/>
      <c r="OKM135" s="127"/>
      <c r="OKN135" s="127"/>
      <c r="OKO135" s="127"/>
      <c r="OKP135" s="127"/>
      <c r="OKQ135" s="127"/>
      <c r="OKR135" s="127"/>
      <c r="OKS135" s="127"/>
      <c r="OKT135" s="127"/>
      <c r="OKU135" s="127"/>
      <c r="OKV135" s="127"/>
      <c r="OKW135" s="127"/>
      <c r="OKX135" s="127"/>
      <c r="OKY135" s="127"/>
      <c r="OKZ135" s="127"/>
      <c r="OLA135" s="127"/>
      <c r="OLB135" s="127"/>
      <c r="OLC135" s="127"/>
      <c r="OLD135" s="127"/>
      <c r="OLE135" s="127"/>
      <c r="OLF135" s="127"/>
      <c r="OLG135" s="127"/>
      <c r="OLH135" s="127"/>
      <c r="OLI135" s="127"/>
      <c r="OLJ135" s="127"/>
      <c r="OLK135" s="127"/>
      <c r="OLL135" s="127"/>
      <c r="OLM135" s="127"/>
      <c r="OLN135" s="127"/>
      <c r="OLO135" s="127"/>
      <c r="OLP135" s="127"/>
      <c r="OLQ135" s="127"/>
      <c r="OLR135" s="127"/>
      <c r="OLS135" s="127"/>
      <c r="OLT135" s="127"/>
      <c r="OLU135" s="127"/>
      <c r="OLV135" s="127"/>
      <c r="OLW135" s="127"/>
      <c r="OLX135" s="127"/>
      <c r="OLY135" s="127"/>
      <c r="OLZ135" s="127"/>
      <c r="OMA135" s="127"/>
      <c r="OMB135" s="127"/>
      <c r="OMC135" s="127"/>
      <c r="OMD135" s="127"/>
      <c r="OME135" s="127"/>
      <c r="OMF135" s="127"/>
      <c r="OMG135" s="127"/>
      <c r="OMH135" s="127"/>
      <c r="OMI135" s="127"/>
      <c r="OMJ135" s="127"/>
      <c r="OMK135" s="127"/>
      <c r="OML135" s="127"/>
      <c r="OMM135" s="127"/>
      <c r="OMN135" s="127"/>
      <c r="OMO135" s="127"/>
      <c r="OMP135" s="127"/>
      <c r="OMQ135" s="127"/>
      <c r="OMR135" s="127"/>
      <c r="OMS135" s="127"/>
      <c r="OMT135" s="127"/>
      <c r="OMU135" s="127"/>
      <c r="OMV135" s="127"/>
      <c r="OMW135" s="127"/>
      <c r="OMX135" s="127"/>
      <c r="OMY135" s="127"/>
      <c r="OMZ135" s="127"/>
      <c r="ONA135" s="127"/>
      <c r="ONB135" s="127"/>
      <c r="ONC135" s="127"/>
      <c r="OND135" s="127"/>
      <c r="ONE135" s="127"/>
      <c r="ONF135" s="127"/>
      <c r="ONG135" s="127"/>
      <c r="ONH135" s="127"/>
      <c r="ONI135" s="127"/>
      <c r="ONJ135" s="127"/>
      <c r="ONK135" s="127"/>
      <c r="ONL135" s="127"/>
      <c r="ONM135" s="127"/>
      <c r="ONN135" s="127"/>
      <c r="ONO135" s="127"/>
      <c r="ONP135" s="127"/>
      <c r="ONQ135" s="127"/>
      <c r="ONR135" s="127"/>
      <c r="ONS135" s="127"/>
      <c r="ONT135" s="127"/>
      <c r="ONU135" s="127"/>
      <c r="ONV135" s="127"/>
      <c r="ONW135" s="127"/>
      <c r="ONX135" s="127"/>
      <c r="ONY135" s="127"/>
      <c r="ONZ135" s="127"/>
      <c r="OOA135" s="127"/>
      <c r="OOB135" s="127"/>
      <c r="OOC135" s="127"/>
      <c r="OOD135" s="127"/>
      <c r="OOE135" s="127"/>
      <c r="OOF135" s="127"/>
      <c r="OOG135" s="127"/>
      <c r="OOH135" s="127"/>
      <c r="OOI135" s="127"/>
      <c r="OOJ135" s="127"/>
      <c r="OOK135" s="127"/>
      <c r="OOL135" s="127"/>
      <c r="OOM135" s="127"/>
      <c r="OON135" s="127"/>
      <c r="OOO135" s="127"/>
      <c r="OOP135" s="127"/>
      <c r="OOQ135" s="127"/>
      <c r="OOR135" s="127"/>
      <c r="OOS135" s="127"/>
      <c r="OOT135" s="127"/>
      <c r="OOU135" s="127"/>
      <c r="OOV135" s="127"/>
      <c r="OOW135" s="127"/>
      <c r="OOX135" s="127"/>
      <c r="OOY135" s="127"/>
      <c r="OOZ135" s="127"/>
      <c r="OPA135" s="127"/>
      <c r="OPB135" s="127"/>
      <c r="OPC135" s="127"/>
      <c r="OPD135" s="127"/>
      <c r="OPE135" s="127"/>
      <c r="OPF135" s="127"/>
      <c r="OPG135" s="127"/>
      <c r="OPH135" s="127"/>
      <c r="OPI135" s="127"/>
      <c r="OPJ135" s="127"/>
      <c r="OPK135" s="127"/>
      <c r="OPL135" s="127"/>
      <c r="OPM135" s="127"/>
      <c r="OPN135" s="127"/>
      <c r="OPO135" s="127"/>
      <c r="OPP135" s="127"/>
      <c r="OPQ135" s="127"/>
      <c r="OPR135" s="127"/>
      <c r="OPS135" s="127"/>
      <c r="OPT135" s="127"/>
      <c r="OPU135" s="127"/>
      <c r="OPV135" s="127"/>
      <c r="OPW135" s="127"/>
      <c r="OPX135" s="127"/>
      <c r="OPY135" s="127"/>
      <c r="OPZ135" s="127"/>
      <c r="OQA135" s="127"/>
      <c r="OQB135" s="127"/>
      <c r="OQC135" s="127"/>
      <c r="OQD135" s="127"/>
      <c r="OQE135" s="127"/>
      <c r="OQF135" s="127"/>
      <c r="OQG135" s="127"/>
      <c r="OQH135" s="127"/>
      <c r="OQI135" s="127"/>
      <c r="OQJ135" s="127"/>
      <c r="OQK135" s="127"/>
      <c r="OQL135" s="127"/>
      <c r="OQM135" s="127"/>
      <c r="OQN135" s="127"/>
      <c r="OQO135" s="127"/>
      <c r="OQP135" s="127"/>
      <c r="OQQ135" s="127"/>
      <c r="OQR135" s="127"/>
      <c r="OQS135" s="127"/>
      <c r="OQT135" s="127"/>
      <c r="OQU135" s="127"/>
      <c r="OQV135" s="127"/>
      <c r="OQW135" s="127"/>
      <c r="OQX135" s="127"/>
      <c r="OQY135" s="127"/>
      <c r="OQZ135" s="127"/>
      <c r="ORA135" s="127"/>
      <c r="ORB135" s="127"/>
      <c r="ORC135" s="127"/>
      <c r="ORD135" s="127"/>
      <c r="ORE135" s="127"/>
      <c r="ORF135" s="127"/>
      <c r="ORG135" s="127"/>
      <c r="ORH135" s="127"/>
      <c r="ORI135" s="127"/>
      <c r="ORJ135" s="127"/>
      <c r="ORK135" s="127"/>
      <c r="ORL135" s="127"/>
      <c r="ORM135" s="127"/>
      <c r="ORN135" s="127"/>
      <c r="ORO135" s="127"/>
      <c r="ORP135" s="127"/>
      <c r="ORQ135" s="127"/>
      <c r="ORR135" s="127"/>
      <c r="ORS135" s="127"/>
      <c r="ORT135" s="127"/>
      <c r="ORU135" s="127"/>
      <c r="ORV135" s="127"/>
      <c r="ORW135" s="127"/>
      <c r="ORX135" s="127"/>
      <c r="ORY135" s="127"/>
      <c r="ORZ135" s="127"/>
      <c r="OSA135" s="127"/>
      <c r="OSB135" s="127"/>
      <c r="OSC135" s="127"/>
      <c r="OSD135" s="127"/>
      <c r="OSE135" s="127"/>
      <c r="OSF135" s="127"/>
      <c r="OSG135" s="127"/>
      <c r="OSH135" s="127"/>
      <c r="OSI135" s="127"/>
      <c r="OSJ135" s="127"/>
      <c r="OSK135" s="127"/>
      <c r="OSL135" s="127"/>
      <c r="OSM135" s="127"/>
      <c r="OSN135" s="127"/>
      <c r="OSO135" s="127"/>
      <c r="OSP135" s="127"/>
      <c r="OSQ135" s="127"/>
      <c r="OSR135" s="127"/>
      <c r="OSS135" s="127"/>
      <c r="OST135" s="127"/>
      <c r="OSU135" s="127"/>
      <c r="OSV135" s="127"/>
      <c r="OSW135" s="127"/>
      <c r="OSX135" s="127"/>
      <c r="OSY135" s="127"/>
      <c r="OSZ135" s="127"/>
      <c r="OTA135" s="127"/>
      <c r="OTB135" s="127"/>
      <c r="OTC135" s="127"/>
      <c r="OTD135" s="127"/>
      <c r="OTE135" s="127"/>
      <c r="OTF135" s="127"/>
      <c r="OTG135" s="127"/>
      <c r="OTH135" s="127"/>
      <c r="OTI135" s="127"/>
      <c r="OTJ135" s="127"/>
      <c r="OTK135" s="127"/>
      <c r="OTL135" s="127"/>
      <c r="OTM135" s="127"/>
      <c r="OTN135" s="127"/>
      <c r="OTO135" s="127"/>
      <c r="OTP135" s="127"/>
      <c r="OTQ135" s="127"/>
      <c r="OTR135" s="127"/>
      <c r="OTS135" s="127"/>
      <c r="OTT135" s="127"/>
      <c r="OTU135" s="127"/>
      <c r="OTV135" s="127"/>
      <c r="OTW135" s="127"/>
      <c r="OTX135" s="127"/>
      <c r="OTY135" s="127"/>
      <c r="OTZ135" s="127"/>
      <c r="OUA135" s="127"/>
      <c r="OUB135" s="127"/>
      <c r="OUC135" s="127"/>
      <c r="OUD135" s="127"/>
      <c r="OUE135" s="127"/>
      <c r="OUF135" s="127"/>
      <c r="OUG135" s="127"/>
      <c r="OUH135" s="127"/>
      <c r="OUI135" s="127"/>
      <c r="OUJ135" s="127"/>
      <c r="OUK135" s="127"/>
      <c r="OUL135" s="127"/>
      <c r="OUM135" s="127"/>
      <c r="OUN135" s="127"/>
      <c r="OUO135" s="127"/>
      <c r="OUP135" s="127"/>
      <c r="OUQ135" s="127"/>
      <c r="OUR135" s="127"/>
      <c r="OUS135" s="127"/>
      <c r="OUT135" s="127"/>
      <c r="OUU135" s="127"/>
      <c r="OUV135" s="127"/>
      <c r="OUW135" s="127"/>
      <c r="OUX135" s="127"/>
      <c r="OUY135" s="127"/>
      <c r="OUZ135" s="127"/>
      <c r="OVA135" s="127"/>
      <c r="OVB135" s="127"/>
      <c r="OVC135" s="127"/>
      <c r="OVD135" s="127"/>
      <c r="OVE135" s="127"/>
      <c r="OVF135" s="127"/>
      <c r="OVG135" s="127"/>
      <c r="OVH135" s="127"/>
      <c r="OVI135" s="127"/>
      <c r="OVJ135" s="127"/>
      <c r="OVK135" s="127"/>
      <c r="OVL135" s="127"/>
      <c r="OVM135" s="127"/>
      <c r="OVN135" s="127"/>
      <c r="OVO135" s="127"/>
      <c r="OVP135" s="127"/>
      <c r="OVQ135" s="127"/>
      <c r="OVR135" s="127"/>
      <c r="OVS135" s="127"/>
      <c r="OVT135" s="127"/>
      <c r="OVU135" s="127"/>
      <c r="OVV135" s="127"/>
      <c r="OVW135" s="127"/>
      <c r="OVX135" s="127"/>
      <c r="OVY135" s="127"/>
      <c r="OVZ135" s="127"/>
      <c r="OWA135" s="127"/>
      <c r="OWB135" s="127"/>
      <c r="OWC135" s="127"/>
      <c r="OWD135" s="127"/>
      <c r="OWE135" s="127"/>
      <c r="OWF135" s="127"/>
      <c r="OWG135" s="127"/>
      <c r="OWH135" s="127"/>
      <c r="OWI135" s="127"/>
      <c r="OWJ135" s="127"/>
      <c r="OWK135" s="127"/>
      <c r="OWL135" s="127"/>
      <c r="OWM135" s="127"/>
      <c r="OWN135" s="127"/>
      <c r="OWO135" s="127"/>
      <c r="OWP135" s="127"/>
      <c r="OWQ135" s="127"/>
      <c r="OWR135" s="127"/>
      <c r="OWS135" s="127"/>
      <c r="OWT135" s="127"/>
      <c r="OWU135" s="127"/>
      <c r="OWV135" s="127"/>
      <c r="OWW135" s="127"/>
      <c r="OWX135" s="127"/>
      <c r="OWY135" s="127"/>
      <c r="OWZ135" s="127"/>
      <c r="OXA135" s="127"/>
      <c r="OXB135" s="127"/>
      <c r="OXC135" s="127"/>
      <c r="OXD135" s="127"/>
      <c r="OXE135" s="127"/>
      <c r="OXF135" s="127"/>
      <c r="OXG135" s="127"/>
      <c r="OXH135" s="127"/>
      <c r="OXI135" s="127"/>
      <c r="OXJ135" s="127"/>
      <c r="OXK135" s="127"/>
      <c r="OXL135" s="127"/>
      <c r="OXM135" s="127"/>
      <c r="OXN135" s="127"/>
      <c r="OXO135" s="127"/>
      <c r="OXP135" s="127"/>
      <c r="OXQ135" s="127"/>
      <c r="OXR135" s="127"/>
      <c r="OXS135" s="127"/>
      <c r="OXT135" s="127"/>
      <c r="OXU135" s="127"/>
      <c r="OXV135" s="127"/>
      <c r="OXW135" s="127"/>
      <c r="OXX135" s="127"/>
      <c r="OXY135" s="127"/>
      <c r="OXZ135" s="127"/>
      <c r="OYA135" s="127"/>
      <c r="OYB135" s="127"/>
      <c r="OYC135" s="127"/>
      <c r="OYD135" s="127"/>
      <c r="OYE135" s="127"/>
      <c r="OYF135" s="127"/>
      <c r="OYG135" s="127"/>
      <c r="OYH135" s="127"/>
      <c r="OYI135" s="127"/>
      <c r="OYJ135" s="127"/>
      <c r="OYK135" s="127"/>
      <c r="OYL135" s="127"/>
      <c r="OYM135" s="127"/>
      <c r="OYN135" s="127"/>
      <c r="OYO135" s="127"/>
      <c r="OYP135" s="127"/>
      <c r="OYQ135" s="127"/>
      <c r="OYR135" s="127"/>
      <c r="OYS135" s="127"/>
      <c r="OYT135" s="127"/>
      <c r="OYU135" s="127"/>
      <c r="OYV135" s="127"/>
      <c r="OYW135" s="127"/>
      <c r="OYX135" s="127"/>
      <c r="OYY135" s="127"/>
      <c r="OYZ135" s="127"/>
      <c r="OZA135" s="127"/>
      <c r="OZB135" s="127"/>
      <c r="OZC135" s="127"/>
      <c r="OZD135" s="127"/>
      <c r="OZE135" s="127"/>
      <c r="OZF135" s="127"/>
      <c r="OZG135" s="127"/>
      <c r="OZH135" s="127"/>
      <c r="OZI135" s="127"/>
      <c r="OZJ135" s="127"/>
      <c r="OZK135" s="127"/>
      <c r="OZL135" s="127"/>
      <c r="OZM135" s="127"/>
      <c r="OZN135" s="127"/>
      <c r="OZO135" s="127"/>
      <c r="OZP135" s="127"/>
      <c r="OZQ135" s="127"/>
      <c r="OZR135" s="127"/>
      <c r="OZS135" s="127"/>
      <c r="OZT135" s="127"/>
      <c r="OZU135" s="127"/>
      <c r="OZV135" s="127"/>
      <c r="OZW135" s="127"/>
      <c r="OZX135" s="127"/>
      <c r="OZY135" s="127"/>
      <c r="OZZ135" s="127"/>
      <c r="PAA135" s="127"/>
      <c r="PAB135" s="127"/>
      <c r="PAC135" s="127"/>
      <c r="PAD135" s="127"/>
      <c r="PAE135" s="127"/>
      <c r="PAF135" s="127"/>
      <c r="PAG135" s="127"/>
      <c r="PAH135" s="127"/>
      <c r="PAI135" s="127"/>
      <c r="PAJ135" s="127"/>
      <c r="PAK135" s="127"/>
      <c r="PAL135" s="127"/>
      <c r="PAM135" s="127"/>
      <c r="PAN135" s="127"/>
      <c r="PAO135" s="127"/>
      <c r="PAP135" s="127"/>
      <c r="PAQ135" s="127"/>
      <c r="PAR135" s="127"/>
      <c r="PAS135" s="127"/>
      <c r="PAT135" s="127"/>
      <c r="PAU135" s="127"/>
      <c r="PAV135" s="127"/>
      <c r="PAW135" s="127"/>
      <c r="PAX135" s="127"/>
      <c r="PAY135" s="127"/>
      <c r="PAZ135" s="127"/>
      <c r="PBA135" s="127"/>
      <c r="PBB135" s="127"/>
      <c r="PBC135" s="127"/>
      <c r="PBD135" s="127"/>
      <c r="PBE135" s="127"/>
      <c r="PBF135" s="127"/>
      <c r="PBG135" s="127"/>
      <c r="PBH135" s="127"/>
      <c r="PBI135" s="127"/>
      <c r="PBJ135" s="127"/>
      <c r="PBK135" s="127"/>
      <c r="PBL135" s="127"/>
      <c r="PBM135" s="127"/>
      <c r="PBN135" s="127"/>
      <c r="PBO135" s="127"/>
      <c r="PBP135" s="127"/>
      <c r="PBQ135" s="127"/>
      <c r="PBR135" s="127"/>
      <c r="PBS135" s="127"/>
      <c r="PBT135" s="127"/>
      <c r="PBU135" s="127"/>
      <c r="PBV135" s="127"/>
      <c r="PBW135" s="127"/>
      <c r="PBX135" s="127"/>
      <c r="PBY135" s="127"/>
      <c r="PBZ135" s="127"/>
      <c r="PCA135" s="127"/>
      <c r="PCB135" s="127"/>
      <c r="PCC135" s="127"/>
      <c r="PCD135" s="127"/>
      <c r="PCE135" s="127"/>
      <c r="PCF135" s="127"/>
      <c r="PCG135" s="127"/>
      <c r="PCH135" s="127"/>
      <c r="PCI135" s="127"/>
      <c r="PCJ135" s="127"/>
      <c r="PCK135" s="127"/>
      <c r="PCL135" s="127"/>
      <c r="PCM135" s="127"/>
      <c r="PCN135" s="127"/>
      <c r="PCO135" s="127"/>
      <c r="PCP135" s="127"/>
      <c r="PCQ135" s="127"/>
      <c r="PCR135" s="127"/>
      <c r="PCS135" s="127"/>
      <c r="PCT135" s="127"/>
      <c r="PCU135" s="127"/>
      <c r="PCV135" s="127"/>
      <c r="PCW135" s="127"/>
      <c r="PCX135" s="127"/>
      <c r="PCY135" s="127"/>
      <c r="PCZ135" s="127"/>
      <c r="PDA135" s="127"/>
      <c r="PDB135" s="127"/>
      <c r="PDC135" s="127"/>
      <c r="PDD135" s="127"/>
      <c r="PDE135" s="127"/>
      <c r="PDF135" s="127"/>
      <c r="PDG135" s="127"/>
      <c r="PDH135" s="127"/>
      <c r="PDI135" s="127"/>
      <c r="PDJ135" s="127"/>
      <c r="PDK135" s="127"/>
      <c r="PDL135" s="127"/>
      <c r="PDM135" s="127"/>
      <c r="PDN135" s="127"/>
      <c r="PDO135" s="127"/>
      <c r="PDP135" s="127"/>
      <c r="PDQ135" s="127"/>
      <c r="PDR135" s="127"/>
      <c r="PDS135" s="127"/>
      <c r="PDT135" s="127"/>
      <c r="PDU135" s="127"/>
      <c r="PDV135" s="127"/>
      <c r="PDW135" s="127"/>
      <c r="PDX135" s="127"/>
      <c r="PDY135" s="127"/>
      <c r="PDZ135" s="127"/>
      <c r="PEA135" s="127"/>
      <c r="PEB135" s="127"/>
      <c r="PEC135" s="127"/>
      <c r="PED135" s="127"/>
      <c r="PEE135" s="127"/>
      <c r="PEF135" s="127"/>
      <c r="PEG135" s="127"/>
      <c r="PEH135" s="127"/>
      <c r="PEI135" s="127"/>
      <c r="PEJ135" s="127"/>
      <c r="PEK135" s="127"/>
      <c r="PEL135" s="127"/>
      <c r="PEM135" s="127"/>
      <c r="PEN135" s="127"/>
      <c r="PEO135" s="127"/>
      <c r="PEP135" s="127"/>
      <c r="PEQ135" s="127"/>
      <c r="PER135" s="127"/>
      <c r="PES135" s="127"/>
      <c r="PET135" s="127"/>
      <c r="PEU135" s="127"/>
      <c r="PEV135" s="127"/>
      <c r="PEW135" s="127"/>
      <c r="PEX135" s="127"/>
      <c r="PEY135" s="127"/>
      <c r="PEZ135" s="127"/>
      <c r="PFA135" s="127"/>
      <c r="PFB135" s="127"/>
      <c r="PFC135" s="127"/>
      <c r="PFD135" s="127"/>
      <c r="PFE135" s="127"/>
      <c r="PFF135" s="127"/>
      <c r="PFG135" s="127"/>
      <c r="PFH135" s="127"/>
      <c r="PFI135" s="127"/>
      <c r="PFJ135" s="127"/>
      <c r="PFK135" s="127"/>
      <c r="PFL135" s="127"/>
      <c r="PFM135" s="127"/>
      <c r="PFN135" s="127"/>
      <c r="PFO135" s="127"/>
      <c r="PFP135" s="127"/>
      <c r="PFQ135" s="127"/>
      <c r="PFR135" s="127"/>
      <c r="PFS135" s="127"/>
      <c r="PFT135" s="127"/>
      <c r="PFU135" s="127"/>
      <c r="PFV135" s="127"/>
      <c r="PFW135" s="127"/>
      <c r="PFX135" s="127"/>
      <c r="PFY135" s="127"/>
      <c r="PFZ135" s="127"/>
      <c r="PGA135" s="127"/>
      <c r="PGB135" s="127"/>
      <c r="PGC135" s="127"/>
      <c r="PGD135" s="127"/>
      <c r="PGE135" s="127"/>
      <c r="PGF135" s="127"/>
      <c r="PGG135" s="127"/>
      <c r="PGH135" s="127"/>
      <c r="PGI135" s="127"/>
      <c r="PGJ135" s="127"/>
      <c r="PGK135" s="127"/>
      <c r="PGL135" s="127"/>
      <c r="PGM135" s="127"/>
      <c r="PGN135" s="127"/>
      <c r="PGO135" s="127"/>
      <c r="PGP135" s="127"/>
      <c r="PGQ135" s="127"/>
      <c r="PGR135" s="127"/>
      <c r="PGS135" s="127"/>
      <c r="PGT135" s="127"/>
      <c r="PGU135" s="127"/>
      <c r="PGV135" s="127"/>
      <c r="PGW135" s="127"/>
      <c r="PGX135" s="127"/>
      <c r="PGY135" s="127"/>
      <c r="PGZ135" s="127"/>
      <c r="PHA135" s="127"/>
      <c r="PHB135" s="127"/>
      <c r="PHC135" s="127"/>
      <c r="PHD135" s="127"/>
      <c r="PHE135" s="127"/>
      <c r="PHF135" s="127"/>
      <c r="PHG135" s="127"/>
      <c r="PHH135" s="127"/>
      <c r="PHI135" s="127"/>
      <c r="PHJ135" s="127"/>
      <c r="PHK135" s="127"/>
      <c r="PHL135" s="127"/>
      <c r="PHM135" s="127"/>
      <c r="PHN135" s="127"/>
      <c r="PHO135" s="127"/>
      <c r="PHP135" s="127"/>
      <c r="PHQ135" s="127"/>
      <c r="PHR135" s="127"/>
      <c r="PHS135" s="127"/>
      <c r="PHT135" s="127"/>
      <c r="PHU135" s="127"/>
      <c r="PHV135" s="127"/>
      <c r="PHW135" s="127"/>
      <c r="PHX135" s="127"/>
      <c r="PHY135" s="127"/>
      <c r="PHZ135" s="127"/>
      <c r="PIA135" s="127"/>
      <c r="PIB135" s="127"/>
      <c r="PIC135" s="127"/>
      <c r="PID135" s="127"/>
      <c r="PIE135" s="127"/>
      <c r="PIF135" s="127"/>
      <c r="PIG135" s="127"/>
      <c r="PIH135" s="127"/>
      <c r="PII135" s="127"/>
      <c r="PIJ135" s="127"/>
      <c r="PIK135" s="127"/>
      <c r="PIL135" s="127"/>
      <c r="PIM135" s="127"/>
      <c r="PIN135" s="127"/>
      <c r="PIO135" s="127"/>
      <c r="PIP135" s="127"/>
      <c r="PIQ135" s="127"/>
      <c r="PIR135" s="127"/>
      <c r="PIS135" s="127"/>
      <c r="PIT135" s="127"/>
      <c r="PIU135" s="127"/>
      <c r="PIV135" s="127"/>
      <c r="PIW135" s="127"/>
      <c r="PIX135" s="127"/>
      <c r="PIY135" s="127"/>
      <c r="PIZ135" s="127"/>
      <c r="PJA135" s="127"/>
      <c r="PJB135" s="127"/>
      <c r="PJC135" s="127"/>
      <c r="PJD135" s="127"/>
      <c r="PJE135" s="127"/>
      <c r="PJF135" s="127"/>
      <c r="PJG135" s="127"/>
      <c r="PJH135" s="127"/>
      <c r="PJI135" s="127"/>
      <c r="PJJ135" s="127"/>
      <c r="PJK135" s="127"/>
      <c r="PJL135" s="127"/>
      <c r="PJM135" s="127"/>
      <c r="PJN135" s="127"/>
      <c r="PJO135" s="127"/>
      <c r="PJP135" s="127"/>
      <c r="PJQ135" s="127"/>
      <c r="PJR135" s="127"/>
      <c r="PJS135" s="127"/>
      <c r="PJT135" s="127"/>
      <c r="PJU135" s="127"/>
      <c r="PJV135" s="127"/>
      <c r="PJW135" s="127"/>
      <c r="PJX135" s="127"/>
      <c r="PJY135" s="127"/>
      <c r="PJZ135" s="127"/>
      <c r="PKA135" s="127"/>
      <c r="PKB135" s="127"/>
      <c r="PKC135" s="127"/>
      <c r="PKD135" s="127"/>
      <c r="PKE135" s="127"/>
      <c r="PKF135" s="127"/>
      <c r="PKG135" s="127"/>
      <c r="PKH135" s="127"/>
      <c r="PKI135" s="127"/>
      <c r="PKJ135" s="127"/>
      <c r="PKK135" s="127"/>
      <c r="PKL135" s="127"/>
      <c r="PKM135" s="127"/>
      <c r="PKN135" s="127"/>
      <c r="PKO135" s="127"/>
      <c r="PKP135" s="127"/>
      <c r="PKQ135" s="127"/>
      <c r="PKR135" s="127"/>
      <c r="PKS135" s="127"/>
      <c r="PKT135" s="127"/>
      <c r="PKU135" s="127"/>
      <c r="PKV135" s="127"/>
      <c r="PKW135" s="127"/>
      <c r="PKX135" s="127"/>
      <c r="PKY135" s="127"/>
      <c r="PKZ135" s="127"/>
      <c r="PLA135" s="127"/>
      <c r="PLB135" s="127"/>
      <c r="PLC135" s="127"/>
      <c r="PLD135" s="127"/>
      <c r="PLE135" s="127"/>
      <c r="PLF135" s="127"/>
      <c r="PLG135" s="127"/>
      <c r="PLH135" s="127"/>
      <c r="PLI135" s="127"/>
      <c r="PLJ135" s="127"/>
      <c r="PLK135" s="127"/>
      <c r="PLL135" s="127"/>
      <c r="PLM135" s="127"/>
      <c r="PLN135" s="127"/>
      <c r="PLO135" s="127"/>
      <c r="PLP135" s="127"/>
      <c r="PLQ135" s="127"/>
      <c r="PLR135" s="127"/>
      <c r="PLS135" s="127"/>
      <c r="PLT135" s="127"/>
      <c r="PLU135" s="127"/>
      <c r="PLV135" s="127"/>
      <c r="PLW135" s="127"/>
      <c r="PLX135" s="127"/>
      <c r="PLY135" s="127"/>
      <c r="PLZ135" s="127"/>
      <c r="PMA135" s="127"/>
      <c r="PMB135" s="127"/>
      <c r="PMC135" s="127"/>
      <c r="PMD135" s="127"/>
      <c r="PME135" s="127"/>
      <c r="PMF135" s="127"/>
      <c r="PMG135" s="127"/>
      <c r="PMH135" s="127"/>
      <c r="PMI135" s="127"/>
      <c r="PMJ135" s="127"/>
      <c r="PMK135" s="127"/>
      <c r="PML135" s="127"/>
      <c r="PMM135" s="127"/>
      <c r="PMN135" s="127"/>
      <c r="PMO135" s="127"/>
      <c r="PMP135" s="127"/>
      <c r="PMQ135" s="127"/>
      <c r="PMR135" s="127"/>
      <c r="PMS135" s="127"/>
      <c r="PMT135" s="127"/>
      <c r="PMU135" s="127"/>
      <c r="PMV135" s="127"/>
      <c r="PMW135" s="127"/>
      <c r="PMX135" s="127"/>
      <c r="PMY135" s="127"/>
      <c r="PMZ135" s="127"/>
      <c r="PNA135" s="127"/>
      <c r="PNB135" s="127"/>
      <c r="PNC135" s="127"/>
      <c r="PND135" s="127"/>
      <c r="PNE135" s="127"/>
      <c r="PNF135" s="127"/>
      <c r="PNG135" s="127"/>
      <c r="PNH135" s="127"/>
      <c r="PNI135" s="127"/>
      <c r="PNJ135" s="127"/>
      <c r="PNK135" s="127"/>
      <c r="PNL135" s="127"/>
      <c r="PNM135" s="127"/>
      <c r="PNN135" s="127"/>
      <c r="PNO135" s="127"/>
      <c r="PNP135" s="127"/>
      <c r="PNQ135" s="127"/>
      <c r="PNR135" s="127"/>
      <c r="PNS135" s="127"/>
      <c r="PNT135" s="127"/>
      <c r="PNU135" s="127"/>
      <c r="PNV135" s="127"/>
      <c r="PNW135" s="127"/>
      <c r="PNX135" s="127"/>
      <c r="PNY135" s="127"/>
      <c r="PNZ135" s="127"/>
      <c r="POA135" s="127"/>
      <c r="POB135" s="127"/>
      <c r="POC135" s="127"/>
      <c r="POD135" s="127"/>
      <c r="POE135" s="127"/>
      <c r="POF135" s="127"/>
      <c r="POG135" s="127"/>
      <c r="POH135" s="127"/>
      <c r="POI135" s="127"/>
      <c r="POJ135" s="127"/>
      <c r="POK135" s="127"/>
      <c r="POL135" s="127"/>
      <c r="POM135" s="127"/>
      <c r="PON135" s="127"/>
      <c r="POO135" s="127"/>
      <c r="POP135" s="127"/>
      <c r="POQ135" s="127"/>
      <c r="POR135" s="127"/>
      <c r="POS135" s="127"/>
      <c r="POT135" s="127"/>
      <c r="POU135" s="127"/>
      <c r="POV135" s="127"/>
      <c r="POW135" s="127"/>
      <c r="POX135" s="127"/>
      <c r="POY135" s="127"/>
      <c r="POZ135" s="127"/>
      <c r="PPA135" s="127"/>
      <c r="PPB135" s="127"/>
      <c r="PPC135" s="127"/>
      <c r="PPD135" s="127"/>
      <c r="PPE135" s="127"/>
      <c r="PPF135" s="127"/>
      <c r="PPG135" s="127"/>
      <c r="PPH135" s="127"/>
      <c r="PPI135" s="127"/>
      <c r="PPJ135" s="127"/>
      <c r="PPK135" s="127"/>
      <c r="PPL135" s="127"/>
      <c r="PPM135" s="127"/>
      <c r="PPN135" s="127"/>
      <c r="PPO135" s="127"/>
      <c r="PPP135" s="127"/>
      <c r="PPQ135" s="127"/>
      <c r="PPR135" s="127"/>
      <c r="PPS135" s="127"/>
      <c r="PPT135" s="127"/>
      <c r="PPU135" s="127"/>
      <c r="PPV135" s="127"/>
      <c r="PPW135" s="127"/>
      <c r="PPX135" s="127"/>
      <c r="PPY135" s="127"/>
      <c r="PPZ135" s="127"/>
      <c r="PQA135" s="127"/>
      <c r="PQB135" s="127"/>
      <c r="PQC135" s="127"/>
      <c r="PQD135" s="127"/>
      <c r="PQE135" s="127"/>
      <c r="PQF135" s="127"/>
      <c r="PQG135" s="127"/>
      <c r="PQH135" s="127"/>
      <c r="PQI135" s="127"/>
      <c r="PQJ135" s="127"/>
      <c r="PQK135" s="127"/>
      <c r="PQL135" s="127"/>
      <c r="PQM135" s="127"/>
      <c r="PQN135" s="127"/>
      <c r="PQO135" s="127"/>
      <c r="PQP135" s="127"/>
      <c r="PQQ135" s="127"/>
      <c r="PQR135" s="127"/>
      <c r="PQS135" s="127"/>
      <c r="PQT135" s="127"/>
      <c r="PQU135" s="127"/>
      <c r="PQV135" s="127"/>
      <c r="PQW135" s="127"/>
      <c r="PQX135" s="127"/>
      <c r="PQY135" s="127"/>
      <c r="PQZ135" s="127"/>
      <c r="PRA135" s="127"/>
      <c r="PRB135" s="127"/>
      <c r="PRC135" s="127"/>
      <c r="PRD135" s="127"/>
      <c r="PRE135" s="127"/>
      <c r="PRF135" s="127"/>
      <c r="PRG135" s="127"/>
      <c r="PRH135" s="127"/>
      <c r="PRI135" s="127"/>
      <c r="PRJ135" s="127"/>
      <c r="PRK135" s="127"/>
      <c r="PRL135" s="127"/>
      <c r="PRM135" s="127"/>
      <c r="PRN135" s="127"/>
      <c r="PRO135" s="127"/>
      <c r="PRP135" s="127"/>
      <c r="PRQ135" s="127"/>
      <c r="PRR135" s="127"/>
      <c r="PRS135" s="127"/>
      <c r="PRT135" s="127"/>
      <c r="PRU135" s="127"/>
      <c r="PRV135" s="127"/>
      <c r="PRW135" s="127"/>
      <c r="PRX135" s="127"/>
      <c r="PRY135" s="127"/>
      <c r="PRZ135" s="127"/>
      <c r="PSA135" s="127"/>
      <c r="PSB135" s="127"/>
      <c r="PSC135" s="127"/>
      <c r="PSD135" s="127"/>
      <c r="PSE135" s="127"/>
      <c r="PSF135" s="127"/>
      <c r="PSG135" s="127"/>
      <c r="PSH135" s="127"/>
      <c r="PSI135" s="127"/>
      <c r="PSJ135" s="127"/>
      <c r="PSK135" s="127"/>
      <c r="PSL135" s="127"/>
      <c r="PSM135" s="127"/>
      <c r="PSN135" s="127"/>
      <c r="PSO135" s="127"/>
      <c r="PSP135" s="127"/>
      <c r="PSQ135" s="127"/>
      <c r="PSR135" s="127"/>
      <c r="PSS135" s="127"/>
      <c r="PST135" s="127"/>
      <c r="PSU135" s="127"/>
      <c r="PSV135" s="127"/>
      <c r="PSW135" s="127"/>
      <c r="PSX135" s="127"/>
      <c r="PSY135" s="127"/>
      <c r="PSZ135" s="127"/>
      <c r="PTA135" s="127"/>
      <c r="PTB135" s="127"/>
      <c r="PTC135" s="127"/>
      <c r="PTD135" s="127"/>
      <c r="PTE135" s="127"/>
      <c r="PTF135" s="127"/>
      <c r="PTG135" s="127"/>
      <c r="PTH135" s="127"/>
      <c r="PTI135" s="127"/>
      <c r="PTJ135" s="127"/>
      <c r="PTK135" s="127"/>
      <c r="PTL135" s="127"/>
      <c r="PTM135" s="127"/>
      <c r="PTN135" s="127"/>
      <c r="PTO135" s="127"/>
      <c r="PTP135" s="127"/>
      <c r="PTQ135" s="127"/>
      <c r="PTR135" s="127"/>
      <c r="PTS135" s="127"/>
      <c r="PTT135" s="127"/>
      <c r="PTU135" s="127"/>
      <c r="PTV135" s="127"/>
      <c r="PTW135" s="127"/>
      <c r="PTX135" s="127"/>
      <c r="PTY135" s="127"/>
      <c r="PTZ135" s="127"/>
      <c r="PUA135" s="127"/>
      <c r="PUB135" s="127"/>
      <c r="PUC135" s="127"/>
      <c r="PUD135" s="127"/>
      <c r="PUE135" s="127"/>
      <c r="PUF135" s="127"/>
      <c r="PUG135" s="127"/>
      <c r="PUH135" s="127"/>
      <c r="PUI135" s="127"/>
      <c r="PUJ135" s="127"/>
      <c r="PUK135" s="127"/>
      <c r="PUL135" s="127"/>
      <c r="PUM135" s="127"/>
      <c r="PUN135" s="127"/>
      <c r="PUO135" s="127"/>
      <c r="PUP135" s="127"/>
      <c r="PUQ135" s="127"/>
      <c r="PUR135" s="127"/>
      <c r="PUS135" s="127"/>
      <c r="PUT135" s="127"/>
      <c r="PUU135" s="127"/>
      <c r="PUV135" s="127"/>
      <c r="PUW135" s="127"/>
      <c r="PUX135" s="127"/>
      <c r="PUY135" s="127"/>
      <c r="PUZ135" s="127"/>
      <c r="PVA135" s="127"/>
      <c r="PVB135" s="127"/>
      <c r="PVC135" s="127"/>
      <c r="PVD135" s="127"/>
      <c r="PVE135" s="127"/>
      <c r="PVF135" s="127"/>
      <c r="PVG135" s="127"/>
      <c r="PVH135" s="127"/>
      <c r="PVI135" s="127"/>
      <c r="PVJ135" s="127"/>
      <c r="PVK135" s="127"/>
      <c r="PVL135" s="127"/>
      <c r="PVM135" s="127"/>
      <c r="PVN135" s="127"/>
      <c r="PVO135" s="127"/>
      <c r="PVP135" s="127"/>
      <c r="PVQ135" s="127"/>
      <c r="PVR135" s="127"/>
      <c r="PVS135" s="127"/>
      <c r="PVT135" s="127"/>
      <c r="PVU135" s="127"/>
      <c r="PVV135" s="127"/>
      <c r="PVW135" s="127"/>
      <c r="PVX135" s="127"/>
      <c r="PVY135" s="127"/>
      <c r="PVZ135" s="127"/>
      <c r="PWA135" s="127"/>
      <c r="PWB135" s="127"/>
      <c r="PWC135" s="127"/>
      <c r="PWD135" s="127"/>
      <c r="PWE135" s="127"/>
      <c r="PWF135" s="127"/>
      <c r="PWG135" s="127"/>
      <c r="PWH135" s="127"/>
      <c r="PWI135" s="127"/>
      <c r="PWJ135" s="127"/>
      <c r="PWK135" s="127"/>
      <c r="PWL135" s="127"/>
      <c r="PWM135" s="127"/>
      <c r="PWN135" s="127"/>
      <c r="PWO135" s="127"/>
      <c r="PWP135" s="127"/>
      <c r="PWQ135" s="127"/>
      <c r="PWR135" s="127"/>
      <c r="PWS135" s="127"/>
      <c r="PWT135" s="127"/>
      <c r="PWU135" s="127"/>
      <c r="PWV135" s="127"/>
      <c r="PWW135" s="127"/>
      <c r="PWX135" s="127"/>
      <c r="PWY135" s="127"/>
      <c r="PWZ135" s="127"/>
      <c r="PXA135" s="127"/>
      <c r="PXB135" s="127"/>
      <c r="PXC135" s="127"/>
      <c r="PXD135" s="127"/>
      <c r="PXE135" s="127"/>
      <c r="PXF135" s="127"/>
      <c r="PXG135" s="127"/>
      <c r="PXH135" s="127"/>
      <c r="PXI135" s="127"/>
      <c r="PXJ135" s="127"/>
      <c r="PXK135" s="127"/>
      <c r="PXL135" s="127"/>
      <c r="PXM135" s="127"/>
      <c r="PXN135" s="127"/>
      <c r="PXO135" s="127"/>
      <c r="PXP135" s="127"/>
      <c r="PXQ135" s="127"/>
      <c r="PXR135" s="127"/>
      <c r="PXS135" s="127"/>
      <c r="PXT135" s="127"/>
      <c r="PXU135" s="127"/>
      <c r="PXV135" s="127"/>
      <c r="PXW135" s="127"/>
      <c r="PXX135" s="127"/>
      <c r="PXY135" s="127"/>
      <c r="PXZ135" s="127"/>
      <c r="PYA135" s="127"/>
      <c r="PYB135" s="127"/>
      <c r="PYC135" s="127"/>
      <c r="PYD135" s="127"/>
      <c r="PYE135" s="127"/>
      <c r="PYF135" s="127"/>
      <c r="PYG135" s="127"/>
      <c r="PYH135" s="127"/>
      <c r="PYI135" s="127"/>
      <c r="PYJ135" s="127"/>
      <c r="PYK135" s="127"/>
      <c r="PYL135" s="127"/>
      <c r="PYM135" s="127"/>
      <c r="PYN135" s="127"/>
      <c r="PYO135" s="127"/>
      <c r="PYP135" s="127"/>
      <c r="PYQ135" s="127"/>
      <c r="PYR135" s="127"/>
      <c r="PYS135" s="127"/>
      <c r="PYT135" s="127"/>
      <c r="PYU135" s="127"/>
      <c r="PYV135" s="127"/>
      <c r="PYW135" s="127"/>
      <c r="PYX135" s="127"/>
      <c r="PYY135" s="127"/>
      <c r="PYZ135" s="127"/>
      <c r="PZA135" s="127"/>
      <c r="PZB135" s="127"/>
      <c r="PZC135" s="127"/>
      <c r="PZD135" s="127"/>
      <c r="PZE135" s="127"/>
      <c r="PZF135" s="127"/>
      <c r="PZG135" s="127"/>
      <c r="PZH135" s="127"/>
      <c r="PZI135" s="127"/>
      <c r="PZJ135" s="127"/>
      <c r="PZK135" s="127"/>
      <c r="PZL135" s="127"/>
      <c r="PZM135" s="127"/>
      <c r="PZN135" s="127"/>
      <c r="PZO135" s="127"/>
      <c r="PZP135" s="127"/>
      <c r="PZQ135" s="127"/>
      <c r="PZR135" s="127"/>
      <c r="PZS135" s="127"/>
      <c r="PZT135" s="127"/>
      <c r="PZU135" s="127"/>
      <c r="PZV135" s="127"/>
      <c r="PZW135" s="127"/>
      <c r="PZX135" s="127"/>
      <c r="PZY135" s="127"/>
      <c r="PZZ135" s="127"/>
      <c r="QAA135" s="127"/>
      <c r="QAB135" s="127"/>
      <c r="QAC135" s="127"/>
      <c r="QAD135" s="127"/>
      <c r="QAE135" s="127"/>
      <c r="QAF135" s="127"/>
      <c r="QAG135" s="127"/>
      <c r="QAH135" s="127"/>
      <c r="QAI135" s="127"/>
      <c r="QAJ135" s="127"/>
      <c r="QAK135" s="127"/>
      <c r="QAL135" s="127"/>
      <c r="QAM135" s="127"/>
      <c r="QAN135" s="127"/>
      <c r="QAO135" s="127"/>
      <c r="QAP135" s="127"/>
      <c r="QAQ135" s="127"/>
      <c r="QAR135" s="127"/>
      <c r="QAS135" s="127"/>
      <c r="QAT135" s="127"/>
      <c r="QAU135" s="127"/>
      <c r="QAV135" s="127"/>
      <c r="QAW135" s="127"/>
      <c r="QAX135" s="127"/>
      <c r="QAY135" s="127"/>
      <c r="QAZ135" s="127"/>
      <c r="QBA135" s="127"/>
      <c r="QBB135" s="127"/>
      <c r="QBC135" s="127"/>
      <c r="QBD135" s="127"/>
      <c r="QBE135" s="127"/>
      <c r="QBF135" s="127"/>
      <c r="QBG135" s="127"/>
      <c r="QBH135" s="127"/>
      <c r="QBI135" s="127"/>
      <c r="QBJ135" s="127"/>
      <c r="QBK135" s="127"/>
      <c r="QBL135" s="127"/>
      <c r="QBM135" s="127"/>
      <c r="QBN135" s="127"/>
      <c r="QBO135" s="127"/>
      <c r="QBP135" s="127"/>
      <c r="QBQ135" s="127"/>
      <c r="QBR135" s="127"/>
      <c r="QBS135" s="127"/>
      <c r="QBT135" s="127"/>
      <c r="QBU135" s="127"/>
      <c r="QBV135" s="127"/>
      <c r="QBW135" s="127"/>
      <c r="QBX135" s="127"/>
      <c r="QBY135" s="127"/>
      <c r="QBZ135" s="127"/>
      <c r="QCA135" s="127"/>
      <c r="QCB135" s="127"/>
      <c r="QCC135" s="127"/>
      <c r="QCD135" s="127"/>
      <c r="QCE135" s="127"/>
      <c r="QCF135" s="127"/>
      <c r="QCG135" s="127"/>
      <c r="QCH135" s="127"/>
      <c r="QCI135" s="127"/>
      <c r="QCJ135" s="127"/>
      <c r="QCK135" s="127"/>
      <c r="QCL135" s="127"/>
      <c r="QCM135" s="127"/>
      <c r="QCN135" s="127"/>
      <c r="QCO135" s="127"/>
      <c r="QCP135" s="127"/>
      <c r="QCQ135" s="127"/>
      <c r="QCR135" s="127"/>
      <c r="QCS135" s="127"/>
      <c r="QCT135" s="127"/>
      <c r="QCU135" s="127"/>
      <c r="QCV135" s="127"/>
      <c r="QCW135" s="127"/>
      <c r="QCX135" s="127"/>
      <c r="QCY135" s="127"/>
      <c r="QCZ135" s="127"/>
      <c r="QDA135" s="127"/>
      <c r="QDB135" s="127"/>
      <c r="QDC135" s="127"/>
      <c r="QDD135" s="127"/>
      <c r="QDE135" s="127"/>
      <c r="QDF135" s="127"/>
      <c r="QDG135" s="127"/>
      <c r="QDH135" s="127"/>
      <c r="QDI135" s="127"/>
      <c r="QDJ135" s="127"/>
      <c r="QDK135" s="127"/>
      <c r="QDL135" s="127"/>
      <c r="QDM135" s="127"/>
      <c r="QDN135" s="127"/>
      <c r="QDO135" s="127"/>
      <c r="QDP135" s="127"/>
      <c r="QDQ135" s="127"/>
      <c r="QDR135" s="127"/>
      <c r="QDS135" s="127"/>
      <c r="QDT135" s="127"/>
      <c r="QDU135" s="127"/>
      <c r="QDV135" s="127"/>
      <c r="QDW135" s="127"/>
      <c r="QDX135" s="127"/>
      <c r="QDY135" s="127"/>
      <c r="QDZ135" s="127"/>
      <c r="QEA135" s="127"/>
      <c r="QEB135" s="127"/>
      <c r="QEC135" s="127"/>
      <c r="QED135" s="127"/>
      <c r="QEE135" s="127"/>
      <c r="QEF135" s="127"/>
      <c r="QEG135" s="127"/>
      <c r="QEH135" s="127"/>
      <c r="QEI135" s="127"/>
      <c r="QEJ135" s="127"/>
      <c r="QEK135" s="127"/>
      <c r="QEL135" s="127"/>
      <c r="QEM135" s="127"/>
      <c r="QEN135" s="127"/>
      <c r="QEO135" s="127"/>
      <c r="QEP135" s="127"/>
      <c r="QEQ135" s="127"/>
      <c r="QER135" s="127"/>
      <c r="QES135" s="127"/>
      <c r="QET135" s="127"/>
      <c r="QEU135" s="127"/>
      <c r="QEV135" s="127"/>
      <c r="QEW135" s="127"/>
      <c r="QEX135" s="127"/>
      <c r="QEY135" s="127"/>
      <c r="QEZ135" s="127"/>
      <c r="QFA135" s="127"/>
      <c r="QFB135" s="127"/>
      <c r="QFC135" s="127"/>
      <c r="QFD135" s="127"/>
      <c r="QFE135" s="127"/>
      <c r="QFF135" s="127"/>
      <c r="QFG135" s="127"/>
      <c r="QFH135" s="127"/>
      <c r="QFI135" s="127"/>
      <c r="QFJ135" s="127"/>
      <c r="QFK135" s="127"/>
      <c r="QFL135" s="127"/>
      <c r="QFM135" s="127"/>
      <c r="QFN135" s="127"/>
      <c r="QFO135" s="127"/>
      <c r="QFP135" s="127"/>
      <c r="QFQ135" s="127"/>
      <c r="QFR135" s="127"/>
      <c r="QFS135" s="127"/>
      <c r="QFT135" s="127"/>
      <c r="QFU135" s="127"/>
      <c r="QFV135" s="127"/>
      <c r="QFW135" s="127"/>
      <c r="QFX135" s="127"/>
      <c r="QFY135" s="127"/>
      <c r="QFZ135" s="127"/>
      <c r="QGA135" s="127"/>
      <c r="QGB135" s="127"/>
      <c r="QGC135" s="127"/>
      <c r="QGD135" s="127"/>
      <c r="QGE135" s="127"/>
      <c r="QGF135" s="127"/>
      <c r="QGG135" s="127"/>
      <c r="QGH135" s="127"/>
      <c r="QGI135" s="127"/>
      <c r="QGJ135" s="127"/>
      <c r="QGK135" s="127"/>
      <c r="QGL135" s="127"/>
      <c r="QGM135" s="127"/>
      <c r="QGN135" s="127"/>
      <c r="QGO135" s="127"/>
      <c r="QGP135" s="127"/>
      <c r="QGQ135" s="127"/>
      <c r="QGR135" s="127"/>
      <c r="QGS135" s="127"/>
      <c r="QGT135" s="127"/>
      <c r="QGU135" s="127"/>
      <c r="QGV135" s="127"/>
      <c r="QGW135" s="127"/>
      <c r="QGX135" s="127"/>
      <c r="QGY135" s="127"/>
      <c r="QGZ135" s="127"/>
      <c r="QHA135" s="127"/>
      <c r="QHB135" s="127"/>
      <c r="QHC135" s="127"/>
      <c r="QHD135" s="127"/>
      <c r="QHE135" s="127"/>
      <c r="QHF135" s="127"/>
      <c r="QHG135" s="127"/>
      <c r="QHH135" s="127"/>
      <c r="QHI135" s="127"/>
      <c r="QHJ135" s="127"/>
      <c r="QHK135" s="127"/>
      <c r="QHL135" s="127"/>
      <c r="QHM135" s="127"/>
      <c r="QHN135" s="127"/>
      <c r="QHO135" s="127"/>
      <c r="QHP135" s="127"/>
      <c r="QHQ135" s="127"/>
      <c r="QHR135" s="127"/>
      <c r="QHS135" s="127"/>
      <c r="QHT135" s="127"/>
      <c r="QHU135" s="127"/>
      <c r="QHV135" s="127"/>
      <c r="QHW135" s="127"/>
      <c r="QHX135" s="127"/>
      <c r="QHY135" s="127"/>
      <c r="QHZ135" s="127"/>
      <c r="QIA135" s="127"/>
      <c r="QIB135" s="127"/>
      <c r="QIC135" s="127"/>
      <c r="QID135" s="127"/>
      <c r="QIE135" s="127"/>
      <c r="QIF135" s="127"/>
      <c r="QIG135" s="127"/>
      <c r="QIH135" s="127"/>
      <c r="QII135" s="127"/>
      <c r="QIJ135" s="127"/>
      <c r="QIK135" s="127"/>
      <c r="QIL135" s="127"/>
      <c r="QIM135" s="127"/>
      <c r="QIN135" s="127"/>
      <c r="QIO135" s="127"/>
      <c r="QIP135" s="127"/>
      <c r="QIQ135" s="127"/>
      <c r="QIR135" s="127"/>
      <c r="QIS135" s="127"/>
      <c r="QIT135" s="127"/>
      <c r="QIU135" s="127"/>
      <c r="QIV135" s="127"/>
      <c r="QIW135" s="127"/>
      <c r="QIX135" s="127"/>
      <c r="QIY135" s="127"/>
      <c r="QIZ135" s="127"/>
      <c r="QJA135" s="127"/>
      <c r="QJB135" s="127"/>
      <c r="QJC135" s="127"/>
      <c r="QJD135" s="127"/>
      <c r="QJE135" s="127"/>
      <c r="QJF135" s="127"/>
      <c r="QJG135" s="127"/>
      <c r="QJH135" s="127"/>
      <c r="QJI135" s="127"/>
      <c r="QJJ135" s="127"/>
      <c r="QJK135" s="127"/>
      <c r="QJL135" s="127"/>
      <c r="QJM135" s="127"/>
      <c r="QJN135" s="127"/>
      <c r="QJO135" s="127"/>
      <c r="QJP135" s="127"/>
      <c r="QJQ135" s="127"/>
      <c r="QJR135" s="127"/>
      <c r="QJS135" s="127"/>
      <c r="QJT135" s="127"/>
      <c r="QJU135" s="127"/>
      <c r="QJV135" s="127"/>
      <c r="QJW135" s="127"/>
      <c r="QJX135" s="127"/>
      <c r="QJY135" s="127"/>
      <c r="QJZ135" s="127"/>
      <c r="QKA135" s="127"/>
      <c r="QKB135" s="127"/>
      <c r="QKC135" s="127"/>
      <c r="QKD135" s="127"/>
      <c r="QKE135" s="127"/>
      <c r="QKF135" s="127"/>
      <c r="QKG135" s="127"/>
      <c r="QKH135" s="127"/>
      <c r="QKI135" s="127"/>
      <c r="QKJ135" s="127"/>
      <c r="QKK135" s="127"/>
      <c r="QKL135" s="127"/>
      <c r="QKM135" s="127"/>
      <c r="QKN135" s="127"/>
      <c r="QKO135" s="127"/>
      <c r="QKP135" s="127"/>
      <c r="QKQ135" s="127"/>
      <c r="QKR135" s="127"/>
      <c r="QKS135" s="127"/>
      <c r="QKT135" s="127"/>
      <c r="QKU135" s="127"/>
      <c r="QKV135" s="127"/>
      <c r="QKW135" s="127"/>
      <c r="QKX135" s="127"/>
      <c r="QKY135" s="127"/>
      <c r="QKZ135" s="127"/>
      <c r="QLA135" s="127"/>
      <c r="QLB135" s="127"/>
      <c r="QLC135" s="127"/>
      <c r="QLD135" s="127"/>
      <c r="QLE135" s="127"/>
      <c r="QLF135" s="127"/>
      <c r="QLG135" s="127"/>
      <c r="QLH135" s="127"/>
      <c r="QLI135" s="127"/>
      <c r="QLJ135" s="127"/>
      <c r="QLK135" s="127"/>
      <c r="QLL135" s="127"/>
      <c r="QLM135" s="127"/>
      <c r="QLN135" s="127"/>
      <c r="QLO135" s="127"/>
      <c r="QLP135" s="127"/>
      <c r="QLQ135" s="127"/>
      <c r="QLR135" s="127"/>
      <c r="QLS135" s="127"/>
      <c r="QLT135" s="127"/>
      <c r="QLU135" s="127"/>
      <c r="QLV135" s="127"/>
      <c r="QLW135" s="127"/>
      <c r="QLX135" s="127"/>
      <c r="QLY135" s="127"/>
      <c r="QLZ135" s="127"/>
      <c r="QMA135" s="127"/>
      <c r="QMB135" s="127"/>
      <c r="QMC135" s="127"/>
      <c r="QMD135" s="127"/>
      <c r="QME135" s="127"/>
      <c r="QMF135" s="127"/>
      <c r="QMG135" s="127"/>
      <c r="QMH135" s="127"/>
      <c r="QMI135" s="127"/>
      <c r="QMJ135" s="127"/>
      <c r="QMK135" s="127"/>
      <c r="QML135" s="127"/>
      <c r="QMM135" s="127"/>
      <c r="QMN135" s="127"/>
      <c r="QMO135" s="127"/>
      <c r="QMP135" s="127"/>
      <c r="QMQ135" s="127"/>
      <c r="QMR135" s="127"/>
      <c r="QMS135" s="127"/>
      <c r="QMT135" s="127"/>
      <c r="QMU135" s="127"/>
      <c r="QMV135" s="127"/>
      <c r="QMW135" s="127"/>
      <c r="QMX135" s="127"/>
      <c r="QMY135" s="127"/>
      <c r="QMZ135" s="127"/>
      <c r="QNA135" s="127"/>
      <c r="QNB135" s="127"/>
      <c r="QNC135" s="127"/>
      <c r="QND135" s="127"/>
      <c r="QNE135" s="127"/>
      <c r="QNF135" s="127"/>
      <c r="QNG135" s="127"/>
      <c r="QNH135" s="127"/>
      <c r="QNI135" s="127"/>
      <c r="QNJ135" s="127"/>
      <c r="QNK135" s="127"/>
      <c r="QNL135" s="127"/>
      <c r="QNM135" s="127"/>
      <c r="QNN135" s="127"/>
      <c r="QNO135" s="127"/>
      <c r="QNP135" s="127"/>
      <c r="QNQ135" s="127"/>
      <c r="QNR135" s="127"/>
      <c r="QNS135" s="127"/>
      <c r="QNT135" s="127"/>
      <c r="QNU135" s="127"/>
      <c r="QNV135" s="127"/>
      <c r="QNW135" s="127"/>
      <c r="QNX135" s="127"/>
      <c r="QNY135" s="127"/>
      <c r="QNZ135" s="127"/>
      <c r="QOA135" s="127"/>
      <c r="QOB135" s="127"/>
      <c r="QOC135" s="127"/>
      <c r="QOD135" s="127"/>
      <c r="QOE135" s="127"/>
      <c r="QOF135" s="127"/>
      <c r="QOG135" s="127"/>
      <c r="QOH135" s="127"/>
      <c r="QOI135" s="127"/>
      <c r="QOJ135" s="127"/>
      <c r="QOK135" s="127"/>
      <c r="QOL135" s="127"/>
      <c r="QOM135" s="127"/>
      <c r="QON135" s="127"/>
      <c r="QOO135" s="127"/>
      <c r="QOP135" s="127"/>
      <c r="QOQ135" s="127"/>
      <c r="QOR135" s="127"/>
      <c r="QOS135" s="127"/>
      <c r="QOT135" s="127"/>
      <c r="QOU135" s="127"/>
      <c r="QOV135" s="127"/>
      <c r="QOW135" s="127"/>
      <c r="QOX135" s="127"/>
      <c r="QOY135" s="127"/>
      <c r="QOZ135" s="127"/>
      <c r="QPA135" s="127"/>
      <c r="QPB135" s="127"/>
      <c r="QPC135" s="127"/>
      <c r="QPD135" s="127"/>
      <c r="QPE135" s="127"/>
      <c r="QPF135" s="127"/>
      <c r="QPG135" s="127"/>
      <c r="QPH135" s="127"/>
      <c r="QPI135" s="127"/>
      <c r="QPJ135" s="127"/>
      <c r="QPK135" s="127"/>
      <c r="QPL135" s="127"/>
      <c r="QPM135" s="127"/>
      <c r="QPN135" s="127"/>
      <c r="QPO135" s="127"/>
      <c r="QPP135" s="127"/>
      <c r="QPQ135" s="127"/>
      <c r="QPR135" s="127"/>
      <c r="QPS135" s="127"/>
      <c r="QPT135" s="127"/>
      <c r="QPU135" s="127"/>
      <c r="QPV135" s="127"/>
      <c r="QPW135" s="127"/>
      <c r="QPX135" s="127"/>
      <c r="QPY135" s="127"/>
      <c r="QPZ135" s="127"/>
      <c r="QQA135" s="127"/>
      <c r="QQB135" s="127"/>
      <c r="QQC135" s="127"/>
      <c r="QQD135" s="127"/>
      <c r="QQE135" s="127"/>
      <c r="QQF135" s="127"/>
      <c r="QQG135" s="127"/>
      <c r="QQH135" s="127"/>
      <c r="QQI135" s="127"/>
      <c r="QQJ135" s="127"/>
      <c r="QQK135" s="127"/>
      <c r="QQL135" s="127"/>
      <c r="QQM135" s="127"/>
      <c r="QQN135" s="127"/>
      <c r="QQO135" s="127"/>
      <c r="QQP135" s="127"/>
      <c r="QQQ135" s="127"/>
      <c r="QQR135" s="127"/>
      <c r="QQS135" s="127"/>
      <c r="QQT135" s="127"/>
      <c r="QQU135" s="127"/>
      <c r="QQV135" s="127"/>
      <c r="QQW135" s="127"/>
      <c r="QQX135" s="127"/>
      <c r="QQY135" s="127"/>
      <c r="QQZ135" s="127"/>
      <c r="QRA135" s="127"/>
      <c r="QRB135" s="127"/>
      <c r="QRC135" s="127"/>
      <c r="QRD135" s="127"/>
      <c r="QRE135" s="127"/>
      <c r="QRF135" s="127"/>
      <c r="QRG135" s="127"/>
      <c r="QRH135" s="127"/>
      <c r="QRI135" s="127"/>
      <c r="QRJ135" s="127"/>
      <c r="QRK135" s="127"/>
      <c r="QRL135" s="127"/>
      <c r="QRM135" s="127"/>
      <c r="QRN135" s="127"/>
      <c r="QRO135" s="127"/>
      <c r="QRP135" s="127"/>
      <c r="QRQ135" s="127"/>
      <c r="QRR135" s="127"/>
      <c r="QRS135" s="127"/>
      <c r="QRT135" s="127"/>
      <c r="QRU135" s="127"/>
      <c r="QRV135" s="127"/>
      <c r="QRW135" s="127"/>
      <c r="QRX135" s="127"/>
      <c r="QRY135" s="127"/>
      <c r="QRZ135" s="127"/>
      <c r="QSA135" s="127"/>
      <c r="QSB135" s="127"/>
      <c r="QSC135" s="127"/>
      <c r="QSD135" s="127"/>
      <c r="QSE135" s="127"/>
      <c r="QSF135" s="127"/>
      <c r="QSG135" s="127"/>
      <c r="QSH135" s="127"/>
      <c r="QSI135" s="127"/>
      <c r="QSJ135" s="127"/>
      <c r="QSK135" s="127"/>
      <c r="QSL135" s="127"/>
      <c r="QSM135" s="127"/>
      <c r="QSN135" s="127"/>
      <c r="QSO135" s="127"/>
      <c r="QSP135" s="127"/>
      <c r="QSQ135" s="127"/>
      <c r="QSR135" s="127"/>
      <c r="QSS135" s="127"/>
      <c r="QST135" s="127"/>
      <c r="QSU135" s="127"/>
      <c r="QSV135" s="127"/>
      <c r="QSW135" s="127"/>
      <c r="QSX135" s="127"/>
      <c r="QSY135" s="127"/>
      <c r="QSZ135" s="127"/>
      <c r="QTA135" s="127"/>
      <c r="QTB135" s="127"/>
      <c r="QTC135" s="127"/>
      <c r="QTD135" s="127"/>
      <c r="QTE135" s="127"/>
      <c r="QTF135" s="127"/>
      <c r="QTG135" s="127"/>
      <c r="QTH135" s="127"/>
      <c r="QTI135" s="127"/>
      <c r="QTJ135" s="127"/>
      <c r="QTK135" s="127"/>
      <c r="QTL135" s="127"/>
      <c r="QTM135" s="127"/>
      <c r="QTN135" s="127"/>
      <c r="QTO135" s="127"/>
      <c r="QTP135" s="127"/>
      <c r="QTQ135" s="127"/>
      <c r="QTR135" s="127"/>
      <c r="QTS135" s="127"/>
      <c r="QTT135" s="127"/>
      <c r="QTU135" s="127"/>
      <c r="QTV135" s="127"/>
      <c r="QTW135" s="127"/>
      <c r="QTX135" s="127"/>
      <c r="QTY135" s="127"/>
      <c r="QTZ135" s="127"/>
      <c r="QUA135" s="127"/>
      <c r="QUB135" s="127"/>
      <c r="QUC135" s="127"/>
      <c r="QUD135" s="127"/>
      <c r="QUE135" s="127"/>
      <c r="QUF135" s="127"/>
      <c r="QUG135" s="127"/>
      <c r="QUH135" s="127"/>
      <c r="QUI135" s="127"/>
      <c r="QUJ135" s="127"/>
      <c r="QUK135" s="127"/>
      <c r="QUL135" s="127"/>
      <c r="QUM135" s="127"/>
      <c r="QUN135" s="127"/>
      <c r="QUO135" s="127"/>
      <c r="QUP135" s="127"/>
      <c r="QUQ135" s="127"/>
      <c r="QUR135" s="127"/>
      <c r="QUS135" s="127"/>
      <c r="QUT135" s="127"/>
      <c r="QUU135" s="127"/>
      <c r="QUV135" s="127"/>
      <c r="QUW135" s="127"/>
      <c r="QUX135" s="127"/>
      <c r="QUY135" s="127"/>
      <c r="QUZ135" s="127"/>
      <c r="QVA135" s="127"/>
      <c r="QVB135" s="127"/>
      <c r="QVC135" s="127"/>
      <c r="QVD135" s="127"/>
      <c r="QVE135" s="127"/>
      <c r="QVF135" s="127"/>
      <c r="QVG135" s="127"/>
      <c r="QVH135" s="127"/>
      <c r="QVI135" s="127"/>
      <c r="QVJ135" s="127"/>
      <c r="QVK135" s="127"/>
      <c r="QVL135" s="127"/>
      <c r="QVM135" s="127"/>
      <c r="QVN135" s="127"/>
      <c r="QVO135" s="127"/>
      <c r="QVP135" s="127"/>
      <c r="QVQ135" s="127"/>
      <c r="QVR135" s="127"/>
      <c r="QVS135" s="127"/>
      <c r="QVT135" s="127"/>
      <c r="QVU135" s="127"/>
      <c r="QVV135" s="127"/>
      <c r="QVW135" s="127"/>
      <c r="QVX135" s="127"/>
      <c r="QVY135" s="127"/>
      <c r="QVZ135" s="127"/>
      <c r="QWA135" s="127"/>
      <c r="QWB135" s="127"/>
      <c r="QWC135" s="127"/>
      <c r="QWD135" s="127"/>
      <c r="QWE135" s="127"/>
      <c r="QWF135" s="127"/>
      <c r="QWG135" s="127"/>
      <c r="QWH135" s="127"/>
      <c r="QWI135" s="127"/>
      <c r="QWJ135" s="127"/>
      <c r="QWK135" s="127"/>
      <c r="QWL135" s="127"/>
      <c r="QWM135" s="127"/>
      <c r="QWN135" s="127"/>
      <c r="QWO135" s="127"/>
      <c r="QWP135" s="127"/>
      <c r="QWQ135" s="127"/>
      <c r="QWR135" s="127"/>
      <c r="QWS135" s="127"/>
      <c r="QWT135" s="127"/>
      <c r="QWU135" s="127"/>
      <c r="QWV135" s="127"/>
      <c r="QWW135" s="127"/>
      <c r="QWX135" s="127"/>
      <c r="QWY135" s="127"/>
      <c r="QWZ135" s="127"/>
      <c r="QXA135" s="127"/>
      <c r="QXB135" s="127"/>
      <c r="QXC135" s="127"/>
      <c r="QXD135" s="127"/>
      <c r="QXE135" s="127"/>
      <c r="QXF135" s="127"/>
      <c r="QXG135" s="127"/>
      <c r="QXH135" s="127"/>
      <c r="QXI135" s="127"/>
      <c r="QXJ135" s="127"/>
      <c r="QXK135" s="127"/>
      <c r="QXL135" s="127"/>
      <c r="QXM135" s="127"/>
      <c r="QXN135" s="127"/>
      <c r="QXO135" s="127"/>
      <c r="QXP135" s="127"/>
      <c r="QXQ135" s="127"/>
      <c r="QXR135" s="127"/>
      <c r="QXS135" s="127"/>
      <c r="QXT135" s="127"/>
      <c r="QXU135" s="127"/>
      <c r="QXV135" s="127"/>
      <c r="QXW135" s="127"/>
      <c r="QXX135" s="127"/>
      <c r="QXY135" s="127"/>
      <c r="QXZ135" s="127"/>
      <c r="QYA135" s="127"/>
      <c r="QYB135" s="127"/>
      <c r="QYC135" s="127"/>
      <c r="QYD135" s="127"/>
      <c r="QYE135" s="127"/>
      <c r="QYF135" s="127"/>
      <c r="QYG135" s="127"/>
      <c r="QYH135" s="127"/>
      <c r="QYI135" s="127"/>
      <c r="QYJ135" s="127"/>
      <c r="QYK135" s="127"/>
      <c r="QYL135" s="127"/>
      <c r="QYM135" s="127"/>
      <c r="QYN135" s="127"/>
      <c r="QYO135" s="127"/>
      <c r="QYP135" s="127"/>
      <c r="QYQ135" s="127"/>
      <c r="QYR135" s="127"/>
      <c r="QYS135" s="127"/>
      <c r="QYT135" s="127"/>
      <c r="QYU135" s="127"/>
      <c r="QYV135" s="127"/>
      <c r="QYW135" s="127"/>
      <c r="QYX135" s="127"/>
      <c r="QYY135" s="127"/>
      <c r="QYZ135" s="127"/>
      <c r="QZA135" s="127"/>
      <c r="QZB135" s="127"/>
      <c r="QZC135" s="127"/>
      <c r="QZD135" s="127"/>
      <c r="QZE135" s="127"/>
      <c r="QZF135" s="127"/>
      <c r="QZG135" s="127"/>
      <c r="QZH135" s="127"/>
      <c r="QZI135" s="127"/>
      <c r="QZJ135" s="127"/>
      <c r="QZK135" s="127"/>
      <c r="QZL135" s="127"/>
      <c r="QZM135" s="127"/>
      <c r="QZN135" s="127"/>
      <c r="QZO135" s="127"/>
      <c r="QZP135" s="127"/>
      <c r="QZQ135" s="127"/>
      <c r="QZR135" s="127"/>
      <c r="QZS135" s="127"/>
      <c r="QZT135" s="127"/>
      <c r="QZU135" s="127"/>
      <c r="QZV135" s="127"/>
      <c r="QZW135" s="127"/>
      <c r="QZX135" s="127"/>
      <c r="QZY135" s="127"/>
      <c r="QZZ135" s="127"/>
      <c r="RAA135" s="127"/>
      <c r="RAB135" s="127"/>
      <c r="RAC135" s="127"/>
      <c r="RAD135" s="127"/>
      <c r="RAE135" s="127"/>
      <c r="RAF135" s="127"/>
      <c r="RAG135" s="127"/>
      <c r="RAH135" s="127"/>
      <c r="RAI135" s="127"/>
      <c r="RAJ135" s="127"/>
      <c r="RAK135" s="127"/>
      <c r="RAL135" s="127"/>
      <c r="RAM135" s="127"/>
      <c r="RAN135" s="127"/>
      <c r="RAO135" s="127"/>
      <c r="RAP135" s="127"/>
      <c r="RAQ135" s="127"/>
      <c r="RAR135" s="127"/>
      <c r="RAS135" s="127"/>
      <c r="RAT135" s="127"/>
      <c r="RAU135" s="127"/>
      <c r="RAV135" s="127"/>
      <c r="RAW135" s="127"/>
      <c r="RAX135" s="127"/>
      <c r="RAY135" s="127"/>
      <c r="RAZ135" s="127"/>
      <c r="RBA135" s="127"/>
      <c r="RBB135" s="127"/>
      <c r="RBC135" s="127"/>
      <c r="RBD135" s="127"/>
      <c r="RBE135" s="127"/>
      <c r="RBF135" s="127"/>
      <c r="RBG135" s="127"/>
      <c r="RBH135" s="127"/>
      <c r="RBI135" s="127"/>
      <c r="RBJ135" s="127"/>
      <c r="RBK135" s="127"/>
      <c r="RBL135" s="127"/>
      <c r="RBM135" s="127"/>
      <c r="RBN135" s="127"/>
      <c r="RBO135" s="127"/>
      <c r="RBP135" s="127"/>
      <c r="RBQ135" s="127"/>
      <c r="RBR135" s="127"/>
      <c r="RBS135" s="127"/>
      <c r="RBT135" s="127"/>
      <c r="RBU135" s="127"/>
      <c r="RBV135" s="127"/>
      <c r="RBW135" s="127"/>
      <c r="RBX135" s="127"/>
      <c r="RBY135" s="127"/>
      <c r="RBZ135" s="127"/>
      <c r="RCA135" s="127"/>
      <c r="RCB135" s="127"/>
      <c r="RCC135" s="127"/>
      <c r="RCD135" s="127"/>
      <c r="RCE135" s="127"/>
      <c r="RCF135" s="127"/>
      <c r="RCG135" s="127"/>
      <c r="RCH135" s="127"/>
      <c r="RCI135" s="127"/>
      <c r="RCJ135" s="127"/>
      <c r="RCK135" s="127"/>
      <c r="RCL135" s="127"/>
      <c r="RCM135" s="127"/>
      <c r="RCN135" s="127"/>
      <c r="RCO135" s="127"/>
      <c r="RCP135" s="127"/>
      <c r="RCQ135" s="127"/>
      <c r="RCR135" s="127"/>
      <c r="RCS135" s="127"/>
      <c r="RCT135" s="127"/>
      <c r="RCU135" s="127"/>
      <c r="RCV135" s="127"/>
      <c r="RCW135" s="127"/>
      <c r="RCX135" s="127"/>
      <c r="RCY135" s="127"/>
      <c r="RCZ135" s="127"/>
      <c r="RDA135" s="127"/>
      <c r="RDB135" s="127"/>
      <c r="RDC135" s="127"/>
      <c r="RDD135" s="127"/>
      <c r="RDE135" s="127"/>
      <c r="RDF135" s="127"/>
      <c r="RDG135" s="127"/>
      <c r="RDH135" s="127"/>
      <c r="RDI135" s="127"/>
      <c r="RDJ135" s="127"/>
      <c r="RDK135" s="127"/>
      <c r="RDL135" s="127"/>
      <c r="RDM135" s="127"/>
      <c r="RDN135" s="127"/>
      <c r="RDO135" s="127"/>
      <c r="RDP135" s="127"/>
      <c r="RDQ135" s="127"/>
      <c r="RDR135" s="127"/>
      <c r="RDS135" s="127"/>
      <c r="RDT135" s="127"/>
      <c r="RDU135" s="127"/>
      <c r="RDV135" s="127"/>
      <c r="RDW135" s="127"/>
      <c r="RDX135" s="127"/>
      <c r="RDY135" s="127"/>
      <c r="RDZ135" s="127"/>
      <c r="REA135" s="127"/>
      <c r="REB135" s="127"/>
      <c r="REC135" s="127"/>
      <c r="RED135" s="127"/>
      <c r="REE135" s="127"/>
      <c r="REF135" s="127"/>
      <c r="REG135" s="127"/>
      <c r="REH135" s="127"/>
      <c r="REI135" s="127"/>
      <c r="REJ135" s="127"/>
      <c r="REK135" s="127"/>
      <c r="REL135" s="127"/>
      <c r="REM135" s="127"/>
      <c r="REN135" s="127"/>
      <c r="REO135" s="127"/>
      <c r="REP135" s="127"/>
      <c r="REQ135" s="127"/>
      <c r="RER135" s="127"/>
      <c r="RES135" s="127"/>
      <c r="RET135" s="127"/>
      <c r="REU135" s="127"/>
      <c r="REV135" s="127"/>
      <c r="REW135" s="127"/>
      <c r="REX135" s="127"/>
      <c r="REY135" s="127"/>
      <c r="REZ135" s="127"/>
      <c r="RFA135" s="127"/>
      <c r="RFB135" s="127"/>
      <c r="RFC135" s="127"/>
      <c r="RFD135" s="127"/>
      <c r="RFE135" s="127"/>
      <c r="RFF135" s="127"/>
      <c r="RFG135" s="127"/>
      <c r="RFH135" s="127"/>
      <c r="RFI135" s="127"/>
      <c r="RFJ135" s="127"/>
      <c r="RFK135" s="127"/>
      <c r="RFL135" s="127"/>
      <c r="RFM135" s="127"/>
      <c r="RFN135" s="127"/>
      <c r="RFO135" s="127"/>
      <c r="RFP135" s="127"/>
      <c r="RFQ135" s="127"/>
      <c r="RFR135" s="127"/>
      <c r="RFS135" s="127"/>
      <c r="RFT135" s="127"/>
      <c r="RFU135" s="127"/>
      <c r="RFV135" s="127"/>
      <c r="RFW135" s="127"/>
      <c r="RFX135" s="127"/>
      <c r="RFY135" s="127"/>
      <c r="RFZ135" s="127"/>
      <c r="RGA135" s="127"/>
      <c r="RGB135" s="127"/>
      <c r="RGC135" s="127"/>
      <c r="RGD135" s="127"/>
      <c r="RGE135" s="127"/>
      <c r="RGF135" s="127"/>
      <c r="RGG135" s="127"/>
      <c r="RGH135" s="127"/>
      <c r="RGI135" s="127"/>
      <c r="RGJ135" s="127"/>
      <c r="RGK135" s="127"/>
      <c r="RGL135" s="127"/>
      <c r="RGM135" s="127"/>
      <c r="RGN135" s="127"/>
      <c r="RGO135" s="127"/>
      <c r="RGP135" s="127"/>
      <c r="RGQ135" s="127"/>
      <c r="RGR135" s="127"/>
      <c r="RGS135" s="127"/>
      <c r="RGT135" s="127"/>
      <c r="RGU135" s="127"/>
      <c r="RGV135" s="127"/>
      <c r="RGW135" s="127"/>
      <c r="RGX135" s="127"/>
      <c r="RGY135" s="127"/>
      <c r="RGZ135" s="127"/>
      <c r="RHA135" s="127"/>
      <c r="RHB135" s="127"/>
      <c r="RHC135" s="127"/>
      <c r="RHD135" s="127"/>
      <c r="RHE135" s="127"/>
      <c r="RHF135" s="127"/>
      <c r="RHG135" s="127"/>
      <c r="RHH135" s="127"/>
      <c r="RHI135" s="127"/>
      <c r="RHJ135" s="127"/>
      <c r="RHK135" s="127"/>
      <c r="RHL135" s="127"/>
      <c r="RHM135" s="127"/>
      <c r="RHN135" s="127"/>
      <c r="RHO135" s="127"/>
      <c r="RHP135" s="127"/>
      <c r="RHQ135" s="127"/>
      <c r="RHR135" s="127"/>
      <c r="RHS135" s="127"/>
      <c r="RHT135" s="127"/>
      <c r="RHU135" s="127"/>
      <c r="RHV135" s="127"/>
      <c r="RHW135" s="127"/>
      <c r="RHX135" s="127"/>
      <c r="RHY135" s="127"/>
      <c r="RHZ135" s="127"/>
      <c r="RIA135" s="127"/>
      <c r="RIB135" s="127"/>
      <c r="RIC135" s="127"/>
      <c r="RID135" s="127"/>
      <c r="RIE135" s="127"/>
      <c r="RIF135" s="127"/>
      <c r="RIG135" s="127"/>
      <c r="RIH135" s="127"/>
      <c r="RII135" s="127"/>
      <c r="RIJ135" s="127"/>
      <c r="RIK135" s="127"/>
      <c r="RIL135" s="127"/>
      <c r="RIM135" s="127"/>
      <c r="RIN135" s="127"/>
      <c r="RIO135" s="127"/>
      <c r="RIP135" s="127"/>
      <c r="RIQ135" s="127"/>
      <c r="RIR135" s="127"/>
      <c r="RIS135" s="127"/>
      <c r="RIT135" s="127"/>
      <c r="RIU135" s="127"/>
      <c r="RIV135" s="127"/>
      <c r="RIW135" s="127"/>
      <c r="RIX135" s="127"/>
      <c r="RIY135" s="127"/>
      <c r="RIZ135" s="127"/>
      <c r="RJA135" s="127"/>
      <c r="RJB135" s="127"/>
      <c r="RJC135" s="127"/>
      <c r="RJD135" s="127"/>
      <c r="RJE135" s="127"/>
      <c r="RJF135" s="127"/>
      <c r="RJG135" s="127"/>
      <c r="RJH135" s="127"/>
      <c r="RJI135" s="127"/>
      <c r="RJJ135" s="127"/>
      <c r="RJK135" s="127"/>
      <c r="RJL135" s="127"/>
      <c r="RJM135" s="127"/>
      <c r="RJN135" s="127"/>
      <c r="RJO135" s="127"/>
      <c r="RJP135" s="127"/>
      <c r="RJQ135" s="127"/>
      <c r="RJR135" s="127"/>
      <c r="RJS135" s="127"/>
      <c r="RJT135" s="127"/>
      <c r="RJU135" s="127"/>
      <c r="RJV135" s="127"/>
      <c r="RJW135" s="127"/>
      <c r="RJX135" s="127"/>
      <c r="RJY135" s="127"/>
      <c r="RJZ135" s="127"/>
      <c r="RKA135" s="127"/>
      <c r="RKB135" s="127"/>
      <c r="RKC135" s="127"/>
      <c r="RKD135" s="127"/>
      <c r="RKE135" s="127"/>
      <c r="RKF135" s="127"/>
      <c r="RKG135" s="127"/>
      <c r="RKH135" s="127"/>
      <c r="RKI135" s="127"/>
      <c r="RKJ135" s="127"/>
      <c r="RKK135" s="127"/>
      <c r="RKL135" s="127"/>
      <c r="RKM135" s="127"/>
      <c r="RKN135" s="127"/>
      <c r="RKO135" s="127"/>
      <c r="RKP135" s="127"/>
      <c r="RKQ135" s="127"/>
      <c r="RKR135" s="127"/>
      <c r="RKS135" s="127"/>
      <c r="RKT135" s="127"/>
      <c r="RKU135" s="127"/>
      <c r="RKV135" s="127"/>
      <c r="RKW135" s="127"/>
      <c r="RKX135" s="127"/>
      <c r="RKY135" s="127"/>
      <c r="RKZ135" s="127"/>
      <c r="RLA135" s="127"/>
      <c r="RLB135" s="127"/>
      <c r="RLC135" s="127"/>
      <c r="RLD135" s="127"/>
      <c r="RLE135" s="127"/>
      <c r="RLF135" s="127"/>
      <c r="RLG135" s="127"/>
      <c r="RLH135" s="127"/>
      <c r="RLI135" s="127"/>
      <c r="RLJ135" s="127"/>
      <c r="RLK135" s="127"/>
      <c r="RLL135" s="127"/>
      <c r="RLM135" s="127"/>
      <c r="RLN135" s="127"/>
      <c r="RLO135" s="127"/>
      <c r="RLP135" s="127"/>
      <c r="RLQ135" s="127"/>
      <c r="RLR135" s="127"/>
      <c r="RLS135" s="127"/>
      <c r="RLT135" s="127"/>
      <c r="RLU135" s="127"/>
      <c r="RLV135" s="127"/>
      <c r="RLW135" s="127"/>
      <c r="RLX135" s="127"/>
      <c r="RLY135" s="127"/>
      <c r="RLZ135" s="127"/>
      <c r="RMA135" s="127"/>
      <c r="RMB135" s="127"/>
      <c r="RMC135" s="127"/>
      <c r="RMD135" s="127"/>
      <c r="RME135" s="127"/>
      <c r="RMF135" s="127"/>
      <c r="RMG135" s="127"/>
      <c r="RMH135" s="127"/>
      <c r="RMI135" s="127"/>
      <c r="RMJ135" s="127"/>
      <c r="RMK135" s="127"/>
      <c r="RML135" s="127"/>
      <c r="RMM135" s="127"/>
      <c r="RMN135" s="127"/>
      <c r="RMO135" s="127"/>
      <c r="RMP135" s="127"/>
      <c r="RMQ135" s="127"/>
      <c r="RMR135" s="127"/>
      <c r="RMS135" s="127"/>
      <c r="RMT135" s="127"/>
      <c r="RMU135" s="127"/>
      <c r="RMV135" s="127"/>
      <c r="RMW135" s="127"/>
      <c r="RMX135" s="127"/>
      <c r="RMY135" s="127"/>
      <c r="RMZ135" s="127"/>
      <c r="RNA135" s="127"/>
      <c r="RNB135" s="127"/>
      <c r="RNC135" s="127"/>
      <c r="RND135" s="127"/>
      <c r="RNE135" s="127"/>
      <c r="RNF135" s="127"/>
      <c r="RNG135" s="127"/>
      <c r="RNH135" s="127"/>
      <c r="RNI135" s="127"/>
      <c r="RNJ135" s="127"/>
      <c r="RNK135" s="127"/>
      <c r="RNL135" s="127"/>
      <c r="RNM135" s="127"/>
      <c r="RNN135" s="127"/>
      <c r="RNO135" s="127"/>
      <c r="RNP135" s="127"/>
      <c r="RNQ135" s="127"/>
      <c r="RNR135" s="127"/>
      <c r="RNS135" s="127"/>
      <c r="RNT135" s="127"/>
      <c r="RNU135" s="127"/>
      <c r="RNV135" s="127"/>
      <c r="RNW135" s="127"/>
      <c r="RNX135" s="127"/>
      <c r="RNY135" s="127"/>
      <c r="RNZ135" s="127"/>
      <c r="ROA135" s="127"/>
      <c r="ROB135" s="127"/>
      <c r="ROC135" s="127"/>
      <c r="ROD135" s="127"/>
      <c r="ROE135" s="127"/>
      <c r="ROF135" s="127"/>
      <c r="ROG135" s="127"/>
      <c r="ROH135" s="127"/>
      <c r="ROI135" s="127"/>
      <c r="ROJ135" s="127"/>
      <c r="ROK135" s="127"/>
      <c r="ROL135" s="127"/>
      <c r="ROM135" s="127"/>
      <c r="RON135" s="127"/>
      <c r="ROO135" s="127"/>
      <c r="ROP135" s="127"/>
      <c r="ROQ135" s="127"/>
      <c r="ROR135" s="127"/>
      <c r="ROS135" s="127"/>
      <c r="ROT135" s="127"/>
      <c r="ROU135" s="127"/>
      <c r="ROV135" s="127"/>
      <c r="ROW135" s="127"/>
      <c r="ROX135" s="127"/>
      <c r="ROY135" s="127"/>
      <c r="ROZ135" s="127"/>
      <c r="RPA135" s="127"/>
      <c r="RPB135" s="127"/>
      <c r="RPC135" s="127"/>
      <c r="RPD135" s="127"/>
      <c r="RPE135" s="127"/>
      <c r="RPF135" s="127"/>
      <c r="RPG135" s="127"/>
      <c r="RPH135" s="127"/>
      <c r="RPI135" s="127"/>
      <c r="RPJ135" s="127"/>
      <c r="RPK135" s="127"/>
      <c r="RPL135" s="127"/>
      <c r="RPM135" s="127"/>
      <c r="RPN135" s="127"/>
      <c r="RPO135" s="127"/>
      <c r="RPP135" s="127"/>
      <c r="RPQ135" s="127"/>
      <c r="RPR135" s="127"/>
      <c r="RPS135" s="127"/>
      <c r="RPT135" s="127"/>
      <c r="RPU135" s="127"/>
      <c r="RPV135" s="127"/>
      <c r="RPW135" s="127"/>
      <c r="RPX135" s="127"/>
      <c r="RPY135" s="127"/>
      <c r="RPZ135" s="127"/>
      <c r="RQA135" s="127"/>
      <c r="RQB135" s="127"/>
      <c r="RQC135" s="127"/>
      <c r="RQD135" s="127"/>
      <c r="RQE135" s="127"/>
      <c r="RQF135" s="127"/>
      <c r="RQG135" s="127"/>
      <c r="RQH135" s="127"/>
      <c r="RQI135" s="127"/>
      <c r="RQJ135" s="127"/>
      <c r="RQK135" s="127"/>
      <c r="RQL135" s="127"/>
      <c r="RQM135" s="127"/>
      <c r="RQN135" s="127"/>
      <c r="RQO135" s="127"/>
      <c r="RQP135" s="127"/>
      <c r="RQQ135" s="127"/>
      <c r="RQR135" s="127"/>
      <c r="RQS135" s="127"/>
      <c r="RQT135" s="127"/>
      <c r="RQU135" s="127"/>
      <c r="RQV135" s="127"/>
      <c r="RQW135" s="127"/>
      <c r="RQX135" s="127"/>
      <c r="RQY135" s="127"/>
      <c r="RQZ135" s="127"/>
      <c r="RRA135" s="127"/>
      <c r="RRB135" s="127"/>
      <c r="RRC135" s="127"/>
      <c r="RRD135" s="127"/>
      <c r="RRE135" s="127"/>
      <c r="RRF135" s="127"/>
      <c r="RRG135" s="127"/>
      <c r="RRH135" s="127"/>
      <c r="RRI135" s="127"/>
      <c r="RRJ135" s="127"/>
      <c r="RRK135" s="127"/>
      <c r="RRL135" s="127"/>
      <c r="RRM135" s="127"/>
      <c r="RRN135" s="127"/>
      <c r="RRO135" s="127"/>
      <c r="RRP135" s="127"/>
      <c r="RRQ135" s="127"/>
      <c r="RRR135" s="127"/>
      <c r="RRS135" s="127"/>
      <c r="RRT135" s="127"/>
      <c r="RRU135" s="127"/>
      <c r="RRV135" s="127"/>
      <c r="RRW135" s="127"/>
      <c r="RRX135" s="127"/>
      <c r="RRY135" s="127"/>
      <c r="RRZ135" s="127"/>
      <c r="RSA135" s="127"/>
      <c r="RSB135" s="127"/>
      <c r="RSC135" s="127"/>
      <c r="RSD135" s="127"/>
      <c r="RSE135" s="127"/>
      <c r="RSF135" s="127"/>
      <c r="RSG135" s="127"/>
      <c r="RSH135" s="127"/>
      <c r="RSI135" s="127"/>
      <c r="RSJ135" s="127"/>
      <c r="RSK135" s="127"/>
      <c r="RSL135" s="127"/>
      <c r="RSM135" s="127"/>
      <c r="RSN135" s="127"/>
      <c r="RSO135" s="127"/>
      <c r="RSP135" s="127"/>
      <c r="RSQ135" s="127"/>
      <c r="RSR135" s="127"/>
      <c r="RSS135" s="127"/>
      <c r="RST135" s="127"/>
      <c r="RSU135" s="127"/>
      <c r="RSV135" s="127"/>
      <c r="RSW135" s="127"/>
      <c r="RSX135" s="127"/>
      <c r="RSY135" s="127"/>
      <c r="RSZ135" s="127"/>
      <c r="RTA135" s="127"/>
      <c r="RTB135" s="127"/>
      <c r="RTC135" s="127"/>
      <c r="RTD135" s="127"/>
      <c r="RTE135" s="127"/>
      <c r="RTF135" s="127"/>
      <c r="RTG135" s="127"/>
      <c r="RTH135" s="127"/>
      <c r="RTI135" s="127"/>
      <c r="RTJ135" s="127"/>
      <c r="RTK135" s="127"/>
      <c r="RTL135" s="127"/>
      <c r="RTM135" s="127"/>
      <c r="RTN135" s="127"/>
      <c r="RTO135" s="127"/>
      <c r="RTP135" s="127"/>
      <c r="RTQ135" s="127"/>
      <c r="RTR135" s="127"/>
      <c r="RTS135" s="127"/>
      <c r="RTT135" s="127"/>
      <c r="RTU135" s="127"/>
      <c r="RTV135" s="127"/>
      <c r="RTW135" s="127"/>
      <c r="RTX135" s="127"/>
      <c r="RTY135" s="127"/>
      <c r="RTZ135" s="127"/>
      <c r="RUA135" s="127"/>
      <c r="RUB135" s="127"/>
      <c r="RUC135" s="127"/>
      <c r="RUD135" s="127"/>
      <c r="RUE135" s="127"/>
      <c r="RUF135" s="127"/>
      <c r="RUG135" s="127"/>
      <c r="RUH135" s="127"/>
      <c r="RUI135" s="127"/>
      <c r="RUJ135" s="127"/>
      <c r="RUK135" s="127"/>
      <c r="RUL135" s="127"/>
      <c r="RUM135" s="127"/>
      <c r="RUN135" s="127"/>
      <c r="RUO135" s="127"/>
      <c r="RUP135" s="127"/>
      <c r="RUQ135" s="127"/>
      <c r="RUR135" s="127"/>
      <c r="RUS135" s="127"/>
      <c r="RUT135" s="127"/>
      <c r="RUU135" s="127"/>
      <c r="RUV135" s="127"/>
      <c r="RUW135" s="127"/>
      <c r="RUX135" s="127"/>
      <c r="RUY135" s="127"/>
      <c r="RUZ135" s="127"/>
      <c r="RVA135" s="127"/>
      <c r="RVB135" s="127"/>
      <c r="RVC135" s="127"/>
      <c r="RVD135" s="127"/>
      <c r="RVE135" s="127"/>
      <c r="RVF135" s="127"/>
      <c r="RVG135" s="127"/>
      <c r="RVH135" s="127"/>
      <c r="RVI135" s="127"/>
      <c r="RVJ135" s="127"/>
      <c r="RVK135" s="127"/>
      <c r="RVL135" s="127"/>
      <c r="RVM135" s="127"/>
      <c r="RVN135" s="127"/>
      <c r="RVO135" s="127"/>
      <c r="RVP135" s="127"/>
      <c r="RVQ135" s="127"/>
      <c r="RVR135" s="127"/>
      <c r="RVS135" s="127"/>
      <c r="RVT135" s="127"/>
      <c r="RVU135" s="127"/>
      <c r="RVV135" s="127"/>
      <c r="RVW135" s="127"/>
      <c r="RVX135" s="127"/>
      <c r="RVY135" s="127"/>
      <c r="RVZ135" s="127"/>
      <c r="RWA135" s="127"/>
      <c r="RWB135" s="127"/>
      <c r="RWC135" s="127"/>
      <c r="RWD135" s="127"/>
      <c r="RWE135" s="127"/>
      <c r="RWF135" s="127"/>
      <c r="RWG135" s="127"/>
      <c r="RWH135" s="127"/>
      <c r="RWI135" s="127"/>
      <c r="RWJ135" s="127"/>
      <c r="RWK135" s="127"/>
      <c r="RWL135" s="127"/>
      <c r="RWM135" s="127"/>
      <c r="RWN135" s="127"/>
      <c r="RWO135" s="127"/>
      <c r="RWP135" s="127"/>
      <c r="RWQ135" s="127"/>
      <c r="RWR135" s="127"/>
      <c r="RWS135" s="127"/>
      <c r="RWT135" s="127"/>
      <c r="RWU135" s="127"/>
      <c r="RWV135" s="127"/>
      <c r="RWW135" s="127"/>
      <c r="RWX135" s="127"/>
      <c r="RWY135" s="127"/>
      <c r="RWZ135" s="127"/>
      <c r="RXA135" s="127"/>
      <c r="RXB135" s="127"/>
      <c r="RXC135" s="127"/>
      <c r="RXD135" s="127"/>
      <c r="RXE135" s="127"/>
      <c r="RXF135" s="127"/>
      <c r="RXG135" s="127"/>
      <c r="RXH135" s="127"/>
      <c r="RXI135" s="127"/>
      <c r="RXJ135" s="127"/>
      <c r="RXK135" s="127"/>
      <c r="RXL135" s="127"/>
      <c r="RXM135" s="127"/>
      <c r="RXN135" s="127"/>
      <c r="RXO135" s="127"/>
      <c r="RXP135" s="127"/>
      <c r="RXQ135" s="127"/>
      <c r="RXR135" s="127"/>
      <c r="RXS135" s="127"/>
      <c r="RXT135" s="127"/>
      <c r="RXU135" s="127"/>
      <c r="RXV135" s="127"/>
      <c r="RXW135" s="127"/>
      <c r="RXX135" s="127"/>
      <c r="RXY135" s="127"/>
      <c r="RXZ135" s="127"/>
      <c r="RYA135" s="127"/>
      <c r="RYB135" s="127"/>
      <c r="RYC135" s="127"/>
      <c r="RYD135" s="127"/>
      <c r="RYE135" s="127"/>
      <c r="RYF135" s="127"/>
      <c r="RYG135" s="127"/>
      <c r="RYH135" s="127"/>
      <c r="RYI135" s="127"/>
      <c r="RYJ135" s="127"/>
      <c r="RYK135" s="127"/>
      <c r="RYL135" s="127"/>
      <c r="RYM135" s="127"/>
      <c r="RYN135" s="127"/>
      <c r="RYO135" s="127"/>
      <c r="RYP135" s="127"/>
      <c r="RYQ135" s="127"/>
      <c r="RYR135" s="127"/>
      <c r="RYS135" s="127"/>
      <c r="RYT135" s="127"/>
      <c r="RYU135" s="127"/>
      <c r="RYV135" s="127"/>
      <c r="RYW135" s="127"/>
      <c r="RYX135" s="127"/>
      <c r="RYY135" s="127"/>
      <c r="RYZ135" s="127"/>
      <c r="RZA135" s="127"/>
      <c r="RZB135" s="127"/>
      <c r="RZC135" s="127"/>
      <c r="RZD135" s="127"/>
      <c r="RZE135" s="127"/>
      <c r="RZF135" s="127"/>
      <c r="RZG135" s="127"/>
      <c r="RZH135" s="127"/>
      <c r="RZI135" s="127"/>
      <c r="RZJ135" s="127"/>
      <c r="RZK135" s="127"/>
      <c r="RZL135" s="127"/>
      <c r="RZM135" s="127"/>
      <c r="RZN135" s="127"/>
      <c r="RZO135" s="127"/>
      <c r="RZP135" s="127"/>
      <c r="RZQ135" s="127"/>
      <c r="RZR135" s="127"/>
      <c r="RZS135" s="127"/>
      <c r="RZT135" s="127"/>
      <c r="RZU135" s="127"/>
      <c r="RZV135" s="127"/>
      <c r="RZW135" s="127"/>
      <c r="RZX135" s="127"/>
      <c r="RZY135" s="127"/>
      <c r="RZZ135" s="127"/>
      <c r="SAA135" s="127"/>
      <c r="SAB135" s="127"/>
      <c r="SAC135" s="127"/>
      <c r="SAD135" s="127"/>
      <c r="SAE135" s="127"/>
      <c r="SAF135" s="127"/>
      <c r="SAG135" s="127"/>
      <c r="SAH135" s="127"/>
      <c r="SAI135" s="127"/>
      <c r="SAJ135" s="127"/>
      <c r="SAK135" s="127"/>
      <c r="SAL135" s="127"/>
      <c r="SAM135" s="127"/>
      <c r="SAN135" s="127"/>
      <c r="SAO135" s="127"/>
      <c r="SAP135" s="127"/>
      <c r="SAQ135" s="127"/>
      <c r="SAR135" s="127"/>
      <c r="SAS135" s="127"/>
      <c r="SAT135" s="127"/>
      <c r="SAU135" s="127"/>
      <c r="SAV135" s="127"/>
      <c r="SAW135" s="127"/>
      <c r="SAX135" s="127"/>
      <c r="SAY135" s="127"/>
      <c r="SAZ135" s="127"/>
      <c r="SBA135" s="127"/>
      <c r="SBB135" s="127"/>
      <c r="SBC135" s="127"/>
      <c r="SBD135" s="127"/>
      <c r="SBE135" s="127"/>
      <c r="SBF135" s="127"/>
      <c r="SBG135" s="127"/>
      <c r="SBH135" s="127"/>
      <c r="SBI135" s="127"/>
      <c r="SBJ135" s="127"/>
      <c r="SBK135" s="127"/>
      <c r="SBL135" s="127"/>
      <c r="SBM135" s="127"/>
      <c r="SBN135" s="127"/>
      <c r="SBO135" s="127"/>
      <c r="SBP135" s="127"/>
      <c r="SBQ135" s="127"/>
      <c r="SBR135" s="127"/>
      <c r="SBS135" s="127"/>
      <c r="SBT135" s="127"/>
      <c r="SBU135" s="127"/>
      <c r="SBV135" s="127"/>
      <c r="SBW135" s="127"/>
      <c r="SBX135" s="127"/>
      <c r="SBY135" s="127"/>
      <c r="SBZ135" s="127"/>
      <c r="SCA135" s="127"/>
      <c r="SCB135" s="127"/>
      <c r="SCC135" s="127"/>
      <c r="SCD135" s="127"/>
      <c r="SCE135" s="127"/>
      <c r="SCF135" s="127"/>
      <c r="SCG135" s="127"/>
      <c r="SCH135" s="127"/>
      <c r="SCI135" s="127"/>
      <c r="SCJ135" s="127"/>
      <c r="SCK135" s="127"/>
      <c r="SCL135" s="127"/>
      <c r="SCM135" s="127"/>
      <c r="SCN135" s="127"/>
      <c r="SCO135" s="127"/>
      <c r="SCP135" s="127"/>
      <c r="SCQ135" s="127"/>
      <c r="SCR135" s="127"/>
      <c r="SCS135" s="127"/>
      <c r="SCT135" s="127"/>
      <c r="SCU135" s="127"/>
      <c r="SCV135" s="127"/>
      <c r="SCW135" s="127"/>
      <c r="SCX135" s="127"/>
      <c r="SCY135" s="127"/>
      <c r="SCZ135" s="127"/>
      <c r="SDA135" s="127"/>
      <c r="SDB135" s="127"/>
      <c r="SDC135" s="127"/>
      <c r="SDD135" s="127"/>
      <c r="SDE135" s="127"/>
      <c r="SDF135" s="127"/>
      <c r="SDG135" s="127"/>
      <c r="SDH135" s="127"/>
      <c r="SDI135" s="127"/>
      <c r="SDJ135" s="127"/>
      <c r="SDK135" s="127"/>
      <c r="SDL135" s="127"/>
      <c r="SDM135" s="127"/>
      <c r="SDN135" s="127"/>
      <c r="SDO135" s="127"/>
      <c r="SDP135" s="127"/>
      <c r="SDQ135" s="127"/>
      <c r="SDR135" s="127"/>
      <c r="SDS135" s="127"/>
      <c r="SDT135" s="127"/>
      <c r="SDU135" s="127"/>
      <c r="SDV135" s="127"/>
      <c r="SDW135" s="127"/>
      <c r="SDX135" s="127"/>
      <c r="SDY135" s="127"/>
      <c r="SDZ135" s="127"/>
      <c r="SEA135" s="127"/>
      <c r="SEB135" s="127"/>
      <c r="SEC135" s="127"/>
      <c r="SED135" s="127"/>
      <c r="SEE135" s="127"/>
      <c r="SEF135" s="127"/>
      <c r="SEG135" s="127"/>
      <c r="SEH135" s="127"/>
      <c r="SEI135" s="127"/>
      <c r="SEJ135" s="127"/>
      <c r="SEK135" s="127"/>
      <c r="SEL135" s="127"/>
      <c r="SEM135" s="127"/>
      <c r="SEN135" s="127"/>
      <c r="SEO135" s="127"/>
      <c r="SEP135" s="127"/>
      <c r="SEQ135" s="127"/>
      <c r="SER135" s="127"/>
      <c r="SES135" s="127"/>
      <c r="SET135" s="127"/>
      <c r="SEU135" s="127"/>
      <c r="SEV135" s="127"/>
      <c r="SEW135" s="127"/>
      <c r="SEX135" s="127"/>
      <c r="SEY135" s="127"/>
      <c r="SEZ135" s="127"/>
      <c r="SFA135" s="127"/>
      <c r="SFB135" s="127"/>
      <c r="SFC135" s="127"/>
      <c r="SFD135" s="127"/>
      <c r="SFE135" s="127"/>
      <c r="SFF135" s="127"/>
      <c r="SFG135" s="127"/>
      <c r="SFH135" s="127"/>
      <c r="SFI135" s="127"/>
      <c r="SFJ135" s="127"/>
      <c r="SFK135" s="127"/>
      <c r="SFL135" s="127"/>
      <c r="SFM135" s="127"/>
      <c r="SFN135" s="127"/>
      <c r="SFO135" s="127"/>
      <c r="SFP135" s="127"/>
      <c r="SFQ135" s="127"/>
      <c r="SFR135" s="127"/>
      <c r="SFS135" s="127"/>
      <c r="SFT135" s="127"/>
      <c r="SFU135" s="127"/>
      <c r="SFV135" s="127"/>
      <c r="SFW135" s="127"/>
      <c r="SFX135" s="127"/>
      <c r="SFY135" s="127"/>
      <c r="SFZ135" s="127"/>
      <c r="SGA135" s="127"/>
      <c r="SGB135" s="127"/>
      <c r="SGC135" s="127"/>
      <c r="SGD135" s="127"/>
      <c r="SGE135" s="127"/>
      <c r="SGF135" s="127"/>
      <c r="SGG135" s="127"/>
      <c r="SGH135" s="127"/>
      <c r="SGI135" s="127"/>
      <c r="SGJ135" s="127"/>
      <c r="SGK135" s="127"/>
      <c r="SGL135" s="127"/>
      <c r="SGM135" s="127"/>
      <c r="SGN135" s="127"/>
      <c r="SGO135" s="127"/>
      <c r="SGP135" s="127"/>
      <c r="SGQ135" s="127"/>
      <c r="SGR135" s="127"/>
      <c r="SGS135" s="127"/>
      <c r="SGT135" s="127"/>
      <c r="SGU135" s="127"/>
      <c r="SGV135" s="127"/>
      <c r="SGW135" s="127"/>
      <c r="SGX135" s="127"/>
      <c r="SGY135" s="127"/>
      <c r="SGZ135" s="127"/>
      <c r="SHA135" s="127"/>
      <c r="SHB135" s="127"/>
      <c r="SHC135" s="127"/>
      <c r="SHD135" s="127"/>
      <c r="SHE135" s="127"/>
      <c r="SHF135" s="127"/>
      <c r="SHG135" s="127"/>
      <c r="SHH135" s="127"/>
      <c r="SHI135" s="127"/>
      <c r="SHJ135" s="127"/>
      <c r="SHK135" s="127"/>
      <c r="SHL135" s="127"/>
      <c r="SHM135" s="127"/>
      <c r="SHN135" s="127"/>
      <c r="SHO135" s="127"/>
      <c r="SHP135" s="127"/>
      <c r="SHQ135" s="127"/>
      <c r="SHR135" s="127"/>
      <c r="SHS135" s="127"/>
      <c r="SHT135" s="127"/>
      <c r="SHU135" s="127"/>
      <c r="SHV135" s="127"/>
      <c r="SHW135" s="127"/>
      <c r="SHX135" s="127"/>
      <c r="SHY135" s="127"/>
      <c r="SHZ135" s="127"/>
      <c r="SIA135" s="127"/>
      <c r="SIB135" s="127"/>
      <c r="SIC135" s="127"/>
      <c r="SID135" s="127"/>
      <c r="SIE135" s="127"/>
      <c r="SIF135" s="127"/>
      <c r="SIG135" s="127"/>
      <c r="SIH135" s="127"/>
      <c r="SII135" s="127"/>
      <c r="SIJ135" s="127"/>
      <c r="SIK135" s="127"/>
      <c r="SIL135" s="127"/>
      <c r="SIM135" s="127"/>
      <c r="SIN135" s="127"/>
      <c r="SIO135" s="127"/>
      <c r="SIP135" s="127"/>
      <c r="SIQ135" s="127"/>
      <c r="SIR135" s="127"/>
      <c r="SIS135" s="127"/>
      <c r="SIT135" s="127"/>
      <c r="SIU135" s="127"/>
      <c r="SIV135" s="127"/>
      <c r="SIW135" s="127"/>
      <c r="SIX135" s="127"/>
      <c r="SIY135" s="127"/>
      <c r="SIZ135" s="127"/>
      <c r="SJA135" s="127"/>
      <c r="SJB135" s="127"/>
      <c r="SJC135" s="127"/>
      <c r="SJD135" s="127"/>
      <c r="SJE135" s="127"/>
      <c r="SJF135" s="127"/>
      <c r="SJG135" s="127"/>
      <c r="SJH135" s="127"/>
      <c r="SJI135" s="127"/>
      <c r="SJJ135" s="127"/>
      <c r="SJK135" s="127"/>
      <c r="SJL135" s="127"/>
      <c r="SJM135" s="127"/>
      <c r="SJN135" s="127"/>
      <c r="SJO135" s="127"/>
      <c r="SJP135" s="127"/>
      <c r="SJQ135" s="127"/>
      <c r="SJR135" s="127"/>
      <c r="SJS135" s="127"/>
      <c r="SJT135" s="127"/>
      <c r="SJU135" s="127"/>
      <c r="SJV135" s="127"/>
      <c r="SJW135" s="127"/>
      <c r="SJX135" s="127"/>
      <c r="SJY135" s="127"/>
      <c r="SJZ135" s="127"/>
      <c r="SKA135" s="127"/>
      <c r="SKB135" s="127"/>
      <c r="SKC135" s="127"/>
      <c r="SKD135" s="127"/>
      <c r="SKE135" s="127"/>
      <c r="SKF135" s="127"/>
      <c r="SKG135" s="127"/>
      <c r="SKH135" s="127"/>
      <c r="SKI135" s="127"/>
      <c r="SKJ135" s="127"/>
      <c r="SKK135" s="127"/>
      <c r="SKL135" s="127"/>
      <c r="SKM135" s="127"/>
      <c r="SKN135" s="127"/>
      <c r="SKO135" s="127"/>
      <c r="SKP135" s="127"/>
      <c r="SKQ135" s="127"/>
      <c r="SKR135" s="127"/>
      <c r="SKS135" s="127"/>
      <c r="SKT135" s="127"/>
      <c r="SKU135" s="127"/>
      <c r="SKV135" s="127"/>
      <c r="SKW135" s="127"/>
      <c r="SKX135" s="127"/>
      <c r="SKY135" s="127"/>
      <c r="SKZ135" s="127"/>
      <c r="SLA135" s="127"/>
      <c r="SLB135" s="127"/>
      <c r="SLC135" s="127"/>
      <c r="SLD135" s="127"/>
      <c r="SLE135" s="127"/>
      <c r="SLF135" s="127"/>
      <c r="SLG135" s="127"/>
      <c r="SLH135" s="127"/>
      <c r="SLI135" s="127"/>
      <c r="SLJ135" s="127"/>
      <c r="SLK135" s="127"/>
      <c r="SLL135" s="127"/>
      <c r="SLM135" s="127"/>
      <c r="SLN135" s="127"/>
      <c r="SLO135" s="127"/>
      <c r="SLP135" s="127"/>
      <c r="SLQ135" s="127"/>
      <c r="SLR135" s="127"/>
      <c r="SLS135" s="127"/>
      <c r="SLT135" s="127"/>
      <c r="SLU135" s="127"/>
      <c r="SLV135" s="127"/>
      <c r="SLW135" s="127"/>
      <c r="SLX135" s="127"/>
      <c r="SLY135" s="127"/>
      <c r="SLZ135" s="127"/>
      <c r="SMA135" s="127"/>
      <c r="SMB135" s="127"/>
      <c r="SMC135" s="127"/>
      <c r="SMD135" s="127"/>
      <c r="SME135" s="127"/>
      <c r="SMF135" s="127"/>
      <c r="SMG135" s="127"/>
      <c r="SMH135" s="127"/>
      <c r="SMI135" s="127"/>
      <c r="SMJ135" s="127"/>
      <c r="SMK135" s="127"/>
      <c r="SML135" s="127"/>
      <c r="SMM135" s="127"/>
      <c r="SMN135" s="127"/>
      <c r="SMO135" s="127"/>
      <c r="SMP135" s="127"/>
      <c r="SMQ135" s="127"/>
      <c r="SMR135" s="127"/>
      <c r="SMS135" s="127"/>
      <c r="SMT135" s="127"/>
      <c r="SMU135" s="127"/>
      <c r="SMV135" s="127"/>
      <c r="SMW135" s="127"/>
      <c r="SMX135" s="127"/>
      <c r="SMY135" s="127"/>
      <c r="SMZ135" s="127"/>
      <c r="SNA135" s="127"/>
      <c r="SNB135" s="127"/>
      <c r="SNC135" s="127"/>
      <c r="SND135" s="127"/>
      <c r="SNE135" s="127"/>
      <c r="SNF135" s="127"/>
      <c r="SNG135" s="127"/>
      <c r="SNH135" s="127"/>
      <c r="SNI135" s="127"/>
      <c r="SNJ135" s="127"/>
      <c r="SNK135" s="127"/>
      <c r="SNL135" s="127"/>
      <c r="SNM135" s="127"/>
      <c r="SNN135" s="127"/>
      <c r="SNO135" s="127"/>
      <c r="SNP135" s="127"/>
      <c r="SNQ135" s="127"/>
      <c r="SNR135" s="127"/>
      <c r="SNS135" s="127"/>
      <c r="SNT135" s="127"/>
      <c r="SNU135" s="127"/>
      <c r="SNV135" s="127"/>
      <c r="SNW135" s="127"/>
      <c r="SNX135" s="127"/>
      <c r="SNY135" s="127"/>
      <c r="SNZ135" s="127"/>
      <c r="SOA135" s="127"/>
      <c r="SOB135" s="127"/>
      <c r="SOC135" s="127"/>
      <c r="SOD135" s="127"/>
      <c r="SOE135" s="127"/>
      <c r="SOF135" s="127"/>
      <c r="SOG135" s="127"/>
      <c r="SOH135" s="127"/>
      <c r="SOI135" s="127"/>
      <c r="SOJ135" s="127"/>
      <c r="SOK135" s="127"/>
      <c r="SOL135" s="127"/>
      <c r="SOM135" s="127"/>
      <c r="SON135" s="127"/>
      <c r="SOO135" s="127"/>
      <c r="SOP135" s="127"/>
      <c r="SOQ135" s="127"/>
      <c r="SOR135" s="127"/>
      <c r="SOS135" s="127"/>
      <c r="SOT135" s="127"/>
      <c r="SOU135" s="127"/>
      <c r="SOV135" s="127"/>
      <c r="SOW135" s="127"/>
      <c r="SOX135" s="127"/>
      <c r="SOY135" s="127"/>
      <c r="SOZ135" s="127"/>
      <c r="SPA135" s="127"/>
      <c r="SPB135" s="127"/>
      <c r="SPC135" s="127"/>
      <c r="SPD135" s="127"/>
      <c r="SPE135" s="127"/>
      <c r="SPF135" s="127"/>
      <c r="SPG135" s="127"/>
      <c r="SPH135" s="127"/>
      <c r="SPI135" s="127"/>
      <c r="SPJ135" s="127"/>
      <c r="SPK135" s="127"/>
      <c r="SPL135" s="127"/>
      <c r="SPM135" s="127"/>
      <c r="SPN135" s="127"/>
      <c r="SPO135" s="127"/>
      <c r="SPP135" s="127"/>
      <c r="SPQ135" s="127"/>
      <c r="SPR135" s="127"/>
      <c r="SPS135" s="127"/>
      <c r="SPT135" s="127"/>
      <c r="SPU135" s="127"/>
      <c r="SPV135" s="127"/>
      <c r="SPW135" s="127"/>
      <c r="SPX135" s="127"/>
      <c r="SPY135" s="127"/>
      <c r="SPZ135" s="127"/>
      <c r="SQA135" s="127"/>
      <c r="SQB135" s="127"/>
      <c r="SQC135" s="127"/>
      <c r="SQD135" s="127"/>
      <c r="SQE135" s="127"/>
      <c r="SQF135" s="127"/>
      <c r="SQG135" s="127"/>
      <c r="SQH135" s="127"/>
      <c r="SQI135" s="127"/>
      <c r="SQJ135" s="127"/>
      <c r="SQK135" s="127"/>
      <c r="SQL135" s="127"/>
      <c r="SQM135" s="127"/>
      <c r="SQN135" s="127"/>
      <c r="SQO135" s="127"/>
      <c r="SQP135" s="127"/>
      <c r="SQQ135" s="127"/>
      <c r="SQR135" s="127"/>
      <c r="SQS135" s="127"/>
      <c r="SQT135" s="127"/>
      <c r="SQU135" s="127"/>
      <c r="SQV135" s="127"/>
      <c r="SQW135" s="127"/>
      <c r="SQX135" s="127"/>
      <c r="SQY135" s="127"/>
      <c r="SQZ135" s="127"/>
      <c r="SRA135" s="127"/>
      <c r="SRB135" s="127"/>
      <c r="SRC135" s="127"/>
      <c r="SRD135" s="127"/>
      <c r="SRE135" s="127"/>
      <c r="SRF135" s="127"/>
      <c r="SRG135" s="127"/>
      <c r="SRH135" s="127"/>
      <c r="SRI135" s="127"/>
      <c r="SRJ135" s="127"/>
      <c r="SRK135" s="127"/>
      <c r="SRL135" s="127"/>
      <c r="SRM135" s="127"/>
      <c r="SRN135" s="127"/>
      <c r="SRO135" s="127"/>
      <c r="SRP135" s="127"/>
      <c r="SRQ135" s="127"/>
      <c r="SRR135" s="127"/>
      <c r="SRS135" s="127"/>
      <c r="SRT135" s="127"/>
      <c r="SRU135" s="127"/>
      <c r="SRV135" s="127"/>
      <c r="SRW135" s="127"/>
      <c r="SRX135" s="127"/>
      <c r="SRY135" s="127"/>
      <c r="SRZ135" s="127"/>
      <c r="SSA135" s="127"/>
      <c r="SSB135" s="127"/>
      <c r="SSC135" s="127"/>
      <c r="SSD135" s="127"/>
      <c r="SSE135" s="127"/>
      <c r="SSF135" s="127"/>
      <c r="SSG135" s="127"/>
      <c r="SSH135" s="127"/>
      <c r="SSI135" s="127"/>
      <c r="SSJ135" s="127"/>
      <c r="SSK135" s="127"/>
      <c r="SSL135" s="127"/>
      <c r="SSM135" s="127"/>
      <c r="SSN135" s="127"/>
      <c r="SSO135" s="127"/>
      <c r="SSP135" s="127"/>
      <c r="SSQ135" s="127"/>
      <c r="SSR135" s="127"/>
      <c r="SSS135" s="127"/>
      <c r="SST135" s="127"/>
      <c r="SSU135" s="127"/>
      <c r="SSV135" s="127"/>
      <c r="SSW135" s="127"/>
      <c r="SSX135" s="127"/>
      <c r="SSY135" s="127"/>
      <c r="SSZ135" s="127"/>
      <c r="STA135" s="127"/>
      <c r="STB135" s="127"/>
      <c r="STC135" s="127"/>
      <c r="STD135" s="127"/>
      <c r="STE135" s="127"/>
      <c r="STF135" s="127"/>
      <c r="STG135" s="127"/>
      <c r="STH135" s="127"/>
      <c r="STI135" s="127"/>
      <c r="STJ135" s="127"/>
      <c r="STK135" s="127"/>
      <c r="STL135" s="127"/>
      <c r="STM135" s="127"/>
      <c r="STN135" s="127"/>
      <c r="STO135" s="127"/>
      <c r="STP135" s="127"/>
      <c r="STQ135" s="127"/>
      <c r="STR135" s="127"/>
      <c r="STS135" s="127"/>
      <c r="STT135" s="127"/>
      <c r="STU135" s="127"/>
      <c r="STV135" s="127"/>
      <c r="STW135" s="127"/>
      <c r="STX135" s="127"/>
      <c r="STY135" s="127"/>
      <c r="STZ135" s="127"/>
      <c r="SUA135" s="127"/>
      <c r="SUB135" s="127"/>
      <c r="SUC135" s="127"/>
      <c r="SUD135" s="127"/>
      <c r="SUE135" s="127"/>
      <c r="SUF135" s="127"/>
      <c r="SUG135" s="127"/>
      <c r="SUH135" s="127"/>
      <c r="SUI135" s="127"/>
      <c r="SUJ135" s="127"/>
      <c r="SUK135" s="127"/>
      <c r="SUL135" s="127"/>
      <c r="SUM135" s="127"/>
      <c r="SUN135" s="127"/>
      <c r="SUO135" s="127"/>
      <c r="SUP135" s="127"/>
      <c r="SUQ135" s="127"/>
      <c r="SUR135" s="127"/>
      <c r="SUS135" s="127"/>
      <c r="SUT135" s="127"/>
      <c r="SUU135" s="127"/>
      <c r="SUV135" s="127"/>
      <c r="SUW135" s="127"/>
      <c r="SUX135" s="127"/>
      <c r="SUY135" s="127"/>
      <c r="SUZ135" s="127"/>
      <c r="SVA135" s="127"/>
      <c r="SVB135" s="127"/>
      <c r="SVC135" s="127"/>
      <c r="SVD135" s="127"/>
      <c r="SVE135" s="127"/>
      <c r="SVF135" s="127"/>
      <c r="SVG135" s="127"/>
      <c r="SVH135" s="127"/>
      <c r="SVI135" s="127"/>
      <c r="SVJ135" s="127"/>
      <c r="SVK135" s="127"/>
      <c r="SVL135" s="127"/>
      <c r="SVM135" s="127"/>
      <c r="SVN135" s="127"/>
      <c r="SVO135" s="127"/>
      <c r="SVP135" s="127"/>
      <c r="SVQ135" s="127"/>
      <c r="SVR135" s="127"/>
      <c r="SVS135" s="127"/>
      <c r="SVT135" s="127"/>
      <c r="SVU135" s="127"/>
      <c r="SVV135" s="127"/>
      <c r="SVW135" s="127"/>
      <c r="SVX135" s="127"/>
      <c r="SVY135" s="127"/>
      <c r="SVZ135" s="127"/>
      <c r="SWA135" s="127"/>
      <c r="SWB135" s="127"/>
      <c r="SWC135" s="127"/>
      <c r="SWD135" s="127"/>
      <c r="SWE135" s="127"/>
      <c r="SWF135" s="127"/>
      <c r="SWG135" s="127"/>
      <c r="SWH135" s="127"/>
      <c r="SWI135" s="127"/>
      <c r="SWJ135" s="127"/>
      <c r="SWK135" s="127"/>
      <c r="SWL135" s="127"/>
      <c r="SWM135" s="127"/>
      <c r="SWN135" s="127"/>
      <c r="SWO135" s="127"/>
      <c r="SWP135" s="127"/>
      <c r="SWQ135" s="127"/>
      <c r="SWR135" s="127"/>
      <c r="SWS135" s="127"/>
      <c r="SWT135" s="127"/>
      <c r="SWU135" s="127"/>
      <c r="SWV135" s="127"/>
      <c r="SWW135" s="127"/>
      <c r="SWX135" s="127"/>
      <c r="SWY135" s="127"/>
      <c r="SWZ135" s="127"/>
      <c r="SXA135" s="127"/>
      <c r="SXB135" s="127"/>
      <c r="SXC135" s="127"/>
      <c r="SXD135" s="127"/>
      <c r="SXE135" s="127"/>
      <c r="SXF135" s="127"/>
      <c r="SXG135" s="127"/>
      <c r="SXH135" s="127"/>
      <c r="SXI135" s="127"/>
      <c r="SXJ135" s="127"/>
      <c r="SXK135" s="127"/>
      <c r="SXL135" s="127"/>
      <c r="SXM135" s="127"/>
      <c r="SXN135" s="127"/>
      <c r="SXO135" s="127"/>
      <c r="SXP135" s="127"/>
      <c r="SXQ135" s="127"/>
      <c r="SXR135" s="127"/>
      <c r="SXS135" s="127"/>
      <c r="SXT135" s="127"/>
      <c r="SXU135" s="127"/>
      <c r="SXV135" s="127"/>
      <c r="SXW135" s="127"/>
      <c r="SXX135" s="127"/>
      <c r="SXY135" s="127"/>
      <c r="SXZ135" s="127"/>
      <c r="SYA135" s="127"/>
      <c r="SYB135" s="127"/>
      <c r="SYC135" s="127"/>
      <c r="SYD135" s="127"/>
      <c r="SYE135" s="127"/>
      <c r="SYF135" s="127"/>
      <c r="SYG135" s="127"/>
      <c r="SYH135" s="127"/>
      <c r="SYI135" s="127"/>
      <c r="SYJ135" s="127"/>
      <c r="SYK135" s="127"/>
      <c r="SYL135" s="127"/>
      <c r="SYM135" s="127"/>
      <c r="SYN135" s="127"/>
      <c r="SYO135" s="127"/>
      <c r="SYP135" s="127"/>
      <c r="SYQ135" s="127"/>
      <c r="SYR135" s="127"/>
      <c r="SYS135" s="127"/>
      <c r="SYT135" s="127"/>
      <c r="SYU135" s="127"/>
      <c r="SYV135" s="127"/>
      <c r="SYW135" s="127"/>
      <c r="SYX135" s="127"/>
      <c r="SYY135" s="127"/>
      <c r="SYZ135" s="127"/>
      <c r="SZA135" s="127"/>
      <c r="SZB135" s="127"/>
      <c r="SZC135" s="127"/>
      <c r="SZD135" s="127"/>
      <c r="SZE135" s="127"/>
      <c r="SZF135" s="127"/>
      <c r="SZG135" s="127"/>
      <c r="SZH135" s="127"/>
      <c r="SZI135" s="127"/>
      <c r="SZJ135" s="127"/>
      <c r="SZK135" s="127"/>
      <c r="SZL135" s="127"/>
      <c r="SZM135" s="127"/>
      <c r="SZN135" s="127"/>
      <c r="SZO135" s="127"/>
      <c r="SZP135" s="127"/>
      <c r="SZQ135" s="127"/>
      <c r="SZR135" s="127"/>
      <c r="SZS135" s="127"/>
      <c r="SZT135" s="127"/>
      <c r="SZU135" s="127"/>
      <c r="SZV135" s="127"/>
      <c r="SZW135" s="127"/>
      <c r="SZX135" s="127"/>
      <c r="SZY135" s="127"/>
      <c r="SZZ135" s="127"/>
      <c r="TAA135" s="127"/>
      <c r="TAB135" s="127"/>
      <c r="TAC135" s="127"/>
      <c r="TAD135" s="127"/>
      <c r="TAE135" s="127"/>
      <c r="TAF135" s="127"/>
      <c r="TAG135" s="127"/>
      <c r="TAH135" s="127"/>
      <c r="TAI135" s="127"/>
      <c r="TAJ135" s="127"/>
      <c r="TAK135" s="127"/>
      <c r="TAL135" s="127"/>
      <c r="TAM135" s="127"/>
      <c r="TAN135" s="127"/>
      <c r="TAO135" s="127"/>
      <c r="TAP135" s="127"/>
      <c r="TAQ135" s="127"/>
      <c r="TAR135" s="127"/>
      <c r="TAS135" s="127"/>
      <c r="TAT135" s="127"/>
      <c r="TAU135" s="127"/>
      <c r="TAV135" s="127"/>
      <c r="TAW135" s="127"/>
      <c r="TAX135" s="127"/>
      <c r="TAY135" s="127"/>
      <c r="TAZ135" s="127"/>
      <c r="TBA135" s="127"/>
      <c r="TBB135" s="127"/>
      <c r="TBC135" s="127"/>
      <c r="TBD135" s="127"/>
      <c r="TBE135" s="127"/>
      <c r="TBF135" s="127"/>
      <c r="TBG135" s="127"/>
      <c r="TBH135" s="127"/>
      <c r="TBI135" s="127"/>
      <c r="TBJ135" s="127"/>
      <c r="TBK135" s="127"/>
      <c r="TBL135" s="127"/>
      <c r="TBM135" s="127"/>
      <c r="TBN135" s="127"/>
      <c r="TBO135" s="127"/>
      <c r="TBP135" s="127"/>
      <c r="TBQ135" s="127"/>
      <c r="TBR135" s="127"/>
      <c r="TBS135" s="127"/>
      <c r="TBT135" s="127"/>
      <c r="TBU135" s="127"/>
      <c r="TBV135" s="127"/>
      <c r="TBW135" s="127"/>
      <c r="TBX135" s="127"/>
      <c r="TBY135" s="127"/>
      <c r="TBZ135" s="127"/>
      <c r="TCA135" s="127"/>
      <c r="TCB135" s="127"/>
      <c r="TCC135" s="127"/>
      <c r="TCD135" s="127"/>
      <c r="TCE135" s="127"/>
      <c r="TCF135" s="127"/>
      <c r="TCG135" s="127"/>
      <c r="TCH135" s="127"/>
      <c r="TCI135" s="127"/>
      <c r="TCJ135" s="127"/>
      <c r="TCK135" s="127"/>
      <c r="TCL135" s="127"/>
      <c r="TCM135" s="127"/>
      <c r="TCN135" s="127"/>
      <c r="TCO135" s="127"/>
      <c r="TCP135" s="127"/>
      <c r="TCQ135" s="127"/>
      <c r="TCR135" s="127"/>
      <c r="TCS135" s="127"/>
      <c r="TCT135" s="127"/>
      <c r="TCU135" s="127"/>
      <c r="TCV135" s="127"/>
      <c r="TCW135" s="127"/>
      <c r="TCX135" s="127"/>
      <c r="TCY135" s="127"/>
      <c r="TCZ135" s="127"/>
      <c r="TDA135" s="127"/>
      <c r="TDB135" s="127"/>
      <c r="TDC135" s="127"/>
      <c r="TDD135" s="127"/>
      <c r="TDE135" s="127"/>
      <c r="TDF135" s="127"/>
      <c r="TDG135" s="127"/>
      <c r="TDH135" s="127"/>
      <c r="TDI135" s="127"/>
      <c r="TDJ135" s="127"/>
      <c r="TDK135" s="127"/>
      <c r="TDL135" s="127"/>
      <c r="TDM135" s="127"/>
      <c r="TDN135" s="127"/>
      <c r="TDO135" s="127"/>
      <c r="TDP135" s="127"/>
      <c r="TDQ135" s="127"/>
      <c r="TDR135" s="127"/>
      <c r="TDS135" s="127"/>
      <c r="TDT135" s="127"/>
      <c r="TDU135" s="127"/>
      <c r="TDV135" s="127"/>
      <c r="TDW135" s="127"/>
      <c r="TDX135" s="127"/>
      <c r="TDY135" s="127"/>
      <c r="TDZ135" s="127"/>
      <c r="TEA135" s="127"/>
      <c r="TEB135" s="127"/>
      <c r="TEC135" s="127"/>
      <c r="TED135" s="127"/>
      <c r="TEE135" s="127"/>
      <c r="TEF135" s="127"/>
      <c r="TEG135" s="127"/>
      <c r="TEH135" s="127"/>
      <c r="TEI135" s="127"/>
      <c r="TEJ135" s="127"/>
      <c r="TEK135" s="127"/>
      <c r="TEL135" s="127"/>
      <c r="TEM135" s="127"/>
      <c r="TEN135" s="127"/>
      <c r="TEO135" s="127"/>
      <c r="TEP135" s="127"/>
      <c r="TEQ135" s="127"/>
      <c r="TER135" s="127"/>
      <c r="TES135" s="127"/>
      <c r="TET135" s="127"/>
      <c r="TEU135" s="127"/>
      <c r="TEV135" s="127"/>
      <c r="TEW135" s="127"/>
      <c r="TEX135" s="127"/>
      <c r="TEY135" s="127"/>
      <c r="TEZ135" s="127"/>
      <c r="TFA135" s="127"/>
      <c r="TFB135" s="127"/>
      <c r="TFC135" s="127"/>
      <c r="TFD135" s="127"/>
      <c r="TFE135" s="127"/>
      <c r="TFF135" s="127"/>
      <c r="TFG135" s="127"/>
      <c r="TFH135" s="127"/>
      <c r="TFI135" s="127"/>
      <c r="TFJ135" s="127"/>
      <c r="TFK135" s="127"/>
      <c r="TFL135" s="127"/>
      <c r="TFM135" s="127"/>
      <c r="TFN135" s="127"/>
      <c r="TFO135" s="127"/>
      <c r="TFP135" s="127"/>
      <c r="TFQ135" s="127"/>
      <c r="TFR135" s="127"/>
      <c r="TFS135" s="127"/>
      <c r="TFT135" s="127"/>
      <c r="TFU135" s="127"/>
      <c r="TFV135" s="127"/>
      <c r="TFW135" s="127"/>
      <c r="TFX135" s="127"/>
      <c r="TFY135" s="127"/>
      <c r="TFZ135" s="127"/>
      <c r="TGA135" s="127"/>
      <c r="TGB135" s="127"/>
      <c r="TGC135" s="127"/>
      <c r="TGD135" s="127"/>
      <c r="TGE135" s="127"/>
      <c r="TGF135" s="127"/>
      <c r="TGG135" s="127"/>
      <c r="TGH135" s="127"/>
      <c r="TGI135" s="127"/>
      <c r="TGJ135" s="127"/>
      <c r="TGK135" s="127"/>
      <c r="TGL135" s="127"/>
      <c r="TGM135" s="127"/>
      <c r="TGN135" s="127"/>
      <c r="TGO135" s="127"/>
      <c r="TGP135" s="127"/>
      <c r="TGQ135" s="127"/>
      <c r="TGR135" s="127"/>
      <c r="TGS135" s="127"/>
      <c r="TGT135" s="127"/>
      <c r="TGU135" s="127"/>
      <c r="TGV135" s="127"/>
      <c r="TGW135" s="127"/>
      <c r="TGX135" s="127"/>
      <c r="TGY135" s="127"/>
      <c r="TGZ135" s="127"/>
      <c r="THA135" s="127"/>
      <c r="THB135" s="127"/>
      <c r="THC135" s="127"/>
      <c r="THD135" s="127"/>
      <c r="THE135" s="127"/>
      <c r="THF135" s="127"/>
      <c r="THG135" s="127"/>
      <c r="THH135" s="127"/>
      <c r="THI135" s="127"/>
      <c r="THJ135" s="127"/>
      <c r="THK135" s="127"/>
      <c r="THL135" s="127"/>
      <c r="THM135" s="127"/>
      <c r="THN135" s="127"/>
      <c r="THO135" s="127"/>
      <c r="THP135" s="127"/>
      <c r="THQ135" s="127"/>
      <c r="THR135" s="127"/>
      <c r="THS135" s="127"/>
      <c r="THT135" s="127"/>
      <c r="THU135" s="127"/>
      <c r="THV135" s="127"/>
      <c r="THW135" s="127"/>
      <c r="THX135" s="127"/>
      <c r="THY135" s="127"/>
      <c r="THZ135" s="127"/>
      <c r="TIA135" s="127"/>
      <c r="TIB135" s="127"/>
      <c r="TIC135" s="127"/>
      <c r="TID135" s="127"/>
      <c r="TIE135" s="127"/>
      <c r="TIF135" s="127"/>
      <c r="TIG135" s="127"/>
      <c r="TIH135" s="127"/>
      <c r="TII135" s="127"/>
      <c r="TIJ135" s="127"/>
      <c r="TIK135" s="127"/>
      <c r="TIL135" s="127"/>
      <c r="TIM135" s="127"/>
      <c r="TIN135" s="127"/>
      <c r="TIO135" s="127"/>
      <c r="TIP135" s="127"/>
      <c r="TIQ135" s="127"/>
      <c r="TIR135" s="127"/>
      <c r="TIS135" s="127"/>
      <c r="TIT135" s="127"/>
      <c r="TIU135" s="127"/>
      <c r="TIV135" s="127"/>
      <c r="TIW135" s="127"/>
      <c r="TIX135" s="127"/>
      <c r="TIY135" s="127"/>
      <c r="TIZ135" s="127"/>
      <c r="TJA135" s="127"/>
      <c r="TJB135" s="127"/>
      <c r="TJC135" s="127"/>
      <c r="TJD135" s="127"/>
      <c r="TJE135" s="127"/>
      <c r="TJF135" s="127"/>
      <c r="TJG135" s="127"/>
      <c r="TJH135" s="127"/>
      <c r="TJI135" s="127"/>
      <c r="TJJ135" s="127"/>
      <c r="TJK135" s="127"/>
      <c r="TJL135" s="127"/>
      <c r="TJM135" s="127"/>
      <c r="TJN135" s="127"/>
      <c r="TJO135" s="127"/>
      <c r="TJP135" s="127"/>
      <c r="TJQ135" s="127"/>
      <c r="TJR135" s="127"/>
      <c r="TJS135" s="127"/>
      <c r="TJT135" s="127"/>
      <c r="TJU135" s="127"/>
      <c r="TJV135" s="127"/>
      <c r="TJW135" s="127"/>
      <c r="TJX135" s="127"/>
      <c r="TJY135" s="127"/>
      <c r="TJZ135" s="127"/>
      <c r="TKA135" s="127"/>
      <c r="TKB135" s="127"/>
      <c r="TKC135" s="127"/>
      <c r="TKD135" s="127"/>
      <c r="TKE135" s="127"/>
      <c r="TKF135" s="127"/>
      <c r="TKG135" s="127"/>
      <c r="TKH135" s="127"/>
      <c r="TKI135" s="127"/>
      <c r="TKJ135" s="127"/>
      <c r="TKK135" s="127"/>
      <c r="TKL135" s="127"/>
      <c r="TKM135" s="127"/>
      <c r="TKN135" s="127"/>
      <c r="TKO135" s="127"/>
      <c r="TKP135" s="127"/>
      <c r="TKQ135" s="127"/>
      <c r="TKR135" s="127"/>
      <c r="TKS135" s="127"/>
      <c r="TKT135" s="127"/>
      <c r="TKU135" s="127"/>
      <c r="TKV135" s="127"/>
      <c r="TKW135" s="127"/>
      <c r="TKX135" s="127"/>
      <c r="TKY135" s="127"/>
      <c r="TKZ135" s="127"/>
      <c r="TLA135" s="127"/>
      <c r="TLB135" s="127"/>
      <c r="TLC135" s="127"/>
      <c r="TLD135" s="127"/>
      <c r="TLE135" s="127"/>
      <c r="TLF135" s="127"/>
      <c r="TLG135" s="127"/>
      <c r="TLH135" s="127"/>
      <c r="TLI135" s="127"/>
      <c r="TLJ135" s="127"/>
      <c r="TLK135" s="127"/>
      <c r="TLL135" s="127"/>
      <c r="TLM135" s="127"/>
      <c r="TLN135" s="127"/>
      <c r="TLO135" s="127"/>
      <c r="TLP135" s="127"/>
      <c r="TLQ135" s="127"/>
      <c r="TLR135" s="127"/>
      <c r="TLS135" s="127"/>
      <c r="TLT135" s="127"/>
      <c r="TLU135" s="127"/>
      <c r="TLV135" s="127"/>
      <c r="TLW135" s="127"/>
      <c r="TLX135" s="127"/>
      <c r="TLY135" s="127"/>
      <c r="TLZ135" s="127"/>
      <c r="TMA135" s="127"/>
      <c r="TMB135" s="127"/>
      <c r="TMC135" s="127"/>
      <c r="TMD135" s="127"/>
      <c r="TME135" s="127"/>
      <c r="TMF135" s="127"/>
      <c r="TMG135" s="127"/>
      <c r="TMH135" s="127"/>
      <c r="TMI135" s="127"/>
      <c r="TMJ135" s="127"/>
      <c r="TMK135" s="127"/>
      <c r="TML135" s="127"/>
      <c r="TMM135" s="127"/>
      <c r="TMN135" s="127"/>
      <c r="TMO135" s="127"/>
      <c r="TMP135" s="127"/>
      <c r="TMQ135" s="127"/>
      <c r="TMR135" s="127"/>
      <c r="TMS135" s="127"/>
      <c r="TMT135" s="127"/>
      <c r="TMU135" s="127"/>
      <c r="TMV135" s="127"/>
      <c r="TMW135" s="127"/>
      <c r="TMX135" s="127"/>
      <c r="TMY135" s="127"/>
      <c r="TMZ135" s="127"/>
      <c r="TNA135" s="127"/>
      <c r="TNB135" s="127"/>
      <c r="TNC135" s="127"/>
      <c r="TND135" s="127"/>
      <c r="TNE135" s="127"/>
      <c r="TNF135" s="127"/>
      <c r="TNG135" s="127"/>
      <c r="TNH135" s="127"/>
      <c r="TNI135" s="127"/>
      <c r="TNJ135" s="127"/>
      <c r="TNK135" s="127"/>
      <c r="TNL135" s="127"/>
      <c r="TNM135" s="127"/>
      <c r="TNN135" s="127"/>
      <c r="TNO135" s="127"/>
      <c r="TNP135" s="127"/>
      <c r="TNQ135" s="127"/>
      <c r="TNR135" s="127"/>
      <c r="TNS135" s="127"/>
      <c r="TNT135" s="127"/>
      <c r="TNU135" s="127"/>
      <c r="TNV135" s="127"/>
      <c r="TNW135" s="127"/>
      <c r="TNX135" s="127"/>
      <c r="TNY135" s="127"/>
      <c r="TNZ135" s="127"/>
      <c r="TOA135" s="127"/>
      <c r="TOB135" s="127"/>
      <c r="TOC135" s="127"/>
      <c r="TOD135" s="127"/>
      <c r="TOE135" s="127"/>
      <c r="TOF135" s="127"/>
      <c r="TOG135" s="127"/>
      <c r="TOH135" s="127"/>
      <c r="TOI135" s="127"/>
      <c r="TOJ135" s="127"/>
      <c r="TOK135" s="127"/>
      <c r="TOL135" s="127"/>
      <c r="TOM135" s="127"/>
      <c r="TON135" s="127"/>
      <c r="TOO135" s="127"/>
      <c r="TOP135" s="127"/>
      <c r="TOQ135" s="127"/>
      <c r="TOR135" s="127"/>
      <c r="TOS135" s="127"/>
      <c r="TOT135" s="127"/>
      <c r="TOU135" s="127"/>
      <c r="TOV135" s="127"/>
      <c r="TOW135" s="127"/>
      <c r="TOX135" s="127"/>
      <c r="TOY135" s="127"/>
      <c r="TOZ135" s="127"/>
      <c r="TPA135" s="127"/>
      <c r="TPB135" s="127"/>
      <c r="TPC135" s="127"/>
      <c r="TPD135" s="127"/>
      <c r="TPE135" s="127"/>
      <c r="TPF135" s="127"/>
      <c r="TPG135" s="127"/>
      <c r="TPH135" s="127"/>
      <c r="TPI135" s="127"/>
      <c r="TPJ135" s="127"/>
      <c r="TPK135" s="127"/>
      <c r="TPL135" s="127"/>
      <c r="TPM135" s="127"/>
      <c r="TPN135" s="127"/>
      <c r="TPO135" s="127"/>
      <c r="TPP135" s="127"/>
      <c r="TPQ135" s="127"/>
      <c r="TPR135" s="127"/>
      <c r="TPS135" s="127"/>
      <c r="TPT135" s="127"/>
      <c r="TPU135" s="127"/>
      <c r="TPV135" s="127"/>
      <c r="TPW135" s="127"/>
      <c r="TPX135" s="127"/>
      <c r="TPY135" s="127"/>
      <c r="TPZ135" s="127"/>
      <c r="TQA135" s="127"/>
      <c r="TQB135" s="127"/>
      <c r="TQC135" s="127"/>
      <c r="TQD135" s="127"/>
      <c r="TQE135" s="127"/>
      <c r="TQF135" s="127"/>
      <c r="TQG135" s="127"/>
      <c r="TQH135" s="127"/>
      <c r="TQI135" s="127"/>
      <c r="TQJ135" s="127"/>
      <c r="TQK135" s="127"/>
      <c r="TQL135" s="127"/>
      <c r="TQM135" s="127"/>
      <c r="TQN135" s="127"/>
      <c r="TQO135" s="127"/>
      <c r="TQP135" s="127"/>
      <c r="TQQ135" s="127"/>
      <c r="TQR135" s="127"/>
      <c r="TQS135" s="127"/>
      <c r="TQT135" s="127"/>
      <c r="TQU135" s="127"/>
      <c r="TQV135" s="127"/>
      <c r="TQW135" s="127"/>
      <c r="TQX135" s="127"/>
      <c r="TQY135" s="127"/>
      <c r="TQZ135" s="127"/>
      <c r="TRA135" s="127"/>
      <c r="TRB135" s="127"/>
      <c r="TRC135" s="127"/>
      <c r="TRD135" s="127"/>
      <c r="TRE135" s="127"/>
      <c r="TRF135" s="127"/>
      <c r="TRG135" s="127"/>
      <c r="TRH135" s="127"/>
      <c r="TRI135" s="127"/>
      <c r="TRJ135" s="127"/>
      <c r="TRK135" s="127"/>
      <c r="TRL135" s="127"/>
      <c r="TRM135" s="127"/>
      <c r="TRN135" s="127"/>
      <c r="TRO135" s="127"/>
      <c r="TRP135" s="127"/>
      <c r="TRQ135" s="127"/>
      <c r="TRR135" s="127"/>
      <c r="TRS135" s="127"/>
      <c r="TRT135" s="127"/>
      <c r="TRU135" s="127"/>
      <c r="TRV135" s="127"/>
      <c r="TRW135" s="127"/>
      <c r="TRX135" s="127"/>
      <c r="TRY135" s="127"/>
      <c r="TRZ135" s="127"/>
      <c r="TSA135" s="127"/>
      <c r="TSB135" s="127"/>
      <c r="TSC135" s="127"/>
      <c r="TSD135" s="127"/>
      <c r="TSE135" s="127"/>
      <c r="TSF135" s="127"/>
      <c r="TSG135" s="127"/>
      <c r="TSH135" s="127"/>
      <c r="TSI135" s="127"/>
      <c r="TSJ135" s="127"/>
      <c r="TSK135" s="127"/>
      <c r="TSL135" s="127"/>
      <c r="TSM135" s="127"/>
      <c r="TSN135" s="127"/>
      <c r="TSO135" s="127"/>
      <c r="TSP135" s="127"/>
      <c r="TSQ135" s="127"/>
      <c r="TSR135" s="127"/>
      <c r="TSS135" s="127"/>
      <c r="TST135" s="127"/>
      <c r="TSU135" s="127"/>
      <c r="TSV135" s="127"/>
      <c r="TSW135" s="127"/>
      <c r="TSX135" s="127"/>
      <c r="TSY135" s="127"/>
      <c r="TSZ135" s="127"/>
      <c r="TTA135" s="127"/>
      <c r="TTB135" s="127"/>
      <c r="TTC135" s="127"/>
      <c r="TTD135" s="127"/>
      <c r="TTE135" s="127"/>
      <c r="TTF135" s="127"/>
      <c r="TTG135" s="127"/>
      <c r="TTH135" s="127"/>
      <c r="TTI135" s="127"/>
      <c r="TTJ135" s="127"/>
      <c r="TTK135" s="127"/>
      <c r="TTL135" s="127"/>
      <c r="TTM135" s="127"/>
      <c r="TTN135" s="127"/>
      <c r="TTO135" s="127"/>
      <c r="TTP135" s="127"/>
      <c r="TTQ135" s="127"/>
      <c r="TTR135" s="127"/>
      <c r="TTS135" s="127"/>
      <c r="TTT135" s="127"/>
      <c r="TTU135" s="127"/>
      <c r="TTV135" s="127"/>
      <c r="TTW135" s="127"/>
      <c r="TTX135" s="127"/>
      <c r="TTY135" s="127"/>
      <c r="TTZ135" s="127"/>
      <c r="TUA135" s="127"/>
      <c r="TUB135" s="127"/>
      <c r="TUC135" s="127"/>
      <c r="TUD135" s="127"/>
      <c r="TUE135" s="127"/>
      <c r="TUF135" s="127"/>
      <c r="TUG135" s="127"/>
      <c r="TUH135" s="127"/>
      <c r="TUI135" s="127"/>
      <c r="TUJ135" s="127"/>
      <c r="TUK135" s="127"/>
      <c r="TUL135" s="127"/>
      <c r="TUM135" s="127"/>
      <c r="TUN135" s="127"/>
      <c r="TUO135" s="127"/>
      <c r="TUP135" s="127"/>
      <c r="TUQ135" s="127"/>
      <c r="TUR135" s="127"/>
      <c r="TUS135" s="127"/>
      <c r="TUT135" s="127"/>
      <c r="TUU135" s="127"/>
      <c r="TUV135" s="127"/>
      <c r="TUW135" s="127"/>
      <c r="TUX135" s="127"/>
      <c r="TUY135" s="127"/>
      <c r="TUZ135" s="127"/>
      <c r="TVA135" s="127"/>
      <c r="TVB135" s="127"/>
      <c r="TVC135" s="127"/>
      <c r="TVD135" s="127"/>
      <c r="TVE135" s="127"/>
      <c r="TVF135" s="127"/>
      <c r="TVG135" s="127"/>
      <c r="TVH135" s="127"/>
      <c r="TVI135" s="127"/>
      <c r="TVJ135" s="127"/>
      <c r="TVK135" s="127"/>
      <c r="TVL135" s="127"/>
      <c r="TVM135" s="127"/>
      <c r="TVN135" s="127"/>
      <c r="TVO135" s="127"/>
      <c r="TVP135" s="127"/>
      <c r="TVQ135" s="127"/>
      <c r="TVR135" s="127"/>
      <c r="TVS135" s="127"/>
      <c r="TVT135" s="127"/>
      <c r="TVU135" s="127"/>
      <c r="TVV135" s="127"/>
      <c r="TVW135" s="127"/>
      <c r="TVX135" s="127"/>
      <c r="TVY135" s="127"/>
      <c r="TVZ135" s="127"/>
      <c r="TWA135" s="127"/>
      <c r="TWB135" s="127"/>
      <c r="TWC135" s="127"/>
      <c r="TWD135" s="127"/>
      <c r="TWE135" s="127"/>
      <c r="TWF135" s="127"/>
      <c r="TWG135" s="127"/>
      <c r="TWH135" s="127"/>
      <c r="TWI135" s="127"/>
      <c r="TWJ135" s="127"/>
      <c r="TWK135" s="127"/>
      <c r="TWL135" s="127"/>
      <c r="TWM135" s="127"/>
      <c r="TWN135" s="127"/>
      <c r="TWO135" s="127"/>
      <c r="TWP135" s="127"/>
      <c r="TWQ135" s="127"/>
      <c r="TWR135" s="127"/>
      <c r="TWS135" s="127"/>
      <c r="TWT135" s="127"/>
      <c r="TWU135" s="127"/>
      <c r="TWV135" s="127"/>
      <c r="TWW135" s="127"/>
      <c r="TWX135" s="127"/>
      <c r="TWY135" s="127"/>
      <c r="TWZ135" s="127"/>
      <c r="TXA135" s="127"/>
      <c r="TXB135" s="127"/>
      <c r="TXC135" s="127"/>
      <c r="TXD135" s="127"/>
      <c r="TXE135" s="127"/>
      <c r="TXF135" s="127"/>
      <c r="TXG135" s="127"/>
      <c r="TXH135" s="127"/>
      <c r="TXI135" s="127"/>
      <c r="TXJ135" s="127"/>
      <c r="TXK135" s="127"/>
      <c r="TXL135" s="127"/>
      <c r="TXM135" s="127"/>
      <c r="TXN135" s="127"/>
      <c r="TXO135" s="127"/>
      <c r="TXP135" s="127"/>
      <c r="TXQ135" s="127"/>
      <c r="TXR135" s="127"/>
      <c r="TXS135" s="127"/>
      <c r="TXT135" s="127"/>
      <c r="TXU135" s="127"/>
      <c r="TXV135" s="127"/>
      <c r="TXW135" s="127"/>
      <c r="TXX135" s="127"/>
      <c r="TXY135" s="127"/>
      <c r="TXZ135" s="127"/>
      <c r="TYA135" s="127"/>
      <c r="TYB135" s="127"/>
      <c r="TYC135" s="127"/>
      <c r="TYD135" s="127"/>
      <c r="TYE135" s="127"/>
      <c r="TYF135" s="127"/>
      <c r="TYG135" s="127"/>
      <c r="TYH135" s="127"/>
      <c r="TYI135" s="127"/>
      <c r="TYJ135" s="127"/>
      <c r="TYK135" s="127"/>
      <c r="TYL135" s="127"/>
      <c r="TYM135" s="127"/>
      <c r="TYN135" s="127"/>
      <c r="TYO135" s="127"/>
      <c r="TYP135" s="127"/>
      <c r="TYQ135" s="127"/>
      <c r="TYR135" s="127"/>
      <c r="TYS135" s="127"/>
      <c r="TYT135" s="127"/>
      <c r="TYU135" s="127"/>
      <c r="TYV135" s="127"/>
      <c r="TYW135" s="127"/>
      <c r="TYX135" s="127"/>
      <c r="TYY135" s="127"/>
      <c r="TYZ135" s="127"/>
      <c r="TZA135" s="127"/>
      <c r="TZB135" s="127"/>
      <c r="TZC135" s="127"/>
      <c r="TZD135" s="127"/>
      <c r="TZE135" s="127"/>
      <c r="TZF135" s="127"/>
      <c r="TZG135" s="127"/>
      <c r="TZH135" s="127"/>
      <c r="TZI135" s="127"/>
      <c r="TZJ135" s="127"/>
      <c r="TZK135" s="127"/>
      <c r="TZL135" s="127"/>
      <c r="TZM135" s="127"/>
      <c r="TZN135" s="127"/>
      <c r="TZO135" s="127"/>
      <c r="TZP135" s="127"/>
      <c r="TZQ135" s="127"/>
      <c r="TZR135" s="127"/>
      <c r="TZS135" s="127"/>
      <c r="TZT135" s="127"/>
      <c r="TZU135" s="127"/>
      <c r="TZV135" s="127"/>
      <c r="TZW135" s="127"/>
      <c r="TZX135" s="127"/>
      <c r="TZY135" s="127"/>
      <c r="TZZ135" s="127"/>
      <c r="UAA135" s="127"/>
      <c r="UAB135" s="127"/>
      <c r="UAC135" s="127"/>
      <c r="UAD135" s="127"/>
      <c r="UAE135" s="127"/>
      <c r="UAF135" s="127"/>
      <c r="UAG135" s="127"/>
      <c r="UAH135" s="127"/>
      <c r="UAI135" s="127"/>
      <c r="UAJ135" s="127"/>
      <c r="UAK135" s="127"/>
      <c r="UAL135" s="127"/>
      <c r="UAM135" s="127"/>
      <c r="UAN135" s="127"/>
      <c r="UAO135" s="127"/>
      <c r="UAP135" s="127"/>
      <c r="UAQ135" s="127"/>
      <c r="UAR135" s="127"/>
      <c r="UAS135" s="127"/>
      <c r="UAT135" s="127"/>
      <c r="UAU135" s="127"/>
      <c r="UAV135" s="127"/>
      <c r="UAW135" s="127"/>
      <c r="UAX135" s="127"/>
      <c r="UAY135" s="127"/>
      <c r="UAZ135" s="127"/>
      <c r="UBA135" s="127"/>
      <c r="UBB135" s="127"/>
      <c r="UBC135" s="127"/>
      <c r="UBD135" s="127"/>
      <c r="UBE135" s="127"/>
      <c r="UBF135" s="127"/>
      <c r="UBG135" s="127"/>
      <c r="UBH135" s="127"/>
      <c r="UBI135" s="127"/>
      <c r="UBJ135" s="127"/>
      <c r="UBK135" s="127"/>
      <c r="UBL135" s="127"/>
      <c r="UBM135" s="127"/>
      <c r="UBN135" s="127"/>
      <c r="UBO135" s="127"/>
      <c r="UBP135" s="127"/>
      <c r="UBQ135" s="127"/>
      <c r="UBR135" s="127"/>
      <c r="UBS135" s="127"/>
      <c r="UBT135" s="127"/>
      <c r="UBU135" s="127"/>
      <c r="UBV135" s="127"/>
      <c r="UBW135" s="127"/>
      <c r="UBX135" s="127"/>
      <c r="UBY135" s="127"/>
      <c r="UBZ135" s="127"/>
      <c r="UCA135" s="127"/>
      <c r="UCB135" s="127"/>
      <c r="UCC135" s="127"/>
      <c r="UCD135" s="127"/>
      <c r="UCE135" s="127"/>
      <c r="UCF135" s="127"/>
      <c r="UCG135" s="127"/>
      <c r="UCH135" s="127"/>
      <c r="UCI135" s="127"/>
      <c r="UCJ135" s="127"/>
      <c r="UCK135" s="127"/>
      <c r="UCL135" s="127"/>
      <c r="UCM135" s="127"/>
      <c r="UCN135" s="127"/>
      <c r="UCO135" s="127"/>
      <c r="UCP135" s="127"/>
      <c r="UCQ135" s="127"/>
      <c r="UCR135" s="127"/>
      <c r="UCS135" s="127"/>
      <c r="UCT135" s="127"/>
      <c r="UCU135" s="127"/>
      <c r="UCV135" s="127"/>
      <c r="UCW135" s="127"/>
      <c r="UCX135" s="127"/>
      <c r="UCY135" s="127"/>
      <c r="UCZ135" s="127"/>
      <c r="UDA135" s="127"/>
      <c r="UDB135" s="127"/>
      <c r="UDC135" s="127"/>
      <c r="UDD135" s="127"/>
      <c r="UDE135" s="127"/>
      <c r="UDF135" s="127"/>
      <c r="UDG135" s="127"/>
      <c r="UDH135" s="127"/>
      <c r="UDI135" s="127"/>
      <c r="UDJ135" s="127"/>
      <c r="UDK135" s="127"/>
      <c r="UDL135" s="127"/>
      <c r="UDM135" s="127"/>
      <c r="UDN135" s="127"/>
      <c r="UDO135" s="127"/>
      <c r="UDP135" s="127"/>
      <c r="UDQ135" s="127"/>
      <c r="UDR135" s="127"/>
      <c r="UDS135" s="127"/>
      <c r="UDT135" s="127"/>
      <c r="UDU135" s="127"/>
      <c r="UDV135" s="127"/>
      <c r="UDW135" s="127"/>
      <c r="UDX135" s="127"/>
      <c r="UDY135" s="127"/>
      <c r="UDZ135" s="127"/>
      <c r="UEA135" s="127"/>
      <c r="UEB135" s="127"/>
      <c r="UEC135" s="127"/>
      <c r="UED135" s="127"/>
      <c r="UEE135" s="127"/>
      <c r="UEF135" s="127"/>
      <c r="UEG135" s="127"/>
      <c r="UEH135" s="127"/>
      <c r="UEI135" s="127"/>
      <c r="UEJ135" s="127"/>
      <c r="UEK135" s="127"/>
      <c r="UEL135" s="127"/>
      <c r="UEM135" s="127"/>
      <c r="UEN135" s="127"/>
      <c r="UEO135" s="127"/>
      <c r="UEP135" s="127"/>
      <c r="UEQ135" s="127"/>
      <c r="UER135" s="127"/>
      <c r="UES135" s="127"/>
      <c r="UET135" s="127"/>
      <c r="UEU135" s="127"/>
      <c r="UEV135" s="127"/>
      <c r="UEW135" s="127"/>
      <c r="UEX135" s="127"/>
      <c r="UEY135" s="127"/>
      <c r="UEZ135" s="127"/>
      <c r="UFA135" s="127"/>
      <c r="UFB135" s="127"/>
      <c r="UFC135" s="127"/>
      <c r="UFD135" s="127"/>
      <c r="UFE135" s="127"/>
      <c r="UFF135" s="127"/>
      <c r="UFG135" s="127"/>
      <c r="UFH135" s="127"/>
      <c r="UFI135" s="127"/>
      <c r="UFJ135" s="127"/>
      <c r="UFK135" s="127"/>
      <c r="UFL135" s="127"/>
      <c r="UFM135" s="127"/>
      <c r="UFN135" s="127"/>
      <c r="UFO135" s="127"/>
      <c r="UFP135" s="127"/>
      <c r="UFQ135" s="127"/>
      <c r="UFR135" s="127"/>
      <c r="UFS135" s="127"/>
      <c r="UFT135" s="127"/>
      <c r="UFU135" s="127"/>
      <c r="UFV135" s="127"/>
      <c r="UFW135" s="127"/>
      <c r="UFX135" s="127"/>
      <c r="UFY135" s="127"/>
      <c r="UFZ135" s="127"/>
      <c r="UGA135" s="127"/>
      <c r="UGB135" s="127"/>
      <c r="UGC135" s="127"/>
      <c r="UGD135" s="127"/>
      <c r="UGE135" s="127"/>
      <c r="UGF135" s="127"/>
      <c r="UGG135" s="127"/>
      <c r="UGH135" s="127"/>
      <c r="UGI135" s="127"/>
      <c r="UGJ135" s="127"/>
      <c r="UGK135" s="127"/>
      <c r="UGL135" s="127"/>
      <c r="UGM135" s="127"/>
      <c r="UGN135" s="127"/>
      <c r="UGO135" s="127"/>
      <c r="UGP135" s="127"/>
      <c r="UGQ135" s="127"/>
      <c r="UGR135" s="127"/>
      <c r="UGS135" s="127"/>
      <c r="UGT135" s="127"/>
      <c r="UGU135" s="127"/>
      <c r="UGV135" s="127"/>
      <c r="UGW135" s="127"/>
      <c r="UGX135" s="127"/>
      <c r="UGY135" s="127"/>
      <c r="UGZ135" s="127"/>
      <c r="UHA135" s="127"/>
      <c r="UHB135" s="127"/>
      <c r="UHC135" s="127"/>
      <c r="UHD135" s="127"/>
      <c r="UHE135" s="127"/>
      <c r="UHF135" s="127"/>
      <c r="UHG135" s="127"/>
      <c r="UHH135" s="127"/>
      <c r="UHI135" s="127"/>
      <c r="UHJ135" s="127"/>
      <c r="UHK135" s="127"/>
      <c r="UHL135" s="127"/>
      <c r="UHM135" s="127"/>
      <c r="UHN135" s="127"/>
      <c r="UHO135" s="127"/>
      <c r="UHP135" s="127"/>
      <c r="UHQ135" s="127"/>
      <c r="UHR135" s="127"/>
      <c r="UHS135" s="127"/>
      <c r="UHT135" s="127"/>
      <c r="UHU135" s="127"/>
      <c r="UHV135" s="127"/>
      <c r="UHW135" s="127"/>
      <c r="UHX135" s="127"/>
      <c r="UHY135" s="127"/>
      <c r="UHZ135" s="127"/>
      <c r="UIA135" s="127"/>
      <c r="UIB135" s="127"/>
      <c r="UIC135" s="127"/>
      <c r="UID135" s="127"/>
      <c r="UIE135" s="127"/>
      <c r="UIF135" s="127"/>
      <c r="UIG135" s="127"/>
      <c r="UIH135" s="127"/>
      <c r="UII135" s="127"/>
      <c r="UIJ135" s="127"/>
      <c r="UIK135" s="127"/>
      <c r="UIL135" s="127"/>
      <c r="UIM135" s="127"/>
      <c r="UIN135" s="127"/>
      <c r="UIO135" s="127"/>
      <c r="UIP135" s="127"/>
      <c r="UIQ135" s="127"/>
      <c r="UIR135" s="127"/>
      <c r="UIS135" s="127"/>
      <c r="UIT135" s="127"/>
      <c r="UIU135" s="127"/>
      <c r="UIV135" s="127"/>
      <c r="UIW135" s="127"/>
      <c r="UIX135" s="127"/>
      <c r="UIY135" s="127"/>
      <c r="UIZ135" s="127"/>
      <c r="UJA135" s="127"/>
      <c r="UJB135" s="127"/>
      <c r="UJC135" s="127"/>
      <c r="UJD135" s="127"/>
      <c r="UJE135" s="127"/>
      <c r="UJF135" s="127"/>
      <c r="UJG135" s="127"/>
      <c r="UJH135" s="127"/>
      <c r="UJI135" s="127"/>
      <c r="UJJ135" s="127"/>
      <c r="UJK135" s="127"/>
      <c r="UJL135" s="127"/>
      <c r="UJM135" s="127"/>
      <c r="UJN135" s="127"/>
      <c r="UJO135" s="127"/>
      <c r="UJP135" s="127"/>
      <c r="UJQ135" s="127"/>
      <c r="UJR135" s="127"/>
      <c r="UJS135" s="127"/>
      <c r="UJT135" s="127"/>
      <c r="UJU135" s="127"/>
      <c r="UJV135" s="127"/>
      <c r="UJW135" s="127"/>
      <c r="UJX135" s="127"/>
      <c r="UJY135" s="127"/>
      <c r="UJZ135" s="127"/>
      <c r="UKA135" s="127"/>
      <c r="UKB135" s="127"/>
      <c r="UKC135" s="127"/>
      <c r="UKD135" s="127"/>
      <c r="UKE135" s="127"/>
      <c r="UKF135" s="127"/>
      <c r="UKG135" s="127"/>
      <c r="UKH135" s="127"/>
      <c r="UKI135" s="127"/>
      <c r="UKJ135" s="127"/>
      <c r="UKK135" s="127"/>
      <c r="UKL135" s="127"/>
      <c r="UKM135" s="127"/>
      <c r="UKN135" s="127"/>
      <c r="UKO135" s="127"/>
      <c r="UKP135" s="127"/>
      <c r="UKQ135" s="127"/>
      <c r="UKR135" s="127"/>
      <c r="UKS135" s="127"/>
      <c r="UKT135" s="127"/>
      <c r="UKU135" s="127"/>
      <c r="UKV135" s="127"/>
      <c r="UKW135" s="127"/>
      <c r="UKX135" s="127"/>
      <c r="UKY135" s="127"/>
      <c r="UKZ135" s="127"/>
      <c r="ULA135" s="127"/>
      <c r="ULB135" s="127"/>
      <c r="ULC135" s="127"/>
      <c r="ULD135" s="127"/>
      <c r="ULE135" s="127"/>
      <c r="ULF135" s="127"/>
      <c r="ULG135" s="127"/>
      <c r="ULH135" s="127"/>
      <c r="ULI135" s="127"/>
      <c r="ULJ135" s="127"/>
      <c r="ULK135" s="127"/>
      <c r="ULL135" s="127"/>
      <c r="ULM135" s="127"/>
      <c r="ULN135" s="127"/>
      <c r="ULO135" s="127"/>
      <c r="ULP135" s="127"/>
      <c r="ULQ135" s="127"/>
      <c r="ULR135" s="127"/>
      <c r="ULS135" s="127"/>
      <c r="ULT135" s="127"/>
      <c r="ULU135" s="127"/>
      <c r="ULV135" s="127"/>
      <c r="ULW135" s="127"/>
      <c r="ULX135" s="127"/>
      <c r="ULY135" s="127"/>
      <c r="ULZ135" s="127"/>
      <c r="UMA135" s="127"/>
      <c r="UMB135" s="127"/>
      <c r="UMC135" s="127"/>
      <c r="UMD135" s="127"/>
      <c r="UME135" s="127"/>
      <c r="UMF135" s="127"/>
      <c r="UMG135" s="127"/>
      <c r="UMH135" s="127"/>
      <c r="UMI135" s="127"/>
      <c r="UMJ135" s="127"/>
      <c r="UMK135" s="127"/>
      <c r="UML135" s="127"/>
      <c r="UMM135" s="127"/>
      <c r="UMN135" s="127"/>
      <c r="UMO135" s="127"/>
      <c r="UMP135" s="127"/>
      <c r="UMQ135" s="127"/>
      <c r="UMR135" s="127"/>
      <c r="UMS135" s="127"/>
      <c r="UMT135" s="127"/>
      <c r="UMU135" s="127"/>
      <c r="UMV135" s="127"/>
      <c r="UMW135" s="127"/>
      <c r="UMX135" s="127"/>
      <c r="UMY135" s="127"/>
      <c r="UMZ135" s="127"/>
      <c r="UNA135" s="127"/>
      <c r="UNB135" s="127"/>
      <c r="UNC135" s="127"/>
      <c r="UND135" s="127"/>
      <c r="UNE135" s="127"/>
      <c r="UNF135" s="127"/>
      <c r="UNG135" s="127"/>
      <c r="UNH135" s="127"/>
      <c r="UNI135" s="127"/>
      <c r="UNJ135" s="127"/>
      <c r="UNK135" s="127"/>
      <c r="UNL135" s="127"/>
      <c r="UNM135" s="127"/>
      <c r="UNN135" s="127"/>
      <c r="UNO135" s="127"/>
      <c r="UNP135" s="127"/>
      <c r="UNQ135" s="127"/>
      <c r="UNR135" s="127"/>
      <c r="UNS135" s="127"/>
      <c r="UNT135" s="127"/>
      <c r="UNU135" s="127"/>
      <c r="UNV135" s="127"/>
      <c r="UNW135" s="127"/>
      <c r="UNX135" s="127"/>
      <c r="UNY135" s="127"/>
      <c r="UNZ135" s="127"/>
      <c r="UOA135" s="127"/>
      <c r="UOB135" s="127"/>
      <c r="UOC135" s="127"/>
      <c r="UOD135" s="127"/>
      <c r="UOE135" s="127"/>
      <c r="UOF135" s="127"/>
      <c r="UOG135" s="127"/>
      <c r="UOH135" s="127"/>
      <c r="UOI135" s="127"/>
      <c r="UOJ135" s="127"/>
      <c r="UOK135" s="127"/>
      <c r="UOL135" s="127"/>
      <c r="UOM135" s="127"/>
      <c r="UON135" s="127"/>
      <c r="UOO135" s="127"/>
      <c r="UOP135" s="127"/>
      <c r="UOQ135" s="127"/>
      <c r="UOR135" s="127"/>
      <c r="UOS135" s="127"/>
      <c r="UOT135" s="127"/>
      <c r="UOU135" s="127"/>
      <c r="UOV135" s="127"/>
      <c r="UOW135" s="127"/>
      <c r="UOX135" s="127"/>
      <c r="UOY135" s="127"/>
      <c r="UOZ135" s="127"/>
      <c r="UPA135" s="127"/>
      <c r="UPB135" s="127"/>
      <c r="UPC135" s="127"/>
      <c r="UPD135" s="127"/>
      <c r="UPE135" s="127"/>
      <c r="UPF135" s="127"/>
      <c r="UPG135" s="127"/>
      <c r="UPH135" s="127"/>
      <c r="UPI135" s="127"/>
      <c r="UPJ135" s="127"/>
      <c r="UPK135" s="127"/>
      <c r="UPL135" s="127"/>
      <c r="UPM135" s="127"/>
      <c r="UPN135" s="127"/>
      <c r="UPO135" s="127"/>
      <c r="UPP135" s="127"/>
      <c r="UPQ135" s="127"/>
      <c r="UPR135" s="127"/>
      <c r="UPS135" s="127"/>
      <c r="UPT135" s="127"/>
      <c r="UPU135" s="127"/>
      <c r="UPV135" s="127"/>
      <c r="UPW135" s="127"/>
      <c r="UPX135" s="127"/>
      <c r="UPY135" s="127"/>
      <c r="UPZ135" s="127"/>
      <c r="UQA135" s="127"/>
      <c r="UQB135" s="127"/>
      <c r="UQC135" s="127"/>
      <c r="UQD135" s="127"/>
      <c r="UQE135" s="127"/>
      <c r="UQF135" s="127"/>
      <c r="UQG135" s="127"/>
      <c r="UQH135" s="127"/>
      <c r="UQI135" s="127"/>
      <c r="UQJ135" s="127"/>
      <c r="UQK135" s="127"/>
      <c r="UQL135" s="127"/>
      <c r="UQM135" s="127"/>
      <c r="UQN135" s="127"/>
      <c r="UQO135" s="127"/>
      <c r="UQP135" s="127"/>
      <c r="UQQ135" s="127"/>
      <c r="UQR135" s="127"/>
      <c r="UQS135" s="127"/>
      <c r="UQT135" s="127"/>
      <c r="UQU135" s="127"/>
      <c r="UQV135" s="127"/>
      <c r="UQW135" s="127"/>
      <c r="UQX135" s="127"/>
      <c r="UQY135" s="127"/>
      <c r="UQZ135" s="127"/>
      <c r="URA135" s="127"/>
      <c r="URB135" s="127"/>
      <c r="URC135" s="127"/>
      <c r="URD135" s="127"/>
      <c r="URE135" s="127"/>
      <c r="URF135" s="127"/>
      <c r="URG135" s="127"/>
      <c r="URH135" s="127"/>
      <c r="URI135" s="127"/>
      <c r="URJ135" s="127"/>
      <c r="URK135" s="127"/>
      <c r="URL135" s="127"/>
      <c r="URM135" s="127"/>
      <c r="URN135" s="127"/>
      <c r="URO135" s="127"/>
      <c r="URP135" s="127"/>
      <c r="URQ135" s="127"/>
      <c r="URR135" s="127"/>
      <c r="URS135" s="127"/>
      <c r="URT135" s="127"/>
      <c r="URU135" s="127"/>
      <c r="URV135" s="127"/>
      <c r="URW135" s="127"/>
      <c r="URX135" s="127"/>
      <c r="URY135" s="127"/>
      <c r="URZ135" s="127"/>
      <c r="USA135" s="127"/>
      <c r="USB135" s="127"/>
      <c r="USC135" s="127"/>
      <c r="USD135" s="127"/>
      <c r="USE135" s="127"/>
      <c r="USF135" s="127"/>
      <c r="USG135" s="127"/>
      <c r="USH135" s="127"/>
      <c r="USI135" s="127"/>
      <c r="USJ135" s="127"/>
      <c r="USK135" s="127"/>
      <c r="USL135" s="127"/>
      <c r="USM135" s="127"/>
      <c r="USN135" s="127"/>
      <c r="USO135" s="127"/>
      <c r="USP135" s="127"/>
      <c r="USQ135" s="127"/>
      <c r="USR135" s="127"/>
      <c r="USS135" s="127"/>
      <c r="UST135" s="127"/>
      <c r="USU135" s="127"/>
      <c r="USV135" s="127"/>
      <c r="USW135" s="127"/>
      <c r="USX135" s="127"/>
      <c r="USY135" s="127"/>
      <c r="USZ135" s="127"/>
      <c r="UTA135" s="127"/>
      <c r="UTB135" s="127"/>
      <c r="UTC135" s="127"/>
      <c r="UTD135" s="127"/>
      <c r="UTE135" s="127"/>
      <c r="UTF135" s="127"/>
      <c r="UTG135" s="127"/>
      <c r="UTH135" s="127"/>
      <c r="UTI135" s="127"/>
      <c r="UTJ135" s="127"/>
      <c r="UTK135" s="127"/>
      <c r="UTL135" s="127"/>
      <c r="UTM135" s="127"/>
      <c r="UTN135" s="127"/>
      <c r="UTO135" s="127"/>
      <c r="UTP135" s="127"/>
      <c r="UTQ135" s="127"/>
      <c r="UTR135" s="127"/>
      <c r="UTS135" s="127"/>
      <c r="UTT135" s="127"/>
      <c r="UTU135" s="127"/>
      <c r="UTV135" s="127"/>
      <c r="UTW135" s="127"/>
      <c r="UTX135" s="127"/>
      <c r="UTY135" s="127"/>
      <c r="UTZ135" s="127"/>
      <c r="UUA135" s="127"/>
      <c r="UUB135" s="127"/>
      <c r="UUC135" s="127"/>
      <c r="UUD135" s="127"/>
      <c r="UUE135" s="127"/>
      <c r="UUF135" s="127"/>
      <c r="UUG135" s="127"/>
      <c r="UUH135" s="127"/>
      <c r="UUI135" s="127"/>
      <c r="UUJ135" s="127"/>
      <c r="UUK135" s="127"/>
      <c r="UUL135" s="127"/>
      <c r="UUM135" s="127"/>
      <c r="UUN135" s="127"/>
      <c r="UUO135" s="127"/>
      <c r="UUP135" s="127"/>
      <c r="UUQ135" s="127"/>
      <c r="UUR135" s="127"/>
      <c r="UUS135" s="127"/>
      <c r="UUT135" s="127"/>
      <c r="UUU135" s="127"/>
      <c r="UUV135" s="127"/>
      <c r="UUW135" s="127"/>
      <c r="UUX135" s="127"/>
      <c r="UUY135" s="127"/>
      <c r="UUZ135" s="127"/>
      <c r="UVA135" s="127"/>
      <c r="UVB135" s="127"/>
      <c r="UVC135" s="127"/>
      <c r="UVD135" s="127"/>
      <c r="UVE135" s="127"/>
      <c r="UVF135" s="127"/>
      <c r="UVG135" s="127"/>
      <c r="UVH135" s="127"/>
      <c r="UVI135" s="127"/>
      <c r="UVJ135" s="127"/>
      <c r="UVK135" s="127"/>
      <c r="UVL135" s="127"/>
      <c r="UVM135" s="127"/>
      <c r="UVN135" s="127"/>
      <c r="UVO135" s="127"/>
      <c r="UVP135" s="127"/>
      <c r="UVQ135" s="127"/>
      <c r="UVR135" s="127"/>
      <c r="UVS135" s="127"/>
      <c r="UVT135" s="127"/>
      <c r="UVU135" s="127"/>
      <c r="UVV135" s="127"/>
      <c r="UVW135" s="127"/>
      <c r="UVX135" s="127"/>
      <c r="UVY135" s="127"/>
      <c r="UVZ135" s="127"/>
      <c r="UWA135" s="127"/>
      <c r="UWB135" s="127"/>
      <c r="UWC135" s="127"/>
      <c r="UWD135" s="127"/>
      <c r="UWE135" s="127"/>
      <c r="UWF135" s="127"/>
      <c r="UWG135" s="127"/>
      <c r="UWH135" s="127"/>
      <c r="UWI135" s="127"/>
      <c r="UWJ135" s="127"/>
      <c r="UWK135" s="127"/>
      <c r="UWL135" s="127"/>
      <c r="UWM135" s="127"/>
      <c r="UWN135" s="127"/>
      <c r="UWO135" s="127"/>
      <c r="UWP135" s="127"/>
      <c r="UWQ135" s="127"/>
      <c r="UWR135" s="127"/>
      <c r="UWS135" s="127"/>
      <c r="UWT135" s="127"/>
      <c r="UWU135" s="127"/>
      <c r="UWV135" s="127"/>
      <c r="UWW135" s="127"/>
      <c r="UWX135" s="127"/>
      <c r="UWY135" s="127"/>
      <c r="UWZ135" s="127"/>
      <c r="UXA135" s="127"/>
      <c r="UXB135" s="127"/>
      <c r="UXC135" s="127"/>
      <c r="UXD135" s="127"/>
      <c r="UXE135" s="127"/>
      <c r="UXF135" s="127"/>
      <c r="UXG135" s="127"/>
      <c r="UXH135" s="127"/>
      <c r="UXI135" s="127"/>
      <c r="UXJ135" s="127"/>
      <c r="UXK135" s="127"/>
      <c r="UXL135" s="127"/>
      <c r="UXM135" s="127"/>
      <c r="UXN135" s="127"/>
      <c r="UXO135" s="127"/>
      <c r="UXP135" s="127"/>
      <c r="UXQ135" s="127"/>
      <c r="UXR135" s="127"/>
      <c r="UXS135" s="127"/>
      <c r="UXT135" s="127"/>
      <c r="UXU135" s="127"/>
      <c r="UXV135" s="127"/>
      <c r="UXW135" s="127"/>
      <c r="UXX135" s="127"/>
      <c r="UXY135" s="127"/>
      <c r="UXZ135" s="127"/>
      <c r="UYA135" s="127"/>
      <c r="UYB135" s="127"/>
      <c r="UYC135" s="127"/>
      <c r="UYD135" s="127"/>
      <c r="UYE135" s="127"/>
      <c r="UYF135" s="127"/>
      <c r="UYG135" s="127"/>
      <c r="UYH135" s="127"/>
      <c r="UYI135" s="127"/>
      <c r="UYJ135" s="127"/>
      <c r="UYK135" s="127"/>
      <c r="UYL135" s="127"/>
      <c r="UYM135" s="127"/>
      <c r="UYN135" s="127"/>
      <c r="UYO135" s="127"/>
      <c r="UYP135" s="127"/>
      <c r="UYQ135" s="127"/>
      <c r="UYR135" s="127"/>
      <c r="UYS135" s="127"/>
      <c r="UYT135" s="127"/>
      <c r="UYU135" s="127"/>
      <c r="UYV135" s="127"/>
      <c r="UYW135" s="127"/>
      <c r="UYX135" s="127"/>
      <c r="UYY135" s="127"/>
      <c r="UYZ135" s="127"/>
      <c r="UZA135" s="127"/>
      <c r="UZB135" s="127"/>
      <c r="UZC135" s="127"/>
      <c r="UZD135" s="127"/>
      <c r="UZE135" s="127"/>
      <c r="UZF135" s="127"/>
      <c r="UZG135" s="127"/>
      <c r="UZH135" s="127"/>
      <c r="UZI135" s="127"/>
      <c r="UZJ135" s="127"/>
      <c r="UZK135" s="127"/>
      <c r="UZL135" s="127"/>
      <c r="UZM135" s="127"/>
      <c r="UZN135" s="127"/>
      <c r="UZO135" s="127"/>
      <c r="UZP135" s="127"/>
      <c r="UZQ135" s="127"/>
      <c r="UZR135" s="127"/>
      <c r="UZS135" s="127"/>
      <c r="UZT135" s="127"/>
      <c r="UZU135" s="127"/>
      <c r="UZV135" s="127"/>
      <c r="UZW135" s="127"/>
      <c r="UZX135" s="127"/>
      <c r="UZY135" s="127"/>
      <c r="UZZ135" s="127"/>
      <c r="VAA135" s="127"/>
      <c r="VAB135" s="127"/>
      <c r="VAC135" s="127"/>
      <c r="VAD135" s="127"/>
      <c r="VAE135" s="127"/>
      <c r="VAF135" s="127"/>
      <c r="VAG135" s="127"/>
      <c r="VAH135" s="127"/>
      <c r="VAI135" s="127"/>
      <c r="VAJ135" s="127"/>
      <c r="VAK135" s="127"/>
      <c r="VAL135" s="127"/>
      <c r="VAM135" s="127"/>
      <c r="VAN135" s="127"/>
      <c r="VAO135" s="127"/>
      <c r="VAP135" s="127"/>
      <c r="VAQ135" s="127"/>
      <c r="VAR135" s="127"/>
      <c r="VAS135" s="127"/>
      <c r="VAT135" s="127"/>
      <c r="VAU135" s="127"/>
      <c r="VAV135" s="127"/>
      <c r="VAW135" s="127"/>
      <c r="VAX135" s="127"/>
      <c r="VAY135" s="127"/>
      <c r="VAZ135" s="127"/>
      <c r="VBA135" s="127"/>
      <c r="VBB135" s="127"/>
      <c r="VBC135" s="127"/>
      <c r="VBD135" s="127"/>
      <c r="VBE135" s="127"/>
      <c r="VBF135" s="127"/>
      <c r="VBG135" s="127"/>
      <c r="VBH135" s="127"/>
      <c r="VBI135" s="127"/>
      <c r="VBJ135" s="127"/>
      <c r="VBK135" s="127"/>
      <c r="VBL135" s="127"/>
      <c r="VBM135" s="127"/>
      <c r="VBN135" s="127"/>
      <c r="VBO135" s="127"/>
      <c r="VBP135" s="127"/>
      <c r="VBQ135" s="127"/>
      <c r="VBR135" s="127"/>
      <c r="VBS135" s="127"/>
      <c r="VBT135" s="127"/>
      <c r="VBU135" s="127"/>
      <c r="VBV135" s="127"/>
      <c r="VBW135" s="127"/>
      <c r="VBX135" s="127"/>
      <c r="VBY135" s="127"/>
      <c r="VBZ135" s="127"/>
      <c r="VCA135" s="127"/>
      <c r="VCB135" s="127"/>
      <c r="VCC135" s="127"/>
      <c r="VCD135" s="127"/>
      <c r="VCE135" s="127"/>
      <c r="VCF135" s="127"/>
      <c r="VCG135" s="127"/>
      <c r="VCH135" s="127"/>
      <c r="VCI135" s="127"/>
      <c r="VCJ135" s="127"/>
      <c r="VCK135" s="127"/>
      <c r="VCL135" s="127"/>
      <c r="VCM135" s="127"/>
      <c r="VCN135" s="127"/>
      <c r="VCO135" s="127"/>
      <c r="VCP135" s="127"/>
      <c r="VCQ135" s="127"/>
      <c r="VCR135" s="127"/>
      <c r="VCS135" s="127"/>
      <c r="VCT135" s="127"/>
      <c r="VCU135" s="127"/>
      <c r="VCV135" s="127"/>
      <c r="VCW135" s="127"/>
      <c r="VCX135" s="127"/>
      <c r="VCY135" s="127"/>
      <c r="VCZ135" s="127"/>
      <c r="VDA135" s="127"/>
      <c r="VDB135" s="127"/>
      <c r="VDC135" s="127"/>
      <c r="VDD135" s="127"/>
      <c r="VDE135" s="127"/>
      <c r="VDF135" s="127"/>
      <c r="VDG135" s="127"/>
      <c r="VDH135" s="127"/>
      <c r="VDI135" s="127"/>
      <c r="VDJ135" s="127"/>
      <c r="VDK135" s="127"/>
      <c r="VDL135" s="127"/>
      <c r="VDM135" s="127"/>
      <c r="VDN135" s="127"/>
      <c r="VDO135" s="127"/>
      <c r="VDP135" s="127"/>
      <c r="VDQ135" s="127"/>
      <c r="VDR135" s="127"/>
      <c r="VDS135" s="127"/>
      <c r="VDT135" s="127"/>
      <c r="VDU135" s="127"/>
      <c r="VDV135" s="127"/>
      <c r="VDW135" s="127"/>
      <c r="VDX135" s="127"/>
      <c r="VDY135" s="127"/>
      <c r="VDZ135" s="127"/>
      <c r="VEA135" s="127"/>
      <c r="VEB135" s="127"/>
      <c r="VEC135" s="127"/>
      <c r="VED135" s="127"/>
      <c r="VEE135" s="127"/>
      <c r="VEF135" s="127"/>
      <c r="VEG135" s="127"/>
      <c r="VEH135" s="127"/>
      <c r="VEI135" s="127"/>
      <c r="VEJ135" s="127"/>
      <c r="VEK135" s="127"/>
      <c r="VEL135" s="127"/>
      <c r="VEM135" s="127"/>
      <c r="VEN135" s="127"/>
      <c r="VEO135" s="127"/>
      <c r="VEP135" s="127"/>
      <c r="VEQ135" s="127"/>
      <c r="VER135" s="127"/>
      <c r="VES135" s="127"/>
      <c r="VET135" s="127"/>
      <c r="VEU135" s="127"/>
      <c r="VEV135" s="127"/>
      <c r="VEW135" s="127"/>
      <c r="VEX135" s="127"/>
      <c r="VEY135" s="127"/>
      <c r="VEZ135" s="127"/>
      <c r="VFA135" s="127"/>
      <c r="VFB135" s="127"/>
      <c r="VFC135" s="127"/>
      <c r="VFD135" s="127"/>
      <c r="VFE135" s="127"/>
      <c r="VFF135" s="127"/>
      <c r="VFG135" s="127"/>
      <c r="VFH135" s="127"/>
      <c r="VFI135" s="127"/>
      <c r="VFJ135" s="127"/>
      <c r="VFK135" s="127"/>
      <c r="VFL135" s="127"/>
      <c r="VFM135" s="127"/>
      <c r="VFN135" s="127"/>
      <c r="VFO135" s="127"/>
      <c r="VFP135" s="127"/>
      <c r="VFQ135" s="127"/>
      <c r="VFR135" s="127"/>
      <c r="VFS135" s="127"/>
      <c r="VFT135" s="127"/>
      <c r="VFU135" s="127"/>
      <c r="VFV135" s="127"/>
      <c r="VFW135" s="127"/>
      <c r="VFX135" s="127"/>
      <c r="VFY135" s="127"/>
      <c r="VFZ135" s="127"/>
      <c r="VGA135" s="127"/>
      <c r="VGB135" s="127"/>
      <c r="VGC135" s="127"/>
      <c r="VGD135" s="127"/>
      <c r="VGE135" s="127"/>
      <c r="VGF135" s="127"/>
      <c r="VGG135" s="127"/>
      <c r="VGH135" s="127"/>
      <c r="VGI135" s="127"/>
      <c r="VGJ135" s="127"/>
      <c r="VGK135" s="127"/>
      <c r="VGL135" s="127"/>
      <c r="VGM135" s="127"/>
      <c r="VGN135" s="127"/>
      <c r="VGO135" s="127"/>
      <c r="VGP135" s="127"/>
      <c r="VGQ135" s="127"/>
      <c r="VGR135" s="127"/>
      <c r="VGS135" s="127"/>
      <c r="VGT135" s="127"/>
      <c r="VGU135" s="127"/>
      <c r="VGV135" s="127"/>
      <c r="VGW135" s="127"/>
      <c r="VGX135" s="127"/>
      <c r="VGY135" s="127"/>
      <c r="VGZ135" s="127"/>
      <c r="VHA135" s="127"/>
      <c r="VHB135" s="127"/>
      <c r="VHC135" s="127"/>
      <c r="VHD135" s="127"/>
      <c r="VHE135" s="127"/>
      <c r="VHF135" s="127"/>
      <c r="VHG135" s="127"/>
      <c r="VHH135" s="127"/>
      <c r="VHI135" s="127"/>
      <c r="VHJ135" s="127"/>
      <c r="VHK135" s="127"/>
      <c r="VHL135" s="127"/>
      <c r="VHM135" s="127"/>
      <c r="VHN135" s="127"/>
      <c r="VHO135" s="127"/>
      <c r="VHP135" s="127"/>
      <c r="VHQ135" s="127"/>
      <c r="VHR135" s="127"/>
      <c r="VHS135" s="127"/>
      <c r="VHT135" s="127"/>
      <c r="VHU135" s="127"/>
      <c r="VHV135" s="127"/>
      <c r="VHW135" s="127"/>
      <c r="VHX135" s="127"/>
      <c r="VHY135" s="127"/>
      <c r="VHZ135" s="127"/>
      <c r="VIA135" s="127"/>
      <c r="VIB135" s="127"/>
      <c r="VIC135" s="127"/>
      <c r="VID135" s="127"/>
      <c r="VIE135" s="127"/>
      <c r="VIF135" s="127"/>
      <c r="VIG135" s="127"/>
      <c r="VIH135" s="127"/>
      <c r="VII135" s="127"/>
      <c r="VIJ135" s="127"/>
      <c r="VIK135" s="127"/>
      <c r="VIL135" s="127"/>
      <c r="VIM135" s="127"/>
      <c r="VIN135" s="127"/>
      <c r="VIO135" s="127"/>
      <c r="VIP135" s="127"/>
      <c r="VIQ135" s="127"/>
      <c r="VIR135" s="127"/>
      <c r="VIS135" s="127"/>
      <c r="VIT135" s="127"/>
      <c r="VIU135" s="127"/>
      <c r="VIV135" s="127"/>
      <c r="VIW135" s="127"/>
      <c r="VIX135" s="127"/>
      <c r="VIY135" s="127"/>
      <c r="VIZ135" s="127"/>
      <c r="VJA135" s="127"/>
      <c r="VJB135" s="127"/>
      <c r="VJC135" s="127"/>
      <c r="VJD135" s="127"/>
      <c r="VJE135" s="127"/>
      <c r="VJF135" s="127"/>
      <c r="VJG135" s="127"/>
      <c r="VJH135" s="127"/>
      <c r="VJI135" s="127"/>
      <c r="VJJ135" s="127"/>
      <c r="VJK135" s="127"/>
      <c r="VJL135" s="127"/>
      <c r="VJM135" s="127"/>
      <c r="VJN135" s="127"/>
      <c r="VJO135" s="127"/>
      <c r="VJP135" s="127"/>
      <c r="VJQ135" s="127"/>
      <c r="VJR135" s="127"/>
      <c r="VJS135" s="127"/>
      <c r="VJT135" s="127"/>
      <c r="VJU135" s="127"/>
      <c r="VJV135" s="127"/>
      <c r="VJW135" s="127"/>
      <c r="VJX135" s="127"/>
      <c r="VJY135" s="127"/>
      <c r="VJZ135" s="127"/>
      <c r="VKA135" s="127"/>
      <c r="VKB135" s="127"/>
      <c r="VKC135" s="127"/>
      <c r="VKD135" s="127"/>
      <c r="VKE135" s="127"/>
      <c r="VKF135" s="127"/>
      <c r="VKG135" s="127"/>
      <c r="VKH135" s="127"/>
      <c r="VKI135" s="127"/>
      <c r="VKJ135" s="127"/>
      <c r="VKK135" s="127"/>
      <c r="VKL135" s="127"/>
      <c r="VKM135" s="127"/>
      <c r="VKN135" s="127"/>
      <c r="VKO135" s="127"/>
      <c r="VKP135" s="127"/>
      <c r="VKQ135" s="127"/>
      <c r="VKR135" s="127"/>
      <c r="VKS135" s="127"/>
      <c r="VKT135" s="127"/>
      <c r="VKU135" s="127"/>
      <c r="VKV135" s="127"/>
      <c r="VKW135" s="127"/>
      <c r="VKX135" s="127"/>
      <c r="VKY135" s="127"/>
      <c r="VKZ135" s="127"/>
      <c r="VLA135" s="127"/>
      <c r="VLB135" s="127"/>
      <c r="VLC135" s="127"/>
      <c r="VLD135" s="127"/>
      <c r="VLE135" s="127"/>
      <c r="VLF135" s="127"/>
      <c r="VLG135" s="127"/>
      <c r="VLH135" s="127"/>
      <c r="VLI135" s="127"/>
      <c r="VLJ135" s="127"/>
      <c r="VLK135" s="127"/>
      <c r="VLL135" s="127"/>
      <c r="VLM135" s="127"/>
      <c r="VLN135" s="127"/>
      <c r="VLO135" s="127"/>
      <c r="VLP135" s="127"/>
      <c r="VLQ135" s="127"/>
      <c r="VLR135" s="127"/>
      <c r="VLS135" s="127"/>
      <c r="VLT135" s="127"/>
      <c r="VLU135" s="127"/>
      <c r="VLV135" s="127"/>
      <c r="VLW135" s="127"/>
      <c r="VLX135" s="127"/>
      <c r="VLY135" s="127"/>
      <c r="VLZ135" s="127"/>
      <c r="VMA135" s="127"/>
      <c r="VMB135" s="127"/>
      <c r="VMC135" s="127"/>
      <c r="VMD135" s="127"/>
      <c r="VME135" s="127"/>
      <c r="VMF135" s="127"/>
      <c r="VMG135" s="127"/>
      <c r="VMH135" s="127"/>
      <c r="VMI135" s="127"/>
      <c r="VMJ135" s="127"/>
      <c r="VMK135" s="127"/>
      <c r="VML135" s="127"/>
      <c r="VMM135" s="127"/>
      <c r="VMN135" s="127"/>
      <c r="VMO135" s="127"/>
      <c r="VMP135" s="127"/>
      <c r="VMQ135" s="127"/>
      <c r="VMR135" s="127"/>
      <c r="VMS135" s="127"/>
      <c r="VMT135" s="127"/>
      <c r="VMU135" s="127"/>
      <c r="VMV135" s="127"/>
      <c r="VMW135" s="127"/>
      <c r="VMX135" s="127"/>
      <c r="VMY135" s="127"/>
      <c r="VMZ135" s="127"/>
      <c r="VNA135" s="127"/>
      <c r="VNB135" s="127"/>
      <c r="VNC135" s="127"/>
      <c r="VND135" s="127"/>
      <c r="VNE135" s="127"/>
      <c r="VNF135" s="127"/>
      <c r="VNG135" s="127"/>
      <c r="VNH135" s="127"/>
      <c r="VNI135" s="127"/>
      <c r="VNJ135" s="127"/>
      <c r="VNK135" s="127"/>
      <c r="VNL135" s="127"/>
      <c r="VNM135" s="127"/>
      <c r="VNN135" s="127"/>
      <c r="VNO135" s="127"/>
      <c r="VNP135" s="127"/>
      <c r="VNQ135" s="127"/>
      <c r="VNR135" s="127"/>
      <c r="VNS135" s="127"/>
      <c r="VNT135" s="127"/>
      <c r="VNU135" s="127"/>
      <c r="VNV135" s="127"/>
      <c r="VNW135" s="127"/>
      <c r="VNX135" s="127"/>
      <c r="VNY135" s="127"/>
      <c r="VNZ135" s="127"/>
      <c r="VOA135" s="127"/>
      <c r="VOB135" s="127"/>
      <c r="VOC135" s="127"/>
      <c r="VOD135" s="127"/>
      <c r="VOE135" s="127"/>
      <c r="VOF135" s="127"/>
      <c r="VOG135" s="127"/>
      <c r="VOH135" s="127"/>
      <c r="VOI135" s="127"/>
      <c r="VOJ135" s="127"/>
      <c r="VOK135" s="127"/>
      <c r="VOL135" s="127"/>
      <c r="VOM135" s="127"/>
      <c r="VON135" s="127"/>
      <c r="VOO135" s="127"/>
      <c r="VOP135" s="127"/>
      <c r="VOQ135" s="127"/>
      <c r="VOR135" s="127"/>
      <c r="VOS135" s="127"/>
      <c r="VOT135" s="127"/>
      <c r="VOU135" s="127"/>
      <c r="VOV135" s="127"/>
      <c r="VOW135" s="127"/>
      <c r="VOX135" s="127"/>
      <c r="VOY135" s="127"/>
      <c r="VOZ135" s="127"/>
      <c r="VPA135" s="127"/>
      <c r="VPB135" s="127"/>
      <c r="VPC135" s="127"/>
      <c r="VPD135" s="127"/>
      <c r="VPE135" s="127"/>
      <c r="VPF135" s="127"/>
      <c r="VPG135" s="127"/>
      <c r="VPH135" s="127"/>
      <c r="VPI135" s="127"/>
      <c r="VPJ135" s="127"/>
      <c r="VPK135" s="127"/>
      <c r="VPL135" s="127"/>
      <c r="VPM135" s="127"/>
      <c r="VPN135" s="127"/>
      <c r="VPO135" s="127"/>
      <c r="VPP135" s="127"/>
      <c r="VPQ135" s="127"/>
      <c r="VPR135" s="127"/>
      <c r="VPS135" s="127"/>
      <c r="VPT135" s="127"/>
      <c r="VPU135" s="127"/>
      <c r="VPV135" s="127"/>
      <c r="VPW135" s="127"/>
      <c r="VPX135" s="127"/>
      <c r="VPY135" s="127"/>
      <c r="VPZ135" s="127"/>
      <c r="VQA135" s="127"/>
      <c r="VQB135" s="127"/>
      <c r="VQC135" s="127"/>
      <c r="VQD135" s="127"/>
      <c r="VQE135" s="127"/>
      <c r="VQF135" s="127"/>
      <c r="VQG135" s="127"/>
      <c r="VQH135" s="127"/>
      <c r="VQI135" s="127"/>
      <c r="VQJ135" s="127"/>
      <c r="VQK135" s="127"/>
      <c r="VQL135" s="127"/>
      <c r="VQM135" s="127"/>
      <c r="VQN135" s="127"/>
      <c r="VQO135" s="127"/>
      <c r="VQP135" s="127"/>
      <c r="VQQ135" s="127"/>
      <c r="VQR135" s="127"/>
      <c r="VQS135" s="127"/>
      <c r="VQT135" s="127"/>
      <c r="VQU135" s="127"/>
      <c r="VQV135" s="127"/>
      <c r="VQW135" s="127"/>
      <c r="VQX135" s="127"/>
      <c r="VQY135" s="127"/>
      <c r="VQZ135" s="127"/>
      <c r="VRA135" s="127"/>
      <c r="VRB135" s="127"/>
      <c r="VRC135" s="127"/>
      <c r="VRD135" s="127"/>
      <c r="VRE135" s="127"/>
      <c r="VRF135" s="127"/>
      <c r="VRG135" s="127"/>
      <c r="VRH135" s="127"/>
      <c r="VRI135" s="127"/>
      <c r="VRJ135" s="127"/>
      <c r="VRK135" s="127"/>
      <c r="VRL135" s="127"/>
      <c r="VRM135" s="127"/>
      <c r="VRN135" s="127"/>
      <c r="VRO135" s="127"/>
      <c r="VRP135" s="127"/>
      <c r="VRQ135" s="127"/>
      <c r="VRR135" s="127"/>
      <c r="VRS135" s="127"/>
      <c r="VRT135" s="127"/>
      <c r="VRU135" s="127"/>
      <c r="VRV135" s="127"/>
      <c r="VRW135" s="127"/>
      <c r="VRX135" s="127"/>
      <c r="VRY135" s="127"/>
      <c r="VRZ135" s="127"/>
      <c r="VSA135" s="127"/>
      <c r="VSB135" s="127"/>
      <c r="VSC135" s="127"/>
      <c r="VSD135" s="127"/>
      <c r="VSE135" s="127"/>
      <c r="VSF135" s="127"/>
      <c r="VSG135" s="127"/>
      <c r="VSH135" s="127"/>
      <c r="VSI135" s="127"/>
      <c r="VSJ135" s="127"/>
      <c r="VSK135" s="127"/>
      <c r="VSL135" s="127"/>
      <c r="VSM135" s="127"/>
      <c r="VSN135" s="127"/>
      <c r="VSO135" s="127"/>
      <c r="VSP135" s="127"/>
      <c r="VSQ135" s="127"/>
      <c r="VSR135" s="127"/>
      <c r="VSS135" s="127"/>
      <c r="VST135" s="127"/>
      <c r="VSU135" s="127"/>
      <c r="VSV135" s="127"/>
      <c r="VSW135" s="127"/>
      <c r="VSX135" s="127"/>
      <c r="VSY135" s="127"/>
      <c r="VSZ135" s="127"/>
      <c r="VTA135" s="127"/>
      <c r="VTB135" s="127"/>
      <c r="VTC135" s="127"/>
      <c r="VTD135" s="127"/>
      <c r="VTE135" s="127"/>
      <c r="VTF135" s="127"/>
      <c r="VTG135" s="127"/>
      <c r="VTH135" s="127"/>
      <c r="VTI135" s="127"/>
      <c r="VTJ135" s="127"/>
      <c r="VTK135" s="127"/>
      <c r="VTL135" s="127"/>
      <c r="VTM135" s="127"/>
      <c r="VTN135" s="127"/>
      <c r="VTO135" s="127"/>
      <c r="VTP135" s="127"/>
      <c r="VTQ135" s="127"/>
      <c r="VTR135" s="127"/>
      <c r="VTS135" s="127"/>
      <c r="VTT135" s="127"/>
      <c r="VTU135" s="127"/>
      <c r="VTV135" s="127"/>
      <c r="VTW135" s="127"/>
      <c r="VTX135" s="127"/>
      <c r="VTY135" s="127"/>
      <c r="VTZ135" s="127"/>
      <c r="VUA135" s="127"/>
      <c r="VUB135" s="127"/>
      <c r="VUC135" s="127"/>
      <c r="VUD135" s="127"/>
      <c r="VUE135" s="127"/>
      <c r="VUF135" s="127"/>
      <c r="VUG135" s="127"/>
      <c r="VUH135" s="127"/>
      <c r="VUI135" s="127"/>
      <c r="VUJ135" s="127"/>
      <c r="VUK135" s="127"/>
      <c r="VUL135" s="127"/>
      <c r="VUM135" s="127"/>
      <c r="VUN135" s="127"/>
      <c r="VUO135" s="127"/>
      <c r="VUP135" s="127"/>
      <c r="VUQ135" s="127"/>
      <c r="VUR135" s="127"/>
      <c r="VUS135" s="127"/>
      <c r="VUT135" s="127"/>
      <c r="VUU135" s="127"/>
      <c r="VUV135" s="127"/>
      <c r="VUW135" s="127"/>
      <c r="VUX135" s="127"/>
      <c r="VUY135" s="127"/>
      <c r="VUZ135" s="127"/>
      <c r="VVA135" s="127"/>
      <c r="VVB135" s="127"/>
      <c r="VVC135" s="127"/>
      <c r="VVD135" s="127"/>
      <c r="VVE135" s="127"/>
      <c r="VVF135" s="127"/>
      <c r="VVG135" s="127"/>
      <c r="VVH135" s="127"/>
      <c r="VVI135" s="127"/>
      <c r="VVJ135" s="127"/>
      <c r="VVK135" s="127"/>
      <c r="VVL135" s="127"/>
      <c r="VVM135" s="127"/>
      <c r="VVN135" s="127"/>
      <c r="VVO135" s="127"/>
      <c r="VVP135" s="127"/>
      <c r="VVQ135" s="127"/>
      <c r="VVR135" s="127"/>
      <c r="VVS135" s="127"/>
      <c r="VVT135" s="127"/>
      <c r="VVU135" s="127"/>
      <c r="VVV135" s="127"/>
      <c r="VVW135" s="127"/>
      <c r="VVX135" s="127"/>
      <c r="VVY135" s="127"/>
      <c r="VVZ135" s="127"/>
      <c r="VWA135" s="127"/>
      <c r="VWB135" s="127"/>
      <c r="VWC135" s="127"/>
      <c r="VWD135" s="127"/>
      <c r="VWE135" s="127"/>
      <c r="VWF135" s="127"/>
      <c r="VWG135" s="127"/>
      <c r="VWH135" s="127"/>
      <c r="VWI135" s="127"/>
      <c r="VWJ135" s="127"/>
      <c r="VWK135" s="127"/>
      <c r="VWL135" s="127"/>
      <c r="VWM135" s="127"/>
      <c r="VWN135" s="127"/>
      <c r="VWO135" s="127"/>
      <c r="VWP135" s="127"/>
      <c r="VWQ135" s="127"/>
      <c r="VWR135" s="127"/>
      <c r="VWS135" s="127"/>
      <c r="VWT135" s="127"/>
      <c r="VWU135" s="127"/>
      <c r="VWV135" s="127"/>
      <c r="VWW135" s="127"/>
      <c r="VWX135" s="127"/>
      <c r="VWY135" s="127"/>
      <c r="VWZ135" s="127"/>
      <c r="VXA135" s="127"/>
      <c r="VXB135" s="127"/>
      <c r="VXC135" s="127"/>
      <c r="VXD135" s="127"/>
      <c r="VXE135" s="127"/>
      <c r="VXF135" s="127"/>
      <c r="VXG135" s="127"/>
      <c r="VXH135" s="127"/>
      <c r="VXI135" s="127"/>
      <c r="VXJ135" s="127"/>
      <c r="VXK135" s="127"/>
      <c r="VXL135" s="127"/>
      <c r="VXM135" s="127"/>
      <c r="VXN135" s="127"/>
      <c r="VXO135" s="127"/>
      <c r="VXP135" s="127"/>
      <c r="VXQ135" s="127"/>
      <c r="VXR135" s="127"/>
      <c r="VXS135" s="127"/>
      <c r="VXT135" s="127"/>
      <c r="VXU135" s="127"/>
      <c r="VXV135" s="127"/>
      <c r="VXW135" s="127"/>
      <c r="VXX135" s="127"/>
      <c r="VXY135" s="127"/>
      <c r="VXZ135" s="127"/>
      <c r="VYA135" s="127"/>
      <c r="VYB135" s="127"/>
      <c r="VYC135" s="127"/>
      <c r="VYD135" s="127"/>
      <c r="VYE135" s="127"/>
      <c r="VYF135" s="127"/>
      <c r="VYG135" s="127"/>
      <c r="VYH135" s="127"/>
      <c r="VYI135" s="127"/>
      <c r="VYJ135" s="127"/>
      <c r="VYK135" s="127"/>
      <c r="VYL135" s="127"/>
      <c r="VYM135" s="127"/>
      <c r="VYN135" s="127"/>
      <c r="VYO135" s="127"/>
      <c r="VYP135" s="127"/>
      <c r="VYQ135" s="127"/>
      <c r="VYR135" s="127"/>
      <c r="VYS135" s="127"/>
      <c r="VYT135" s="127"/>
      <c r="VYU135" s="127"/>
      <c r="VYV135" s="127"/>
      <c r="VYW135" s="127"/>
      <c r="VYX135" s="127"/>
      <c r="VYY135" s="127"/>
      <c r="VYZ135" s="127"/>
      <c r="VZA135" s="127"/>
      <c r="VZB135" s="127"/>
      <c r="VZC135" s="127"/>
      <c r="VZD135" s="127"/>
      <c r="VZE135" s="127"/>
      <c r="VZF135" s="127"/>
      <c r="VZG135" s="127"/>
      <c r="VZH135" s="127"/>
      <c r="VZI135" s="127"/>
      <c r="VZJ135" s="127"/>
      <c r="VZK135" s="127"/>
      <c r="VZL135" s="127"/>
      <c r="VZM135" s="127"/>
      <c r="VZN135" s="127"/>
      <c r="VZO135" s="127"/>
      <c r="VZP135" s="127"/>
      <c r="VZQ135" s="127"/>
      <c r="VZR135" s="127"/>
      <c r="VZS135" s="127"/>
      <c r="VZT135" s="127"/>
      <c r="VZU135" s="127"/>
      <c r="VZV135" s="127"/>
      <c r="VZW135" s="127"/>
      <c r="VZX135" s="127"/>
      <c r="VZY135" s="127"/>
      <c r="VZZ135" s="127"/>
      <c r="WAA135" s="127"/>
      <c r="WAB135" s="127"/>
      <c r="WAC135" s="127"/>
      <c r="WAD135" s="127"/>
      <c r="WAE135" s="127"/>
      <c r="WAF135" s="127"/>
      <c r="WAG135" s="127"/>
      <c r="WAH135" s="127"/>
      <c r="WAI135" s="127"/>
      <c r="WAJ135" s="127"/>
      <c r="WAK135" s="127"/>
      <c r="WAL135" s="127"/>
      <c r="WAM135" s="127"/>
      <c r="WAN135" s="127"/>
      <c r="WAO135" s="127"/>
      <c r="WAP135" s="127"/>
      <c r="WAQ135" s="127"/>
      <c r="WAR135" s="127"/>
      <c r="WAS135" s="127"/>
      <c r="WAT135" s="127"/>
      <c r="WAU135" s="127"/>
      <c r="WAV135" s="127"/>
      <c r="WAW135" s="127"/>
      <c r="WAX135" s="127"/>
      <c r="WAY135" s="127"/>
      <c r="WAZ135" s="127"/>
      <c r="WBA135" s="127"/>
      <c r="WBB135" s="127"/>
      <c r="WBC135" s="127"/>
      <c r="WBD135" s="127"/>
      <c r="WBE135" s="127"/>
      <c r="WBF135" s="127"/>
      <c r="WBG135" s="127"/>
      <c r="WBH135" s="127"/>
      <c r="WBI135" s="127"/>
      <c r="WBJ135" s="127"/>
      <c r="WBK135" s="127"/>
      <c r="WBL135" s="127"/>
      <c r="WBM135" s="127"/>
      <c r="WBN135" s="127"/>
      <c r="WBO135" s="127"/>
      <c r="WBP135" s="127"/>
      <c r="WBQ135" s="127"/>
      <c r="WBR135" s="127"/>
      <c r="WBS135" s="127"/>
      <c r="WBT135" s="127"/>
      <c r="WBU135" s="127"/>
      <c r="WBV135" s="127"/>
      <c r="WBW135" s="127"/>
      <c r="WBX135" s="127"/>
      <c r="WBY135" s="127"/>
      <c r="WBZ135" s="127"/>
      <c r="WCA135" s="127"/>
      <c r="WCB135" s="127"/>
      <c r="WCC135" s="127"/>
      <c r="WCD135" s="127"/>
      <c r="WCE135" s="127"/>
      <c r="WCF135" s="127"/>
      <c r="WCG135" s="127"/>
      <c r="WCH135" s="127"/>
      <c r="WCI135" s="127"/>
      <c r="WCJ135" s="127"/>
      <c r="WCK135" s="127"/>
      <c r="WCL135" s="127"/>
      <c r="WCM135" s="127"/>
      <c r="WCN135" s="127"/>
      <c r="WCO135" s="127"/>
      <c r="WCP135" s="127"/>
      <c r="WCQ135" s="127"/>
      <c r="WCR135" s="127"/>
      <c r="WCS135" s="127"/>
      <c r="WCT135" s="127"/>
      <c r="WCU135" s="127"/>
      <c r="WCV135" s="127"/>
      <c r="WCW135" s="127"/>
      <c r="WCX135" s="127"/>
      <c r="WCY135" s="127"/>
      <c r="WCZ135" s="127"/>
      <c r="WDA135" s="127"/>
      <c r="WDB135" s="127"/>
      <c r="WDC135" s="127"/>
      <c r="WDD135" s="127"/>
      <c r="WDE135" s="127"/>
      <c r="WDF135" s="127"/>
      <c r="WDG135" s="127"/>
      <c r="WDH135" s="127"/>
      <c r="WDI135" s="127"/>
      <c r="WDJ135" s="127"/>
      <c r="WDK135" s="127"/>
      <c r="WDL135" s="127"/>
      <c r="WDM135" s="127"/>
      <c r="WDN135" s="127"/>
      <c r="WDO135" s="127"/>
      <c r="WDP135" s="127"/>
      <c r="WDQ135" s="127"/>
      <c r="WDR135" s="127"/>
      <c r="WDS135" s="127"/>
      <c r="WDT135" s="127"/>
      <c r="WDU135" s="127"/>
      <c r="WDV135" s="127"/>
      <c r="WDW135" s="127"/>
      <c r="WDX135" s="127"/>
      <c r="WDY135" s="127"/>
      <c r="WDZ135" s="127"/>
      <c r="WEA135" s="127"/>
      <c r="WEB135" s="127"/>
      <c r="WEC135" s="127"/>
      <c r="WED135" s="127"/>
      <c r="WEE135" s="127"/>
      <c r="WEF135" s="127"/>
      <c r="WEG135" s="127"/>
      <c r="WEH135" s="127"/>
      <c r="WEI135" s="127"/>
      <c r="WEJ135" s="127"/>
      <c r="WEK135" s="127"/>
      <c r="WEL135" s="127"/>
      <c r="WEM135" s="127"/>
      <c r="WEN135" s="127"/>
      <c r="WEO135" s="127"/>
      <c r="WEP135" s="127"/>
      <c r="WEQ135" s="127"/>
      <c r="WER135" s="127"/>
      <c r="WES135" s="127"/>
      <c r="WET135" s="127"/>
      <c r="WEU135" s="127"/>
      <c r="WEV135" s="127"/>
      <c r="WEW135" s="127"/>
      <c r="WEX135" s="127"/>
      <c r="WEY135" s="127"/>
      <c r="WEZ135" s="127"/>
      <c r="WFA135" s="127"/>
      <c r="WFB135" s="127"/>
      <c r="WFC135" s="127"/>
      <c r="WFD135" s="127"/>
      <c r="WFE135" s="127"/>
      <c r="WFF135" s="127"/>
      <c r="WFG135" s="127"/>
      <c r="WFH135" s="127"/>
      <c r="WFI135" s="127"/>
      <c r="WFJ135" s="127"/>
      <c r="WFK135" s="127"/>
      <c r="WFL135" s="127"/>
      <c r="WFM135" s="127"/>
      <c r="WFN135" s="127"/>
      <c r="WFO135" s="127"/>
      <c r="WFP135" s="127"/>
      <c r="WFQ135" s="127"/>
      <c r="WFR135" s="127"/>
      <c r="WFS135" s="127"/>
      <c r="WFT135" s="127"/>
      <c r="WFU135" s="127"/>
      <c r="WFV135" s="127"/>
      <c r="WFW135" s="127"/>
      <c r="WFX135" s="127"/>
      <c r="WFY135" s="127"/>
      <c r="WFZ135" s="127"/>
      <c r="WGA135" s="127"/>
      <c r="WGB135" s="127"/>
      <c r="WGC135" s="127"/>
      <c r="WGD135" s="127"/>
      <c r="WGE135" s="127"/>
      <c r="WGF135" s="127"/>
      <c r="WGG135" s="127"/>
      <c r="WGH135" s="127"/>
      <c r="WGI135" s="127"/>
      <c r="WGJ135" s="127"/>
      <c r="WGK135" s="127"/>
      <c r="WGL135" s="127"/>
      <c r="WGM135" s="127"/>
      <c r="WGN135" s="127"/>
      <c r="WGO135" s="127"/>
      <c r="WGP135" s="127"/>
      <c r="WGQ135" s="127"/>
      <c r="WGR135" s="127"/>
      <c r="WGS135" s="127"/>
      <c r="WGT135" s="127"/>
      <c r="WGU135" s="127"/>
      <c r="WGV135" s="127"/>
      <c r="WGW135" s="127"/>
      <c r="WGX135" s="127"/>
      <c r="WGY135" s="127"/>
      <c r="WGZ135" s="127"/>
      <c r="WHA135" s="127"/>
      <c r="WHB135" s="127"/>
      <c r="WHC135" s="127"/>
      <c r="WHD135" s="127"/>
      <c r="WHE135" s="127"/>
      <c r="WHF135" s="127"/>
      <c r="WHG135" s="127"/>
      <c r="WHH135" s="127"/>
      <c r="WHI135" s="127"/>
      <c r="WHJ135" s="127"/>
      <c r="WHK135" s="127"/>
      <c r="WHL135" s="127"/>
      <c r="WHM135" s="127"/>
      <c r="WHN135" s="127"/>
      <c r="WHO135" s="127"/>
      <c r="WHP135" s="127"/>
      <c r="WHQ135" s="127"/>
      <c r="WHR135" s="127"/>
      <c r="WHS135" s="127"/>
      <c r="WHT135" s="127"/>
      <c r="WHU135" s="127"/>
      <c r="WHV135" s="127"/>
      <c r="WHW135" s="127"/>
      <c r="WHX135" s="127"/>
      <c r="WHY135" s="127"/>
      <c r="WHZ135" s="127"/>
      <c r="WIA135" s="127"/>
      <c r="WIB135" s="127"/>
      <c r="WIC135" s="127"/>
      <c r="WID135" s="127"/>
      <c r="WIE135" s="127"/>
      <c r="WIF135" s="127"/>
      <c r="WIG135" s="127"/>
      <c r="WIH135" s="127"/>
      <c r="WII135" s="127"/>
      <c r="WIJ135" s="127"/>
      <c r="WIK135" s="127"/>
      <c r="WIL135" s="127"/>
      <c r="WIM135" s="127"/>
      <c r="WIN135" s="127"/>
      <c r="WIO135" s="127"/>
      <c r="WIP135" s="127"/>
      <c r="WIQ135" s="127"/>
      <c r="WIR135" s="127"/>
      <c r="WIS135" s="127"/>
      <c r="WIT135" s="127"/>
      <c r="WIU135" s="127"/>
      <c r="WIV135" s="127"/>
      <c r="WIW135" s="127"/>
      <c r="WIX135" s="127"/>
      <c r="WIY135" s="127"/>
      <c r="WIZ135" s="127"/>
      <c r="WJA135" s="127"/>
      <c r="WJB135" s="127"/>
      <c r="WJC135" s="127"/>
      <c r="WJD135" s="127"/>
      <c r="WJE135" s="127"/>
      <c r="WJF135" s="127"/>
      <c r="WJG135" s="127"/>
      <c r="WJH135" s="127"/>
      <c r="WJI135" s="127"/>
      <c r="WJJ135" s="127"/>
      <c r="WJK135" s="127"/>
      <c r="WJL135" s="127"/>
      <c r="WJM135" s="127"/>
      <c r="WJN135" s="127"/>
      <c r="WJO135" s="127"/>
      <c r="WJP135" s="127"/>
      <c r="WJQ135" s="127"/>
      <c r="WJR135" s="127"/>
      <c r="WJS135" s="127"/>
      <c r="WJT135" s="127"/>
      <c r="WJU135" s="127"/>
      <c r="WJV135" s="127"/>
      <c r="WJW135" s="127"/>
      <c r="WJX135" s="127"/>
      <c r="WJY135" s="127"/>
      <c r="WJZ135" s="127"/>
      <c r="WKA135" s="127"/>
      <c r="WKB135" s="127"/>
      <c r="WKC135" s="127"/>
      <c r="WKD135" s="127"/>
      <c r="WKE135" s="127"/>
      <c r="WKF135" s="127"/>
      <c r="WKG135" s="127"/>
      <c r="WKH135" s="127"/>
      <c r="WKI135" s="127"/>
      <c r="WKJ135" s="127"/>
      <c r="WKK135" s="127"/>
      <c r="WKL135" s="127"/>
      <c r="WKM135" s="127"/>
      <c r="WKN135" s="127"/>
      <c r="WKO135" s="127"/>
      <c r="WKP135" s="127"/>
      <c r="WKQ135" s="127"/>
      <c r="WKR135" s="127"/>
      <c r="WKS135" s="127"/>
      <c r="WKT135" s="127"/>
      <c r="WKU135" s="127"/>
      <c r="WKV135" s="127"/>
      <c r="WKW135" s="127"/>
      <c r="WKX135" s="127"/>
      <c r="WKY135" s="127"/>
      <c r="WKZ135" s="127"/>
      <c r="WLA135" s="127"/>
      <c r="WLB135" s="127"/>
      <c r="WLC135" s="127"/>
      <c r="WLD135" s="127"/>
      <c r="WLE135" s="127"/>
      <c r="WLF135" s="127"/>
      <c r="WLG135" s="127"/>
      <c r="WLH135" s="127"/>
      <c r="WLI135" s="127"/>
      <c r="WLJ135" s="127"/>
      <c r="WLK135" s="127"/>
      <c r="WLL135" s="127"/>
      <c r="WLM135" s="127"/>
      <c r="WLN135" s="127"/>
      <c r="WLO135" s="127"/>
      <c r="WLP135" s="127"/>
      <c r="WLQ135" s="127"/>
      <c r="WLR135" s="127"/>
      <c r="WLS135" s="127"/>
      <c r="WLT135" s="127"/>
      <c r="WLU135" s="127"/>
      <c r="WLV135" s="127"/>
      <c r="WLW135" s="127"/>
      <c r="WLX135" s="127"/>
      <c r="WLY135" s="127"/>
      <c r="WLZ135" s="127"/>
      <c r="WMA135" s="127"/>
      <c r="WMB135" s="127"/>
      <c r="WMC135" s="127"/>
      <c r="WMD135" s="127"/>
      <c r="WME135" s="127"/>
      <c r="WMF135" s="127"/>
      <c r="WMG135" s="127"/>
      <c r="WMH135" s="127"/>
      <c r="WMI135" s="127"/>
      <c r="WMJ135" s="127"/>
      <c r="WMK135" s="127"/>
      <c r="WML135" s="127"/>
      <c r="WMM135" s="127"/>
      <c r="WMN135" s="127"/>
      <c r="WMO135" s="127"/>
      <c r="WMP135" s="127"/>
      <c r="WMQ135" s="127"/>
      <c r="WMR135" s="127"/>
      <c r="WMS135" s="127"/>
      <c r="WMT135" s="127"/>
      <c r="WMU135" s="127"/>
      <c r="WMV135" s="127"/>
      <c r="WMW135" s="127"/>
      <c r="WMX135" s="127"/>
      <c r="WMY135" s="127"/>
      <c r="WMZ135" s="127"/>
      <c r="WNA135" s="127"/>
      <c r="WNB135" s="127"/>
      <c r="WNC135" s="127"/>
      <c r="WND135" s="127"/>
      <c r="WNE135" s="127"/>
      <c r="WNF135" s="127"/>
      <c r="WNG135" s="127"/>
      <c r="WNH135" s="127"/>
      <c r="WNI135" s="127"/>
      <c r="WNJ135" s="127"/>
      <c r="WNK135" s="127"/>
      <c r="WNL135" s="127"/>
      <c r="WNM135" s="127"/>
      <c r="WNN135" s="127"/>
      <c r="WNO135" s="127"/>
      <c r="WNP135" s="127"/>
      <c r="WNQ135" s="127"/>
      <c r="WNR135" s="127"/>
      <c r="WNS135" s="127"/>
      <c r="WNT135" s="127"/>
      <c r="WNU135" s="127"/>
      <c r="WNV135" s="127"/>
      <c r="WNW135" s="127"/>
      <c r="WNX135" s="127"/>
      <c r="WNY135" s="127"/>
      <c r="WNZ135" s="127"/>
      <c r="WOA135" s="127"/>
      <c r="WOB135" s="127"/>
      <c r="WOC135" s="127"/>
      <c r="WOD135" s="127"/>
      <c r="WOE135" s="127"/>
      <c r="WOF135" s="127"/>
      <c r="WOG135" s="127"/>
      <c r="WOH135" s="127"/>
      <c r="WOI135" s="127"/>
      <c r="WOJ135" s="127"/>
      <c r="WOK135" s="127"/>
      <c r="WOL135" s="127"/>
      <c r="WOM135" s="127"/>
      <c r="WON135" s="127"/>
      <c r="WOO135" s="127"/>
      <c r="WOP135" s="127"/>
      <c r="WOQ135" s="127"/>
      <c r="WOR135" s="127"/>
      <c r="WOS135" s="127"/>
      <c r="WOT135" s="127"/>
      <c r="WOU135" s="127"/>
      <c r="WOV135" s="127"/>
      <c r="WOW135" s="127"/>
      <c r="WOX135" s="127"/>
      <c r="WOY135" s="127"/>
      <c r="WOZ135" s="127"/>
      <c r="WPA135" s="127"/>
      <c r="WPB135" s="127"/>
      <c r="WPC135" s="127"/>
      <c r="WPD135" s="127"/>
      <c r="WPE135" s="127"/>
      <c r="WPF135" s="127"/>
      <c r="WPG135" s="127"/>
      <c r="WPH135" s="127"/>
      <c r="WPI135" s="127"/>
      <c r="WPJ135" s="127"/>
      <c r="WPK135" s="127"/>
      <c r="WPL135" s="127"/>
      <c r="WPM135" s="127"/>
      <c r="WPN135" s="127"/>
      <c r="WPO135" s="127"/>
      <c r="WPP135" s="127"/>
      <c r="WPQ135" s="127"/>
      <c r="WPR135" s="127"/>
      <c r="WPS135" s="127"/>
      <c r="WPT135" s="127"/>
      <c r="WPU135" s="127"/>
      <c r="WPV135" s="127"/>
      <c r="WPW135" s="127"/>
      <c r="WPX135" s="127"/>
      <c r="WPY135" s="127"/>
      <c r="WPZ135" s="127"/>
      <c r="WQA135" s="127"/>
      <c r="WQB135" s="127"/>
      <c r="WQC135" s="127"/>
      <c r="WQD135" s="127"/>
      <c r="WQE135" s="127"/>
      <c r="WQF135" s="127"/>
      <c r="WQG135" s="127"/>
      <c r="WQH135" s="127"/>
      <c r="WQI135" s="127"/>
      <c r="WQJ135" s="127"/>
      <c r="WQK135" s="127"/>
      <c r="WQL135" s="127"/>
      <c r="WQM135" s="127"/>
      <c r="WQN135" s="127"/>
      <c r="WQO135" s="127"/>
      <c r="WQP135" s="127"/>
      <c r="WQQ135" s="127"/>
      <c r="WQR135" s="127"/>
      <c r="WQS135" s="127"/>
      <c r="WQT135" s="127"/>
      <c r="WQU135" s="127"/>
      <c r="WQV135" s="127"/>
      <c r="WQW135" s="127"/>
      <c r="WQX135" s="127"/>
      <c r="WQY135" s="127"/>
      <c r="WQZ135" s="127"/>
      <c r="WRA135" s="127"/>
      <c r="WRB135" s="127"/>
      <c r="WRC135" s="127"/>
      <c r="WRD135" s="127"/>
      <c r="WRE135" s="127"/>
      <c r="WRF135" s="127"/>
      <c r="WRG135" s="127"/>
      <c r="WRH135" s="127"/>
      <c r="WRI135" s="127"/>
      <c r="WRJ135" s="127"/>
      <c r="WRK135" s="127"/>
      <c r="WRL135" s="127"/>
      <c r="WRM135" s="127"/>
      <c r="WRN135" s="127"/>
      <c r="WRO135" s="127"/>
      <c r="WRP135" s="127"/>
      <c r="WRQ135" s="127"/>
      <c r="WRR135" s="127"/>
      <c r="WRS135" s="127"/>
      <c r="WRT135" s="127"/>
      <c r="WRU135" s="127"/>
      <c r="WRV135" s="127"/>
      <c r="WRW135" s="127"/>
      <c r="WRX135" s="127"/>
      <c r="WRY135" s="127"/>
      <c r="WRZ135" s="127"/>
      <c r="WSA135" s="127"/>
      <c r="WSB135" s="127"/>
      <c r="WSC135" s="127"/>
      <c r="WSD135" s="127"/>
      <c r="WSE135" s="127"/>
      <c r="WSF135" s="127"/>
      <c r="WSG135" s="127"/>
      <c r="WSH135" s="127"/>
      <c r="WSI135" s="127"/>
      <c r="WSJ135" s="127"/>
      <c r="WSK135" s="127"/>
      <c r="WSL135" s="127"/>
      <c r="WSM135" s="127"/>
      <c r="WSN135" s="127"/>
      <c r="WSO135" s="127"/>
      <c r="WSP135" s="127"/>
      <c r="WSQ135" s="127"/>
      <c r="WSR135" s="127"/>
      <c r="WSS135" s="127"/>
      <c r="WST135" s="127"/>
      <c r="WSU135" s="127"/>
      <c r="WSV135" s="127"/>
      <c r="WSW135" s="127"/>
      <c r="WSX135" s="127"/>
      <c r="WSY135" s="127"/>
      <c r="WSZ135" s="127"/>
      <c r="WTA135" s="127"/>
      <c r="WTB135" s="127"/>
      <c r="WTC135" s="127"/>
      <c r="WTD135" s="127"/>
      <c r="WTE135" s="127"/>
      <c r="WTF135" s="127"/>
      <c r="WTG135" s="127"/>
      <c r="WTH135" s="127"/>
      <c r="WTI135" s="127"/>
      <c r="WTJ135" s="127"/>
      <c r="WTK135" s="127"/>
      <c r="WTL135" s="127"/>
      <c r="WTM135" s="127"/>
      <c r="WTN135" s="127"/>
      <c r="WTO135" s="127"/>
      <c r="WTP135" s="127"/>
      <c r="WTQ135" s="127"/>
      <c r="WTR135" s="127"/>
      <c r="WTS135" s="127"/>
      <c r="WTT135" s="127"/>
      <c r="WTU135" s="127"/>
      <c r="WTV135" s="127"/>
      <c r="WTW135" s="127"/>
      <c r="WTX135" s="127"/>
      <c r="WTY135" s="127"/>
      <c r="WTZ135" s="127"/>
      <c r="WUA135" s="127"/>
      <c r="WUB135" s="127"/>
      <c r="WUC135" s="127"/>
      <c r="WUD135" s="127"/>
      <c r="WUE135" s="127"/>
      <c r="WUF135" s="127"/>
      <c r="WUG135" s="127"/>
      <c r="WUH135" s="127"/>
      <c r="WUI135" s="127"/>
      <c r="WUJ135" s="127"/>
      <c r="WUK135" s="127"/>
      <c r="WUL135" s="127"/>
      <c r="WUM135" s="127"/>
      <c r="WUN135" s="127"/>
      <c r="WUO135" s="127"/>
      <c r="WUP135" s="127"/>
      <c r="WUQ135" s="127"/>
      <c r="WUR135" s="127"/>
      <c r="WUS135" s="127"/>
      <c r="WUT135" s="127"/>
      <c r="WUU135" s="127"/>
      <c r="WUV135" s="127"/>
      <c r="WUW135" s="127"/>
      <c r="WUX135" s="127"/>
      <c r="WUY135" s="127"/>
      <c r="WUZ135" s="127"/>
      <c r="WVA135" s="127"/>
      <c r="WVB135" s="127"/>
      <c r="WVC135" s="127"/>
      <c r="WVD135" s="127"/>
      <c r="WVE135" s="127"/>
      <c r="WVF135" s="127"/>
      <c r="WVG135" s="127"/>
      <c r="WVH135" s="127"/>
      <c r="WVI135" s="127"/>
      <c r="WVJ135" s="127"/>
      <c r="WVK135" s="127"/>
      <c r="WVL135" s="127"/>
      <c r="WVM135" s="127"/>
      <c r="WVN135" s="127"/>
      <c r="WVO135" s="127"/>
      <c r="WVP135" s="127"/>
      <c r="WVQ135" s="127"/>
      <c r="WVR135" s="127"/>
      <c r="WVS135" s="127"/>
      <c r="WVT135" s="127"/>
      <c r="WVU135" s="127"/>
      <c r="WVV135" s="127"/>
      <c r="WVW135" s="127"/>
      <c r="WVX135" s="127"/>
      <c r="WVY135" s="127"/>
      <c r="WVZ135" s="127"/>
      <c r="WWA135" s="127"/>
      <c r="WWB135" s="127"/>
      <c r="WWC135" s="127"/>
      <c r="WWD135" s="127"/>
      <c r="WWE135" s="127"/>
      <c r="WWF135" s="127"/>
      <c r="WWG135" s="127"/>
      <c r="WWH135" s="127"/>
      <c r="WWI135" s="127"/>
      <c r="WWJ135" s="127"/>
      <c r="WWK135" s="127"/>
      <c r="WWL135" s="127"/>
      <c r="WWM135" s="127"/>
      <c r="WWN135" s="127"/>
      <c r="WWO135" s="127"/>
      <c r="WWP135" s="127"/>
      <c r="WWQ135" s="127"/>
      <c r="WWR135" s="127"/>
      <c r="WWS135" s="127"/>
      <c r="WWT135" s="127"/>
      <c r="WWU135" s="127"/>
      <c r="WWV135" s="127"/>
      <c r="WWW135" s="127"/>
      <c r="WWX135" s="127"/>
      <c r="WWY135" s="127"/>
      <c r="WWZ135" s="127"/>
      <c r="WXA135" s="127"/>
      <c r="WXB135" s="127"/>
      <c r="WXC135" s="127"/>
      <c r="WXD135" s="127"/>
      <c r="WXE135" s="127"/>
      <c r="WXF135" s="127"/>
      <c r="WXG135" s="127"/>
      <c r="WXH135" s="127"/>
      <c r="WXI135" s="127"/>
      <c r="WXJ135" s="127"/>
      <c r="WXK135" s="127"/>
      <c r="WXL135" s="127"/>
      <c r="WXM135" s="127"/>
      <c r="WXN135" s="127"/>
      <c r="WXO135" s="127"/>
      <c r="WXP135" s="127"/>
      <c r="WXQ135" s="127"/>
      <c r="WXR135" s="127"/>
      <c r="WXS135" s="127"/>
      <c r="WXT135" s="127"/>
      <c r="WXU135" s="127"/>
      <c r="WXV135" s="127"/>
      <c r="WXW135" s="127"/>
      <c r="WXX135" s="127"/>
      <c r="WXY135" s="127"/>
      <c r="WXZ135" s="127"/>
      <c r="WYA135" s="127"/>
      <c r="WYB135" s="127"/>
      <c r="WYC135" s="127"/>
      <c r="WYD135" s="127"/>
      <c r="WYE135" s="127"/>
      <c r="WYF135" s="127"/>
      <c r="WYG135" s="127"/>
      <c r="WYH135" s="127"/>
      <c r="WYI135" s="127"/>
      <c r="WYJ135" s="127"/>
      <c r="WYK135" s="127"/>
      <c r="WYL135" s="127"/>
      <c r="WYM135" s="127"/>
      <c r="WYN135" s="127"/>
      <c r="WYO135" s="127"/>
      <c r="WYP135" s="127"/>
      <c r="WYQ135" s="127"/>
      <c r="WYR135" s="127"/>
      <c r="WYS135" s="127"/>
      <c r="WYT135" s="127"/>
      <c r="WYU135" s="127"/>
      <c r="WYV135" s="127"/>
      <c r="WYW135" s="127"/>
      <c r="WYX135" s="127"/>
      <c r="WYY135" s="127"/>
      <c r="WYZ135" s="127"/>
      <c r="WZA135" s="127"/>
      <c r="WZB135" s="127"/>
      <c r="WZC135" s="127"/>
      <c r="WZD135" s="127"/>
      <c r="WZE135" s="127"/>
      <c r="WZF135" s="127"/>
      <c r="WZG135" s="127"/>
      <c r="WZH135" s="127"/>
      <c r="WZI135" s="127"/>
      <c r="WZJ135" s="127"/>
      <c r="WZK135" s="127"/>
      <c r="WZL135" s="127"/>
      <c r="WZM135" s="127"/>
      <c r="WZN135" s="127"/>
      <c r="WZO135" s="127"/>
      <c r="WZP135" s="127"/>
      <c r="WZQ135" s="127"/>
      <c r="WZR135" s="127"/>
      <c r="WZS135" s="127"/>
      <c r="WZT135" s="127"/>
      <c r="WZU135" s="127"/>
      <c r="WZV135" s="127"/>
      <c r="WZW135" s="127"/>
      <c r="WZX135" s="127"/>
      <c r="WZY135" s="127"/>
      <c r="WZZ135" s="127"/>
      <c r="XAA135" s="127"/>
      <c r="XAB135" s="127"/>
      <c r="XAC135" s="127"/>
      <c r="XAD135" s="127"/>
      <c r="XAE135" s="127"/>
      <c r="XAF135" s="127"/>
      <c r="XAG135" s="127"/>
      <c r="XAH135" s="127"/>
      <c r="XAI135" s="127"/>
      <c r="XAJ135" s="127"/>
      <c r="XAK135" s="127"/>
      <c r="XAL135" s="127"/>
      <c r="XAM135" s="127"/>
      <c r="XAN135" s="127"/>
      <c r="XAO135" s="127"/>
      <c r="XAP135" s="127"/>
      <c r="XAQ135" s="127"/>
      <c r="XAR135" s="127"/>
      <c r="XAS135" s="127"/>
      <c r="XAT135" s="127"/>
      <c r="XAU135" s="127"/>
      <c r="XAV135" s="127"/>
      <c r="XAW135" s="127"/>
      <c r="XAX135" s="127"/>
      <c r="XAY135" s="127"/>
      <c r="XAZ135" s="127"/>
      <c r="XBA135" s="127"/>
      <c r="XBB135" s="127"/>
      <c r="XBC135" s="127"/>
      <c r="XBD135" s="127"/>
      <c r="XBE135" s="127"/>
      <c r="XBF135" s="127"/>
      <c r="XBG135" s="127"/>
      <c r="XBH135" s="127"/>
      <c r="XBI135" s="127"/>
      <c r="XBJ135" s="127"/>
      <c r="XBK135" s="127"/>
      <c r="XBL135" s="127"/>
      <c r="XBM135" s="127"/>
      <c r="XBN135" s="127"/>
      <c r="XBO135" s="127"/>
      <c r="XBP135" s="127"/>
      <c r="XBQ135" s="127"/>
      <c r="XBR135" s="127"/>
      <c r="XBS135" s="127"/>
      <c r="XBT135" s="127"/>
      <c r="XBU135" s="127"/>
      <c r="XBV135" s="127"/>
      <c r="XBW135" s="127"/>
      <c r="XBX135" s="127"/>
      <c r="XBY135" s="127"/>
      <c r="XBZ135" s="127"/>
      <c r="XCA135" s="127"/>
      <c r="XCB135" s="127"/>
      <c r="XCC135" s="127"/>
      <c r="XCD135" s="127"/>
      <c r="XCE135" s="127"/>
      <c r="XCF135" s="127"/>
      <c r="XCG135" s="127"/>
      <c r="XCH135" s="127"/>
      <c r="XCI135" s="127"/>
      <c r="XCJ135" s="127"/>
      <c r="XCK135" s="127"/>
      <c r="XCL135" s="127"/>
      <c r="XCM135" s="127"/>
      <c r="XCN135" s="127"/>
      <c r="XCO135" s="127"/>
      <c r="XCP135" s="127"/>
      <c r="XCQ135" s="127"/>
      <c r="XCR135" s="127"/>
      <c r="XCS135" s="127"/>
      <c r="XCT135" s="127"/>
      <c r="XCU135" s="127"/>
      <c r="XCV135" s="127"/>
      <c r="XCW135" s="127"/>
      <c r="XCX135" s="127"/>
      <c r="XCY135" s="127"/>
      <c r="XCZ135" s="127"/>
      <c r="XDA135" s="127"/>
      <c r="XDB135" s="127"/>
      <c r="XDC135" s="127"/>
      <c r="XDD135" s="127"/>
      <c r="XDE135" s="127"/>
      <c r="XDF135" s="127"/>
      <c r="XDG135" s="127"/>
      <c r="XDH135" s="127"/>
      <c r="XDI135" s="127"/>
      <c r="XDJ135" s="127"/>
      <c r="XDK135" s="127"/>
      <c r="XDL135" s="127"/>
      <c r="XDM135" s="127"/>
      <c r="XDN135" s="127"/>
      <c r="XDO135" s="127"/>
      <c r="XDP135" s="127"/>
      <c r="XDQ135" s="127"/>
      <c r="XDR135" s="127"/>
      <c r="XDS135" s="127"/>
      <c r="XDT135" s="127"/>
      <c r="XDU135" s="127"/>
      <c r="XDV135" s="127"/>
      <c r="XDW135" s="127"/>
      <c r="XDX135" s="127"/>
      <c r="XDY135" s="127"/>
      <c r="XDZ135" s="127"/>
      <c r="XEA135" s="127"/>
      <c r="XEB135" s="127"/>
      <c r="XEC135" s="127"/>
      <c r="XED135" s="127"/>
      <c r="XEE135" s="127"/>
      <c r="XEF135" s="127"/>
      <c r="XEG135" s="127"/>
      <c r="XEH135" s="127"/>
      <c r="XEI135" s="127"/>
      <c r="XEJ135" s="127"/>
      <c r="XEK135" s="127"/>
      <c r="XEL135" s="127"/>
      <c r="XEM135" s="127"/>
      <c r="XEN135" s="127"/>
      <c r="XEO135" s="127"/>
      <c r="XEP135" s="127"/>
      <c r="XEQ135" s="127"/>
      <c r="XER135" s="127"/>
      <c r="XES135" s="127"/>
      <c r="XET135" s="127"/>
      <c r="XEU135" s="127"/>
      <c r="XEV135" s="127"/>
      <c r="XEW135" s="127"/>
      <c r="XEX135" s="127"/>
    </row>
    <row r="136" spans="1:16378" s="127" customFormat="1" ht="12" customHeight="1">
      <c r="A136" s="47" t="s">
        <v>142</v>
      </c>
      <c r="B136" s="47" t="str">
        <f>VLOOKUP(A136,'[39]Sales Summary Regulated'!$B:$C,2,FALSE)</f>
        <v>20YD ROLL OFF-DAILY RENT</v>
      </c>
      <c r="C136" s="48">
        <f>IFERROR(IFERROR(VLOOKUP(A136,'[39]All Other Rates'!$F$2:$H$646,3,FALSE),VLOOKUP(A136,#REF!,3,FALSE)),IF('Regulated Price Out'!Q136=0,0,"missing price"))</f>
        <v>5.99</v>
      </c>
      <c r="D136" s="116"/>
      <c r="E136" s="45">
        <f>IFERROR(VLOOKUP($A136,'[39]Sales Summary Regulated'!$B:$O,3,0),0)</f>
        <v>2789.35</v>
      </c>
      <c r="F136" s="45">
        <f>IFERROR(VLOOKUP($A136,'[39]Sales Summary Regulated'!$B:$O,4,0),0)</f>
        <v>3226.02</v>
      </c>
      <c r="G136" s="45">
        <f>IFERROR(VLOOKUP($A136,'[39]Sales Summary Regulated'!$B:$O,5,0),0)</f>
        <v>3270.5399999999995</v>
      </c>
      <c r="H136" s="45">
        <f>IFERROR(VLOOKUP($A136,'[39]Sales Summary Regulated'!$B:$O,6,0),0)</f>
        <v>3941.4199999999996</v>
      </c>
      <c r="I136" s="45">
        <f>IFERROR(VLOOKUP($A136,'[39]Sales Summary Regulated'!$B:$O,7,0),0)</f>
        <v>4774.0300000000007</v>
      </c>
      <c r="J136" s="45">
        <f>IFERROR(VLOOKUP($A136,'[39]Sales Summary Regulated'!$B:$O,8,0),0)</f>
        <v>6223.61</v>
      </c>
      <c r="K136" s="45">
        <f>IFERROR(VLOOKUP($A136,'[39]Sales Summary Regulated'!$B:$O,9,0),0)</f>
        <v>5145.41</v>
      </c>
      <c r="L136" s="45">
        <f>IFERROR(VLOOKUP($A136,'[39]Sales Summary Regulated'!$B:$O,10,0),0)</f>
        <v>4768.04</v>
      </c>
      <c r="M136" s="45">
        <f>IFERROR(VLOOKUP($A136,'[39]Sales Summary Regulated'!$B:$O,11,0),0)</f>
        <v>4905.8099999999995</v>
      </c>
      <c r="N136" s="45">
        <f>IFERROR(VLOOKUP($A136,'[39]Sales Summary Regulated'!$B:$O,12,0),0)</f>
        <v>2827.2799999999997</v>
      </c>
      <c r="O136" s="45">
        <f>IFERROR(VLOOKUP($A136,'[39]Sales Summary Regulated'!$B:$O,13,0),0)</f>
        <v>2012.64</v>
      </c>
      <c r="P136" s="45">
        <f>IFERROR(VLOOKUP($A136,'[39]Sales Summary Regulated'!$B:$O,14,0),0)</f>
        <v>3893.4999999999995</v>
      </c>
      <c r="Q136" s="70">
        <f t="shared" si="36"/>
        <v>47777.649999999994</v>
      </c>
      <c r="R136" s="70">
        <f>Q136/C136</f>
        <v>7976.2353923205328</v>
      </c>
      <c r="S136" s="124">
        <f t="shared" si="47"/>
        <v>15.522259321090706</v>
      </c>
      <c r="T136" s="124">
        <f t="shared" si="47"/>
        <v>17.952253756260436</v>
      </c>
      <c r="U136" s="124">
        <f t="shared" si="47"/>
        <v>18.199999999999996</v>
      </c>
      <c r="V136" s="124">
        <f t="shared" si="47"/>
        <v>21.93333333333333</v>
      </c>
      <c r="W136" s="124">
        <f t="shared" si="47"/>
        <v>26.56666666666667</v>
      </c>
      <c r="X136" s="124">
        <f t="shared" si="47"/>
        <v>34.633333333333333</v>
      </c>
      <c r="Y136" s="124">
        <f t="shared" si="47"/>
        <v>28.633333333333333</v>
      </c>
      <c r="Z136" s="124">
        <f t="shared" si="47"/>
        <v>26.533333333333335</v>
      </c>
      <c r="AA136" s="124">
        <f t="shared" si="47"/>
        <v>27.299999999999997</v>
      </c>
      <c r="AB136" s="124">
        <f t="shared" si="47"/>
        <v>15.733333333333331</v>
      </c>
      <c r="AC136" s="124">
        <f t="shared" si="47"/>
        <v>11.2</v>
      </c>
      <c r="AD136" s="124">
        <f t="shared" si="47"/>
        <v>21.666666666666664</v>
      </c>
      <c r="AE136" s="81">
        <f t="shared" si="38"/>
        <v>22.156209423112589</v>
      </c>
      <c r="AF136" s="125">
        <f>AE136*30</f>
        <v>664.68628269337762</v>
      </c>
      <c r="AG136" s="132"/>
      <c r="AH136" s="42">
        <f t="shared" si="39"/>
        <v>0.2134194819930601</v>
      </c>
      <c r="AI136" s="43">
        <f t="shared" si="40"/>
        <v>6.2034194819930599</v>
      </c>
      <c r="AJ136" s="43">
        <f>+AF136*AI136*12</f>
        <v>49479.934025683739</v>
      </c>
      <c r="AK136" s="43">
        <f t="shared" si="42"/>
        <v>1702.2840256837444</v>
      </c>
      <c r="AO136" s="56">
        <v>20</v>
      </c>
      <c r="AP136" s="56">
        <v>1</v>
      </c>
      <c r="AQ136" s="45">
        <f t="shared" si="46"/>
        <v>22.156209423112589</v>
      </c>
    </row>
    <row r="137" spans="1:16378" s="127" customFormat="1" ht="10.5" customHeight="1">
      <c r="A137" s="47" t="s">
        <v>144</v>
      </c>
      <c r="B137" s="47" t="str">
        <f>VLOOKUP(A137,'[39]Sales Summary Regulated'!$B:$C,2,FALSE)</f>
        <v>20YD ROLL OFF-MNTHLY RENT</v>
      </c>
      <c r="C137" s="48">
        <f>IFERROR(IFERROR(VLOOKUP(A137,'[39]All Other Rates'!$F$2:$H$646,3,FALSE),VLOOKUP(A137,#REF!,3,FALSE)),IF('Regulated Price Out'!Q137=0,0,"missing price"))</f>
        <v>138.25</v>
      </c>
      <c r="D137" s="116"/>
      <c r="E137" s="45">
        <f>IFERROR(VLOOKUP($A137,'[39]Sales Summary Regulated'!$B:$O,3,0),0)</f>
        <v>4562.25</v>
      </c>
      <c r="F137" s="45">
        <f>IFERROR(VLOOKUP($A137,'[39]Sales Summary Regulated'!$B:$O,4,0),0)</f>
        <v>4838.75</v>
      </c>
      <c r="G137" s="45">
        <f>IFERROR(VLOOKUP($A137,'[39]Sales Summary Regulated'!$B:$O,5,0),0)</f>
        <v>4562.25</v>
      </c>
      <c r="H137" s="45">
        <f>IFERROR(VLOOKUP($A137,'[39]Sales Summary Regulated'!$B:$O,6,0),0)</f>
        <v>4424</v>
      </c>
      <c r="I137" s="45">
        <f>IFERROR(VLOOKUP($A137,'[39]Sales Summary Regulated'!$B:$O,7,0),0)</f>
        <v>4424</v>
      </c>
      <c r="J137" s="45">
        <f>IFERROR(VLOOKUP($A137,'[39]Sales Summary Regulated'!$B:$O,8,0),0)</f>
        <v>4285.75</v>
      </c>
      <c r="K137" s="45">
        <f>IFERROR(VLOOKUP($A137,'[39]Sales Summary Regulated'!$B:$O,9,0),0)</f>
        <v>4592.2</v>
      </c>
      <c r="L137" s="45">
        <f>IFERROR(VLOOKUP($A137,'[39]Sales Summary Regulated'!$B:$O,10,0),0)</f>
        <v>4977</v>
      </c>
      <c r="M137" s="45">
        <f>IFERROR(VLOOKUP($A137,'[39]Sales Summary Regulated'!$B:$O,11,0),0)</f>
        <v>4700.5</v>
      </c>
      <c r="N137" s="45">
        <f>IFERROR(VLOOKUP($A137,'[39]Sales Summary Regulated'!$B:$O,12,0),0)</f>
        <v>5530</v>
      </c>
      <c r="O137" s="45">
        <f>IFERROR(VLOOKUP($A137,'[39]Sales Summary Regulated'!$B:$O,13,0),0)</f>
        <v>4977</v>
      </c>
      <c r="P137" s="45">
        <f>IFERROR(VLOOKUP($A137,'[39]Sales Summary Regulated'!$B:$O,14,0),0)</f>
        <v>5115.25</v>
      </c>
      <c r="Q137" s="70">
        <f t="shared" si="36"/>
        <v>56988.95</v>
      </c>
      <c r="R137" s="70"/>
      <c r="S137" s="124">
        <f t="shared" ref="S137:AD137" si="48">IFERROR(E137/$C137,0)</f>
        <v>33</v>
      </c>
      <c r="T137" s="124">
        <f t="shared" si="48"/>
        <v>35</v>
      </c>
      <c r="U137" s="124">
        <f t="shared" si="48"/>
        <v>33</v>
      </c>
      <c r="V137" s="124">
        <f t="shared" si="48"/>
        <v>32</v>
      </c>
      <c r="W137" s="124">
        <f t="shared" si="48"/>
        <v>32</v>
      </c>
      <c r="X137" s="124">
        <f t="shared" si="48"/>
        <v>31</v>
      </c>
      <c r="Y137" s="124">
        <f t="shared" si="48"/>
        <v>33.216636528028928</v>
      </c>
      <c r="Z137" s="124">
        <f t="shared" si="48"/>
        <v>36</v>
      </c>
      <c r="AA137" s="124">
        <f t="shared" si="48"/>
        <v>34</v>
      </c>
      <c r="AB137" s="124">
        <f t="shared" si="48"/>
        <v>40</v>
      </c>
      <c r="AC137" s="124">
        <f t="shared" si="48"/>
        <v>36</v>
      </c>
      <c r="AD137" s="124">
        <f t="shared" si="48"/>
        <v>37</v>
      </c>
      <c r="AE137" s="70">
        <f t="shared" si="38"/>
        <v>34.351386377335743</v>
      </c>
      <c r="AF137" s="5"/>
      <c r="AG137" s="5"/>
      <c r="AH137" s="42">
        <f t="shared" si="39"/>
        <v>4.9257501478364869</v>
      </c>
      <c r="AI137" s="43">
        <f t="shared" si="40"/>
        <v>143.17575014783648</v>
      </c>
      <c r="AJ137" s="43">
        <f t="shared" si="41"/>
        <v>59019.426158318602</v>
      </c>
      <c r="AK137" s="43">
        <f t="shared" si="42"/>
        <v>2030.4761583186046</v>
      </c>
      <c r="AO137" s="56">
        <v>20</v>
      </c>
      <c r="AP137" s="56">
        <v>1</v>
      </c>
      <c r="AQ137" s="45">
        <f t="shared" si="46"/>
        <v>34.351386377335743</v>
      </c>
    </row>
    <row r="138" spans="1:16378" s="127" customFormat="1" ht="12" customHeight="1">
      <c r="A138" s="47" t="s">
        <v>143</v>
      </c>
      <c r="B138" s="47" t="str">
        <f>VLOOKUP(A138,'[39]Sales Summary Regulated'!$B:$C,2,FALSE)</f>
        <v>30YD ROLL OFF-DAILY RENT</v>
      </c>
      <c r="C138" s="48">
        <f>IFERROR(IFERROR(VLOOKUP(A138,'[39]All Other Rates'!$F$2:$H$646,3,FALSE),VLOOKUP(A138,#REF!,3,FALSE)),IF('Regulated Price Out'!Q138=0,0,"missing price"))</f>
        <v>5.99</v>
      </c>
      <c r="D138" s="116"/>
      <c r="E138" s="45">
        <f>IFERROR(VLOOKUP($A138,'[39]Sales Summary Regulated'!$B:$O,3,0),0)</f>
        <v>699.69999999999993</v>
      </c>
      <c r="F138" s="45">
        <f>IFERROR(VLOOKUP($A138,'[39]Sales Summary Regulated'!$B:$O,4,0),0)</f>
        <v>772.71</v>
      </c>
      <c r="G138" s="45">
        <f>IFERROR(VLOOKUP($A138,'[39]Sales Summary Regulated'!$B:$O,5,0),0)</f>
        <v>485.19</v>
      </c>
      <c r="H138" s="45">
        <f>IFERROR(VLOOKUP($A138,'[39]Sales Summary Regulated'!$B:$O,6,0),0)</f>
        <v>503.16</v>
      </c>
      <c r="I138" s="45">
        <f>IFERROR(VLOOKUP($A138,'[39]Sales Summary Regulated'!$B:$O,7,0),0)</f>
        <v>646.92000000000007</v>
      </c>
      <c r="J138" s="45">
        <f>IFERROR(VLOOKUP($A138,'[39]Sales Summary Regulated'!$B:$O,8,0),0)</f>
        <v>1030.28</v>
      </c>
      <c r="K138" s="45">
        <f>IFERROR(VLOOKUP($A138,'[39]Sales Summary Regulated'!$B:$O,9,0),0)</f>
        <v>814.64</v>
      </c>
      <c r="L138" s="45">
        <f>IFERROR(VLOOKUP($A138,'[39]Sales Summary Regulated'!$B:$O,10,0),0)</f>
        <v>766.71999999999991</v>
      </c>
      <c r="M138" s="45">
        <f>IFERROR(VLOOKUP($A138,'[39]Sales Summary Regulated'!$B:$O,11,0),0)</f>
        <v>814.63999999999987</v>
      </c>
      <c r="N138" s="45">
        <f>IFERROR(VLOOKUP($A138,'[39]Sales Summary Regulated'!$B:$O,12,0),0)</f>
        <v>1233.94</v>
      </c>
      <c r="O138" s="45">
        <f>IFERROR(VLOOKUP($A138,'[39]Sales Summary Regulated'!$B:$O,13,0),0)</f>
        <v>515.14</v>
      </c>
      <c r="P138" s="45">
        <f>IFERROR(VLOOKUP($A138,'[39]Sales Summary Regulated'!$B:$O,14,0),0)</f>
        <v>221.63</v>
      </c>
      <c r="Q138" s="70">
        <f t="shared" si="36"/>
        <v>8504.67</v>
      </c>
      <c r="R138" s="70"/>
      <c r="S138" s="124">
        <f t="shared" ref="S138:AD138" si="49">IFERROR(E138/$C138,0)/30</f>
        <v>3.8937117417918747</v>
      </c>
      <c r="T138" s="124">
        <f t="shared" si="49"/>
        <v>4.3</v>
      </c>
      <c r="U138" s="124">
        <f t="shared" si="49"/>
        <v>2.7</v>
      </c>
      <c r="V138" s="124">
        <f t="shared" si="49"/>
        <v>2.8</v>
      </c>
      <c r="W138" s="124">
        <f t="shared" si="49"/>
        <v>3.6000000000000005</v>
      </c>
      <c r="X138" s="124">
        <f t="shared" si="49"/>
        <v>5.7333333333333334</v>
      </c>
      <c r="Y138" s="124">
        <f t="shared" si="49"/>
        <v>4.5333333333333332</v>
      </c>
      <c r="Z138" s="124">
        <f t="shared" si="49"/>
        <v>4.2666666666666666</v>
      </c>
      <c r="AA138" s="124">
        <f t="shared" si="49"/>
        <v>4.5333333333333323</v>
      </c>
      <c r="AB138" s="124">
        <f t="shared" si="49"/>
        <v>6.8666666666666663</v>
      </c>
      <c r="AC138" s="124">
        <f t="shared" si="49"/>
        <v>2.8666666666666667</v>
      </c>
      <c r="AD138" s="124">
        <f t="shared" si="49"/>
        <v>1.2333333333333334</v>
      </c>
      <c r="AE138" s="81">
        <f t="shared" si="38"/>
        <v>3.9439204229271012</v>
      </c>
      <c r="AF138" s="125">
        <f>AE138*30</f>
        <v>118.31761268781304</v>
      </c>
      <c r="AG138" s="132"/>
      <c r="AH138" s="42">
        <f t="shared" si="39"/>
        <v>0.2134194819930601</v>
      </c>
      <c r="AI138" s="43">
        <f t="shared" si="40"/>
        <v>6.2034194819930599</v>
      </c>
      <c r="AJ138" s="43">
        <f>+AF138*AI138*12</f>
        <v>8807.6854033258642</v>
      </c>
      <c r="AK138" s="43">
        <f t="shared" si="42"/>
        <v>303.0154033258641</v>
      </c>
      <c r="AO138" s="56">
        <v>30</v>
      </c>
      <c r="AP138" s="56">
        <v>1</v>
      </c>
      <c r="AQ138" s="45">
        <f t="shared" si="46"/>
        <v>3.9439204229271012</v>
      </c>
    </row>
    <row r="139" spans="1:16378" s="127" customFormat="1" ht="12" customHeight="1">
      <c r="A139" s="47" t="s">
        <v>157</v>
      </c>
      <c r="B139" s="47" t="str">
        <f>VLOOKUP(A139,'[39]Sales Summary Regulated'!$B:$C,2,FALSE)</f>
        <v>30YD ROLL OFF-MNTHLY RENT</v>
      </c>
      <c r="C139" s="48">
        <f>IFERROR(IFERROR(VLOOKUP(A139,'[39]All Other Rates'!$F$2:$H$646,3,FALSE),VLOOKUP(A139,#REF!,3,FALSE)),IF('Regulated Price Out'!Q139=0,0,"missing price"))</f>
        <v>146.22</v>
      </c>
      <c r="D139" s="116"/>
      <c r="E139" s="45">
        <f>IFERROR(VLOOKUP($A139,'[39]Sales Summary Regulated'!$B:$O,3,0),0)</f>
        <v>-711.5</v>
      </c>
      <c r="F139" s="45">
        <f>IFERROR(VLOOKUP($A139,'[39]Sales Summary Regulated'!$B:$O,4,0),0)</f>
        <v>146.22</v>
      </c>
      <c r="G139" s="45">
        <f>IFERROR(VLOOKUP($A139,'[39]Sales Summary Regulated'!$B:$O,5,0),0)</f>
        <v>292.44</v>
      </c>
      <c r="H139" s="45">
        <f>IFERROR(VLOOKUP($A139,'[39]Sales Summary Regulated'!$B:$O,6,0),0)</f>
        <v>292.44</v>
      </c>
      <c r="I139" s="45">
        <f>IFERROR(VLOOKUP($A139,'[39]Sales Summary Regulated'!$B:$O,7,0),0)</f>
        <v>146.22</v>
      </c>
      <c r="J139" s="45">
        <f>IFERROR(VLOOKUP($A139,'[39]Sales Summary Regulated'!$B:$O,8,0),0)</f>
        <v>146.22</v>
      </c>
      <c r="K139" s="45">
        <f>IFERROR(VLOOKUP($A139,'[39]Sales Summary Regulated'!$B:$O,9,0),0)</f>
        <v>146.22</v>
      </c>
      <c r="L139" s="45">
        <f>IFERROR(VLOOKUP($A139,'[39]Sales Summary Regulated'!$B:$O,10,0),0)</f>
        <v>146.22</v>
      </c>
      <c r="M139" s="45">
        <f>IFERROR(VLOOKUP($A139,'[39]Sales Summary Regulated'!$B:$O,11,0),0)</f>
        <v>292.44</v>
      </c>
      <c r="N139" s="45">
        <f>IFERROR(VLOOKUP($A139,'[39]Sales Summary Regulated'!$B:$O,12,0),0)</f>
        <v>438.65999999999997</v>
      </c>
      <c r="O139" s="45">
        <f>IFERROR(VLOOKUP($A139,'[39]Sales Summary Regulated'!$B:$O,13,0),0)</f>
        <v>292.44</v>
      </c>
      <c r="P139" s="45">
        <f>IFERROR(VLOOKUP($A139,'[39]Sales Summary Regulated'!$B:$O,14,0),0)</f>
        <v>438.65999999999997</v>
      </c>
      <c r="Q139" s="70">
        <f t="shared" si="36"/>
        <v>2066.6799999999998</v>
      </c>
      <c r="R139" s="70"/>
      <c r="S139" s="124">
        <f t="shared" ref="S139:AD140" si="50">IFERROR(E139/$C139,0)</f>
        <v>-4.8659554096566815</v>
      </c>
      <c r="T139" s="124">
        <f t="shared" si="50"/>
        <v>1</v>
      </c>
      <c r="U139" s="124">
        <f t="shared" si="50"/>
        <v>2</v>
      </c>
      <c r="V139" s="124">
        <f t="shared" si="50"/>
        <v>2</v>
      </c>
      <c r="W139" s="124">
        <f t="shared" si="50"/>
        <v>1</v>
      </c>
      <c r="X139" s="124">
        <f t="shared" si="50"/>
        <v>1</v>
      </c>
      <c r="Y139" s="124">
        <f t="shared" si="50"/>
        <v>1</v>
      </c>
      <c r="Z139" s="124">
        <f t="shared" si="50"/>
        <v>1</v>
      </c>
      <c r="AA139" s="124">
        <f t="shared" si="50"/>
        <v>2</v>
      </c>
      <c r="AB139" s="124">
        <f t="shared" si="50"/>
        <v>3</v>
      </c>
      <c r="AC139" s="124">
        <f t="shared" si="50"/>
        <v>2</v>
      </c>
      <c r="AD139" s="124">
        <f t="shared" si="50"/>
        <v>3</v>
      </c>
      <c r="AE139" s="70">
        <f t="shared" si="38"/>
        <v>1.1778370491952765</v>
      </c>
      <c r="AF139" s="5"/>
      <c r="AG139" s="5"/>
      <c r="AH139" s="42">
        <f t="shared" si="39"/>
        <v>5.2097156355634802</v>
      </c>
      <c r="AI139" s="43">
        <f t="shared" si="40"/>
        <v>151.42971563556347</v>
      </c>
      <c r="AJ139" s="43">
        <f t="shared" si="41"/>
        <v>2140.3143530960629</v>
      </c>
      <c r="AK139" s="43">
        <f t="shared" si="42"/>
        <v>73.634353096063023</v>
      </c>
      <c r="AL139" s="7"/>
      <c r="AM139" s="7"/>
      <c r="AN139" s="7"/>
      <c r="AO139" s="50">
        <v>30</v>
      </c>
      <c r="AP139" s="50">
        <v>1</v>
      </c>
      <c r="AQ139" s="45">
        <f t="shared" si="46"/>
        <v>1.1778370491952765</v>
      </c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  <c r="IU139" s="7"/>
      <c r="IV139" s="7"/>
      <c r="IW139" s="7"/>
      <c r="IX139" s="7"/>
      <c r="IY139" s="7"/>
      <c r="IZ139" s="7"/>
      <c r="JA139" s="7"/>
      <c r="JB139" s="7"/>
      <c r="JC139" s="7"/>
      <c r="JD139" s="7"/>
      <c r="JE139" s="7"/>
      <c r="JF139" s="7"/>
      <c r="JG139" s="7"/>
      <c r="JH139" s="7"/>
      <c r="JI139" s="7"/>
      <c r="JJ139" s="7"/>
      <c r="JK139" s="7"/>
      <c r="JL139" s="7"/>
      <c r="JM139" s="7"/>
      <c r="JN139" s="7"/>
      <c r="JO139" s="7"/>
      <c r="JP139" s="7"/>
      <c r="JQ139" s="7"/>
      <c r="JR139" s="7"/>
      <c r="JS139" s="7"/>
      <c r="JT139" s="7"/>
      <c r="JU139" s="7"/>
      <c r="JV139" s="7"/>
      <c r="JW139" s="7"/>
      <c r="JX139" s="7"/>
      <c r="JY139" s="7"/>
      <c r="JZ139" s="7"/>
      <c r="KA139" s="7"/>
      <c r="KB139" s="7"/>
      <c r="KC139" s="7"/>
      <c r="KD139" s="7"/>
      <c r="KE139" s="7"/>
      <c r="KF139" s="7"/>
      <c r="KG139" s="7"/>
      <c r="KH139" s="7"/>
      <c r="KI139" s="7"/>
      <c r="KJ139" s="7"/>
      <c r="KK139" s="7"/>
      <c r="KL139" s="7"/>
      <c r="KM139" s="7"/>
      <c r="KN139" s="7"/>
      <c r="KO139" s="7"/>
      <c r="KP139" s="7"/>
      <c r="KQ139" s="7"/>
      <c r="KR139" s="7"/>
      <c r="KS139" s="7"/>
      <c r="KT139" s="7"/>
      <c r="KU139" s="7"/>
      <c r="KV139" s="7"/>
      <c r="KW139" s="7"/>
      <c r="KX139" s="7"/>
      <c r="KY139" s="7"/>
      <c r="KZ139" s="7"/>
      <c r="LA139" s="7"/>
      <c r="LB139" s="7"/>
      <c r="LC139" s="7"/>
      <c r="LD139" s="7"/>
      <c r="LE139" s="7"/>
      <c r="LF139" s="7"/>
      <c r="LG139" s="7"/>
      <c r="LH139" s="7"/>
      <c r="LI139" s="7"/>
      <c r="LJ139" s="7"/>
      <c r="LK139" s="7"/>
      <c r="LL139" s="7"/>
      <c r="LM139" s="7"/>
      <c r="LN139" s="7"/>
      <c r="LO139" s="7"/>
      <c r="LP139" s="7"/>
      <c r="LQ139" s="7"/>
      <c r="LR139" s="7"/>
      <c r="LS139" s="7"/>
      <c r="LT139" s="7"/>
      <c r="LU139" s="7"/>
      <c r="LV139" s="7"/>
      <c r="LW139" s="7"/>
      <c r="LX139" s="7"/>
      <c r="LY139" s="7"/>
      <c r="LZ139" s="7"/>
      <c r="MA139" s="7"/>
      <c r="MB139" s="7"/>
      <c r="MC139" s="7"/>
      <c r="MD139" s="7"/>
      <c r="ME139" s="7"/>
      <c r="MF139" s="7"/>
      <c r="MG139" s="7"/>
      <c r="MH139" s="7"/>
      <c r="MI139" s="7"/>
      <c r="MJ139" s="7"/>
      <c r="MK139" s="7"/>
      <c r="ML139" s="7"/>
      <c r="MM139" s="7"/>
      <c r="MN139" s="7"/>
      <c r="MO139" s="7"/>
      <c r="MP139" s="7"/>
      <c r="MQ139" s="7"/>
      <c r="MR139" s="7"/>
      <c r="MS139" s="7"/>
      <c r="MT139" s="7"/>
      <c r="MU139" s="7"/>
      <c r="MV139" s="7"/>
      <c r="MW139" s="7"/>
      <c r="MX139" s="7"/>
      <c r="MY139" s="7"/>
      <c r="MZ139" s="7"/>
      <c r="NA139" s="7"/>
      <c r="NB139" s="7"/>
      <c r="NC139" s="7"/>
      <c r="ND139" s="7"/>
      <c r="NE139" s="7"/>
      <c r="NF139" s="7"/>
      <c r="NG139" s="7"/>
      <c r="NH139" s="7"/>
      <c r="NI139" s="7"/>
      <c r="NJ139" s="7"/>
      <c r="NK139" s="7"/>
      <c r="NL139" s="7"/>
      <c r="NM139" s="7"/>
      <c r="NN139" s="7"/>
      <c r="NO139" s="7"/>
      <c r="NP139" s="7"/>
      <c r="NQ139" s="7"/>
      <c r="NR139" s="7"/>
      <c r="NS139" s="7"/>
      <c r="NT139" s="7"/>
      <c r="NU139" s="7"/>
      <c r="NV139" s="7"/>
      <c r="NW139" s="7"/>
      <c r="NX139" s="7"/>
      <c r="NY139" s="7"/>
      <c r="NZ139" s="7"/>
      <c r="OA139" s="7"/>
      <c r="OB139" s="7"/>
      <c r="OC139" s="7"/>
      <c r="OD139" s="7"/>
      <c r="OE139" s="7"/>
      <c r="OF139" s="7"/>
      <c r="OG139" s="7"/>
      <c r="OH139" s="7"/>
      <c r="OI139" s="7"/>
      <c r="OJ139" s="7"/>
      <c r="OK139" s="7"/>
      <c r="OL139" s="7"/>
      <c r="OM139" s="7"/>
      <c r="ON139" s="7"/>
      <c r="OO139" s="7"/>
      <c r="OP139" s="7"/>
      <c r="OQ139" s="7"/>
      <c r="OR139" s="7"/>
      <c r="OS139" s="7"/>
      <c r="OT139" s="7"/>
      <c r="OU139" s="7"/>
      <c r="OV139" s="7"/>
      <c r="OW139" s="7"/>
      <c r="OX139" s="7"/>
      <c r="OY139" s="7"/>
      <c r="OZ139" s="7"/>
      <c r="PA139" s="7"/>
      <c r="PB139" s="7"/>
      <c r="PC139" s="7"/>
      <c r="PD139" s="7"/>
      <c r="PE139" s="7"/>
      <c r="PF139" s="7"/>
      <c r="PG139" s="7"/>
      <c r="PH139" s="7"/>
      <c r="PI139" s="7"/>
      <c r="PJ139" s="7"/>
      <c r="PK139" s="7"/>
      <c r="PL139" s="7"/>
      <c r="PM139" s="7"/>
      <c r="PN139" s="7"/>
      <c r="PO139" s="7"/>
      <c r="PP139" s="7"/>
      <c r="PQ139" s="7"/>
      <c r="PR139" s="7"/>
      <c r="PS139" s="7"/>
      <c r="PT139" s="7"/>
      <c r="PU139" s="7"/>
      <c r="PV139" s="7"/>
      <c r="PW139" s="7"/>
      <c r="PX139" s="7"/>
      <c r="PY139" s="7"/>
      <c r="PZ139" s="7"/>
      <c r="QA139" s="7"/>
      <c r="QB139" s="7"/>
      <c r="QC139" s="7"/>
      <c r="QD139" s="7"/>
      <c r="QE139" s="7"/>
      <c r="QF139" s="7"/>
      <c r="QG139" s="7"/>
      <c r="QH139" s="7"/>
      <c r="QI139" s="7"/>
      <c r="QJ139" s="7"/>
      <c r="QK139" s="7"/>
      <c r="QL139" s="7"/>
      <c r="QM139" s="7"/>
      <c r="QN139" s="7"/>
      <c r="QO139" s="7"/>
      <c r="QP139" s="7"/>
      <c r="QQ139" s="7"/>
      <c r="QR139" s="7"/>
      <c r="QS139" s="7"/>
      <c r="QT139" s="7"/>
      <c r="QU139" s="7"/>
      <c r="QV139" s="7"/>
      <c r="QW139" s="7"/>
      <c r="QX139" s="7"/>
      <c r="QY139" s="7"/>
      <c r="QZ139" s="7"/>
      <c r="RA139" s="7"/>
      <c r="RB139" s="7"/>
      <c r="RC139" s="7"/>
      <c r="RD139" s="7"/>
      <c r="RE139" s="7"/>
      <c r="RF139" s="7"/>
      <c r="RG139" s="7"/>
      <c r="RH139" s="7"/>
      <c r="RI139" s="7"/>
      <c r="RJ139" s="7"/>
      <c r="RK139" s="7"/>
      <c r="RL139" s="7"/>
      <c r="RM139" s="7"/>
      <c r="RN139" s="7"/>
      <c r="RO139" s="7"/>
      <c r="RP139" s="7"/>
      <c r="RQ139" s="7"/>
      <c r="RR139" s="7"/>
      <c r="RS139" s="7"/>
      <c r="RT139" s="7"/>
      <c r="RU139" s="7"/>
      <c r="RV139" s="7"/>
      <c r="RW139" s="7"/>
      <c r="RX139" s="7"/>
      <c r="RY139" s="7"/>
      <c r="RZ139" s="7"/>
      <c r="SA139" s="7"/>
      <c r="SB139" s="7"/>
      <c r="SC139" s="7"/>
      <c r="SD139" s="7"/>
      <c r="SE139" s="7"/>
      <c r="SF139" s="7"/>
      <c r="SG139" s="7"/>
      <c r="SH139" s="7"/>
      <c r="SI139" s="7"/>
      <c r="SJ139" s="7"/>
      <c r="SK139" s="7"/>
      <c r="SL139" s="7"/>
      <c r="SM139" s="7"/>
      <c r="SN139" s="7"/>
      <c r="SO139" s="7"/>
      <c r="SP139" s="7"/>
      <c r="SQ139" s="7"/>
      <c r="SR139" s="7"/>
      <c r="SS139" s="7"/>
      <c r="ST139" s="7"/>
      <c r="SU139" s="7"/>
      <c r="SV139" s="7"/>
      <c r="SW139" s="7"/>
      <c r="SX139" s="7"/>
      <c r="SY139" s="7"/>
      <c r="SZ139" s="7"/>
      <c r="TA139" s="7"/>
      <c r="TB139" s="7"/>
      <c r="TC139" s="7"/>
      <c r="TD139" s="7"/>
      <c r="TE139" s="7"/>
      <c r="TF139" s="7"/>
      <c r="TG139" s="7"/>
      <c r="TH139" s="7"/>
      <c r="TI139" s="7"/>
      <c r="TJ139" s="7"/>
      <c r="TK139" s="7"/>
      <c r="TL139" s="7"/>
      <c r="TM139" s="7"/>
      <c r="TN139" s="7"/>
      <c r="TO139" s="7"/>
      <c r="TP139" s="7"/>
      <c r="TQ139" s="7"/>
      <c r="TR139" s="7"/>
      <c r="TS139" s="7"/>
      <c r="TT139" s="7"/>
      <c r="TU139" s="7"/>
      <c r="TV139" s="7"/>
      <c r="TW139" s="7"/>
      <c r="TX139" s="7"/>
      <c r="TY139" s="7"/>
      <c r="TZ139" s="7"/>
      <c r="UA139" s="7"/>
      <c r="UB139" s="7"/>
      <c r="UC139" s="7"/>
      <c r="UD139" s="7"/>
      <c r="UE139" s="7"/>
      <c r="UF139" s="7"/>
      <c r="UG139" s="7"/>
      <c r="UH139" s="7"/>
      <c r="UI139" s="7"/>
      <c r="UJ139" s="7"/>
      <c r="UK139" s="7"/>
      <c r="UL139" s="7"/>
      <c r="UM139" s="7"/>
      <c r="UN139" s="7"/>
      <c r="UO139" s="7"/>
      <c r="UP139" s="7"/>
      <c r="UQ139" s="7"/>
      <c r="UR139" s="7"/>
      <c r="US139" s="7"/>
      <c r="UT139" s="7"/>
      <c r="UU139" s="7"/>
      <c r="UV139" s="7"/>
      <c r="UW139" s="7"/>
      <c r="UX139" s="7"/>
      <c r="UY139" s="7"/>
      <c r="UZ139" s="7"/>
      <c r="VA139" s="7"/>
      <c r="VB139" s="7"/>
      <c r="VC139" s="7"/>
      <c r="VD139" s="7"/>
      <c r="VE139" s="7"/>
      <c r="VF139" s="7"/>
      <c r="VG139" s="7"/>
      <c r="VH139" s="7"/>
      <c r="VI139" s="7"/>
      <c r="VJ139" s="7"/>
      <c r="VK139" s="7"/>
      <c r="VL139" s="7"/>
      <c r="VM139" s="7"/>
      <c r="VN139" s="7"/>
      <c r="VO139" s="7"/>
      <c r="VP139" s="7"/>
      <c r="VQ139" s="7"/>
      <c r="VR139" s="7"/>
      <c r="VS139" s="7"/>
      <c r="VT139" s="7"/>
      <c r="VU139" s="7"/>
      <c r="VV139" s="7"/>
      <c r="VW139" s="7"/>
      <c r="VX139" s="7"/>
      <c r="VY139" s="7"/>
      <c r="VZ139" s="7"/>
      <c r="WA139" s="7"/>
      <c r="WB139" s="7"/>
      <c r="WC139" s="7"/>
      <c r="WD139" s="7"/>
      <c r="WE139" s="7"/>
      <c r="WF139" s="7"/>
      <c r="WG139" s="7"/>
      <c r="WH139" s="7"/>
      <c r="WI139" s="7"/>
      <c r="WJ139" s="7"/>
      <c r="WK139" s="7"/>
      <c r="WL139" s="7"/>
      <c r="WM139" s="7"/>
      <c r="WN139" s="7"/>
      <c r="WO139" s="7"/>
      <c r="WP139" s="7"/>
      <c r="WQ139" s="7"/>
      <c r="WR139" s="7"/>
      <c r="WS139" s="7"/>
      <c r="WT139" s="7"/>
      <c r="WU139" s="7"/>
      <c r="WV139" s="7"/>
      <c r="WW139" s="7"/>
      <c r="WX139" s="7"/>
      <c r="WY139" s="7"/>
      <c r="WZ139" s="7"/>
      <c r="XA139" s="7"/>
      <c r="XB139" s="7"/>
      <c r="XC139" s="7"/>
      <c r="XD139" s="7"/>
      <c r="XE139" s="7"/>
      <c r="XF139" s="7"/>
      <c r="XG139" s="7"/>
      <c r="XH139" s="7"/>
      <c r="XI139" s="7"/>
      <c r="XJ139" s="7"/>
      <c r="XK139" s="7"/>
      <c r="XL139" s="7"/>
      <c r="XM139" s="7"/>
      <c r="XN139" s="7"/>
      <c r="XO139" s="7"/>
      <c r="XP139" s="7"/>
      <c r="XQ139" s="7"/>
      <c r="XR139" s="7"/>
      <c r="XS139" s="7"/>
      <c r="XT139" s="7"/>
      <c r="XU139" s="7"/>
      <c r="XV139" s="7"/>
      <c r="XW139" s="7"/>
      <c r="XX139" s="7"/>
      <c r="XY139" s="7"/>
      <c r="XZ139" s="7"/>
      <c r="YA139" s="7"/>
      <c r="YB139" s="7"/>
      <c r="YC139" s="7"/>
      <c r="YD139" s="7"/>
      <c r="YE139" s="7"/>
      <c r="YF139" s="7"/>
      <c r="YG139" s="7"/>
      <c r="YH139" s="7"/>
      <c r="YI139" s="7"/>
      <c r="YJ139" s="7"/>
      <c r="YK139" s="7"/>
      <c r="YL139" s="7"/>
      <c r="YM139" s="7"/>
      <c r="YN139" s="7"/>
      <c r="YO139" s="7"/>
      <c r="YP139" s="7"/>
      <c r="YQ139" s="7"/>
      <c r="YR139" s="7"/>
      <c r="YS139" s="7"/>
      <c r="YT139" s="7"/>
      <c r="YU139" s="7"/>
      <c r="YV139" s="7"/>
      <c r="YW139" s="7"/>
      <c r="YX139" s="7"/>
      <c r="YY139" s="7"/>
      <c r="YZ139" s="7"/>
      <c r="ZA139" s="7"/>
      <c r="ZB139" s="7"/>
      <c r="ZC139" s="7"/>
      <c r="ZD139" s="7"/>
      <c r="ZE139" s="7"/>
      <c r="ZF139" s="7"/>
      <c r="ZG139" s="7"/>
      <c r="ZH139" s="7"/>
      <c r="ZI139" s="7"/>
      <c r="ZJ139" s="7"/>
      <c r="ZK139" s="7"/>
      <c r="ZL139" s="7"/>
      <c r="ZM139" s="7"/>
      <c r="ZN139" s="7"/>
      <c r="ZO139" s="7"/>
      <c r="ZP139" s="7"/>
      <c r="ZQ139" s="7"/>
      <c r="ZR139" s="7"/>
      <c r="ZS139" s="7"/>
      <c r="ZT139" s="7"/>
      <c r="ZU139" s="7"/>
      <c r="ZV139" s="7"/>
      <c r="ZW139" s="7"/>
      <c r="ZX139" s="7"/>
      <c r="ZY139" s="7"/>
      <c r="ZZ139" s="7"/>
      <c r="AAA139" s="7"/>
      <c r="AAB139" s="7"/>
      <c r="AAC139" s="7"/>
      <c r="AAD139" s="7"/>
      <c r="AAE139" s="7"/>
      <c r="AAF139" s="7"/>
      <c r="AAG139" s="7"/>
      <c r="AAH139" s="7"/>
      <c r="AAI139" s="7"/>
      <c r="AAJ139" s="7"/>
      <c r="AAK139" s="7"/>
      <c r="AAL139" s="7"/>
      <c r="AAM139" s="7"/>
      <c r="AAN139" s="7"/>
      <c r="AAO139" s="7"/>
      <c r="AAP139" s="7"/>
      <c r="AAQ139" s="7"/>
      <c r="AAR139" s="7"/>
      <c r="AAS139" s="7"/>
      <c r="AAT139" s="7"/>
      <c r="AAU139" s="7"/>
      <c r="AAV139" s="7"/>
      <c r="AAW139" s="7"/>
      <c r="AAX139" s="7"/>
      <c r="AAY139" s="7"/>
      <c r="AAZ139" s="7"/>
      <c r="ABA139" s="7"/>
      <c r="ABB139" s="7"/>
      <c r="ABC139" s="7"/>
      <c r="ABD139" s="7"/>
      <c r="ABE139" s="7"/>
      <c r="ABF139" s="7"/>
      <c r="ABG139" s="7"/>
      <c r="ABH139" s="7"/>
      <c r="ABI139" s="7"/>
      <c r="ABJ139" s="7"/>
      <c r="ABK139" s="7"/>
      <c r="ABL139" s="7"/>
      <c r="ABM139" s="7"/>
      <c r="ABN139" s="7"/>
      <c r="ABO139" s="7"/>
      <c r="ABP139" s="7"/>
      <c r="ABQ139" s="7"/>
      <c r="ABR139" s="7"/>
      <c r="ABS139" s="7"/>
      <c r="ABT139" s="7"/>
      <c r="ABU139" s="7"/>
      <c r="ABV139" s="7"/>
      <c r="ABW139" s="7"/>
      <c r="ABX139" s="7"/>
      <c r="ABY139" s="7"/>
      <c r="ABZ139" s="7"/>
      <c r="ACA139" s="7"/>
      <c r="ACB139" s="7"/>
      <c r="ACC139" s="7"/>
      <c r="ACD139" s="7"/>
      <c r="ACE139" s="7"/>
      <c r="ACF139" s="7"/>
      <c r="ACG139" s="7"/>
      <c r="ACH139" s="7"/>
      <c r="ACI139" s="7"/>
      <c r="ACJ139" s="7"/>
      <c r="ACK139" s="7"/>
      <c r="ACL139" s="7"/>
      <c r="ACM139" s="7"/>
      <c r="ACN139" s="7"/>
      <c r="ACO139" s="7"/>
      <c r="ACP139" s="7"/>
      <c r="ACQ139" s="7"/>
      <c r="ACR139" s="7"/>
      <c r="ACS139" s="7"/>
      <c r="ACT139" s="7"/>
      <c r="ACU139" s="7"/>
      <c r="ACV139" s="7"/>
      <c r="ACW139" s="7"/>
      <c r="ACX139" s="7"/>
      <c r="ACY139" s="7"/>
      <c r="ACZ139" s="7"/>
      <c r="ADA139" s="7"/>
      <c r="ADB139" s="7"/>
      <c r="ADC139" s="7"/>
      <c r="ADD139" s="7"/>
      <c r="ADE139" s="7"/>
      <c r="ADF139" s="7"/>
      <c r="ADG139" s="7"/>
      <c r="ADH139" s="7"/>
      <c r="ADI139" s="7"/>
      <c r="ADJ139" s="7"/>
      <c r="ADK139" s="7"/>
      <c r="ADL139" s="7"/>
      <c r="ADM139" s="7"/>
      <c r="ADN139" s="7"/>
      <c r="ADO139" s="7"/>
      <c r="ADP139" s="7"/>
      <c r="ADQ139" s="7"/>
      <c r="ADR139" s="7"/>
      <c r="ADS139" s="7"/>
      <c r="ADT139" s="7"/>
      <c r="ADU139" s="7"/>
      <c r="ADV139" s="7"/>
      <c r="ADW139" s="7"/>
      <c r="ADX139" s="7"/>
      <c r="ADY139" s="7"/>
      <c r="ADZ139" s="7"/>
      <c r="AEA139" s="7"/>
      <c r="AEB139" s="7"/>
      <c r="AEC139" s="7"/>
      <c r="AED139" s="7"/>
      <c r="AEE139" s="7"/>
      <c r="AEF139" s="7"/>
      <c r="AEG139" s="7"/>
      <c r="AEH139" s="7"/>
      <c r="AEI139" s="7"/>
      <c r="AEJ139" s="7"/>
      <c r="AEK139" s="7"/>
      <c r="AEL139" s="7"/>
      <c r="AEM139" s="7"/>
      <c r="AEN139" s="7"/>
      <c r="AEO139" s="7"/>
      <c r="AEP139" s="7"/>
      <c r="AEQ139" s="7"/>
      <c r="AER139" s="7"/>
      <c r="AES139" s="7"/>
      <c r="AET139" s="7"/>
      <c r="AEU139" s="7"/>
      <c r="AEV139" s="7"/>
      <c r="AEW139" s="7"/>
      <c r="AEX139" s="7"/>
      <c r="AEY139" s="7"/>
      <c r="AEZ139" s="7"/>
      <c r="AFA139" s="7"/>
      <c r="AFB139" s="7"/>
      <c r="AFC139" s="7"/>
      <c r="AFD139" s="7"/>
      <c r="AFE139" s="7"/>
      <c r="AFF139" s="7"/>
      <c r="AFG139" s="7"/>
      <c r="AFH139" s="7"/>
      <c r="AFI139" s="7"/>
      <c r="AFJ139" s="7"/>
      <c r="AFK139" s="7"/>
      <c r="AFL139" s="7"/>
      <c r="AFM139" s="7"/>
      <c r="AFN139" s="7"/>
      <c r="AFO139" s="7"/>
      <c r="AFP139" s="7"/>
      <c r="AFQ139" s="7"/>
      <c r="AFR139" s="7"/>
      <c r="AFS139" s="7"/>
      <c r="AFT139" s="7"/>
      <c r="AFU139" s="7"/>
      <c r="AFV139" s="7"/>
      <c r="AFW139" s="7"/>
      <c r="AFX139" s="7"/>
      <c r="AFY139" s="7"/>
      <c r="AFZ139" s="7"/>
      <c r="AGA139" s="7"/>
      <c r="AGB139" s="7"/>
      <c r="AGC139" s="7"/>
      <c r="AGD139" s="7"/>
      <c r="AGE139" s="7"/>
      <c r="AGF139" s="7"/>
      <c r="AGG139" s="7"/>
      <c r="AGH139" s="7"/>
      <c r="AGI139" s="7"/>
      <c r="AGJ139" s="7"/>
      <c r="AGK139" s="7"/>
      <c r="AGL139" s="7"/>
      <c r="AGM139" s="7"/>
      <c r="AGN139" s="7"/>
      <c r="AGO139" s="7"/>
      <c r="AGP139" s="7"/>
      <c r="AGQ139" s="7"/>
      <c r="AGR139" s="7"/>
      <c r="AGS139" s="7"/>
      <c r="AGT139" s="7"/>
      <c r="AGU139" s="7"/>
      <c r="AGV139" s="7"/>
      <c r="AGW139" s="7"/>
      <c r="AGX139" s="7"/>
      <c r="AGY139" s="7"/>
      <c r="AGZ139" s="7"/>
      <c r="AHA139" s="7"/>
      <c r="AHB139" s="7"/>
      <c r="AHC139" s="7"/>
      <c r="AHD139" s="7"/>
      <c r="AHE139" s="7"/>
      <c r="AHF139" s="7"/>
      <c r="AHG139" s="7"/>
      <c r="AHH139" s="7"/>
      <c r="AHI139" s="7"/>
      <c r="AHJ139" s="7"/>
      <c r="AHK139" s="7"/>
      <c r="AHL139" s="7"/>
      <c r="AHM139" s="7"/>
      <c r="AHN139" s="7"/>
      <c r="AHO139" s="7"/>
      <c r="AHP139" s="7"/>
      <c r="AHQ139" s="7"/>
      <c r="AHR139" s="7"/>
      <c r="AHS139" s="7"/>
      <c r="AHT139" s="7"/>
      <c r="AHU139" s="7"/>
      <c r="AHV139" s="7"/>
      <c r="AHW139" s="7"/>
      <c r="AHX139" s="7"/>
      <c r="AHY139" s="7"/>
      <c r="AHZ139" s="7"/>
      <c r="AIA139" s="7"/>
      <c r="AIB139" s="7"/>
      <c r="AIC139" s="7"/>
      <c r="AID139" s="7"/>
      <c r="AIE139" s="7"/>
      <c r="AIF139" s="7"/>
      <c r="AIG139" s="7"/>
      <c r="AIH139" s="7"/>
      <c r="AII139" s="7"/>
      <c r="AIJ139" s="7"/>
      <c r="AIK139" s="7"/>
      <c r="AIL139" s="7"/>
      <c r="AIM139" s="7"/>
      <c r="AIN139" s="7"/>
      <c r="AIO139" s="7"/>
      <c r="AIP139" s="7"/>
      <c r="AIQ139" s="7"/>
      <c r="AIR139" s="7"/>
      <c r="AIS139" s="7"/>
      <c r="AIT139" s="7"/>
      <c r="AIU139" s="7"/>
      <c r="AIV139" s="7"/>
      <c r="AIW139" s="7"/>
      <c r="AIX139" s="7"/>
      <c r="AIY139" s="7"/>
      <c r="AIZ139" s="7"/>
      <c r="AJA139" s="7"/>
      <c r="AJB139" s="7"/>
      <c r="AJC139" s="7"/>
      <c r="AJD139" s="7"/>
      <c r="AJE139" s="7"/>
      <c r="AJF139" s="7"/>
      <c r="AJG139" s="7"/>
      <c r="AJH139" s="7"/>
      <c r="AJI139" s="7"/>
      <c r="AJJ139" s="7"/>
      <c r="AJK139" s="7"/>
      <c r="AJL139" s="7"/>
      <c r="AJM139" s="7"/>
      <c r="AJN139" s="7"/>
      <c r="AJO139" s="7"/>
      <c r="AJP139" s="7"/>
      <c r="AJQ139" s="7"/>
      <c r="AJR139" s="7"/>
      <c r="AJS139" s="7"/>
      <c r="AJT139" s="7"/>
      <c r="AJU139" s="7"/>
      <c r="AJV139" s="7"/>
      <c r="AJW139" s="7"/>
      <c r="AJX139" s="7"/>
      <c r="AJY139" s="7"/>
      <c r="AJZ139" s="7"/>
      <c r="AKA139" s="7"/>
      <c r="AKB139" s="7"/>
      <c r="AKC139" s="7"/>
      <c r="AKD139" s="7"/>
      <c r="AKE139" s="7"/>
      <c r="AKF139" s="7"/>
      <c r="AKG139" s="7"/>
      <c r="AKH139" s="7"/>
      <c r="AKI139" s="7"/>
      <c r="AKJ139" s="7"/>
      <c r="AKK139" s="7"/>
      <c r="AKL139" s="7"/>
      <c r="AKM139" s="7"/>
      <c r="AKN139" s="7"/>
      <c r="AKO139" s="7"/>
      <c r="AKP139" s="7"/>
      <c r="AKQ139" s="7"/>
      <c r="AKR139" s="7"/>
      <c r="AKS139" s="7"/>
      <c r="AKT139" s="7"/>
      <c r="AKU139" s="7"/>
      <c r="AKV139" s="7"/>
      <c r="AKW139" s="7"/>
      <c r="AKX139" s="7"/>
      <c r="AKY139" s="7"/>
      <c r="AKZ139" s="7"/>
      <c r="ALA139" s="7"/>
      <c r="ALB139" s="7"/>
      <c r="ALC139" s="7"/>
      <c r="ALD139" s="7"/>
      <c r="ALE139" s="7"/>
      <c r="ALF139" s="7"/>
      <c r="ALG139" s="7"/>
      <c r="ALH139" s="7"/>
      <c r="ALI139" s="7"/>
      <c r="ALJ139" s="7"/>
      <c r="ALK139" s="7"/>
      <c r="ALL139" s="7"/>
      <c r="ALM139" s="7"/>
      <c r="ALN139" s="7"/>
      <c r="ALO139" s="7"/>
      <c r="ALP139" s="7"/>
      <c r="ALQ139" s="7"/>
      <c r="ALR139" s="7"/>
      <c r="ALS139" s="7"/>
      <c r="ALT139" s="7"/>
      <c r="ALU139" s="7"/>
      <c r="ALV139" s="7"/>
      <c r="ALW139" s="7"/>
      <c r="ALX139" s="7"/>
      <c r="ALY139" s="7"/>
      <c r="ALZ139" s="7"/>
      <c r="AMA139" s="7"/>
      <c r="AMB139" s="7"/>
      <c r="AMC139" s="7"/>
      <c r="AMD139" s="7"/>
      <c r="AME139" s="7"/>
      <c r="AMF139" s="7"/>
      <c r="AMG139" s="7"/>
      <c r="AMH139" s="7"/>
      <c r="AMI139" s="7"/>
      <c r="AMJ139" s="7"/>
      <c r="AMK139" s="7"/>
      <c r="AML139" s="7"/>
      <c r="AMM139" s="7"/>
      <c r="AMN139" s="7"/>
      <c r="AMO139" s="7"/>
      <c r="AMP139" s="7"/>
      <c r="AMQ139" s="7"/>
      <c r="AMR139" s="7"/>
      <c r="AMS139" s="7"/>
      <c r="AMT139" s="7"/>
      <c r="AMU139" s="7"/>
      <c r="AMV139" s="7"/>
      <c r="AMW139" s="7"/>
      <c r="AMX139" s="7"/>
      <c r="AMY139" s="7"/>
      <c r="AMZ139" s="7"/>
      <c r="ANA139" s="7"/>
      <c r="ANB139" s="7"/>
      <c r="ANC139" s="7"/>
      <c r="AND139" s="7"/>
      <c r="ANE139" s="7"/>
      <c r="ANF139" s="7"/>
      <c r="ANG139" s="7"/>
      <c r="ANH139" s="7"/>
      <c r="ANI139" s="7"/>
      <c r="ANJ139" s="7"/>
      <c r="ANK139" s="7"/>
      <c r="ANL139" s="7"/>
      <c r="ANM139" s="7"/>
      <c r="ANN139" s="7"/>
      <c r="ANO139" s="7"/>
      <c r="ANP139" s="7"/>
      <c r="ANQ139" s="7"/>
      <c r="ANR139" s="7"/>
      <c r="ANS139" s="7"/>
      <c r="ANT139" s="7"/>
      <c r="ANU139" s="7"/>
      <c r="ANV139" s="7"/>
      <c r="ANW139" s="7"/>
      <c r="ANX139" s="7"/>
      <c r="ANY139" s="7"/>
      <c r="ANZ139" s="7"/>
      <c r="AOA139" s="7"/>
      <c r="AOB139" s="7"/>
      <c r="AOC139" s="7"/>
      <c r="AOD139" s="7"/>
      <c r="AOE139" s="7"/>
      <c r="AOF139" s="7"/>
      <c r="AOG139" s="7"/>
      <c r="AOH139" s="7"/>
      <c r="AOI139" s="7"/>
      <c r="AOJ139" s="7"/>
      <c r="AOK139" s="7"/>
      <c r="AOL139" s="7"/>
      <c r="AOM139" s="7"/>
      <c r="AON139" s="7"/>
      <c r="AOO139" s="7"/>
      <c r="AOP139" s="7"/>
      <c r="AOQ139" s="7"/>
      <c r="AOR139" s="7"/>
      <c r="AOS139" s="7"/>
      <c r="AOT139" s="7"/>
      <c r="AOU139" s="7"/>
      <c r="AOV139" s="7"/>
      <c r="AOW139" s="7"/>
      <c r="AOX139" s="7"/>
      <c r="AOY139" s="7"/>
      <c r="AOZ139" s="7"/>
      <c r="APA139" s="7"/>
      <c r="APB139" s="7"/>
      <c r="APC139" s="7"/>
      <c r="APD139" s="7"/>
      <c r="APE139" s="7"/>
      <c r="APF139" s="7"/>
      <c r="APG139" s="7"/>
      <c r="APH139" s="7"/>
      <c r="API139" s="7"/>
      <c r="APJ139" s="7"/>
      <c r="APK139" s="7"/>
      <c r="APL139" s="7"/>
      <c r="APM139" s="7"/>
      <c r="APN139" s="7"/>
      <c r="APO139" s="7"/>
      <c r="APP139" s="7"/>
      <c r="APQ139" s="7"/>
      <c r="APR139" s="7"/>
      <c r="APS139" s="7"/>
      <c r="APT139" s="7"/>
      <c r="APU139" s="7"/>
      <c r="APV139" s="7"/>
      <c r="APW139" s="7"/>
      <c r="APX139" s="7"/>
      <c r="APY139" s="7"/>
      <c r="APZ139" s="7"/>
      <c r="AQA139" s="7"/>
      <c r="AQB139" s="7"/>
      <c r="AQC139" s="7"/>
      <c r="AQD139" s="7"/>
      <c r="AQE139" s="7"/>
      <c r="AQF139" s="7"/>
      <c r="AQG139" s="7"/>
      <c r="AQH139" s="7"/>
      <c r="AQI139" s="7"/>
      <c r="AQJ139" s="7"/>
      <c r="AQK139" s="7"/>
      <c r="AQL139" s="7"/>
      <c r="AQM139" s="7"/>
      <c r="AQN139" s="7"/>
      <c r="AQO139" s="7"/>
      <c r="AQP139" s="7"/>
      <c r="AQQ139" s="7"/>
      <c r="AQR139" s="7"/>
      <c r="AQS139" s="7"/>
      <c r="AQT139" s="7"/>
      <c r="AQU139" s="7"/>
      <c r="AQV139" s="7"/>
      <c r="AQW139" s="7"/>
      <c r="AQX139" s="7"/>
      <c r="AQY139" s="7"/>
      <c r="AQZ139" s="7"/>
      <c r="ARA139" s="7"/>
      <c r="ARB139" s="7"/>
      <c r="ARC139" s="7"/>
      <c r="ARD139" s="7"/>
      <c r="ARE139" s="7"/>
      <c r="ARF139" s="7"/>
      <c r="ARG139" s="7"/>
      <c r="ARH139" s="7"/>
      <c r="ARI139" s="7"/>
      <c r="ARJ139" s="7"/>
      <c r="ARK139" s="7"/>
      <c r="ARL139" s="7"/>
      <c r="ARM139" s="7"/>
      <c r="ARN139" s="7"/>
      <c r="ARO139" s="7"/>
      <c r="ARP139" s="7"/>
      <c r="ARQ139" s="7"/>
      <c r="ARR139" s="7"/>
      <c r="ARS139" s="7"/>
      <c r="ART139" s="7"/>
      <c r="ARU139" s="7"/>
      <c r="ARV139" s="7"/>
      <c r="ARW139" s="7"/>
      <c r="ARX139" s="7"/>
      <c r="ARY139" s="7"/>
      <c r="ARZ139" s="7"/>
      <c r="ASA139" s="7"/>
      <c r="ASB139" s="7"/>
      <c r="ASC139" s="7"/>
      <c r="ASD139" s="7"/>
      <c r="ASE139" s="7"/>
      <c r="ASF139" s="7"/>
      <c r="ASG139" s="7"/>
      <c r="ASH139" s="7"/>
      <c r="ASI139" s="7"/>
      <c r="ASJ139" s="7"/>
      <c r="ASK139" s="7"/>
      <c r="ASL139" s="7"/>
      <c r="ASM139" s="7"/>
      <c r="ASN139" s="7"/>
      <c r="ASO139" s="7"/>
      <c r="ASP139" s="7"/>
      <c r="ASQ139" s="7"/>
      <c r="ASR139" s="7"/>
      <c r="ASS139" s="7"/>
      <c r="AST139" s="7"/>
      <c r="ASU139" s="7"/>
      <c r="ASV139" s="7"/>
      <c r="ASW139" s="7"/>
      <c r="ASX139" s="7"/>
      <c r="ASY139" s="7"/>
      <c r="ASZ139" s="7"/>
      <c r="ATA139" s="7"/>
      <c r="ATB139" s="7"/>
      <c r="ATC139" s="7"/>
      <c r="ATD139" s="7"/>
      <c r="ATE139" s="7"/>
      <c r="ATF139" s="7"/>
      <c r="ATG139" s="7"/>
      <c r="ATH139" s="7"/>
      <c r="ATI139" s="7"/>
      <c r="ATJ139" s="7"/>
      <c r="ATK139" s="7"/>
      <c r="ATL139" s="7"/>
      <c r="ATM139" s="7"/>
      <c r="ATN139" s="7"/>
      <c r="ATO139" s="7"/>
      <c r="ATP139" s="7"/>
      <c r="ATQ139" s="7"/>
      <c r="ATR139" s="7"/>
      <c r="ATS139" s="7"/>
      <c r="ATT139" s="7"/>
      <c r="ATU139" s="7"/>
      <c r="ATV139" s="7"/>
      <c r="ATW139" s="7"/>
      <c r="ATX139" s="7"/>
      <c r="ATY139" s="7"/>
      <c r="ATZ139" s="7"/>
      <c r="AUA139" s="7"/>
      <c r="AUB139" s="7"/>
      <c r="AUC139" s="7"/>
      <c r="AUD139" s="7"/>
      <c r="AUE139" s="7"/>
      <c r="AUF139" s="7"/>
      <c r="AUG139" s="7"/>
      <c r="AUH139" s="7"/>
      <c r="AUI139" s="7"/>
      <c r="AUJ139" s="7"/>
      <c r="AUK139" s="7"/>
      <c r="AUL139" s="7"/>
      <c r="AUM139" s="7"/>
      <c r="AUN139" s="7"/>
      <c r="AUO139" s="7"/>
      <c r="AUP139" s="7"/>
      <c r="AUQ139" s="7"/>
      <c r="AUR139" s="7"/>
      <c r="AUS139" s="7"/>
      <c r="AUT139" s="7"/>
      <c r="AUU139" s="7"/>
      <c r="AUV139" s="7"/>
      <c r="AUW139" s="7"/>
      <c r="AUX139" s="7"/>
      <c r="AUY139" s="7"/>
      <c r="AUZ139" s="7"/>
      <c r="AVA139" s="7"/>
      <c r="AVB139" s="7"/>
      <c r="AVC139" s="7"/>
      <c r="AVD139" s="7"/>
      <c r="AVE139" s="7"/>
      <c r="AVF139" s="7"/>
      <c r="AVG139" s="7"/>
      <c r="AVH139" s="7"/>
      <c r="AVI139" s="7"/>
      <c r="AVJ139" s="7"/>
      <c r="AVK139" s="7"/>
      <c r="AVL139" s="7"/>
      <c r="AVM139" s="7"/>
      <c r="AVN139" s="7"/>
      <c r="AVO139" s="7"/>
      <c r="AVP139" s="7"/>
      <c r="AVQ139" s="7"/>
      <c r="AVR139" s="7"/>
      <c r="AVS139" s="7"/>
      <c r="AVT139" s="7"/>
      <c r="AVU139" s="7"/>
      <c r="AVV139" s="7"/>
      <c r="AVW139" s="7"/>
      <c r="AVX139" s="7"/>
      <c r="AVY139" s="7"/>
      <c r="AVZ139" s="7"/>
      <c r="AWA139" s="7"/>
      <c r="AWB139" s="7"/>
      <c r="AWC139" s="7"/>
      <c r="AWD139" s="7"/>
      <c r="AWE139" s="7"/>
      <c r="AWF139" s="7"/>
      <c r="AWG139" s="7"/>
      <c r="AWH139" s="7"/>
      <c r="AWI139" s="7"/>
      <c r="AWJ139" s="7"/>
      <c r="AWK139" s="7"/>
      <c r="AWL139" s="7"/>
      <c r="AWM139" s="7"/>
      <c r="AWN139" s="7"/>
      <c r="AWO139" s="7"/>
      <c r="AWP139" s="7"/>
      <c r="AWQ139" s="7"/>
      <c r="AWR139" s="7"/>
      <c r="AWS139" s="7"/>
      <c r="AWT139" s="7"/>
      <c r="AWU139" s="7"/>
      <c r="AWV139" s="7"/>
      <c r="AWW139" s="7"/>
      <c r="AWX139" s="7"/>
      <c r="AWY139" s="7"/>
      <c r="AWZ139" s="7"/>
      <c r="AXA139" s="7"/>
      <c r="AXB139" s="7"/>
      <c r="AXC139" s="7"/>
      <c r="AXD139" s="7"/>
      <c r="AXE139" s="7"/>
      <c r="AXF139" s="7"/>
      <c r="AXG139" s="7"/>
      <c r="AXH139" s="7"/>
      <c r="AXI139" s="7"/>
      <c r="AXJ139" s="7"/>
      <c r="AXK139" s="7"/>
      <c r="AXL139" s="7"/>
      <c r="AXM139" s="7"/>
      <c r="AXN139" s="7"/>
      <c r="AXO139" s="7"/>
      <c r="AXP139" s="7"/>
      <c r="AXQ139" s="7"/>
      <c r="AXR139" s="7"/>
      <c r="AXS139" s="7"/>
      <c r="AXT139" s="7"/>
      <c r="AXU139" s="7"/>
      <c r="AXV139" s="7"/>
      <c r="AXW139" s="7"/>
      <c r="AXX139" s="7"/>
      <c r="AXY139" s="7"/>
      <c r="AXZ139" s="7"/>
      <c r="AYA139" s="7"/>
      <c r="AYB139" s="7"/>
      <c r="AYC139" s="7"/>
      <c r="AYD139" s="7"/>
      <c r="AYE139" s="7"/>
      <c r="AYF139" s="7"/>
      <c r="AYG139" s="7"/>
      <c r="AYH139" s="7"/>
      <c r="AYI139" s="7"/>
      <c r="AYJ139" s="7"/>
      <c r="AYK139" s="7"/>
      <c r="AYL139" s="7"/>
      <c r="AYM139" s="7"/>
      <c r="AYN139" s="7"/>
      <c r="AYO139" s="7"/>
      <c r="AYP139" s="7"/>
      <c r="AYQ139" s="7"/>
      <c r="AYR139" s="7"/>
      <c r="AYS139" s="7"/>
      <c r="AYT139" s="7"/>
      <c r="AYU139" s="7"/>
      <c r="AYV139" s="7"/>
      <c r="AYW139" s="7"/>
      <c r="AYX139" s="7"/>
      <c r="AYY139" s="7"/>
      <c r="AYZ139" s="7"/>
      <c r="AZA139" s="7"/>
      <c r="AZB139" s="7"/>
      <c r="AZC139" s="7"/>
      <c r="AZD139" s="7"/>
      <c r="AZE139" s="7"/>
      <c r="AZF139" s="7"/>
      <c r="AZG139" s="7"/>
      <c r="AZH139" s="7"/>
      <c r="AZI139" s="7"/>
      <c r="AZJ139" s="7"/>
      <c r="AZK139" s="7"/>
      <c r="AZL139" s="7"/>
      <c r="AZM139" s="7"/>
      <c r="AZN139" s="7"/>
      <c r="AZO139" s="7"/>
      <c r="AZP139" s="7"/>
      <c r="AZQ139" s="7"/>
      <c r="AZR139" s="7"/>
      <c r="AZS139" s="7"/>
      <c r="AZT139" s="7"/>
      <c r="AZU139" s="7"/>
      <c r="AZV139" s="7"/>
      <c r="AZW139" s="7"/>
      <c r="AZX139" s="7"/>
      <c r="AZY139" s="7"/>
      <c r="AZZ139" s="7"/>
      <c r="BAA139" s="7"/>
      <c r="BAB139" s="7"/>
      <c r="BAC139" s="7"/>
      <c r="BAD139" s="7"/>
      <c r="BAE139" s="7"/>
      <c r="BAF139" s="7"/>
      <c r="BAG139" s="7"/>
      <c r="BAH139" s="7"/>
      <c r="BAI139" s="7"/>
      <c r="BAJ139" s="7"/>
      <c r="BAK139" s="7"/>
      <c r="BAL139" s="7"/>
      <c r="BAM139" s="7"/>
      <c r="BAN139" s="7"/>
      <c r="BAO139" s="7"/>
      <c r="BAP139" s="7"/>
      <c r="BAQ139" s="7"/>
      <c r="BAR139" s="7"/>
      <c r="BAS139" s="7"/>
      <c r="BAT139" s="7"/>
      <c r="BAU139" s="7"/>
      <c r="BAV139" s="7"/>
      <c r="BAW139" s="7"/>
      <c r="BAX139" s="7"/>
      <c r="BAY139" s="7"/>
      <c r="BAZ139" s="7"/>
      <c r="BBA139" s="7"/>
      <c r="BBB139" s="7"/>
      <c r="BBC139" s="7"/>
      <c r="BBD139" s="7"/>
      <c r="BBE139" s="7"/>
      <c r="BBF139" s="7"/>
      <c r="BBG139" s="7"/>
      <c r="BBH139" s="7"/>
      <c r="BBI139" s="7"/>
      <c r="BBJ139" s="7"/>
      <c r="BBK139" s="7"/>
      <c r="BBL139" s="7"/>
      <c r="BBM139" s="7"/>
      <c r="BBN139" s="7"/>
      <c r="BBO139" s="7"/>
      <c r="BBP139" s="7"/>
      <c r="BBQ139" s="7"/>
      <c r="BBR139" s="7"/>
      <c r="BBS139" s="7"/>
      <c r="BBT139" s="7"/>
      <c r="BBU139" s="7"/>
      <c r="BBV139" s="7"/>
      <c r="BBW139" s="7"/>
      <c r="BBX139" s="7"/>
      <c r="BBY139" s="7"/>
      <c r="BBZ139" s="7"/>
      <c r="BCA139" s="7"/>
      <c r="BCB139" s="7"/>
      <c r="BCC139" s="7"/>
      <c r="BCD139" s="7"/>
      <c r="BCE139" s="7"/>
      <c r="BCF139" s="7"/>
      <c r="BCG139" s="7"/>
      <c r="BCH139" s="7"/>
      <c r="BCI139" s="7"/>
      <c r="BCJ139" s="7"/>
      <c r="BCK139" s="7"/>
      <c r="BCL139" s="7"/>
      <c r="BCM139" s="7"/>
      <c r="BCN139" s="7"/>
      <c r="BCO139" s="7"/>
      <c r="BCP139" s="7"/>
      <c r="BCQ139" s="7"/>
      <c r="BCR139" s="7"/>
      <c r="BCS139" s="7"/>
      <c r="BCT139" s="7"/>
      <c r="BCU139" s="7"/>
      <c r="BCV139" s="7"/>
      <c r="BCW139" s="7"/>
      <c r="BCX139" s="7"/>
      <c r="BCY139" s="7"/>
      <c r="BCZ139" s="7"/>
      <c r="BDA139" s="7"/>
      <c r="BDB139" s="7"/>
      <c r="BDC139" s="7"/>
      <c r="BDD139" s="7"/>
      <c r="BDE139" s="7"/>
      <c r="BDF139" s="7"/>
      <c r="BDG139" s="7"/>
      <c r="BDH139" s="7"/>
      <c r="BDI139" s="7"/>
      <c r="BDJ139" s="7"/>
      <c r="BDK139" s="7"/>
      <c r="BDL139" s="7"/>
      <c r="BDM139" s="7"/>
      <c r="BDN139" s="7"/>
      <c r="BDO139" s="7"/>
      <c r="BDP139" s="7"/>
      <c r="BDQ139" s="7"/>
      <c r="BDR139" s="7"/>
      <c r="BDS139" s="7"/>
      <c r="BDT139" s="7"/>
      <c r="BDU139" s="7"/>
      <c r="BDV139" s="7"/>
      <c r="BDW139" s="7"/>
      <c r="BDX139" s="7"/>
      <c r="BDY139" s="7"/>
      <c r="BDZ139" s="7"/>
      <c r="BEA139" s="7"/>
      <c r="BEB139" s="7"/>
      <c r="BEC139" s="7"/>
      <c r="BED139" s="7"/>
      <c r="BEE139" s="7"/>
      <c r="BEF139" s="7"/>
      <c r="BEG139" s="7"/>
      <c r="BEH139" s="7"/>
      <c r="BEI139" s="7"/>
      <c r="BEJ139" s="7"/>
      <c r="BEK139" s="7"/>
      <c r="BEL139" s="7"/>
      <c r="BEM139" s="7"/>
      <c r="BEN139" s="7"/>
      <c r="BEO139" s="7"/>
      <c r="BEP139" s="7"/>
      <c r="BEQ139" s="7"/>
      <c r="BER139" s="7"/>
      <c r="BES139" s="7"/>
      <c r="BET139" s="7"/>
      <c r="BEU139" s="7"/>
      <c r="BEV139" s="7"/>
      <c r="BEW139" s="7"/>
      <c r="BEX139" s="7"/>
      <c r="BEY139" s="7"/>
      <c r="BEZ139" s="7"/>
      <c r="BFA139" s="7"/>
      <c r="BFB139" s="7"/>
      <c r="BFC139" s="7"/>
      <c r="BFD139" s="7"/>
      <c r="BFE139" s="7"/>
      <c r="BFF139" s="7"/>
      <c r="BFG139" s="7"/>
      <c r="BFH139" s="7"/>
      <c r="BFI139" s="7"/>
      <c r="BFJ139" s="7"/>
      <c r="BFK139" s="7"/>
      <c r="BFL139" s="7"/>
      <c r="BFM139" s="7"/>
      <c r="BFN139" s="7"/>
      <c r="BFO139" s="7"/>
      <c r="BFP139" s="7"/>
      <c r="BFQ139" s="7"/>
      <c r="BFR139" s="7"/>
      <c r="BFS139" s="7"/>
      <c r="BFT139" s="7"/>
      <c r="BFU139" s="7"/>
      <c r="BFV139" s="7"/>
      <c r="BFW139" s="7"/>
      <c r="BFX139" s="7"/>
      <c r="BFY139" s="7"/>
      <c r="BFZ139" s="7"/>
      <c r="BGA139" s="7"/>
      <c r="BGB139" s="7"/>
      <c r="BGC139" s="7"/>
      <c r="BGD139" s="7"/>
      <c r="BGE139" s="7"/>
      <c r="BGF139" s="7"/>
      <c r="BGG139" s="7"/>
      <c r="BGH139" s="7"/>
      <c r="BGI139" s="7"/>
      <c r="BGJ139" s="7"/>
      <c r="BGK139" s="7"/>
      <c r="BGL139" s="7"/>
      <c r="BGM139" s="7"/>
      <c r="BGN139" s="7"/>
      <c r="BGO139" s="7"/>
      <c r="BGP139" s="7"/>
      <c r="BGQ139" s="7"/>
      <c r="BGR139" s="7"/>
      <c r="BGS139" s="7"/>
      <c r="BGT139" s="7"/>
      <c r="BGU139" s="7"/>
      <c r="BGV139" s="7"/>
      <c r="BGW139" s="7"/>
      <c r="BGX139" s="7"/>
      <c r="BGY139" s="7"/>
      <c r="BGZ139" s="7"/>
      <c r="BHA139" s="7"/>
      <c r="BHB139" s="7"/>
      <c r="BHC139" s="7"/>
      <c r="BHD139" s="7"/>
      <c r="BHE139" s="7"/>
      <c r="BHF139" s="7"/>
      <c r="BHG139" s="7"/>
      <c r="BHH139" s="7"/>
      <c r="BHI139" s="7"/>
      <c r="BHJ139" s="7"/>
      <c r="BHK139" s="7"/>
      <c r="BHL139" s="7"/>
      <c r="BHM139" s="7"/>
      <c r="BHN139" s="7"/>
      <c r="BHO139" s="7"/>
      <c r="BHP139" s="7"/>
      <c r="BHQ139" s="7"/>
      <c r="BHR139" s="7"/>
      <c r="BHS139" s="7"/>
      <c r="BHT139" s="7"/>
      <c r="BHU139" s="7"/>
      <c r="BHV139" s="7"/>
      <c r="BHW139" s="7"/>
      <c r="BHX139" s="7"/>
      <c r="BHY139" s="7"/>
      <c r="BHZ139" s="7"/>
      <c r="BIA139" s="7"/>
      <c r="BIB139" s="7"/>
      <c r="BIC139" s="7"/>
      <c r="BID139" s="7"/>
      <c r="BIE139" s="7"/>
      <c r="BIF139" s="7"/>
      <c r="BIG139" s="7"/>
      <c r="BIH139" s="7"/>
      <c r="BII139" s="7"/>
      <c r="BIJ139" s="7"/>
      <c r="BIK139" s="7"/>
      <c r="BIL139" s="7"/>
      <c r="BIM139" s="7"/>
      <c r="BIN139" s="7"/>
      <c r="BIO139" s="7"/>
      <c r="BIP139" s="7"/>
      <c r="BIQ139" s="7"/>
      <c r="BIR139" s="7"/>
      <c r="BIS139" s="7"/>
      <c r="BIT139" s="7"/>
      <c r="BIU139" s="7"/>
      <c r="BIV139" s="7"/>
      <c r="BIW139" s="7"/>
      <c r="BIX139" s="7"/>
      <c r="BIY139" s="7"/>
      <c r="BIZ139" s="7"/>
      <c r="BJA139" s="7"/>
      <c r="BJB139" s="7"/>
      <c r="BJC139" s="7"/>
      <c r="BJD139" s="7"/>
      <c r="BJE139" s="7"/>
      <c r="BJF139" s="7"/>
      <c r="BJG139" s="7"/>
      <c r="BJH139" s="7"/>
      <c r="BJI139" s="7"/>
      <c r="BJJ139" s="7"/>
      <c r="BJK139" s="7"/>
      <c r="BJL139" s="7"/>
      <c r="BJM139" s="7"/>
      <c r="BJN139" s="7"/>
      <c r="BJO139" s="7"/>
      <c r="BJP139" s="7"/>
      <c r="BJQ139" s="7"/>
      <c r="BJR139" s="7"/>
      <c r="BJS139" s="7"/>
      <c r="BJT139" s="7"/>
      <c r="BJU139" s="7"/>
      <c r="BJV139" s="7"/>
      <c r="BJW139" s="7"/>
      <c r="BJX139" s="7"/>
      <c r="BJY139" s="7"/>
      <c r="BJZ139" s="7"/>
      <c r="BKA139" s="7"/>
      <c r="BKB139" s="7"/>
      <c r="BKC139" s="7"/>
      <c r="BKD139" s="7"/>
      <c r="BKE139" s="7"/>
      <c r="BKF139" s="7"/>
      <c r="BKG139" s="7"/>
      <c r="BKH139" s="7"/>
      <c r="BKI139" s="7"/>
      <c r="BKJ139" s="7"/>
      <c r="BKK139" s="7"/>
      <c r="BKL139" s="7"/>
      <c r="BKM139" s="7"/>
      <c r="BKN139" s="7"/>
      <c r="BKO139" s="7"/>
      <c r="BKP139" s="7"/>
      <c r="BKQ139" s="7"/>
      <c r="BKR139" s="7"/>
      <c r="BKS139" s="7"/>
      <c r="BKT139" s="7"/>
      <c r="BKU139" s="7"/>
      <c r="BKV139" s="7"/>
      <c r="BKW139" s="7"/>
      <c r="BKX139" s="7"/>
      <c r="BKY139" s="7"/>
      <c r="BKZ139" s="7"/>
      <c r="BLA139" s="7"/>
      <c r="BLB139" s="7"/>
      <c r="BLC139" s="7"/>
      <c r="BLD139" s="7"/>
      <c r="BLE139" s="7"/>
      <c r="BLF139" s="7"/>
      <c r="BLG139" s="7"/>
      <c r="BLH139" s="7"/>
      <c r="BLI139" s="7"/>
      <c r="BLJ139" s="7"/>
      <c r="BLK139" s="7"/>
      <c r="BLL139" s="7"/>
      <c r="BLM139" s="7"/>
      <c r="BLN139" s="7"/>
      <c r="BLO139" s="7"/>
      <c r="BLP139" s="7"/>
      <c r="BLQ139" s="7"/>
      <c r="BLR139" s="7"/>
      <c r="BLS139" s="7"/>
      <c r="BLT139" s="7"/>
      <c r="BLU139" s="7"/>
      <c r="BLV139" s="7"/>
      <c r="BLW139" s="7"/>
      <c r="BLX139" s="7"/>
      <c r="BLY139" s="7"/>
      <c r="BLZ139" s="7"/>
      <c r="BMA139" s="7"/>
      <c r="BMB139" s="7"/>
      <c r="BMC139" s="7"/>
      <c r="BMD139" s="7"/>
      <c r="BME139" s="7"/>
      <c r="BMF139" s="7"/>
      <c r="BMG139" s="7"/>
      <c r="BMH139" s="7"/>
      <c r="BMI139" s="7"/>
      <c r="BMJ139" s="7"/>
      <c r="BMK139" s="7"/>
      <c r="BML139" s="7"/>
      <c r="BMM139" s="7"/>
      <c r="BMN139" s="7"/>
      <c r="BMO139" s="7"/>
      <c r="BMP139" s="7"/>
      <c r="BMQ139" s="7"/>
      <c r="BMR139" s="7"/>
      <c r="BMS139" s="7"/>
      <c r="BMT139" s="7"/>
      <c r="BMU139" s="7"/>
      <c r="BMV139" s="7"/>
      <c r="BMW139" s="7"/>
      <c r="BMX139" s="7"/>
      <c r="BMY139" s="7"/>
      <c r="BMZ139" s="7"/>
      <c r="BNA139" s="7"/>
      <c r="BNB139" s="7"/>
      <c r="BNC139" s="7"/>
      <c r="BND139" s="7"/>
      <c r="BNE139" s="7"/>
      <c r="BNF139" s="7"/>
      <c r="BNG139" s="7"/>
      <c r="BNH139" s="7"/>
      <c r="BNI139" s="7"/>
      <c r="BNJ139" s="7"/>
      <c r="BNK139" s="7"/>
      <c r="BNL139" s="7"/>
      <c r="BNM139" s="7"/>
      <c r="BNN139" s="7"/>
      <c r="BNO139" s="7"/>
      <c r="BNP139" s="7"/>
      <c r="BNQ139" s="7"/>
      <c r="BNR139" s="7"/>
      <c r="BNS139" s="7"/>
      <c r="BNT139" s="7"/>
      <c r="BNU139" s="7"/>
      <c r="BNV139" s="7"/>
      <c r="BNW139" s="7"/>
      <c r="BNX139" s="7"/>
      <c r="BNY139" s="7"/>
      <c r="BNZ139" s="7"/>
      <c r="BOA139" s="7"/>
      <c r="BOB139" s="7"/>
      <c r="BOC139" s="7"/>
      <c r="BOD139" s="7"/>
      <c r="BOE139" s="7"/>
      <c r="BOF139" s="7"/>
      <c r="BOG139" s="7"/>
      <c r="BOH139" s="7"/>
      <c r="BOI139" s="7"/>
      <c r="BOJ139" s="7"/>
      <c r="BOK139" s="7"/>
      <c r="BOL139" s="7"/>
      <c r="BOM139" s="7"/>
      <c r="BON139" s="7"/>
      <c r="BOO139" s="7"/>
      <c r="BOP139" s="7"/>
      <c r="BOQ139" s="7"/>
      <c r="BOR139" s="7"/>
      <c r="BOS139" s="7"/>
      <c r="BOT139" s="7"/>
      <c r="BOU139" s="7"/>
      <c r="BOV139" s="7"/>
      <c r="BOW139" s="7"/>
      <c r="BOX139" s="7"/>
      <c r="BOY139" s="7"/>
      <c r="BOZ139" s="7"/>
      <c r="BPA139" s="7"/>
      <c r="BPB139" s="7"/>
      <c r="BPC139" s="7"/>
      <c r="BPD139" s="7"/>
      <c r="BPE139" s="7"/>
      <c r="BPF139" s="7"/>
      <c r="BPG139" s="7"/>
      <c r="BPH139" s="7"/>
      <c r="BPI139" s="7"/>
      <c r="BPJ139" s="7"/>
      <c r="BPK139" s="7"/>
      <c r="BPL139" s="7"/>
      <c r="BPM139" s="7"/>
      <c r="BPN139" s="7"/>
      <c r="BPO139" s="7"/>
      <c r="BPP139" s="7"/>
      <c r="BPQ139" s="7"/>
      <c r="BPR139" s="7"/>
      <c r="BPS139" s="7"/>
      <c r="BPT139" s="7"/>
      <c r="BPU139" s="7"/>
      <c r="BPV139" s="7"/>
      <c r="BPW139" s="7"/>
      <c r="BPX139" s="7"/>
      <c r="BPY139" s="7"/>
      <c r="BPZ139" s="7"/>
      <c r="BQA139" s="7"/>
      <c r="BQB139" s="7"/>
      <c r="BQC139" s="7"/>
      <c r="BQD139" s="7"/>
      <c r="BQE139" s="7"/>
      <c r="BQF139" s="7"/>
      <c r="BQG139" s="7"/>
      <c r="BQH139" s="7"/>
      <c r="BQI139" s="7"/>
      <c r="BQJ139" s="7"/>
      <c r="BQK139" s="7"/>
      <c r="BQL139" s="7"/>
      <c r="BQM139" s="7"/>
      <c r="BQN139" s="7"/>
      <c r="BQO139" s="7"/>
      <c r="BQP139" s="7"/>
      <c r="BQQ139" s="7"/>
      <c r="BQR139" s="7"/>
      <c r="BQS139" s="7"/>
      <c r="BQT139" s="7"/>
      <c r="BQU139" s="7"/>
      <c r="BQV139" s="7"/>
      <c r="BQW139" s="7"/>
      <c r="BQX139" s="7"/>
      <c r="BQY139" s="7"/>
      <c r="BQZ139" s="7"/>
      <c r="BRA139" s="7"/>
      <c r="BRB139" s="7"/>
      <c r="BRC139" s="7"/>
      <c r="BRD139" s="7"/>
      <c r="BRE139" s="7"/>
      <c r="BRF139" s="7"/>
      <c r="BRG139" s="7"/>
      <c r="BRH139" s="7"/>
      <c r="BRI139" s="7"/>
      <c r="BRJ139" s="7"/>
      <c r="BRK139" s="7"/>
      <c r="BRL139" s="7"/>
      <c r="BRM139" s="7"/>
      <c r="BRN139" s="7"/>
      <c r="BRO139" s="7"/>
      <c r="BRP139" s="7"/>
      <c r="BRQ139" s="7"/>
      <c r="BRR139" s="7"/>
      <c r="BRS139" s="7"/>
      <c r="BRT139" s="7"/>
      <c r="BRU139" s="7"/>
      <c r="BRV139" s="7"/>
      <c r="BRW139" s="7"/>
      <c r="BRX139" s="7"/>
      <c r="BRY139" s="7"/>
      <c r="BRZ139" s="7"/>
      <c r="BSA139" s="7"/>
      <c r="BSB139" s="7"/>
      <c r="BSC139" s="7"/>
      <c r="BSD139" s="7"/>
      <c r="BSE139" s="7"/>
      <c r="BSF139" s="7"/>
      <c r="BSG139" s="7"/>
      <c r="BSH139" s="7"/>
      <c r="BSI139" s="7"/>
      <c r="BSJ139" s="7"/>
      <c r="BSK139" s="7"/>
      <c r="BSL139" s="7"/>
      <c r="BSM139" s="7"/>
      <c r="BSN139" s="7"/>
      <c r="BSO139" s="7"/>
      <c r="BSP139" s="7"/>
      <c r="BSQ139" s="7"/>
      <c r="BSR139" s="7"/>
      <c r="BSS139" s="7"/>
      <c r="BST139" s="7"/>
      <c r="BSU139" s="7"/>
      <c r="BSV139" s="7"/>
      <c r="BSW139" s="7"/>
      <c r="BSX139" s="7"/>
      <c r="BSY139" s="7"/>
      <c r="BSZ139" s="7"/>
      <c r="BTA139" s="7"/>
      <c r="BTB139" s="7"/>
      <c r="BTC139" s="7"/>
      <c r="BTD139" s="7"/>
      <c r="BTE139" s="7"/>
      <c r="BTF139" s="7"/>
      <c r="BTG139" s="7"/>
      <c r="BTH139" s="7"/>
      <c r="BTI139" s="7"/>
      <c r="BTJ139" s="7"/>
      <c r="BTK139" s="7"/>
      <c r="BTL139" s="7"/>
      <c r="BTM139" s="7"/>
      <c r="BTN139" s="7"/>
      <c r="BTO139" s="7"/>
      <c r="BTP139" s="7"/>
      <c r="BTQ139" s="7"/>
      <c r="BTR139" s="7"/>
      <c r="BTS139" s="7"/>
      <c r="BTT139" s="7"/>
      <c r="BTU139" s="7"/>
      <c r="BTV139" s="7"/>
      <c r="BTW139" s="7"/>
      <c r="BTX139" s="7"/>
      <c r="BTY139" s="7"/>
      <c r="BTZ139" s="7"/>
      <c r="BUA139" s="7"/>
      <c r="BUB139" s="7"/>
      <c r="BUC139" s="7"/>
      <c r="BUD139" s="7"/>
      <c r="BUE139" s="7"/>
      <c r="BUF139" s="7"/>
      <c r="BUG139" s="7"/>
      <c r="BUH139" s="7"/>
      <c r="BUI139" s="7"/>
      <c r="BUJ139" s="7"/>
      <c r="BUK139" s="7"/>
      <c r="BUL139" s="7"/>
      <c r="BUM139" s="7"/>
      <c r="BUN139" s="7"/>
      <c r="BUO139" s="7"/>
      <c r="BUP139" s="7"/>
      <c r="BUQ139" s="7"/>
      <c r="BUR139" s="7"/>
      <c r="BUS139" s="7"/>
      <c r="BUT139" s="7"/>
      <c r="BUU139" s="7"/>
      <c r="BUV139" s="7"/>
      <c r="BUW139" s="7"/>
      <c r="BUX139" s="7"/>
      <c r="BUY139" s="7"/>
      <c r="BUZ139" s="7"/>
      <c r="BVA139" s="7"/>
      <c r="BVB139" s="7"/>
      <c r="BVC139" s="7"/>
      <c r="BVD139" s="7"/>
      <c r="BVE139" s="7"/>
      <c r="BVF139" s="7"/>
      <c r="BVG139" s="7"/>
      <c r="BVH139" s="7"/>
      <c r="BVI139" s="7"/>
      <c r="BVJ139" s="7"/>
      <c r="BVK139" s="7"/>
      <c r="BVL139" s="7"/>
      <c r="BVM139" s="7"/>
      <c r="BVN139" s="7"/>
      <c r="BVO139" s="7"/>
      <c r="BVP139" s="7"/>
      <c r="BVQ139" s="7"/>
      <c r="BVR139" s="7"/>
      <c r="BVS139" s="7"/>
      <c r="BVT139" s="7"/>
      <c r="BVU139" s="7"/>
      <c r="BVV139" s="7"/>
      <c r="BVW139" s="7"/>
      <c r="BVX139" s="7"/>
      <c r="BVY139" s="7"/>
      <c r="BVZ139" s="7"/>
      <c r="BWA139" s="7"/>
      <c r="BWB139" s="7"/>
      <c r="BWC139" s="7"/>
      <c r="BWD139" s="7"/>
      <c r="BWE139" s="7"/>
      <c r="BWF139" s="7"/>
      <c r="BWG139" s="7"/>
      <c r="BWH139" s="7"/>
      <c r="BWI139" s="7"/>
      <c r="BWJ139" s="7"/>
      <c r="BWK139" s="7"/>
      <c r="BWL139" s="7"/>
      <c r="BWM139" s="7"/>
      <c r="BWN139" s="7"/>
      <c r="BWO139" s="7"/>
      <c r="BWP139" s="7"/>
      <c r="BWQ139" s="7"/>
      <c r="BWR139" s="7"/>
      <c r="BWS139" s="7"/>
      <c r="BWT139" s="7"/>
      <c r="BWU139" s="7"/>
      <c r="BWV139" s="7"/>
      <c r="BWW139" s="7"/>
      <c r="BWX139" s="7"/>
      <c r="BWY139" s="7"/>
      <c r="BWZ139" s="7"/>
      <c r="BXA139" s="7"/>
      <c r="BXB139" s="7"/>
      <c r="BXC139" s="7"/>
      <c r="BXD139" s="7"/>
      <c r="BXE139" s="7"/>
      <c r="BXF139" s="7"/>
      <c r="BXG139" s="7"/>
      <c r="BXH139" s="7"/>
      <c r="BXI139" s="7"/>
      <c r="BXJ139" s="7"/>
      <c r="BXK139" s="7"/>
      <c r="BXL139" s="7"/>
      <c r="BXM139" s="7"/>
      <c r="BXN139" s="7"/>
      <c r="BXO139" s="7"/>
      <c r="BXP139" s="7"/>
      <c r="BXQ139" s="7"/>
      <c r="BXR139" s="7"/>
      <c r="BXS139" s="7"/>
      <c r="BXT139" s="7"/>
      <c r="BXU139" s="7"/>
      <c r="BXV139" s="7"/>
      <c r="BXW139" s="7"/>
      <c r="BXX139" s="7"/>
      <c r="BXY139" s="7"/>
      <c r="BXZ139" s="7"/>
      <c r="BYA139" s="7"/>
      <c r="BYB139" s="7"/>
      <c r="BYC139" s="7"/>
      <c r="BYD139" s="7"/>
      <c r="BYE139" s="7"/>
      <c r="BYF139" s="7"/>
      <c r="BYG139" s="7"/>
      <c r="BYH139" s="7"/>
      <c r="BYI139" s="7"/>
      <c r="BYJ139" s="7"/>
      <c r="BYK139" s="7"/>
      <c r="BYL139" s="7"/>
      <c r="BYM139" s="7"/>
      <c r="BYN139" s="7"/>
      <c r="BYO139" s="7"/>
      <c r="BYP139" s="7"/>
      <c r="BYQ139" s="7"/>
      <c r="BYR139" s="7"/>
      <c r="BYS139" s="7"/>
      <c r="BYT139" s="7"/>
      <c r="BYU139" s="7"/>
      <c r="BYV139" s="7"/>
      <c r="BYW139" s="7"/>
      <c r="BYX139" s="7"/>
      <c r="BYY139" s="7"/>
      <c r="BYZ139" s="7"/>
      <c r="BZA139" s="7"/>
      <c r="BZB139" s="7"/>
      <c r="BZC139" s="7"/>
      <c r="BZD139" s="7"/>
      <c r="BZE139" s="7"/>
      <c r="BZF139" s="7"/>
      <c r="BZG139" s="7"/>
      <c r="BZH139" s="7"/>
      <c r="BZI139" s="7"/>
      <c r="BZJ139" s="7"/>
      <c r="BZK139" s="7"/>
      <c r="BZL139" s="7"/>
      <c r="BZM139" s="7"/>
      <c r="BZN139" s="7"/>
      <c r="BZO139" s="7"/>
      <c r="BZP139" s="7"/>
      <c r="BZQ139" s="7"/>
      <c r="BZR139" s="7"/>
      <c r="BZS139" s="7"/>
      <c r="BZT139" s="7"/>
      <c r="BZU139" s="7"/>
      <c r="BZV139" s="7"/>
      <c r="BZW139" s="7"/>
      <c r="BZX139" s="7"/>
      <c r="BZY139" s="7"/>
      <c r="BZZ139" s="7"/>
      <c r="CAA139" s="7"/>
      <c r="CAB139" s="7"/>
      <c r="CAC139" s="7"/>
      <c r="CAD139" s="7"/>
      <c r="CAE139" s="7"/>
      <c r="CAF139" s="7"/>
      <c r="CAG139" s="7"/>
      <c r="CAH139" s="7"/>
      <c r="CAI139" s="7"/>
      <c r="CAJ139" s="7"/>
      <c r="CAK139" s="7"/>
      <c r="CAL139" s="7"/>
      <c r="CAM139" s="7"/>
      <c r="CAN139" s="7"/>
      <c r="CAO139" s="7"/>
      <c r="CAP139" s="7"/>
      <c r="CAQ139" s="7"/>
      <c r="CAR139" s="7"/>
      <c r="CAS139" s="7"/>
      <c r="CAT139" s="7"/>
      <c r="CAU139" s="7"/>
      <c r="CAV139" s="7"/>
      <c r="CAW139" s="7"/>
      <c r="CAX139" s="7"/>
      <c r="CAY139" s="7"/>
      <c r="CAZ139" s="7"/>
      <c r="CBA139" s="7"/>
      <c r="CBB139" s="7"/>
      <c r="CBC139" s="7"/>
      <c r="CBD139" s="7"/>
      <c r="CBE139" s="7"/>
      <c r="CBF139" s="7"/>
      <c r="CBG139" s="7"/>
      <c r="CBH139" s="7"/>
      <c r="CBI139" s="7"/>
      <c r="CBJ139" s="7"/>
      <c r="CBK139" s="7"/>
      <c r="CBL139" s="7"/>
      <c r="CBM139" s="7"/>
      <c r="CBN139" s="7"/>
      <c r="CBO139" s="7"/>
      <c r="CBP139" s="7"/>
      <c r="CBQ139" s="7"/>
      <c r="CBR139" s="7"/>
      <c r="CBS139" s="7"/>
      <c r="CBT139" s="7"/>
      <c r="CBU139" s="7"/>
      <c r="CBV139" s="7"/>
      <c r="CBW139" s="7"/>
      <c r="CBX139" s="7"/>
      <c r="CBY139" s="7"/>
      <c r="CBZ139" s="7"/>
      <c r="CCA139" s="7"/>
      <c r="CCB139" s="7"/>
      <c r="CCC139" s="7"/>
      <c r="CCD139" s="7"/>
      <c r="CCE139" s="7"/>
      <c r="CCF139" s="7"/>
      <c r="CCG139" s="7"/>
      <c r="CCH139" s="7"/>
      <c r="CCI139" s="7"/>
      <c r="CCJ139" s="7"/>
      <c r="CCK139" s="7"/>
      <c r="CCL139" s="7"/>
      <c r="CCM139" s="7"/>
      <c r="CCN139" s="7"/>
      <c r="CCO139" s="7"/>
      <c r="CCP139" s="7"/>
      <c r="CCQ139" s="7"/>
      <c r="CCR139" s="7"/>
      <c r="CCS139" s="7"/>
      <c r="CCT139" s="7"/>
      <c r="CCU139" s="7"/>
      <c r="CCV139" s="7"/>
      <c r="CCW139" s="7"/>
      <c r="CCX139" s="7"/>
      <c r="CCY139" s="7"/>
      <c r="CCZ139" s="7"/>
      <c r="CDA139" s="7"/>
      <c r="CDB139" s="7"/>
      <c r="CDC139" s="7"/>
      <c r="CDD139" s="7"/>
      <c r="CDE139" s="7"/>
      <c r="CDF139" s="7"/>
      <c r="CDG139" s="7"/>
      <c r="CDH139" s="7"/>
      <c r="CDI139" s="7"/>
      <c r="CDJ139" s="7"/>
      <c r="CDK139" s="7"/>
      <c r="CDL139" s="7"/>
      <c r="CDM139" s="7"/>
      <c r="CDN139" s="7"/>
      <c r="CDO139" s="7"/>
      <c r="CDP139" s="7"/>
      <c r="CDQ139" s="7"/>
      <c r="CDR139" s="7"/>
      <c r="CDS139" s="7"/>
      <c r="CDT139" s="7"/>
      <c r="CDU139" s="7"/>
      <c r="CDV139" s="7"/>
      <c r="CDW139" s="7"/>
      <c r="CDX139" s="7"/>
      <c r="CDY139" s="7"/>
      <c r="CDZ139" s="7"/>
      <c r="CEA139" s="7"/>
      <c r="CEB139" s="7"/>
      <c r="CEC139" s="7"/>
      <c r="CED139" s="7"/>
      <c r="CEE139" s="7"/>
      <c r="CEF139" s="7"/>
      <c r="CEG139" s="7"/>
      <c r="CEH139" s="7"/>
      <c r="CEI139" s="7"/>
      <c r="CEJ139" s="7"/>
      <c r="CEK139" s="7"/>
      <c r="CEL139" s="7"/>
      <c r="CEM139" s="7"/>
      <c r="CEN139" s="7"/>
      <c r="CEO139" s="7"/>
      <c r="CEP139" s="7"/>
      <c r="CEQ139" s="7"/>
      <c r="CER139" s="7"/>
      <c r="CES139" s="7"/>
      <c r="CET139" s="7"/>
      <c r="CEU139" s="7"/>
      <c r="CEV139" s="7"/>
      <c r="CEW139" s="7"/>
      <c r="CEX139" s="7"/>
      <c r="CEY139" s="7"/>
      <c r="CEZ139" s="7"/>
      <c r="CFA139" s="7"/>
      <c r="CFB139" s="7"/>
      <c r="CFC139" s="7"/>
      <c r="CFD139" s="7"/>
      <c r="CFE139" s="7"/>
      <c r="CFF139" s="7"/>
      <c r="CFG139" s="7"/>
      <c r="CFH139" s="7"/>
      <c r="CFI139" s="7"/>
      <c r="CFJ139" s="7"/>
      <c r="CFK139" s="7"/>
      <c r="CFL139" s="7"/>
      <c r="CFM139" s="7"/>
      <c r="CFN139" s="7"/>
      <c r="CFO139" s="7"/>
      <c r="CFP139" s="7"/>
      <c r="CFQ139" s="7"/>
      <c r="CFR139" s="7"/>
      <c r="CFS139" s="7"/>
      <c r="CFT139" s="7"/>
      <c r="CFU139" s="7"/>
      <c r="CFV139" s="7"/>
      <c r="CFW139" s="7"/>
      <c r="CFX139" s="7"/>
      <c r="CFY139" s="7"/>
      <c r="CFZ139" s="7"/>
      <c r="CGA139" s="7"/>
      <c r="CGB139" s="7"/>
      <c r="CGC139" s="7"/>
      <c r="CGD139" s="7"/>
      <c r="CGE139" s="7"/>
      <c r="CGF139" s="7"/>
      <c r="CGG139" s="7"/>
      <c r="CGH139" s="7"/>
      <c r="CGI139" s="7"/>
      <c r="CGJ139" s="7"/>
      <c r="CGK139" s="7"/>
      <c r="CGL139" s="7"/>
      <c r="CGM139" s="7"/>
      <c r="CGN139" s="7"/>
      <c r="CGO139" s="7"/>
      <c r="CGP139" s="7"/>
      <c r="CGQ139" s="7"/>
      <c r="CGR139" s="7"/>
      <c r="CGS139" s="7"/>
      <c r="CGT139" s="7"/>
      <c r="CGU139" s="7"/>
      <c r="CGV139" s="7"/>
      <c r="CGW139" s="7"/>
      <c r="CGX139" s="7"/>
      <c r="CGY139" s="7"/>
      <c r="CGZ139" s="7"/>
      <c r="CHA139" s="7"/>
      <c r="CHB139" s="7"/>
      <c r="CHC139" s="7"/>
      <c r="CHD139" s="7"/>
      <c r="CHE139" s="7"/>
      <c r="CHF139" s="7"/>
      <c r="CHG139" s="7"/>
      <c r="CHH139" s="7"/>
      <c r="CHI139" s="7"/>
      <c r="CHJ139" s="7"/>
      <c r="CHK139" s="7"/>
      <c r="CHL139" s="7"/>
      <c r="CHM139" s="7"/>
      <c r="CHN139" s="7"/>
      <c r="CHO139" s="7"/>
      <c r="CHP139" s="7"/>
      <c r="CHQ139" s="7"/>
      <c r="CHR139" s="7"/>
      <c r="CHS139" s="7"/>
      <c r="CHT139" s="7"/>
      <c r="CHU139" s="7"/>
      <c r="CHV139" s="7"/>
      <c r="CHW139" s="7"/>
      <c r="CHX139" s="7"/>
      <c r="CHY139" s="7"/>
      <c r="CHZ139" s="7"/>
      <c r="CIA139" s="7"/>
      <c r="CIB139" s="7"/>
      <c r="CIC139" s="7"/>
      <c r="CID139" s="7"/>
      <c r="CIE139" s="7"/>
      <c r="CIF139" s="7"/>
      <c r="CIG139" s="7"/>
      <c r="CIH139" s="7"/>
      <c r="CII139" s="7"/>
      <c r="CIJ139" s="7"/>
      <c r="CIK139" s="7"/>
      <c r="CIL139" s="7"/>
      <c r="CIM139" s="7"/>
      <c r="CIN139" s="7"/>
      <c r="CIO139" s="7"/>
      <c r="CIP139" s="7"/>
      <c r="CIQ139" s="7"/>
      <c r="CIR139" s="7"/>
      <c r="CIS139" s="7"/>
      <c r="CIT139" s="7"/>
      <c r="CIU139" s="7"/>
      <c r="CIV139" s="7"/>
      <c r="CIW139" s="7"/>
      <c r="CIX139" s="7"/>
      <c r="CIY139" s="7"/>
      <c r="CIZ139" s="7"/>
      <c r="CJA139" s="7"/>
      <c r="CJB139" s="7"/>
      <c r="CJC139" s="7"/>
      <c r="CJD139" s="7"/>
      <c r="CJE139" s="7"/>
      <c r="CJF139" s="7"/>
      <c r="CJG139" s="7"/>
      <c r="CJH139" s="7"/>
      <c r="CJI139" s="7"/>
      <c r="CJJ139" s="7"/>
      <c r="CJK139" s="7"/>
      <c r="CJL139" s="7"/>
      <c r="CJM139" s="7"/>
      <c r="CJN139" s="7"/>
      <c r="CJO139" s="7"/>
      <c r="CJP139" s="7"/>
      <c r="CJQ139" s="7"/>
      <c r="CJR139" s="7"/>
      <c r="CJS139" s="7"/>
      <c r="CJT139" s="7"/>
      <c r="CJU139" s="7"/>
      <c r="CJV139" s="7"/>
      <c r="CJW139" s="7"/>
      <c r="CJX139" s="7"/>
      <c r="CJY139" s="7"/>
      <c r="CJZ139" s="7"/>
      <c r="CKA139" s="7"/>
      <c r="CKB139" s="7"/>
      <c r="CKC139" s="7"/>
      <c r="CKD139" s="7"/>
      <c r="CKE139" s="7"/>
      <c r="CKF139" s="7"/>
      <c r="CKG139" s="7"/>
      <c r="CKH139" s="7"/>
      <c r="CKI139" s="7"/>
      <c r="CKJ139" s="7"/>
      <c r="CKK139" s="7"/>
      <c r="CKL139" s="7"/>
      <c r="CKM139" s="7"/>
      <c r="CKN139" s="7"/>
      <c r="CKO139" s="7"/>
      <c r="CKP139" s="7"/>
      <c r="CKQ139" s="7"/>
      <c r="CKR139" s="7"/>
      <c r="CKS139" s="7"/>
      <c r="CKT139" s="7"/>
      <c r="CKU139" s="7"/>
      <c r="CKV139" s="7"/>
      <c r="CKW139" s="7"/>
      <c r="CKX139" s="7"/>
      <c r="CKY139" s="7"/>
      <c r="CKZ139" s="7"/>
      <c r="CLA139" s="7"/>
      <c r="CLB139" s="7"/>
      <c r="CLC139" s="7"/>
      <c r="CLD139" s="7"/>
      <c r="CLE139" s="7"/>
      <c r="CLF139" s="7"/>
      <c r="CLG139" s="7"/>
      <c r="CLH139" s="7"/>
      <c r="CLI139" s="7"/>
      <c r="CLJ139" s="7"/>
      <c r="CLK139" s="7"/>
      <c r="CLL139" s="7"/>
      <c r="CLM139" s="7"/>
      <c r="CLN139" s="7"/>
      <c r="CLO139" s="7"/>
      <c r="CLP139" s="7"/>
      <c r="CLQ139" s="7"/>
      <c r="CLR139" s="7"/>
      <c r="CLS139" s="7"/>
      <c r="CLT139" s="7"/>
      <c r="CLU139" s="7"/>
      <c r="CLV139" s="7"/>
      <c r="CLW139" s="7"/>
      <c r="CLX139" s="7"/>
      <c r="CLY139" s="7"/>
      <c r="CLZ139" s="7"/>
      <c r="CMA139" s="7"/>
      <c r="CMB139" s="7"/>
      <c r="CMC139" s="7"/>
      <c r="CMD139" s="7"/>
      <c r="CME139" s="7"/>
      <c r="CMF139" s="7"/>
      <c r="CMG139" s="7"/>
      <c r="CMH139" s="7"/>
      <c r="CMI139" s="7"/>
      <c r="CMJ139" s="7"/>
      <c r="CMK139" s="7"/>
      <c r="CML139" s="7"/>
      <c r="CMM139" s="7"/>
      <c r="CMN139" s="7"/>
      <c r="CMO139" s="7"/>
      <c r="CMP139" s="7"/>
      <c r="CMQ139" s="7"/>
      <c r="CMR139" s="7"/>
      <c r="CMS139" s="7"/>
      <c r="CMT139" s="7"/>
      <c r="CMU139" s="7"/>
      <c r="CMV139" s="7"/>
      <c r="CMW139" s="7"/>
      <c r="CMX139" s="7"/>
      <c r="CMY139" s="7"/>
      <c r="CMZ139" s="7"/>
      <c r="CNA139" s="7"/>
      <c r="CNB139" s="7"/>
      <c r="CNC139" s="7"/>
      <c r="CND139" s="7"/>
      <c r="CNE139" s="7"/>
      <c r="CNF139" s="7"/>
      <c r="CNG139" s="7"/>
      <c r="CNH139" s="7"/>
      <c r="CNI139" s="7"/>
      <c r="CNJ139" s="7"/>
      <c r="CNK139" s="7"/>
      <c r="CNL139" s="7"/>
      <c r="CNM139" s="7"/>
      <c r="CNN139" s="7"/>
      <c r="CNO139" s="7"/>
      <c r="CNP139" s="7"/>
      <c r="CNQ139" s="7"/>
      <c r="CNR139" s="7"/>
      <c r="CNS139" s="7"/>
      <c r="CNT139" s="7"/>
      <c r="CNU139" s="7"/>
      <c r="CNV139" s="7"/>
      <c r="CNW139" s="7"/>
      <c r="CNX139" s="7"/>
      <c r="CNY139" s="7"/>
      <c r="CNZ139" s="7"/>
      <c r="COA139" s="7"/>
      <c r="COB139" s="7"/>
      <c r="COC139" s="7"/>
      <c r="COD139" s="7"/>
      <c r="COE139" s="7"/>
      <c r="COF139" s="7"/>
      <c r="COG139" s="7"/>
      <c r="COH139" s="7"/>
      <c r="COI139" s="7"/>
      <c r="COJ139" s="7"/>
      <c r="COK139" s="7"/>
      <c r="COL139" s="7"/>
      <c r="COM139" s="7"/>
      <c r="CON139" s="7"/>
      <c r="COO139" s="7"/>
      <c r="COP139" s="7"/>
      <c r="COQ139" s="7"/>
      <c r="COR139" s="7"/>
      <c r="COS139" s="7"/>
      <c r="COT139" s="7"/>
      <c r="COU139" s="7"/>
      <c r="COV139" s="7"/>
      <c r="COW139" s="7"/>
      <c r="COX139" s="7"/>
      <c r="COY139" s="7"/>
      <c r="COZ139" s="7"/>
      <c r="CPA139" s="7"/>
      <c r="CPB139" s="7"/>
      <c r="CPC139" s="7"/>
      <c r="CPD139" s="7"/>
      <c r="CPE139" s="7"/>
      <c r="CPF139" s="7"/>
      <c r="CPG139" s="7"/>
      <c r="CPH139" s="7"/>
      <c r="CPI139" s="7"/>
      <c r="CPJ139" s="7"/>
      <c r="CPK139" s="7"/>
      <c r="CPL139" s="7"/>
      <c r="CPM139" s="7"/>
      <c r="CPN139" s="7"/>
      <c r="CPO139" s="7"/>
      <c r="CPP139" s="7"/>
      <c r="CPQ139" s="7"/>
      <c r="CPR139" s="7"/>
      <c r="CPS139" s="7"/>
      <c r="CPT139" s="7"/>
      <c r="CPU139" s="7"/>
      <c r="CPV139" s="7"/>
      <c r="CPW139" s="7"/>
      <c r="CPX139" s="7"/>
      <c r="CPY139" s="7"/>
      <c r="CPZ139" s="7"/>
      <c r="CQA139" s="7"/>
      <c r="CQB139" s="7"/>
      <c r="CQC139" s="7"/>
      <c r="CQD139" s="7"/>
      <c r="CQE139" s="7"/>
      <c r="CQF139" s="7"/>
      <c r="CQG139" s="7"/>
      <c r="CQH139" s="7"/>
      <c r="CQI139" s="7"/>
      <c r="CQJ139" s="7"/>
      <c r="CQK139" s="7"/>
      <c r="CQL139" s="7"/>
      <c r="CQM139" s="7"/>
      <c r="CQN139" s="7"/>
      <c r="CQO139" s="7"/>
      <c r="CQP139" s="7"/>
      <c r="CQQ139" s="7"/>
      <c r="CQR139" s="7"/>
      <c r="CQS139" s="7"/>
      <c r="CQT139" s="7"/>
      <c r="CQU139" s="7"/>
      <c r="CQV139" s="7"/>
      <c r="CQW139" s="7"/>
      <c r="CQX139" s="7"/>
      <c r="CQY139" s="7"/>
      <c r="CQZ139" s="7"/>
      <c r="CRA139" s="7"/>
      <c r="CRB139" s="7"/>
      <c r="CRC139" s="7"/>
      <c r="CRD139" s="7"/>
      <c r="CRE139" s="7"/>
      <c r="CRF139" s="7"/>
      <c r="CRG139" s="7"/>
      <c r="CRH139" s="7"/>
      <c r="CRI139" s="7"/>
      <c r="CRJ139" s="7"/>
      <c r="CRK139" s="7"/>
      <c r="CRL139" s="7"/>
      <c r="CRM139" s="7"/>
      <c r="CRN139" s="7"/>
      <c r="CRO139" s="7"/>
      <c r="CRP139" s="7"/>
      <c r="CRQ139" s="7"/>
      <c r="CRR139" s="7"/>
      <c r="CRS139" s="7"/>
      <c r="CRT139" s="7"/>
      <c r="CRU139" s="7"/>
      <c r="CRV139" s="7"/>
      <c r="CRW139" s="7"/>
      <c r="CRX139" s="7"/>
      <c r="CRY139" s="7"/>
      <c r="CRZ139" s="7"/>
      <c r="CSA139" s="7"/>
      <c r="CSB139" s="7"/>
      <c r="CSC139" s="7"/>
      <c r="CSD139" s="7"/>
      <c r="CSE139" s="7"/>
      <c r="CSF139" s="7"/>
      <c r="CSG139" s="7"/>
      <c r="CSH139" s="7"/>
      <c r="CSI139" s="7"/>
      <c r="CSJ139" s="7"/>
      <c r="CSK139" s="7"/>
      <c r="CSL139" s="7"/>
      <c r="CSM139" s="7"/>
      <c r="CSN139" s="7"/>
      <c r="CSO139" s="7"/>
      <c r="CSP139" s="7"/>
      <c r="CSQ139" s="7"/>
      <c r="CSR139" s="7"/>
      <c r="CSS139" s="7"/>
      <c r="CST139" s="7"/>
      <c r="CSU139" s="7"/>
      <c r="CSV139" s="7"/>
      <c r="CSW139" s="7"/>
      <c r="CSX139" s="7"/>
      <c r="CSY139" s="7"/>
      <c r="CSZ139" s="7"/>
      <c r="CTA139" s="7"/>
      <c r="CTB139" s="7"/>
      <c r="CTC139" s="7"/>
      <c r="CTD139" s="7"/>
      <c r="CTE139" s="7"/>
      <c r="CTF139" s="7"/>
      <c r="CTG139" s="7"/>
      <c r="CTH139" s="7"/>
      <c r="CTI139" s="7"/>
      <c r="CTJ139" s="7"/>
      <c r="CTK139" s="7"/>
      <c r="CTL139" s="7"/>
      <c r="CTM139" s="7"/>
      <c r="CTN139" s="7"/>
      <c r="CTO139" s="7"/>
      <c r="CTP139" s="7"/>
      <c r="CTQ139" s="7"/>
      <c r="CTR139" s="7"/>
      <c r="CTS139" s="7"/>
      <c r="CTT139" s="7"/>
      <c r="CTU139" s="7"/>
      <c r="CTV139" s="7"/>
      <c r="CTW139" s="7"/>
      <c r="CTX139" s="7"/>
      <c r="CTY139" s="7"/>
      <c r="CTZ139" s="7"/>
      <c r="CUA139" s="7"/>
      <c r="CUB139" s="7"/>
      <c r="CUC139" s="7"/>
      <c r="CUD139" s="7"/>
      <c r="CUE139" s="7"/>
      <c r="CUF139" s="7"/>
      <c r="CUG139" s="7"/>
      <c r="CUH139" s="7"/>
      <c r="CUI139" s="7"/>
      <c r="CUJ139" s="7"/>
      <c r="CUK139" s="7"/>
      <c r="CUL139" s="7"/>
      <c r="CUM139" s="7"/>
      <c r="CUN139" s="7"/>
      <c r="CUO139" s="7"/>
      <c r="CUP139" s="7"/>
      <c r="CUQ139" s="7"/>
      <c r="CUR139" s="7"/>
      <c r="CUS139" s="7"/>
      <c r="CUT139" s="7"/>
      <c r="CUU139" s="7"/>
      <c r="CUV139" s="7"/>
      <c r="CUW139" s="7"/>
      <c r="CUX139" s="7"/>
      <c r="CUY139" s="7"/>
      <c r="CUZ139" s="7"/>
      <c r="CVA139" s="7"/>
      <c r="CVB139" s="7"/>
      <c r="CVC139" s="7"/>
      <c r="CVD139" s="7"/>
      <c r="CVE139" s="7"/>
      <c r="CVF139" s="7"/>
      <c r="CVG139" s="7"/>
      <c r="CVH139" s="7"/>
      <c r="CVI139" s="7"/>
      <c r="CVJ139" s="7"/>
      <c r="CVK139" s="7"/>
      <c r="CVL139" s="7"/>
      <c r="CVM139" s="7"/>
      <c r="CVN139" s="7"/>
      <c r="CVO139" s="7"/>
      <c r="CVP139" s="7"/>
      <c r="CVQ139" s="7"/>
      <c r="CVR139" s="7"/>
      <c r="CVS139" s="7"/>
      <c r="CVT139" s="7"/>
      <c r="CVU139" s="7"/>
      <c r="CVV139" s="7"/>
      <c r="CVW139" s="7"/>
      <c r="CVX139" s="7"/>
      <c r="CVY139" s="7"/>
      <c r="CVZ139" s="7"/>
      <c r="CWA139" s="7"/>
      <c r="CWB139" s="7"/>
      <c r="CWC139" s="7"/>
      <c r="CWD139" s="7"/>
      <c r="CWE139" s="7"/>
      <c r="CWF139" s="7"/>
      <c r="CWG139" s="7"/>
      <c r="CWH139" s="7"/>
      <c r="CWI139" s="7"/>
      <c r="CWJ139" s="7"/>
      <c r="CWK139" s="7"/>
      <c r="CWL139" s="7"/>
      <c r="CWM139" s="7"/>
      <c r="CWN139" s="7"/>
      <c r="CWO139" s="7"/>
      <c r="CWP139" s="7"/>
      <c r="CWQ139" s="7"/>
      <c r="CWR139" s="7"/>
      <c r="CWS139" s="7"/>
      <c r="CWT139" s="7"/>
      <c r="CWU139" s="7"/>
      <c r="CWV139" s="7"/>
      <c r="CWW139" s="7"/>
      <c r="CWX139" s="7"/>
      <c r="CWY139" s="7"/>
      <c r="CWZ139" s="7"/>
      <c r="CXA139" s="7"/>
      <c r="CXB139" s="7"/>
      <c r="CXC139" s="7"/>
      <c r="CXD139" s="7"/>
      <c r="CXE139" s="7"/>
      <c r="CXF139" s="7"/>
      <c r="CXG139" s="7"/>
      <c r="CXH139" s="7"/>
      <c r="CXI139" s="7"/>
      <c r="CXJ139" s="7"/>
      <c r="CXK139" s="7"/>
      <c r="CXL139" s="7"/>
      <c r="CXM139" s="7"/>
      <c r="CXN139" s="7"/>
      <c r="CXO139" s="7"/>
      <c r="CXP139" s="7"/>
      <c r="CXQ139" s="7"/>
      <c r="CXR139" s="7"/>
      <c r="CXS139" s="7"/>
      <c r="CXT139" s="7"/>
      <c r="CXU139" s="7"/>
      <c r="CXV139" s="7"/>
      <c r="CXW139" s="7"/>
      <c r="CXX139" s="7"/>
      <c r="CXY139" s="7"/>
      <c r="CXZ139" s="7"/>
      <c r="CYA139" s="7"/>
      <c r="CYB139" s="7"/>
      <c r="CYC139" s="7"/>
      <c r="CYD139" s="7"/>
      <c r="CYE139" s="7"/>
      <c r="CYF139" s="7"/>
      <c r="CYG139" s="7"/>
      <c r="CYH139" s="7"/>
      <c r="CYI139" s="7"/>
      <c r="CYJ139" s="7"/>
      <c r="CYK139" s="7"/>
      <c r="CYL139" s="7"/>
      <c r="CYM139" s="7"/>
      <c r="CYN139" s="7"/>
      <c r="CYO139" s="7"/>
      <c r="CYP139" s="7"/>
      <c r="CYQ139" s="7"/>
      <c r="CYR139" s="7"/>
      <c r="CYS139" s="7"/>
      <c r="CYT139" s="7"/>
      <c r="CYU139" s="7"/>
      <c r="CYV139" s="7"/>
      <c r="CYW139" s="7"/>
      <c r="CYX139" s="7"/>
      <c r="CYY139" s="7"/>
      <c r="CYZ139" s="7"/>
      <c r="CZA139" s="7"/>
      <c r="CZB139" s="7"/>
      <c r="CZC139" s="7"/>
      <c r="CZD139" s="7"/>
      <c r="CZE139" s="7"/>
      <c r="CZF139" s="7"/>
      <c r="CZG139" s="7"/>
      <c r="CZH139" s="7"/>
      <c r="CZI139" s="7"/>
      <c r="CZJ139" s="7"/>
      <c r="CZK139" s="7"/>
      <c r="CZL139" s="7"/>
      <c r="CZM139" s="7"/>
      <c r="CZN139" s="7"/>
      <c r="CZO139" s="7"/>
      <c r="CZP139" s="7"/>
      <c r="CZQ139" s="7"/>
      <c r="CZR139" s="7"/>
      <c r="CZS139" s="7"/>
      <c r="CZT139" s="7"/>
      <c r="CZU139" s="7"/>
      <c r="CZV139" s="7"/>
      <c r="CZW139" s="7"/>
      <c r="CZX139" s="7"/>
      <c r="CZY139" s="7"/>
      <c r="CZZ139" s="7"/>
      <c r="DAA139" s="7"/>
      <c r="DAB139" s="7"/>
      <c r="DAC139" s="7"/>
      <c r="DAD139" s="7"/>
      <c r="DAE139" s="7"/>
      <c r="DAF139" s="7"/>
      <c r="DAG139" s="7"/>
      <c r="DAH139" s="7"/>
      <c r="DAI139" s="7"/>
      <c r="DAJ139" s="7"/>
      <c r="DAK139" s="7"/>
      <c r="DAL139" s="7"/>
      <c r="DAM139" s="7"/>
      <c r="DAN139" s="7"/>
      <c r="DAO139" s="7"/>
      <c r="DAP139" s="7"/>
      <c r="DAQ139" s="7"/>
      <c r="DAR139" s="7"/>
      <c r="DAS139" s="7"/>
      <c r="DAT139" s="7"/>
      <c r="DAU139" s="7"/>
      <c r="DAV139" s="7"/>
      <c r="DAW139" s="7"/>
      <c r="DAX139" s="7"/>
      <c r="DAY139" s="7"/>
      <c r="DAZ139" s="7"/>
      <c r="DBA139" s="7"/>
      <c r="DBB139" s="7"/>
      <c r="DBC139" s="7"/>
      <c r="DBD139" s="7"/>
      <c r="DBE139" s="7"/>
      <c r="DBF139" s="7"/>
      <c r="DBG139" s="7"/>
      <c r="DBH139" s="7"/>
      <c r="DBI139" s="7"/>
      <c r="DBJ139" s="7"/>
      <c r="DBK139" s="7"/>
      <c r="DBL139" s="7"/>
      <c r="DBM139" s="7"/>
      <c r="DBN139" s="7"/>
      <c r="DBO139" s="7"/>
      <c r="DBP139" s="7"/>
      <c r="DBQ139" s="7"/>
      <c r="DBR139" s="7"/>
      <c r="DBS139" s="7"/>
      <c r="DBT139" s="7"/>
      <c r="DBU139" s="7"/>
      <c r="DBV139" s="7"/>
      <c r="DBW139" s="7"/>
      <c r="DBX139" s="7"/>
      <c r="DBY139" s="7"/>
      <c r="DBZ139" s="7"/>
      <c r="DCA139" s="7"/>
      <c r="DCB139" s="7"/>
      <c r="DCC139" s="7"/>
      <c r="DCD139" s="7"/>
      <c r="DCE139" s="7"/>
      <c r="DCF139" s="7"/>
      <c r="DCG139" s="7"/>
      <c r="DCH139" s="7"/>
      <c r="DCI139" s="7"/>
      <c r="DCJ139" s="7"/>
      <c r="DCK139" s="7"/>
      <c r="DCL139" s="7"/>
      <c r="DCM139" s="7"/>
      <c r="DCN139" s="7"/>
      <c r="DCO139" s="7"/>
      <c r="DCP139" s="7"/>
      <c r="DCQ139" s="7"/>
      <c r="DCR139" s="7"/>
      <c r="DCS139" s="7"/>
      <c r="DCT139" s="7"/>
      <c r="DCU139" s="7"/>
      <c r="DCV139" s="7"/>
      <c r="DCW139" s="7"/>
      <c r="DCX139" s="7"/>
      <c r="DCY139" s="7"/>
      <c r="DCZ139" s="7"/>
      <c r="DDA139" s="7"/>
      <c r="DDB139" s="7"/>
      <c r="DDC139" s="7"/>
      <c r="DDD139" s="7"/>
      <c r="DDE139" s="7"/>
      <c r="DDF139" s="7"/>
      <c r="DDG139" s="7"/>
      <c r="DDH139" s="7"/>
      <c r="DDI139" s="7"/>
      <c r="DDJ139" s="7"/>
      <c r="DDK139" s="7"/>
      <c r="DDL139" s="7"/>
      <c r="DDM139" s="7"/>
      <c r="DDN139" s="7"/>
      <c r="DDO139" s="7"/>
      <c r="DDP139" s="7"/>
      <c r="DDQ139" s="7"/>
      <c r="DDR139" s="7"/>
      <c r="DDS139" s="7"/>
      <c r="DDT139" s="7"/>
      <c r="DDU139" s="7"/>
      <c r="DDV139" s="7"/>
      <c r="DDW139" s="7"/>
      <c r="DDX139" s="7"/>
      <c r="DDY139" s="7"/>
      <c r="DDZ139" s="7"/>
      <c r="DEA139" s="7"/>
      <c r="DEB139" s="7"/>
      <c r="DEC139" s="7"/>
      <c r="DED139" s="7"/>
      <c r="DEE139" s="7"/>
      <c r="DEF139" s="7"/>
      <c r="DEG139" s="7"/>
      <c r="DEH139" s="7"/>
      <c r="DEI139" s="7"/>
      <c r="DEJ139" s="7"/>
      <c r="DEK139" s="7"/>
      <c r="DEL139" s="7"/>
      <c r="DEM139" s="7"/>
      <c r="DEN139" s="7"/>
      <c r="DEO139" s="7"/>
      <c r="DEP139" s="7"/>
      <c r="DEQ139" s="7"/>
      <c r="DER139" s="7"/>
      <c r="DES139" s="7"/>
      <c r="DET139" s="7"/>
      <c r="DEU139" s="7"/>
      <c r="DEV139" s="7"/>
      <c r="DEW139" s="7"/>
      <c r="DEX139" s="7"/>
      <c r="DEY139" s="7"/>
      <c r="DEZ139" s="7"/>
      <c r="DFA139" s="7"/>
      <c r="DFB139" s="7"/>
      <c r="DFC139" s="7"/>
      <c r="DFD139" s="7"/>
      <c r="DFE139" s="7"/>
      <c r="DFF139" s="7"/>
      <c r="DFG139" s="7"/>
      <c r="DFH139" s="7"/>
      <c r="DFI139" s="7"/>
      <c r="DFJ139" s="7"/>
      <c r="DFK139" s="7"/>
      <c r="DFL139" s="7"/>
      <c r="DFM139" s="7"/>
      <c r="DFN139" s="7"/>
      <c r="DFO139" s="7"/>
      <c r="DFP139" s="7"/>
      <c r="DFQ139" s="7"/>
      <c r="DFR139" s="7"/>
      <c r="DFS139" s="7"/>
      <c r="DFT139" s="7"/>
      <c r="DFU139" s="7"/>
      <c r="DFV139" s="7"/>
      <c r="DFW139" s="7"/>
      <c r="DFX139" s="7"/>
      <c r="DFY139" s="7"/>
      <c r="DFZ139" s="7"/>
      <c r="DGA139" s="7"/>
      <c r="DGB139" s="7"/>
      <c r="DGC139" s="7"/>
      <c r="DGD139" s="7"/>
      <c r="DGE139" s="7"/>
      <c r="DGF139" s="7"/>
      <c r="DGG139" s="7"/>
      <c r="DGH139" s="7"/>
      <c r="DGI139" s="7"/>
      <c r="DGJ139" s="7"/>
      <c r="DGK139" s="7"/>
      <c r="DGL139" s="7"/>
      <c r="DGM139" s="7"/>
      <c r="DGN139" s="7"/>
      <c r="DGO139" s="7"/>
      <c r="DGP139" s="7"/>
      <c r="DGQ139" s="7"/>
      <c r="DGR139" s="7"/>
      <c r="DGS139" s="7"/>
      <c r="DGT139" s="7"/>
      <c r="DGU139" s="7"/>
      <c r="DGV139" s="7"/>
      <c r="DGW139" s="7"/>
      <c r="DGX139" s="7"/>
      <c r="DGY139" s="7"/>
      <c r="DGZ139" s="7"/>
      <c r="DHA139" s="7"/>
      <c r="DHB139" s="7"/>
      <c r="DHC139" s="7"/>
      <c r="DHD139" s="7"/>
      <c r="DHE139" s="7"/>
      <c r="DHF139" s="7"/>
      <c r="DHG139" s="7"/>
      <c r="DHH139" s="7"/>
      <c r="DHI139" s="7"/>
      <c r="DHJ139" s="7"/>
      <c r="DHK139" s="7"/>
      <c r="DHL139" s="7"/>
      <c r="DHM139" s="7"/>
      <c r="DHN139" s="7"/>
      <c r="DHO139" s="7"/>
      <c r="DHP139" s="7"/>
      <c r="DHQ139" s="7"/>
      <c r="DHR139" s="7"/>
      <c r="DHS139" s="7"/>
      <c r="DHT139" s="7"/>
      <c r="DHU139" s="7"/>
      <c r="DHV139" s="7"/>
      <c r="DHW139" s="7"/>
      <c r="DHX139" s="7"/>
      <c r="DHY139" s="7"/>
      <c r="DHZ139" s="7"/>
      <c r="DIA139" s="7"/>
      <c r="DIB139" s="7"/>
      <c r="DIC139" s="7"/>
      <c r="DID139" s="7"/>
      <c r="DIE139" s="7"/>
      <c r="DIF139" s="7"/>
      <c r="DIG139" s="7"/>
      <c r="DIH139" s="7"/>
      <c r="DII139" s="7"/>
      <c r="DIJ139" s="7"/>
      <c r="DIK139" s="7"/>
      <c r="DIL139" s="7"/>
      <c r="DIM139" s="7"/>
      <c r="DIN139" s="7"/>
      <c r="DIO139" s="7"/>
      <c r="DIP139" s="7"/>
      <c r="DIQ139" s="7"/>
      <c r="DIR139" s="7"/>
      <c r="DIS139" s="7"/>
      <c r="DIT139" s="7"/>
      <c r="DIU139" s="7"/>
      <c r="DIV139" s="7"/>
      <c r="DIW139" s="7"/>
      <c r="DIX139" s="7"/>
      <c r="DIY139" s="7"/>
      <c r="DIZ139" s="7"/>
      <c r="DJA139" s="7"/>
      <c r="DJB139" s="7"/>
      <c r="DJC139" s="7"/>
      <c r="DJD139" s="7"/>
      <c r="DJE139" s="7"/>
      <c r="DJF139" s="7"/>
      <c r="DJG139" s="7"/>
      <c r="DJH139" s="7"/>
      <c r="DJI139" s="7"/>
      <c r="DJJ139" s="7"/>
      <c r="DJK139" s="7"/>
      <c r="DJL139" s="7"/>
      <c r="DJM139" s="7"/>
      <c r="DJN139" s="7"/>
      <c r="DJO139" s="7"/>
      <c r="DJP139" s="7"/>
      <c r="DJQ139" s="7"/>
      <c r="DJR139" s="7"/>
      <c r="DJS139" s="7"/>
      <c r="DJT139" s="7"/>
      <c r="DJU139" s="7"/>
      <c r="DJV139" s="7"/>
      <c r="DJW139" s="7"/>
      <c r="DJX139" s="7"/>
      <c r="DJY139" s="7"/>
      <c r="DJZ139" s="7"/>
      <c r="DKA139" s="7"/>
      <c r="DKB139" s="7"/>
      <c r="DKC139" s="7"/>
      <c r="DKD139" s="7"/>
      <c r="DKE139" s="7"/>
      <c r="DKF139" s="7"/>
      <c r="DKG139" s="7"/>
      <c r="DKH139" s="7"/>
      <c r="DKI139" s="7"/>
      <c r="DKJ139" s="7"/>
      <c r="DKK139" s="7"/>
      <c r="DKL139" s="7"/>
      <c r="DKM139" s="7"/>
      <c r="DKN139" s="7"/>
      <c r="DKO139" s="7"/>
      <c r="DKP139" s="7"/>
      <c r="DKQ139" s="7"/>
      <c r="DKR139" s="7"/>
      <c r="DKS139" s="7"/>
      <c r="DKT139" s="7"/>
      <c r="DKU139" s="7"/>
      <c r="DKV139" s="7"/>
      <c r="DKW139" s="7"/>
      <c r="DKX139" s="7"/>
      <c r="DKY139" s="7"/>
      <c r="DKZ139" s="7"/>
      <c r="DLA139" s="7"/>
      <c r="DLB139" s="7"/>
      <c r="DLC139" s="7"/>
      <c r="DLD139" s="7"/>
      <c r="DLE139" s="7"/>
      <c r="DLF139" s="7"/>
      <c r="DLG139" s="7"/>
      <c r="DLH139" s="7"/>
      <c r="DLI139" s="7"/>
      <c r="DLJ139" s="7"/>
      <c r="DLK139" s="7"/>
      <c r="DLL139" s="7"/>
      <c r="DLM139" s="7"/>
      <c r="DLN139" s="7"/>
      <c r="DLO139" s="7"/>
      <c r="DLP139" s="7"/>
      <c r="DLQ139" s="7"/>
      <c r="DLR139" s="7"/>
      <c r="DLS139" s="7"/>
      <c r="DLT139" s="7"/>
      <c r="DLU139" s="7"/>
      <c r="DLV139" s="7"/>
      <c r="DLW139" s="7"/>
      <c r="DLX139" s="7"/>
      <c r="DLY139" s="7"/>
      <c r="DLZ139" s="7"/>
      <c r="DMA139" s="7"/>
      <c r="DMB139" s="7"/>
      <c r="DMC139" s="7"/>
      <c r="DMD139" s="7"/>
      <c r="DME139" s="7"/>
      <c r="DMF139" s="7"/>
      <c r="DMG139" s="7"/>
      <c r="DMH139" s="7"/>
      <c r="DMI139" s="7"/>
      <c r="DMJ139" s="7"/>
      <c r="DMK139" s="7"/>
      <c r="DML139" s="7"/>
      <c r="DMM139" s="7"/>
      <c r="DMN139" s="7"/>
      <c r="DMO139" s="7"/>
      <c r="DMP139" s="7"/>
      <c r="DMQ139" s="7"/>
      <c r="DMR139" s="7"/>
      <c r="DMS139" s="7"/>
      <c r="DMT139" s="7"/>
      <c r="DMU139" s="7"/>
      <c r="DMV139" s="7"/>
      <c r="DMW139" s="7"/>
      <c r="DMX139" s="7"/>
      <c r="DMY139" s="7"/>
      <c r="DMZ139" s="7"/>
      <c r="DNA139" s="7"/>
      <c r="DNB139" s="7"/>
      <c r="DNC139" s="7"/>
      <c r="DND139" s="7"/>
      <c r="DNE139" s="7"/>
      <c r="DNF139" s="7"/>
      <c r="DNG139" s="7"/>
      <c r="DNH139" s="7"/>
      <c r="DNI139" s="7"/>
      <c r="DNJ139" s="7"/>
      <c r="DNK139" s="7"/>
      <c r="DNL139" s="7"/>
      <c r="DNM139" s="7"/>
      <c r="DNN139" s="7"/>
      <c r="DNO139" s="7"/>
      <c r="DNP139" s="7"/>
      <c r="DNQ139" s="7"/>
      <c r="DNR139" s="7"/>
      <c r="DNS139" s="7"/>
      <c r="DNT139" s="7"/>
      <c r="DNU139" s="7"/>
      <c r="DNV139" s="7"/>
      <c r="DNW139" s="7"/>
      <c r="DNX139" s="7"/>
      <c r="DNY139" s="7"/>
      <c r="DNZ139" s="7"/>
      <c r="DOA139" s="7"/>
      <c r="DOB139" s="7"/>
      <c r="DOC139" s="7"/>
      <c r="DOD139" s="7"/>
      <c r="DOE139" s="7"/>
      <c r="DOF139" s="7"/>
      <c r="DOG139" s="7"/>
      <c r="DOH139" s="7"/>
      <c r="DOI139" s="7"/>
      <c r="DOJ139" s="7"/>
      <c r="DOK139" s="7"/>
      <c r="DOL139" s="7"/>
      <c r="DOM139" s="7"/>
      <c r="DON139" s="7"/>
      <c r="DOO139" s="7"/>
      <c r="DOP139" s="7"/>
      <c r="DOQ139" s="7"/>
      <c r="DOR139" s="7"/>
      <c r="DOS139" s="7"/>
      <c r="DOT139" s="7"/>
      <c r="DOU139" s="7"/>
      <c r="DOV139" s="7"/>
      <c r="DOW139" s="7"/>
      <c r="DOX139" s="7"/>
      <c r="DOY139" s="7"/>
      <c r="DOZ139" s="7"/>
      <c r="DPA139" s="7"/>
      <c r="DPB139" s="7"/>
      <c r="DPC139" s="7"/>
      <c r="DPD139" s="7"/>
      <c r="DPE139" s="7"/>
      <c r="DPF139" s="7"/>
      <c r="DPG139" s="7"/>
      <c r="DPH139" s="7"/>
      <c r="DPI139" s="7"/>
      <c r="DPJ139" s="7"/>
      <c r="DPK139" s="7"/>
      <c r="DPL139" s="7"/>
      <c r="DPM139" s="7"/>
      <c r="DPN139" s="7"/>
      <c r="DPO139" s="7"/>
      <c r="DPP139" s="7"/>
      <c r="DPQ139" s="7"/>
      <c r="DPR139" s="7"/>
      <c r="DPS139" s="7"/>
      <c r="DPT139" s="7"/>
      <c r="DPU139" s="7"/>
      <c r="DPV139" s="7"/>
      <c r="DPW139" s="7"/>
      <c r="DPX139" s="7"/>
      <c r="DPY139" s="7"/>
      <c r="DPZ139" s="7"/>
      <c r="DQA139" s="7"/>
      <c r="DQB139" s="7"/>
      <c r="DQC139" s="7"/>
      <c r="DQD139" s="7"/>
      <c r="DQE139" s="7"/>
      <c r="DQF139" s="7"/>
      <c r="DQG139" s="7"/>
      <c r="DQH139" s="7"/>
      <c r="DQI139" s="7"/>
      <c r="DQJ139" s="7"/>
      <c r="DQK139" s="7"/>
      <c r="DQL139" s="7"/>
      <c r="DQM139" s="7"/>
      <c r="DQN139" s="7"/>
      <c r="DQO139" s="7"/>
      <c r="DQP139" s="7"/>
      <c r="DQQ139" s="7"/>
      <c r="DQR139" s="7"/>
      <c r="DQS139" s="7"/>
      <c r="DQT139" s="7"/>
      <c r="DQU139" s="7"/>
      <c r="DQV139" s="7"/>
      <c r="DQW139" s="7"/>
      <c r="DQX139" s="7"/>
      <c r="DQY139" s="7"/>
      <c r="DQZ139" s="7"/>
      <c r="DRA139" s="7"/>
      <c r="DRB139" s="7"/>
      <c r="DRC139" s="7"/>
      <c r="DRD139" s="7"/>
      <c r="DRE139" s="7"/>
      <c r="DRF139" s="7"/>
      <c r="DRG139" s="7"/>
      <c r="DRH139" s="7"/>
      <c r="DRI139" s="7"/>
      <c r="DRJ139" s="7"/>
      <c r="DRK139" s="7"/>
      <c r="DRL139" s="7"/>
      <c r="DRM139" s="7"/>
      <c r="DRN139" s="7"/>
      <c r="DRO139" s="7"/>
      <c r="DRP139" s="7"/>
      <c r="DRQ139" s="7"/>
      <c r="DRR139" s="7"/>
      <c r="DRS139" s="7"/>
      <c r="DRT139" s="7"/>
      <c r="DRU139" s="7"/>
      <c r="DRV139" s="7"/>
      <c r="DRW139" s="7"/>
      <c r="DRX139" s="7"/>
      <c r="DRY139" s="7"/>
      <c r="DRZ139" s="7"/>
      <c r="DSA139" s="7"/>
      <c r="DSB139" s="7"/>
      <c r="DSC139" s="7"/>
      <c r="DSD139" s="7"/>
      <c r="DSE139" s="7"/>
      <c r="DSF139" s="7"/>
      <c r="DSG139" s="7"/>
      <c r="DSH139" s="7"/>
      <c r="DSI139" s="7"/>
      <c r="DSJ139" s="7"/>
      <c r="DSK139" s="7"/>
      <c r="DSL139" s="7"/>
      <c r="DSM139" s="7"/>
      <c r="DSN139" s="7"/>
      <c r="DSO139" s="7"/>
      <c r="DSP139" s="7"/>
      <c r="DSQ139" s="7"/>
      <c r="DSR139" s="7"/>
      <c r="DSS139" s="7"/>
      <c r="DST139" s="7"/>
      <c r="DSU139" s="7"/>
      <c r="DSV139" s="7"/>
      <c r="DSW139" s="7"/>
      <c r="DSX139" s="7"/>
      <c r="DSY139" s="7"/>
      <c r="DSZ139" s="7"/>
      <c r="DTA139" s="7"/>
      <c r="DTB139" s="7"/>
      <c r="DTC139" s="7"/>
      <c r="DTD139" s="7"/>
      <c r="DTE139" s="7"/>
      <c r="DTF139" s="7"/>
      <c r="DTG139" s="7"/>
      <c r="DTH139" s="7"/>
      <c r="DTI139" s="7"/>
      <c r="DTJ139" s="7"/>
      <c r="DTK139" s="7"/>
      <c r="DTL139" s="7"/>
      <c r="DTM139" s="7"/>
      <c r="DTN139" s="7"/>
      <c r="DTO139" s="7"/>
      <c r="DTP139" s="7"/>
      <c r="DTQ139" s="7"/>
      <c r="DTR139" s="7"/>
      <c r="DTS139" s="7"/>
      <c r="DTT139" s="7"/>
      <c r="DTU139" s="7"/>
      <c r="DTV139" s="7"/>
      <c r="DTW139" s="7"/>
      <c r="DTX139" s="7"/>
      <c r="DTY139" s="7"/>
      <c r="DTZ139" s="7"/>
      <c r="DUA139" s="7"/>
      <c r="DUB139" s="7"/>
      <c r="DUC139" s="7"/>
      <c r="DUD139" s="7"/>
      <c r="DUE139" s="7"/>
      <c r="DUF139" s="7"/>
      <c r="DUG139" s="7"/>
      <c r="DUH139" s="7"/>
      <c r="DUI139" s="7"/>
      <c r="DUJ139" s="7"/>
      <c r="DUK139" s="7"/>
      <c r="DUL139" s="7"/>
      <c r="DUM139" s="7"/>
      <c r="DUN139" s="7"/>
      <c r="DUO139" s="7"/>
      <c r="DUP139" s="7"/>
      <c r="DUQ139" s="7"/>
      <c r="DUR139" s="7"/>
      <c r="DUS139" s="7"/>
      <c r="DUT139" s="7"/>
      <c r="DUU139" s="7"/>
      <c r="DUV139" s="7"/>
      <c r="DUW139" s="7"/>
      <c r="DUX139" s="7"/>
      <c r="DUY139" s="7"/>
      <c r="DUZ139" s="7"/>
      <c r="DVA139" s="7"/>
      <c r="DVB139" s="7"/>
      <c r="DVC139" s="7"/>
      <c r="DVD139" s="7"/>
      <c r="DVE139" s="7"/>
      <c r="DVF139" s="7"/>
      <c r="DVG139" s="7"/>
      <c r="DVH139" s="7"/>
      <c r="DVI139" s="7"/>
      <c r="DVJ139" s="7"/>
      <c r="DVK139" s="7"/>
      <c r="DVL139" s="7"/>
      <c r="DVM139" s="7"/>
      <c r="DVN139" s="7"/>
      <c r="DVO139" s="7"/>
      <c r="DVP139" s="7"/>
      <c r="DVQ139" s="7"/>
      <c r="DVR139" s="7"/>
      <c r="DVS139" s="7"/>
      <c r="DVT139" s="7"/>
      <c r="DVU139" s="7"/>
      <c r="DVV139" s="7"/>
      <c r="DVW139" s="7"/>
      <c r="DVX139" s="7"/>
      <c r="DVY139" s="7"/>
      <c r="DVZ139" s="7"/>
      <c r="DWA139" s="7"/>
      <c r="DWB139" s="7"/>
      <c r="DWC139" s="7"/>
      <c r="DWD139" s="7"/>
      <c r="DWE139" s="7"/>
      <c r="DWF139" s="7"/>
      <c r="DWG139" s="7"/>
      <c r="DWH139" s="7"/>
      <c r="DWI139" s="7"/>
      <c r="DWJ139" s="7"/>
      <c r="DWK139" s="7"/>
      <c r="DWL139" s="7"/>
      <c r="DWM139" s="7"/>
      <c r="DWN139" s="7"/>
      <c r="DWO139" s="7"/>
      <c r="DWP139" s="7"/>
      <c r="DWQ139" s="7"/>
      <c r="DWR139" s="7"/>
      <c r="DWS139" s="7"/>
      <c r="DWT139" s="7"/>
      <c r="DWU139" s="7"/>
      <c r="DWV139" s="7"/>
      <c r="DWW139" s="7"/>
      <c r="DWX139" s="7"/>
      <c r="DWY139" s="7"/>
      <c r="DWZ139" s="7"/>
      <c r="DXA139" s="7"/>
      <c r="DXB139" s="7"/>
      <c r="DXC139" s="7"/>
      <c r="DXD139" s="7"/>
      <c r="DXE139" s="7"/>
      <c r="DXF139" s="7"/>
      <c r="DXG139" s="7"/>
      <c r="DXH139" s="7"/>
      <c r="DXI139" s="7"/>
      <c r="DXJ139" s="7"/>
      <c r="DXK139" s="7"/>
      <c r="DXL139" s="7"/>
      <c r="DXM139" s="7"/>
      <c r="DXN139" s="7"/>
      <c r="DXO139" s="7"/>
      <c r="DXP139" s="7"/>
      <c r="DXQ139" s="7"/>
      <c r="DXR139" s="7"/>
      <c r="DXS139" s="7"/>
      <c r="DXT139" s="7"/>
      <c r="DXU139" s="7"/>
      <c r="DXV139" s="7"/>
      <c r="DXW139" s="7"/>
      <c r="DXX139" s="7"/>
      <c r="DXY139" s="7"/>
      <c r="DXZ139" s="7"/>
      <c r="DYA139" s="7"/>
      <c r="DYB139" s="7"/>
      <c r="DYC139" s="7"/>
      <c r="DYD139" s="7"/>
      <c r="DYE139" s="7"/>
      <c r="DYF139" s="7"/>
      <c r="DYG139" s="7"/>
      <c r="DYH139" s="7"/>
      <c r="DYI139" s="7"/>
      <c r="DYJ139" s="7"/>
      <c r="DYK139" s="7"/>
      <c r="DYL139" s="7"/>
      <c r="DYM139" s="7"/>
      <c r="DYN139" s="7"/>
      <c r="DYO139" s="7"/>
      <c r="DYP139" s="7"/>
      <c r="DYQ139" s="7"/>
      <c r="DYR139" s="7"/>
      <c r="DYS139" s="7"/>
      <c r="DYT139" s="7"/>
      <c r="DYU139" s="7"/>
      <c r="DYV139" s="7"/>
      <c r="DYW139" s="7"/>
      <c r="DYX139" s="7"/>
      <c r="DYY139" s="7"/>
      <c r="DYZ139" s="7"/>
      <c r="DZA139" s="7"/>
      <c r="DZB139" s="7"/>
      <c r="DZC139" s="7"/>
      <c r="DZD139" s="7"/>
      <c r="DZE139" s="7"/>
      <c r="DZF139" s="7"/>
      <c r="DZG139" s="7"/>
      <c r="DZH139" s="7"/>
      <c r="DZI139" s="7"/>
      <c r="DZJ139" s="7"/>
      <c r="DZK139" s="7"/>
      <c r="DZL139" s="7"/>
      <c r="DZM139" s="7"/>
      <c r="DZN139" s="7"/>
      <c r="DZO139" s="7"/>
      <c r="DZP139" s="7"/>
      <c r="DZQ139" s="7"/>
      <c r="DZR139" s="7"/>
      <c r="DZS139" s="7"/>
      <c r="DZT139" s="7"/>
      <c r="DZU139" s="7"/>
      <c r="DZV139" s="7"/>
      <c r="DZW139" s="7"/>
      <c r="DZX139" s="7"/>
      <c r="DZY139" s="7"/>
      <c r="DZZ139" s="7"/>
      <c r="EAA139" s="7"/>
      <c r="EAB139" s="7"/>
      <c r="EAC139" s="7"/>
      <c r="EAD139" s="7"/>
      <c r="EAE139" s="7"/>
      <c r="EAF139" s="7"/>
      <c r="EAG139" s="7"/>
      <c r="EAH139" s="7"/>
      <c r="EAI139" s="7"/>
      <c r="EAJ139" s="7"/>
      <c r="EAK139" s="7"/>
      <c r="EAL139" s="7"/>
      <c r="EAM139" s="7"/>
      <c r="EAN139" s="7"/>
      <c r="EAO139" s="7"/>
      <c r="EAP139" s="7"/>
      <c r="EAQ139" s="7"/>
      <c r="EAR139" s="7"/>
      <c r="EAS139" s="7"/>
      <c r="EAT139" s="7"/>
      <c r="EAU139" s="7"/>
      <c r="EAV139" s="7"/>
      <c r="EAW139" s="7"/>
      <c r="EAX139" s="7"/>
      <c r="EAY139" s="7"/>
      <c r="EAZ139" s="7"/>
      <c r="EBA139" s="7"/>
      <c r="EBB139" s="7"/>
      <c r="EBC139" s="7"/>
      <c r="EBD139" s="7"/>
      <c r="EBE139" s="7"/>
      <c r="EBF139" s="7"/>
      <c r="EBG139" s="7"/>
      <c r="EBH139" s="7"/>
      <c r="EBI139" s="7"/>
      <c r="EBJ139" s="7"/>
      <c r="EBK139" s="7"/>
      <c r="EBL139" s="7"/>
      <c r="EBM139" s="7"/>
      <c r="EBN139" s="7"/>
      <c r="EBO139" s="7"/>
      <c r="EBP139" s="7"/>
      <c r="EBQ139" s="7"/>
      <c r="EBR139" s="7"/>
      <c r="EBS139" s="7"/>
      <c r="EBT139" s="7"/>
      <c r="EBU139" s="7"/>
      <c r="EBV139" s="7"/>
      <c r="EBW139" s="7"/>
      <c r="EBX139" s="7"/>
      <c r="EBY139" s="7"/>
      <c r="EBZ139" s="7"/>
      <c r="ECA139" s="7"/>
      <c r="ECB139" s="7"/>
      <c r="ECC139" s="7"/>
      <c r="ECD139" s="7"/>
      <c r="ECE139" s="7"/>
      <c r="ECF139" s="7"/>
      <c r="ECG139" s="7"/>
      <c r="ECH139" s="7"/>
      <c r="ECI139" s="7"/>
      <c r="ECJ139" s="7"/>
      <c r="ECK139" s="7"/>
      <c r="ECL139" s="7"/>
      <c r="ECM139" s="7"/>
      <c r="ECN139" s="7"/>
      <c r="ECO139" s="7"/>
      <c r="ECP139" s="7"/>
      <c r="ECQ139" s="7"/>
      <c r="ECR139" s="7"/>
      <c r="ECS139" s="7"/>
      <c r="ECT139" s="7"/>
      <c r="ECU139" s="7"/>
      <c r="ECV139" s="7"/>
      <c r="ECW139" s="7"/>
      <c r="ECX139" s="7"/>
      <c r="ECY139" s="7"/>
      <c r="ECZ139" s="7"/>
      <c r="EDA139" s="7"/>
      <c r="EDB139" s="7"/>
      <c r="EDC139" s="7"/>
      <c r="EDD139" s="7"/>
      <c r="EDE139" s="7"/>
      <c r="EDF139" s="7"/>
      <c r="EDG139" s="7"/>
      <c r="EDH139" s="7"/>
      <c r="EDI139" s="7"/>
      <c r="EDJ139" s="7"/>
      <c r="EDK139" s="7"/>
      <c r="EDL139" s="7"/>
      <c r="EDM139" s="7"/>
      <c r="EDN139" s="7"/>
      <c r="EDO139" s="7"/>
      <c r="EDP139" s="7"/>
      <c r="EDQ139" s="7"/>
      <c r="EDR139" s="7"/>
      <c r="EDS139" s="7"/>
      <c r="EDT139" s="7"/>
      <c r="EDU139" s="7"/>
      <c r="EDV139" s="7"/>
      <c r="EDW139" s="7"/>
      <c r="EDX139" s="7"/>
      <c r="EDY139" s="7"/>
      <c r="EDZ139" s="7"/>
      <c r="EEA139" s="7"/>
      <c r="EEB139" s="7"/>
      <c r="EEC139" s="7"/>
      <c r="EED139" s="7"/>
      <c r="EEE139" s="7"/>
      <c r="EEF139" s="7"/>
      <c r="EEG139" s="7"/>
      <c r="EEH139" s="7"/>
      <c r="EEI139" s="7"/>
      <c r="EEJ139" s="7"/>
      <c r="EEK139" s="7"/>
      <c r="EEL139" s="7"/>
      <c r="EEM139" s="7"/>
      <c r="EEN139" s="7"/>
      <c r="EEO139" s="7"/>
      <c r="EEP139" s="7"/>
      <c r="EEQ139" s="7"/>
      <c r="EER139" s="7"/>
      <c r="EES139" s="7"/>
      <c r="EET139" s="7"/>
      <c r="EEU139" s="7"/>
      <c r="EEV139" s="7"/>
      <c r="EEW139" s="7"/>
      <c r="EEX139" s="7"/>
      <c r="EEY139" s="7"/>
      <c r="EEZ139" s="7"/>
      <c r="EFA139" s="7"/>
      <c r="EFB139" s="7"/>
      <c r="EFC139" s="7"/>
      <c r="EFD139" s="7"/>
      <c r="EFE139" s="7"/>
      <c r="EFF139" s="7"/>
      <c r="EFG139" s="7"/>
      <c r="EFH139" s="7"/>
      <c r="EFI139" s="7"/>
      <c r="EFJ139" s="7"/>
      <c r="EFK139" s="7"/>
      <c r="EFL139" s="7"/>
      <c r="EFM139" s="7"/>
      <c r="EFN139" s="7"/>
      <c r="EFO139" s="7"/>
      <c r="EFP139" s="7"/>
      <c r="EFQ139" s="7"/>
      <c r="EFR139" s="7"/>
      <c r="EFS139" s="7"/>
      <c r="EFT139" s="7"/>
      <c r="EFU139" s="7"/>
      <c r="EFV139" s="7"/>
      <c r="EFW139" s="7"/>
      <c r="EFX139" s="7"/>
      <c r="EFY139" s="7"/>
      <c r="EFZ139" s="7"/>
      <c r="EGA139" s="7"/>
      <c r="EGB139" s="7"/>
      <c r="EGC139" s="7"/>
      <c r="EGD139" s="7"/>
      <c r="EGE139" s="7"/>
      <c r="EGF139" s="7"/>
      <c r="EGG139" s="7"/>
      <c r="EGH139" s="7"/>
      <c r="EGI139" s="7"/>
      <c r="EGJ139" s="7"/>
      <c r="EGK139" s="7"/>
      <c r="EGL139" s="7"/>
      <c r="EGM139" s="7"/>
      <c r="EGN139" s="7"/>
      <c r="EGO139" s="7"/>
      <c r="EGP139" s="7"/>
      <c r="EGQ139" s="7"/>
      <c r="EGR139" s="7"/>
      <c r="EGS139" s="7"/>
      <c r="EGT139" s="7"/>
      <c r="EGU139" s="7"/>
      <c r="EGV139" s="7"/>
      <c r="EGW139" s="7"/>
      <c r="EGX139" s="7"/>
      <c r="EGY139" s="7"/>
      <c r="EGZ139" s="7"/>
      <c r="EHA139" s="7"/>
      <c r="EHB139" s="7"/>
      <c r="EHC139" s="7"/>
      <c r="EHD139" s="7"/>
      <c r="EHE139" s="7"/>
      <c r="EHF139" s="7"/>
      <c r="EHG139" s="7"/>
      <c r="EHH139" s="7"/>
      <c r="EHI139" s="7"/>
      <c r="EHJ139" s="7"/>
      <c r="EHK139" s="7"/>
      <c r="EHL139" s="7"/>
      <c r="EHM139" s="7"/>
      <c r="EHN139" s="7"/>
      <c r="EHO139" s="7"/>
      <c r="EHP139" s="7"/>
      <c r="EHQ139" s="7"/>
      <c r="EHR139" s="7"/>
      <c r="EHS139" s="7"/>
      <c r="EHT139" s="7"/>
      <c r="EHU139" s="7"/>
      <c r="EHV139" s="7"/>
      <c r="EHW139" s="7"/>
      <c r="EHX139" s="7"/>
      <c r="EHY139" s="7"/>
      <c r="EHZ139" s="7"/>
      <c r="EIA139" s="7"/>
      <c r="EIB139" s="7"/>
      <c r="EIC139" s="7"/>
      <c r="EID139" s="7"/>
      <c r="EIE139" s="7"/>
      <c r="EIF139" s="7"/>
      <c r="EIG139" s="7"/>
      <c r="EIH139" s="7"/>
      <c r="EII139" s="7"/>
      <c r="EIJ139" s="7"/>
      <c r="EIK139" s="7"/>
      <c r="EIL139" s="7"/>
      <c r="EIM139" s="7"/>
      <c r="EIN139" s="7"/>
      <c r="EIO139" s="7"/>
      <c r="EIP139" s="7"/>
      <c r="EIQ139" s="7"/>
      <c r="EIR139" s="7"/>
      <c r="EIS139" s="7"/>
      <c r="EIT139" s="7"/>
      <c r="EIU139" s="7"/>
      <c r="EIV139" s="7"/>
      <c r="EIW139" s="7"/>
      <c r="EIX139" s="7"/>
      <c r="EIY139" s="7"/>
      <c r="EIZ139" s="7"/>
      <c r="EJA139" s="7"/>
      <c r="EJB139" s="7"/>
      <c r="EJC139" s="7"/>
      <c r="EJD139" s="7"/>
      <c r="EJE139" s="7"/>
      <c r="EJF139" s="7"/>
      <c r="EJG139" s="7"/>
      <c r="EJH139" s="7"/>
      <c r="EJI139" s="7"/>
      <c r="EJJ139" s="7"/>
      <c r="EJK139" s="7"/>
      <c r="EJL139" s="7"/>
      <c r="EJM139" s="7"/>
      <c r="EJN139" s="7"/>
      <c r="EJO139" s="7"/>
      <c r="EJP139" s="7"/>
      <c r="EJQ139" s="7"/>
      <c r="EJR139" s="7"/>
      <c r="EJS139" s="7"/>
      <c r="EJT139" s="7"/>
      <c r="EJU139" s="7"/>
      <c r="EJV139" s="7"/>
      <c r="EJW139" s="7"/>
      <c r="EJX139" s="7"/>
      <c r="EJY139" s="7"/>
      <c r="EJZ139" s="7"/>
      <c r="EKA139" s="7"/>
      <c r="EKB139" s="7"/>
      <c r="EKC139" s="7"/>
      <c r="EKD139" s="7"/>
      <c r="EKE139" s="7"/>
      <c r="EKF139" s="7"/>
      <c r="EKG139" s="7"/>
      <c r="EKH139" s="7"/>
      <c r="EKI139" s="7"/>
      <c r="EKJ139" s="7"/>
      <c r="EKK139" s="7"/>
      <c r="EKL139" s="7"/>
      <c r="EKM139" s="7"/>
      <c r="EKN139" s="7"/>
      <c r="EKO139" s="7"/>
      <c r="EKP139" s="7"/>
      <c r="EKQ139" s="7"/>
      <c r="EKR139" s="7"/>
      <c r="EKS139" s="7"/>
      <c r="EKT139" s="7"/>
      <c r="EKU139" s="7"/>
      <c r="EKV139" s="7"/>
      <c r="EKW139" s="7"/>
      <c r="EKX139" s="7"/>
      <c r="EKY139" s="7"/>
      <c r="EKZ139" s="7"/>
      <c r="ELA139" s="7"/>
      <c r="ELB139" s="7"/>
      <c r="ELC139" s="7"/>
      <c r="ELD139" s="7"/>
      <c r="ELE139" s="7"/>
      <c r="ELF139" s="7"/>
      <c r="ELG139" s="7"/>
      <c r="ELH139" s="7"/>
      <c r="ELI139" s="7"/>
      <c r="ELJ139" s="7"/>
      <c r="ELK139" s="7"/>
      <c r="ELL139" s="7"/>
      <c r="ELM139" s="7"/>
      <c r="ELN139" s="7"/>
      <c r="ELO139" s="7"/>
      <c r="ELP139" s="7"/>
      <c r="ELQ139" s="7"/>
      <c r="ELR139" s="7"/>
      <c r="ELS139" s="7"/>
      <c r="ELT139" s="7"/>
      <c r="ELU139" s="7"/>
      <c r="ELV139" s="7"/>
      <c r="ELW139" s="7"/>
      <c r="ELX139" s="7"/>
      <c r="ELY139" s="7"/>
      <c r="ELZ139" s="7"/>
      <c r="EMA139" s="7"/>
      <c r="EMB139" s="7"/>
      <c r="EMC139" s="7"/>
      <c r="EMD139" s="7"/>
      <c r="EME139" s="7"/>
      <c r="EMF139" s="7"/>
      <c r="EMG139" s="7"/>
      <c r="EMH139" s="7"/>
      <c r="EMI139" s="7"/>
      <c r="EMJ139" s="7"/>
      <c r="EMK139" s="7"/>
      <c r="EML139" s="7"/>
      <c r="EMM139" s="7"/>
      <c r="EMN139" s="7"/>
      <c r="EMO139" s="7"/>
      <c r="EMP139" s="7"/>
      <c r="EMQ139" s="7"/>
      <c r="EMR139" s="7"/>
      <c r="EMS139" s="7"/>
      <c r="EMT139" s="7"/>
      <c r="EMU139" s="7"/>
      <c r="EMV139" s="7"/>
      <c r="EMW139" s="7"/>
      <c r="EMX139" s="7"/>
      <c r="EMY139" s="7"/>
      <c r="EMZ139" s="7"/>
      <c r="ENA139" s="7"/>
      <c r="ENB139" s="7"/>
      <c r="ENC139" s="7"/>
      <c r="END139" s="7"/>
      <c r="ENE139" s="7"/>
      <c r="ENF139" s="7"/>
      <c r="ENG139" s="7"/>
      <c r="ENH139" s="7"/>
      <c r="ENI139" s="7"/>
      <c r="ENJ139" s="7"/>
      <c r="ENK139" s="7"/>
      <c r="ENL139" s="7"/>
      <c r="ENM139" s="7"/>
      <c r="ENN139" s="7"/>
      <c r="ENO139" s="7"/>
      <c r="ENP139" s="7"/>
      <c r="ENQ139" s="7"/>
      <c r="ENR139" s="7"/>
      <c r="ENS139" s="7"/>
      <c r="ENT139" s="7"/>
      <c r="ENU139" s="7"/>
      <c r="ENV139" s="7"/>
      <c r="ENW139" s="7"/>
      <c r="ENX139" s="7"/>
      <c r="ENY139" s="7"/>
      <c r="ENZ139" s="7"/>
      <c r="EOA139" s="7"/>
      <c r="EOB139" s="7"/>
      <c r="EOC139" s="7"/>
      <c r="EOD139" s="7"/>
      <c r="EOE139" s="7"/>
      <c r="EOF139" s="7"/>
      <c r="EOG139" s="7"/>
      <c r="EOH139" s="7"/>
      <c r="EOI139" s="7"/>
      <c r="EOJ139" s="7"/>
      <c r="EOK139" s="7"/>
      <c r="EOL139" s="7"/>
      <c r="EOM139" s="7"/>
      <c r="EON139" s="7"/>
      <c r="EOO139" s="7"/>
      <c r="EOP139" s="7"/>
      <c r="EOQ139" s="7"/>
      <c r="EOR139" s="7"/>
      <c r="EOS139" s="7"/>
      <c r="EOT139" s="7"/>
      <c r="EOU139" s="7"/>
      <c r="EOV139" s="7"/>
      <c r="EOW139" s="7"/>
      <c r="EOX139" s="7"/>
      <c r="EOY139" s="7"/>
      <c r="EOZ139" s="7"/>
      <c r="EPA139" s="7"/>
      <c r="EPB139" s="7"/>
      <c r="EPC139" s="7"/>
      <c r="EPD139" s="7"/>
      <c r="EPE139" s="7"/>
      <c r="EPF139" s="7"/>
      <c r="EPG139" s="7"/>
      <c r="EPH139" s="7"/>
      <c r="EPI139" s="7"/>
      <c r="EPJ139" s="7"/>
      <c r="EPK139" s="7"/>
      <c r="EPL139" s="7"/>
      <c r="EPM139" s="7"/>
      <c r="EPN139" s="7"/>
      <c r="EPO139" s="7"/>
      <c r="EPP139" s="7"/>
      <c r="EPQ139" s="7"/>
      <c r="EPR139" s="7"/>
      <c r="EPS139" s="7"/>
      <c r="EPT139" s="7"/>
      <c r="EPU139" s="7"/>
      <c r="EPV139" s="7"/>
      <c r="EPW139" s="7"/>
      <c r="EPX139" s="7"/>
      <c r="EPY139" s="7"/>
      <c r="EPZ139" s="7"/>
      <c r="EQA139" s="7"/>
      <c r="EQB139" s="7"/>
      <c r="EQC139" s="7"/>
      <c r="EQD139" s="7"/>
      <c r="EQE139" s="7"/>
      <c r="EQF139" s="7"/>
      <c r="EQG139" s="7"/>
      <c r="EQH139" s="7"/>
      <c r="EQI139" s="7"/>
      <c r="EQJ139" s="7"/>
      <c r="EQK139" s="7"/>
      <c r="EQL139" s="7"/>
      <c r="EQM139" s="7"/>
      <c r="EQN139" s="7"/>
      <c r="EQO139" s="7"/>
      <c r="EQP139" s="7"/>
      <c r="EQQ139" s="7"/>
      <c r="EQR139" s="7"/>
      <c r="EQS139" s="7"/>
      <c r="EQT139" s="7"/>
      <c r="EQU139" s="7"/>
      <c r="EQV139" s="7"/>
      <c r="EQW139" s="7"/>
      <c r="EQX139" s="7"/>
      <c r="EQY139" s="7"/>
      <c r="EQZ139" s="7"/>
      <c r="ERA139" s="7"/>
      <c r="ERB139" s="7"/>
      <c r="ERC139" s="7"/>
      <c r="ERD139" s="7"/>
      <c r="ERE139" s="7"/>
      <c r="ERF139" s="7"/>
      <c r="ERG139" s="7"/>
      <c r="ERH139" s="7"/>
      <c r="ERI139" s="7"/>
      <c r="ERJ139" s="7"/>
      <c r="ERK139" s="7"/>
      <c r="ERL139" s="7"/>
      <c r="ERM139" s="7"/>
      <c r="ERN139" s="7"/>
      <c r="ERO139" s="7"/>
      <c r="ERP139" s="7"/>
      <c r="ERQ139" s="7"/>
      <c r="ERR139" s="7"/>
      <c r="ERS139" s="7"/>
      <c r="ERT139" s="7"/>
      <c r="ERU139" s="7"/>
      <c r="ERV139" s="7"/>
      <c r="ERW139" s="7"/>
      <c r="ERX139" s="7"/>
      <c r="ERY139" s="7"/>
      <c r="ERZ139" s="7"/>
      <c r="ESA139" s="7"/>
      <c r="ESB139" s="7"/>
      <c r="ESC139" s="7"/>
      <c r="ESD139" s="7"/>
      <c r="ESE139" s="7"/>
      <c r="ESF139" s="7"/>
      <c r="ESG139" s="7"/>
      <c r="ESH139" s="7"/>
      <c r="ESI139" s="7"/>
      <c r="ESJ139" s="7"/>
      <c r="ESK139" s="7"/>
      <c r="ESL139" s="7"/>
      <c r="ESM139" s="7"/>
      <c r="ESN139" s="7"/>
      <c r="ESO139" s="7"/>
      <c r="ESP139" s="7"/>
      <c r="ESQ139" s="7"/>
      <c r="ESR139" s="7"/>
      <c r="ESS139" s="7"/>
      <c r="EST139" s="7"/>
      <c r="ESU139" s="7"/>
      <c r="ESV139" s="7"/>
      <c r="ESW139" s="7"/>
      <c r="ESX139" s="7"/>
      <c r="ESY139" s="7"/>
      <c r="ESZ139" s="7"/>
      <c r="ETA139" s="7"/>
      <c r="ETB139" s="7"/>
      <c r="ETC139" s="7"/>
      <c r="ETD139" s="7"/>
      <c r="ETE139" s="7"/>
      <c r="ETF139" s="7"/>
      <c r="ETG139" s="7"/>
      <c r="ETH139" s="7"/>
      <c r="ETI139" s="7"/>
      <c r="ETJ139" s="7"/>
      <c r="ETK139" s="7"/>
      <c r="ETL139" s="7"/>
      <c r="ETM139" s="7"/>
      <c r="ETN139" s="7"/>
      <c r="ETO139" s="7"/>
      <c r="ETP139" s="7"/>
      <c r="ETQ139" s="7"/>
      <c r="ETR139" s="7"/>
      <c r="ETS139" s="7"/>
      <c r="ETT139" s="7"/>
      <c r="ETU139" s="7"/>
      <c r="ETV139" s="7"/>
      <c r="ETW139" s="7"/>
      <c r="ETX139" s="7"/>
      <c r="ETY139" s="7"/>
      <c r="ETZ139" s="7"/>
      <c r="EUA139" s="7"/>
      <c r="EUB139" s="7"/>
      <c r="EUC139" s="7"/>
      <c r="EUD139" s="7"/>
      <c r="EUE139" s="7"/>
      <c r="EUF139" s="7"/>
      <c r="EUG139" s="7"/>
      <c r="EUH139" s="7"/>
      <c r="EUI139" s="7"/>
      <c r="EUJ139" s="7"/>
      <c r="EUK139" s="7"/>
      <c r="EUL139" s="7"/>
      <c r="EUM139" s="7"/>
      <c r="EUN139" s="7"/>
      <c r="EUO139" s="7"/>
      <c r="EUP139" s="7"/>
      <c r="EUQ139" s="7"/>
      <c r="EUR139" s="7"/>
      <c r="EUS139" s="7"/>
      <c r="EUT139" s="7"/>
      <c r="EUU139" s="7"/>
      <c r="EUV139" s="7"/>
      <c r="EUW139" s="7"/>
      <c r="EUX139" s="7"/>
      <c r="EUY139" s="7"/>
      <c r="EUZ139" s="7"/>
      <c r="EVA139" s="7"/>
      <c r="EVB139" s="7"/>
      <c r="EVC139" s="7"/>
      <c r="EVD139" s="7"/>
      <c r="EVE139" s="7"/>
      <c r="EVF139" s="7"/>
      <c r="EVG139" s="7"/>
      <c r="EVH139" s="7"/>
      <c r="EVI139" s="7"/>
      <c r="EVJ139" s="7"/>
      <c r="EVK139" s="7"/>
      <c r="EVL139" s="7"/>
      <c r="EVM139" s="7"/>
      <c r="EVN139" s="7"/>
      <c r="EVO139" s="7"/>
      <c r="EVP139" s="7"/>
      <c r="EVQ139" s="7"/>
      <c r="EVR139" s="7"/>
      <c r="EVS139" s="7"/>
      <c r="EVT139" s="7"/>
      <c r="EVU139" s="7"/>
      <c r="EVV139" s="7"/>
      <c r="EVW139" s="7"/>
      <c r="EVX139" s="7"/>
      <c r="EVY139" s="7"/>
      <c r="EVZ139" s="7"/>
      <c r="EWA139" s="7"/>
      <c r="EWB139" s="7"/>
      <c r="EWC139" s="7"/>
      <c r="EWD139" s="7"/>
      <c r="EWE139" s="7"/>
      <c r="EWF139" s="7"/>
      <c r="EWG139" s="7"/>
      <c r="EWH139" s="7"/>
      <c r="EWI139" s="7"/>
      <c r="EWJ139" s="7"/>
      <c r="EWK139" s="7"/>
      <c r="EWL139" s="7"/>
      <c r="EWM139" s="7"/>
      <c r="EWN139" s="7"/>
      <c r="EWO139" s="7"/>
      <c r="EWP139" s="7"/>
      <c r="EWQ139" s="7"/>
      <c r="EWR139" s="7"/>
      <c r="EWS139" s="7"/>
      <c r="EWT139" s="7"/>
      <c r="EWU139" s="7"/>
      <c r="EWV139" s="7"/>
      <c r="EWW139" s="7"/>
      <c r="EWX139" s="7"/>
      <c r="EWY139" s="7"/>
      <c r="EWZ139" s="7"/>
      <c r="EXA139" s="7"/>
      <c r="EXB139" s="7"/>
      <c r="EXC139" s="7"/>
      <c r="EXD139" s="7"/>
      <c r="EXE139" s="7"/>
      <c r="EXF139" s="7"/>
      <c r="EXG139" s="7"/>
      <c r="EXH139" s="7"/>
      <c r="EXI139" s="7"/>
      <c r="EXJ139" s="7"/>
      <c r="EXK139" s="7"/>
      <c r="EXL139" s="7"/>
      <c r="EXM139" s="7"/>
      <c r="EXN139" s="7"/>
      <c r="EXO139" s="7"/>
      <c r="EXP139" s="7"/>
      <c r="EXQ139" s="7"/>
      <c r="EXR139" s="7"/>
      <c r="EXS139" s="7"/>
      <c r="EXT139" s="7"/>
      <c r="EXU139" s="7"/>
      <c r="EXV139" s="7"/>
      <c r="EXW139" s="7"/>
      <c r="EXX139" s="7"/>
      <c r="EXY139" s="7"/>
      <c r="EXZ139" s="7"/>
      <c r="EYA139" s="7"/>
      <c r="EYB139" s="7"/>
      <c r="EYC139" s="7"/>
      <c r="EYD139" s="7"/>
      <c r="EYE139" s="7"/>
      <c r="EYF139" s="7"/>
      <c r="EYG139" s="7"/>
      <c r="EYH139" s="7"/>
      <c r="EYI139" s="7"/>
      <c r="EYJ139" s="7"/>
      <c r="EYK139" s="7"/>
      <c r="EYL139" s="7"/>
      <c r="EYM139" s="7"/>
      <c r="EYN139" s="7"/>
      <c r="EYO139" s="7"/>
      <c r="EYP139" s="7"/>
      <c r="EYQ139" s="7"/>
      <c r="EYR139" s="7"/>
      <c r="EYS139" s="7"/>
      <c r="EYT139" s="7"/>
      <c r="EYU139" s="7"/>
      <c r="EYV139" s="7"/>
      <c r="EYW139" s="7"/>
      <c r="EYX139" s="7"/>
      <c r="EYY139" s="7"/>
      <c r="EYZ139" s="7"/>
      <c r="EZA139" s="7"/>
      <c r="EZB139" s="7"/>
      <c r="EZC139" s="7"/>
      <c r="EZD139" s="7"/>
      <c r="EZE139" s="7"/>
      <c r="EZF139" s="7"/>
      <c r="EZG139" s="7"/>
      <c r="EZH139" s="7"/>
      <c r="EZI139" s="7"/>
      <c r="EZJ139" s="7"/>
      <c r="EZK139" s="7"/>
      <c r="EZL139" s="7"/>
      <c r="EZM139" s="7"/>
      <c r="EZN139" s="7"/>
      <c r="EZO139" s="7"/>
      <c r="EZP139" s="7"/>
      <c r="EZQ139" s="7"/>
      <c r="EZR139" s="7"/>
      <c r="EZS139" s="7"/>
      <c r="EZT139" s="7"/>
      <c r="EZU139" s="7"/>
      <c r="EZV139" s="7"/>
      <c r="EZW139" s="7"/>
      <c r="EZX139" s="7"/>
      <c r="EZY139" s="7"/>
      <c r="EZZ139" s="7"/>
      <c r="FAA139" s="7"/>
      <c r="FAB139" s="7"/>
      <c r="FAC139" s="7"/>
      <c r="FAD139" s="7"/>
      <c r="FAE139" s="7"/>
      <c r="FAF139" s="7"/>
      <c r="FAG139" s="7"/>
      <c r="FAH139" s="7"/>
      <c r="FAI139" s="7"/>
      <c r="FAJ139" s="7"/>
      <c r="FAK139" s="7"/>
      <c r="FAL139" s="7"/>
      <c r="FAM139" s="7"/>
      <c r="FAN139" s="7"/>
      <c r="FAO139" s="7"/>
      <c r="FAP139" s="7"/>
      <c r="FAQ139" s="7"/>
      <c r="FAR139" s="7"/>
      <c r="FAS139" s="7"/>
      <c r="FAT139" s="7"/>
      <c r="FAU139" s="7"/>
      <c r="FAV139" s="7"/>
      <c r="FAW139" s="7"/>
      <c r="FAX139" s="7"/>
      <c r="FAY139" s="7"/>
      <c r="FAZ139" s="7"/>
      <c r="FBA139" s="7"/>
      <c r="FBB139" s="7"/>
      <c r="FBC139" s="7"/>
      <c r="FBD139" s="7"/>
      <c r="FBE139" s="7"/>
      <c r="FBF139" s="7"/>
      <c r="FBG139" s="7"/>
      <c r="FBH139" s="7"/>
      <c r="FBI139" s="7"/>
      <c r="FBJ139" s="7"/>
      <c r="FBK139" s="7"/>
      <c r="FBL139" s="7"/>
      <c r="FBM139" s="7"/>
      <c r="FBN139" s="7"/>
      <c r="FBO139" s="7"/>
      <c r="FBP139" s="7"/>
      <c r="FBQ139" s="7"/>
      <c r="FBR139" s="7"/>
      <c r="FBS139" s="7"/>
      <c r="FBT139" s="7"/>
      <c r="FBU139" s="7"/>
      <c r="FBV139" s="7"/>
      <c r="FBW139" s="7"/>
      <c r="FBX139" s="7"/>
      <c r="FBY139" s="7"/>
      <c r="FBZ139" s="7"/>
      <c r="FCA139" s="7"/>
      <c r="FCB139" s="7"/>
      <c r="FCC139" s="7"/>
      <c r="FCD139" s="7"/>
      <c r="FCE139" s="7"/>
      <c r="FCF139" s="7"/>
      <c r="FCG139" s="7"/>
      <c r="FCH139" s="7"/>
      <c r="FCI139" s="7"/>
      <c r="FCJ139" s="7"/>
      <c r="FCK139" s="7"/>
      <c r="FCL139" s="7"/>
      <c r="FCM139" s="7"/>
      <c r="FCN139" s="7"/>
      <c r="FCO139" s="7"/>
      <c r="FCP139" s="7"/>
      <c r="FCQ139" s="7"/>
      <c r="FCR139" s="7"/>
      <c r="FCS139" s="7"/>
      <c r="FCT139" s="7"/>
      <c r="FCU139" s="7"/>
      <c r="FCV139" s="7"/>
      <c r="FCW139" s="7"/>
      <c r="FCX139" s="7"/>
      <c r="FCY139" s="7"/>
      <c r="FCZ139" s="7"/>
      <c r="FDA139" s="7"/>
      <c r="FDB139" s="7"/>
      <c r="FDC139" s="7"/>
      <c r="FDD139" s="7"/>
      <c r="FDE139" s="7"/>
      <c r="FDF139" s="7"/>
      <c r="FDG139" s="7"/>
      <c r="FDH139" s="7"/>
      <c r="FDI139" s="7"/>
      <c r="FDJ139" s="7"/>
      <c r="FDK139" s="7"/>
      <c r="FDL139" s="7"/>
      <c r="FDM139" s="7"/>
      <c r="FDN139" s="7"/>
      <c r="FDO139" s="7"/>
      <c r="FDP139" s="7"/>
      <c r="FDQ139" s="7"/>
      <c r="FDR139" s="7"/>
      <c r="FDS139" s="7"/>
      <c r="FDT139" s="7"/>
      <c r="FDU139" s="7"/>
      <c r="FDV139" s="7"/>
      <c r="FDW139" s="7"/>
      <c r="FDX139" s="7"/>
      <c r="FDY139" s="7"/>
      <c r="FDZ139" s="7"/>
      <c r="FEA139" s="7"/>
      <c r="FEB139" s="7"/>
      <c r="FEC139" s="7"/>
      <c r="FED139" s="7"/>
      <c r="FEE139" s="7"/>
      <c r="FEF139" s="7"/>
      <c r="FEG139" s="7"/>
      <c r="FEH139" s="7"/>
      <c r="FEI139" s="7"/>
      <c r="FEJ139" s="7"/>
      <c r="FEK139" s="7"/>
      <c r="FEL139" s="7"/>
      <c r="FEM139" s="7"/>
      <c r="FEN139" s="7"/>
      <c r="FEO139" s="7"/>
      <c r="FEP139" s="7"/>
      <c r="FEQ139" s="7"/>
      <c r="FER139" s="7"/>
      <c r="FES139" s="7"/>
      <c r="FET139" s="7"/>
      <c r="FEU139" s="7"/>
      <c r="FEV139" s="7"/>
      <c r="FEW139" s="7"/>
      <c r="FEX139" s="7"/>
      <c r="FEY139" s="7"/>
      <c r="FEZ139" s="7"/>
      <c r="FFA139" s="7"/>
      <c r="FFB139" s="7"/>
      <c r="FFC139" s="7"/>
      <c r="FFD139" s="7"/>
      <c r="FFE139" s="7"/>
      <c r="FFF139" s="7"/>
      <c r="FFG139" s="7"/>
      <c r="FFH139" s="7"/>
      <c r="FFI139" s="7"/>
      <c r="FFJ139" s="7"/>
      <c r="FFK139" s="7"/>
      <c r="FFL139" s="7"/>
      <c r="FFM139" s="7"/>
      <c r="FFN139" s="7"/>
      <c r="FFO139" s="7"/>
      <c r="FFP139" s="7"/>
      <c r="FFQ139" s="7"/>
      <c r="FFR139" s="7"/>
      <c r="FFS139" s="7"/>
      <c r="FFT139" s="7"/>
      <c r="FFU139" s="7"/>
      <c r="FFV139" s="7"/>
      <c r="FFW139" s="7"/>
      <c r="FFX139" s="7"/>
      <c r="FFY139" s="7"/>
      <c r="FFZ139" s="7"/>
      <c r="FGA139" s="7"/>
      <c r="FGB139" s="7"/>
      <c r="FGC139" s="7"/>
      <c r="FGD139" s="7"/>
      <c r="FGE139" s="7"/>
      <c r="FGF139" s="7"/>
      <c r="FGG139" s="7"/>
      <c r="FGH139" s="7"/>
      <c r="FGI139" s="7"/>
      <c r="FGJ139" s="7"/>
      <c r="FGK139" s="7"/>
      <c r="FGL139" s="7"/>
      <c r="FGM139" s="7"/>
      <c r="FGN139" s="7"/>
      <c r="FGO139" s="7"/>
      <c r="FGP139" s="7"/>
      <c r="FGQ139" s="7"/>
      <c r="FGR139" s="7"/>
      <c r="FGS139" s="7"/>
      <c r="FGT139" s="7"/>
      <c r="FGU139" s="7"/>
      <c r="FGV139" s="7"/>
      <c r="FGW139" s="7"/>
      <c r="FGX139" s="7"/>
      <c r="FGY139" s="7"/>
      <c r="FGZ139" s="7"/>
      <c r="FHA139" s="7"/>
      <c r="FHB139" s="7"/>
      <c r="FHC139" s="7"/>
      <c r="FHD139" s="7"/>
      <c r="FHE139" s="7"/>
      <c r="FHF139" s="7"/>
      <c r="FHG139" s="7"/>
      <c r="FHH139" s="7"/>
      <c r="FHI139" s="7"/>
      <c r="FHJ139" s="7"/>
      <c r="FHK139" s="7"/>
      <c r="FHL139" s="7"/>
      <c r="FHM139" s="7"/>
      <c r="FHN139" s="7"/>
      <c r="FHO139" s="7"/>
      <c r="FHP139" s="7"/>
      <c r="FHQ139" s="7"/>
      <c r="FHR139" s="7"/>
      <c r="FHS139" s="7"/>
      <c r="FHT139" s="7"/>
      <c r="FHU139" s="7"/>
      <c r="FHV139" s="7"/>
      <c r="FHW139" s="7"/>
      <c r="FHX139" s="7"/>
      <c r="FHY139" s="7"/>
      <c r="FHZ139" s="7"/>
      <c r="FIA139" s="7"/>
      <c r="FIB139" s="7"/>
      <c r="FIC139" s="7"/>
      <c r="FID139" s="7"/>
      <c r="FIE139" s="7"/>
      <c r="FIF139" s="7"/>
      <c r="FIG139" s="7"/>
      <c r="FIH139" s="7"/>
      <c r="FII139" s="7"/>
      <c r="FIJ139" s="7"/>
      <c r="FIK139" s="7"/>
      <c r="FIL139" s="7"/>
      <c r="FIM139" s="7"/>
      <c r="FIN139" s="7"/>
      <c r="FIO139" s="7"/>
      <c r="FIP139" s="7"/>
      <c r="FIQ139" s="7"/>
      <c r="FIR139" s="7"/>
      <c r="FIS139" s="7"/>
      <c r="FIT139" s="7"/>
      <c r="FIU139" s="7"/>
      <c r="FIV139" s="7"/>
      <c r="FIW139" s="7"/>
      <c r="FIX139" s="7"/>
      <c r="FIY139" s="7"/>
      <c r="FIZ139" s="7"/>
      <c r="FJA139" s="7"/>
      <c r="FJB139" s="7"/>
      <c r="FJC139" s="7"/>
      <c r="FJD139" s="7"/>
      <c r="FJE139" s="7"/>
      <c r="FJF139" s="7"/>
      <c r="FJG139" s="7"/>
      <c r="FJH139" s="7"/>
      <c r="FJI139" s="7"/>
      <c r="FJJ139" s="7"/>
      <c r="FJK139" s="7"/>
      <c r="FJL139" s="7"/>
      <c r="FJM139" s="7"/>
      <c r="FJN139" s="7"/>
      <c r="FJO139" s="7"/>
      <c r="FJP139" s="7"/>
      <c r="FJQ139" s="7"/>
      <c r="FJR139" s="7"/>
      <c r="FJS139" s="7"/>
      <c r="FJT139" s="7"/>
      <c r="FJU139" s="7"/>
      <c r="FJV139" s="7"/>
      <c r="FJW139" s="7"/>
      <c r="FJX139" s="7"/>
      <c r="FJY139" s="7"/>
      <c r="FJZ139" s="7"/>
      <c r="FKA139" s="7"/>
      <c r="FKB139" s="7"/>
      <c r="FKC139" s="7"/>
      <c r="FKD139" s="7"/>
      <c r="FKE139" s="7"/>
      <c r="FKF139" s="7"/>
      <c r="FKG139" s="7"/>
      <c r="FKH139" s="7"/>
      <c r="FKI139" s="7"/>
      <c r="FKJ139" s="7"/>
      <c r="FKK139" s="7"/>
      <c r="FKL139" s="7"/>
      <c r="FKM139" s="7"/>
      <c r="FKN139" s="7"/>
      <c r="FKO139" s="7"/>
      <c r="FKP139" s="7"/>
      <c r="FKQ139" s="7"/>
      <c r="FKR139" s="7"/>
      <c r="FKS139" s="7"/>
      <c r="FKT139" s="7"/>
      <c r="FKU139" s="7"/>
      <c r="FKV139" s="7"/>
      <c r="FKW139" s="7"/>
      <c r="FKX139" s="7"/>
      <c r="FKY139" s="7"/>
      <c r="FKZ139" s="7"/>
      <c r="FLA139" s="7"/>
      <c r="FLB139" s="7"/>
      <c r="FLC139" s="7"/>
      <c r="FLD139" s="7"/>
      <c r="FLE139" s="7"/>
      <c r="FLF139" s="7"/>
      <c r="FLG139" s="7"/>
      <c r="FLH139" s="7"/>
      <c r="FLI139" s="7"/>
      <c r="FLJ139" s="7"/>
      <c r="FLK139" s="7"/>
      <c r="FLL139" s="7"/>
      <c r="FLM139" s="7"/>
      <c r="FLN139" s="7"/>
      <c r="FLO139" s="7"/>
      <c r="FLP139" s="7"/>
      <c r="FLQ139" s="7"/>
      <c r="FLR139" s="7"/>
      <c r="FLS139" s="7"/>
      <c r="FLT139" s="7"/>
      <c r="FLU139" s="7"/>
      <c r="FLV139" s="7"/>
      <c r="FLW139" s="7"/>
      <c r="FLX139" s="7"/>
      <c r="FLY139" s="7"/>
      <c r="FLZ139" s="7"/>
      <c r="FMA139" s="7"/>
      <c r="FMB139" s="7"/>
      <c r="FMC139" s="7"/>
      <c r="FMD139" s="7"/>
      <c r="FME139" s="7"/>
      <c r="FMF139" s="7"/>
      <c r="FMG139" s="7"/>
      <c r="FMH139" s="7"/>
      <c r="FMI139" s="7"/>
      <c r="FMJ139" s="7"/>
      <c r="FMK139" s="7"/>
      <c r="FML139" s="7"/>
      <c r="FMM139" s="7"/>
      <c r="FMN139" s="7"/>
      <c r="FMO139" s="7"/>
      <c r="FMP139" s="7"/>
      <c r="FMQ139" s="7"/>
      <c r="FMR139" s="7"/>
      <c r="FMS139" s="7"/>
      <c r="FMT139" s="7"/>
      <c r="FMU139" s="7"/>
      <c r="FMV139" s="7"/>
      <c r="FMW139" s="7"/>
      <c r="FMX139" s="7"/>
      <c r="FMY139" s="7"/>
      <c r="FMZ139" s="7"/>
      <c r="FNA139" s="7"/>
      <c r="FNB139" s="7"/>
      <c r="FNC139" s="7"/>
      <c r="FND139" s="7"/>
      <c r="FNE139" s="7"/>
      <c r="FNF139" s="7"/>
      <c r="FNG139" s="7"/>
      <c r="FNH139" s="7"/>
      <c r="FNI139" s="7"/>
      <c r="FNJ139" s="7"/>
      <c r="FNK139" s="7"/>
      <c r="FNL139" s="7"/>
      <c r="FNM139" s="7"/>
      <c r="FNN139" s="7"/>
      <c r="FNO139" s="7"/>
      <c r="FNP139" s="7"/>
      <c r="FNQ139" s="7"/>
      <c r="FNR139" s="7"/>
      <c r="FNS139" s="7"/>
      <c r="FNT139" s="7"/>
      <c r="FNU139" s="7"/>
      <c r="FNV139" s="7"/>
      <c r="FNW139" s="7"/>
      <c r="FNX139" s="7"/>
      <c r="FNY139" s="7"/>
      <c r="FNZ139" s="7"/>
      <c r="FOA139" s="7"/>
      <c r="FOB139" s="7"/>
      <c r="FOC139" s="7"/>
      <c r="FOD139" s="7"/>
      <c r="FOE139" s="7"/>
      <c r="FOF139" s="7"/>
      <c r="FOG139" s="7"/>
      <c r="FOH139" s="7"/>
      <c r="FOI139" s="7"/>
      <c r="FOJ139" s="7"/>
      <c r="FOK139" s="7"/>
      <c r="FOL139" s="7"/>
      <c r="FOM139" s="7"/>
      <c r="FON139" s="7"/>
      <c r="FOO139" s="7"/>
      <c r="FOP139" s="7"/>
      <c r="FOQ139" s="7"/>
      <c r="FOR139" s="7"/>
      <c r="FOS139" s="7"/>
      <c r="FOT139" s="7"/>
      <c r="FOU139" s="7"/>
      <c r="FOV139" s="7"/>
      <c r="FOW139" s="7"/>
      <c r="FOX139" s="7"/>
      <c r="FOY139" s="7"/>
      <c r="FOZ139" s="7"/>
      <c r="FPA139" s="7"/>
      <c r="FPB139" s="7"/>
      <c r="FPC139" s="7"/>
      <c r="FPD139" s="7"/>
      <c r="FPE139" s="7"/>
      <c r="FPF139" s="7"/>
      <c r="FPG139" s="7"/>
      <c r="FPH139" s="7"/>
      <c r="FPI139" s="7"/>
      <c r="FPJ139" s="7"/>
      <c r="FPK139" s="7"/>
      <c r="FPL139" s="7"/>
      <c r="FPM139" s="7"/>
      <c r="FPN139" s="7"/>
      <c r="FPO139" s="7"/>
      <c r="FPP139" s="7"/>
      <c r="FPQ139" s="7"/>
      <c r="FPR139" s="7"/>
      <c r="FPS139" s="7"/>
      <c r="FPT139" s="7"/>
      <c r="FPU139" s="7"/>
      <c r="FPV139" s="7"/>
      <c r="FPW139" s="7"/>
      <c r="FPX139" s="7"/>
      <c r="FPY139" s="7"/>
      <c r="FPZ139" s="7"/>
      <c r="FQA139" s="7"/>
      <c r="FQB139" s="7"/>
      <c r="FQC139" s="7"/>
      <c r="FQD139" s="7"/>
      <c r="FQE139" s="7"/>
      <c r="FQF139" s="7"/>
      <c r="FQG139" s="7"/>
      <c r="FQH139" s="7"/>
      <c r="FQI139" s="7"/>
      <c r="FQJ139" s="7"/>
      <c r="FQK139" s="7"/>
      <c r="FQL139" s="7"/>
      <c r="FQM139" s="7"/>
      <c r="FQN139" s="7"/>
      <c r="FQO139" s="7"/>
      <c r="FQP139" s="7"/>
      <c r="FQQ139" s="7"/>
      <c r="FQR139" s="7"/>
      <c r="FQS139" s="7"/>
      <c r="FQT139" s="7"/>
      <c r="FQU139" s="7"/>
      <c r="FQV139" s="7"/>
      <c r="FQW139" s="7"/>
      <c r="FQX139" s="7"/>
      <c r="FQY139" s="7"/>
      <c r="FQZ139" s="7"/>
      <c r="FRA139" s="7"/>
      <c r="FRB139" s="7"/>
      <c r="FRC139" s="7"/>
      <c r="FRD139" s="7"/>
      <c r="FRE139" s="7"/>
      <c r="FRF139" s="7"/>
      <c r="FRG139" s="7"/>
      <c r="FRH139" s="7"/>
      <c r="FRI139" s="7"/>
      <c r="FRJ139" s="7"/>
      <c r="FRK139" s="7"/>
      <c r="FRL139" s="7"/>
      <c r="FRM139" s="7"/>
      <c r="FRN139" s="7"/>
      <c r="FRO139" s="7"/>
      <c r="FRP139" s="7"/>
      <c r="FRQ139" s="7"/>
      <c r="FRR139" s="7"/>
      <c r="FRS139" s="7"/>
      <c r="FRT139" s="7"/>
      <c r="FRU139" s="7"/>
      <c r="FRV139" s="7"/>
      <c r="FRW139" s="7"/>
      <c r="FRX139" s="7"/>
      <c r="FRY139" s="7"/>
      <c r="FRZ139" s="7"/>
      <c r="FSA139" s="7"/>
      <c r="FSB139" s="7"/>
      <c r="FSC139" s="7"/>
      <c r="FSD139" s="7"/>
      <c r="FSE139" s="7"/>
      <c r="FSF139" s="7"/>
      <c r="FSG139" s="7"/>
      <c r="FSH139" s="7"/>
      <c r="FSI139" s="7"/>
      <c r="FSJ139" s="7"/>
      <c r="FSK139" s="7"/>
      <c r="FSL139" s="7"/>
      <c r="FSM139" s="7"/>
      <c r="FSN139" s="7"/>
      <c r="FSO139" s="7"/>
      <c r="FSP139" s="7"/>
      <c r="FSQ139" s="7"/>
      <c r="FSR139" s="7"/>
      <c r="FSS139" s="7"/>
      <c r="FST139" s="7"/>
      <c r="FSU139" s="7"/>
      <c r="FSV139" s="7"/>
      <c r="FSW139" s="7"/>
      <c r="FSX139" s="7"/>
      <c r="FSY139" s="7"/>
      <c r="FSZ139" s="7"/>
      <c r="FTA139" s="7"/>
      <c r="FTB139" s="7"/>
      <c r="FTC139" s="7"/>
      <c r="FTD139" s="7"/>
      <c r="FTE139" s="7"/>
      <c r="FTF139" s="7"/>
      <c r="FTG139" s="7"/>
      <c r="FTH139" s="7"/>
      <c r="FTI139" s="7"/>
      <c r="FTJ139" s="7"/>
      <c r="FTK139" s="7"/>
      <c r="FTL139" s="7"/>
      <c r="FTM139" s="7"/>
      <c r="FTN139" s="7"/>
      <c r="FTO139" s="7"/>
      <c r="FTP139" s="7"/>
      <c r="FTQ139" s="7"/>
      <c r="FTR139" s="7"/>
      <c r="FTS139" s="7"/>
      <c r="FTT139" s="7"/>
      <c r="FTU139" s="7"/>
      <c r="FTV139" s="7"/>
      <c r="FTW139" s="7"/>
      <c r="FTX139" s="7"/>
      <c r="FTY139" s="7"/>
      <c r="FTZ139" s="7"/>
      <c r="FUA139" s="7"/>
      <c r="FUB139" s="7"/>
      <c r="FUC139" s="7"/>
      <c r="FUD139" s="7"/>
      <c r="FUE139" s="7"/>
      <c r="FUF139" s="7"/>
      <c r="FUG139" s="7"/>
      <c r="FUH139" s="7"/>
      <c r="FUI139" s="7"/>
      <c r="FUJ139" s="7"/>
      <c r="FUK139" s="7"/>
      <c r="FUL139" s="7"/>
      <c r="FUM139" s="7"/>
      <c r="FUN139" s="7"/>
      <c r="FUO139" s="7"/>
      <c r="FUP139" s="7"/>
      <c r="FUQ139" s="7"/>
      <c r="FUR139" s="7"/>
      <c r="FUS139" s="7"/>
      <c r="FUT139" s="7"/>
      <c r="FUU139" s="7"/>
      <c r="FUV139" s="7"/>
      <c r="FUW139" s="7"/>
      <c r="FUX139" s="7"/>
      <c r="FUY139" s="7"/>
      <c r="FUZ139" s="7"/>
      <c r="FVA139" s="7"/>
      <c r="FVB139" s="7"/>
      <c r="FVC139" s="7"/>
      <c r="FVD139" s="7"/>
      <c r="FVE139" s="7"/>
      <c r="FVF139" s="7"/>
      <c r="FVG139" s="7"/>
      <c r="FVH139" s="7"/>
      <c r="FVI139" s="7"/>
      <c r="FVJ139" s="7"/>
      <c r="FVK139" s="7"/>
      <c r="FVL139" s="7"/>
      <c r="FVM139" s="7"/>
      <c r="FVN139" s="7"/>
      <c r="FVO139" s="7"/>
      <c r="FVP139" s="7"/>
      <c r="FVQ139" s="7"/>
      <c r="FVR139" s="7"/>
      <c r="FVS139" s="7"/>
      <c r="FVT139" s="7"/>
      <c r="FVU139" s="7"/>
      <c r="FVV139" s="7"/>
      <c r="FVW139" s="7"/>
      <c r="FVX139" s="7"/>
      <c r="FVY139" s="7"/>
      <c r="FVZ139" s="7"/>
      <c r="FWA139" s="7"/>
      <c r="FWB139" s="7"/>
      <c r="FWC139" s="7"/>
      <c r="FWD139" s="7"/>
      <c r="FWE139" s="7"/>
      <c r="FWF139" s="7"/>
      <c r="FWG139" s="7"/>
      <c r="FWH139" s="7"/>
      <c r="FWI139" s="7"/>
      <c r="FWJ139" s="7"/>
      <c r="FWK139" s="7"/>
      <c r="FWL139" s="7"/>
      <c r="FWM139" s="7"/>
      <c r="FWN139" s="7"/>
      <c r="FWO139" s="7"/>
      <c r="FWP139" s="7"/>
      <c r="FWQ139" s="7"/>
      <c r="FWR139" s="7"/>
      <c r="FWS139" s="7"/>
      <c r="FWT139" s="7"/>
      <c r="FWU139" s="7"/>
      <c r="FWV139" s="7"/>
      <c r="FWW139" s="7"/>
      <c r="FWX139" s="7"/>
      <c r="FWY139" s="7"/>
      <c r="FWZ139" s="7"/>
      <c r="FXA139" s="7"/>
      <c r="FXB139" s="7"/>
      <c r="FXC139" s="7"/>
      <c r="FXD139" s="7"/>
      <c r="FXE139" s="7"/>
      <c r="FXF139" s="7"/>
      <c r="FXG139" s="7"/>
      <c r="FXH139" s="7"/>
      <c r="FXI139" s="7"/>
      <c r="FXJ139" s="7"/>
      <c r="FXK139" s="7"/>
      <c r="FXL139" s="7"/>
      <c r="FXM139" s="7"/>
      <c r="FXN139" s="7"/>
      <c r="FXO139" s="7"/>
      <c r="FXP139" s="7"/>
      <c r="FXQ139" s="7"/>
      <c r="FXR139" s="7"/>
      <c r="FXS139" s="7"/>
      <c r="FXT139" s="7"/>
      <c r="FXU139" s="7"/>
      <c r="FXV139" s="7"/>
      <c r="FXW139" s="7"/>
      <c r="FXX139" s="7"/>
      <c r="FXY139" s="7"/>
      <c r="FXZ139" s="7"/>
      <c r="FYA139" s="7"/>
      <c r="FYB139" s="7"/>
      <c r="FYC139" s="7"/>
      <c r="FYD139" s="7"/>
      <c r="FYE139" s="7"/>
      <c r="FYF139" s="7"/>
      <c r="FYG139" s="7"/>
      <c r="FYH139" s="7"/>
      <c r="FYI139" s="7"/>
      <c r="FYJ139" s="7"/>
      <c r="FYK139" s="7"/>
      <c r="FYL139" s="7"/>
      <c r="FYM139" s="7"/>
      <c r="FYN139" s="7"/>
      <c r="FYO139" s="7"/>
      <c r="FYP139" s="7"/>
      <c r="FYQ139" s="7"/>
      <c r="FYR139" s="7"/>
      <c r="FYS139" s="7"/>
      <c r="FYT139" s="7"/>
      <c r="FYU139" s="7"/>
      <c r="FYV139" s="7"/>
      <c r="FYW139" s="7"/>
      <c r="FYX139" s="7"/>
      <c r="FYY139" s="7"/>
      <c r="FYZ139" s="7"/>
      <c r="FZA139" s="7"/>
      <c r="FZB139" s="7"/>
      <c r="FZC139" s="7"/>
      <c r="FZD139" s="7"/>
      <c r="FZE139" s="7"/>
      <c r="FZF139" s="7"/>
      <c r="FZG139" s="7"/>
      <c r="FZH139" s="7"/>
      <c r="FZI139" s="7"/>
      <c r="FZJ139" s="7"/>
      <c r="FZK139" s="7"/>
      <c r="FZL139" s="7"/>
      <c r="FZM139" s="7"/>
      <c r="FZN139" s="7"/>
      <c r="FZO139" s="7"/>
      <c r="FZP139" s="7"/>
      <c r="FZQ139" s="7"/>
      <c r="FZR139" s="7"/>
      <c r="FZS139" s="7"/>
      <c r="FZT139" s="7"/>
      <c r="FZU139" s="7"/>
      <c r="FZV139" s="7"/>
      <c r="FZW139" s="7"/>
      <c r="FZX139" s="7"/>
      <c r="FZY139" s="7"/>
      <c r="FZZ139" s="7"/>
      <c r="GAA139" s="7"/>
      <c r="GAB139" s="7"/>
      <c r="GAC139" s="7"/>
      <c r="GAD139" s="7"/>
      <c r="GAE139" s="7"/>
      <c r="GAF139" s="7"/>
      <c r="GAG139" s="7"/>
      <c r="GAH139" s="7"/>
      <c r="GAI139" s="7"/>
      <c r="GAJ139" s="7"/>
      <c r="GAK139" s="7"/>
      <c r="GAL139" s="7"/>
      <c r="GAM139" s="7"/>
      <c r="GAN139" s="7"/>
      <c r="GAO139" s="7"/>
      <c r="GAP139" s="7"/>
      <c r="GAQ139" s="7"/>
      <c r="GAR139" s="7"/>
      <c r="GAS139" s="7"/>
      <c r="GAT139" s="7"/>
      <c r="GAU139" s="7"/>
      <c r="GAV139" s="7"/>
      <c r="GAW139" s="7"/>
      <c r="GAX139" s="7"/>
      <c r="GAY139" s="7"/>
      <c r="GAZ139" s="7"/>
      <c r="GBA139" s="7"/>
      <c r="GBB139" s="7"/>
      <c r="GBC139" s="7"/>
      <c r="GBD139" s="7"/>
      <c r="GBE139" s="7"/>
      <c r="GBF139" s="7"/>
      <c r="GBG139" s="7"/>
      <c r="GBH139" s="7"/>
      <c r="GBI139" s="7"/>
      <c r="GBJ139" s="7"/>
      <c r="GBK139" s="7"/>
      <c r="GBL139" s="7"/>
      <c r="GBM139" s="7"/>
      <c r="GBN139" s="7"/>
      <c r="GBO139" s="7"/>
      <c r="GBP139" s="7"/>
      <c r="GBQ139" s="7"/>
      <c r="GBR139" s="7"/>
      <c r="GBS139" s="7"/>
      <c r="GBT139" s="7"/>
      <c r="GBU139" s="7"/>
      <c r="GBV139" s="7"/>
      <c r="GBW139" s="7"/>
      <c r="GBX139" s="7"/>
      <c r="GBY139" s="7"/>
      <c r="GBZ139" s="7"/>
      <c r="GCA139" s="7"/>
      <c r="GCB139" s="7"/>
      <c r="GCC139" s="7"/>
      <c r="GCD139" s="7"/>
      <c r="GCE139" s="7"/>
      <c r="GCF139" s="7"/>
      <c r="GCG139" s="7"/>
      <c r="GCH139" s="7"/>
      <c r="GCI139" s="7"/>
      <c r="GCJ139" s="7"/>
      <c r="GCK139" s="7"/>
      <c r="GCL139" s="7"/>
      <c r="GCM139" s="7"/>
      <c r="GCN139" s="7"/>
      <c r="GCO139" s="7"/>
      <c r="GCP139" s="7"/>
      <c r="GCQ139" s="7"/>
      <c r="GCR139" s="7"/>
      <c r="GCS139" s="7"/>
      <c r="GCT139" s="7"/>
      <c r="GCU139" s="7"/>
      <c r="GCV139" s="7"/>
      <c r="GCW139" s="7"/>
      <c r="GCX139" s="7"/>
      <c r="GCY139" s="7"/>
      <c r="GCZ139" s="7"/>
      <c r="GDA139" s="7"/>
      <c r="GDB139" s="7"/>
      <c r="GDC139" s="7"/>
      <c r="GDD139" s="7"/>
      <c r="GDE139" s="7"/>
      <c r="GDF139" s="7"/>
      <c r="GDG139" s="7"/>
      <c r="GDH139" s="7"/>
      <c r="GDI139" s="7"/>
      <c r="GDJ139" s="7"/>
      <c r="GDK139" s="7"/>
      <c r="GDL139" s="7"/>
      <c r="GDM139" s="7"/>
      <c r="GDN139" s="7"/>
      <c r="GDO139" s="7"/>
      <c r="GDP139" s="7"/>
      <c r="GDQ139" s="7"/>
      <c r="GDR139" s="7"/>
      <c r="GDS139" s="7"/>
      <c r="GDT139" s="7"/>
      <c r="GDU139" s="7"/>
      <c r="GDV139" s="7"/>
      <c r="GDW139" s="7"/>
      <c r="GDX139" s="7"/>
      <c r="GDY139" s="7"/>
      <c r="GDZ139" s="7"/>
      <c r="GEA139" s="7"/>
      <c r="GEB139" s="7"/>
      <c r="GEC139" s="7"/>
      <c r="GED139" s="7"/>
      <c r="GEE139" s="7"/>
      <c r="GEF139" s="7"/>
      <c r="GEG139" s="7"/>
      <c r="GEH139" s="7"/>
      <c r="GEI139" s="7"/>
      <c r="GEJ139" s="7"/>
      <c r="GEK139" s="7"/>
      <c r="GEL139" s="7"/>
      <c r="GEM139" s="7"/>
      <c r="GEN139" s="7"/>
      <c r="GEO139" s="7"/>
      <c r="GEP139" s="7"/>
      <c r="GEQ139" s="7"/>
      <c r="GER139" s="7"/>
      <c r="GES139" s="7"/>
      <c r="GET139" s="7"/>
      <c r="GEU139" s="7"/>
      <c r="GEV139" s="7"/>
      <c r="GEW139" s="7"/>
      <c r="GEX139" s="7"/>
      <c r="GEY139" s="7"/>
      <c r="GEZ139" s="7"/>
      <c r="GFA139" s="7"/>
      <c r="GFB139" s="7"/>
      <c r="GFC139" s="7"/>
      <c r="GFD139" s="7"/>
      <c r="GFE139" s="7"/>
      <c r="GFF139" s="7"/>
      <c r="GFG139" s="7"/>
      <c r="GFH139" s="7"/>
      <c r="GFI139" s="7"/>
      <c r="GFJ139" s="7"/>
      <c r="GFK139" s="7"/>
      <c r="GFL139" s="7"/>
      <c r="GFM139" s="7"/>
      <c r="GFN139" s="7"/>
      <c r="GFO139" s="7"/>
      <c r="GFP139" s="7"/>
      <c r="GFQ139" s="7"/>
      <c r="GFR139" s="7"/>
      <c r="GFS139" s="7"/>
      <c r="GFT139" s="7"/>
      <c r="GFU139" s="7"/>
      <c r="GFV139" s="7"/>
      <c r="GFW139" s="7"/>
      <c r="GFX139" s="7"/>
      <c r="GFY139" s="7"/>
      <c r="GFZ139" s="7"/>
      <c r="GGA139" s="7"/>
      <c r="GGB139" s="7"/>
      <c r="GGC139" s="7"/>
      <c r="GGD139" s="7"/>
      <c r="GGE139" s="7"/>
      <c r="GGF139" s="7"/>
      <c r="GGG139" s="7"/>
      <c r="GGH139" s="7"/>
      <c r="GGI139" s="7"/>
      <c r="GGJ139" s="7"/>
      <c r="GGK139" s="7"/>
      <c r="GGL139" s="7"/>
      <c r="GGM139" s="7"/>
      <c r="GGN139" s="7"/>
      <c r="GGO139" s="7"/>
      <c r="GGP139" s="7"/>
      <c r="GGQ139" s="7"/>
      <c r="GGR139" s="7"/>
      <c r="GGS139" s="7"/>
      <c r="GGT139" s="7"/>
      <c r="GGU139" s="7"/>
      <c r="GGV139" s="7"/>
      <c r="GGW139" s="7"/>
      <c r="GGX139" s="7"/>
      <c r="GGY139" s="7"/>
      <c r="GGZ139" s="7"/>
      <c r="GHA139" s="7"/>
      <c r="GHB139" s="7"/>
      <c r="GHC139" s="7"/>
      <c r="GHD139" s="7"/>
      <c r="GHE139" s="7"/>
      <c r="GHF139" s="7"/>
      <c r="GHG139" s="7"/>
      <c r="GHH139" s="7"/>
      <c r="GHI139" s="7"/>
      <c r="GHJ139" s="7"/>
      <c r="GHK139" s="7"/>
      <c r="GHL139" s="7"/>
      <c r="GHM139" s="7"/>
      <c r="GHN139" s="7"/>
      <c r="GHO139" s="7"/>
      <c r="GHP139" s="7"/>
      <c r="GHQ139" s="7"/>
      <c r="GHR139" s="7"/>
      <c r="GHS139" s="7"/>
      <c r="GHT139" s="7"/>
      <c r="GHU139" s="7"/>
      <c r="GHV139" s="7"/>
      <c r="GHW139" s="7"/>
      <c r="GHX139" s="7"/>
      <c r="GHY139" s="7"/>
      <c r="GHZ139" s="7"/>
      <c r="GIA139" s="7"/>
      <c r="GIB139" s="7"/>
      <c r="GIC139" s="7"/>
      <c r="GID139" s="7"/>
      <c r="GIE139" s="7"/>
      <c r="GIF139" s="7"/>
      <c r="GIG139" s="7"/>
      <c r="GIH139" s="7"/>
      <c r="GII139" s="7"/>
      <c r="GIJ139" s="7"/>
      <c r="GIK139" s="7"/>
      <c r="GIL139" s="7"/>
      <c r="GIM139" s="7"/>
      <c r="GIN139" s="7"/>
      <c r="GIO139" s="7"/>
      <c r="GIP139" s="7"/>
      <c r="GIQ139" s="7"/>
      <c r="GIR139" s="7"/>
      <c r="GIS139" s="7"/>
      <c r="GIT139" s="7"/>
      <c r="GIU139" s="7"/>
      <c r="GIV139" s="7"/>
      <c r="GIW139" s="7"/>
      <c r="GIX139" s="7"/>
      <c r="GIY139" s="7"/>
      <c r="GIZ139" s="7"/>
      <c r="GJA139" s="7"/>
      <c r="GJB139" s="7"/>
      <c r="GJC139" s="7"/>
      <c r="GJD139" s="7"/>
      <c r="GJE139" s="7"/>
      <c r="GJF139" s="7"/>
      <c r="GJG139" s="7"/>
      <c r="GJH139" s="7"/>
      <c r="GJI139" s="7"/>
      <c r="GJJ139" s="7"/>
      <c r="GJK139" s="7"/>
      <c r="GJL139" s="7"/>
      <c r="GJM139" s="7"/>
      <c r="GJN139" s="7"/>
      <c r="GJO139" s="7"/>
      <c r="GJP139" s="7"/>
      <c r="GJQ139" s="7"/>
      <c r="GJR139" s="7"/>
      <c r="GJS139" s="7"/>
      <c r="GJT139" s="7"/>
      <c r="GJU139" s="7"/>
      <c r="GJV139" s="7"/>
      <c r="GJW139" s="7"/>
      <c r="GJX139" s="7"/>
      <c r="GJY139" s="7"/>
      <c r="GJZ139" s="7"/>
      <c r="GKA139" s="7"/>
      <c r="GKB139" s="7"/>
      <c r="GKC139" s="7"/>
      <c r="GKD139" s="7"/>
      <c r="GKE139" s="7"/>
      <c r="GKF139" s="7"/>
      <c r="GKG139" s="7"/>
      <c r="GKH139" s="7"/>
      <c r="GKI139" s="7"/>
      <c r="GKJ139" s="7"/>
      <c r="GKK139" s="7"/>
      <c r="GKL139" s="7"/>
      <c r="GKM139" s="7"/>
      <c r="GKN139" s="7"/>
      <c r="GKO139" s="7"/>
      <c r="GKP139" s="7"/>
      <c r="GKQ139" s="7"/>
      <c r="GKR139" s="7"/>
      <c r="GKS139" s="7"/>
      <c r="GKT139" s="7"/>
      <c r="GKU139" s="7"/>
      <c r="GKV139" s="7"/>
      <c r="GKW139" s="7"/>
      <c r="GKX139" s="7"/>
      <c r="GKY139" s="7"/>
      <c r="GKZ139" s="7"/>
      <c r="GLA139" s="7"/>
      <c r="GLB139" s="7"/>
      <c r="GLC139" s="7"/>
      <c r="GLD139" s="7"/>
      <c r="GLE139" s="7"/>
      <c r="GLF139" s="7"/>
      <c r="GLG139" s="7"/>
      <c r="GLH139" s="7"/>
      <c r="GLI139" s="7"/>
      <c r="GLJ139" s="7"/>
      <c r="GLK139" s="7"/>
      <c r="GLL139" s="7"/>
      <c r="GLM139" s="7"/>
      <c r="GLN139" s="7"/>
      <c r="GLO139" s="7"/>
      <c r="GLP139" s="7"/>
      <c r="GLQ139" s="7"/>
      <c r="GLR139" s="7"/>
      <c r="GLS139" s="7"/>
      <c r="GLT139" s="7"/>
      <c r="GLU139" s="7"/>
      <c r="GLV139" s="7"/>
      <c r="GLW139" s="7"/>
      <c r="GLX139" s="7"/>
      <c r="GLY139" s="7"/>
      <c r="GLZ139" s="7"/>
      <c r="GMA139" s="7"/>
      <c r="GMB139" s="7"/>
      <c r="GMC139" s="7"/>
      <c r="GMD139" s="7"/>
      <c r="GME139" s="7"/>
      <c r="GMF139" s="7"/>
      <c r="GMG139" s="7"/>
      <c r="GMH139" s="7"/>
      <c r="GMI139" s="7"/>
      <c r="GMJ139" s="7"/>
      <c r="GMK139" s="7"/>
      <c r="GML139" s="7"/>
      <c r="GMM139" s="7"/>
      <c r="GMN139" s="7"/>
      <c r="GMO139" s="7"/>
      <c r="GMP139" s="7"/>
      <c r="GMQ139" s="7"/>
      <c r="GMR139" s="7"/>
      <c r="GMS139" s="7"/>
      <c r="GMT139" s="7"/>
      <c r="GMU139" s="7"/>
      <c r="GMV139" s="7"/>
      <c r="GMW139" s="7"/>
      <c r="GMX139" s="7"/>
      <c r="GMY139" s="7"/>
      <c r="GMZ139" s="7"/>
      <c r="GNA139" s="7"/>
      <c r="GNB139" s="7"/>
      <c r="GNC139" s="7"/>
      <c r="GND139" s="7"/>
      <c r="GNE139" s="7"/>
      <c r="GNF139" s="7"/>
      <c r="GNG139" s="7"/>
      <c r="GNH139" s="7"/>
      <c r="GNI139" s="7"/>
      <c r="GNJ139" s="7"/>
      <c r="GNK139" s="7"/>
      <c r="GNL139" s="7"/>
      <c r="GNM139" s="7"/>
      <c r="GNN139" s="7"/>
      <c r="GNO139" s="7"/>
      <c r="GNP139" s="7"/>
      <c r="GNQ139" s="7"/>
      <c r="GNR139" s="7"/>
      <c r="GNS139" s="7"/>
      <c r="GNT139" s="7"/>
      <c r="GNU139" s="7"/>
      <c r="GNV139" s="7"/>
      <c r="GNW139" s="7"/>
      <c r="GNX139" s="7"/>
      <c r="GNY139" s="7"/>
      <c r="GNZ139" s="7"/>
      <c r="GOA139" s="7"/>
      <c r="GOB139" s="7"/>
      <c r="GOC139" s="7"/>
      <c r="GOD139" s="7"/>
      <c r="GOE139" s="7"/>
      <c r="GOF139" s="7"/>
      <c r="GOG139" s="7"/>
      <c r="GOH139" s="7"/>
      <c r="GOI139" s="7"/>
      <c r="GOJ139" s="7"/>
      <c r="GOK139" s="7"/>
      <c r="GOL139" s="7"/>
      <c r="GOM139" s="7"/>
      <c r="GON139" s="7"/>
      <c r="GOO139" s="7"/>
      <c r="GOP139" s="7"/>
      <c r="GOQ139" s="7"/>
      <c r="GOR139" s="7"/>
      <c r="GOS139" s="7"/>
      <c r="GOT139" s="7"/>
      <c r="GOU139" s="7"/>
      <c r="GOV139" s="7"/>
      <c r="GOW139" s="7"/>
      <c r="GOX139" s="7"/>
      <c r="GOY139" s="7"/>
      <c r="GOZ139" s="7"/>
      <c r="GPA139" s="7"/>
      <c r="GPB139" s="7"/>
      <c r="GPC139" s="7"/>
      <c r="GPD139" s="7"/>
      <c r="GPE139" s="7"/>
      <c r="GPF139" s="7"/>
      <c r="GPG139" s="7"/>
      <c r="GPH139" s="7"/>
      <c r="GPI139" s="7"/>
      <c r="GPJ139" s="7"/>
      <c r="GPK139" s="7"/>
      <c r="GPL139" s="7"/>
      <c r="GPM139" s="7"/>
      <c r="GPN139" s="7"/>
      <c r="GPO139" s="7"/>
      <c r="GPP139" s="7"/>
      <c r="GPQ139" s="7"/>
      <c r="GPR139" s="7"/>
      <c r="GPS139" s="7"/>
      <c r="GPT139" s="7"/>
      <c r="GPU139" s="7"/>
      <c r="GPV139" s="7"/>
      <c r="GPW139" s="7"/>
      <c r="GPX139" s="7"/>
      <c r="GPY139" s="7"/>
      <c r="GPZ139" s="7"/>
      <c r="GQA139" s="7"/>
      <c r="GQB139" s="7"/>
      <c r="GQC139" s="7"/>
      <c r="GQD139" s="7"/>
      <c r="GQE139" s="7"/>
      <c r="GQF139" s="7"/>
      <c r="GQG139" s="7"/>
      <c r="GQH139" s="7"/>
      <c r="GQI139" s="7"/>
      <c r="GQJ139" s="7"/>
      <c r="GQK139" s="7"/>
      <c r="GQL139" s="7"/>
      <c r="GQM139" s="7"/>
      <c r="GQN139" s="7"/>
      <c r="GQO139" s="7"/>
      <c r="GQP139" s="7"/>
      <c r="GQQ139" s="7"/>
      <c r="GQR139" s="7"/>
      <c r="GQS139" s="7"/>
      <c r="GQT139" s="7"/>
      <c r="GQU139" s="7"/>
      <c r="GQV139" s="7"/>
      <c r="GQW139" s="7"/>
      <c r="GQX139" s="7"/>
      <c r="GQY139" s="7"/>
      <c r="GQZ139" s="7"/>
      <c r="GRA139" s="7"/>
      <c r="GRB139" s="7"/>
      <c r="GRC139" s="7"/>
      <c r="GRD139" s="7"/>
      <c r="GRE139" s="7"/>
      <c r="GRF139" s="7"/>
      <c r="GRG139" s="7"/>
      <c r="GRH139" s="7"/>
      <c r="GRI139" s="7"/>
      <c r="GRJ139" s="7"/>
      <c r="GRK139" s="7"/>
      <c r="GRL139" s="7"/>
      <c r="GRM139" s="7"/>
      <c r="GRN139" s="7"/>
      <c r="GRO139" s="7"/>
      <c r="GRP139" s="7"/>
      <c r="GRQ139" s="7"/>
      <c r="GRR139" s="7"/>
      <c r="GRS139" s="7"/>
      <c r="GRT139" s="7"/>
      <c r="GRU139" s="7"/>
      <c r="GRV139" s="7"/>
      <c r="GRW139" s="7"/>
      <c r="GRX139" s="7"/>
      <c r="GRY139" s="7"/>
      <c r="GRZ139" s="7"/>
      <c r="GSA139" s="7"/>
      <c r="GSB139" s="7"/>
      <c r="GSC139" s="7"/>
      <c r="GSD139" s="7"/>
      <c r="GSE139" s="7"/>
      <c r="GSF139" s="7"/>
      <c r="GSG139" s="7"/>
      <c r="GSH139" s="7"/>
      <c r="GSI139" s="7"/>
      <c r="GSJ139" s="7"/>
      <c r="GSK139" s="7"/>
      <c r="GSL139" s="7"/>
      <c r="GSM139" s="7"/>
      <c r="GSN139" s="7"/>
      <c r="GSO139" s="7"/>
      <c r="GSP139" s="7"/>
      <c r="GSQ139" s="7"/>
      <c r="GSR139" s="7"/>
      <c r="GSS139" s="7"/>
      <c r="GST139" s="7"/>
      <c r="GSU139" s="7"/>
      <c r="GSV139" s="7"/>
      <c r="GSW139" s="7"/>
      <c r="GSX139" s="7"/>
      <c r="GSY139" s="7"/>
      <c r="GSZ139" s="7"/>
      <c r="GTA139" s="7"/>
      <c r="GTB139" s="7"/>
      <c r="GTC139" s="7"/>
      <c r="GTD139" s="7"/>
      <c r="GTE139" s="7"/>
      <c r="GTF139" s="7"/>
      <c r="GTG139" s="7"/>
      <c r="GTH139" s="7"/>
      <c r="GTI139" s="7"/>
      <c r="GTJ139" s="7"/>
      <c r="GTK139" s="7"/>
      <c r="GTL139" s="7"/>
      <c r="GTM139" s="7"/>
      <c r="GTN139" s="7"/>
      <c r="GTO139" s="7"/>
      <c r="GTP139" s="7"/>
      <c r="GTQ139" s="7"/>
      <c r="GTR139" s="7"/>
      <c r="GTS139" s="7"/>
      <c r="GTT139" s="7"/>
      <c r="GTU139" s="7"/>
      <c r="GTV139" s="7"/>
      <c r="GTW139" s="7"/>
      <c r="GTX139" s="7"/>
      <c r="GTY139" s="7"/>
      <c r="GTZ139" s="7"/>
      <c r="GUA139" s="7"/>
      <c r="GUB139" s="7"/>
      <c r="GUC139" s="7"/>
      <c r="GUD139" s="7"/>
      <c r="GUE139" s="7"/>
      <c r="GUF139" s="7"/>
      <c r="GUG139" s="7"/>
      <c r="GUH139" s="7"/>
      <c r="GUI139" s="7"/>
      <c r="GUJ139" s="7"/>
      <c r="GUK139" s="7"/>
      <c r="GUL139" s="7"/>
      <c r="GUM139" s="7"/>
      <c r="GUN139" s="7"/>
      <c r="GUO139" s="7"/>
      <c r="GUP139" s="7"/>
      <c r="GUQ139" s="7"/>
      <c r="GUR139" s="7"/>
      <c r="GUS139" s="7"/>
      <c r="GUT139" s="7"/>
      <c r="GUU139" s="7"/>
      <c r="GUV139" s="7"/>
      <c r="GUW139" s="7"/>
      <c r="GUX139" s="7"/>
      <c r="GUY139" s="7"/>
      <c r="GUZ139" s="7"/>
      <c r="GVA139" s="7"/>
      <c r="GVB139" s="7"/>
      <c r="GVC139" s="7"/>
      <c r="GVD139" s="7"/>
      <c r="GVE139" s="7"/>
      <c r="GVF139" s="7"/>
      <c r="GVG139" s="7"/>
      <c r="GVH139" s="7"/>
      <c r="GVI139" s="7"/>
      <c r="GVJ139" s="7"/>
      <c r="GVK139" s="7"/>
      <c r="GVL139" s="7"/>
      <c r="GVM139" s="7"/>
      <c r="GVN139" s="7"/>
      <c r="GVO139" s="7"/>
      <c r="GVP139" s="7"/>
      <c r="GVQ139" s="7"/>
      <c r="GVR139" s="7"/>
      <c r="GVS139" s="7"/>
      <c r="GVT139" s="7"/>
      <c r="GVU139" s="7"/>
      <c r="GVV139" s="7"/>
      <c r="GVW139" s="7"/>
      <c r="GVX139" s="7"/>
      <c r="GVY139" s="7"/>
      <c r="GVZ139" s="7"/>
      <c r="GWA139" s="7"/>
      <c r="GWB139" s="7"/>
      <c r="GWC139" s="7"/>
      <c r="GWD139" s="7"/>
      <c r="GWE139" s="7"/>
      <c r="GWF139" s="7"/>
      <c r="GWG139" s="7"/>
      <c r="GWH139" s="7"/>
      <c r="GWI139" s="7"/>
      <c r="GWJ139" s="7"/>
      <c r="GWK139" s="7"/>
      <c r="GWL139" s="7"/>
      <c r="GWM139" s="7"/>
      <c r="GWN139" s="7"/>
      <c r="GWO139" s="7"/>
      <c r="GWP139" s="7"/>
      <c r="GWQ139" s="7"/>
      <c r="GWR139" s="7"/>
      <c r="GWS139" s="7"/>
      <c r="GWT139" s="7"/>
      <c r="GWU139" s="7"/>
      <c r="GWV139" s="7"/>
      <c r="GWW139" s="7"/>
      <c r="GWX139" s="7"/>
      <c r="GWY139" s="7"/>
      <c r="GWZ139" s="7"/>
      <c r="GXA139" s="7"/>
      <c r="GXB139" s="7"/>
      <c r="GXC139" s="7"/>
      <c r="GXD139" s="7"/>
      <c r="GXE139" s="7"/>
      <c r="GXF139" s="7"/>
      <c r="GXG139" s="7"/>
      <c r="GXH139" s="7"/>
      <c r="GXI139" s="7"/>
      <c r="GXJ139" s="7"/>
      <c r="GXK139" s="7"/>
      <c r="GXL139" s="7"/>
      <c r="GXM139" s="7"/>
      <c r="GXN139" s="7"/>
      <c r="GXO139" s="7"/>
      <c r="GXP139" s="7"/>
      <c r="GXQ139" s="7"/>
      <c r="GXR139" s="7"/>
      <c r="GXS139" s="7"/>
      <c r="GXT139" s="7"/>
      <c r="GXU139" s="7"/>
      <c r="GXV139" s="7"/>
      <c r="GXW139" s="7"/>
      <c r="GXX139" s="7"/>
      <c r="GXY139" s="7"/>
      <c r="GXZ139" s="7"/>
      <c r="GYA139" s="7"/>
      <c r="GYB139" s="7"/>
      <c r="GYC139" s="7"/>
      <c r="GYD139" s="7"/>
      <c r="GYE139" s="7"/>
      <c r="GYF139" s="7"/>
      <c r="GYG139" s="7"/>
      <c r="GYH139" s="7"/>
      <c r="GYI139" s="7"/>
      <c r="GYJ139" s="7"/>
      <c r="GYK139" s="7"/>
      <c r="GYL139" s="7"/>
      <c r="GYM139" s="7"/>
      <c r="GYN139" s="7"/>
      <c r="GYO139" s="7"/>
      <c r="GYP139" s="7"/>
      <c r="GYQ139" s="7"/>
      <c r="GYR139" s="7"/>
      <c r="GYS139" s="7"/>
      <c r="GYT139" s="7"/>
      <c r="GYU139" s="7"/>
      <c r="GYV139" s="7"/>
      <c r="GYW139" s="7"/>
      <c r="GYX139" s="7"/>
      <c r="GYY139" s="7"/>
      <c r="GYZ139" s="7"/>
      <c r="GZA139" s="7"/>
      <c r="GZB139" s="7"/>
      <c r="GZC139" s="7"/>
      <c r="GZD139" s="7"/>
      <c r="GZE139" s="7"/>
      <c r="GZF139" s="7"/>
      <c r="GZG139" s="7"/>
      <c r="GZH139" s="7"/>
      <c r="GZI139" s="7"/>
      <c r="GZJ139" s="7"/>
      <c r="GZK139" s="7"/>
      <c r="GZL139" s="7"/>
      <c r="GZM139" s="7"/>
      <c r="GZN139" s="7"/>
      <c r="GZO139" s="7"/>
      <c r="GZP139" s="7"/>
      <c r="GZQ139" s="7"/>
      <c r="GZR139" s="7"/>
      <c r="GZS139" s="7"/>
      <c r="GZT139" s="7"/>
      <c r="GZU139" s="7"/>
      <c r="GZV139" s="7"/>
      <c r="GZW139" s="7"/>
      <c r="GZX139" s="7"/>
      <c r="GZY139" s="7"/>
      <c r="GZZ139" s="7"/>
      <c r="HAA139" s="7"/>
      <c r="HAB139" s="7"/>
      <c r="HAC139" s="7"/>
      <c r="HAD139" s="7"/>
      <c r="HAE139" s="7"/>
      <c r="HAF139" s="7"/>
      <c r="HAG139" s="7"/>
      <c r="HAH139" s="7"/>
      <c r="HAI139" s="7"/>
      <c r="HAJ139" s="7"/>
      <c r="HAK139" s="7"/>
      <c r="HAL139" s="7"/>
      <c r="HAM139" s="7"/>
      <c r="HAN139" s="7"/>
      <c r="HAO139" s="7"/>
      <c r="HAP139" s="7"/>
      <c r="HAQ139" s="7"/>
      <c r="HAR139" s="7"/>
      <c r="HAS139" s="7"/>
      <c r="HAT139" s="7"/>
      <c r="HAU139" s="7"/>
      <c r="HAV139" s="7"/>
      <c r="HAW139" s="7"/>
      <c r="HAX139" s="7"/>
      <c r="HAY139" s="7"/>
      <c r="HAZ139" s="7"/>
      <c r="HBA139" s="7"/>
      <c r="HBB139" s="7"/>
      <c r="HBC139" s="7"/>
      <c r="HBD139" s="7"/>
      <c r="HBE139" s="7"/>
      <c r="HBF139" s="7"/>
      <c r="HBG139" s="7"/>
      <c r="HBH139" s="7"/>
      <c r="HBI139" s="7"/>
      <c r="HBJ139" s="7"/>
      <c r="HBK139" s="7"/>
      <c r="HBL139" s="7"/>
      <c r="HBM139" s="7"/>
      <c r="HBN139" s="7"/>
      <c r="HBO139" s="7"/>
      <c r="HBP139" s="7"/>
      <c r="HBQ139" s="7"/>
      <c r="HBR139" s="7"/>
      <c r="HBS139" s="7"/>
      <c r="HBT139" s="7"/>
      <c r="HBU139" s="7"/>
      <c r="HBV139" s="7"/>
      <c r="HBW139" s="7"/>
      <c r="HBX139" s="7"/>
      <c r="HBY139" s="7"/>
      <c r="HBZ139" s="7"/>
      <c r="HCA139" s="7"/>
      <c r="HCB139" s="7"/>
      <c r="HCC139" s="7"/>
      <c r="HCD139" s="7"/>
      <c r="HCE139" s="7"/>
      <c r="HCF139" s="7"/>
      <c r="HCG139" s="7"/>
      <c r="HCH139" s="7"/>
      <c r="HCI139" s="7"/>
      <c r="HCJ139" s="7"/>
      <c r="HCK139" s="7"/>
      <c r="HCL139" s="7"/>
      <c r="HCM139" s="7"/>
      <c r="HCN139" s="7"/>
      <c r="HCO139" s="7"/>
      <c r="HCP139" s="7"/>
      <c r="HCQ139" s="7"/>
      <c r="HCR139" s="7"/>
      <c r="HCS139" s="7"/>
      <c r="HCT139" s="7"/>
      <c r="HCU139" s="7"/>
      <c r="HCV139" s="7"/>
      <c r="HCW139" s="7"/>
      <c r="HCX139" s="7"/>
      <c r="HCY139" s="7"/>
      <c r="HCZ139" s="7"/>
      <c r="HDA139" s="7"/>
      <c r="HDB139" s="7"/>
      <c r="HDC139" s="7"/>
      <c r="HDD139" s="7"/>
      <c r="HDE139" s="7"/>
      <c r="HDF139" s="7"/>
      <c r="HDG139" s="7"/>
      <c r="HDH139" s="7"/>
      <c r="HDI139" s="7"/>
      <c r="HDJ139" s="7"/>
      <c r="HDK139" s="7"/>
      <c r="HDL139" s="7"/>
      <c r="HDM139" s="7"/>
      <c r="HDN139" s="7"/>
      <c r="HDO139" s="7"/>
      <c r="HDP139" s="7"/>
      <c r="HDQ139" s="7"/>
      <c r="HDR139" s="7"/>
      <c r="HDS139" s="7"/>
      <c r="HDT139" s="7"/>
      <c r="HDU139" s="7"/>
      <c r="HDV139" s="7"/>
      <c r="HDW139" s="7"/>
      <c r="HDX139" s="7"/>
      <c r="HDY139" s="7"/>
      <c r="HDZ139" s="7"/>
      <c r="HEA139" s="7"/>
      <c r="HEB139" s="7"/>
      <c r="HEC139" s="7"/>
      <c r="HED139" s="7"/>
      <c r="HEE139" s="7"/>
      <c r="HEF139" s="7"/>
      <c r="HEG139" s="7"/>
      <c r="HEH139" s="7"/>
      <c r="HEI139" s="7"/>
      <c r="HEJ139" s="7"/>
      <c r="HEK139" s="7"/>
      <c r="HEL139" s="7"/>
      <c r="HEM139" s="7"/>
      <c r="HEN139" s="7"/>
      <c r="HEO139" s="7"/>
      <c r="HEP139" s="7"/>
      <c r="HEQ139" s="7"/>
      <c r="HER139" s="7"/>
      <c r="HES139" s="7"/>
      <c r="HET139" s="7"/>
      <c r="HEU139" s="7"/>
      <c r="HEV139" s="7"/>
      <c r="HEW139" s="7"/>
      <c r="HEX139" s="7"/>
      <c r="HEY139" s="7"/>
      <c r="HEZ139" s="7"/>
      <c r="HFA139" s="7"/>
      <c r="HFB139" s="7"/>
      <c r="HFC139" s="7"/>
      <c r="HFD139" s="7"/>
      <c r="HFE139" s="7"/>
      <c r="HFF139" s="7"/>
      <c r="HFG139" s="7"/>
      <c r="HFH139" s="7"/>
      <c r="HFI139" s="7"/>
      <c r="HFJ139" s="7"/>
      <c r="HFK139" s="7"/>
      <c r="HFL139" s="7"/>
      <c r="HFM139" s="7"/>
      <c r="HFN139" s="7"/>
      <c r="HFO139" s="7"/>
      <c r="HFP139" s="7"/>
      <c r="HFQ139" s="7"/>
      <c r="HFR139" s="7"/>
      <c r="HFS139" s="7"/>
      <c r="HFT139" s="7"/>
      <c r="HFU139" s="7"/>
      <c r="HFV139" s="7"/>
      <c r="HFW139" s="7"/>
      <c r="HFX139" s="7"/>
      <c r="HFY139" s="7"/>
      <c r="HFZ139" s="7"/>
      <c r="HGA139" s="7"/>
      <c r="HGB139" s="7"/>
      <c r="HGC139" s="7"/>
      <c r="HGD139" s="7"/>
      <c r="HGE139" s="7"/>
      <c r="HGF139" s="7"/>
      <c r="HGG139" s="7"/>
      <c r="HGH139" s="7"/>
      <c r="HGI139" s="7"/>
      <c r="HGJ139" s="7"/>
      <c r="HGK139" s="7"/>
      <c r="HGL139" s="7"/>
      <c r="HGM139" s="7"/>
      <c r="HGN139" s="7"/>
      <c r="HGO139" s="7"/>
      <c r="HGP139" s="7"/>
      <c r="HGQ139" s="7"/>
      <c r="HGR139" s="7"/>
      <c r="HGS139" s="7"/>
      <c r="HGT139" s="7"/>
      <c r="HGU139" s="7"/>
      <c r="HGV139" s="7"/>
      <c r="HGW139" s="7"/>
      <c r="HGX139" s="7"/>
      <c r="HGY139" s="7"/>
      <c r="HGZ139" s="7"/>
      <c r="HHA139" s="7"/>
      <c r="HHB139" s="7"/>
      <c r="HHC139" s="7"/>
      <c r="HHD139" s="7"/>
      <c r="HHE139" s="7"/>
      <c r="HHF139" s="7"/>
      <c r="HHG139" s="7"/>
      <c r="HHH139" s="7"/>
      <c r="HHI139" s="7"/>
      <c r="HHJ139" s="7"/>
      <c r="HHK139" s="7"/>
      <c r="HHL139" s="7"/>
      <c r="HHM139" s="7"/>
      <c r="HHN139" s="7"/>
      <c r="HHO139" s="7"/>
      <c r="HHP139" s="7"/>
      <c r="HHQ139" s="7"/>
      <c r="HHR139" s="7"/>
      <c r="HHS139" s="7"/>
      <c r="HHT139" s="7"/>
      <c r="HHU139" s="7"/>
      <c r="HHV139" s="7"/>
      <c r="HHW139" s="7"/>
      <c r="HHX139" s="7"/>
      <c r="HHY139" s="7"/>
      <c r="HHZ139" s="7"/>
      <c r="HIA139" s="7"/>
      <c r="HIB139" s="7"/>
      <c r="HIC139" s="7"/>
      <c r="HID139" s="7"/>
      <c r="HIE139" s="7"/>
      <c r="HIF139" s="7"/>
      <c r="HIG139" s="7"/>
      <c r="HIH139" s="7"/>
      <c r="HII139" s="7"/>
      <c r="HIJ139" s="7"/>
      <c r="HIK139" s="7"/>
      <c r="HIL139" s="7"/>
      <c r="HIM139" s="7"/>
      <c r="HIN139" s="7"/>
      <c r="HIO139" s="7"/>
      <c r="HIP139" s="7"/>
      <c r="HIQ139" s="7"/>
      <c r="HIR139" s="7"/>
      <c r="HIS139" s="7"/>
      <c r="HIT139" s="7"/>
      <c r="HIU139" s="7"/>
      <c r="HIV139" s="7"/>
      <c r="HIW139" s="7"/>
      <c r="HIX139" s="7"/>
      <c r="HIY139" s="7"/>
      <c r="HIZ139" s="7"/>
      <c r="HJA139" s="7"/>
      <c r="HJB139" s="7"/>
      <c r="HJC139" s="7"/>
      <c r="HJD139" s="7"/>
      <c r="HJE139" s="7"/>
      <c r="HJF139" s="7"/>
      <c r="HJG139" s="7"/>
      <c r="HJH139" s="7"/>
      <c r="HJI139" s="7"/>
      <c r="HJJ139" s="7"/>
      <c r="HJK139" s="7"/>
      <c r="HJL139" s="7"/>
      <c r="HJM139" s="7"/>
      <c r="HJN139" s="7"/>
      <c r="HJO139" s="7"/>
      <c r="HJP139" s="7"/>
      <c r="HJQ139" s="7"/>
      <c r="HJR139" s="7"/>
      <c r="HJS139" s="7"/>
      <c r="HJT139" s="7"/>
      <c r="HJU139" s="7"/>
      <c r="HJV139" s="7"/>
      <c r="HJW139" s="7"/>
      <c r="HJX139" s="7"/>
      <c r="HJY139" s="7"/>
      <c r="HJZ139" s="7"/>
      <c r="HKA139" s="7"/>
      <c r="HKB139" s="7"/>
      <c r="HKC139" s="7"/>
      <c r="HKD139" s="7"/>
      <c r="HKE139" s="7"/>
      <c r="HKF139" s="7"/>
      <c r="HKG139" s="7"/>
      <c r="HKH139" s="7"/>
      <c r="HKI139" s="7"/>
      <c r="HKJ139" s="7"/>
      <c r="HKK139" s="7"/>
      <c r="HKL139" s="7"/>
      <c r="HKM139" s="7"/>
      <c r="HKN139" s="7"/>
      <c r="HKO139" s="7"/>
      <c r="HKP139" s="7"/>
      <c r="HKQ139" s="7"/>
      <c r="HKR139" s="7"/>
      <c r="HKS139" s="7"/>
      <c r="HKT139" s="7"/>
      <c r="HKU139" s="7"/>
      <c r="HKV139" s="7"/>
      <c r="HKW139" s="7"/>
      <c r="HKX139" s="7"/>
      <c r="HKY139" s="7"/>
      <c r="HKZ139" s="7"/>
      <c r="HLA139" s="7"/>
      <c r="HLB139" s="7"/>
      <c r="HLC139" s="7"/>
      <c r="HLD139" s="7"/>
      <c r="HLE139" s="7"/>
      <c r="HLF139" s="7"/>
      <c r="HLG139" s="7"/>
      <c r="HLH139" s="7"/>
      <c r="HLI139" s="7"/>
      <c r="HLJ139" s="7"/>
      <c r="HLK139" s="7"/>
      <c r="HLL139" s="7"/>
      <c r="HLM139" s="7"/>
      <c r="HLN139" s="7"/>
      <c r="HLO139" s="7"/>
      <c r="HLP139" s="7"/>
      <c r="HLQ139" s="7"/>
      <c r="HLR139" s="7"/>
      <c r="HLS139" s="7"/>
      <c r="HLT139" s="7"/>
      <c r="HLU139" s="7"/>
      <c r="HLV139" s="7"/>
      <c r="HLW139" s="7"/>
      <c r="HLX139" s="7"/>
      <c r="HLY139" s="7"/>
      <c r="HLZ139" s="7"/>
      <c r="HMA139" s="7"/>
      <c r="HMB139" s="7"/>
      <c r="HMC139" s="7"/>
      <c r="HMD139" s="7"/>
      <c r="HME139" s="7"/>
      <c r="HMF139" s="7"/>
      <c r="HMG139" s="7"/>
      <c r="HMH139" s="7"/>
      <c r="HMI139" s="7"/>
      <c r="HMJ139" s="7"/>
      <c r="HMK139" s="7"/>
      <c r="HML139" s="7"/>
      <c r="HMM139" s="7"/>
      <c r="HMN139" s="7"/>
      <c r="HMO139" s="7"/>
      <c r="HMP139" s="7"/>
      <c r="HMQ139" s="7"/>
      <c r="HMR139" s="7"/>
      <c r="HMS139" s="7"/>
      <c r="HMT139" s="7"/>
      <c r="HMU139" s="7"/>
      <c r="HMV139" s="7"/>
      <c r="HMW139" s="7"/>
      <c r="HMX139" s="7"/>
      <c r="HMY139" s="7"/>
      <c r="HMZ139" s="7"/>
      <c r="HNA139" s="7"/>
      <c r="HNB139" s="7"/>
      <c r="HNC139" s="7"/>
      <c r="HND139" s="7"/>
      <c r="HNE139" s="7"/>
      <c r="HNF139" s="7"/>
      <c r="HNG139" s="7"/>
      <c r="HNH139" s="7"/>
      <c r="HNI139" s="7"/>
      <c r="HNJ139" s="7"/>
      <c r="HNK139" s="7"/>
      <c r="HNL139" s="7"/>
      <c r="HNM139" s="7"/>
      <c r="HNN139" s="7"/>
      <c r="HNO139" s="7"/>
      <c r="HNP139" s="7"/>
      <c r="HNQ139" s="7"/>
      <c r="HNR139" s="7"/>
      <c r="HNS139" s="7"/>
      <c r="HNT139" s="7"/>
      <c r="HNU139" s="7"/>
      <c r="HNV139" s="7"/>
      <c r="HNW139" s="7"/>
      <c r="HNX139" s="7"/>
      <c r="HNY139" s="7"/>
      <c r="HNZ139" s="7"/>
      <c r="HOA139" s="7"/>
      <c r="HOB139" s="7"/>
      <c r="HOC139" s="7"/>
      <c r="HOD139" s="7"/>
      <c r="HOE139" s="7"/>
      <c r="HOF139" s="7"/>
      <c r="HOG139" s="7"/>
      <c r="HOH139" s="7"/>
      <c r="HOI139" s="7"/>
      <c r="HOJ139" s="7"/>
      <c r="HOK139" s="7"/>
      <c r="HOL139" s="7"/>
      <c r="HOM139" s="7"/>
      <c r="HON139" s="7"/>
      <c r="HOO139" s="7"/>
      <c r="HOP139" s="7"/>
      <c r="HOQ139" s="7"/>
      <c r="HOR139" s="7"/>
      <c r="HOS139" s="7"/>
      <c r="HOT139" s="7"/>
      <c r="HOU139" s="7"/>
      <c r="HOV139" s="7"/>
      <c r="HOW139" s="7"/>
      <c r="HOX139" s="7"/>
      <c r="HOY139" s="7"/>
      <c r="HOZ139" s="7"/>
      <c r="HPA139" s="7"/>
      <c r="HPB139" s="7"/>
      <c r="HPC139" s="7"/>
      <c r="HPD139" s="7"/>
      <c r="HPE139" s="7"/>
      <c r="HPF139" s="7"/>
      <c r="HPG139" s="7"/>
      <c r="HPH139" s="7"/>
      <c r="HPI139" s="7"/>
      <c r="HPJ139" s="7"/>
      <c r="HPK139" s="7"/>
      <c r="HPL139" s="7"/>
      <c r="HPM139" s="7"/>
      <c r="HPN139" s="7"/>
      <c r="HPO139" s="7"/>
      <c r="HPP139" s="7"/>
      <c r="HPQ139" s="7"/>
      <c r="HPR139" s="7"/>
      <c r="HPS139" s="7"/>
      <c r="HPT139" s="7"/>
      <c r="HPU139" s="7"/>
      <c r="HPV139" s="7"/>
      <c r="HPW139" s="7"/>
      <c r="HPX139" s="7"/>
      <c r="HPY139" s="7"/>
      <c r="HPZ139" s="7"/>
      <c r="HQA139" s="7"/>
      <c r="HQB139" s="7"/>
      <c r="HQC139" s="7"/>
      <c r="HQD139" s="7"/>
      <c r="HQE139" s="7"/>
      <c r="HQF139" s="7"/>
      <c r="HQG139" s="7"/>
      <c r="HQH139" s="7"/>
      <c r="HQI139" s="7"/>
      <c r="HQJ139" s="7"/>
      <c r="HQK139" s="7"/>
      <c r="HQL139" s="7"/>
      <c r="HQM139" s="7"/>
      <c r="HQN139" s="7"/>
      <c r="HQO139" s="7"/>
      <c r="HQP139" s="7"/>
      <c r="HQQ139" s="7"/>
      <c r="HQR139" s="7"/>
      <c r="HQS139" s="7"/>
      <c r="HQT139" s="7"/>
      <c r="HQU139" s="7"/>
      <c r="HQV139" s="7"/>
      <c r="HQW139" s="7"/>
      <c r="HQX139" s="7"/>
      <c r="HQY139" s="7"/>
      <c r="HQZ139" s="7"/>
      <c r="HRA139" s="7"/>
      <c r="HRB139" s="7"/>
      <c r="HRC139" s="7"/>
      <c r="HRD139" s="7"/>
      <c r="HRE139" s="7"/>
      <c r="HRF139" s="7"/>
      <c r="HRG139" s="7"/>
      <c r="HRH139" s="7"/>
      <c r="HRI139" s="7"/>
      <c r="HRJ139" s="7"/>
      <c r="HRK139" s="7"/>
      <c r="HRL139" s="7"/>
      <c r="HRM139" s="7"/>
      <c r="HRN139" s="7"/>
      <c r="HRO139" s="7"/>
      <c r="HRP139" s="7"/>
      <c r="HRQ139" s="7"/>
      <c r="HRR139" s="7"/>
      <c r="HRS139" s="7"/>
      <c r="HRT139" s="7"/>
      <c r="HRU139" s="7"/>
      <c r="HRV139" s="7"/>
      <c r="HRW139" s="7"/>
      <c r="HRX139" s="7"/>
      <c r="HRY139" s="7"/>
      <c r="HRZ139" s="7"/>
      <c r="HSA139" s="7"/>
      <c r="HSB139" s="7"/>
      <c r="HSC139" s="7"/>
      <c r="HSD139" s="7"/>
      <c r="HSE139" s="7"/>
      <c r="HSF139" s="7"/>
      <c r="HSG139" s="7"/>
      <c r="HSH139" s="7"/>
      <c r="HSI139" s="7"/>
      <c r="HSJ139" s="7"/>
      <c r="HSK139" s="7"/>
      <c r="HSL139" s="7"/>
      <c r="HSM139" s="7"/>
      <c r="HSN139" s="7"/>
      <c r="HSO139" s="7"/>
      <c r="HSP139" s="7"/>
      <c r="HSQ139" s="7"/>
      <c r="HSR139" s="7"/>
      <c r="HSS139" s="7"/>
      <c r="HST139" s="7"/>
      <c r="HSU139" s="7"/>
      <c r="HSV139" s="7"/>
      <c r="HSW139" s="7"/>
      <c r="HSX139" s="7"/>
      <c r="HSY139" s="7"/>
      <c r="HSZ139" s="7"/>
      <c r="HTA139" s="7"/>
      <c r="HTB139" s="7"/>
      <c r="HTC139" s="7"/>
      <c r="HTD139" s="7"/>
      <c r="HTE139" s="7"/>
      <c r="HTF139" s="7"/>
      <c r="HTG139" s="7"/>
      <c r="HTH139" s="7"/>
      <c r="HTI139" s="7"/>
      <c r="HTJ139" s="7"/>
      <c r="HTK139" s="7"/>
      <c r="HTL139" s="7"/>
      <c r="HTM139" s="7"/>
      <c r="HTN139" s="7"/>
      <c r="HTO139" s="7"/>
      <c r="HTP139" s="7"/>
      <c r="HTQ139" s="7"/>
      <c r="HTR139" s="7"/>
      <c r="HTS139" s="7"/>
      <c r="HTT139" s="7"/>
      <c r="HTU139" s="7"/>
      <c r="HTV139" s="7"/>
      <c r="HTW139" s="7"/>
      <c r="HTX139" s="7"/>
      <c r="HTY139" s="7"/>
      <c r="HTZ139" s="7"/>
      <c r="HUA139" s="7"/>
      <c r="HUB139" s="7"/>
      <c r="HUC139" s="7"/>
      <c r="HUD139" s="7"/>
      <c r="HUE139" s="7"/>
      <c r="HUF139" s="7"/>
      <c r="HUG139" s="7"/>
      <c r="HUH139" s="7"/>
      <c r="HUI139" s="7"/>
      <c r="HUJ139" s="7"/>
      <c r="HUK139" s="7"/>
      <c r="HUL139" s="7"/>
      <c r="HUM139" s="7"/>
      <c r="HUN139" s="7"/>
      <c r="HUO139" s="7"/>
      <c r="HUP139" s="7"/>
      <c r="HUQ139" s="7"/>
      <c r="HUR139" s="7"/>
      <c r="HUS139" s="7"/>
      <c r="HUT139" s="7"/>
      <c r="HUU139" s="7"/>
      <c r="HUV139" s="7"/>
      <c r="HUW139" s="7"/>
      <c r="HUX139" s="7"/>
      <c r="HUY139" s="7"/>
      <c r="HUZ139" s="7"/>
      <c r="HVA139" s="7"/>
      <c r="HVB139" s="7"/>
      <c r="HVC139" s="7"/>
      <c r="HVD139" s="7"/>
      <c r="HVE139" s="7"/>
      <c r="HVF139" s="7"/>
      <c r="HVG139" s="7"/>
      <c r="HVH139" s="7"/>
      <c r="HVI139" s="7"/>
      <c r="HVJ139" s="7"/>
      <c r="HVK139" s="7"/>
      <c r="HVL139" s="7"/>
      <c r="HVM139" s="7"/>
      <c r="HVN139" s="7"/>
      <c r="HVO139" s="7"/>
      <c r="HVP139" s="7"/>
      <c r="HVQ139" s="7"/>
      <c r="HVR139" s="7"/>
      <c r="HVS139" s="7"/>
      <c r="HVT139" s="7"/>
      <c r="HVU139" s="7"/>
      <c r="HVV139" s="7"/>
      <c r="HVW139" s="7"/>
      <c r="HVX139" s="7"/>
      <c r="HVY139" s="7"/>
      <c r="HVZ139" s="7"/>
      <c r="HWA139" s="7"/>
      <c r="HWB139" s="7"/>
      <c r="HWC139" s="7"/>
      <c r="HWD139" s="7"/>
      <c r="HWE139" s="7"/>
      <c r="HWF139" s="7"/>
      <c r="HWG139" s="7"/>
      <c r="HWH139" s="7"/>
      <c r="HWI139" s="7"/>
      <c r="HWJ139" s="7"/>
      <c r="HWK139" s="7"/>
      <c r="HWL139" s="7"/>
      <c r="HWM139" s="7"/>
      <c r="HWN139" s="7"/>
      <c r="HWO139" s="7"/>
      <c r="HWP139" s="7"/>
      <c r="HWQ139" s="7"/>
      <c r="HWR139" s="7"/>
      <c r="HWS139" s="7"/>
      <c r="HWT139" s="7"/>
      <c r="HWU139" s="7"/>
      <c r="HWV139" s="7"/>
      <c r="HWW139" s="7"/>
      <c r="HWX139" s="7"/>
      <c r="HWY139" s="7"/>
      <c r="HWZ139" s="7"/>
      <c r="HXA139" s="7"/>
      <c r="HXB139" s="7"/>
      <c r="HXC139" s="7"/>
      <c r="HXD139" s="7"/>
      <c r="HXE139" s="7"/>
      <c r="HXF139" s="7"/>
      <c r="HXG139" s="7"/>
      <c r="HXH139" s="7"/>
      <c r="HXI139" s="7"/>
      <c r="HXJ139" s="7"/>
      <c r="HXK139" s="7"/>
      <c r="HXL139" s="7"/>
      <c r="HXM139" s="7"/>
      <c r="HXN139" s="7"/>
      <c r="HXO139" s="7"/>
      <c r="HXP139" s="7"/>
      <c r="HXQ139" s="7"/>
      <c r="HXR139" s="7"/>
      <c r="HXS139" s="7"/>
      <c r="HXT139" s="7"/>
      <c r="HXU139" s="7"/>
      <c r="HXV139" s="7"/>
      <c r="HXW139" s="7"/>
      <c r="HXX139" s="7"/>
      <c r="HXY139" s="7"/>
      <c r="HXZ139" s="7"/>
      <c r="HYA139" s="7"/>
      <c r="HYB139" s="7"/>
      <c r="HYC139" s="7"/>
      <c r="HYD139" s="7"/>
      <c r="HYE139" s="7"/>
      <c r="HYF139" s="7"/>
      <c r="HYG139" s="7"/>
      <c r="HYH139" s="7"/>
      <c r="HYI139" s="7"/>
      <c r="HYJ139" s="7"/>
      <c r="HYK139" s="7"/>
      <c r="HYL139" s="7"/>
      <c r="HYM139" s="7"/>
      <c r="HYN139" s="7"/>
      <c r="HYO139" s="7"/>
      <c r="HYP139" s="7"/>
      <c r="HYQ139" s="7"/>
      <c r="HYR139" s="7"/>
      <c r="HYS139" s="7"/>
      <c r="HYT139" s="7"/>
      <c r="HYU139" s="7"/>
      <c r="HYV139" s="7"/>
      <c r="HYW139" s="7"/>
      <c r="HYX139" s="7"/>
      <c r="HYY139" s="7"/>
      <c r="HYZ139" s="7"/>
      <c r="HZA139" s="7"/>
      <c r="HZB139" s="7"/>
      <c r="HZC139" s="7"/>
      <c r="HZD139" s="7"/>
      <c r="HZE139" s="7"/>
      <c r="HZF139" s="7"/>
      <c r="HZG139" s="7"/>
      <c r="HZH139" s="7"/>
      <c r="HZI139" s="7"/>
      <c r="HZJ139" s="7"/>
      <c r="HZK139" s="7"/>
      <c r="HZL139" s="7"/>
      <c r="HZM139" s="7"/>
      <c r="HZN139" s="7"/>
      <c r="HZO139" s="7"/>
      <c r="HZP139" s="7"/>
      <c r="HZQ139" s="7"/>
      <c r="HZR139" s="7"/>
      <c r="HZS139" s="7"/>
      <c r="HZT139" s="7"/>
      <c r="HZU139" s="7"/>
      <c r="HZV139" s="7"/>
      <c r="HZW139" s="7"/>
      <c r="HZX139" s="7"/>
      <c r="HZY139" s="7"/>
      <c r="HZZ139" s="7"/>
      <c r="IAA139" s="7"/>
      <c r="IAB139" s="7"/>
      <c r="IAC139" s="7"/>
      <c r="IAD139" s="7"/>
      <c r="IAE139" s="7"/>
      <c r="IAF139" s="7"/>
      <c r="IAG139" s="7"/>
      <c r="IAH139" s="7"/>
      <c r="IAI139" s="7"/>
      <c r="IAJ139" s="7"/>
      <c r="IAK139" s="7"/>
      <c r="IAL139" s="7"/>
      <c r="IAM139" s="7"/>
      <c r="IAN139" s="7"/>
      <c r="IAO139" s="7"/>
      <c r="IAP139" s="7"/>
      <c r="IAQ139" s="7"/>
      <c r="IAR139" s="7"/>
      <c r="IAS139" s="7"/>
      <c r="IAT139" s="7"/>
      <c r="IAU139" s="7"/>
      <c r="IAV139" s="7"/>
      <c r="IAW139" s="7"/>
      <c r="IAX139" s="7"/>
      <c r="IAY139" s="7"/>
      <c r="IAZ139" s="7"/>
      <c r="IBA139" s="7"/>
      <c r="IBB139" s="7"/>
      <c r="IBC139" s="7"/>
      <c r="IBD139" s="7"/>
      <c r="IBE139" s="7"/>
      <c r="IBF139" s="7"/>
      <c r="IBG139" s="7"/>
      <c r="IBH139" s="7"/>
      <c r="IBI139" s="7"/>
      <c r="IBJ139" s="7"/>
      <c r="IBK139" s="7"/>
      <c r="IBL139" s="7"/>
      <c r="IBM139" s="7"/>
      <c r="IBN139" s="7"/>
      <c r="IBO139" s="7"/>
      <c r="IBP139" s="7"/>
      <c r="IBQ139" s="7"/>
      <c r="IBR139" s="7"/>
      <c r="IBS139" s="7"/>
      <c r="IBT139" s="7"/>
      <c r="IBU139" s="7"/>
      <c r="IBV139" s="7"/>
      <c r="IBW139" s="7"/>
      <c r="IBX139" s="7"/>
      <c r="IBY139" s="7"/>
      <c r="IBZ139" s="7"/>
      <c r="ICA139" s="7"/>
      <c r="ICB139" s="7"/>
      <c r="ICC139" s="7"/>
      <c r="ICD139" s="7"/>
      <c r="ICE139" s="7"/>
      <c r="ICF139" s="7"/>
      <c r="ICG139" s="7"/>
      <c r="ICH139" s="7"/>
      <c r="ICI139" s="7"/>
      <c r="ICJ139" s="7"/>
      <c r="ICK139" s="7"/>
      <c r="ICL139" s="7"/>
      <c r="ICM139" s="7"/>
      <c r="ICN139" s="7"/>
      <c r="ICO139" s="7"/>
      <c r="ICP139" s="7"/>
      <c r="ICQ139" s="7"/>
      <c r="ICR139" s="7"/>
      <c r="ICS139" s="7"/>
      <c r="ICT139" s="7"/>
      <c r="ICU139" s="7"/>
      <c r="ICV139" s="7"/>
      <c r="ICW139" s="7"/>
      <c r="ICX139" s="7"/>
      <c r="ICY139" s="7"/>
      <c r="ICZ139" s="7"/>
      <c r="IDA139" s="7"/>
      <c r="IDB139" s="7"/>
      <c r="IDC139" s="7"/>
      <c r="IDD139" s="7"/>
      <c r="IDE139" s="7"/>
      <c r="IDF139" s="7"/>
      <c r="IDG139" s="7"/>
      <c r="IDH139" s="7"/>
      <c r="IDI139" s="7"/>
      <c r="IDJ139" s="7"/>
      <c r="IDK139" s="7"/>
      <c r="IDL139" s="7"/>
      <c r="IDM139" s="7"/>
      <c r="IDN139" s="7"/>
      <c r="IDO139" s="7"/>
      <c r="IDP139" s="7"/>
      <c r="IDQ139" s="7"/>
      <c r="IDR139" s="7"/>
      <c r="IDS139" s="7"/>
      <c r="IDT139" s="7"/>
      <c r="IDU139" s="7"/>
      <c r="IDV139" s="7"/>
      <c r="IDW139" s="7"/>
      <c r="IDX139" s="7"/>
      <c r="IDY139" s="7"/>
      <c r="IDZ139" s="7"/>
      <c r="IEA139" s="7"/>
      <c r="IEB139" s="7"/>
      <c r="IEC139" s="7"/>
      <c r="IED139" s="7"/>
      <c r="IEE139" s="7"/>
      <c r="IEF139" s="7"/>
      <c r="IEG139" s="7"/>
      <c r="IEH139" s="7"/>
      <c r="IEI139" s="7"/>
      <c r="IEJ139" s="7"/>
      <c r="IEK139" s="7"/>
      <c r="IEL139" s="7"/>
      <c r="IEM139" s="7"/>
      <c r="IEN139" s="7"/>
      <c r="IEO139" s="7"/>
      <c r="IEP139" s="7"/>
      <c r="IEQ139" s="7"/>
      <c r="IER139" s="7"/>
      <c r="IES139" s="7"/>
      <c r="IET139" s="7"/>
      <c r="IEU139" s="7"/>
      <c r="IEV139" s="7"/>
      <c r="IEW139" s="7"/>
      <c r="IEX139" s="7"/>
      <c r="IEY139" s="7"/>
      <c r="IEZ139" s="7"/>
      <c r="IFA139" s="7"/>
      <c r="IFB139" s="7"/>
      <c r="IFC139" s="7"/>
      <c r="IFD139" s="7"/>
      <c r="IFE139" s="7"/>
      <c r="IFF139" s="7"/>
      <c r="IFG139" s="7"/>
      <c r="IFH139" s="7"/>
      <c r="IFI139" s="7"/>
      <c r="IFJ139" s="7"/>
      <c r="IFK139" s="7"/>
      <c r="IFL139" s="7"/>
      <c r="IFM139" s="7"/>
      <c r="IFN139" s="7"/>
      <c r="IFO139" s="7"/>
      <c r="IFP139" s="7"/>
      <c r="IFQ139" s="7"/>
      <c r="IFR139" s="7"/>
      <c r="IFS139" s="7"/>
      <c r="IFT139" s="7"/>
      <c r="IFU139" s="7"/>
      <c r="IFV139" s="7"/>
      <c r="IFW139" s="7"/>
      <c r="IFX139" s="7"/>
      <c r="IFY139" s="7"/>
      <c r="IFZ139" s="7"/>
      <c r="IGA139" s="7"/>
      <c r="IGB139" s="7"/>
      <c r="IGC139" s="7"/>
      <c r="IGD139" s="7"/>
      <c r="IGE139" s="7"/>
      <c r="IGF139" s="7"/>
      <c r="IGG139" s="7"/>
      <c r="IGH139" s="7"/>
      <c r="IGI139" s="7"/>
      <c r="IGJ139" s="7"/>
      <c r="IGK139" s="7"/>
      <c r="IGL139" s="7"/>
      <c r="IGM139" s="7"/>
      <c r="IGN139" s="7"/>
      <c r="IGO139" s="7"/>
      <c r="IGP139" s="7"/>
      <c r="IGQ139" s="7"/>
      <c r="IGR139" s="7"/>
      <c r="IGS139" s="7"/>
      <c r="IGT139" s="7"/>
      <c r="IGU139" s="7"/>
      <c r="IGV139" s="7"/>
      <c r="IGW139" s="7"/>
      <c r="IGX139" s="7"/>
      <c r="IGY139" s="7"/>
      <c r="IGZ139" s="7"/>
      <c r="IHA139" s="7"/>
      <c r="IHB139" s="7"/>
      <c r="IHC139" s="7"/>
      <c r="IHD139" s="7"/>
      <c r="IHE139" s="7"/>
      <c r="IHF139" s="7"/>
      <c r="IHG139" s="7"/>
      <c r="IHH139" s="7"/>
      <c r="IHI139" s="7"/>
      <c r="IHJ139" s="7"/>
      <c r="IHK139" s="7"/>
      <c r="IHL139" s="7"/>
      <c r="IHM139" s="7"/>
      <c r="IHN139" s="7"/>
      <c r="IHO139" s="7"/>
      <c r="IHP139" s="7"/>
      <c r="IHQ139" s="7"/>
      <c r="IHR139" s="7"/>
      <c r="IHS139" s="7"/>
      <c r="IHT139" s="7"/>
      <c r="IHU139" s="7"/>
      <c r="IHV139" s="7"/>
      <c r="IHW139" s="7"/>
      <c r="IHX139" s="7"/>
      <c r="IHY139" s="7"/>
      <c r="IHZ139" s="7"/>
      <c r="IIA139" s="7"/>
      <c r="IIB139" s="7"/>
      <c r="IIC139" s="7"/>
      <c r="IID139" s="7"/>
      <c r="IIE139" s="7"/>
      <c r="IIF139" s="7"/>
      <c r="IIG139" s="7"/>
      <c r="IIH139" s="7"/>
      <c r="III139" s="7"/>
      <c r="IIJ139" s="7"/>
      <c r="IIK139" s="7"/>
      <c r="IIL139" s="7"/>
      <c r="IIM139" s="7"/>
      <c r="IIN139" s="7"/>
      <c r="IIO139" s="7"/>
      <c r="IIP139" s="7"/>
      <c r="IIQ139" s="7"/>
      <c r="IIR139" s="7"/>
      <c r="IIS139" s="7"/>
      <c r="IIT139" s="7"/>
      <c r="IIU139" s="7"/>
      <c r="IIV139" s="7"/>
      <c r="IIW139" s="7"/>
      <c r="IIX139" s="7"/>
      <c r="IIY139" s="7"/>
      <c r="IIZ139" s="7"/>
      <c r="IJA139" s="7"/>
      <c r="IJB139" s="7"/>
      <c r="IJC139" s="7"/>
      <c r="IJD139" s="7"/>
      <c r="IJE139" s="7"/>
      <c r="IJF139" s="7"/>
      <c r="IJG139" s="7"/>
      <c r="IJH139" s="7"/>
      <c r="IJI139" s="7"/>
      <c r="IJJ139" s="7"/>
      <c r="IJK139" s="7"/>
      <c r="IJL139" s="7"/>
      <c r="IJM139" s="7"/>
      <c r="IJN139" s="7"/>
      <c r="IJO139" s="7"/>
      <c r="IJP139" s="7"/>
      <c r="IJQ139" s="7"/>
      <c r="IJR139" s="7"/>
      <c r="IJS139" s="7"/>
      <c r="IJT139" s="7"/>
      <c r="IJU139" s="7"/>
      <c r="IJV139" s="7"/>
      <c r="IJW139" s="7"/>
      <c r="IJX139" s="7"/>
      <c r="IJY139" s="7"/>
      <c r="IJZ139" s="7"/>
      <c r="IKA139" s="7"/>
      <c r="IKB139" s="7"/>
      <c r="IKC139" s="7"/>
      <c r="IKD139" s="7"/>
      <c r="IKE139" s="7"/>
      <c r="IKF139" s="7"/>
      <c r="IKG139" s="7"/>
      <c r="IKH139" s="7"/>
      <c r="IKI139" s="7"/>
      <c r="IKJ139" s="7"/>
      <c r="IKK139" s="7"/>
      <c r="IKL139" s="7"/>
      <c r="IKM139" s="7"/>
      <c r="IKN139" s="7"/>
      <c r="IKO139" s="7"/>
      <c r="IKP139" s="7"/>
      <c r="IKQ139" s="7"/>
      <c r="IKR139" s="7"/>
      <c r="IKS139" s="7"/>
      <c r="IKT139" s="7"/>
      <c r="IKU139" s="7"/>
      <c r="IKV139" s="7"/>
      <c r="IKW139" s="7"/>
      <c r="IKX139" s="7"/>
      <c r="IKY139" s="7"/>
      <c r="IKZ139" s="7"/>
      <c r="ILA139" s="7"/>
      <c r="ILB139" s="7"/>
      <c r="ILC139" s="7"/>
      <c r="ILD139" s="7"/>
      <c r="ILE139" s="7"/>
      <c r="ILF139" s="7"/>
      <c r="ILG139" s="7"/>
      <c r="ILH139" s="7"/>
      <c r="ILI139" s="7"/>
      <c r="ILJ139" s="7"/>
      <c r="ILK139" s="7"/>
      <c r="ILL139" s="7"/>
      <c r="ILM139" s="7"/>
      <c r="ILN139" s="7"/>
      <c r="ILO139" s="7"/>
      <c r="ILP139" s="7"/>
      <c r="ILQ139" s="7"/>
      <c r="ILR139" s="7"/>
      <c r="ILS139" s="7"/>
      <c r="ILT139" s="7"/>
      <c r="ILU139" s="7"/>
      <c r="ILV139" s="7"/>
      <c r="ILW139" s="7"/>
      <c r="ILX139" s="7"/>
      <c r="ILY139" s="7"/>
      <c r="ILZ139" s="7"/>
      <c r="IMA139" s="7"/>
      <c r="IMB139" s="7"/>
      <c r="IMC139" s="7"/>
      <c r="IMD139" s="7"/>
      <c r="IME139" s="7"/>
      <c r="IMF139" s="7"/>
      <c r="IMG139" s="7"/>
      <c r="IMH139" s="7"/>
      <c r="IMI139" s="7"/>
      <c r="IMJ139" s="7"/>
      <c r="IMK139" s="7"/>
      <c r="IML139" s="7"/>
      <c r="IMM139" s="7"/>
      <c r="IMN139" s="7"/>
      <c r="IMO139" s="7"/>
      <c r="IMP139" s="7"/>
      <c r="IMQ139" s="7"/>
      <c r="IMR139" s="7"/>
      <c r="IMS139" s="7"/>
      <c r="IMT139" s="7"/>
      <c r="IMU139" s="7"/>
      <c r="IMV139" s="7"/>
      <c r="IMW139" s="7"/>
      <c r="IMX139" s="7"/>
      <c r="IMY139" s="7"/>
      <c r="IMZ139" s="7"/>
      <c r="INA139" s="7"/>
      <c r="INB139" s="7"/>
      <c r="INC139" s="7"/>
      <c r="IND139" s="7"/>
      <c r="INE139" s="7"/>
      <c r="INF139" s="7"/>
      <c r="ING139" s="7"/>
      <c r="INH139" s="7"/>
      <c r="INI139" s="7"/>
      <c r="INJ139" s="7"/>
      <c r="INK139" s="7"/>
      <c r="INL139" s="7"/>
      <c r="INM139" s="7"/>
      <c r="INN139" s="7"/>
      <c r="INO139" s="7"/>
      <c r="INP139" s="7"/>
      <c r="INQ139" s="7"/>
      <c r="INR139" s="7"/>
      <c r="INS139" s="7"/>
      <c r="INT139" s="7"/>
      <c r="INU139" s="7"/>
      <c r="INV139" s="7"/>
      <c r="INW139" s="7"/>
      <c r="INX139" s="7"/>
      <c r="INY139" s="7"/>
      <c r="INZ139" s="7"/>
      <c r="IOA139" s="7"/>
      <c r="IOB139" s="7"/>
      <c r="IOC139" s="7"/>
      <c r="IOD139" s="7"/>
      <c r="IOE139" s="7"/>
      <c r="IOF139" s="7"/>
      <c r="IOG139" s="7"/>
      <c r="IOH139" s="7"/>
      <c r="IOI139" s="7"/>
      <c r="IOJ139" s="7"/>
      <c r="IOK139" s="7"/>
      <c r="IOL139" s="7"/>
      <c r="IOM139" s="7"/>
      <c r="ION139" s="7"/>
      <c r="IOO139" s="7"/>
      <c r="IOP139" s="7"/>
      <c r="IOQ139" s="7"/>
      <c r="IOR139" s="7"/>
      <c r="IOS139" s="7"/>
      <c r="IOT139" s="7"/>
      <c r="IOU139" s="7"/>
      <c r="IOV139" s="7"/>
      <c r="IOW139" s="7"/>
      <c r="IOX139" s="7"/>
      <c r="IOY139" s="7"/>
      <c r="IOZ139" s="7"/>
      <c r="IPA139" s="7"/>
      <c r="IPB139" s="7"/>
      <c r="IPC139" s="7"/>
      <c r="IPD139" s="7"/>
      <c r="IPE139" s="7"/>
      <c r="IPF139" s="7"/>
      <c r="IPG139" s="7"/>
      <c r="IPH139" s="7"/>
      <c r="IPI139" s="7"/>
      <c r="IPJ139" s="7"/>
      <c r="IPK139" s="7"/>
      <c r="IPL139" s="7"/>
      <c r="IPM139" s="7"/>
      <c r="IPN139" s="7"/>
      <c r="IPO139" s="7"/>
      <c r="IPP139" s="7"/>
      <c r="IPQ139" s="7"/>
      <c r="IPR139" s="7"/>
      <c r="IPS139" s="7"/>
      <c r="IPT139" s="7"/>
      <c r="IPU139" s="7"/>
      <c r="IPV139" s="7"/>
      <c r="IPW139" s="7"/>
      <c r="IPX139" s="7"/>
      <c r="IPY139" s="7"/>
      <c r="IPZ139" s="7"/>
      <c r="IQA139" s="7"/>
      <c r="IQB139" s="7"/>
      <c r="IQC139" s="7"/>
      <c r="IQD139" s="7"/>
      <c r="IQE139" s="7"/>
      <c r="IQF139" s="7"/>
      <c r="IQG139" s="7"/>
      <c r="IQH139" s="7"/>
      <c r="IQI139" s="7"/>
      <c r="IQJ139" s="7"/>
      <c r="IQK139" s="7"/>
      <c r="IQL139" s="7"/>
      <c r="IQM139" s="7"/>
      <c r="IQN139" s="7"/>
      <c r="IQO139" s="7"/>
      <c r="IQP139" s="7"/>
      <c r="IQQ139" s="7"/>
      <c r="IQR139" s="7"/>
      <c r="IQS139" s="7"/>
      <c r="IQT139" s="7"/>
      <c r="IQU139" s="7"/>
      <c r="IQV139" s="7"/>
      <c r="IQW139" s="7"/>
      <c r="IQX139" s="7"/>
      <c r="IQY139" s="7"/>
      <c r="IQZ139" s="7"/>
      <c r="IRA139" s="7"/>
      <c r="IRB139" s="7"/>
      <c r="IRC139" s="7"/>
      <c r="IRD139" s="7"/>
      <c r="IRE139" s="7"/>
      <c r="IRF139" s="7"/>
      <c r="IRG139" s="7"/>
      <c r="IRH139" s="7"/>
      <c r="IRI139" s="7"/>
      <c r="IRJ139" s="7"/>
      <c r="IRK139" s="7"/>
      <c r="IRL139" s="7"/>
      <c r="IRM139" s="7"/>
      <c r="IRN139" s="7"/>
      <c r="IRO139" s="7"/>
      <c r="IRP139" s="7"/>
      <c r="IRQ139" s="7"/>
      <c r="IRR139" s="7"/>
      <c r="IRS139" s="7"/>
      <c r="IRT139" s="7"/>
      <c r="IRU139" s="7"/>
      <c r="IRV139" s="7"/>
      <c r="IRW139" s="7"/>
      <c r="IRX139" s="7"/>
      <c r="IRY139" s="7"/>
      <c r="IRZ139" s="7"/>
      <c r="ISA139" s="7"/>
      <c r="ISB139" s="7"/>
      <c r="ISC139" s="7"/>
      <c r="ISD139" s="7"/>
      <c r="ISE139" s="7"/>
      <c r="ISF139" s="7"/>
      <c r="ISG139" s="7"/>
      <c r="ISH139" s="7"/>
      <c r="ISI139" s="7"/>
      <c r="ISJ139" s="7"/>
      <c r="ISK139" s="7"/>
      <c r="ISL139" s="7"/>
      <c r="ISM139" s="7"/>
      <c r="ISN139" s="7"/>
      <c r="ISO139" s="7"/>
      <c r="ISP139" s="7"/>
      <c r="ISQ139" s="7"/>
      <c r="ISR139" s="7"/>
      <c r="ISS139" s="7"/>
      <c r="IST139" s="7"/>
      <c r="ISU139" s="7"/>
      <c r="ISV139" s="7"/>
      <c r="ISW139" s="7"/>
      <c r="ISX139" s="7"/>
      <c r="ISY139" s="7"/>
      <c r="ISZ139" s="7"/>
      <c r="ITA139" s="7"/>
      <c r="ITB139" s="7"/>
      <c r="ITC139" s="7"/>
      <c r="ITD139" s="7"/>
      <c r="ITE139" s="7"/>
      <c r="ITF139" s="7"/>
      <c r="ITG139" s="7"/>
      <c r="ITH139" s="7"/>
      <c r="ITI139" s="7"/>
      <c r="ITJ139" s="7"/>
      <c r="ITK139" s="7"/>
      <c r="ITL139" s="7"/>
      <c r="ITM139" s="7"/>
      <c r="ITN139" s="7"/>
      <c r="ITO139" s="7"/>
      <c r="ITP139" s="7"/>
      <c r="ITQ139" s="7"/>
      <c r="ITR139" s="7"/>
      <c r="ITS139" s="7"/>
      <c r="ITT139" s="7"/>
      <c r="ITU139" s="7"/>
      <c r="ITV139" s="7"/>
      <c r="ITW139" s="7"/>
      <c r="ITX139" s="7"/>
      <c r="ITY139" s="7"/>
      <c r="ITZ139" s="7"/>
      <c r="IUA139" s="7"/>
      <c r="IUB139" s="7"/>
      <c r="IUC139" s="7"/>
      <c r="IUD139" s="7"/>
      <c r="IUE139" s="7"/>
      <c r="IUF139" s="7"/>
      <c r="IUG139" s="7"/>
      <c r="IUH139" s="7"/>
      <c r="IUI139" s="7"/>
      <c r="IUJ139" s="7"/>
      <c r="IUK139" s="7"/>
      <c r="IUL139" s="7"/>
      <c r="IUM139" s="7"/>
      <c r="IUN139" s="7"/>
      <c r="IUO139" s="7"/>
      <c r="IUP139" s="7"/>
      <c r="IUQ139" s="7"/>
      <c r="IUR139" s="7"/>
      <c r="IUS139" s="7"/>
      <c r="IUT139" s="7"/>
      <c r="IUU139" s="7"/>
      <c r="IUV139" s="7"/>
      <c r="IUW139" s="7"/>
      <c r="IUX139" s="7"/>
      <c r="IUY139" s="7"/>
      <c r="IUZ139" s="7"/>
      <c r="IVA139" s="7"/>
      <c r="IVB139" s="7"/>
      <c r="IVC139" s="7"/>
      <c r="IVD139" s="7"/>
      <c r="IVE139" s="7"/>
      <c r="IVF139" s="7"/>
      <c r="IVG139" s="7"/>
      <c r="IVH139" s="7"/>
      <c r="IVI139" s="7"/>
      <c r="IVJ139" s="7"/>
      <c r="IVK139" s="7"/>
      <c r="IVL139" s="7"/>
      <c r="IVM139" s="7"/>
      <c r="IVN139" s="7"/>
      <c r="IVO139" s="7"/>
      <c r="IVP139" s="7"/>
      <c r="IVQ139" s="7"/>
      <c r="IVR139" s="7"/>
      <c r="IVS139" s="7"/>
      <c r="IVT139" s="7"/>
      <c r="IVU139" s="7"/>
      <c r="IVV139" s="7"/>
      <c r="IVW139" s="7"/>
      <c r="IVX139" s="7"/>
      <c r="IVY139" s="7"/>
      <c r="IVZ139" s="7"/>
      <c r="IWA139" s="7"/>
      <c r="IWB139" s="7"/>
      <c r="IWC139" s="7"/>
      <c r="IWD139" s="7"/>
      <c r="IWE139" s="7"/>
      <c r="IWF139" s="7"/>
      <c r="IWG139" s="7"/>
      <c r="IWH139" s="7"/>
      <c r="IWI139" s="7"/>
      <c r="IWJ139" s="7"/>
      <c r="IWK139" s="7"/>
      <c r="IWL139" s="7"/>
      <c r="IWM139" s="7"/>
      <c r="IWN139" s="7"/>
      <c r="IWO139" s="7"/>
      <c r="IWP139" s="7"/>
      <c r="IWQ139" s="7"/>
      <c r="IWR139" s="7"/>
      <c r="IWS139" s="7"/>
      <c r="IWT139" s="7"/>
      <c r="IWU139" s="7"/>
      <c r="IWV139" s="7"/>
      <c r="IWW139" s="7"/>
      <c r="IWX139" s="7"/>
      <c r="IWY139" s="7"/>
      <c r="IWZ139" s="7"/>
      <c r="IXA139" s="7"/>
      <c r="IXB139" s="7"/>
      <c r="IXC139" s="7"/>
      <c r="IXD139" s="7"/>
      <c r="IXE139" s="7"/>
      <c r="IXF139" s="7"/>
      <c r="IXG139" s="7"/>
      <c r="IXH139" s="7"/>
      <c r="IXI139" s="7"/>
      <c r="IXJ139" s="7"/>
      <c r="IXK139" s="7"/>
      <c r="IXL139" s="7"/>
      <c r="IXM139" s="7"/>
      <c r="IXN139" s="7"/>
      <c r="IXO139" s="7"/>
      <c r="IXP139" s="7"/>
      <c r="IXQ139" s="7"/>
      <c r="IXR139" s="7"/>
      <c r="IXS139" s="7"/>
      <c r="IXT139" s="7"/>
      <c r="IXU139" s="7"/>
      <c r="IXV139" s="7"/>
      <c r="IXW139" s="7"/>
      <c r="IXX139" s="7"/>
      <c r="IXY139" s="7"/>
      <c r="IXZ139" s="7"/>
      <c r="IYA139" s="7"/>
      <c r="IYB139" s="7"/>
      <c r="IYC139" s="7"/>
      <c r="IYD139" s="7"/>
      <c r="IYE139" s="7"/>
      <c r="IYF139" s="7"/>
      <c r="IYG139" s="7"/>
      <c r="IYH139" s="7"/>
      <c r="IYI139" s="7"/>
      <c r="IYJ139" s="7"/>
      <c r="IYK139" s="7"/>
      <c r="IYL139" s="7"/>
      <c r="IYM139" s="7"/>
      <c r="IYN139" s="7"/>
      <c r="IYO139" s="7"/>
      <c r="IYP139" s="7"/>
      <c r="IYQ139" s="7"/>
      <c r="IYR139" s="7"/>
      <c r="IYS139" s="7"/>
      <c r="IYT139" s="7"/>
      <c r="IYU139" s="7"/>
      <c r="IYV139" s="7"/>
      <c r="IYW139" s="7"/>
      <c r="IYX139" s="7"/>
      <c r="IYY139" s="7"/>
      <c r="IYZ139" s="7"/>
      <c r="IZA139" s="7"/>
      <c r="IZB139" s="7"/>
      <c r="IZC139" s="7"/>
      <c r="IZD139" s="7"/>
      <c r="IZE139" s="7"/>
      <c r="IZF139" s="7"/>
      <c r="IZG139" s="7"/>
      <c r="IZH139" s="7"/>
      <c r="IZI139" s="7"/>
      <c r="IZJ139" s="7"/>
      <c r="IZK139" s="7"/>
      <c r="IZL139" s="7"/>
      <c r="IZM139" s="7"/>
      <c r="IZN139" s="7"/>
      <c r="IZO139" s="7"/>
      <c r="IZP139" s="7"/>
      <c r="IZQ139" s="7"/>
      <c r="IZR139" s="7"/>
      <c r="IZS139" s="7"/>
      <c r="IZT139" s="7"/>
      <c r="IZU139" s="7"/>
      <c r="IZV139" s="7"/>
      <c r="IZW139" s="7"/>
      <c r="IZX139" s="7"/>
      <c r="IZY139" s="7"/>
      <c r="IZZ139" s="7"/>
      <c r="JAA139" s="7"/>
      <c r="JAB139" s="7"/>
      <c r="JAC139" s="7"/>
      <c r="JAD139" s="7"/>
      <c r="JAE139" s="7"/>
      <c r="JAF139" s="7"/>
      <c r="JAG139" s="7"/>
      <c r="JAH139" s="7"/>
      <c r="JAI139" s="7"/>
      <c r="JAJ139" s="7"/>
      <c r="JAK139" s="7"/>
      <c r="JAL139" s="7"/>
      <c r="JAM139" s="7"/>
      <c r="JAN139" s="7"/>
      <c r="JAO139" s="7"/>
      <c r="JAP139" s="7"/>
      <c r="JAQ139" s="7"/>
      <c r="JAR139" s="7"/>
      <c r="JAS139" s="7"/>
      <c r="JAT139" s="7"/>
      <c r="JAU139" s="7"/>
      <c r="JAV139" s="7"/>
      <c r="JAW139" s="7"/>
      <c r="JAX139" s="7"/>
      <c r="JAY139" s="7"/>
      <c r="JAZ139" s="7"/>
      <c r="JBA139" s="7"/>
      <c r="JBB139" s="7"/>
      <c r="JBC139" s="7"/>
      <c r="JBD139" s="7"/>
      <c r="JBE139" s="7"/>
      <c r="JBF139" s="7"/>
      <c r="JBG139" s="7"/>
      <c r="JBH139" s="7"/>
      <c r="JBI139" s="7"/>
      <c r="JBJ139" s="7"/>
      <c r="JBK139" s="7"/>
      <c r="JBL139" s="7"/>
      <c r="JBM139" s="7"/>
      <c r="JBN139" s="7"/>
      <c r="JBO139" s="7"/>
      <c r="JBP139" s="7"/>
      <c r="JBQ139" s="7"/>
      <c r="JBR139" s="7"/>
      <c r="JBS139" s="7"/>
      <c r="JBT139" s="7"/>
      <c r="JBU139" s="7"/>
      <c r="JBV139" s="7"/>
      <c r="JBW139" s="7"/>
      <c r="JBX139" s="7"/>
      <c r="JBY139" s="7"/>
      <c r="JBZ139" s="7"/>
      <c r="JCA139" s="7"/>
      <c r="JCB139" s="7"/>
      <c r="JCC139" s="7"/>
      <c r="JCD139" s="7"/>
      <c r="JCE139" s="7"/>
      <c r="JCF139" s="7"/>
      <c r="JCG139" s="7"/>
      <c r="JCH139" s="7"/>
      <c r="JCI139" s="7"/>
      <c r="JCJ139" s="7"/>
      <c r="JCK139" s="7"/>
      <c r="JCL139" s="7"/>
      <c r="JCM139" s="7"/>
      <c r="JCN139" s="7"/>
      <c r="JCO139" s="7"/>
      <c r="JCP139" s="7"/>
      <c r="JCQ139" s="7"/>
      <c r="JCR139" s="7"/>
      <c r="JCS139" s="7"/>
      <c r="JCT139" s="7"/>
      <c r="JCU139" s="7"/>
      <c r="JCV139" s="7"/>
      <c r="JCW139" s="7"/>
      <c r="JCX139" s="7"/>
      <c r="JCY139" s="7"/>
      <c r="JCZ139" s="7"/>
      <c r="JDA139" s="7"/>
      <c r="JDB139" s="7"/>
      <c r="JDC139" s="7"/>
      <c r="JDD139" s="7"/>
      <c r="JDE139" s="7"/>
      <c r="JDF139" s="7"/>
      <c r="JDG139" s="7"/>
      <c r="JDH139" s="7"/>
      <c r="JDI139" s="7"/>
      <c r="JDJ139" s="7"/>
      <c r="JDK139" s="7"/>
      <c r="JDL139" s="7"/>
      <c r="JDM139" s="7"/>
      <c r="JDN139" s="7"/>
      <c r="JDO139" s="7"/>
      <c r="JDP139" s="7"/>
      <c r="JDQ139" s="7"/>
      <c r="JDR139" s="7"/>
      <c r="JDS139" s="7"/>
      <c r="JDT139" s="7"/>
      <c r="JDU139" s="7"/>
      <c r="JDV139" s="7"/>
      <c r="JDW139" s="7"/>
      <c r="JDX139" s="7"/>
      <c r="JDY139" s="7"/>
      <c r="JDZ139" s="7"/>
      <c r="JEA139" s="7"/>
      <c r="JEB139" s="7"/>
      <c r="JEC139" s="7"/>
      <c r="JED139" s="7"/>
      <c r="JEE139" s="7"/>
      <c r="JEF139" s="7"/>
      <c r="JEG139" s="7"/>
      <c r="JEH139" s="7"/>
      <c r="JEI139" s="7"/>
      <c r="JEJ139" s="7"/>
      <c r="JEK139" s="7"/>
      <c r="JEL139" s="7"/>
      <c r="JEM139" s="7"/>
      <c r="JEN139" s="7"/>
      <c r="JEO139" s="7"/>
      <c r="JEP139" s="7"/>
      <c r="JEQ139" s="7"/>
      <c r="JER139" s="7"/>
      <c r="JES139" s="7"/>
      <c r="JET139" s="7"/>
      <c r="JEU139" s="7"/>
      <c r="JEV139" s="7"/>
      <c r="JEW139" s="7"/>
      <c r="JEX139" s="7"/>
      <c r="JEY139" s="7"/>
      <c r="JEZ139" s="7"/>
      <c r="JFA139" s="7"/>
      <c r="JFB139" s="7"/>
      <c r="JFC139" s="7"/>
      <c r="JFD139" s="7"/>
      <c r="JFE139" s="7"/>
      <c r="JFF139" s="7"/>
      <c r="JFG139" s="7"/>
      <c r="JFH139" s="7"/>
      <c r="JFI139" s="7"/>
      <c r="JFJ139" s="7"/>
      <c r="JFK139" s="7"/>
      <c r="JFL139" s="7"/>
      <c r="JFM139" s="7"/>
      <c r="JFN139" s="7"/>
      <c r="JFO139" s="7"/>
      <c r="JFP139" s="7"/>
      <c r="JFQ139" s="7"/>
      <c r="JFR139" s="7"/>
      <c r="JFS139" s="7"/>
      <c r="JFT139" s="7"/>
      <c r="JFU139" s="7"/>
      <c r="JFV139" s="7"/>
      <c r="JFW139" s="7"/>
      <c r="JFX139" s="7"/>
      <c r="JFY139" s="7"/>
      <c r="JFZ139" s="7"/>
      <c r="JGA139" s="7"/>
      <c r="JGB139" s="7"/>
      <c r="JGC139" s="7"/>
      <c r="JGD139" s="7"/>
      <c r="JGE139" s="7"/>
      <c r="JGF139" s="7"/>
      <c r="JGG139" s="7"/>
      <c r="JGH139" s="7"/>
      <c r="JGI139" s="7"/>
      <c r="JGJ139" s="7"/>
      <c r="JGK139" s="7"/>
      <c r="JGL139" s="7"/>
      <c r="JGM139" s="7"/>
      <c r="JGN139" s="7"/>
      <c r="JGO139" s="7"/>
      <c r="JGP139" s="7"/>
      <c r="JGQ139" s="7"/>
      <c r="JGR139" s="7"/>
      <c r="JGS139" s="7"/>
      <c r="JGT139" s="7"/>
      <c r="JGU139" s="7"/>
      <c r="JGV139" s="7"/>
      <c r="JGW139" s="7"/>
      <c r="JGX139" s="7"/>
      <c r="JGY139" s="7"/>
      <c r="JGZ139" s="7"/>
      <c r="JHA139" s="7"/>
      <c r="JHB139" s="7"/>
      <c r="JHC139" s="7"/>
      <c r="JHD139" s="7"/>
      <c r="JHE139" s="7"/>
      <c r="JHF139" s="7"/>
      <c r="JHG139" s="7"/>
      <c r="JHH139" s="7"/>
      <c r="JHI139" s="7"/>
      <c r="JHJ139" s="7"/>
      <c r="JHK139" s="7"/>
      <c r="JHL139" s="7"/>
      <c r="JHM139" s="7"/>
      <c r="JHN139" s="7"/>
      <c r="JHO139" s="7"/>
      <c r="JHP139" s="7"/>
      <c r="JHQ139" s="7"/>
      <c r="JHR139" s="7"/>
      <c r="JHS139" s="7"/>
      <c r="JHT139" s="7"/>
      <c r="JHU139" s="7"/>
      <c r="JHV139" s="7"/>
      <c r="JHW139" s="7"/>
      <c r="JHX139" s="7"/>
      <c r="JHY139" s="7"/>
      <c r="JHZ139" s="7"/>
      <c r="JIA139" s="7"/>
      <c r="JIB139" s="7"/>
      <c r="JIC139" s="7"/>
      <c r="JID139" s="7"/>
      <c r="JIE139" s="7"/>
      <c r="JIF139" s="7"/>
      <c r="JIG139" s="7"/>
      <c r="JIH139" s="7"/>
      <c r="JII139" s="7"/>
      <c r="JIJ139" s="7"/>
      <c r="JIK139" s="7"/>
      <c r="JIL139" s="7"/>
      <c r="JIM139" s="7"/>
      <c r="JIN139" s="7"/>
      <c r="JIO139" s="7"/>
      <c r="JIP139" s="7"/>
      <c r="JIQ139" s="7"/>
      <c r="JIR139" s="7"/>
      <c r="JIS139" s="7"/>
      <c r="JIT139" s="7"/>
      <c r="JIU139" s="7"/>
      <c r="JIV139" s="7"/>
      <c r="JIW139" s="7"/>
      <c r="JIX139" s="7"/>
      <c r="JIY139" s="7"/>
      <c r="JIZ139" s="7"/>
      <c r="JJA139" s="7"/>
      <c r="JJB139" s="7"/>
      <c r="JJC139" s="7"/>
      <c r="JJD139" s="7"/>
      <c r="JJE139" s="7"/>
      <c r="JJF139" s="7"/>
      <c r="JJG139" s="7"/>
      <c r="JJH139" s="7"/>
      <c r="JJI139" s="7"/>
      <c r="JJJ139" s="7"/>
      <c r="JJK139" s="7"/>
      <c r="JJL139" s="7"/>
      <c r="JJM139" s="7"/>
      <c r="JJN139" s="7"/>
      <c r="JJO139" s="7"/>
      <c r="JJP139" s="7"/>
      <c r="JJQ139" s="7"/>
      <c r="JJR139" s="7"/>
      <c r="JJS139" s="7"/>
      <c r="JJT139" s="7"/>
      <c r="JJU139" s="7"/>
      <c r="JJV139" s="7"/>
      <c r="JJW139" s="7"/>
      <c r="JJX139" s="7"/>
      <c r="JJY139" s="7"/>
      <c r="JJZ139" s="7"/>
      <c r="JKA139" s="7"/>
      <c r="JKB139" s="7"/>
      <c r="JKC139" s="7"/>
      <c r="JKD139" s="7"/>
      <c r="JKE139" s="7"/>
      <c r="JKF139" s="7"/>
      <c r="JKG139" s="7"/>
      <c r="JKH139" s="7"/>
      <c r="JKI139" s="7"/>
      <c r="JKJ139" s="7"/>
      <c r="JKK139" s="7"/>
      <c r="JKL139" s="7"/>
      <c r="JKM139" s="7"/>
      <c r="JKN139" s="7"/>
      <c r="JKO139" s="7"/>
      <c r="JKP139" s="7"/>
      <c r="JKQ139" s="7"/>
      <c r="JKR139" s="7"/>
      <c r="JKS139" s="7"/>
      <c r="JKT139" s="7"/>
      <c r="JKU139" s="7"/>
      <c r="JKV139" s="7"/>
      <c r="JKW139" s="7"/>
      <c r="JKX139" s="7"/>
      <c r="JKY139" s="7"/>
      <c r="JKZ139" s="7"/>
      <c r="JLA139" s="7"/>
      <c r="JLB139" s="7"/>
      <c r="JLC139" s="7"/>
      <c r="JLD139" s="7"/>
      <c r="JLE139" s="7"/>
      <c r="JLF139" s="7"/>
      <c r="JLG139" s="7"/>
      <c r="JLH139" s="7"/>
      <c r="JLI139" s="7"/>
      <c r="JLJ139" s="7"/>
      <c r="JLK139" s="7"/>
      <c r="JLL139" s="7"/>
      <c r="JLM139" s="7"/>
      <c r="JLN139" s="7"/>
      <c r="JLO139" s="7"/>
      <c r="JLP139" s="7"/>
      <c r="JLQ139" s="7"/>
      <c r="JLR139" s="7"/>
      <c r="JLS139" s="7"/>
      <c r="JLT139" s="7"/>
      <c r="JLU139" s="7"/>
      <c r="JLV139" s="7"/>
      <c r="JLW139" s="7"/>
      <c r="JLX139" s="7"/>
      <c r="JLY139" s="7"/>
      <c r="JLZ139" s="7"/>
      <c r="JMA139" s="7"/>
      <c r="JMB139" s="7"/>
      <c r="JMC139" s="7"/>
      <c r="JMD139" s="7"/>
      <c r="JME139" s="7"/>
      <c r="JMF139" s="7"/>
      <c r="JMG139" s="7"/>
      <c r="JMH139" s="7"/>
      <c r="JMI139" s="7"/>
      <c r="JMJ139" s="7"/>
      <c r="JMK139" s="7"/>
      <c r="JML139" s="7"/>
      <c r="JMM139" s="7"/>
      <c r="JMN139" s="7"/>
      <c r="JMO139" s="7"/>
      <c r="JMP139" s="7"/>
      <c r="JMQ139" s="7"/>
      <c r="JMR139" s="7"/>
      <c r="JMS139" s="7"/>
      <c r="JMT139" s="7"/>
      <c r="JMU139" s="7"/>
      <c r="JMV139" s="7"/>
      <c r="JMW139" s="7"/>
      <c r="JMX139" s="7"/>
      <c r="JMY139" s="7"/>
      <c r="JMZ139" s="7"/>
      <c r="JNA139" s="7"/>
      <c r="JNB139" s="7"/>
      <c r="JNC139" s="7"/>
      <c r="JND139" s="7"/>
      <c r="JNE139" s="7"/>
      <c r="JNF139" s="7"/>
      <c r="JNG139" s="7"/>
      <c r="JNH139" s="7"/>
      <c r="JNI139" s="7"/>
      <c r="JNJ139" s="7"/>
      <c r="JNK139" s="7"/>
      <c r="JNL139" s="7"/>
      <c r="JNM139" s="7"/>
      <c r="JNN139" s="7"/>
      <c r="JNO139" s="7"/>
      <c r="JNP139" s="7"/>
      <c r="JNQ139" s="7"/>
      <c r="JNR139" s="7"/>
      <c r="JNS139" s="7"/>
      <c r="JNT139" s="7"/>
      <c r="JNU139" s="7"/>
      <c r="JNV139" s="7"/>
      <c r="JNW139" s="7"/>
      <c r="JNX139" s="7"/>
      <c r="JNY139" s="7"/>
      <c r="JNZ139" s="7"/>
      <c r="JOA139" s="7"/>
      <c r="JOB139" s="7"/>
      <c r="JOC139" s="7"/>
      <c r="JOD139" s="7"/>
      <c r="JOE139" s="7"/>
      <c r="JOF139" s="7"/>
      <c r="JOG139" s="7"/>
      <c r="JOH139" s="7"/>
      <c r="JOI139" s="7"/>
      <c r="JOJ139" s="7"/>
      <c r="JOK139" s="7"/>
      <c r="JOL139" s="7"/>
      <c r="JOM139" s="7"/>
      <c r="JON139" s="7"/>
      <c r="JOO139" s="7"/>
      <c r="JOP139" s="7"/>
      <c r="JOQ139" s="7"/>
      <c r="JOR139" s="7"/>
      <c r="JOS139" s="7"/>
      <c r="JOT139" s="7"/>
      <c r="JOU139" s="7"/>
      <c r="JOV139" s="7"/>
      <c r="JOW139" s="7"/>
      <c r="JOX139" s="7"/>
      <c r="JOY139" s="7"/>
      <c r="JOZ139" s="7"/>
      <c r="JPA139" s="7"/>
      <c r="JPB139" s="7"/>
      <c r="JPC139" s="7"/>
      <c r="JPD139" s="7"/>
      <c r="JPE139" s="7"/>
      <c r="JPF139" s="7"/>
      <c r="JPG139" s="7"/>
      <c r="JPH139" s="7"/>
      <c r="JPI139" s="7"/>
      <c r="JPJ139" s="7"/>
      <c r="JPK139" s="7"/>
      <c r="JPL139" s="7"/>
      <c r="JPM139" s="7"/>
      <c r="JPN139" s="7"/>
      <c r="JPO139" s="7"/>
      <c r="JPP139" s="7"/>
      <c r="JPQ139" s="7"/>
      <c r="JPR139" s="7"/>
      <c r="JPS139" s="7"/>
      <c r="JPT139" s="7"/>
      <c r="JPU139" s="7"/>
      <c r="JPV139" s="7"/>
      <c r="JPW139" s="7"/>
      <c r="JPX139" s="7"/>
      <c r="JPY139" s="7"/>
      <c r="JPZ139" s="7"/>
      <c r="JQA139" s="7"/>
      <c r="JQB139" s="7"/>
      <c r="JQC139" s="7"/>
      <c r="JQD139" s="7"/>
      <c r="JQE139" s="7"/>
      <c r="JQF139" s="7"/>
      <c r="JQG139" s="7"/>
      <c r="JQH139" s="7"/>
      <c r="JQI139" s="7"/>
      <c r="JQJ139" s="7"/>
      <c r="JQK139" s="7"/>
      <c r="JQL139" s="7"/>
      <c r="JQM139" s="7"/>
      <c r="JQN139" s="7"/>
      <c r="JQO139" s="7"/>
      <c r="JQP139" s="7"/>
      <c r="JQQ139" s="7"/>
      <c r="JQR139" s="7"/>
      <c r="JQS139" s="7"/>
      <c r="JQT139" s="7"/>
      <c r="JQU139" s="7"/>
      <c r="JQV139" s="7"/>
      <c r="JQW139" s="7"/>
      <c r="JQX139" s="7"/>
      <c r="JQY139" s="7"/>
      <c r="JQZ139" s="7"/>
      <c r="JRA139" s="7"/>
      <c r="JRB139" s="7"/>
      <c r="JRC139" s="7"/>
      <c r="JRD139" s="7"/>
      <c r="JRE139" s="7"/>
      <c r="JRF139" s="7"/>
      <c r="JRG139" s="7"/>
      <c r="JRH139" s="7"/>
      <c r="JRI139" s="7"/>
      <c r="JRJ139" s="7"/>
      <c r="JRK139" s="7"/>
      <c r="JRL139" s="7"/>
      <c r="JRM139" s="7"/>
      <c r="JRN139" s="7"/>
      <c r="JRO139" s="7"/>
      <c r="JRP139" s="7"/>
      <c r="JRQ139" s="7"/>
      <c r="JRR139" s="7"/>
      <c r="JRS139" s="7"/>
      <c r="JRT139" s="7"/>
      <c r="JRU139" s="7"/>
      <c r="JRV139" s="7"/>
      <c r="JRW139" s="7"/>
      <c r="JRX139" s="7"/>
      <c r="JRY139" s="7"/>
      <c r="JRZ139" s="7"/>
      <c r="JSA139" s="7"/>
      <c r="JSB139" s="7"/>
      <c r="JSC139" s="7"/>
      <c r="JSD139" s="7"/>
      <c r="JSE139" s="7"/>
      <c r="JSF139" s="7"/>
      <c r="JSG139" s="7"/>
      <c r="JSH139" s="7"/>
      <c r="JSI139" s="7"/>
      <c r="JSJ139" s="7"/>
      <c r="JSK139" s="7"/>
      <c r="JSL139" s="7"/>
      <c r="JSM139" s="7"/>
      <c r="JSN139" s="7"/>
      <c r="JSO139" s="7"/>
      <c r="JSP139" s="7"/>
      <c r="JSQ139" s="7"/>
      <c r="JSR139" s="7"/>
      <c r="JSS139" s="7"/>
      <c r="JST139" s="7"/>
      <c r="JSU139" s="7"/>
      <c r="JSV139" s="7"/>
      <c r="JSW139" s="7"/>
      <c r="JSX139" s="7"/>
      <c r="JSY139" s="7"/>
      <c r="JSZ139" s="7"/>
      <c r="JTA139" s="7"/>
      <c r="JTB139" s="7"/>
      <c r="JTC139" s="7"/>
      <c r="JTD139" s="7"/>
      <c r="JTE139" s="7"/>
      <c r="JTF139" s="7"/>
      <c r="JTG139" s="7"/>
      <c r="JTH139" s="7"/>
      <c r="JTI139" s="7"/>
      <c r="JTJ139" s="7"/>
      <c r="JTK139" s="7"/>
      <c r="JTL139" s="7"/>
      <c r="JTM139" s="7"/>
      <c r="JTN139" s="7"/>
      <c r="JTO139" s="7"/>
      <c r="JTP139" s="7"/>
      <c r="JTQ139" s="7"/>
      <c r="JTR139" s="7"/>
      <c r="JTS139" s="7"/>
      <c r="JTT139" s="7"/>
      <c r="JTU139" s="7"/>
      <c r="JTV139" s="7"/>
      <c r="JTW139" s="7"/>
      <c r="JTX139" s="7"/>
      <c r="JTY139" s="7"/>
      <c r="JTZ139" s="7"/>
      <c r="JUA139" s="7"/>
      <c r="JUB139" s="7"/>
      <c r="JUC139" s="7"/>
      <c r="JUD139" s="7"/>
      <c r="JUE139" s="7"/>
      <c r="JUF139" s="7"/>
      <c r="JUG139" s="7"/>
      <c r="JUH139" s="7"/>
      <c r="JUI139" s="7"/>
      <c r="JUJ139" s="7"/>
      <c r="JUK139" s="7"/>
      <c r="JUL139" s="7"/>
      <c r="JUM139" s="7"/>
      <c r="JUN139" s="7"/>
      <c r="JUO139" s="7"/>
      <c r="JUP139" s="7"/>
      <c r="JUQ139" s="7"/>
      <c r="JUR139" s="7"/>
      <c r="JUS139" s="7"/>
      <c r="JUT139" s="7"/>
      <c r="JUU139" s="7"/>
      <c r="JUV139" s="7"/>
      <c r="JUW139" s="7"/>
      <c r="JUX139" s="7"/>
      <c r="JUY139" s="7"/>
      <c r="JUZ139" s="7"/>
      <c r="JVA139" s="7"/>
      <c r="JVB139" s="7"/>
      <c r="JVC139" s="7"/>
      <c r="JVD139" s="7"/>
      <c r="JVE139" s="7"/>
      <c r="JVF139" s="7"/>
      <c r="JVG139" s="7"/>
      <c r="JVH139" s="7"/>
      <c r="JVI139" s="7"/>
      <c r="JVJ139" s="7"/>
      <c r="JVK139" s="7"/>
      <c r="JVL139" s="7"/>
      <c r="JVM139" s="7"/>
      <c r="JVN139" s="7"/>
      <c r="JVO139" s="7"/>
      <c r="JVP139" s="7"/>
      <c r="JVQ139" s="7"/>
      <c r="JVR139" s="7"/>
      <c r="JVS139" s="7"/>
      <c r="JVT139" s="7"/>
      <c r="JVU139" s="7"/>
      <c r="JVV139" s="7"/>
      <c r="JVW139" s="7"/>
      <c r="JVX139" s="7"/>
      <c r="JVY139" s="7"/>
      <c r="JVZ139" s="7"/>
      <c r="JWA139" s="7"/>
      <c r="JWB139" s="7"/>
      <c r="JWC139" s="7"/>
      <c r="JWD139" s="7"/>
      <c r="JWE139" s="7"/>
      <c r="JWF139" s="7"/>
      <c r="JWG139" s="7"/>
      <c r="JWH139" s="7"/>
      <c r="JWI139" s="7"/>
      <c r="JWJ139" s="7"/>
      <c r="JWK139" s="7"/>
      <c r="JWL139" s="7"/>
      <c r="JWM139" s="7"/>
      <c r="JWN139" s="7"/>
      <c r="JWO139" s="7"/>
      <c r="JWP139" s="7"/>
      <c r="JWQ139" s="7"/>
      <c r="JWR139" s="7"/>
      <c r="JWS139" s="7"/>
      <c r="JWT139" s="7"/>
      <c r="JWU139" s="7"/>
      <c r="JWV139" s="7"/>
      <c r="JWW139" s="7"/>
      <c r="JWX139" s="7"/>
      <c r="JWY139" s="7"/>
      <c r="JWZ139" s="7"/>
      <c r="JXA139" s="7"/>
      <c r="JXB139" s="7"/>
      <c r="JXC139" s="7"/>
      <c r="JXD139" s="7"/>
      <c r="JXE139" s="7"/>
      <c r="JXF139" s="7"/>
      <c r="JXG139" s="7"/>
      <c r="JXH139" s="7"/>
      <c r="JXI139" s="7"/>
      <c r="JXJ139" s="7"/>
      <c r="JXK139" s="7"/>
      <c r="JXL139" s="7"/>
      <c r="JXM139" s="7"/>
      <c r="JXN139" s="7"/>
      <c r="JXO139" s="7"/>
      <c r="JXP139" s="7"/>
      <c r="JXQ139" s="7"/>
      <c r="JXR139" s="7"/>
      <c r="JXS139" s="7"/>
      <c r="JXT139" s="7"/>
      <c r="JXU139" s="7"/>
      <c r="JXV139" s="7"/>
      <c r="JXW139" s="7"/>
      <c r="JXX139" s="7"/>
      <c r="JXY139" s="7"/>
      <c r="JXZ139" s="7"/>
      <c r="JYA139" s="7"/>
      <c r="JYB139" s="7"/>
      <c r="JYC139" s="7"/>
      <c r="JYD139" s="7"/>
      <c r="JYE139" s="7"/>
      <c r="JYF139" s="7"/>
      <c r="JYG139" s="7"/>
      <c r="JYH139" s="7"/>
      <c r="JYI139" s="7"/>
      <c r="JYJ139" s="7"/>
      <c r="JYK139" s="7"/>
      <c r="JYL139" s="7"/>
      <c r="JYM139" s="7"/>
      <c r="JYN139" s="7"/>
      <c r="JYO139" s="7"/>
      <c r="JYP139" s="7"/>
      <c r="JYQ139" s="7"/>
      <c r="JYR139" s="7"/>
      <c r="JYS139" s="7"/>
      <c r="JYT139" s="7"/>
      <c r="JYU139" s="7"/>
      <c r="JYV139" s="7"/>
      <c r="JYW139" s="7"/>
      <c r="JYX139" s="7"/>
      <c r="JYY139" s="7"/>
      <c r="JYZ139" s="7"/>
      <c r="JZA139" s="7"/>
      <c r="JZB139" s="7"/>
      <c r="JZC139" s="7"/>
      <c r="JZD139" s="7"/>
      <c r="JZE139" s="7"/>
      <c r="JZF139" s="7"/>
      <c r="JZG139" s="7"/>
      <c r="JZH139" s="7"/>
      <c r="JZI139" s="7"/>
      <c r="JZJ139" s="7"/>
      <c r="JZK139" s="7"/>
      <c r="JZL139" s="7"/>
      <c r="JZM139" s="7"/>
      <c r="JZN139" s="7"/>
      <c r="JZO139" s="7"/>
      <c r="JZP139" s="7"/>
      <c r="JZQ139" s="7"/>
      <c r="JZR139" s="7"/>
      <c r="JZS139" s="7"/>
      <c r="JZT139" s="7"/>
      <c r="JZU139" s="7"/>
      <c r="JZV139" s="7"/>
      <c r="JZW139" s="7"/>
      <c r="JZX139" s="7"/>
      <c r="JZY139" s="7"/>
      <c r="JZZ139" s="7"/>
      <c r="KAA139" s="7"/>
      <c r="KAB139" s="7"/>
      <c r="KAC139" s="7"/>
      <c r="KAD139" s="7"/>
      <c r="KAE139" s="7"/>
      <c r="KAF139" s="7"/>
      <c r="KAG139" s="7"/>
      <c r="KAH139" s="7"/>
      <c r="KAI139" s="7"/>
      <c r="KAJ139" s="7"/>
      <c r="KAK139" s="7"/>
      <c r="KAL139" s="7"/>
      <c r="KAM139" s="7"/>
      <c r="KAN139" s="7"/>
      <c r="KAO139" s="7"/>
      <c r="KAP139" s="7"/>
      <c r="KAQ139" s="7"/>
      <c r="KAR139" s="7"/>
      <c r="KAS139" s="7"/>
      <c r="KAT139" s="7"/>
      <c r="KAU139" s="7"/>
      <c r="KAV139" s="7"/>
      <c r="KAW139" s="7"/>
      <c r="KAX139" s="7"/>
      <c r="KAY139" s="7"/>
      <c r="KAZ139" s="7"/>
      <c r="KBA139" s="7"/>
      <c r="KBB139" s="7"/>
      <c r="KBC139" s="7"/>
      <c r="KBD139" s="7"/>
      <c r="KBE139" s="7"/>
      <c r="KBF139" s="7"/>
      <c r="KBG139" s="7"/>
      <c r="KBH139" s="7"/>
      <c r="KBI139" s="7"/>
      <c r="KBJ139" s="7"/>
      <c r="KBK139" s="7"/>
      <c r="KBL139" s="7"/>
      <c r="KBM139" s="7"/>
      <c r="KBN139" s="7"/>
      <c r="KBO139" s="7"/>
      <c r="KBP139" s="7"/>
      <c r="KBQ139" s="7"/>
      <c r="KBR139" s="7"/>
      <c r="KBS139" s="7"/>
      <c r="KBT139" s="7"/>
      <c r="KBU139" s="7"/>
      <c r="KBV139" s="7"/>
      <c r="KBW139" s="7"/>
      <c r="KBX139" s="7"/>
      <c r="KBY139" s="7"/>
      <c r="KBZ139" s="7"/>
      <c r="KCA139" s="7"/>
      <c r="KCB139" s="7"/>
      <c r="KCC139" s="7"/>
      <c r="KCD139" s="7"/>
      <c r="KCE139" s="7"/>
      <c r="KCF139" s="7"/>
      <c r="KCG139" s="7"/>
      <c r="KCH139" s="7"/>
      <c r="KCI139" s="7"/>
      <c r="KCJ139" s="7"/>
      <c r="KCK139" s="7"/>
      <c r="KCL139" s="7"/>
      <c r="KCM139" s="7"/>
      <c r="KCN139" s="7"/>
      <c r="KCO139" s="7"/>
      <c r="KCP139" s="7"/>
      <c r="KCQ139" s="7"/>
      <c r="KCR139" s="7"/>
      <c r="KCS139" s="7"/>
      <c r="KCT139" s="7"/>
      <c r="KCU139" s="7"/>
      <c r="KCV139" s="7"/>
      <c r="KCW139" s="7"/>
      <c r="KCX139" s="7"/>
      <c r="KCY139" s="7"/>
      <c r="KCZ139" s="7"/>
      <c r="KDA139" s="7"/>
      <c r="KDB139" s="7"/>
      <c r="KDC139" s="7"/>
      <c r="KDD139" s="7"/>
      <c r="KDE139" s="7"/>
      <c r="KDF139" s="7"/>
      <c r="KDG139" s="7"/>
      <c r="KDH139" s="7"/>
      <c r="KDI139" s="7"/>
      <c r="KDJ139" s="7"/>
      <c r="KDK139" s="7"/>
      <c r="KDL139" s="7"/>
      <c r="KDM139" s="7"/>
      <c r="KDN139" s="7"/>
      <c r="KDO139" s="7"/>
      <c r="KDP139" s="7"/>
      <c r="KDQ139" s="7"/>
      <c r="KDR139" s="7"/>
      <c r="KDS139" s="7"/>
      <c r="KDT139" s="7"/>
      <c r="KDU139" s="7"/>
      <c r="KDV139" s="7"/>
      <c r="KDW139" s="7"/>
      <c r="KDX139" s="7"/>
      <c r="KDY139" s="7"/>
      <c r="KDZ139" s="7"/>
      <c r="KEA139" s="7"/>
      <c r="KEB139" s="7"/>
      <c r="KEC139" s="7"/>
      <c r="KED139" s="7"/>
      <c r="KEE139" s="7"/>
      <c r="KEF139" s="7"/>
      <c r="KEG139" s="7"/>
      <c r="KEH139" s="7"/>
      <c r="KEI139" s="7"/>
      <c r="KEJ139" s="7"/>
      <c r="KEK139" s="7"/>
      <c r="KEL139" s="7"/>
      <c r="KEM139" s="7"/>
      <c r="KEN139" s="7"/>
      <c r="KEO139" s="7"/>
      <c r="KEP139" s="7"/>
      <c r="KEQ139" s="7"/>
      <c r="KER139" s="7"/>
      <c r="KES139" s="7"/>
      <c r="KET139" s="7"/>
      <c r="KEU139" s="7"/>
      <c r="KEV139" s="7"/>
      <c r="KEW139" s="7"/>
      <c r="KEX139" s="7"/>
      <c r="KEY139" s="7"/>
      <c r="KEZ139" s="7"/>
      <c r="KFA139" s="7"/>
      <c r="KFB139" s="7"/>
      <c r="KFC139" s="7"/>
      <c r="KFD139" s="7"/>
      <c r="KFE139" s="7"/>
      <c r="KFF139" s="7"/>
      <c r="KFG139" s="7"/>
      <c r="KFH139" s="7"/>
      <c r="KFI139" s="7"/>
      <c r="KFJ139" s="7"/>
      <c r="KFK139" s="7"/>
      <c r="KFL139" s="7"/>
      <c r="KFM139" s="7"/>
      <c r="KFN139" s="7"/>
      <c r="KFO139" s="7"/>
      <c r="KFP139" s="7"/>
      <c r="KFQ139" s="7"/>
      <c r="KFR139" s="7"/>
      <c r="KFS139" s="7"/>
      <c r="KFT139" s="7"/>
      <c r="KFU139" s="7"/>
      <c r="KFV139" s="7"/>
      <c r="KFW139" s="7"/>
      <c r="KFX139" s="7"/>
      <c r="KFY139" s="7"/>
      <c r="KFZ139" s="7"/>
      <c r="KGA139" s="7"/>
      <c r="KGB139" s="7"/>
      <c r="KGC139" s="7"/>
      <c r="KGD139" s="7"/>
      <c r="KGE139" s="7"/>
      <c r="KGF139" s="7"/>
      <c r="KGG139" s="7"/>
      <c r="KGH139" s="7"/>
      <c r="KGI139" s="7"/>
      <c r="KGJ139" s="7"/>
      <c r="KGK139" s="7"/>
      <c r="KGL139" s="7"/>
      <c r="KGM139" s="7"/>
      <c r="KGN139" s="7"/>
      <c r="KGO139" s="7"/>
      <c r="KGP139" s="7"/>
      <c r="KGQ139" s="7"/>
      <c r="KGR139" s="7"/>
      <c r="KGS139" s="7"/>
      <c r="KGT139" s="7"/>
      <c r="KGU139" s="7"/>
      <c r="KGV139" s="7"/>
      <c r="KGW139" s="7"/>
      <c r="KGX139" s="7"/>
      <c r="KGY139" s="7"/>
      <c r="KGZ139" s="7"/>
      <c r="KHA139" s="7"/>
      <c r="KHB139" s="7"/>
      <c r="KHC139" s="7"/>
      <c r="KHD139" s="7"/>
      <c r="KHE139" s="7"/>
      <c r="KHF139" s="7"/>
      <c r="KHG139" s="7"/>
      <c r="KHH139" s="7"/>
      <c r="KHI139" s="7"/>
      <c r="KHJ139" s="7"/>
      <c r="KHK139" s="7"/>
      <c r="KHL139" s="7"/>
      <c r="KHM139" s="7"/>
      <c r="KHN139" s="7"/>
      <c r="KHO139" s="7"/>
      <c r="KHP139" s="7"/>
      <c r="KHQ139" s="7"/>
      <c r="KHR139" s="7"/>
      <c r="KHS139" s="7"/>
      <c r="KHT139" s="7"/>
      <c r="KHU139" s="7"/>
      <c r="KHV139" s="7"/>
      <c r="KHW139" s="7"/>
      <c r="KHX139" s="7"/>
      <c r="KHY139" s="7"/>
      <c r="KHZ139" s="7"/>
      <c r="KIA139" s="7"/>
      <c r="KIB139" s="7"/>
      <c r="KIC139" s="7"/>
      <c r="KID139" s="7"/>
      <c r="KIE139" s="7"/>
      <c r="KIF139" s="7"/>
      <c r="KIG139" s="7"/>
      <c r="KIH139" s="7"/>
      <c r="KII139" s="7"/>
      <c r="KIJ139" s="7"/>
      <c r="KIK139" s="7"/>
      <c r="KIL139" s="7"/>
      <c r="KIM139" s="7"/>
      <c r="KIN139" s="7"/>
      <c r="KIO139" s="7"/>
      <c r="KIP139" s="7"/>
      <c r="KIQ139" s="7"/>
      <c r="KIR139" s="7"/>
      <c r="KIS139" s="7"/>
      <c r="KIT139" s="7"/>
      <c r="KIU139" s="7"/>
      <c r="KIV139" s="7"/>
      <c r="KIW139" s="7"/>
      <c r="KIX139" s="7"/>
      <c r="KIY139" s="7"/>
      <c r="KIZ139" s="7"/>
      <c r="KJA139" s="7"/>
      <c r="KJB139" s="7"/>
      <c r="KJC139" s="7"/>
      <c r="KJD139" s="7"/>
      <c r="KJE139" s="7"/>
      <c r="KJF139" s="7"/>
      <c r="KJG139" s="7"/>
      <c r="KJH139" s="7"/>
      <c r="KJI139" s="7"/>
      <c r="KJJ139" s="7"/>
      <c r="KJK139" s="7"/>
      <c r="KJL139" s="7"/>
      <c r="KJM139" s="7"/>
      <c r="KJN139" s="7"/>
      <c r="KJO139" s="7"/>
      <c r="KJP139" s="7"/>
      <c r="KJQ139" s="7"/>
      <c r="KJR139" s="7"/>
      <c r="KJS139" s="7"/>
      <c r="KJT139" s="7"/>
      <c r="KJU139" s="7"/>
      <c r="KJV139" s="7"/>
      <c r="KJW139" s="7"/>
      <c r="KJX139" s="7"/>
      <c r="KJY139" s="7"/>
      <c r="KJZ139" s="7"/>
      <c r="KKA139" s="7"/>
      <c r="KKB139" s="7"/>
      <c r="KKC139" s="7"/>
      <c r="KKD139" s="7"/>
      <c r="KKE139" s="7"/>
      <c r="KKF139" s="7"/>
      <c r="KKG139" s="7"/>
      <c r="KKH139" s="7"/>
      <c r="KKI139" s="7"/>
      <c r="KKJ139" s="7"/>
      <c r="KKK139" s="7"/>
      <c r="KKL139" s="7"/>
      <c r="KKM139" s="7"/>
      <c r="KKN139" s="7"/>
      <c r="KKO139" s="7"/>
      <c r="KKP139" s="7"/>
      <c r="KKQ139" s="7"/>
      <c r="KKR139" s="7"/>
      <c r="KKS139" s="7"/>
      <c r="KKT139" s="7"/>
      <c r="KKU139" s="7"/>
      <c r="KKV139" s="7"/>
      <c r="KKW139" s="7"/>
      <c r="KKX139" s="7"/>
      <c r="KKY139" s="7"/>
      <c r="KKZ139" s="7"/>
      <c r="KLA139" s="7"/>
      <c r="KLB139" s="7"/>
      <c r="KLC139" s="7"/>
      <c r="KLD139" s="7"/>
      <c r="KLE139" s="7"/>
      <c r="KLF139" s="7"/>
      <c r="KLG139" s="7"/>
      <c r="KLH139" s="7"/>
      <c r="KLI139" s="7"/>
      <c r="KLJ139" s="7"/>
      <c r="KLK139" s="7"/>
      <c r="KLL139" s="7"/>
      <c r="KLM139" s="7"/>
      <c r="KLN139" s="7"/>
      <c r="KLO139" s="7"/>
      <c r="KLP139" s="7"/>
      <c r="KLQ139" s="7"/>
      <c r="KLR139" s="7"/>
      <c r="KLS139" s="7"/>
      <c r="KLT139" s="7"/>
      <c r="KLU139" s="7"/>
      <c r="KLV139" s="7"/>
      <c r="KLW139" s="7"/>
      <c r="KLX139" s="7"/>
      <c r="KLY139" s="7"/>
      <c r="KLZ139" s="7"/>
      <c r="KMA139" s="7"/>
      <c r="KMB139" s="7"/>
      <c r="KMC139" s="7"/>
      <c r="KMD139" s="7"/>
      <c r="KME139" s="7"/>
      <c r="KMF139" s="7"/>
      <c r="KMG139" s="7"/>
      <c r="KMH139" s="7"/>
      <c r="KMI139" s="7"/>
      <c r="KMJ139" s="7"/>
      <c r="KMK139" s="7"/>
      <c r="KML139" s="7"/>
      <c r="KMM139" s="7"/>
      <c r="KMN139" s="7"/>
      <c r="KMO139" s="7"/>
      <c r="KMP139" s="7"/>
      <c r="KMQ139" s="7"/>
      <c r="KMR139" s="7"/>
      <c r="KMS139" s="7"/>
      <c r="KMT139" s="7"/>
      <c r="KMU139" s="7"/>
      <c r="KMV139" s="7"/>
      <c r="KMW139" s="7"/>
      <c r="KMX139" s="7"/>
      <c r="KMY139" s="7"/>
      <c r="KMZ139" s="7"/>
      <c r="KNA139" s="7"/>
      <c r="KNB139" s="7"/>
      <c r="KNC139" s="7"/>
      <c r="KND139" s="7"/>
      <c r="KNE139" s="7"/>
      <c r="KNF139" s="7"/>
      <c r="KNG139" s="7"/>
      <c r="KNH139" s="7"/>
      <c r="KNI139" s="7"/>
      <c r="KNJ139" s="7"/>
      <c r="KNK139" s="7"/>
      <c r="KNL139" s="7"/>
      <c r="KNM139" s="7"/>
      <c r="KNN139" s="7"/>
      <c r="KNO139" s="7"/>
      <c r="KNP139" s="7"/>
      <c r="KNQ139" s="7"/>
      <c r="KNR139" s="7"/>
      <c r="KNS139" s="7"/>
      <c r="KNT139" s="7"/>
      <c r="KNU139" s="7"/>
      <c r="KNV139" s="7"/>
      <c r="KNW139" s="7"/>
      <c r="KNX139" s="7"/>
      <c r="KNY139" s="7"/>
      <c r="KNZ139" s="7"/>
      <c r="KOA139" s="7"/>
      <c r="KOB139" s="7"/>
      <c r="KOC139" s="7"/>
      <c r="KOD139" s="7"/>
      <c r="KOE139" s="7"/>
      <c r="KOF139" s="7"/>
      <c r="KOG139" s="7"/>
      <c r="KOH139" s="7"/>
      <c r="KOI139" s="7"/>
      <c r="KOJ139" s="7"/>
      <c r="KOK139" s="7"/>
      <c r="KOL139" s="7"/>
      <c r="KOM139" s="7"/>
      <c r="KON139" s="7"/>
      <c r="KOO139" s="7"/>
      <c r="KOP139" s="7"/>
      <c r="KOQ139" s="7"/>
      <c r="KOR139" s="7"/>
      <c r="KOS139" s="7"/>
      <c r="KOT139" s="7"/>
      <c r="KOU139" s="7"/>
      <c r="KOV139" s="7"/>
      <c r="KOW139" s="7"/>
      <c r="KOX139" s="7"/>
      <c r="KOY139" s="7"/>
      <c r="KOZ139" s="7"/>
      <c r="KPA139" s="7"/>
      <c r="KPB139" s="7"/>
      <c r="KPC139" s="7"/>
      <c r="KPD139" s="7"/>
      <c r="KPE139" s="7"/>
      <c r="KPF139" s="7"/>
      <c r="KPG139" s="7"/>
      <c r="KPH139" s="7"/>
      <c r="KPI139" s="7"/>
      <c r="KPJ139" s="7"/>
      <c r="KPK139" s="7"/>
      <c r="KPL139" s="7"/>
      <c r="KPM139" s="7"/>
      <c r="KPN139" s="7"/>
      <c r="KPO139" s="7"/>
      <c r="KPP139" s="7"/>
      <c r="KPQ139" s="7"/>
      <c r="KPR139" s="7"/>
      <c r="KPS139" s="7"/>
      <c r="KPT139" s="7"/>
      <c r="KPU139" s="7"/>
      <c r="KPV139" s="7"/>
      <c r="KPW139" s="7"/>
      <c r="KPX139" s="7"/>
      <c r="KPY139" s="7"/>
      <c r="KPZ139" s="7"/>
      <c r="KQA139" s="7"/>
      <c r="KQB139" s="7"/>
      <c r="KQC139" s="7"/>
      <c r="KQD139" s="7"/>
      <c r="KQE139" s="7"/>
      <c r="KQF139" s="7"/>
      <c r="KQG139" s="7"/>
      <c r="KQH139" s="7"/>
      <c r="KQI139" s="7"/>
      <c r="KQJ139" s="7"/>
      <c r="KQK139" s="7"/>
      <c r="KQL139" s="7"/>
      <c r="KQM139" s="7"/>
      <c r="KQN139" s="7"/>
      <c r="KQO139" s="7"/>
      <c r="KQP139" s="7"/>
      <c r="KQQ139" s="7"/>
      <c r="KQR139" s="7"/>
      <c r="KQS139" s="7"/>
      <c r="KQT139" s="7"/>
      <c r="KQU139" s="7"/>
      <c r="KQV139" s="7"/>
      <c r="KQW139" s="7"/>
      <c r="KQX139" s="7"/>
      <c r="KQY139" s="7"/>
      <c r="KQZ139" s="7"/>
      <c r="KRA139" s="7"/>
      <c r="KRB139" s="7"/>
      <c r="KRC139" s="7"/>
      <c r="KRD139" s="7"/>
      <c r="KRE139" s="7"/>
      <c r="KRF139" s="7"/>
      <c r="KRG139" s="7"/>
      <c r="KRH139" s="7"/>
      <c r="KRI139" s="7"/>
      <c r="KRJ139" s="7"/>
      <c r="KRK139" s="7"/>
      <c r="KRL139" s="7"/>
      <c r="KRM139" s="7"/>
      <c r="KRN139" s="7"/>
      <c r="KRO139" s="7"/>
      <c r="KRP139" s="7"/>
      <c r="KRQ139" s="7"/>
      <c r="KRR139" s="7"/>
      <c r="KRS139" s="7"/>
      <c r="KRT139" s="7"/>
      <c r="KRU139" s="7"/>
      <c r="KRV139" s="7"/>
      <c r="KRW139" s="7"/>
      <c r="KRX139" s="7"/>
      <c r="KRY139" s="7"/>
      <c r="KRZ139" s="7"/>
      <c r="KSA139" s="7"/>
      <c r="KSB139" s="7"/>
      <c r="KSC139" s="7"/>
      <c r="KSD139" s="7"/>
      <c r="KSE139" s="7"/>
      <c r="KSF139" s="7"/>
      <c r="KSG139" s="7"/>
      <c r="KSH139" s="7"/>
      <c r="KSI139" s="7"/>
      <c r="KSJ139" s="7"/>
      <c r="KSK139" s="7"/>
      <c r="KSL139" s="7"/>
      <c r="KSM139" s="7"/>
      <c r="KSN139" s="7"/>
      <c r="KSO139" s="7"/>
      <c r="KSP139" s="7"/>
      <c r="KSQ139" s="7"/>
      <c r="KSR139" s="7"/>
      <c r="KSS139" s="7"/>
      <c r="KST139" s="7"/>
      <c r="KSU139" s="7"/>
      <c r="KSV139" s="7"/>
      <c r="KSW139" s="7"/>
      <c r="KSX139" s="7"/>
      <c r="KSY139" s="7"/>
      <c r="KSZ139" s="7"/>
      <c r="KTA139" s="7"/>
      <c r="KTB139" s="7"/>
      <c r="KTC139" s="7"/>
      <c r="KTD139" s="7"/>
      <c r="KTE139" s="7"/>
      <c r="KTF139" s="7"/>
      <c r="KTG139" s="7"/>
      <c r="KTH139" s="7"/>
      <c r="KTI139" s="7"/>
      <c r="KTJ139" s="7"/>
      <c r="KTK139" s="7"/>
      <c r="KTL139" s="7"/>
      <c r="KTM139" s="7"/>
      <c r="KTN139" s="7"/>
      <c r="KTO139" s="7"/>
      <c r="KTP139" s="7"/>
      <c r="KTQ139" s="7"/>
      <c r="KTR139" s="7"/>
      <c r="KTS139" s="7"/>
      <c r="KTT139" s="7"/>
      <c r="KTU139" s="7"/>
      <c r="KTV139" s="7"/>
      <c r="KTW139" s="7"/>
      <c r="KTX139" s="7"/>
      <c r="KTY139" s="7"/>
      <c r="KTZ139" s="7"/>
      <c r="KUA139" s="7"/>
      <c r="KUB139" s="7"/>
      <c r="KUC139" s="7"/>
      <c r="KUD139" s="7"/>
      <c r="KUE139" s="7"/>
      <c r="KUF139" s="7"/>
      <c r="KUG139" s="7"/>
      <c r="KUH139" s="7"/>
      <c r="KUI139" s="7"/>
      <c r="KUJ139" s="7"/>
      <c r="KUK139" s="7"/>
      <c r="KUL139" s="7"/>
      <c r="KUM139" s="7"/>
      <c r="KUN139" s="7"/>
      <c r="KUO139" s="7"/>
      <c r="KUP139" s="7"/>
      <c r="KUQ139" s="7"/>
      <c r="KUR139" s="7"/>
      <c r="KUS139" s="7"/>
      <c r="KUT139" s="7"/>
      <c r="KUU139" s="7"/>
      <c r="KUV139" s="7"/>
      <c r="KUW139" s="7"/>
      <c r="KUX139" s="7"/>
      <c r="KUY139" s="7"/>
      <c r="KUZ139" s="7"/>
      <c r="KVA139" s="7"/>
      <c r="KVB139" s="7"/>
      <c r="KVC139" s="7"/>
      <c r="KVD139" s="7"/>
      <c r="KVE139" s="7"/>
      <c r="KVF139" s="7"/>
      <c r="KVG139" s="7"/>
      <c r="KVH139" s="7"/>
      <c r="KVI139" s="7"/>
      <c r="KVJ139" s="7"/>
      <c r="KVK139" s="7"/>
      <c r="KVL139" s="7"/>
      <c r="KVM139" s="7"/>
      <c r="KVN139" s="7"/>
      <c r="KVO139" s="7"/>
      <c r="KVP139" s="7"/>
      <c r="KVQ139" s="7"/>
      <c r="KVR139" s="7"/>
      <c r="KVS139" s="7"/>
      <c r="KVT139" s="7"/>
      <c r="KVU139" s="7"/>
      <c r="KVV139" s="7"/>
      <c r="KVW139" s="7"/>
      <c r="KVX139" s="7"/>
      <c r="KVY139" s="7"/>
      <c r="KVZ139" s="7"/>
      <c r="KWA139" s="7"/>
      <c r="KWB139" s="7"/>
      <c r="KWC139" s="7"/>
      <c r="KWD139" s="7"/>
      <c r="KWE139" s="7"/>
      <c r="KWF139" s="7"/>
      <c r="KWG139" s="7"/>
      <c r="KWH139" s="7"/>
      <c r="KWI139" s="7"/>
      <c r="KWJ139" s="7"/>
      <c r="KWK139" s="7"/>
      <c r="KWL139" s="7"/>
      <c r="KWM139" s="7"/>
      <c r="KWN139" s="7"/>
      <c r="KWO139" s="7"/>
      <c r="KWP139" s="7"/>
      <c r="KWQ139" s="7"/>
      <c r="KWR139" s="7"/>
      <c r="KWS139" s="7"/>
      <c r="KWT139" s="7"/>
      <c r="KWU139" s="7"/>
      <c r="KWV139" s="7"/>
      <c r="KWW139" s="7"/>
      <c r="KWX139" s="7"/>
      <c r="KWY139" s="7"/>
      <c r="KWZ139" s="7"/>
      <c r="KXA139" s="7"/>
      <c r="KXB139" s="7"/>
      <c r="KXC139" s="7"/>
      <c r="KXD139" s="7"/>
      <c r="KXE139" s="7"/>
      <c r="KXF139" s="7"/>
      <c r="KXG139" s="7"/>
      <c r="KXH139" s="7"/>
      <c r="KXI139" s="7"/>
      <c r="KXJ139" s="7"/>
      <c r="KXK139" s="7"/>
      <c r="KXL139" s="7"/>
      <c r="KXM139" s="7"/>
      <c r="KXN139" s="7"/>
      <c r="KXO139" s="7"/>
      <c r="KXP139" s="7"/>
      <c r="KXQ139" s="7"/>
      <c r="KXR139" s="7"/>
      <c r="KXS139" s="7"/>
      <c r="KXT139" s="7"/>
      <c r="KXU139" s="7"/>
      <c r="KXV139" s="7"/>
      <c r="KXW139" s="7"/>
      <c r="KXX139" s="7"/>
      <c r="KXY139" s="7"/>
      <c r="KXZ139" s="7"/>
      <c r="KYA139" s="7"/>
      <c r="KYB139" s="7"/>
      <c r="KYC139" s="7"/>
      <c r="KYD139" s="7"/>
      <c r="KYE139" s="7"/>
      <c r="KYF139" s="7"/>
      <c r="KYG139" s="7"/>
      <c r="KYH139" s="7"/>
      <c r="KYI139" s="7"/>
      <c r="KYJ139" s="7"/>
      <c r="KYK139" s="7"/>
      <c r="KYL139" s="7"/>
      <c r="KYM139" s="7"/>
      <c r="KYN139" s="7"/>
      <c r="KYO139" s="7"/>
      <c r="KYP139" s="7"/>
      <c r="KYQ139" s="7"/>
      <c r="KYR139" s="7"/>
      <c r="KYS139" s="7"/>
      <c r="KYT139" s="7"/>
      <c r="KYU139" s="7"/>
      <c r="KYV139" s="7"/>
      <c r="KYW139" s="7"/>
      <c r="KYX139" s="7"/>
      <c r="KYY139" s="7"/>
      <c r="KYZ139" s="7"/>
      <c r="KZA139" s="7"/>
      <c r="KZB139" s="7"/>
      <c r="KZC139" s="7"/>
      <c r="KZD139" s="7"/>
      <c r="KZE139" s="7"/>
      <c r="KZF139" s="7"/>
      <c r="KZG139" s="7"/>
      <c r="KZH139" s="7"/>
      <c r="KZI139" s="7"/>
      <c r="KZJ139" s="7"/>
      <c r="KZK139" s="7"/>
      <c r="KZL139" s="7"/>
      <c r="KZM139" s="7"/>
      <c r="KZN139" s="7"/>
      <c r="KZO139" s="7"/>
      <c r="KZP139" s="7"/>
      <c r="KZQ139" s="7"/>
      <c r="KZR139" s="7"/>
      <c r="KZS139" s="7"/>
      <c r="KZT139" s="7"/>
      <c r="KZU139" s="7"/>
      <c r="KZV139" s="7"/>
      <c r="KZW139" s="7"/>
      <c r="KZX139" s="7"/>
      <c r="KZY139" s="7"/>
      <c r="KZZ139" s="7"/>
      <c r="LAA139" s="7"/>
      <c r="LAB139" s="7"/>
      <c r="LAC139" s="7"/>
      <c r="LAD139" s="7"/>
      <c r="LAE139" s="7"/>
      <c r="LAF139" s="7"/>
      <c r="LAG139" s="7"/>
      <c r="LAH139" s="7"/>
      <c r="LAI139" s="7"/>
      <c r="LAJ139" s="7"/>
      <c r="LAK139" s="7"/>
      <c r="LAL139" s="7"/>
      <c r="LAM139" s="7"/>
      <c r="LAN139" s="7"/>
      <c r="LAO139" s="7"/>
      <c r="LAP139" s="7"/>
      <c r="LAQ139" s="7"/>
      <c r="LAR139" s="7"/>
      <c r="LAS139" s="7"/>
      <c r="LAT139" s="7"/>
      <c r="LAU139" s="7"/>
      <c r="LAV139" s="7"/>
      <c r="LAW139" s="7"/>
      <c r="LAX139" s="7"/>
      <c r="LAY139" s="7"/>
      <c r="LAZ139" s="7"/>
      <c r="LBA139" s="7"/>
      <c r="LBB139" s="7"/>
      <c r="LBC139" s="7"/>
      <c r="LBD139" s="7"/>
      <c r="LBE139" s="7"/>
      <c r="LBF139" s="7"/>
      <c r="LBG139" s="7"/>
      <c r="LBH139" s="7"/>
      <c r="LBI139" s="7"/>
      <c r="LBJ139" s="7"/>
      <c r="LBK139" s="7"/>
      <c r="LBL139" s="7"/>
      <c r="LBM139" s="7"/>
      <c r="LBN139" s="7"/>
      <c r="LBO139" s="7"/>
      <c r="LBP139" s="7"/>
      <c r="LBQ139" s="7"/>
      <c r="LBR139" s="7"/>
      <c r="LBS139" s="7"/>
      <c r="LBT139" s="7"/>
      <c r="LBU139" s="7"/>
      <c r="LBV139" s="7"/>
      <c r="LBW139" s="7"/>
      <c r="LBX139" s="7"/>
      <c r="LBY139" s="7"/>
      <c r="LBZ139" s="7"/>
      <c r="LCA139" s="7"/>
      <c r="LCB139" s="7"/>
      <c r="LCC139" s="7"/>
      <c r="LCD139" s="7"/>
      <c r="LCE139" s="7"/>
      <c r="LCF139" s="7"/>
      <c r="LCG139" s="7"/>
      <c r="LCH139" s="7"/>
      <c r="LCI139" s="7"/>
      <c r="LCJ139" s="7"/>
      <c r="LCK139" s="7"/>
      <c r="LCL139" s="7"/>
      <c r="LCM139" s="7"/>
      <c r="LCN139" s="7"/>
      <c r="LCO139" s="7"/>
      <c r="LCP139" s="7"/>
      <c r="LCQ139" s="7"/>
      <c r="LCR139" s="7"/>
      <c r="LCS139" s="7"/>
      <c r="LCT139" s="7"/>
      <c r="LCU139" s="7"/>
      <c r="LCV139" s="7"/>
      <c r="LCW139" s="7"/>
      <c r="LCX139" s="7"/>
      <c r="LCY139" s="7"/>
      <c r="LCZ139" s="7"/>
      <c r="LDA139" s="7"/>
      <c r="LDB139" s="7"/>
      <c r="LDC139" s="7"/>
      <c r="LDD139" s="7"/>
      <c r="LDE139" s="7"/>
      <c r="LDF139" s="7"/>
      <c r="LDG139" s="7"/>
      <c r="LDH139" s="7"/>
      <c r="LDI139" s="7"/>
      <c r="LDJ139" s="7"/>
      <c r="LDK139" s="7"/>
      <c r="LDL139" s="7"/>
      <c r="LDM139" s="7"/>
      <c r="LDN139" s="7"/>
      <c r="LDO139" s="7"/>
      <c r="LDP139" s="7"/>
      <c r="LDQ139" s="7"/>
      <c r="LDR139" s="7"/>
      <c r="LDS139" s="7"/>
      <c r="LDT139" s="7"/>
      <c r="LDU139" s="7"/>
      <c r="LDV139" s="7"/>
      <c r="LDW139" s="7"/>
      <c r="LDX139" s="7"/>
      <c r="LDY139" s="7"/>
      <c r="LDZ139" s="7"/>
      <c r="LEA139" s="7"/>
      <c r="LEB139" s="7"/>
      <c r="LEC139" s="7"/>
      <c r="LED139" s="7"/>
      <c r="LEE139" s="7"/>
      <c r="LEF139" s="7"/>
      <c r="LEG139" s="7"/>
      <c r="LEH139" s="7"/>
      <c r="LEI139" s="7"/>
      <c r="LEJ139" s="7"/>
      <c r="LEK139" s="7"/>
      <c r="LEL139" s="7"/>
      <c r="LEM139" s="7"/>
      <c r="LEN139" s="7"/>
      <c r="LEO139" s="7"/>
      <c r="LEP139" s="7"/>
      <c r="LEQ139" s="7"/>
      <c r="LER139" s="7"/>
      <c r="LES139" s="7"/>
      <c r="LET139" s="7"/>
      <c r="LEU139" s="7"/>
      <c r="LEV139" s="7"/>
      <c r="LEW139" s="7"/>
      <c r="LEX139" s="7"/>
      <c r="LEY139" s="7"/>
      <c r="LEZ139" s="7"/>
      <c r="LFA139" s="7"/>
      <c r="LFB139" s="7"/>
      <c r="LFC139" s="7"/>
      <c r="LFD139" s="7"/>
      <c r="LFE139" s="7"/>
      <c r="LFF139" s="7"/>
      <c r="LFG139" s="7"/>
      <c r="LFH139" s="7"/>
      <c r="LFI139" s="7"/>
      <c r="LFJ139" s="7"/>
      <c r="LFK139" s="7"/>
      <c r="LFL139" s="7"/>
      <c r="LFM139" s="7"/>
      <c r="LFN139" s="7"/>
      <c r="LFO139" s="7"/>
      <c r="LFP139" s="7"/>
      <c r="LFQ139" s="7"/>
      <c r="LFR139" s="7"/>
      <c r="LFS139" s="7"/>
      <c r="LFT139" s="7"/>
      <c r="LFU139" s="7"/>
      <c r="LFV139" s="7"/>
      <c r="LFW139" s="7"/>
      <c r="LFX139" s="7"/>
      <c r="LFY139" s="7"/>
      <c r="LFZ139" s="7"/>
      <c r="LGA139" s="7"/>
      <c r="LGB139" s="7"/>
      <c r="LGC139" s="7"/>
      <c r="LGD139" s="7"/>
      <c r="LGE139" s="7"/>
      <c r="LGF139" s="7"/>
      <c r="LGG139" s="7"/>
      <c r="LGH139" s="7"/>
      <c r="LGI139" s="7"/>
      <c r="LGJ139" s="7"/>
      <c r="LGK139" s="7"/>
      <c r="LGL139" s="7"/>
      <c r="LGM139" s="7"/>
      <c r="LGN139" s="7"/>
      <c r="LGO139" s="7"/>
      <c r="LGP139" s="7"/>
      <c r="LGQ139" s="7"/>
      <c r="LGR139" s="7"/>
      <c r="LGS139" s="7"/>
      <c r="LGT139" s="7"/>
      <c r="LGU139" s="7"/>
      <c r="LGV139" s="7"/>
      <c r="LGW139" s="7"/>
      <c r="LGX139" s="7"/>
      <c r="LGY139" s="7"/>
      <c r="LGZ139" s="7"/>
      <c r="LHA139" s="7"/>
      <c r="LHB139" s="7"/>
      <c r="LHC139" s="7"/>
      <c r="LHD139" s="7"/>
      <c r="LHE139" s="7"/>
      <c r="LHF139" s="7"/>
      <c r="LHG139" s="7"/>
      <c r="LHH139" s="7"/>
      <c r="LHI139" s="7"/>
      <c r="LHJ139" s="7"/>
      <c r="LHK139" s="7"/>
      <c r="LHL139" s="7"/>
      <c r="LHM139" s="7"/>
      <c r="LHN139" s="7"/>
      <c r="LHO139" s="7"/>
      <c r="LHP139" s="7"/>
      <c r="LHQ139" s="7"/>
      <c r="LHR139" s="7"/>
      <c r="LHS139" s="7"/>
      <c r="LHT139" s="7"/>
      <c r="LHU139" s="7"/>
      <c r="LHV139" s="7"/>
      <c r="LHW139" s="7"/>
      <c r="LHX139" s="7"/>
      <c r="LHY139" s="7"/>
      <c r="LHZ139" s="7"/>
      <c r="LIA139" s="7"/>
      <c r="LIB139" s="7"/>
      <c r="LIC139" s="7"/>
      <c r="LID139" s="7"/>
      <c r="LIE139" s="7"/>
      <c r="LIF139" s="7"/>
      <c r="LIG139" s="7"/>
      <c r="LIH139" s="7"/>
      <c r="LII139" s="7"/>
      <c r="LIJ139" s="7"/>
      <c r="LIK139" s="7"/>
      <c r="LIL139" s="7"/>
      <c r="LIM139" s="7"/>
      <c r="LIN139" s="7"/>
      <c r="LIO139" s="7"/>
      <c r="LIP139" s="7"/>
      <c r="LIQ139" s="7"/>
      <c r="LIR139" s="7"/>
      <c r="LIS139" s="7"/>
      <c r="LIT139" s="7"/>
      <c r="LIU139" s="7"/>
      <c r="LIV139" s="7"/>
      <c r="LIW139" s="7"/>
      <c r="LIX139" s="7"/>
      <c r="LIY139" s="7"/>
      <c r="LIZ139" s="7"/>
      <c r="LJA139" s="7"/>
      <c r="LJB139" s="7"/>
      <c r="LJC139" s="7"/>
      <c r="LJD139" s="7"/>
      <c r="LJE139" s="7"/>
      <c r="LJF139" s="7"/>
      <c r="LJG139" s="7"/>
      <c r="LJH139" s="7"/>
      <c r="LJI139" s="7"/>
      <c r="LJJ139" s="7"/>
      <c r="LJK139" s="7"/>
      <c r="LJL139" s="7"/>
      <c r="LJM139" s="7"/>
      <c r="LJN139" s="7"/>
      <c r="LJO139" s="7"/>
      <c r="LJP139" s="7"/>
      <c r="LJQ139" s="7"/>
      <c r="LJR139" s="7"/>
      <c r="LJS139" s="7"/>
      <c r="LJT139" s="7"/>
      <c r="LJU139" s="7"/>
      <c r="LJV139" s="7"/>
      <c r="LJW139" s="7"/>
      <c r="LJX139" s="7"/>
      <c r="LJY139" s="7"/>
      <c r="LJZ139" s="7"/>
      <c r="LKA139" s="7"/>
      <c r="LKB139" s="7"/>
      <c r="LKC139" s="7"/>
      <c r="LKD139" s="7"/>
      <c r="LKE139" s="7"/>
      <c r="LKF139" s="7"/>
      <c r="LKG139" s="7"/>
      <c r="LKH139" s="7"/>
      <c r="LKI139" s="7"/>
      <c r="LKJ139" s="7"/>
      <c r="LKK139" s="7"/>
      <c r="LKL139" s="7"/>
      <c r="LKM139" s="7"/>
      <c r="LKN139" s="7"/>
      <c r="LKO139" s="7"/>
      <c r="LKP139" s="7"/>
      <c r="LKQ139" s="7"/>
      <c r="LKR139" s="7"/>
      <c r="LKS139" s="7"/>
      <c r="LKT139" s="7"/>
      <c r="LKU139" s="7"/>
      <c r="LKV139" s="7"/>
      <c r="LKW139" s="7"/>
      <c r="LKX139" s="7"/>
      <c r="LKY139" s="7"/>
      <c r="LKZ139" s="7"/>
      <c r="LLA139" s="7"/>
      <c r="LLB139" s="7"/>
      <c r="LLC139" s="7"/>
      <c r="LLD139" s="7"/>
      <c r="LLE139" s="7"/>
      <c r="LLF139" s="7"/>
      <c r="LLG139" s="7"/>
      <c r="LLH139" s="7"/>
      <c r="LLI139" s="7"/>
      <c r="LLJ139" s="7"/>
      <c r="LLK139" s="7"/>
      <c r="LLL139" s="7"/>
      <c r="LLM139" s="7"/>
      <c r="LLN139" s="7"/>
      <c r="LLO139" s="7"/>
      <c r="LLP139" s="7"/>
      <c r="LLQ139" s="7"/>
      <c r="LLR139" s="7"/>
      <c r="LLS139" s="7"/>
      <c r="LLT139" s="7"/>
      <c r="LLU139" s="7"/>
      <c r="LLV139" s="7"/>
      <c r="LLW139" s="7"/>
      <c r="LLX139" s="7"/>
      <c r="LLY139" s="7"/>
      <c r="LLZ139" s="7"/>
      <c r="LMA139" s="7"/>
      <c r="LMB139" s="7"/>
      <c r="LMC139" s="7"/>
      <c r="LMD139" s="7"/>
      <c r="LME139" s="7"/>
      <c r="LMF139" s="7"/>
      <c r="LMG139" s="7"/>
      <c r="LMH139" s="7"/>
      <c r="LMI139" s="7"/>
      <c r="LMJ139" s="7"/>
      <c r="LMK139" s="7"/>
      <c r="LML139" s="7"/>
      <c r="LMM139" s="7"/>
      <c r="LMN139" s="7"/>
      <c r="LMO139" s="7"/>
      <c r="LMP139" s="7"/>
      <c r="LMQ139" s="7"/>
      <c r="LMR139" s="7"/>
      <c r="LMS139" s="7"/>
      <c r="LMT139" s="7"/>
      <c r="LMU139" s="7"/>
      <c r="LMV139" s="7"/>
      <c r="LMW139" s="7"/>
      <c r="LMX139" s="7"/>
      <c r="LMY139" s="7"/>
      <c r="LMZ139" s="7"/>
      <c r="LNA139" s="7"/>
      <c r="LNB139" s="7"/>
      <c r="LNC139" s="7"/>
      <c r="LND139" s="7"/>
      <c r="LNE139" s="7"/>
      <c r="LNF139" s="7"/>
      <c r="LNG139" s="7"/>
      <c r="LNH139" s="7"/>
      <c r="LNI139" s="7"/>
      <c r="LNJ139" s="7"/>
      <c r="LNK139" s="7"/>
      <c r="LNL139" s="7"/>
      <c r="LNM139" s="7"/>
      <c r="LNN139" s="7"/>
      <c r="LNO139" s="7"/>
      <c r="LNP139" s="7"/>
      <c r="LNQ139" s="7"/>
      <c r="LNR139" s="7"/>
      <c r="LNS139" s="7"/>
      <c r="LNT139" s="7"/>
      <c r="LNU139" s="7"/>
      <c r="LNV139" s="7"/>
      <c r="LNW139" s="7"/>
      <c r="LNX139" s="7"/>
      <c r="LNY139" s="7"/>
      <c r="LNZ139" s="7"/>
      <c r="LOA139" s="7"/>
      <c r="LOB139" s="7"/>
      <c r="LOC139" s="7"/>
      <c r="LOD139" s="7"/>
      <c r="LOE139" s="7"/>
      <c r="LOF139" s="7"/>
      <c r="LOG139" s="7"/>
      <c r="LOH139" s="7"/>
      <c r="LOI139" s="7"/>
      <c r="LOJ139" s="7"/>
      <c r="LOK139" s="7"/>
      <c r="LOL139" s="7"/>
      <c r="LOM139" s="7"/>
      <c r="LON139" s="7"/>
      <c r="LOO139" s="7"/>
      <c r="LOP139" s="7"/>
      <c r="LOQ139" s="7"/>
      <c r="LOR139" s="7"/>
      <c r="LOS139" s="7"/>
      <c r="LOT139" s="7"/>
      <c r="LOU139" s="7"/>
      <c r="LOV139" s="7"/>
      <c r="LOW139" s="7"/>
      <c r="LOX139" s="7"/>
      <c r="LOY139" s="7"/>
      <c r="LOZ139" s="7"/>
      <c r="LPA139" s="7"/>
      <c r="LPB139" s="7"/>
      <c r="LPC139" s="7"/>
      <c r="LPD139" s="7"/>
      <c r="LPE139" s="7"/>
      <c r="LPF139" s="7"/>
      <c r="LPG139" s="7"/>
      <c r="LPH139" s="7"/>
      <c r="LPI139" s="7"/>
      <c r="LPJ139" s="7"/>
      <c r="LPK139" s="7"/>
      <c r="LPL139" s="7"/>
      <c r="LPM139" s="7"/>
      <c r="LPN139" s="7"/>
      <c r="LPO139" s="7"/>
      <c r="LPP139" s="7"/>
      <c r="LPQ139" s="7"/>
      <c r="LPR139" s="7"/>
      <c r="LPS139" s="7"/>
      <c r="LPT139" s="7"/>
      <c r="LPU139" s="7"/>
      <c r="LPV139" s="7"/>
      <c r="LPW139" s="7"/>
      <c r="LPX139" s="7"/>
      <c r="LPY139" s="7"/>
      <c r="LPZ139" s="7"/>
      <c r="LQA139" s="7"/>
      <c r="LQB139" s="7"/>
      <c r="LQC139" s="7"/>
      <c r="LQD139" s="7"/>
      <c r="LQE139" s="7"/>
      <c r="LQF139" s="7"/>
      <c r="LQG139" s="7"/>
      <c r="LQH139" s="7"/>
      <c r="LQI139" s="7"/>
      <c r="LQJ139" s="7"/>
      <c r="LQK139" s="7"/>
      <c r="LQL139" s="7"/>
      <c r="LQM139" s="7"/>
      <c r="LQN139" s="7"/>
      <c r="LQO139" s="7"/>
      <c r="LQP139" s="7"/>
      <c r="LQQ139" s="7"/>
      <c r="LQR139" s="7"/>
      <c r="LQS139" s="7"/>
      <c r="LQT139" s="7"/>
      <c r="LQU139" s="7"/>
      <c r="LQV139" s="7"/>
      <c r="LQW139" s="7"/>
      <c r="LQX139" s="7"/>
      <c r="LQY139" s="7"/>
      <c r="LQZ139" s="7"/>
      <c r="LRA139" s="7"/>
      <c r="LRB139" s="7"/>
      <c r="LRC139" s="7"/>
      <c r="LRD139" s="7"/>
      <c r="LRE139" s="7"/>
      <c r="LRF139" s="7"/>
      <c r="LRG139" s="7"/>
      <c r="LRH139" s="7"/>
      <c r="LRI139" s="7"/>
      <c r="LRJ139" s="7"/>
      <c r="LRK139" s="7"/>
      <c r="LRL139" s="7"/>
      <c r="LRM139" s="7"/>
      <c r="LRN139" s="7"/>
      <c r="LRO139" s="7"/>
      <c r="LRP139" s="7"/>
      <c r="LRQ139" s="7"/>
      <c r="LRR139" s="7"/>
      <c r="LRS139" s="7"/>
      <c r="LRT139" s="7"/>
      <c r="LRU139" s="7"/>
      <c r="LRV139" s="7"/>
      <c r="LRW139" s="7"/>
      <c r="LRX139" s="7"/>
      <c r="LRY139" s="7"/>
      <c r="LRZ139" s="7"/>
      <c r="LSA139" s="7"/>
      <c r="LSB139" s="7"/>
      <c r="LSC139" s="7"/>
      <c r="LSD139" s="7"/>
      <c r="LSE139" s="7"/>
      <c r="LSF139" s="7"/>
      <c r="LSG139" s="7"/>
      <c r="LSH139" s="7"/>
      <c r="LSI139" s="7"/>
      <c r="LSJ139" s="7"/>
      <c r="LSK139" s="7"/>
      <c r="LSL139" s="7"/>
      <c r="LSM139" s="7"/>
      <c r="LSN139" s="7"/>
      <c r="LSO139" s="7"/>
      <c r="LSP139" s="7"/>
      <c r="LSQ139" s="7"/>
      <c r="LSR139" s="7"/>
      <c r="LSS139" s="7"/>
      <c r="LST139" s="7"/>
      <c r="LSU139" s="7"/>
      <c r="LSV139" s="7"/>
      <c r="LSW139" s="7"/>
      <c r="LSX139" s="7"/>
      <c r="LSY139" s="7"/>
      <c r="LSZ139" s="7"/>
      <c r="LTA139" s="7"/>
      <c r="LTB139" s="7"/>
      <c r="LTC139" s="7"/>
      <c r="LTD139" s="7"/>
      <c r="LTE139" s="7"/>
      <c r="LTF139" s="7"/>
      <c r="LTG139" s="7"/>
      <c r="LTH139" s="7"/>
      <c r="LTI139" s="7"/>
      <c r="LTJ139" s="7"/>
      <c r="LTK139" s="7"/>
      <c r="LTL139" s="7"/>
      <c r="LTM139" s="7"/>
      <c r="LTN139" s="7"/>
      <c r="LTO139" s="7"/>
      <c r="LTP139" s="7"/>
      <c r="LTQ139" s="7"/>
      <c r="LTR139" s="7"/>
      <c r="LTS139" s="7"/>
      <c r="LTT139" s="7"/>
      <c r="LTU139" s="7"/>
      <c r="LTV139" s="7"/>
      <c r="LTW139" s="7"/>
      <c r="LTX139" s="7"/>
      <c r="LTY139" s="7"/>
      <c r="LTZ139" s="7"/>
      <c r="LUA139" s="7"/>
      <c r="LUB139" s="7"/>
      <c r="LUC139" s="7"/>
      <c r="LUD139" s="7"/>
      <c r="LUE139" s="7"/>
      <c r="LUF139" s="7"/>
      <c r="LUG139" s="7"/>
      <c r="LUH139" s="7"/>
      <c r="LUI139" s="7"/>
      <c r="LUJ139" s="7"/>
      <c r="LUK139" s="7"/>
      <c r="LUL139" s="7"/>
      <c r="LUM139" s="7"/>
      <c r="LUN139" s="7"/>
      <c r="LUO139" s="7"/>
      <c r="LUP139" s="7"/>
      <c r="LUQ139" s="7"/>
      <c r="LUR139" s="7"/>
      <c r="LUS139" s="7"/>
      <c r="LUT139" s="7"/>
      <c r="LUU139" s="7"/>
      <c r="LUV139" s="7"/>
      <c r="LUW139" s="7"/>
      <c r="LUX139" s="7"/>
      <c r="LUY139" s="7"/>
      <c r="LUZ139" s="7"/>
      <c r="LVA139" s="7"/>
      <c r="LVB139" s="7"/>
      <c r="LVC139" s="7"/>
      <c r="LVD139" s="7"/>
      <c r="LVE139" s="7"/>
      <c r="LVF139" s="7"/>
      <c r="LVG139" s="7"/>
      <c r="LVH139" s="7"/>
      <c r="LVI139" s="7"/>
      <c r="LVJ139" s="7"/>
      <c r="LVK139" s="7"/>
      <c r="LVL139" s="7"/>
      <c r="LVM139" s="7"/>
      <c r="LVN139" s="7"/>
      <c r="LVO139" s="7"/>
      <c r="LVP139" s="7"/>
      <c r="LVQ139" s="7"/>
      <c r="LVR139" s="7"/>
      <c r="LVS139" s="7"/>
      <c r="LVT139" s="7"/>
      <c r="LVU139" s="7"/>
      <c r="LVV139" s="7"/>
      <c r="LVW139" s="7"/>
      <c r="LVX139" s="7"/>
      <c r="LVY139" s="7"/>
      <c r="LVZ139" s="7"/>
      <c r="LWA139" s="7"/>
      <c r="LWB139" s="7"/>
      <c r="LWC139" s="7"/>
      <c r="LWD139" s="7"/>
      <c r="LWE139" s="7"/>
      <c r="LWF139" s="7"/>
      <c r="LWG139" s="7"/>
      <c r="LWH139" s="7"/>
      <c r="LWI139" s="7"/>
      <c r="LWJ139" s="7"/>
      <c r="LWK139" s="7"/>
      <c r="LWL139" s="7"/>
      <c r="LWM139" s="7"/>
      <c r="LWN139" s="7"/>
      <c r="LWO139" s="7"/>
      <c r="LWP139" s="7"/>
      <c r="LWQ139" s="7"/>
      <c r="LWR139" s="7"/>
      <c r="LWS139" s="7"/>
      <c r="LWT139" s="7"/>
      <c r="LWU139" s="7"/>
      <c r="LWV139" s="7"/>
      <c r="LWW139" s="7"/>
      <c r="LWX139" s="7"/>
      <c r="LWY139" s="7"/>
      <c r="LWZ139" s="7"/>
      <c r="LXA139" s="7"/>
      <c r="LXB139" s="7"/>
      <c r="LXC139" s="7"/>
      <c r="LXD139" s="7"/>
      <c r="LXE139" s="7"/>
      <c r="LXF139" s="7"/>
      <c r="LXG139" s="7"/>
      <c r="LXH139" s="7"/>
      <c r="LXI139" s="7"/>
      <c r="LXJ139" s="7"/>
      <c r="LXK139" s="7"/>
      <c r="LXL139" s="7"/>
      <c r="LXM139" s="7"/>
      <c r="LXN139" s="7"/>
      <c r="LXO139" s="7"/>
      <c r="LXP139" s="7"/>
      <c r="LXQ139" s="7"/>
      <c r="LXR139" s="7"/>
      <c r="LXS139" s="7"/>
      <c r="LXT139" s="7"/>
      <c r="LXU139" s="7"/>
      <c r="LXV139" s="7"/>
      <c r="LXW139" s="7"/>
      <c r="LXX139" s="7"/>
      <c r="LXY139" s="7"/>
      <c r="LXZ139" s="7"/>
      <c r="LYA139" s="7"/>
      <c r="LYB139" s="7"/>
      <c r="LYC139" s="7"/>
      <c r="LYD139" s="7"/>
      <c r="LYE139" s="7"/>
      <c r="LYF139" s="7"/>
      <c r="LYG139" s="7"/>
      <c r="LYH139" s="7"/>
      <c r="LYI139" s="7"/>
      <c r="LYJ139" s="7"/>
      <c r="LYK139" s="7"/>
      <c r="LYL139" s="7"/>
      <c r="LYM139" s="7"/>
      <c r="LYN139" s="7"/>
      <c r="LYO139" s="7"/>
      <c r="LYP139" s="7"/>
      <c r="LYQ139" s="7"/>
      <c r="LYR139" s="7"/>
      <c r="LYS139" s="7"/>
      <c r="LYT139" s="7"/>
      <c r="LYU139" s="7"/>
      <c r="LYV139" s="7"/>
      <c r="LYW139" s="7"/>
      <c r="LYX139" s="7"/>
      <c r="LYY139" s="7"/>
      <c r="LYZ139" s="7"/>
      <c r="LZA139" s="7"/>
      <c r="LZB139" s="7"/>
      <c r="LZC139" s="7"/>
      <c r="LZD139" s="7"/>
      <c r="LZE139" s="7"/>
      <c r="LZF139" s="7"/>
      <c r="LZG139" s="7"/>
      <c r="LZH139" s="7"/>
      <c r="LZI139" s="7"/>
      <c r="LZJ139" s="7"/>
      <c r="LZK139" s="7"/>
      <c r="LZL139" s="7"/>
      <c r="LZM139" s="7"/>
      <c r="LZN139" s="7"/>
      <c r="LZO139" s="7"/>
      <c r="LZP139" s="7"/>
      <c r="LZQ139" s="7"/>
      <c r="LZR139" s="7"/>
      <c r="LZS139" s="7"/>
      <c r="LZT139" s="7"/>
      <c r="LZU139" s="7"/>
      <c r="LZV139" s="7"/>
      <c r="LZW139" s="7"/>
      <c r="LZX139" s="7"/>
      <c r="LZY139" s="7"/>
      <c r="LZZ139" s="7"/>
      <c r="MAA139" s="7"/>
      <c r="MAB139" s="7"/>
      <c r="MAC139" s="7"/>
      <c r="MAD139" s="7"/>
      <c r="MAE139" s="7"/>
      <c r="MAF139" s="7"/>
      <c r="MAG139" s="7"/>
      <c r="MAH139" s="7"/>
      <c r="MAI139" s="7"/>
      <c r="MAJ139" s="7"/>
      <c r="MAK139" s="7"/>
      <c r="MAL139" s="7"/>
      <c r="MAM139" s="7"/>
      <c r="MAN139" s="7"/>
      <c r="MAO139" s="7"/>
      <c r="MAP139" s="7"/>
      <c r="MAQ139" s="7"/>
      <c r="MAR139" s="7"/>
      <c r="MAS139" s="7"/>
      <c r="MAT139" s="7"/>
      <c r="MAU139" s="7"/>
      <c r="MAV139" s="7"/>
      <c r="MAW139" s="7"/>
      <c r="MAX139" s="7"/>
      <c r="MAY139" s="7"/>
      <c r="MAZ139" s="7"/>
      <c r="MBA139" s="7"/>
      <c r="MBB139" s="7"/>
      <c r="MBC139" s="7"/>
      <c r="MBD139" s="7"/>
      <c r="MBE139" s="7"/>
      <c r="MBF139" s="7"/>
      <c r="MBG139" s="7"/>
      <c r="MBH139" s="7"/>
      <c r="MBI139" s="7"/>
      <c r="MBJ139" s="7"/>
      <c r="MBK139" s="7"/>
      <c r="MBL139" s="7"/>
      <c r="MBM139" s="7"/>
      <c r="MBN139" s="7"/>
      <c r="MBO139" s="7"/>
      <c r="MBP139" s="7"/>
      <c r="MBQ139" s="7"/>
      <c r="MBR139" s="7"/>
      <c r="MBS139" s="7"/>
      <c r="MBT139" s="7"/>
      <c r="MBU139" s="7"/>
      <c r="MBV139" s="7"/>
      <c r="MBW139" s="7"/>
      <c r="MBX139" s="7"/>
      <c r="MBY139" s="7"/>
      <c r="MBZ139" s="7"/>
      <c r="MCA139" s="7"/>
      <c r="MCB139" s="7"/>
      <c r="MCC139" s="7"/>
      <c r="MCD139" s="7"/>
      <c r="MCE139" s="7"/>
      <c r="MCF139" s="7"/>
      <c r="MCG139" s="7"/>
      <c r="MCH139" s="7"/>
      <c r="MCI139" s="7"/>
      <c r="MCJ139" s="7"/>
      <c r="MCK139" s="7"/>
      <c r="MCL139" s="7"/>
      <c r="MCM139" s="7"/>
      <c r="MCN139" s="7"/>
      <c r="MCO139" s="7"/>
      <c r="MCP139" s="7"/>
      <c r="MCQ139" s="7"/>
      <c r="MCR139" s="7"/>
      <c r="MCS139" s="7"/>
      <c r="MCT139" s="7"/>
      <c r="MCU139" s="7"/>
      <c r="MCV139" s="7"/>
      <c r="MCW139" s="7"/>
      <c r="MCX139" s="7"/>
      <c r="MCY139" s="7"/>
      <c r="MCZ139" s="7"/>
      <c r="MDA139" s="7"/>
      <c r="MDB139" s="7"/>
      <c r="MDC139" s="7"/>
      <c r="MDD139" s="7"/>
      <c r="MDE139" s="7"/>
      <c r="MDF139" s="7"/>
      <c r="MDG139" s="7"/>
      <c r="MDH139" s="7"/>
      <c r="MDI139" s="7"/>
      <c r="MDJ139" s="7"/>
      <c r="MDK139" s="7"/>
      <c r="MDL139" s="7"/>
      <c r="MDM139" s="7"/>
      <c r="MDN139" s="7"/>
      <c r="MDO139" s="7"/>
      <c r="MDP139" s="7"/>
      <c r="MDQ139" s="7"/>
      <c r="MDR139" s="7"/>
      <c r="MDS139" s="7"/>
      <c r="MDT139" s="7"/>
      <c r="MDU139" s="7"/>
      <c r="MDV139" s="7"/>
      <c r="MDW139" s="7"/>
      <c r="MDX139" s="7"/>
      <c r="MDY139" s="7"/>
      <c r="MDZ139" s="7"/>
      <c r="MEA139" s="7"/>
      <c r="MEB139" s="7"/>
      <c r="MEC139" s="7"/>
      <c r="MED139" s="7"/>
      <c r="MEE139" s="7"/>
      <c r="MEF139" s="7"/>
      <c r="MEG139" s="7"/>
      <c r="MEH139" s="7"/>
      <c r="MEI139" s="7"/>
      <c r="MEJ139" s="7"/>
      <c r="MEK139" s="7"/>
      <c r="MEL139" s="7"/>
      <c r="MEM139" s="7"/>
      <c r="MEN139" s="7"/>
      <c r="MEO139" s="7"/>
      <c r="MEP139" s="7"/>
      <c r="MEQ139" s="7"/>
      <c r="MER139" s="7"/>
      <c r="MES139" s="7"/>
      <c r="MET139" s="7"/>
      <c r="MEU139" s="7"/>
      <c r="MEV139" s="7"/>
      <c r="MEW139" s="7"/>
      <c r="MEX139" s="7"/>
      <c r="MEY139" s="7"/>
      <c r="MEZ139" s="7"/>
      <c r="MFA139" s="7"/>
      <c r="MFB139" s="7"/>
      <c r="MFC139" s="7"/>
      <c r="MFD139" s="7"/>
      <c r="MFE139" s="7"/>
      <c r="MFF139" s="7"/>
      <c r="MFG139" s="7"/>
      <c r="MFH139" s="7"/>
      <c r="MFI139" s="7"/>
      <c r="MFJ139" s="7"/>
      <c r="MFK139" s="7"/>
      <c r="MFL139" s="7"/>
      <c r="MFM139" s="7"/>
      <c r="MFN139" s="7"/>
      <c r="MFO139" s="7"/>
      <c r="MFP139" s="7"/>
      <c r="MFQ139" s="7"/>
      <c r="MFR139" s="7"/>
      <c r="MFS139" s="7"/>
      <c r="MFT139" s="7"/>
      <c r="MFU139" s="7"/>
      <c r="MFV139" s="7"/>
      <c r="MFW139" s="7"/>
      <c r="MFX139" s="7"/>
      <c r="MFY139" s="7"/>
      <c r="MFZ139" s="7"/>
      <c r="MGA139" s="7"/>
      <c r="MGB139" s="7"/>
      <c r="MGC139" s="7"/>
      <c r="MGD139" s="7"/>
      <c r="MGE139" s="7"/>
      <c r="MGF139" s="7"/>
      <c r="MGG139" s="7"/>
      <c r="MGH139" s="7"/>
      <c r="MGI139" s="7"/>
      <c r="MGJ139" s="7"/>
      <c r="MGK139" s="7"/>
      <c r="MGL139" s="7"/>
      <c r="MGM139" s="7"/>
      <c r="MGN139" s="7"/>
      <c r="MGO139" s="7"/>
      <c r="MGP139" s="7"/>
      <c r="MGQ139" s="7"/>
      <c r="MGR139" s="7"/>
      <c r="MGS139" s="7"/>
      <c r="MGT139" s="7"/>
      <c r="MGU139" s="7"/>
      <c r="MGV139" s="7"/>
      <c r="MGW139" s="7"/>
      <c r="MGX139" s="7"/>
      <c r="MGY139" s="7"/>
      <c r="MGZ139" s="7"/>
      <c r="MHA139" s="7"/>
      <c r="MHB139" s="7"/>
      <c r="MHC139" s="7"/>
      <c r="MHD139" s="7"/>
      <c r="MHE139" s="7"/>
      <c r="MHF139" s="7"/>
      <c r="MHG139" s="7"/>
      <c r="MHH139" s="7"/>
      <c r="MHI139" s="7"/>
      <c r="MHJ139" s="7"/>
      <c r="MHK139" s="7"/>
      <c r="MHL139" s="7"/>
      <c r="MHM139" s="7"/>
      <c r="MHN139" s="7"/>
      <c r="MHO139" s="7"/>
      <c r="MHP139" s="7"/>
      <c r="MHQ139" s="7"/>
      <c r="MHR139" s="7"/>
      <c r="MHS139" s="7"/>
      <c r="MHT139" s="7"/>
      <c r="MHU139" s="7"/>
      <c r="MHV139" s="7"/>
      <c r="MHW139" s="7"/>
      <c r="MHX139" s="7"/>
      <c r="MHY139" s="7"/>
      <c r="MHZ139" s="7"/>
      <c r="MIA139" s="7"/>
      <c r="MIB139" s="7"/>
      <c r="MIC139" s="7"/>
      <c r="MID139" s="7"/>
      <c r="MIE139" s="7"/>
      <c r="MIF139" s="7"/>
      <c r="MIG139" s="7"/>
      <c r="MIH139" s="7"/>
      <c r="MII139" s="7"/>
      <c r="MIJ139" s="7"/>
      <c r="MIK139" s="7"/>
      <c r="MIL139" s="7"/>
      <c r="MIM139" s="7"/>
      <c r="MIN139" s="7"/>
      <c r="MIO139" s="7"/>
      <c r="MIP139" s="7"/>
      <c r="MIQ139" s="7"/>
      <c r="MIR139" s="7"/>
      <c r="MIS139" s="7"/>
      <c r="MIT139" s="7"/>
      <c r="MIU139" s="7"/>
      <c r="MIV139" s="7"/>
      <c r="MIW139" s="7"/>
      <c r="MIX139" s="7"/>
      <c r="MIY139" s="7"/>
      <c r="MIZ139" s="7"/>
      <c r="MJA139" s="7"/>
      <c r="MJB139" s="7"/>
      <c r="MJC139" s="7"/>
      <c r="MJD139" s="7"/>
      <c r="MJE139" s="7"/>
      <c r="MJF139" s="7"/>
      <c r="MJG139" s="7"/>
      <c r="MJH139" s="7"/>
      <c r="MJI139" s="7"/>
      <c r="MJJ139" s="7"/>
      <c r="MJK139" s="7"/>
      <c r="MJL139" s="7"/>
      <c r="MJM139" s="7"/>
      <c r="MJN139" s="7"/>
      <c r="MJO139" s="7"/>
      <c r="MJP139" s="7"/>
      <c r="MJQ139" s="7"/>
      <c r="MJR139" s="7"/>
      <c r="MJS139" s="7"/>
      <c r="MJT139" s="7"/>
      <c r="MJU139" s="7"/>
      <c r="MJV139" s="7"/>
      <c r="MJW139" s="7"/>
      <c r="MJX139" s="7"/>
      <c r="MJY139" s="7"/>
      <c r="MJZ139" s="7"/>
      <c r="MKA139" s="7"/>
      <c r="MKB139" s="7"/>
      <c r="MKC139" s="7"/>
      <c r="MKD139" s="7"/>
      <c r="MKE139" s="7"/>
      <c r="MKF139" s="7"/>
      <c r="MKG139" s="7"/>
      <c r="MKH139" s="7"/>
      <c r="MKI139" s="7"/>
      <c r="MKJ139" s="7"/>
      <c r="MKK139" s="7"/>
      <c r="MKL139" s="7"/>
      <c r="MKM139" s="7"/>
      <c r="MKN139" s="7"/>
      <c r="MKO139" s="7"/>
      <c r="MKP139" s="7"/>
      <c r="MKQ139" s="7"/>
      <c r="MKR139" s="7"/>
      <c r="MKS139" s="7"/>
      <c r="MKT139" s="7"/>
      <c r="MKU139" s="7"/>
      <c r="MKV139" s="7"/>
      <c r="MKW139" s="7"/>
      <c r="MKX139" s="7"/>
      <c r="MKY139" s="7"/>
      <c r="MKZ139" s="7"/>
      <c r="MLA139" s="7"/>
      <c r="MLB139" s="7"/>
      <c r="MLC139" s="7"/>
      <c r="MLD139" s="7"/>
      <c r="MLE139" s="7"/>
      <c r="MLF139" s="7"/>
      <c r="MLG139" s="7"/>
      <c r="MLH139" s="7"/>
      <c r="MLI139" s="7"/>
      <c r="MLJ139" s="7"/>
      <c r="MLK139" s="7"/>
      <c r="MLL139" s="7"/>
      <c r="MLM139" s="7"/>
      <c r="MLN139" s="7"/>
      <c r="MLO139" s="7"/>
      <c r="MLP139" s="7"/>
      <c r="MLQ139" s="7"/>
      <c r="MLR139" s="7"/>
      <c r="MLS139" s="7"/>
      <c r="MLT139" s="7"/>
      <c r="MLU139" s="7"/>
      <c r="MLV139" s="7"/>
      <c r="MLW139" s="7"/>
      <c r="MLX139" s="7"/>
      <c r="MLY139" s="7"/>
      <c r="MLZ139" s="7"/>
      <c r="MMA139" s="7"/>
      <c r="MMB139" s="7"/>
      <c r="MMC139" s="7"/>
      <c r="MMD139" s="7"/>
      <c r="MME139" s="7"/>
      <c r="MMF139" s="7"/>
      <c r="MMG139" s="7"/>
      <c r="MMH139" s="7"/>
      <c r="MMI139" s="7"/>
      <c r="MMJ139" s="7"/>
      <c r="MMK139" s="7"/>
      <c r="MML139" s="7"/>
      <c r="MMM139" s="7"/>
      <c r="MMN139" s="7"/>
      <c r="MMO139" s="7"/>
      <c r="MMP139" s="7"/>
      <c r="MMQ139" s="7"/>
      <c r="MMR139" s="7"/>
      <c r="MMS139" s="7"/>
      <c r="MMT139" s="7"/>
      <c r="MMU139" s="7"/>
      <c r="MMV139" s="7"/>
      <c r="MMW139" s="7"/>
      <c r="MMX139" s="7"/>
      <c r="MMY139" s="7"/>
      <c r="MMZ139" s="7"/>
      <c r="MNA139" s="7"/>
      <c r="MNB139" s="7"/>
      <c r="MNC139" s="7"/>
      <c r="MND139" s="7"/>
      <c r="MNE139" s="7"/>
      <c r="MNF139" s="7"/>
      <c r="MNG139" s="7"/>
      <c r="MNH139" s="7"/>
      <c r="MNI139" s="7"/>
      <c r="MNJ139" s="7"/>
      <c r="MNK139" s="7"/>
      <c r="MNL139" s="7"/>
      <c r="MNM139" s="7"/>
      <c r="MNN139" s="7"/>
      <c r="MNO139" s="7"/>
      <c r="MNP139" s="7"/>
      <c r="MNQ139" s="7"/>
      <c r="MNR139" s="7"/>
      <c r="MNS139" s="7"/>
      <c r="MNT139" s="7"/>
      <c r="MNU139" s="7"/>
      <c r="MNV139" s="7"/>
      <c r="MNW139" s="7"/>
      <c r="MNX139" s="7"/>
      <c r="MNY139" s="7"/>
      <c r="MNZ139" s="7"/>
      <c r="MOA139" s="7"/>
      <c r="MOB139" s="7"/>
      <c r="MOC139" s="7"/>
      <c r="MOD139" s="7"/>
      <c r="MOE139" s="7"/>
      <c r="MOF139" s="7"/>
      <c r="MOG139" s="7"/>
      <c r="MOH139" s="7"/>
      <c r="MOI139" s="7"/>
      <c r="MOJ139" s="7"/>
      <c r="MOK139" s="7"/>
      <c r="MOL139" s="7"/>
      <c r="MOM139" s="7"/>
      <c r="MON139" s="7"/>
      <c r="MOO139" s="7"/>
      <c r="MOP139" s="7"/>
      <c r="MOQ139" s="7"/>
      <c r="MOR139" s="7"/>
      <c r="MOS139" s="7"/>
      <c r="MOT139" s="7"/>
      <c r="MOU139" s="7"/>
      <c r="MOV139" s="7"/>
      <c r="MOW139" s="7"/>
      <c r="MOX139" s="7"/>
      <c r="MOY139" s="7"/>
      <c r="MOZ139" s="7"/>
      <c r="MPA139" s="7"/>
      <c r="MPB139" s="7"/>
      <c r="MPC139" s="7"/>
      <c r="MPD139" s="7"/>
      <c r="MPE139" s="7"/>
      <c r="MPF139" s="7"/>
      <c r="MPG139" s="7"/>
      <c r="MPH139" s="7"/>
      <c r="MPI139" s="7"/>
      <c r="MPJ139" s="7"/>
      <c r="MPK139" s="7"/>
      <c r="MPL139" s="7"/>
      <c r="MPM139" s="7"/>
      <c r="MPN139" s="7"/>
      <c r="MPO139" s="7"/>
      <c r="MPP139" s="7"/>
      <c r="MPQ139" s="7"/>
      <c r="MPR139" s="7"/>
      <c r="MPS139" s="7"/>
      <c r="MPT139" s="7"/>
      <c r="MPU139" s="7"/>
      <c r="MPV139" s="7"/>
      <c r="MPW139" s="7"/>
      <c r="MPX139" s="7"/>
      <c r="MPY139" s="7"/>
      <c r="MPZ139" s="7"/>
      <c r="MQA139" s="7"/>
      <c r="MQB139" s="7"/>
      <c r="MQC139" s="7"/>
      <c r="MQD139" s="7"/>
      <c r="MQE139" s="7"/>
      <c r="MQF139" s="7"/>
      <c r="MQG139" s="7"/>
      <c r="MQH139" s="7"/>
      <c r="MQI139" s="7"/>
      <c r="MQJ139" s="7"/>
      <c r="MQK139" s="7"/>
      <c r="MQL139" s="7"/>
      <c r="MQM139" s="7"/>
      <c r="MQN139" s="7"/>
      <c r="MQO139" s="7"/>
      <c r="MQP139" s="7"/>
      <c r="MQQ139" s="7"/>
      <c r="MQR139" s="7"/>
      <c r="MQS139" s="7"/>
      <c r="MQT139" s="7"/>
      <c r="MQU139" s="7"/>
      <c r="MQV139" s="7"/>
      <c r="MQW139" s="7"/>
      <c r="MQX139" s="7"/>
      <c r="MQY139" s="7"/>
      <c r="MQZ139" s="7"/>
      <c r="MRA139" s="7"/>
      <c r="MRB139" s="7"/>
      <c r="MRC139" s="7"/>
      <c r="MRD139" s="7"/>
      <c r="MRE139" s="7"/>
      <c r="MRF139" s="7"/>
      <c r="MRG139" s="7"/>
      <c r="MRH139" s="7"/>
      <c r="MRI139" s="7"/>
      <c r="MRJ139" s="7"/>
      <c r="MRK139" s="7"/>
      <c r="MRL139" s="7"/>
      <c r="MRM139" s="7"/>
      <c r="MRN139" s="7"/>
      <c r="MRO139" s="7"/>
      <c r="MRP139" s="7"/>
      <c r="MRQ139" s="7"/>
      <c r="MRR139" s="7"/>
      <c r="MRS139" s="7"/>
      <c r="MRT139" s="7"/>
      <c r="MRU139" s="7"/>
      <c r="MRV139" s="7"/>
      <c r="MRW139" s="7"/>
      <c r="MRX139" s="7"/>
      <c r="MRY139" s="7"/>
      <c r="MRZ139" s="7"/>
      <c r="MSA139" s="7"/>
      <c r="MSB139" s="7"/>
      <c r="MSC139" s="7"/>
      <c r="MSD139" s="7"/>
      <c r="MSE139" s="7"/>
      <c r="MSF139" s="7"/>
      <c r="MSG139" s="7"/>
      <c r="MSH139" s="7"/>
      <c r="MSI139" s="7"/>
      <c r="MSJ139" s="7"/>
      <c r="MSK139" s="7"/>
      <c r="MSL139" s="7"/>
      <c r="MSM139" s="7"/>
      <c r="MSN139" s="7"/>
      <c r="MSO139" s="7"/>
      <c r="MSP139" s="7"/>
      <c r="MSQ139" s="7"/>
      <c r="MSR139" s="7"/>
      <c r="MSS139" s="7"/>
      <c r="MST139" s="7"/>
      <c r="MSU139" s="7"/>
      <c r="MSV139" s="7"/>
      <c r="MSW139" s="7"/>
      <c r="MSX139" s="7"/>
      <c r="MSY139" s="7"/>
      <c r="MSZ139" s="7"/>
      <c r="MTA139" s="7"/>
      <c r="MTB139" s="7"/>
      <c r="MTC139" s="7"/>
      <c r="MTD139" s="7"/>
      <c r="MTE139" s="7"/>
      <c r="MTF139" s="7"/>
      <c r="MTG139" s="7"/>
      <c r="MTH139" s="7"/>
      <c r="MTI139" s="7"/>
      <c r="MTJ139" s="7"/>
      <c r="MTK139" s="7"/>
      <c r="MTL139" s="7"/>
      <c r="MTM139" s="7"/>
      <c r="MTN139" s="7"/>
      <c r="MTO139" s="7"/>
      <c r="MTP139" s="7"/>
      <c r="MTQ139" s="7"/>
      <c r="MTR139" s="7"/>
      <c r="MTS139" s="7"/>
      <c r="MTT139" s="7"/>
      <c r="MTU139" s="7"/>
      <c r="MTV139" s="7"/>
      <c r="MTW139" s="7"/>
      <c r="MTX139" s="7"/>
      <c r="MTY139" s="7"/>
      <c r="MTZ139" s="7"/>
      <c r="MUA139" s="7"/>
      <c r="MUB139" s="7"/>
      <c r="MUC139" s="7"/>
      <c r="MUD139" s="7"/>
      <c r="MUE139" s="7"/>
      <c r="MUF139" s="7"/>
      <c r="MUG139" s="7"/>
      <c r="MUH139" s="7"/>
      <c r="MUI139" s="7"/>
      <c r="MUJ139" s="7"/>
      <c r="MUK139" s="7"/>
      <c r="MUL139" s="7"/>
      <c r="MUM139" s="7"/>
      <c r="MUN139" s="7"/>
      <c r="MUO139" s="7"/>
      <c r="MUP139" s="7"/>
      <c r="MUQ139" s="7"/>
      <c r="MUR139" s="7"/>
      <c r="MUS139" s="7"/>
      <c r="MUT139" s="7"/>
      <c r="MUU139" s="7"/>
      <c r="MUV139" s="7"/>
      <c r="MUW139" s="7"/>
      <c r="MUX139" s="7"/>
      <c r="MUY139" s="7"/>
      <c r="MUZ139" s="7"/>
      <c r="MVA139" s="7"/>
      <c r="MVB139" s="7"/>
      <c r="MVC139" s="7"/>
      <c r="MVD139" s="7"/>
      <c r="MVE139" s="7"/>
      <c r="MVF139" s="7"/>
      <c r="MVG139" s="7"/>
      <c r="MVH139" s="7"/>
      <c r="MVI139" s="7"/>
      <c r="MVJ139" s="7"/>
      <c r="MVK139" s="7"/>
      <c r="MVL139" s="7"/>
      <c r="MVM139" s="7"/>
      <c r="MVN139" s="7"/>
      <c r="MVO139" s="7"/>
      <c r="MVP139" s="7"/>
      <c r="MVQ139" s="7"/>
      <c r="MVR139" s="7"/>
      <c r="MVS139" s="7"/>
      <c r="MVT139" s="7"/>
      <c r="MVU139" s="7"/>
      <c r="MVV139" s="7"/>
      <c r="MVW139" s="7"/>
      <c r="MVX139" s="7"/>
      <c r="MVY139" s="7"/>
      <c r="MVZ139" s="7"/>
      <c r="MWA139" s="7"/>
      <c r="MWB139" s="7"/>
      <c r="MWC139" s="7"/>
      <c r="MWD139" s="7"/>
      <c r="MWE139" s="7"/>
      <c r="MWF139" s="7"/>
      <c r="MWG139" s="7"/>
      <c r="MWH139" s="7"/>
      <c r="MWI139" s="7"/>
      <c r="MWJ139" s="7"/>
      <c r="MWK139" s="7"/>
      <c r="MWL139" s="7"/>
      <c r="MWM139" s="7"/>
      <c r="MWN139" s="7"/>
      <c r="MWO139" s="7"/>
      <c r="MWP139" s="7"/>
      <c r="MWQ139" s="7"/>
      <c r="MWR139" s="7"/>
      <c r="MWS139" s="7"/>
      <c r="MWT139" s="7"/>
      <c r="MWU139" s="7"/>
      <c r="MWV139" s="7"/>
      <c r="MWW139" s="7"/>
      <c r="MWX139" s="7"/>
      <c r="MWY139" s="7"/>
      <c r="MWZ139" s="7"/>
      <c r="MXA139" s="7"/>
      <c r="MXB139" s="7"/>
      <c r="MXC139" s="7"/>
      <c r="MXD139" s="7"/>
      <c r="MXE139" s="7"/>
      <c r="MXF139" s="7"/>
      <c r="MXG139" s="7"/>
      <c r="MXH139" s="7"/>
      <c r="MXI139" s="7"/>
      <c r="MXJ139" s="7"/>
      <c r="MXK139" s="7"/>
      <c r="MXL139" s="7"/>
      <c r="MXM139" s="7"/>
      <c r="MXN139" s="7"/>
      <c r="MXO139" s="7"/>
      <c r="MXP139" s="7"/>
      <c r="MXQ139" s="7"/>
      <c r="MXR139" s="7"/>
      <c r="MXS139" s="7"/>
      <c r="MXT139" s="7"/>
      <c r="MXU139" s="7"/>
      <c r="MXV139" s="7"/>
      <c r="MXW139" s="7"/>
      <c r="MXX139" s="7"/>
      <c r="MXY139" s="7"/>
      <c r="MXZ139" s="7"/>
      <c r="MYA139" s="7"/>
      <c r="MYB139" s="7"/>
      <c r="MYC139" s="7"/>
      <c r="MYD139" s="7"/>
      <c r="MYE139" s="7"/>
      <c r="MYF139" s="7"/>
      <c r="MYG139" s="7"/>
      <c r="MYH139" s="7"/>
      <c r="MYI139" s="7"/>
      <c r="MYJ139" s="7"/>
      <c r="MYK139" s="7"/>
      <c r="MYL139" s="7"/>
      <c r="MYM139" s="7"/>
      <c r="MYN139" s="7"/>
      <c r="MYO139" s="7"/>
      <c r="MYP139" s="7"/>
      <c r="MYQ139" s="7"/>
      <c r="MYR139" s="7"/>
      <c r="MYS139" s="7"/>
      <c r="MYT139" s="7"/>
      <c r="MYU139" s="7"/>
      <c r="MYV139" s="7"/>
      <c r="MYW139" s="7"/>
      <c r="MYX139" s="7"/>
      <c r="MYY139" s="7"/>
      <c r="MYZ139" s="7"/>
      <c r="MZA139" s="7"/>
      <c r="MZB139" s="7"/>
      <c r="MZC139" s="7"/>
      <c r="MZD139" s="7"/>
      <c r="MZE139" s="7"/>
      <c r="MZF139" s="7"/>
      <c r="MZG139" s="7"/>
      <c r="MZH139" s="7"/>
      <c r="MZI139" s="7"/>
      <c r="MZJ139" s="7"/>
      <c r="MZK139" s="7"/>
      <c r="MZL139" s="7"/>
      <c r="MZM139" s="7"/>
      <c r="MZN139" s="7"/>
      <c r="MZO139" s="7"/>
      <c r="MZP139" s="7"/>
      <c r="MZQ139" s="7"/>
      <c r="MZR139" s="7"/>
      <c r="MZS139" s="7"/>
      <c r="MZT139" s="7"/>
      <c r="MZU139" s="7"/>
      <c r="MZV139" s="7"/>
      <c r="MZW139" s="7"/>
      <c r="MZX139" s="7"/>
      <c r="MZY139" s="7"/>
      <c r="MZZ139" s="7"/>
      <c r="NAA139" s="7"/>
      <c r="NAB139" s="7"/>
      <c r="NAC139" s="7"/>
      <c r="NAD139" s="7"/>
      <c r="NAE139" s="7"/>
      <c r="NAF139" s="7"/>
      <c r="NAG139" s="7"/>
      <c r="NAH139" s="7"/>
      <c r="NAI139" s="7"/>
      <c r="NAJ139" s="7"/>
      <c r="NAK139" s="7"/>
      <c r="NAL139" s="7"/>
      <c r="NAM139" s="7"/>
      <c r="NAN139" s="7"/>
      <c r="NAO139" s="7"/>
      <c r="NAP139" s="7"/>
      <c r="NAQ139" s="7"/>
      <c r="NAR139" s="7"/>
      <c r="NAS139" s="7"/>
      <c r="NAT139" s="7"/>
      <c r="NAU139" s="7"/>
      <c r="NAV139" s="7"/>
      <c r="NAW139" s="7"/>
      <c r="NAX139" s="7"/>
      <c r="NAY139" s="7"/>
      <c r="NAZ139" s="7"/>
      <c r="NBA139" s="7"/>
      <c r="NBB139" s="7"/>
      <c r="NBC139" s="7"/>
      <c r="NBD139" s="7"/>
      <c r="NBE139" s="7"/>
      <c r="NBF139" s="7"/>
      <c r="NBG139" s="7"/>
      <c r="NBH139" s="7"/>
      <c r="NBI139" s="7"/>
      <c r="NBJ139" s="7"/>
      <c r="NBK139" s="7"/>
      <c r="NBL139" s="7"/>
      <c r="NBM139" s="7"/>
      <c r="NBN139" s="7"/>
      <c r="NBO139" s="7"/>
      <c r="NBP139" s="7"/>
      <c r="NBQ139" s="7"/>
      <c r="NBR139" s="7"/>
      <c r="NBS139" s="7"/>
      <c r="NBT139" s="7"/>
      <c r="NBU139" s="7"/>
      <c r="NBV139" s="7"/>
      <c r="NBW139" s="7"/>
      <c r="NBX139" s="7"/>
      <c r="NBY139" s="7"/>
      <c r="NBZ139" s="7"/>
      <c r="NCA139" s="7"/>
      <c r="NCB139" s="7"/>
      <c r="NCC139" s="7"/>
      <c r="NCD139" s="7"/>
      <c r="NCE139" s="7"/>
      <c r="NCF139" s="7"/>
      <c r="NCG139" s="7"/>
      <c r="NCH139" s="7"/>
      <c r="NCI139" s="7"/>
      <c r="NCJ139" s="7"/>
      <c r="NCK139" s="7"/>
      <c r="NCL139" s="7"/>
      <c r="NCM139" s="7"/>
      <c r="NCN139" s="7"/>
      <c r="NCO139" s="7"/>
      <c r="NCP139" s="7"/>
      <c r="NCQ139" s="7"/>
      <c r="NCR139" s="7"/>
      <c r="NCS139" s="7"/>
      <c r="NCT139" s="7"/>
      <c r="NCU139" s="7"/>
      <c r="NCV139" s="7"/>
      <c r="NCW139" s="7"/>
      <c r="NCX139" s="7"/>
      <c r="NCY139" s="7"/>
      <c r="NCZ139" s="7"/>
      <c r="NDA139" s="7"/>
      <c r="NDB139" s="7"/>
      <c r="NDC139" s="7"/>
      <c r="NDD139" s="7"/>
      <c r="NDE139" s="7"/>
      <c r="NDF139" s="7"/>
      <c r="NDG139" s="7"/>
      <c r="NDH139" s="7"/>
      <c r="NDI139" s="7"/>
      <c r="NDJ139" s="7"/>
      <c r="NDK139" s="7"/>
      <c r="NDL139" s="7"/>
      <c r="NDM139" s="7"/>
      <c r="NDN139" s="7"/>
      <c r="NDO139" s="7"/>
      <c r="NDP139" s="7"/>
      <c r="NDQ139" s="7"/>
      <c r="NDR139" s="7"/>
      <c r="NDS139" s="7"/>
      <c r="NDT139" s="7"/>
      <c r="NDU139" s="7"/>
      <c r="NDV139" s="7"/>
      <c r="NDW139" s="7"/>
      <c r="NDX139" s="7"/>
      <c r="NDY139" s="7"/>
      <c r="NDZ139" s="7"/>
      <c r="NEA139" s="7"/>
      <c r="NEB139" s="7"/>
      <c r="NEC139" s="7"/>
      <c r="NED139" s="7"/>
      <c r="NEE139" s="7"/>
      <c r="NEF139" s="7"/>
      <c r="NEG139" s="7"/>
      <c r="NEH139" s="7"/>
      <c r="NEI139" s="7"/>
      <c r="NEJ139" s="7"/>
      <c r="NEK139" s="7"/>
      <c r="NEL139" s="7"/>
      <c r="NEM139" s="7"/>
      <c r="NEN139" s="7"/>
      <c r="NEO139" s="7"/>
      <c r="NEP139" s="7"/>
      <c r="NEQ139" s="7"/>
      <c r="NER139" s="7"/>
      <c r="NES139" s="7"/>
      <c r="NET139" s="7"/>
      <c r="NEU139" s="7"/>
      <c r="NEV139" s="7"/>
      <c r="NEW139" s="7"/>
      <c r="NEX139" s="7"/>
      <c r="NEY139" s="7"/>
      <c r="NEZ139" s="7"/>
      <c r="NFA139" s="7"/>
      <c r="NFB139" s="7"/>
      <c r="NFC139" s="7"/>
      <c r="NFD139" s="7"/>
      <c r="NFE139" s="7"/>
      <c r="NFF139" s="7"/>
      <c r="NFG139" s="7"/>
      <c r="NFH139" s="7"/>
      <c r="NFI139" s="7"/>
      <c r="NFJ139" s="7"/>
      <c r="NFK139" s="7"/>
      <c r="NFL139" s="7"/>
      <c r="NFM139" s="7"/>
      <c r="NFN139" s="7"/>
      <c r="NFO139" s="7"/>
      <c r="NFP139" s="7"/>
      <c r="NFQ139" s="7"/>
      <c r="NFR139" s="7"/>
      <c r="NFS139" s="7"/>
      <c r="NFT139" s="7"/>
      <c r="NFU139" s="7"/>
      <c r="NFV139" s="7"/>
      <c r="NFW139" s="7"/>
      <c r="NFX139" s="7"/>
      <c r="NFY139" s="7"/>
      <c r="NFZ139" s="7"/>
      <c r="NGA139" s="7"/>
      <c r="NGB139" s="7"/>
      <c r="NGC139" s="7"/>
      <c r="NGD139" s="7"/>
      <c r="NGE139" s="7"/>
      <c r="NGF139" s="7"/>
      <c r="NGG139" s="7"/>
      <c r="NGH139" s="7"/>
      <c r="NGI139" s="7"/>
      <c r="NGJ139" s="7"/>
      <c r="NGK139" s="7"/>
      <c r="NGL139" s="7"/>
      <c r="NGM139" s="7"/>
      <c r="NGN139" s="7"/>
      <c r="NGO139" s="7"/>
      <c r="NGP139" s="7"/>
      <c r="NGQ139" s="7"/>
      <c r="NGR139" s="7"/>
      <c r="NGS139" s="7"/>
      <c r="NGT139" s="7"/>
      <c r="NGU139" s="7"/>
      <c r="NGV139" s="7"/>
      <c r="NGW139" s="7"/>
      <c r="NGX139" s="7"/>
      <c r="NGY139" s="7"/>
      <c r="NGZ139" s="7"/>
      <c r="NHA139" s="7"/>
      <c r="NHB139" s="7"/>
      <c r="NHC139" s="7"/>
      <c r="NHD139" s="7"/>
      <c r="NHE139" s="7"/>
      <c r="NHF139" s="7"/>
      <c r="NHG139" s="7"/>
      <c r="NHH139" s="7"/>
      <c r="NHI139" s="7"/>
      <c r="NHJ139" s="7"/>
      <c r="NHK139" s="7"/>
      <c r="NHL139" s="7"/>
      <c r="NHM139" s="7"/>
      <c r="NHN139" s="7"/>
      <c r="NHO139" s="7"/>
      <c r="NHP139" s="7"/>
      <c r="NHQ139" s="7"/>
      <c r="NHR139" s="7"/>
      <c r="NHS139" s="7"/>
      <c r="NHT139" s="7"/>
      <c r="NHU139" s="7"/>
      <c r="NHV139" s="7"/>
      <c r="NHW139" s="7"/>
      <c r="NHX139" s="7"/>
      <c r="NHY139" s="7"/>
      <c r="NHZ139" s="7"/>
      <c r="NIA139" s="7"/>
      <c r="NIB139" s="7"/>
      <c r="NIC139" s="7"/>
      <c r="NID139" s="7"/>
      <c r="NIE139" s="7"/>
      <c r="NIF139" s="7"/>
      <c r="NIG139" s="7"/>
      <c r="NIH139" s="7"/>
      <c r="NII139" s="7"/>
      <c r="NIJ139" s="7"/>
      <c r="NIK139" s="7"/>
      <c r="NIL139" s="7"/>
      <c r="NIM139" s="7"/>
      <c r="NIN139" s="7"/>
      <c r="NIO139" s="7"/>
      <c r="NIP139" s="7"/>
      <c r="NIQ139" s="7"/>
      <c r="NIR139" s="7"/>
      <c r="NIS139" s="7"/>
      <c r="NIT139" s="7"/>
      <c r="NIU139" s="7"/>
      <c r="NIV139" s="7"/>
      <c r="NIW139" s="7"/>
      <c r="NIX139" s="7"/>
      <c r="NIY139" s="7"/>
      <c r="NIZ139" s="7"/>
      <c r="NJA139" s="7"/>
      <c r="NJB139" s="7"/>
      <c r="NJC139" s="7"/>
      <c r="NJD139" s="7"/>
      <c r="NJE139" s="7"/>
      <c r="NJF139" s="7"/>
      <c r="NJG139" s="7"/>
      <c r="NJH139" s="7"/>
      <c r="NJI139" s="7"/>
      <c r="NJJ139" s="7"/>
      <c r="NJK139" s="7"/>
      <c r="NJL139" s="7"/>
      <c r="NJM139" s="7"/>
      <c r="NJN139" s="7"/>
      <c r="NJO139" s="7"/>
      <c r="NJP139" s="7"/>
      <c r="NJQ139" s="7"/>
      <c r="NJR139" s="7"/>
      <c r="NJS139" s="7"/>
      <c r="NJT139" s="7"/>
      <c r="NJU139" s="7"/>
      <c r="NJV139" s="7"/>
      <c r="NJW139" s="7"/>
      <c r="NJX139" s="7"/>
      <c r="NJY139" s="7"/>
      <c r="NJZ139" s="7"/>
      <c r="NKA139" s="7"/>
      <c r="NKB139" s="7"/>
      <c r="NKC139" s="7"/>
      <c r="NKD139" s="7"/>
      <c r="NKE139" s="7"/>
      <c r="NKF139" s="7"/>
      <c r="NKG139" s="7"/>
      <c r="NKH139" s="7"/>
      <c r="NKI139" s="7"/>
      <c r="NKJ139" s="7"/>
      <c r="NKK139" s="7"/>
      <c r="NKL139" s="7"/>
      <c r="NKM139" s="7"/>
      <c r="NKN139" s="7"/>
      <c r="NKO139" s="7"/>
      <c r="NKP139" s="7"/>
      <c r="NKQ139" s="7"/>
      <c r="NKR139" s="7"/>
      <c r="NKS139" s="7"/>
      <c r="NKT139" s="7"/>
      <c r="NKU139" s="7"/>
      <c r="NKV139" s="7"/>
      <c r="NKW139" s="7"/>
      <c r="NKX139" s="7"/>
      <c r="NKY139" s="7"/>
      <c r="NKZ139" s="7"/>
      <c r="NLA139" s="7"/>
      <c r="NLB139" s="7"/>
      <c r="NLC139" s="7"/>
      <c r="NLD139" s="7"/>
      <c r="NLE139" s="7"/>
      <c r="NLF139" s="7"/>
      <c r="NLG139" s="7"/>
      <c r="NLH139" s="7"/>
      <c r="NLI139" s="7"/>
      <c r="NLJ139" s="7"/>
      <c r="NLK139" s="7"/>
      <c r="NLL139" s="7"/>
      <c r="NLM139" s="7"/>
      <c r="NLN139" s="7"/>
      <c r="NLO139" s="7"/>
      <c r="NLP139" s="7"/>
      <c r="NLQ139" s="7"/>
      <c r="NLR139" s="7"/>
      <c r="NLS139" s="7"/>
      <c r="NLT139" s="7"/>
      <c r="NLU139" s="7"/>
      <c r="NLV139" s="7"/>
      <c r="NLW139" s="7"/>
      <c r="NLX139" s="7"/>
      <c r="NLY139" s="7"/>
      <c r="NLZ139" s="7"/>
      <c r="NMA139" s="7"/>
      <c r="NMB139" s="7"/>
      <c r="NMC139" s="7"/>
      <c r="NMD139" s="7"/>
      <c r="NME139" s="7"/>
      <c r="NMF139" s="7"/>
      <c r="NMG139" s="7"/>
      <c r="NMH139" s="7"/>
      <c r="NMI139" s="7"/>
      <c r="NMJ139" s="7"/>
      <c r="NMK139" s="7"/>
      <c r="NML139" s="7"/>
      <c r="NMM139" s="7"/>
      <c r="NMN139" s="7"/>
      <c r="NMO139" s="7"/>
      <c r="NMP139" s="7"/>
      <c r="NMQ139" s="7"/>
      <c r="NMR139" s="7"/>
      <c r="NMS139" s="7"/>
      <c r="NMT139" s="7"/>
      <c r="NMU139" s="7"/>
      <c r="NMV139" s="7"/>
      <c r="NMW139" s="7"/>
      <c r="NMX139" s="7"/>
      <c r="NMY139" s="7"/>
      <c r="NMZ139" s="7"/>
      <c r="NNA139" s="7"/>
      <c r="NNB139" s="7"/>
      <c r="NNC139" s="7"/>
      <c r="NND139" s="7"/>
      <c r="NNE139" s="7"/>
      <c r="NNF139" s="7"/>
      <c r="NNG139" s="7"/>
      <c r="NNH139" s="7"/>
      <c r="NNI139" s="7"/>
      <c r="NNJ139" s="7"/>
      <c r="NNK139" s="7"/>
      <c r="NNL139" s="7"/>
      <c r="NNM139" s="7"/>
      <c r="NNN139" s="7"/>
      <c r="NNO139" s="7"/>
      <c r="NNP139" s="7"/>
      <c r="NNQ139" s="7"/>
      <c r="NNR139" s="7"/>
      <c r="NNS139" s="7"/>
      <c r="NNT139" s="7"/>
      <c r="NNU139" s="7"/>
      <c r="NNV139" s="7"/>
      <c r="NNW139" s="7"/>
      <c r="NNX139" s="7"/>
      <c r="NNY139" s="7"/>
      <c r="NNZ139" s="7"/>
      <c r="NOA139" s="7"/>
      <c r="NOB139" s="7"/>
      <c r="NOC139" s="7"/>
      <c r="NOD139" s="7"/>
      <c r="NOE139" s="7"/>
      <c r="NOF139" s="7"/>
      <c r="NOG139" s="7"/>
      <c r="NOH139" s="7"/>
      <c r="NOI139" s="7"/>
      <c r="NOJ139" s="7"/>
      <c r="NOK139" s="7"/>
      <c r="NOL139" s="7"/>
      <c r="NOM139" s="7"/>
      <c r="NON139" s="7"/>
      <c r="NOO139" s="7"/>
      <c r="NOP139" s="7"/>
      <c r="NOQ139" s="7"/>
      <c r="NOR139" s="7"/>
      <c r="NOS139" s="7"/>
      <c r="NOT139" s="7"/>
      <c r="NOU139" s="7"/>
      <c r="NOV139" s="7"/>
      <c r="NOW139" s="7"/>
      <c r="NOX139" s="7"/>
      <c r="NOY139" s="7"/>
      <c r="NOZ139" s="7"/>
      <c r="NPA139" s="7"/>
      <c r="NPB139" s="7"/>
      <c r="NPC139" s="7"/>
      <c r="NPD139" s="7"/>
      <c r="NPE139" s="7"/>
      <c r="NPF139" s="7"/>
      <c r="NPG139" s="7"/>
      <c r="NPH139" s="7"/>
      <c r="NPI139" s="7"/>
      <c r="NPJ139" s="7"/>
      <c r="NPK139" s="7"/>
      <c r="NPL139" s="7"/>
      <c r="NPM139" s="7"/>
      <c r="NPN139" s="7"/>
      <c r="NPO139" s="7"/>
      <c r="NPP139" s="7"/>
      <c r="NPQ139" s="7"/>
      <c r="NPR139" s="7"/>
      <c r="NPS139" s="7"/>
      <c r="NPT139" s="7"/>
      <c r="NPU139" s="7"/>
      <c r="NPV139" s="7"/>
      <c r="NPW139" s="7"/>
      <c r="NPX139" s="7"/>
      <c r="NPY139" s="7"/>
      <c r="NPZ139" s="7"/>
      <c r="NQA139" s="7"/>
      <c r="NQB139" s="7"/>
      <c r="NQC139" s="7"/>
      <c r="NQD139" s="7"/>
      <c r="NQE139" s="7"/>
      <c r="NQF139" s="7"/>
      <c r="NQG139" s="7"/>
      <c r="NQH139" s="7"/>
      <c r="NQI139" s="7"/>
      <c r="NQJ139" s="7"/>
      <c r="NQK139" s="7"/>
      <c r="NQL139" s="7"/>
      <c r="NQM139" s="7"/>
      <c r="NQN139" s="7"/>
      <c r="NQO139" s="7"/>
      <c r="NQP139" s="7"/>
      <c r="NQQ139" s="7"/>
      <c r="NQR139" s="7"/>
      <c r="NQS139" s="7"/>
      <c r="NQT139" s="7"/>
      <c r="NQU139" s="7"/>
      <c r="NQV139" s="7"/>
      <c r="NQW139" s="7"/>
      <c r="NQX139" s="7"/>
      <c r="NQY139" s="7"/>
      <c r="NQZ139" s="7"/>
      <c r="NRA139" s="7"/>
      <c r="NRB139" s="7"/>
      <c r="NRC139" s="7"/>
      <c r="NRD139" s="7"/>
      <c r="NRE139" s="7"/>
      <c r="NRF139" s="7"/>
      <c r="NRG139" s="7"/>
      <c r="NRH139" s="7"/>
      <c r="NRI139" s="7"/>
      <c r="NRJ139" s="7"/>
      <c r="NRK139" s="7"/>
      <c r="NRL139" s="7"/>
      <c r="NRM139" s="7"/>
      <c r="NRN139" s="7"/>
      <c r="NRO139" s="7"/>
      <c r="NRP139" s="7"/>
      <c r="NRQ139" s="7"/>
      <c r="NRR139" s="7"/>
      <c r="NRS139" s="7"/>
      <c r="NRT139" s="7"/>
      <c r="NRU139" s="7"/>
      <c r="NRV139" s="7"/>
      <c r="NRW139" s="7"/>
      <c r="NRX139" s="7"/>
      <c r="NRY139" s="7"/>
      <c r="NRZ139" s="7"/>
      <c r="NSA139" s="7"/>
      <c r="NSB139" s="7"/>
      <c r="NSC139" s="7"/>
      <c r="NSD139" s="7"/>
      <c r="NSE139" s="7"/>
      <c r="NSF139" s="7"/>
      <c r="NSG139" s="7"/>
      <c r="NSH139" s="7"/>
      <c r="NSI139" s="7"/>
      <c r="NSJ139" s="7"/>
      <c r="NSK139" s="7"/>
      <c r="NSL139" s="7"/>
      <c r="NSM139" s="7"/>
      <c r="NSN139" s="7"/>
      <c r="NSO139" s="7"/>
      <c r="NSP139" s="7"/>
      <c r="NSQ139" s="7"/>
      <c r="NSR139" s="7"/>
      <c r="NSS139" s="7"/>
      <c r="NST139" s="7"/>
      <c r="NSU139" s="7"/>
      <c r="NSV139" s="7"/>
      <c r="NSW139" s="7"/>
      <c r="NSX139" s="7"/>
      <c r="NSY139" s="7"/>
      <c r="NSZ139" s="7"/>
      <c r="NTA139" s="7"/>
      <c r="NTB139" s="7"/>
      <c r="NTC139" s="7"/>
      <c r="NTD139" s="7"/>
      <c r="NTE139" s="7"/>
      <c r="NTF139" s="7"/>
      <c r="NTG139" s="7"/>
      <c r="NTH139" s="7"/>
      <c r="NTI139" s="7"/>
      <c r="NTJ139" s="7"/>
      <c r="NTK139" s="7"/>
      <c r="NTL139" s="7"/>
      <c r="NTM139" s="7"/>
      <c r="NTN139" s="7"/>
      <c r="NTO139" s="7"/>
      <c r="NTP139" s="7"/>
      <c r="NTQ139" s="7"/>
      <c r="NTR139" s="7"/>
      <c r="NTS139" s="7"/>
      <c r="NTT139" s="7"/>
      <c r="NTU139" s="7"/>
      <c r="NTV139" s="7"/>
      <c r="NTW139" s="7"/>
      <c r="NTX139" s="7"/>
      <c r="NTY139" s="7"/>
      <c r="NTZ139" s="7"/>
      <c r="NUA139" s="7"/>
      <c r="NUB139" s="7"/>
      <c r="NUC139" s="7"/>
      <c r="NUD139" s="7"/>
      <c r="NUE139" s="7"/>
      <c r="NUF139" s="7"/>
      <c r="NUG139" s="7"/>
      <c r="NUH139" s="7"/>
      <c r="NUI139" s="7"/>
      <c r="NUJ139" s="7"/>
      <c r="NUK139" s="7"/>
      <c r="NUL139" s="7"/>
      <c r="NUM139" s="7"/>
      <c r="NUN139" s="7"/>
      <c r="NUO139" s="7"/>
      <c r="NUP139" s="7"/>
      <c r="NUQ139" s="7"/>
      <c r="NUR139" s="7"/>
      <c r="NUS139" s="7"/>
      <c r="NUT139" s="7"/>
      <c r="NUU139" s="7"/>
      <c r="NUV139" s="7"/>
      <c r="NUW139" s="7"/>
      <c r="NUX139" s="7"/>
      <c r="NUY139" s="7"/>
      <c r="NUZ139" s="7"/>
      <c r="NVA139" s="7"/>
      <c r="NVB139" s="7"/>
      <c r="NVC139" s="7"/>
      <c r="NVD139" s="7"/>
      <c r="NVE139" s="7"/>
      <c r="NVF139" s="7"/>
      <c r="NVG139" s="7"/>
      <c r="NVH139" s="7"/>
      <c r="NVI139" s="7"/>
      <c r="NVJ139" s="7"/>
      <c r="NVK139" s="7"/>
      <c r="NVL139" s="7"/>
      <c r="NVM139" s="7"/>
      <c r="NVN139" s="7"/>
      <c r="NVO139" s="7"/>
      <c r="NVP139" s="7"/>
      <c r="NVQ139" s="7"/>
      <c r="NVR139" s="7"/>
      <c r="NVS139" s="7"/>
      <c r="NVT139" s="7"/>
      <c r="NVU139" s="7"/>
      <c r="NVV139" s="7"/>
      <c r="NVW139" s="7"/>
      <c r="NVX139" s="7"/>
      <c r="NVY139" s="7"/>
      <c r="NVZ139" s="7"/>
      <c r="NWA139" s="7"/>
      <c r="NWB139" s="7"/>
      <c r="NWC139" s="7"/>
      <c r="NWD139" s="7"/>
      <c r="NWE139" s="7"/>
      <c r="NWF139" s="7"/>
      <c r="NWG139" s="7"/>
      <c r="NWH139" s="7"/>
      <c r="NWI139" s="7"/>
      <c r="NWJ139" s="7"/>
      <c r="NWK139" s="7"/>
      <c r="NWL139" s="7"/>
      <c r="NWM139" s="7"/>
      <c r="NWN139" s="7"/>
      <c r="NWO139" s="7"/>
      <c r="NWP139" s="7"/>
      <c r="NWQ139" s="7"/>
      <c r="NWR139" s="7"/>
      <c r="NWS139" s="7"/>
      <c r="NWT139" s="7"/>
      <c r="NWU139" s="7"/>
      <c r="NWV139" s="7"/>
      <c r="NWW139" s="7"/>
      <c r="NWX139" s="7"/>
      <c r="NWY139" s="7"/>
      <c r="NWZ139" s="7"/>
      <c r="NXA139" s="7"/>
      <c r="NXB139" s="7"/>
      <c r="NXC139" s="7"/>
      <c r="NXD139" s="7"/>
      <c r="NXE139" s="7"/>
      <c r="NXF139" s="7"/>
      <c r="NXG139" s="7"/>
      <c r="NXH139" s="7"/>
      <c r="NXI139" s="7"/>
      <c r="NXJ139" s="7"/>
      <c r="NXK139" s="7"/>
      <c r="NXL139" s="7"/>
      <c r="NXM139" s="7"/>
      <c r="NXN139" s="7"/>
      <c r="NXO139" s="7"/>
      <c r="NXP139" s="7"/>
      <c r="NXQ139" s="7"/>
      <c r="NXR139" s="7"/>
      <c r="NXS139" s="7"/>
      <c r="NXT139" s="7"/>
      <c r="NXU139" s="7"/>
      <c r="NXV139" s="7"/>
      <c r="NXW139" s="7"/>
      <c r="NXX139" s="7"/>
      <c r="NXY139" s="7"/>
      <c r="NXZ139" s="7"/>
      <c r="NYA139" s="7"/>
      <c r="NYB139" s="7"/>
      <c r="NYC139" s="7"/>
      <c r="NYD139" s="7"/>
      <c r="NYE139" s="7"/>
      <c r="NYF139" s="7"/>
      <c r="NYG139" s="7"/>
      <c r="NYH139" s="7"/>
      <c r="NYI139" s="7"/>
      <c r="NYJ139" s="7"/>
      <c r="NYK139" s="7"/>
      <c r="NYL139" s="7"/>
      <c r="NYM139" s="7"/>
      <c r="NYN139" s="7"/>
      <c r="NYO139" s="7"/>
      <c r="NYP139" s="7"/>
      <c r="NYQ139" s="7"/>
      <c r="NYR139" s="7"/>
      <c r="NYS139" s="7"/>
      <c r="NYT139" s="7"/>
      <c r="NYU139" s="7"/>
      <c r="NYV139" s="7"/>
      <c r="NYW139" s="7"/>
      <c r="NYX139" s="7"/>
      <c r="NYY139" s="7"/>
      <c r="NYZ139" s="7"/>
      <c r="NZA139" s="7"/>
      <c r="NZB139" s="7"/>
      <c r="NZC139" s="7"/>
      <c r="NZD139" s="7"/>
      <c r="NZE139" s="7"/>
      <c r="NZF139" s="7"/>
      <c r="NZG139" s="7"/>
      <c r="NZH139" s="7"/>
      <c r="NZI139" s="7"/>
      <c r="NZJ139" s="7"/>
      <c r="NZK139" s="7"/>
      <c r="NZL139" s="7"/>
      <c r="NZM139" s="7"/>
      <c r="NZN139" s="7"/>
      <c r="NZO139" s="7"/>
      <c r="NZP139" s="7"/>
      <c r="NZQ139" s="7"/>
      <c r="NZR139" s="7"/>
      <c r="NZS139" s="7"/>
      <c r="NZT139" s="7"/>
      <c r="NZU139" s="7"/>
      <c r="NZV139" s="7"/>
      <c r="NZW139" s="7"/>
      <c r="NZX139" s="7"/>
      <c r="NZY139" s="7"/>
      <c r="NZZ139" s="7"/>
      <c r="OAA139" s="7"/>
      <c r="OAB139" s="7"/>
      <c r="OAC139" s="7"/>
      <c r="OAD139" s="7"/>
      <c r="OAE139" s="7"/>
      <c r="OAF139" s="7"/>
      <c r="OAG139" s="7"/>
      <c r="OAH139" s="7"/>
      <c r="OAI139" s="7"/>
      <c r="OAJ139" s="7"/>
      <c r="OAK139" s="7"/>
      <c r="OAL139" s="7"/>
      <c r="OAM139" s="7"/>
      <c r="OAN139" s="7"/>
      <c r="OAO139" s="7"/>
      <c r="OAP139" s="7"/>
      <c r="OAQ139" s="7"/>
      <c r="OAR139" s="7"/>
      <c r="OAS139" s="7"/>
      <c r="OAT139" s="7"/>
      <c r="OAU139" s="7"/>
      <c r="OAV139" s="7"/>
      <c r="OAW139" s="7"/>
      <c r="OAX139" s="7"/>
      <c r="OAY139" s="7"/>
      <c r="OAZ139" s="7"/>
      <c r="OBA139" s="7"/>
      <c r="OBB139" s="7"/>
      <c r="OBC139" s="7"/>
      <c r="OBD139" s="7"/>
      <c r="OBE139" s="7"/>
      <c r="OBF139" s="7"/>
      <c r="OBG139" s="7"/>
      <c r="OBH139" s="7"/>
      <c r="OBI139" s="7"/>
      <c r="OBJ139" s="7"/>
      <c r="OBK139" s="7"/>
      <c r="OBL139" s="7"/>
      <c r="OBM139" s="7"/>
      <c r="OBN139" s="7"/>
      <c r="OBO139" s="7"/>
      <c r="OBP139" s="7"/>
      <c r="OBQ139" s="7"/>
      <c r="OBR139" s="7"/>
      <c r="OBS139" s="7"/>
      <c r="OBT139" s="7"/>
      <c r="OBU139" s="7"/>
      <c r="OBV139" s="7"/>
      <c r="OBW139" s="7"/>
      <c r="OBX139" s="7"/>
      <c r="OBY139" s="7"/>
      <c r="OBZ139" s="7"/>
      <c r="OCA139" s="7"/>
      <c r="OCB139" s="7"/>
      <c r="OCC139" s="7"/>
      <c r="OCD139" s="7"/>
      <c r="OCE139" s="7"/>
      <c r="OCF139" s="7"/>
      <c r="OCG139" s="7"/>
      <c r="OCH139" s="7"/>
      <c r="OCI139" s="7"/>
      <c r="OCJ139" s="7"/>
      <c r="OCK139" s="7"/>
      <c r="OCL139" s="7"/>
      <c r="OCM139" s="7"/>
      <c r="OCN139" s="7"/>
      <c r="OCO139" s="7"/>
      <c r="OCP139" s="7"/>
      <c r="OCQ139" s="7"/>
      <c r="OCR139" s="7"/>
      <c r="OCS139" s="7"/>
      <c r="OCT139" s="7"/>
      <c r="OCU139" s="7"/>
      <c r="OCV139" s="7"/>
      <c r="OCW139" s="7"/>
      <c r="OCX139" s="7"/>
      <c r="OCY139" s="7"/>
      <c r="OCZ139" s="7"/>
      <c r="ODA139" s="7"/>
      <c r="ODB139" s="7"/>
      <c r="ODC139" s="7"/>
      <c r="ODD139" s="7"/>
      <c r="ODE139" s="7"/>
      <c r="ODF139" s="7"/>
      <c r="ODG139" s="7"/>
      <c r="ODH139" s="7"/>
      <c r="ODI139" s="7"/>
      <c r="ODJ139" s="7"/>
      <c r="ODK139" s="7"/>
      <c r="ODL139" s="7"/>
      <c r="ODM139" s="7"/>
      <c r="ODN139" s="7"/>
      <c r="ODO139" s="7"/>
      <c r="ODP139" s="7"/>
      <c r="ODQ139" s="7"/>
      <c r="ODR139" s="7"/>
      <c r="ODS139" s="7"/>
      <c r="ODT139" s="7"/>
      <c r="ODU139" s="7"/>
      <c r="ODV139" s="7"/>
      <c r="ODW139" s="7"/>
      <c r="ODX139" s="7"/>
      <c r="ODY139" s="7"/>
      <c r="ODZ139" s="7"/>
      <c r="OEA139" s="7"/>
      <c r="OEB139" s="7"/>
      <c r="OEC139" s="7"/>
      <c r="OED139" s="7"/>
      <c r="OEE139" s="7"/>
      <c r="OEF139" s="7"/>
      <c r="OEG139" s="7"/>
      <c r="OEH139" s="7"/>
      <c r="OEI139" s="7"/>
      <c r="OEJ139" s="7"/>
      <c r="OEK139" s="7"/>
      <c r="OEL139" s="7"/>
      <c r="OEM139" s="7"/>
      <c r="OEN139" s="7"/>
      <c r="OEO139" s="7"/>
      <c r="OEP139" s="7"/>
      <c r="OEQ139" s="7"/>
      <c r="OER139" s="7"/>
      <c r="OES139" s="7"/>
      <c r="OET139" s="7"/>
      <c r="OEU139" s="7"/>
      <c r="OEV139" s="7"/>
      <c r="OEW139" s="7"/>
      <c r="OEX139" s="7"/>
      <c r="OEY139" s="7"/>
      <c r="OEZ139" s="7"/>
      <c r="OFA139" s="7"/>
      <c r="OFB139" s="7"/>
      <c r="OFC139" s="7"/>
      <c r="OFD139" s="7"/>
      <c r="OFE139" s="7"/>
      <c r="OFF139" s="7"/>
      <c r="OFG139" s="7"/>
      <c r="OFH139" s="7"/>
      <c r="OFI139" s="7"/>
      <c r="OFJ139" s="7"/>
      <c r="OFK139" s="7"/>
      <c r="OFL139" s="7"/>
      <c r="OFM139" s="7"/>
      <c r="OFN139" s="7"/>
      <c r="OFO139" s="7"/>
      <c r="OFP139" s="7"/>
      <c r="OFQ139" s="7"/>
      <c r="OFR139" s="7"/>
      <c r="OFS139" s="7"/>
      <c r="OFT139" s="7"/>
      <c r="OFU139" s="7"/>
      <c r="OFV139" s="7"/>
      <c r="OFW139" s="7"/>
      <c r="OFX139" s="7"/>
      <c r="OFY139" s="7"/>
      <c r="OFZ139" s="7"/>
      <c r="OGA139" s="7"/>
      <c r="OGB139" s="7"/>
      <c r="OGC139" s="7"/>
      <c r="OGD139" s="7"/>
      <c r="OGE139" s="7"/>
      <c r="OGF139" s="7"/>
      <c r="OGG139" s="7"/>
      <c r="OGH139" s="7"/>
      <c r="OGI139" s="7"/>
      <c r="OGJ139" s="7"/>
      <c r="OGK139" s="7"/>
      <c r="OGL139" s="7"/>
      <c r="OGM139" s="7"/>
      <c r="OGN139" s="7"/>
      <c r="OGO139" s="7"/>
      <c r="OGP139" s="7"/>
      <c r="OGQ139" s="7"/>
      <c r="OGR139" s="7"/>
      <c r="OGS139" s="7"/>
      <c r="OGT139" s="7"/>
      <c r="OGU139" s="7"/>
      <c r="OGV139" s="7"/>
      <c r="OGW139" s="7"/>
      <c r="OGX139" s="7"/>
      <c r="OGY139" s="7"/>
      <c r="OGZ139" s="7"/>
      <c r="OHA139" s="7"/>
      <c r="OHB139" s="7"/>
      <c r="OHC139" s="7"/>
      <c r="OHD139" s="7"/>
      <c r="OHE139" s="7"/>
      <c r="OHF139" s="7"/>
      <c r="OHG139" s="7"/>
      <c r="OHH139" s="7"/>
      <c r="OHI139" s="7"/>
      <c r="OHJ139" s="7"/>
      <c r="OHK139" s="7"/>
      <c r="OHL139" s="7"/>
      <c r="OHM139" s="7"/>
      <c r="OHN139" s="7"/>
      <c r="OHO139" s="7"/>
      <c r="OHP139" s="7"/>
      <c r="OHQ139" s="7"/>
      <c r="OHR139" s="7"/>
      <c r="OHS139" s="7"/>
      <c r="OHT139" s="7"/>
      <c r="OHU139" s="7"/>
      <c r="OHV139" s="7"/>
      <c r="OHW139" s="7"/>
      <c r="OHX139" s="7"/>
      <c r="OHY139" s="7"/>
      <c r="OHZ139" s="7"/>
      <c r="OIA139" s="7"/>
      <c r="OIB139" s="7"/>
      <c r="OIC139" s="7"/>
      <c r="OID139" s="7"/>
      <c r="OIE139" s="7"/>
      <c r="OIF139" s="7"/>
      <c r="OIG139" s="7"/>
      <c r="OIH139" s="7"/>
      <c r="OII139" s="7"/>
      <c r="OIJ139" s="7"/>
      <c r="OIK139" s="7"/>
      <c r="OIL139" s="7"/>
      <c r="OIM139" s="7"/>
      <c r="OIN139" s="7"/>
      <c r="OIO139" s="7"/>
      <c r="OIP139" s="7"/>
      <c r="OIQ139" s="7"/>
      <c r="OIR139" s="7"/>
      <c r="OIS139" s="7"/>
      <c r="OIT139" s="7"/>
      <c r="OIU139" s="7"/>
      <c r="OIV139" s="7"/>
      <c r="OIW139" s="7"/>
      <c r="OIX139" s="7"/>
      <c r="OIY139" s="7"/>
      <c r="OIZ139" s="7"/>
      <c r="OJA139" s="7"/>
      <c r="OJB139" s="7"/>
      <c r="OJC139" s="7"/>
      <c r="OJD139" s="7"/>
      <c r="OJE139" s="7"/>
      <c r="OJF139" s="7"/>
      <c r="OJG139" s="7"/>
      <c r="OJH139" s="7"/>
      <c r="OJI139" s="7"/>
      <c r="OJJ139" s="7"/>
      <c r="OJK139" s="7"/>
      <c r="OJL139" s="7"/>
      <c r="OJM139" s="7"/>
      <c r="OJN139" s="7"/>
      <c r="OJO139" s="7"/>
      <c r="OJP139" s="7"/>
      <c r="OJQ139" s="7"/>
      <c r="OJR139" s="7"/>
      <c r="OJS139" s="7"/>
      <c r="OJT139" s="7"/>
      <c r="OJU139" s="7"/>
      <c r="OJV139" s="7"/>
      <c r="OJW139" s="7"/>
      <c r="OJX139" s="7"/>
      <c r="OJY139" s="7"/>
      <c r="OJZ139" s="7"/>
      <c r="OKA139" s="7"/>
      <c r="OKB139" s="7"/>
      <c r="OKC139" s="7"/>
      <c r="OKD139" s="7"/>
      <c r="OKE139" s="7"/>
      <c r="OKF139" s="7"/>
      <c r="OKG139" s="7"/>
      <c r="OKH139" s="7"/>
      <c r="OKI139" s="7"/>
      <c r="OKJ139" s="7"/>
      <c r="OKK139" s="7"/>
      <c r="OKL139" s="7"/>
      <c r="OKM139" s="7"/>
      <c r="OKN139" s="7"/>
      <c r="OKO139" s="7"/>
      <c r="OKP139" s="7"/>
      <c r="OKQ139" s="7"/>
      <c r="OKR139" s="7"/>
      <c r="OKS139" s="7"/>
      <c r="OKT139" s="7"/>
      <c r="OKU139" s="7"/>
      <c r="OKV139" s="7"/>
      <c r="OKW139" s="7"/>
      <c r="OKX139" s="7"/>
      <c r="OKY139" s="7"/>
      <c r="OKZ139" s="7"/>
      <c r="OLA139" s="7"/>
      <c r="OLB139" s="7"/>
      <c r="OLC139" s="7"/>
      <c r="OLD139" s="7"/>
      <c r="OLE139" s="7"/>
      <c r="OLF139" s="7"/>
      <c r="OLG139" s="7"/>
      <c r="OLH139" s="7"/>
      <c r="OLI139" s="7"/>
      <c r="OLJ139" s="7"/>
      <c r="OLK139" s="7"/>
      <c r="OLL139" s="7"/>
      <c r="OLM139" s="7"/>
      <c r="OLN139" s="7"/>
      <c r="OLO139" s="7"/>
      <c r="OLP139" s="7"/>
      <c r="OLQ139" s="7"/>
      <c r="OLR139" s="7"/>
      <c r="OLS139" s="7"/>
      <c r="OLT139" s="7"/>
      <c r="OLU139" s="7"/>
      <c r="OLV139" s="7"/>
      <c r="OLW139" s="7"/>
      <c r="OLX139" s="7"/>
      <c r="OLY139" s="7"/>
      <c r="OLZ139" s="7"/>
      <c r="OMA139" s="7"/>
      <c r="OMB139" s="7"/>
      <c r="OMC139" s="7"/>
      <c r="OMD139" s="7"/>
      <c r="OME139" s="7"/>
      <c r="OMF139" s="7"/>
      <c r="OMG139" s="7"/>
      <c r="OMH139" s="7"/>
      <c r="OMI139" s="7"/>
      <c r="OMJ139" s="7"/>
      <c r="OMK139" s="7"/>
      <c r="OML139" s="7"/>
      <c r="OMM139" s="7"/>
      <c r="OMN139" s="7"/>
      <c r="OMO139" s="7"/>
      <c r="OMP139" s="7"/>
      <c r="OMQ139" s="7"/>
      <c r="OMR139" s="7"/>
      <c r="OMS139" s="7"/>
      <c r="OMT139" s="7"/>
      <c r="OMU139" s="7"/>
      <c r="OMV139" s="7"/>
      <c r="OMW139" s="7"/>
      <c r="OMX139" s="7"/>
      <c r="OMY139" s="7"/>
      <c r="OMZ139" s="7"/>
      <c r="ONA139" s="7"/>
      <c r="ONB139" s="7"/>
      <c r="ONC139" s="7"/>
      <c r="OND139" s="7"/>
      <c r="ONE139" s="7"/>
      <c r="ONF139" s="7"/>
      <c r="ONG139" s="7"/>
      <c r="ONH139" s="7"/>
      <c r="ONI139" s="7"/>
      <c r="ONJ139" s="7"/>
      <c r="ONK139" s="7"/>
      <c r="ONL139" s="7"/>
      <c r="ONM139" s="7"/>
      <c r="ONN139" s="7"/>
      <c r="ONO139" s="7"/>
      <c r="ONP139" s="7"/>
      <c r="ONQ139" s="7"/>
      <c r="ONR139" s="7"/>
      <c r="ONS139" s="7"/>
      <c r="ONT139" s="7"/>
      <c r="ONU139" s="7"/>
      <c r="ONV139" s="7"/>
      <c r="ONW139" s="7"/>
      <c r="ONX139" s="7"/>
      <c r="ONY139" s="7"/>
      <c r="ONZ139" s="7"/>
      <c r="OOA139" s="7"/>
      <c r="OOB139" s="7"/>
      <c r="OOC139" s="7"/>
      <c r="OOD139" s="7"/>
      <c r="OOE139" s="7"/>
      <c r="OOF139" s="7"/>
      <c r="OOG139" s="7"/>
      <c r="OOH139" s="7"/>
      <c r="OOI139" s="7"/>
      <c r="OOJ139" s="7"/>
      <c r="OOK139" s="7"/>
      <c r="OOL139" s="7"/>
      <c r="OOM139" s="7"/>
      <c r="OON139" s="7"/>
      <c r="OOO139" s="7"/>
      <c r="OOP139" s="7"/>
      <c r="OOQ139" s="7"/>
      <c r="OOR139" s="7"/>
      <c r="OOS139" s="7"/>
      <c r="OOT139" s="7"/>
      <c r="OOU139" s="7"/>
      <c r="OOV139" s="7"/>
      <c r="OOW139" s="7"/>
      <c r="OOX139" s="7"/>
      <c r="OOY139" s="7"/>
      <c r="OOZ139" s="7"/>
      <c r="OPA139" s="7"/>
      <c r="OPB139" s="7"/>
      <c r="OPC139" s="7"/>
      <c r="OPD139" s="7"/>
      <c r="OPE139" s="7"/>
      <c r="OPF139" s="7"/>
      <c r="OPG139" s="7"/>
      <c r="OPH139" s="7"/>
      <c r="OPI139" s="7"/>
      <c r="OPJ139" s="7"/>
      <c r="OPK139" s="7"/>
      <c r="OPL139" s="7"/>
      <c r="OPM139" s="7"/>
      <c r="OPN139" s="7"/>
      <c r="OPO139" s="7"/>
      <c r="OPP139" s="7"/>
      <c r="OPQ139" s="7"/>
      <c r="OPR139" s="7"/>
      <c r="OPS139" s="7"/>
      <c r="OPT139" s="7"/>
      <c r="OPU139" s="7"/>
      <c r="OPV139" s="7"/>
      <c r="OPW139" s="7"/>
      <c r="OPX139" s="7"/>
      <c r="OPY139" s="7"/>
      <c r="OPZ139" s="7"/>
      <c r="OQA139" s="7"/>
      <c r="OQB139" s="7"/>
      <c r="OQC139" s="7"/>
      <c r="OQD139" s="7"/>
      <c r="OQE139" s="7"/>
      <c r="OQF139" s="7"/>
      <c r="OQG139" s="7"/>
      <c r="OQH139" s="7"/>
      <c r="OQI139" s="7"/>
      <c r="OQJ139" s="7"/>
      <c r="OQK139" s="7"/>
      <c r="OQL139" s="7"/>
      <c r="OQM139" s="7"/>
      <c r="OQN139" s="7"/>
      <c r="OQO139" s="7"/>
      <c r="OQP139" s="7"/>
      <c r="OQQ139" s="7"/>
      <c r="OQR139" s="7"/>
      <c r="OQS139" s="7"/>
      <c r="OQT139" s="7"/>
      <c r="OQU139" s="7"/>
      <c r="OQV139" s="7"/>
      <c r="OQW139" s="7"/>
      <c r="OQX139" s="7"/>
      <c r="OQY139" s="7"/>
      <c r="OQZ139" s="7"/>
      <c r="ORA139" s="7"/>
      <c r="ORB139" s="7"/>
      <c r="ORC139" s="7"/>
      <c r="ORD139" s="7"/>
      <c r="ORE139" s="7"/>
      <c r="ORF139" s="7"/>
      <c r="ORG139" s="7"/>
      <c r="ORH139" s="7"/>
      <c r="ORI139" s="7"/>
      <c r="ORJ139" s="7"/>
      <c r="ORK139" s="7"/>
      <c r="ORL139" s="7"/>
      <c r="ORM139" s="7"/>
      <c r="ORN139" s="7"/>
      <c r="ORO139" s="7"/>
      <c r="ORP139" s="7"/>
      <c r="ORQ139" s="7"/>
      <c r="ORR139" s="7"/>
      <c r="ORS139" s="7"/>
      <c r="ORT139" s="7"/>
      <c r="ORU139" s="7"/>
      <c r="ORV139" s="7"/>
      <c r="ORW139" s="7"/>
      <c r="ORX139" s="7"/>
      <c r="ORY139" s="7"/>
      <c r="ORZ139" s="7"/>
      <c r="OSA139" s="7"/>
      <c r="OSB139" s="7"/>
      <c r="OSC139" s="7"/>
      <c r="OSD139" s="7"/>
      <c r="OSE139" s="7"/>
      <c r="OSF139" s="7"/>
      <c r="OSG139" s="7"/>
      <c r="OSH139" s="7"/>
      <c r="OSI139" s="7"/>
      <c r="OSJ139" s="7"/>
      <c r="OSK139" s="7"/>
      <c r="OSL139" s="7"/>
      <c r="OSM139" s="7"/>
      <c r="OSN139" s="7"/>
      <c r="OSO139" s="7"/>
      <c r="OSP139" s="7"/>
      <c r="OSQ139" s="7"/>
      <c r="OSR139" s="7"/>
      <c r="OSS139" s="7"/>
      <c r="OST139" s="7"/>
      <c r="OSU139" s="7"/>
      <c r="OSV139" s="7"/>
      <c r="OSW139" s="7"/>
      <c r="OSX139" s="7"/>
      <c r="OSY139" s="7"/>
      <c r="OSZ139" s="7"/>
      <c r="OTA139" s="7"/>
      <c r="OTB139" s="7"/>
      <c r="OTC139" s="7"/>
      <c r="OTD139" s="7"/>
      <c r="OTE139" s="7"/>
      <c r="OTF139" s="7"/>
      <c r="OTG139" s="7"/>
      <c r="OTH139" s="7"/>
      <c r="OTI139" s="7"/>
      <c r="OTJ139" s="7"/>
      <c r="OTK139" s="7"/>
      <c r="OTL139" s="7"/>
      <c r="OTM139" s="7"/>
      <c r="OTN139" s="7"/>
      <c r="OTO139" s="7"/>
      <c r="OTP139" s="7"/>
      <c r="OTQ139" s="7"/>
      <c r="OTR139" s="7"/>
      <c r="OTS139" s="7"/>
      <c r="OTT139" s="7"/>
      <c r="OTU139" s="7"/>
      <c r="OTV139" s="7"/>
      <c r="OTW139" s="7"/>
      <c r="OTX139" s="7"/>
      <c r="OTY139" s="7"/>
      <c r="OTZ139" s="7"/>
      <c r="OUA139" s="7"/>
      <c r="OUB139" s="7"/>
      <c r="OUC139" s="7"/>
      <c r="OUD139" s="7"/>
      <c r="OUE139" s="7"/>
      <c r="OUF139" s="7"/>
      <c r="OUG139" s="7"/>
      <c r="OUH139" s="7"/>
      <c r="OUI139" s="7"/>
      <c r="OUJ139" s="7"/>
      <c r="OUK139" s="7"/>
      <c r="OUL139" s="7"/>
      <c r="OUM139" s="7"/>
      <c r="OUN139" s="7"/>
      <c r="OUO139" s="7"/>
      <c r="OUP139" s="7"/>
      <c r="OUQ139" s="7"/>
      <c r="OUR139" s="7"/>
      <c r="OUS139" s="7"/>
      <c r="OUT139" s="7"/>
      <c r="OUU139" s="7"/>
      <c r="OUV139" s="7"/>
      <c r="OUW139" s="7"/>
      <c r="OUX139" s="7"/>
      <c r="OUY139" s="7"/>
      <c r="OUZ139" s="7"/>
      <c r="OVA139" s="7"/>
      <c r="OVB139" s="7"/>
      <c r="OVC139" s="7"/>
      <c r="OVD139" s="7"/>
      <c r="OVE139" s="7"/>
      <c r="OVF139" s="7"/>
      <c r="OVG139" s="7"/>
      <c r="OVH139" s="7"/>
      <c r="OVI139" s="7"/>
      <c r="OVJ139" s="7"/>
      <c r="OVK139" s="7"/>
      <c r="OVL139" s="7"/>
      <c r="OVM139" s="7"/>
      <c r="OVN139" s="7"/>
      <c r="OVO139" s="7"/>
      <c r="OVP139" s="7"/>
      <c r="OVQ139" s="7"/>
      <c r="OVR139" s="7"/>
      <c r="OVS139" s="7"/>
      <c r="OVT139" s="7"/>
      <c r="OVU139" s="7"/>
      <c r="OVV139" s="7"/>
      <c r="OVW139" s="7"/>
      <c r="OVX139" s="7"/>
      <c r="OVY139" s="7"/>
      <c r="OVZ139" s="7"/>
      <c r="OWA139" s="7"/>
      <c r="OWB139" s="7"/>
      <c r="OWC139" s="7"/>
      <c r="OWD139" s="7"/>
      <c r="OWE139" s="7"/>
      <c r="OWF139" s="7"/>
      <c r="OWG139" s="7"/>
      <c r="OWH139" s="7"/>
      <c r="OWI139" s="7"/>
      <c r="OWJ139" s="7"/>
      <c r="OWK139" s="7"/>
      <c r="OWL139" s="7"/>
      <c r="OWM139" s="7"/>
      <c r="OWN139" s="7"/>
      <c r="OWO139" s="7"/>
      <c r="OWP139" s="7"/>
      <c r="OWQ139" s="7"/>
      <c r="OWR139" s="7"/>
      <c r="OWS139" s="7"/>
      <c r="OWT139" s="7"/>
      <c r="OWU139" s="7"/>
      <c r="OWV139" s="7"/>
      <c r="OWW139" s="7"/>
      <c r="OWX139" s="7"/>
      <c r="OWY139" s="7"/>
      <c r="OWZ139" s="7"/>
      <c r="OXA139" s="7"/>
      <c r="OXB139" s="7"/>
      <c r="OXC139" s="7"/>
      <c r="OXD139" s="7"/>
      <c r="OXE139" s="7"/>
      <c r="OXF139" s="7"/>
      <c r="OXG139" s="7"/>
      <c r="OXH139" s="7"/>
      <c r="OXI139" s="7"/>
      <c r="OXJ139" s="7"/>
      <c r="OXK139" s="7"/>
      <c r="OXL139" s="7"/>
      <c r="OXM139" s="7"/>
      <c r="OXN139" s="7"/>
      <c r="OXO139" s="7"/>
      <c r="OXP139" s="7"/>
      <c r="OXQ139" s="7"/>
      <c r="OXR139" s="7"/>
      <c r="OXS139" s="7"/>
      <c r="OXT139" s="7"/>
      <c r="OXU139" s="7"/>
      <c r="OXV139" s="7"/>
      <c r="OXW139" s="7"/>
      <c r="OXX139" s="7"/>
      <c r="OXY139" s="7"/>
      <c r="OXZ139" s="7"/>
      <c r="OYA139" s="7"/>
      <c r="OYB139" s="7"/>
      <c r="OYC139" s="7"/>
      <c r="OYD139" s="7"/>
      <c r="OYE139" s="7"/>
      <c r="OYF139" s="7"/>
      <c r="OYG139" s="7"/>
      <c r="OYH139" s="7"/>
      <c r="OYI139" s="7"/>
      <c r="OYJ139" s="7"/>
      <c r="OYK139" s="7"/>
      <c r="OYL139" s="7"/>
      <c r="OYM139" s="7"/>
      <c r="OYN139" s="7"/>
      <c r="OYO139" s="7"/>
      <c r="OYP139" s="7"/>
      <c r="OYQ139" s="7"/>
      <c r="OYR139" s="7"/>
      <c r="OYS139" s="7"/>
      <c r="OYT139" s="7"/>
      <c r="OYU139" s="7"/>
      <c r="OYV139" s="7"/>
      <c r="OYW139" s="7"/>
      <c r="OYX139" s="7"/>
      <c r="OYY139" s="7"/>
      <c r="OYZ139" s="7"/>
      <c r="OZA139" s="7"/>
      <c r="OZB139" s="7"/>
      <c r="OZC139" s="7"/>
      <c r="OZD139" s="7"/>
      <c r="OZE139" s="7"/>
      <c r="OZF139" s="7"/>
      <c r="OZG139" s="7"/>
      <c r="OZH139" s="7"/>
      <c r="OZI139" s="7"/>
      <c r="OZJ139" s="7"/>
      <c r="OZK139" s="7"/>
      <c r="OZL139" s="7"/>
      <c r="OZM139" s="7"/>
      <c r="OZN139" s="7"/>
      <c r="OZO139" s="7"/>
      <c r="OZP139" s="7"/>
      <c r="OZQ139" s="7"/>
      <c r="OZR139" s="7"/>
      <c r="OZS139" s="7"/>
      <c r="OZT139" s="7"/>
      <c r="OZU139" s="7"/>
      <c r="OZV139" s="7"/>
      <c r="OZW139" s="7"/>
      <c r="OZX139" s="7"/>
      <c r="OZY139" s="7"/>
      <c r="OZZ139" s="7"/>
      <c r="PAA139" s="7"/>
      <c r="PAB139" s="7"/>
      <c r="PAC139" s="7"/>
      <c r="PAD139" s="7"/>
      <c r="PAE139" s="7"/>
      <c r="PAF139" s="7"/>
      <c r="PAG139" s="7"/>
      <c r="PAH139" s="7"/>
      <c r="PAI139" s="7"/>
      <c r="PAJ139" s="7"/>
      <c r="PAK139" s="7"/>
      <c r="PAL139" s="7"/>
      <c r="PAM139" s="7"/>
      <c r="PAN139" s="7"/>
      <c r="PAO139" s="7"/>
      <c r="PAP139" s="7"/>
      <c r="PAQ139" s="7"/>
      <c r="PAR139" s="7"/>
      <c r="PAS139" s="7"/>
      <c r="PAT139" s="7"/>
      <c r="PAU139" s="7"/>
      <c r="PAV139" s="7"/>
      <c r="PAW139" s="7"/>
      <c r="PAX139" s="7"/>
      <c r="PAY139" s="7"/>
      <c r="PAZ139" s="7"/>
      <c r="PBA139" s="7"/>
      <c r="PBB139" s="7"/>
      <c r="PBC139" s="7"/>
      <c r="PBD139" s="7"/>
      <c r="PBE139" s="7"/>
      <c r="PBF139" s="7"/>
      <c r="PBG139" s="7"/>
      <c r="PBH139" s="7"/>
      <c r="PBI139" s="7"/>
      <c r="PBJ139" s="7"/>
      <c r="PBK139" s="7"/>
      <c r="PBL139" s="7"/>
      <c r="PBM139" s="7"/>
      <c r="PBN139" s="7"/>
      <c r="PBO139" s="7"/>
      <c r="PBP139" s="7"/>
      <c r="PBQ139" s="7"/>
      <c r="PBR139" s="7"/>
      <c r="PBS139" s="7"/>
      <c r="PBT139" s="7"/>
      <c r="PBU139" s="7"/>
      <c r="PBV139" s="7"/>
      <c r="PBW139" s="7"/>
      <c r="PBX139" s="7"/>
      <c r="PBY139" s="7"/>
      <c r="PBZ139" s="7"/>
      <c r="PCA139" s="7"/>
      <c r="PCB139" s="7"/>
      <c r="PCC139" s="7"/>
      <c r="PCD139" s="7"/>
      <c r="PCE139" s="7"/>
      <c r="PCF139" s="7"/>
      <c r="PCG139" s="7"/>
      <c r="PCH139" s="7"/>
      <c r="PCI139" s="7"/>
      <c r="PCJ139" s="7"/>
      <c r="PCK139" s="7"/>
      <c r="PCL139" s="7"/>
      <c r="PCM139" s="7"/>
      <c r="PCN139" s="7"/>
      <c r="PCO139" s="7"/>
      <c r="PCP139" s="7"/>
      <c r="PCQ139" s="7"/>
      <c r="PCR139" s="7"/>
      <c r="PCS139" s="7"/>
      <c r="PCT139" s="7"/>
      <c r="PCU139" s="7"/>
      <c r="PCV139" s="7"/>
      <c r="PCW139" s="7"/>
      <c r="PCX139" s="7"/>
      <c r="PCY139" s="7"/>
      <c r="PCZ139" s="7"/>
      <c r="PDA139" s="7"/>
      <c r="PDB139" s="7"/>
      <c r="PDC139" s="7"/>
      <c r="PDD139" s="7"/>
      <c r="PDE139" s="7"/>
      <c r="PDF139" s="7"/>
      <c r="PDG139" s="7"/>
      <c r="PDH139" s="7"/>
      <c r="PDI139" s="7"/>
      <c r="PDJ139" s="7"/>
      <c r="PDK139" s="7"/>
      <c r="PDL139" s="7"/>
      <c r="PDM139" s="7"/>
      <c r="PDN139" s="7"/>
      <c r="PDO139" s="7"/>
      <c r="PDP139" s="7"/>
      <c r="PDQ139" s="7"/>
      <c r="PDR139" s="7"/>
      <c r="PDS139" s="7"/>
      <c r="PDT139" s="7"/>
      <c r="PDU139" s="7"/>
      <c r="PDV139" s="7"/>
      <c r="PDW139" s="7"/>
      <c r="PDX139" s="7"/>
      <c r="PDY139" s="7"/>
      <c r="PDZ139" s="7"/>
      <c r="PEA139" s="7"/>
      <c r="PEB139" s="7"/>
      <c r="PEC139" s="7"/>
      <c r="PED139" s="7"/>
      <c r="PEE139" s="7"/>
      <c r="PEF139" s="7"/>
      <c r="PEG139" s="7"/>
      <c r="PEH139" s="7"/>
      <c r="PEI139" s="7"/>
      <c r="PEJ139" s="7"/>
      <c r="PEK139" s="7"/>
      <c r="PEL139" s="7"/>
      <c r="PEM139" s="7"/>
      <c r="PEN139" s="7"/>
      <c r="PEO139" s="7"/>
      <c r="PEP139" s="7"/>
      <c r="PEQ139" s="7"/>
      <c r="PER139" s="7"/>
      <c r="PES139" s="7"/>
      <c r="PET139" s="7"/>
      <c r="PEU139" s="7"/>
      <c r="PEV139" s="7"/>
      <c r="PEW139" s="7"/>
      <c r="PEX139" s="7"/>
      <c r="PEY139" s="7"/>
      <c r="PEZ139" s="7"/>
      <c r="PFA139" s="7"/>
      <c r="PFB139" s="7"/>
      <c r="PFC139" s="7"/>
      <c r="PFD139" s="7"/>
      <c r="PFE139" s="7"/>
      <c r="PFF139" s="7"/>
      <c r="PFG139" s="7"/>
      <c r="PFH139" s="7"/>
      <c r="PFI139" s="7"/>
      <c r="PFJ139" s="7"/>
      <c r="PFK139" s="7"/>
      <c r="PFL139" s="7"/>
      <c r="PFM139" s="7"/>
      <c r="PFN139" s="7"/>
      <c r="PFO139" s="7"/>
      <c r="PFP139" s="7"/>
      <c r="PFQ139" s="7"/>
      <c r="PFR139" s="7"/>
      <c r="PFS139" s="7"/>
      <c r="PFT139" s="7"/>
      <c r="PFU139" s="7"/>
      <c r="PFV139" s="7"/>
      <c r="PFW139" s="7"/>
      <c r="PFX139" s="7"/>
      <c r="PFY139" s="7"/>
      <c r="PFZ139" s="7"/>
      <c r="PGA139" s="7"/>
      <c r="PGB139" s="7"/>
      <c r="PGC139" s="7"/>
      <c r="PGD139" s="7"/>
      <c r="PGE139" s="7"/>
      <c r="PGF139" s="7"/>
      <c r="PGG139" s="7"/>
      <c r="PGH139" s="7"/>
      <c r="PGI139" s="7"/>
      <c r="PGJ139" s="7"/>
      <c r="PGK139" s="7"/>
      <c r="PGL139" s="7"/>
      <c r="PGM139" s="7"/>
      <c r="PGN139" s="7"/>
      <c r="PGO139" s="7"/>
      <c r="PGP139" s="7"/>
      <c r="PGQ139" s="7"/>
      <c r="PGR139" s="7"/>
      <c r="PGS139" s="7"/>
      <c r="PGT139" s="7"/>
      <c r="PGU139" s="7"/>
      <c r="PGV139" s="7"/>
      <c r="PGW139" s="7"/>
      <c r="PGX139" s="7"/>
      <c r="PGY139" s="7"/>
      <c r="PGZ139" s="7"/>
      <c r="PHA139" s="7"/>
      <c r="PHB139" s="7"/>
      <c r="PHC139" s="7"/>
      <c r="PHD139" s="7"/>
      <c r="PHE139" s="7"/>
      <c r="PHF139" s="7"/>
      <c r="PHG139" s="7"/>
      <c r="PHH139" s="7"/>
      <c r="PHI139" s="7"/>
      <c r="PHJ139" s="7"/>
      <c r="PHK139" s="7"/>
      <c r="PHL139" s="7"/>
      <c r="PHM139" s="7"/>
      <c r="PHN139" s="7"/>
      <c r="PHO139" s="7"/>
      <c r="PHP139" s="7"/>
      <c r="PHQ139" s="7"/>
      <c r="PHR139" s="7"/>
      <c r="PHS139" s="7"/>
      <c r="PHT139" s="7"/>
      <c r="PHU139" s="7"/>
      <c r="PHV139" s="7"/>
      <c r="PHW139" s="7"/>
      <c r="PHX139" s="7"/>
      <c r="PHY139" s="7"/>
      <c r="PHZ139" s="7"/>
      <c r="PIA139" s="7"/>
      <c r="PIB139" s="7"/>
      <c r="PIC139" s="7"/>
      <c r="PID139" s="7"/>
      <c r="PIE139" s="7"/>
      <c r="PIF139" s="7"/>
      <c r="PIG139" s="7"/>
      <c r="PIH139" s="7"/>
      <c r="PII139" s="7"/>
      <c r="PIJ139" s="7"/>
      <c r="PIK139" s="7"/>
      <c r="PIL139" s="7"/>
      <c r="PIM139" s="7"/>
      <c r="PIN139" s="7"/>
      <c r="PIO139" s="7"/>
      <c r="PIP139" s="7"/>
      <c r="PIQ139" s="7"/>
      <c r="PIR139" s="7"/>
      <c r="PIS139" s="7"/>
      <c r="PIT139" s="7"/>
      <c r="PIU139" s="7"/>
      <c r="PIV139" s="7"/>
      <c r="PIW139" s="7"/>
      <c r="PIX139" s="7"/>
      <c r="PIY139" s="7"/>
      <c r="PIZ139" s="7"/>
      <c r="PJA139" s="7"/>
      <c r="PJB139" s="7"/>
      <c r="PJC139" s="7"/>
      <c r="PJD139" s="7"/>
      <c r="PJE139" s="7"/>
      <c r="PJF139" s="7"/>
      <c r="PJG139" s="7"/>
      <c r="PJH139" s="7"/>
      <c r="PJI139" s="7"/>
      <c r="PJJ139" s="7"/>
      <c r="PJK139" s="7"/>
      <c r="PJL139" s="7"/>
      <c r="PJM139" s="7"/>
      <c r="PJN139" s="7"/>
      <c r="PJO139" s="7"/>
      <c r="PJP139" s="7"/>
      <c r="PJQ139" s="7"/>
      <c r="PJR139" s="7"/>
      <c r="PJS139" s="7"/>
      <c r="PJT139" s="7"/>
      <c r="PJU139" s="7"/>
      <c r="PJV139" s="7"/>
      <c r="PJW139" s="7"/>
      <c r="PJX139" s="7"/>
      <c r="PJY139" s="7"/>
      <c r="PJZ139" s="7"/>
      <c r="PKA139" s="7"/>
      <c r="PKB139" s="7"/>
      <c r="PKC139" s="7"/>
      <c r="PKD139" s="7"/>
      <c r="PKE139" s="7"/>
      <c r="PKF139" s="7"/>
      <c r="PKG139" s="7"/>
      <c r="PKH139" s="7"/>
      <c r="PKI139" s="7"/>
      <c r="PKJ139" s="7"/>
      <c r="PKK139" s="7"/>
      <c r="PKL139" s="7"/>
      <c r="PKM139" s="7"/>
      <c r="PKN139" s="7"/>
      <c r="PKO139" s="7"/>
      <c r="PKP139" s="7"/>
      <c r="PKQ139" s="7"/>
      <c r="PKR139" s="7"/>
      <c r="PKS139" s="7"/>
      <c r="PKT139" s="7"/>
      <c r="PKU139" s="7"/>
      <c r="PKV139" s="7"/>
      <c r="PKW139" s="7"/>
      <c r="PKX139" s="7"/>
      <c r="PKY139" s="7"/>
      <c r="PKZ139" s="7"/>
      <c r="PLA139" s="7"/>
      <c r="PLB139" s="7"/>
      <c r="PLC139" s="7"/>
      <c r="PLD139" s="7"/>
      <c r="PLE139" s="7"/>
      <c r="PLF139" s="7"/>
      <c r="PLG139" s="7"/>
      <c r="PLH139" s="7"/>
      <c r="PLI139" s="7"/>
      <c r="PLJ139" s="7"/>
      <c r="PLK139" s="7"/>
      <c r="PLL139" s="7"/>
      <c r="PLM139" s="7"/>
      <c r="PLN139" s="7"/>
      <c r="PLO139" s="7"/>
      <c r="PLP139" s="7"/>
      <c r="PLQ139" s="7"/>
      <c r="PLR139" s="7"/>
      <c r="PLS139" s="7"/>
      <c r="PLT139" s="7"/>
      <c r="PLU139" s="7"/>
      <c r="PLV139" s="7"/>
      <c r="PLW139" s="7"/>
      <c r="PLX139" s="7"/>
      <c r="PLY139" s="7"/>
      <c r="PLZ139" s="7"/>
      <c r="PMA139" s="7"/>
      <c r="PMB139" s="7"/>
      <c r="PMC139" s="7"/>
      <c r="PMD139" s="7"/>
      <c r="PME139" s="7"/>
      <c r="PMF139" s="7"/>
      <c r="PMG139" s="7"/>
      <c r="PMH139" s="7"/>
      <c r="PMI139" s="7"/>
      <c r="PMJ139" s="7"/>
      <c r="PMK139" s="7"/>
      <c r="PML139" s="7"/>
      <c r="PMM139" s="7"/>
      <c r="PMN139" s="7"/>
      <c r="PMO139" s="7"/>
      <c r="PMP139" s="7"/>
      <c r="PMQ139" s="7"/>
      <c r="PMR139" s="7"/>
      <c r="PMS139" s="7"/>
      <c r="PMT139" s="7"/>
      <c r="PMU139" s="7"/>
      <c r="PMV139" s="7"/>
      <c r="PMW139" s="7"/>
      <c r="PMX139" s="7"/>
      <c r="PMY139" s="7"/>
      <c r="PMZ139" s="7"/>
      <c r="PNA139" s="7"/>
      <c r="PNB139" s="7"/>
      <c r="PNC139" s="7"/>
      <c r="PND139" s="7"/>
      <c r="PNE139" s="7"/>
      <c r="PNF139" s="7"/>
      <c r="PNG139" s="7"/>
      <c r="PNH139" s="7"/>
      <c r="PNI139" s="7"/>
      <c r="PNJ139" s="7"/>
      <c r="PNK139" s="7"/>
      <c r="PNL139" s="7"/>
      <c r="PNM139" s="7"/>
      <c r="PNN139" s="7"/>
      <c r="PNO139" s="7"/>
      <c r="PNP139" s="7"/>
      <c r="PNQ139" s="7"/>
      <c r="PNR139" s="7"/>
      <c r="PNS139" s="7"/>
      <c r="PNT139" s="7"/>
      <c r="PNU139" s="7"/>
      <c r="PNV139" s="7"/>
      <c r="PNW139" s="7"/>
      <c r="PNX139" s="7"/>
      <c r="PNY139" s="7"/>
      <c r="PNZ139" s="7"/>
      <c r="POA139" s="7"/>
      <c r="POB139" s="7"/>
      <c r="POC139" s="7"/>
      <c r="POD139" s="7"/>
      <c r="POE139" s="7"/>
      <c r="POF139" s="7"/>
      <c r="POG139" s="7"/>
      <c r="POH139" s="7"/>
      <c r="POI139" s="7"/>
      <c r="POJ139" s="7"/>
      <c r="POK139" s="7"/>
      <c r="POL139" s="7"/>
      <c r="POM139" s="7"/>
      <c r="PON139" s="7"/>
      <c r="POO139" s="7"/>
      <c r="POP139" s="7"/>
      <c r="POQ139" s="7"/>
      <c r="POR139" s="7"/>
      <c r="POS139" s="7"/>
      <c r="POT139" s="7"/>
      <c r="POU139" s="7"/>
      <c r="POV139" s="7"/>
      <c r="POW139" s="7"/>
      <c r="POX139" s="7"/>
      <c r="POY139" s="7"/>
      <c r="POZ139" s="7"/>
      <c r="PPA139" s="7"/>
      <c r="PPB139" s="7"/>
      <c r="PPC139" s="7"/>
      <c r="PPD139" s="7"/>
      <c r="PPE139" s="7"/>
      <c r="PPF139" s="7"/>
      <c r="PPG139" s="7"/>
      <c r="PPH139" s="7"/>
      <c r="PPI139" s="7"/>
      <c r="PPJ139" s="7"/>
      <c r="PPK139" s="7"/>
      <c r="PPL139" s="7"/>
      <c r="PPM139" s="7"/>
      <c r="PPN139" s="7"/>
      <c r="PPO139" s="7"/>
      <c r="PPP139" s="7"/>
      <c r="PPQ139" s="7"/>
      <c r="PPR139" s="7"/>
      <c r="PPS139" s="7"/>
      <c r="PPT139" s="7"/>
      <c r="PPU139" s="7"/>
      <c r="PPV139" s="7"/>
      <c r="PPW139" s="7"/>
      <c r="PPX139" s="7"/>
      <c r="PPY139" s="7"/>
      <c r="PPZ139" s="7"/>
      <c r="PQA139" s="7"/>
      <c r="PQB139" s="7"/>
      <c r="PQC139" s="7"/>
      <c r="PQD139" s="7"/>
      <c r="PQE139" s="7"/>
      <c r="PQF139" s="7"/>
      <c r="PQG139" s="7"/>
      <c r="PQH139" s="7"/>
      <c r="PQI139" s="7"/>
      <c r="PQJ139" s="7"/>
      <c r="PQK139" s="7"/>
      <c r="PQL139" s="7"/>
      <c r="PQM139" s="7"/>
      <c r="PQN139" s="7"/>
      <c r="PQO139" s="7"/>
      <c r="PQP139" s="7"/>
      <c r="PQQ139" s="7"/>
      <c r="PQR139" s="7"/>
      <c r="PQS139" s="7"/>
      <c r="PQT139" s="7"/>
      <c r="PQU139" s="7"/>
      <c r="PQV139" s="7"/>
      <c r="PQW139" s="7"/>
      <c r="PQX139" s="7"/>
      <c r="PQY139" s="7"/>
      <c r="PQZ139" s="7"/>
      <c r="PRA139" s="7"/>
      <c r="PRB139" s="7"/>
      <c r="PRC139" s="7"/>
      <c r="PRD139" s="7"/>
      <c r="PRE139" s="7"/>
      <c r="PRF139" s="7"/>
      <c r="PRG139" s="7"/>
      <c r="PRH139" s="7"/>
      <c r="PRI139" s="7"/>
      <c r="PRJ139" s="7"/>
      <c r="PRK139" s="7"/>
      <c r="PRL139" s="7"/>
      <c r="PRM139" s="7"/>
      <c r="PRN139" s="7"/>
      <c r="PRO139" s="7"/>
      <c r="PRP139" s="7"/>
      <c r="PRQ139" s="7"/>
      <c r="PRR139" s="7"/>
      <c r="PRS139" s="7"/>
      <c r="PRT139" s="7"/>
      <c r="PRU139" s="7"/>
      <c r="PRV139" s="7"/>
      <c r="PRW139" s="7"/>
      <c r="PRX139" s="7"/>
      <c r="PRY139" s="7"/>
      <c r="PRZ139" s="7"/>
      <c r="PSA139" s="7"/>
      <c r="PSB139" s="7"/>
      <c r="PSC139" s="7"/>
      <c r="PSD139" s="7"/>
      <c r="PSE139" s="7"/>
      <c r="PSF139" s="7"/>
      <c r="PSG139" s="7"/>
      <c r="PSH139" s="7"/>
      <c r="PSI139" s="7"/>
      <c r="PSJ139" s="7"/>
      <c r="PSK139" s="7"/>
      <c r="PSL139" s="7"/>
      <c r="PSM139" s="7"/>
      <c r="PSN139" s="7"/>
      <c r="PSO139" s="7"/>
      <c r="PSP139" s="7"/>
      <c r="PSQ139" s="7"/>
      <c r="PSR139" s="7"/>
      <c r="PSS139" s="7"/>
      <c r="PST139" s="7"/>
      <c r="PSU139" s="7"/>
      <c r="PSV139" s="7"/>
      <c r="PSW139" s="7"/>
      <c r="PSX139" s="7"/>
      <c r="PSY139" s="7"/>
      <c r="PSZ139" s="7"/>
      <c r="PTA139" s="7"/>
      <c r="PTB139" s="7"/>
      <c r="PTC139" s="7"/>
      <c r="PTD139" s="7"/>
      <c r="PTE139" s="7"/>
      <c r="PTF139" s="7"/>
      <c r="PTG139" s="7"/>
      <c r="PTH139" s="7"/>
      <c r="PTI139" s="7"/>
      <c r="PTJ139" s="7"/>
      <c r="PTK139" s="7"/>
      <c r="PTL139" s="7"/>
      <c r="PTM139" s="7"/>
      <c r="PTN139" s="7"/>
      <c r="PTO139" s="7"/>
      <c r="PTP139" s="7"/>
      <c r="PTQ139" s="7"/>
      <c r="PTR139" s="7"/>
      <c r="PTS139" s="7"/>
      <c r="PTT139" s="7"/>
      <c r="PTU139" s="7"/>
      <c r="PTV139" s="7"/>
      <c r="PTW139" s="7"/>
      <c r="PTX139" s="7"/>
      <c r="PTY139" s="7"/>
      <c r="PTZ139" s="7"/>
      <c r="PUA139" s="7"/>
      <c r="PUB139" s="7"/>
      <c r="PUC139" s="7"/>
      <c r="PUD139" s="7"/>
      <c r="PUE139" s="7"/>
      <c r="PUF139" s="7"/>
      <c r="PUG139" s="7"/>
      <c r="PUH139" s="7"/>
      <c r="PUI139" s="7"/>
      <c r="PUJ139" s="7"/>
      <c r="PUK139" s="7"/>
      <c r="PUL139" s="7"/>
      <c r="PUM139" s="7"/>
      <c r="PUN139" s="7"/>
      <c r="PUO139" s="7"/>
      <c r="PUP139" s="7"/>
      <c r="PUQ139" s="7"/>
      <c r="PUR139" s="7"/>
      <c r="PUS139" s="7"/>
      <c r="PUT139" s="7"/>
      <c r="PUU139" s="7"/>
      <c r="PUV139" s="7"/>
      <c r="PUW139" s="7"/>
      <c r="PUX139" s="7"/>
      <c r="PUY139" s="7"/>
      <c r="PUZ139" s="7"/>
      <c r="PVA139" s="7"/>
      <c r="PVB139" s="7"/>
      <c r="PVC139" s="7"/>
      <c r="PVD139" s="7"/>
      <c r="PVE139" s="7"/>
      <c r="PVF139" s="7"/>
      <c r="PVG139" s="7"/>
      <c r="PVH139" s="7"/>
      <c r="PVI139" s="7"/>
      <c r="PVJ139" s="7"/>
      <c r="PVK139" s="7"/>
      <c r="PVL139" s="7"/>
      <c r="PVM139" s="7"/>
      <c r="PVN139" s="7"/>
      <c r="PVO139" s="7"/>
      <c r="PVP139" s="7"/>
      <c r="PVQ139" s="7"/>
      <c r="PVR139" s="7"/>
      <c r="PVS139" s="7"/>
      <c r="PVT139" s="7"/>
      <c r="PVU139" s="7"/>
      <c r="PVV139" s="7"/>
      <c r="PVW139" s="7"/>
      <c r="PVX139" s="7"/>
      <c r="PVY139" s="7"/>
      <c r="PVZ139" s="7"/>
      <c r="PWA139" s="7"/>
      <c r="PWB139" s="7"/>
      <c r="PWC139" s="7"/>
      <c r="PWD139" s="7"/>
      <c r="PWE139" s="7"/>
      <c r="PWF139" s="7"/>
      <c r="PWG139" s="7"/>
      <c r="PWH139" s="7"/>
      <c r="PWI139" s="7"/>
      <c r="PWJ139" s="7"/>
      <c r="PWK139" s="7"/>
      <c r="PWL139" s="7"/>
      <c r="PWM139" s="7"/>
      <c r="PWN139" s="7"/>
      <c r="PWO139" s="7"/>
      <c r="PWP139" s="7"/>
      <c r="PWQ139" s="7"/>
      <c r="PWR139" s="7"/>
      <c r="PWS139" s="7"/>
      <c r="PWT139" s="7"/>
      <c r="PWU139" s="7"/>
      <c r="PWV139" s="7"/>
      <c r="PWW139" s="7"/>
      <c r="PWX139" s="7"/>
      <c r="PWY139" s="7"/>
      <c r="PWZ139" s="7"/>
      <c r="PXA139" s="7"/>
      <c r="PXB139" s="7"/>
      <c r="PXC139" s="7"/>
      <c r="PXD139" s="7"/>
      <c r="PXE139" s="7"/>
      <c r="PXF139" s="7"/>
      <c r="PXG139" s="7"/>
      <c r="PXH139" s="7"/>
      <c r="PXI139" s="7"/>
      <c r="PXJ139" s="7"/>
      <c r="PXK139" s="7"/>
      <c r="PXL139" s="7"/>
      <c r="PXM139" s="7"/>
      <c r="PXN139" s="7"/>
      <c r="PXO139" s="7"/>
      <c r="PXP139" s="7"/>
      <c r="PXQ139" s="7"/>
      <c r="PXR139" s="7"/>
      <c r="PXS139" s="7"/>
      <c r="PXT139" s="7"/>
      <c r="PXU139" s="7"/>
      <c r="PXV139" s="7"/>
      <c r="PXW139" s="7"/>
      <c r="PXX139" s="7"/>
      <c r="PXY139" s="7"/>
      <c r="PXZ139" s="7"/>
      <c r="PYA139" s="7"/>
      <c r="PYB139" s="7"/>
      <c r="PYC139" s="7"/>
      <c r="PYD139" s="7"/>
      <c r="PYE139" s="7"/>
      <c r="PYF139" s="7"/>
      <c r="PYG139" s="7"/>
      <c r="PYH139" s="7"/>
      <c r="PYI139" s="7"/>
      <c r="PYJ139" s="7"/>
      <c r="PYK139" s="7"/>
      <c r="PYL139" s="7"/>
      <c r="PYM139" s="7"/>
      <c r="PYN139" s="7"/>
      <c r="PYO139" s="7"/>
      <c r="PYP139" s="7"/>
      <c r="PYQ139" s="7"/>
      <c r="PYR139" s="7"/>
      <c r="PYS139" s="7"/>
      <c r="PYT139" s="7"/>
      <c r="PYU139" s="7"/>
      <c r="PYV139" s="7"/>
      <c r="PYW139" s="7"/>
      <c r="PYX139" s="7"/>
      <c r="PYY139" s="7"/>
      <c r="PYZ139" s="7"/>
      <c r="PZA139" s="7"/>
      <c r="PZB139" s="7"/>
      <c r="PZC139" s="7"/>
      <c r="PZD139" s="7"/>
      <c r="PZE139" s="7"/>
      <c r="PZF139" s="7"/>
      <c r="PZG139" s="7"/>
      <c r="PZH139" s="7"/>
      <c r="PZI139" s="7"/>
      <c r="PZJ139" s="7"/>
      <c r="PZK139" s="7"/>
      <c r="PZL139" s="7"/>
      <c r="PZM139" s="7"/>
      <c r="PZN139" s="7"/>
      <c r="PZO139" s="7"/>
      <c r="PZP139" s="7"/>
      <c r="PZQ139" s="7"/>
      <c r="PZR139" s="7"/>
      <c r="PZS139" s="7"/>
      <c r="PZT139" s="7"/>
      <c r="PZU139" s="7"/>
      <c r="PZV139" s="7"/>
      <c r="PZW139" s="7"/>
      <c r="PZX139" s="7"/>
      <c r="PZY139" s="7"/>
      <c r="PZZ139" s="7"/>
      <c r="QAA139" s="7"/>
      <c r="QAB139" s="7"/>
      <c r="QAC139" s="7"/>
      <c r="QAD139" s="7"/>
      <c r="QAE139" s="7"/>
      <c r="QAF139" s="7"/>
      <c r="QAG139" s="7"/>
      <c r="QAH139" s="7"/>
      <c r="QAI139" s="7"/>
      <c r="QAJ139" s="7"/>
      <c r="QAK139" s="7"/>
      <c r="QAL139" s="7"/>
      <c r="QAM139" s="7"/>
      <c r="QAN139" s="7"/>
      <c r="QAO139" s="7"/>
      <c r="QAP139" s="7"/>
      <c r="QAQ139" s="7"/>
      <c r="QAR139" s="7"/>
      <c r="QAS139" s="7"/>
      <c r="QAT139" s="7"/>
      <c r="QAU139" s="7"/>
      <c r="QAV139" s="7"/>
      <c r="QAW139" s="7"/>
      <c r="QAX139" s="7"/>
      <c r="QAY139" s="7"/>
      <c r="QAZ139" s="7"/>
      <c r="QBA139" s="7"/>
      <c r="QBB139" s="7"/>
      <c r="QBC139" s="7"/>
      <c r="QBD139" s="7"/>
      <c r="QBE139" s="7"/>
      <c r="QBF139" s="7"/>
      <c r="QBG139" s="7"/>
      <c r="QBH139" s="7"/>
      <c r="QBI139" s="7"/>
      <c r="QBJ139" s="7"/>
      <c r="QBK139" s="7"/>
      <c r="QBL139" s="7"/>
      <c r="QBM139" s="7"/>
      <c r="QBN139" s="7"/>
      <c r="QBO139" s="7"/>
      <c r="QBP139" s="7"/>
      <c r="QBQ139" s="7"/>
      <c r="QBR139" s="7"/>
      <c r="QBS139" s="7"/>
      <c r="QBT139" s="7"/>
      <c r="QBU139" s="7"/>
      <c r="QBV139" s="7"/>
      <c r="QBW139" s="7"/>
      <c r="QBX139" s="7"/>
      <c r="QBY139" s="7"/>
      <c r="QBZ139" s="7"/>
      <c r="QCA139" s="7"/>
      <c r="QCB139" s="7"/>
      <c r="QCC139" s="7"/>
      <c r="QCD139" s="7"/>
      <c r="QCE139" s="7"/>
      <c r="QCF139" s="7"/>
      <c r="QCG139" s="7"/>
      <c r="QCH139" s="7"/>
      <c r="QCI139" s="7"/>
      <c r="QCJ139" s="7"/>
      <c r="QCK139" s="7"/>
      <c r="QCL139" s="7"/>
      <c r="QCM139" s="7"/>
      <c r="QCN139" s="7"/>
      <c r="QCO139" s="7"/>
      <c r="QCP139" s="7"/>
      <c r="QCQ139" s="7"/>
      <c r="QCR139" s="7"/>
      <c r="QCS139" s="7"/>
      <c r="QCT139" s="7"/>
      <c r="QCU139" s="7"/>
      <c r="QCV139" s="7"/>
      <c r="QCW139" s="7"/>
      <c r="QCX139" s="7"/>
      <c r="QCY139" s="7"/>
      <c r="QCZ139" s="7"/>
      <c r="QDA139" s="7"/>
      <c r="QDB139" s="7"/>
      <c r="QDC139" s="7"/>
      <c r="QDD139" s="7"/>
      <c r="QDE139" s="7"/>
      <c r="QDF139" s="7"/>
      <c r="QDG139" s="7"/>
      <c r="QDH139" s="7"/>
      <c r="QDI139" s="7"/>
      <c r="QDJ139" s="7"/>
      <c r="QDK139" s="7"/>
      <c r="QDL139" s="7"/>
      <c r="QDM139" s="7"/>
      <c r="QDN139" s="7"/>
      <c r="QDO139" s="7"/>
      <c r="QDP139" s="7"/>
      <c r="QDQ139" s="7"/>
      <c r="QDR139" s="7"/>
      <c r="QDS139" s="7"/>
      <c r="QDT139" s="7"/>
      <c r="QDU139" s="7"/>
      <c r="QDV139" s="7"/>
      <c r="QDW139" s="7"/>
      <c r="QDX139" s="7"/>
      <c r="QDY139" s="7"/>
      <c r="QDZ139" s="7"/>
      <c r="QEA139" s="7"/>
      <c r="QEB139" s="7"/>
      <c r="QEC139" s="7"/>
      <c r="QED139" s="7"/>
      <c r="QEE139" s="7"/>
      <c r="QEF139" s="7"/>
      <c r="QEG139" s="7"/>
      <c r="QEH139" s="7"/>
      <c r="QEI139" s="7"/>
      <c r="QEJ139" s="7"/>
      <c r="QEK139" s="7"/>
      <c r="QEL139" s="7"/>
      <c r="QEM139" s="7"/>
      <c r="QEN139" s="7"/>
      <c r="QEO139" s="7"/>
      <c r="QEP139" s="7"/>
      <c r="QEQ139" s="7"/>
      <c r="QER139" s="7"/>
      <c r="QES139" s="7"/>
      <c r="QET139" s="7"/>
      <c r="QEU139" s="7"/>
      <c r="QEV139" s="7"/>
      <c r="QEW139" s="7"/>
      <c r="QEX139" s="7"/>
      <c r="QEY139" s="7"/>
      <c r="QEZ139" s="7"/>
      <c r="QFA139" s="7"/>
      <c r="QFB139" s="7"/>
      <c r="QFC139" s="7"/>
      <c r="QFD139" s="7"/>
      <c r="QFE139" s="7"/>
      <c r="QFF139" s="7"/>
      <c r="QFG139" s="7"/>
      <c r="QFH139" s="7"/>
      <c r="QFI139" s="7"/>
      <c r="QFJ139" s="7"/>
      <c r="QFK139" s="7"/>
      <c r="QFL139" s="7"/>
      <c r="QFM139" s="7"/>
      <c r="QFN139" s="7"/>
      <c r="QFO139" s="7"/>
      <c r="QFP139" s="7"/>
      <c r="QFQ139" s="7"/>
      <c r="QFR139" s="7"/>
      <c r="QFS139" s="7"/>
      <c r="QFT139" s="7"/>
      <c r="QFU139" s="7"/>
      <c r="QFV139" s="7"/>
      <c r="QFW139" s="7"/>
      <c r="QFX139" s="7"/>
      <c r="QFY139" s="7"/>
      <c r="QFZ139" s="7"/>
      <c r="QGA139" s="7"/>
      <c r="QGB139" s="7"/>
      <c r="QGC139" s="7"/>
      <c r="QGD139" s="7"/>
      <c r="QGE139" s="7"/>
      <c r="QGF139" s="7"/>
      <c r="QGG139" s="7"/>
      <c r="QGH139" s="7"/>
      <c r="QGI139" s="7"/>
      <c r="QGJ139" s="7"/>
      <c r="QGK139" s="7"/>
      <c r="QGL139" s="7"/>
      <c r="QGM139" s="7"/>
      <c r="QGN139" s="7"/>
      <c r="QGO139" s="7"/>
      <c r="QGP139" s="7"/>
      <c r="QGQ139" s="7"/>
      <c r="QGR139" s="7"/>
      <c r="QGS139" s="7"/>
      <c r="QGT139" s="7"/>
      <c r="QGU139" s="7"/>
      <c r="QGV139" s="7"/>
      <c r="QGW139" s="7"/>
      <c r="QGX139" s="7"/>
      <c r="QGY139" s="7"/>
      <c r="QGZ139" s="7"/>
      <c r="QHA139" s="7"/>
      <c r="QHB139" s="7"/>
      <c r="QHC139" s="7"/>
      <c r="QHD139" s="7"/>
      <c r="QHE139" s="7"/>
      <c r="QHF139" s="7"/>
      <c r="QHG139" s="7"/>
      <c r="QHH139" s="7"/>
      <c r="QHI139" s="7"/>
      <c r="QHJ139" s="7"/>
      <c r="QHK139" s="7"/>
      <c r="QHL139" s="7"/>
      <c r="QHM139" s="7"/>
      <c r="QHN139" s="7"/>
      <c r="QHO139" s="7"/>
      <c r="QHP139" s="7"/>
      <c r="QHQ139" s="7"/>
      <c r="QHR139" s="7"/>
      <c r="QHS139" s="7"/>
      <c r="QHT139" s="7"/>
      <c r="QHU139" s="7"/>
      <c r="QHV139" s="7"/>
      <c r="QHW139" s="7"/>
      <c r="QHX139" s="7"/>
      <c r="QHY139" s="7"/>
      <c r="QHZ139" s="7"/>
      <c r="QIA139" s="7"/>
      <c r="QIB139" s="7"/>
      <c r="QIC139" s="7"/>
      <c r="QID139" s="7"/>
      <c r="QIE139" s="7"/>
      <c r="QIF139" s="7"/>
      <c r="QIG139" s="7"/>
      <c r="QIH139" s="7"/>
      <c r="QII139" s="7"/>
      <c r="QIJ139" s="7"/>
      <c r="QIK139" s="7"/>
      <c r="QIL139" s="7"/>
      <c r="QIM139" s="7"/>
      <c r="QIN139" s="7"/>
      <c r="QIO139" s="7"/>
      <c r="QIP139" s="7"/>
      <c r="QIQ139" s="7"/>
      <c r="QIR139" s="7"/>
      <c r="QIS139" s="7"/>
      <c r="QIT139" s="7"/>
      <c r="QIU139" s="7"/>
      <c r="QIV139" s="7"/>
      <c r="QIW139" s="7"/>
      <c r="QIX139" s="7"/>
      <c r="QIY139" s="7"/>
      <c r="QIZ139" s="7"/>
      <c r="QJA139" s="7"/>
      <c r="QJB139" s="7"/>
      <c r="QJC139" s="7"/>
      <c r="QJD139" s="7"/>
      <c r="QJE139" s="7"/>
      <c r="QJF139" s="7"/>
      <c r="QJG139" s="7"/>
      <c r="QJH139" s="7"/>
      <c r="QJI139" s="7"/>
      <c r="QJJ139" s="7"/>
      <c r="QJK139" s="7"/>
      <c r="QJL139" s="7"/>
      <c r="QJM139" s="7"/>
      <c r="QJN139" s="7"/>
      <c r="QJO139" s="7"/>
      <c r="QJP139" s="7"/>
      <c r="QJQ139" s="7"/>
      <c r="QJR139" s="7"/>
      <c r="QJS139" s="7"/>
      <c r="QJT139" s="7"/>
      <c r="QJU139" s="7"/>
      <c r="QJV139" s="7"/>
      <c r="QJW139" s="7"/>
      <c r="QJX139" s="7"/>
      <c r="QJY139" s="7"/>
      <c r="QJZ139" s="7"/>
      <c r="QKA139" s="7"/>
      <c r="QKB139" s="7"/>
      <c r="QKC139" s="7"/>
      <c r="QKD139" s="7"/>
      <c r="QKE139" s="7"/>
      <c r="QKF139" s="7"/>
      <c r="QKG139" s="7"/>
      <c r="QKH139" s="7"/>
      <c r="QKI139" s="7"/>
      <c r="QKJ139" s="7"/>
      <c r="QKK139" s="7"/>
      <c r="QKL139" s="7"/>
      <c r="QKM139" s="7"/>
      <c r="QKN139" s="7"/>
      <c r="QKO139" s="7"/>
      <c r="QKP139" s="7"/>
      <c r="QKQ139" s="7"/>
      <c r="QKR139" s="7"/>
      <c r="QKS139" s="7"/>
      <c r="QKT139" s="7"/>
      <c r="QKU139" s="7"/>
      <c r="QKV139" s="7"/>
      <c r="QKW139" s="7"/>
      <c r="QKX139" s="7"/>
      <c r="QKY139" s="7"/>
      <c r="QKZ139" s="7"/>
      <c r="QLA139" s="7"/>
      <c r="QLB139" s="7"/>
      <c r="QLC139" s="7"/>
      <c r="QLD139" s="7"/>
      <c r="QLE139" s="7"/>
      <c r="QLF139" s="7"/>
      <c r="QLG139" s="7"/>
      <c r="QLH139" s="7"/>
      <c r="QLI139" s="7"/>
      <c r="QLJ139" s="7"/>
      <c r="QLK139" s="7"/>
      <c r="QLL139" s="7"/>
      <c r="QLM139" s="7"/>
      <c r="QLN139" s="7"/>
      <c r="QLO139" s="7"/>
      <c r="QLP139" s="7"/>
      <c r="QLQ139" s="7"/>
      <c r="QLR139" s="7"/>
      <c r="QLS139" s="7"/>
      <c r="QLT139" s="7"/>
      <c r="QLU139" s="7"/>
      <c r="QLV139" s="7"/>
      <c r="QLW139" s="7"/>
      <c r="QLX139" s="7"/>
      <c r="QLY139" s="7"/>
      <c r="QLZ139" s="7"/>
      <c r="QMA139" s="7"/>
      <c r="QMB139" s="7"/>
      <c r="QMC139" s="7"/>
      <c r="QMD139" s="7"/>
      <c r="QME139" s="7"/>
      <c r="QMF139" s="7"/>
      <c r="QMG139" s="7"/>
      <c r="QMH139" s="7"/>
      <c r="QMI139" s="7"/>
      <c r="QMJ139" s="7"/>
      <c r="QMK139" s="7"/>
      <c r="QML139" s="7"/>
      <c r="QMM139" s="7"/>
      <c r="QMN139" s="7"/>
      <c r="QMO139" s="7"/>
      <c r="QMP139" s="7"/>
      <c r="QMQ139" s="7"/>
      <c r="QMR139" s="7"/>
      <c r="QMS139" s="7"/>
      <c r="QMT139" s="7"/>
      <c r="QMU139" s="7"/>
      <c r="QMV139" s="7"/>
      <c r="QMW139" s="7"/>
      <c r="QMX139" s="7"/>
      <c r="QMY139" s="7"/>
      <c r="QMZ139" s="7"/>
      <c r="QNA139" s="7"/>
      <c r="QNB139" s="7"/>
      <c r="QNC139" s="7"/>
      <c r="QND139" s="7"/>
      <c r="QNE139" s="7"/>
      <c r="QNF139" s="7"/>
      <c r="QNG139" s="7"/>
      <c r="QNH139" s="7"/>
      <c r="QNI139" s="7"/>
      <c r="QNJ139" s="7"/>
      <c r="QNK139" s="7"/>
      <c r="QNL139" s="7"/>
      <c r="QNM139" s="7"/>
      <c r="QNN139" s="7"/>
      <c r="QNO139" s="7"/>
      <c r="QNP139" s="7"/>
      <c r="QNQ139" s="7"/>
      <c r="QNR139" s="7"/>
      <c r="QNS139" s="7"/>
      <c r="QNT139" s="7"/>
      <c r="QNU139" s="7"/>
      <c r="QNV139" s="7"/>
      <c r="QNW139" s="7"/>
      <c r="QNX139" s="7"/>
      <c r="QNY139" s="7"/>
      <c r="QNZ139" s="7"/>
      <c r="QOA139" s="7"/>
      <c r="QOB139" s="7"/>
      <c r="QOC139" s="7"/>
      <c r="QOD139" s="7"/>
      <c r="QOE139" s="7"/>
      <c r="QOF139" s="7"/>
      <c r="QOG139" s="7"/>
      <c r="QOH139" s="7"/>
      <c r="QOI139" s="7"/>
      <c r="QOJ139" s="7"/>
      <c r="QOK139" s="7"/>
      <c r="QOL139" s="7"/>
      <c r="QOM139" s="7"/>
      <c r="QON139" s="7"/>
      <c r="QOO139" s="7"/>
      <c r="QOP139" s="7"/>
      <c r="QOQ139" s="7"/>
      <c r="QOR139" s="7"/>
      <c r="QOS139" s="7"/>
      <c r="QOT139" s="7"/>
      <c r="QOU139" s="7"/>
      <c r="QOV139" s="7"/>
      <c r="QOW139" s="7"/>
      <c r="QOX139" s="7"/>
      <c r="QOY139" s="7"/>
      <c r="QOZ139" s="7"/>
      <c r="QPA139" s="7"/>
      <c r="QPB139" s="7"/>
      <c r="QPC139" s="7"/>
      <c r="QPD139" s="7"/>
      <c r="QPE139" s="7"/>
      <c r="QPF139" s="7"/>
      <c r="QPG139" s="7"/>
      <c r="QPH139" s="7"/>
      <c r="QPI139" s="7"/>
      <c r="QPJ139" s="7"/>
      <c r="QPK139" s="7"/>
      <c r="QPL139" s="7"/>
      <c r="QPM139" s="7"/>
      <c r="QPN139" s="7"/>
      <c r="QPO139" s="7"/>
      <c r="QPP139" s="7"/>
      <c r="QPQ139" s="7"/>
      <c r="QPR139" s="7"/>
      <c r="QPS139" s="7"/>
      <c r="QPT139" s="7"/>
      <c r="QPU139" s="7"/>
      <c r="QPV139" s="7"/>
      <c r="QPW139" s="7"/>
      <c r="QPX139" s="7"/>
      <c r="QPY139" s="7"/>
      <c r="QPZ139" s="7"/>
      <c r="QQA139" s="7"/>
      <c r="QQB139" s="7"/>
      <c r="QQC139" s="7"/>
      <c r="QQD139" s="7"/>
      <c r="QQE139" s="7"/>
      <c r="QQF139" s="7"/>
      <c r="QQG139" s="7"/>
      <c r="QQH139" s="7"/>
      <c r="QQI139" s="7"/>
      <c r="QQJ139" s="7"/>
      <c r="QQK139" s="7"/>
      <c r="QQL139" s="7"/>
      <c r="QQM139" s="7"/>
      <c r="QQN139" s="7"/>
      <c r="QQO139" s="7"/>
      <c r="QQP139" s="7"/>
      <c r="QQQ139" s="7"/>
      <c r="QQR139" s="7"/>
      <c r="QQS139" s="7"/>
      <c r="QQT139" s="7"/>
      <c r="QQU139" s="7"/>
      <c r="QQV139" s="7"/>
      <c r="QQW139" s="7"/>
      <c r="QQX139" s="7"/>
      <c r="QQY139" s="7"/>
      <c r="QQZ139" s="7"/>
      <c r="QRA139" s="7"/>
      <c r="QRB139" s="7"/>
      <c r="QRC139" s="7"/>
      <c r="QRD139" s="7"/>
      <c r="QRE139" s="7"/>
      <c r="QRF139" s="7"/>
      <c r="QRG139" s="7"/>
      <c r="QRH139" s="7"/>
      <c r="QRI139" s="7"/>
      <c r="QRJ139" s="7"/>
      <c r="QRK139" s="7"/>
      <c r="QRL139" s="7"/>
      <c r="QRM139" s="7"/>
      <c r="QRN139" s="7"/>
      <c r="QRO139" s="7"/>
      <c r="QRP139" s="7"/>
      <c r="QRQ139" s="7"/>
      <c r="QRR139" s="7"/>
      <c r="QRS139" s="7"/>
      <c r="QRT139" s="7"/>
      <c r="QRU139" s="7"/>
      <c r="QRV139" s="7"/>
      <c r="QRW139" s="7"/>
      <c r="QRX139" s="7"/>
      <c r="QRY139" s="7"/>
      <c r="QRZ139" s="7"/>
      <c r="QSA139" s="7"/>
      <c r="QSB139" s="7"/>
      <c r="QSC139" s="7"/>
      <c r="QSD139" s="7"/>
      <c r="QSE139" s="7"/>
      <c r="QSF139" s="7"/>
      <c r="QSG139" s="7"/>
      <c r="QSH139" s="7"/>
      <c r="QSI139" s="7"/>
      <c r="QSJ139" s="7"/>
      <c r="QSK139" s="7"/>
      <c r="QSL139" s="7"/>
      <c r="QSM139" s="7"/>
      <c r="QSN139" s="7"/>
      <c r="QSO139" s="7"/>
      <c r="QSP139" s="7"/>
      <c r="QSQ139" s="7"/>
      <c r="QSR139" s="7"/>
      <c r="QSS139" s="7"/>
      <c r="QST139" s="7"/>
      <c r="QSU139" s="7"/>
      <c r="QSV139" s="7"/>
      <c r="QSW139" s="7"/>
      <c r="QSX139" s="7"/>
      <c r="QSY139" s="7"/>
      <c r="QSZ139" s="7"/>
      <c r="QTA139" s="7"/>
      <c r="QTB139" s="7"/>
      <c r="QTC139" s="7"/>
      <c r="QTD139" s="7"/>
      <c r="QTE139" s="7"/>
      <c r="QTF139" s="7"/>
      <c r="QTG139" s="7"/>
      <c r="QTH139" s="7"/>
      <c r="QTI139" s="7"/>
      <c r="QTJ139" s="7"/>
      <c r="QTK139" s="7"/>
      <c r="QTL139" s="7"/>
      <c r="QTM139" s="7"/>
      <c r="QTN139" s="7"/>
      <c r="QTO139" s="7"/>
      <c r="QTP139" s="7"/>
      <c r="QTQ139" s="7"/>
      <c r="QTR139" s="7"/>
      <c r="QTS139" s="7"/>
      <c r="QTT139" s="7"/>
      <c r="QTU139" s="7"/>
      <c r="QTV139" s="7"/>
      <c r="QTW139" s="7"/>
      <c r="QTX139" s="7"/>
      <c r="QTY139" s="7"/>
      <c r="QTZ139" s="7"/>
      <c r="QUA139" s="7"/>
      <c r="QUB139" s="7"/>
      <c r="QUC139" s="7"/>
      <c r="QUD139" s="7"/>
      <c r="QUE139" s="7"/>
      <c r="QUF139" s="7"/>
      <c r="QUG139" s="7"/>
      <c r="QUH139" s="7"/>
      <c r="QUI139" s="7"/>
      <c r="QUJ139" s="7"/>
      <c r="QUK139" s="7"/>
      <c r="QUL139" s="7"/>
      <c r="QUM139" s="7"/>
      <c r="QUN139" s="7"/>
      <c r="QUO139" s="7"/>
      <c r="QUP139" s="7"/>
      <c r="QUQ139" s="7"/>
      <c r="QUR139" s="7"/>
      <c r="QUS139" s="7"/>
      <c r="QUT139" s="7"/>
      <c r="QUU139" s="7"/>
      <c r="QUV139" s="7"/>
      <c r="QUW139" s="7"/>
      <c r="QUX139" s="7"/>
      <c r="QUY139" s="7"/>
      <c r="QUZ139" s="7"/>
      <c r="QVA139" s="7"/>
      <c r="QVB139" s="7"/>
      <c r="QVC139" s="7"/>
      <c r="QVD139" s="7"/>
      <c r="QVE139" s="7"/>
      <c r="QVF139" s="7"/>
      <c r="QVG139" s="7"/>
      <c r="QVH139" s="7"/>
      <c r="QVI139" s="7"/>
      <c r="QVJ139" s="7"/>
      <c r="QVK139" s="7"/>
      <c r="QVL139" s="7"/>
      <c r="QVM139" s="7"/>
      <c r="QVN139" s="7"/>
      <c r="QVO139" s="7"/>
      <c r="QVP139" s="7"/>
      <c r="QVQ139" s="7"/>
      <c r="QVR139" s="7"/>
      <c r="QVS139" s="7"/>
      <c r="QVT139" s="7"/>
      <c r="QVU139" s="7"/>
      <c r="QVV139" s="7"/>
      <c r="QVW139" s="7"/>
      <c r="QVX139" s="7"/>
      <c r="QVY139" s="7"/>
      <c r="QVZ139" s="7"/>
      <c r="QWA139" s="7"/>
      <c r="QWB139" s="7"/>
      <c r="QWC139" s="7"/>
      <c r="QWD139" s="7"/>
      <c r="QWE139" s="7"/>
      <c r="QWF139" s="7"/>
      <c r="QWG139" s="7"/>
      <c r="QWH139" s="7"/>
      <c r="QWI139" s="7"/>
      <c r="QWJ139" s="7"/>
      <c r="QWK139" s="7"/>
      <c r="QWL139" s="7"/>
      <c r="QWM139" s="7"/>
      <c r="QWN139" s="7"/>
      <c r="QWO139" s="7"/>
      <c r="QWP139" s="7"/>
      <c r="QWQ139" s="7"/>
      <c r="QWR139" s="7"/>
      <c r="QWS139" s="7"/>
      <c r="QWT139" s="7"/>
      <c r="QWU139" s="7"/>
      <c r="QWV139" s="7"/>
      <c r="QWW139" s="7"/>
      <c r="QWX139" s="7"/>
      <c r="QWY139" s="7"/>
      <c r="QWZ139" s="7"/>
      <c r="QXA139" s="7"/>
      <c r="QXB139" s="7"/>
      <c r="QXC139" s="7"/>
      <c r="QXD139" s="7"/>
      <c r="QXE139" s="7"/>
      <c r="QXF139" s="7"/>
      <c r="QXG139" s="7"/>
      <c r="QXH139" s="7"/>
      <c r="QXI139" s="7"/>
      <c r="QXJ139" s="7"/>
      <c r="QXK139" s="7"/>
      <c r="QXL139" s="7"/>
      <c r="QXM139" s="7"/>
      <c r="QXN139" s="7"/>
      <c r="QXO139" s="7"/>
      <c r="QXP139" s="7"/>
      <c r="QXQ139" s="7"/>
      <c r="QXR139" s="7"/>
      <c r="QXS139" s="7"/>
      <c r="QXT139" s="7"/>
      <c r="QXU139" s="7"/>
      <c r="QXV139" s="7"/>
      <c r="QXW139" s="7"/>
      <c r="QXX139" s="7"/>
      <c r="QXY139" s="7"/>
      <c r="QXZ139" s="7"/>
      <c r="QYA139" s="7"/>
      <c r="QYB139" s="7"/>
      <c r="QYC139" s="7"/>
      <c r="QYD139" s="7"/>
      <c r="QYE139" s="7"/>
      <c r="QYF139" s="7"/>
      <c r="QYG139" s="7"/>
      <c r="QYH139" s="7"/>
      <c r="QYI139" s="7"/>
      <c r="QYJ139" s="7"/>
      <c r="QYK139" s="7"/>
      <c r="QYL139" s="7"/>
      <c r="QYM139" s="7"/>
      <c r="QYN139" s="7"/>
      <c r="QYO139" s="7"/>
      <c r="QYP139" s="7"/>
      <c r="QYQ139" s="7"/>
      <c r="QYR139" s="7"/>
      <c r="QYS139" s="7"/>
      <c r="QYT139" s="7"/>
      <c r="QYU139" s="7"/>
      <c r="QYV139" s="7"/>
      <c r="QYW139" s="7"/>
      <c r="QYX139" s="7"/>
      <c r="QYY139" s="7"/>
      <c r="QYZ139" s="7"/>
      <c r="QZA139" s="7"/>
      <c r="QZB139" s="7"/>
      <c r="QZC139" s="7"/>
      <c r="QZD139" s="7"/>
      <c r="QZE139" s="7"/>
      <c r="QZF139" s="7"/>
      <c r="QZG139" s="7"/>
      <c r="QZH139" s="7"/>
      <c r="QZI139" s="7"/>
      <c r="QZJ139" s="7"/>
      <c r="QZK139" s="7"/>
      <c r="QZL139" s="7"/>
      <c r="QZM139" s="7"/>
      <c r="QZN139" s="7"/>
      <c r="QZO139" s="7"/>
      <c r="QZP139" s="7"/>
      <c r="QZQ139" s="7"/>
      <c r="QZR139" s="7"/>
      <c r="QZS139" s="7"/>
      <c r="QZT139" s="7"/>
      <c r="QZU139" s="7"/>
      <c r="QZV139" s="7"/>
      <c r="QZW139" s="7"/>
      <c r="QZX139" s="7"/>
      <c r="QZY139" s="7"/>
      <c r="QZZ139" s="7"/>
      <c r="RAA139" s="7"/>
      <c r="RAB139" s="7"/>
      <c r="RAC139" s="7"/>
      <c r="RAD139" s="7"/>
      <c r="RAE139" s="7"/>
      <c r="RAF139" s="7"/>
      <c r="RAG139" s="7"/>
      <c r="RAH139" s="7"/>
      <c r="RAI139" s="7"/>
      <c r="RAJ139" s="7"/>
      <c r="RAK139" s="7"/>
      <c r="RAL139" s="7"/>
      <c r="RAM139" s="7"/>
      <c r="RAN139" s="7"/>
      <c r="RAO139" s="7"/>
      <c r="RAP139" s="7"/>
      <c r="RAQ139" s="7"/>
      <c r="RAR139" s="7"/>
      <c r="RAS139" s="7"/>
      <c r="RAT139" s="7"/>
      <c r="RAU139" s="7"/>
      <c r="RAV139" s="7"/>
      <c r="RAW139" s="7"/>
      <c r="RAX139" s="7"/>
      <c r="RAY139" s="7"/>
      <c r="RAZ139" s="7"/>
      <c r="RBA139" s="7"/>
      <c r="RBB139" s="7"/>
      <c r="RBC139" s="7"/>
      <c r="RBD139" s="7"/>
      <c r="RBE139" s="7"/>
      <c r="RBF139" s="7"/>
      <c r="RBG139" s="7"/>
      <c r="RBH139" s="7"/>
      <c r="RBI139" s="7"/>
      <c r="RBJ139" s="7"/>
      <c r="RBK139" s="7"/>
      <c r="RBL139" s="7"/>
      <c r="RBM139" s="7"/>
      <c r="RBN139" s="7"/>
      <c r="RBO139" s="7"/>
      <c r="RBP139" s="7"/>
      <c r="RBQ139" s="7"/>
      <c r="RBR139" s="7"/>
      <c r="RBS139" s="7"/>
      <c r="RBT139" s="7"/>
      <c r="RBU139" s="7"/>
      <c r="RBV139" s="7"/>
      <c r="RBW139" s="7"/>
      <c r="RBX139" s="7"/>
      <c r="RBY139" s="7"/>
      <c r="RBZ139" s="7"/>
      <c r="RCA139" s="7"/>
      <c r="RCB139" s="7"/>
      <c r="RCC139" s="7"/>
      <c r="RCD139" s="7"/>
      <c r="RCE139" s="7"/>
      <c r="RCF139" s="7"/>
      <c r="RCG139" s="7"/>
      <c r="RCH139" s="7"/>
      <c r="RCI139" s="7"/>
      <c r="RCJ139" s="7"/>
      <c r="RCK139" s="7"/>
      <c r="RCL139" s="7"/>
      <c r="RCM139" s="7"/>
      <c r="RCN139" s="7"/>
      <c r="RCO139" s="7"/>
      <c r="RCP139" s="7"/>
      <c r="RCQ139" s="7"/>
      <c r="RCR139" s="7"/>
      <c r="RCS139" s="7"/>
      <c r="RCT139" s="7"/>
      <c r="RCU139" s="7"/>
      <c r="RCV139" s="7"/>
      <c r="RCW139" s="7"/>
      <c r="RCX139" s="7"/>
      <c r="RCY139" s="7"/>
      <c r="RCZ139" s="7"/>
      <c r="RDA139" s="7"/>
      <c r="RDB139" s="7"/>
      <c r="RDC139" s="7"/>
      <c r="RDD139" s="7"/>
      <c r="RDE139" s="7"/>
      <c r="RDF139" s="7"/>
      <c r="RDG139" s="7"/>
      <c r="RDH139" s="7"/>
      <c r="RDI139" s="7"/>
      <c r="RDJ139" s="7"/>
      <c r="RDK139" s="7"/>
      <c r="RDL139" s="7"/>
      <c r="RDM139" s="7"/>
      <c r="RDN139" s="7"/>
      <c r="RDO139" s="7"/>
      <c r="RDP139" s="7"/>
      <c r="RDQ139" s="7"/>
      <c r="RDR139" s="7"/>
      <c r="RDS139" s="7"/>
      <c r="RDT139" s="7"/>
      <c r="RDU139" s="7"/>
      <c r="RDV139" s="7"/>
      <c r="RDW139" s="7"/>
      <c r="RDX139" s="7"/>
      <c r="RDY139" s="7"/>
      <c r="RDZ139" s="7"/>
      <c r="REA139" s="7"/>
      <c r="REB139" s="7"/>
      <c r="REC139" s="7"/>
      <c r="RED139" s="7"/>
      <c r="REE139" s="7"/>
      <c r="REF139" s="7"/>
      <c r="REG139" s="7"/>
      <c r="REH139" s="7"/>
      <c r="REI139" s="7"/>
      <c r="REJ139" s="7"/>
      <c r="REK139" s="7"/>
      <c r="REL139" s="7"/>
      <c r="REM139" s="7"/>
      <c r="REN139" s="7"/>
      <c r="REO139" s="7"/>
      <c r="REP139" s="7"/>
      <c r="REQ139" s="7"/>
      <c r="RER139" s="7"/>
      <c r="RES139" s="7"/>
      <c r="RET139" s="7"/>
      <c r="REU139" s="7"/>
      <c r="REV139" s="7"/>
      <c r="REW139" s="7"/>
      <c r="REX139" s="7"/>
      <c r="REY139" s="7"/>
      <c r="REZ139" s="7"/>
      <c r="RFA139" s="7"/>
      <c r="RFB139" s="7"/>
      <c r="RFC139" s="7"/>
      <c r="RFD139" s="7"/>
      <c r="RFE139" s="7"/>
      <c r="RFF139" s="7"/>
      <c r="RFG139" s="7"/>
      <c r="RFH139" s="7"/>
      <c r="RFI139" s="7"/>
      <c r="RFJ139" s="7"/>
      <c r="RFK139" s="7"/>
      <c r="RFL139" s="7"/>
      <c r="RFM139" s="7"/>
      <c r="RFN139" s="7"/>
      <c r="RFO139" s="7"/>
      <c r="RFP139" s="7"/>
      <c r="RFQ139" s="7"/>
      <c r="RFR139" s="7"/>
      <c r="RFS139" s="7"/>
      <c r="RFT139" s="7"/>
      <c r="RFU139" s="7"/>
      <c r="RFV139" s="7"/>
      <c r="RFW139" s="7"/>
      <c r="RFX139" s="7"/>
      <c r="RFY139" s="7"/>
      <c r="RFZ139" s="7"/>
      <c r="RGA139" s="7"/>
      <c r="RGB139" s="7"/>
      <c r="RGC139" s="7"/>
      <c r="RGD139" s="7"/>
      <c r="RGE139" s="7"/>
      <c r="RGF139" s="7"/>
      <c r="RGG139" s="7"/>
      <c r="RGH139" s="7"/>
      <c r="RGI139" s="7"/>
      <c r="RGJ139" s="7"/>
      <c r="RGK139" s="7"/>
      <c r="RGL139" s="7"/>
      <c r="RGM139" s="7"/>
      <c r="RGN139" s="7"/>
      <c r="RGO139" s="7"/>
      <c r="RGP139" s="7"/>
      <c r="RGQ139" s="7"/>
      <c r="RGR139" s="7"/>
      <c r="RGS139" s="7"/>
      <c r="RGT139" s="7"/>
      <c r="RGU139" s="7"/>
      <c r="RGV139" s="7"/>
      <c r="RGW139" s="7"/>
      <c r="RGX139" s="7"/>
      <c r="RGY139" s="7"/>
      <c r="RGZ139" s="7"/>
      <c r="RHA139" s="7"/>
      <c r="RHB139" s="7"/>
      <c r="RHC139" s="7"/>
      <c r="RHD139" s="7"/>
      <c r="RHE139" s="7"/>
      <c r="RHF139" s="7"/>
      <c r="RHG139" s="7"/>
      <c r="RHH139" s="7"/>
      <c r="RHI139" s="7"/>
      <c r="RHJ139" s="7"/>
      <c r="RHK139" s="7"/>
      <c r="RHL139" s="7"/>
      <c r="RHM139" s="7"/>
      <c r="RHN139" s="7"/>
      <c r="RHO139" s="7"/>
      <c r="RHP139" s="7"/>
      <c r="RHQ139" s="7"/>
      <c r="RHR139" s="7"/>
      <c r="RHS139" s="7"/>
      <c r="RHT139" s="7"/>
      <c r="RHU139" s="7"/>
      <c r="RHV139" s="7"/>
      <c r="RHW139" s="7"/>
      <c r="RHX139" s="7"/>
      <c r="RHY139" s="7"/>
      <c r="RHZ139" s="7"/>
      <c r="RIA139" s="7"/>
      <c r="RIB139" s="7"/>
      <c r="RIC139" s="7"/>
      <c r="RID139" s="7"/>
      <c r="RIE139" s="7"/>
      <c r="RIF139" s="7"/>
      <c r="RIG139" s="7"/>
      <c r="RIH139" s="7"/>
      <c r="RII139" s="7"/>
      <c r="RIJ139" s="7"/>
      <c r="RIK139" s="7"/>
      <c r="RIL139" s="7"/>
      <c r="RIM139" s="7"/>
      <c r="RIN139" s="7"/>
      <c r="RIO139" s="7"/>
      <c r="RIP139" s="7"/>
      <c r="RIQ139" s="7"/>
      <c r="RIR139" s="7"/>
      <c r="RIS139" s="7"/>
      <c r="RIT139" s="7"/>
      <c r="RIU139" s="7"/>
      <c r="RIV139" s="7"/>
      <c r="RIW139" s="7"/>
      <c r="RIX139" s="7"/>
      <c r="RIY139" s="7"/>
      <c r="RIZ139" s="7"/>
      <c r="RJA139" s="7"/>
      <c r="RJB139" s="7"/>
      <c r="RJC139" s="7"/>
      <c r="RJD139" s="7"/>
      <c r="RJE139" s="7"/>
      <c r="RJF139" s="7"/>
      <c r="RJG139" s="7"/>
      <c r="RJH139" s="7"/>
      <c r="RJI139" s="7"/>
      <c r="RJJ139" s="7"/>
      <c r="RJK139" s="7"/>
      <c r="RJL139" s="7"/>
      <c r="RJM139" s="7"/>
      <c r="RJN139" s="7"/>
      <c r="RJO139" s="7"/>
      <c r="RJP139" s="7"/>
      <c r="RJQ139" s="7"/>
      <c r="RJR139" s="7"/>
      <c r="RJS139" s="7"/>
      <c r="RJT139" s="7"/>
      <c r="RJU139" s="7"/>
      <c r="RJV139" s="7"/>
      <c r="RJW139" s="7"/>
      <c r="RJX139" s="7"/>
      <c r="RJY139" s="7"/>
      <c r="RJZ139" s="7"/>
      <c r="RKA139" s="7"/>
      <c r="RKB139" s="7"/>
      <c r="RKC139" s="7"/>
      <c r="RKD139" s="7"/>
      <c r="RKE139" s="7"/>
      <c r="RKF139" s="7"/>
      <c r="RKG139" s="7"/>
      <c r="RKH139" s="7"/>
      <c r="RKI139" s="7"/>
      <c r="RKJ139" s="7"/>
      <c r="RKK139" s="7"/>
      <c r="RKL139" s="7"/>
      <c r="RKM139" s="7"/>
      <c r="RKN139" s="7"/>
      <c r="RKO139" s="7"/>
      <c r="RKP139" s="7"/>
      <c r="RKQ139" s="7"/>
      <c r="RKR139" s="7"/>
      <c r="RKS139" s="7"/>
      <c r="RKT139" s="7"/>
      <c r="RKU139" s="7"/>
      <c r="RKV139" s="7"/>
      <c r="RKW139" s="7"/>
      <c r="RKX139" s="7"/>
      <c r="RKY139" s="7"/>
      <c r="RKZ139" s="7"/>
      <c r="RLA139" s="7"/>
      <c r="RLB139" s="7"/>
      <c r="RLC139" s="7"/>
      <c r="RLD139" s="7"/>
      <c r="RLE139" s="7"/>
      <c r="RLF139" s="7"/>
      <c r="RLG139" s="7"/>
      <c r="RLH139" s="7"/>
      <c r="RLI139" s="7"/>
      <c r="RLJ139" s="7"/>
      <c r="RLK139" s="7"/>
      <c r="RLL139" s="7"/>
      <c r="RLM139" s="7"/>
      <c r="RLN139" s="7"/>
      <c r="RLO139" s="7"/>
      <c r="RLP139" s="7"/>
      <c r="RLQ139" s="7"/>
      <c r="RLR139" s="7"/>
      <c r="RLS139" s="7"/>
      <c r="RLT139" s="7"/>
      <c r="RLU139" s="7"/>
      <c r="RLV139" s="7"/>
      <c r="RLW139" s="7"/>
      <c r="RLX139" s="7"/>
      <c r="RLY139" s="7"/>
      <c r="RLZ139" s="7"/>
      <c r="RMA139" s="7"/>
      <c r="RMB139" s="7"/>
      <c r="RMC139" s="7"/>
      <c r="RMD139" s="7"/>
      <c r="RME139" s="7"/>
      <c r="RMF139" s="7"/>
      <c r="RMG139" s="7"/>
      <c r="RMH139" s="7"/>
      <c r="RMI139" s="7"/>
      <c r="RMJ139" s="7"/>
      <c r="RMK139" s="7"/>
      <c r="RML139" s="7"/>
      <c r="RMM139" s="7"/>
      <c r="RMN139" s="7"/>
      <c r="RMO139" s="7"/>
      <c r="RMP139" s="7"/>
      <c r="RMQ139" s="7"/>
      <c r="RMR139" s="7"/>
      <c r="RMS139" s="7"/>
      <c r="RMT139" s="7"/>
      <c r="RMU139" s="7"/>
      <c r="RMV139" s="7"/>
      <c r="RMW139" s="7"/>
      <c r="RMX139" s="7"/>
      <c r="RMY139" s="7"/>
      <c r="RMZ139" s="7"/>
      <c r="RNA139" s="7"/>
      <c r="RNB139" s="7"/>
      <c r="RNC139" s="7"/>
      <c r="RND139" s="7"/>
      <c r="RNE139" s="7"/>
      <c r="RNF139" s="7"/>
      <c r="RNG139" s="7"/>
      <c r="RNH139" s="7"/>
      <c r="RNI139" s="7"/>
      <c r="RNJ139" s="7"/>
      <c r="RNK139" s="7"/>
      <c r="RNL139" s="7"/>
      <c r="RNM139" s="7"/>
      <c r="RNN139" s="7"/>
      <c r="RNO139" s="7"/>
      <c r="RNP139" s="7"/>
      <c r="RNQ139" s="7"/>
      <c r="RNR139" s="7"/>
      <c r="RNS139" s="7"/>
      <c r="RNT139" s="7"/>
      <c r="RNU139" s="7"/>
      <c r="RNV139" s="7"/>
      <c r="RNW139" s="7"/>
      <c r="RNX139" s="7"/>
      <c r="RNY139" s="7"/>
      <c r="RNZ139" s="7"/>
      <c r="ROA139" s="7"/>
      <c r="ROB139" s="7"/>
      <c r="ROC139" s="7"/>
      <c r="ROD139" s="7"/>
      <c r="ROE139" s="7"/>
      <c r="ROF139" s="7"/>
      <c r="ROG139" s="7"/>
      <c r="ROH139" s="7"/>
      <c r="ROI139" s="7"/>
      <c r="ROJ139" s="7"/>
      <c r="ROK139" s="7"/>
      <c r="ROL139" s="7"/>
      <c r="ROM139" s="7"/>
      <c r="RON139" s="7"/>
      <c r="ROO139" s="7"/>
      <c r="ROP139" s="7"/>
      <c r="ROQ139" s="7"/>
      <c r="ROR139" s="7"/>
      <c r="ROS139" s="7"/>
      <c r="ROT139" s="7"/>
      <c r="ROU139" s="7"/>
      <c r="ROV139" s="7"/>
      <c r="ROW139" s="7"/>
      <c r="ROX139" s="7"/>
      <c r="ROY139" s="7"/>
      <c r="ROZ139" s="7"/>
      <c r="RPA139" s="7"/>
      <c r="RPB139" s="7"/>
      <c r="RPC139" s="7"/>
      <c r="RPD139" s="7"/>
      <c r="RPE139" s="7"/>
      <c r="RPF139" s="7"/>
      <c r="RPG139" s="7"/>
      <c r="RPH139" s="7"/>
      <c r="RPI139" s="7"/>
      <c r="RPJ139" s="7"/>
      <c r="RPK139" s="7"/>
      <c r="RPL139" s="7"/>
      <c r="RPM139" s="7"/>
      <c r="RPN139" s="7"/>
      <c r="RPO139" s="7"/>
      <c r="RPP139" s="7"/>
      <c r="RPQ139" s="7"/>
      <c r="RPR139" s="7"/>
      <c r="RPS139" s="7"/>
      <c r="RPT139" s="7"/>
      <c r="RPU139" s="7"/>
      <c r="RPV139" s="7"/>
      <c r="RPW139" s="7"/>
      <c r="RPX139" s="7"/>
      <c r="RPY139" s="7"/>
      <c r="RPZ139" s="7"/>
      <c r="RQA139" s="7"/>
      <c r="RQB139" s="7"/>
      <c r="RQC139" s="7"/>
      <c r="RQD139" s="7"/>
      <c r="RQE139" s="7"/>
      <c r="RQF139" s="7"/>
      <c r="RQG139" s="7"/>
      <c r="RQH139" s="7"/>
      <c r="RQI139" s="7"/>
      <c r="RQJ139" s="7"/>
      <c r="RQK139" s="7"/>
      <c r="RQL139" s="7"/>
      <c r="RQM139" s="7"/>
      <c r="RQN139" s="7"/>
      <c r="RQO139" s="7"/>
      <c r="RQP139" s="7"/>
      <c r="RQQ139" s="7"/>
      <c r="RQR139" s="7"/>
      <c r="RQS139" s="7"/>
      <c r="RQT139" s="7"/>
      <c r="RQU139" s="7"/>
      <c r="RQV139" s="7"/>
      <c r="RQW139" s="7"/>
      <c r="RQX139" s="7"/>
      <c r="RQY139" s="7"/>
      <c r="RQZ139" s="7"/>
      <c r="RRA139" s="7"/>
      <c r="RRB139" s="7"/>
      <c r="RRC139" s="7"/>
      <c r="RRD139" s="7"/>
      <c r="RRE139" s="7"/>
      <c r="RRF139" s="7"/>
      <c r="RRG139" s="7"/>
      <c r="RRH139" s="7"/>
      <c r="RRI139" s="7"/>
      <c r="RRJ139" s="7"/>
      <c r="RRK139" s="7"/>
      <c r="RRL139" s="7"/>
      <c r="RRM139" s="7"/>
      <c r="RRN139" s="7"/>
      <c r="RRO139" s="7"/>
      <c r="RRP139" s="7"/>
      <c r="RRQ139" s="7"/>
      <c r="RRR139" s="7"/>
      <c r="RRS139" s="7"/>
      <c r="RRT139" s="7"/>
      <c r="RRU139" s="7"/>
      <c r="RRV139" s="7"/>
      <c r="RRW139" s="7"/>
      <c r="RRX139" s="7"/>
      <c r="RRY139" s="7"/>
      <c r="RRZ139" s="7"/>
      <c r="RSA139" s="7"/>
      <c r="RSB139" s="7"/>
      <c r="RSC139" s="7"/>
      <c r="RSD139" s="7"/>
      <c r="RSE139" s="7"/>
      <c r="RSF139" s="7"/>
      <c r="RSG139" s="7"/>
      <c r="RSH139" s="7"/>
      <c r="RSI139" s="7"/>
      <c r="RSJ139" s="7"/>
      <c r="RSK139" s="7"/>
      <c r="RSL139" s="7"/>
      <c r="RSM139" s="7"/>
      <c r="RSN139" s="7"/>
      <c r="RSO139" s="7"/>
      <c r="RSP139" s="7"/>
      <c r="RSQ139" s="7"/>
      <c r="RSR139" s="7"/>
      <c r="RSS139" s="7"/>
      <c r="RST139" s="7"/>
      <c r="RSU139" s="7"/>
      <c r="RSV139" s="7"/>
      <c r="RSW139" s="7"/>
      <c r="RSX139" s="7"/>
      <c r="RSY139" s="7"/>
      <c r="RSZ139" s="7"/>
      <c r="RTA139" s="7"/>
      <c r="RTB139" s="7"/>
      <c r="RTC139" s="7"/>
      <c r="RTD139" s="7"/>
      <c r="RTE139" s="7"/>
      <c r="RTF139" s="7"/>
      <c r="RTG139" s="7"/>
      <c r="RTH139" s="7"/>
      <c r="RTI139" s="7"/>
      <c r="RTJ139" s="7"/>
      <c r="RTK139" s="7"/>
      <c r="RTL139" s="7"/>
      <c r="RTM139" s="7"/>
      <c r="RTN139" s="7"/>
      <c r="RTO139" s="7"/>
      <c r="RTP139" s="7"/>
      <c r="RTQ139" s="7"/>
      <c r="RTR139" s="7"/>
      <c r="RTS139" s="7"/>
      <c r="RTT139" s="7"/>
      <c r="RTU139" s="7"/>
      <c r="RTV139" s="7"/>
      <c r="RTW139" s="7"/>
      <c r="RTX139" s="7"/>
      <c r="RTY139" s="7"/>
      <c r="RTZ139" s="7"/>
      <c r="RUA139" s="7"/>
      <c r="RUB139" s="7"/>
      <c r="RUC139" s="7"/>
      <c r="RUD139" s="7"/>
      <c r="RUE139" s="7"/>
      <c r="RUF139" s="7"/>
      <c r="RUG139" s="7"/>
      <c r="RUH139" s="7"/>
      <c r="RUI139" s="7"/>
      <c r="RUJ139" s="7"/>
      <c r="RUK139" s="7"/>
      <c r="RUL139" s="7"/>
      <c r="RUM139" s="7"/>
      <c r="RUN139" s="7"/>
      <c r="RUO139" s="7"/>
      <c r="RUP139" s="7"/>
      <c r="RUQ139" s="7"/>
      <c r="RUR139" s="7"/>
      <c r="RUS139" s="7"/>
      <c r="RUT139" s="7"/>
      <c r="RUU139" s="7"/>
      <c r="RUV139" s="7"/>
      <c r="RUW139" s="7"/>
      <c r="RUX139" s="7"/>
      <c r="RUY139" s="7"/>
      <c r="RUZ139" s="7"/>
      <c r="RVA139" s="7"/>
      <c r="RVB139" s="7"/>
      <c r="RVC139" s="7"/>
      <c r="RVD139" s="7"/>
      <c r="RVE139" s="7"/>
      <c r="RVF139" s="7"/>
      <c r="RVG139" s="7"/>
      <c r="RVH139" s="7"/>
      <c r="RVI139" s="7"/>
      <c r="RVJ139" s="7"/>
      <c r="RVK139" s="7"/>
      <c r="RVL139" s="7"/>
      <c r="RVM139" s="7"/>
      <c r="RVN139" s="7"/>
      <c r="RVO139" s="7"/>
      <c r="RVP139" s="7"/>
      <c r="RVQ139" s="7"/>
      <c r="RVR139" s="7"/>
      <c r="RVS139" s="7"/>
      <c r="RVT139" s="7"/>
      <c r="RVU139" s="7"/>
      <c r="RVV139" s="7"/>
      <c r="RVW139" s="7"/>
      <c r="RVX139" s="7"/>
      <c r="RVY139" s="7"/>
      <c r="RVZ139" s="7"/>
      <c r="RWA139" s="7"/>
      <c r="RWB139" s="7"/>
      <c r="RWC139" s="7"/>
      <c r="RWD139" s="7"/>
      <c r="RWE139" s="7"/>
      <c r="RWF139" s="7"/>
      <c r="RWG139" s="7"/>
      <c r="RWH139" s="7"/>
      <c r="RWI139" s="7"/>
      <c r="RWJ139" s="7"/>
      <c r="RWK139" s="7"/>
      <c r="RWL139" s="7"/>
      <c r="RWM139" s="7"/>
      <c r="RWN139" s="7"/>
      <c r="RWO139" s="7"/>
      <c r="RWP139" s="7"/>
      <c r="RWQ139" s="7"/>
      <c r="RWR139" s="7"/>
      <c r="RWS139" s="7"/>
      <c r="RWT139" s="7"/>
      <c r="RWU139" s="7"/>
      <c r="RWV139" s="7"/>
      <c r="RWW139" s="7"/>
      <c r="RWX139" s="7"/>
      <c r="RWY139" s="7"/>
      <c r="RWZ139" s="7"/>
      <c r="RXA139" s="7"/>
      <c r="RXB139" s="7"/>
      <c r="RXC139" s="7"/>
      <c r="RXD139" s="7"/>
      <c r="RXE139" s="7"/>
      <c r="RXF139" s="7"/>
      <c r="RXG139" s="7"/>
      <c r="RXH139" s="7"/>
      <c r="RXI139" s="7"/>
      <c r="RXJ139" s="7"/>
      <c r="RXK139" s="7"/>
      <c r="RXL139" s="7"/>
      <c r="RXM139" s="7"/>
      <c r="RXN139" s="7"/>
      <c r="RXO139" s="7"/>
      <c r="RXP139" s="7"/>
      <c r="RXQ139" s="7"/>
      <c r="RXR139" s="7"/>
      <c r="RXS139" s="7"/>
      <c r="RXT139" s="7"/>
      <c r="RXU139" s="7"/>
      <c r="RXV139" s="7"/>
      <c r="RXW139" s="7"/>
      <c r="RXX139" s="7"/>
      <c r="RXY139" s="7"/>
      <c r="RXZ139" s="7"/>
      <c r="RYA139" s="7"/>
      <c r="RYB139" s="7"/>
      <c r="RYC139" s="7"/>
      <c r="RYD139" s="7"/>
      <c r="RYE139" s="7"/>
      <c r="RYF139" s="7"/>
      <c r="RYG139" s="7"/>
      <c r="RYH139" s="7"/>
      <c r="RYI139" s="7"/>
      <c r="RYJ139" s="7"/>
      <c r="RYK139" s="7"/>
      <c r="RYL139" s="7"/>
      <c r="RYM139" s="7"/>
      <c r="RYN139" s="7"/>
      <c r="RYO139" s="7"/>
      <c r="RYP139" s="7"/>
      <c r="RYQ139" s="7"/>
      <c r="RYR139" s="7"/>
      <c r="RYS139" s="7"/>
      <c r="RYT139" s="7"/>
      <c r="RYU139" s="7"/>
      <c r="RYV139" s="7"/>
      <c r="RYW139" s="7"/>
      <c r="RYX139" s="7"/>
      <c r="RYY139" s="7"/>
      <c r="RYZ139" s="7"/>
      <c r="RZA139" s="7"/>
      <c r="RZB139" s="7"/>
      <c r="RZC139" s="7"/>
      <c r="RZD139" s="7"/>
      <c r="RZE139" s="7"/>
      <c r="RZF139" s="7"/>
      <c r="RZG139" s="7"/>
      <c r="RZH139" s="7"/>
      <c r="RZI139" s="7"/>
      <c r="RZJ139" s="7"/>
      <c r="RZK139" s="7"/>
      <c r="RZL139" s="7"/>
      <c r="RZM139" s="7"/>
      <c r="RZN139" s="7"/>
      <c r="RZO139" s="7"/>
      <c r="RZP139" s="7"/>
      <c r="RZQ139" s="7"/>
      <c r="RZR139" s="7"/>
      <c r="RZS139" s="7"/>
      <c r="RZT139" s="7"/>
      <c r="RZU139" s="7"/>
      <c r="RZV139" s="7"/>
      <c r="RZW139" s="7"/>
      <c r="RZX139" s="7"/>
      <c r="RZY139" s="7"/>
      <c r="RZZ139" s="7"/>
      <c r="SAA139" s="7"/>
      <c r="SAB139" s="7"/>
      <c r="SAC139" s="7"/>
      <c r="SAD139" s="7"/>
      <c r="SAE139" s="7"/>
      <c r="SAF139" s="7"/>
      <c r="SAG139" s="7"/>
      <c r="SAH139" s="7"/>
      <c r="SAI139" s="7"/>
      <c r="SAJ139" s="7"/>
      <c r="SAK139" s="7"/>
      <c r="SAL139" s="7"/>
      <c r="SAM139" s="7"/>
      <c r="SAN139" s="7"/>
      <c r="SAO139" s="7"/>
      <c r="SAP139" s="7"/>
      <c r="SAQ139" s="7"/>
      <c r="SAR139" s="7"/>
      <c r="SAS139" s="7"/>
      <c r="SAT139" s="7"/>
      <c r="SAU139" s="7"/>
      <c r="SAV139" s="7"/>
      <c r="SAW139" s="7"/>
      <c r="SAX139" s="7"/>
      <c r="SAY139" s="7"/>
      <c r="SAZ139" s="7"/>
      <c r="SBA139" s="7"/>
      <c r="SBB139" s="7"/>
      <c r="SBC139" s="7"/>
      <c r="SBD139" s="7"/>
      <c r="SBE139" s="7"/>
      <c r="SBF139" s="7"/>
      <c r="SBG139" s="7"/>
      <c r="SBH139" s="7"/>
      <c r="SBI139" s="7"/>
      <c r="SBJ139" s="7"/>
      <c r="SBK139" s="7"/>
      <c r="SBL139" s="7"/>
      <c r="SBM139" s="7"/>
      <c r="SBN139" s="7"/>
      <c r="SBO139" s="7"/>
      <c r="SBP139" s="7"/>
      <c r="SBQ139" s="7"/>
      <c r="SBR139" s="7"/>
      <c r="SBS139" s="7"/>
      <c r="SBT139" s="7"/>
      <c r="SBU139" s="7"/>
      <c r="SBV139" s="7"/>
      <c r="SBW139" s="7"/>
      <c r="SBX139" s="7"/>
      <c r="SBY139" s="7"/>
      <c r="SBZ139" s="7"/>
      <c r="SCA139" s="7"/>
      <c r="SCB139" s="7"/>
      <c r="SCC139" s="7"/>
      <c r="SCD139" s="7"/>
      <c r="SCE139" s="7"/>
      <c r="SCF139" s="7"/>
      <c r="SCG139" s="7"/>
      <c r="SCH139" s="7"/>
      <c r="SCI139" s="7"/>
      <c r="SCJ139" s="7"/>
      <c r="SCK139" s="7"/>
      <c r="SCL139" s="7"/>
      <c r="SCM139" s="7"/>
      <c r="SCN139" s="7"/>
      <c r="SCO139" s="7"/>
      <c r="SCP139" s="7"/>
      <c r="SCQ139" s="7"/>
      <c r="SCR139" s="7"/>
      <c r="SCS139" s="7"/>
      <c r="SCT139" s="7"/>
      <c r="SCU139" s="7"/>
      <c r="SCV139" s="7"/>
      <c r="SCW139" s="7"/>
      <c r="SCX139" s="7"/>
      <c r="SCY139" s="7"/>
      <c r="SCZ139" s="7"/>
      <c r="SDA139" s="7"/>
      <c r="SDB139" s="7"/>
      <c r="SDC139" s="7"/>
      <c r="SDD139" s="7"/>
      <c r="SDE139" s="7"/>
      <c r="SDF139" s="7"/>
      <c r="SDG139" s="7"/>
      <c r="SDH139" s="7"/>
      <c r="SDI139" s="7"/>
      <c r="SDJ139" s="7"/>
      <c r="SDK139" s="7"/>
      <c r="SDL139" s="7"/>
      <c r="SDM139" s="7"/>
      <c r="SDN139" s="7"/>
      <c r="SDO139" s="7"/>
      <c r="SDP139" s="7"/>
      <c r="SDQ139" s="7"/>
      <c r="SDR139" s="7"/>
      <c r="SDS139" s="7"/>
      <c r="SDT139" s="7"/>
      <c r="SDU139" s="7"/>
      <c r="SDV139" s="7"/>
      <c r="SDW139" s="7"/>
      <c r="SDX139" s="7"/>
      <c r="SDY139" s="7"/>
      <c r="SDZ139" s="7"/>
      <c r="SEA139" s="7"/>
      <c r="SEB139" s="7"/>
      <c r="SEC139" s="7"/>
      <c r="SED139" s="7"/>
      <c r="SEE139" s="7"/>
      <c r="SEF139" s="7"/>
      <c r="SEG139" s="7"/>
      <c r="SEH139" s="7"/>
      <c r="SEI139" s="7"/>
      <c r="SEJ139" s="7"/>
      <c r="SEK139" s="7"/>
      <c r="SEL139" s="7"/>
      <c r="SEM139" s="7"/>
      <c r="SEN139" s="7"/>
      <c r="SEO139" s="7"/>
      <c r="SEP139" s="7"/>
      <c r="SEQ139" s="7"/>
      <c r="SER139" s="7"/>
      <c r="SES139" s="7"/>
      <c r="SET139" s="7"/>
      <c r="SEU139" s="7"/>
      <c r="SEV139" s="7"/>
      <c r="SEW139" s="7"/>
      <c r="SEX139" s="7"/>
      <c r="SEY139" s="7"/>
      <c r="SEZ139" s="7"/>
      <c r="SFA139" s="7"/>
      <c r="SFB139" s="7"/>
      <c r="SFC139" s="7"/>
      <c r="SFD139" s="7"/>
      <c r="SFE139" s="7"/>
      <c r="SFF139" s="7"/>
      <c r="SFG139" s="7"/>
      <c r="SFH139" s="7"/>
      <c r="SFI139" s="7"/>
      <c r="SFJ139" s="7"/>
      <c r="SFK139" s="7"/>
      <c r="SFL139" s="7"/>
      <c r="SFM139" s="7"/>
      <c r="SFN139" s="7"/>
      <c r="SFO139" s="7"/>
      <c r="SFP139" s="7"/>
      <c r="SFQ139" s="7"/>
      <c r="SFR139" s="7"/>
      <c r="SFS139" s="7"/>
      <c r="SFT139" s="7"/>
      <c r="SFU139" s="7"/>
      <c r="SFV139" s="7"/>
      <c r="SFW139" s="7"/>
      <c r="SFX139" s="7"/>
      <c r="SFY139" s="7"/>
      <c r="SFZ139" s="7"/>
      <c r="SGA139" s="7"/>
      <c r="SGB139" s="7"/>
      <c r="SGC139" s="7"/>
      <c r="SGD139" s="7"/>
      <c r="SGE139" s="7"/>
      <c r="SGF139" s="7"/>
      <c r="SGG139" s="7"/>
      <c r="SGH139" s="7"/>
      <c r="SGI139" s="7"/>
      <c r="SGJ139" s="7"/>
      <c r="SGK139" s="7"/>
      <c r="SGL139" s="7"/>
      <c r="SGM139" s="7"/>
      <c r="SGN139" s="7"/>
      <c r="SGO139" s="7"/>
      <c r="SGP139" s="7"/>
      <c r="SGQ139" s="7"/>
      <c r="SGR139" s="7"/>
      <c r="SGS139" s="7"/>
      <c r="SGT139" s="7"/>
      <c r="SGU139" s="7"/>
      <c r="SGV139" s="7"/>
      <c r="SGW139" s="7"/>
      <c r="SGX139" s="7"/>
      <c r="SGY139" s="7"/>
      <c r="SGZ139" s="7"/>
      <c r="SHA139" s="7"/>
      <c r="SHB139" s="7"/>
      <c r="SHC139" s="7"/>
      <c r="SHD139" s="7"/>
      <c r="SHE139" s="7"/>
      <c r="SHF139" s="7"/>
      <c r="SHG139" s="7"/>
      <c r="SHH139" s="7"/>
      <c r="SHI139" s="7"/>
      <c r="SHJ139" s="7"/>
      <c r="SHK139" s="7"/>
      <c r="SHL139" s="7"/>
      <c r="SHM139" s="7"/>
      <c r="SHN139" s="7"/>
      <c r="SHO139" s="7"/>
      <c r="SHP139" s="7"/>
      <c r="SHQ139" s="7"/>
      <c r="SHR139" s="7"/>
      <c r="SHS139" s="7"/>
      <c r="SHT139" s="7"/>
      <c r="SHU139" s="7"/>
      <c r="SHV139" s="7"/>
      <c r="SHW139" s="7"/>
      <c r="SHX139" s="7"/>
      <c r="SHY139" s="7"/>
      <c r="SHZ139" s="7"/>
      <c r="SIA139" s="7"/>
      <c r="SIB139" s="7"/>
      <c r="SIC139" s="7"/>
      <c r="SID139" s="7"/>
      <c r="SIE139" s="7"/>
      <c r="SIF139" s="7"/>
      <c r="SIG139" s="7"/>
      <c r="SIH139" s="7"/>
      <c r="SII139" s="7"/>
      <c r="SIJ139" s="7"/>
      <c r="SIK139" s="7"/>
      <c r="SIL139" s="7"/>
      <c r="SIM139" s="7"/>
      <c r="SIN139" s="7"/>
      <c r="SIO139" s="7"/>
      <c r="SIP139" s="7"/>
      <c r="SIQ139" s="7"/>
      <c r="SIR139" s="7"/>
      <c r="SIS139" s="7"/>
      <c r="SIT139" s="7"/>
      <c r="SIU139" s="7"/>
      <c r="SIV139" s="7"/>
      <c r="SIW139" s="7"/>
      <c r="SIX139" s="7"/>
      <c r="SIY139" s="7"/>
      <c r="SIZ139" s="7"/>
      <c r="SJA139" s="7"/>
      <c r="SJB139" s="7"/>
      <c r="SJC139" s="7"/>
      <c r="SJD139" s="7"/>
      <c r="SJE139" s="7"/>
      <c r="SJF139" s="7"/>
      <c r="SJG139" s="7"/>
      <c r="SJH139" s="7"/>
      <c r="SJI139" s="7"/>
      <c r="SJJ139" s="7"/>
      <c r="SJK139" s="7"/>
      <c r="SJL139" s="7"/>
      <c r="SJM139" s="7"/>
      <c r="SJN139" s="7"/>
      <c r="SJO139" s="7"/>
      <c r="SJP139" s="7"/>
      <c r="SJQ139" s="7"/>
      <c r="SJR139" s="7"/>
      <c r="SJS139" s="7"/>
      <c r="SJT139" s="7"/>
      <c r="SJU139" s="7"/>
      <c r="SJV139" s="7"/>
      <c r="SJW139" s="7"/>
      <c r="SJX139" s="7"/>
      <c r="SJY139" s="7"/>
      <c r="SJZ139" s="7"/>
      <c r="SKA139" s="7"/>
      <c r="SKB139" s="7"/>
      <c r="SKC139" s="7"/>
      <c r="SKD139" s="7"/>
      <c r="SKE139" s="7"/>
      <c r="SKF139" s="7"/>
      <c r="SKG139" s="7"/>
      <c r="SKH139" s="7"/>
      <c r="SKI139" s="7"/>
      <c r="SKJ139" s="7"/>
      <c r="SKK139" s="7"/>
      <c r="SKL139" s="7"/>
      <c r="SKM139" s="7"/>
      <c r="SKN139" s="7"/>
      <c r="SKO139" s="7"/>
      <c r="SKP139" s="7"/>
      <c r="SKQ139" s="7"/>
      <c r="SKR139" s="7"/>
      <c r="SKS139" s="7"/>
      <c r="SKT139" s="7"/>
      <c r="SKU139" s="7"/>
      <c r="SKV139" s="7"/>
      <c r="SKW139" s="7"/>
      <c r="SKX139" s="7"/>
      <c r="SKY139" s="7"/>
      <c r="SKZ139" s="7"/>
      <c r="SLA139" s="7"/>
      <c r="SLB139" s="7"/>
      <c r="SLC139" s="7"/>
      <c r="SLD139" s="7"/>
      <c r="SLE139" s="7"/>
      <c r="SLF139" s="7"/>
      <c r="SLG139" s="7"/>
      <c r="SLH139" s="7"/>
      <c r="SLI139" s="7"/>
      <c r="SLJ139" s="7"/>
      <c r="SLK139" s="7"/>
      <c r="SLL139" s="7"/>
      <c r="SLM139" s="7"/>
      <c r="SLN139" s="7"/>
      <c r="SLO139" s="7"/>
      <c r="SLP139" s="7"/>
      <c r="SLQ139" s="7"/>
      <c r="SLR139" s="7"/>
      <c r="SLS139" s="7"/>
      <c r="SLT139" s="7"/>
      <c r="SLU139" s="7"/>
      <c r="SLV139" s="7"/>
      <c r="SLW139" s="7"/>
      <c r="SLX139" s="7"/>
      <c r="SLY139" s="7"/>
      <c r="SLZ139" s="7"/>
      <c r="SMA139" s="7"/>
      <c r="SMB139" s="7"/>
      <c r="SMC139" s="7"/>
      <c r="SMD139" s="7"/>
      <c r="SME139" s="7"/>
      <c r="SMF139" s="7"/>
      <c r="SMG139" s="7"/>
      <c r="SMH139" s="7"/>
      <c r="SMI139" s="7"/>
      <c r="SMJ139" s="7"/>
      <c r="SMK139" s="7"/>
      <c r="SML139" s="7"/>
      <c r="SMM139" s="7"/>
      <c r="SMN139" s="7"/>
      <c r="SMO139" s="7"/>
      <c r="SMP139" s="7"/>
      <c r="SMQ139" s="7"/>
      <c r="SMR139" s="7"/>
      <c r="SMS139" s="7"/>
      <c r="SMT139" s="7"/>
      <c r="SMU139" s="7"/>
      <c r="SMV139" s="7"/>
      <c r="SMW139" s="7"/>
      <c r="SMX139" s="7"/>
      <c r="SMY139" s="7"/>
      <c r="SMZ139" s="7"/>
      <c r="SNA139" s="7"/>
      <c r="SNB139" s="7"/>
      <c r="SNC139" s="7"/>
      <c r="SND139" s="7"/>
      <c r="SNE139" s="7"/>
      <c r="SNF139" s="7"/>
      <c r="SNG139" s="7"/>
      <c r="SNH139" s="7"/>
      <c r="SNI139" s="7"/>
      <c r="SNJ139" s="7"/>
      <c r="SNK139" s="7"/>
      <c r="SNL139" s="7"/>
      <c r="SNM139" s="7"/>
      <c r="SNN139" s="7"/>
      <c r="SNO139" s="7"/>
      <c r="SNP139" s="7"/>
      <c r="SNQ139" s="7"/>
      <c r="SNR139" s="7"/>
      <c r="SNS139" s="7"/>
      <c r="SNT139" s="7"/>
      <c r="SNU139" s="7"/>
      <c r="SNV139" s="7"/>
      <c r="SNW139" s="7"/>
      <c r="SNX139" s="7"/>
      <c r="SNY139" s="7"/>
      <c r="SNZ139" s="7"/>
      <c r="SOA139" s="7"/>
      <c r="SOB139" s="7"/>
      <c r="SOC139" s="7"/>
      <c r="SOD139" s="7"/>
      <c r="SOE139" s="7"/>
      <c r="SOF139" s="7"/>
      <c r="SOG139" s="7"/>
      <c r="SOH139" s="7"/>
      <c r="SOI139" s="7"/>
      <c r="SOJ139" s="7"/>
      <c r="SOK139" s="7"/>
      <c r="SOL139" s="7"/>
      <c r="SOM139" s="7"/>
      <c r="SON139" s="7"/>
      <c r="SOO139" s="7"/>
      <c r="SOP139" s="7"/>
      <c r="SOQ139" s="7"/>
      <c r="SOR139" s="7"/>
      <c r="SOS139" s="7"/>
      <c r="SOT139" s="7"/>
      <c r="SOU139" s="7"/>
      <c r="SOV139" s="7"/>
      <c r="SOW139" s="7"/>
      <c r="SOX139" s="7"/>
      <c r="SOY139" s="7"/>
      <c r="SOZ139" s="7"/>
      <c r="SPA139" s="7"/>
      <c r="SPB139" s="7"/>
      <c r="SPC139" s="7"/>
      <c r="SPD139" s="7"/>
      <c r="SPE139" s="7"/>
      <c r="SPF139" s="7"/>
      <c r="SPG139" s="7"/>
      <c r="SPH139" s="7"/>
      <c r="SPI139" s="7"/>
      <c r="SPJ139" s="7"/>
      <c r="SPK139" s="7"/>
      <c r="SPL139" s="7"/>
      <c r="SPM139" s="7"/>
      <c r="SPN139" s="7"/>
      <c r="SPO139" s="7"/>
      <c r="SPP139" s="7"/>
      <c r="SPQ139" s="7"/>
      <c r="SPR139" s="7"/>
      <c r="SPS139" s="7"/>
      <c r="SPT139" s="7"/>
      <c r="SPU139" s="7"/>
      <c r="SPV139" s="7"/>
      <c r="SPW139" s="7"/>
      <c r="SPX139" s="7"/>
      <c r="SPY139" s="7"/>
      <c r="SPZ139" s="7"/>
      <c r="SQA139" s="7"/>
      <c r="SQB139" s="7"/>
      <c r="SQC139" s="7"/>
      <c r="SQD139" s="7"/>
      <c r="SQE139" s="7"/>
      <c r="SQF139" s="7"/>
      <c r="SQG139" s="7"/>
      <c r="SQH139" s="7"/>
      <c r="SQI139" s="7"/>
      <c r="SQJ139" s="7"/>
      <c r="SQK139" s="7"/>
      <c r="SQL139" s="7"/>
      <c r="SQM139" s="7"/>
      <c r="SQN139" s="7"/>
      <c r="SQO139" s="7"/>
      <c r="SQP139" s="7"/>
      <c r="SQQ139" s="7"/>
      <c r="SQR139" s="7"/>
      <c r="SQS139" s="7"/>
      <c r="SQT139" s="7"/>
      <c r="SQU139" s="7"/>
      <c r="SQV139" s="7"/>
      <c r="SQW139" s="7"/>
      <c r="SQX139" s="7"/>
      <c r="SQY139" s="7"/>
      <c r="SQZ139" s="7"/>
      <c r="SRA139" s="7"/>
      <c r="SRB139" s="7"/>
      <c r="SRC139" s="7"/>
      <c r="SRD139" s="7"/>
      <c r="SRE139" s="7"/>
      <c r="SRF139" s="7"/>
      <c r="SRG139" s="7"/>
      <c r="SRH139" s="7"/>
      <c r="SRI139" s="7"/>
      <c r="SRJ139" s="7"/>
      <c r="SRK139" s="7"/>
      <c r="SRL139" s="7"/>
      <c r="SRM139" s="7"/>
      <c r="SRN139" s="7"/>
      <c r="SRO139" s="7"/>
      <c r="SRP139" s="7"/>
      <c r="SRQ139" s="7"/>
      <c r="SRR139" s="7"/>
      <c r="SRS139" s="7"/>
      <c r="SRT139" s="7"/>
      <c r="SRU139" s="7"/>
      <c r="SRV139" s="7"/>
      <c r="SRW139" s="7"/>
      <c r="SRX139" s="7"/>
      <c r="SRY139" s="7"/>
      <c r="SRZ139" s="7"/>
      <c r="SSA139" s="7"/>
      <c r="SSB139" s="7"/>
      <c r="SSC139" s="7"/>
      <c r="SSD139" s="7"/>
      <c r="SSE139" s="7"/>
      <c r="SSF139" s="7"/>
      <c r="SSG139" s="7"/>
      <c r="SSH139" s="7"/>
      <c r="SSI139" s="7"/>
      <c r="SSJ139" s="7"/>
      <c r="SSK139" s="7"/>
      <c r="SSL139" s="7"/>
      <c r="SSM139" s="7"/>
      <c r="SSN139" s="7"/>
      <c r="SSO139" s="7"/>
      <c r="SSP139" s="7"/>
      <c r="SSQ139" s="7"/>
      <c r="SSR139" s="7"/>
      <c r="SSS139" s="7"/>
      <c r="SST139" s="7"/>
      <c r="SSU139" s="7"/>
      <c r="SSV139" s="7"/>
      <c r="SSW139" s="7"/>
      <c r="SSX139" s="7"/>
      <c r="SSY139" s="7"/>
      <c r="SSZ139" s="7"/>
      <c r="STA139" s="7"/>
      <c r="STB139" s="7"/>
      <c r="STC139" s="7"/>
      <c r="STD139" s="7"/>
      <c r="STE139" s="7"/>
      <c r="STF139" s="7"/>
      <c r="STG139" s="7"/>
      <c r="STH139" s="7"/>
      <c r="STI139" s="7"/>
      <c r="STJ139" s="7"/>
      <c r="STK139" s="7"/>
      <c r="STL139" s="7"/>
      <c r="STM139" s="7"/>
      <c r="STN139" s="7"/>
      <c r="STO139" s="7"/>
      <c r="STP139" s="7"/>
      <c r="STQ139" s="7"/>
      <c r="STR139" s="7"/>
      <c r="STS139" s="7"/>
      <c r="STT139" s="7"/>
      <c r="STU139" s="7"/>
      <c r="STV139" s="7"/>
      <c r="STW139" s="7"/>
      <c r="STX139" s="7"/>
      <c r="STY139" s="7"/>
      <c r="STZ139" s="7"/>
      <c r="SUA139" s="7"/>
      <c r="SUB139" s="7"/>
      <c r="SUC139" s="7"/>
      <c r="SUD139" s="7"/>
      <c r="SUE139" s="7"/>
      <c r="SUF139" s="7"/>
      <c r="SUG139" s="7"/>
      <c r="SUH139" s="7"/>
      <c r="SUI139" s="7"/>
      <c r="SUJ139" s="7"/>
      <c r="SUK139" s="7"/>
      <c r="SUL139" s="7"/>
      <c r="SUM139" s="7"/>
      <c r="SUN139" s="7"/>
      <c r="SUO139" s="7"/>
      <c r="SUP139" s="7"/>
      <c r="SUQ139" s="7"/>
      <c r="SUR139" s="7"/>
      <c r="SUS139" s="7"/>
      <c r="SUT139" s="7"/>
      <c r="SUU139" s="7"/>
      <c r="SUV139" s="7"/>
      <c r="SUW139" s="7"/>
      <c r="SUX139" s="7"/>
      <c r="SUY139" s="7"/>
      <c r="SUZ139" s="7"/>
      <c r="SVA139" s="7"/>
      <c r="SVB139" s="7"/>
      <c r="SVC139" s="7"/>
      <c r="SVD139" s="7"/>
      <c r="SVE139" s="7"/>
      <c r="SVF139" s="7"/>
      <c r="SVG139" s="7"/>
      <c r="SVH139" s="7"/>
      <c r="SVI139" s="7"/>
      <c r="SVJ139" s="7"/>
      <c r="SVK139" s="7"/>
      <c r="SVL139" s="7"/>
      <c r="SVM139" s="7"/>
      <c r="SVN139" s="7"/>
      <c r="SVO139" s="7"/>
      <c r="SVP139" s="7"/>
      <c r="SVQ139" s="7"/>
      <c r="SVR139" s="7"/>
      <c r="SVS139" s="7"/>
      <c r="SVT139" s="7"/>
      <c r="SVU139" s="7"/>
      <c r="SVV139" s="7"/>
      <c r="SVW139" s="7"/>
      <c r="SVX139" s="7"/>
      <c r="SVY139" s="7"/>
      <c r="SVZ139" s="7"/>
      <c r="SWA139" s="7"/>
      <c r="SWB139" s="7"/>
      <c r="SWC139" s="7"/>
      <c r="SWD139" s="7"/>
      <c r="SWE139" s="7"/>
      <c r="SWF139" s="7"/>
      <c r="SWG139" s="7"/>
      <c r="SWH139" s="7"/>
      <c r="SWI139" s="7"/>
      <c r="SWJ139" s="7"/>
      <c r="SWK139" s="7"/>
      <c r="SWL139" s="7"/>
      <c r="SWM139" s="7"/>
      <c r="SWN139" s="7"/>
      <c r="SWO139" s="7"/>
      <c r="SWP139" s="7"/>
      <c r="SWQ139" s="7"/>
      <c r="SWR139" s="7"/>
      <c r="SWS139" s="7"/>
      <c r="SWT139" s="7"/>
      <c r="SWU139" s="7"/>
      <c r="SWV139" s="7"/>
      <c r="SWW139" s="7"/>
      <c r="SWX139" s="7"/>
      <c r="SWY139" s="7"/>
      <c r="SWZ139" s="7"/>
      <c r="SXA139" s="7"/>
      <c r="SXB139" s="7"/>
      <c r="SXC139" s="7"/>
      <c r="SXD139" s="7"/>
      <c r="SXE139" s="7"/>
      <c r="SXF139" s="7"/>
      <c r="SXG139" s="7"/>
      <c r="SXH139" s="7"/>
      <c r="SXI139" s="7"/>
      <c r="SXJ139" s="7"/>
      <c r="SXK139" s="7"/>
      <c r="SXL139" s="7"/>
      <c r="SXM139" s="7"/>
      <c r="SXN139" s="7"/>
      <c r="SXO139" s="7"/>
      <c r="SXP139" s="7"/>
      <c r="SXQ139" s="7"/>
      <c r="SXR139" s="7"/>
      <c r="SXS139" s="7"/>
      <c r="SXT139" s="7"/>
      <c r="SXU139" s="7"/>
      <c r="SXV139" s="7"/>
      <c r="SXW139" s="7"/>
      <c r="SXX139" s="7"/>
      <c r="SXY139" s="7"/>
      <c r="SXZ139" s="7"/>
      <c r="SYA139" s="7"/>
      <c r="SYB139" s="7"/>
      <c r="SYC139" s="7"/>
      <c r="SYD139" s="7"/>
      <c r="SYE139" s="7"/>
      <c r="SYF139" s="7"/>
      <c r="SYG139" s="7"/>
      <c r="SYH139" s="7"/>
      <c r="SYI139" s="7"/>
      <c r="SYJ139" s="7"/>
      <c r="SYK139" s="7"/>
      <c r="SYL139" s="7"/>
      <c r="SYM139" s="7"/>
      <c r="SYN139" s="7"/>
      <c r="SYO139" s="7"/>
      <c r="SYP139" s="7"/>
      <c r="SYQ139" s="7"/>
      <c r="SYR139" s="7"/>
      <c r="SYS139" s="7"/>
      <c r="SYT139" s="7"/>
      <c r="SYU139" s="7"/>
      <c r="SYV139" s="7"/>
      <c r="SYW139" s="7"/>
      <c r="SYX139" s="7"/>
      <c r="SYY139" s="7"/>
      <c r="SYZ139" s="7"/>
      <c r="SZA139" s="7"/>
      <c r="SZB139" s="7"/>
      <c r="SZC139" s="7"/>
      <c r="SZD139" s="7"/>
      <c r="SZE139" s="7"/>
      <c r="SZF139" s="7"/>
      <c r="SZG139" s="7"/>
      <c r="SZH139" s="7"/>
      <c r="SZI139" s="7"/>
      <c r="SZJ139" s="7"/>
      <c r="SZK139" s="7"/>
      <c r="SZL139" s="7"/>
      <c r="SZM139" s="7"/>
      <c r="SZN139" s="7"/>
      <c r="SZO139" s="7"/>
      <c r="SZP139" s="7"/>
      <c r="SZQ139" s="7"/>
      <c r="SZR139" s="7"/>
      <c r="SZS139" s="7"/>
      <c r="SZT139" s="7"/>
      <c r="SZU139" s="7"/>
      <c r="SZV139" s="7"/>
      <c r="SZW139" s="7"/>
      <c r="SZX139" s="7"/>
      <c r="SZY139" s="7"/>
      <c r="SZZ139" s="7"/>
      <c r="TAA139" s="7"/>
      <c r="TAB139" s="7"/>
      <c r="TAC139" s="7"/>
      <c r="TAD139" s="7"/>
      <c r="TAE139" s="7"/>
      <c r="TAF139" s="7"/>
      <c r="TAG139" s="7"/>
      <c r="TAH139" s="7"/>
      <c r="TAI139" s="7"/>
      <c r="TAJ139" s="7"/>
      <c r="TAK139" s="7"/>
      <c r="TAL139" s="7"/>
      <c r="TAM139" s="7"/>
      <c r="TAN139" s="7"/>
      <c r="TAO139" s="7"/>
      <c r="TAP139" s="7"/>
      <c r="TAQ139" s="7"/>
      <c r="TAR139" s="7"/>
      <c r="TAS139" s="7"/>
      <c r="TAT139" s="7"/>
      <c r="TAU139" s="7"/>
      <c r="TAV139" s="7"/>
      <c r="TAW139" s="7"/>
      <c r="TAX139" s="7"/>
      <c r="TAY139" s="7"/>
      <c r="TAZ139" s="7"/>
      <c r="TBA139" s="7"/>
      <c r="TBB139" s="7"/>
      <c r="TBC139" s="7"/>
      <c r="TBD139" s="7"/>
      <c r="TBE139" s="7"/>
      <c r="TBF139" s="7"/>
      <c r="TBG139" s="7"/>
      <c r="TBH139" s="7"/>
      <c r="TBI139" s="7"/>
      <c r="TBJ139" s="7"/>
      <c r="TBK139" s="7"/>
      <c r="TBL139" s="7"/>
      <c r="TBM139" s="7"/>
      <c r="TBN139" s="7"/>
      <c r="TBO139" s="7"/>
      <c r="TBP139" s="7"/>
      <c r="TBQ139" s="7"/>
      <c r="TBR139" s="7"/>
      <c r="TBS139" s="7"/>
      <c r="TBT139" s="7"/>
      <c r="TBU139" s="7"/>
      <c r="TBV139" s="7"/>
      <c r="TBW139" s="7"/>
      <c r="TBX139" s="7"/>
      <c r="TBY139" s="7"/>
      <c r="TBZ139" s="7"/>
      <c r="TCA139" s="7"/>
      <c r="TCB139" s="7"/>
      <c r="TCC139" s="7"/>
      <c r="TCD139" s="7"/>
      <c r="TCE139" s="7"/>
      <c r="TCF139" s="7"/>
      <c r="TCG139" s="7"/>
      <c r="TCH139" s="7"/>
      <c r="TCI139" s="7"/>
      <c r="TCJ139" s="7"/>
      <c r="TCK139" s="7"/>
      <c r="TCL139" s="7"/>
      <c r="TCM139" s="7"/>
      <c r="TCN139" s="7"/>
      <c r="TCO139" s="7"/>
      <c r="TCP139" s="7"/>
      <c r="TCQ139" s="7"/>
      <c r="TCR139" s="7"/>
      <c r="TCS139" s="7"/>
      <c r="TCT139" s="7"/>
      <c r="TCU139" s="7"/>
      <c r="TCV139" s="7"/>
      <c r="TCW139" s="7"/>
      <c r="TCX139" s="7"/>
      <c r="TCY139" s="7"/>
      <c r="TCZ139" s="7"/>
      <c r="TDA139" s="7"/>
      <c r="TDB139" s="7"/>
      <c r="TDC139" s="7"/>
      <c r="TDD139" s="7"/>
      <c r="TDE139" s="7"/>
      <c r="TDF139" s="7"/>
      <c r="TDG139" s="7"/>
      <c r="TDH139" s="7"/>
      <c r="TDI139" s="7"/>
      <c r="TDJ139" s="7"/>
      <c r="TDK139" s="7"/>
      <c r="TDL139" s="7"/>
      <c r="TDM139" s="7"/>
      <c r="TDN139" s="7"/>
      <c r="TDO139" s="7"/>
      <c r="TDP139" s="7"/>
      <c r="TDQ139" s="7"/>
      <c r="TDR139" s="7"/>
      <c r="TDS139" s="7"/>
      <c r="TDT139" s="7"/>
      <c r="TDU139" s="7"/>
      <c r="TDV139" s="7"/>
      <c r="TDW139" s="7"/>
      <c r="TDX139" s="7"/>
      <c r="TDY139" s="7"/>
      <c r="TDZ139" s="7"/>
      <c r="TEA139" s="7"/>
      <c r="TEB139" s="7"/>
      <c r="TEC139" s="7"/>
      <c r="TED139" s="7"/>
      <c r="TEE139" s="7"/>
      <c r="TEF139" s="7"/>
      <c r="TEG139" s="7"/>
      <c r="TEH139" s="7"/>
      <c r="TEI139" s="7"/>
      <c r="TEJ139" s="7"/>
      <c r="TEK139" s="7"/>
      <c r="TEL139" s="7"/>
      <c r="TEM139" s="7"/>
      <c r="TEN139" s="7"/>
      <c r="TEO139" s="7"/>
      <c r="TEP139" s="7"/>
      <c r="TEQ139" s="7"/>
      <c r="TER139" s="7"/>
      <c r="TES139" s="7"/>
      <c r="TET139" s="7"/>
      <c r="TEU139" s="7"/>
      <c r="TEV139" s="7"/>
      <c r="TEW139" s="7"/>
      <c r="TEX139" s="7"/>
      <c r="TEY139" s="7"/>
      <c r="TEZ139" s="7"/>
      <c r="TFA139" s="7"/>
      <c r="TFB139" s="7"/>
      <c r="TFC139" s="7"/>
      <c r="TFD139" s="7"/>
      <c r="TFE139" s="7"/>
      <c r="TFF139" s="7"/>
      <c r="TFG139" s="7"/>
      <c r="TFH139" s="7"/>
      <c r="TFI139" s="7"/>
      <c r="TFJ139" s="7"/>
      <c r="TFK139" s="7"/>
      <c r="TFL139" s="7"/>
      <c r="TFM139" s="7"/>
      <c r="TFN139" s="7"/>
      <c r="TFO139" s="7"/>
      <c r="TFP139" s="7"/>
      <c r="TFQ139" s="7"/>
      <c r="TFR139" s="7"/>
      <c r="TFS139" s="7"/>
      <c r="TFT139" s="7"/>
      <c r="TFU139" s="7"/>
      <c r="TFV139" s="7"/>
      <c r="TFW139" s="7"/>
      <c r="TFX139" s="7"/>
      <c r="TFY139" s="7"/>
      <c r="TFZ139" s="7"/>
      <c r="TGA139" s="7"/>
      <c r="TGB139" s="7"/>
      <c r="TGC139" s="7"/>
      <c r="TGD139" s="7"/>
      <c r="TGE139" s="7"/>
      <c r="TGF139" s="7"/>
      <c r="TGG139" s="7"/>
      <c r="TGH139" s="7"/>
      <c r="TGI139" s="7"/>
      <c r="TGJ139" s="7"/>
      <c r="TGK139" s="7"/>
      <c r="TGL139" s="7"/>
      <c r="TGM139" s="7"/>
      <c r="TGN139" s="7"/>
      <c r="TGO139" s="7"/>
      <c r="TGP139" s="7"/>
      <c r="TGQ139" s="7"/>
      <c r="TGR139" s="7"/>
      <c r="TGS139" s="7"/>
      <c r="TGT139" s="7"/>
      <c r="TGU139" s="7"/>
      <c r="TGV139" s="7"/>
      <c r="TGW139" s="7"/>
      <c r="TGX139" s="7"/>
      <c r="TGY139" s="7"/>
      <c r="TGZ139" s="7"/>
      <c r="THA139" s="7"/>
      <c r="THB139" s="7"/>
      <c r="THC139" s="7"/>
      <c r="THD139" s="7"/>
      <c r="THE139" s="7"/>
      <c r="THF139" s="7"/>
      <c r="THG139" s="7"/>
      <c r="THH139" s="7"/>
      <c r="THI139" s="7"/>
      <c r="THJ139" s="7"/>
      <c r="THK139" s="7"/>
      <c r="THL139" s="7"/>
      <c r="THM139" s="7"/>
      <c r="THN139" s="7"/>
      <c r="THO139" s="7"/>
      <c r="THP139" s="7"/>
      <c r="THQ139" s="7"/>
      <c r="THR139" s="7"/>
      <c r="THS139" s="7"/>
      <c r="THT139" s="7"/>
      <c r="THU139" s="7"/>
      <c r="THV139" s="7"/>
      <c r="THW139" s="7"/>
      <c r="THX139" s="7"/>
      <c r="THY139" s="7"/>
      <c r="THZ139" s="7"/>
      <c r="TIA139" s="7"/>
      <c r="TIB139" s="7"/>
      <c r="TIC139" s="7"/>
      <c r="TID139" s="7"/>
      <c r="TIE139" s="7"/>
      <c r="TIF139" s="7"/>
      <c r="TIG139" s="7"/>
      <c r="TIH139" s="7"/>
      <c r="TII139" s="7"/>
      <c r="TIJ139" s="7"/>
      <c r="TIK139" s="7"/>
      <c r="TIL139" s="7"/>
      <c r="TIM139" s="7"/>
      <c r="TIN139" s="7"/>
      <c r="TIO139" s="7"/>
      <c r="TIP139" s="7"/>
      <c r="TIQ139" s="7"/>
      <c r="TIR139" s="7"/>
      <c r="TIS139" s="7"/>
      <c r="TIT139" s="7"/>
      <c r="TIU139" s="7"/>
      <c r="TIV139" s="7"/>
      <c r="TIW139" s="7"/>
      <c r="TIX139" s="7"/>
      <c r="TIY139" s="7"/>
      <c r="TIZ139" s="7"/>
      <c r="TJA139" s="7"/>
      <c r="TJB139" s="7"/>
      <c r="TJC139" s="7"/>
      <c r="TJD139" s="7"/>
      <c r="TJE139" s="7"/>
      <c r="TJF139" s="7"/>
      <c r="TJG139" s="7"/>
      <c r="TJH139" s="7"/>
      <c r="TJI139" s="7"/>
      <c r="TJJ139" s="7"/>
      <c r="TJK139" s="7"/>
      <c r="TJL139" s="7"/>
      <c r="TJM139" s="7"/>
      <c r="TJN139" s="7"/>
      <c r="TJO139" s="7"/>
      <c r="TJP139" s="7"/>
      <c r="TJQ139" s="7"/>
      <c r="TJR139" s="7"/>
      <c r="TJS139" s="7"/>
      <c r="TJT139" s="7"/>
      <c r="TJU139" s="7"/>
      <c r="TJV139" s="7"/>
      <c r="TJW139" s="7"/>
      <c r="TJX139" s="7"/>
      <c r="TJY139" s="7"/>
      <c r="TJZ139" s="7"/>
      <c r="TKA139" s="7"/>
      <c r="TKB139" s="7"/>
      <c r="TKC139" s="7"/>
      <c r="TKD139" s="7"/>
      <c r="TKE139" s="7"/>
      <c r="TKF139" s="7"/>
      <c r="TKG139" s="7"/>
      <c r="TKH139" s="7"/>
      <c r="TKI139" s="7"/>
      <c r="TKJ139" s="7"/>
      <c r="TKK139" s="7"/>
      <c r="TKL139" s="7"/>
      <c r="TKM139" s="7"/>
      <c r="TKN139" s="7"/>
      <c r="TKO139" s="7"/>
      <c r="TKP139" s="7"/>
      <c r="TKQ139" s="7"/>
      <c r="TKR139" s="7"/>
      <c r="TKS139" s="7"/>
      <c r="TKT139" s="7"/>
      <c r="TKU139" s="7"/>
      <c r="TKV139" s="7"/>
      <c r="TKW139" s="7"/>
      <c r="TKX139" s="7"/>
      <c r="TKY139" s="7"/>
      <c r="TKZ139" s="7"/>
      <c r="TLA139" s="7"/>
      <c r="TLB139" s="7"/>
      <c r="TLC139" s="7"/>
      <c r="TLD139" s="7"/>
      <c r="TLE139" s="7"/>
      <c r="TLF139" s="7"/>
      <c r="TLG139" s="7"/>
      <c r="TLH139" s="7"/>
      <c r="TLI139" s="7"/>
      <c r="TLJ139" s="7"/>
      <c r="TLK139" s="7"/>
      <c r="TLL139" s="7"/>
      <c r="TLM139" s="7"/>
      <c r="TLN139" s="7"/>
      <c r="TLO139" s="7"/>
      <c r="TLP139" s="7"/>
      <c r="TLQ139" s="7"/>
      <c r="TLR139" s="7"/>
      <c r="TLS139" s="7"/>
      <c r="TLT139" s="7"/>
      <c r="TLU139" s="7"/>
      <c r="TLV139" s="7"/>
      <c r="TLW139" s="7"/>
      <c r="TLX139" s="7"/>
      <c r="TLY139" s="7"/>
      <c r="TLZ139" s="7"/>
      <c r="TMA139" s="7"/>
      <c r="TMB139" s="7"/>
      <c r="TMC139" s="7"/>
      <c r="TMD139" s="7"/>
      <c r="TME139" s="7"/>
      <c r="TMF139" s="7"/>
      <c r="TMG139" s="7"/>
      <c r="TMH139" s="7"/>
      <c r="TMI139" s="7"/>
      <c r="TMJ139" s="7"/>
      <c r="TMK139" s="7"/>
      <c r="TML139" s="7"/>
      <c r="TMM139" s="7"/>
      <c r="TMN139" s="7"/>
      <c r="TMO139" s="7"/>
      <c r="TMP139" s="7"/>
      <c r="TMQ139" s="7"/>
      <c r="TMR139" s="7"/>
      <c r="TMS139" s="7"/>
      <c r="TMT139" s="7"/>
      <c r="TMU139" s="7"/>
      <c r="TMV139" s="7"/>
      <c r="TMW139" s="7"/>
      <c r="TMX139" s="7"/>
      <c r="TMY139" s="7"/>
      <c r="TMZ139" s="7"/>
      <c r="TNA139" s="7"/>
      <c r="TNB139" s="7"/>
      <c r="TNC139" s="7"/>
      <c r="TND139" s="7"/>
      <c r="TNE139" s="7"/>
      <c r="TNF139" s="7"/>
      <c r="TNG139" s="7"/>
      <c r="TNH139" s="7"/>
      <c r="TNI139" s="7"/>
      <c r="TNJ139" s="7"/>
      <c r="TNK139" s="7"/>
      <c r="TNL139" s="7"/>
      <c r="TNM139" s="7"/>
      <c r="TNN139" s="7"/>
      <c r="TNO139" s="7"/>
      <c r="TNP139" s="7"/>
      <c r="TNQ139" s="7"/>
      <c r="TNR139" s="7"/>
      <c r="TNS139" s="7"/>
      <c r="TNT139" s="7"/>
      <c r="TNU139" s="7"/>
      <c r="TNV139" s="7"/>
      <c r="TNW139" s="7"/>
      <c r="TNX139" s="7"/>
      <c r="TNY139" s="7"/>
      <c r="TNZ139" s="7"/>
      <c r="TOA139" s="7"/>
      <c r="TOB139" s="7"/>
      <c r="TOC139" s="7"/>
      <c r="TOD139" s="7"/>
      <c r="TOE139" s="7"/>
      <c r="TOF139" s="7"/>
      <c r="TOG139" s="7"/>
      <c r="TOH139" s="7"/>
      <c r="TOI139" s="7"/>
      <c r="TOJ139" s="7"/>
      <c r="TOK139" s="7"/>
      <c r="TOL139" s="7"/>
      <c r="TOM139" s="7"/>
      <c r="TON139" s="7"/>
      <c r="TOO139" s="7"/>
      <c r="TOP139" s="7"/>
      <c r="TOQ139" s="7"/>
      <c r="TOR139" s="7"/>
      <c r="TOS139" s="7"/>
      <c r="TOT139" s="7"/>
      <c r="TOU139" s="7"/>
      <c r="TOV139" s="7"/>
      <c r="TOW139" s="7"/>
      <c r="TOX139" s="7"/>
      <c r="TOY139" s="7"/>
      <c r="TOZ139" s="7"/>
      <c r="TPA139" s="7"/>
      <c r="TPB139" s="7"/>
      <c r="TPC139" s="7"/>
      <c r="TPD139" s="7"/>
      <c r="TPE139" s="7"/>
      <c r="TPF139" s="7"/>
      <c r="TPG139" s="7"/>
      <c r="TPH139" s="7"/>
      <c r="TPI139" s="7"/>
      <c r="TPJ139" s="7"/>
      <c r="TPK139" s="7"/>
      <c r="TPL139" s="7"/>
      <c r="TPM139" s="7"/>
      <c r="TPN139" s="7"/>
      <c r="TPO139" s="7"/>
      <c r="TPP139" s="7"/>
      <c r="TPQ139" s="7"/>
      <c r="TPR139" s="7"/>
      <c r="TPS139" s="7"/>
      <c r="TPT139" s="7"/>
      <c r="TPU139" s="7"/>
      <c r="TPV139" s="7"/>
      <c r="TPW139" s="7"/>
      <c r="TPX139" s="7"/>
      <c r="TPY139" s="7"/>
      <c r="TPZ139" s="7"/>
      <c r="TQA139" s="7"/>
      <c r="TQB139" s="7"/>
      <c r="TQC139" s="7"/>
      <c r="TQD139" s="7"/>
      <c r="TQE139" s="7"/>
      <c r="TQF139" s="7"/>
      <c r="TQG139" s="7"/>
      <c r="TQH139" s="7"/>
      <c r="TQI139" s="7"/>
      <c r="TQJ139" s="7"/>
      <c r="TQK139" s="7"/>
      <c r="TQL139" s="7"/>
      <c r="TQM139" s="7"/>
      <c r="TQN139" s="7"/>
      <c r="TQO139" s="7"/>
      <c r="TQP139" s="7"/>
      <c r="TQQ139" s="7"/>
      <c r="TQR139" s="7"/>
      <c r="TQS139" s="7"/>
      <c r="TQT139" s="7"/>
      <c r="TQU139" s="7"/>
      <c r="TQV139" s="7"/>
      <c r="TQW139" s="7"/>
      <c r="TQX139" s="7"/>
      <c r="TQY139" s="7"/>
      <c r="TQZ139" s="7"/>
      <c r="TRA139" s="7"/>
      <c r="TRB139" s="7"/>
      <c r="TRC139" s="7"/>
      <c r="TRD139" s="7"/>
      <c r="TRE139" s="7"/>
      <c r="TRF139" s="7"/>
      <c r="TRG139" s="7"/>
      <c r="TRH139" s="7"/>
      <c r="TRI139" s="7"/>
      <c r="TRJ139" s="7"/>
      <c r="TRK139" s="7"/>
      <c r="TRL139" s="7"/>
      <c r="TRM139" s="7"/>
      <c r="TRN139" s="7"/>
      <c r="TRO139" s="7"/>
      <c r="TRP139" s="7"/>
      <c r="TRQ139" s="7"/>
      <c r="TRR139" s="7"/>
      <c r="TRS139" s="7"/>
      <c r="TRT139" s="7"/>
      <c r="TRU139" s="7"/>
      <c r="TRV139" s="7"/>
      <c r="TRW139" s="7"/>
      <c r="TRX139" s="7"/>
      <c r="TRY139" s="7"/>
      <c r="TRZ139" s="7"/>
      <c r="TSA139" s="7"/>
      <c r="TSB139" s="7"/>
      <c r="TSC139" s="7"/>
      <c r="TSD139" s="7"/>
      <c r="TSE139" s="7"/>
      <c r="TSF139" s="7"/>
      <c r="TSG139" s="7"/>
      <c r="TSH139" s="7"/>
      <c r="TSI139" s="7"/>
      <c r="TSJ139" s="7"/>
      <c r="TSK139" s="7"/>
      <c r="TSL139" s="7"/>
      <c r="TSM139" s="7"/>
      <c r="TSN139" s="7"/>
      <c r="TSO139" s="7"/>
      <c r="TSP139" s="7"/>
      <c r="TSQ139" s="7"/>
      <c r="TSR139" s="7"/>
      <c r="TSS139" s="7"/>
      <c r="TST139" s="7"/>
      <c r="TSU139" s="7"/>
      <c r="TSV139" s="7"/>
      <c r="TSW139" s="7"/>
      <c r="TSX139" s="7"/>
      <c r="TSY139" s="7"/>
      <c r="TSZ139" s="7"/>
      <c r="TTA139" s="7"/>
      <c r="TTB139" s="7"/>
      <c r="TTC139" s="7"/>
      <c r="TTD139" s="7"/>
      <c r="TTE139" s="7"/>
      <c r="TTF139" s="7"/>
      <c r="TTG139" s="7"/>
      <c r="TTH139" s="7"/>
      <c r="TTI139" s="7"/>
      <c r="TTJ139" s="7"/>
      <c r="TTK139" s="7"/>
      <c r="TTL139" s="7"/>
      <c r="TTM139" s="7"/>
      <c r="TTN139" s="7"/>
      <c r="TTO139" s="7"/>
      <c r="TTP139" s="7"/>
      <c r="TTQ139" s="7"/>
      <c r="TTR139" s="7"/>
      <c r="TTS139" s="7"/>
      <c r="TTT139" s="7"/>
      <c r="TTU139" s="7"/>
      <c r="TTV139" s="7"/>
      <c r="TTW139" s="7"/>
      <c r="TTX139" s="7"/>
      <c r="TTY139" s="7"/>
      <c r="TTZ139" s="7"/>
      <c r="TUA139" s="7"/>
      <c r="TUB139" s="7"/>
      <c r="TUC139" s="7"/>
      <c r="TUD139" s="7"/>
      <c r="TUE139" s="7"/>
      <c r="TUF139" s="7"/>
      <c r="TUG139" s="7"/>
      <c r="TUH139" s="7"/>
      <c r="TUI139" s="7"/>
      <c r="TUJ139" s="7"/>
      <c r="TUK139" s="7"/>
      <c r="TUL139" s="7"/>
      <c r="TUM139" s="7"/>
      <c r="TUN139" s="7"/>
      <c r="TUO139" s="7"/>
      <c r="TUP139" s="7"/>
      <c r="TUQ139" s="7"/>
      <c r="TUR139" s="7"/>
      <c r="TUS139" s="7"/>
      <c r="TUT139" s="7"/>
      <c r="TUU139" s="7"/>
      <c r="TUV139" s="7"/>
      <c r="TUW139" s="7"/>
      <c r="TUX139" s="7"/>
      <c r="TUY139" s="7"/>
      <c r="TUZ139" s="7"/>
      <c r="TVA139" s="7"/>
      <c r="TVB139" s="7"/>
      <c r="TVC139" s="7"/>
      <c r="TVD139" s="7"/>
      <c r="TVE139" s="7"/>
      <c r="TVF139" s="7"/>
      <c r="TVG139" s="7"/>
      <c r="TVH139" s="7"/>
      <c r="TVI139" s="7"/>
      <c r="TVJ139" s="7"/>
      <c r="TVK139" s="7"/>
      <c r="TVL139" s="7"/>
      <c r="TVM139" s="7"/>
      <c r="TVN139" s="7"/>
      <c r="TVO139" s="7"/>
      <c r="TVP139" s="7"/>
      <c r="TVQ139" s="7"/>
      <c r="TVR139" s="7"/>
      <c r="TVS139" s="7"/>
      <c r="TVT139" s="7"/>
      <c r="TVU139" s="7"/>
      <c r="TVV139" s="7"/>
      <c r="TVW139" s="7"/>
      <c r="TVX139" s="7"/>
      <c r="TVY139" s="7"/>
      <c r="TVZ139" s="7"/>
      <c r="TWA139" s="7"/>
      <c r="TWB139" s="7"/>
      <c r="TWC139" s="7"/>
      <c r="TWD139" s="7"/>
      <c r="TWE139" s="7"/>
      <c r="TWF139" s="7"/>
      <c r="TWG139" s="7"/>
      <c r="TWH139" s="7"/>
      <c r="TWI139" s="7"/>
      <c r="TWJ139" s="7"/>
      <c r="TWK139" s="7"/>
      <c r="TWL139" s="7"/>
      <c r="TWM139" s="7"/>
      <c r="TWN139" s="7"/>
      <c r="TWO139" s="7"/>
      <c r="TWP139" s="7"/>
      <c r="TWQ139" s="7"/>
      <c r="TWR139" s="7"/>
      <c r="TWS139" s="7"/>
      <c r="TWT139" s="7"/>
      <c r="TWU139" s="7"/>
      <c r="TWV139" s="7"/>
      <c r="TWW139" s="7"/>
      <c r="TWX139" s="7"/>
      <c r="TWY139" s="7"/>
      <c r="TWZ139" s="7"/>
      <c r="TXA139" s="7"/>
      <c r="TXB139" s="7"/>
      <c r="TXC139" s="7"/>
      <c r="TXD139" s="7"/>
      <c r="TXE139" s="7"/>
      <c r="TXF139" s="7"/>
      <c r="TXG139" s="7"/>
      <c r="TXH139" s="7"/>
      <c r="TXI139" s="7"/>
      <c r="TXJ139" s="7"/>
      <c r="TXK139" s="7"/>
      <c r="TXL139" s="7"/>
      <c r="TXM139" s="7"/>
      <c r="TXN139" s="7"/>
      <c r="TXO139" s="7"/>
      <c r="TXP139" s="7"/>
      <c r="TXQ139" s="7"/>
      <c r="TXR139" s="7"/>
      <c r="TXS139" s="7"/>
      <c r="TXT139" s="7"/>
      <c r="TXU139" s="7"/>
      <c r="TXV139" s="7"/>
      <c r="TXW139" s="7"/>
      <c r="TXX139" s="7"/>
      <c r="TXY139" s="7"/>
      <c r="TXZ139" s="7"/>
      <c r="TYA139" s="7"/>
      <c r="TYB139" s="7"/>
      <c r="TYC139" s="7"/>
      <c r="TYD139" s="7"/>
      <c r="TYE139" s="7"/>
      <c r="TYF139" s="7"/>
      <c r="TYG139" s="7"/>
      <c r="TYH139" s="7"/>
      <c r="TYI139" s="7"/>
      <c r="TYJ139" s="7"/>
      <c r="TYK139" s="7"/>
      <c r="TYL139" s="7"/>
      <c r="TYM139" s="7"/>
      <c r="TYN139" s="7"/>
      <c r="TYO139" s="7"/>
      <c r="TYP139" s="7"/>
      <c r="TYQ139" s="7"/>
      <c r="TYR139" s="7"/>
      <c r="TYS139" s="7"/>
      <c r="TYT139" s="7"/>
      <c r="TYU139" s="7"/>
      <c r="TYV139" s="7"/>
      <c r="TYW139" s="7"/>
      <c r="TYX139" s="7"/>
      <c r="TYY139" s="7"/>
      <c r="TYZ139" s="7"/>
      <c r="TZA139" s="7"/>
      <c r="TZB139" s="7"/>
      <c r="TZC139" s="7"/>
      <c r="TZD139" s="7"/>
      <c r="TZE139" s="7"/>
      <c r="TZF139" s="7"/>
      <c r="TZG139" s="7"/>
      <c r="TZH139" s="7"/>
      <c r="TZI139" s="7"/>
      <c r="TZJ139" s="7"/>
      <c r="TZK139" s="7"/>
      <c r="TZL139" s="7"/>
      <c r="TZM139" s="7"/>
      <c r="TZN139" s="7"/>
      <c r="TZO139" s="7"/>
      <c r="TZP139" s="7"/>
      <c r="TZQ139" s="7"/>
      <c r="TZR139" s="7"/>
      <c r="TZS139" s="7"/>
      <c r="TZT139" s="7"/>
      <c r="TZU139" s="7"/>
      <c r="TZV139" s="7"/>
      <c r="TZW139" s="7"/>
      <c r="TZX139" s="7"/>
      <c r="TZY139" s="7"/>
      <c r="TZZ139" s="7"/>
      <c r="UAA139" s="7"/>
      <c r="UAB139" s="7"/>
      <c r="UAC139" s="7"/>
      <c r="UAD139" s="7"/>
      <c r="UAE139" s="7"/>
      <c r="UAF139" s="7"/>
      <c r="UAG139" s="7"/>
      <c r="UAH139" s="7"/>
      <c r="UAI139" s="7"/>
      <c r="UAJ139" s="7"/>
      <c r="UAK139" s="7"/>
      <c r="UAL139" s="7"/>
      <c r="UAM139" s="7"/>
      <c r="UAN139" s="7"/>
      <c r="UAO139" s="7"/>
      <c r="UAP139" s="7"/>
      <c r="UAQ139" s="7"/>
      <c r="UAR139" s="7"/>
      <c r="UAS139" s="7"/>
      <c r="UAT139" s="7"/>
      <c r="UAU139" s="7"/>
      <c r="UAV139" s="7"/>
      <c r="UAW139" s="7"/>
      <c r="UAX139" s="7"/>
      <c r="UAY139" s="7"/>
      <c r="UAZ139" s="7"/>
      <c r="UBA139" s="7"/>
      <c r="UBB139" s="7"/>
      <c r="UBC139" s="7"/>
      <c r="UBD139" s="7"/>
      <c r="UBE139" s="7"/>
      <c r="UBF139" s="7"/>
      <c r="UBG139" s="7"/>
      <c r="UBH139" s="7"/>
      <c r="UBI139" s="7"/>
      <c r="UBJ139" s="7"/>
      <c r="UBK139" s="7"/>
      <c r="UBL139" s="7"/>
      <c r="UBM139" s="7"/>
      <c r="UBN139" s="7"/>
      <c r="UBO139" s="7"/>
      <c r="UBP139" s="7"/>
      <c r="UBQ139" s="7"/>
      <c r="UBR139" s="7"/>
      <c r="UBS139" s="7"/>
      <c r="UBT139" s="7"/>
      <c r="UBU139" s="7"/>
      <c r="UBV139" s="7"/>
      <c r="UBW139" s="7"/>
      <c r="UBX139" s="7"/>
      <c r="UBY139" s="7"/>
      <c r="UBZ139" s="7"/>
      <c r="UCA139" s="7"/>
      <c r="UCB139" s="7"/>
      <c r="UCC139" s="7"/>
      <c r="UCD139" s="7"/>
      <c r="UCE139" s="7"/>
      <c r="UCF139" s="7"/>
      <c r="UCG139" s="7"/>
      <c r="UCH139" s="7"/>
      <c r="UCI139" s="7"/>
      <c r="UCJ139" s="7"/>
      <c r="UCK139" s="7"/>
      <c r="UCL139" s="7"/>
      <c r="UCM139" s="7"/>
      <c r="UCN139" s="7"/>
      <c r="UCO139" s="7"/>
      <c r="UCP139" s="7"/>
      <c r="UCQ139" s="7"/>
      <c r="UCR139" s="7"/>
      <c r="UCS139" s="7"/>
      <c r="UCT139" s="7"/>
      <c r="UCU139" s="7"/>
      <c r="UCV139" s="7"/>
      <c r="UCW139" s="7"/>
      <c r="UCX139" s="7"/>
      <c r="UCY139" s="7"/>
      <c r="UCZ139" s="7"/>
      <c r="UDA139" s="7"/>
      <c r="UDB139" s="7"/>
      <c r="UDC139" s="7"/>
      <c r="UDD139" s="7"/>
      <c r="UDE139" s="7"/>
      <c r="UDF139" s="7"/>
      <c r="UDG139" s="7"/>
      <c r="UDH139" s="7"/>
      <c r="UDI139" s="7"/>
      <c r="UDJ139" s="7"/>
      <c r="UDK139" s="7"/>
      <c r="UDL139" s="7"/>
      <c r="UDM139" s="7"/>
      <c r="UDN139" s="7"/>
      <c r="UDO139" s="7"/>
      <c r="UDP139" s="7"/>
      <c r="UDQ139" s="7"/>
      <c r="UDR139" s="7"/>
      <c r="UDS139" s="7"/>
      <c r="UDT139" s="7"/>
      <c r="UDU139" s="7"/>
      <c r="UDV139" s="7"/>
      <c r="UDW139" s="7"/>
      <c r="UDX139" s="7"/>
      <c r="UDY139" s="7"/>
      <c r="UDZ139" s="7"/>
      <c r="UEA139" s="7"/>
      <c r="UEB139" s="7"/>
      <c r="UEC139" s="7"/>
      <c r="UED139" s="7"/>
      <c r="UEE139" s="7"/>
      <c r="UEF139" s="7"/>
      <c r="UEG139" s="7"/>
      <c r="UEH139" s="7"/>
      <c r="UEI139" s="7"/>
      <c r="UEJ139" s="7"/>
      <c r="UEK139" s="7"/>
      <c r="UEL139" s="7"/>
      <c r="UEM139" s="7"/>
      <c r="UEN139" s="7"/>
      <c r="UEO139" s="7"/>
      <c r="UEP139" s="7"/>
      <c r="UEQ139" s="7"/>
      <c r="UER139" s="7"/>
      <c r="UES139" s="7"/>
      <c r="UET139" s="7"/>
      <c r="UEU139" s="7"/>
      <c r="UEV139" s="7"/>
      <c r="UEW139" s="7"/>
      <c r="UEX139" s="7"/>
      <c r="UEY139" s="7"/>
      <c r="UEZ139" s="7"/>
      <c r="UFA139" s="7"/>
      <c r="UFB139" s="7"/>
      <c r="UFC139" s="7"/>
      <c r="UFD139" s="7"/>
      <c r="UFE139" s="7"/>
      <c r="UFF139" s="7"/>
      <c r="UFG139" s="7"/>
      <c r="UFH139" s="7"/>
      <c r="UFI139" s="7"/>
      <c r="UFJ139" s="7"/>
      <c r="UFK139" s="7"/>
      <c r="UFL139" s="7"/>
      <c r="UFM139" s="7"/>
      <c r="UFN139" s="7"/>
      <c r="UFO139" s="7"/>
      <c r="UFP139" s="7"/>
      <c r="UFQ139" s="7"/>
      <c r="UFR139" s="7"/>
      <c r="UFS139" s="7"/>
      <c r="UFT139" s="7"/>
      <c r="UFU139" s="7"/>
      <c r="UFV139" s="7"/>
      <c r="UFW139" s="7"/>
      <c r="UFX139" s="7"/>
      <c r="UFY139" s="7"/>
      <c r="UFZ139" s="7"/>
      <c r="UGA139" s="7"/>
      <c r="UGB139" s="7"/>
      <c r="UGC139" s="7"/>
      <c r="UGD139" s="7"/>
      <c r="UGE139" s="7"/>
      <c r="UGF139" s="7"/>
      <c r="UGG139" s="7"/>
      <c r="UGH139" s="7"/>
      <c r="UGI139" s="7"/>
      <c r="UGJ139" s="7"/>
      <c r="UGK139" s="7"/>
      <c r="UGL139" s="7"/>
      <c r="UGM139" s="7"/>
      <c r="UGN139" s="7"/>
      <c r="UGO139" s="7"/>
      <c r="UGP139" s="7"/>
      <c r="UGQ139" s="7"/>
      <c r="UGR139" s="7"/>
      <c r="UGS139" s="7"/>
      <c r="UGT139" s="7"/>
      <c r="UGU139" s="7"/>
      <c r="UGV139" s="7"/>
      <c r="UGW139" s="7"/>
      <c r="UGX139" s="7"/>
      <c r="UGY139" s="7"/>
      <c r="UGZ139" s="7"/>
      <c r="UHA139" s="7"/>
      <c r="UHB139" s="7"/>
      <c r="UHC139" s="7"/>
      <c r="UHD139" s="7"/>
      <c r="UHE139" s="7"/>
      <c r="UHF139" s="7"/>
      <c r="UHG139" s="7"/>
      <c r="UHH139" s="7"/>
      <c r="UHI139" s="7"/>
      <c r="UHJ139" s="7"/>
      <c r="UHK139" s="7"/>
      <c r="UHL139" s="7"/>
      <c r="UHM139" s="7"/>
      <c r="UHN139" s="7"/>
      <c r="UHO139" s="7"/>
      <c r="UHP139" s="7"/>
      <c r="UHQ139" s="7"/>
      <c r="UHR139" s="7"/>
      <c r="UHS139" s="7"/>
      <c r="UHT139" s="7"/>
      <c r="UHU139" s="7"/>
      <c r="UHV139" s="7"/>
      <c r="UHW139" s="7"/>
      <c r="UHX139" s="7"/>
      <c r="UHY139" s="7"/>
      <c r="UHZ139" s="7"/>
      <c r="UIA139" s="7"/>
      <c r="UIB139" s="7"/>
      <c r="UIC139" s="7"/>
      <c r="UID139" s="7"/>
      <c r="UIE139" s="7"/>
      <c r="UIF139" s="7"/>
      <c r="UIG139" s="7"/>
      <c r="UIH139" s="7"/>
      <c r="UII139" s="7"/>
      <c r="UIJ139" s="7"/>
      <c r="UIK139" s="7"/>
      <c r="UIL139" s="7"/>
      <c r="UIM139" s="7"/>
      <c r="UIN139" s="7"/>
      <c r="UIO139" s="7"/>
      <c r="UIP139" s="7"/>
      <c r="UIQ139" s="7"/>
      <c r="UIR139" s="7"/>
      <c r="UIS139" s="7"/>
      <c r="UIT139" s="7"/>
      <c r="UIU139" s="7"/>
      <c r="UIV139" s="7"/>
      <c r="UIW139" s="7"/>
      <c r="UIX139" s="7"/>
      <c r="UIY139" s="7"/>
      <c r="UIZ139" s="7"/>
      <c r="UJA139" s="7"/>
      <c r="UJB139" s="7"/>
      <c r="UJC139" s="7"/>
      <c r="UJD139" s="7"/>
      <c r="UJE139" s="7"/>
      <c r="UJF139" s="7"/>
      <c r="UJG139" s="7"/>
      <c r="UJH139" s="7"/>
      <c r="UJI139" s="7"/>
      <c r="UJJ139" s="7"/>
      <c r="UJK139" s="7"/>
      <c r="UJL139" s="7"/>
      <c r="UJM139" s="7"/>
      <c r="UJN139" s="7"/>
      <c r="UJO139" s="7"/>
      <c r="UJP139" s="7"/>
      <c r="UJQ139" s="7"/>
      <c r="UJR139" s="7"/>
      <c r="UJS139" s="7"/>
      <c r="UJT139" s="7"/>
      <c r="UJU139" s="7"/>
      <c r="UJV139" s="7"/>
      <c r="UJW139" s="7"/>
      <c r="UJX139" s="7"/>
      <c r="UJY139" s="7"/>
      <c r="UJZ139" s="7"/>
      <c r="UKA139" s="7"/>
      <c r="UKB139" s="7"/>
      <c r="UKC139" s="7"/>
      <c r="UKD139" s="7"/>
      <c r="UKE139" s="7"/>
      <c r="UKF139" s="7"/>
      <c r="UKG139" s="7"/>
      <c r="UKH139" s="7"/>
      <c r="UKI139" s="7"/>
      <c r="UKJ139" s="7"/>
      <c r="UKK139" s="7"/>
      <c r="UKL139" s="7"/>
      <c r="UKM139" s="7"/>
      <c r="UKN139" s="7"/>
      <c r="UKO139" s="7"/>
      <c r="UKP139" s="7"/>
      <c r="UKQ139" s="7"/>
      <c r="UKR139" s="7"/>
      <c r="UKS139" s="7"/>
      <c r="UKT139" s="7"/>
      <c r="UKU139" s="7"/>
      <c r="UKV139" s="7"/>
      <c r="UKW139" s="7"/>
      <c r="UKX139" s="7"/>
      <c r="UKY139" s="7"/>
      <c r="UKZ139" s="7"/>
      <c r="ULA139" s="7"/>
      <c r="ULB139" s="7"/>
      <c r="ULC139" s="7"/>
      <c r="ULD139" s="7"/>
      <c r="ULE139" s="7"/>
      <c r="ULF139" s="7"/>
      <c r="ULG139" s="7"/>
      <c r="ULH139" s="7"/>
      <c r="ULI139" s="7"/>
      <c r="ULJ139" s="7"/>
      <c r="ULK139" s="7"/>
      <c r="ULL139" s="7"/>
      <c r="ULM139" s="7"/>
      <c r="ULN139" s="7"/>
      <c r="ULO139" s="7"/>
      <c r="ULP139" s="7"/>
      <c r="ULQ139" s="7"/>
      <c r="ULR139" s="7"/>
      <c r="ULS139" s="7"/>
      <c r="ULT139" s="7"/>
      <c r="ULU139" s="7"/>
      <c r="ULV139" s="7"/>
      <c r="ULW139" s="7"/>
      <c r="ULX139" s="7"/>
      <c r="ULY139" s="7"/>
      <c r="ULZ139" s="7"/>
      <c r="UMA139" s="7"/>
      <c r="UMB139" s="7"/>
      <c r="UMC139" s="7"/>
      <c r="UMD139" s="7"/>
      <c r="UME139" s="7"/>
      <c r="UMF139" s="7"/>
      <c r="UMG139" s="7"/>
      <c r="UMH139" s="7"/>
      <c r="UMI139" s="7"/>
      <c r="UMJ139" s="7"/>
      <c r="UMK139" s="7"/>
      <c r="UML139" s="7"/>
      <c r="UMM139" s="7"/>
      <c r="UMN139" s="7"/>
      <c r="UMO139" s="7"/>
      <c r="UMP139" s="7"/>
      <c r="UMQ139" s="7"/>
      <c r="UMR139" s="7"/>
      <c r="UMS139" s="7"/>
      <c r="UMT139" s="7"/>
      <c r="UMU139" s="7"/>
      <c r="UMV139" s="7"/>
      <c r="UMW139" s="7"/>
      <c r="UMX139" s="7"/>
      <c r="UMY139" s="7"/>
      <c r="UMZ139" s="7"/>
      <c r="UNA139" s="7"/>
      <c r="UNB139" s="7"/>
      <c r="UNC139" s="7"/>
      <c r="UND139" s="7"/>
      <c r="UNE139" s="7"/>
      <c r="UNF139" s="7"/>
      <c r="UNG139" s="7"/>
      <c r="UNH139" s="7"/>
      <c r="UNI139" s="7"/>
      <c r="UNJ139" s="7"/>
      <c r="UNK139" s="7"/>
      <c r="UNL139" s="7"/>
      <c r="UNM139" s="7"/>
      <c r="UNN139" s="7"/>
      <c r="UNO139" s="7"/>
      <c r="UNP139" s="7"/>
      <c r="UNQ139" s="7"/>
      <c r="UNR139" s="7"/>
      <c r="UNS139" s="7"/>
      <c r="UNT139" s="7"/>
      <c r="UNU139" s="7"/>
      <c r="UNV139" s="7"/>
      <c r="UNW139" s="7"/>
      <c r="UNX139" s="7"/>
      <c r="UNY139" s="7"/>
      <c r="UNZ139" s="7"/>
      <c r="UOA139" s="7"/>
      <c r="UOB139" s="7"/>
      <c r="UOC139" s="7"/>
      <c r="UOD139" s="7"/>
      <c r="UOE139" s="7"/>
      <c r="UOF139" s="7"/>
      <c r="UOG139" s="7"/>
      <c r="UOH139" s="7"/>
      <c r="UOI139" s="7"/>
      <c r="UOJ139" s="7"/>
      <c r="UOK139" s="7"/>
      <c r="UOL139" s="7"/>
      <c r="UOM139" s="7"/>
      <c r="UON139" s="7"/>
      <c r="UOO139" s="7"/>
      <c r="UOP139" s="7"/>
      <c r="UOQ139" s="7"/>
      <c r="UOR139" s="7"/>
      <c r="UOS139" s="7"/>
      <c r="UOT139" s="7"/>
      <c r="UOU139" s="7"/>
      <c r="UOV139" s="7"/>
      <c r="UOW139" s="7"/>
      <c r="UOX139" s="7"/>
      <c r="UOY139" s="7"/>
      <c r="UOZ139" s="7"/>
      <c r="UPA139" s="7"/>
      <c r="UPB139" s="7"/>
      <c r="UPC139" s="7"/>
      <c r="UPD139" s="7"/>
      <c r="UPE139" s="7"/>
      <c r="UPF139" s="7"/>
      <c r="UPG139" s="7"/>
      <c r="UPH139" s="7"/>
      <c r="UPI139" s="7"/>
      <c r="UPJ139" s="7"/>
      <c r="UPK139" s="7"/>
      <c r="UPL139" s="7"/>
      <c r="UPM139" s="7"/>
      <c r="UPN139" s="7"/>
      <c r="UPO139" s="7"/>
      <c r="UPP139" s="7"/>
      <c r="UPQ139" s="7"/>
      <c r="UPR139" s="7"/>
      <c r="UPS139" s="7"/>
      <c r="UPT139" s="7"/>
      <c r="UPU139" s="7"/>
      <c r="UPV139" s="7"/>
      <c r="UPW139" s="7"/>
      <c r="UPX139" s="7"/>
      <c r="UPY139" s="7"/>
      <c r="UPZ139" s="7"/>
      <c r="UQA139" s="7"/>
      <c r="UQB139" s="7"/>
      <c r="UQC139" s="7"/>
      <c r="UQD139" s="7"/>
      <c r="UQE139" s="7"/>
      <c r="UQF139" s="7"/>
      <c r="UQG139" s="7"/>
      <c r="UQH139" s="7"/>
      <c r="UQI139" s="7"/>
      <c r="UQJ139" s="7"/>
      <c r="UQK139" s="7"/>
      <c r="UQL139" s="7"/>
      <c r="UQM139" s="7"/>
      <c r="UQN139" s="7"/>
      <c r="UQO139" s="7"/>
      <c r="UQP139" s="7"/>
      <c r="UQQ139" s="7"/>
      <c r="UQR139" s="7"/>
      <c r="UQS139" s="7"/>
      <c r="UQT139" s="7"/>
      <c r="UQU139" s="7"/>
      <c r="UQV139" s="7"/>
      <c r="UQW139" s="7"/>
      <c r="UQX139" s="7"/>
      <c r="UQY139" s="7"/>
      <c r="UQZ139" s="7"/>
      <c r="URA139" s="7"/>
      <c r="URB139" s="7"/>
      <c r="URC139" s="7"/>
      <c r="URD139" s="7"/>
      <c r="URE139" s="7"/>
      <c r="URF139" s="7"/>
      <c r="URG139" s="7"/>
      <c r="URH139" s="7"/>
      <c r="URI139" s="7"/>
      <c r="URJ139" s="7"/>
      <c r="URK139" s="7"/>
      <c r="URL139" s="7"/>
      <c r="URM139" s="7"/>
      <c r="URN139" s="7"/>
      <c r="URO139" s="7"/>
      <c r="URP139" s="7"/>
      <c r="URQ139" s="7"/>
      <c r="URR139" s="7"/>
      <c r="URS139" s="7"/>
      <c r="URT139" s="7"/>
      <c r="URU139" s="7"/>
      <c r="URV139" s="7"/>
      <c r="URW139" s="7"/>
      <c r="URX139" s="7"/>
      <c r="URY139" s="7"/>
      <c r="URZ139" s="7"/>
      <c r="USA139" s="7"/>
      <c r="USB139" s="7"/>
      <c r="USC139" s="7"/>
      <c r="USD139" s="7"/>
      <c r="USE139" s="7"/>
      <c r="USF139" s="7"/>
      <c r="USG139" s="7"/>
      <c r="USH139" s="7"/>
      <c r="USI139" s="7"/>
      <c r="USJ139" s="7"/>
      <c r="USK139" s="7"/>
      <c r="USL139" s="7"/>
      <c r="USM139" s="7"/>
      <c r="USN139" s="7"/>
      <c r="USO139" s="7"/>
      <c r="USP139" s="7"/>
      <c r="USQ139" s="7"/>
      <c r="USR139" s="7"/>
      <c r="USS139" s="7"/>
      <c r="UST139" s="7"/>
      <c r="USU139" s="7"/>
      <c r="USV139" s="7"/>
      <c r="USW139" s="7"/>
      <c r="USX139" s="7"/>
      <c r="USY139" s="7"/>
      <c r="USZ139" s="7"/>
      <c r="UTA139" s="7"/>
      <c r="UTB139" s="7"/>
      <c r="UTC139" s="7"/>
      <c r="UTD139" s="7"/>
      <c r="UTE139" s="7"/>
      <c r="UTF139" s="7"/>
      <c r="UTG139" s="7"/>
      <c r="UTH139" s="7"/>
      <c r="UTI139" s="7"/>
      <c r="UTJ139" s="7"/>
      <c r="UTK139" s="7"/>
      <c r="UTL139" s="7"/>
      <c r="UTM139" s="7"/>
      <c r="UTN139" s="7"/>
      <c r="UTO139" s="7"/>
      <c r="UTP139" s="7"/>
      <c r="UTQ139" s="7"/>
      <c r="UTR139" s="7"/>
      <c r="UTS139" s="7"/>
      <c r="UTT139" s="7"/>
      <c r="UTU139" s="7"/>
      <c r="UTV139" s="7"/>
      <c r="UTW139" s="7"/>
      <c r="UTX139" s="7"/>
      <c r="UTY139" s="7"/>
      <c r="UTZ139" s="7"/>
      <c r="UUA139" s="7"/>
      <c r="UUB139" s="7"/>
      <c r="UUC139" s="7"/>
      <c r="UUD139" s="7"/>
      <c r="UUE139" s="7"/>
      <c r="UUF139" s="7"/>
      <c r="UUG139" s="7"/>
      <c r="UUH139" s="7"/>
      <c r="UUI139" s="7"/>
      <c r="UUJ139" s="7"/>
      <c r="UUK139" s="7"/>
      <c r="UUL139" s="7"/>
      <c r="UUM139" s="7"/>
      <c r="UUN139" s="7"/>
      <c r="UUO139" s="7"/>
      <c r="UUP139" s="7"/>
      <c r="UUQ139" s="7"/>
      <c r="UUR139" s="7"/>
      <c r="UUS139" s="7"/>
      <c r="UUT139" s="7"/>
      <c r="UUU139" s="7"/>
      <c r="UUV139" s="7"/>
      <c r="UUW139" s="7"/>
      <c r="UUX139" s="7"/>
      <c r="UUY139" s="7"/>
      <c r="UUZ139" s="7"/>
      <c r="UVA139" s="7"/>
      <c r="UVB139" s="7"/>
      <c r="UVC139" s="7"/>
      <c r="UVD139" s="7"/>
      <c r="UVE139" s="7"/>
      <c r="UVF139" s="7"/>
      <c r="UVG139" s="7"/>
      <c r="UVH139" s="7"/>
      <c r="UVI139" s="7"/>
      <c r="UVJ139" s="7"/>
      <c r="UVK139" s="7"/>
      <c r="UVL139" s="7"/>
      <c r="UVM139" s="7"/>
      <c r="UVN139" s="7"/>
      <c r="UVO139" s="7"/>
      <c r="UVP139" s="7"/>
      <c r="UVQ139" s="7"/>
      <c r="UVR139" s="7"/>
      <c r="UVS139" s="7"/>
      <c r="UVT139" s="7"/>
      <c r="UVU139" s="7"/>
      <c r="UVV139" s="7"/>
      <c r="UVW139" s="7"/>
      <c r="UVX139" s="7"/>
      <c r="UVY139" s="7"/>
      <c r="UVZ139" s="7"/>
      <c r="UWA139" s="7"/>
      <c r="UWB139" s="7"/>
      <c r="UWC139" s="7"/>
      <c r="UWD139" s="7"/>
      <c r="UWE139" s="7"/>
      <c r="UWF139" s="7"/>
      <c r="UWG139" s="7"/>
      <c r="UWH139" s="7"/>
      <c r="UWI139" s="7"/>
      <c r="UWJ139" s="7"/>
      <c r="UWK139" s="7"/>
      <c r="UWL139" s="7"/>
      <c r="UWM139" s="7"/>
      <c r="UWN139" s="7"/>
      <c r="UWO139" s="7"/>
      <c r="UWP139" s="7"/>
      <c r="UWQ139" s="7"/>
      <c r="UWR139" s="7"/>
      <c r="UWS139" s="7"/>
      <c r="UWT139" s="7"/>
      <c r="UWU139" s="7"/>
      <c r="UWV139" s="7"/>
      <c r="UWW139" s="7"/>
      <c r="UWX139" s="7"/>
      <c r="UWY139" s="7"/>
      <c r="UWZ139" s="7"/>
      <c r="UXA139" s="7"/>
      <c r="UXB139" s="7"/>
      <c r="UXC139" s="7"/>
      <c r="UXD139" s="7"/>
      <c r="UXE139" s="7"/>
      <c r="UXF139" s="7"/>
      <c r="UXG139" s="7"/>
      <c r="UXH139" s="7"/>
      <c r="UXI139" s="7"/>
      <c r="UXJ139" s="7"/>
      <c r="UXK139" s="7"/>
      <c r="UXL139" s="7"/>
      <c r="UXM139" s="7"/>
      <c r="UXN139" s="7"/>
      <c r="UXO139" s="7"/>
      <c r="UXP139" s="7"/>
      <c r="UXQ139" s="7"/>
      <c r="UXR139" s="7"/>
      <c r="UXS139" s="7"/>
      <c r="UXT139" s="7"/>
      <c r="UXU139" s="7"/>
      <c r="UXV139" s="7"/>
      <c r="UXW139" s="7"/>
      <c r="UXX139" s="7"/>
      <c r="UXY139" s="7"/>
      <c r="UXZ139" s="7"/>
      <c r="UYA139" s="7"/>
      <c r="UYB139" s="7"/>
      <c r="UYC139" s="7"/>
      <c r="UYD139" s="7"/>
      <c r="UYE139" s="7"/>
      <c r="UYF139" s="7"/>
      <c r="UYG139" s="7"/>
      <c r="UYH139" s="7"/>
      <c r="UYI139" s="7"/>
      <c r="UYJ139" s="7"/>
      <c r="UYK139" s="7"/>
      <c r="UYL139" s="7"/>
      <c r="UYM139" s="7"/>
      <c r="UYN139" s="7"/>
      <c r="UYO139" s="7"/>
      <c r="UYP139" s="7"/>
      <c r="UYQ139" s="7"/>
      <c r="UYR139" s="7"/>
      <c r="UYS139" s="7"/>
      <c r="UYT139" s="7"/>
      <c r="UYU139" s="7"/>
      <c r="UYV139" s="7"/>
      <c r="UYW139" s="7"/>
      <c r="UYX139" s="7"/>
      <c r="UYY139" s="7"/>
      <c r="UYZ139" s="7"/>
      <c r="UZA139" s="7"/>
      <c r="UZB139" s="7"/>
      <c r="UZC139" s="7"/>
      <c r="UZD139" s="7"/>
      <c r="UZE139" s="7"/>
      <c r="UZF139" s="7"/>
      <c r="UZG139" s="7"/>
      <c r="UZH139" s="7"/>
      <c r="UZI139" s="7"/>
      <c r="UZJ139" s="7"/>
      <c r="UZK139" s="7"/>
      <c r="UZL139" s="7"/>
      <c r="UZM139" s="7"/>
      <c r="UZN139" s="7"/>
      <c r="UZO139" s="7"/>
      <c r="UZP139" s="7"/>
      <c r="UZQ139" s="7"/>
      <c r="UZR139" s="7"/>
      <c r="UZS139" s="7"/>
      <c r="UZT139" s="7"/>
      <c r="UZU139" s="7"/>
      <c r="UZV139" s="7"/>
      <c r="UZW139" s="7"/>
      <c r="UZX139" s="7"/>
      <c r="UZY139" s="7"/>
      <c r="UZZ139" s="7"/>
      <c r="VAA139" s="7"/>
      <c r="VAB139" s="7"/>
      <c r="VAC139" s="7"/>
      <c r="VAD139" s="7"/>
      <c r="VAE139" s="7"/>
      <c r="VAF139" s="7"/>
      <c r="VAG139" s="7"/>
      <c r="VAH139" s="7"/>
      <c r="VAI139" s="7"/>
      <c r="VAJ139" s="7"/>
      <c r="VAK139" s="7"/>
      <c r="VAL139" s="7"/>
      <c r="VAM139" s="7"/>
      <c r="VAN139" s="7"/>
      <c r="VAO139" s="7"/>
      <c r="VAP139" s="7"/>
      <c r="VAQ139" s="7"/>
      <c r="VAR139" s="7"/>
      <c r="VAS139" s="7"/>
      <c r="VAT139" s="7"/>
      <c r="VAU139" s="7"/>
      <c r="VAV139" s="7"/>
      <c r="VAW139" s="7"/>
      <c r="VAX139" s="7"/>
      <c r="VAY139" s="7"/>
      <c r="VAZ139" s="7"/>
      <c r="VBA139" s="7"/>
      <c r="VBB139" s="7"/>
      <c r="VBC139" s="7"/>
      <c r="VBD139" s="7"/>
      <c r="VBE139" s="7"/>
      <c r="VBF139" s="7"/>
      <c r="VBG139" s="7"/>
      <c r="VBH139" s="7"/>
      <c r="VBI139" s="7"/>
      <c r="VBJ139" s="7"/>
      <c r="VBK139" s="7"/>
      <c r="VBL139" s="7"/>
      <c r="VBM139" s="7"/>
      <c r="VBN139" s="7"/>
      <c r="VBO139" s="7"/>
      <c r="VBP139" s="7"/>
      <c r="VBQ139" s="7"/>
      <c r="VBR139" s="7"/>
      <c r="VBS139" s="7"/>
      <c r="VBT139" s="7"/>
      <c r="VBU139" s="7"/>
      <c r="VBV139" s="7"/>
      <c r="VBW139" s="7"/>
      <c r="VBX139" s="7"/>
      <c r="VBY139" s="7"/>
      <c r="VBZ139" s="7"/>
      <c r="VCA139" s="7"/>
      <c r="VCB139" s="7"/>
      <c r="VCC139" s="7"/>
      <c r="VCD139" s="7"/>
      <c r="VCE139" s="7"/>
      <c r="VCF139" s="7"/>
      <c r="VCG139" s="7"/>
      <c r="VCH139" s="7"/>
      <c r="VCI139" s="7"/>
      <c r="VCJ139" s="7"/>
      <c r="VCK139" s="7"/>
      <c r="VCL139" s="7"/>
      <c r="VCM139" s="7"/>
      <c r="VCN139" s="7"/>
      <c r="VCO139" s="7"/>
      <c r="VCP139" s="7"/>
      <c r="VCQ139" s="7"/>
      <c r="VCR139" s="7"/>
      <c r="VCS139" s="7"/>
      <c r="VCT139" s="7"/>
      <c r="VCU139" s="7"/>
      <c r="VCV139" s="7"/>
      <c r="VCW139" s="7"/>
      <c r="VCX139" s="7"/>
      <c r="VCY139" s="7"/>
      <c r="VCZ139" s="7"/>
      <c r="VDA139" s="7"/>
      <c r="VDB139" s="7"/>
      <c r="VDC139" s="7"/>
      <c r="VDD139" s="7"/>
      <c r="VDE139" s="7"/>
      <c r="VDF139" s="7"/>
      <c r="VDG139" s="7"/>
      <c r="VDH139" s="7"/>
      <c r="VDI139" s="7"/>
      <c r="VDJ139" s="7"/>
      <c r="VDK139" s="7"/>
      <c r="VDL139" s="7"/>
      <c r="VDM139" s="7"/>
      <c r="VDN139" s="7"/>
      <c r="VDO139" s="7"/>
      <c r="VDP139" s="7"/>
      <c r="VDQ139" s="7"/>
      <c r="VDR139" s="7"/>
      <c r="VDS139" s="7"/>
      <c r="VDT139" s="7"/>
      <c r="VDU139" s="7"/>
      <c r="VDV139" s="7"/>
      <c r="VDW139" s="7"/>
      <c r="VDX139" s="7"/>
      <c r="VDY139" s="7"/>
      <c r="VDZ139" s="7"/>
      <c r="VEA139" s="7"/>
      <c r="VEB139" s="7"/>
      <c r="VEC139" s="7"/>
      <c r="VED139" s="7"/>
      <c r="VEE139" s="7"/>
      <c r="VEF139" s="7"/>
      <c r="VEG139" s="7"/>
      <c r="VEH139" s="7"/>
      <c r="VEI139" s="7"/>
      <c r="VEJ139" s="7"/>
      <c r="VEK139" s="7"/>
      <c r="VEL139" s="7"/>
      <c r="VEM139" s="7"/>
      <c r="VEN139" s="7"/>
      <c r="VEO139" s="7"/>
      <c r="VEP139" s="7"/>
      <c r="VEQ139" s="7"/>
      <c r="VER139" s="7"/>
      <c r="VES139" s="7"/>
      <c r="VET139" s="7"/>
      <c r="VEU139" s="7"/>
      <c r="VEV139" s="7"/>
      <c r="VEW139" s="7"/>
      <c r="VEX139" s="7"/>
      <c r="VEY139" s="7"/>
      <c r="VEZ139" s="7"/>
      <c r="VFA139" s="7"/>
      <c r="VFB139" s="7"/>
      <c r="VFC139" s="7"/>
      <c r="VFD139" s="7"/>
      <c r="VFE139" s="7"/>
      <c r="VFF139" s="7"/>
      <c r="VFG139" s="7"/>
      <c r="VFH139" s="7"/>
      <c r="VFI139" s="7"/>
      <c r="VFJ139" s="7"/>
      <c r="VFK139" s="7"/>
      <c r="VFL139" s="7"/>
      <c r="VFM139" s="7"/>
      <c r="VFN139" s="7"/>
      <c r="VFO139" s="7"/>
      <c r="VFP139" s="7"/>
      <c r="VFQ139" s="7"/>
      <c r="VFR139" s="7"/>
      <c r="VFS139" s="7"/>
      <c r="VFT139" s="7"/>
      <c r="VFU139" s="7"/>
      <c r="VFV139" s="7"/>
      <c r="VFW139" s="7"/>
      <c r="VFX139" s="7"/>
      <c r="VFY139" s="7"/>
      <c r="VFZ139" s="7"/>
      <c r="VGA139" s="7"/>
      <c r="VGB139" s="7"/>
      <c r="VGC139" s="7"/>
      <c r="VGD139" s="7"/>
      <c r="VGE139" s="7"/>
      <c r="VGF139" s="7"/>
      <c r="VGG139" s="7"/>
      <c r="VGH139" s="7"/>
      <c r="VGI139" s="7"/>
      <c r="VGJ139" s="7"/>
      <c r="VGK139" s="7"/>
      <c r="VGL139" s="7"/>
      <c r="VGM139" s="7"/>
      <c r="VGN139" s="7"/>
      <c r="VGO139" s="7"/>
      <c r="VGP139" s="7"/>
      <c r="VGQ139" s="7"/>
      <c r="VGR139" s="7"/>
      <c r="VGS139" s="7"/>
      <c r="VGT139" s="7"/>
      <c r="VGU139" s="7"/>
      <c r="VGV139" s="7"/>
      <c r="VGW139" s="7"/>
      <c r="VGX139" s="7"/>
      <c r="VGY139" s="7"/>
      <c r="VGZ139" s="7"/>
      <c r="VHA139" s="7"/>
      <c r="VHB139" s="7"/>
      <c r="VHC139" s="7"/>
      <c r="VHD139" s="7"/>
      <c r="VHE139" s="7"/>
      <c r="VHF139" s="7"/>
      <c r="VHG139" s="7"/>
      <c r="VHH139" s="7"/>
      <c r="VHI139" s="7"/>
      <c r="VHJ139" s="7"/>
      <c r="VHK139" s="7"/>
      <c r="VHL139" s="7"/>
      <c r="VHM139" s="7"/>
      <c r="VHN139" s="7"/>
      <c r="VHO139" s="7"/>
      <c r="VHP139" s="7"/>
      <c r="VHQ139" s="7"/>
      <c r="VHR139" s="7"/>
      <c r="VHS139" s="7"/>
      <c r="VHT139" s="7"/>
      <c r="VHU139" s="7"/>
      <c r="VHV139" s="7"/>
      <c r="VHW139" s="7"/>
      <c r="VHX139" s="7"/>
      <c r="VHY139" s="7"/>
      <c r="VHZ139" s="7"/>
      <c r="VIA139" s="7"/>
      <c r="VIB139" s="7"/>
      <c r="VIC139" s="7"/>
      <c r="VID139" s="7"/>
      <c r="VIE139" s="7"/>
      <c r="VIF139" s="7"/>
      <c r="VIG139" s="7"/>
      <c r="VIH139" s="7"/>
      <c r="VII139" s="7"/>
      <c r="VIJ139" s="7"/>
      <c r="VIK139" s="7"/>
      <c r="VIL139" s="7"/>
      <c r="VIM139" s="7"/>
      <c r="VIN139" s="7"/>
      <c r="VIO139" s="7"/>
      <c r="VIP139" s="7"/>
      <c r="VIQ139" s="7"/>
      <c r="VIR139" s="7"/>
      <c r="VIS139" s="7"/>
      <c r="VIT139" s="7"/>
      <c r="VIU139" s="7"/>
      <c r="VIV139" s="7"/>
      <c r="VIW139" s="7"/>
      <c r="VIX139" s="7"/>
      <c r="VIY139" s="7"/>
      <c r="VIZ139" s="7"/>
      <c r="VJA139" s="7"/>
      <c r="VJB139" s="7"/>
      <c r="VJC139" s="7"/>
      <c r="VJD139" s="7"/>
      <c r="VJE139" s="7"/>
      <c r="VJF139" s="7"/>
      <c r="VJG139" s="7"/>
      <c r="VJH139" s="7"/>
      <c r="VJI139" s="7"/>
      <c r="VJJ139" s="7"/>
      <c r="VJK139" s="7"/>
      <c r="VJL139" s="7"/>
      <c r="VJM139" s="7"/>
      <c r="VJN139" s="7"/>
      <c r="VJO139" s="7"/>
      <c r="VJP139" s="7"/>
      <c r="VJQ139" s="7"/>
      <c r="VJR139" s="7"/>
      <c r="VJS139" s="7"/>
      <c r="VJT139" s="7"/>
      <c r="VJU139" s="7"/>
      <c r="VJV139" s="7"/>
      <c r="VJW139" s="7"/>
      <c r="VJX139" s="7"/>
      <c r="VJY139" s="7"/>
      <c r="VJZ139" s="7"/>
      <c r="VKA139" s="7"/>
      <c r="VKB139" s="7"/>
      <c r="VKC139" s="7"/>
      <c r="VKD139" s="7"/>
      <c r="VKE139" s="7"/>
      <c r="VKF139" s="7"/>
      <c r="VKG139" s="7"/>
      <c r="VKH139" s="7"/>
      <c r="VKI139" s="7"/>
      <c r="VKJ139" s="7"/>
      <c r="VKK139" s="7"/>
      <c r="VKL139" s="7"/>
      <c r="VKM139" s="7"/>
      <c r="VKN139" s="7"/>
      <c r="VKO139" s="7"/>
      <c r="VKP139" s="7"/>
      <c r="VKQ139" s="7"/>
      <c r="VKR139" s="7"/>
      <c r="VKS139" s="7"/>
      <c r="VKT139" s="7"/>
      <c r="VKU139" s="7"/>
      <c r="VKV139" s="7"/>
      <c r="VKW139" s="7"/>
      <c r="VKX139" s="7"/>
      <c r="VKY139" s="7"/>
      <c r="VKZ139" s="7"/>
      <c r="VLA139" s="7"/>
      <c r="VLB139" s="7"/>
      <c r="VLC139" s="7"/>
      <c r="VLD139" s="7"/>
      <c r="VLE139" s="7"/>
      <c r="VLF139" s="7"/>
      <c r="VLG139" s="7"/>
      <c r="VLH139" s="7"/>
      <c r="VLI139" s="7"/>
      <c r="VLJ139" s="7"/>
      <c r="VLK139" s="7"/>
      <c r="VLL139" s="7"/>
      <c r="VLM139" s="7"/>
      <c r="VLN139" s="7"/>
      <c r="VLO139" s="7"/>
      <c r="VLP139" s="7"/>
      <c r="VLQ139" s="7"/>
      <c r="VLR139" s="7"/>
      <c r="VLS139" s="7"/>
      <c r="VLT139" s="7"/>
      <c r="VLU139" s="7"/>
      <c r="VLV139" s="7"/>
      <c r="VLW139" s="7"/>
      <c r="VLX139" s="7"/>
      <c r="VLY139" s="7"/>
      <c r="VLZ139" s="7"/>
      <c r="VMA139" s="7"/>
      <c r="VMB139" s="7"/>
      <c r="VMC139" s="7"/>
      <c r="VMD139" s="7"/>
      <c r="VME139" s="7"/>
      <c r="VMF139" s="7"/>
      <c r="VMG139" s="7"/>
      <c r="VMH139" s="7"/>
      <c r="VMI139" s="7"/>
      <c r="VMJ139" s="7"/>
      <c r="VMK139" s="7"/>
      <c r="VML139" s="7"/>
      <c r="VMM139" s="7"/>
      <c r="VMN139" s="7"/>
      <c r="VMO139" s="7"/>
      <c r="VMP139" s="7"/>
      <c r="VMQ139" s="7"/>
      <c r="VMR139" s="7"/>
      <c r="VMS139" s="7"/>
      <c r="VMT139" s="7"/>
      <c r="VMU139" s="7"/>
      <c r="VMV139" s="7"/>
      <c r="VMW139" s="7"/>
      <c r="VMX139" s="7"/>
      <c r="VMY139" s="7"/>
      <c r="VMZ139" s="7"/>
      <c r="VNA139" s="7"/>
      <c r="VNB139" s="7"/>
      <c r="VNC139" s="7"/>
      <c r="VND139" s="7"/>
      <c r="VNE139" s="7"/>
      <c r="VNF139" s="7"/>
      <c r="VNG139" s="7"/>
      <c r="VNH139" s="7"/>
      <c r="VNI139" s="7"/>
      <c r="VNJ139" s="7"/>
      <c r="VNK139" s="7"/>
      <c r="VNL139" s="7"/>
      <c r="VNM139" s="7"/>
      <c r="VNN139" s="7"/>
      <c r="VNO139" s="7"/>
      <c r="VNP139" s="7"/>
      <c r="VNQ139" s="7"/>
      <c r="VNR139" s="7"/>
      <c r="VNS139" s="7"/>
      <c r="VNT139" s="7"/>
      <c r="VNU139" s="7"/>
      <c r="VNV139" s="7"/>
      <c r="VNW139" s="7"/>
      <c r="VNX139" s="7"/>
      <c r="VNY139" s="7"/>
      <c r="VNZ139" s="7"/>
      <c r="VOA139" s="7"/>
      <c r="VOB139" s="7"/>
      <c r="VOC139" s="7"/>
      <c r="VOD139" s="7"/>
      <c r="VOE139" s="7"/>
      <c r="VOF139" s="7"/>
      <c r="VOG139" s="7"/>
      <c r="VOH139" s="7"/>
      <c r="VOI139" s="7"/>
      <c r="VOJ139" s="7"/>
      <c r="VOK139" s="7"/>
      <c r="VOL139" s="7"/>
      <c r="VOM139" s="7"/>
      <c r="VON139" s="7"/>
      <c r="VOO139" s="7"/>
      <c r="VOP139" s="7"/>
      <c r="VOQ139" s="7"/>
      <c r="VOR139" s="7"/>
      <c r="VOS139" s="7"/>
      <c r="VOT139" s="7"/>
      <c r="VOU139" s="7"/>
      <c r="VOV139" s="7"/>
      <c r="VOW139" s="7"/>
      <c r="VOX139" s="7"/>
      <c r="VOY139" s="7"/>
      <c r="VOZ139" s="7"/>
      <c r="VPA139" s="7"/>
      <c r="VPB139" s="7"/>
      <c r="VPC139" s="7"/>
      <c r="VPD139" s="7"/>
      <c r="VPE139" s="7"/>
      <c r="VPF139" s="7"/>
      <c r="VPG139" s="7"/>
      <c r="VPH139" s="7"/>
      <c r="VPI139" s="7"/>
      <c r="VPJ139" s="7"/>
      <c r="VPK139" s="7"/>
      <c r="VPL139" s="7"/>
      <c r="VPM139" s="7"/>
      <c r="VPN139" s="7"/>
      <c r="VPO139" s="7"/>
      <c r="VPP139" s="7"/>
      <c r="VPQ139" s="7"/>
      <c r="VPR139" s="7"/>
      <c r="VPS139" s="7"/>
      <c r="VPT139" s="7"/>
      <c r="VPU139" s="7"/>
      <c r="VPV139" s="7"/>
      <c r="VPW139" s="7"/>
      <c r="VPX139" s="7"/>
      <c r="VPY139" s="7"/>
      <c r="VPZ139" s="7"/>
      <c r="VQA139" s="7"/>
      <c r="VQB139" s="7"/>
      <c r="VQC139" s="7"/>
      <c r="VQD139" s="7"/>
      <c r="VQE139" s="7"/>
      <c r="VQF139" s="7"/>
      <c r="VQG139" s="7"/>
      <c r="VQH139" s="7"/>
      <c r="VQI139" s="7"/>
      <c r="VQJ139" s="7"/>
      <c r="VQK139" s="7"/>
      <c r="VQL139" s="7"/>
      <c r="VQM139" s="7"/>
      <c r="VQN139" s="7"/>
      <c r="VQO139" s="7"/>
      <c r="VQP139" s="7"/>
      <c r="VQQ139" s="7"/>
      <c r="VQR139" s="7"/>
      <c r="VQS139" s="7"/>
      <c r="VQT139" s="7"/>
      <c r="VQU139" s="7"/>
      <c r="VQV139" s="7"/>
      <c r="VQW139" s="7"/>
      <c r="VQX139" s="7"/>
      <c r="VQY139" s="7"/>
      <c r="VQZ139" s="7"/>
      <c r="VRA139" s="7"/>
      <c r="VRB139" s="7"/>
      <c r="VRC139" s="7"/>
      <c r="VRD139" s="7"/>
      <c r="VRE139" s="7"/>
      <c r="VRF139" s="7"/>
      <c r="VRG139" s="7"/>
      <c r="VRH139" s="7"/>
      <c r="VRI139" s="7"/>
      <c r="VRJ139" s="7"/>
      <c r="VRK139" s="7"/>
      <c r="VRL139" s="7"/>
      <c r="VRM139" s="7"/>
      <c r="VRN139" s="7"/>
      <c r="VRO139" s="7"/>
      <c r="VRP139" s="7"/>
      <c r="VRQ139" s="7"/>
      <c r="VRR139" s="7"/>
      <c r="VRS139" s="7"/>
      <c r="VRT139" s="7"/>
      <c r="VRU139" s="7"/>
      <c r="VRV139" s="7"/>
      <c r="VRW139" s="7"/>
      <c r="VRX139" s="7"/>
      <c r="VRY139" s="7"/>
      <c r="VRZ139" s="7"/>
      <c r="VSA139" s="7"/>
      <c r="VSB139" s="7"/>
      <c r="VSC139" s="7"/>
      <c r="VSD139" s="7"/>
      <c r="VSE139" s="7"/>
      <c r="VSF139" s="7"/>
      <c r="VSG139" s="7"/>
      <c r="VSH139" s="7"/>
      <c r="VSI139" s="7"/>
      <c r="VSJ139" s="7"/>
      <c r="VSK139" s="7"/>
      <c r="VSL139" s="7"/>
      <c r="VSM139" s="7"/>
      <c r="VSN139" s="7"/>
      <c r="VSO139" s="7"/>
      <c r="VSP139" s="7"/>
      <c r="VSQ139" s="7"/>
      <c r="VSR139" s="7"/>
      <c r="VSS139" s="7"/>
      <c r="VST139" s="7"/>
      <c r="VSU139" s="7"/>
      <c r="VSV139" s="7"/>
      <c r="VSW139" s="7"/>
      <c r="VSX139" s="7"/>
      <c r="VSY139" s="7"/>
      <c r="VSZ139" s="7"/>
      <c r="VTA139" s="7"/>
      <c r="VTB139" s="7"/>
      <c r="VTC139" s="7"/>
      <c r="VTD139" s="7"/>
      <c r="VTE139" s="7"/>
      <c r="VTF139" s="7"/>
      <c r="VTG139" s="7"/>
      <c r="VTH139" s="7"/>
      <c r="VTI139" s="7"/>
      <c r="VTJ139" s="7"/>
      <c r="VTK139" s="7"/>
      <c r="VTL139" s="7"/>
      <c r="VTM139" s="7"/>
      <c r="VTN139" s="7"/>
      <c r="VTO139" s="7"/>
      <c r="VTP139" s="7"/>
      <c r="VTQ139" s="7"/>
      <c r="VTR139" s="7"/>
      <c r="VTS139" s="7"/>
      <c r="VTT139" s="7"/>
      <c r="VTU139" s="7"/>
      <c r="VTV139" s="7"/>
      <c r="VTW139" s="7"/>
      <c r="VTX139" s="7"/>
      <c r="VTY139" s="7"/>
      <c r="VTZ139" s="7"/>
      <c r="VUA139" s="7"/>
      <c r="VUB139" s="7"/>
      <c r="VUC139" s="7"/>
      <c r="VUD139" s="7"/>
      <c r="VUE139" s="7"/>
      <c r="VUF139" s="7"/>
      <c r="VUG139" s="7"/>
      <c r="VUH139" s="7"/>
      <c r="VUI139" s="7"/>
      <c r="VUJ139" s="7"/>
      <c r="VUK139" s="7"/>
      <c r="VUL139" s="7"/>
      <c r="VUM139" s="7"/>
      <c r="VUN139" s="7"/>
      <c r="VUO139" s="7"/>
      <c r="VUP139" s="7"/>
      <c r="VUQ139" s="7"/>
      <c r="VUR139" s="7"/>
      <c r="VUS139" s="7"/>
      <c r="VUT139" s="7"/>
      <c r="VUU139" s="7"/>
      <c r="VUV139" s="7"/>
      <c r="VUW139" s="7"/>
      <c r="VUX139" s="7"/>
      <c r="VUY139" s="7"/>
      <c r="VUZ139" s="7"/>
      <c r="VVA139" s="7"/>
      <c r="VVB139" s="7"/>
      <c r="VVC139" s="7"/>
      <c r="VVD139" s="7"/>
      <c r="VVE139" s="7"/>
      <c r="VVF139" s="7"/>
      <c r="VVG139" s="7"/>
      <c r="VVH139" s="7"/>
      <c r="VVI139" s="7"/>
      <c r="VVJ139" s="7"/>
      <c r="VVK139" s="7"/>
      <c r="VVL139" s="7"/>
      <c r="VVM139" s="7"/>
      <c r="VVN139" s="7"/>
      <c r="VVO139" s="7"/>
      <c r="VVP139" s="7"/>
      <c r="VVQ139" s="7"/>
      <c r="VVR139" s="7"/>
      <c r="VVS139" s="7"/>
      <c r="VVT139" s="7"/>
      <c r="VVU139" s="7"/>
      <c r="VVV139" s="7"/>
      <c r="VVW139" s="7"/>
      <c r="VVX139" s="7"/>
      <c r="VVY139" s="7"/>
      <c r="VVZ139" s="7"/>
      <c r="VWA139" s="7"/>
      <c r="VWB139" s="7"/>
      <c r="VWC139" s="7"/>
      <c r="VWD139" s="7"/>
      <c r="VWE139" s="7"/>
      <c r="VWF139" s="7"/>
      <c r="VWG139" s="7"/>
      <c r="VWH139" s="7"/>
      <c r="VWI139" s="7"/>
      <c r="VWJ139" s="7"/>
      <c r="VWK139" s="7"/>
      <c r="VWL139" s="7"/>
      <c r="VWM139" s="7"/>
      <c r="VWN139" s="7"/>
      <c r="VWO139" s="7"/>
      <c r="VWP139" s="7"/>
      <c r="VWQ139" s="7"/>
      <c r="VWR139" s="7"/>
      <c r="VWS139" s="7"/>
      <c r="VWT139" s="7"/>
      <c r="VWU139" s="7"/>
      <c r="VWV139" s="7"/>
      <c r="VWW139" s="7"/>
      <c r="VWX139" s="7"/>
      <c r="VWY139" s="7"/>
      <c r="VWZ139" s="7"/>
      <c r="VXA139" s="7"/>
      <c r="VXB139" s="7"/>
      <c r="VXC139" s="7"/>
      <c r="VXD139" s="7"/>
      <c r="VXE139" s="7"/>
      <c r="VXF139" s="7"/>
      <c r="VXG139" s="7"/>
      <c r="VXH139" s="7"/>
      <c r="VXI139" s="7"/>
      <c r="VXJ139" s="7"/>
      <c r="VXK139" s="7"/>
      <c r="VXL139" s="7"/>
      <c r="VXM139" s="7"/>
      <c r="VXN139" s="7"/>
      <c r="VXO139" s="7"/>
      <c r="VXP139" s="7"/>
      <c r="VXQ139" s="7"/>
      <c r="VXR139" s="7"/>
      <c r="VXS139" s="7"/>
      <c r="VXT139" s="7"/>
      <c r="VXU139" s="7"/>
      <c r="VXV139" s="7"/>
      <c r="VXW139" s="7"/>
      <c r="VXX139" s="7"/>
      <c r="VXY139" s="7"/>
      <c r="VXZ139" s="7"/>
      <c r="VYA139" s="7"/>
      <c r="VYB139" s="7"/>
      <c r="VYC139" s="7"/>
      <c r="VYD139" s="7"/>
      <c r="VYE139" s="7"/>
      <c r="VYF139" s="7"/>
      <c r="VYG139" s="7"/>
      <c r="VYH139" s="7"/>
      <c r="VYI139" s="7"/>
      <c r="VYJ139" s="7"/>
      <c r="VYK139" s="7"/>
      <c r="VYL139" s="7"/>
      <c r="VYM139" s="7"/>
      <c r="VYN139" s="7"/>
      <c r="VYO139" s="7"/>
      <c r="VYP139" s="7"/>
      <c r="VYQ139" s="7"/>
      <c r="VYR139" s="7"/>
      <c r="VYS139" s="7"/>
      <c r="VYT139" s="7"/>
      <c r="VYU139" s="7"/>
      <c r="VYV139" s="7"/>
      <c r="VYW139" s="7"/>
      <c r="VYX139" s="7"/>
      <c r="VYY139" s="7"/>
      <c r="VYZ139" s="7"/>
      <c r="VZA139" s="7"/>
      <c r="VZB139" s="7"/>
      <c r="VZC139" s="7"/>
      <c r="VZD139" s="7"/>
      <c r="VZE139" s="7"/>
      <c r="VZF139" s="7"/>
      <c r="VZG139" s="7"/>
      <c r="VZH139" s="7"/>
      <c r="VZI139" s="7"/>
      <c r="VZJ139" s="7"/>
      <c r="VZK139" s="7"/>
      <c r="VZL139" s="7"/>
      <c r="VZM139" s="7"/>
      <c r="VZN139" s="7"/>
      <c r="VZO139" s="7"/>
      <c r="VZP139" s="7"/>
      <c r="VZQ139" s="7"/>
      <c r="VZR139" s="7"/>
      <c r="VZS139" s="7"/>
      <c r="VZT139" s="7"/>
      <c r="VZU139" s="7"/>
      <c r="VZV139" s="7"/>
      <c r="VZW139" s="7"/>
      <c r="VZX139" s="7"/>
      <c r="VZY139" s="7"/>
      <c r="VZZ139" s="7"/>
      <c r="WAA139" s="7"/>
      <c r="WAB139" s="7"/>
      <c r="WAC139" s="7"/>
      <c r="WAD139" s="7"/>
      <c r="WAE139" s="7"/>
      <c r="WAF139" s="7"/>
      <c r="WAG139" s="7"/>
      <c r="WAH139" s="7"/>
      <c r="WAI139" s="7"/>
      <c r="WAJ139" s="7"/>
      <c r="WAK139" s="7"/>
      <c r="WAL139" s="7"/>
      <c r="WAM139" s="7"/>
      <c r="WAN139" s="7"/>
      <c r="WAO139" s="7"/>
      <c r="WAP139" s="7"/>
      <c r="WAQ139" s="7"/>
      <c r="WAR139" s="7"/>
      <c r="WAS139" s="7"/>
      <c r="WAT139" s="7"/>
      <c r="WAU139" s="7"/>
      <c r="WAV139" s="7"/>
      <c r="WAW139" s="7"/>
      <c r="WAX139" s="7"/>
      <c r="WAY139" s="7"/>
      <c r="WAZ139" s="7"/>
      <c r="WBA139" s="7"/>
      <c r="WBB139" s="7"/>
      <c r="WBC139" s="7"/>
      <c r="WBD139" s="7"/>
      <c r="WBE139" s="7"/>
      <c r="WBF139" s="7"/>
      <c r="WBG139" s="7"/>
      <c r="WBH139" s="7"/>
      <c r="WBI139" s="7"/>
      <c r="WBJ139" s="7"/>
      <c r="WBK139" s="7"/>
      <c r="WBL139" s="7"/>
      <c r="WBM139" s="7"/>
      <c r="WBN139" s="7"/>
      <c r="WBO139" s="7"/>
      <c r="WBP139" s="7"/>
      <c r="WBQ139" s="7"/>
      <c r="WBR139" s="7"/>
      <c r="WBS139" s="7"/>
      <c r="WBT139" s="7"/>
      <c r="WBU139" s="7"/>
      <c r="WBV139" s="7"/>
      <c r="WBW139" s="7"/>
      <c r="WBX139" s="7"/>
      <c r="WBY139" s="7"/>
      <c r="WBZ139" s="7"/>
      <c r="WCA139" s="7"/>
      <c r="WCB139" s="7"/>
      <c r="WCC139" s="7"/>
      <c r="WCD139" s="7"/>
      <c r="WCE139" s="7"/>
      <c r="WCF139" s="7"/>
      <c r="WCG139" s="7"/>
      <c r="WCH139" s="7"/>
      <c r="WCI139" s="7"/>
      <c r="WCJ139" s="7"/>
      <c r="WCK139" s="7"/>
      <c r="WCL139" s="7"/>
      <c r="WCM139" s="7"/>
      <c r="WCN139" s="7"/>
      <c r="WCO139" s="7"/>
      <c r="WCP139" s="7"/>
      <c r="WCQ139" s="7"/>
      <c r="WCR139" s="7"/>
      <c r="WCS139" s="7"/>
      <c r="WCT139" s="7"/>
      <c r="WCU139" s="7"/>
      <c r="WCV139" s="7"/>
      <c r="WCW139" s="7"/>
      <c r="WCX139" s="7"/>
      <c r="WCY139" s="7"/>
      <c r="WCZ139" s="7"/>
      <c r="WDA139" s="7"/>
      <c r="WDB139" s="7"/>
      <c r="WDC139" s="7"/>
      <c r="WDD139" s="7"/>
      <c r="WDE139" s="7"/>
      <c r="WDF139" s="7"/>
      <c r="WDG139" s="7"/>
      <c r="WDH139" s="7"/>
      <c r="WDI139" s="7"/>
      <c r="WDJ139" s="7"/>
      <c r="WDK139" s="7"/>
      <c r="WDL139" s="7"/>
      <c r="WDM139" s="7"/>
      <c r="WDN139" s="7"/>
      <c r="WDO139" s="7"/>
      <c r="WDP139" s="7"/>
      <c r="WDQ139" s="7"/>
      <c r="WDR139" s="7"/>
      <c r="WDS139" s="7"/>
      <c r="WDT139" s="7"/>
      <c r="WDU139" s="7"/>
      <c r="WDV139" s="7"/>
      <c r="WDW139" s="7"/>
      <c r="WDX139" s="7"/>
      <c r="WDY139" s="7"/>
      <c r="WDZ139" s="7"/>
      <c r="WEA139" s="7"/>
      <c r="WEB139" s="7"/>
      <c r="WEC139" s="7"/>
      <c r="WED139" s="7"/>
      <c r="WEE139" s="7"/>
      <c r="WEF139" s="7"/>
      <c r="WEG139" s="7"/>
      <c r="WEH139" s="7"/>
      <c r="WEI139" s="7"/>
      <c r="WEJ139" s="7"/>
      <c r="WEK139" s="7"/>
      <c r="WEL139" s="7"/>
      <c r="WEM139" s="7"/>
      <c r="WEN139" s="7"/>
      <c r="WEO139" s="7"/>
      <c r="WEP139" s="7"/>
      <c r="WEQ139" s="7"/>
      <c r="WER139" s="7"/>
      <c r="WES139" s="7"/>
      <c r="WET139" s="7"/>
      <c r="WEU139" s="7"/>
      <c r="WEV139" s="7"/>
      <c r="WEW139" s="7"/>
      <c r="WEX139" s="7"/>
      <c r="WEY139" s="7"/>
      <c r="WEZ139" s="7"/>
      <c r="WFA139" s="7"/>
      <c r="WFB139" s="7"/>
      <c r="WFC139" s="7"/>
      <c r="WFD139" s="7"/>
      <c r="WFE139" s="7"/>
      <c r="WFF139" s="7"/>
      <c r="WFG139" s="7"/>
      <c r="WFH139" s="7"/>
      <c r="WFI139" s="7"/>
      <c r="WFJ139" s="7"/>
      <c r="WFK139" s="7"/>
      <c r="WFL139" s="7"/>
      <c r="WFM139" s="7"/>
      <c r="WFN139" s="7"/>
      <c r="WFO139" s="7"/>
      <c r="WFP139" s="7"/>
      <c r="WFQ139" s="7"/>
      <c r="WFR139" s="7"/>
      <c r="WFS139" s="7"/>
      <c r="WFT139" s="7"/>
      <c r="WFU139" s="7"/>
      <c r="WFV139" s="7"/>
      <c r="WFW139" s="7"/>
      <c r="WFX139" s="7"/>
      <c r="WFY139" s="7"/>
      <c r="WFZ139" s="7"/>
      <c r="WGA139" s="7"/>
      <c r="WGB139" s="7"/>
      <c r="WGC139" s="7"/>
      <c r="WGD139" s="7"/>
      <c r="WGE139" s="7"/>
      <c r="WGF139" s="7"/>
      <c r="WGG139" s="7"/>
      <c r="WGH139" s="7"/>
      <c r="WGI139" s="7"/>
      <c r="WGJ139" s="7"/>
      <c r="WGK139" s="7"/>
      <c r="WGL139" s="7"/>
      <c r="WGM139" s="7"/>
      <c r="WGN139" s="7"/>
      <c r="WGO139" s="7"/>
      <c r="WGP139" s="7"/>
      <c r="WGQ139" s="7"/>
      <c r="WGR139" s="7"/>
      <c r="WGS139" s="7"/>
      <c r="WGT139" s="7"/>
      <c r="WGU139" s="7"/>
      <c r="WGV139" s="7"/>
      <c r="WGW139" s="7"/>
      <c r="WGX139" s="7"/>
      <c r="WGY139" s="7"/>
      <c r="WGZ139" s="7"/>
      <c r="WHA139" s="7"/>
      <c r="WHB139" s="7"/>
      <c r="WHC139" s="7"/>
      <c r="WHD139" s="7"/>
      <c r="WHE139" s="7"/>
      <c r="WHF139" s="7"/>
      <c r="WHG139" s="7"/>
      <c r="WHH139" s="7"/>
      <c r="WHI139" s="7"/>
      <c r="WHJ139" s="7"/>
      <c r="WHK139" s="7"/>
      <c r="WHL139" s="7"/>
      <c r="WHM139" s="7"/>
      <c r="WHN139" s="7"/>
      <c r="WHO139" s="7"/>
      <c r="WHP139" s="7"/>
      <c r="WHQ139" s="7"/>
      <c r="WHR139" s="7"/>
      <c r="WHS139" s="7"/>
      <c r="WHT139" s="7"/>
      <c r="WHU139" s="7"/>
      <c r="WHV139" s="7"/>
      <c r="WHW139" s="7"/>
      <c r="WHX139" s="7"/>
      <c r="WHY139" s="7"/>
      <c r="WHZ139" s="7"/>
      <c r="WIA139" s="7"/>
      <c r="WIB139" s="7"/>
      <c r="WIC139" s="7"/>
      <c r="WID139" s="7"/>
      <c r="WIE139" s="7"/>
      <c r="WIF139" s="7"/>
      <c r="WIG139" s="7"/>
      <c r="WIH139" s="7"/>
      <c r="WII139" s="7"/>
      <c r="WIJ139" s="7"/>
      <c r="WIK139" s="7"/>
      <c r="WIL139" s="7"/>
      <c r="WIM139" s="7"/>
      <c r="WIN139" s="7"/>
      <c r="WIO139" s="7"/>
      <c r="WIP139" s="7"/>
      <c r="WIQ139" s="7"/>
      <c r="WIR139" s="7"/>
      <c r="WIS139" s="7"/>
      <c r="WIT139" s="7"/>
      <c r="WIU139" s="7"/>
      <c r="WIV139" s="7"/>
      <c r="WIW139" s="7"/>
      <c r="WIX139" s="7"/>
      <c r="WIY139" s="7"/>
      <c r="WIZ139" s="7"/>
      <c r="WJA139" s="7"/>
      <c r="WJB139" s="7"/>
      <c r="WJC139" s="7"/>
      <c r="WJD139" s="7"/>
      <c r="WJE139" s="7"/>
      <c r="WJF139" s="7"/>
      <c r="WJG139" s="7"/>
      <c r="WJH139" s="7"/>
      <c r="WJI139" s="7"/>
      <c r="WJJ139" s="7"/>
      <c r="WJK139" s="7"/>
      <c r="WJL139" s="7"/>
      <c r="WJM139" s="7"/>
      <c r="WJN139" s="7"/>
      <c r="WJO139" s="7"/>
      <c r="WJP139" s="7"/>
      <c r="WJQ139" s="7"/>
      <c r="WJR139" s="7"/>
      <c r="WJS139" s="7"/>
      <c r="WJT139" s="7"/>
      <c r="WJU139" s="7"/>
      <c r="WJV139" s="7"/>
      <c r="WJW139" s="7"/>
      <c r="WJX139" s="7"/>
      <c r="WJY139" s="7"/>
      <c r="WJZ139" s="7"/>
      <c r="WKA139" s="7"/>
      <c r="WKB139" s="7"/>
      <c r="WKC139" s="7"/>
      <c r="WKD139" s="7"/>
      <c r="WKE139" s="7"/>
      <c r="WKF139" s="7"/>
      <c r="WKG139" s="7"/>
      <c r="WKH139" s="7"/>
      <c r="WKI139" s="7"/>
      <c r="WKJ139" s="7"/>
      <c r="WKK139" s="7"/>
      <c r="WKL139" s="7"/>
      <c r="WKM139" s="7"/>
      <c r="WKN139" s="7"/>
      <c r="WKO139" s="7"/>
      <c r="WKP139" s="7"/>
      <c r="WKQ139" s="7"/>
      <c r="WKR139" s="7"/>
      <c r="WKS139" s="7"/>
      <c r="WKT139" s="7"/>
      <c r="WKU139" s="7"/>
      <c r="WKV139" s="7"/>
      <c r="WKW139" s="7"/>
      <c r="WKX139" s="7"/>
      <c r="WKY139" s="7"/>
      <c r="WKZ139" s="7"/>
      <c r="WLA139" s="7"/>
      <c r="WLB139" s="7"/>
      <c r="WLC139" s="7"/>
      <c r="WLD139" s="7"/>
      <c r="WLE139" s="7"/>
      <c r="WLF139" s="7"/>
      <c r="WLG139" s="7"/>
      <c r="WLH139" s="7"/>
      <c r="WLI139" s="7"/>
      <c r="WLJ139" s="7"/>
      <c r="WLK139" s="7"/>
      <c r="WLL139" s="7"/>
      <c r="WLM139" s="7"/>
      <c r="WLN139" s="7"/>
      <c r="WLO139" s="7"/>
      <c r="WLP139" s="7"/>
      <c r="WLQ139" s="7"/>
      <c r="WLR139" s="7"/>
      <c r="WLS139" s="7"/>
      <c r="WLT139" s="7"/>
      <c r="WLU139" s="7"/>
      <c r="WLV139" s="7"/>
      <c r="WLW139" s="7"/>
      <c r="WLX139" s="7"/>
      <c r="WLY139" s="7"/>
      <c r="WLZ139" s="7"/>
      <c r="WMA139" s="7"/>
      <c r="WMB139" s="7"/>
      <c r="WMC139" s="7"/>
      <c r="WMD139" s="7"/>
      <c r="WME139" s="7"/>
      <c r="WMF139" s="7"/>
      <c r="WMG139" s="7"/>
      <c r="WMH139" s="7"/>
      <c r="WMI139" s="7"/>
      <c r="WMJ139" s="7"/>
      <c r="WMK139" s="7"/>
      <c r="WML139" s="7"/>
      <c r="WMM139" s="7"/>
      <c r="WMN139" s="7"/>
      <c r="WMO139" s="7"/>
      <c r="WMP139" s="7"/>
      <c r="WMQ139" s="7"/>
      <c r="WMR139" s="7"/>
      <c r="WMS139" s="7"/>
      <c r="WMT139" s="7"/>
      <c r="WMU139" s="7"/>
      <c r="WMV139" s="7"/>
      <c r="WMW139" s="7"/>
      <c r="WMX139" s="7"/>
      <c r="WMY139" s="7"/>
      <c r="WMZ139" s="7"/>
      <c r="WNA139" s="7"/>
      <c r="WNB139" s="7"/>
      <c r="WNC139" s="7"/>
      <c r="WND139" s="7"/>
      <c r="WNE139" s="7"/>
      <c r="WNF139" s="7"/>
      <c r="WNG139" s="7"/>
      <c r="WNH139" s="7"/>
      <c r="WNI139" s="7"/>
      <c r="WNJ139" s="7"/>
      <c r="WNK139" s="7"/>
      <c r="WNL139" s="7"/>
      <c r="WNM139" s="7"/>
      <c r="WNN139" s="7"/>
      <c r="WNO139" s="7"/>
      <c r="WNP139" s="7"/>
      <c r="WNQ139" s="7"/>
      <c r="WNR139" s="7"/>
      <c r="WNS139" s="7"/>
      <c r="WNT139" s="7"/>
      <c r="WNU139" s="7"/>
      <c r="WNV139" s="7"/>
      <c r="WNW139" s="7"/>
      <c r="WNX139" s="7"/>
      <c r="WNY139" s="7"/>
      <c r="WNZ139" s="7"/>
      <c r="WOA139" s="7"/>
      <c r="WOB139" s="7"/>
      <c r="WOC139" s="7"/>
      <c r="WOD139" s="7"/>
      <c r="WOE139" s="7"/>
      <c r="WOF139" s="7"/>
      <c r="WOG139" s="7"/>
      <c r="WOH139" s="7"/>
      <c r="WOI139" s="7"/>
      <c r="WOJ139" s="7"/>
      <c r="WOK139" s="7"/>
      <c r="WOL139" s="7"/>
      <c r="WOM139" s="7"/>
      <c r="WON139" s="7"/>
      <c r="WOO139" s="7"/>
      <c r="WOP139" s="7"/>
      <c r="WOQ139" s="7"/>
      <c r="WOR139" s="7"/>
      <c r="WOS139" s="7"/>
      <c r="WOT139" s="7"/>
      <c r="WOU139" s="7"/>
      <c r="WOV139" s="7"/>
      <c r="WOW139" s="7"/>
      <c r="WOX139" s="7"/>
      <c r="WOY139" s="7"/>
      <c r="WOZ139" s="7"/>
      <c r="WPA139" s="7"/>
      <c r="WPB139" s="7"/>
      <c r="WPC139" s="7"/>
      <c r="WPD139" s="7"/>
      <c r="WPE139" s="7"/>
      <c r="WPF139" s="7"/>
      <c r="WPG139" s="7"/>
      <c r="WPH139" s="7"/>
      <c r="WPI139" s="7"/>
      <c r="WPJ139" s="7"/>
      <c r="WPK139" s="7"/>
      <c r="WPL139" s="7"/>
      <c r="WPM139" s="7"/>
      <c r="WPN139" s="7"/>
      <c r="WPO139" s="7"/>
      <c r="WPP139" s="7"/>
      <c r="WPQ139" s="7"/>
      <c r="WPR139" s="7"/>
      <c r="WPS139" s="7"/>
      <c r="WPT139" s="7"/>
      <c r="WPU139" s="7"/>
      <c r="WPV139" s="7"/>
      <c r="WPW139" s="7"/>
      <c r="WPX139" s="7"/>
      <c r="WPY139" s="7"/>
      <c r="WPZ139" s="7"/>
      <c r="WQA139" s="7"/>
      <c r="WQB139" s="7"/>
      <c r="WQC139" s="7"/>
      <c r="WQD139" s="7"/>
      <c r="WQE139" s="7"/>
      <c r="WQF139" s="7"/>
      <c r="WQG139" s="7"/>
      <c r="WQH139" s="7"/>
      <c r="WQI139" s="7"/>
      <c r="WQJ139" s="7"/>
      <c r="WQK139" s="7"/>
      <c r="WQL139" s="7"/>
      <c r="WQM139" s="7"/>
      <c r="WQN139" s="7"/>
      <c r="WQO139" s="7"/>
      <c r="WQP139" s="7"/>
      <c r="WQQ139" s="7"/>
      <c r="WQR139" s="7"/>
      <c r="WQS139" s="7"/>
      <c r="WQT139" s="7"/>
      <c r="WQU139" s="7"/>
      <c r="WQV139" s="7"/>
      <c r="WQW139" s="7"/>
      <c r="WQX139" s="7"/>
      <c r="WQY139" s="7"/>
      <c r="WQZ139" s="7"/>
      <c r="WRA139" s="7"/>
      <c r="WRB139" s="7"/>
      <c r="WRC139" s="7"/>
      <c r="WRD139" s="7"/>
      <c r="WRE139" s="7"/>
      <c r="WRF139" s="7"/>
      <c r="WRG139" s="7"/>
      <c r="WRH139" s="7"/>
      <c r="WRI139" s="7"/>
      <c r="WRJ139" s="7"/>
      <c r="WRK139" s="7"/>
      <c r="WRL139" s="7"/>
      <c r="WRM139" s="7"/>
      <c r="WRN139" s="7"/>
      <c r="WRO139" s="7"/>
      <c r="WRP139" s="7"/>
      <c r="WRQ139" s="7"/>
      <c r="WRR139" s="7"/>
      <c r="WRS139" s="7"/>
      <c r="WRT139" s="7"/>
      <c r="WRU139" s="7"/>
      <c r="WRV139" s="7"/>
      <c r="WRW139" s="7"/>
      <c r="WRX139" s="7"/>
      <c r="WRY139" s="7"/>
      <c r="WRZ139" s="7"/>
      <c r="WSA139" s="7"/>
      <c r="WSB139" s="7"/>
      <c r="WSC139" s="7"/>
      <c r="WSD139" s="7"/>
      <c r="WSE139" s="7"/>
      <c r="WSF139" s="7"/>
      <c r="WSG139" s="7"/>
      <c r="WSH139" s="7"/>
      <c r="WSI139" s="7"/>
      <c r="WSJ139" s="7"/>
      <c r="WSK139" s="7"/>
      <c r="WSL139" s="7"/>
      <c r="WSM139" s="7"/>
      <c r="WSN139" s="7"/>
      <c r="WSO139" s="7"/>
      <c r="WSP139" s="7"/>
      <c r="WSQ139" s="7"/>
      <c r="WSR139" s="7"/>
      <c r="WSS139" s="7"/>
      <c r="WST139" s="7"/>
      <c r="WSU139" s="7"/>
      <c r="WSV139" s="7"/>
      <c r="WSW139" s="7"/>
      <c r="WSX139" s="7"/>
      <c r="WSY139" s="7"/>
      <c r="WSZ139" s="7"/>
      <c r="WTA139" s="7"/>
      <c r="WTB139" s="7"/>
      <c r="WTC139" s="7"/>
      <c r="WTD139" s="7"/>
      <c r="WTE139" s="7"/>
      <c r="WTF139" s="7"/>
      <c r="WTG139" s="7"/>
      <c r="WTH139" s="7"/>
      <c r="WTI139" s="7"/>
      <c r="WTJ139" s="7"/>
      <c r="WTK139" s="7"/>
      <c r="WTL139" s="7"/>
      <c r="WTM139" s="7"/>
      <c r="WTN139" s="7"/>
      <c r="WTO139" s="7"/>
      <c r="WTP139" s="7"/>
      <c r="WTQ139" s="7"/>
      <c r="WTR139" s="7"/>
      <c r="WTS139" s="7"/>
      <c r="WTT139" s="7"/>
      <c r="WTU139" s="7"/>
      <c r="WTV139" s="7"/>
      <c r="WTW139" s="7"/>
      <c r="WTX139" s="7"/>
      <c r="WTY139" s="7"/>
      <c r="WTZ139" s="7"/>
      <c r="WUA139" s="7"/>
      <c r="WUB139" s="7"/>
      <c r="WUC139" s="7"/>
      <c r="WUD139" s="7"/>
      <c r="WUE139" s="7"/>
      <c r="WUF139" s="7"/>
      <c r="WUG139" s="7"/>
      <c r="WUH139" s="7"/>
      <c r="WUI139" s="7"/>
      <c r="WUJ139" s="7"/>
      <c r="WUK139" s="7"/>
      <c r="WUL139" s="7"/>
      <c r="WUM139" s="7"/>
      <c r="WUN139" s="7"/>
      <c r="WUO139" s="7"/>
      <c r="WUP139" s="7"/>
      <c r="WUQ139" s="7"/>
      <c r="WUR139" s="7"/>
      <c r="WUS139" s="7"/>
      <c r="WUT139" s="7"/>
      <c r="WUU139" s="7"/>
      <c r="WUV139" s="7"/>
      <c r="WUW139" s="7"/>
      <c r="WUX139" s="7"/>
      <c r="WUY139" s="7"/>
      <c r="WUZ139" s="7"/>
      <c r="WVA139" s="7"/>
      <c r="WVB139" s="7"/>
      <c r="WVC139" s="7"/>
      <c r="WVD139" s="7"/>
      <c r="WVE139" s="7"/>
      <c r="WVF139" s="7"/>
      <c r="WVG139" s="7"/>
      <c r="WVH139" s="7"/>
      <c r="WVI139" s="7"/>
      <c r="WVJ139" s="7"/>
      <c r="WVK139" s="7"/>
      <c r="WVL139" s="7"/>
      <c r="WVM139" s="7"/>
      <c r="WVN139" s="7"/>
      <c r="WVO139" s="7"/>
      <c r="WVP139" s="7"/>
      <c r="WVQ139" s="7"/>
      <c r="WVR139" s="7"/>
      <c r="WVS139" s="7"/>
      <c r="WVT139" s="7"/>
      <c r="WVU139" s="7"/>
      <c r="WVV139" s="7"/>
      <c r="WVW139" s="7"/>
      <c r="WVX139" s="7"/>
      <c r="WVY139" s="7"/>
      <c r="WVZ139" s="7"/>
      <c r="WWA139" s="7"/>
      <c r="WWB139" s="7"/>
      <c r="WWC139" s="7"/>
      <c r="WWD139" s="7"/>
      <c r="WWE139" s="7"/>
      <c r="WWF139" s="7"/>
      <c r="WWG139" s="7"/>
      <c r="WWH139" s="7"/>
      <c r="WWI139" s="7"/>
      <c r="WWJ139" s="7"/>
      <c r="WWK139" s="7"/>
      <c r="WWL139" s="7"/>
      <c r="WWM139" s="7"/>
      <c r="WWN139" s="7"/>
      <c r="WWO139" s="7"/>
      <c r="WWP139" s="7"/>
      <c r="WWQ139" s="7"/>
      <c r="WWR139" s="7"/>
      <c r="WWS139" s="7"/>
      <c r="WWT139" s="7"/>
      <c r="WWU139" s="7"/>
      <c r="WWV139" s="7"/>
      <c r="WWW139" s="7"/>
      <c r="WWX139" s="7"/>
      <c r="WWY139" s="7"/>
      <c r="WWZ139" s="7"/>
      <c r="WXA139" s="7"/>
      <c r="WXB139" s="7"/>
      <c r="WXC139" s="7"/>
      <c r="WXD139" s="7"/>
      <c r="WXE139" s="7"/>
      <c r="WXF139" s="7"/>
      <c r="WXG139" s="7"/>
      <c r="WXH139" s="7"/>
      <c r="WXI139" s="7"/>
      <c r="WXJ139" s="7"/>
      <c r="WXK139" s="7"/>
      <c r="WXL139" s="7"/>
      <c r="WXM139" s="7"/>
      <c r="WXN139" s="7"/>
      <c r="WXO139" s="7"/>
      <c r="WXP139" s="7"/>
      <c r="WXQ139" s="7"/>
      <c r="WXR139" s="7"/>
      <c r="WXS139" s="7"/>
      <c r="WXT139" s="7"/>
      <c r="WXU139" s="7"/>
      <c r="WXV139" s="7"/>
      <c r="WXW139" s="7"/>
      <c r="WXX139" s="7"/>
      <c r="WXY139" s="7"/>
      <c r="WXZ139" s="7"/>
      <c r="WYA139" s="7"/>
      <c r="WYB139" s="7"/>
      <c r="WYC139" s="7"/>
      <c r="WYD139" s="7"/>
      <c r="WYE139" s="7"/>
      <c r="WYF139" s="7"/>
      <c r="WYG139" s="7"/>
      <c r="WYH139" s="7"/>
      <c r="WYI139" s="7"/>
      <c r="WYJ139" s="7"/>
      <c r="WYK139" s="7"/>
      <c r="WYL139" s="7"/>
      <c r="WYM139" s="7"/>
      <c r="WYN139" s="7"/>
      <c r="WYO139" s="7"/>
      <c r="WYP139" s="7"/>
      <c r="WYQ139" s="7"/>
      <c r="WYR139" s="7"/>
      <c r="WYS139" s="7"/>
      <c r="WYT139" s="7"/>
      <c r="WYU139" s="7"/>
      <c r="WYV139" s="7"/>
      <c r="WYW139" s="7"/>
      <c r="WYX139" s="7"/>
      <c r="WYY139" s="7"/>
      <c r="WYZ139" s="7"/>
      <c r="WZA139" s="7"/>
      <c r="WZB139" s="7"/>
      <c r="WZC139" s="7"/>
      <c r="WZD139" s="7"/>
      <c r="WZE139" s="7"/>
      <c r="WZF139" s="7"/>
      <c r="WZG139" s="7"/>
      <c r="WZH139" s="7"/>
      <c r="WZI139" s="7"/>
      <c r="WZJ139" s="7"/>
      <c r="WZK139" s="7"/>
      <c r="WZL139" s="7"/>
      <c r="WZM139" s="7"/>
      <c r="WZN139" s="7"/>
      <c r="WZO139" s="7"/>
      <c r="WZP139" s="7"/>
      <c r="WZQ139" s="7"/>
      <c r="WZR139" s="7"/>
      <c r="WZS139" s="7"/>
      <c r="WZT139" s="7"/>
      <c r="WZU139" s="7"/>
      <c r="WZV139" s="7"/>
      <c r="WZW139" s="7"/>
      <c r="WZX139" s="7"/>
      <c r="WZY139" s="7"/>
      <c r="WZZ139" s="7"/>
      <c r="XAA139" s="7"/>
      <c r="XAB139" s="7"/>
      <c r="XAC139" s="7"/>
      <c r="XAD139" s="7"/>
      <c r="XAE139" s="7"/>
      <c r="XAF139" s="7"/>
      <c r="XAG139" s="7"/>
      <c r="XAH139" s="7"/>
      <c r="XAI139" s="7"/>
      <c r="XAJ139" s="7"/>
      <c r="XAK139" s="7"/>
      <c r="XAL139" s="7"/>
      <c r="XAM139" s="7"/>
      <c r="XAN139" s="7"/>
      <c r="XAO139" s="7"/>
      <c r="XAP139" s="7"/>
      <c r="XAQ139" s="7"/>
      <c r="XAR139" s="7"/>
      <c r="XAS139" s="7"/>
      <c r="XAT139" s="7"/>
      <c r="XAU139" s="7"/>
      <c r="XAV139" s="7"/>
      <c r="XAW139" s="7"/>
      <c r="XAX139" s="7"/>
      <c r="XAY139" s="7"/>
      <c r="XAZ139" s="7"/>
      <c r="XBA139" s="7"/>
      <c r="XBB139" s="7"/>
      <c r="XBC139" s="7"/>
      <c r="XBD139" s="7"/>
      <c r="XBE139" s="7"/>
      <c r="XBF139" s="7"/>
      <c r="XBG139" s="7"/>
      <c r="XBH139" s="7"/>
      <c r="XBI139" s="7"/>
      <c r="XBJ139" s="7"/>
      <c r="XBK139" s="7"/>
      <c r="XBL139" s="7"/>
      <c r="XBM139" s="7"/>
      <c r="XBN139" s="7"/>
      <c r="XBO139" s="7"/>
      <c r="XBP139" s="7"/>
      <c r="XBQ139" s="7"/>
      <c r="XBR139" s="7"/>
      <c r="XBS139" s="7"/>
      <c r="XBT139" s="7"/>
      <c r="XBU139" s="7"/>
      <c r="XBV139" s="7"/>
      <c r="XBW139" s="7"/>
      <c r="XBX139" s="7"/>
      <c r="XBY139" s="7"/>
      <c r="XBZ139" s="7"/>
      <c r="XCA139" s="7"/>
      <c r="XCB139" s="7"/>
      <c r="XCC139" s="7"/>
      <c r="XCD139" s="7"/>
      <c r="XCE139" s="7"/>
      <c r="XCF139" s="7"/>
      <c r="XCG139" s="7"/>
      <c r="XCH139" s="7"/>
      <c r="XCI139" s="7"/>
      <c r="XCJ139" s="7"/>
      <c r="XCK139" s="7"/>
      <c r="XCL139" s="7"/>
      <c r="XCM139" s="7"/>
      <c r="XCN139" s="7"/>
      <c r="XCO139" s="7"/>
      <c r="XCP139" s="7"/>
      <c r="XCQ139" s="7"/>
      <c r="XCR139" s="7"/>
      <c r="XCS139" s="7"/>
      <c r="XCT139" s="7"/>
      <c r="XCU139" s="7"/>
      <c r="XCV139" s="7"/>
      <c r="XCW139" s="7"/>
      <c r="XCX139" s="7"/>
      <c r="XCY139" s="7"/>
      <c r="XCZ139" s="7"/>
      <c r="XDA139" s="7"/>
      <c r="XDB139" s="7"/>
      <c r="XDC139" s="7"/>
      <c r="XDD139" s="7"/>
      <c r="XDE139" s="7"/>
      <c r="XDF139" s="7"/>
      <c r="XDG139" s="7"/>
      <c r="XDH139" s="7"/>
      <c r="XDI139" s="7"/>
      <c r="XDJ139" s="7"/>
      <c r="XDK139" s="7"/>
      <c r="XDL139" s="7"/>
      <c r="XDM139" s="7"/>
      <c r="XDN139" s="7"/>
      <c r="XDO139" s="7"/>
      <c r="XDP139" s="7"/>
      <c r="XDQ139" s="7"/>
      <c r="XDR139" s="7"/>
      <c r="XDS139" s="7"/>
      <c r="XDT139" s="7"/>
      <c r="XDU139" s="7"/>
      <c r="XDV139" s="7"/>
      <c r="XDW139" s="7"/>
      <c r="XDX139" s="7"/>
      <c r="XDY139" s="7"/>
      <c r="XDZ139" s="7"/>
      <c r="XEA139" s="7"/>
      <c r="XEB139" s="7"/>
      <c r="XEC139" s="7"/>
      <c r="XED139" s="7"/>
      <c r="XEE139" s="7"/>
      <c r="XEF139" s="7"/>
      <c r="XEG139" s="7"/>
      <c r="XEH139" s="7"/>
      <c r="XEI139" s="7"/>
      <c r="XEJ139" s="7"/>
      <c r="XEK139" s="7"/>
      <c r="XEL139" s="7"/>
      <c r="XEM139" s="7"/>
      <c r="XEN139" s="7"/>
      <c r="XEO139" s="7"/>
      <c r="XEP139" s="7"/>
      <c r="XEQ139" s="7"/>
      <c r="XER139" s="7"/>
      <c r="XES139" s="7"/>
      <c r="XET139" s="7"/>
      <c r="XEU139" s="7"/>
      <c r="XEV139" s="7"/>
      <c r="XEW139" s="7"/>
      <c r="XEX139" s="7"/>
    </row>
    <row r="140" spans="1:16378" s="127" customFormat="1" ht="12" customHeight="1">
      <c r="A140" s="47" t="s">
        <v>158</v>
      </c>
      <c r="B140" s="47" t="str">
        <f>VLOOKUP(A140,'[39]Sales Summary Regulated'!$B:$C,2,FALSE)</f>
        <v>40YD ROLL OFF-MNTHLY RENT</v>
      </c>
      <c r="C140" s="48">
        <f>IFERROR(IFERROR(VLOOKUP(A140,'[39]All Other Rates'!$F$2:$H$646,3,FALSE),VLOOKUP(A140,#REF!,3,FALSE)),IF('Regulated Price Out'!Q140=0,0,"missing price"))</f>
        <v>146.22</v>
      </c>
      <c r="D140" s="116"/>
      <c r="E140" s="45">
        <f>IFERROR(VLOOKUP($A140,'[39]Sales Summary Regulated'!$B:$O,3,0),0)</f>
        <v>877.32</v>
      </c>
      <c r="F140" s="45">
        <f>IFERROR(VLOOKUP($A140,'[39]Sales Summary Regulated'!$B:$O,4,0),0)</f>
        <v>877.32</v>
      </c>
      <c r="G140" s="45">
        <f>IFERROR(VLOOKUP($A140,'[39]Sales Summary Regulated'!$B:$O,5,0),0)</f>
        <v>1023.54</v>
      </c>
      <c r="H140" s="45">
        <f>IFERROR(VLOOKUP($A140,'[39]Sales Summary Regulated'!$B:$O,6,0),0)</f>
        <v>877.32</v>
      </c>
      <c r="I140" s="45">
        <f>IFERROR(VLOOKUP($A140,'[39]Sales Summary Regulated'!$B:$O,7,0),0)</f>
        <v>1023.54</v>
      </c>
      <c r="J140" s="45">
        <f>IFERROR(VLOOKUP($A140,'[39]Sales Summary Regulated'!$B:$O,8,0),0)</f>
        <v>877.32</v>
      </c>
      <c r="K140" s="45">
        <f>IFERROR(VLOOKUP($A140,'[39]Sales Summary Regulated'!$B:$O,9,0),0)</f>
        <v>877.32</v>
      </c>
      <c r="L140" s="45">
        <f>IFERROR(VLOOKUP($A140,'[39]Sales Summary Regulated'!$B:$O,10,0),0)</f>
        <v>731.1</v>
      </c>
      <c r="M140" s="45">
        <f>IFERROR(VLOOKUP($A140,'[39]Sales Summary Regulated'!$B:$O,11,0),0)</f>
        <v>877.32</v>
      </c>
      <c r="N140" s="45">
        <f>IFERROR(VLOOKUP($A140,'[39]Sales Summary Regulated'!$B:$O,12,0),0)</f>
        <v>731.1</v>
      </c>
      <c r="O140" s="45">
        <f>IFERROR(VLOOKUP($A140,'[39]Sales Summary Regulated'!$B:$O,13,0),0)</f>
        <v>292.44000000000005</v>
      </c>
      <c r="P140" s="45">
        <f>IFERROR(VLOOKUP($A140,'[39]Sales Summary Regulated'!$B:$O,14,0),0)</f>
        <v>877.32</v>
      </c>
      <c r="Q140" s="70">
        <f t="shared" si="36"/>
        <v>9942.9600000000009</v>
      </c>
      <c r="R140" s="70"/>
      <c r="S140" s="124">
        <f t="shared" si="50"/>
        <v>6</v>
      </c>
      <c r="T140" s="124">
        <f t="shared" si="50"/>
        <v>6</v>
      </c>
      <c r="U140" s="124">
        <f t="shared" si="50"/>
        <v>7</v>
      </c>
      <c r="V140" s="124">
        <f t="shared" si="50"/>
        <v>6</v>
      </c>
      <c r="W140" s="124">
        <f t="shared" si="50"/>
        <v>7</v>
      </c>
      <c r="X140" s="124">
        <f t="shared" si="50"/>
        <v>6</v>
      </c>
      <c r="Y140" s="124">
        <f t="shared" si="50"/>
        <v>6</v>
      </c>
      <c r="Z140" s="124">
        <f t="shared" si="50"/>
        <v>5</v>
      </c>
      <c r="AA140" s="124">
        <f t="shared" si="50"/>
        <v>6</v>
      </c>
      <c r="AB140" s="124">
        <f t="shared" si="50"/>
        <v>5</v>
      </c>
      <c r="AC140" s="124">
        <f t="shared" si="50"/>
        <v>2.0000000000000004</v>
      </c>
      <c r="AD140" s="124">
        <f t="shared" si="50"/>
        <v>6</v>
      </c>
      <c r="AE140" s="70">
        <f t="shared" si="38"/>
        <v>5.666666666666667</v>
      </c>
      <c r="AF140" s="5"/>
      <c r="AG140" s="5"/>
      <c r="AH140" s="42">
        <f t="shared" si="39"/>
        <v>5.2097156355634802</v>
      </c>
      <c r="AI140" s="43">
        <f t="shared" si="40"/>
        <v>151.42971563556347</v>
      </c>
      <c r="AJ140" s="43">
        <f t="shared" si="41"/>
        <v>10297.220663218317</v>
      </c>
      <c r="AK140" s="43">
        <f t="shared" si="42"/>
        <v>354.26066321831604</v>
      </c>
      <c r="AL140" s="7"/>
      <c r="AM140" s="7"/>
      <c r="AN140" s="7"/>
      <c r="AO140" s="50">
        <v>40</v>
      </c>
      <c r="AP140" s="50">
        <v>1</v>
      </c>
      <c r="AQ140" s="45">
        <f t="shared" si="46"/>
        <v>5.666666666666667</v>
      </c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  <c r="IU140" s="7"/>
      <c r="IV140" s="7"/>
      <c r="IW140" s="7"/>
      <c r="IX140" s="7"/>
      <c r="IY140" s="7"/>
      <c r="IZ140" s="7"/>
      <c r="JA140" s="7"/>
      <c r="JB140" s="7"/>
      <c r="JC140" s="7"/>
      <c r="JD140" s="7"/>
      <c r="JE140" s="7"/>
      <c r="JF140" s="7"/>
      <c r="JG140" s="7"/>
      <c r="JH140" s="7"/>
      <c r="JI140" s="7"/>
      <c r="JJ140" s="7"/>
      <c r="JK140" s="7"/>
      <c r="JL140" s="7"/>
      <c r="JM140" s="7"/>
      <c r="JN140" s="7"/>
      <c r="JO140" s="7"/>
      <c r="JP140" s="7"/>
      <c r="JQ140" s="7"/>
      <c r="JR140" s="7"/>
      <c r="JS140" s="7"/>
      <c r="JT140" s="7"/>
      <c r="JU140" s="7"/>
      <c r="JV140" s="7"/>
      <c r="JW140" s="7"/>
      <c r="JX140" s="7"/>
      <c r="JY140" s="7"/>
      <c r="JZ140" s="7"/>
      <c r="KA140" s="7"/>
      <c r="KB140" s="7"/>
      <c r="KC140" s="7"/>
      <c r="KD140" s="7"/>
      <c r="KE140" s="7"/>
      <c r="KF140" s="7"/>
      <c r="KG140" s="7"/>
      <c r="KH140" s="7"/>
      <c r="KI140" s="7"/>
      <c r="KJ140" s="7"/>
      <c r="KK140" s="7"/>
      <c r="KL140" s="7"/>
      <c r="KM140" s="7"/>
      <c r="KN140" s="7"/>
      <c r="KO140" s="7"/>
      <c r="KP140" s="7"/>
      <c r="KQ140" s="7"/>
      <c r="KR140" s="7"/>
      <c r="KS140" s="7"/>
      <c r="KT140" s="7"/>
      <c r="KU140" s="7"/>
      <c r="KV140" s="7"/>
      <c r="KW140" s="7"/>
      <c r="KX140" s="7"/>
      <c r="KY140" s="7"/>
      <c r="KZ140" s="7"/>
      <c r="LA140" s="7"/>
      <c r="LB140" s="7"/>
      <c r="LC140" s="7"/>
      <c r="LD140" s="7"/>
      <c r="LE140" s="7"/>
      <c r="LF140" s="7"/>
      <c r="LG140" s="7"/>
      <c r="LH140" s="7"/>
      <c r="LI140" s="7"/>
      <c r="LJ140" s="7"/>
      <c r="LK140" s="7"/>
      <c r="LL140" s="7"/>
      <c r="LM140" s="7"/>
      <c r="LN140" s="7"/>
      <c r="LO140" s="7"/>
      <c r="LP140" s="7"/>
      <c r="LQ140" s="7"/>
      <c r="LR140" s="7"/>
      <c r="LS140" s="7"/>
      <c r="LT140" s="7"/>
      <c r="LU140" s="7"/>
      <c r="LV140" s="7"/>
      <c r="LW140" s="7"/>
      <c r="LX140" s="7"/>
      <c r="LY140" s="7"/>
      <c r="LZ140" s="7"/>
      <c r="MA140" s="7"/>
      <c r="MB140" s="7"/>
      <c r="MC140" s="7"/>
      <c r="MD140" s="7"/>
      <c r="ME140" s="7"/>
      <c r="MF140" s="7"/>
      <c r="MG140" s="7"/>
      <c r="MH140" s="7"/>
      <c r="MI140" s="7"/>
      <c r="MJ140" s="7"/>
      <c r="MK140" s="7"/>
      <c r="ML140" s="7"/>
      <c r="MM140" s="7"/>
      <c r="MN140" s="7"/>
      <c r="MO140" s="7"/>
      <c r="MP140" s="7"/>
      <c r="MQ140" s="7"/>
      <c r="MR140" s="7"/>
      <c r="MS140" s="7"/>
      <c r="MT140" s="7"/>
      <c r="MU140" s="7"/>
      <c r="MV140" s="7"/>
      <c r="MW140" s="7"/>
      <c r="MX140" s="7"/>
      <c r="MY140" s="7"/>
      <c r="MZ140" s="7"/>
      <c r="NA140" s="7"/>
      <c r="NB140" s="7"/>
      <c r="NC140" s="7"/>
      <c r="ND140" s="7"/>
      <c r="NE140" s="7"/>
      <c r="NF140" s="7"/>
      <c r="NG140" s="7"/>
      <c r="NH140" s="7"/>
      <c r="NI140" s="7"/>
      <c r="NJ140" s="7"/>
      <c r="NK140" s="7"/>
      <c r="NL140" s="7"/>
      <c r="NM140" s="7"/>
      <c r="NN140" s="7"/>
      <c r="NO140" s="7"/>
      <c r="NP140" s="7"/>
      <c r="NQ140" s="7"/>
      <c r="NR140" s="7"/>
      <c r="NS140" s="7"/>
      <c r="NT140" s="7"/>
      <c r="NU140" s="7"/>
      <c r="NV140" s="7"/>
      <c r="NW140" s="7"/>
      <c r="NX140" s="7"/>
      <c r="NY140" s="7"/>
      <c r="NZ140" s="7"/>
      <c r="OA140" s="7"/>
      <c r="OB140" s="7"/>
      <c r="OC140" s="7"/>
      <c r="OD140" s="7"/>
      <c r="OE140" s="7"/>
      <c r="OF140" s="7"/>
      <c r="OG140" s="7"/>
      <c r="OH140" s="7"/>
      <c r="OI140" s="7"/>
      <c r="OJ140" s="7"/>
      <c r="OK140" s="7"/>
      <c r="OL140" s="7"/>
      <c r="OM140" s="7"/>
      <c r="ON140" s="7"/>
      <c r="OO140" s="7"/>
      <c r="OP140" s="7"/>
      <c r="OQ140" s="7"/>
      <c r="OR140" s="7"/>
      <c r="OS140" s="7"/>
      <c r="OT140" s="7"/>
      <c r="OU140" s="7"/>
      <c r="OV140" s="7"/>
      <c r="OW140" s="7"/>
      <c r="OX140" s="7"/>
      <c r="OY140" s="7"/>
      <c r="OZ140" s="7"/>
      <c r="PA140" s="7"/>
      <c r="PB140" s="7"/>
      <c r="PC140" s="7"/>
      <c r="PD140" s="7"/>
      <c r="PE140" s="7"/>
      <c r="PF140" s="7"/>
      <c r="PG140" s="7"/>
      <c r="PH140" s="7"/>
      <c r="PI140" s="7"/>
      <c r="PJ140" s="7"/>
      <c r="PK140" s="7"/>
      <c r="PL140" s="7"/>
      <c r="PM140" s="7"/>
      <c r="PN140" s="7"/>
      <c r="PO140" s="7"/>
      <c r="PP140" s="7"/>
      <c r="PQ140" s="7"/>
      <c r="PR140" s="7"/>
      <c r="PS140" s="7"/>
      <c r="PT140" s="7"/>
      <c r="PU140" s="7"/>
      <c r="PV140" s="7"/>
      <c r="PW140" s="7"/>
      <c r="PX140" s="7"/>
      <c r="PY140" s="7"/>
      <c r="PZ140" s="7"/>
      <c r="QA140" s="7"/>
      <c r="QB140" s="7"/>
      <c r="QC140" s="7"/>
      <c r="QD140" s="7"/>
      <c r="QE140" s="7"/>
      <c r="QF140" s="7"/>
      <c r="QG140" s="7"/>
      <c r="QH140" s="7"/>
      <c r="QI140" s="7"/>
      <c r="QJ140" s="7"/>
      <c r="QK140" s="7"/>
      <c r="QL140" s="7"/>
      <c r="QM140" s="7"/>
      <c r="QN140" s="7"/>
      <c r="QO140" s="7"/>
      <c r="QP140" s="7"/>
      <c r="QQ140" s="7"/>
      <c r="QR140" s="7"/>
      <c r="QS140" s="7"/>
      <c r="QT140" s="7"/>
      <c r="QU140" s="7"/>
      <c r="QV140" s="7"/>
      <c r="QW140" s="7"/>
      <c r="QX140" s="7"/>
      <c r="QY140" s="7"/>
      <c r="QZ140" s="7"/>
      <c r="RA140" s="7"/>
      <c r="RB140" s="7"/>
      <c r="RC140" s="7"/>
      <c r="RD140" s="7"/>
      <c r="RE140" s="7"/>
      <c r="RF140" s="7"/>
      <c r="RG140" s="7"/>
      <c r="RH140" s="7"/>
      <c r="RI140" s="7"/>
      <c r="RJ140" s="7"/>
      <c r="RK140" s="7"/>
      <c r="RL140" s="7"/>
      <c r="RM140" s="7"/>
      <c r="RN140" s="7"/>
      <c r="RO140" s="7"/>
      <c r="RP140" s="7"/>
      <c r="RQ140" s="7"/>
      <c r="RR140" s="7"/>
      <c r="RS140" s="7"/>
      <c r="RT140" s="7"/>
      <c r="RU140" s="7"/>
      <c r="RV140" s="7"/>
      <c r="RW140" s="7"/>
      <c r="RX140" s="7"/>
      <c r="RY140" s="7"/>
      <c r="RZ140" s="7"/>
      <c r="SA140" s="7"/>
      <c r="SB140" s="7"/>
      <c r="SC140" s="7"/>
      <c r="SD140" s="7"/>
      <c r="SE140" s="7"/>
      <c r="SF140" s="7"/>
      <c r="SG140" s="7"/>
      <c r="SH140" s="7"/>
      <c r="SI140" s="7"/>
      <c r="SJ140" s="7"/>
      <c r="SK140" s="7"/>
      <c r="SL140" s="7"/>
      <c r="SM140" s="7"/>
      <c r="SN140" s="7"/>
      <c r="SO140" s="7"/>
      <c r="SP140" s="7"/>
      <c r="SQ140" s="7"/>
      <c r="SR140" s="7"/>
      <c r="SS140" s="7"/>
      <c r="ST140" s="7"/>
      <c r="SU140" s="7"/>
      <c r="SV140" s="7"/>
      <c r="SW140" s="7"/>
      <c r="SX140" s="7"/>
      <c r="SY140" s="7"/>
      <c r="SZ140" s="7"/>
      <c r="TA140" s="7"/>
      <c r="TB140" s="7"/>
      <c r="TC140" s="7"/>
      <c r="TD140" s="7"/>
      <c r="TE140" s="7"/>
      <c r="TF140" s="7"/>
      <c r="TG140" s="7"/>
      <c r="TH140" s="7"/>
      <c r="TI140" s="7"/>
      <c r="TJ140" s="7"/>
      <c r="TK140" s="7"/>
      <c r="TL140" s="7"/>
      <c r="TM140" s="7"/>
      <c r="TN140" s="7"/>
      <c r="TO140" s="7"/>
      <c r="TP140" s="7"/>
      <c r="TQ140" s="7"/>
      <c r="TR140" s="7"/>
      <c r="TS140" s="7"/>
      <c r="TT140" s="7"/>
      <c r="TU140" s="7"/>
      <c r="TV140" s="7"/>
      <c r="TW140" s="7"/>
      <c r="TX140" s="7"/>
      <c r="TY140" s="7"/>
      <c r="TZ140" s="7"/>
      <c r="UA140" s="7"/>
      <c r="UB140" s="7"/>
      <c r="UC140" s="7"/>
      <c r="UD140" s="7"/>
      <c r="UE140" s="7"/>
      <c r="UF140" s="7"/>
      <c r="UG140" s="7"/>
      <c r="UH140" s="7"/>
      <c r="UI140" s="7"/>
      <c r="UJ140" s="7"/>
      <c r="UK140" s="7"/>
      <c r="UL140" s="7"/>
      <c r="UM140" s="7"/>
      <c r="UN140" s="7"/>
      <c r="UO140" s="7"/>
      <c r="UP140" s="7"/>
      <c r="UQ140" s="7"/>
      <c r="UR140" s="7"/>
      <c r="US140" s="7"/>
      <c r="UT140" s="7"/>
      <c r="UU140" s="7"/>
      <c r="UV140" s="7"/>
      <c r="UW140" s="7"/>
      <c r="UX140" s="7"/>
      <c r="UY140" s="7"/>
      <c r="UZ140" s="7"/>
      <c r="VA140" s="7"/>
      <c r="VB140" s="7"/>
      <c r="VC140" s="7"/>
      <c r="VD140" s="7"/>
      <c r="VE140" s="7"/>
      <c r="VF140" s="7"/>
      <c r="VG140" s="7"/>
      <c r="VH140" s="7"/>
      <c r="VI140" s="7"/>
      <c r="VJ140" s="7"/>
      <c r="VK140" s="7"/>
      <c r="VL140" s="7"/>
      <c r="VM140" s="7"/>
      <c r="VN140" s="7"/>
      <c r="VO140" s="7"/>
      <c r="VP140" s="7"/>
      <c r="VQ140" s="7"/>
      <c r="VR140" s="7"/>
      <c r="VS140" s="7"/>
      <c r="VT140" s="7"/>
      <c r="VU140" s="7"/>
      <c r="VV140" s="7"/>
      <c r="VW140" s="7"/>
      <c r="VX140" s="7"/>
      <c r="VY140" s="7"/>
      <c r="VZ140" s="7"/>
      <c r="WA140" s="7"/>
      <c r="WB140" s="7"/>
      <c r="WC140" s="7"/>
      <c r="WD140" s="7"/>
      <c r="WE140" s="7"/>
      <c r="WF140" s="7"/>
      <c r="WG140" s="7"/>
      <c r="WH140" s="7"/>
      <c r="WI140" s="7"/>
      <c r="WJ140" s="7"/>
      <c r="WK140" s="7"/>
      <c r="WL140" s="7"/>
      <c r="WM140" s="7"/>
      <c r="WN140" s="7"/>
      <c r="WO140" s="7"/>
      <c r="WP140" s="7"/>
      <c r="WQ140" s="7"/>
      <c r="WR140" s="7"/>
      <c r="WS140" s="7"/>
      <c r="WT140" s="7"/>
      <c r="WU140" s="7"/>
      <c r="WV140" s="7"/>
      <c r="WW140" s="7"/>
      <c r="WX140" s="7"/>
      <c r="WY140" s="7"/>
      <c r="WZ140" s="7"/>
      <c r="XA140" s="7"/>
      <c r="XB140" s="7"/>
      <c r="XC140" s="7"/>
      <c r="XD140" s="7"/>
      <c r="XE140" s="7"/>
      <c r="XF140" s="7"/>
      <c r="XG140" s="7"/>
      <c r="XH140" s="7"/>
      <c r="XI140" s="7"/>
      <c r="XJ140" s="7"/>
      <c r="XK140" s="7"/>
      <c r="XL140" s="7"/>
      <c r="XM140" s="7"/>
      <c r="XN140" s="7"/>
      <c r="XO140" s="7"/>
      <c r="XP140" s="7"/>
      <c r="XQ140" s="7"/>
      <c r="XR140" s="7"/>
      <c r="XS140" s="7"/>
      <c r="XT140" s="7"/>
      <c r="XU140" s="7"/>
      <c r="XV140" s="7"/>
      <c r="XW140" s="7"/>
      <c r="XX140" s="7"/>
      <c r="XY140" s="7"/>
      <c r="XZ140" s="7"/>
      <c r="YA140" s="7"/>
      <c r="YB140" s="7"/>
      <c r="YC140" s="7"/>
      <c r="YD140" s="7"/>
      <c r="YE140" s="7"/>
      <c r="YF140" s="7"/>
      <c r="YG140" s="7"/>
      <c r="YH140" s="7"/>
      <c r="YI140" s="7"/>
      <c r="YJ140" s="7"/>
      <c r="YK140" s="7"/>
      <c r="YL140" s="7"/>
      <c r="YM140" s="7"/>
      <c r="YN140" s="7"/>
      <c r="YO140" s="7"/>
      <c r="YP140" s="7"/>
      <c r="YQ140" s="7"/>
      <c r="YR140" s="7"/>
      <c r="YS140" s="7"/>
      <c r="YT140" s="7"/>
      <c r="YU140" s="7"/>
      <c r="YV140" s="7"/>
      <c r="YW140" s="7"/>
      <c r="YX140" s="7"/>
      <c r="YY140" s="7"/>
      <c r="YZ140" s="7"/>
      <c r="ZA140" s="7"/>
      <c r="ZB140" s="7"/>
      <c r="ZC140" s="7"/>
      <c r="ZD140" s="7"/>
      <c r="ZE140" s="7"/>
      <c r="ZF140" s="7"/>
      <c r="ZG140" s="7"/>
      <c r="ZH140" s="7"/>
      <c r="ZI140" s="7"/>
      <c r="ZJ140" s="7"/>
      <c r="ZK140" s="7"/>
      <c r="ZL140" s="7"/>
      <c r="ZM140" s="7"/>
      <c r="ZN140" s="7"/>
      <c r="ZO140" s="7"/>
      <c r="ZP140" s="7"/>
      <c r="ZQ140" s="7"/>
      <c r="ZR140" s="7"/>
      <c r="ZS140" s="7"/>
      <c r="ZT140" s="7"/>
      <c r="ZU140" s="7"/>
      <c r="ZV140" s="7"/>
      <c r="ZW140" s="7"/>
      <c r="ZX140" s="7"/>
      <c r="ZY140" s="7"/>
      <c r="ZZ140" s="7"/>
      <c r="AAA140" s="7"/>
      <c r="AAB140" s="7"/>
      <c r="AAC140" s="7"/>
      <c r="AAD140" s="7"/>
      <c r="AAE140" s="7"/>
      <c r="AAF140" s="7"/>
      <c r="AAG140" s="7"/>
      <c r="AAH140" s="7"/>
      <c r="AAI140" s="7"/>
      <c r="AAJ140" s="7"/>
      <c r="AAK140" s="7"/>
      <c r="AAL140" s="7"/>
      <c r="AAM140" s="7"/>
      <c r="AAN140" s="7"/>
      <c r="AAO140" s="7"/>
      <c r="AAP140" s="7"/>
      <c r="AAQ140" s="7"/>
      <c r="AAR140" s="7"/>
      <c r="AAS140" s="7"/>
      <c r="AAT140" s="7"/>
      <c r="AAU140" s="7"/>
      <c r="AAV140" s="7"/>
      <c r="AAW140" s="7"/>
      <c r="AAX140" s="7"/>
      <c r="AAY140" s="7"/>
      <c r="AAZ140" s="7"/>
      <c r="ABA140" s="7"/>
      <c r="ABB140" s="7"/>
      <c r="ABC140" s="7"/>
      <c r="ABD140" s="7"/>
      <c r="ABE140" s="7"/>
      <c r="ABF140" s="7"/>
      <c r="ABG140" s="7"/>
      <c r="ABH140" s="7"/>
      <c r="ABI140" s="7"/>
      <c r="ABJ140" s="7"/>
      <c r="ABK140" s="7"/>
      <c r="ABL140" s="7"/>
      <c r="ABM140" s="7"/>
      <c r="ABN140" s="7"/>
      <c r="ABO140" s="7"/>
      <c r="ABP140" s="7"/>
      <c r="ABQ140" s="7"/>
      <c r="ABR140" s="7"/>
      <c r="ABS140" s="7"/>
      <c r="ABT140" s="7"/>
      <c r="ABU140" s="7"/>
      <c r="ABV140" s="7"/>
      <c r="ABW140" s="7"/>
      <c r="ABX140" s="7"/>
      <c r="ABY140" s="7"/>
      <c r="ABZ140" s="7"/>
      <c r="ACA140" s="7"/>
      <c r="ACB140" s="7"/>
      <c r="ACC140" s="7"/>
      <c r="ACD140" s="7"/>
      <c r="ACE140" s="7"/>
      <c r="ACF140" s="7"/>
      <c r="ACG140" s="7"/>
      <c r="ACH140" s="7"/>
      <c r="ACI140" s="7"/>
      <c r="ACJ140" s="7"/>
      <c r="ACK140" s="7"/>
      <c r="ACL140" s="7"/>
      <c r="ACM140" s="7"/>
      <c r="ACN140" s="7"/>
      <c r="ACO140" s="7"/>
      <c r="ACP140" s="7"/>
      <c r="ACQ140" s="7"/>
      <c r="ACR140" s="7"/>
      <c r="ACS140" s="7"/>
      <c r="ACT140" s="7"/>
      <c r="ACU140" s="7"/>
      <c r="ACV140" s="7"/>
      <c r="ACW140" s="7"/>
      <c r="ACX140" s="7"/>
      <c r="ACY140" s="7"/>
      <c r="ACZ140" s="7"/>
      <c r="ADA140" s="7"/>
      <c r="ADB140" s="7"/>
      <c r="ADC140" s="7"/>
      <c r="ADD140" s="7"/>
      <c r="ADE140" s="7"/>
      <c r="ADF140" s="7"/>
      <c r="ADG140" s="7"/>
      <c r="ADH140" s="7"/>
      <c r="ADI140" s="7"/>
      <c r="ADJ140" s="7"/>
      <c r="ADK140" s="7"/>
      <c r="ADL140" s="7"/>
      <c r="ADM140" s="7"/>
      <c r="ADN140" s="7"/>
      <c r="ADO140" s="7"/>
      <c r="ADP140" s="7"/>
      <c r="ADQ140" s="7"/>
      <c r="ADR140" s="7"/>
      <c r="ADS140" s="7"/>
      <c r="ADT140" s="7"/>
      <c r="ADU140" s="7"/>
      <c r="ADV140" s="7"/>
      <c r="ADW140" s="7"/>
      <c r="ADX140" s="7"/>
      <c r="ADY140" s="7"/>
      <c r="ADZ140" s="7"/>
      <c r="AEA140" s="7"/>
      <c r="AEB140" s="7"/>
      <c r="AEC140" s="7"/>
      <c r="AED140" s="7"/>
      <c r="AEE140" s="7"/>
      <c r="AEF140" s="7"/>
      <c r="AEG140" s="7"/>
      <c r="AEH140" s="7"/>
      <c r="AEI140" s="7"/>
      <c r="AEJ140" s="7"/>
      <c r="AEK140" s="7"/>
      <c r="AEL140" s="7"/>
      <c r="AEM140" s="7"/>
      <c r="AEN140" s="7"/>
      <c r="AEO140" s="7"/>
      <c r="AEP140" s="7"/>
      <c r="AEQ140" s="7"/>
      <c r="AER140" s="7"/>
      <c r="AES140" s="7"/>
      <c r="AET140" s="7"/>
      <c r="AEU140" s="7"/>
      <c r="AEV140" s="7"/>
      <c r="AEW140" s="7"/>
      <c r="AEX140" s="7"/>
      <c r="AEY140" s="7"/>
      <c r="AEZ140" s="7"/>
      <c r="AFA140" s="7"/>
      <c r="AFB140" s="7"/>
      <c r="AFC140" s="7"/>
      <c r="AFD140" s="7"/>
      <c r="AFE140" s="7"/>
      <c r="AFF140" s="7"/>
      <c r="AFG140" s="7"/>
      <c r="AFH140" s="7"/>
      <c r="AFI140" s="7"/>
      <c r="AFJ140" s="7"/>
      <c r="AFK140" s="7"/>
      <c r="AFL140" s="7"/>
      <c r="AFM140" s="7"/>
      <c r="AFN140" s="7"/>
      <c r="AFO140" s="7"/>
      <c r="AFP140" s="7"/>
      <c r="AFQ140" s="7"/>
      <c r="AFR140" s="7"/>
      <c r="AFS140" s="7"/>
      <c r="AFT140" s="7"/>
      <c r="AFU140" s="7"/>
      <c r="AFV140" s="7"/>
      <c r="AFW140" s="7"/>
      <c r="AFX140" s="7"/>
      <c r="AFY140" s="7"/>
      <c r="AFZ140" s="7"/>
      <c r="AGA140" s="7"/>
      <c r="AGB140" s="7"/>
      <c r="AGC140" s="7"/>
      <c r="AGD140" s="7"/>
      <c r="AGE140" s="7"/>
      <c r="AGF140" s="7"/>
      <c r="AGG140" s="7"/>
      <c r="AGH140" s="7"/>
      <c r="AGI140" s="7"/>
      <c r="AGJ140" s="7"/>
      <c r="AGK140" s="7"/>
      <c r="AGL140" s="7"/>
      <c r="AGM140" s="7"/>
      <c r="AGN140" s="7"/>
      <c r="AGO140" s="7"/>
      <c r="AGP140" s="7"/>
      <c r="AGQ140" s="7"/>
      <c r="AGR140" s="7"/>
      <c r="AGS140" s="7"/>
      <c r="AGT140" s="7"/>
      <c r="AGU140" s="7"/>
      <c r="AGV140" s="7"/>
      <c r="AGW140" s="7"/>
      <c r="AGX140" s="7"/>
      <c r="AGY140" s="7"/>
      <c r="AGZ140" s="7"/>
      <c r="AHA140" s="7"/>
      <c r="AHB140" s="7"/>
      <c r="AHC140" s="7"/>
      <c r="AHD140" s="7"/>
      <c r="AHE140" s="7"/>
      <c r="AHF140" s="7"/>
      <c r="AHG140" s="7"/>
      <c r="AHH140" s="7"/>
      <c r="AHI140" s="7"/>
      <c r="AHJ140" s="7"/>
      <c r="AHK140" s="7"/>
      <c r="AHL140" s="7"/>
      <c r="AHM140" s="7"/>
      <c r="AHN140" s="7"/>
      <c r="AHO140" s="7"/>
      <c r="AHP140" s="7"/>
      <c r="AHQ140" s="7"/>
      <c r="AHR140" s="7"/>
      <c r="AHS140" s="7"/>
      <c r="AHT140" s="7"/>
      <c r="AHU140" s="7"/>
      <c r="AHV140" s="7"/>
      <c r="AHW140" s="7"/>
      <c r="AHX140" s="7"/>
      <c r="AHY140" s="7"/>
      <c r="AHZ140" s="7"/>
      <c r="AIA140" s="7"/>
      <c r="AIB140" s="7"/>
      <c r="AIC140" s="7"/>
      <c r="AID140" s="7"/>
      <c r="AIE140" s="7"/>
      <c r="AIF140" s="7"/>
      <c r="AIG140" s="7"/>
      <c r="AIH140" s="7"/>
      <c r="AII140" s="7"/>
      <c r="AIJ140" s="7"/>
      <c r="AIK140" s="7"/>
      <c r="AIL140" s="7"/>
      <c r="AIM140" s="7"/>
      <c r="AIN140" s="7"/>
      <c r="AIO140" s="7"/>
      <c r="AIP140" s="7"/>
      <c r="AIQ140" s="7"/>
      <c r="AIR140" s="7"/>
      <c r="AIS140" s="7"/>
      <c r="AIT140" s="7"/>
      <c r="AIU140" s="7"/>
      <c r="AIV140" s="7"/>
      <c r="AIW140" s="7"/>
      <c r="AIX140" s="7"/>
      <c r="AIY140" s="7"/>
      <c r="AIZ140" s="7"/>
      <c r="AJA140" s="7"/>
      <c r="AJB140" s="7"/>
      <c r="AJC140" s="7"/>
      <c r="AJD140" s="7"/>
      <c r="AJE140" s="7"/>
      <c r="AJF140" s="7"/>
      <c r="AJG140" s="7"/>
      <c r="AJH140" s="7"/>
      <c r="AJI140" s="7"/>
      <c r="AJJ140" s="7"/>
      <c r="AJK140" s="7"/>
      <c r="AJL140" s="7"/>
      <c r="AJM140" s="7"/>
      <c r="AJN140" s="7"/>
      <c r="AJO140" s="7"/>
      <c r="AJP140" s="7"/>
      <c r="AJQ140" s="7"/>
      <c r="AJR140" s="7"/>
      <c r="AJS140" s="7"/>
      <c r="AJT140" s="7"/>
      <c r="AJU140" s="7"/>
      <c r="AJV140" s="7"/>
      <c r="AJW140" s="7"/>
      <c r="AJX140" s="7"/>
      <c r="AJY140" s="7"/>
      <c r="AJZ140" s="7"/>
      <c r="AKA140" s="7"/>
      <c r="AKB140" s="7"/>
      <c r="AKC140" s="7"/>
      <c r="AKD140" s="7"/>
      <c r="AKE140" s="7"/>
      <c r="AKF140" s="7"/>
      <c r="AKG140" s="7"/>
      <c r="AKH140" s="7"/>
      <c r="AKI140" s="7"/>
      <c r="AKJ140" s="7"/>
      <c r="AKK140" s="7"/>
      <c r="AKL140" s="7"/>
      <c r="AKM140" s="7"/>
      <c r="AKN140" s="7"/>
      <c r="AKO140" s="7"/>
      <c r="AKP140" s="7"/>
      <c r="AKQ140" s="7"/>
      <c r="AKR140" s="7"/>
      <c r="AKS140" s="7"/>
      <c r="AKT140" s="7"/>
      <c r="AKU140" s="7"/>
      <c r="AKV140" s="7"/>
      <c r="AKW140" s="7"/>
      <c r="AKX140" s="7"/>
      <c r="AKY140" s="7"/>
      <c r="AKZ140" s="7"/>
      <c r="ALA140" s="7"/>
      <c r="ALB140" s="7"/>
      <c r="ALC140" s="7"/>
      <c r="ALD140" s="7"/>
      <c r="ALE140" s="7"/>
      <c r="ALF140" s="7"/>
      <c r="ALG140" s="7"/>
      <c r="ALH140" s="7"/>
      <c r="ALI140" s="7"/>
      <c r="ALJ140" s="7"/>
      <c r="ALK140" s="7"/>
      <c r="ALL140" s="7"/>
      <c r="ALM140" s="7"/>
      <c r="ALN140" s="7"/>
      <c r="ALO140" s="7"/>
      <c r="ALP140" s="7"/>
      <c r="ALQ140" s="7"/>
      <c r="ALR140" s="7"/>
      <c r="ALS140" s="7"/>
      <c r="ALT140" s="7"/>
      <c r="ALU140" s="7"/>
      <c r="ALV140" s="7"/>
      <c r="ALW140" s="7"/>
      <c r="ALX140" s="7"/>
      <c r="ALY140" s="7"/>
      <c r="ALZ140" s="7"/>
      <c r="AMA140" s="7"/>
      <c r="AMB140" s="7"/>
      <c r="AMC140" s="7"/>
      <c r="AMD140" s="7"/>
      <c r="AME140" s="7"/>
      <c r="AMF140" s="7"/>
      <c r="AMG140" s="7"/>
      <c r="AMH140" s="7"/>
      <c r="AMI140" s="7"/>
      <c r="AMJ140" s="7"/>
      <c r="AMK140" s="7"/>
      <c r="AML140" s="7"/>
      <c r="AMM140" s="7"/>
      <c r="AMN140" s="7"/>
      <c r="AMO140" s="7"/>
      <c r="AMP140" s="7"/>
      <c r="AMQ140" s="7"/>
      <c r="AMR140" s="7"/>
      <c r="AMS140" s="7"/>
      <c r="AMT140" s="7"/>
      <c r="AMU140" s="7"/>
      <c r="AMV140" s="7"/>
      <c r="AMW140" s="7"/>
      <c r="AMX140" s="7"/>
      <c r="AMY140" s="7"/>
      <c r="AMZ140" s="7"/>
      <c r="ANA140" s="7"/>
      <c r="ANB140" s="7"/>
      <c r="ANC140" s="7"/>
      <c r="AND140" s="7"/>
      <c r="ANE140" s="7"/>
      <c r="ANF140" s="7"/>
      <c r="ANG140" s="7"/>
      <c r="ANH140" s="7"/>
      <c r="ANI140" s="7"/>
      <c r="ANJ140" s="7"/>
      <c r="ANK140" s="7"/>
      <c r="ANL140" s="7"/>
      <c r="ANM140" s="7"/>
      <c r="ANN140" s="7"/>
      <c r="ANO140" s="7"/>
      <c r="ANP140" s="7"/>
      <c r="ANQ140" s="7"/>
      <c r="ANR140" s="7"/>
      <c r="ANS140" s="7"/>
      <c r="ANT140" s="7"/>
      <c r="ANU140" s="7"/>
      <c r="ANV140" s="7"/>
      <c r="ANW140" s="7"/>
      <c r="ANX140" s="7"/>
      <c r="ANY140" s="7"/>
      <c r="ANZ140" s="7"/>
      <c r="AOA140" s="7"/>
      <c r="AOB140" s="7"/>
      <c r="AOC140" s="7"/>
      <c r="AOD140" s="7"/>
      <c r="AOE140" s="7"/>
      <c r="AOF140" s="7"/>
      <c r="AOG140" s="7"/>
      <c r="AOH140" s="7"/>
      <c r="AOI140" s="7"/>
      <c r="AOJ140" s="7"/>
      <c r="AOK140" s="7"/>
      <c r="AOL140" s="7"/>
      <c r="AOM140" s="7"/>
      <c r="AON140" s="7"/>
      <c r="AOO140" s="7"/>
      <c r="AOP140" s="7"/>
      <c r="AOQ140" s="7"/>
      <c r="AOR140" s="7"/>
      <c r="AOS140" s="7"/>
      <c r="AOT140" s="7"/>
      <c r="AOU140" s="7"/>
      <c r="AOV140" s="7"/>
      <c r="AOW140" s="7"/>
      <c r="AOX140" s="7"/>
      <c r="AOY140" s="7"/>
      <c r="AOZ140" s="7"/>
      <c r="APA140" s="7"/>
      <c r="APB140" s="7"/>
      <c r="APC140" s="7"/>
      <c r="APD140" s="7"/>
      <c r="APE140" s="7"/>
      <c r="APF140" s="7"/>
      <c r="APG140" s="7"/>
      <c r="APH140" s="7"/>
      <c r="API140" s="7"/>
      <c r="APJ140" s="7"/>
      <c r="APK140" s="7"/>
      <c r="APL140" s="7"/>
      <c r="APM140" s="7"/>
      <c r="APN140" s="7"/>
      <c r="APO140" s="7"/>
      <c r="APP140" s="7"/>
      <c r="APQ140" s="7"/>
      <c r="APR140" s="7"/>
      <c r="APS140" s="7"/>
      <c r="APT140" s="7"/>
      <c r="APU140" s="7"/>
      <c r="APV140" s="7"/>
      <c r="APW140" s="7"/>
      <c r="APX140" s="7"/>
      <c r="APY140" s="7"/>
      <c r="APZ140" s="7"/>
      <c r="AQA140" s="7"/>
      <c r="AQB140" s="7"/>
      <c r="AQC140" s="7"/>
      <c r="AQD140" s="7"/>
      <c r="AQE140" s="7"/>
      <c r="AQF140" s="7"/>
      <c r="AQG140" s="7"/>
      <c r="AQH140" s="7"/>
      <c r="AQI140" s="7"/>
      <c r="AQJ140" s="7"/>
      <c r="AQK140" s="7"/>
      <c r="AQL140" s="7"/>
      <c r="AQM140" s="7"/>
      <c r="AQN140" s="7"/>
      <c r="AQO140" s="7"/>
      <c r="AQP140" s="7"/>
      <c r="AQQ140" s="7"/>
      <c r="AQR140" s="7"/>
      <c r="AQS140" s="7"/>
      <c r="AQT140" s="7"/>
      <c r="AQU140" s="7"/>
      <c r="AQV140" s="7"/>
      <c r="AQW140" s="7"/>
      <c r="AQX140" s="7"/>
      <c r="AQY140" s="7"/>
      <c r="AQZ140" s="7"/>
      <c r="ARA140" s="7"/>
      <c r="ARB140" s="7"/>
      <c r="ARC140" s="7"/>
      <c r="ARD140" s="7"/>
      <c r="ARE140" s="7"/>
      <c r="ARF140" s="7"/>
      <c r="ARG140" s="7"/>
      <c r="ARH140" s="7"/>
      <c r="ARI140" s="7"/>
      <c r="ARJ140" s="7"/>
      <c r="ARK140" s="7"/>
      <c r="ARL140" s="7"/>
      <c r="ARM140" s="7"/>
      <c r="ARN140" s="7"/>
      <c r="ARO140" s="7"/>
      <c r="ARP140" s="7"/>
      <c r="ARQ140" s="7"/>
      <c r="ARR140" s="7"/>
      <c r="ARS140" s="7"/>
      <c r="ART140" s="7"/>
      <c r="ARU140" s="7"/>
      <c r="ARV140" s="7"/>
      <c r="ARW140" s="7"/>
      <c r="ARX140" s="7"/>
      <c r="ARY140" s="7"/>
      <c r="ARZ140" s="7"/>
      <c r="ASA140" s="7"/>
      <c r="ASB140" s="7"/>
      <c r="ASC140" s="7"/>
      <c r="ASD140" s="7"/>
      <c r="ASE140" s="7"/>
      <c r="ASF140" s="7"/>
      <c r="ASG140" s="7"/>
      <c r="ASH140" s="7"/>
      <c r="ASI140" s="7"/>
      <c r="ASJ140" s="7"/>
      <c r="ASK140" s="7"/>
      <c r="ASL140" s="7"/>
      <c r="ASM140" s="7"/>
      <c r="ASN140" s="7"/>
      <c r="ASO140" s="7"/>
      <c r="ASP140" s="7"/>
      <c r="ASQ140" s="7"/>
      <c r="ASR140" s="7"/>
      <c r="ASS140" s="7"/>
      <c r="AST140" s="7"/>
      <c r="ASU140" s="7"/>
      <c r="ASV140" s="7"/>
      <c r="ASW140" s="7"/>
      <c r="ASX140" s="7"/>
      <c r="ASY140" s="7"/>
      <c r="ASZ140" s="7"/>
      <c r="ATA140" s="7"/>
      <c r="ATB140" s="7"/>
      <c r="ATC140" s="7"/>
      <c r="ATD140" s="7"/>
      <c r="ATE140" s="7"/>
      <c r="ATF140" s="7"/>
      <c r="ATG140" s="7"/>
      <c r="ATH140" s="7"/>
      <c r="ATI140" s="7"/>
      <c r="ATJ140" s="7"/>
      <c r="ATK140" s="7"/>
      <c r="ATL140" s="7"/>
      <c r="ATM140" s="7"/>
      <c r="ATN140" s="7"/>
      <c r="ATO140" s="7"/>
      <c r="ATP140" s="7"/>
      <c r="ATQ140" s="7"/>
      <c r="ATR140" s="7"/>
      <c r="ATS140" s="7"/>
      <c r="ATT140" s="7"/>
      <c r="ATU140" s="7"/>
      <c r="ATV140" s="7"/>
      <c r="ATW140" s="7"/>
      <c r="ATX140" s="7"/>
      <c r="ATY140" s="7"/>
      <c r="ATZ140" s="7"/>
      <c r="AUA140" s="7"/>
      <c r="AUB140" s="7"/>
      <c r="AUC140" s="7"/>
      <c r="AUD140" s="7"/>
      <c r="AUE140" s="7"/>
      <c r="AUF140" s="7"/>
      <c r="AUG140" s="7"/>
      <c r="AUH140" s="7"/>
      <c r="AUI140" s="7"/>
      <c r="AUJ140" s="7"/>
      <c r="AUK140" s="7"/>
      <c r="AUL140" s="7"/>
      <c r="AUM140" s="7"/>
      <c r="AUN140" s="7"/>
      <c r="AUO140" s="7"/>
      <c r="AUP140" s="7"/>
      <c r="AUQ140" s="7"/>
      <c r="AUR140" s="7"/>
      <c r="AUS140" s="7"/>
      <c r="AUT140" s="7"/>
      <c r="AUU140" s="7"/>
      <c r="AUV140" s="7"/>
      <c r="AUW140" s="7"/>
      <c r="AUX140" s="7"/>
      <c r="AUY140" s="7"/>
      <c r="AUZ140" s="7"/>
      <c r="AVA140" s="7"/>
      <c r="AVB140" s="7"/>
      <c r="AVC140" s="7"/>
      <c r="AVD140" s="7"/>
      <c r="AVE140" s="7"/>
      <c r="AVF140" s="7"/>
      <c r="AVG140" s="7"/>
      <c r="AVH140" s="7"/>
      <c r="AVI140" s="7"/>
      <c r="AVJ140" s="7"/>
      <c r="AVK140" s="7"/>
      <c r="AVL140" s="7"/>
      <c r="AVM140" s="7"/>
      <c r="AVN140" s="7"/>
      <c r="AVO140" s="7"/>
      <c r="AVP140" s="7"/>
      <c r="AVQ140" s="7"/>
      <c r="AVR140" s="7"/>
      <c r="AVS140" s="7"/>
      <c r="AVT140" s="7"/>
      <c r="AVU140" s="7"/>
      <c r="AVV140" s="7"/>
      <c r="AVW140" s="7"/>
      <c r="AVX140" s="7"/>
      <c r="AVY140" s="7"/>
      <c r="AVZ140" s="7"/>
      <c r="AWA140" s="7"/>
      <c r="AWB140" s="7"/>
      <c r="AWC140" s="7"/>
      <c r="AWD140" s="7"/>
      <c r="AWE140" s="7"/>
      <c r="AWF140" s="7"/>
      <c r="AWG140" s="7"/>
      <c r="AWH140" s="7"/>
      <c r="AWI140" s="7"/>
      <c r="AWJ140" s="7"/>
      <c r="AWK140" s="7"/>
      <c r="AWL140" s="7"/>
      <c r="AWM140" s="7"/>
      <c r="AWN140" s="7"/>
      <c r="AWO140" s="7"/>
      <c r="AWP140" s="7"/>
      <c r="AWQ140" s="7"/>
      <c r="AWR140" s="7"/>
      <c r="AWS140" s="7"/>
      <c r="AWT140" s="7"/>
      <c r="AWU140" s="7"/>
      <c r="AWV140" s="7"/>
      <c r="AWW140" s="7"/>
      <c r="AWX140" s="7"/>
      <c r="AWY140" s="7"/>
      <c r="AWZ140" s="7"/>
      <c r="AXA140" s="7"/>
      <c r="AXB140" s="7"/>
      <c r="AXC140" s="7"/>
      <c r="AXD140" s="7"/>
      <c r="AXE140" s="7"/>
      <c r="AXF140" s="7"/>
      <c r="AXG140" s="7"/>
      <c r="AXH140" s="7"/>
      <c r="AXI140" s="7"/>
      <c r="AXJ140" s="7"/>
      <c r="AXK140" s="7"/>
      <c r="AXL140" s="7"/>
      <c r="AXM140" s="7"/>
      <c r="AXN140" s="7"/>
      <c r="AXO140" s="7"/>
      <c r="AXP140" s="7"/>
      <c r="AXQ140" s="7"/>
      <c r="AXR140" s="7"/>
      <c r="AXS140" s="7"/>
      <c r="AXT140" s="7"/>
      <c r="AXU140" s="7"/>
      <c r="AXV140" s="7"/>
      <c r="AXW140" s="7"/>
      <c r="AXX140" s="7"/>
      <c r="AXY140" s="7"/>
      <c r="AXZ140" s="7"/>
      <c r="AYA140" s="7"/>
      <c r="AYB140" s="7"/>
      <c r="AYC140" s="7"/>
      <c r="AYD140" s="7"/>
      <c r="AYE140" s="7"/>
      <c r="AYF140" s="7"/>
      <c r="AYG140" s="7"/>
      <c r="AYH140" s="7"/>
      <c r="AYI140" s="7"/>
      <c r="AYJ140" s="7"/>
      <c r="AYK140" s="7"/>
      <c r="AYL140" s="7"/>
      <c r="AYM140" s="7"/>
      <c r="AYN140" s="7"/>
      <c r="AYO140" s="7"/>
      <c r="AYP140" s="7"/>
      <c r="AYQ140" s="7"/>
      <c r="AYR140" s="7"/>
      <c r="AYS140" s="7"/>
      <c r="AYT140" s="7"/>
      <c r="AYU140" s="7"/>
      <c r="AYV140" s="7"/>
      <c r="AYW140" s="7"/>
      <c r="AYX140" s="7"/>
      <c r="AYY140" s="7"/>
      <c r="AYZ140" s="7"/>
      <c r="AZA140" s="7"/>
      <c r="AZB140" s="7"/>
      <c r="AZC140" s="7"/>
      <c r="AZD140" s="7"/>
      <c r="AZE140" s="7"/>
      <c r="AZF140" s="7"/>
      <c r="AZG140" s="7"/>
      <c r="AZH140" s="7"/>
      <c r="AZI140" s="7"/>
      <c r="AZJ140" s="7"/>
      <c r="AZK140" s="7"/>
      <c r="AZL140" s="7"/>
      <c r="AZM140" s="7"/>
      <c r="AZN140" s="7"/>
      <c r="AZO140" s="7"/>
      <c r="AZP140" s="7"/>
      <c r="AZQ140" s="7"/>
      <c r="AZR140" s="7"/>
      <c r="AZS140" s="7"/>
      <c r="AZT140" s="7"/>
      <c r="AZU140" s="7"/>
      <c r="AZV140" s="7"/>
      <c r="AZW140" s="7"/>
      <c r="AZX140" s="7"/>
      <c r="AZY140" s="7"/>
      <c r="AZZ140" s="7"/>
      <c r="BAA140" s="7"/>
      <c r="BAB140" s="7"/>
      <c r="BAC140" s="7"/>
      <c r="BAD140" s="7"/>
      <c r="BAE140" s="7"/>
      <c r="BAF140" s="7"/>
      <c r="BAG140" s="7"/>
      <c r="BAH140" s="7"/>
      <c r="BAI140" s="7"/>
      <c r="BAJ140" s="7"/>
      <c r="BAK140" s="7"/>
      <c r="BAL140" s="7"/>
      <c r="BAM140" s="7"/>
      <c r="BAN140" s="7"/>
      <c r="BAO140" s="7"/>
      <c r="BAP140" s="7"/>
      <c r="BAQ140" s="7"/>
      <c r="BAR140" s="7"/>
      <c r="BAS140" s="7"/>
      <c r="BAT140" s="7"/>
      <c r="BAU140" s="7"/>
      <c r="BAV140" s="7"/>
      <c r="BAW140" s="7"/>
      <c r="BAX140" s="7"/>
      <c r="BAY140" s="7"/>
      <c r="BAZ140" s="7"/>
      <c r="BBA140" s="7"/>
      <c r="BBB140" s="7"/>
      <c r="BBC140" s="7"/>
      <c r="BBD140" s="7"/>
      <c r="BBE140" s="7"/>
      <c r="BBF140" s="7"/>
      <c r="BBG140" s="7"/>
      <c r="BBH140" s="7"/>
      <c r="BBI140" s="7"/>
      <c r="BBJ140" s="7"/>
      <c r="BBK140" s="7"/>
      <c r="BBL140" s="7"/>
      <c r="BBM140" s="7"/>
      <c r="BBN140" s="7"/>
      <c r="BBO140" s="7"/>
      <c r="BBP140" s="7"/>
      <c r="BBQ140" s="7"/>
      <c r="BBR140" s="7"/>
      <c r="BBS140" s="7"/>
      <c r="BBT140" s="7"/>
      <c r="BBU140" s="7"/>
      <c r="BBV140" s="7"/>
      <c r="BBW140" s="7"/>
      <c r="BBX140" s="7"/>
      <c r="BBY140" s="7"/>
      <c r="BBZ140" s="7"/>
      <c r="BCA140" s="7"/>
      <c r="BCB140" s="7"/>
      <c r="BCC140" s="7"/>
      <c r="BCD140" s="7"/>
      <c r="BCE140" s="7"/>
      <c r="BCF140" s="7"/>
      <c r="BCG140" s="7"/>
      <c r="BCH140" s="7"/>
      <c r="BCI140" s="7"/>
      <c r="BCJ140" s="7"/>
      <c r="BCK140" s="7"/>
      <c r="BCL140" s="7"/>
      <c r="BCM140" s="7"/>
      <c r="BCN140" s="7"/>
      <c r="BCO140" s="7"/>
      <c r="BCP140" s="7"/>
      <c r="BCQ140" s="7"/>
      <c r="BCR140" s="7"/>
      <c r="BCS140" s="7"/>
      <c r="BCT140" s="7"/>
      <c r="BCU140" s="7"/>
      <c r="BCV140" s="7"/>
      <c r="BCW140" s="7"/>
      <c r="BCX140" s="7"/>
      <c r="BCY140" s="7"/>
      <c r="BCZ140" s="7"/>
      <c r="BDA140" s="7"/>
      <c r="BDB140" s="7"/>
      <c r="BDC140" s="7"/>
      <c r="BDD140" s="7"/>
      <c r="BDE140" s="7"/>
      <c r="BDF140" s="7"/>
      <c r="BDG140" s="7"/>
      <c r="BDH140" s="7"/>
      <c r="BDI140" s="7"/>
      <c r="BDJ140" s="7"/>
      <c r="BDK140" s="7"/>
      <c r="BDL140" s="7"/>
      <c r="BDM140" s="7"/>
      <c r="BDN140" s="7"/>
      <c r="BDO140" s="7"/>
      <c r="BDP140" s="7"/>
      <c r="BDQ140" s="7"/>
      <c r="BDR140" s="7"/>
      <c r="BDS140" s="7"/>
      <c r="BDT140" s="7"/>
      <c r="BDU140" s="7"/>
      <c r="BDV140" s="7"/>
      <c r="BDW140" s="7"/>
      <c r="BDX140" s="7"/>
      <c r="BDY140" s="7"/>
      <c r="BDZ140" s="7"/>
      <c r="BEA140" s="7"/>
      <c r="BEB140" s="7"/>
      <c r="BEC140" s="7"/>
      <c r="BED140" s="7"/>
      <c r="BEE140" s="7"/>
      <c r="BEF140" s="7"/>
      <c r="BEG140" s="7"/>
      <c r="BEH140" s="7"/>
      <c r="BEI140" s="7"/>
      <c r="BEJ140" s="7"/>
      <c r="BEK140" s="7"/>
      <c r="BEL140" s="7"/>
      <c r="BEM140" s="7"/>
      <c r="BEN140" s="7"/>
      <c r="BEO140" s="7"/>
      <c r="BEP140" s="7"/>
      <c r="BEQ140" s="7"/>
      <c r="BER140" s="7"/>
      <c r="BES140" s="7"/>
      <c r="BET140" s="7"/>
      <c r="BEU140" s="7"/>
      <c r="BEV140" s="7"/>
      <c r="BEW140" s="7"/>
      <c r="BEX140" s="7"/>
      <c r="BEY140" s="7"/>
      <c r="BEZ140" s="7"/>
      <c r="BFA140" s="7"/>
      <c r="BFB140" s="7"/>
      <c r="BFC140" s="7"/>
      <c r="BFD140" s="7"/>
      <c r="BFE140" s="7"/>
      <c r="BFF140" s="7"/>
      <c r="BFG140" s="7"/>
      <c r="BFH140" s="7"/>
      <c r="BFI140" s="7"/>
      <c r="BFJ140" s="7"/>
      <c r="BFK140" s="7"/>
      <c r="BFL140" s="7"/>
      <c r="BFM140" s="7"/>
      <c r="BFN140" s="7"/>
      <c r="BFO140" s="7"/>
      <c r="BFP140" s="7"/>
      <c r="BFQ140" s="7"/>
      <c r="BFR140" s="7"/>
      <c r="BFS140" s="7"/>
      <c r="BFT140" s="7"/>
      <c r="BFU140" s="7"/>
      <c r="BFV140" s="7"/>
      <c r="BFW140" s="7"/>
      <c r="BFX140" s="7"/>
      <c r="BFY140" s="7"/>
      <c r="BFZ140" s="7"/>
      <c r="BGA140" s="7"/>
      <c r="BGB140" s="7"/>
      <c r="BGC140" s="7"/>
      <c r="BGD140" s="7"/>
      <c r="BGE140" s="7"/>
      <c r="BGF140" s="7"/>
      <c r="BGG140" s="7"/>
      <c r="BGH140" s="7"/>
      <c r="BGI140" s="7"/>
      <c r="BGJ140" s="7"/>
      <c r="BGK140" s="7"/>
      <c r="BGL140" s="7"/>
      <c r="BGM140" s="7"/>
      <c r="BGN140" s="7"/>
      <c r="BGO140" s="7"/>
      <c r="BGP140" s="7"/>
      <c r="BGQ140" s="7"/>
      <c r="BGR140" s="7"/>
      <c r="BGS140" s="7"/>
      <c r="BGT140" s="7"/>
      <c r="BGU140" s="7"/>
      <c r="BGV140" s="7"/>
      <c r="BGW140" s="7"/>
      <c r="BGX140" s="7"/>
      <c r="BGY140" s="7"/>
      <c r="BGZ140" s="7"/>
      <c r="BHA140" s="7"/>
      <c r="BHB140" s="7"/>
      <c r="BHC140" s="7"/>
      <c r="BHD140" s="7"/>
      <c r="BHE140" s="7"/>
      <c r="BHF140" s="7"/>
      <c r="BHG140" s="7"/>
      <c r="BHH140" s="7"/>
      <c r="BHI140" s="7"/>
      <c r="BHJ140" s="7"/>
      <c r="BHK140" s="7"/>
      <c r="BHL140" s="7"/>
      <c r="BHM140" s="7"/>
      <c r="BHN140" s="7"/>
      <c r="BHO140" s="7"/>
      <c r="BHP140" s="7"/>
      <c r="BHQ140" s="7"/>
      <c r="BHR140" s="7"/>
      <c r="BHS140" s="7"/>
      <c r="BHT140" s="7"/>
      <c r="BHU140" s="7"/>
      <c r="BHV140" s="7"/>
      <c r="BHW140" s="7"/>
      <c r="BHX140" s="7"/>
      <c r="BHY140" s="7"/>
      <c r="BHZ140" s="7"/>
      <c r="BIA140" s="7"/>
      <c r="BIB140" s="7"/>
      <c r="BIC140" s="7"/>
      <c r="BID140" s="7"/>
      <c r="BIE140" s="7"/>
      <c r="BIF140" s="7"/>
      <c r="BIG140" s="7"/>
      <c r="BIH140" s="7"/>
      <c r="BII140" s="7"/>
      <c r="BIJ140" s="7"/>
      <c r="BIK140" s="7"/>
      <c r="BIL140" s="7"/>
      <c r="BIM140" s="7"/>
      <c r="BIN140" s="7"/>
      <c r="BIO140" s="7"/>
      <c r="BIP140" s="7"/>
      <c r="BIQ140" s="7"/>
      <c r="BIR140" s="7"/>
      <c r="BIS140" s="7"/>
      <c r="BIT140" s="7"/>
      <c r="BIU140" s="7"/>
      <c r="BIV140" s="7"/>
      <c r="BIW140" s="7"/>
      <c r="BIX140" s="7"/>
      <c r="BIY140" s="7"/>
      <c r="BIZ140" s="7"/>
      <c r="BJA140" s="7"/>
      <c r="BJB140" s="7"/>
      <c r="BJC140" s="7"/>
      <c r="BJD140" s="7"/>
      <c r="BJE140" s="7"/>
      <c r="BJF140" s="7"/>
      <c r="BJG140" s="7"/>
      <c r="BJH140" s="7"/>
      <c r="BJI140" s="7"/>
      <c r="BJJ140" s="7"/>
      <c r="BJK140" s="7"/>
      <c r="BJL140" s="7"/>
      <c r="BJM140" s="7"/>
      <c r="BJN140" s="7"/>
      <c r="BJO140" s="7"/>
      <c r="BJP140" s="7"/>
      <c r="BJQ140" s="7"/>
      <c r="BJR140" s="7"/>
      <c r="BJS140" s="7"/>
      <c r="BJT140" s="7"/>
      <c r="BJU140" s="7"/>
      <c r="BJV140" s="7"/>
      <c r="BJW140" s="7"/>
      <c r="BJX140" s="7"/>
      <c r="BJY140" s="7"/>
      <c r="BJZ140" s="7"/>
      <c r="BKA140" s="7"/>
      <c r="BKB140" s="7"/>
      <c r="BKC140" s="7"/>
      <c r="BKD140" s="7"/>
      <c r="BKE140" s="7"/>
      <c r="BKF140" s="7"/>
      <c r="BKG140" s="7"/>
      <c r="BKH140" s="7"/>
      <c r="BKI140" s="7"/>
      <c r="BKJ140" s="7"/>
      <c r="BKK140" s="7"/>
      <c r="BKL140" s="7"/>
      <c r="BKM140" s="7"/>
      <c r="BKN140" s="7"/>
      <c r="BKO140" s="7"/>
      <c r="BKP140" s="7"/>
      <c r="BKQ140" s="7"/>
      <c r="BKR140" s="7"/>
      <c r="BKS140" s="7"/>
      <c r="BKT140" s="7"/>
      <c r="BKU140" s="7"/>
      <c r="BKV140" s="7"/>
      <c r="BKW140" s="7"/>
      <c r="BKX140" s="7"/>
      <c r="BKY140" s="7"/>
      <c r="BKZ140" s="7"/>
      <c r="BLA140" s="7"/>
      <c r="BLB140" s="7"/>
      <c r="BLC140" s="7"/>
      <c r="BLD140" s="7"/>
      <c r="BLE140" s="7"/>
      <c r="BLF140" s="7"/>
      <c r="BLG140" s="7"/>
      <c r="BLH140" s="7"/>
      <c r="BLI140" s="7"/>
      <c r="BLJ140" s="7"/>
      <c r="BLK140" s="7"/>
      <c r="BLL140" s="7"/>
      <c r="BLM140" s="7"/>
      <c r="BLN140" s="7"/>
      <c r="BLO140" s="7"/>
      <c r="BLP140" s="7"/>
      <c r="BLQ140" s="7"/>
      <c r="BLR140" s="7"/>
      <c r="BLS140" s="7"/>
      <c r="BLT140" s="7"/>
      <c r="BLU140" s="7"/>
      <c r="BLV140" s="7"/>
      <c r="BLW140" s="7"/>
      <c r="BLX140" s="7"/>
      <c r="BLY140" s="7"/>
      <c r="BLZ140" s="7"/>
      <c r="BMA140" s="7"/>
      <c r="BMB140" s="7"/>
      <c r="BMC140" s="7"/>
      <c r="BMD140" s="7"/>
      <c r="BME140" s="7"/>
      <c r="BMF140" s="7"/>
      <c r="BMG140" s="7"/>
      <c r="BMH140" s="7"/>
      <c r="BMI140" s="7"/>
      <c r="BMJ140" s="7"/>
      <c r="BMK140" s="7"/>
      <c r="BML140" s="7"/>
      <c r="BMM140" s="7"/>
      <c r="BMN140" s="7"/>
      <c r="BMO140" s="7"/>
      <c r="BMP140" s="7"/>
      <c r="BMQ140" s="7"/>
      <c r="BMR140" s="7"/>
      <c r="BMS140" s="7"/>
      <c r="BMT140" s="7"/>
      <c r="BMU140" s="7"/>
      <c r="BMV140" s="7"/>
      <c r="BMW140" s="7"/>
      <c r="BMX140" s="7"/>
      <c r="BMY140" s="7"/>
      <c r="BMZ140" s="7"/>
      <c r="BNA140" s="7"/>
      <c r="BNB140" s="7"/>
      <c r="BNC140" s="7"/>
      <c r="BND140" s="7"/>
      <c r="BNE140" s="7"/>
      <c r="BNF140" s="7"/>
      <c r="BNG140" s="7"/>
      <c r="BNH140" s="7"/>
      <c r="BNI140" s="7"/>
      <c r="BNJ140" s="7"/>
      <c r="BNK140" s="7"/>
      <c r="BNL140" s="7"/>
      <c r="BNM140" s="7"/>
      <c r="BNN140" s="7"/>
      <c r="BNO140" s="7"/>
      <c r="BNP140" s="7"/>
      <c r="BNQ140" s="7"/>
      <c r="BNR140" s="7"/>
      <c r="BNS140" s="7"/>
      <c r="BNT140" s="7"/>
      <c r="BNU140" s="7"/>
      <c r="BNV140" s="7"/>
      <c r="BNW140" s="7"/>
      <c r="BNX140" s="7"/>
      <c r="BNY140" s="7"/>
      <c r="BNZ140" s="7"/>
      <c r="BOA140" s="7"/>
      <c r="BOB140" s="7"/>
      <c r="BOC140" s="7"/>
      <c r="BOD140" s="7"/>
      <c r="BOE140" s="7"/>
      <c r="BOF140" s="7"/>
      <c r="BOG140" s="7"/>
      <c r="BOH140" s="7"/>
      <c r="BOI140" s="7"/>
      <c r="BOJ140" s="7"/>
      <c r="BOK140" s="7"/>
      <c r="BOL140" s="7"/>
      <c r="BOM140" s="7"/>
      <c r="BON140" s="7"/>
      <c r="BOO140" s="7"/>
      <c r="BOP140" s="7"/>
      <c r="BOQ140" s="7"/>
      <c r="BOR140" s="7"/>
      <c r="BOS140" s="7"/>
      <c r="BOT140" s="7"/>
      <c r="BOU140" s="7"/>
      <c r="BOV140" s="7"/>
      <c r="BOW140" s="7"/>
      <c r="BOX140" s="7"/>
      <c r="BOY140" s="7"/>
      <c r="BOZ140" s="7"/>
      <c r="BPA140" s="7"/>
      <c r="BPB140" s="7"/>
      <c r="BPC140" s="7"/>
      <c r="BPD140" s="7"/>
      <c r="BPE140" s="7"/>
      <c r="BPF140" s="7"/>
      <c r="BPG140" s="7"/>
      <c r="BPH140" s="7"/>
      <c r="BPI140" s="7"/>
      <c r="BPJ140" s="7"/>
      <c r="BPK140" s="7"/>
      <c r="BPL140" s="7"/>
      <c r="BPM140" s="7"/>
      <c r="BPN140" s="7"/>
      <c r="BPO140" s="7"/>
      <c r="BPP140" s="7"/>
      <c r="BPQ140" s="7"/>
      <c r="BPR140" s="7"/>
      <c r="BPS140" s="7"/>
      <c r="BPT140" s="7"/>
      <c r="BPU140" s="7"/>
      <c r="BPV140" s="7"/>
      <c r="BPW140" s="7"/>
      <c r="BPX140" s="7"/>
      <c r="BPY140" s="7"/>
      <c r="BPZ140" s="7"/>
      <c r="BQA140" s="7"/>
      <c r="BQB140" s="7"/>
      <c r="BQC140" s="7"/>
      <c r="BQD140" s="7"/>
      <c r="BQE140" s="7"/>
      <c r="BQF140" s="7"/>
      <c r="BQG140" s="7"/>
      <c r="BQH140" s="7"/>
      <c r="BQI140" s="7"/>
      <c r="BQJ140" s="7"/>
      <c r="BQK140" s="7"/>
      <c r="BQL140" s="7"/>
      <c r="BQM140" s="7"/>
      <c r="BQN140" s="7"/>
      <c r="BQO140" s="7"/>
      <c r="BQP140" s="7"/>
      <c r="BQQ140" s="7"/>
      <c r="BQR140" s="7"/>
      <c r="BQS140" s="7"/>
      <c r="BQT140" s="7"/>
      <c r="BQU140" s="7"/>
      <c r="BQV140" s="7"/>
      <c r="BQW140" s="7"/>
      <c r="BQX140" s="7"/>
      <c r="BQY140" s="7"/>
      <c r="BQZ140" s="7"/>
      <c r="BRA140" s="7"/>
      <c r="BRB140" s="7"/>
      <c r="BRC140" s="7"/>
      <c r="BRD140" s="7"/>
      <c r="BRE140" s="7"/>
      <c r="BRF140" s="7"/>
      <c r="BRG140" s="7"/>
      <c r="BRH140" s="7"/>
      <c r="BRI140" s="7"/>
      <c r="BRJ140" s="7"/>
      <c r="BRK140" s="7"/>
      <c r="BRL140" s="7"/>
      <c r="BRM140" s="7"/>
      <c r="BRN140" s="7"/>
      <c r="BRO140" s="7"/>
      <c r="BRP140" s="7"/>
      <c r="BRQ140" s="7"/>
      <c r="BRR140" s="7"/>
      <c r="BRS140" s="7"/>
      <c r="BRT140" s="7"/>
      <c r="BRU140" s="7"/>
      <c r="BRV140" s="7"/>
      <c r="BRW140" s="7"/>
      <c r="BRX140" s="7"/>
      <c r="BRY140" s="7"/>
      <c r="BRZ140" s="7"/>
      <c r="BSA140" s="7"/>
      <c r="BSB140" s="7"/>
      <c r="BSC140" s="7"/>
      <c r="BSD140" s="7"/>
      <c r="BSE140" s="7"/>
      <c r="BSF140" s="7"/>
      <c r="BSG140" s="7"/>
      <c r="BSH140" s="7"/>
      <c r="BSI140" s="7"/>
      <c r="BSJ140" s="7"/>
      <c r="BSK140" s="7"/>
      <c r="BSL140" s="7"/>
      <c r="BSM140" s="7"/>
      <c r="BSN140" s="7"/>
      <c r="BSO140" s="7"/>
      <c r="BSP140" s="7"/>
      <c r="BSQ140" s="7"/>
      <c r="BSR140" s="7"/>
      <c r="BSS140" s="7"/>
      <c r="BST140" s="7"/>
      <c r="BSU140" s="7"/>
      <c r="BSV140" s="7"/>
      <c r="BSW140" s="7"/>
      <c r="BSX140" s="7"/>
      <c r="BSY140" s="7"/>
      <c r="BSZ140" s="7"/>
      <c r="BTA140" s="7"/>
      <c r="BTB140" s="7"/>
      <c r="BTC140" s="7"/>
      <c r="BTD140" s="7"/>
      <c r="BTE140" s="7"/>
      <c r="BTF140" s="7"/>
      <c r="BTG140" s="7"/>
      <c r="BTH140" s="7"/>
      <c r="BTI140" s="7"/>
      <c r="BTJ140" s="7"/>
      <c r="BTK140" s="7"/>
      <c r="BTL140" s="7"/>
      <c r="BTM140" s="7"/>
      <c r="BTN140" s="7"/>
      <c r="BTO140" s="7"/>
      <c r="BTP140" s="7"/>
      <c r="BTQ140" s="7"/>
      <c r="BTR140" s="7"/>
      <c r="BTS140" s="7"/>
      <c r="BTT140" s="7"/>
      <c r="BTU140" s="7"/>
      <c r="BTV140" s="7"/>
      <c r="BTW140" s="7"/>
      <c r="BTX140" s="7"/>
      <c r="BTY140" s="7"/>
      <c r="BTZ140" s="7"/>
      <c r="BUA140" s="7"/>
      <c r="BUB140" s="7"/>
      <c r="BUC140" s="7"/>
      <c r="BUD140" s="7"/>
      <c r="BUE140" s="7"/>
      <c r="BUF140" s="7"/>
      <c r="BUG140" s="7"/>
      <c r="BUH140" s="7"/>
      <c r="BUI140" s="7"/>
      <c r="BUJ140" s="7"/>
      <c r="BUK140" s="7"/>
      <c r="BUL140" s="7"/>
      <c r="BUM140" s="7"/>
      <c r="BUN140" s="7"/>
      <c r="BUO140" s="7"/>
      <c r="BUP140" s="7"/>
      <c r="BUQ140" s="7"/>
      <c r="BUR140" s="7"/>
      <c r="BUS140" s="7"/>
      <c r="BUT140" s="7"/>
      <c r="BUU140" s="7"/>
      <c r="BUV140" s="7"/>
      <c r="BUW140" s="7"/>
      <c r="BUX140" s="7"/>
      <c r="BUY140" s="7"/>
      <c r="BUZ140" s="7"/>
      <c r="BVA140" s="7"/>
      <c r="BVB140" s="7"/>
      <c r="BVC140" s="7"/>
      <c r="BVD140" s="7"/>
      <c r="BVE140" s="7"/>
      <c r="BVF140" s="7"/>
      <c r="BVG140" s="7"/>
      <c r="BVH140" s="7"/>
      <c r="BVI140" s="7"/>
      <c r="BVJ140" s="7"/>
      <c r="BVK140" s="7"/>
      <c r="BVL140" s="7"/>
      <c r="BVM140" s="7"/>
      <c r="BVN140" s="7"/>
      <c r="BVO140" s="7"/>
      <c r="BVP140" s="7"/>
      <c r="BVQ140" s="7"/>
      <c r="BVR140" s="7"/>
      <c r="BVS140" s="7"/>
      <c r="BVT140" s="7"/>
      <c r="BVU140" s="7"/>
      <c r="BVV140" s="7"/>
      <c r="BVW140" s="7"/>
      <c r="BVX140" s="7"/>
      <c r="BVY140" s="7"/>
      <c r="BVZ140" s="7"/>
      <c r="BWA140" s="7"/>
      <c r="BWB140" s="7"/>
      <c r="BWC140" s="7"/>
      <c r="BWD140" s="7"/>
      <c r="BWE140" s="7"/>
      <c r="BWF140" s="7"/>
      <c r="BWG140" s="7"/>
      <c r="BWH140" s="7"/>
      <c r="BWI140" s="7"/>
      <c r="BWJ140" s="7"/>
      <c r="BWK140" s="7"/>
      <c r="BWL140" s="7"/>
      <c r="BWM140" s="7"/>
      <c r="BWN140" s="7"/>
      <c r="BWO140" s="7"/>
      <c r="BWP140" s="7"/>
      <c r="BWQ140" s="7"/>
      <c r="BWR140" s="7"/>
      <c r="BWS140" s="7"/>
      <c r="BWT140" s="7"/>
      <c r="BWU140" s="7"/>
      <c r="BWV140" s="7"/>
      <c r="BWW140" s="7"/>
      <c r="BWX140" s="7"/>
      <c r="BWY140" s="7"/>
      <c r="BWZ140" s="7"/>
      <c r="BXA140" s="7"/>
      <c r="BXB140" s="7"/>
      <c r="BXC140" s="7"/>
      <c r="BXD140" s="7"/>
      <c r="BXE140" s="7"/>
      <c r="BXF140" s="7"/>
      <c r="BXG140" s="7"/>
      <c r="BXH140" s="7"/>
      <c r="BXI140" s="7"/>
      <c r="BXJ140" s="7"/>
      <c r="BXK140" s="7"/>
      <c r="BXL140" s="7"/>
      <c r="BXM140" s="7"/>
      <c r="BXN140" s="7"/>
      <c r="BXO140" s="7"/>
      <c r="BXP140" s="7"/>
      <c r="BXQ140" s="7"/>
      <c r="BXR140" s="7"/>
      <c r="BXS140" s="7"/>
      <c r="BXT140" s="7"/>
      <c r="BXU140" s="7"/>
      <c r="BXV140" s="7"/>
      <c r="BXW140" s="7"/>
      <c r="BXX140" s="7"/>
      <c r="BXY140" s="7"/>
      <c r="BXZ140" s="7"/>
      <c r="BYA140" s="7"/>
      <c r="BYB140" s="7"/>
      <c r="BYC140" s="7"/>
      <c r="BYD140" s="7"/>
      <c r="BYE140" s="7"/>
      <c r="BYF140" s="7"/>
      <c r="BYG140" s="7"/>
      <c r="BYH140" s="7"/>
      <c r="BYI140" s="7"/>
      <c r="BYJ140" s="7"/>
      <c r="BYK140" s="7"/>
      <c r="BYL140" s="7"/>
      <c r="BYM140" s="7"/>
      <c r="BYN140" s="7"/>
      <c r="BYO140" s="7"/>
      <c r="BYP140" s="7"/>
      <c r="BYQ140" s="7"/>
      <c r="BYR140" s="7"/>
      <c r="BYS140" s="7"/>
      <c r="BYT140" s="7"/>
      <c r="BYU140" s="7"/>
      <c r="BYV140" s="7"/>
      <c r="BYW140" s="7"/>
      <c r="BYX140" s="7"/>
      <c r="BYY140" s="7"/>
      <c r="BYZ140" s="7"/>
      <c r="BZA140" s="7"/>
      <c r="BZB140" s="7"/>
      <c r="BZC140" s="7"/>
      <c r="BZD140" s="7"/>
      <c r="BZE140" s="7"/>
      <c r="BZF140" s="7"/>
      <c r="BZG140" s="7"/>
      <c r="BZH140" s="7"/>
      <c r="BZI140" s="7"/>
      <c r="BZJ140" s="7"/>
      <c r="BZK140" s="7"/>
      <c r="BZL140" s="7"/>
      <c r="BZM140" s="7"/>
      <c r="BZN140" s="7"/>
      <c r="BZO140" s="7"/>
      <c r="BZP140" s="7"/>
      <c r="BZQ140" s="7"/>
      <c r="BZR140" s="7"/>
      <c r="BZS140" s="7"/>
      <c r="BZT140" s="7"/>
      <c r="BZU140" s="7"/>
      <c r="BZV140" s="7"/>
      <c r="BZW140" s="7"/>
      <c r="BZX140" s="7"/>
      <c r="BZY140" s="7"/>
      <c r="BZZ140" s="7"/>
      <c r="CAA140" s="7"/>
      <c r="CAB140" s="7"/>
      <c r="CAC140" s="7"/>
      <c r="CAD140" s="7"/>
      <c r="CAE140" s="7"/>
      <c r="CAF140" s="7"/>
      <c r="CAG140" s="7"/>
      <c r="CAH140" s="7"/>
      <c r="CAI140" s="7"/>
      <c r="CAJ140" s="7"/>
      <c r="CAK140" s="7"/>
      <c r="CAL140" s="7"/>
      <c r="CAM140" s="7"/>
      <c r="CAN140" s="7"/>
      <c r="CAO140" s="7"/>
      <c r="CAP140" s="7"/>
      <c r="CAQ140" s="7"/>
      <c r="CAR140" s="7"/>
      <c r="CAS140" s="7"/>
      <c r="CAT140" s="7"/>
      <c r="CAU140" s="7"/>
      <c r="CAV140" s="7"/>
      <c r="CAW140" s="7"/>
      <c r="CAX140" s="7"/>
      <c r="CAY140" s="7"/>
      <c r="CAZ140" s="7"/>
      <c r="CBA140" s="7"/>
      <c r="CBB140" s="7"/>
      <c r="CBC140" s="7"/>
      <c r="CBD140" s="7"/>
      <c r="CBE140" s="7"/>
      <c r="CBF140" s="7"/>
      <c r="CBG140" s="7"/>
      <c r="CBH140" s="7"/>
      <c r="CBI140" s="7"/>
      <c r="CBJ140" s="7"/>
      <c r="CBK140" s="7"/>
      <c r="CBL140" s="7"/>
      <c r="CBM140" s="7"/>
      <c r="CBN140" s="7"/>
      <c r="CBO140" s="7"/>
      <c r="CBP140" s="7"/>
      <c r="CBQ140" s="7"/>
      <c r="CBR140" s="7"/>
      <c r="CBS140" s="7"/>
      <c r="CBT140" s="7"/>
      <c r="CBU140" s="7"/>
      <c r="CBV140" s="7"/>
      <c r="CBW140" s="7"/>
      <c r="CBX140" s="7"/>
      <c r="CBY140" s="7"/>
      <c r="CBZ140" s="7"/>
      <c r="CCA140" s="7"/>
      <c r="CCB140" s="7"/>
      <c r="CCC140" s="7"/>
      <c r="CCD140" s="7"/>
      <c r="CCE140" s="7"/>
      <c r="CCF140" s="7"/>
      <c r="CCG140" s="7"/>
      <c r="CCH140" s="7"/>
      <c r="CCI140" s="7"/>
      <c r="CCJ140" s="7"/>
      <c r="CCK140" s="7"/>
      <c r="CCL140" s="7"/>
      <c r="CCM140" s="7"/>
      <c r="CCN140" s="7"/>
      <c r="CCO140" s="7"/>
      <c r="CCP140" s="7"/>
      <c r="CCQ140" s="7"/>
      <c r="CCR140" s="7"/>
      <c r="CCS140" s="7"/>
      <c r="CCT140" s="7"/>
      <c r="CCU140" s="7"/>
      <c r="CCV140" s="7"/>
      <c r="CCW140" s="7"/>
      <c r="CCX140" s="7"/>
      <c r="CCY140" s="7"/>
      <c r="CCZ140" s="7"/>
      <c r="CDA140" s="7"/>
      <c r="CDB140" s="7"/>
      <c r="CDC140" s="7"/>
      <c r="CDD140" s="7"/>
      <c r="CDE140" s="7"/>
      <c r="CDF140" s="7"/>
      <c r="CDG140" s="7"/>
      <c r="CDH140" s="7"/>
      <c r="CDI140" s="7"/>
      <c r="CDJ140" s="7"/>
      <c r="CDK140" s="7"/>
      <c r="CDL140" s="7"/>
      <c r="CDM140" s="7"/>
      <c r="CDN140" s="7"/>
      <c r="CDO140" s="7"/>
      <c r="CDP140" s="7"/>
      <c r="CDQ140" s="7"/>
      <c r="CDR140" s="7"/>
      <c r="CDS140" s="7"/>
      <c r="CDT140" s="7"/>
      <c r="CDU140" s="7"/>
      <c r="CDV140" s="7"/>
      <c r="CDW140" s="7"/>
      <c r="CDX140" s="7"/>
      <c r="CDY140" s="7"/>
      <c r="CDZ140" s="7"/>
      <c r="CEA140" s="7"/>
      <c r="CEB140" s="7"/>
      <c r="CEC140" s="7"/>
      <c r="CED140" s="7"/>
      <c r="CEE140" s="7"/>
      <c r="CEF140" s="7"/>
      <c r="CEG140" s="7"/>
      <c r="CEH140" s="7"/>
      <c r="CEI140" s="7"/>
      <c r="CEJ140" s="7"/>
      <c r="CEK140" s="7"/>
      <c r="CEL140" s="7"/>
      <c r="CEM140" s="7"/>
      <c r="CEN140" s="7"/>
      <c r="CEO140" s="7"/>
      <c r="CEP140" s="7"/>
      <c r="CEQ140" s="7"/>
      <c r="CER140" s="7"/>
      <c r="CES140" s="7"/>
      <c r="CET140" s="7"/>
      <c r="CEU140" s="7"/>
      <c r="CEV140" s="7"/>
      <c r="CEW140" s="7"/>
      <c r="CEX140" s="7"/>
      <c r="CEY140" s="7"/>
      <c r="CEZ140" s="7"/>
      <c r="CFA140" s="7"/>
      <c r="CFB140" s="7"/>
      <c r="CFC140" s="7"/>
      <c r="CFD140" s="7"/>
      <c r="CFE140" s="7"/>
      <c r="CFF140" s="7"/>
      <c r="CFG140" s="7"/>
      <c r="CFH140" s="7"/>
      <c r="CFI140" s="7"/>
      <c r="CFJ140" s="7"/>
      <c r="CFK140" s="7"/>
      <c r="CFL140" s="7"/>
      <c r="CFM140" s="7"/>
      <c r="CFN140" s="7"/>
      <c r="CFO140" s="7"/>
      <c r="CFP140" s="7"/>
      <c r="CFQ140" s="7"/>
      <c r="CFR140" s="7"/>
      <c r="CFS140" s="7"/>
      <c r="CFT140" s="7"/>
      <c r="CFU140" s="7"/>
      <c r="CFV140" s="7"/>
      <c r="CFW140" s="7"/>
      <c r="CFX140" s="7"/>
      <c r="CFY140" s="7"/>
      <c r="CFZ140" s="7"/>
      <c r="CGA140" s="7"/>
      <c r="CGB140" s="7"/>
      <c r="CGC140" s="7"/>
      <c r="CGD140" s="7"/>
      <c r="CGE140" s="7"/>
      <c r="CGF140" s="7"/>
      <c r="CGG140" s="7"/>
      <c r="CGH140" s="7"/>
      <c r="CGI140" s="7"/>
      <c r="CGJ140" s="7"/>
      <c r="CGK140" s="7"/>
      <c r="CGL140" s="7"/>
      <c r="CGM140" s="7"/>
      <c r="CGN140" s="7"/>
      <c r="CGO140" s="7"/>
      <c r="CGP140" s="7"/>
      <c r="CGQ140" s="7"/>
      <c r="CGR140" s="7"/>
      <c r="CGS140" s="7"/>
      <c r="CGT140" s="7"/>
      <c r="CGU140" s="7"/>
      <c r="CGV140" s="7"/>
      <c r="CGW140" s="7"/>
      <c r="CGX140" s="7"/>
      <c r="CGY140" s="7"/>
      <c r="CGZ140" s="7"/>
      <c r="CHA140" s="7"/>
      <c r="CHB140" s="7"/>
      <c r="CHC140" s="7"/>
      <c r="CHD140" s="7"/>
      <c r="CHE140" s="7"/>
      <c r="CHF140" s="7"/>
      <c r="CHG140" s="7"/>
      <c r="CHH140" s="7"/>
      <c r="CHI140" s="7"/>
      <c r="CHJ140" s="7"/>
      <c r="CHK140" s="7"/>
      <c r="CHL140" s="7"/>
      <c r="CHM140" s="7"/>
      <c r="CHN140" s="7"/>
      <c r="CHO140" s="7"/>
      <c r="CHP140" s="7"/>
      <c r="CHQ140" s="7"/>
      <c r="CHR140" s="7"/>
      <c r="CHS140" s="7"/>
      <c r="CHT140" s="7"/>
      <c r="CHU140" s="7"/>
      <c r="CHV140" s="7"/>
      <c r="CHW140" s="7"/>
      <c r="CHX140" s="7"/>
      <c r="CHY140" s="7"/>
      <c r="CHZ140" s="7"/>
      <c r="CIA140" s="7"/>
      <c r="CIB140" s="7"/>
      <c r="CIC140" s="7"/>
      <c r="CID140" s="7"/>
      <c r="CIE140" s="7"/>
      <c r="CIF140" s="7"/>
      <c r="CIG140" s="7"/>
      <c r="CIH140" s="7"/>
      <c r="CII140" s="7"/>
      <c r="CIJ140" s="7"/>
      <c r="CIK140" s="7"/>
      <c r="CIL140" s="7"/>
      <c r="CIM140" s="7"/>
      <c r="CIN140" s="7"/>
      <c r="CIO140" s="7"/>
      <c r="CIP140" s="7"/>
      <c r="CIQ140" s="7"/>
      <c r="CIR140" s="7"/>
      <c r="CIS140" s="7"/>
      <c r="CIT140" s="7"/>
      <c r="CIU140" s="7"/>
      <c r="CIV140" s="7"/>
      <c r="CIW140" s="7"/>
      <c r="CIX140" s="7"/>
      <c r="CIY140" s="7"/>
      <c r="CIZ140" s="7"/>
      <c r="CJA140" s="7"/>
      <c r="CJB140" s="7"/>
      <c r="CJC140" s="7"/>
      <c r="CJD140" s="7"/>
      <c r="CJE140" s="7"/>
      <c r="CJF140" s="7"/>
      <c r="CJG140" s="7"/>
      <c r="CJH140" s="7"/>
      <c r="CJI140" s="7"/>
      <c r="CJJ140" s="7"/>
      <c r="CJK140" s="7"/>
      <c r="CJL140" s="7"/>
      <c r="CJM140" s="7"/>
      <c r="CJN140" s="7"/>
      <c r="CJO140" s="7"/>
      <c r="CJP140" s="7"/>
      <c r="CJQ140" s="7"/>
      <c r="CJR140" s="7"/>
      <c r="CJS140" s="7"/>
      <c r="CJT140" s="7"/>
      <c r="CJU140" s="7"/>
      <c r="CJV140" s="7"/>
      <c r="CJW140" s="7"/>
      <c r="CJX140" s="7"/>
      <c r="CJY140" s="7"/>
      <c r="CJZ140" s="7"/>
      <c r="CKA140" s="7"/>
      <c r="CKB140" s="7"/>
      <c r="CKC140" s="7"/>
      <c r="CKD140" s="7"/>
      <c r="CKE140" s="7"/>
      <c r="CKF140" s="7"/>
      <c r="CKG140" s="7"/>
      <c r="CKH140" s="7"/>
      <c r="CKI140" s="7"/>
      <c r="CKJ140" s="7"/>
      <c r="CKK140" s="7"/>
      <c r="CKL140" s="7"/>
      <c r="CKM140" s="7"/>
      <c r="CKN140" s="7"/>
      <c r="CKO140" s="7"/>
      <c r="CKP140" s="7"/>
      <c r="CKQ140" s="7"/>
      <c r="CKR140" s="7"/>
      <c r="CKS140" s="7"/>
      <c r="CKT140" s="7"/>
      <c r="CKU140" s="7"/>
      <c r="CKV140" s="7"/>
      <c r="CKW140" s="7"/>
      <c r="CKX140" s="7"/>
      <c r="CKY140" s="7"/>
      <c r="CKZ140" s="7"/>
      <c r="CLA140" s="7"/>
      <c r="CLB140" s="7"/>
      <c r="CLC140" s="7"/>
      <c r="CLD140" s="7"/>
      <c r="CLE140" s="7"/>
      <c r="CLF140" s="7"/>
      <c r="CLG140" s="7"/>
      <c r="CLH140" s="7"/>
      <c r="CLI140" s="7"/>
      <c r="CLJ140" s="7"/>
      <c r="CLK140" s="7"/>
      <c r="CLL140" s="7"/>
      <c r="CLM140" s="7"/>
      <c r="CLN140" s="7"/>
      <c r="CLO140" s="7"/>
      <c r="CLP140" s="7"/>
      <c r="CLQ140" s="7"/>
      <c r="CLR140" s="7"/>
      <c r="CLS140" s="7"/>
      <c r="CLT140" s="7"/>
      <c r="CLU140" s="7"/>
      <c r="CLV140" s="7"/>
      <c r="CLW140" s="7"/>
      <c r="CLX140" s="7"/>
      <c r="CLY140" s="7"/>
      <c r="CLZ140" s="7"/>
      <c r="CMA140" s="7"/>
      <c r="CMB140" s="7"/>
      <c r="CMC140" s="7"/>
      <c r="CMD140" s="7"/>
      <c r="CME140" s="7"/>
      <c r="CMF140" s="7"/>
      <c r="CMG140" s="7"/>
      <c r="CMH140" s="7"/>
      <c r="CMI140" s="7"/>
      <c r="CMJ140" s="7"/>
      <c r="CMK140" s="7"/>
      <c r="CML140" s="7"/>
      <c r="CMM140" s="7"/>
      <c r="CMN140" s="7"/>
      <c r="CMO140" s="7"/>
      <c r="CMP140" s="7"/>
      <c r="CMQ140" s="7"/>
      <c r="CMR140" s="7"/>
      <c r="CMS140" s="7"/>
      <c r="CMT140" s="7"/>
      <c r="CMU140" s="7"/>
      <c r="CMV140" s="7"/>
      <c r="CMW140" s="7"/>
      <c r="CMX140" s="7"/>
      <c r="CMY140" s="7"/>
      <c r="CMZ140" s="7"/>
      <c r="CNA140" s="7"/>
      <c r="CNB140" s="7"/>
      <c r="CNC140" s="7"/>
      <c r="CND140" s="7"/>
      <c r="CNE140" s="7"/>
      <c r="CNF140" s="7"/>
      <c r="CNG140" s="7"/>
      <c r="CNH140" s="7"/>
      <c r="CNI140" s="7"/>
      <c r="CNJ140" s="7"/>
      <c r="CNK140" s="7"/>
      <c r="CNL140" s="7"/>
      <c r="CNM140" s="7"/>
      <c r="CNN140" s="7"/>
      <c r="CNO140" s="7"/>
      <c r="CNP140" s="7"/>
      <c r="CNQ140" s="7"/>
      <c r="CNR140" s="7"/>
      <c r="CNS140" s="7"/>
      <c r="CNT140" s="7"/>
      <c r="CNU140" s="7"/>
      <c r="CNV140" s="7"/>
      <c r="CNW140" s="7"/>
      <c r="CNX140" s="7"/>
      <c r="CNY140" s="7"/>
      <c r="CNZ140" s="7"/>
      <c r="COA140" s="7"/>
      <c r="COB140" s="7"/>
      <c r="COC140" s="7"/>
      <c r="COD140" s="7"/>
      <c r="COE140" s="7"/>
      <c r="COF140" s="7"/>
      <c r="COG140" s="7"/>
      <c r="COH140" s="7"/>
      <c r="COI140" s="7"/>
      <c r="COJ140" s="7"/>
      <c r="COK140" s="7"/>
      <c r="COL140" s="7"/>
      <c r="COM140" s="7"/>
      <c r="CON140" s="7"/>
      <c r="COO140" s="7"/>
      <c r="COP140" s="7"/>
      <c r="COQ140" s="7"/>
      <c r="COR140" s="7"/>
      <c r="COS140" s="7"/>
      <c r="COT140" s="7"/>
      <c r="COU140" s="7"/>
      <c r="COV140" s="7"/>
      <c r="COW140" s="7"/>
      <c r="COX140" s="7"/>
      <c r="COY140" s="7"/>
      <c r="COZ140" s="7"/>
      <c r="CPA140" s="7"/>
      <c r="CPB140" s="7"/>
      <c r="CPC140" s="7"/>
      <c r="CPD140" s="7"/>
      <c r="CPE140" s="7"/>
      <c r="CPF140" s="7"/>
      <c r="CPG140" s="7"/>
      <c r="CPH140" s="7"/>
      <c r="CPI140" s="7"/>
      <c r="CPJ140" s="7"/>
      <c r="CPK140" s="7"/>
      <c r="CPL140" s="7"/>
      <c r="CPM140" s="7"/>
      <c r="CPN140" s="7"/>
      <c r="CPO140" s="7"/>
      <c r="CPP140" s="7"/>
      <c r="CPQ140" s="7"/>
      <c r="CPR140" s="7"/>
      <c r="CPS140" s="7"/>
      <c r="CPT140" s="7"/>
      <c r="CPU140" s="7"/>
      <c r="CPV140" s="7"/>
      <c r="CPW140" s="7"/>
      <c r="CPX140" s="7"/>
      <c r="CPY140" s="7"/>
      <c r="CPZ140" s="7"/>
      <c r="CQA140" s="7"/>
      <c r="CQB140" s="7"/>
      <c r="CQC140" s="7"/>
      <c r="CQD140" s="7"/>
      <c r="CQE140" s="7"/>
      <c r="CQF140" s="7"/>
      <c r="CQG140" s="7"/>
      <c r="CQH140" s="7"/>
      <c r="CQI140" s="7"/>
      <c r="CQJ140" s="7"/>
      <c r="CQK140" s="7"/>
      <c r="CQL140" s="7"/>
      <c r="CQM140" s="7"/>
      <c r="CQN140" s="7"/>
      <c r="CQO140" s="7"/>
      <c r="CQP140" s="7"/>
      <c r="CQQ140" s="7"/>
      <c r="CQR140" s="7"/>
      <c r="CQS140" s="7"/>
      <c r="CQT140" s="7"/>
      <c r="CQU140" s="7"/>
      <c r="CQV140" s="7"/>
      <c r="CQW140" s="7"/>
      <c r="CQX140" s="7"/>
      <c r="CQY140" s="7"/>
      <c r="CQZ140" s="7"/>
      <c r="CRA140" s="7"/>
      <c r="CRB140" s="7"/>
      <c r="CRC140" s="7"/>
      <c r="CRD140" s="7"/>
      <c r="CRE140" s="7"/>
      <c r="CRF140" s="7"/>
      <c r="CRG140" s="7"/>
      <c r="CRH140" s="7"/>
      <c r="CRI140" s="7"/>
      <c r="CRJ140" s="7"/>
      <c r="CRK140" s="7"/>
      <c r="CRL140" s="7"/>
      <c r="CRM140" s="7"/>
      <c r="CRN140" s="7"/>
      <c r="CRO140" s="7"/>
      <c r="CRP140" s="7"/>
      <c r="CRQ140" s="7"/>
      <c r="CRR140" s="7"/>
      <c r="CRS140" s="7"/>
      <c r="CRT140" s="7"/>
      <c r="CRU140" s="7"/>
      <c r="CRV140" s="7"/>
      <c r="CRW140" s="7"/>
      <c r="CRX140" s="7"/>
      <c r="CRY140" s="7"/>
      <c r="CRZ140" s="7"/>
      <c r="CSA140" s="7"/>
      <c r="CSB140" s="7"/>
      <c r="CSC140" s="7"/>
      <c r="CSD140" s="7"/>
      <c r="CSE140" s="7"/>
      <c r="CSF140" s="7"/>
      <c r="CSG140" s="7"/>
      <c r="CSH140" s="7"/>
      <c r="CSI140" s="7"/>
      <c r="CSJ140" s="7"/>
      <c r="CSK140" s="7"/>
      <c r="CSL140" s="7"/>
      <c r="CSM140" s="7"/>
      <c r="CSN140" s="7"/>
      <c r="CSO140" s="7"/>
      <c r="CSP140" s="7"/>
      <c r="CSQ140" s="7"/>
      <c r="CSR140" s="7"/>
      <c r="CSS140" s="7"/>
      <c r="CST140" s="7"/>
      <c r="CSU140" s="7"/>
      <c r="CSV140" s="7"/>
      <c r="CSW140" s="7"/>
      <c r="CSX140" s="7"/>
      <c r="CSY140" s="7"/>
      <c r="CSZ140" s="7"/>
      <c r="CTA140" s="7"/>
      <c r="CTB140" s="7"/>
      <c r="CTC140" s="7"/>
      <c r="CTD140" s="7"/>
      <c r="CTE140" s="7"/>
      <c r="CTF140" s="7"/>
      <c r="CTG140" s="7"/>
      <c r="CTH140" s="7"/>
      <c r="CTI140" s="7"/>
      <c r="CTJ140" s="7"/>
      <c r="CTK140" s="7"/>
      <c r="CTL140" s="7"/>
      <c r="CTM140" s="7"/>
      <c r="CTN140" s="7"/>
      <c r="CTO140" s="7"/>
      <c r="CTP140" s="7"/>
      <c r="CTQ140" s="7"/>
      <c r="CTR140" s="7"/>
      <c r="CTS140" s="7"/>
      <c r="CTT140" s="7"/>
      <c r="CTU140" s="7"/>
      <c r="CTV140" s="7"/>
      <c r="CTW140" s="7"/>
      <c r="CTX140" s="7"/>
      <c r="CTY140" s="7"/>
      <c r="CTZ140" s="7"/>
      <c r="CUA140" s="7"/>
      <c r="CUB140" s="7"/>
      <c r="CUC140" s="7"/>
      <c r="CUD140" s="7"/>
      <c r="CUE140" s="7"/>
      <c r="CUF140" s="7"/>
      <c r="CUG140" s="7"/>
      <c r="CUH140" s="7"/>
      <c r="CUI140" s="7"/>
      <c r="CUJ140" s="7"/>
      <c r="CUK140" s="7"/>
      <c r="CUL140" s="7"/>
      <c r="CUM140" s="7"/>
      <c r="CUN140" s="7"/>
      <c r="CUO140" s="7"/>
      <c r="CUP140" s="7"/>
      <c r="CUQ140" s="7"/>
      <c r="CUR140" s="7"/>
      <c r="CUS140" s="7"/>
      <c r="CUT140" s="7"/>
      <c r="CUU140" s="7"/>
      <c r="CUV140" s="7"/>
      <c r="CUW140" s="7"/>
      <c r="CUX140" s="7"/>
      <c r="CUY140" s="7"/>
      <c r="CUZ140" s="7"/>
      <c r="CVA140" s="7"/>
      <c r="CVB140" s="7"/>
      <c r="CVC140" s="7"/>
      <c r="CVD140" s="7"/>
      <c r="CVE140" s="7"/>
      <c r="CVF140" s="7"/>
      <c r="CVG140" s="7"/>
      <c r="CVH140" s="7"/>
      <c r="CVI140" s="7"/>
      <c r="CVJ140" s="7"/>
      <c r="CVK140" s="7"/>
      <c r="CVL140" s="7"/>
      <c r="CVM140" s="7"/>
      <c r="CVN140" s="7"/>
      <c r="CVO140" s="7"/>
      <c r="CVP140" s="7"/>
      <c r="CVQ140" s="7"/>
      <c r="CVR140" s="7"/>
      <c r="CVS140" s="7"/>
      <c r="CVT140" s="7"/>
      <c r="CVU140" s="7"/>
      <c r="CVV140" s="7"/>
      <c r="CVW140" s="7"/>
      <c r="CVX140" s="7"/>
      <c r="CVY140" s="7"/>
      <c r="CVZ140" s="7"/>
      <c r="CWA140" s="7"/>
      <c r="CWB140" s="7"/>
      <c r="CWC140" s="7"/>
      <c r="CWD140" s="7"/>
      <c r="CWE140" s="7"/>
      <c r="CWF140" s="7"/>
      <c r="CWG140" s="7"/>
      <c r="CWH140" s="7"/>
      <c r="CWI140" s="7"/>
      <c r="CWJ140" s="7"/>
      <c r="CWK140" s="7"/>
      <c r="CWL140" s="7"/>
      <c r="CWM140" s="7"/>
      <c r="CWN140" s="7"/>
      <c r="CWO140" s="7"/>
      <c r="CWP140" s="7"/>
      <c r="CWQ140" s="7"/>
      <c r="CWR140" s="7"/>
      <c r="CWS140" s="7"/>
      <c r="CWT140" s="7"/>
      <c r="CWU140" s="7"/>
      <c r="CWV140" s="7"/>
      <c r="CWW140" s="7"/>
      <c r="CWX140" s="7"/>
      <c r="CWY140" s="7"/>
      <c r="CWZ140" s="7"/>
      <c r="CXA140" s="7"/>
      <c r="CXB140" s="7"/>
      <c r="CXC140" s="7"/>
      <c r="CXD140" s="7"/>
      <c r="CXE140" s="7"/>
      <c r="CXF140" s="7"/>
      <c r="CXG140" s="7"/>
      <c r="CXH140" s="7"/>
      <c r="CXI140" s="7"/>
      <c r="CXJ140" s="7"/>
      <c r="CXK140" s="7"/>
      <c r="CXL140" s="7"/>
      <c r="CXM140" s="7"/>
      <c r="CXN140" s="7"/>
      <c r="CXO140" s="7"/>
      <c r="CXP140" s="7"/>
      <c r="CXQ140" s="7"/>
      <c r="CXR140" s="7"/>
      <c r="CXS140" s="7"/>
      <c r="CXT140" s="7"/>
      <c r="CXU140" s="7"/>
      <c r="CXV140" s="7"/>
      <c r="CXW140" s="7"/>
      <c r="CXX140" s="7"/>
      <c r="CXY140" s="7"/>
      <c r="CXZ140" s="7"/>
      <c r="CYA140" s="7"/>
      <c r="CYB140" s="7"/>
      <c r="CYC140" s="7"/>
      <c r="CYD140" s="7"/>
      <c r="CYE140" s="7"/>
      <c r="CYF140" s="7"/>
      <c r="CYG140" s="7"/>
      <c r="CYH140" s="7"/>
      <c r="CYI140" s="7"/>
      <c r="CYJ140" s="7"/>
      <c r="CYK140" s="7"/>
      <c r="CYL140" s="7"/>
      <c r="CYM140" s="7"/>
      <c r="CYN140" s="7"/>
      <c r="CYO140" s="7"/>
      <c r="CYP140" s="7"/>
      <c r="CYQ140" s="7"/>
      <c r="CYR140" s="7"/>
      <c r="CYS140" s="7"/>
      <c r="CYT140" s="7"/>
      <c r="CYU140" s="7"/>
      <c r="CYV140" s="7"/>
      <c r="CYW140" s="7"/>
      <c r="CYX140" s="7"/>
      <c r="CYY140" s="7"/>
      <c r="CYZ140" s="7"/>
      <c r="CZA140" s="7"/>
      <c r="CZB140" s="7"/>
      <c r="CZC140" s="7"/>
      <c r="CZD140" s="7"/>
      <c r="CZE140" s="7"/>
      <c r="CZF140" s="7"/>
      <c r="CZG140" s="7"/>
      <c r="CZH140" s="7"/>
      <c r="CZI140" s="7"/>
      <c r="CZJ140" s="7"/>
      <c r="CZK140" s="7"/>
      <c r="CZL140" s="7"/>
      <c r="CZM140" s="7"/>
      <c r="CZN140" s="7"/>
      <c r="CZO140" s="7"/>
      <c r="CZP140" s="7"/>
      <c r="CZQ140" s="7"/>
      <c r="CZR140" s="7"/>
      <c r="CZS140" s="7"/>
      <c r="CZT140" s="7"/>
      <c r="CZU140" s="7"/>
      <c r="CZV140" s="7"/>
      <c r="CZW140" s="7"/>
      <c r="CZX140" s="7"/>
      <c r="CZY140" s="7"/>
      <c r="CZZ140" s="7"/>
      <c r="DAA140" s="7"/>
      <c r="DAB140" s="7"/>
      <c r="DAC140" s="7"/>
      <c r="DAD140" s="7"/>
      <c r="DAE140" s="7"/>
      <c r="DAF140" s="7"/>
      <c r="DAG140" s="7"/>
      <c r="DAH140" s="7"/>
      <c r="DAI140" s="7"/>
      <c r="DAJ140" s="7"/>
      <c r="DAK140" s="7"/>
      <c r="DAL140" s="7"/>
      <c r="DAM140" s="7"/>
      <c r="DAN140" s="7"/>
      <c r="DAO140" s="7"/>
      <c r="DAP140" s="7"/>
      <c r="DAQ140" s="7"/>
      <c r="DAR140" s="7"/>
      <c r="DAS140" s="7"/>
      <c r="DAT140" s="7"/>
      <c r="DAU140" s="7"/>
      <c r="DAV140" s="7"/>
      <c r="DAW140" s="7"/>
      <c r="DAX140" s="7"/>
      <c r="DAY140" s="7"/>
      <c r="DAZ140" s="7"/>
      <c r="DBA140" s="7"/>
      <c r="DBB140" s="7"/>
      <c r="DBC140" s="7"/>
      <c r="DBD140" s="7"/>
      <c r="DBE140" s="7"/>
      <c r="DBF140" s="7"/>
      <c r="DBG140" s="7"/>
      <c r="DBH140" s="7"/>
      <c r="DBI140" s="7"/>
      <c r="DBJ140" s="7"/>
      <c r="DBK140" s="7"/>
      <c r="DBL140" s="7"/>
      <c r="DBM140" s="7"/>
      <c r="DBN140" s="7"/>
      <c r="DBO140" s="7"/>
      <c r="DBP140" s="7"/>
      <c r="DBQ140" s="7"/>
      <c r="DBR140" s="7"/>
      <c r="DBS140" s="7"/>
      <c r="DBT140" s="7"/>
      <c r="DBU140" s="7"/>
      <c r="DBV140" s="7"/>
      <c r="DBW140" s="7"/>
      <c r="DBX140" s="7"/>
      <c r="DBY140" s="7"/>
      <c r="DBZ140" s="7"/>
      <c r="DCA140" s="7"/>
      <c r="DCB140" s="7"/>
      <c r="DCC140" s="7"/>
      <c r="DCD140" s="7"/>
      <c r="DCE140" s="7"/>
      <c r="DCF140" s="7"/>
      <c r="DCG140" s="7"/>
      <c r="DCH140" s="7"/>
      <c r="DCI140" s="7"/>
      <c r="DCJ140" s="7"/>
      <c r="DCK140" s="7"/>
      <c r="DCL140" s="7"/>
      <c r="DCM140" s="7"/>
      <c r="DCN140" s="7"/>
      <c r="DCO140" s="7"/>
      <c r="DCP140" s="7"/>
      <c r="DCQ140" s="7"/>
      <c r="DCR140" s="7"/>
      <c r="DCS140" s="7"/>
      <c r="DCT140" s="7"/>
      <c r="DCU140" s="7"/>
      <c r="DCV140" s="7"/>
      <c r="DCW140" s="7"/>
      <c r="DCX140" s="7"/>
      <c r="DCY140" s="7"/>
      <c r="DCZ140" s="7"/>
      <c r="DDA140" s="7"/>
      <c r="DDB140" s="7"/>
      <c r="DDC140" s="7"/>
      <c r="DDD140" s="7"/>
      <c r="DDE140" s="7"/>
      <c r="DDF140" s="7"/>
      <c r="DDG140" s="7"/>
      <c r="DDH140" s="7"/>
      <c r="DDI140" s="7"/>
      <c r="DDJ140" s="7"/>
      <c r="DDK140" s="7"/>
      <c r="DDL140" s="7"/>
      <c r="DDM140" s="7"/>
      <c r="DDN140" s="7"/>
      <c r="DDO140" s="7"/>
      <c r="DDP140" s="7"/>
      <c r="DDQ140" s="7"/>
      <c r="DDR140" s="7"/>
      <c r="DDS140" s="7"/>
      <c r="DDT140" s="7"/>
      <c r="DDU140" s="7"/>
      <c r="DDV140" s="7"/>
      <c r="DDW140" s="7"/>
      <c r="DDX140" s="7"/>
      <c r="DDY140" s="7"/>
      <c r="DDZ140" s="7"/>
      <c r="DEA140" s="7"/>
      <c r="DEB140" s="7"/>
      <c r="DEC140" s="7"/>
      <c r="DED140" s="7"/>
      <c r="DEE140" s="7"/>
      <c r="DEF140" s="7"/>
      <c r="DEG140" s="7"/>
      <c r="DEH140" s="7"/>
      <c r="DEI140" s="7"/>
      <c r="DEJ140" s="7"/>
      <c r="DEK140" s="7"/>
      <c r="DEL140" s="7"/>
      <c r="DEM140" s="7"/>
      <c r="DEN140" s="7"/>
      <c r="DEO140" s="7"/>
      <c r="DEP140" s="7"/>
      <c r="DEQ140" s="7"/>
      <c r="DER140" s="7"/>
      <c r="DES140" s="7"/>
      <c r="DET140" s="7"/>
      <c r="DEU140" s="7"/>
      <c r="DEV140" s="7"/>
      <c r="DEW140" s="7"/>
      <c r="DEX140" s="7"/>
      <c r="DEY140" s="7"/>
      <c r="DEZ140" s="7"/>
      <c r="DFA140" s="7"/>
      <c r="DFB140" s="7"/>
      <c r="DFC140" s="7"/>
      <c r="DFD140" s="7"/>
      <c r="DFE140" s="7"/>
      <c r="DFF140" s="7"/>
      <c r="DFG140" s="7"/>
      <c r="DFH140" s="7"/>
      <c r="DFI140" s="7"/>
      <c r="DFJ140" s="7"/>
      <c r="DFK140" s="7"/>
      <c r="DFL140" s="7"/>
      <c r="DFM140" s="7"/>
      <c r="DFN140" s="7"/>
      <c r="DFO140" s="7"/>
      <c r="DFP140" s="7"/>
      <c r="DFQ140" s="7"/>
      <c r="DFR140" s="7"/>
      <c r="DFS140" s="7"/>
      <c r="DFT140" s="7"/>
      <c r="DFU140" s="7"/>
      <c r="DFV140" s="7"/>
      <c r="DFW140" s="7"/>
      <c r="DFX140" s="7"/>
      <c r="DFY140" s="7"/>
      <c r="DFZ140" s="7"/>
      <c r="DGA140" s="7"/>
      <c r="DGB140" s="7"/>
      <c r="DGC140" s="7"/>
      <c r="DGD140" s="7"/>
      <c r="DGE140" s="7"/>
      <c r="DGF140" s="7"/>
      <c r="DGG140" s="7"/>
      <c r="DGH140" s="7"/>
      <c r="DGI140" s="7"/>
      <c r="DGJ140" s="7"/>
      <c r="DGK140" s="7"/>
      <c r="DGL140" s="7"/>
      <c r="DGM140" s="7"/>
      <c r="DGN140" s="7"/>
      <c r="DGO140" s="7"/>
      <c r="DGP140" s="7"/>
      <c r="DGQ140" s="7"/>
      <c r="DGR140" s="7"/>
      <c r="DGS140" s="7"/>
      <c r="DGT140" s="7"/>
      <c r="DGU140" s="7"/>
      <c r="DGV140" s="7"/>
      <c r="DGW140" s="7"/>
      <c r="DGX140" s="7"/>
      <c r="DGY140" s="7"/>
      <c r="DGZ140" s="7"/>
      <c r="DHA140" s="7"/>
      <c r="DHB140" s="7"/>
      <c r="DHC140" s="7"/>
      <c r="DHD140" s="7"/>
      <c r="DHE140" s="7"/>
      <c r="DHF140" s="7"/>
      <c r="DHG140" s="7"/>
      <c r="DHH140" s="7"/>
      <c r="DHI140" s="7"/>
      <c r="DHJ140" s="7"/>
      <c r="DHK140" s="7"/>
      <c r="DHL140" s="7"/>
      <c r="DHM140" s="7"/>
      <c r="DHN140" s="7"/>
      <c r="DHO140" s="7"/>
      <c r="DHP140" s="7"/>
      <c r="DHQ140" s="7"/>
      <c r="DHR140" s="7"/>
      <c r="DHS140" s="7"/>
      <c r="DHT140" s="7"/>
      <c r="DHU140" s="7"/>
      <c r="DHV140" s="7"/>
      <c r="DHW140" s="7"/>
      <c r="DHX140" s="7"/>
      <c r="DHY140" s="7"/>
      <c r="DHZ140" s="7"/>
      <c r="DIA140" s="7"/>
      <c r="DIB140" s="7"/>
      <c r="DIC140" s="7"/>
      <c r="DID140" s="7"/>
      <c r="DIE140" s="7"/>
      <c r="DIF140" s="7"/>
      <c r="DIG140" s="7"/>
      <c r="DIH140" s="7"/>
      <c r="DII140" s="7"/>
      <c r="DIJ140" s="7"/>
      <c r="DIK140" s="7"/>
      <c r="DIL140" s="7"/>
      <c r="DIM140" s="7"/>
      <c r="DIN140" s="7"/>
      <c r="DIO140" s="7"/>
      <c r="DIP140" s="7"/>
      <c r="DIQ140" s="7"/>
      <c r="DIR140" s="7"/>
      <c r="DIS140" s="7"/>
      <c r="DIT140" s="7"/>
      <c r="DIU140" s="7"/>
      <c r="DIV140" s="7"/>
      <c r="DIW140" s="7"/>
      <c r="DIX140" s="7"/>
      <c r="DIY140" s="7"/>
      <c r="DIZ140" s="7"/>
      <c r="DJA140" s="7"/>
      <c r="DJB140" s="7"/>
      <c r="DJC140" s="7"/>
      <c r="DJD140" s="7"/>
      <c r="DJE140" s="7"/>
      <c r="DJF140" s="7"/>
      <c r="DJG140" s="7"/>
      <c r="DJH140" s="7"/>
      <c r="DJI140" s="7"/>
      <c r="DJJ140" s="7"/>
      <c r="DJK140" s="7"/>
      <c r="DJL140" s="7"/>
      <c r="DJM140" s="7"/>
      <c r="DJN140" s="7"/>
      <c r="DJO140" s="7"/>
      <c r="DJP140" s="7"/>
      <c r="DJQ140" s="7"/>
      <c r="DJR140" s="7"/>
      <c r="DJS140" s="7"/>
      <c r="DJT140" s="7"/>
      <c r="DJU140" s="7"/>
      <c r="DJV140" s="7"/>
      <c r="DJW140" s="7"/>
      <c r="DJX140" s="7"/>
      <c r="DJY140" s="7"/>
      <c r="DJZ140" s="7"/>
      <c r="DKA140" s="7"/>
      <c r="DKB140" s="7"/>
      <c r="DKC140" s="7"/>
      <c r="DKD140" s="7"/>
      <c r="DKE140" s="7"/>
      <c r="DKF140" s="7"/>
      <c r="DKG140" s="7"/>
      <c r="DKH140" s="7"/>
      <c r="DKI140" s="7"/>
      <c r="DKJ140" s="7"/>
      <c r="DKK140" s="7"/>
      <c r="DKL140" s="7"/>
      <c r="DKM140" s="7"/>
      <c r="DKN140" s="7"/>
      <c r="DKO140" s="7"/>
      <c r="DKP140" s="7"/>
      <c r="DKQ140" s="7"/>
      <c r="DKR140" s="7"/>
      <c r="DKS140" s="7"/>
      <c r="DKT140" s="7"/>
      <c r="DKU140" s="7"/>
      <c r="DKV140" s="7"/>
      <c r="DKW140" s="7"/>
      <c r="DKX140" s="7"/>
      <c r="DKY140" s="7"/>
      <c r="DKZ140" s="7"/>
      <c r="DLA140" s="7"/>
      <c r="DLB140" s="7"/>
      <c r="DLC140" s="7"/>
      <c r="DLD140" s="7"/>
      <c r="DLE140" s="7"/>
      <c r="DLF140" s="7"/>
      <c r="DLG140" s="7"/>
      <c r="DLH140" s="7"/>
      <c r="DLI140" s="7"/>
      <c r="DLJ140" s="7"/>
      <c r="DLK140" s="7"/>
      <c r="DLL140" s="7"/>
      <c r="DLM140" s="7"/>
      <c r="DLN140" s="7"/>
      <c r="DLO140" s="7"/>
      <c r="DLP140" s="7"/>
      <c r="DLQ140" s="7"/>
      <c r="DLR140" s="7"/>
      <c r="DLS140" s="7"/>
      <c r="DLT140" s="7"/>
      <c r="DLU140" s="7"/>
      <c r="DLV140" s="7"/>
      <c r="DLW140" s="7"/>
      <c r="DLX140" s="7"/>
      <c r="DLY140" s="7"/>
      <c r="DLZ140" s="7"/>
      <c r="DMA140" s="7"/>
      <c r="DMB140" s="7"/>
      <c r="DMC140" s="7"/>
      <c r="DMD140" s="7"/>
      <c r="DME140" s="7"/>
      <c r="DMF140" s="7"/>
      <c r="DMG140" s="7"/>
      <c r="DMH140" s="7"/>
      <c r="DMI140" s="7"/>
      <c r="DMJ140" s="7"/>
      <c r="DMK140" s="7"/>
      <c r="DML140" s="7"/>
      <c r="DMM140" s="7"/>
      <c r="DMN140" s="7"/>
      <c r="DMO140" s="7"/>
      <c r="DMP140" s="7"/>
      <c r="DMQ140" s="7"/>
      <c r="DMR140" s="7"/>
      <c r="DMS140" s="7"/>
      <c r="DMT140" s="7"/>
      <c r="DMU140" s="7"/>
      <c r="DMV140" s="7"/>
      <c r="DMW140" s="7"/>
      <c r="DMX140" s="7"/>
      <c r="DMY140" s="7"/>
      <c r="DMZ140" s="7"/>
      <c r="DNA140" s="7"/>
      <c r="DNB140" s="7"/>
      <c r="DNC140" s="7"/>
      <c r="DND140" s="7"/>
      <c r="DNE140" s="7"/>
      <c r="DNF140" s="7"/>
      <c r="DNG140" s="7"/>
      <c r="DNH140" s="7"/>
      <c r="DNI140" s="7"/>
      <c r="DNJ140" s="7"/>
      <c r="DNK140" s="7"/>
      <c r="DNL140" s="7"/>
      <c r="DNM140" s="7"/>
      <c r="DNN140" s="7"/>
      <c r="DNO140" s="7"/>
      <c r="DNP140" s="7"/>
      <c r="DNQ140" s="7"/>
      <c r="DNR140" s="7"/>
      <c r="DNS140" s="7"/>
      <c r="DNT140" s="7"/>
      <c r="DNU140" s="7"/>
      <c r="DNV140" s="7"/>
      <c r="DNW140" s="7"/>
      <c r="DNX140" s="7"/>
      <c r="DNY140" s="7"/>
      <c r="DNZ140" s="7"/>
      <c r="DOA140" s="7"/>
      <c r="DOB140" s="7"/>
      <c r="DOC140" s="7"/>
      <c r="DOD140" s="7"/>
      <c r="DOE140" s="7"/>
      <c r="DOF140" s="7"/>
      <c r="DOG140" s="7"/>
      <c r="DOH140" s="7"/>
      <c r="DOI140" s="7"/>
      <c r="DOJ140" s="7"/>
      <c r="DOK140" s="7"/>
      <c r="DOL140" s="7"/>
      <c r="DOM140" s="7"/>
      <c r="DON140" s="7"/>
      <c r="DOO140" s="7"/>
      <c r="DOP140" s="7"/>
      <c r="DOQ140" s="7"/>
      <c r="DOR140" s="7"/>
      <c r="DOS140" s="7"/>
      <c r="DOT140" s="7"/>
      <c r="DOU140" s="7"/>
      <c r="DOV140" s="7"/>
      <c r="DOW140" s="7"/>
      <c r="DOX140" s="7"/>
      <c r="DOY140" s="7"/>
      <c r="DOZ140" s="7"/>
      <c r="DPA140" s="7"/>
      <c r="DPB140" s="7"/>
      <c r="DPC140" s="7"/>
      <c r="DPD140" s="7"/>
      <c r="DPE140" s="7"/>
      <c r="DPF140" s="7"/>
      <c r="DPG140" s="7"/>
      <c r="DPH140" s="7"/>
      <c r="DPI140" s="7"/>
      <c r="DPJ140" s="7"/>
      <c r="DPK140" s="7"/>
      <c r="DPL140" s="7"/>
      <c r="DPM140" s="7"/>
      <c r="DPN140" s="7"/>
      <c r="DPO140" s="7"/>
      <c r="DPP140" s="7"/>
      <c r="DPQ140" s="7"/>
      <c r="DPR140" s="7"/>
      <c r="DPS140" s="7"/>
      <c r="DPT140" s="7"/>
      <c r="DPU140" s="7"/>
      <c r="DPV140" s="7"/>
      <c r="DPW140" s="7"/>
      <c r="DPX140" s="7"/>
      <c r="DPY140" s="7"/>
      <c r="DPZ140" s="7"/>
      <c r="DQA140" s="7"/>
      <c r="DQB140" s="7"/>
      <c r="DQC140" s="7"/>
      <c r="DQD140" s="7"/>
      <c r="DQE140" s="7"/>
      <c r="DQF140" s="7"/>
      <c r="DQG140" s="7"/>
      <c r="DQH140" s="7"/>
      <c r="DQI140" s="7"/>
      <c r="DQJ140" s="7"/>
      <c r="DQK140" s="7"/>
      <c r="DQL140" s="7"/>
      <c r="DQM140" s="7"/>
      <c r="DQN140" s="7"/>
      <c r="DQO140" s="7"/>
      <c r="DQP140" s="7"/>
      <c r="DQQ140" s="7"/>
      <c r="DQR140" s="7"/>
      <c r="DQS140" s="7"/>
      <c r="DQT140" s="7"/>
      <c r="DQU140" s="7"/>
      <c r="DQV140" s="7"/>
      <c r="DQW140" s="7"/>
      <c r="DQX140" s="7"/>
      <c r="DQY140" s="7"/>
      <c r="DQZ140" s="7"/>
      <c r="DRA140" s="7"/>
      <c r="DRB140" s="7"/>
      <c r="DRC140" s="7"/>
      <c r="DRD140" s="7"/>
      <c r="DRE140" s="7"/>
      <c r="DRF140" s="7"/>
      <c r="DRG140" s="7"/>
      <c r="DRH140" s="7"/>
      <c r="DRI140" s="7"/>
      <c r="DRJ140" s="7"/>
      <c r="DRK140" s="7"/>
      <c r="DRL140" s="7"/>
      <c r="DRM140" s="7"/>
      <c r="DRN140" s="7"/>
      <c r="DRO140" s="7"/>
      <c r="DRP140" s="7"/>
      <c r="DRQ140" s="7"/>
      <c r="DRR140" s="7"/>
      <c r="DRS140" s="7"/>
      <c r="DRT140" s="7"/>
      <c r="DRU140" s="7"/>
      <c r="DRV140" s="7"/>
      <c r="DRW140" s="7"/>
      <c r="DRX140" s="7"/>
      <c r="DRY140" s="7"/>
      <c r="DRZ140" s="7"/>
      <c r="DSA140" s="7"/>
      <c r="DSB140" s="7"/>
      <c r="DSC140" s="7"/>
      <c r="DSD140" s="7"/>
      <c r="DSE140" s="7"/>
      <c r="DSF140" s="7"/>
      <c r="DSG140" s="7"/>
      <c r="DSH140" s="7"/>
      <c r="DSI140" s="7"/>
      <c r="DSJ140" s="7"/>
      <c r="DSK140" s="7"/>
      <c r="DSL140" s="7"/>
      <c r="DSM140" s="7"/>
      <c r="DSN140" s="7"/>
      <c r="DSO140" s="7"/>
      <c r="DSP140" s="7"/>
      <c r="DSQ140" s="7"/>
      <c r="DSR140" s="7"/>
      <c r="DSS140" s="7"/>
      <c r="DST140" s="7"/>
      <c r="DSU140" s="7"/>
      <c r="DSV140" s="7"/>
      <c r="DSW140" s="7"/>
      <c r="DSX140" s="7"/>
      <c r="DSY140" s="7"/>
      <c r="DSZ140" s="7"/>
      <c r="DTA140" s="7"/>
      <c r="DTB140" s="7"/>
      <c r="DTC140" s="7"/>
      <c r="DTD140" s="7"/>
      <c r="DTE140" s="7"/>
      <c r="DTF140" s="7"/>
      <c r="DTG140" s="7"/>
      <c r="DTH140" s="7"/>
      <c r="DTI140" s="7"/>
      <c r="DTJ140" s="7"/>
      <c r="DTK140" s="7"/>
      <c r="DTL140" s="7"/>
      <c r="DTM140" s="7"/>
      <c r="DTN140" s="7"/>
      <c r="DTO140" s="7"/>
      <c r="DTP140" s="7"/>
      <c r="DTQ140" s="7"/>
      <c r="DTR140" s="7"/>
      <c r="DTS140" s="7"/>
      <c r="DTT140" s="7"/>
      <c r="DTU140" s="7"/>
      <c r="DTV140" s="7"/>
      <c r="DTW140" s="7"/>
      <c r="DTX140" s="7"/>
      <c r="DTY140" s="7"/>
      <c r="DTZ140" s="7"/>
      <c r="DUA140" s="7"/>
      <c r="DUB140" s="7"/>
      <c r="DUC140" s="7"/>
      <c r="DUD140" s="7"/>
      <c r="DUE140" s="7"/>
      <c r="DUF140" s="7"/>
      <c r="DUG140" s="7"/>
      <c r="DUH140" s="7"/>
      <c r="DUI140" s="7"/>
      <c r="DUJ140" s="7"/>
      <c r="DUK140" s="7"/>
      <c r="DUL140" s="7"/>
      <c r="DUM140" s="7"/>
      <c r="DUN140" s="7"/>
      <c r="DUO140" s="7"/>
      <c r="DUP140" s="7"/>
      <c r="DUQ140" s="7"/>
      <c r="DUR140" s="7"/>
      <c r="DUS140" s="7"/>
      <c r="DUT140" s="7"/>
      <c r="DUU140" s="7"/>
      <c r="DUV140" s="7"/>
      <c r="DUW140" s="7"/>
      <c r="DUX140" s="7"/>
      <c r="DUY140" s="7"/>
      <c r="DUZ140" s="7"/>
      <c r="DVA140" s="7"/>
      <c r="DVB140" s="7"/>
      <c r="DVC140" s="7"/>
      <c r="DVD140" s="7"/>
      <c r="DVE140" s="7"/>
      <c r="DVF140" s="7"/>
      <c r="DVG140" s="7"/>
      <c r="DVH140" s="7"/>
      <c r="DVI140" s="7"/>
      <c r="DVJ140" s="7"/>
      <c r="DVK140" s="7"/>
      <c r="DVL140" s="7"/>
      <c r="DVM140" s="7"/>
      <c r="DVN140" s="7"/>
      <c r="DVO140" s="7"/>
      <c r="DVP140" s="7"/>
      <c r="DVQ140" s="7"/>
      <c r="DVR140" s="7"/>
      <c r="DVS140" s="7"/>
      <c r="DVT140" s="7"/>
      <c r="DVU140" s="7"/>
      <c r="DVV140" s="7"/>
      <c r="DVW140" s="7"/>
      <c r="DVX140" s="7"/>
      <c r="DVY140" s="7"/>
      <c r="DVZ140" s="7"/>
      <c r="DWA140" s="7"/>
      <c r="DWB140" s="7"/>
      <c r="DWC140" s="7"/>
      <c r="DWD140" s="7"/>
      <c r="DWE140" s="7"/>
      <c r="DWF140" s="7"/>
      <c r="DWG140" s="7"/>
      <c r="DWH140" s="7"/>
      <c r="DWI140" s="7"/>
      <c r="DWJ140" s="7"/>
      <c r="DWK140" s="7"/>
      <c r="DWL140" s="7"/>
      <c r="DWM140" s="7"/>
      <c r="DWN140" s="7"/>
      <c r="DWO140" s="7"/>
      <c r="DWP140" s="7"/>
      <c r="DWQ140" s="7"/>
      <c r="DWR140" s="7"/>
      <c r="DWS140" s="7"/>
      <c r="DWT140" s="7"/>
      <c r="DWU140" s="7"/>
      <c r="DWV140" s="7"/>
      <c r="DWW140" s="7"/>
      <c r="DWX140" s="7"/>
      <c r="DWY140" s="7"/>
      <c r="DWZ140" s="7"/>
      <c r="DXA140" s="7"/>
      <c r="DXB140" s="7"/>
      <c r="DXC140" s="7"/>
      <c r="DXD140" s="7"/>
      <c r="DXE140" s="7"/>
      <c r="DXF140" s="7"/>
      <c r="DXG140" s="7"/>
      <c r="DXH140" s="7"/>
      <c r="DXI140" s="7"/>
      <c r="DXJ140" s="7"/>
      <c r="DXK140" s="7"/>
      <c r="DXL140" s="7"/>
      <c r="DXM140" s="7"/>
      <c r="DXN140" s="7"/>
      <c r="DXO140" s="7"/>
      <c r="DXP140" s="7"/>
      <c r="DXQ140" s="7"/>
      <c r="DXR140" s="7"/>
      <c r="DXS140" s="7"/>
      <c r="DXT140" s="7"/>
      <c r="DXU140" s="7"/>
      <c r="DXV140" s="7"/>
      <c r="DXW140" s="7"/>
      <c r="DXX140" s="7"/>
      <c r="DXY140" s="7"/>
      <c r="DXZ140" s="7"/>
      <c r="DYA140" s="7"/>
      <c r="DYB140" s="7"/>
      <c r="DYC140" s="7"/>
      <c r="DYD140" s="7"/>
      <c r="DYE140" s="7"/>
      <c r="DYF140" s="7"/>
      <c r="DYG140" s="7"/>
      <c r="DYH140" s="7"/>
      <c r="DYI140" s="7"/>
      <c r="DYJ140" s="7"/>
      <c r="DYK140" s="7"/>
      <c r="DYL140" s="7"/>
      <c r="DYM140" s="7"/>
      <c r="DYN140" s="7"/>
      <c r="DYO140" s="7"/>
      <c r="DYP140" s="7"/>
      <c r="DYQ140" s="7"/>
      <c r="DYR140" s="7"/>
      <c r="DYS140" s="7"/>
      <c r="DYT140" s="7"/>
      <c r="DYU140" s="7"/>
      <c r="DYV140" s="7"/>
      <c r="DYW140" s="7"/>
      <c r="DYX140" s="7"/>
      <c r="DYY140" s="7"/>
      <c r="DYZ140" s="7"/>
      <c r="DZA140" s="7"/>
      <c r="DZB140" s="7"/>
      <c r="DZC140" s="7"/>
      <c r="DZD140" s="7"/>
      <c r="DZE140" s="7"/>
      <c r="DZF140" s="7"/>
      <c r="DZG140" s="7"/>
      <c r="DZH140" s="7"/>
      <c r="DZI140" s="7"/>
      <c r="DZJ140" s="7"/>
      <c r="DZK140" s="7"/>
      <c r="DZL140" s="7"/>
      <c r="DZM140" s="7"/>
      <c r="DZN140" s="7"/>
      <c r="DZO140" s="7"/>
      <c r="DZP140" s="7"/>
      <c r="DZQ140" s="7"/>
      <c r="DZR140" s="7"/>
      <c r="DZS140" s="7"/>
      <c r="DZT140" s="7"/>
      <c r="DZU140" s="7"/>
      <c r="DZV140" s="7"/>
      <c r="DZW140" s="7"/>
      <c r="DZX140" s="7"/>
      <c r="DZY140" s="7"/>
      <c r="DZZ140" s="7"/>
      <c r="EAA140" s="7"/>
      <c r="EAB140" s="7"/>
      <c r="EAC140" s="7"/>
      <c r="EAD140" s="7"/>
      <c r="EAE140" s="7"/>
      <c r="EAF140" s="7"/>
      <c r="EAG140" s="7"/>
      <c r="EAH140" s="7"/>
      <c r="EAI140" s="7"/>
      <c r="EAJ140" s="7"/>
      <c r="EAK140" s="7"/>
      <c r="EAL140" s="7"/>
      <c r="EAM140" s="7"/>
      <c r="EAN140" s="7"/>
      <c r="EAO140" s="7"/>
      <c r="EAP140" s="7"/>
      <c r="EAQ140" s="7"/>
      <c r="EAR140" s="7"/>
      <c r="EAS140" s="7"/>
      <c r="EAT140" s="7"/>
      <c r="EAU140" s="7"/>
      <c r="EAV140" s="7"/>
      <c r="EAW140" s="7"/>
      <c r="EAX140" s="7"/>
      <c r="EAY140" s="7"/>
      <c r="EAZ140" s="7"/>
      <c r="EBA140" s="7"/>
      <c r="EBB140" s="7"/>
      <c r="EBC140" s="7"/>
      <c r="EBD140" s="7"/>
      <c r="EBE140" s="7"/>
      <c r="EBF140" s="7"/>
      <c r="EBG140" s="7"/>
      <c r="EBH140" s="7"/>
      <c r="EBI140" s="7"/>
      <c r="EBJ140" s="7"/>
      <c r="EBK140" s="7"/>
      <c r="EBL140" s="7"/>
      <c r="EBM140" s="7"/>
      <c r="EBN140" s="7"/>
      <c r="EBO140" s="7"/>
      <c r="EBP140" s="7"/>
      <c r="EBQ140" s="7"/>
      <c r="EBR140" s="7"/>
      <c r="EBS140" s="7"/>
      <c r="EBT140" s="7"/>
      <c r="EBU140" s="7"/>
      <c r="EBV140" s="7"/>
      <c r="EBW140" s="7"/>
      <c r="EBX140" s="7"/>
      <c r="EBY140" s="7"/>
      <c r="EBZ140" s="7"/>
      <c r="ECA140" s="7"/>
      <c r="ECB140" s="7"/>
      <c r="ECC140" s="7"/>
      <c r="ECD140" s="7"/>
      <c r="ECE140" s="7"/>
      <c r="ECF140" s="7"/>
      <c r="ECG140" s="7"/>
      <c r="ECH140" s="7"/>
      <c r="ECI140" s="7"/>
      <c r="ECJ140" s="7"/>
      <c r="ECK140" s="7"/>
      <c r="ECL140" s="7"/>
      <c r="ECM140" s="7"/>
      <c r="ECN140" s="7"/>
      <c r="ECO140" s="7"/>
      <c r="ECP140" s="7"/>
      <c r="ECQ140" s="7"/>
      <c r="ECR140" s="7"/>
      <c r="ECS140" s="7"/>
      <c r="ECT140" s="7"/>
      <c r="ECU140" s="7"/>
      <c r="ECV140" s="7"/>
      <c r="ECW140" s="7"/>
      <c r="ECX140" s="7"/>
      <c r="ECY140" s="7"/>
      <c r="ECZ140" s="7"/>
      <c r="EDA140" s="7"/>
      <c r="EDB140" s="7"/>
      <c r="EDC140" s="7"/>
      <c r="EDD140" s="7"/>
      <c r="EDE140" s="7"/>
      <c r="EDF140" s="7"/>
      <c r="EDG140" s="7"/>
      <c r="EDH140" s="7"/>
      <c r="EDI140" s="7"/>
      <c r="EDJ140" s="7"/>
      <c r="EDK140" s="7"/>
      <c r="EDL140" s="7"/>
      <c r="EDM140" s="7"/>
      <c r="EDN140" s="7"/>
      <c r="EDO140" s="7"/>
      <c r="EDP140" s="7"/>
      <c r="EDQ140" s="7"/>
      <c r="EDR140" s="7"/>
      <c r="EDS140" s="7"/>
      <c r="EDT140" s="7"/>
      <c r="EDU140" s="7"/>
      <c r="EDV140" s="7"/>
      <c r="EDW140" s="7"/>
      <c r="EDX140" s="7"/>
      <c r="EDY140" s="7"/>
      <c r="EDZ140" s="7"/>
      <c r="EEA140" s="7"/>
      <c r="EEB140" s="7"/>
      <c r="EEC140" s="7"/>
      <c r="EED140" s="7"/>
      <c r="EEE140" s="7"/>
      <c r="EEF140" s="7"/>
      <c r="EEG140" s="7"/>
      <c r="EEH140" s="7"/>
      <c r="EEI140" s="7"/>
      <c r="EEJ140" s="7"/>
      <c r="EEK140" s="7"/>
      <c r="EEL140" s="7"/>
      <c r="EEM140" s="7"/>
      <c r="EEN140" s="7"/>
      <c r="EEO140" s="7"/>
      <c r="EEP140" s="7"/>
      <c r="EEQ140" s="7"/>
      <c r="EER140" s="7"/>
      <c r="EES140" s="7"/>
      <c r="EET140" s="7"/>
      <c r="EEU140" s="7"/>
      <c r="EEV140" s="7"/>
      <c r="EEW140" s="7"/>
      <c r="EEX140" s="7"/>
      <c r="EEY140" s="7"/>
      <c r="EEZ140" s="7"/>
      <c r="EFA140" s="7"/>
      <c r="EFB140" s="7"/>
      <c r="EFC140" s="7"/>
      <c r="EFD140" s="7"/>
      <c r="EFE140" s="7"/>
      <c r="EFF140" s="7"/>
      <c r="EFG140" s="7"/>
      <c r="EFH140" s="7"/>
      <c r="EFI140" s="7"/>
      <c r="EFJ140" s="7"/>
      <c r="EFK140" s="7"/>
      <c r="EFL140" s="7"/>
      <c r="EFM140" s="7"/>
      <c r="EFN140" s="7"/>
      <c r="EFO140" s="7"/>
      <c r="EFP140" s="7"/>
      <c r="EFQ140" s="7"/>
      <c r="EFR140" s="7"/>
      <c r="EFS140" s="7"/>
      <c r="EFT140" s="7"/>
      <c r="EFU140" s="7"/>
      <c r="EFV140" s="7"/>
      <c r="EFW140" s="7"/>
      <c r="EFX140" s="7"/>
      <c r="EFY140" s="7"/>
      <c r="EFZ140" s="7"/>
      <c r="EGA140" s="7"/>
      <c r="EGB140" s="7"/>
      <c r="EGC140" s="7"/>
      <c r="EGD140" s="7"/>
      <c r="EGE140" s="7"/>
      <c r="EGF140" s="7"/>
      <c r="EGG140" s="7"/>
      <c r="EGH140" s="7"/>
      <c r="EGI140" s="7"/>
      <c r="EGJ140" s="7"/>
      <c r="EGK140" s="7"/>
      <c r="EGL140" s="7"/>
      <c r="EGM140" s="7"/>
      <c r="EGN140" s="7"/>
      <c r="EGO140" s="7"/>
      <c r="EGP140" s="7"/>
      <c r="EGQ140" s="7"/>
      <c r="EGR140" s="7"/>
      <c r="EGS140" s="7"/>
      <c r="EGT140" s="7"/>
      <c r="EGU140" s="7"/>
      <c r="EGV140" s="7"/>
      <c r="EGW140" s="7"/>
      <c r="EGX140" s="7"/>
      <c r="EGY140" s="7"/>
      <c r="EGZ140" s="7"/>
      <c r="EHA140" s="7"/>
      <c r="EHB140" s="7"/>
      <c r="EHC140" s="7"/>
      <c r="EHD140" s="7"/>
      <c r="EHE140" s="7"/>
      <c r="EHF140" s="7"/>
      <c r="EHG140" s="7"/>
      <c r="EHH140" s="7"/>
      <c r="EHI140" s="7"/>
      <c r="EHJ140" s="7"/>
      <c r="EHK140" s="7"/>
      <c r="EHL140" s="7"/>
      <c r="EHM140" s="7"/>
      <c r="EHN140" s="7"/>
      <c r="EHO140" s="7"/>
      <c r="EHP140" s="7"/>
      <c r="EHQ140" s="7"/>
      <c r="EHR140" s="7"/>
      <c r="EHS140" s="7"/>
      <c r="EHT140" s="7"/>
      <c r="EHU140" s="7"/>
      <c r="EHV140" s="7"/>
      <c r="EHW140" s="7"/>
      <c r="EHX140" s="7"/>
      <c r="EHY140" s="7"/>
      <c r="EHZ140" s="7"/>
      <c r="EIA140" s="7"/>
      <c r="EIB140" s="7"/>
      <c r="EIC140" s="7"/>
      <c r="EID140" s="7"/>
      <c r="EIE140" s="7"/>
      <c r="EIF140" s="7"/>
      <c r="EIG140" s="7"/>
      <c r="EIH140" s="7"/>
      <c r="EII140" s="7"/>
      <c r="EIJ140" s="7"/>
      <c r="EIK140" s="7"/>
      <c r="EIL140" s="7"/>
      <c r="EIM140" s="7"/>
      <c r="EIN140" s="7"/>
      <c r="EIO140" s="7"/>
      <c r="EIP140" s="7"/>
      <c r="EIQ140" s="7"/>
      <c r="EIR140" s="7"/>
      <c r="EIS140" s="7"/>
      <c r="EIT140" s="7"/>
      <c r="EIU140" s="7"/>
      <c r="EIV140" s="7"/>
      <c r="EIW140" s="7"/>
      <c r="EIX140" s="7"/>
      <c r="EIY140" s="7"/>
      <c r="EIZ140" s="7"/>
      <c r="EJA140" s="7"/>
      <c r="EJB140" s="7"/>
      <c r="EJC140" s="7"/>
      <c r="EJD140" s="7"/>
      <c r="EJE140" s="7"/>
      <c r="EJF140" s="7"/>
      <c r="EJG140" s="7"/>
      <c r="EJH140" s="7"/>
      <c r="EJI140" s="7"/>
      <c r="EJJ140" s="7"/>
      <c r="EJK140" s="7"/>
      <c r="EJL140" s="7"/>
      <c r="EJM140" s="7"/>
      <c r="EJN140" s="7"/>
      <c r="EJO140" s="7"/>
      <c r="EJP140" s="7"/>
      <c r="EJQ140" s="7"/>
      <c r="EJR140" s="7"/>
      <c r="EJS140" s="7"/>
      <c r="EJT140" s="7"/>
      <c r="EJU140" s="7"/>
      <c r="EJV140" s="7"/>
      <c r="EJW140" s="7"/>
      <c r="EJX140" s="7"/>
      <c r="EJY140" s="7"/>
      <c r="EJZ140" s="7"/>
      <c r="EKA140" s="7"/>
      <c r="EKB140" s="7"/>
      <c r="EKC140" s="7"/>
      <c r="EKD140" s="7"/>
      <c r="EKE140" s="7"/>
      <c r="EKF140" s="7"/>
      <c r="EKG140" s="7"/>
      <c r="EKH140" s="7"/>
      <c r="EKI140" s="7"/>
      <c r="EKJ140" s="7"/>
      <c r="EKK140" s="7"/>
      <c r="EKL140" s="7"/>
      <c r="EKM140" s="7"/>
      <c r="EKN140" s="7"/>
      <c r="EKO140" s="7"/>
      <c r="EKP140" s="7"/>
      <c r="EKQ140" s="7"/>
      <c r="EKR140" s="7"/>
      <c r="EKS140" s="7"/>
      <c r="EKT140" s="7"/>
      <c r="EKU140" s="7"/>
      <c r="EKV140" s="7"/>
      <c r="EKW140" s="7"/>
      <c r="EKX140" s="7"/>
      <c r="EKY140" s="7"/>
      <c r="EKZ140" s="7"/>
      <c r="ELA140" s="7"/>
      <c r="ELB140" s="7"/>
      <c r="ELC140" s="7"/>
      <c r="ELD140" s="7"/>
      <c r="ELE140" s="7"/>
      <c r="ELF140" s="7"/>
      <c r="ELG140" s="7"/>
      <c r="ELH140" s="7"/>
      <c r="ELI140" s="7"/>
      <c r="ELJ140" s="7"/>
      <c r="ELK140" s="7"/>
      <c r="ELL140" s="7"/>
      <c r="ELM140" s="7"/>
      <c r="ELN140" s="7"/>
      <c r="ELO140" s="7"/>
      <c r="ELP140" s="7"/>
      <c r="ELQ140" s="7"/>
      <c r="ELR140" s="7"/>
      <c r="ELS140" s="7"/>
      <c r="ELT140" s="7"/>
      <c r="ELU140" s="7"/>
      <c r="ELV140" s="7"/>
      <c r="ELW140" s="7"/>
      <c r="ELX140" s="7"/>
      <c r="ELY140" s="7"/>
      <c r="ELZ140" s="7"/>
      <c r="EMA140" s="7"/>
      <c r="EMB140" s="7"/>
      <c r="EMC140" s="7"/>
      <c r="EMD140" s="7"/>
      <c r="EME140" s="7"/>
      <c r="EMF140" s="7"/>
      <c r="EMG140" s="7"/>
      <c r="EMH140" s="7"/>
      <c r="EMI140" s="7"/>
      <c r="EMJ140" s="7"/>
      <c r="EMK140" s="7"/>
      <c r="EML140" s="7"/>
      <c r="EMM140" s="7"/>
      <c r="EMN140" s="7"/>
      <c r="EMO140" s="7"/>
      <c r="EMP140" s="7"/>
      <c r="EMQ140" s="7"/>
      <c r="EMR140" s="7"/>
      <c r="EMS140" s="7"/>
      <c r="EMT140" s="7"/>
      <c r="EMU140" s="7"/>
      <c r="EMV140" s="7"/>
      <c r="EMW140" s="7"/>
      <c r="EMX140" s="7"/>
      <c r="EMY140" s="7"/>
      <c r="EMZ140" s="7"/>
      <c r="ENA140" s="7"/>
      <c r="ENB140" s="7"/>
      <c r="ENC140" s="7"/>
      <c r="END140" s="7"/>
      <c r="ENE140" s="7"/>
      <c r="ENF140" s="7"/>
      <c r="ENG140" s="7"/>
      <c r="ENH140" s="7"/>
      <c r="ENI140" s="7"/>
      <c r="ENJ140" s="7"/>
      <c r="ENK140" s="7"/>
      <c r="ENL140" s="7"/>
      <c r="ENM140" s="7"/>
      <c r="ENN140" s="7"/>
      <c r="ENO140" s="7"/>
      <c r="ENP140" s="7"/>
      <c r="ENQ140" s="7"/>
      <c r="ENR140" s="7"/>
      <c r="ENS140" s="7"/>
      <c r="ENT140" s="7"/>
      <c r="ENU140" s="7"/>
      <c r="ENV140" s="7"/>
      <c r="ENW140" s="7"/>
      <c r="ENX140" s="7"/>
      <c r="ENY140" s="7"/>
      <c r="ENZ140" s="7"/>
      <c r="EOA140" s="7"/>
      <c r="EOB140" s="7"/>
      <c r="EOC140" s="7"/>
      <c r="EOD140" s="7"/>
      <c r="EOE140" s="7"/>
      <c r="EOF140" s="7"/>
      <c r="EOG140" s="7"/>
      <c r="EOH140" s="7"/>
      <c r="EOI140" s="7"/>
      <c r="EOJ140" s="7"/>
      <c r="EOK140" s="7"/>
      <c r="EOL140" s="7"/>
      <c r="EOM140" s="7"/>
      <c r="EON140" s="7"/>
      <c r="EOO140" s="7"/>
      <c r="EOP140" s="7"/>
      <c r="EOQ140" s="7"/>
      <c r="EOR140" s="7"/>
      <c r="EOS140" s="7"/>
      <c r="EOT140" s="7"/>
      <c r="EOU140" s="7"/>
      <c r="EOV140" s="7"/>
      <c r="EOW140" s="7"/>
      <c r="EOX140" s="7"/>
      <c r="EOY140" s="7"/>
      <c r="EOZ140" s="7"/>
      <c r="EPA140" s="7"/>
      <c r="EPB140" s="7"/>
      <c r="EPC140" s="7"/>
      <c r="EPD140" s="7"/>
      <c r="EPE140" s="7"/>
      <c r="EPF140" s="7"/>
      <c r="EPG140" s="7"/>
      <c r="EPH140" s="7"/>
      <c r="EPI140" s="7"/>
      <c r="EPJ140" s="7"/>
      <c r="EPK140" s="7"/>
      <c r="EPL140" s="7"/>
      <c r="EPM140" s="7"/>
      <c r="EPN140" s="7"/>
      <c r="EPO140" s="7"/>
      <c r="EPP140" s="7"/>
      <c r="EPQ140" s="7"/>
      <c r="EPR140" s="7"/>
      <c r="EPS140" s="7"/>
      <c r="EPT140" s="7"/>
      <c r="EPU140" s="7"/>
      <c r="EPV140" s="7"/>
      <c r="EPW140" s="7"/>
      <c r="EPX140" s="7"/>
      <c r="EPY140" s="7"/>
      <c r="EPZ140" s="7"/>
      <c r="EQA140" s="7"/>
      <c r="EQB140" s="7"/>
      <c r="EQC140" s="7"/>
      <c r="EQD140" s="7"/>
      <c r="EQE140" s="7"/>
      <c r="EQF140" s="7"/>
      <c r="EQG140" s="7"/>
      <c r="EQH140" s="7"/>
      <c r="EQI140" s="7"/>
      <c r="EQJ140" s="7"/>
      <c r="EQK140" s="7"/>
      <c r="EQL140" s="7"/>
      <c r="EQM140" s="7"/>
      <c r="EQN140" s="7"/>
      <c r="EQO140" s="7"/>
      <c r="EQP140" s="7"/>
      <c r="EQQ140" s="7"/>
      <c r="EQR140" s="7"/>
      <c r="EQS140" s="7"/>
      <c r="EQT140" s="7"/>
      <c r="EQU140" s="7"/>
      <c r="EQV140" s="7"/>
      <c r="EQW140" s="7"/>
      <c r="EQX140" s="7"/>
      <c r="EQY140" s="7"/>
      <c r="EQZ140" s="7"/>
      <c r="ERA140" s="7"/>
      <c r="ERB140" s="7"/>
      <c r="ERC140" s="7"/>
      <c r="ERD140" s="7"/>
      <c r="ERE140" s="7"/>
      <c r="ERF140" s="7"/>
      <c r="ERG140" s="7"/>
      <c r="ERH140" s="7"/>
      <c r="ERI140" s="7"/>
      <c r="ERJ140" s="7"/>
      <c r="ERK140" s="7"/>
      <c r="ERL140" s="7"/>
      <c r="ERM140" s="7"/>
      <c r="ERN140" s="7"/>
      <c r="ERO140" s="7"/>
      <c r="ERP140" s="7"/>
      <c r="ERQ140" s="7"/>
      <c r="ERR140" s="7"/>
      <c r="ERS140" s="7"/>
      <c r="ERT140" s="7"/>
      <c r="ERU140" s="7"/>
      <c r="ERV140" s="7"/>
      <c r="ERW140" s="7"/>
      <c r="ERX140" s="7"/>
      <c r="ERY140" s="7"/>
      <c r="ERZ140" s="7"/>
      <c r="ESA140" s="7"/>
      <c r="ESB140" s="7"/>
      <c r="ESC140" s="7"/>
      <c r="ESD140" s="7"/>
      <c r="ESE140" s="7"/>
      <c r="ESF140" s="7"/>
      <c r="ESG140" s="7"/>
      <c r="ESH140" s="7"/>
      <c r="ESI140" s="7"/>
      <c r="ESJ140" s="7"/>
      <c r="ESK140" s="7"/>
      <c r="ESL140" s="7"/>
      <c r="ESM140" s="7"/>
      <c r="ESN140" s="7"/>
      <c r="ESO140" s="7"/>
      <c r="ESP140" s="7"/>
      <c r="ESQ140" s="7"/>
      <c r="ESR140" s="7"/>
      <c r="ESS140" s="7"/>
      <c r="EST140" s="7"/>
      <c r="ESU140" s="7"/>
      <c r="ESV140" s="7"/>
      <c r="ESW140" s="7"/>
      <c r="ESX140" s="7"/>
      <c r="ESY140" s="7"/>
      <c r="ESZ140" s="7"/>
      <c r="ETA140" s="7"/>
      <c r="ETB140" s="7"/>
      <c r="ETC140" s="7"/>
      <c r="ETD140" s="7"/>
      <c r="ETE140" s="7"/>
      <c r="ETF140" s="7"/>
      <c r="ETG140" s="7"/>
      <c r="ETH140" s="7"/>
      <c r="ETI140" s="7"/>
      <c r="ETJ140" s="7"/>
      <c r="ETK140" s="7"/>
      <c r="ETL140" s="7"/>
      <c r="ETM140" s="7"/>
      <c r="ETN140" s="7"/>
      <c r="ETO140" s="7"/>
      <c r="ETP140" s="7"/>
      <c r="ETQ140" s="7"/>
      <c r="ETR140" s="7"/>
      <c r="ETS140" s="7"/>
      <c r="ETT140" s="7"/>
      <c r="ETU140" s="7"/>
      <c r="ETV140" s="7"/>
      <c r="ETW140" s="7"/>
      <c r="ETX140" s="7"/>
      <c r="ETY140" s="7"/>
      <c r="ETZ140" s="7"/>
      <c r="EUA140" s="7"/>
      <c r="EUB140" s="7"/>
      <c r="EUC140" s="7"/>
      <c r="EUD140" s="7"/>
      <c r="EUE140" s="7"/>
      <c r="EUF140" s="7"/>
      <c r="EUG140" s="7"/>
      <c r="EUH140" s="7"/>
      <c r="EUI140" s="7"/>
      <c r="EUJ140" s="7"/>
      <c r="EUK140" s="7"/>
      <c r="EUL140" s="7"/>
      <c r="EUM140" s="7"/>
      <c r="EUN140" s="7"/>
      <c r="EUO140" s="7"/>
      <c r="EUP140" s="7"/>
      <c r="EUQ140" s="7"/>
      <c r="EUR140" s="7"/>
      <c r="EUS140" s="7"/>
      <c r="EUT140" s="7"/>
      <c r="EUU140" s="7"/>
      <c r="EUV140" s="7"/>
      <c r="EUW140" s="7"/>
      <c r="EUX140" s="7"/>
      <c r="EUY140" s="7"/>
      <c r="EUZ140" s="7"/>
      <c r="EVA140" s="7"/>
      <c r="EVB140" s="7"/>
      <c r="EVC140" s="7"/>
      <c r="EVD140" s="7"/>
      <c r="EVE140" s="7"/>
      <c r="EVF140" s="7"/>
      <c r="EVG140" s="7"/>
      <c r="EVH140" s="7"/>
      <c r="EVI140" s="7"/>
      <c r="EVJ140" s="7"/>
      <c r="EVK140" s="7"/>
      <c r="EVL140" s="7"/>
      <c r="EVM140" s="7"/>
      <c r="EVN140" s="7"/>
      <c r="EVO140" s="7"/>
      <c r="EVP140" s="7"/>
      <c r="EVQ140" s="7"/>
      <c r="EVR140" s="7"/>
      <c r="EVS140" s="7"/>
      <c r="EVT140" s="7"/>
      <c r="EVU140" s="7"/>
      <c r="EVV140" s="7"/>
      <c r="EVW140" s="7"/>
      <c r="EVX140" s="7"/>
      <c r="EVY140" s="7"/>
      <c r="EVZ140" s="7"/>
      <c r="EWA140" s="7"/>
      <c r="EWB140" s="7"/>
      <c r="EWC140" s="7"/>
      <c r="EWD140" s="7"/>
      <c r="EWE140" s="7"/>
      <c r="EWF140" s="7"/>
      <c r="EWG140" s="7"/>
      <c r="EWH140" s="7"/>
      <c r="EWI140" s="7"/>
      <c r="EWJ140" s="7"/>
      <c r="EWK140" s="7"/>
      <c r="EWL140" s="7"/>
      <c r="EWM140" s="7"/>
      <c r="EWN140" s="7"/>
      <c r="EWO140" s="7"/>
      <c r="EWP140" s="7"/>
      <c r="EWQ140" s="7"/>
      <c r="EWR140" s="7"/>
      <c r="EWS140" s="7"/>
      <c r="EWT140" s="7"/>
      <c r="EWU140" s="7"/>
      <c r="EWV140" s="7"/>
      <c r="EWW140" s="7"/>
      <c r="EWX140" s="7"/>
      <c r="EWY140" s="7"/>
      <c r="EWZ140" s="7"/>
      <c r="EXA140" s="7"/>
      <c r="EXB140" s="7"/>
      <c r="EXC140" s="7"/>
      <c r="EXD140" s="7"/>
      <c r="EXE140" s="7"/>
      <c r="EXF140" s="7"/>
      <c r="EXG140" s="7"/>
      <c r="EXH140" s="7"/>
      <c r="EXI140" s="7"/>
      <c r="EXJ140" s="7"/>
      <c r="EXK140" s="7"/>
      <c r="EXL140" s="7"/>
      <c r="EXM140" s="7"/>
      <c r="EXN140" s="7"/>
      <c r="EXO140" s="7"/>
      <c r="EXP140" s="7"/>
      <c r="EXQ140" s="7"/>
      <c r="EXR140" s="7"/>
      <c r="EXS140" s="7"/>
      <c r="EXT140" s="7"/>
      <c r="EXU140" s="7"/>
      <c r="EXV140" s="7"/>
      <c r="EXW140" s="7"/>
      <c r="EXX140" s="7"/>
      <c r="EXY140" s="7"/>
      <c r="EXZ140" s="7"/>
      <c r="EYA140" s="7"/>
      <c r="EYB140" s="7"/>
      <c r="EYC140" s="7"/>
      <c r="EYD140" s="7"/>
      <c r="EYE140" s="7"/>
      <c r="EYF140" s="7"/>
      <c r="EYG140" s="7"/>
      <c r="EYH140" s="7"/>
      <c r="EYI140" s="7"/>
      <c r="EYJ140" s="7"/>
      <c r="EYK140" s="7"/>
      <c r="EYL140" s="7"/>
      <c r="EYM140" s="7"/>
      <c r="EYN140" s="7"/>
      <c r="EYO140" s="7"/>
      <c r="EYP140" s="7"/>
      <c r="EYQ140" s="7"/>
      <c r="EYR140" s="7"/>
      <c r="EYS140" s="7"/>
      <c r="EYT140" s="7"/>
      <c r="EYU140" s="7"/>
      <c r="EYV140" s="7"/>
      <c r="EYW140" s="7"/>
      <c r="EYX140" s="7"/>
      <c r="EYY140" s="7"/>
      <c r="EYZ140" s="7"/>
      <c r="EZA140" s="7"/>
      <c r="EZB140" s="7"/>
      <c r="EZC140" s="7"/>
      <c r="EZD140" s="7"/>
      <c r="EZE140" s="7"/>
      <c r="EZF140" s="7"/>
      <c r="EZG140" s="7"/>
      <c r="EZH140" s="7"/>
      <c r="EZI140" s="7"/>
      <c r="EZJ140" s="7"/>
      <c r="EZK140" s="7"/>
      <c r="EZL140" s="7"/>
      <c r="EZM140" s="7"/>
      <c r="EZN140" s="7"/>
      <c r="EZO140" s="7"/>
      <c r="EZP140" s="7"/>
      <c r="EZQ140" s="7"/>
      <c r="EZR140" s="7"/>
      <c r="EZS140" s="7"/>
      <c r="EZT140" s="7"/>
      <c r="EZU140" s="7"/>
      <c r="EZV140" s="7"/>
      <c r="EZW140" s="7"/>
      <c r="EZX140" s="7"/>
      <c r="EZY140" s="7"/>
      <c r="EZZ140" s="7"/>
      <c r="FAA140" s="7"/>
      <c r="FAB140" s="7"/>
      <c r="FAC140" s="7"/>
      <c r="FAD140" s="7"/>
      <c r="FAE140" s="7"/>
      <c r="FAF140" s="7"/>
      <c r="FAG140" s="7"/>
      <c r="FAH140" s="7"/>
      <c r="FAI140" s="7"/>
      <c r="FAJ140" s="7"/>
      <c r="FAK140" s="7"/>
      <c r="FAL140" s="7"/>
      <c r="FAM140" s="7"/>
      <c r="FAN140" s="7"/>
      <c r="FAO140" s="7"/>
      <c r="FAP140" s="7"/>
      <c r="FAQ140" s="7"/>
      <c r="FAR140" s="7"/>
      <c r="FAS140" s="7"/>
      <c r="FAT140" s="7"/>
      <c r="FAU140" s="7"/>
      <c r="FAV140" s="7"/>
      <c r="FAW140" s="7"/>
      <c r="FAX140" s="7"/>
      <c r="FAY140" s="7"/>
      <c r="FAZ140" s="7"/>
      <c r="FBA140" s="7"/>
      <c r="FBB140" s="7"/>
      <c r="FBC140" s="7"/>
      <c r="FBD140" s="7"/>
      <c r="FBE140" s="7"/>
      <c r="FBF140" s="7"/>
      <c r="FBG140" s="7"/>
      <c r="FBH140" s="7"/>
      <c r="FBI140" s="7"/>
      <c r="FBJ140" s="7"/>
      <c r="FBK140" s="7"/>
      <c r="FBL140" s="7"/>
      <c r="FBM140" s="7"/>
      <c r="FBN140" s="7"/>
      <c r="FBO140" s="7"/>
      <c r="FBP140" s="7"/>
      <c r="FBQ140" s="7"/>
      <c r="FBR140" s="7"/>
      <c r="FBS140" s="7"/>
      <c r="FBT140" s="7"/>
      <c r="FBU140" s="7"/>
      <c r="FBV140" s="7"/>
      <c r="FBW140" s="7"/>
      <c r="FBX140" s="7"/>
      <c r="FBY140" s="7"/>
      <c r="FBZ140" s="7"/>
      <c r="FCA140" s="7"/>
      <c r="FCB140" s="7"/>
      <c r="FCC140" s="7"/>
      <c r="FCD140" s="7"/>
      <c r="FCE140" s="7"/>
      <c r="FCF140" s="7"/>
      <c r="FCG140" s="7"/>
      <c r="FCH140" s="7"/>
      <c r="FCI140" s="7"/>
      <c r="FCJ140" s="7"/>
      <c r="FCK140" s="7"/>
      <c r="FCL140" s="7"/>
      <c r="FCM140" s="7"/>
      <c r="FCN140" s="7"/>
      <c r="FCO140" s="7"/>
      <c r="FCP140" s="7"/>
      <c r="FCQ140" s="7"/>
      <c r="FCR140" s="7"/>
      <c r="FCS140" s="7"/>
      <c r="FCT140" s="7"/>
      <c r="FCU140" s="7"/>
      <c r="FCV140" s="7"/>
      <c r="FCW140" s="7"/>
      <c r="FCX140" s="7"/>
      <c r="FCY140" s="7"/>
      <c r="FCZ140" s="7"/>
      <c r="FDA140" s="7"/>
      <c r="FDB140" s="7"/>
      <c r="FDC140" s="7"/>
      <c r="FDD140" s="7"/>
      <c r="FDE140" s="7"/>
      <c r="FDF140" s="7"/>
      <c r="FDG140" s="7"/>
      <c r="FDH140" s="7"/>
      <c r="FDI140" s="7"/>
      <c r="FDJ140" s="7"/>
      <c r="FDK140" s="7"/>
      <c r="FDL140" s="7"/>
      <c r="FDM140" s="7"/>
      <c r="FDN140" s="7"/>
      <c r="FDO140" s="7"/>
      <c r="FDP140" s="7"/>
      <c r="FDQ140" s="7"/>
      <c r="FDR140" s="7"/>
      <c r="FDS140" s="7"/>
      <c r="FDT140" s="7"/>
      <c r="FDU140" s="7"/>
      <c r="FDV140" s="7"/>
      <c r="FDW140" s="7"/>
      <c r="FDX140" s="7"/>
      <c r="FDY140" s="7"/>
      <c r="FDZ140" s="7"/>
      <c r="FEA140" s="7"/>
      <c r="FEB140" s="7"/>
      <c r="FEC140" s="7"/>
      <c r="FED140" s="7"/>
      <c r="FEE140" s="7"/>
      <c r="FEF140" s="7"/>
      <c r="FEG140" s="7"/>
      <c r="FEH140" s="7"/>
      <c r="FEI140" s="7"/>
      <c r="FEJ140" s="7"/>
      <c r="FEK140" s="7"/>
      <c r="FEL140" s="7"/>
      <c r="FEM140" s="7"/>
      <c r="FEN140" s="7"/>
      <c r="FEO140" s="7"/>
      <c r="FEP140" s="7"/>
      <c r="FEQ140" s="7"/>
      <c r="FER140" s="7"/>
      <c r="FES140" s="7"/>
      <c r="FET140" s="7"/>
      <c r="FEU140" s="7"/>
      <c r="FEV140" s="7"/>
      <c r="FEW140" s="7"/>
      <c r="FEX140" s="7"/>
      <c r="FEY140" s="7"/>
      <c r="FEZ140" s="7"/>
      <c r="FFA140" s="7"/>
      <c r="FFB140" s="7"/>
      <c r="FFC140" s="7"/>
      <c r="FFD140" s="7"/>
      <c r="FFE140" s="7"/>
      <c r="FFF140" s="7"/>
      <c r="FFG140" s="7"/>
      <c r="FFH140" s="7"/>
      <c r="FFI140" s="7"/>
      <c r="FFJ140" s="7"/>
      <c r="FFK140" s="7"/>
      <c r="FFL140" s="7"/>
      <c r="FFM140" s="7"/>
      <c r="FFN140" s="7"/>
      <c r="FFO140" s="7"/>
      <c r="FFP140" s="7"/>
      <c r="FFQ140" s="7"/>
      <c r="FFR140" s="7"/>
      <c r="FFS140" s="7"/>
      <c r="FFT140" s="7"/>
      <c r="FFU140" s="7"/>
      <c r="FFV140" s="7"/>
      <c r="FFW140" s="7"/>
      <c r="FFX140" s="7"/>
      <c r="FFY140" s="7"/>
      <c r="FFZ140" s="7"/>
      <c r="FGA140" s="7"/>
      <c r="FGB140" s="7"/>
      <c r="FGC140" s="7"/>
      <c r="FGD140" s="7"/>
      <c r="FGE140" s="7"/>
      <c r="FGF140" s="7"/>
      <c r="FGG140" s="7"/>
      <c r="FGH140" s="7"/>
      <c r="FGI140" s="7"/>
      <c r="FGJ140" s="7"/>
      <c r="FGK140" s="7"/>
      <c r="FGL140" s="7"/>
      <c r="FGM140" s="7"/>
      <c r="FGN140" s="7"/>
      <c r="FGO140" s="7"/>
      <c r="FGP140" s="7"/>
      <c r="FGQ140" s="7"/>
      <c r="FGR140" s="7"/>
      <c r="FGS140" s="7"/>
      <c r="FGT140" s="7"/>
      <c r="FGU140" s="7"/>
      <c r="FGV140" s="7"/>
      <c r="FGW140" s="7"/>
      <c r="FGX140" s="7"/>
      <c r="FGY140" s="7"/>
      <c r="FGZ140" s="7"/>
      <c r="FHA140" s="7"/>
      <c r="FHB140" s="7"/>
      <c r="FHC140" s="7"/>
      <c r="FHD140" s="7"/>
      <c r="FHE140" s="7"/>
      <c r="FHF140" s="7"/>
      <c r="FHG140" s="7"/>
      <c r="FHH140" s="7"/>
      <c r="FHI140" s="7"/>
      <c r="FHJ140" s="7"/>
      <c r="FHK140" s="7"/>
      <c r="FHL140" s="7"/>
      <c r="FHM140" s="7"/>
      <c r="FHN140" s="7"/>
      <c r="FHO140" s="7"/>
      <c r="FHP140" s="7"/>
      <c r="FHQ140" s="7"/>
      <c r="FHR140" s="7"/>
      <c r="FHS140" s="7"/>
      <c r="FHT140" s="7"/>
      <c r="FHU140" s="7"/>
      <c r="FHV140" s="7"/>
      <c r="FHW140" s="7"/>
      <c r="FHX140" s="7"/>
      <c r="FHY140" s="7"/>
      <c r="FHZ140" s="7"/>
      <c r="FIA140" s="7"/>
      <c r="FIB140" s="7"/>
      <c r="FIC140" s="7"/>
      <c r="FID140" s="7"/>
      <c r="FIE140" s="7"/>
      <c r="FIF140" s="7"/>
      <c r="FIG140" s="7"/>
      <c r="FIH140" s="7"/>
      <c r="FII140" s="7"/>
      <c r="FIJ140" s="7"/>
      <c r="FIK140" s="7"/>
      <c r="FIL140" s="7"/>
      <c r="FIM140" s="7"/>
      <c r="FIN140" s="7"/>
      <c r="FIO140" s="7"/>
      <c r="FIP140" s="7"/>
      <c r="FIQ140" s="7"/>
      <c r="FIR140" s="7"/>
      <c r="FIS140" s="7"/>
      <c r="FIT140" s="7"/>
      <c r="FIU140" s="7"/>
      <c r="FIV140" s="7"/>
      <c r="FIW140" s="7"/>
      <c r="FIX140" s="7"/>
      <c r="FIY140" s="7"/>
      <c r="FIZ140" s="7"/>
      <c r="FJA140" s="7"/>
      <c r="FJB140" s="7"/>
      <c r="FJC140" s="7"/>
      <c r="FJD140" s="7"/>
      <c r="FJE140" s="7"/>
      <c r="FJF140" s="7"/>
      <c r="FJG140" s="7"/>
      <c r="FJH140" s="7"/>
      <c r="FJI140" s="7"/>
      <c r="FJJ140" s="7"/>
      <c r="FJK140" s="7"/>
      <c r="FJL140" s="7"/>
      <c r="FJM140" s="7"/>
      <c r="FJN140" s="7"/>
      <c r="FJO140" s="7"/>
      <c r="FJP140" s="7"/>
      <c r="FJQ140" s="7"/>
      <c r="FJR140" s="7"/>
      <c r="FJS140" s="7"/>
      <c r="FJT140" s="7"/>
      <c r="FJU140" s="7"/>
      <c r="FJV140" s="7"/>
      <c r="FJW140" s="7"/>
      <c r="FJX140" s="7"/>
      <c r="FJY140" s="7"/>
      <c r="FJZ140" s="7"/>
      <c r="FKA140" s="7"/>
      <c r="FKB140" s="7"/>
      <c r="FKC140" s="7"/>
      <c r="FKD140" s="7"/>
      <c r="FKE140" s="7"/>
      <c r="FKF140" s="7"/>
      <c r="FKG140" s="7"/>
      <c r="FKH140" s="7"/>
      <c r="FKI140" s="7"/>
      <c r="FKJ140" s="7"/>
      <c r="FKK140" s="7"/>
      <c r="FKL140" s="7"/>
      <c r="FKM140" s="7"/>
      <c r="FKN140" s="7"/>
      <c r="FKO140" s="7"/>
      <c r="FKP140" s="7"/>
      <c r="FKQ140" s="7"/>
      <c r="FKR140" s="7"/>
      <c r="FKS140" s="7"/>
      <c r="FKT140" s="7"/>
      <c r="FKU140" s="7"/>
      <c r="FKV140" s="7"/>
      <c r="FKW140" s="7"/>
      <c r="FKX140" s="7"/>
      <c r="FKY140" s="7"/>
      <c r="FKZ140" s="7"/>
      <c r="FLA140" s="7"/>
      <c r="FLB140" s="7"/>
      <c r="FLC140" s="7"/>
      <c r="FLD140" s="7"/>
      <c r="FLE140" s="7"/>
      <c r="FLF140" s="7"/>
      <c r="FLG140" s="7"/>
      <c r="FLH140" s="7"/>
      <c r="FLI140" s="7"/>
      <c r="FLJ140" s="7"/>
      <c r="FLK140" s="7"/>
      <c r="FLL140" s="7"/>
      <c r="FLM140" s="7"/>
      <c r="FLN140" s="7"/>
      <c r="FLO140" s="7"/>
      <c r="FLP140" s="7"/>
      <c r="FLQ140" s="7"/>
      <c r="FLR140" s="7"/>
      <c r="FLS140" s="7"/>
      <c r="FLT140" s="7"/>
      <c r="FLU140" s="7"/>
      <c r="FLV140" s="7"/>
      <c r="FLW140" s="7"/>
      <c r="FLX140" s="7"/>
      <c r="FLY140" s="7"/>
      <c r="FLZ140" s="7"/>
      <c r="FMA140" s="7"/>
      <c r="FMB140" s="7"/>
      <c r="FMC140" s="7"/>
      <c r="FMD140" s="7"/>
      <c r="FME140" s="7"/>
      <c r="FMF140" s="7"/>
      <c r="FMG140" s="7"/>
      <c r="FMH140" s="7"/>
      <c r="FMI140" s="7"/>
      <c r="FMJ140" s="7"/>
      <c r="FMK140" s="7"/>
      <c r="FML140" s="7"/>
      <c r="FMM140" s="7"/>
      <c r="FMN140" s="7"/>
      <c r="FMO140" s="7"/>
      <c r="FMP140" s="7"/>
      <c r="FMQ140" s="7"/>
      <c r="FMR140" s="7"/>
      <c r="FMS140" s="7"/>
      <c r="FMT140" s="7"/>
      <c r="FMU140" s="7"/>
      <c r="FMV140" s="7"/>
      <c r="FMW140" s="7"/>
      <c r="FMX140" s="7"/>
      <c r="FMY140" s="7"/>
      <c r="FMZ140" s="7"/>
      <c r="FNA140" s="7"/>
      <c r="FNB140" s="7"/>
      <c r="FNC140" s="7"/>
      <c r="FND140" s="7"/>
      <c r="FNE140" s="7"/>
      <c r="FNF140" s="7"/>
      <c r="FNG140" s="7"/>
      <c r="FNH140" s="7"/>
      <c r="FNI140" s="7"/>
      <c r="FNJ140" s="7"/>
      <c r="FNK140" s="7"/>
      <c r="FNL140" s="7"/>
      <c r="FNM140" s="7"/>
      <c r="FNN140" s="7"/>
      <c r="FNO140" s="7"/>
      <c r="FNP140" s="7"/>
      <c r="FNQ140" s="7"/>
      <c r="FNR140" s="7"/>
      <c r="FNS140" s="7"/>
      <c r="FNT140" s="7"/>
      <c r="FNU140" s="7"/>
      <c r="FNV140" s="7"/>
      <c r="FNW140" s="7"/>
      <c r="FNX140" s="7"/>
      <c r="FNY140" s="7"/>
      <c r="FNZ140" s="7"/>
      <c r="FOA140" s="7"/>
      <c r="FOB140" s="7"/>
      <c r="FOC140" s="7"/>
      <c r="FOD140" s="7"/>
      <c r="FOE140" s="7"/>
      <c r="FOF140" s="7"/>
      <c r="FOG140" s="7"/>
      <c r="FOH140" s="7"/>
      <c r="FOI140" s="7"/>
      <c r="FOJ140" s="7"/>
      <c r="FOK140" s="7"/>
      <c r="FOL140" s="7"/>
      <c r="FOM140" s="7"/>
      <c r="FON140" s="7"/>
      <c r="FOO140" s="7"/>
      <c r="FOP140" s="7"/>
      <c r="FOQ140" s="7"/>
      <c r="FOR140" s="7"/>
      <c r="FOS140" s="7"/>
      <c r="FOT140" s="7"/>
      <c r="FOU140" s="7"/>
      <c r="FOV140" s="7"/>
      <c r="FOW140" s="7"/>
      <c r="FOX140" s="7"/>
      <c r="FOY140" s="7"/>
      <c r="FOZ140" s="7"/>
      <c r="FPA140" s="7"/>
      <c r="FPB140" s="7"/>
      <c r="FPC140" s="7"/>
      <c r="FPD140" s="7"/>
      <c r="FPE140" s="7"/>
      <c r="FPF140" s="7"/>
      <c r="FPG140" s="7"/>
      <c r="FPH140" s="7"/>
      <c r="FPI140" s="7"/>
      <c r="FPJ140" s="7"/>
      <c r="FPK140" s="7"/>
      <c r="FPL140" s="7"/>
      <c r="FPM140" s="7"/>
      <c r="FPN140" s="7"/>
      <c r="FPO140" s="7"/>
      <c r="FPP140" s="7"/>
      <c r="FPQ140" s="7"/>
      <c r="FPR140" s="7"/>
      <c r="FPS140" s="7"/>
      <c r="FPT140" s="7"/>
      <c r="FPU140" s="7"/>
      <c r="FPV140" s="7"/>
      <c r="FPW140" s="7"/>
      <c r="FPX140" s="7"/>
      <c r="FPY140" s="7"/>
      <c r="FPZ140" s="7"/>
      <c r="FQA140" s="7"/>
      <c r="FQB140" s="7"/>
      <c r="FQC140" s="7"/>
      <c r="FQD140" s="7"/>
      <c r="FQE140" s="7"/>
      <c r="FQF140" s="7"/>
      <c r="FQG140" s="7"/>
      <c r="FQH140" s="7"/>
      <c r="FQI140" s="7"/>
      <c r="FQJ140" s="7"/>
      <c r="FQK140" s="7"/>
      <c r="FQL140" s="7"/>
      <c r="FQM140" s="7"/>
      <c r="FQN140" s="7"/>
      <c r="FQO140" s="7"/>
      <c r="FQP140" s="7"/>
      <c r="FQQ140" s="7"/>
      <c r="FQR140" s="7"/>
      <c r="FQS140" s="7"/>
      <c r="FQT140" s="7"/>
      <c r="FQU140" s="7"/>
      <c r="FQV140" s="7"/>
      <c r="FQW140" s="7"/>
      <c r="FQX140" s="7"/>
      <c r="FQY140" s="7"/>
      <c r="FQZ140" s="7"/>
      <c r="FRA140" s="7"/>
      <c r="FRB140" s="7"/>
      <c r="FRC140" s="7"/>
      <c r="FRD140" s="7"/>
      <c r="FRE140" s="7"/>
      <c r="FRF140" s="7"/>
      <c r="FRG140" s="7"/>
      <c r="FRH140" s="7"/>
      <c r="FRI140" s="7"/>
      <c r="FRJ140" s="7"/>
      <c r="FRK140" s="7"/>
      <c r="FRL140" s="7"/>
      <c r="FRM140" s="7"/>
      <c r="FRN140" s="7"/>
      <c r="FRO140" s="7"/>
      <c r="FRP140" s="7"/>
      <c r="FRQ140" s="7"/>
      <c r="FRR140" s="7"/>
      <c r="FRS140" s="7"/>
      <c r="FRT140" s="7"/>
      <c r="FRU140" s="7"/>
      <c r="FRV140" s="7"/>
      <c r="FRW140" s="7"/>
      <c r="FRX140" s="7"/>
      <c r="FRY140" s="7"/>
      <c r="FRZ140" s="7"/>
      <c r="FSA140" s="7"/>
      <c r="FSB140" s="7"/>
      <c r="FSC140" s="7"/>
      <c r="FSD140" s="7"/>
      <c r="FSE140" s="7"/>
      <c r="FSF140" s="7"/>
      <c r="FSG140" s="7"/>
      <c r="FSH140" s="7"/>
      <c r="FSI140" s="7"/>
      <c r="FSJ140" s="7"/>
      <c r="FSK140" s="7"/>
      <c r="FSL140" s="7"/>
      <c r="FSM140" s="7"/>
      <c r="FSN140" s="7"/>
      <c r="FSO140" s="7"/>
      <c r="FSP140" s="7"/>
      <c r="FSQ140" s="7"/>
      <c r="FSR140" s="7"/>
      <c r="FSS140" s="7"/>
      <c r="FST140" s="7"/>
      <c r="FSU140" s="7"/>
      <c r="FSV140" s="7"/>
      <c r="FSW140" s="7"/>
      <c r="FSX140" s="7"/>
      <c r="FSY140" s="7"/>
      <c r="FSZ140" s="7"/>
      <c r="FTA140" s="7"/>
      <c r="FTB140" s="7"/>
      <c r="FTC140" s="7"/>
      <c r="FTD140" s="7"/>
      <c r="FTE140" s="7"/>
      <c r="FTF140" s="7"/>
      <c r="FTG140" s="7"/>
      <c r="FTH140" s="7"/>
      <c r="FTI140" s="7"/>
      <c r="FTJ140" s="7"/>
      <c r="FTK140" s="7"/>
      <c r="FTL140" s="7"/>
      <c r="FTM140" s="7"/>
      <c r="FTN140" s="7"/>
      <c r="FTO140" s="7"/>
      <c r="FTP140" s="7"/>
      <c r="FTQ140" s="7"/>
      <c r="FTR140" s="7"/>
      <c r="FTS140" s="7"/>
      <c r="FTT140" s="7"/>
      <c r="FTU140" s="7"/>
      <c r="FTV140" s="7"/>
      <c r="FTW140" s="7"/>
      <c r="FTX140" s="7"/>
      <c r="FTY140" s="7"/>
      <c r="FTZ140" s="7"/>
      <c r="FUA140" s="7"/>
      <c r="FUB140" s="7"/>
      <c r="FUC140" s="7"/>
      <c r="FUD140" s="7"/>
      <c r="FUE140" s="7"/>
      <c r="FUF140" s="7"/>
      <c r="FUG140" s="7"/>
      <c r="FUH140" s="7"/>
      <c r="FUI140" s="7"/>
      <c r="FUJ140" s="7"/>
      <c r="FUK140" s="7"/>
      <c r="FUL140" s="7"/>
      <c r="FUM140" s="7"/>
      <c r="FUN140" s="7"/>
      <c r="FUO140" s="7"/>
      <c r="FUP140" s="7"/>
      <c r="FUQ140" s="7"/>
      <c r="FUR140" s="7"/>
      <c r="FUS140" s="7"/>
      <c r="FUT140" s="7"/>
      <c r="FUU140" s="7"/>
      <c r="FUV140" s="7"/>
      <c r="FUW140" s="7"/>
      <c r="FUX140" s="7"/>
      <c r="FUY140" s="7"/>
      <c r="FUZ140" s="7"/>
      <c r="FVA140" s="7"/>
      <c r="FVB140" s="7"/>
      <c r="FVC140" s="7"/>
      <c r="FVD140" s="7"/>
      <c r="FVE140" s="7"/>
      <c r="FVF140" s="7"/>
      <c r="FVG140" s="7"/>
      <c r="FVH140" s="7"/>
      <c r="FVI140" s="7"/>
      <c r="FVJ140" s="7"/>
      <c r="FVK140" s="7"/>
      <c r="FVL140" s="7"/>
      <c r="FVM140" s="7"/>
      <c r="FVN140" s="7"/>
      <c r="FVO140" s="7"/>
      <c r="FVP140" s="7"/>
      <c r="FVQ140" s="7"/>
      <c r="FVR140" s="7"/>
      <c r="FVS140" s="7"/>
      <c r="FVT140" s="7"/>
      <c r="FVU140" s="7"/>
      <c r="FVV140" s="7"/>
      <c r="FVW140" s="7"/>
      <c r="FVX140" s="7"/>
      <c r="FVY140" s="7"/>
      <c r="FVZ140" s="7"/>
      <c r="FWA140" s="7"/>
      <c r="FWB140" s="7"/>
      <c r="FWC140" s="7"/>
      <c r="FWD140" s="7"/>
      <c r="FWE140" s="7"/>
      <c r="FWF140" s="7"/>
      <c r="FWG140" s="7"/>
      <c r="FWH140" s="7"/>
      <c r="FWI140" s="7"/>
      <c r="FWJ140" s="7"/>
      <c r="FWK140" s="7"/>
      <c r="FWL140" s="7"/>
      <c r="FWM140" s="7"/>
      <c r="FWN140" s="7"/>
      <c r="FWO140" s="7"/>
      <c r="FWP140" s="7"/>
      <c r="FWQ140" s="7"/>
      <c r="FWR140" s="7"/>
      <c r="FWS140" s="7"/>
      <c r="FWT140" s="7"/>
      <c r="FWU140" s="7"/>
      <c r="FWV140" s="7"/>
      <c r="FWW140" s="7"/>
      <c r="FWX140" s="7"/>
      <c r="FWY140" s="7"/>
      <c r="FWZ140" s="7"/>
      <c r="FXA140" s="7"/>
      <c r="FXB140" s="7"/>
      <c r="FXC140" s="7"/>
      <c r="FXD140" s="7"/>
      <c r="FXE140" s="7"/>
      <c r="FXF140" s="7"/>
      <c r="FXG140" s="7"/>
      <c r="FXH140" s="7"/>
      <c r="FXI140" s="7"/>
      <c r="FXJ140" s="7"/>
      <c r="FXK140" s="7"/>
      <c r="FXL140" s="7"/>
      <c r="FXM140" s="7"/>
      <c r="FXN140" s="7"/>
      <c r="FXO140" s="7"/>
      <c r="FXP140" s="7"/>
      <c r="FXQ140" s="7"/>
      <c r="FXR140" s="7"/>
      <c r="FXS140" s="7"/>
      <c r="FXT140" s="7"/>
      <c r="FXU140" s="7"/>
      <c r="FXV140" s="7"/>
      <c r="FXW140" s="7"/>
      <c r="FXX140" s="7"/>
      <c r="FXY140" s="7"/>
      <c r="FXZ140" s="7"/>
      <c r="FYA140" s="7"/>
      <c r="FYB140" s="7"/>
      <c r="FYC140" s="7"/>
      <c r="FYD140" s="7"/>
      <c r="FYE140" s="7"/>
      <c r="FYF140" s="7"/>
      <c r="FYG140" s="7"/>
      <c r="FYH140" s="7"/>
      <c r="FYI140" s="7"/>
      <c r="FYJ140" s="7"/>
      <c r="FYK140" s="7"/>
      <c r="FYL140" s="7"/>
      <c r="FYM140" s="7"/>
      <c r="FYN140" s="7"/>
      <c r="FYO140" s="7"/>
      <c r="FYP140" s="7"/>
      <c r="FYQ140" s="7"/>
      <c r="FYR140" s="7"/>
      <c r="FYS140" s="7"/>
      <c r="FYT140" s="7"/>
      <c r="FYU140" s="7"/>
      <c r="FYV140" s="7"/>
      <c r="FYW140" s="7"/>
      <c r="FYX140" s="7"/>
      <c r="FYY140" s="7"/>
      <c r="FYZ140" s="7"/>
      <c r="FZA140" s="7"/>
      <c r="FZB140" s="7"/>
      <c r="FZC140" s="7"/>
      <c r="FZD140" s="7"/>
      <c r="FZE140" s="7"/>
      <c r="FZF140" s="7"/>
      <c r="FZG140" s="7"/>
      <c r="FZH140" s="7"/>
      <c r="FZI140" s="7"/>
      <c r="FZJ140" s="7"/>
      <c r="FZK140" s="7"/>
      <c r="FZL140" s="7"/>
      <c r="FZM140" s="7"/>
      <c r="FZN140" s="7"/>
      <c r="FZO140" s="7"/>
      <c r="FZP140" s="7"/>
      <c r="FZQ140" s="7"/>
      <c r="FZR140" s="7"/>
      <c r="FZS140" s="7"/>
      <c r="FZT140" s="7"/>
      <c r="FZU140" s="7"/>
      <c r="FZV140" s="7"/>
      <c r="FZW140" s="7"/>
      <c r="FZX140" s="7"/>
      <c r="FZY140" s="7"/>
      <c r="FZZ140" s="7"/>
      <c r="GAA140" s="7"/>
      <c r="GAB140" s="7"/>
      <c r="GAC140" s="7"/>
      <c r="GAD140" s="7"/>
      <c r="GAE140" s="7"/>
      <c r="GAF140" s="7"/>
      <c r="GAG140" s="7"/>
      <c r="GAH140" s="7"/>
      <c r="GAI140" s="7"/>
      <c r="GAJ140" s="7"/>
      <c r="GAK140" s="7"/>
      <c r="GAL140" s="7"/>
      <c r="GAM140" s="7"/>
      <c r="GAN140" s="7"/>
      <c r="GAO140" s="7"/>
      <c r="GAP140" s="7"/>
      <c r="GAQ140" s="7"/>
      <c r="GAR140" s="7"/>
      <c r="GAS140" s="7"/>
      <c r="GAT140" s="7"/>
      <c r="GAU140" s="7"/>
      <c r="GAV140" s="7"/>
      <c r="GAW140" s="7"/>
      <c r="GAX140" s="7"/>
      <c r="GAY140" s="7"/>
      <c r="GAZ140" s="7"/>
      <c r="GBA140" s="7"/>
      <c r="GBB140" s="7"/>
      <c r="GBC140" s="7"/>
      <c r="GBD140" s="7"/>
      <c r="GBE140" s="7"/>
      <c r="GBF140" s="7"/>
      <c r="GBG140" s="7"/>
      <c r="GBH140" s="7"/>
      <c r="GBI140" s="7"/>
      <c r="GBJ140" s="7"/>
      <c r="GBK140" s="7"/>
      <c r="GBL140" s="7"/>
      <c r="GBM140" s="7"/>
      <c r="GBN140" s="7"/>
      <c r="GBO140" s="7"/>
      <c r="GBP140" s="7"/>
      <c r="GBQ140" s="7"/>
      <c r="GBR140" s="7"/>
      <c r="GBS140" s="7"/>
      <c r="GBT140" s="7"/>
      <c r="GBU140" s="7"/>
      <c r="GBV140" s="7"/>
      <c r="GBW140" s="7"/>
      <c r="GBX140" s="7"/>
      <c r="GBY140" s="7"/>
      <c r="GBZ140" s="7"/>
      <c r="GCA140" s="7"/>
      <c r="GCB140" s="7"/>
      <c r="GCC140" s="7"/>
      <c r="GCD140" s="7"/>
      <c r="GCE140" s="7"/>
      <c r="GCF140" s="7"/>
      <c r="GCG140" s="7"/>
      <c r="GCH140" s="7"/>
      <c r="GCI140" s="7"/>
      <c r="GCJ140" s="7"/>
      <c r="GCK140" s="7"/>
      <c r="GCL140" s="7"/>
      <c r="GCM140" s="7"/>
      <c r="GCN140" s="7"/>
      <c r="GCO140" s="7"/>
      <c r="GCP140" s="7"/>
      <c r="GCQ140" s="7"/>
      <c r="GCR140" s="7"/>
      <c r="GCS140" s="7"/>
      <c r="GCT140" s="7"/>
      <c r="GCU140" s="7"/>
      <c r="GCV140" s="7"/>
      <c r="GCW140" s="7"/>
      <c r="GCX140" s="7"/>
      <c r="GCY140" s="7"/>
      <c r="GCZ140" s="7"/>
      <c r="GDA140" s="7"/>
      <c r="GDB140" s="7"/>
      <c r="GDC140" s="7"/>
      <c r="GDD140" s="7"/>
      <c r="GDE140" s="7"/>
      <c r="GDF140" s="7"/>
      <c r="GDG140" s="7"/>
      <c r="GDH140" s="7"/>
      <c r="GDI140" s="7"/>
      <c r="GDJ140" s="7"/>
      <c r="GDK140" s="7"/>
      <c r="GDL140" s="7"/>
      <c r="GDM140" s="7"/>
      <c r="GDN140" s="7"/>
      <c r="GDO140" s="7"/>
      <c r="GDP140" s="7"/>
      <c r="GDQ140" s="7"/>
      <c r="GDR140" s="7"/>
      <c r="GDS140" s="7"/>
      <c r="GDT140" s="7"/>
      <c r="GDU140" s="7"/>
      <c r="GDV140" s="7"/>
      <c r="GDW140" s="7"/>
      <c r="GDX140" s="7"/>
      <c r="GDY140" s="7"/>
      <c r="GDZ140" s="7"/>
      <c r="GEA140" s="7"/>
      <c r="GEB140" s="7"/>
      <c r="GEC140" s="7"/>
      <c r="GED140" s="7"/>
      <c r="GEE140" s="7"/>
      <c r="GEF140" s="7"/>
      <c r="GEG140" s="7"/>
      <c r="GEH140" s="7"/>
      <c r="GEI140" s="7"/>
      <c r="GEJ140" s="7"/>
      <c r="GEK140" s="7"/>
      <c r="GEL140" s="7"/>
      <c r="GEM140" s="7"/>
      <c r="GEN140" s="7"/>
      <c r="GEO140" s="7"/>
      <c r="GEP140" s="7"/>
      <c r="GEQ140" s="7"/>
      <c r="GER140" s="7"/>
      <c r="GES140" s="7"/>
      <c r="GET140" s="7"/>
      <c r="GEU140" s="7"/>
      <c r="GEV140" s="7"/>
      <c r="GEW140" s="7"/>
      <c r="GEX140" s="7"/>
      <c r="GEY140" s="7"/>
      <c r="GEZ140" s="7"/>
      <c r="GFA140" s="7"/>
      <c r="GFB140" s="7"/>
      <c r="GFC140" s="7"/>
      <c r="GFD140" s="7"/>
      <c r="GFE140" s="7"/>
      <c r="GFF140" s="7"/>
      <c r="GFG140" s="7"/>
      <c r="GFH140" s="7"/>
      <c r="GFI140" s="7"/>
      <c r="GFJ140" s="7"/>
      <c r="GFK140" s="7"/>
      <c r="GFL140" s="7"/>
      <c r="GFM140" s="7"/>
      <c r="GFN140" s="7"/>
      <c r="GFO140" s="7"/>
      <c r="GFP140" s="7"/>
      <c r="GFQ140" s="7"/>
      <c r="GFR140" s="7"/>
      <c r="GFS140" s="7"/>
      <c r="GFT140" s="7"/>
      <c r="GFU140" s="7"/>
      <c r="GFV140" s="7"/>
      <c r="GFW140" s="7"/>
      <c r="GFX140" s="7"/>
      <c r="GFY140" s="7"/>
      <c r="GFZ140" s="7"/>
      <c r="GGA140" s="7"/>
      <c r="GGB140" s="7"/>
      <c r="GGC140" s="7"/>
      <c r="GGD140" s="7"/>
      <c r="GGE140" s="7"/>
      <c r="GGF140" s="7"/>
      <c r="GGG140" s="7"/>
      <c r="GGH140" s="7"/>
      <c r="GGI140" s="7"/>
      <c r="GGJ140" s="7"/>
      <c r="GGK140" s="7"/>
      <c r="GGL140" s="7"/>
      <c r="GGM140" s="7"/>
      <c r="GGN140" s="7"/>
      <c r="GGO140" s="7"/>
      <c r="GGP140" s="7"/>
      <c r="GGQ140" s="7"/>
      <c r="GGR140" s="7"/>
      <c r="GGS140" s="7"/>
      <c r="GGT140" s="7"/>
      <c r="GGU140" s="7"/>
      <c r="GGV140" s="7"/>
      <c r="GGW140" s="7"/>
      <c r="GGX140" s="7"/>
      <c r="GGY140" s="7"/>
      <c r="GGZ140" s="7"/>
      <c r="GHA140" s="7"/>
      <c r="GHB140" s="7"/>
      <c r="GHC140" s="7"/>
      <c r="GHD140" s="7"/>
      <c r="GHE140" s="7"/>
      <c r="GHF140" s="7"/>
      <c r="GHG140" s="7"/>
      <c r="GHH140" s="7"/>
      <c r="GHI140" s="7"/>
      <c r="GHJ140" s="7"/>
      <c r="GHK140" s="7"/>
      <c r="GHL140" s="7"/>
      <c r="GHM140" s="7"/>
      <c r="GHN140" s="7"/>
      <c r="GHO140" s="7"/>
      <c r="GHP140" s="7"/>
      <c r="GHQ140" s="7"/>
      <c r="GHR140" s="7"/>
      <c r="GHS140" s="7"/>
      <c r="GHT140" s="7"/>
      <c r="GHU140" s="7"/>
      <c r="GHV140" s="7"/>
      <c r="GHW140" s="7"/>
      <c r="GHX140" s="7"/>
      <c r="GHY140" s="7"/>
      <c r="GHZ140" s="7"/>
      <c r="GIA140" s="7"/>
      <c r="GIB140" s="7"/>
      <c r="GIC140" s="7"/>
      <c r="GID140" s="7"/>
      <c r="GIE140" s="7"/>
      <c r="GIF140" s="7"/>
      <c r="GIG140" s="7"/>
      <c r="GIH140" s="7"/>
      <c r="GII140" s="7"/>
      <c r="GIJ140" s="7"/>
      <c r="GIK140" s="7"/>
      <c r="GIL140" s="7"/>
      <c r="GIM140" s="7"/>
      <c r="GIN140" s="7"/>
      <c r="GIO140" s="7"/>
      <c r="GIP140" s="7"/>
      <c r="GIQ140" s="7"/>
      <c r="GIR140" s="7"/>
      <c r="GIS140" s="7"/>
      <c r="GIT140" s="7"/>
      <c r="GIU140" s="7"/>
      <c r="GIV140" s="7"/>
      <c r="GIW140" s="7"/>
      <c r="GIX140" s="7"/>
      <c r="GIY140" s="7"/>
      <c r="GIZ140" s="7"/>
      <c r="GJA140" s="7"/>
      <c r="GJB140" s="7"/>
      <c r="GJC140" s="7"/>
      <c r="GJD140" s="7"/>
      <c r="GJE140" s="7"/>
      <c r="GJF140" s="7"/>
      <c r="GJG140" s="7"/>
      <c r="GJH140" s="7"/>
      <c r="GJI140" s="7"/>
      <c r="GJJ140" s="7"/>
      <c r="GJK140" s="7"/>
      <c r="GJL140" s="7"/>
      <c r="GJM140" s="7"/>
      <c r="GJN140" s="7"/>
      <c r="GJO140" s="7"/>
      <c r="GJP140" s="7"/>
      <c r="GJQ140" s="7"/>
      <c r="GJR140" s="7"/>
      <c r="GJS140" s="7"/>
      <c r="GJT140" s="7"/>
      <c r="GJU140" s="7"/>
      <c r="GJV140" s="7"/>
      <c r="GJW140" s="7"/>
      <c r="GJX140" s="7"/>
      <c r="GJY140" s="7"/>
      <c r="GJZ140" s="7"/>
      <c r="GKA140" s="7"/>
      <c r="GKB140" s="7"/>
      <c r="GKC140" s="7"/>
      <c r="GKD140" s="7"/>
      <c r="GKE140" s="7"/>
      <c r="GKF140" s="7"/>
      <c r="GKG140" s="7"/>
      <c r="GKH140" s="7"/>
      <c r="GKI140" s="7"/>
      <c r="GKJ140" s="7"/>
      <c r="GKK140" s="7"/>
      <c r="GKL140" s="7"/>
      <c r="GKM140" s="7"/>
      <c r="GKN140" s="7"/>
      <c r="GKO140" s="7"/>
      <c r="GKP140" s="7"/>
      <c r="GKQ140" s="7"/>
      <c r="GKR140" s="7"/>
      <c r="GKS140" s="7"/>
      <c r="GKT140" s="7"/>
      <c r="GKU140" s="7"/>
      <c r="GKV140" s="7"/>
      <c r="GKW140" s="7"/>
      <c r="GKX140" s="7"/>
      <c r="GKY140" s="7"/>
      <c r="GKZ140" s="7"/>
      <c r="GLA140" s="7"/>
      <c r="GLB140" s="7"/>
      <c r="GLC140" s="7"/>
      <c r="GLD140" s="7"/>
      <c r="GLE140" s="7"/>
      <c r="GLF140" s="7"/>
      <c r="GLG140" s="7"/>
      <c r="GLH140" s="7"/>
      <c r="GLI140" s="7"/>
      <c r="GLJ140" s="7"/>
      <c r="GLK140" s="7"/>
      <c r="GLL140" s="7"/>
      <c r="GLM140" s="7"/>
      <c r="GLN140" s="7"/>
      <c r="GLO140" s="7"/>
      <c r="GLP140" s="7"/>
      <c r="GLQ140" s="7"/>
      <c r="GLR140" s="7"/>
      <c r="GLS140" s="7"/>
      <c r="GLT140" s="7"/>
      <c r="GLU140" s="7"/>
      <c r="GLV140" s="7"/>
      <c r="GLW140" s="7"/>
      <c r="GLX140" s="7"/>
      <c r="GLY140" s="7"/>
      <c r="GLZ140" s="7"/>
      <c r="GMA140" s="7"/>
      <c r="GMB140" s="7"/>
      <c r="GMC140" s="7"/>
      <c r="GMD140" s="7"/>
      <c r="GME140" s="7"/>
      <c r="GMF140" s="7"/>
      <c r="GMG140" s="7"/>
      <c r="GMH140" s="7"/>
      <c r="GMI140" s="7"/>
      <c r="GMJ140" s="7"/>
      <c r="GMK140" s="7"/>
      <c r="GML140" s="7"/>
      <c r="GMM140" s="7"/>
      <c r="GMN140" s="7"/>
      <c r="GMO140" s="7"/>
      <c r="GMP140" s="7"/>
      <c r="GMQ140" s="7"/>
      <c r="GMR140" s="7"/>
      <c r="GMS140" s="7"/>
      <c r="GMT140" s="7"/>
      <c r="GMU140" s="7"/>
      <c r="GMV140" s="7"/>
      <c r="GMW140" s="7"/>
      <c r="GMX140" s="7"/>
      <c r="GMY140" s="7"/>
      <c r="GMZ140" s="7"/>
      <c r="GNA140" s="7"/>
      <c r="GNB140" s="7"/>
      <c r="GNC140" s="7"/>
      <c r="GND140" s="7"/>
      <c r="GNE140" s="7"/>
      <c r="GNF140" s="7"/>
      <c r="GNG140" s="7"/>
      <c r="GNH140" s="7"/>
      <c r="GNI140" s="7"/>
      <c r="GNJ140" s="7"/>
      <c r="GNK140" s="7"/>
      <c r="GNL140" s="7"/>
      <c r="GNM140" s="7"/>
      <c r="GNN140" s="7"/>
      <c r="GNO140" s="7"/>
      <c r="GNP140" s="7"/>
      <c r="GNQ140" s="7"/>
      <c r="GNR140" s="7"/>
      <c r="GNS140" s="7"/>
      <c r="GNT140" s="7"/>
      <c r="GNU140" s="7"/>
      <c r="GNV140" s="7"/>
      <c r="GNW140" s="7"/>
      <c r="GNX140" s="7"/>
      <c r="GNY140" s="7"/>
      <c r="GNZ140" s="7"/>
      <c r="GOA140" s="7"/>
      <c r="GOB140" s="7"/>
      <c r="GOC140" s="7"/>
      <c r="GOD140" s="7"/>
      <c r="GOE140" s="7"/>
      <c r="GOF140" s="7"/>
      <c r="GOG140" s="7"/>
      <c r="GOH140" s="7"/>
      <c r="GOI140" s="7"/>
      <c r="GOJ140" s="7"/>
      <c r="GOK140" s="7"/>
      <c r="GOL140" s="7"/>
      <c r="GOM140" s="7"/>
      <c r="GON140" s="7"/>
      <c r="GOO140" s="7"/>
      <c r="GOP140" s="7"/>
      <c r="GOQ140" s="7"/>
      <c r="GOR140" s="7"/>
      <c r="GOS140" s="7"/>
      <c r="GOT140" s="7"/>
      <c r="GOU140" s="7"/>
      <c r="GOV140" s="7"/>
      <c r="GOW140" s="7"/>
      <c r="GOX140" s="7"/>
      <c r="GOY140" s="7"/>
      <c r="GOZ140" s="7"/>
      <c r="GPA140" s="7"/>
      <c r="GPB140" s="7"/>
      <c r="GPC140" s="7"/>
      <c r="GPD140" s="7"/>
      <c r="GPE140" s="7"/>
      <c r="GPF140" s="7"/>
      <c r="GPG140" s="7"/>
      <c r="GPH140" s="7"/>
      <c r="GPI140" s="7"/>
      <c r="GPJ140" s="7"/>
      <c r="GPK140" s="7"/>
      <c r="GPL140" s="7"/>
      <c r="GPM140" s="7"/>
      <c r="GPN140" s="7"/>
      <c r="GPO140" s="7"/>
      <c r="GPP140" s="7"/>
      <c r="GPQ140" s="7"/>
      <c r="GPR140" s="7"/>
      <c r="GPS140" s="7"/>
      <c r="GPT140" s="7"/>
      <c r="GPU140" s="7"/>
      <c r="GPV140" s="7"/>
      <c r="GPW140" s="7"/>
      <c r="GPX140" s="7"/>
      <c r="GPY140" s="7"/>
      <c r="GPZ140" s="7"/>
      <c r="GQA140" s="7"/>
      <c r="GQB140" s="7"/>
      <c r="GQC140" s="7"/>
      <c r="GQD140" s="7"/>
      <c r="GQE140" s="7"/>
      <c r="GQF140" s="7"/>
      <c r="GQG140" s="7"/>
      <c r="GQH140" s="7"/>
      <c r="GQI140" s="7"/>
      <c r="GQJ140" s="7"/>
      <c r="GQK140" s="7"/>
      <c r="GQL140" s="7"/>
      <c r="GQM140" s="7"/>
      <c r="GQN140" s="7"/>
      <c r="GQO140" s="7"/>
      <c r="GQP140" s="7"/>
      <c r="GQQ140" s="7"/>
      <c r="GQR140" s="7"/>
      <c r="GQS140" s="7"/>
      <c r="GQT140" s="7"/>
      <c r="GQU140" s="7"/>
      <c r="GQV140" s="7"/>
      <c r="GQW140" s="7"/>
      <c r="GQX140" s="7"/>
      <c r="GQY140" s="7"/>
      <c r="GQZ140" s="7"/>
      <c r="GRA140" s="7"/>
      <c r="GRB140" s="7"/>
      <c r="GRC140" s="7"/>
      <c r="GRD140" s="7"/>
      <c r="GRE140" s="7"/>
      <c r="GRF140" s="7"/>
      <c r="GRG140" s="7"/>
      <c r="GRH140" s="7"/>
      <c r="GRI140" s="7"/>
      <c r="GRJ140" s="7"/>
      <c r="GRK140" s="7"/>
      <c r="GRL140" s="7"/>
      <c r="GRM140" s="7"/>
      <c r="GRN140" s="7"/>
      <c r="GRO140" s="7"/>
      <c r="GRP140" s="7"/>
      <c r="GRQ140" s="7"/>
      <c r="GRR140" s="7"/>
      <c r="GRS140" s="7"/>
      <c r="GRT140" s="7"/>
      <c r="GRU140" s="7"/>
      <c r="GRV140" s="7"/>
      <c r="GRW140" s="7"/>
      <c r="GRX140" s="7"/>
      <c r="GRY140" s="7"/>
      <c r="GRZ140" s="7"/>
      <c r="GSA140" s="7"/>
      <c r="GSB140" s="7"/>
      <c r="GSC140" s="7"/>
      <c r="GSD140" s="7"/>
      <c r="GSE140" s="7"/>
      <c r="GSF140" s="7"/>
      <c r="GSG140" s="7"/>
      <c r="GSH140" s="7"/>
      <c r="GSI140" s="7"/>
      <c r="GSJ140" s="7"/>
      <c r="GSK140" s="7"/>
      <c r="GSL140" s="7"/>
      <c r="GSM140" s="7"/>
      <c r="GSN140" s="7"/>
      <c r="GSO140" s="7"/>
      <c r="GSP140" s="7"/>
      <c r="GSQ140" s="7"/>
      <c r="GSR140" s="7"/>
      <c r="GSS140" s="7"/>
      <c r="GST140" s="7"/>
      <c r="GSU140" s="7"/>
      <c r="GSV140" s="7"/>
      <c r="GSW140" s="7"/>
      <c r="GSX140" s="7"/>
      <c r="GSY140" s="7"/>
      <c r="GSZ140" s="7"/>
      <c r="GTA140" s="7"/>
      <c r="GTB140" s="7"/>
      <c r="GTC140" s="7"/>
      <c r="GTD140" s="7"/>
      <c r="GTE140" s="7"/>
      <c r="GTF140" s="7"/>
      <c r="GTG140" s="7"/>
      <c r="GTH140" s="7"/>
      <c r="GTI140" s="7"/>
      <c r="GTJ140" s="7"/>
      <c r="GTK140" s="7"/>
      <c r="GTL140" s="7"/>
      <c r="GTM140" s="7"/>
      <c r="GTN140" s="7"/>
      <c r="GTO140" s="7"/>
      <c r="GTP140" s="7"/>
      <c r="GTQ140" s="7"/>
      <c r="GTR140" s="7"/>
      <c r="GTS140" s="7"/>
      <c r="GTT140" s="7"/>
      <c r="GTU140" s="7"/>
      <c r="GTV140" s="7"/>
      <c r="GTW140" s="7"/>
      <c r="GTX140" s="7"/>
      <c r="GTY140" s="7"/>
      <c r="GTZ140" s="7"/>
      <c r="GUA140" s="7"/>
      <c r="GUB140" s="7"/>
      <c r="GUC140" s="7"/>
      <c r="GUD140" s="7"/>
      <c r="GUE140" s="7"/>
      <c r="GUF140" s="7"/>
      <c r="GUG140" s="7"/>
      <c r="GUH140" s="7"/>
      <c r="GUI140" s="7"/>
      <c r="GUJ140" s="7"/>
      <c r="GUK140" s="7"/>
      <c r="GUL140" s="7"/>
      <c r="GUM140" s="7"/>
      <c r="GUN140" s="7"/>
      <c r="GUO140" s="7"/>
      <c r="GUP140" s="7"/>
      <c r="GUQ140" s="7"/>
      <c r="GUR140" s="7"/>
      <c r="GUS140" s="7"/>
      <c r="GUT140" s="7"/>
      <c r="GUU140" s="7"/>
      <c r="GUV140" s="7"/>
      <c r="GUW140" s="7"/>
      <c r="GUX140" s="7"/>
      <c r="GUY140" s="7"/>
      <c r="GUZ140" s="7"/>
      <c r="GVA140" s="7"/>
      <c r="GVB140" s="7"/>
      <c r="GVC140" s="7"/>
      <c r="GVD140" s="7"/>
      <c r="GVE140" s="7"/>
      <c r="GVF140" s="7"/>
      <c r="GVG140" s="7"/>
      <c r="GVH140" s="7"/>
      <c r="GVI140" s="7"/>
      <c r="GVJ140" s="7"/>
      <c r="GVK140" s="7"/>
      <c r="GVL140" s="7"/>
      <c r="GVM140" s="7"/>
      <c r="GVN140" s="7"/>
      <c r="GVO140" s="7"/>
      <c r="GVP140" s="7"/>
      <c r="GVQ140" s="7"/>
      <c r="GVR140" s="7"/>
      <c r="GVS140" s="7"/>
      <c r="GVT140" s="7"/>
      <c r="GVU140" s="7"/>
      <c r="GVV140" s="7"/>
      <c r="GVW140" s="7"/>
      <c r="GVX140" s="7"/>
      <c r="GVY140" s="7"/>
      <c r="GVZ140" s="7"/>
      <c r="GWA140" s="7"/>
      <c r="GWB140" s="7"/>
      <c r="GWC140" s="7"/>
      <c r="GWD140" s="7"/>
      <c r="GWE140" s="7"/>
      <c r="GWF140" s="7"/>
      <c r="GWG140" s="7"/>
      <c r="GWH140" s="7"/>
      <c r="GWI140" s="7"/>
      <c r="GWJ140" s="7"/>
      <c r="GWK140" s="7"/>
      <c r="GWL140" s="7"/>
      <c r="GWM140" s="7"/>
      <c r="GWN140" s="7"/>
      <c r="GWO140" s="7"/>
      <c r="GWP140" s="7"/>
      <c r="GWQ140" s="7"/>
      <c r="GWR140" s="7"/>
      <c r="GWS140" s="7"/>
      <c r="GWT140" s="7"/>
      <c r="GWU140" s="7"/>
      <c r="GWV140" s="7"/>
      <c r="GWW140" s="7"/>
      <c r="GWX140" s="7"/>
      <c r="GWY140" s="7"/>
      <c r="GWZ140" s="7"/>
      <c r="GXA140" s="7"/>
      <c r="GXB140" s="7"/>
      <c r="GXC140" s="7"/>
      <c r="GXD140" s="7"/>
      <c r="GXE140" s="7"/>
      <c r="GXF140" s="7"/>
      <c r="GXG140" s="7"/>
      <c r="GXH140" s="7"/>
      <c r="GXI140" s="7"/>
      <c r="GXJ140" s="7"/>
      <c r="GXK140" s="7"/>
      <c r="GXL140" s="7"/>
      <c r="GXM140" s="7"/>
      <c r="GXN140" s="7"/>
      <c r="GXO140" s="7"/>
      <c r="GXP140" s="7"/>
      <c r="GXQ140" s="7"/>
      <c r="GXR140" s="7"/>
      <c r="GXS140" s="7"/>
      <c r="GXT140" s="7"/>
      <c r="GXU140" s="7"/>
      <c r="GXV140" s="7"/>
      <c r="GXW140" s="7"/>
      <c r="GXX140" s="7"/>
      <c r="GXY140" s="7"/>
      <c r="GXZ140" s="7"/>
      <c r="GYA140" s="7"/>
      <c r="GYB140" s="7"/>
      <c r="GYC140" s="7"/>
      <c r="GYD140" s="7"/>
      <c r="GYE140" s="7"/>
      <c r="GYF140" s="7"/>
      <c r="GYG140" s="7"/>
      <c r="GYH140" s="7"/>
      <c r="GYI140" s="7"/>
      <c r="GYJ140" s="7"/>
      <c r="GYK140" s="7"/>
      <c r="GYL140" s="7"/>
      <c r="GYM140" s="7"/>
      <c r="GYN140" s="7"/>
      <c r="GYO140" s="7"/>
      <c r="GYP140" s="7"/>
      <c r="GYQ140" s="7"/>
      <c r="GYR140" s="7"/>
      <c r="GYS140" s="7"/>
      <c r="GYT140" s="7"/>
      <c r="GYU140" s="7"/>
      <c r="GYV140" s="7"/>
      <c r="GYW140" s="7"/>
      <c r="GYX140" s="7"/>
      <c r="GYY140" s="7"/>
      <c r="GYZ140" s="7"/>
      <c r="GZA140" s="7"/>
      <c r="GZB140" s="7"/>
      <c r="GZC140" s="7"/>
      <c r="GZD140" s="7"/>
      <c r="GZE140" s="7"/>
      <c r="GZF140" s="7"/>
      <c r="GZG140" s="7"/>
      <c r="GZH140" s="7"/>
      <c r="GZI140" s="7"/>
      <c r="GZJ140" s="7"/>
      <c r="GZK140" s="7"/>
      <c r="GZL140" s="7"/>
      <c r="GZM140" s="7"/>
      <c r="GZN140" s="7"/>
      <c r="GZO140" s="7"/>
      <c r="GZP140" s="7"/>
      <c r="GZQ140" s="7"/>
      <c r="GZR140" s="7"/>
      <c r="GZS140" s="7"/>
      <c r="GZT140" s="7"/>
      <c r="GZU140" s="7"/>
      <c r="GZV140" s="7"/>
      <c r="GZW140" s="7"/>
      <c r="GZX140" s="7"/>
      <c r="GZY140" s="7"/>
      <c r="GZZ140" s="7"/>
      <c r="HAA140" s="7"/>
      <c r="HAB140" s="7"/>
      <c r="HAC140" s="7"/>
      <c r="HAD140" s="7"/>
      <c r="HAE140" s="7"/>
      <c r="HAF140" s="7"/>
      <c r="HAG140" s="7"/>
      <c r="HAH140" s="7"/>
      <c r="HAI140" s="7"/>
      <c r="HAJ140" s="7"/>
      <c r="HAK140" s="7"/>
      <c r="HAL140" s="7"/>
      <c r="HAM140" s="7"/>
      <c r="HAN140" s="7"/>
      <c r="HAO140" s="7"/>
      <c r="HAP140" s="7"/>
      <c r="HAQ140" s="7"/>
      <c r="HAR140" s="7"/>
      <c r="HAS140" s="7"/>
      <c r="HAT140" s="7"/>
      <c r="HAU140" s="7"/>
      <c r="HAV140" s="7"/>
      <c r="HAW140" s="7"/>
      <c r="HAX140" s="7"/>
      <c r="HAY140" s="7"/>
      <c r="HAZ140" s="7"/>
      <c r="HBA140" s="7"/>
      <c r="HBB140" s="7"/>
      <c r="HBC140" s="7"/>
      <c r="HBD140" s="7"/>
      <c r="HBE140" s="7"/>
      <c r="HBF140" s="7"/>
      <c r="HBG140" s="7"/>
      <c r="HBH140" s="7"/>
      <c r="HBI140" s="7"/>
      <c r="HBJ140" s="7"/>
      <c r="HBK140" s="7"/>
      <c r="HBL140" s="7"/>
      <c r="HBM140" s="7"/>
      <c r="HBN140" s="7"/>
      <c r="HBO140" s="7"/>
      <c r="HBP140" s="7"/>
      <c r="HBQ140" s="7"/>
      <c r="HBR140" s="7"/>
      <c r="HBS140" s="7"/>
      <c r="HBT140" s="7"/>
      <c r="HBU140" s="7"/>
      <c r="HBV140" s="7"/>
      <c r="HBW140" s="7"/>
      <c r="HBX140" s="7"/>
      <c r="HBY140" s="7"/>
      <c r="HBZ140" s="7"/>
      <c r="HCA140" s="7"/>
      <c r="HCB140" s="7"/>
      <c r="HCC140" s="7"/>
      <c r="HCD140" s="7"/>
      <c r="HCE140" s="7"/>
      <c r="HCF140" s="7"/>
      <c r="HCG140" s="7"/>
      <c r="HCH140" s="7"/>
      <c r="HCI140" s="7"/>
      <c r="HCJ140" s="7"/>
      <c r="HCK140" s="7"/>
      <c r="HCL140" s="7"/>
      <c r="HCM140" s="7"/>
      <c r="HCN140" s="7"/>
      <c r="HCO140" s="7"/>
      <c r="HCP140" s="7"/>
      <c r="HCQ140" s="7"/>
      <c r="HCR140" s="7"/>
      <c r="HCS140" s="7"/>
      <c r="HCT140" s="7"/>
      <c r="HCU140" s="7"/>
      <c r="HCV140" s="7"/>
      <c r="HCW140" s="7"/>
      <c r="HCX140" s="7"/>
      <c r="HCY140" s="7"/>
      <c r="HCZ140" s="7"/>
      <c r="HDA140" s="7"/>
      <c r="HDB140" s="7"/>
      <c r="HDC140" s="7"/>
      <c r="HDD140" s="7"/>
      <c r="HDE140" s="7"/>
      <c r="HDF140" s="7"/>
      <c r="HDG140" s="7"/>
      <c r="HDH140" s="7"/>
      <c r="HDI140" s="7"/>
      <c r="HDJ140" s="7"/>
      <c r="HDK140" s="7"/>
      <c r="HDL140" s="7"/>
      <c r="HDM140" s="7"/>
      <c r="HDN140" s="7"/>
      <c r="HDO140" s="7"/>
      <c r="HDP140" s="7"/>
      <c r="HDQ140" s="7"/>
      <c r="HDR140" s="7"/>
      <c r="HDS140" s="7"/>
      <c r="HDT140" s="7"/>
      <c r="HDU140" s="7"/>
      <c r="HDV140" s="7"/>
      <c r="HDW140" s="7"/>
      <c r="HDX140" s="7"/>
      <c r="HDY140" s="7"/>
      <c r="HDZ140" s="7"/>
      <c r="HEA140" s="7"/>
      <c r="HEB140" s="7"/>
      <c r="HEC140" s="7"/>
      <c r="HED140" s="7"/>
      <c r="HEE140" s="7"/>
      <c r="HEF140" s="7"/>
      <c r="HEG140" s="7"/>
      <c r="HEH140" s="7"/>
      <c r="HEI140" s="7"/>
      <c r="HEJ140" s="7"/>
      <c r="HEK140" s="7"/>
      <c r="HEL140" s="7"/>
      <c r="HEM140" s="7"/>
      <c r="HEN140" s="7"/>
      <c r="HEO140" s="7"/>
      <c r="HEP140" s="7"/>
      <c r="HEQ140" s="7"/>
      <c r="HER140" s="7"/>
      <c r="HES140" s="7"/>
      <c r="HET140" s="7"/>
      <c r="HEU140" s="7"/>
      <c r="HEV140" s="7"/>
      <c r="HEW140" s="7"/>
      <c r="HEX140" s="7"/>
      <c r="HEY140" s="7"/>
      <c r="HEZ140" s="7"/>
      <c r="HFA140" s="7"/>
      <c r="HFB140" s="7"/>
      <c r="HFC140" s="7"/>
      <c r="HFD140" s="7"/>
      <c r="HFE140" s="7"/>
      <c r="HFF140" s="7"/>
      <c r="HFG140" s="7"/>
      <c r="HFH140" s="7"/>
      <c r="HFI140" s="7"/>
      <c r="HFJ140" s="7"/>
      <c r="HFK140" s="7"/>
      <c r="HFL140" s="7"/>
      <c r="HFM140" s="7"/>
      <c r="HFN140" s="7"/>
      <c r="HFO140" s="7"/>
      <c r="HFP140" s="7"/>
      <c r="HFQ140" s="7"/>
      <c r="HFR140" s="7"/>
      <c r="HFS140" s="7"/>
      <c r="HFT140" s="7"/>
      <c r="HFU140" s="7"/>
      <c r="HFV140" s="7"/>
      <c r="HFW140" s="7"/>
      <c r="HFX140" s="7"/>
      <c r="HFY140" s="7"/>
      <c r="HFZ140" s="7"/>
      <c r="HGA140" s="7"/>
      <c r="HGB140" s="7"/>
      <c r="HGC140" s="7"/>
      <c r="HGD140" s="7"/>
      <c r="HGE140" s="7"/>
      <c r="HGF140" s="7"/>
      <c r="HGG140" s="7"/>
      <c r="HGH140" s="7"/>
      <c r="HGI140" s="7"/>
      <c r="HGJ140" s="7"/>
      <c r="HGK140" s="7"/>
      <c r="HGL140" s="7"/>
      <c r="HGM140" s="7"/>
      <c r="HGN140" s="7"/>
      <c r="HGO140" s="7"/>
      <c r="HGP140" s="7"/>
      <c r="HGQ140" s="7"/>
      <c r="HGR140" s="7"/>
      <c r="HGS140" s="7"/>
      <c r="HGT140" s="7"/>
      <c r="HGU140" s="7"/>
      <c r="HGV140" s="7"/>
      <c r="HGW140" s="7"/>
      <c r="HGX140" s="7"/>
      <c r="HGY140" s="7"/>
      <c r="HGZ140" s="7"/>
      <c r="HHA140" s="7"/>
      <c r="HHB140" s="7"/>
      <c r="HHC140" s="7"/>
      <c r="HHD140" s="7"/>
      <c r="HHE140" s="7"/>
      <c r="HHF140" s="7"/>
      <c r="HHG140" s="7"/>
      <c r="HHH140" s="7"/>
      <c r="HHI140" s="7"/>
      <c r="HHJ140" s="7"/>
      <c r="HHK140" s="7"/>
      <c r="HHL140" s="7"/>
      <c r="HHM140" s="7"/>
      <c r="HHN140" s="7"/>
      <c r="HHO140" s="7"/>
      <c r="HHP140" s="7"/>
      <c r="HHQ140" s="7"/>
      <c r="HHR140" s="7"/>
      <c r="HHS140" s="7"/>
      <c r="HHT140" s="7"/>
      <c r="HHU140" s="7"/>
      <c r="HHV140" s="7"/>
      <c r="HHW140" s="7"/>
      <c r="HHX140" s="7"/>
      <c r="HHY140" s="7"/>
      <c r="HHZ140" s="7"/>
      <c r="HIA140" s="7"/>
      <c r="HIB140" s="7"/>
      <c r="HIC140" s="7"/>
      <c r="HID140" s="7"/>
      <c r="HIE140" s="7"/>
      <c r="HIF140" s="7"/>
      <c r="HIG140" s="7"/>
      <c r="HIH140" s="7"/>
      <c r="HII140" s="7"/>
      <c r="HIJ140" s="7"/>
      <c r="HIK140" s="7"/>
      <c r="HIL140" s="7"/>
      <c r="HIM140" s="7"/>
      <c r="HIN140" s="7"/>
      <c r="HIO140" s="7"/>
      <c r="HIP140" s="7"/>
      <c r="HIQ140" s="7"/>
      <c r="HIR140" s="7"/>
      <c r="HIS140" s="7"/>
      <c r="HIT140" s="7"/>
      <c r="HIU140" s="7"/>
      <c r="HIV140" s="7"/>
      <c r="HIW140" s="7"/>
      <c r="HIX140" s="7"/>
      <c r="HIY140" s="7"/>
      <c r="HIZ140" s="7"/>
      <c r="HJA140" s="7"/>
      <c r="HJB140" s="7"/>
      <c r="HJC140" s="7"/>
      <c r="HJD140" s="7"/>
      <c r="HJE140" s="7"/>
      <c r="HJF140" s="7"/>
      <c r="HJG140" s="7"/>
      <c r="HJH140" s="7"/>
      <c r="HJI140" s="7"/>
      <c r="HJJ140" s="7"/>
      <c r="HJK140" s="7"/>
      <c r="HJL140" s="7"/>
      <c r="HJM140" s="7"/>
      <c r="HJN140" s="7"/>
      <c r="HJO140" s="7"/>
      <c r="HJP140" s="7"/>
      <c r="HJQ140" s="7"/>
      <c r="HJR140" s="7"/>
      <c r="HJS140" s="7"/>
      <c r="HJT140" s="7"/>
      <c r="HJU140" s="7"/>
      <c r="HJV140" s="7"/>
      <c r="HJW140" s="7"/>
      <c r="HJX140" s="7"/>
      <c r="HJY140" s="7"/>
      <c r="HJZ140" s="7"/>
      <c r="HKA140" s="7"/>
      <c r="HKB140" s="7"/>
      <c r="HKC140" s="7"/>
      <c r="HKD140" s="7"/>
      <c r="HKE140" s="7"/>
      <c r="HKF140" s="7"/>
      <c r="HKG140" s="7"/>
      <c r="HKH140" s="7"/>
      <c r="HKI140" s="7"/>
      <c r="HKJ140" s="7"/>
      <c r="HKK140" s="7"/>
      <c r="HKL140" s="7"/>
      <c r="HKM140" s="7"/>
      <c r="HKN140" s="7"/>
      <c r="HKO140" s="7"/>
      <c r="HKP140" s="7"/>
      <c r="HKQ140" s="7"/>
      <c r="HKR140" s="7"/>
      <c r="HKS140" s="7"/>
      <c r="HKT140" s="7"/>
      <c r="HKU140" s="7"/>
      <c r="HKV140" s="7"/>
      <c r="HKW140" s="7"/>
      <c r="HKX140" s="7"/>
      <c r="HKY140" s="7"/>
      <c r="HKZ140" s="7"/>
      <c r="HLA140" s="7"/>
      <c r="HLB140" s="7"/>
      <c r="HLC140" s="7"/>
      <c r="HLD140" s="7"/>
      <c r="HLE140" s="7"/>
      <c r="HLF140" s="7"/>
      <c r="HLG140" s="7"/>
      <c r="HLH140" s="7"/>
      <c r="HLI140" s="7"/>
      <c r="HLJ140" s="7"/>
      <c r="HLK140" s="7"/>
      <c r="HLL140" s="7"/>
      <c r="HLM140" s="7"/>
      <c r="HLN140" s="7"/>
      <c r="HLO140" s="7"/>
      <c r="HLP140" s="7"/>
      <c r="HLQ140" s="7"/>
      <c r="HLR140" s="7"/>
      <c r="HLS140" s="7"/>
      <c r="HLT140" s="7"/>
      <c r="HLU140" s="7"/>
      <c r="HLV140" s="7"/>
      <c r="HLW140" s="7"/>
      <c r="HLX140" s="7"/>
      <c r="HLY140" s="7"/>
      <c r="HLZ140" s="7"/>
      <c r="HMA140" s="7"/>
      <c r="HMB140" s="7"/>
      <c r="HMC140" s="7"/>
      <c r="HMD140" s="7"/>
      <c r="HME140" s="7"/>
      <c r="HMF140" s="7"/>
      <c r="HMG140" s="7"/>
      <c r="HMH140" s="7"/>
      <c r="HMI140" s="7"/>
      <c r="HMJ140" s="7"/>
      <c r="HMK140" s="7"/>
      <c r="HML140" s="7"/>
      <c r="HMM140" s="7"/>
      <c r="HMN140" s="7"/>
      <c r="HMO140" s="7"/>
      <c r="HMP140" s="7"/>
      <c r="HMQ140" s="7"/>
      <c r="HMR140" s="7"/>
      <c r="HMS140" s="7"/>
      <c r="HMT140" s="7"/>
      <c r="HMU140" s="7"/>
      <c r="HMV140" s="7"/>
      <c r="HMW140" s="7"/>
      <c r="HMX140" s="7"/>
      <c r="HMY140" s="7"/>
      <c r="HMZ140" s="7"/>
      <c r="HNA140" s="7"/>
      <c r="HNB140" s="7"/>
      <c r="HNC140" s="7"/>
      <c r="HND140" s="7"/>
      <c r="HNE140" s="7"/>
      <c r="HNF140" s="7"/>
      <c r="HNG140" s="7"/>
      <c r="HNH140" s="7"/>
      <c r="HNI140" s="7"/>
      <c r="HNJ140" s="7"/>
      <c r="HNK140" s="7"/>
      <c r="HNL140" s="7"/>
      <c r="HNM140" s="7"/>
      <c r="HNN140" s="7"/>
      <c r="HNO140" s="7"/>
      <c r="HNP140" s="7"/>
      <c r="HNQ140" s="7"/>
      <c r="HNR140" s="7"/>
      <c r="HNS140" s="7"/>
      <c r="HNT140" s="7"/>
      <c r="HNU140" s="7"/>
      <c r="HNV140" s="7"/>
      <c r="HNW140" s="7"/>
      <c r="HNX140" s="7"/>
      <c r="HNY140" s="7"/>
      <c r="HNZ140" s="7"/>
      <c r="HOA140" s="7"/>
      <c r="HOB140" s="7"/>
      <c r="HOC140" s="7"/>
      <c r="HOD140" s="7"/>
      <c r="HOE140" s="7"/>
      <c r="HOF140" s="7"/>
      <c r="HOG140" s="7"/>
      <c r="HOH140" s="7"/>
      <c r="HOI140" s="7"/>
      <c r="HOJ140" s="7"/>
      <c r="HOK140" s="7"/>
      <c r="HOL140" s="7"/>
      <c r="HOM140" s="7"/>
      <c r="HON140" s="7"/>
      <c r="HOO140" s="7"/>
      <c r="HOP140" s="7"/>
      <c r="HOQ140" s="7"/>
      <c r="HOR140" s="7"/>
      <c r="HOS140" s="7"/>
      <c r="HOT140" s="7"/>
      <c r="HOU140" s="7"/>
      <c r="HOV140" s="7"/>
      <c r="HOW140" s="7"/>
      <c r="HOX140" s="7"/>
      <c r="HOY140" s="7"/>
      <c r="HOZ140" s="7"/>
      <c r="HPA140" s="7"/>
      <c r="HPB140" s="7"/>
      <c r="HPC140" s="7"/>
      <c r="HPD140" s="7"/>
      <c r="HPE140" s="7"/>
      <c r="HPF140" s="7"/>
      <c r="HPG140" s="7"/>
      <c r="HPH140" s="7"/>
      <c r="HPI140" s="7"/>
      <c r="HPJ140" s="7"/>
      <c r="HPK140" s="7"/>
      <c r="HPL140" s="7"/>
      <c r="HPM140" s="7"/>
      <c r="HPN140" s="7"/>
      <c r="HPO140" s="7"/>
      <c r="HPP140" s="7"/>
      <c r="HPQ140" s="7"/>
      <c r="HPR140" s="7"/>
      <c r="HPS140" s="7"/>
      <c r="HPT140" s="7"/>
      <c r="HPU140" s="7"/>
      <c r="HPV140" s="7"/>
      <c r="HPW140" s="7"/>
      <c r="HPX140" s="7"/>
      <c r="HPY140" s="7"/>
      <c r="HPZ140" s="7"/>
      <c r="HQA140" s="7"/>
      <c r="HQB140" s="7"/>
      <c r="HQC140" s="7"/>
      <c r="HQD140" s="7"/>
      <c r="HQE140" s="7"/>
      <c r="HQF140" s="7"/>
      <c r="HQG140" s="7"/>
      <c r="HQH140" s="7"/>
      <c r="HQI140" s="7"/>
      <c r="HQJ140" s="7"/>
      <c r="HQK140" s="7"/>
      <c r="HQL140" s="7"/>
      <c r="HQM140" s="7"/>
      <c r="HQN140" s="7"/>
      <c r="HQO140" s="7"/>
      <c r="HQP140" s="7"/>
      <c r="HQQ140" s="7"/>
      <c r="HQR140" s="7"/>
      <c r="HQS140" s="7"/>
      <c r="HQT140" s="7"/>
      <c r="HQU140" s="7"/>
      <c r="HQV140" s="7"/>
      <c r="HQW140" s="7"/>
      <c r="HQX140" s="7"/>
      <c r="HQY140" s="7"/>
      <c r="HQZ140" s="7"/>
      <c r="HRA140" s="7"/>
      <c r="HRB140" s="7"/>
      <c r="HRC140" s="7"/>
      <c r="HRD140" s="7"/>
      <c r="HRE140" s="7"/>
      <c r="HRF140" s="7"/>
      <c r="HRG140" s="7"/>
      <c r="HRH140" s="7"/>
      <c r="HRI140" s="7"/>
      <c r="HRJ140" s="7"/>
      <c r="HRK140" s="7"/>
      <c r="HRL140" s="7"/>
      <c r="HRM140" s="7"/>
      <c r="HRN140" s="7"/>
      <c r="HRO140" s="7"/>
      <c r="HRP140" s="7"/>
      <c r="HRQ140" s="7"/>
      <c r="HRR140" s="7"/>
      <c r="HRS140" s="7"/>
      <c r="HRT140" s="7"/>
      <c r="HRU140" s="7"/>
      <c r="HRV140" s="7"/>
      <c r="HRW140" s="7"/>
      <c r="HRX140" s="7"/>
      <c r="HRY140" s="7"/>
      <c r="HRZ140" s="7"/>
      <c r="HSA140" s="7"/>
      <c r="HSB140" s="7"/>
      <c r="HSC140" s="7"/>
      <c r="HSD140" s="7"/>
      <c r="HSE140" s="7"/>
      <c r="HSF140" s="7"/>
      <c r="HSG140" s="7"/>
      <c r="HSH140" s="7"/>
      <c r="HSI140" s="7"/>
      <c r="HSJ140" s="7"/>
      <c r="HSK140" s="7"/>
      <c r="HSL140" s="7"/>
      <c r="HSM140" s="7"/>
      <c r="HSN140" s="7"/>
      <c r="HSO140" s="7"/>
      <c r="HSP140" s="7"/>
      <c r="HSQ140" s="7"/>
      <c r="HSR140" s="7"/>
      <c r="HSS140" s="7"/>
      <c r="HST140" s="7"/>
      <c r="HSU140" s="7"/>
      <c r="HSV140" s="7"/>
      <c r="HSW140" s="7"/>
      <c r="HSX140" s="7"/>
      <c r="HSY140" s="7"/>
      <c r="HSZ140" s="7"/>
      <c r="HTA140" s="7"/>
      <c r="HTB140" s="7"/>
      <c r="HTC140" s="7"/>
      <c r="HTD140" s="7"/>
      <c r="HTE140" s="7"/>
      <c r="HTF140" s="7"/>
      <c r="HTG140" s="7"/>
      <c r="HTH140" s="7"/>
      <c r="HTI140" s="7"/>
      <c r="HTJ140" s="7"/>
      <c r="HTK140" s="7"/>
      <c r="HTL140" s="7"/>
      <c r="HTM140" s="7"/>
      <c r="HTN140" s="7"/>
      <c r="HTO140" s="7"/>
      <c r="HTP140" s="7"/>
      <c r="HTQ140" s="7"/>
      <c r="HTR140" s="7"/>
      <c r="HTS140" s="7"/>
      <c r="HTT140" s="7"/>
      <c r="HTU140" s="7"/>
      <c r="HTV140" s="7"/>
      <c r="HTW140" s="7"/>
      <c r="HTX140" s="7"/>
      <c r="HTY140" s="7"/>
      <c r="HTZ140" s="7"/>
      <c r="HUA140" s="7"/>
      <c r="HUB140" s="7"/>
      <c r="HUC140" s="7"/>
      <c r="HUD140" s="7"/>
      <c r="HUE140" s="7"/>
      <c r="HUF140" s="7"/>
      <c r="HUG140" s="7"/>
      <c r="HUH140" s="7"/>
      <c r="HUI140" s="7"/>
      <c r="HUJ140" s="7"/>
      <c r="HUK140" s="7"/>
      <c r="HUL140" s="7"/>
      <c r="HUM140" s="7"/>
      <c r="HUN140" s="7"/>
      <c r="HUO140" s="7"/>
      <c r="HUP140" s="7"/>
      <c r="HUQ140" s="7"/>
      <c r="HUR140" s="7"/>
      <c r="HUS140" s="7"/>
      <c r="HUT140" s="7"/>
      <c r="HUU140" s="7"/>
      <c r="HUV140" s="7"/>
      <c r="HUW140" s="7"/>
      <c r="HUX140" s="7"/>
      <c r="HUY140" s="7"/>
      <c r="HUZ140" s="7"/>
      <c r="HVA140" s="7"/>
      <c r="HVB140" s="7"/>
      <c r="HVC140" s="7"/>
      <c r="HVD140" s="7"/>
      <c r="HVE140" s="7"/>
      <c r="HVF140" s="7"/>
      <c r="HVG140" s="7"/>
      <c r="HVH140" s="7"/>
      <c r="HVI140" s="7"/>
      <c r="HVJ140" s="7"/>
      <c r="HVK140" s="7"/>
      <c r="HVL140" s="7"/>
      <c r="HVM140" s="7"/>
      <c r="HVN140" s="7"/>
      <c r="HVO140" s="7"/>
      <c r="HVP140" s="7"/>
      <c r="HVQ140" s="7"/>
      <c r="HVR140" s="7"/>
      <c r="HVS140" s="7"/>
      <c r="HVT140" s="7"/>
      <c r="HVU140" s="7"/>
      <c r="HVV140" s="7"/>
      <c r="HVW140" s="7"/>
      <c r="HVX140" s="7"/>
      <c r="HVY140" s="7"/>
      <c r="HVZ140" s="7"/>
      <c r="HWA140" s="7"/>
      <c r="HWB140" s="7"/>
      <c r="HWC140" s="7"/>
      <c r="HWD140" s="7"/>
      <c r="HWE140" s="7"/>
      <c r="HWF140" s="7"/>
      <c r="HWG140" s="7"/>
      <c r="HWH140" s="7"/>
      <c r="HWI140" s="7"/>
      <c r="HWJ140" s="7"/>
      <c r="HWK140" s="7"/>
      <c r="HWL140" s="7"/>
      <c r="HWM140" s="7"/>
      <c r="HWN140" s="7"/>
      <c r="HWO140" s="7"/>
      <c r="HWP140" s="7"/>
      <c r="HWQ140" s="7"/>
      <c r="HWR140" s="7"/>
      <c r="HWS140" s="7"/>
      <c r="HWT140" s="7"/>
      <c r="HWU140" s="7"/>
      <c r="HWV140" s="7"/>
      <c r="HWW140" s="7"/>
      <c r="HWX140" s="7"/>
      <c r="HWY140" s="7"/>
      <c r="HWZ140" s="7"/>
      <c r="HXA140" s="7"/>
      <c r="HXB140" s="7"/>
      <c r="HXC140" s="7"/>
      <c r="HXD140" s="7"/>
      <c r="HXE140" s="7"/>
      <c r="HXF140" s="7"/>
      <c r="HXG140" s="7"/>
      <c r="HXH140" s="7"/>
      <c r="HXI140" s="7"/>
      <c r="HXJ140" s="7"/>
      <c r="HXK140" s="7"/>
      <c r="HXL140" s="7"/>
      <c r="HXM140" s="7"/>
      <c r="HXN140" s="7"/>
      <c r="HXO140" s="7"/>
      <c r="HXP140" s="7"/>
      <c r="HXQ140" s="7"/>
      <c r="HXR140" s="7"/>
      <c r="HXS140" s="7"/>
      <c r="HXT140" s="7"/>
      <c r="HXU140" s="7"/>
      <c r="HXV140" s="7"/>
      <c r="HXW140" s="7"/>
      <c r="HXX140" s="7"/>
      <c r="HXY140" s="7"/>
      <c r="HXZ140" s="7"/>
      <c r="HYA140" s="7"/>
      <c r="HYB140" s="7"/>
      <c r="HYC140" s="7"/>
      <c r="HYD140" s="7"/>
      <c r="HYE140" s="7"/>
      <c r="HYF140" s="7"/>
      <c r="HYG140" s="7"/>
      <c r="HYH140" s="7"/>
      <c r="HYI140" s="7"/>
      <c r="HYJ140" s="7"/>
      <c r="HYK140" s="7"/>
      <c r="HYL140" s="7"/>
      <c r="HYM140" s="7"/>
      <c r="HYN140" s="7"/>
      <c r="HYO140" s="7"/>
      <c r="HYP140" s="7"/>
      <c r="HYQ140" s="7"/>
      <c r="HYR140" s="7"/>
      <c r="HYS140" s="7"/>
      <c r="HYT140" s="7"/>
      <c r="HYU140" s="7"/>
      <c r="HYV140" s="7"/>
      <c r="HYW140" s="7"/>
      <c r="HYX140" s="7"/>
      <c r="HYY140" s="7"/>
      <c r="HYZ140" s="7"/>
      <c r="HZA140" s="7"/>
      <c r="HZB140" s="7"/>
      <c r="HZC140" s="7"/>
      <c r="HZD140" s="7"/>
      <c r="HZE140" s="7"/>
      <c r="HZF140" s="7"/>
      <c r="HZG140" s="7"/>
      <c r="HZH140" s="7"/>
      <c r="HZI140" s="7"/>
      <c r="HZJ140" s="7"/>
      <c r="HZK140" s="7"/>
      <c r="HZL140" s="7"/>
      <c r="HZM140" s="7"/>
      <c r="HZN140" s="7"/>
      <c r="HZO140" s="7"/>
      <c r="HZP140" s="7"/>
      <c r="HZQ140" s="7"/>
      <c r="HZR140" s="7"/>
      <c r="HZS140" s="7"/>
      <c r="HZT140" s="7"/>
      <c r="HZU140" s="7"/>
      <c r="HZV140" s="7"/>
      <c r="HZW140" s="7"/>
      <c r="HZX140" s="7"/>
      <c r="HZY140" s="7"/>
      <c r="HZZ140" s="7"/>
      <c r="IAA140" s="7"/>
      <c r="IAB140" s="7"/>
      <c r="IAC140" s="7"/>
      <c r="IAD140" s="7"/>
      <c r="IAE140" s="7"/>
      <c r="IAF140" s="7"/>
      <c r="IAG140" s="7"/>
      <c r="IAH140" s="7"/>
      <c r="IAI140" s="7"/>
      <c r="IAJ140" s="7"/>
      <c r="IAK140" s="7"/>
      <c r="IAL140" s="7"/>
      <c r="IAM140" s="7"/>
      <c r="IAN140" s="7"/>
      <c r="IAO140" s="7"/>
      <c r="IAP140" s="7"/>
      <c r="IAQ140" s="7"/>
      <c r="IAR140" s="7"/>
      <c r="IAS140" s="7"/>
      <c r="IAT140" s="7"/>
      <c r="IAU140" s="7"/>
      <c r="IAV140" s="7"/>
      <c r="IAW140" s="7"/>
      <c r="IAX140" s="7"/>
      <c r="IAY140" s="7"/>
      <c r="IAZ140" s="7"/>
      <c r="IBA140" s="7"/>
      <c r="IBB140" s="7"/>
      <c r="IBC140" s="7"/>
      <c r="IBD140" s="7"/>
      <c r="IBE140" s="7"/>
      <c r="IBF140" s="7"/>
      <c r="IBG140" s="7"/>
      <c r="IBH140" s="7"/>
      <c r="IBI140" s="7"/>
      <c r="IBJ140" s="7"/>
      <c r="IBK140" s="7"/>
      <c r="IBL140" s="7"/>
      <c r="IBM140" s="7"/>
      <c r="IBN140" s="7"/>
      <c r="IBO140" s="7"/>
      <c r="IBP140" s="7"/>
      <c r="IBQ140" s="7"/>
      <c r="IBR140" s="7"/>
      <c r="IBS140" s="7"/>
      <c r="IBT140" s="7"/>
      <c r="IBU140" s="7"/>
      <c r="IBV140" s="7"/>
      <c r="IBW140" s="7"/>
      <c r="IBX140" s="7"/>
      <c r="IBY140" s="7"/>
      <c r="IBZ140" s="7"/>
      <c r="ICA140" s="7"/>
      <c r="ICB140" s="7"/>
      <c r="ICC140" s="7"/>
      <c r="ICD140" s="7"/>
      <c r="ICE140" s="7"/>
      <c r="ICF140" s="7"/>
      <c r="ICG140" s="7"/>
      <c r="ICH140" s="7"/>
      <c r="ICI140" s="7"/>
      <c r="ICJ140" s="7"/>
      <c r="ICK140" s="7"/>
      <c r="ICL140" s="7"/>
      <c r="ICM140" s="7"/>
      <c r="ICN140" s="7"/>
      <c r="ICO140" s="7"/>
      <c r="ICP140" s="7"/>
      <c r="ICQ140" s="7"/>
      <c r="ICR140" s="7"/>
      <c r="ICS140" s="7"/>
      <c r="ICT140" s="7"/>
      <c r="ICU140" s="7"/>
      <c r="ICV140" s="7"/>
      <c r="ICW140" s="7"/>
      <c r="ICX140" s="7"/>
      <c r="ICY140" s="7"/>
      <c r="ICZ140" s="7"/>
      <c r="IDA140" s="7"/>
      <c r="IDB140" s="7"/>
      <c r="IDC140" s="7"/>
      <c r="IDD140" s="7"/>
      <c r="IDE140" s="7"/>
      <c r="IDF140" s="7"/>
      <c r="IDG140" s="7"/>
      <c r="IDH140" s="7"/>
      <c r="IDI140" s="7"/>
      <c r="IDJ140" s="7"/>
      <c r="IDK140" s="7"/>
      <c r="IDL140" s="7"/>
      <c r="IDM140" s="7"/>
      <c r="IDN140" s="7"/>
      <c r="IDO140" s="7"/>
      <c r="IDP140" s="7"/>
      <c r="IDQ140" s="7"/>
      <c r="IDR140" s="7"/>
      <c r="IDS140" s="7"/>
      <c r="IDT140" s="7"/>
      <c r="IDU140" s="7"/>
      <c r="IDV140" s="7"/>
      <c r="IDW140" s="7"/>
      <c r="IDX140" s="7"/>
      <c r="IDY140" s="7"/>
      <c r="IDZ140" s="7"/>
      <c r="IEA140" s="7"/>
      <c r="IEB140" s="7"/>
      <c r="IEC140" s="7"/>
      <c r="IED140" s="7"/>
      <c r="IEE140" s="7"/>
      <c r="IEF140" s="7"/>
      <c r="IEG140" s="7"/>
      <c r="IEH140" s="7"/>
      <c r="IEI140" s="7"/>
      <c r="IEJ140" s="7"/>
      <c r="IEK140" s="7"/>
      <c r="IEL140" s="7"/>
      <c r="IEM140" s="7"/>
      <c r="IEN140" s="7"/>
      <c r="IEO140" s="7"/>
      <c r="IEP140" s="7"/>
      <c r="IEQ140" s="7"/>
      <c r="IER140" s="7"/>
      <c r="IES140" s="7"/>
      <c r="IET140" s="7"/>
      <c r="IEU140" s="7"/>
      <c r="IEV140" s="7"/>
      <c r="IEW140" s="7"/>
      <c r="IEX140" s="7"/>
      <c r="IEY140" s="7"/>
      <c r="IEZ140" s="7"/>
      <c r="IFA140" s="7"/>
      <c r="IFB140" s="7"/>
      <c r="IFC140" s="7"/>
      <c r="IFD140" s="7"/>
      <c r="IFE140" s="7"/>
      <c r="IFF140" s="7"/>
      <c r="IFG140" s="7"/>
      <c r="IFH140" s="7"/>
      <c r="IFI140" s="7"/>
      <c r="IFJ140" s="7"/>
      <c r="IFK140" s="7"/>
      <c r="IFL140" s="7"/>
      <c r="IFM140" s="7"/>
      <c r="IFN140" s="7"/>
      <c r="IFO140" s="7"/>
      <c r="IFP140" s="7"/>
      <c r="IFQ140" s="7"/>
      <c r="IFR140" s="7"/>
      <c r="IFS140" s="7"/>
      <c r="IFT140" s="7"/>
      <c r="IFU140" s="7"/>
      <c r="IFV140" s="7"/>
      <c r="IFW140" s="7"/>
      <c r="IFX140" s="7"/>
      <c r="IFY140" s="7"/>
      <c r="IFZ140" s="7"/>
      <c r="IGA140" s="7"/>
      <c r="IGB140" s="7"/>
      <c r="IGC140" s="7"/>
      <c r="IGD140" s="7"/>
      <c r="IGE140" s="7"/>
      <c r="IGF140" s="7"/>
      <c r="IGG140" s="7"/>
      <c r="IGH140" s="7"/>
      <c r="IGI140" s="7"/>
      <c r="IGJ140" s="7"/>
      <c r="IGK140" s="7"/>
      <c r="IGL140" s="7"/>
      <c r="IGM140" s="7"/>
      <c r="IGN140" s="7"/>
      <c r="IGO140" s="7"/>
      <c r="IGP140" s="7"/>
      <c r="IGQ140" s="7"/>
      <c r="IGR140" s="7"/>
      <c r="IGS140" s="7"/>
      <c r="IGT140" s="7"/>
      <c r="IGU140" s="7"/>
      <c r="IGV140" s="7"/>
      <c r="IGW140" s="7"/>
      <c r="IGX140" s="7"/>
      <c r="IGY140" s="7"/>
      <c r="IGZ140" s="7"/>
      <c r="IHA140" s="7"/>
      <c r="IHB140" s="7"/>
      <c r="IHC140" s="7"/>
      <c r="IHD140" s="7"/>
      <c r="IHE140" s="7"/>
      <c r="IHF140" s="7"/>
      <c r="IHG140" s="7"/>
      <c r="IHH140" s="7"/>
      <c r="IHI140" s="7"/>
      <c r="IHJ140" s="7"/>
      <c r="IHK140" s="7"/>
      <c r="IHL140" s="7"/>
      <c r="IHM140" s="7"/>
      <c r="IHN140" s="7"/>
      <c r="IHO140" s="7"/>
      <c r="IHP140" s="7"/>
      <c r="IHQ140" s="7"/>
      <c r="IHR140" s="7"/>
      <c r="IHS140" s="7"/>
      <c r="IHT140" s="7"/>
      <c r="IHU140" s="7"/>
      <c r="IHV140" s="7"/>
      <c r="IHW140" s="7"/>
      <c r="IHX140" s="7"/>
      <c r="IHY140" s="7"/>
      <c r="IHZ140" s="7"/>
      <c r="IIA140" s="7"/>
      <c r="IIB140" s="7"/>
      <c r="IIC140" s="7"/>
      <c r="IID140" s="7"/>
      <c r="IIE140" s="7"/>
      <c r="IIF140" s="7"/>
      <c r="IIG140" s="7"/>
      <c r="IIH140" s="7"/>
      <c r="III140" s="7"/>
      <c r="IIJ140" s="7"/>
      <c r="IIK140" s="7"/>
      <c r="IIL140" s="7"/>
      <c r="IIM140" s="7"/>
      <c r="IIN140" s="7"/>
      <c r="IIO140" s="7"/>
      <c r="IIP140" s="7"/>
      <c r="IIQ140" s="7"/>
      <c r="IIR140" s="7"/>
      <c r="IIS140" s="7"/>
      <c r="IIT140" s="7"/>
      <c r="IIU140" s="7"/>
      <c r="IIV140" s="7"/>
      <c r="IIW140" s="7"/>
      <c r="IIX140" s="7"/>
      <c r="IIY140" s="7"/>
      <c r="IIZ140" s="7"/>
      <c r="IJA140" s="7"/>
      <c r="IJB140" s="7"/>
      <c r="IJC140" s="7"/>
      <c r="IJD140" s="7"/>
      <c r="IJE140" s="7"/>
      <c r="IJF140" s="7"/>
      <c r="IJG140" s="7"/>
      <c r="IJH140" s="7"/>
      <c r="IJI140" s="7"/>
      <c r="IJJ140" s="7"/>
      <c r="IJK140" s="7"/>
      <c r="IJL140" s="7"/>
      <c r="IJM140" s="7"/>
      <c r="IJN140" s="7"/>
      <c r="IJO140" s="7"/>
      <c r="IJP140" s="7"/>
      <c r="IJQ140" s="7"/>
      <c r="IJR140" s="7"/>
      <c r="IJS140" s="7"/>
      <c r="IJT140" s="7"/>
      <c r="IJU140" s="7"/>
      <c r="IJV140" s="7"/>
      <c r="IJW140" s="7"/>
      <c r="IJX140" s="7"/>
      <c r="IJY140" s="7"/>
      <c r="IJZ140" s="7"/>
      <c r="IKA140" s="7"/>
      <c r="IKB140" s="7"/>
      <c r="IKC140" s="7"/>
      <c r="IKD140" s="7"/>
      <c r="IKE140" s="7"/>
      <c r="IKF140" s="7"/>
      <c r="IKG140" s="7"/>
      <c r="IKH140" s="7"/>
      <c r="IKI140" s="7"/>
      <c r="IKJ140" s="7"/>
      <c r="IKK140" s="7"/>
      <c r="IKL140" s="7"/>
      <c r="IKM140" s="7"/>
      <c r="IKN140" s="7"/>
      <c r="IKO140" s="7"/>
      <c r="IKP140" s="7"/>
      <c r="IKQ140" s="7"/>
      <c r="IKR140" s="7"/>
      <c r="IKS140" s="7"/>
      <c r="IKT140" s="7"/>
      <c r="IKU140" s="7"/>
      <c r="IKV140" s="7"/>
      <c r="IKW140" s="7"/>
      <c r="IKX140" s="7"/>
      <c r="IKY140" s="7"/>
      <c r="IKZ140" s="7"/>
      <c r="ILA140" s="7"/>
      <c r="ILB140" s="7"/>
      <c r="ILC140" s="7"/>
      <c r="ILD140" s="7"/>
      <c r="ILE140" s="7"/>
      <c r="ILF140" s="7"/>
      <c r="ILG140" s="7"/>
      <c r="ILH140" s="7"/>
      <c r="ILI140" s="7"/>
      <c r="ILJ140" s="7"/>
      <c r="ILK140" s="7"/>
      <c r="ILL140" s="7"/>
      <c r="ILM140" s="7"/>
      <c r="ILN140" s="7"/>
      <c r="ILO140" s="7"/>
      <c r="ILP140" s="7"/>
      <c r="ILQ140" s="7"/>
      <c r="ILR140" s="7"/>
      <c r="ILS140" s="7"/>
      <c r="ILT140" s="7"/>
      <c r="ILU140" s="7"/>
      <c r="ILV140" s="7"/>
      <c r="ILW140" s="7"/>
      <c r="ILX140" s="7"/>
      <c r="ILY140" s="7"/>
      <c r="ILZ140" s="7"/>
      <c r="IMA140" s="7"/>
      <c r="IMB140" s="7"/>
      <c r="IMC140" s="7"/>
      <c r="IMD140" s="7"/>
      <c r="IME140" s="7"/>
      <c r="IMF140" s="7"/>
      <c r="IMG140" s="7"/>
      <c r="IMH140" s="7"/>
      <c r="IMI140" s="7"/>
      <c r="IMJ140" s="7"/>
      <c r="IMK140" s="7"/>
      <c r="IML140" s="7"/>
      <c r="IMM140" s="7"/>
      <c r="IMN140" s="7"/>
      <c r="IMO140" s="7"/>
      <c r="IMP140" s="7"/>
      <c r="IMQ140" s="7"/>
      <c r="IMR140" s="7"/>
      <c r="IMS140" s="7"/>
      <c r="IMT140" s="7"/>
      <c r="IMU140" s="7"/>
      <c r="IMV140" s="7"/>
      <c r="IMW140" s="7"/>
      <c r="IMX140" s="7"/>
      <c r="IMY140" s="7"/>
      <c r="IMZ140" s="7"/>
      <c r="INA140" s="7"/>
      <c r="INB140" s="7"/>
      <c r="INC140" s="7"/>
      <c r="IND140" s="7"/>
      <c r="INE140" s="7"/>
      <c r="INF140" s="7"/>
      <c r="ING140" s="7"/>
      <c r="INH140" s="7"/>
      <c r="INI140" s="7"/>
      <c r="INJ140" s="7"/>
      <c r="INK140" s="7"/>
      <c r="INL140" s="7"/>
      <c r="INM140" s="7"/>
      <c r="INN140" s="7"/>
      <c r="INO140" s="7"/>
      <c r="INP140" s="7"/>
      <c r="INQ140" s="7"/>
      <c r="INR140" s="7"/>
      <c r="INS140" s="7"/>
      <c r="INT140" s="7"/>
      <c r="INU140" s="7"/>
      <c r="INV140" s="7"/>
      <c r="INW140" s="7"/>
      <c r="INX140" s="7"/>
      <c r="INY140" s="7"/>
      <c r="INZ140" s="7"/>
      <c r="IOA140" s="7"/>
      <c r="IOB140" s="7"/>
      <c r="IOC140" s="7"/>
      <c r="IOD140" s="7"/>
      <c r="IOE140" s="7"/>
      <c r="IOF140" s="7"/>
      <c r="IOG140" s="7"/>
      <c r="IOH140" s="7"/>
      <c r="IOI140" s="7"/>
      <c r="IOJ140" s="7"/>
      <c r="IOK140" s="7"/>
      <c r="IOL140" s="7"/>
      <c r="IOM140" s="7"/>
      <c r="ION140" s="7"/>
      <c r="IOO140" s="7"/>
      <c r="IOP140" s="7"/>
      <c r="IOQ140" s="7"/>
      <c r="IOR140" s="7"/>
      <c r="IOS140" s="7"/>
      <c r="IOT140" s="7"/>
      <c r="IOU140" s="7"/>
      <c r="IOV140" s="7"/>
      <c r="IOW140" s="7"/>
      <c r="IOX140" s="7"/>
      <c r="IOY140" s="7"/>
      <c r="IOZ140" s="7"/>
      <c r="IPA140" s="7"/>
      <c r="IPB140" s="7"/>
      <c r="IPC140" s="7"/>
      <c r="IPD140" s="7"/>
      <c r="IPE140" s="7"/>
      <c r="IPF140" s="7"/>
      <c r="IPG140" s="7"/>
      <c r="IPH140" s="7"/>
      <c r="IPI140" s="7"/>
      <c r="IPJ140" s="7"/>
      <c r="IPK140" s="7"/>
      <c r="IPL140" s="7"/>
      <c r="IPM140" s="7"/>
      <c r="IPN140" s="7"/>
      <c r="IPO140" s="7"/>
      <c r="IPP140" s="7"/>
      <c r="IPQ140" s="7"/>
      <c r="IPR140" s="7"/>
      <c r="IPS140" s="7"/>
      <c r="IPT140" s="7"/>
      <c r="IPU140" s="7"/>
      <c r="IPV140" s="7"/>
      <c r="IPW140" s="7"/>
      <c r="IPX140" s="7"/>
      <c r="IPY140" s="7"/>
      <c r="IPZ140" s="7"/>
      <c r="IQA140" s="7"/>
      <c r="IQB140" s="7"/>
      <c r="IQC140" s="7"/>
      <c r="IQD140" s="7"/>
      <c r="IQE140" s="7"/>
      <c r="IQF140" s="7"/>
      <c r="IQG140" s="7"/>
      <c r="IQH140" s="7"/>
      <c r="IQI140" s="7"/>
      <c r="IQJ140" s="7"/>
      <c r="IQK140" s="7"/>
      <c r="IQL140" s="7"/>
      <c r="IQM140" s="7"/>
      <c r="IQN140" s="7"/>
      <c r="IQO140" s="7"/>
      <c r="IQP140" s="7"/>
      <c r="IQQ140" s="7"/>
      <c r="IQR140" s="7"/>
      <c r="IQS140" s="7"/>
      <c r="IQT140" s="7"/>
      <c r="IQU140" s="7"/>
      <c r="IQV140" s="7"/>
      <c r="IQW140" s="7"/>
      <c r="IQX140" s="7"/>
      <c r="IQY140" s="7"/>
      <c r="IQZ140" s="7"/>
      <c r="IRA140" s="7"/>
      <c r="IRB140" s="7"/>
      <c r="IRC140" s="7"/>
      <c r="IRD140" s="7"/>
      <c r="IRE140" s="7"/>
      <c r="IRF140" s="7"/>
      <c r="IRG140" s="7"/>
      <c r="IRH140" s="7"/>
      <c r="IRI140" s="7"/>
      <c r="IRJ140" s="7"/>
      <c r="IRK140" s="7"/>
      <c r="IRL140" s="7"/>
      <c r="IRM140" s="7"/>
      <c r="IRN140" s="7"/>
      <c r="IRO140" s="7"/>
      <c r="IRP140" s="7"/>
      <c r="IRQ140" s="7"/>
      <c r="IRR140" s="7"/>
      <c r="IRS140" s="7"/>
      <c r="IRT140" s="7"/>
      <c r="IRU140" s="7"/>
      <c r="IRV140" s="7"/>
      <c r="IRW140" s="7"/>
      <c r="IRX140" s="7"/>
      <c r="IRY140" s="7"/>
      <c r="IRZ140" s="7"/>
      <c r="ISA140" s="7"/>
      <c r="ISB140" s="7"/>
      <c r="ISC140" s="7"/>
      <c r="ISD140" s="7"/>
      <c r="ISE140" s="7"/>
      <c r="ISF140" s="7"/>
      <c r="ISG140" s="7"/>
      <c r="ISH140" s="7"/>
      <c r="ISI140" s="7"/>
      <c r="ISJ140" s="7"/>
      <c r="ISK140" s="7"/>
      <c r="ISL140" s="7"/>
      <c r="ISM140" s="7"/>
      <c r="ISN140" s="7"/>
      <c r="ISO140" s="7"/>
      <c r="ISP140" s="7"/>
      <c r="ISQ140" s="7"/>
      <c r="ISR140" s="7"/>
      <c r="ISS140" s="7"/>
      <c r="IST140" s="7"/>
      <c r="ISU140" s="7"/>
      <c r="ISV140" s="7"/>
      <c r="ISW140" s="7"/>
      <c r="ISX140" s="7"/>
      <c r="ISY140" s="7"/>
      <c r="ISZ140" s="7"/>
      <c r="ITA140" s="7"/>
      <c r="ITB140" s="7"/>
      <c r="ITC140" s="7"/>
      <c r="ITD140" s="7"/>
      <c r="ITE140" s="7"/>
      <c r="ITF140" s="7"/>
      <c r="ITG140" s="7"/>
      <c r="ITH140" s="7"/>
      <c r="ITI140" s="7"/>
      <c r="ITJ140" s="7"/>
      <c r="ITK140" s="7"/>
      <c r="ITL140" s="7"/>
      <c r="ITM140" s="7"/>
      <c r="ITN140" s="7"/>
      <c r="ITO140" s="7"/>
      <c r="ITP140" s="7"/>
      <c r="ITQ140" s="7"/>
      <c r="ITR140" s="7"/>
      <c r="ITS140" s="7"/>
      <c r="ITT140" s="7"/>
      <c r="ITU140" s="7"/>
      <c r="ITV140" s="7"/>
      <c r="ITW140" s="7"/>
      <c r="ITX140" s="7"/>
      <c r="ITY140" s="7"/>
      <c r="ITZ140" s="7"/>
      <c r="IUA140" s="7"/>
      <c r="IUB140" s="7"/>
      <c r="IUC140" s="7"/>
      <c r="IUD140" s="7"/>
      <c r="IUE140" s="7"/>
      <c r="IUF140" s="7"/>
      <c r="IUG140" s="7"/>
      <c r="IUH140" s="7"/>
      <c r="IUI140" s="7"/>
      <c r="IUJ140" s="7"/>
      <c r="IUK140" s="7"/>
      <c r="IUL140" s="7"/>
      <c r="IUM140" s="7"/>
      <c r="IUN140" s="7"/>
      <c r="IUO140" s="7"/>
      <c r="IUP140" s="7"/>
      <c r="IUQ140" s="7"/>
      <c r="IUR140" s="7"/>
      <c r="IUS140" s="7"/>
      <c r="IUT140" s="7"/>
      <c r="IUU140" s="7"/>
      <c r="IUV140" s="7"/>
      <c r="IUW140" s="7"/>
      <c r="IUX140" s="7"/>
      <c r="IUY140" s="7"/>
      <c r="IUZ140" s="7"/>
      <c r="IVA140" s="7"/>
      <c r="IVB140" s="7"/>
      <c r="IVC140" s="7"/>
      <c r="IVD140" s="7"/>
      <c r="IVE140" s="7"/>
      <c r="IVF140" s="7"/>
      <c r="IVG140" s="7"/>
      <c r="IVH140" s="7"/>
      <c r="IVI140" s="7"/>
      <c r="IVJ140" s="7"/>
      <c r="IVK140" s="7"/>
      <c r="IVL140" s="7"/>
      <c r="IVM140" s="7"/>
      <c r="IVN140" s="7"/>
      <c r="IVO140" s="7"/>
      <c r="IVP140" s="7"/>
      <c r="IVQ140" s="7"/>
      <c r="IVR140" s="7"/>
      <c r="IVS140" s="7"/>
      <c r="IVT140" s="7"/>
      <c r="IVU140" s="7"/>
      <c r="IVV140" s="7"/>
      <c r="IVW140" s="7"/>
      <c r="IVX140" s="7"/>
      <c r="IVY140" s="7"/>
      <c r="IVZ140" s="7"/>
      <c r="IWA140" s="7"/>
      <c r="IWB140" s="7"/>
      <c r="IWC140" s="7"/>
      <c r="IWD140" s="7"/>
      <c r="IWE140" s="7"/>
      <c r="IWF140" s="7"/>
      <c r="IWG140" s="7"/>
      <c r="IWH140" s="7"/>
      <c r="IWI140" s="7"/>
      <c r="IWJ140" s="7"/>
      <c r="IWK140" s="7"/>
      <c r="IWL140" s="7"/>
      <c r="IWM140" s="7"/>
      <c r="IWN140" s="7"/>
      <c r="IWO140" s="7"/>
      <c r="IWP140" s="7"/>
      <c r="IWQ140" s="7"/>
      <c r="IWR140" s="7"/>
      <c r="IWS140" s="7"/>
      <c r="IWT140" s="7"/>
      <c r="IWU140" s="7"/>
      <c r="IWV140" s="7"/>
      <c r="IWW140" s="7"/>
      <c r="IWX140" s="7"/>
      <c r="IWY140" s="7"/>
      <c r="IWZ140" s="7"/>
      <c r="IXA140" s="7"/>
      <c r="IXB140" s="7"/>
      <c r="IXC140" s="7"/>
      <c r="IXD140" s="7"/>
      <c r="IXE140" s="7"/>
      <c r="IXF140" s="7"/>
      <c r="IXG140" s="7"/>
      <c r="IXH140" s="7"/>
      <c r="IXI140" s="7"/>
      <c r="IXJ140" s="7"/>
      <c r="IXK140" s="7"/>
      <c r="IXL140" s="7"/>
      <c r="IXM140" s="7"/>
      <c r="IXN140" s="7"/>
      <c r="IXO140" s="7"/>
      <c r="IXP140" s="7"/>
      <c r="IXQ140" s="7"/>
      <c r="IXR140" s="7"/>
      <c r="IXS140" s="7"/>
      <c r="IXT140" s="7"/>
      <c r="IXU140" s="7"/>
      <c r="IXV140" s="7"/>
      <c r="IXW140" s="7"/>
      <c r="IXX140" s="7"/>
      <c r="IXY140" s="7"/>
      <c r="IXZ140" s="7"/>
      <c r="IYA140" s="7"/>
      <c r="IYB140" s="7"/>
      <c r="IYC140" s="7"/>
      <c r="IYD140" s="7"/>
      <c r="IYE140" s="7"/>
      <c r="IYF140" s="7"/>
      <c r="IYG140" s="7"/>
      <c r="IYH140" s="7"/>
      <c r="IYI140" s="7"/>
      <c r="IYJ140" s="7"/>
      <c r="IYK140" s="7"/>
      <c r="IYL140" s="7"/>
      <c r="IYM140" s="7"/>
      <c r="IYN140" s="7"/>
      <c r="IYO140" s="7"/>
      <c r="IYP140" s="7"/>
      <c r="IYQ140" s="7"/>
      <c r="IYR140" s="7"/>
      <c r="IYS140" s="7"/>
      <c r="IYT140" s="7"/>
      <c r="IYU140" s="7"/>
      <c r="IYV140" s="7"/>
      <c r="IYW140" s="7"/>
      <c r="IYX140" s="7"/>
      <c r="IYY140" s="7"/>
      <c r="IYZ140" s="7"/>
      <c r="IZA140" s="7"/>
      <c r="IZB140" s="7"/>
      <c r="IZC140" s="7"/>
      <c r="IZD140" s="7"/>
      <c r="IZE140" s="7"/>
      <c r="IZF140" s="7"/>
      <c r="IZG140" s="7"/>
      <c r="IZH140" s="7"/>
      <c r="IZI140" s="7"/>
      <c r="IZJ140" s="7"/>
      <c r="IZK140" s="7"/>
      <c r="IZL140" s="7"/>
      <c r="IZM140" s="7"/>
      <c r="IZN140" s="7"/>
      <c r="IZO140" s="7"/>
      <c r="IZP140" s="7"/>
      <c r="IZQ140" s="7"/>
      <c r="IZR140" s="7"/>
      <c r="IZS140" s="7"/>
      <c r="IZT140" s="7"/>
      <c r="IZU140" s="7"/>
      <c r="IZV140" s="7"/>
      <c r="IZW140" s="7"/>
      <c r="IZX140" s="7"/>
      <c r="IZY140" s="7"/>
      <c r="IZZ140" s="7"/>
      <c r="JAA140" s="7"/>
      <c r="JAB140" s="7"/>
      <c r="JAC140" s="7"/>
      <c r="JAD140" s="7"/>
      <c r="JAE140" s="7"/>
      <c r="JAF140" s="7"/>
      <c r="JAG140" s="7"/>
      <c r="JAH140" s="7"/>
      <c r="JAI140" s="7"/>
      <c r="JAJ140" s="7"/>
      <c r="JAK140" s="7"/>
      <c r="JAL140" s="7"/>
      <c r="JAM140" s="7"/>
      <c r="JAN140" s="7"/>
      <c r="JAO140" s="7"/>
      <c r="JAP140" s="7"/>
      <c r="JAQ140" s="7"/>
      <c r="JAR140" s="7"/>
      <c r="JAS140" s="7"/>
      <c r="JAT140" s="7"/>
      <c r="JAU140" s="7"/>
      <c r="JAV140" s="7"/>
      <c r="JAW140" s="7"/>
      <c r="JAX140" s="7"/>
      <c r="JAY140" s="7"/>
      <c r="JAZ140" s="7"/>
      <c r="JBA140" s="7"/>
      <c r="JBB140" s="7"/>
      <c r="JBC140" s="7"/>
      <c r="JBD140" s="7"/>
      <c r="JBE140" s="7"/>
      <c r="JBF140" s="7"/>
      <c r="JBG140" s="7"/>
      <c r="JBH140" s="7"/>
      <c r="JBI140" s="7"/>
      <c r="JBJ140" s="7"/>
      <c r="JBK140" s="7"/>
      <c r="JBL140" s="7"/>
      <c r="JBM140" s="7"/>
      <c r="JBN140" s="7"/>
      <c r="JBO140" s="7"/>
      <c r="JBP140" s="7"/>
      <c r="JBQ140" s="7"/>
      <c r="JBR140" s="7"/>
      <c r="JBS140" s="7"/>
      <c r="JBT140" s="7"/>
      <c r="JBU140" s="7"/>
      <c r="JBV140" s="7"/>
      <c r="JBW140" s="7"/>
      <c r="JBX140" s="7"/>
      <c r="JBY140" s="7"/>
      <c r="JBZ140" s="7"/>
      <c r="JCA140" s="7"/>
      <c r="JCB140" s="7"/>
      <c r="JCC140" s="7"/>
      <c r="JCD140" s="7"/>
      <c r="JCE140" s="7"/>
      <c r="JCF140" s="7"/>
      <c r="JCG140" s="7"/>
      <c r="JCH140" s="7"/>
      <c r="JCI140" s="7"/>
      <c r="JCJ140" s="7"/>
      <c r="JCK140" s="7"/>
      <c r="JCL140" s="7"/>
      <c r="JCM140" s="7"/>
      <c r="JCN140" s="7"/>
      <c r="JCO140" s="7"/>
      <c r="JCP140" s="7"/>
      <c r="JCQ140" s="7"/>
      <c r="JCR140" s="7"/>
      <c r="JCS140" s="7"/>
      <c r="JCT140" s="7"/>
      <c r="JCU140" s="7"/>
      <c r="JCV140" s="7"/>
      <c r="JCW140" s="7"/>
      <c r="JCX140" s="7"/>
      <c r="JCY140" s="7"/>
      <c r="JCZ140" s="7"/>
      <c r="JDA140" s="7"/>
      <c r="JDB140" s="7"/>
      <c r="JDC140" s="7"/>
      <c r="JDD140" s="7"/>
      <c r="JDE140" s="7"/>
      <c r="JDF140" s="7"/>
      <c r="JDG140" s="7"/>
      <c r="JDH140" s="7"/>
      <c r="JDI140" s="7"/>
      <c r="JDJ140" s="7"/>
      <c r="JDK140" s="7"/>
      <c r="JDL140" s="7"/>
      <c r="JDM140" s="7"/>
      <c r="JDN140" s="7"/>
      <c r="JDO140" s="7"/>
      <c r="JDP140" s="7"/>
      <c r="JDQ140" s="7"/>
      <c r="JDR140" s="7"/>
      <c r="JDS140" s="7"/>
      <c r="JDT140" s="7"/>
      <c r="JDU140" s="7"/>
      <c r="JDV140" s="7"/>
      <c r="JDW140" s="7"/>
      <c r="JDX140" s="7"/>
      <c r="JDY140" s="7"/>
      <c r="JDZ140" s="7"/>
      <c r="JEA140" s="7"/>
      <c r="JEB140" s="7"/>
      <c r="JEC140" s="7"/>
      <c r="JED140" s="7"/>
      <c r="JEE140" s="7"/>
      <c r="JEF140" s="7"/>
      <c r="JEG140" s="7"/>
      <c r="JEH140" s="7"/>
      <c r="JEI140" s="7"/>
      <c r="JEJ140" s="7"/>
      <c r="JEK140" s="7"/>
      <c r="JEL140" s="7"/>
      <c r="JEM140" s="7"/>
      <c r="JEN140" s="7"/>
      <c r="JEO140" s="7"/>
      <c r="JEP140" s="7"/>
      <c r="JEQ140" s="7"/>
      <c r="JER140" s="7"/>
      <c r="JES140" s="7"/>
      <c r="JET140" s="7"/>
      <c r="JEU140" s="7"/>
      <c r="JEV140" s="7"/>
      <c r="JEW140" s="7"/>
      <c r="JEX140" s="7"/>
      <c r="JEY140" s="7"/>
      <c r="JEZ140" s="7"/>
      <c r="JFA140" s="7"/>
      <c r="JFB140" s="7"/>
      <c r="JFC140" s="7"/>
      <c r="JFD140" s="7"/>
      <c r="JFE140" s="7"/>
      <c r="JFF140" s="7"/>
      <c r="JFG140" s="7"/>
      <c r="JFH140" s="7"/>
      <c r="JFI140" s="7"/>
      <c r="JFJ140" s="7"/>
      <c r="JFK140" s="7"/>
      <c r="JFL140" s="7"/>
      <c r="JFM140" s="7"/>
      <c r="JFN140" s="7"/>
      <c r="JFO140" s="7"/>
      <c r="JFP140" s="7"/>
      <c r="JFQ140" s="7"/>
      <c r="JFR140" s="7"/>
      <c r="JFS140" s="7"/>
      <c r="JFT140" s="7"/>
      <c r="JFU140" s="7"/>
      <c r="JFV140" s="7"/>
      <c r="JFW140" s="7"/>
      <c r="JFX140" s="7"/>
      <c r="JFY140" s="7"/>
      <c r="JFZ140" s="7"/>
      <c r="JGA140" s="7"/>
      <c r="JGB140" s="7"/>
      <c r="JGC140" s="7"/>
      <c r="JGD140" s="7"/>
      <c r="JGE140" s="7"/>
      <c r="JGF140" s="7"/>
      <c r="JGG140" s="7"/>
      <c r="JGH140" s="7"/>
      <c r="JGI140" s="7"/>
      <c r="JGJ140" s="7"/>
      <c r="JGK140" s="7"/>
      <c r="JGL140" s="7"/>
      <c r="JGM140" s="7"/>
      <c r="JGN140" s="7"/>
      <c r="JGO140" s="7"/>
      <c r="JGP140" s="7"/>
      <c r="JGQ140" s="7"/>
      <c r="JGR140" s="7"/>
      <c r="JGS140" s="7"/>
      <c r="JGT140" s="7"/>
      <c r="JGU140" s="7"/>
      <c r="JGV140" s="7"/>
      <c r="JGW140" s="7"/>
      <c r="JGX140" s="7"/>
      <c r="JGY140" s="7"/>
      <c r="JGZ140" s="7"/>
      <c r="JHA140" s="7"/>
      <c r="JHB140" s="7"/>
      <c r="JHC140" s="7"/>
      <c r="JHD140" s="7"/>
      <c r="JHE140" s="7"/>
      <c r="JHF140" s="7"/>
      <c r="JHG140" s="7"/>
      <c r="JHH140" s="7"/>
      <c r="JHI140" s="7"/>
      <c r="JHJ140" s="7"/>
      <c r="JHK140" s="7"/>
      <c r="JHL140" s="7"/>
      <c r="JHM140" s="7"/>
      <c r="JHN140" s="7"/>
      <c r="JHO140" s="7"/>
      <c r="JHP140" s="7"/>
      <c r="JHQ140" s="7"/>
      <c r="JHR140" s="7"/>
      <c r="JHS140" s="7"/>
      <c r="JHT140" s="7"/>
      <c r="JHU140" s="7"/>
      <c r="JHV140" s="7"/>
      <c r="JHW140" s="7"/>
      <c r="JHX140" s="7"/>
      <c r="JHY140" s="7"/>
      <c r="JHZ140" s="7"/>
      <c r="JIA140" s="7"/>
      <c r="JIB140" s="7"/>
      <c r="JIC140" s="7"/>
      <c r="JID140" s="7"/>
      <c r="JIE140" s="7"/>
      <c r="JIF140" s="7"/>
      <c r="JIG140" s="7"/>
      <c r="JIH140" s="7"/>
      <c r="JII140" s="7"/>
      <c r="JIJ140" s="7"/>
      <c r="JIK140" s="7"/>
      <c r="JIL140" s="7"/>
      <c r="JIM140" s="7"/>
      <c r="JIN140" s="7"/>
      <c r="JIO140" s="7"/>
      <c r="JIP140" s="7"/>
      <c r="JIQ140" s="7"/>
      <c r="JIR140" s="7"/>
      <c r="JIS140" s="7"/>
      <c r="JIT140" s="7"/>
      <c r="JIU140" s="7"/>
      <c r="JIV140" s="7"/>
      <c r="JIW140" s="7"/>
      <c r="JIX140" s="7"/>
      <c r="JIY140" s="7"/>
      <c r="JIZ140" s="7"/>
      <c r="JJA140" s="7"/>
      <c r="JJB140" s="7"/>
      <c r="JJC140" s="7"/>
      <c r="JJD140" s="7"/>
      <c r="JJE140" s="7"/>
      <c r="JJF140" s="7"/>
      <c r="JJG140" s="7"/>
      <c r="JJH140" s="7"/>
      <c r="JJI140" s="7"/>
      <c r="JJJ140" s="7"/>
      <c r="JJK140" s="7"/>
      <c r="JJL140" s="7"/>
      <c r="JJM140" s="7"/>
      <c r="JJN140" s="7"/>
      <c r="JJO140" s="7"/>
      <c r="JJP140" s="7"/>
      <c r="JJQ140" s="7"/>
      <c r="JJR140" s="7"/>
      <c r="JJS140" s="7"/>
      <c r="JJT140" s="7"/>
      <c r="JJU140" s="7"/>
      <c r="JJV140" s="7"/>
      <c r="JJW140" s="7"/>
      <c r="JJX140" s="7"/>
      <c r="JJY140" s="7"/>
      <c r="JJZ140" s="7"/>
      <c r="JKA140" s="7"/>
      <c r="JKB140" s="7"/>
      <c r="JKC140" s="7"/>
      <c r="JKD140" s="7"/>
      <c r="JKE140" s="7"/>
      <c r="JKF140" s="7"/>
      <c r="JKG140" s="7"/>
      <c r="JKH140" s="7"/>
      <c r="JKI140" s="7"/>
      <c r="JKJ140" s="7"/>
      <c r="JKK140" s="7"/>
      <c r="JKL140" s="7"/>
      <c r="JKM140" s="7"/>
      <c r="JKN140" s="7"/>
      <c r="JKO140" s="7"/>
      <c r="JKP140" s="7"/>
      <c r="JKQ140" s="7"/>
      <c r="JKR140" s="7"/>
      <c r="JKS140" s="7"/>
      <c r="JKT140" s="7"/>
      <c r="JKU140" s="7"/>
      <c r="JKV140" s="7"/>
      <c r="JKW140" s="7"/>
      <c r="JKX140" s="7"/>
      <c r="JKY140" s="7"/>
      <c r="JKZ140" s="7"/>
      <c r="JLA140" s="7"/>
      <c r="JLB140" s="7"/>
      <c r="JLC140" s="7"/>
      <c r="JLD140" s="7"/>
      <c r="JLE140" s="7"/>
      <c r="JLF140" s="7"/>
      <c r="JLG140" s="7"/>
      <c r="JLH140" s="7"/>
      <c r="JLI140" s="7"/>
      <c r="JLJ140" s="7"/>
      <c r="JLK140" s="7"/>
      <c r="JLL140" s="7"/>
      <c r="JLM140" s="7"/>
      <c r="JLN140" s="7"/>
      <c r="JLO140" s="7"/>
      <c r="JLP140" s="7"/>
      <c r="JLQ140" s="7"/>
      <c r="JLR140" s="7"/>
      <c r="JLS140" s="7"/>
      <c r="JLT140" s="7"/>
      <c r="JLU140" s="7"/>
      <c r="JLV140" s="7"/>
      <c r="JLW140" s="7"/>
      <c r="JLX140" s="7"/>
      <c r="JLY140" s="7"/>
      <c r="JLZ140" s="7"/>
      <c r="JMA140" s="7"/>
      <c r="JMB140" s="7"/>
      <c r="JMC140" s="7"/>
      <c r="JMD140" s="7"/>
      <c r="JME140" s="7"/>
      <c r="JMF140" s="7"/>
      <c r="JMG140" s="7"/>
      <c r="JMH140" s="7"/>
      <c r="JMI140" s="7"/>
      <c r="JMJ140" s="7"/>
      <c r="JMK140" s="7"/>
      <c r="JML140" s="7"/>
      <c r="JMM140" s="7"/>
      <c r="JMN140" s="7"/>
      <c r="JMO140" s="7"/>
      <c r="JMP140" s="7"/>
      <c r="JMQ140" s="7"/>
      <c r="JMR140" s="7"/>
      <c r="JMS140" s="7"/>
      <c r="JMT140" s="7"/>
      <c r="JMU140" s="7"/>
      <c r="JMV140" s="7"/>
      <c r="JMW140" s="7"/>
      <c r="JMX140" s="7"/>
      <c r="JMY140" s="7"/>
      <c r="JMZ140" s="7"/>
      <c r="JNA140" s="7"/>
      <c r="JNB140" s="7"/>
      <c r="JNC140" s="7"/>
      <c r="JND140" s="7"/>
      <c r="JNE140" s="7"/>
      <c r="JNF140" s="7"/>
      <c r="JNG140" s="7"/>
      <c r="JNH140" s="7"/>
      <c r="JNI140" s="7"/>
      <c r="JNJ140" s="7"/>
      <c r="JNK140" s="7"/>
      <c r="JNL140" s="7"/>
      <c r="JNM140" s="7"/>
      <c r="JNN140" s="7"/>
      <c r="JNO140" s="7"/>
      <c r="JNP140" s="7"/>
      <c r="JNQ140" s="7"/>
      <c r="JNR140" s="7"/>
      <c r="JNS140" s="7"/>
      <c r="JNT140" s="7"/>
      <c r="JNU140" s="7"/>
      <c r="JNV140" s="7"/>
      <c r="JNW140" s="7"/>
      <c r="JNX140" s="7"/>
      <c r="JNY140" s="7"/>
      <c r="JNZ140" s="7"/>
      <c r="JOA140" s="7"/>
      <c r="JOB140" s="7"/>
      <c r="JOC140" s="7"/>
      <c r="JOD140" s="7"/>
      <c r="JOE140" s="7"/>
      <c r="JOF140" s="7"/>
      <c r="JOG140" s="7"/>
      <c r="JOH140" s="7"/>
      <c r="JOI140" s="7"/>
      <c r="JOJ140" s="7"/>
      <c r="JOK140" s="7"/>
      <c r="JOL140" s="7"/>
      <c r="JOM140" s="7"/>
      <c r="JON140" s="7"/>
      <c r="JOO140" s="7"/>
      <c r="JOP140" s="7"/>
      <c r="JOQ140" s="7"/>
      <c r="JOR140" s="7"/>
      <c r="JOS140" s="7"/>
      <c r="JOT140" s="7"/>
      <c r="JOU140" s="7"/>
      <c r="JOV140" s="7"/>
      <c r="JOW140" s="7"/>
      <c r="JOX140" s="7"/>
      <c r="JOY140" s="7"/>
      <c r="JOZ140" s="7"/>
      <c r="JPA140" s="7"/>
      <c r="JPB140" s="7"/>
      <c r="JPC140" s="7"/>
      <c r="JPD140" s="7"/>
      <c r="JPE140" s="7"/>
      <c r="JPF140" s="7"/>
      <c r="JPG140" s="7"/>
      <c r="JPH140" s="7"/>
      <c r="JPI140" s="7"/>
      <c r="JPJ140" s="7"/>
      <c r="JPK140" s="7"/>
      <c r="JPL140" s="7"/>
      <c r="JPM140" s="7"/>
      <c r="JPN140" s="7"/>
      <c r="JPO140" s="7"/>
      <c r="JPP140" s="7"/>
      <c r="JPQ140" s="7"/>
      <c r="JPR140" s="7"/>
      <c r="JPS140" s="7"/>
      <c r="JPT140" s="7"/>
      <c r="JPU140" s="7"/>
      <c r="JPV140" s="7"/>
      <c r="JPW140" s="7"/>
      <c r="JPX140" s="7"/>
      <c r="JPY140" s="7"/>
      <c r="JPZ140" s="7"/>
      <c r="JQA140" s="7"/>
      <c r="JQB140" s="7"/>
      <c r="JQC140" s="7"/>
      <c r="JQD140" s="7"/>
      <c r="JQE140" s="7"/>
      <c r="JQF140" s="7"/>
      <c r="JQG140" s="7"/>
      <c r="JQH140" s="7"/>
      <c r="JQI140" s="7"/>
      <c r="JQJ140" s="7"/>
      <c r="JQK140" s="7"/>
      <c r="JQL140" s="7"/>
      <c r="JQM140" s="7"/>
      <c r="JQN140" s="7"/>
      <c r="JQO140" s="7"/>
      <c r="JQP140" s="7"/>
      <c r="JQQ140" s="7"/>
      <c r="JQR140" s="7"/>
      <c r="JQS140" s="7"/>
      <c r="JQT140" s="7"/>
      <c r="JQU140" s="7"/>
      <c r="JQV140" s="7"/>
      <c r="JQW140" s="7"/>
      <c r="JQX140" s="7"/>
      <c r="JQY140" s="7"/>
      <c r="JQZ140" s="7"/>
      <c r="JRA140" s="7"/>
      <c r="JRB140" s="7"/>
      <c r="JRC140" s="7"/>
      <c r="JRD140" s="7"/>
      <c r="JRE140" s="7"/>
      <c r="JRF140" s="7"/>
      <c r="JRG140" s="7"/>
      <c r="JRH140" s="7"/>
      <c r="JRI140" s="7"/>
      <c r="JRJ140" s="7"/>
      <c r="JRK140" s="7"/>
      <c r="JRL140" s="7"/>
      <c r="JRM140" s="7"/>
      <c r="JRN140" s="7"/>
      <c r="JRO140" s="7"/>
      <c r="JRP140" s="7"/>
      <c r="JRQ140" s="7"/>
      <c r="JRR140" s="7"/>
      <c r="JRS140" s="7"/>
      <c r="JRT140" s="7"/>
      <c r="JRU140" s="7"/>
      <c r="JRV140" s="7"/>
      <c r="JRW140" s="7"/>
      <c r="JRX140" s="7"/>
      <c r="JRY140" s="7"/>
      <c r="JRZ140" s="7"/>
      <c r="JSA140" s="7"/>
      <c r="JSB140" s="7"/>
      <c r="JSC140" s="7"/>
      <c r="JSD140" s="7"/>
      <c r="JSE140" s="7"/>
      <c r="JSF140" s="7"/>
      <c r="JSG140" s="7"/>
      <c r="JSH140" s="7"/>
      <c r="JSI140" s="7"/>
      <c r="JSJ140" s="7"/>
      <c r="JSK140" s="7"/>
      <c r="JSL140" s="7"/>
      <c r="JSM140" s="7"/>
      <c r="JSN140" s="7"/>
      <c r="JSO140" s="7"/>
      <c r="JSP140" s="7"/>
      <c r="JSQ140" s="7"/>
      <c r="JSR140" s="7"/>
      <c r="JSS140" s="7"/>
      <c r="JST140" s="7"/>
      <c r="JSU140" s="7"/>
      <c r="JSV140" s="7"/>
      <c r="JSW140" s="7"/>
      <c r="JSX140" s="7"/>
      <c r="JSY140" s="7"/>
      <c r="JSZ140" s="7"/>
      <c r="JTA140" s="7"/>
      <c r="JTB140" s="7"/>
      <c r="JTC140" s="7"/>
      <c r="JTD140" s="7"/>
      <c r="JTE140" s="7"/>
      <c r="JTF140" s="7"/>
      <c r="JTG140" s="7"/>
      <c r="JTH140" s="7"/>
      <c r="JTI140" s="7"/>
      <c r="JTJ140" s="7"/>
      <c r="JTK140" s="7"/>
      <c r="JTL140" s="7"/>
      <c r="JTM140" s="7"/>
      <c r="JTN140" s="7"/>
      <c r="JTO140" s="7"/>
      <c r="JTP140" s="7"/>
      <c r="JTQ140" s="7"/>
      <c r="JTR140" s="7"/>
      <c r="JTS140" s="7"/>
      <c r="JTT140" s="7"/>
      <c r="JTU140" s="7"/>
      <c r="JTV140" s="7"/>
      <c r="JTW140" s="7"/>
      <c r="JTX140" s="7"/>
      <c r="JTY140" s="7"/>
      <c r="JTZ140" s="7"/>
      <c r="JUA140" s="7"/>
      <c r="JUB140" s="7"/>
      <c r="JUC140" s="7"/>
      <c r="JUD140" s="7"/>
      <c r="JUE140" s="7"/>
      <c r="JUF140" s="7"/>
      <c r="JUG140" s="7"/>
      <c r="JUH140" s="7"/>
      <c r="JUI140" s="7"/>
      <c r="JUJ140" s="7"/>
      <c r="JUK140" s="7"/>
      <c r="JUL140" s="7"/>
      <c r="JUM140" s="7"/>
      <c r="JUN140" s="7"/>
      <c r="JUO140" s="7"/>
      <c r="JUP140" s="7"/>
      <c r="JUQ140" s="7"/>
      <c r="JUR140" s="7"/>
      <c r="JUS140" s="7"/>
      <c r="JUT140" s="7"/>
      <c r="JUU140" s="7"/>
      <c r="JUV140" s="7"/>
      <c r="JUW140" s="7"/>
      <c r="JUX140" s="7"/>
      <c r="JUY140" s="7"/>
      <c r="JUZ140" s="7"/>
      <c r="JVA140" s="7"/>
      <c r="JVB140" s="7"/>
      <c r="JVC140" s="7"/>
      <c r="JVD140" s="7"/>
      <c r="JVE140" s="7"/>
      <c r="JVF140" s="7"/>
      <c r="JVG140" s="7"/>
      <c r="JVH140" s="7"/>
      <c r="JVI140" s="7"/>
      <c r="JVJ140" s="7"/>
      <c r="JVK140" s="7"/>
      <c r="JVL140" s="7"/>
      <c r="JVM140" s="7"/>
      <c r="JVN140" s="7"/>
      <c r="JVO140" s="7"/>
      <c r="JVP140" s="7"/>
      <c r="JVQ140" s="7"/>
      <c r="JVR140" s="7"/>
      <c r="JVS140" s="7"/>
      <c r="JVT140" s="7"/>
      <c r="JVU140" s="7"/>
      <c r="JVV140" s="7"/>
      <c r="JVW140" s="7"/>
      <c r="JVX140" s="7"/>
      <c r="JVY140" s="7"/>
      <c r="JVZ140" s="7"/>
      <c r="JWA140" s="7"/>
      <c r="JWB140" s="7"/>
      <c r="JWC140" s="7"/>
      <c r="JWD140" s="7"/>
      <c r="JWE140" s="7"/>
      <c r="JWF140" s="7"/>
      <c r="JWG140" s="7"/>
      <c r="JWH140" s="7"/>
      <c r="JWI140" s="7"/>
      <c r="JWJ140" s="7"/>
      <c r="JWK140" s="7"/>
      <c r="JWL140" s="7"/>
      <c r="JWM140" s="7"/>
      <c r="JWN140" s="7"/>
      <c r="JWO140" s="7"/>
      <c r="JWP140" s="7"/>
      <c r="JWQ140" s="7"/>
      <c r="JWR140" s="7"/>
      <c r="JWS140" s="7"/>
      <c r="JWT140" s="7"/>
      <c r="JWU140" s="7"/>
      <c r="JWV140" s="7"/>
      <c r="JWW140" s="7"/>
      <c r="JWX140" s="7"/>
      <c r="JWY140" s="7"/>
      <c r="JWZ140" s="7"/>
      <c r="JXA140" s="7"/>
      <c r="JXB140" s="7"/>
      <c r="JXC140" s="7"/>
      <c r="JXD140" s="7"/>
      <c r="JXE140" s="7"/>
      <c r="JXF140" s="7"/>
      <c r="JXG140" s="7"/>
      <c r="JXH140" s="7"/>
      <c r="JXI140" s="7"/>
      <c r="JXJ140" s="7"/>
      <c r="JXK140" s="7"/>
      <c r="JXL140" s="7"/>
      <c r="JXM140" s="7"/>
      <c r="JXN140" s="7"/>
      <c r="JXO140" s="7"/>
      <c r="JXP140" s="7"/>
      <c r="JXQ140" s="7"/>
      <c r="JXR140" s="7"/>
      <c r="JXS140" s="7"/>
      <c r="JXT140" s="7"/>
      <c r="JXU140" s="7"/>
      <c r="JXV140" s="7"/>
      <c r="JXW140" s="7"/>
      <c r="JXX140" s="7"/>
      <c r="JXY140" s="7"/>
      <c r="JXZ140" s="7"/>
      <c r="JYA140" s="7"/>
      <c r="JYB140" s="7"/>
      <c r="JYC140" s="7"/>
      <c r="JYD140" s="7"/>
      <c r="JYE140" s="7"/>
      <c r="JYF140" s="7"/>
      <c r="JYG140" s="7"/>
      <c r="JYH140" s="7"/>
      <c r="JYI140" s="7"/>
      <c r="JYJ140" s="7"/>
      <c r="JYK140" s="7"/>
      <c r="JYL140" s="7"/>
      <c r="JYM140" s="7"/>
      <c r="JYN140" s="7"/>
      <c r="JYO140" s="7"/>
      <c r="JYP140" s="7"/>
      <c r="JYQ140" s="7"/>
      <c r="JYR140" s="7"/>
      <c r="JYS140" s="7"/>
      <c r="JYT140" s="7"/>
      <c r="JYU140" s="7"/>
      <c r="JYV140" s="7"/>
      <c r="JYW140" s="7"/>
      <c r="JYX140" s="7"/>
      <c r="JYY140" s="7"/>
      <c r="JYZ140" s="7"/>
      <c r="JZA140" s="7"/>
      <c r="JZB140" s="7"/>
      <c r="JZC140" s="7"/>
      <c r="JZD140" s="7"/>
      <c r="JZE140" s="7"/>
      <c r="JZF140" s="7"/>
      <c r="JZG140" s="7"/>
      <c r="JZH140" s="7"/>
      <c r="JZI140" s="7"/>
      <c r="JZJ140" s="7"/>
      <c r="JZK140" s="7"/>
      <c r="JZL140" s="7"/>
      <c r="JZM140" s="7"/>
      <c r="JZN140" s="7"/>
      <c r="JZO140" s="7"/>
      <c r="JZP140" s="7"/>
      <c r="JZQ140" s="7"/>
      <c r="JZR140" s="7"/>
      <c r="JZS140" s="7"/>
      <c r="JZT140" s="7"/>
      <c r="JZU140" s="7"/>
      <c r="JZV140" s="7"/>
      <c r="JZW140" s="7"/>
      <c r="JZX140" s="7"/>
      <c r="JZY140" s="7"/>
      <c r="JZZ140" s="7"/>
      <c r="KAA140" s="7"/>
      <c r="KAB140" s="7"/>
      <c r="KAC140" s="7"/>
      <c r="KAD140" s="7"/>
      <c r="KAE140" s="7"/>
      <c r="KAF140" s="7"/>
      <c r="KAG140" s="7"/>
      <c r="KAH140" s="7"/>
      <c r="KAI140" s="7"/>
      <c r="KAJ140" s="7"/>
      <c r="KAK140" s="7"/>
      <c r="KAL140" s="7"/>
      <c r="KAM140" s="7"/>
      <c r="KAN140" s="7"/>
      <c r="KAO140" s="7"/>
      <c r="KAP140" s="7"/>
      <c r="KAQ140" s="7"/>
      <c r="KAR140" s="7"/>
      <c r="KAS140" s="7"/>
      <c r="KAT140" s="7"/>
      <c r="KAU140" s="7"/>
      <c r="KAV140" s="7"/>
      <c r="KAW140" s="7"/>
      <c r="KAX140" s="7"/>
      <c r="KAY140" s="7"/>
      <c r="KAZ140" s="7"/>
      <c r="KBA140" s="7"/>
      <c r="KBB140" s="7"/>
      <c r="KBC140" s="7"/>
      <c r="KBD140" s="7"/>
      <c r="KBE140" s="7"/>
      <c r="KBF140" s="7"/>
      <c r="KBG140" s="7"/>
      <c r="KBH140" s="7"/>
      <c r="KBI140" s="7"/>
      <c r="KBJ140" s="7"/>
      <c r="KBK140" s="7"/>
      <c r="KBL140" s="7"/>
      <c r="KBM140" s="7"/>
      <c r="KBN140" s="7"/>
      <c r="KBO140" s="7"/>
      <c r="KBP140" s="7"/>
      <c r="KBQ140" s="7"/>
      <c r="KBR140" s="7"/>
      <c r="KBS140" s="7"/>
      <c r="KBT140" s="7"/>
      <c r="KBU140" s="7"/>
      <c r="KBV140" s="7"/>
      <c r="KBW140" s="7"/>
      <c r="KBX140" s="7"/>
      <c r="KBY140" s="7"/>
      <c r="KBZ140" s="7"/>
      <c r="KCA140" s="7"/>
      <c r="KCB140" s="7"/>
      <c r="KCC140" s="7"/>
      <c r="KCD140" s="7"/>
      <c r="KCE140" s="7"/>
      <c r="KCF140" s="7"/>
      <c r="KCG140" s="7"/>
      <c r="KCH140" s="7"/>
      <c r="KCI140" s="7"/>
      <c r="KCJ140" s="7"/>
      <c r="KCK140" s="7"/>
      <c r="KCL140" s="7"/>
      <c r="KCM140" s="7"/>
      <c r="KCN140" s="7"/>
      <c r="KCO140" s="7"/>
      <c r="KCP140" s="7"/>
      <c r="KCQ140" s="7"/>
      <c r="KCR140" s="7"/>
      <c r="KCS140" s="7"/>
      <c r="KCT140" s="7"/>
      <c r="KCU140" s="7"/>
      <c r="KCV140" s="7"/>
      <c r="KCW140" s="7"/>
      <c r="KCX140" s="7"/>
      <c r="KCY140" s="7"/>
      <c r="KCZ140" s="7"/>
      <c r="KDA140" s="7"/>
      <c r="KDB140" s="7"/>
      <c r="KDC140" s="7"/>
      <c r="KDD140" s="7"/>
      <c r="KDE140" s="7"/>
      <c r="KDF140" s="7"/>
      <c r="KDG140" s="7"/>
      <c r="KDH140" s="7"/>
      <c r="KDI140" s="7"/>
      <c r="KDJ140" s="7"/>
      <c r="KDK140" s="7"/>
      <c r="KDL140" s="7"/>
      <c r="KDM140" s="7"/>
      <c r="KDN140" s="7"/>
      <c r="KDO140" s="7"/>
      <c r="KDP140" s="7"/>
      <c r="KDQ140" s="7"/>
      <c r="KDR140" s="7"/>
      <c r="KDS140" s="7"/>
      <c r="KDT140" s="7"/>
      <c r="KDU140" s="7"/>
      <c r="KDV140" s="7"/>
      <c r="KDW140" s="7"/>
      <c r="KDX140" s="7"/>
      <c r="KDY140" s="7"/>
      <c r="KDZ140" s="7"/>
      <c r="KEA140" s="7"/>
      <c r="KEB140" s="7"/>
      <c r="KEC140" s="7"/>
      <c r="KED140" s="7"/>
      <c r="KEE140" s="7"/>
      <c r="KEF140" s="7"/>
      <c r="KEG140" s="7"/>
      <c r="KEH140" s="7"/>
      <c r="KEI140" s="7"/>
      <c r="KEJ140" s="7"/>
      <c r="KEK140" s="7"/>
      <c r="KEL140" s="7"/>
      <c r="KEM140" s="7"/>
      <c r="KEN140" s="7"/>
      <c r="KEO140" s="7"/>
      <c r="KEP140" s="7"/>
      <c r="KEQ140" s="7"/>
      <c r="KER140" s="7"/>
      <c r="KES140" s="7"/>
      <c r="KET140" s="7"/>
      <c r="KEU140" s="7"/>
      <c r="KEV140" s="7"/>
      <c r="KEW140" s="7"/>
      <c r="KEX140" s="7"/>
      <c r="KEY140" s="7"/>
      <c r="KEZ140" s="7"/>
      <c r="KFA140" s="7"/>
      <c r="KFB140" s="7"/>
      <c r="KFC140" s="7"/>
      <c r="KFD140" s="7"/>
      <c r="KFE140" s="7"/>
      <c r="KFF140" s="7"/>
      <c r="KFG140" s="7"/>
      <c r="KFH140" s="7"/>
      <c r="KFI140" s="7"/>
      <c r="KFJ140" s="7"/>
      <c r="KFK140" s="7"/>
      <c r="KFL140" s="7"/>
      <c r="KFM140" s="7"/>
      <c r="KFN140" s="7"/>
      <c r="KFO140" s="7"/>
      <c r="KFP140" s="7"/>
      <c r="KFQ140" s="7"/>
      <c r="KFR140" s="7"/>
      <c r="KFS140" s="7"/>
      <c r="KFT140" s="7"/>
      <c r="KFU140" s="7"/>
      <c r="KFV140" s="7"/>
      <c r="KFW140" s="7"/>
      <c r="KFX140" s="7"/>
      <c r="KFY140" s="7"/>
      <c r="KFZ140" s="7"/>
      <c r="KGA140" s="7"/>
      <c r="KGB140" s="7"/>
      <c r="KGC140" s="7"/>
      <c r="KGD140" s="7"/>
      <c r="KGE140" s="7"/>
      <c r="KGF140" s="7"/>
      <c r="KGG140" s="7"/>
      <c r="KGH140" s="7"/>
      <c r="KGI140" s="7"/>
      <c r="KGJ140" s="7"/>
      <c r="KGK140" s="7"/>
      <c r="KGL140" s="7"/>
      <c r="KGM140" s="7"/>
      <c r="KGN140" s="7"/>
      <c r="KGO140" s="7"/>
      <c r="KGP140" s="7"/>
      <c r="KGQ140" s="7"/>
      <c r="KGR140" s="7"/>
      <c r="KGS140" s="7"/>
      <c r="KGT140" s="7"/>
      <c r="KGU140" s="7"/>
      <c r="KGV140" s="7"/>
      <c r="KGW140" s="7"/>
      <c r="KGX140" s="7"/>
      <c r="KGY140" s="7"/>
      <c r="KGZ140" s="7"/>
      <c r="KHA140" s="7"/>
      <c r="KHB140" s="7"/>
      <c r="KHC140" s="7"/>
      <c r="KHD140" s="7"/>
      <c r="KHE140" s="7"/>
      <c r="KHF140" s="7"/>
      <c r="KHG140" s="7"/>
      <c r="KHH140" s="7"/>
      <c r="KHI140" s="7"/>
      <c r="KHJ140" s="7"/>
      <c r="KHK140" s="7"/>
      <c r="KHL140" s="7"/>
      <c r="KHM140" s="7"/>
      <c r="KHN140" s="7"/>
      <c r="KHO140" s="7"/>
      <c r="KHP140" s="7"/>
      <c r="KHQ140" s="7"/>
      <c r="KHR140" s="7"/>
      <c r="KHS140" s="7"/>
      <c r="KHT140" s="7"/>
      <c r="KHU140" s="7"/>
      <c r="KHV140" s="7"/>
      <c r="KHW140" s="7"/>
      <c r="KHX140" s="7"/>
      <c r="KHY140" s="7"/>
      <c r="KHZ140" s="7"/>
      <c r="KIA140" s="7"/>
      <c r="KIB140" s="7"/>
      <c r="KIC140" s="7"/>
      <c r="KID140" s="7"/>
      <c r="KIE140" s="7"/>
      <c r="KIF140" s="7"/>
      <c r="KIG140" s="7"/>
      <c r="KIH140" s="7"/>
      <c r="KII140" s="7"/>
      <c r="KIJ140" s="7"/>
      <c r="KIK140" s="7"/>
      <c r="KIL140" s="7"/>
      <c r="KIM140" s="7"/>
      <c r="KIN140" s="7"/>
      <c r="KIO140" s="7"/>
      <c r="KIP140" s="7"/>
      <c r="KIQ140" s="7"/>
      <c r="KIR140" s="7"/>
      <c r="KIS140" s="7"/>
      <c r="KIT140" s="7"/>
      <c r="KIU140" s="7"/>
      <c r="KIV140" s="7"/>
      <c r="KIW140" s="7"/>
      <c r="KIX140" s="7"/>
      <c r="KIY140" s="7"/>
      <c r="KIZ140" s="7"/>
      <c r="KJA140" s="7"/>
      <c r="KJB140" s="7"/>
      <c r="KJC140" s="7"/>
      <c r="KJD140" s="7"/>
      <c r="KJE140" s="7"/>
      <c r="KJF140" s="7"/>
      <c r="KJG140" s="7"/>
      <c r="KJH140" s="7"/>
      <c r="KJI140" s="7"/>
      <c r="KJJ140" s="7"/>
      <c r="KJK140" s="7"/>
      <c r="KJL140" s="7"/>
      <c r="KJM140" s="7"/>
      <c r="KJN140" s="7"/>
      <c r="KJO140" s="7"/>
      <c r="KJP140" s="7"/>
      <c r="KJQ140" s="7"/>
      <c r="KJR140" s="7"/>
      <c r="KJS140" s="7"/>
      <c r="KJT140" s="7"/>
      <c r="KJU140" s="7"/>
      <c r="KJV140" s="7"/>
      <c r="KJW140" s="7"/>
      <c r="KJX140" s="7"/>
      <c r="KJY140" s="7"/>
      <c r="KJZ140" s="7"/>
      <c r="KKA140" s="7"/>
      <c r="KKB140" s="7"/>
      <c r="KKC140" s="7"/>
      <c r="KKD140" s="7"/>
      <c r="KKE140" s="7"/>
      <c r="KKF140" s="7"/>
      <c r="KKG140" s="7"/>
      <c r="KKH140" s="7"/>
      <c r="KKI140" s="7"/>
      <c r="KKJ140" s="7"/>
      <c r="KKK140" s="7"/>
      <c r="KKL140" s="7"/>
      <c r="KKM140" s="7"/>
      <c r="KKN140" s="7"/>
      <c r="KKO140" s="7"/>
      <c r="KKP140" s="7"/>
      <c r="KKQ140" s="7"/>
      <c r="KKR140" s="7"/>
      <c r="KKS140" s="7"/>
      <c r="KKT140" s="7"/>
      <c r="KKU140" s="7"/>
      <c r="KKV140" s="7"/>
      <c r="KKW140" s="7"/>
      <c r="KKX140" s="7"/>
      <c r="KKY140" s="7"/>
      <c r="KKZ140" s="7"/>
      <c r="KLA140" s="7"/>
      <c r="KLB140" s="7"/>
      <c r="KLC140" s="7"/>
      <c r="KLD140" s="7"/>
      <c r="KLE140" s="7"/>
      <c r="KLF140" s="7"/>
      <c r="KLG140" s="7"/>
      <c r="KLH140" s="7"/>
      <c r="KLI140" s="7"/>
      <c r="KLJ140" s="7"/>
      <c r="KLK140" s="7"/>
      <c r="KLL140" s="7"/>
      <c r="KLM140" s="7"/>
      <c r="KLN140" s="7"/>
      <c r="KLO140" s="7"/>
      <c r="KLP140" s="7"/>
      <c r="KLQ140" s="7"/>
      <c r="KLR140" s="7"/>
      <c r="KLS140" s="7"/>
      <c r="KLT140" s="7"/>
      <c r="KLU140" s="7"/>
      <c r="KLV140" s="7"/>
      <c r="KLW140" s="7"/>
      <c r="KLX140" s="7"/>
      <c r="KLY140" s="7"/>
      <c r="KLZ140" s="7"/>
      <c r="KMA140" s="7"/>
      <c r="KMB140" s="7"/>
      <c r="KMC140" s="7"/>
      <c r="KMD140" s="7"/>
      <c r="KME140" s="7"/>
      <c r="KMF140" s="7"/>
      <c r="KMG140" s="7"/>
      <c r="KMH140" s="7"/>
      <c r="KMI140" s="7"/>
      <c r="KMJ140" s="7"/>
      <c r="KMK140" s="7"/>
      <c r="KML140" s="7"/>
      <c r="KMM140" s="7"/>
      <c r="KMN140" s="7"/>
      <c r="KMO140" s="7"/>
      <c r="KMP140" s="7"/>
      <c r="KMQ140" s="7"/>
      <c r="KMR140" s="7"/>
      <c r="KMS140" s="7"/>
      <c r="KMT140" s="7"/>
      <c r="KMU140" s="7"/>
      <c r="KMV140" s="7"/>
      <c r="KMW140" s="7"/>
      <c r="KMX140" s="7"/>
      <c r="KMY140" s="7"/>
      <c r="KMZ140" s="7"/>
      <c r="KNA140" s="7"/>
      <c r="KNB140" s="7"/>
      <c r="KNC140" s="7"/>
      <c r="KND140" s="7"/>
      <c r="KNE140" s="7"/>
      <c r="KNF140" s="7"/>
      <c r="KNG140" s="7"/>
      <c r="KNH140" s="7"/>
      <c r="KNI140" s="7"/>
      <c r="KNJ140" s="7"/>
      <c r="KNK140" s="7"/>
      <c r="KNL140" s="7"/>
      <c r="KNM140" s="7"/>
      <c r="KNN140" s="7"/>
      <c r="KNO140" s="7"/>
      <c r="KNP140" s="7"/>
      <c r="KNQ140" s="7"/>
      <c r="KNR140" s="7"/>
      <c r="KNS140" s="7"/>
      <c r="KNT140" s="7"/>
      <c r="KNU140" s="7"/>
      <c r="KNV140" s="7"/>
      <c r="KNW140" s="7"/>
      <c r="KNX140" s="7"/>
      <c r="KNY140" s="7"/>
      <c r="KNZ140" s="7"/>
      <c r="KOA140" s="7"/>
      <c r="KOB140" s="7"/>
      <c r="KOC140" s="7"/>
      <c r="KOD140" s="7"/>
      <c r="KOE140" s="7"/>
      <c r="KOF140" s="7"/>
      <c r="KOG140" s="7"/>
      <c r="KOH140" s="7"/>
      <c r="KOI140" s="7"/>
      <c r="KOJ140" s="7"/>
      <c r="KOK140" s="7"/>
      <c r="KOL140" s="7"/>
      <c r="KOM140" s="7"/>
      <c r="KON140" s="7"/>
      <c r="KOO140" s="7"/>
      <c r="KOP140" s="7"/>
      <c r="KOQ140" s="7"/>
      <c r="KOR140" s="7"/>
      <c r="KOS140" s="7"/>
      <c r="KOT140" s="7"/>
      <c r="KOU140" s="7"/>
      <c r="KOV140" s="7"/>
      <c r="KOW140" s="7"/>
      <c r="KOX140" s="7"/>
      <c r="KOY140" s="7"/>
      <c r="KOZ140" s="7"/>
      <c r="KPA140" s="7"/>
      <c r="KPB140" s="7"/>
      <c r="KPC140" s="7"/>
      <c r="KPD140" s="7"/>
      <c r="KPE140" s="7"/>
      <c r="KPF140" s="7"/>
      <c r="KPG140" s="7"/>
      <c r="KPH140" s="7"/>
      <c r="KPI140" s="7"/>
      <c r="KPJ140" s="7"/>
      <c r="KPK140" s="7"/>
      <c r="KPL140" s="7"/>
      <c r="KPM140" s="7"/>
      <c r="KPN140" s="7"/>
      <c r="KPO140" s="7"/>
      <c r="KPP140" s="7"/>
      <c r="KPQ140" s="7"/>
      <c r="KPR140" s="7"/>
      <c r="KPS140" s="7"/>
      <c r="KPT140" s="7"/>
      <c r="KPU140" s="7"/>
      <c r="KPV140" s="7"/>
      <c r="KPW140" s="7"/>
      <c r="KPX140" s="7"/>
      <c r="KPY140" s="7"/>
      <c r="KPZ140" s="7"/>
      <c r="KQA140" s="7"/>
      <c r="KQB140" s="7"/>
      <c r="KQC140" s="7"/>
      <c r="KQD140" s="7"/>
      <c r="KQE140" s="7"/>
      <c r="KQF140" s="7"/>
      <c r="KQG140" s="7"/>
      <c r="KQH140" s="7"/>
      <c r="KQI140" s="7"/>
      <c r="KQJ140" s="7"/>
      <c r="KQK140" s="7"/>
      <c r="KQL140" s="7"/>
      <c r="KQM140" s="7"/>
      <c r="KQN140" s="7"/>
      <c r="KQO140" s="7"/>
      <c r="KQP140" s="7"/>
      <c r="KQQ140" s="7"/>
      <c r="KQR140" s="7"/>
      <c r="KQS140" s="7"/>
      <c r="KQT140" s="7"/>
      <c r="KQU140" s="7"/>
      <c r="KQV140" s="7"/>
      <c r="KQW140" s="7"/>
      <c r="KQX140" s="7"/>
      <c r="KQY140" s="7"/>
      <c r="KQZ140" s="7"/>
      <c r="KRA140" s="7"/>
      <c r="KRB140" s="7"/>
      <c r="KRC140" s="7"/>
      <c r="KRD140" s="7"/>
      <c r="KRE140" s="7"/>
      <c r="KRF140" s="7"/>
      <c r="KRG140" s="7"/>
      <c r="KRH140" s="7"/>
      <c r="KRI140" s="7"/>
      <c r="KRJ140" s="7"/>
      <c r="KRK140" s="7"/>
      <c r="KRL140" s="7"/>
      <c r="KRM140" s="7"/>
      <c r="KRN140" s="7"/>
      <c r="KRO140" s="7"/>
      <c r="KRP140" s="7"/>
      <c r="KRQ140" s="7"/>
      <c r="KRR140" s="7"/>
      <c r="KRS140" s="7"/>
      <c r="KRT140" s="7"/>
      <c r="KRU140" s="7"/>
      <c r="KRV140" s="7"/>
      <c r="KRW140" s="7"/>
      <c r="KRX140" s="7"/>
      <c r="KRY140" s="7"/>
      <c r="KRZ140" s="7"/>
      <c r="KSA140" s="7"/>
      <c r="KSB140" s="7"/>
      <c r="KSC140" s="7"/>
      <c r="KSD140" s="7"/>
      <c r="KSE140" s="7"/>
      <c r="KSF140" s="7"/>
      <c r="KSG140" s="7"/>
      <c r="KSH140" s="7"/>
      <c r="KSI140" s="7"/>
      <c r="KSJ140" s="7"/>
      <c r="KSK140" s="7"/>
      <c r="KSL140" s="7"/>
      <c r="KSM140" s="7"/>
      <c r="KSN140" s="7"/>
      <c r="KSO140" s="7"/>
      <c r="KSP140" s="7"/>
      <c r="KSQ140" s="7"/>
      <c r="KSR140" s="7"/>
      <c r="KSS140" s="7"/>
      <c r="KST140" s="7"/>
      <c r="KSU140" s="7"/>
      <c r="KSV140" s="7"/>
      <c r="KSW140" s="7"/>
      <c r="KSX140" s="7"/>
      <c r="KSY140" s="7"/>
      <c r="KSZ140" s="7"/>
      <c r="KTA140" s="7"/>
      <c r="KTB140" s="7"/>
      <c r="KTC140" s="7"/>
      <c r="KTD140" s="7"/>
      <c r="KTE140" s="7"/>
      <c r="KTF140" s="7"/>
      <c r="KTG140" s="7"/>
      <c r="KTH140" s="7"/>
      <c r="KTI140" s="7"/>
      <c r="KTJ140" s="7"/>
      <c r="KTK140" s="7"/>
      <c r="KTL140" s="7"/>
      <c r="KTM140" s="7"/>
      <c r="KTN140" s="7"/>
      <c r="KTO140" s="7"/>
      <c r="KTP140" s="7"/>
      <c r="KTQ140" s="7"/>
      <c r="KTR140" s="7"/>
      <c r="KTS140" s="7"/>
      <c r="KTT140" s="7"/>
      <c r="KTU140" s="7"/>
      <c r="KTV140" s="7"/>
      <c r="KTW140" s="7"/>
      <c r="KTX140" s="7"/>
      <c r="KTY140" s="7"/>
      <c r="KTZ140" s="7"/>
      <c r="KUA140" s="7"/>
      <c r="KUB140" s="7"/>
      <c r="KUC140" s="7"/>
      <c r="KUD140" s="7"/>
      <c r="KUE140" s="7"/>
      <c r="KUF140" s="7"/>
      <c r="KUG140" s="7"/>
      <c r="KUH140" s="7"/>
      <c r="KUI140" s="7"/>
      <c r="KUJ140" s="7"/>
      <c r="KUK140" s="7"/>
      <c r="KUL140" s="7"/>
      <c r="KUM140" s="7"/>
      <c r="KUN140" s="7"/>
      <c r="KUO140" s="7"/>
      <c r="KUP140" s="7"/>
      <c r="KUQ140" s="7"/>
      <c r="KUR140" s="7"/>
      <c r="KUS140" s="7"/>
      <c r="KUT140" s="7"/>
      <c r="KUU140" s="7"/>
      <c r="KUV140" s="7"/>
      <c r="KUW140" s="7"/>
      <c r="KUX140" s="7"/>
      <c r="KUY140" s="7"/>
      <c r="KUZ140" s="7"/>
      <c r="KVA140" s="7"/>
      <c r="KVB140" s="7"/>
      <c r="KVC140" s="7"/>
      <c r="KVD140" s="7"/>
      <c r="KVE140" s="7"/>
      <c r="KVF140" s="7"/>
      <c r="KVG140" s="7"/>
      <c r="KVH140" s="7"/>
      <c r="KVI140" s="7"/>
      <c r="KVJ140" s="7"/>
      <c r="KVK140" s="7"/>
      <c r="KVL140" s="7"/>
      <c r="KVM140" s="7"/>
      <c r="KVN140" s="7"/>
      <c r="KVO140" s="7"/>
      <c r="KVP140" s="7"/>
      <c r="KVQ140" s="7"/>
      <c r="KVR140" s="7"/>
      <c r="KVS140" s="7"/>
      <c r="KVT140" s="7"/>
      <c r="KVU140" s="7"/>
      <c r="KVV140" s="7"/>
      <c r="KVW140" s="7"/>
      <c r="KVX140" s="7"/>
      <c r="KVY140" s="7"/>
      <c r="KVZ140" s="7"/>
      <c r="KWA140" s="7"/>
      <c r="KWB140" s="7"/>
      <c r="KWC140" s="7"/>
      <c r="KWD140" s="7"/>
      <c r="KWE140" s="7"/>
      <c r="KWF140" s="7"/>
      <c r="KWG140" s="7"/>
      <c r="KWH140" s="7"/>
      <c r="KWI140" s="7"/>
      <c r="KWJ140" s="7"/>
      <c r="KWK140" s="7"/>
      <c r="KWL140" s="7"/>
      <c r="KWM140" s="7"/>
      <c r="KWN140" s="7"/>
      <c r="KWO140" s="7"/>
      <c r="KWP140" s="7"/>
      <c r="KWQ140" s="7"/>
      <c r="KWR140" s="7"/>
      <c r="KWS140" s="7"/>
      <c r="KWT140" s="7"/>
      <c r="KWU140" s="7"/>
      <c r="KWV140" s="7"/>
      <c r="KWW140" s="7"/>
      <c r="KWX140" s="7"/>
      <c r="KWY140" s="7"/>
      <c r="KWZ140" s="7"/>
      <c r="KXA140" s="7"/>
      <c r="KXB140" s="7"/>
      <c r="KXC140" s="7"/>
      <c r="KXD140" s="7"/>
      <c r="KXE140" s="7"/>
      <c r="KXF140" s="7"/>
      <c r="KXG140" s="7"/>
      <c r="KXH140" s="7"/>
      <c r="KXI140" s="7"/>
      <c r="KXJ140" s="7"/>
      <c r="KXK140" s="7"/>
      <c r="KXL140" s="7"/>
      <c r="KXM140" s="7"/>
      <c r="KXN140" s="7"/>
      <c r="KXO140" s="7"/>
      <c r="KXP140" s="7"/>
      <c r="KXQ140" s="7"/>
      <c r="KXR140" s="7"/>
      <c r="KXS140" s="7"/>
      <c r="KXT140" s="7"/>
      <c r="KXU140" s="7"/>
      <c r="KXV140" s="7"/>
      <c r="KXW140" s="7"/>
      <c r="KXX140" s="7"/>
      <c r="KXY140" s="7"/>
      <c r="KXZ140" s="7"/>
      <c r="KYA140" s="7"/>
      <c r="KYB140" s="7"/>
      <c r="KYC140" s="7"/>
      <c r="KYD140" s="7"/>
      <c r="KYE140" s="7"/>
      <c r="KYF140" s="7"/>
      <c r="KYG140" s="7"/>
      <c r="KYH140" s="7"/>
      <c r="KYI140" s="7"/>
      <c r="KYJ140" s="7"/>
      <c r="KYK140" s="7"/>
      <c r="KYL140" s="7"/>
      <c r="KYM140" s="7"/>
      <c r="KYN140" s="7"/>
      <c r="KYO140" s="7"/>
      <c r="KYP140" s="7"/>
      <c r="KYQ140" s="7"/>
      <c r="KYR140" s="7"/>
      <c r="KYS140" s="7"/>
      <c r="KYT140" s="7"/>
      <c r="KYU140" s="7"/>
      <c r="KYV140" s="7"/>
      <c r="KYW140" s="7"/>
      <c r="KYX140" s="7"/>
      <c r="KYY140" s="7"/>
      <c r="KYZ140" s="7"/>
      <c r="KZA140" s="7"/>
      <c r="KZB140" s="7"/>
      <c r="KZC140" s="7"/>
      <c r="KZD140" s="7"/>
      <c r="KZE140" s="7"/>
      <c r="KZF140" s="7"/>
      <c r="KZG140" s="7"/>
      <c r="KZH140" s="7"/>
      <c r="KZI140" s="7"/>
      <c r="KZJ140" s="7"/>
      <c r="KZK140" s="7"/>
      <c r="KZL140" s="7"/>
      <c r="KZM140" s="7"/>
      <c r="KZN140" s="7"/>
      <c r="KZO140" s="7"/>
      <c r="KZP140" s="7"/>
      <c r="KZQ140" s="7"/>
      <c r="KZR140" s="7"/>
      <c r="KZS140" s="7"/>
      <c r="KZT140" s="7"/>
      <c r="KZU140" s="7"/>
      <c r="KZV140" s="7"/>
      <c r="KZW140" s="7"/>
      <c r="KZX140" s="7"/>
      <c r="KZY140" s="7"/>
      <c r="KZZ140" s="7"/>
      <c r="LAA140" s="7"/>
      <c r="LAB140" s="7"/>
      <c r="LAC140" s="7"/>
      <c r="LAD140" s="7"/>
      <c r="LAE140" s="7"/>
      <c r="LAF140" s="7"/>
      <c r="LAG140" s="7"/>
      <c r="LAH140" s="7"/>
      <c r="LAI140" s="7"/>
      <c r="LAJ140" s="7"/>
      <c r="LAK140" s="7"/>
      <c r="LAL140" s="7"/>
      <c r="LAM140" s="7"/>
      <c r="LAN140" s="7"/>
      <c r="LAO140" s="7"/>
      <c r="LAP140" s="7"/>
      <c r="LAQ140" s="7"/>
      <c r="LAR140" s="7"/>
      <c r="LAS140" s="7"/>
      <c r="LAT140" s="7"/>
      <c r="LAU140" s="7"/>
      <c r="LAV140" s="7"/>
      <c r="LAW140" s="7"/>
      <c r="LAX140" s="7"/>
      <c r="LAY140" s="7"/>
      <c r="LAZ140" s="7"/>
      <c r="LBA140" s="7"/>
      <c r="LBB140" s="7"/>
      <c r="LBC140" s="7"/>
      <c r="LBD140" s="7"/>
      <c r="LBE140" s="7"/>
      <c r="LBF140" s="7"/>
      <c r="LBG140" s="7"/>
      <c r="LBH140" s="7"/>
      <c r="LBI140" s="7"/>
      <c r="LBJ140" s="7"/>
      <c r="LBK140" s="7"/>
      <c r="LBL140" s="7"/>
      <c r="LBM140" s="7"/>
      <c r="LBN140" s="7"/>
      <c r="LBO140" s="7"/>
      <c r="LBP140" s="7"/>
      <c r="LBQ140" s="7"/>
      <c r="LBR140" s="7"/>
      <c r="LBS140" s="7"/>
      <c r="LBT140" s="7"/>
      <c r="LBU140" s="7"/>
      <c r="LBV140" s="7"/>
      <c r="LBW140" s="7"/>
      <c r="LBX140" s="7"/>
      <c r="LBY140" s="7"/>
      <c r="LBZ140" s="7"/>
      <c r="LCA140" s="7"/>
      <c r="LCB140" s="7"/>
      <c r="LCC140" s="7"/>
      <c r="LCD140" s="7"/>
      <c r="LCE140" s="7"/>
      <c r="LCF140" s="7"/>
      <c r="LCG140" s="7"/>
      <c r="LCH140" s="7"/>
      <c r="LCI140" s="7"/>
      <c r="LCJ140" s="7"/>
      <c r="LCK140" s="7"/>
      <c r="LCL140" s="7"/>
      <c r="LCM140" s="7"/>
      <c r="LCN140" s="7"/>
      <c r="LCO140" s="7"/>
      <c r="LCP140" s="7"/>
      <c r="LCQ140" s="7"/>
      <c r="LCR140" s="7"/>
      <c r="LCS140" s="7"/>
      <c r="LCT140" s="7"/>
      <c r="LCU140" s="7"/>
      <c r="LCV140" s="7"/>
      <c r="LCW140" s="7"/>
      <c r="LCX140" s="7"/>
      <c r="LCY140" s="7"/>
      <c r="LCZ140" s="7"/>
      <c r="LDA140" s="7"/>
      <c r="LDB140" s="7"/>
      <c r="LDC140" s="7"/>
      <c r="LDD140" s="7"/>
      <c r="LDE140" s="7"/>
      <c r="LDF140" s="7"/>
      <c r="LDG140" s="7"/>
      <c r="LDH140" s="7"/>
      <c r="LDI140" s="7"/>
      <c r="LDJ140" s="7"/>
      <c r="LDK140" s="7"/>
      <c r="LDL140" s="7"/>
      <c r="LDM140" s="7"/>
      <c r="LDN140" s="7"/>
      <c r="LDO140" s="7"/>
      <c r="LDP140" s="7"/>
      <c r="LDQ140" s="7"/>
      <c r="LDR140" s="7"/>
      <c r="LDS140" s="7"/>
      <c r="LDT140" s="7"/>
      <c r="LDU140" s="7"/>
      <c r="LDV140" s="7"/>
      <c r="LDW140" s="7"/>
      <c r="LDX140" s="7"/>
      <c r="LDY140" s="7"/>
      <c r="LDZ140" s="7"/>
      <c r="LEA140" s="7"/>
      <c r="LEB140" s="7"/>
      <c r="LEC140" s="7"/>
      <c r="LED140" s="7"/>
      <c r="LEE140" s="7"/>
      <c r="LEF140" s="7"/>
      <c r="LEG140" s="7"/>
      <c r="LEH140" s="7"/>
      <c r="LEI140" s="7"/>
      <c r="LEJ140" s="7"/>
      <c r="LEK140" s="7"/>
      <c r="LEL140" s="7"/>
      <c r="LEM140" s="7"/>
      <c r="LEN140" s="7"/>
      <c r="LEO140" s="7"/>
      <c r="LEP140" s="7"/>
      <c r="LEQ140" s="7"/>
      <c r="LER140" s="7"/>
      <c r="LES140" s="7"/>
      <c r="LET140" s="7"/>
      <c r="LEU140" s="7"/>
      <c r="LEV140" s="7"/>
      <c r="LEW140" s="7"/>
      <c r="LEX140" s="7"/>
      <c r="LEY140" s="7"/>
      <c r="LEZ140" s="7"/>
      <c r="LFA140" s="7"/>
      <c r="LFB140" s="7"/>
      <c r="LFC140" s="7"/>
      <c r="LFD140" s="7"/>
      <c r="LFE140" s="7"/>
      <c r="LFF140" s="7"/>
      <c r="LFG140" s="7"/>
      <c r="LFH140" s="7"/>
      <c r="LFI140" s="7"/>
      <c r="LFJ140" s="7"/>
      <c r="LFK140" s="7"/>
      <c r="LFL140" s="7"/>
      <c r="LFM140" s="7"/>
      <c r="LFN140" s="7"/>
      <c r="LFO140" s="7"/>
      <c r="LFP140" s="7"/>
      <c r="LFQ140" s="7"/>
      <c r="LFR140" s="7"/>
      <c r="LFS140" s="7"/>
      <c r="LFT140" s="7"/>
      <c r="LFU140" s="7"/>
      <c r="LFV140" s="7"/>
      <c r="LFW140" s="7"/>
      <c r="LFX140" s="7"/>
      <c r="LFY140" s="7"/>
      <c r="LFZ140" s="7"/>
      <c r="LGA140" s="7"/>
      <c r="LGB140" s="7"/>
      <c r="LGC140" s="7"/>
      <c r="LGD140" s="7"/>
      <c r="LGE140" s="7"/>
      <c r="LGF140" s="7"/>
      <c r="LGG140" s="7"/>
      <c r="LGH140" s="7"/>
      <c r="LGI140" s="7"/>
      <c r="LGJ140" s="7"/>
      <c r="LGK140" s="7"/>
      <c r="LGL140" s="7"/>
      <c r="LGM140" s="7"/>
      <c r="LGN140" s="7"/>
      <c r="LGO140" s="7"/>
      <c r="LGP140" s="7"/>
      <c r="LGQ140" s="7"/>
      <c r="LGR140" s="7"/>
      <c r="LGS140" s="7"/>
      <c r="LGT140" s="7"/>
      <c r="LGU140" s="7"/>
      <c r="LGV140" s="7"/>
      <c r="LGW140" s="7"/>
      <c r="LGX140" s="7"/>
      <c r="LGY140" s="7"/>
      <c r="LGZ140" s="7"/>
      <c r="LHA140" s="7"/>
      <c r="LHB140" s="7"/>
      <c r="LHC140" s="7"/>
      <c r="LHD140" s="7"/>
      <c r="LHE140" s="7"/>
      <c r="LHF140" s="7"/>
      <c r="LHG140" s="7"/>
      <c r="LHH140" s="7"/>
      <c r="LHI140" s="7"/>
      <c r="LHJ140" s="7"/>
      <c r="LHK140" s="7"/>
      <c r="LHL140" s="7"/>
      <c r="LHM140" s="7"/>
      <c r="LHN140" s="7"/>
      <c r="LHO140" s="7"/>
      <c r="LHP140" s="7"/>
      <c r="LHQ140" s="7"/>
      <c r="LHR140" s="7"/>
      <c r="LHS140" s="7"/>
      <c r="LHT140" s="7"/>
      <c r="LHU140" s="7"/>
      <c r="LHV140" s="7"/>
      <c r="LHW140" s="7"/>
      <c r="LHX140" s="7"/>
      <c r="LHY140" s="7"/>
      <c r="LHZ140" s="7"/>
      <c r="LIA140" s="7"/>
      <c r="LIB140" s="7"/>
      <c r="LIC140" s="7"/>
      <c r="LID140" s="7"/>
      <c r="LIE140" s="7"/>
      <c r="LIF140" s="7"/>
      <c r="LIG140" s="7"/>
      <c r="LIH140" s="7"/>
      <c r="LII140" s="7"/>
      <c r="LIJ140" s="7"/>
      <c r="LIK140" s="7"/>
      <c r="LIL140" s="7"/>
      <c r="LIM140" s="7"/>
      <c r="LIN140" s="7"/>
      <c r="LIO140" s="7"/>
      <c r="LIP140" s="7"/>
      <c r="LIQ140" s="7"/>
      <c r="LIR140" s="7"/>
      <c r="LIS140" s="7"/>
      <c r="LIT140" s="7"/>
      <c r="LIU140" s="7"/>
      <c r="LIV140" s="7"/>
      <c r="LIW140" s="7"/>
      <c r="LIX140" s="7"/>
      <c r="LIY140" s="7"/>
      <c r="LIZ140" s="7"/>
      <c r="LJA140" s="7"/>
      <c r="LJB140" s="7"/>
      <c r="LJC140" s="7"/>
      <c r="LJD140" s="7"/>
      <c r="LJE140" s="7"/>
      <c r="LJF140" s="7"/>
      <c r="LJG140" s="7"/>
      <c r="LJH140" s="7"/>
      <c r="LJI140" s="7"/>
      <c r="LJJ140" s="7"/>
      <c r="LJK140" s="7"/>
      <c r="LJL140" s="7"/>
      <c r="LJM140" s="7"/>
      <c r="LJN140" s="7"/>
      <c r="LJO140" s="7"/>
      <c r="LJP140" s="7"/>
      <c r="LJQ140" s="7"/>
      <c r="LJR140" s="7"/>
      <c r="LJS140" s="7"/>
      <c r="LJT140" s="7"/>
      <c r="LJU140" s="7"/>
      <c r="LJV140" s="7"/>
      <c r="LJW140" s="7"/>
      <c r="LJX140" s="7"/>
      <c r="LJY140" s="7"/>
      <c r="LJZ140" s="7"/>
      <c r="LKA140" s="7"/>
      <c r="LKB140" s="7"/>
      <c r="LKC140" s="7"/>
      <c r="LKD140" s="7"/>
      <c r="LKE140" s="7"/>
      <c r="LKF140" s="7"/>
      <c r="LKG140" s="7"/>
      <c r="LKH140" s="7"/>
      <c r="LKI140" s="7"/>
      <c r="LKJ140" s="7"/>
      <c r="LKK140" s="7"/>
      <c r="LKL140" s="7"/>
      <c r="LKM140" s="7"/>
      <c r="LKN140" s="7"/>
      <c r="LKO140" s="7"/>
      <c r="LKP140" s="7"/>
      <c r="LKQ140" s="7"/>
      <c r="LKR140" s="7"/>
      <c r="LKS140" s="7"/>
      <c r="LKT140" s="7"/>
      <c r="LKU140" s="7"/>
      <c r="LKV140" s="7"/>
      <c r="LKW140" s="7"/>
      <c r="LKX140" s="7"/>
      <c r="LKY140" s="7"/>
      <c r="LKZ140" s="7"/>
      <c r="LLA140" s="7"/>
      <c r="LLB140" s="7"/>
      <c r="LLC140" s="7"/>
      <c r="LLD140" s="7"/>
      <c r="LLE140" s="7"/>
      <c r="LLF140" s="7"/>
      <c r="LLG140" s="7"/>
      <c r="LLH140" s="7"/>
      <c r="LLI140" s="7"/>
      <c r="LLJ140" s="7"/>
      <c r="LLK140" s="7"/>
      <c r="LLL140" s="7"/>
      <c r="LLM140" s="7"/>
      <c r="LLN140" s="7"/>
      <c r="LLO140" s="7"/>
      <c r="LLP140" s="7"/>
      <c r="LLQ140" s="7"/>
      <c r="LLR140" s="7"/>
      <c r="LLS140" s="7"/>
      <c r="LLT140" s="7"/>
      <c r="LLU140" s="7"/>
      <c r="LLV140" s="7"/>
      <c r="LLW140" s="7"/>
      <c r="LLX140" s="7"/>
      <c r="LLY140" s="7"/>
      <c r="LLZ140" s="7"/>
      <c r="LMA140" s="7"/>
      <c r="LMB140" s="7"/>
      <c r="LMC140" s="7"/>
      <c r="LMD140" s="7"/>
      <c r="LME140" s="7"/>
      <c r="LMF140" s="7"/>
      <c r="LMG140" s="7"/>
      <c r="LMH140" s="7"/>
      <c r="LMI140" s="7"/>
      <c r="LMJ140" s="7"/>
      <c r="LMK140" s="7"/>
      <c r="LML140" s="7"/>
      <c r="LMM140" s="7"/>
      <c r="LMN140" s="7"/>
      <c r="LMO140" s="7"/>
      <c r="LMP140" s="7"/>
      <c r="LMQ140" s="7"/>
      <c r="LMR140" s="7"/>
      <c r="LMS140" s="7"/>
      <c r="LMT140" s="7"/>
      <c r="LMU140" s="7"/>
      <c r="LMV140" s="7"/>
      <c r="LMW140" s="7"/>
      <c r="LMX140" s="7"/>
      <c r="LMY140" s="7"/>
      <c r="LMZ140" s="7"/>
      <c r="LNA140" s="7"/>
      <c r="LNB140" s="7"/>
      <c r="LNC140" s="7"/>
      <c r="LND140" s="7"/>
      <c r="LNE140" s="7"/>
      <c r="LNF140" s="7"/>
      <c r="LNG140" s="7"/>
      <c r="LNH140" s="7"/>
      <c r="LNI140" s="7"/>
      <c r="LNJ140" s="7"/>
      <c r="LNK140" s="7"/>
      <c r="LNL140" s="7"/>
      <c r="LNM140" s="7"/>
      <c r="LNN140" s="7"/>
      <c r="LNO140" s="7"/>
      <c r="LNP140" s="7"/>
      <c r="LNQ140" s="7"/>
      <c r="LNR140" s="7"/>
      <c r="LNS140" s="7"/>
      <c r="LNT140" s="7"/>
      <c r="LNU140" s="7"/>
      <c r="LNV140" s="7"/>
      <c r="LNW140" s="7"/>
      <c r="LNX140" s="7"/>
      <c r="LNY140" s="7"/>
      <c r="LNZ140" s="7"/>
      <c r="LOA140" s="7"/>
      <c r="LOB140" s="7"/>
      <c r="LOC140" s="7"/>
      <c r="LOD140" s="7"/>
      <c r="LOE140" s="7"/>
      <c r="LOF140" s="7"/>
      <c r="LOG140" s="7"/>
      <c r="LOH140" s="7"/>
      <c r="LOI140" s="7"/>
      <c r="LOJ140" s="7"/>
      <c r="LOK140" s="7"/>
      <c r="LOL140" s="7"/>
      <c r="LOM140" s="7"/>
      <c r="LON140" s="7"/>
      <c r="LOO140" s="7"/>
      <c r="LOP140" s="7"/>
      <c r="LOQ140" s="7"/>
      <c r="LOR140" s="7"/>
      <c r="LOS140" s="7"/>
      <c r="LOT140" s="7"/>
      <c r="LOU140" s="7"/>
      <c r="LOV140" s="7"/>
      <c r="LOW140" s="7"/>
      <c r="LOX140" s="7"/>
      <c r="LOY140" s="7"/>
      <c r="LOZ140" s="7"/>
      <c r="LPA140" s="7"/>
      <c r="LPB140" s="7"/>
      <c r="LPC140" s="7"/>
      <c r="LPD140" s="7"/>
      <c r="LPE140" s="7"/>
      <c r="LPF140" s="7"/>
      <c r="LPG140" s="7"/>
      <c r="LPH140" s="7"/>
      <c r="LPI140" s="7"/>
      <c r="LPJ140" s="7"/>
      <c r="LPK140" s="7"/>
      <c r="LPL140" s="7"/>
      <c r="LPM140" s="7"/>
      <c r="LPN140" s="7"/>
      <c r="LPO140" s="7"/>
      <c r="LPP140" s="7"/>
      <c r="LPQ140" s="7"/>
      <c r="LPR140" s="7"/>
      <c r="LPS140" s="7"/>
      <c r="LPT140" s="7"/>
      <c r="LPU140" s="7"/>
      <c r="LPV140" s="7"/>
      <c r="LPW140" s="7"/>
      <c r="LPX140" s="7"/>
      <c r="LPY140" s="7"/>
      <c r="LPZ140" s="7"/>
      <c r="LQA140" s="7"/>
      <c r="LQB140" s="7"/>
      <c r="LQC140" s="7"/>
      <c r="LQD140" s="7"/>
      <c r="LQE140" s="7"/>
      <c r="LQF140" s="7"/>
      <c r="LQG140" s="7"/>
      <c r="LQH140" s="7"/>
      <c r="LQI140" s="7"/>
      <c r="LQJ140" s="7"/>
      <c r="LQK140" s="7"/>
      <c r="LQL140" s="7"/>
      <c r="LQM140" s="7"/>
      <c r="LQN140" s="7"/>
      <c r="LQO140" s="7"/>
      <c r="LQP140" s="7"/>
      <c r="LQQ140" s="7"/>
      <c r="LQR140" s="7"/>
      <c r="LQS140" s="7"/>
      <c r="LQT140" s="7"/>
      <c r="LQU140" s="7"/>
      <c r="LQV140" s="7"/>
      <c r="LQW140" s="7"/>
      <c r="LQX140" s="7"/>
      <c r="LQY140" s="7"/>
      <c r="LQZ140" s="7"/>
      <c r="LRA140" s="7"/>
      <c r="LRB140" s="7"/>
      <c r="LRC140" s="7"/>
      <c r="LRD140" s="7"/>
      <c r="LRE140" s="7"/>
      <c r="LRF140" s="7"/>
      <c r="LRG140" s="7"/>
      <c r="LRH140" s="7"/>
      <c r="LRI140" s="7"/>
      <c r="LRJ140" s="7"/>
      <c r="LRK140" s="7"/>
      <c r="LRL140" s="7"/>
      <c r="LRM140" s="7"/>
      <c r="LRN140" s="7"/>
      <c r="LRO140" s="7"/>
      <c r="LRP140" s="7"/>
      <c r="LRQ140" s="7"/>
      <c r="LRR140" s="7"/>
      <c r="LRS140" s="7"/>
      <c r="LRT140" s="7"/>
      <c r="LRU140" s="7"/>
      <c r="LRV140" s="7"/>
      <c r="LRW140" s="7"/>
      <c r="LRX140" s="7"/>
      <c r="LRY140" s="7"/>
      <c r="LRZ140" s="7"/>
      <c r="LSA140" s="7"/>
      <c r="LSB140" s="7"/>
      <c r="LSC140" s="7"/>
      <c r="LSD140" s="7"/>
      <c r="LSE140" s="7"/>
      <c r="LSF140" s="7"/>
      <c r="LSG140" s="7"/>
      <c r="LSH140" s="7"/>
      <c r="LSI140" s="7"/>
      <c r="LSJ140" s="7"/>
      <c r="LSK140" s="7"/>
      <c r="LSL140" s="7"/>
      <c r="LSM140" s="7"/>
      <c r="LSN140" s="7"/>
      <c r="LSO140" s="7"/>
      <c r="LSP140" s="7"/>
      <c r="LSQ140" s="7"/>
      <c r="LSR140" s="7"/>
      <c r="LSS140" s="7"/>
      <c r="LST140" s="7"/>
      <c r="LSU140" s="7"/>
      <c r="LSV140" s="7"/>
      <c r="LSW140" s="7"/>
      <c r="LSX140" s="7"/>
      <c r="LSY140" s="7"/>
      <c r="LSZ140" s="7"/>
      <c r="LTA140" s="7"/>
      <c r="LTB140" s="7"/>
      <c r="LTC140" s="7"/>
      <c r="LTD140" s="7"/>
      <c r="LTE140" s="7"/>
      <c r="LTF140" s="7"/>
      <c r="LTG140" s="7"/>
      <c r="LTH140" s="7"/>
      <c r="LTI140" s="7"/>
      <c r="LTJ140" s="7"/>
      <c r="LTK140" s="7"/>
      <c r="LTL140" s="7"/>
      <c r="LTM140" s="7"/>
      <c r="LTN140" s="7"/>
      <c r="LTO140" s="7"/>
      <c r="LTP140" s="7"/>
      <c r="LTQ140" s="7"/>
      <c r="LTR140" s="7"/>
      <c r="LTS140" s="7"/>
      <c r="LTT140" s="7"/>
      <c r="LTU140" s="7"/>
      <c r="LTV140" s="7"/>
      <c r="LTW140" s="7"/>
      <c r="LTX140" s="7"/>
      <c r="LTY140" s="7"/>
      <c r="LTZ140" s="7"/>
      <c r="LUA140" s="7"/>
      <c r="LUB140" s="7"/>
      <c r="LUC140" s="7"/>
      <c r="LUD140" s="7"/>
      <c r="LUE140" s="7"/>
      <c r="LUF140" s="7"/>
      <c r="LUG140" s="7"/>
      <c r="LUH140" s="7"/>
      <c r="LUI140" s="7"/>
      <c r="LUJ140" s="7"/>
      <c r="LUK140" s="7"/>
      <c r="LUL140" s="7"/>
      <c r="LUM140" s="7"/>
      <c r="LUN140" s="7"/>
      <c r="LUO140" s="7"/>
      <c r="LUP140" s="7"/>
      <c r="LUQ140" s="7"/>
      <c r="LUR140" s="7"/>
      <c r="LUS140" s="7"/>
      <c r="LUT140" s="7"/>
      <c r="LUU140" s="7"/>
      <c r="LUV140" s="7"/>
      <c r="LUW140" s="7"/>
      <c r="LUX140" s="7"/>
      <c r="LUY140" s="7"/>
      <c r="LUZ140" s="7"/>
      <c r="LVA140" s="7"/>
      <c r="LVB140" s="7"/>
      <c r="LVC140" s="7"/>
      <c r="LVD140" s="7"/>
      <c r="LVE140" s="7"/>
      <c r="LVF140" s="7"/>
      <c r="LVG140" s="7"/>
      <c r="LVH140" s="7"/>
      <c r="LVI140" s="7"/>
      <c r="LVJ140" s="7"/>
      <c r="LVK140" s="7"/>
      <c r="LVL140" s="7"/>
      <c r="LVM140" s="7"/>
      <c r="LVN140" s="7"/>
      <c r="LVO140" s="7"/>
      <c r="LVP140" s="7"/>
      <c r="LVQ140" s="7"/>
      <c r="LVR140" s="7"/>
      <c r="LVS140" s="7"/>
      <c r="LVT140" s="7"/>
      <c r="LVU140" s="7"/>
      <c r="LVV140" s="7"/>
      <c r="LVW140" s="7"/>
      <c r="LVX140" s="7"/>
      <c r="LVY140" s="7"/>
      <c r="LVZ140" s="7"/>
      <c r="LWA140" s="7"/>
      <c r="LWB140" s="7"/>
      <c r="LWC140" s="7"/>
      <c r="LWD140" s="7"/>
      <c r="LWE140" s="7"/>
      <c r="LWF140" s="7"/>
      <c r="LWG140" s="7"/>
      <c r="LWH140" s="7"/>
      <c r="LWI140" s="7"/>
      <c r="LWJ140" s="7"/>
      <c r="LWK140" s="7"/>
      <c r="LWL140" s="7"/>
      <c r="LWM140" s="7"/>
      <c r="LWN140" s="7"/>
      <c r="LWO140" s="7"/>
      <c r="LWP140" s="7"/>
      <c r="LWQ140" s="7"/>
      <c r="LWR140" s="7"/>
      <c r="LWS140" s="7"/>
      <c r="LWT140" s="7"/>
      <c r="LWU140" s="7"/>
      <c r="LWV140" s="7"/>
      <c r="LWW140" s="7"/>
      <c r="LWX140" s="7"/>
      <c r="LWY140" s="7"/>
      <c r="LWZ140" s="7"/>
      <c r="LXA140" s="7"/>
      <c r="LXB140" s="7"/>
      <c r="LXC140" s="7"/>
      <c r="LXD140" s="7"/>
      <c r="LXE140" s="7"/>
      <c r="LXF140" s="7"/>
      <c r="LXG140" s="7"/>
      <c r="LXH140" s="7"/>
      <c r="LXI140" s="7"/>
      <c r="LXJ140" s="7"/>
      <c r="LXK140" s="7"/>
      <c r="LXL140" s="7"/>
      <c r="LXM140" s="7"/>
      <c r="LXN140" s="7"/>
      <c r="LXO140" s="7"/>
      <c r="LXP140" s="7"/>
      <c r="LXQ140" s="7"/>
      <c r="LXR140" s="7"/>
      <c r="LXS140" s="7"/>
      <c r="LXT140" s="7"/>
      <c r="LXU140" s="7"/>
      <c r="LXV140" s="7"/>
      <c r="LXW140" s="7"/>
      <c r="LXX140" s="7"/>
      <c r="LXY140" s="7"/>
      <c r="LXZ140" s="7"/>
      <c r="LYA140" s="7"/>
      <c r="LYB140" s="7"/>
      <c r="LYC140" s="7"/>
      <c r="LYD140" s="7"/>
      <c r="LYE140" s="7"/>
      <c r="LYF140" s="7"/>
      <c r="LYG140" s="7"/>
      <c r="LYH140" s="7"/>
      <c r="LYI140" s="7"/>
      <c r="LYJ140" s="7"/>
      <c r="LYK140" s="7"/>
      <c r="LYL140" s="7"/>
      <c r="LYM140" s="7"/>
      <c r="LYN140" s="7"/>
      <c r="LYO140" s="7"/>
      <c r="LYP140" s="7"/>
      <c r="LYQ140" s="7"/>
      <c r="LYR140" s="7"/>
      <c r="LYS140" s="7"/>
      <c r="LYT140" s="7"/>
      <c r="LYU140" s="7"/>
      <c r="LYV140" s="7"/>
      <c r="LYW140" s="7"/>
      <c r="LYX140" s="7"/>
      <c r="LYY140" s="7"/>
      <c r="LYZ140" s="7"/>
      <c r="LZA140" s="7"/>
      <c r="LZB140" s="7"/>
      <c r="LZC140" s="7"/>
      <c r="LZD140" s="7"/>
      <c r="LZE140" s="7"/>
      <c r="LZF140" s="7"/>
      <c r="LZG140" s="7"/>
      <c r="LZH140" s="7"/>
      <c r="LZI140" s="7"/>
      <c r="LZJ140" s="7"/>
      <c r="LZK140" s="7"/>
      <c r="LZL140" s="7"/>
      <c r="LZM140" s="7"/>
      <c r="LZN140" s="7"/>
      <c r="LZO140" s="7"/>
      <c r="LZP140" s="7"/>
      <c r="LZQ140" s="7"/>
      <c r="LZR140" s="7"/>
      <c r="LZS140" s="7"/>
      <c r="LZT140" s="7"/>
      <c r="LZU140" s="7"/>
      <c r="LZV140" s="7"/>
      <c r="LZW140" s="7"/>
      <c r="LZX140" s="7"/>
      <c r="LZY140" s="7"/>
      <c r="LZZ140" s="7"/>
      <c r="MAA140" s="7"/>
      <c r="MAB140" s="7"/>
      <c r="MAC140" s="7"/>
      <c r="MAD140" s="7"/>
      <c r="MAE140" s="7"/>
      <c r="MAF140" s="7"/>
      <c r="MAG140" s="7"/>
      <c r="MAH140" s="7"/>
      <c r="MAI140" s="7"/>
      <c r="MAJ140" s="7"/>
      <c r="MAK140" s="7"/>
      <c r="MAL140" s="7"/>
      <c r="MAM140" s="7"/>
      <c r="MAN140" s="7"/>
      <c r="MAO140" s="7"/>
      <c r="MAP140" s="7"/>
      <c r="MAQ140" s="7"/>
      <c r="MAR140" s="7"/>
      <c r="MAS140" s="7"/>
      <c r="MAT140" s="7"/>
      <c r="MAU140" s="7"/>
      <c r="MAV140" s="7"/>
      <c r="MAW140" s="7"/>
      <c r="MAX140" s="7"/>
      <c r="MAY140" s="7"/>
      <c r="MAZ140" s="7"/>
      <c r="MBA140" s="7"/>
      <c r="MBB140" s="7"/>
      <c r="MBC140" s="7"/>
      <c r="MBD140" s="7"/>
      <c r="MBE140" s="7"/>
      <c r="MBF140" s="7"/>
      <c r="MBG140" s="7"/>
      <c r="MBH140" s="7"/>
      <c r="MBI140" s="7"/>
      <c r="MBJ140" s="7"/>
      <c r="MBK140" s="7"/>
      <c r="MBL140" s="7"/>
      <c r="MBM140" s="7"/>
      <c r="MBN140" s="7"/>
      <c r="MBO140" s="7"/>
      <c r="MBP140" s="7"/>
      <c r="MBQ140" s="7"/>
      <c r="MBR140" s="7"/>
      <c r="MBS140" s="7"/>
      <c r="MBT140" s="7"/>
      <c r="MBU140" s="7"/>
      <c r="MBV140" s="7"/>
      <c r="MBW140" s="7"/>
      <c r="MBX140" s="7"/>
      <c r="MBY140" s="7"/>
      <c r="MBZ140" s="7"/>
      <c r="MCA140" s="7"/>
      <c r="MCB140" s="7"/>
      <c r="MCC140" s="7"/>
      <c r="MCD140" s="7"/>
      <c r="MCE140" s="7"/>
      <c r="MCF140" s="7"/>
      <c r="MCG140" s="7"/>
      <c r="MCH140" s="7"/>
      <c r="MCI140" s="7"/>
      <c r="MCJ140" s="7"/>
      <c r="MCK140" s="7"/>
      <c r="MCL140" s="7"/>
      <c r="MCM140" s="7"/>
      <c r="MCN140" s="7"/>
      <c r="MCO140" s="7"/>
      <c r="MCP140" s="7"/>
      <c r="MCQ140" s="7"/>
      <c r="MCR140" s="7"/>
      <c r="MCS140" s="7"/>
      <c r="MCT140" s="7"/>
      <c r="MCU140" s="7"/>
      <c r="MCV140" s="7"/>
      <c r="MCW140" s="7"/>
      <c r="MCX140" s="7"/>
      <c r="MCY140" s="7"/>
      <c r="MCZ140" s="7"/>
      <c r="MDA140" s="7"/>
      <c r="MDB140" s="7"/>
      <c r="MDC140" s="7"/>
      <c r="MDD140" s="7"/>
      <c r="MDE140" s="7"/>
      <c r="MDF140" s="7"/>
      <c r="MDG140" s="7"/>
      <c r="MDH140" s="7"/>
      <c r="MDI140" s="7"/>
      <c r="MDJ140" s="7"/>
      <c r="MDK140" s="7"/>
      <c r="MDL140" s="7"/>
      <c r="MDM140" s="7"/>
      <c r="MDN140" s="7"/>
      <c r="MDO140" s="7"/>
      <c r="MDP140" s="7"/>
      <c r="MDQ140" s="7"/>
      <c r="MDR140" s="7"/>
      <c r="MDS140" s="7"/>
      <c r="MDT140" s="7"/>
      <c r="MDU140" s="7"/>
      <c r="MDV140" s="7"/>
      <c r="MDW140" s="7"/>
      <c r="MDX140" s="7"/>
      <c r="MDY140" s="7"/>
      <c r="MDZ140" s="7"/>
      <c r="MEA140" s="7"/>
      <c r="MEB140" s="7"/>
      <c r="MEC140" s="7"/>
      <c r="MED140" s="7"/>
      <c r="MEE140" s="7"/>
      <c r="MEF140" s="7"/>
      <c r="MEG140" s="7"/>
      <c r="MEH140" s="7"/>
      <c r="MEI140" s="7"/>
      <c r="MEJ140" s="7"/>
      <c r="MEK140" s="7"/>
      <c r="MEL140" s="7"/>
      <c r="MEM140" s="7"/>
      <c r="MEN140" s="7"/>
      <c r="MEO140" s="7"/>
      <c r="MEP140" s="7"/>
      <c r="MEQ140" s="7"/>
      <c r="MER140" s="7"/>
      <c r="MES140" s="7"/>
      <c r="MET140" s="7"/>
      <c r="MEU140" s="7"/>
      <c r="MEV140" s="7"/>
      <c r="MEW140" s="7"/>
      <c r="MEX140" s="7"/>
      <c r="MEY140" s="7"/>
      <c r="MEZ140" s="7"/>
      <c r="MFA140" s="7"/>
      <c r="MFB140" s="7"/>
      <c r="MFC140" s="7"/>
      <c r="MFD140" s="7"/>
      <c r="MFE140" s="7"/>
      <c r="MFF140" s="7"/>
      <c r="MFG140" s="7"/>
      <c r="MFH140" s="7"/>
      <c r="MFI140" s="7"/>
      <c r="MFJ140" s="7"/>
      <c r="MFK140" s="7"/>
      <c r="MFL140" s="7"/>
      <c r="MFM140" s="7"/>
      <c r="MFN140" s="7"/>
      <c r="MFO140" s="7"/>
      <c r="MFP140" s="7"/>
      <c r="MFQ140" s="7"/>
      <c r="MFR140" s="7"/>
      <c r="MFS140" s="7"/>
      <c r="MFT140" s="7"/>
      <c r="MFU140" s="7"/>
      <c r="MFV140" s="7"/>
      <c r="MFW140" s="7"/>
      <c r="MFX140" s="7"/>
      <c r="MFY140" s="7"/>
      <c r="MFZ140" s="7"/>
      <c r="MGA140" s="7"/>
      <c r="MGB140" s="7"/>
      <c r="MGC140" s="7"/>
      <c r="MGD140" s="7"/>
      <c r="MGE140" s="7"/>
      <c r="MGF140" s="7"/>
      <c r="MGG140" s="7"/>
      <c r="MGH140" s="7"/>
      <c r="MGI140" s="7"/>
      <c r="MGJ140" s="7"/>
      <c r="MGK140" s="7"/>
      <c r="MGL140" s="7"/>
      <c r="MGM140" s="7"/>
      <c r="MGN140" s="7"/>
      <c r="MGO140" s="7"/>
      <c r="MGP140" s="7"/>
      <c r="MGQ140" s="7"/>
      <c r="MGR140" s="7"/>
      <c r="MGS140" s="7"/>
      <c r="MGT140" s="7"/>
      <c r="MGU140" s="7"/>
      <c r="MGV140" s="7"/>
      <c r="MGW140" s="7"/>
      <c r="MGX140" s="7"/>
      <c r="MGY140" s="7"/>
      <c r="MGZ140" s="7"/>
      <c r="MHA140" s="7"/>
      <c r="MHB140" s="7"/>
      <c r="MHC140" s="7"/>
      <c r="MHD140" s="7"/>
      <c r="MHE140" s="7"/>
      <c r="MHF140" s="7"/>
      <c r="MHG140" s="7"/>
      <c r="MHH140" s="7"/>
      <c r="MHI140" s="7"/>
      <c r="MHJ140" s="7"/>
      <c r="MHK140" s="7"/>
      <c r="MHL140" s="7"/>
      <c r="MHM140" s="7"/>
      <c r="MHN140" s="7"/>
      <c r="MHO140" s="7"/>
      <c r="MHP140" s="7"/>
      <c r="MHQ140" s="7"/>
      <c r="MHR140" s="7"/>
      <c r="MHS140" s="7"/>
      <c r="MHT140" s="7"/>
      <c r="MHU140" s="7"/>
      <c r="MHV140" s="7"/>
      <c r="MHW140" s="7"/>
      <c r="MHX140" s="7"/>
      <c r="MHY140" s="7"/>
      <c r="MHZ140" s="7"/>
      <c r="MIA140" s="7"/>
      <c r="MIB140" s="7"/>
      <c r="MIC140" s="7"/>
      <c r="MID140" s="7"/>
      <c r="MIE140" s="7"/>
      <c r="MIF140" s="7"/>
      <c r="MIG140" s="7"/>
      <c r="MIH140" s="7"/>
      <c r="MII140" s="7"/>
      <c r="MIJ140" s="7"/>
      <c r="MIK140" s="7"/>
      <c r="MIL140" s="7"/>
      <c r="MIM140" s="7"/>
      <c r="MIN140" s="7"/>
      <c r="MIO140" s="7"/>
      <c r="MIP140" s="7"/>
      <c r="MIQ140" s="7"/>
      <c r="MIR140" s="7"/>
      <c r="MIS140" s="7"/>
      <c r="MIT140" s="7"/>
      <c r="MIU140" s="7"/>
      <c r="MIV140" s="7"/>
      <c r="MIW140" s="7"/>
      <c r="MIX140" s="7"/>
      <c r="MIY140" s="7"/>
      <c r="MIZ140" s="7"/>
      <c r="MJA140" s="7"/>
      <c r="MJB140" s="7"/>
      <c r="MJC140" s="7"/>
      <c r="MJD140" s="7"/>
      <c r="MJE140" s="7"/>
      <c r="MJF140" s="7"/>
      <c r="MJG140" s="7"/>
      <c r="MJH140" s="7"/>
      <c r="MJI140" s="7"/>
      <c r="MJJ140" s="7"/>
      <c r="MJK140" s="7"/>
      <c r="MJL140" s="7"/>
      <c r="MJM140" s="7"/>
      <c r="MJN140" s="7"/>
      <c r="MJO140" s="7"/>
      <c r="MJP140" s="7"/>
      <c r="MJQ140" s="7"/>
      <c r="MJR140" s="7"/>
      <c r="MJS140" s="7"/>
      <c r="MJT140" s="7"/>
      <c r="MJU140" s="7"/>
      <c r="MJV140" s="7"/>
      <c r="MJW140" s="7"/>
      <c r="MJX140" s="7"/>
      <c r="MJY140" s="7"/>
      <c r="MJZ140" s="7"/>
      <c r="MKA140" s="7"/>
      <c r="MKB140" s="7"/>
      <c r="MKC140" s="7"/>
      <c r="MKD140" s="7"/>
      <c r="MKE140" s="7"/>
      <c r="MKF140" s="7"/>
      <c r="MKG140" s="7"/>
      <c r="MKH140" s="7"/>
      <c r="MKI140" s="7"/>
      <c r="MKJ140" s="7"/>
      <c r="MKK140" s="7"/>
      <c r="MKL140" s="7"/>
      <c r="MKM140" s="7"/>
      <c r="MKN140" s="7"/>
      <c r="MKO140" s="7"/>
      <c r="MKP140" s="7"/>
      <c r="MKQ140" s="7"/>
      <c r="MKR140" s="7"/>
      <c r="MKS140" s="7"/>
      <c r="MKT140" s="7"/>
      <c r="MKU140" s="7"/>
      <c r="MKV140" s="7"/>
      <c r="MKW140" s="7"/>
      <c r="MKX140" s="7"/>
      <c r="MKY140" s="7"/>
      <c r="MKZ140" s="7"/>
      <c r="MLA140" s="7"/>
      <c r="MLB140" s="7"/>
      <c r="MLC140" s="7"/>
      <c r="MLD140" s="7"/>
      <c r="MLE140" s="7"/>
      <c r="MLF140" s="7"/>
      <c r="MLG140" s="7"/>
      <c r="MLH140" s="7"/>
      <c r="MLI140" s="7"/>
      <c r="MLJ140" s="7"/>
      <c r="MLK140" s="7"/>
      <c r="MLL140" s="7"/>
      <c r="MLM140" s="7"/>
      <c r="MLN140" s="7"/>
      <c r="MLO140" s="7"/>
      <c r="MLP140" s="7"/>
      <c r="MLQ140" s="7"/>
      <c r="MLR140" s="7"/>
      <c r="MLS140" s="7"/>
      <c r="MLT140" s="7"/>
      <c r="MLU140" s="7"/>
      <c r="MLV140" s="7"/>
      <c r="MLW140" s="7"/>
      <c r="MLX140" s="7"/>
      <c r="MLY140" s="7"/>
      <c r="MLZ140" s="7"/>
      <c r="MMA140" s="7"/>
      <c r="MMB140" s="7"/>
      <c r="MMC140" s="7"/>
      <c r="MMD140" s="7"/>
      <c r="MME140" s="7"/>
      <c r="MMF140" s="7"/>
      <c r="MMG140" s="7"/>
      <c r="MMH140" s="7"/>
      <c r="MMI140" s="7"/>
      <c r="MMJ140" s="7"/>
      <c r="MMK140" s="7"/>
      <c r="MML140" s="7"/>
      <c r="MMM140" s="7"/>
      <c r="MMN140" s="7"/>
      <c r="MMO140" s="7"/>
      <c r="MMP140" s="7"/>
      <c r="MMQ140" s="7"/>
      <c r="MMR140" s="7"/>
      <c r="MMS140" s="7"/>
      <c r="MMT140" s="7"/>
      <c r="MMU140" s="7"/>
      <c r="MMV140" s="7"/>
      <c r="MMW140" s="7"/>
      <c r="MMX140" s="7"/>
      <c r="MMY140" s="7"/>
      <c r="MMZ140" s="7"/>
      <c r="MNA140" s="7"/>
      <c r="MNB140" s="7"/>
      <c r="MNC140" s="7"/>
      <c r="MND140" s="7"/>
      <c r="MNE140" s="7"/>
      <c r="MNF140" s="7"/>
      <c r="MNG140" s="7"/>
      <c r="MNH140" s="7"/>
      <c r="MNI140" s="7"/>
      <c r="MNJ140" s="7"/>
      <c r="MNK140" s="7"/>
      <c r="MNL140" s="7"/>
      <c r="MNM140" s="7"/>
      <c r="MNN140" s="7"/>
      <c r="MNO140" s="7"/>
      <c r="MNP140" s="7"/>
      <c r="MNQ140" s="7"/>
      <c r="MNR140" s="7"/>
      <c r="MNS140" s="7"/>
      <c r="MNT140" s="7"/>
      <c r="MNU140" s="7"/>
      <c r="MNV140" s="7"/>
      <c r="MNW140" s="7"/>
      <c r="MNX140" s="7"/>
      <c r="MNY140" s="7"/>
      <c r="MNZ140" s="7"/>
      <c r="MOA140" s="7"/>
      <c r="MOB140" s="7"/>
      <c r="MOC140" s="7"/>
      <c r="MOD140" s="7"/>
      <c r="MOE140" s="7"/>
      <c r="MOF140" s="7"/>
      <c r="MOG140" s="7"/>
      <c r="MOH140" s="7"/>
      <c r="MOI140" s="7"/>
      <c r="MOJ140" s="7"/>
      <c r="MOK140" s="7"/>
      <c r="MOL140" s="7"/>
      <c r="MOM140" s="7"/>
      <c r="MON140" s="7"/>
      <c r="MOO140" s="7"/>
      <c r="MOP140" s="7"/>
      <c r="MOQ140" s="7"/>
      <c r="MOR140" s="7"/>
      <c r="MOS140" s="7"/>
      <c r="MOT140" s="7"/>
      <c r="MOU140" s="7"/>
      <c r="MOV140" s="7"/>
      <c r="MOW140" s="7"/>
      <c r="MOX140" s="7"/>
      <c r="MOY140" s="7"/>
      <c r="MOZ140" s="7"/>
      <c r="MPA140" s="7"/>
      <c r="MPB140" s="7"/>
      <c r="MPC140" s="7"/>
      <c r="MPD140" s="7"/>
      <c r="MPE140" s="7"/>
      <c r="MPF140" s="7"/>
      <c r="MPG140" s="7"/>
      <c r="MPH140" s="7"/>
      <c r="MPI140" s="7"/>
      <c r="MPJ140" s="7"/>
      <c r="MPK140" s="7"/>
      <c r="MPL140" s="7"/>
      <c r="MPM140" s="7"/>
      <c r="MPN140" s="7"/>
      <c r="MPO140" s="7"/>
      <c r="MPP140" s="7"/>
      <c r="MPQ140" s="7"/>
      <c r="MPR140" s="7"/>
      <c r="MPS140" s="7"/>
      <c r="MPT140" s="7"/>
      <c r="MPU140" s="7"/>
      <c r="MPV140" s="7"/>
      <c r="MPW140" s="7"/>
      <c r="MPX140" s="7"/>
      <c r="MPY140" s="7"/>
      <c r="MPZ140" s="7"/>
      <c r="MQA140" s="7"/>
      <c r="MQB140" s="7"/>
      <c r="MQC140" s="7"/>
      <c r="MQD140" s="7"/>
      <c r="MQE140" s="7"/>
      <c r="MQF140" s="7"/>
      <c r="MQG140" s="7"/>
      <c r="MQH140" s="7"/>
      <c r="MQI140" s="7"/>
      <c r="MQJ140" s="7"/>
      <c r="MQK140" s="7"/>
      <c r="MQL140" s="7"/>
      <c r="MQM140" s="7"/>
      <c r="MQN140" s="7"/>
      <c r="MQO140" s="7"/>
      <c r="MQP140" s="7"/>
      <c r="MQQ140" s="7"/>
      <c r="MQR140" s="7"/>
      <c r="MQS140" s="7"/>
      <c r="MQT140" s="7"/>
      <c r="MQU140" s="7"/>
      <c r="MQV140" s="7"/>
      <c r="MQW140" s="7"/>
      <c r="MQX140" s="7"/>
      <c r="MQY140" s="7"/>
      <c r="MQZ140" s="7"/>
      <c r="MRA140" s="7"/>
      <c r="MRB140" s="7"/>
      <c r="MRC140" s="7"/>
      <c r="MRD140" s="7"/>
      <c r="MRE140" s="7"/>
      <c r="MRF140" s="7"/>
      <c r="MRG140" s="7"/>
      <c r="MRH140" s="7"/>
      <c r="MRI140" s="7"/>
      <c r="MRJ140" s="7"/>
      <c r="MRK140" s="7"/>
      <c r="MRL140" s="7"/>
      <c r="MRM140" s="7"/>
      <c r="MRN140" s="7"/>
      <c r="MRO140" s="7"/>
      <c r="MRP140" s="7"/>
      <c r="MRQ140" s="7"/>
      <c r="MRR140" s="7"/>
      <c r="MRS140" s="7"/>
      <c r="MRT140" s="7"/>
      <c r="MRU140" s="7"/>
      <c r="MRV140" s="7"/>
      <c r="MRW140" s="7"/>
      <c r="MRX140" s="7"/>
      <c r="MRY140" s="7"/>
      <c r="MRZ140" s="7"/>
      <c r="MSA140" s="7"/>
      <c r="MSB140" s="7"/>
      <c r="MSC140" s="7"/>
      <c r="MSD140" s="7"/>
      <c r="MSE140" s="7"/>
      <c r="MSF140" s="7"/>
      <c r="MSG140" s="7"/>
      <c r="MSH140" s="7"/>
      <c r="MSI140" s="7"/>
      <c r="MSJ140" s="7"/>
      <c r="MSK140" s="7"/>
      <c r="MSL140" s="7"/>
      <c r="MSM140" s="7"/>
      <c r="MSN140" s="7"/>
      <c r="MSO140" s="7"/>
      <c r="MSP140" s="7"/>
      <c r="MSQ140" s="7"/>
      <c r="MSR140" s="7"/>
      <c r="MSS140" s="7"/>
      <c r="MST140" s="7"/>
      <c r="MSU140" s="7"/>
      <c r="MSV140" s="7"/>
      <c r="MSW140" s="7"/>
      <c r="MSX140" s="7"/>
      <c r="MSY140" s="7"/>
      <c r="MSZ140" s="7"/>
      <c r="MTA140" s="7"/>
      <c r="MTB140" s="7"/>
      <c r="MTC140" s="7"/>
      <c r="MTD140" s="7"/>
      <c r="MTE140" s="7"/>
      <c r="MTF140" s="7"/>
      <c r="MTG140" s="7"/>
      <c r="MTH140" s="7"/>
      <c r="MTI140" s="7"/>
      <c r="MTJ140" s="7"/>
      <c r="MTK140" s="7"/>
      <c r="MTL140" s="7"/>
      <c r="MTM140" s="7"/>
      <c r="MTN140" s="7"/>
      <c r="MTO140" s="7"/>
      <c r="MTP140" s="7"/>
      <c r="MTQ140" s="7"/>
      <c r="MTR140" s="7"/>
      <c r="MTS140" s="7"/>
      <c r="MTT140" s="7"/>
      <c r="MTU140" s="7"/>
      <c r="MTV140" s="7"/>
      <c r="MTW140" s="7"/>
      <c r="MTX140" s="7"/>
      <c r="MTY140" s="7"/>
      <c r="MTZ140" s="7"/>
      <c r="MUA140" s="7"/>
      <c r="MUB140" s="7"/>
      <c r="MUC140" s="7"/>
      <c r="MUD140" s="7"/>
      <c r="MUE140" s="7"/>
      <c r="MUF140" s="7"/>
      <c r="MUG140" s="7"/>
      <c r="MUH140" s="7"/>
      <c r="MUI140" s="7"/>
      <c r="MUJ140" s="7"/>
      <c r="MUK140" s="7"/>
      <c r="MUL140" s="7"/>
      <c r="MUM140" s="7"/>
      <c r="MUN140" s="7"/>
      <c r="MUO140" s="7"/>
      <c r="MUP140" s="7"/>
      <c r="MUQ140" s="7"/>
      <c r="MUR140" s="7"/>
      <c r="MUS140" s="7"/>
      <c r="MUT140" s="7"/>
      <c r="MUU140" s="7"/>
      <c r="MUV140" s="7"/>
      <c r="MUW140" s="7"/>
      <c r="MUX140" s="7"/>
      <c r="MUY140" s="7"/>
      <c r="MUZ140" s="7"/>
      <c r="MVA140" s="7"/>
      <c r="MVB140" s="7"/>
      <c r="MVC140" s="7"/>
      <c r="MVD140" s="7"/>
      <c r="MVE140" s="7"/>
      <c r="MVF140" s="7"/>
      <c r="MVG140" s="7"/>
      <c r="MVH140" s="7"/>
      <c r="MVI140" s="7"/>
      <c r="MVJ140" s="7"/>
      <c r="MVK140" s="7"/>
      <c r="MVL140" s="7"/>
      <c r="MVM140" s="7"/>
      <c r="MVN140" s="7"/>
      <c r="MVO140" s="7"/>
      <c r="MVP140" s="7"/>
      <c r="MVQ140" s="7"/>
      <c r="MVR140" s="7"/>
      <c r="MVS140" s="7"/>
      <c r="MVT140" s="7"/>
      <c r="MVU140" s="7"/>
      <c r="MVV140" s="7"/>
      <c r="MVW140" s="7"/>
      <c r="MVX140" s="7"/>
      <c r="MVY140" s="7"/>
      <c r="MVZ140" s="7"/>
      <c r="MWA140" s="7"/>
      <c r="MWB140" s="7"/>
      <c r="MWC140" s="7"/>
      <c r="MWD140" s="7"/>
      <c r="MWE140" s="7"/>
      <c r="MWF140" s="7"/>
      <c r="MWG140" s="7"/>
      <c r="MWH140" s="7"/>
      <c r="MWI140" s="7"/>
      <c r="MWJ140" s="7"/>
      <c r="MWK140" s="7"/>
      <c r="MWL140" s="7"/>
      <c r="MWM140" s="7"/>
      <c r="MWN140" s="7"/>
      <c r="MWO140" s="7"/>
      <c r="MWP140" s="7"/>
      <c r="MWQ140" s="7"/>
      <c r="MWR140" s="7"/>
      <c r="MWS140" s="7"/>
      <c r="MWT140" s="7"/>
      <c r="MWU140" s="7"/>
      <c r="MWV140" s="7"/>
      <c r="MWW140" s="7"/>
      <c r="MWX140" s="7"/>
      <c r="MWY140" s="7"/>
      <c r="MWZ140" s="7"/>
      <c r="MXA140" s="7"/>
      <c r="MXB140" s="7"/>
      <c r="MXC140" s="7"/>
      <c r="MXD140" s="7"/>
      <c r="MXE140" s="7"/>
      <c r="MXF140" s="7"/>
      <c r="MXG140" s="7"/>
      <c r="MXH140" s="7"/>
      <c r="MXI140" s="7"/>
      <c r="MXJ140" s="7"/>
      <c r="MXK140" s="7"/>
      <c r="MXL140" s="7"/>
      <c r="MXM140" s="7"/>
      <c r="MXN140" s="7"/>
      <c r="MXO140" s="7"/>
      <c r="MXP140" s="7"/>
      <c r="MXQ140" s="7"/>
      <c r="MXR140" s="7"/>
      <c r="MXS140" s="7"/>
      <c r="MXT140" s="7"/>
      <c r="MXU140" s="7"/>
      <c r="MXV140" s="7"/>
      <c r="MXW140" s="7"/>
      <c r="MXX140" s="7"/>
      <c r="MXY140" s="7"/>
      <c r="MXZ140" s="7"/>
      <c r="MYA140" s="7"/>
      <c r="MYB140" s="7"/>
      <c r="MYC140" s="7"/>
      <c r="MYD140" s="7"/>
      <c r="MYE140" s="7"/>
      <c r="MYF140" s="7"/>
      <c r="MYG140" s="7"/>
      <c r="MYH140" s="7"/>
      <c r="MYI140" s="7"/>
      <c r="MYJ140" s="7"/>
      <c r="MYK140" s="7"/>
      <c r="MYL140" s="7"/>
      <c r="MYM140" s="7"/>
      <c r="MYN140" s="7"/>
      <c r="MYO140" s="7"/>
      <c r="MYP140" s="7"/>
      <c r="MYQ140" s="7"/>
      <c r="MYR140" s="7"/>
      <c r="MYS140" s="7"/>
      <c r="MYT140" s="7"/>
      <c r="MYU140" s="7"/>
      <c r="MYV140" s="7"/>
      <c r="MYW140" s="7"/>
      <c r="MYX140" s="7"/>
      <c r="MYY140" s="7"/>
      <c r="MYZ140" s="7"/>
      <c r="MZA140" s="7"/>
      <c r="MZB140" s="7"/>
      <c r="MZC140" s="7"/>
      <c r="MZD140" s="7"/>
      <c r="MZE140" s="7"/>
      <c r="MZF140" s="7"/>
      <c r="MZG140" s="7"/>
      <c r="MZH140" s="7"/>
      <c r="MZI140" s="7"/>
      <c r="MZJ140" s="7"/>
      <c r="MZK140" s="7"/>
      <c r="MZL140" s="7"/>
      <c r="MZM140" s="7"/>
      <c r="MZN140" s="7"/>
      <c r="MZO140" s="7"/>
      <c r="MZP140" s="7"/>
      <c r="MZQ140" s="7"/>
      <c r="MZR140" s="7"/>
      <c r="MZS140" s="7"/>
      <c r="MZT140" s="7"/>
      <c r="MZU140" s="7"/>
      <c r="MZV140" s="7"/>
      <c r="MZW140" s="7"/>
      <c r="MZX140" s="7"/>
      <c r="MZY140" s="7"/>
      <c r="MZZ140" s="7"/>
      <c r="NAA140" s="7"/>
      <c r="NAB140" s="7"/>
      <c r="NAC140" s="7"/>
      <c r="NAD140" s="7"/>
      <c r="NAE140" s="7"/>
      <c r="NAF140" s="7"/>
      <c r="NAG140" s="7"/>
      <c r="NAH140" s="7"/>
      <c r="NAI140" s="7"/>
      <c r="NAJ140" s="7"/>
      <c r="NAK140" s="7"/>
      <c r="NAL140" s="7"/>
      <c r="NAM140" s="7"/>
      <c r="NAN140" s="7"/>
      <c r="NAO140" s="7"/>
      <c r="NAP140" s="7"/>
      <c r="NAQ140" s="7"/>
      <c r="NAR140" s="7"/>
      <c r="NAS140" s="7"/>
      <c r="NAT140" s="7"/>
      <c r="NAU140" s="7"/>
      <c r="NAV140" s="7"/>
      <c r="NAW140" s="7"/>
      <c r="NAX140" s="7"/>
      <c r="NAY140" s="7"/>
      <c r="NAZ140" s="7"/>
      <c r="NBA140" s="7"/>
      <c r="NBB140" s="7"/>
      <c r="NBC140" s="7"/>
      <c r="NBD140" s="7"/>
      <c r="NBE140" s="7"/>
      <c r="NBF140" s="7"/>
      <c r="NBG140" s="7"/>
      <c r="NBH140" s="7"/>
      <c r="NBI140" s="7"/>
      <c r="NBJ140" s="7"/>
      <c r="NBK140" s="7"/>
      <c r="NBL140" s="7"/>
      <c r="NBM140" s="7"/>
      <c r="NBN140" s="7"/>
      <c r="NBO140" s="7"/>
      <c r="NBP140" s="7"/>
      <c r="NBQ140" s="7"/>
      <c r="NBR140" s="7"/>
      <c r="NBS140" s="7"/>
      <c r="NBT140" s="7"/>
      <c r="NBU140" s="7"/>
      <c r="NBV140" s="7"/>
      <c r="NBW140" s="7"/>
      <c r="NBX140" s="7"/>
      <c r="NBY140" s="7"/>
      <c r="NBZ140" s="7"/>
      <c r="NCA140" s="7"/>
      <c r="NCB140" s="7"/>
      <c r="NCC140" s="7"/>
      <c r="NCD140" s="7"/>
      <c r="NCE140" s="7"/>
      <c r="NCF140" s="7"/>
      <c r="NCG140" s="7"/>
      <c r="NCH140" s="7"/>
      <c r="NCI140" s="7"/>
      <c r="NCJ140" s="7"/>
      <c r="NCK140" s="7"/>
      <c r="NCL140" s="7"/>
      <c r="NCM140" s="7"/>
      <c r="NCN140" s="7"/>
      <c r="NCO140" s="7"/>
      <c r="NCP140" s="7"/>
      <c r="NCQ140" s="7"/>
      <c r="NCR140" s="7"/>
      <c r="NCS140" s="7"/>
      <c r="NCT140" s="7"/>
      <c r="NCU140" s="7"/>
      <c r="NCV140" s="7"/>
      <c r="NCW140" s="7"/>
      <c r="NCX140" s="7"/>
      <c r="NCY140" s="7"/>
      <c r="NCZ140" s="7"/>
      <c r="NDA140" s="7"/>
      <c r="NDB140" s="7"/>
      <c r="NDC140" s="7"/>
      <c r="NDD140" s="7"/>
      <c r="NDE140" s="7"/>
      <c r="NDF140" s="7"/>
      <c r="NDG140" s="7"/>
      <c r="NDH140" s="7"/>
      <c r="NDI140" s="7"/>
      <c r="NDJ140" s="7"/>
      <c r="NDK140" s="7"/>
      <c r="NDL140" s="7"/>
      <c r="NDM140" s="7"/>
      <c r="NDN140" s="7"/>
      <c r="NDO140" s="7"/>
      <c r="NDP140" s="7"/>
      <c r="NDQ140" s="7"/>
      <c r="NDR140" s="7"/>
      <c r="NDS140" s="7"/>
      <c r="NDT140" s="7"/>
      <c r="NDU140" s="7"/>
      <c r="NDV140" s="7"/>
      <c r="NDW140" s="7"/>
      <c r="NDX140" s="7"/>
      <c r="NDY140" s="7"/>
      <c r="NDZ140" s="7"/>
      <c r="NEA140" s="7"/>
      <c r="NEB140" s="7"/>
      <c r="NEC140" s="7"/>
      <c r="NED140" s="7"/>
      <c r="NEE140" s="7"/>
      <c r="NEF140" s="7"/>
      <c r="NEG140" s="7"/>
      <c r="NEH140" s="7"/>
      <c r="NEI140" s="7"/>
      <c r="NEJ140" s="7"/>
      <c r="NEK140" s="7"/>
      <c r="NEL140" s="7"/>
      <c r="NEM140" s="7"/>
      <c r="NEN140" s="7"/>
      <c r="NEO140" s="7"/>
      <c r="NEP140" s="7"/>
      <c r="NEQ140" s="7"/>
      <c r="NER140" s="7"/>
      <c r="NES140" s="7"/>
      <c r="NET140" s="7"/>
      <c r="NEU140" s="7"/>
      <c r="NEV140" s="7"/>
      <c r="NEW140" s="7"/>
      <c r="NEX140" s="7"/>
      <c r="NEY140" s="7"/>
      <c r="NEZ140" s="7"/>
      <c r="NFA140" s="7"/>
      <c r="NFB140" s="7"/>
      <c r="NFC140" s="7"/>
      <c r="NFD140" s="7"/>
      <c r="NFE140" s="7"/>
      <c r="NFF140" s="7"/>
      <c r="NFG140" s="7"/>
      <c r="NFH140" s="7"/>
      <c r="NFI140" s="7"/>
      <c r="NFJ140" s="7"/>
      <c r="NFK140" s="7"/>
      <c r="NFL140" s="7"/>
      <c r="NFM140" s="7"/>
      <c r="NFN140" s="7"/>
      <c r="NFO140" s="7"/>
      <c r="NFP140" s="7"/>
      <c r="NFQ140" s="7"/>
      <c r="NFR140" s="7"/>
      <c r="NFS140" s="7"/>
      <c r="NFT140" s="7"/>
      <c r="NFU140" s="7"/>
      <c r="NFV140" s="7"/>
      <c r="NFW140" s="7"/>
      <c r="NFX140" s="7"/>
      <c r="NFY140" s="7"/>
      <c r="NFZ140" s="7"/>
      <c r="NGA140" s="7"/>
      <c r="NGB140" s="7"/>
      <c r="NGC140" s="7"/>
      <c r="NGD140" s="7"/>
      <c r="NGE140" s="7"/>
      <c r="NGF140" s="7"/>
      <c r="NGG140" s="7"/>
      <c r="NGH140" s="7"/>
      <c r="NGI140" s="7"/>
      <c r="NGJ140" s="7"/>
      <c r="NGK140" s="7"/>
      <c r="NGL140" s="7"/>
      <c r="NGM140" s="7"/>
      <c r="NGN140" s="7"/>
      <c r="NGO140" s="7"/>
      <c r="NGP140" s="7"/>
      <c r="NGQ140" s="7"/>
      <c r="NGR140" s="7"/>
      <c r="NGS140" s="7"/>
      <c r="NGT140" s="7"/>
      <c r="NGU140" s="7"/>
      <c r="NGV140" s="7"/>
      <c r="NGW140" s="7"/>
      <c r="NGX140" s="7"/>
      <c r="NGY140" s="7"/>
      <c r="NGZ140" s="7"/>
      <c r="NHA140" s="7"/>
      <c r="NHB140" s="7"/>
      <c r="NHC140" s="7"/>
      <c r="NHD140" s="7"/>
      <c r="NHE140" s="7"/>
      <c r="NHF140" s="7"/>
      <c r="NHG140" s="7"/>
      <c r="NHH140" s="7"/>
      <c r="NHI140" s="7"/>
      <c r="NHJ140" s="7"/>
      <c r="NHK140" s="7"/>
      <c r="NHL140" s="7"/>
      <c r="NHM140" s="7"/>
      <c r="NHN140" s="7"/>
      <c r="NHO140" s="7"/>
      <c r="NHP140" s="7"/>
      <c r="NHQ140" s="7"/>
      <c r="NHR140" s="7"/>
      <c r="NHS140" s="7"/>
      <c r="NHT140" s="7"/>
      <c r="NHU140" s="7"/>
      <c r="NHV140" s="7"/>
      <c r="NHW140" s="7"/>
      <c r="NHX140" s="7"/>
      <c r="NHY140" s="7"/>
      <c r="NHZ140" s="7"/>
      <c r="NIA140" s="7"/>
      <c r="NIB140" s="7"/>
      <c r="NIC140" s="7"/>
      <c r="NID140" s="7"/>
      <c r="NIE140" s="7"/>
      <c r="NIF140" s="7"/>
      <c r="NIG140" s="7"/>
      <c r="NIH140" s="7"/>
      <c r="NII140" s="7"/>
      <c r="NIJ140" s="7"/>
      <c r="NIK140" s="7"/>
      <c r="NIL140" s="7"/>
      <c r="NIM140" s="7"/>
      <c r="NIN140" s="7"/>
      <c r="NIO140" s="7"/>
      <c r="NIP140" s="7"/>
      <c r="NIQ140" s="7"/>
      <c r="NIR140" s="7"/>
      <c r="NIS140" s="7"/>
      <c r="NIT140" s="7"/>
      <c r="NIU140" s="7"/>
      <c r="NIV140" s="7"/>
      <c r="NIW140" s="7"/>
      <c r="NIX140" s="7"/>
      <c r="NIY140" s="7"/>
      <c r="NIZ140" s="7"/>
      <c r="NJA140" s="7"/>
      <c r="NJB140" s="7"/>
      <c r="NJC140" s="7"/>
      <c r="NJD140" s="7"/>
      <c r="NJE140" s="7"/>
      <c r="NJF140" s="7"/>
      <c r="NJG140" s="7"/>
      <c r="NJH140" s="7"/>
      <c r="NJI140" s="7"/>
      <c r="NJJ140" s="7"/>
      <c r="NJK140" s="7"/>
      <c r="NJL140" s="7"/>
      <c r="NJM140" s="7"/>
      <c r="NJN140" s="7"/>
      <c r="NJO140" s="7"/>
      <c r="NJP140" s="7"/>
      <c r="NJQ140" s="7"/>
      <c r="NJR140" s="7"/>
      <c r="NJS140" s="7"/>
      <c r="NJT140" s="7"/>
      <c r="NJU140" s="7"/>
      <c r="NJV140" s="7"/>
      <c r="NJW140" s="7"/>
      <c r="NJX140" s="7"/>
      <c r="NJY140" s="7"/>
      <c r="NJZ140" s="7"/>
      <c r="NKA140" s="7"/>
      <c r="NKB140" s="7"/>
      <c r="NKC140" s="7"/>
      <c r="NKD140" s="7"/>
      <c r="NKE140" s="7"/>
      <c r="NKF140" s="7"/>
      <c r="NKG140" s="7"/>
      <c r="NKH140" s="7"/>
      <c r="NKI140" s="7"/>
      <c r="NKJ140" s="7"/>
      <c r="NKK140" s="7"/>
      <c r="NKL140" s="7"/>
      <c r="NKM140" s="7"/>
      <c r="NKN140" s="7"/>
      <c r="NKO140" s="7"/>
      <c r="NKP140" s="7"/>
      <c r="NKQ140" s="7"/>
      <c r="NKR140" s="7"/>
      <c r="NKS140" s="7"/>
      <c r="NKT140" s="7"/>
      <c r="NKU140" s="7"/>
      <c r="NKV140" s="7"/>
      <c r="NKW140" s="7"/>
      <c r="NKX140" s="7"/>
      <c r="NKY140" s="7"/>
      <c r="NKZ140" s="7"/>
      <c r="NLA140" s="7"/>
      <c r="NLB140" s="7"/>
      <c r="NLC140" s="7"/>
      <c r="NLD140" s="7"/>
      <c r="NLE140" s="7"/>
      <c r="NLF140" s="7"/>
      <c r="NLG140" s="7"/>
      <c r="NLH140" s="7"/>
      <c r="NLI140" s="7"/>
      <c r="NLJ140" s="7"/>
      <c r="NLK140" s="7"/>
      <c r="NLL140" s="7"/>
      <c r="NLM140" s="7"/>
      <c r="NLN140" s="7"/>
      <c r="NLO140" s="7"/>
      <c r="NLP140" s="7"/>
      <c r="NLQ140" s="7"/>
      <c r="NLR140" s="7"/>
      <c r="NLS140" s="7"/>
      <c r="NLT140" s="7"/>
      <c r="NLU140" s="7"/>
      <c r="NLV140" s="7"/>
      <c r="NLW140" s="7"/>
      <c r="NLX140" s="7"/>
      <c r="NLY140" s="7"/>
      <c r="NLZ140" s="7"/>
      <c r="NMA140" s="7"/>
      <c r="NMB140" s="7"/>
      <c r="NMC140" s="7"/>
      <c r="NMD140" s="7"/>
      <c r="NME140" s="7"/>
      <c r="NMF140" s="7"/>
      <c r="NMG140" s="7"/>
      <c r="NMH140" s="7"/>
      <c r="NMI140" s="7"/>
      <c r="NMJ140" s="7"/>
      <c r="NMK140" s="7"/>
      <c r="NML140" s="7"/>
      <c r="NMM140" s="7"/>
      <c r="NMN140" s="7"/>
      <c r="NMO140" s="7"/>
      <c r="NMP140" s="7"/>
      <c r="NMQ140" s="7"/>
      <c r="NMR140" s="7"/>
      <c r="NMS140" s="7"/>
      <c r="NMT140" s="7"/>
      <c r="NMU140" s="7"/>
      <c r="NMV140" s="7"/>
      <c r="NMW140" s="7"/>
      <c r="NMX140" s="7"/>
      <c r="NMY140" s="7"/>
      <c r="NMZ140" s="7"/>
      <c r="NNA140" s="7"/>
      <c r="NNB140" s="7"/>
      <c r="NNC140" s="7"/>
      <c r="NND140" s="7"/>
      <c r="NNE140" s="7"/>
      <c r="NNF140" s="7"/>
      <c r="NNG140" s="7"/>
      <c r="NNH140" s="7"/>
      <c r="NNI140" s="7"/>
      <c r="NNJ140" s="7"/>
      <c r="NNK140" s="7"/>
      <c r="NNL140" s="7"/>
      <c r="NNM140" s="7"/>
      <c r="NNN140" s="7"/>
      <c r="NNO140" s="7"/>
      <c r="NNP140" s="7"/>
      <c r="NNQ140" s="7"/>
      <c r="NNR140" s="7"/>
      <c r="NNS140" s="7"/>
      <c r="NNT140" s="7"/>
      <c r="NNU140" s="7"/>
      <c r="NNV140" s="7"/>
      <c r="NNW140" s="7"/>
      <c r="NNX140" s="7"/>
      <c r="NNY140" s="7"/>
      <c r="NNZ140" s="7"/>
      <c r="NOA140" s="7"/>
      <c r="NOB140" s="7"/>
      <c r="NOC140" s="7"/>
      <c r="NOD140" s="7"/>
      <c r="NOE140" s="7"/>
      <c r="NOF140" s="7"/>
      <c r="NOG140" s="7"/>
      <c r="NOH140" s="7"/>
      <c r="NOI140" s="7"/>
      <c r="NOJ140" s="7"/>
      <c r="NOK140" s="7"/>
      <c r="NOL140" s="7"/>
      <c r="NOM140" s="7"/>
      <c r="NON140" s="7"/>
      <c r="NOO140" s="7"/>
      <c r="NOP140" s="7"/>
      <c r="NOQ140" s="7"/>
      <c r="NOR140" s="7"/>
      <c r="NOS140" s="7"/>
      <c r="NOT140" s="7"/>
      <c r="NOU140" s="7"/>
      <c r="NOV140" s="7"/>
      <c r="NOW140" s="7"/>
      <c r="NOX140" s="7"/>
      <c r="NOY140" s="7"/>
      <c r="NOZ140" s="7"/>
      <c r="NPA140" s="7"/>
      <c r="NPB140" s="7"/>
      <c r="NPC140" s="7"/>
      <c r="NPD140" s="7"/>
      <c r="NPE140" s="7"/>
      <c r="NPF140" s="7"/>
      <c r="NPG140" s="7"/>
      <c r="NPH140" s="7"/>
      <c r="NPI140" s="7"/>
      <c r="NPJ140" s="7"/>
      <c r="NPK140" s="7"/>
      <c r="NPL140" s="7"/>
      <c r="NPM140" s="7"/>
      <c r="NPN140" s="7"/>
      <c r="NPO140" s="7"/>
      <c r="NPP140" s="7"/>
      <c r="NPQ140" s="7"/>
      <c r="NPR140" s="7"/>
      <c r="NPS140" s="7"/>
      <c r="NPT140" s="7"/>
      <c r="NPU140" s="7"/>
      <c r="NPV140" s="7"/>
      <c r="NPW140" s="7"/>
      <c r="NPX140" s="7"/>
      <c r="NPY140" s="7"/>
      <c r="NPZ140" s="7"/>
      <c r="NQA140" s="7"/>
      <c r="NQB140" s="7"/>
      <c r="NQC140" s="7"/>
      <c r="NQD140" s="7"/>
      <c r="NQE140" s="7"/>
      <c r="NQF140" s="7"/>
      <c r="NQG140" s="7"/>
      <c r="NQH140" s="7"/>
      <c r="NQI140" s="7"/>
      <c r="NQJ140" s="7"/>
      <c r="NQK140" s="7"/>
      <c r="NQL140" s="7"/>
      <c r="NQM140" s="7"/>
      <c r="NQN140" s="7"/>
      <c r="NQO140" s="7"/>
      <c r="NQP140" s="7"/>
      <c r="NQQ140" s="7"/>
      <c r="NQR140" s="7"/>
      <c r="NQS140" s="7"/>
      <c r="NQT140" s="7"/>
      <c r="NQU140" s="7"/>
      <c r="NQV140" s="7"/>
      <c r="NQW140" s="7"/>
      <c r="NQX140" s="7"/>
      <c r="NQY140" s="7"/>
      <c r="NQZ140" s="7"/>
      <c r="NRA140" s="7"/>
      <c r="NRB140" s="7"/>
      <c r="NRC140" s="7"/>
      <c r="NRD140" s="7"/>
      <c r="NRE140" s="7"/>
      <c r="NRF140" s="7"/>
      <c r="NRG140" s="7"/>
      <c r="NRH140" s="7"/>
      <c r="NRI140" s="7"/>
      <c r="NRJ140" s="7"/>
      <c r="NRK140" s="7"/>
      <c r="NRL140" s="7"/>
      <c r="NRM140" s="7"/>
      <c r="NRN140" s="7"/>
      <c r="NRO140" s="7"/>
      <c r="NRP140" s="7"/>
      <c r="NRQ140" s="7"/>
      <c r="NRR140" s="7"/>
      <c r="NRS140" s="7"/>
      <c r="NRT140" s="7"/>
      <c r="NRU140" s="7"/>
      <c r="NRV140" s="7"/>
      <c r="NRW140" s="7"/>
      <c r="NRX140" s="7"/>
      <c r="NRY140" s="7"/>
      <c r="NRZ140" s="7"/>
      <c r="NSA140" s="7"/>
      <c r="NSB140" s="7"/>
      <c r="NSC140" s="7"/>
      <c r="NSD140" s="7"/>
      <c r="NSE140" s="7"/>
      <c r="NSF140" s="7"/>
      <c r="NSG140" s="7"/>
      <c r="NSH140" s="7"/>
      <c r="NSI140" s="7"/>
      <c r="NSJ140" s="7"/>
      <c r="NSK140" s="7"/>
      <c r="NSL140" s="7"/>
      <c r="NSM140" s="7"/>
      <c r="NSN140" s="7"/>
      <c r="NSO140" s="7"/>
      <c r="NSP140" s="7"/>
      <c r="NSQ140" s="7"/>
      <c r="NSR140" s="7"/>
      <c r="NSS140" s="7"/>
      <c r="NST140" s="7"/>
      <c r="NSU140" s="7"/>
      <c r="NSV140" s="7"/>
      <c r="NSW140" s="7"/>
      <c r="NSX140" s="7"/>
      <c r="NSY140" s="7"/>
      <c r="NSZ140" s="7"/>
      <c r="NTA140" s="7"/>
      <c r="NTB140" s="7"/>
      <c r="NTC140" s="7"/>
      <c r="NTD140" s="7"/>
      <c r="NTE140" s="7"/>
      <c r="NTF140" s="7"/>
      <c r="NTG140" s="7"/>
      <c r="NTH140" s="7"/>
      <c r="NTI140" s="7"/>
      <c r="NTJ140" s="7"/>
      <c r="NTK140" s="7"/>
      <c r="NTL140" s="7"/>
      <c r="NTM140" s="7"/>
      <c r="NTN140" s="7"/>
      <c r="NTO140" s="7"/>
      <c r="NTP140" s="7"/>
      <c r="NTQ140" s="7"/>
      <c r="NTR140" s="7"/>
      <c r="NTS140" s="7"/>
      <c r="NTT140" s="7"/>
      <c r="NTU140" s="7"/>
      <c r="NTV140" s="7"/>
      <c r="NTW140" s="7"/>
      <c r="NTX140" s="7"/>
      <c r="NTY140" s="7"/>
      <c r="NTZ140" s="7"/>
      <c r="NUA140" s="7"/>
      <c r="NUB140" s="7"/>
      <c r="NUC140" s="7"/>
      <c r="NUD140" s="7"/>
      <c r="NUE140" s="7"/>
      <c r="NUF140" s="7"/>
      <c r="NUG140" s="7"/>
      <c r="NUH140" s="7"/>
      <c r="NUI140" s="7"/>
      <c r="NUJ140" s="7"/>
      <c r="NUK140" s="7"/>
      <c r="NUL140" s="7"/>
      <c r="NUM140" s="7"/>
      <c r="NUN140" s="7"/>
      <c r="NUO140" s="7"/>
      <c r="NUP140" s="7"/>
      <c r="NUQ140" s="7"/>
      <c r="NUR140" s="7"/>
      <c r="NUS140" s="7"/>
      <c r="NUT140" s="7"/>
      <c r="NUU140" s="7"/>
      <c r="NUV140" s="7"/>
      <c r="NUW140" s="7"/>
      <c r="NUX140" s="7"/>
      <c r="NUY140" s="7"/>
      <c r="NUZ140" s="7"/>
      <c r="NVA140" s="7"/>
      <c r="NVB140" s="7"/>
      <c r="NVC140" s="7"/>
      <c r="NVD140" s="7"/>
      <c r="NVE140" s="7"/>
      <c r="NVF140" s="7"/>
      <c r="NVG140" s="7"/>
      <c r="NVH140" s="7"/>
      <c r="NVI140" s="7"/>
      <c r="NVJ140" s="7"/>
      <c r="NVK140" s="7"/>
      <c r="NVL140" s="7"/>
      <c r="NVM140" s="7"/>
      <c r="NVN140" s="7"/>
      <c r="NVO140" s="7"/>
      <c r="NVP140" s="7"/>
      <c r="NVQ140" s="7"/>
      <c r="NVR140" s="7"/>
      <c r="NVS140" s="7"/>
      <c r="NVT140" s="7"/>
      <c r="NVU140" s="7"/>
      <c r="NVV140" s="7"/>
      <c r="NVW140" s="7"/>
      <c r="NVX140" s="7"/>
      <c r="NVY140" s="7"/>
      <c r="NVZ140" s="7"/>
      <c r="NWA140" s="7"/>
      <c r="NWB140" s="7"/>
      <c r="NWC140" s="7"/>
      <c r="NWD140" s="7"/>
      <c r="NWE140" s="7"/>
      <c r="NWF140" s="7"/>
      <c r="NWG140" s="7"/>
      <c r="NWH140" s="7"/>
      <c r="NWI140" s="7"/>
      <c r="NWJ140" s="7"/>
      <c r="NWK140" s="7"/>
      <c r="NWL140" s="7"/>
      <c r="NWM140" s="7"/>
      <c r="NWN140" s="7"/>
      <c r="NWO140" s="7"/>
      <c r="NWP140" s="7"/>
      <c r="NWQ140" s="7"/>
      <c r="NWR140" s="7"/>
      <c r="NWS140" s="7"/>
      <c r="NWT140" s="7"/>
      <c r="NWU140" s="7"/>
      <c r="NWV140" s="7"/>
      <c r="NWW140" s="7"/>
      <c r="NWX140" s="7"/>
      <c r="NWY140" s="7"/>
      <c r="NWZ140" s="7"/>
      <c r="NXA140" s="7"/>
      <c r="NXB140" s="7"/>
      <c r="NXC140" s="7"/>
      <c r="NXD140" s="7"/>
      <c r="NXE140" s="7"/>
      <c r="NXF140" s="7"/>
      <c r="NXG140" s="7"/>
      <c r="NXH140" s="7"/>
      <c r="NXI140" s="7"/>
      <c r="NXJ140" s="7"/>
      <c r="NXK140" s="7"/>
      <c r="NXL140" s="7"/>
      <c r="NXM140" s="7"/>
      <c r="NXN140" s="7"/>
      <c r="NXO140" s="7"/>
      <c r="NXP140" s="7"/>
      <c r="NXQ140" s="7"/>
      <c r="NXR140" s="7"/>
      <c r="NXS140" s="7"/>
      <c r="NXT140" s="7"/>
      <c r="NXU140" s="7"/>
      <c r="NXV140" s="7"/>
      <c r="NXW140" s="7"/>
      <c r="NXX140" s="7"/>
      <c r="NXY140" s="7"/>
      <c r="NXZ140" s="7"/>
      <c r="NYA140" s="7"/>
      <c r="NYB140" s="7"/>
      <c r="NYC140" s="7"/>
      <c r="NYD140" s="7"/>
      <c r="NYE140" s="7"/>
      <c r="NYF140" s="7"/>
      <c r="NYG140" s="7"/>
      <c r="NYH140" s="7"/>
      <c r="NYI140" s="7"/>
      <c r="NYJ140" s="7"/>
      <c r="NYK140" s="7"/>
      <c r="NYL140" s="7"/>
      <c r="NYM140" s="7"/>
      <c r="NYN140" s="7"/>
      <c r="NYO140" s="7"/>
      <c r="NYP140" s="7"/>
      <c r="NYQ140" s="7"/>
      <c r="NYR140" s="7"/>
      <c r="NYS140" s="7"/>
      <c r="NYT140" s="7"/>
      <c r="NYU140" s="7"/>
      <c r="NYV140" s="7"/>
      <c r="NYW140" s="7"/>
      <c r="NYX140" s="7"/>
      <c r="NYY140" s="7"/>
      <c r="NYZ140" s="7"/>
      <c r="NZA140" s="7"/>
      <c r="NZB140" s="7"/>
      <c r="NZC140" s="7"/>
      <c r="NZD140" s="7"/>
      <c r="NZE140" s="7"/>
      <c r="NZF140" s="7"/>
      <c r="NZG140" s="7"/>
      <c r="NZH140" s="7"/>
      <c r="NZI140" s="7"/>
      <c r="NZJ140" s="7"/>
      <c r="NZK140" s="7"/>
      <c r="NZL140" s="7"/>
      <c r="NZM140" s="7"/>
      <c r="NZN140" s="7"/>
      <c r="NZO140" s="7"/>
      <c r="NZP140" s="7"/>
      <c r="NZQ140" s="7"/>
      <c r="NZR140" s="7"/>
      <c r="NZS140" s="7"/>
      <c r="NZT140" s="7"/>
      <c r="NZU140" s="7"/>
      <c r="NZV140" s="7"/>
      <c r="NZW140" s="7"/>
      <c r="NZX140" s="7"/>
      <c r="NZY140" s="7"/>
      <c r="NZZ140" s="7"/>
      <c r="OAA140" s="7"/>
      <c r="OAB140" s="7"/>
      <c r="OAC140" s="7"/>
      <c r="OAD140" s="7"/>
      <c r="OAE140" s="7"/>
      <c r="OAF140" s="7"/>
      <c r="OAG140" s="7"/>
      <c r="OAH140" s="7"/>
      <c r="OAI140" s="7"/>
      <c r="OAJ140" s="7"/>
      <c r="OAK140" s="7"/>
      <c r="OAL140" s="7"/>
      <c r="OAM140" s="7"/>
      <c r="OAN140" s="7"/>
      <c r="OAO140" s="7"/>
      <c r="OAP140" s="7"/>
      <c r="OAQ140" s="7"/>
      <c r="OAR140" s="7"/>
      <c r="OAS140" s="7"/>
      <c r="OAT140" s="7"/>
      <c r="OAU140" s="7"/>
      <c r="OAV140" s="7"/>
      <c r="OAW140" s="7"/>
      <c r="OAX140" s="7"/>
      <c r="OAY140" s="7"/>
      <c r="OAZ140" s="7"/>
      <c r="OBA140" s="7"/>
      <c r="OBB140" s="7"/>
      <c r="OBC140" s="7"/>
      <c r="OBD140" s="7"/>
      <c r="OBE140" s="7"/>
      <c r="OBF140" s="7"/>
      <c r="OBG140" s="7"/>
      <c r="OBH140" s="7"/>
      <c r="OBI140" s="7"/>
      <c r="OBJ140" s="7"/>
      <c r="OBK140" s="7"/>
      <c r="OBL140" s="7"/>
      <c r="OBM140" s="7"/>
      <c r="OBN140" s="7"/>
      <c r="OBO140" s="7"/>
      <c r="OBP140" s="7"/>
      <c r="OBQ140" s="7"/>
      <c r="OBR140" s="7"/>
      <c r="OBS140" s="7"/>
      <c r="OBT140" s="7"/>
      <c r="OBU140" s="7"/>
      <c r="OBV140" s="7"/>
      <c r="OBW140" s="7"/>
      <c r="OBX140" s="7"/>
      <c r="OBY140" s="7"/>
      <c r="OBZ140" s="7"/>
      <c r="OCA140" s="7"/>
      <c r="OCB140" s="7"/>
      <c r="OCC140" s="7"/>
      <c r="OCD140" s="7"/>
      <c r="OCE140" s="7"/>
      <c r="OCF140" s="7"/>
      <c r="OCG140" s="7"/>
      <c r="OCH140" s="7"/>
      <c r="OCI140" s="7"/>
      <c r="OCJ140" s="7"/>
      <c r="OCK140" s="7"/>
      <c r="OCL140" s="7"/>
      <c r="OCM140" s="7"/>
      <c r="OCN140" s="7"/>
      <c r="OCO140" s="7"/>
      <c r="OCP140" s="7"/>
      <c r="OCQ140" s="7"/>
      <c r="OCR140" s="7"/>
      <c r="OCS140" s="7"/>
      <c r="OCT140" s="7"/>
      <c r="OCU140" s="7"/>
      <c r="OCV140" s="7"/>
      <c r="OCW140" s="7"/>
      <c r="OCX140" s="7"/>
      <c r="OCY140" s="7"/>
      <c r="OCZ140" s="7"/>
      <c r="ODA140" s="7"/>
      <c r="ODB140" s="7"/>
      <c r="ODC140" s="7"/>
      <c r="ODD140" s="7"/>
      <c r="ODE140" s="7"/>
      <c r="ODF140" s="7"/>
      <c r="ODG140" s="7"/>
      <c r="ODH140" s="7"/>
      <c r="ODI140" s="7"/>
      <c r="ODJ140" s="7"/>
      <c r="ODK140" s="7"/>
      <c r="ODL140" s="7"/>
      <c r="ODM140" s="7"/>
      <c r="ODN140" s="7"/>
      <c r="ODO140" s="7"/>
      <c r="ODP140" s="7"/>
      <c r="ODQ140" s="7"/>
      <c r="ODR140" s="7"/>
      <c r="ODS140" s="7"/>
      <c r="ODT140" s="7"/>
      <c r="ODU140" s="7"/>
      <c r="ODV140" s="7"/>
      <c r="ODW140" s="7"/>
      <c r="ODX140" s="7"/>
      <c r="ODY140" s="7"/>
      <c r="ODZ140" s="7"/>
      <c r="OEA140" s="7"/>
      <c r="OEB140" s="7"/>
      <c r="OEC140" s="7"/>
      <c r="OED140" s="7"/>
      <c r="OEE140" s="7"/>
      <c r="OEF140" s="7"/>
      <c r="OEG140" s="7"/>
      <c r="OEH140" s="7"/>
      <c r="OEI140" s="7"/>
      <c r="OEJ140" s="7"/>
      <c r="OEK140" s="7"/>
      <c r="OEL140" s="7"/>
      <c r="OEM140" s="7"/>
      <c r="OEN140" s="7"/>
      <c r="OEO140" s="7"/>
      <c r="OEP140" s="7"/>
      <c r="OEQ140" s="7"/>
      <c r="OER140" s="7"/>
      <c r="OES140" s="7"/>
      <c r="OET140" s="7"/>
      <c r="OEU140" s="7"/>
      <c r="OEV140" s="7"/>
      <c r="OEW140" s="7"/>
      <c r="OEX140" s="7"/>
      <c r="OEY140" s="7"/>
      <c r="OEZ140" s="7"/>
      <c r="OFA140" s="7"/>
      <c r="OFB140" s="7"/>
      <c r="OFC140" s="7"/>
      <c r="OFD140" s="7"/>
      <c r="OFE140" s="7"/>
      <c r="OFF140" s="7"/>
      <c r="OFG140" s="7"/>
      <c r="OFH140" s="7"/>
      <c r="OFI140" s="7"/>
      <c r="OFJ140" s="7"/>
      <c r="OFK140" s="7"/>
      <c r="OFL140" s="7"/>
      <c r="OFM140" s="7"/>
      <c r="OFN140" s="7"/>
      <c r="OFO140" s="7"/>
      <c r="OFP140" s="7"/>
      <c r="OFQ140" s="7"/>
      <c r="OFR140" s="7"/>
      <c r="OFS140" s="7"/>
      <c r="OFT140" s="7"/>
      <c r="OFU140" s="7"/>
      <c r="OFV140" s="7"/>
      <c r="OFW140" s="7"/>
      <c r="OFX140" s="7"/>
      <c r="OFY140" s="7"/>
      <c r="OFZ140" s="7"/>
      <c r="OGA140" s="7"/>
      <c r="OGB140" s="7"/>
      <c r="OGC140" s="7"/>
      <c r="OGD140" s="7"/>
      <c r="OGE140" s="7"/>
      <c r="OGF140" s="7"/>
      <c r="OGG140" s="7"/>
      <c r="OGH140" s="7"/>
      <c r="OGI140" s="7"/>
      <c r="OGJ140" s="7"/>
      <c r="OGK140" s="7"/>
      <c r="OGL140" s="7"/>
      <c r="OGM140" s="7"/>
      <c r="OGN140" s="7"/>
      <c r="OGO140" s="7"/>
      <c r="OGP140" s="7"/>
      <c r="OGQ140" s="7"/>
      <c r="OGR140" s="7"/>
      <c r="OGS140" s="7"/>
      <c r="OGT140" s="7"/>
      <c r="OGU140" s="7"/>
      <c r="OGV140" s="7"/>
      <c r="OGW140" s="7"/>
      <c r="OGX140" s="7"/>
      <c r="OGY140" s="7"/>
      <c r="OGZ140" s="7"/>
      <c r="OHA140" s="7"/>
      <c r="OHB140" s="7"/>
      <c r="OHC140" s="7"/>
      <c r="OHD140" s="7"/>
      <c r="OHE140" s="7"/>
      <c r="OHF140" s="7"/>
      <c r="OHG140" s="7"/>
      <c r="OHH140" s="7"/>
      <c r="OHI140" s="7"/>
      <c r="OHJ140" s="7"/>
      <c r="OHK140" s="7"/>
      <c r="OHL140" s="7"/>
      <c r="OHM140" s="7"/>
      <c r="OHN140" s="7"/>
      <c r="OHO140" s="7"/>
      <c r="OHP140" s="7"/>
      <c r="OHQ140" s="7"/>
      <c r="OHR140" s="7"/>
      <c r="OHS140" s="7"/>
      <c r="OHT140" s="7"/>
      <c r="OHU140" s="7"/>
      <c r="OHV140" s="7"/>
      <c r="OHW140" s="7"/>
      <c r="OHX140" s="7"/>
      <c r="OHY140" s="7"/>
      <c r="OHZ140" s="7"/>
      <c r="OIA140" s="7"/>
      <c r="OIB140" s="7"/>
      <c r="OIC140" s="7"/>
      <c r="OID140" s="7"/>
      <c r="OIE140" s="7"/>
      <c r="OIF140" s="7"/>
      <c r="OIG140" s="7"/>
      <c r="OIH140" s="7"/>
      <c r="OII140" s="7"/>
      <c r="OIJ140" s="7"/>
      <c r="OIK140" s="7"/>
      <c r="OIL140" s="7"/>
      <c r="OIM140" s="7"/>
      <c r="OIN140" s="7"/>
      <c r="OIO140" s="7"/>
      <c r="OIP140" s="7"/>
      <c r="OIQ140" s="7"/>
      <c r="OIR140" s="7"/>
      <c r="OIS140" s="7"/>
      <c r="OIT140" s="7"/>
      <c r="OIU140" s="7"/>
      <c r="OIV140" s="7"/>
      <c r="OIW140" s="7"/>
      <c r="OIX140" s="7"/>
      <c r="OIY140" s="7"/>
      <c r="OIZ140" s="7"/>
      <c r="OJA140" s="7"/>
      <c r="OJB140" s="7"/>
      <c r="OJC140" s="7"/>
      <c r="OJD140" s="7"/>
      <c r="OJE140" s="7"/>
      <c r="OJF140" s="7"/>
      <c r="OJG140" s="7"/>
      <c r="OJH140" s="7"/>
      <c r="OJI140" s="7"/>
      <c r="OJJ140" s="7"/>
      <c r="OJK140" s="7"/>
      <c r="OJL140" s="7"/>
      <c r="OJM140" s="7"/>
      <c r="OJN140" s="7"/>
      <c r="OJO140" s="7"/>
      <c r="OJP140" s="7"/>
      <c r="OJQ140" s="7"/>
      <c r="OJR140" s="7"/>
      <c r="OJS140" s="7"/>
      <c r="OJT140" s="7"/>
      <c r="OJU140" s="7"/>
      <c r="OJV140" s="7"/>
      <c r="OJW140" s="7"/>
      <c r="OJX140" s="7"/>
      <c r="OJY140" s="7"/>
      <c r="OJZ140" s="7"/>
      <c r="OKA140" s="7"/>
      <c r="OKB140" s="7"/>
      <c r="OKC140" s="7"/>
      <c r="OKD140" s="7"/>
      <c r="OKE140" s="7"/>
      <c r="OKF140" s="7"/>
      <c r="OKG140" s="7"/>
      <c r="OKH140" s="7"/>
      <c r="OKI140" s="7"/>
      <c r="OKJ140" s="7"/>
      <c r="OKK140" s="7"/>
      <c r="OKL140" s="7"/>
      <c r="OKM140" s="7"/>
      <c r="OKN140" s="7"/>
      <c r="OKO140" s="7"/>
      <c r="OKP140" s="7"/>
      <c r="OKQ140" s="7"/>
      <c r="OKR140" s="7"/>
      <c r="OKS140" s="7"/>
      <c r="OKT140" s="7"/>
      <c r="OKU140" s="7"/>
      <c r="OKV140" s="7"/>
      <c r="OKW140" s="7"/>
      <c r="OKX140" s="7"/>
      <c r="OKY140" s="7"/>
      <c r="OKZ140" s="7"/>
      <c r="OLA140" s="7"/>
      <c r="OLB140" s="7"/>
      <c r="OLC140" s="7"/>
      <c r="OLD140" s="7"/>
      <c r="OLE140" s="7"/>
      <c r="OLF140" s="7"/>
      <c r="OLG140" s="7"/>
      <c r="OLH140" s="7"/>
      <c r="OLI140" s="7"/>
      <c r="OLJ140" s="7"/>
      <c r="OLK140" s="7"/>
      <c r="OLL140" s="7"/>
      <c r="OLM140" s="7"/>
      <c r="OLN140" s="7"/>
      <c r="OLO140" s="7"/>
      <c r="OLP140" s="7"/>
      <c r="OLQ140" s="7"/>
      <c r="OLR140" s="7"/>
      <c r="OLS140" s="7"/>
      <c r="OLT140" s="7"/>
      <c r="OLU140" s="7"/>
      <c r="OLV140" s="7"/>
      <c r="OLW140" s="7"/>
      <c r="OLX140" s="7"/>
      <c r="OLY140" s="7"/>
      <c r="OLZ140" s="7"/>
      <c r="OMA140" s="7"/>
      <c r="OMB140" s="7"/>
      <c r="OMC140" s="7"/>
      <c r="OMD140" s="7"/>
      <c r="OME140" s="7"/>
      <c r="OMF140" s="7"/>
      <c r="OMG140" s="7"/>
      <c r="OMH140" s="7"/>
      <c r="OMI140" s="7"/>
      <c r="OMJ140" s="7"/>
      <c r="OMK140" s="7"/>
      <c r="OML140" s="7"/>
      <c r="OMM140" s="7"/>
      <c r="OMN140" s="7"/>
      <c r="OMO140" s="7"/>
      <c r="OMP140" s="7"/>
      <c r="OMQ140" s="7"/>
      <c r="OMR140" s="7"/>
      <c r="OMS140" s="7"/>
      <c r="OMT140" s="7"/>
      <c r="OMU140" s="7"/>
      <c r="OMV140" s="7"/>
      <c r="OMW140" s="7"/>
      <c r="OMX140" s="7"/>
      <c r="OMY140" s="7"/>
      <c r="OMZ140" s="7"/>
      <c r="ONA140" s="7"/>
      <c r="ONB140" s="7"/>
      <c r="ONC140" s="7"/>
      <c r="OND140" s="7"/>
      <c r="ONE140" s="7"/>
      <c r="ONF140" s="7"/>
      <c r="ONG140" s="7"/>
      <c r="ONH140" s="7"/>
      <c r="ONI140" s="7"/>
      <c r="ONJ140" s="7"/>
      <c r="ONK140" s="7"/>
      <c r="ONL140" s="7"/>
      <c r="ONM140" s="7"/>
      <c r="ONN140" s="7"/>
      <c r="ONO140" s="7"/>
      <c r="ONP140" s="7"/>
      <c r="ONQ140" s="7"/>
      <c r="ONR140" s="7"/>
      <c r="ONS140" s="7"/>
      <c r="ONT140" s="7"/>
      <c r="ONU140" s="7"/>
      <c r="ONV140" s="7"/>
      <c r="ONW140" s="7"/>
      <c r="ONX140" s="7"/>
      <c r="ONY140" s="7"/>
      <c r="ONZ140" s="7"/>
      <c r="OOA140" s="7"/>
      <c r="OOB140" s="7"/>
      <c r="OOC140" s="7"/>
      <c r="OOD140" s="7"/>
      <c r="OOE140" s="7"/>
      <c r="OOF140" s="7"/>
      <c r="OOG140" s="7"/>
      <c r="OOH140" s="7"/>
      <c r="OOI140" s="7"/>
      <c r="OOJ140" s="7"/>
      <c r="OOK140" s="7"/>
      <c r="OOL140" s="7"/>
      <c r="OOM140" s="7"/>
      <c r="OON140" s="7"/>
      <c r="OOO140" s="7"/>
      <c r="OOP140" s="7"/>
      <c r="OOQ140" s="7"/>
      <c r="OOR140" s="7"/>
      <c r="OOS140" s="7"/>
      <c r="OOT140" s="7"/>
      <c r="OOU140" s="7"/>
      <c r="OOV140" s="7"/>
      <c r="OOW140" s="7"/>
      <c r="OOX140" s="7"/>
      <c r="OOY140" s="7"/>
      <c r="OOZ140" s="7"/>
      <c r="OPA140" s="7"/>
      <c r="OPB140" s="7"/>
      <c r="OPC140" s="7"/>
      <c r="OPD140" s="7"/>
      <c r="OPE140" s="7"/>
      <c r="OPF140" s="7"/>
      <c r="OPG140" s="7"/>
      <c r="OPH140" s="7"/>
      <c r="OPI140" s="7"/>
      <c r="OPJ140" s="7"/>
      <c r="OPK140" s="7"/>
      <c r="OPL140" s="7"/>
      <c r="OPM140" s="7"/>
      <c r="OPN140" s="7"/>
      <c r="OPO140" s="7"/>
      <c r="OPP140" s="7"/>
      <c r="OPQ140" s="7"/>
      <c r="OPR140" s="7"/>
      <c r="OPS140" s="7"/>
      <c r="OPT140" s="7"/>
      <c r="OPU140" s="7"/>
      <c r="OPV140" s="7"/>
      <c r="OPW140" s="7"/>
      <c r="OPX140" s="7"/>
      <c r="OPY140" s="7"/>
      <c r="OPZ140" s="7"/>
      <c r="OQA140" s="7"/>
      <c r="OQB140" s="7"/>
      <c r="OQC140" s="7"/>
      <c r="OQD140" s="7"/>
      <c r="OQE140" s="7"/>
      <c r="OQF140" s="7"/>
      <c r="OQG140" s="7"/>
      <c r="OQH140" s="7"/>
      <c r="OQI140" s="7"/>
      <c r="OQJ140" s="7"/>
      <c r="OQK140" s="7"/>
      <c r="OQL140" s="7"/>
      <c r="OQM140" s="7"/>
      <c r="OQN140" s="7"/>
      <c r="OQO140" s="7"/>
      <c r="OQP140" s="7"/>
      <c r="OQQ140" s="7"/>
      <c r="OQR140" s="7"/>
      <c r="OQS140" s="7"/>
      <c r="OQT140" s="7"/>
      <c r="OQU140" s="7"/>
      <c r="OQV140" s="7"/>
      <c r="OQW140" s="7"/>
      <c r="OQX140" s="7"/>
      <c r="OQY140" s="7"/>
      <c r="OQZ140" s="7"/>
      <c r="ORA140" s="7"/>
      <c r="ORB140" s="7"/>
      <c r="ORC140" s="7"/>
      <c r="ORD140" s="7"/>
      <c r="ORE140" s="7"/>
      <c r="ORF140" s="7"/>
      <c r="ORG140" s="7"/>
      <c r="ORH140" s="7"/>
      <c r="ORI140" s="7"/>
      <c r="ORJ140" s="7"/>
      <c r="ORK140" s="7"/>
      <c r="ORL140" s="7"/>
      <c r="ORM140" s="7"/>
      <c r="ORN140" s="7"/>
      <c r="ORO140" s="7"/>
      <c r="ORP140" s="7"/>
      <c r="ORQ140" s="7"/>
      <c r="ORR140" s="7"/>
      <c r="ORS140" s="7"/>
      <c r="ORT140" s="7"/>
      <c r="ORU140" s="7"/>
      <c r="ORV140" s="7"/>
      <c r="ORW140" s="7"/>
      <c r="ORX140" s="7"/>
      <c r="ORY140" s="7"/>
      <c r="ORZ140" s="7"/>
      <c r="OSA140" s="7"/>
      <c r="OSB140" s="7"/>
      <c r="OSC140" s="7"/>
      <c r="OSD140" s="7"/>
      <c r="OSE140" s="7"/>
      <c r="OSF140" s="7"/>
      <c r="OSG140" s="7"/>
      <c r="OSH140" s="7"/>
      <c r="OSI140" s="7"/>
      <c r="OSJ140" s="7"/>
      <c r="OSK140" s="7"/>
      <c r="OSL140" s="7"/>
      <c r="OSM140" s="7"/>
      <c r="OSN140" s="7"/>
      <c r="OSO140" s="7"/>
      <c r="OSP140" s="7"/>
      <c r="OSQ140" s="7"/>
      <c r="OSR140" s="7"/>
      <c r="OSS140" s="7"/>
      <c r="OST140" s="7"/>
      <c r="OSU140" s="7"/>
      <c r="OSV140" s="7"/>
      <c r="OSW140" s="7"/>
      <c r="OSX140" s="7"/>
      <c r="OSY140" s="7"/>
      <c r="OSZ140" s="7"/>
      <c r="OTA140" s="7"/>
      <c r="OTB140" s="7"/>
      <c r="OTC140" s="7"/>
      <c r="OTD140" s="7"/>
      <c r="OTE140" s="7"/>
      <c r="OTF140" s="7"/>
      <c r="OTG140" s="7"/>
      <c r="OTH140" s="7"/>
      <c r="OTI140" s="7"/>
      <c r="OTJ140" s="7"/>
      <c r="OTK140" s="7"/>
      <c r="OTL140" s="7"/>
      <c r="OTM140" s="7"/>
      <c r="OTN140" s="7"/>
      <c r="OTO140" s="7"/>
      <c r="OTP140" s="7"/>
      <c r="OTQ140" s="7"/>
      <c r="OTR140" s="7"/>
      <c r="OTS140" s="7"/>
      <c r="OTT140" s="7"/>
      <c r="OTU140" s="7"/>
      <c r="OTV140" s="7"/>
      <c r="OTW140" s="7"/>
      <c r="OTX140" s="7"/>
      <c r="OTY140" s="7"/>
      <c r="OTZ140" s="7"/>
      <c r="OUA140" s="7"/>
      <c r="OUB140" s="7"/>
      <c r="OUC140" s="7"/>
      <c r="OUD140" s="7"/>
      <c r="OUE140" s="7"/>
      <c r="OUF140" s="7"/>
      <c r="OUG140" s="7"/>
      <c r="OUH140" s="7"/>
      <c r="OUI140" s="7"/>
      <c r="OUJ140" s="7"/>
      <c r="OUK140" s="7"/>
      <c r="OUL140" s="7"/>
      <c r="OUM140" s="7"/>
      <c r="OUN140" s="7"/>
      <c r="OUO140" s="7"/>
      <c r="OUP140" s="7"/>
      <c r="OUQ140" s="7"/>
      <c r="OUR140" s="7"/>
      <c r="OUS140" s="7"/>
      <c r="OUT140" s="7"/>
      <c r="OUU140" s="7"/>
      <c r="OUV140" s="7"/>
      <c r="OUW140" s="7"/>
      <c r="OUX140" s="7"/>
      <c r="OUY140" s="7"/>
      <c r="OUZ140" s="7"/>
      <c r="OVA140" s="7"/>
      <c r="OVB140" s="7"/>
      <c r="OVC140" s="7"/>
      <c r="OVD140" s="7"/>
      <c r="OVE140" s="7"/>
      <c r="OVF140" s="7"/>
      <c r="OVG140" s="7"/>
      <c r="OVH140" s="7"/>
      <c r="OVI140" s="7"/>
      <c r="OVJ140" s="7"/>
      <c r="OVK140" s="7"/>
      <c r="OVL140" s="7"/>
      <c r="OVM140" s="7"/>
      <c r="OVN140" s="7"/>
      <c r="OVO140" s="7"/>
      <c r="OVP140" s="7"/>
      <c r="OVQ140" s="7"/>
      <c r="OVR140" s="7"/>
      <c r="OVS140" s="7"/>
      <c r="OVT140" s="7"/>
      <c r="OVU140" s="7"/>
      <c r="OVV140" s="7"/>
      <c r="OVW140" s="7"/>
      <c r="OVX140" s="7"/>
      <c r="OVY140" s="7"/>
      <c r="OVZ140" s="7"/>
      <c r="OWA140" s="7"/>
      <c r="OWB140" s="7"/>
      <c r="OWC140" s="7"/>
      <c r="OWD140" s="7"/>
      <c r="OWE140" s="7"/>
      <c r="OWF140" s="7"/>
      <c r="OWG140" s="7"/>
      <c r="OWH140" s="7"/>
      <c r="OWI140" s="7"/>
      <c r="OWJ140" s="7"/>
      <c r="OWK140" s="7"/>
      <c r="OWL140" s="7"/>
      <c r="OWM140" s="7"/>
      <c r="OWN140" s="7"/>
      <c r="OWO140" s="7"/>
      <c r="OWP140" s="7"/>
      <c r="OWQ140" s="7"/>
      <c r="OWR140" s="7"/>
      <c r="OWS140" s="7"/>
      <c r="OWT140" s="7"/>
      <c r="OWU140" s="7"/>
      <c r="OWV140" s="7"/>
      <c r="OWW140" s="7"/>
      <c r="OWX140" s="7"/>
      <c r="OWY140" s="7"/>
      <c r="OWZ140" s="7"/>
      <c r="OXA140" s="7"/>
      <c r="OXB140" s="7"/>
      <c r="OXC140" s="7"/>
      <c r="OXD140" s="7"/>
      <c r="OXE140" s="7"/>
      <c r="OXF140" s="7"/>
      <c r="OXG140" s="7"/>
      <c r="OXH140" s="7"/>
      <c r="OXI140" s="7"/>
      <c r="OXJ140" s="7"/>
      <c r="OXK140" s="7"/>
      <c r="OXL140" s="7"/>
      <c r="OXM140" s="7"/>
      <c r="OXN140" s="7"/>
      <c r="OXO140" s="7"/>
      <c r="OXP140" s="7"/>
      <c r="OXQ140" s="7"/>
      <c r="OXR140" s="7"/>
      <c r="OXS140" s="7"/>
      <c r="OXT140" s="7"/>
      <c r="OXU140" s="7"/>
      <c r="OXV140" s="7"/>
      <c r="OXW140" s="7"/>
      <c r="OXX140" s="7"/>
      <c r="OXY140" s="7"/>
      <c r="OXZ140" s="7"/>
      <c r="OYA140" s="7"/>
      <c r="OYB140" s="7"/>
      <c r="OYC140" s="7"/>
      <c r="OYD140" s="7"/>
      <c r="OYE140" s="7"/>
      <c r="OYF140" s="7"/>
      <c r="OYG140" s="7"/>
      <c r="OYH140" s="7"/>
      <c r="OYI140" s="7"/>
      <c r="OYJ140" s="7"/>
      <c r="OYK140" s="7"/>
      <c r="OYL140" s="7"/>
      <c r="OYM140" s="7"/>
      <c r="OYN140" s="7"/>
      <c r="OYO140" s="7"/>
      <c r="OYP140" s="7"/>
      <c r="OYQ140" s="7"/>
      <c r="OYR140" s="7"/>
      <c r="OYS140" s="7"/>
      <c r="OYT140" s="7"/>
      <c r="OYU140" s="7"/>
      <c r="OYV140" s="7"/>
      <c r="OYW140" s="7"/>
      <c r="OYX140" s="7"/>
      <c r="OYY140" s="7"/>
      <c r="OYZ140" s="7"/>
      <c r="OZA140" s="7"/>
      <c r="OZB140" s="7"/>
      <c r="OZC140" s="7"/>
      <c r="OZD140" s="7"/>
      <c r="OZE140" s="7"/>
      <c r="OZF140" s="7"/>
      <c r="OZG140" s="7"/>
      <c r="OZH140" s="7"/>
      <c r="OZI140" s="7"/>
      <c r="OZJ140" s="7"/>
      <c r="OZK140" s="7"/>
      <c r="OZL140" s="7"/>
      <c r="OZM140" s="7"/>
      <c r="OZN140" s="7"/>
      <c r="OZO140" s="7"/>
      <c r="OZP140" s="7"/>
      <c r="OZQ140" s="7"/>
      <c r="OZR140" s="7"/>
      <c r="OZS140" s="7"/>
      <c r="OZT140" s="7"/>
      <c r="OZU140" s="7"/>
      <c r="OZV140" s="7"/>
      <c r="OZW140" s="7"/>
      <c r="OZX140" s="7"/>
      <c r="OZY140" s="7"/>
      <c r="OZZ140" s="7"/>
      <c r="PAA140" s="7"/>
      <c r="PAB140" s="7"/>
      <c r="PAC140" s="7"/>
      <c r="PAD140" s="7"/>
      <c r="PAE140" s="7"/>
      <c r="PAF140" s="7"/>
      <c r="PAG140" s="7"/>
      <c r="PAH140" s="7"/>
      <c r="PAI140" s="7"/>
      <c r="PAJ140" s="7"/>
      <c r="PAK140" s="7"/>
      <c r="PAL140" s="7"/>
      <c r="PAM140" s="7"/>
      <c r="PAN140" s="7"/>
      <c r="PAO140" s="7"/>
      <c r="PAP140" s="7"/>
      <c r="PAQ140" s="7"/>
      <c r="PAR140" s="7"/>
      <c r="PAS140" s="7"/>
      <c r="PAT140" s="7"/>
      <c r="PAU140" s="7"/>
      <c r="PAV140" s="7"/>
      <c r="PAW140" s="7"/>
      <c r="PAX140" s="7"/>
      <c r="PAY140" s="7"/>
      <c r="PAZ140" s="7"/>
      <c r="PBA140" s="7"/>
      <c r="PBB140" s="7"/>
      <c r="PBC140" s="7"/>
      <c r="PBD140" s="7"/>
      <c r="PBE140" s="7"/>
      <c r="PBF140" s="7"/>
      <c r="PBG140" s="7"/>
      <c r="PBH140" s="7"/>
      <c r="PBI140" s="7"/>
      <c r="PBJ140" s="7"/>
      <c r="PBK140" s="7"/>
      <c r="PBL140" s="7"/>
      <c r="PBM140" s="7"/>
      <c r="PBN140" s="7"/>
      <c r="PBO140" s="7"/>
      <c r="PBP140" s="7"/>
      <c r="PBQ140" s="7"/>
      <c r="PBR140" s="7"/>
      <c r="PBS140" s="7"/>
      <c r="PBT140" s="7"/>
      <c r="PBU140" s="7"/>
      <c r="PBV140" s="7"/>
      <c r="PBW140" s="7"/>
      <c r="PBX140" s="7"/>
      <c r="PBY140" s="7"/>
      <c r="PBZ140" s="7"/>
      <c r="PCA140" s="7"/>
      <c r="PCB140" s="7"/>
      <c r="PCC140" s="7"/>
      <c r="PCD140" s="7"/>
      <c r="PCE140" s="7"/>
      <c r="PCF140" s="7"/>
      <c r="PCG140" s="7"/>
      <c r="PCH140" s="7"/>
      <c r="PCI140" s="7"/>
      <c r="PCJ140" s="7"/>
      <c r="PCK140" s="7"/>
      <c r="PCL140" s="7"/>
      <c r="PCM140" s="7"/>
      <c r="PCN140" s="7"/>
      <c r="PCO140" s="7"/>
      <c r="PCP140" s="7"/>
      <c r="PCQ140" s="7"/>
      <c r="PCR140" s="7"/>
      <c r="PCS140" s="7"/>
      <c r="PCT140" s="7"/>
      <c r="PCU140" s="7"/>
      <c r="PCV140" s="7"/>
      <c r="PCW140" s="7"/>
      <c r="PCX140" s="7"/>
      <c r="PCY140" s="7"/>
      <c r="PCZ140" s="7"/>
      <c r="PDA140" s="7"/>
      <c r="PDB140" s="7"/>
      <c r="PDC140" s="7"/>
      <c r="PDD140" s="7"/>
      <c r="PDE140" s="7"/>
      <c r="PDF140" s="7"/>
      <c r="PDG140" s="7"/>
      <c r="PDH140" s="7"/>
      <c r="PDI140" s="7"/>
      <c r="PDJ140" s="7"/>
      <c r="PDK140" s="7"/>
      <c r="PDL140" s="7"/>
      <c r="PDM140" s="7"/>
      <c r="PDN140" s="7"/>
      <c r="PDO140" s="7"/>
      <c r="PDP140" s="7"/>
      <c r="PDQ140" s="7"/>
      <c r="PDR140" s="7"/>
      <c r="PDS140" s="7"/>
      <c r="PDT140" s="7"/>
      <c r="PDU140" s="7"/>
      <c r="PDV140" s="7"/>
      <c r="PDW140" s="7"/>
      <c r="PDX140" s="7"/>
      <c r="PDY140" s="7"/>
      <c r="PDZ140" s="7"/>
      <c r="PEA140" s="7"/>
      <c r="PEB140" s="7"/>
      <c r="PEC140" s="7"/>
      <c r="PED140" s="7"/>
      <c r="PEE140" s="7"/>
      <c r="PEF140" s="7"/>
      <c r="PEG140" s="7"/>
      <c r="PEH140" s="7"/>
      <c r="PEI140" s="7"/>
      <c r="PEJ140" s="7"/>
      <c r="PEK140" s="7"/>
      <c r="PEL140" s="7"/>
      <c r="PEM140" s="7"/>
      <c r="PEN140" s="7"/>
      <c r="PEO140" s="7"/>
      <c r="PEP140" s="7"/>
      <c r="PEQ140" s="7"/>
      <c r="PER140" s="7"/>
      <c r="PES140" s="7"/>
      <c r="PET140" s="7"/>
      <c r="PEU140" s="7"/>
      <c r="PEV140" s="7"/>
      <c r="PEW140" s="7"/>
      <c r="PEX140" s="7"/>
      <c r="PEY140" s="7"/>
      <c r="PEZ140" s="7"/>
      <c r="PFA140" s="7"/>
      <c r="PFB140" s="7"/>
      <c r="PFC140" s="7"/>
      <c r="PFD140" s="7"/>
      <c r="PFE140" s="7"/>
      <c r="PFF140" s="7"/>
      <c r="PFG140" s="7"/>
      <c r="PFH140" s="7"/>
      <c r="PFI140" s="7"/>
      <c r="PFJ140" s="7"/>
      <c r="PFK140" s="7"/>
      <c r="PFL140" s="7"/>
      <c r="PFM140" s="7"/>
      <c r="PFN140" s="7"/>
      <c r="PFO140" s="7"/>
      <c r="PFP140" s="7"/>
      <c r="PFQ140" s="7"/>
      <c r="PFR140" s="7"/>
      <c r="PFS140" s="7"/>
      <c r="PFT140" s="7"/>
      <c r="PFU140" s="7"/>
      <c r="PFV140" s="7"/>
      <c r="PFW140" s="7"/>
      <c r="PFX140" s="7"/>
      <c r="PFY140" s="7"/>
      <c r="PFZ140" s="7"/>
      <c r="PGA140" s="7"/>
      <c r="PGB140" s="7"/>
      <c r="PGC140" s="7"/>
      <c r="PGD140" s="7"/>
      <c r="PGE140" s="7"/>
      <c r="PGF140" s="7"/>
      <c r="PGG140" s="7"/>
      <c r="PGH140" s="7"/>
      <c r="PGI140" s="7"/>
      <c r="PGJ140" s="7"/>
      <c r="PGK140" s="7"/>
      <c r="PGL140" s="7"/>
      <c r="PGM140" s="7"/>
      <c r="PGN140" s="7"/>
      <c r="PGO140" s="7"/>
      <c r="PGP140" s="7"/>
      <c r="PGQ140" s="7"/>
      <c r="PGR140" s="7"/>
      <c r="PGS140" s="7"/>
      <c r="PGT140" s="7"/>
      <c r="PGU140" s="7"/>
      <c r="PGV140" s="7"/>
      <c r="PGW140" s="7"/>
      <c r="PGX140" s="7"/>
      <c r="PGY140" s="7"/>
      <c r="PGZ140" s="7"/>
      <c r="PHA140" s="7"/>
      <c r="PHB140" s="7"/>
      <c r="PHC140" s="7"/>
      <c r="PHD140" s="7"/>
      <c r="PHE140" s="7"/>
      <c r="PHF140" s="7"/>
      <c r="PHG140" s="7"/>
      <c r="PHH140" s="7"/>
      <c r="PHI140" s="7"/>
      <c r="PHJ140" s="7"/>
      <c r="PHK140" s="7"/>
      <c r="PHL140" s="7"/>
      <c r="PHM140" s="7"/>
      <c r="PHN140" s="7"/>
      <c r="PHO140" s="7"/>
      <c r="PHP140" s="7"/>
      <c r="PHQ140" s="7"/>
      <c r="PHR140" s="7"/>
      <c r="PHS140" s="7"/>
      <c r="PHT140" s="7"/>
      <c r="PHU140" s="7"/>
      <c r="PHV140" s="7"/>
      <c r="PHW140" s="7"/>
      <c r="PHX140" s="7"/>
      <c r="PHY140" s="7"/>
      <c r="PHZ140" s="7"/>
      <c r="PIA140" s="7"/>
      <c r="PIB140" s="7"/>
      <c r="PIC140" s="7"/>
      <c r="PID140" s="7"/>
      <c r="PIE140" s="7"/>
      <c r="PIF140" s="7"/>
      <c r="PIG140" s="7"/>
      <c r="PIH140" s="7"/>
      <c r="PII140" s="7"/>
      <c r="PIJ140" s="7"/>
      <c r="PIK140" s="7"/>
      <c r="PIL140" s="7"/>
      <c r="PIM140" s="7"/>
      <c r="PIN140" s="7"/>
      <c r="PIO140" s="7"/>
      <c r="PIP140" s="7"/>
      <c r="PIQ140" s="7"/>
      <c r="PIR140" s="7"/>
      <c r="PIS140" s="7"/>
      <c r="PIT140" s="7"/>
      <c r="PIU140" s="7"/>
      <c r="PIV140" s="7"/>
      <c r="PIW140" s="7"/>
      <c r="PIX140" s="7"/>
      <c r="PIY140" s="7"/>
      <c r="PIZ140" s="7"/>
      <c r="PJA140" s="7"/>
      <c r="PJB140" s="7"/>
      <c r="PJC140" s="7"/>
      <c r="PJD140" s="7"/>
      <c r="PJE140" s="7"/>
      <c r="PJF140" s="7"/>
      <c r="PJG140" s="7"/>
      <c r="PJH140" s="7"/>
      <c r="PJI140" s="7"/>
      <c r="PJJ140" s="7"/>
      <c r="PJK140" s="7"/>
      <c r="PJL140" s="7"/>
      <c r="PJM140" s="7"/>
      <c r="PJN140" s="7"/>
      <c r="PJO140" s="7"/>
      <c r="PJP140" s="7"/>
      <c r="PJQ140" s="7"/>
      <c r="PJR140" s="7"/>
      <c r="PJS140" s="7"/>
      <c r="PJT140" s="7"/>
      <c r="PJU140" s="7"/>
      <c r="PJV140" s="7"/>
      <c r="PJW140" s="7"/>
      <c r="PJX140" s="7"/>
      <c r="PJY140" s="7"/>
      <c r="PJZ140" s="7"/>
      <c r="PKA140" s="7"/>
      <c r="PKB140" s="7"/>
      <c r="PKC140" s="7"/>
      <c r="PKD140" s="7"/>
      <c r="PKE140" s="7"/>
      <c r="PKF140" s="7"/>
      <c r="PKG140" s="7"/>
      <c r="PKH140" s="7"/>
      <c r="PKI140" s="7"/>
      <c r="PKJ140" s="7"/>
      <c r="PKK140" s="7"/>
      <c r="PKL140" s="7"/>
      <c r="PKM140" s="7"/>
      <c r="PKN140" s="7"/>
      <c r="PKO140" s="7"/>
      <c r="PKP140" s="7"/>
      <c r="PKQ140" s="7"/>
      <c r="PKR140" s="7"/>
      <c r="PKS140" s="7"/>
      <c r="PKT140" s="7"/>
      <c r="PKU140" s="7"/>
      <c r="PKV140" s="7"/>
      <c r="PKW140" s="7"/>
      <c r="PKX140" s="7"/>
      <c r="PKY140" s="7"/>
      <c r="PKZ140" s="7"/>
      <c r="PLA140" s="7"/>
      <c r="PLB140" s="7"/>
      <c r="PLC140" s="7"/>
      <c r="PLD140" s="7"/>
      <c r="PLE140" s="7"/>
      <c r="PLF140" s="7"/>
      <c r="PLG140" s="7"/>
      <c r="PLH140" s="7"/>
      <c r="PLI140" s="7"/>
      <c r="PLJ140" s="7"/>
      <c r="PLK140" s="7"/>
      <c r="PLL140" s="7"/>
      <c r="PLM140" s="7"/>
      <c r="PLN140" s="7"/>
      <c r="PLO140" s="7"/>
      <c r="PLP140" s="7"/>
      <c r="PLQ140" s="7"/>
      <c r="PLR140" s="7"/>
      <c r="PLS140" s="7"/>
      <c r="PLT140" s="7"/>
      <c r="PLU140" s="7"/>
      <c r="PLV140" s="7"/>
      <c r="PLW140" s="7"/>
      <c r="PLX140" s="7"/>
      <c r="PLY140" s="7"/>
      <c r="PLZ140" s="7"/>
      <c r="PMA140" s="7"/>
      <c r="PMB140" s="7"/>
      <c r="PMC140" s="7"/>
      <c r="PMD140" s="7"/>
      <c r="PME140" s="7"/>
      <c r="PMF140" s="7"/>
      <c r="PMG140" s="7"/>
      <c r="PMH140" s="7"/>
      <c r="PMI140" s="7"/>
      <c r="PMJ140" s="7"/>
      <c r="PMK140" s="7"/>
      <c r="PML140" s="7"/>
      <c r="PMM140" s="7"/>
      <c r="PMN140" s="7"/>
      <c r="PMO140" s="7"/>
      <c r="PMP140" s="7"/>
      <c r="PMQ140" s="7"/>
      <c r="PMR140" s="7"/>
      <c r="PMS140" s="7"/>
      <c r="PMT140" s="7"/>
      <c r="PMU140" s="7"/>
      <c r="PMV140" s="7"/>
      <c r="PMW140" s="7"/>
      <c r="PMX140" s="7"/>
      <c r="PMY140" s="7"/>
      <c r="PMZ140" s="7"/>
      <c r="PNA140" s="7"/>
      <c r="PNB140" s="7"/>
      <c r="PNC140" s="7"/>
      <c r="PND140" s="7"/>
      <c r="PNE140" s="7"/>
      <c r="PNF140" s="7"/>
      <c r="PNG140" s="7"/>
      <c r="PNH140" s="7"/>
      <c r="PNI140" s="7"/>
      <c r="PNJ140" s="7"/>
      <c r="PNK140" s="7"/>
      <c r="PNL140" s="7"/>
      <c r="PNM140" s="7"/>
      <c r="PNN140" s="7"/>
      <c r="PNO140" s="7"/>
      <c r="PNP140" s="7"/>
      <c r="PNQ140" s="7"/>
      <c r="PNR140" s="7"/>
      <c r="PNS140" s="7"/>
      <c r="PNT140" s="7"/>
      <c r="PNU140" s="7"/>
      <c r="PNV140" s="7"/>
      <c r="PNW140" s="7"/>
      <c r="PNX140" s="7"/>
      <c r="PNY140" s="7"/>
      <c r="PNZ140" s="7"/>
      <c r="POA140" s="7"/>
      <c r="POB140" s="7"/>
      <c r="POC140" s="7"/>
      <c r="POD140" s="7"/>
      <c r="POE140" s="7"/>
      <c r="POF140" s="7"/>
      <c r="POG140" s="7"/>
      <c r="POH140" s="7"/>
      <c r="POI140" s="7"/>
      <c r="POJ140" s="7"/>
      <c r="POK140" s="7"/>
      <c r="POL140" s="7"/>
      <c r="POM140" s="7"/>
      <c r="PON140" s="7"/>
      <c r="POO140" s="7"/>
      <c r="POP140" s="7"/>
      <c r="POQ140" s="7"/>
      <c r="POR140" s="7"/>
      <c r="POS140" s="7"/>
      <c r="POT140" s="7"/>
      <c r="POU140" s="7"/>
      <c r="POV140" s="7"/>
      <c r="POW140" s="7"/>
      <c r="POX140" s="7"/>
      <c r="POY140" s="7"/>
      <c r="POZ140" s="7"/>
      <c r="PPA140" s="7"/>
      <c r="PPB140" s="7"/>
      <c r="PPC140" s="7"/>
      <c r="PPD140" s="7"/>
      <c r="PPE140" s="7"/>
      <c r="PPF140" s="7"/>
      <c r="PPG140" s="7"/>
      <c r="PPH140" s="7"/>
      <c r="PPI140" s="7"/>
      <c r="PPJ140" s="7"/>
      <c r="PPK140" s="7"/>
      <c r="PPL140" s="7"/>
      <c r="PPM140" s="7"/>
      <c r="PPN140" s="7"/>
      <c r="PPO140" s="7"/>
      <c r="PPP140" s="7"/>
      <c r="PPQ140" s="7"/>
      <c r="PPR140" s="7"/>
      <c r="PPS140" s="7"/>
      <c r="PPT140" s="7"/>
      <c r="PPU140" s="7"/>
      <c r="PPV140" s="7"/>
      <c r="PPW140" s="7"/>
      <c r="PPX140" s="7"/>
      <c r="PPY140" s="7"/>
      <c r="PPZ140" s="7"/>
      <c r="PQA140" s="7"/>
      <c r="PQB140" s="7"/>
      <c r="PQC140" s="7"/>
      <c r="PQD140" s="7"/>
      <c r="PQE140" s="7"/>
      <c r="PQF140" s="7"/>
      <c r="PQG140" s="7"/>
      <c r="PQH140" s="7"/>
      <c r="PQI140" s="7"/>
      <c r="PQJ140" s="7"/>
      <c r="PQK140" s="7"/>
      <c r="PQL140" s="7"/>
      <c r="PQM140" s="7"/>
      <c r="PQN140" s="7"/>
      <c r="PQO140" s="7"/>
      <c r="PQP140" s="7"/>
      <c r="PQQ140" s="7"/>
      <c r="PQR140" s="7"/>
      <c r="PQS140" s="7"/>
      <c r="PQT140" s="7"/>
      <c r="PQU140" s="7"/>
      <c r="PQV140" s="7"/>
      <c r="PQW140" s="7"/>
      <c r="PQX140" s="7"/>
      <c r="PQY140" s="7"/>
      <c r="PQZ140" s="7"/>
      <c r="PRA140" s="7"/>
      <c r="PRB140" s="7"/>
      <c r="PRC140" s="7"/>
      <c r="PRD140" s="7"/>
      <c r="PRE140" s="7"/>
      <c r="PRF140" s="7"/>
      <c r="PRG140" s="7"/>
      <c r="PRH140" s="7"/>
      <c r="PRI140" s="7"/>
      <c r="PRJ140" s="7"/>
      <c r="PRK140" s="7"/>
      <c r="PRL140" s="7"/>
      <c r="PRM140" s="7"/>
      <c r="PRN140" s="7"/>
      <c r="PRO140" s="7"/>
      <c r="PRP140" s="7"/>
      <c r="PRQ140" s="7"/>
      <c r="PRR140" s="7"/>
      <c r="PRS140" s="7"/>
      <c r="PRT140" s="7"/>
      <c r="PRU140" s="7"/>
      <c r="PRV140" s="7"/>
      <c r="PRW140" s="7"/>
      <c r="PRX140" s="7"/>
      <c r="PRY140" s="7"/>
      <c r="PRZ140" s="7"/>
      <c r="PSA140" s="7"/>
      <c r="PSB140" s="7"/>
      <c r="PSC140" s="7"/>
      <c r="PSD140" s="7"/>
      <c r="PSE140" s="7"/>
      <c r="PSF140" s="7"/>
      <c r="PSG140" s="7"/>
      <c r="PSH140" s="7"/>
      <c r="PSI140" s="7"/>
      <c r="PSJ140" s="7"/>
      <c r="PSK140" s="7"/>
      <c r="PSL140" s="7"/>
      <c r="PSM140" s="7"/>
      <c r="PSN140" s="7"/>
      <c r="PSO140" s="7"/>
      <c r="PSP140" s="7"/>
      <c r="PSQ140" s="7"/>
      <c r="PSR140" s="7"/>
      <c r="PSS140" s="7"/>
      <c r="PST140" s="7"/>
      <c r="PSU140" s="7"/>
      <c r="PSV140" s="7"/>
      <c r="PSW140" s="7"/>
      <c r="PSX140" s="7"/>
      <c r="PSY140" s="7"/>
      <c r="PSZ140" s="7"/>
      <c r="PTA140" s="7"/>
      <c r="PTB140" s="7"/>
      <c r="PTC140" s="7"/>
      <c r="PTD140" s="7"/>
      <c r="PTE140" s="7"/>
      <c r="PTF140" s="7"/>
      <c r="PTG140" s="7"/>
      <c r="PTH140" s="7"/>
      <c r="PTI140" s="7"/>
      <c r="PTJ140" s="7"/>
      <c r="PTK140" s="7"/>
      <c r="PTL140" s="7"/>
      <c r="PTM140" s="7"/>
      <c r="PTN140" s="7"/>
      <c r="PTO140" s="7"/>
      <c r="PTP140" s="7"/>
      <c r="PTQ140" s="7"/>
      <c r="PTR140" s="7"/>
      <c r="PTS140" s="7"/>
      <c r="PTT140" s="7"/>
      <c r="PTU140" s="7"/>
      <c r="PTV140" s="7"/>
      <c r="PTW140" s="7"/>
      <c r="PTX140" s="7"/>
      <c r="PTY140" s="7"/>
      <c r="PTZ140" s="7"/>
      <c r="PUA140" s="7"/>
      <c r="PUB140" s="7"/>
      <c r="PUC140" s="7"/>
      <c r="PUD140" s="7"/>
      <c r="PUE140" s="7"/>
      <c r="PUF140" s="7"/>
      <c r="PUG140" s="7"/>
      <c r="PUH140" s="7"/>
      <c r="PUI140" s="7"/>
      <c r="PUJ140" s="7"/>
      <c r="PUK140" s="7"/>
      <c r="PUL140" s="7"/>
      <c r="PUM140" s="7"/>
      <c r="PUN140" s="7"/>
      <c r="PUO140" s="7"/>
      <c r="PUP140" s="7"/>
      <c r="PUQ140" s="7"/>
      <c r="PUR140" s="7"/>
      <c r="PUS140" s="7"/>
      <c r="PUT140" s="7"/>
      <c r="PUU140" s="7"/>
      <c r="PUV140" s="7"/>
      <c r="PUW140" s="7"/>
      <c r="PUX140" s="7"/>
      <c r="PUY140" s="7"/>
      <c r="PUZ140" s="7"/>
      <c r="PVA140" s="7"/>
      <c r="PVB140" s="7"/>
      <c r="PVC140" s="7"/>
      <c r="PVD140" s="7"/>
      <c r="PVE140" s="7"/>
      <c r="PVF140" s="7"/>
      <c r="PVG140" s="7"/>
      <c r="PVH140" s="7"/>
      <c r="PVI140" s="7"/>
      <c r="PVJ140" s="7"/>
      <c r="PVK140" s="7"/>
      <c r="PVL140" s="7"/>
      <c r="PVM140" s="7"/>
      <c r="PVN140" s="7"/>
      <c r="PVO140" s="7"/>
      <c r="PVP140" s="7"/>
      <c r="PVQ140" s="7"/>
      <c r="PVR140" s="7"/>
      <c r="PVS140" s="7"/>
      <c r="PVT140" s="7"/>
      <c r="PVU140" s="7"/>
      <c r="PVV140" s="7"/>
      <c r="PVW140" s="7"/>
      <c r="PVX140" s="7"/>
      <c r="PVY140" s="7"/>
      <c r="PVZ140" s="7"/>
      <c r="PWA140" s="7"/>
      <c r="PWB140" s="7"/>
      <c r="PWC140" s="7"/>
      <c r="PWD140" s="7"/>
      <c r="PWE140" s="7"/>
      <c r="PWF140" s="7"/>
      <c r="PWG140" s="7"/>
      <c r="PWH140" s="7"/>
      <c r="PWI140" s="7"/>
      <c r="PWJ140" s="7"/>
      <c r="PWK140" s="7"/>
      <c r="PWL140" s="7"/>
      <c r="PWM140" s="7"/>
      <c r="PWN140" s="7"/>
      <c r="PWO140" s="7"/>
      <c r="PWP140" s="7"/>
      <c r="PWQ140" s="7"/>
      <c r="PWR140" s="7"/>
      <c r="PWS140" s="7"/>
      <c r="PWT140" s="7"/>
      <c r="PWU140" s="7"/>
      <c r="PWV140" s="7"/>
      <c r="PWW140" s="7"/>
      <c r="PWX140" s="7"/>
      <c r="PWY140" s="7"/>
      <c r="PWZ140" s="7"/>
      <c r="PXA140" s="7"/>
      <c r="PXB140" s="7"/>
      <c r="PXC140" s="7"/>
      <c r="PXD140" s="7"/>
      <c r="PXE140" s="7"/>
      <c r="PXF140" s="7"/>
      <c r="PXG140" s="7"/>
      <c r="PXH140" s="7"/>
      <c r="PXI140" s="7"/>
      <c r="PXJ140" s="7"/>
      <c r="PXK140" s="7"/>
      <c r="PXL140" s="7"/>
      <c r="PXM140" s="7"/>
      <c r="PXN140" s="7"/>
      <c r="PXO140" s="7"/>
      <c r="PXP140" s="7"/>
      <c r="PXQ140" s="7"/>
      <c r="PXR140" s="7"/>
      <c r="PXS140" s="7"/>
      <c r="PXT140" s="7"/>
      <c r="PXU140" s="7"/>
      <c r="PXV140" s="7"/>
      <c r="PXW140" s="7"/>
      <c r="PXX140" s="7"/>
      <c r="PXY140" s="7"/>
      <c r="PXZ140" s="7"/>
      <c r="PYA140" s="7"/>
      <c r="PYB140" s="7"/>
      <c r="PYC140" s="7"/>
      <c r="PYD140" s="7"/>
      <c r="PYE140" s="7"/>
      <c r="PYF140" s="7"/>
      <c r="PYG140" s="7"/>
      <c r="PYH140" s="7"/>
      <c r="PYI140" s="7"/>
      <c r="PYJ140" s="7"/>
      <c r="PYK140" s="7"/>
      <c r="PYL140" s="7"/>
      <c r="PYM140" s="7"/>
      <c r="PYN140" s="7"/>
      <c r="PYO140" s="7"/>
      <c r="PYP140" s="7"/>
      <c r="PYQ140" s="7"/>
      <c r="PYR140" s="7"/>
      <c r="PYS140" s="7"/>
      <c r="PYT140" s="7"/>
      <c r="PYU140" s="7"/>
      <c r="PYV140" s="7"/>
      <c r="PYW140" s="7"/>
      <c r="PYX140" s="7"/>
      <c r="PYY140" s="7"/>
      <c r="PYZ140" s="7"/>
      <c r="PZA140" s="7"/>
      <c r="PZB140" s="7"/>
      <c r="PZC140" s="7"/>
      <c r="PZD140" s="7"/>
      <c r="PZE140" s="7"/>
      <c r="PZF140" s="7"/>
      <c r="PZG140" s="7"/>
      <c r="PZH140" s="7"/>
      <c r="PZI140" s="7"/>
      <c r="PZJ140" s="7"/>
      <c r="PZK140" s="7"/>
      <c r="PZL140" s="7"/>
      <c r="PZM140" s="7"/>
      <c r="PZN140" s="7"/>
      <c r="PZO140" s="7"/>
      <c r="PZP140" s="7"/>
      <c r="PZQ140" s="7"/>
      <c r="PZR140" s="7"/>
      <c r="PZS140" s="7"/>
      <c r="PZT140" s="7"/>
      <c r="PZU140" s="7"/>
      <c r="PZV140" s="7"/>
      <c r="PZW140" s="7"/>
      <c r="PZX140" s="7"/>
      <c r="PZY140" s="7"/>
      <c r="PZZ140" s="7"/>
      <c r="QAA140" s="7"/>
      <c r="QAB140" s="7"/>
      <c r="QAC140" s="7"/>
      <c r="QAD140" s="7"/>
      <c r="QAE140" s="7"/>
      <c r="QAF140" s="7"/>
      <c r="QAG140" s="7"/>
      <c r="QAH140" s="7"/>
      <c r="QAI140" s="7"/>
      <c r="QAJ140" s="7"/>
      <c r="QAK140" s="7"/>
      <c r="QAL140" s="7"/>
      <c r="QAM140" s="7"/>
      <c r="QAN140" s="7"/>
      <c r="QAO140" s="7"/>
      <c r="QAP140" s="7"/>
      <c r="QAQ140" s="7"/>
      <c r="QAR140" s="7"/>
      <c r="QAS140" s="7"/>
      <c r="QAT140" s="7"/>
      <c r="QAU140" s="7"/>
      <c r="QAV140" s="7"/>
      <c r="QAW140" s="7"/>
      <c r="QAX140" s="7"/>
      <c r="QAY140" s="7"/>
      <c r="QAZ140" s="7"/>
      <c r="QBA140" s="7"/>
      <c r="QBB140" s="7"/>
      <c r="QBC140" s="7"/>
      <c r="QBD140" s="7"/>
      <c r="QBE140" s="7"/>
      <c r="QBF140" s="7"/>
      <c r="QBG140" s="7"/>
      <c r="QBH140" s="7"/>
      <c r="QBI140" s="7"/>
      <c r="QBJ140" s="7"/>
      <c r="QBK140" s="7"/>
      <c r="QBL140" s="7"/>
      <c r="QBM140" s="7"/>
      <c r="QBN140" s="7"/>
      <c r="QBO140" s="7"/>
      <c r="QBP140" s="7"/>
      <c r="QBQ140" s="7"/>
      <c r="QBR140" s="7"/>
      <c r="QBS140" s="7"/>
      <c r="QBT140" s="7"/>
      <c r="QBU140" s="7"/>
      <c r="QBV140" s="7"/>
      <c r="QBW140" s="7"/>
      <c r="QBX140" s="7"/>
      <c r="QBY140" s="7"/>
      <c r="QBZ140" s="7"/>
      <c r="QCA140" s="7"/>
      <c r="QCB140" s="7"/>
      <c r="QCC140" s="7"/>
      <c r="QCD140" s="7"/>
      <c r="QCE140" s="7"/>
      <c r="QCF140" s="7"/>
      <c r="QCG140" s="7"/>
      <c r="QCH140" s="7"/>
      <c r="QCI140" s="7"/>
      <c r="QCJ140" s="7"/>
      <c r="QCK140" s="7"/>
      <c r="QCL140" s="7"/>
      <c r="QCM140" s="7"/>
      <c r="QCN140" s="7"/>
      <c r="QCO140" s="7"/>
      <c r="QCP140" s="7"/>
      <c r="QCQ140" s="7"/>
      <c r="QCR140" s="7"/>
      <c r="QCS140" s="7"/>
      <c r="QCT140" s="7"/>
      <c r="QCU140" s="7"/>
      <c r="QCV140" s="7"/>
      <c r="QCW140" s="7"/>
      <c r="QCX140" s="7"/>
      <c r="QCY140" s="7"/>
      <c r="QCZ140" s="7"/>
      <c r="QDA140" s="7"/>
      <c r="QDB140" s="7"/>
      <c r="QDC140" s="7"/>
      <c r="QDD140" s="7"/>
      <c r="QDE140" s="7"/>
      <c r="QDF140" s="7"/>
      <c r="QDG140" s="7"/>
      <c r="QDH140" s="7"/>
      <c r="QDI140" s="7"/>
      <c r="QDJ140" s="7"/>
      <c r="QDK140" s="7"/>
      <c r="QDL140" s="7"/>
      <c r="QDM140" s="7"/>
      <c r="QDN140" s="7"/>
      <c r="QDO140" s="7"/>
      <c r="QDP140" s="7"/>
      <c r="QDQ140" s="7"/>
      <c r="QDR140" s="7"/>
      <c r="QDS140" s="7"/>
      <c r="QDT140" s="7"/>
      <c r="QDU140" s="7"/>
      <c r="QDV140" s="7"/>
      <c r="QDW140" s="7"/>
      <c r="QDX140" s="7"/>
      <c r="QDY140" s="7"/>
      <c r="QDZ140" s="7"/>
      <c r="QEA140" s="7"/>
      <c r="QEB140" s="7"/>
      <c r="QEC140" s="7"/>
      <c r="QED140" s="7"/>
      <c r="QEE140" s="7"/>
      <c r="QEF140" s="7"/>
      <c r="QEG140" s="7"/>
      <c r="QEH140" s="7"/>
      <c r="QEI140" s="7"/>
      <c r="QEJ140" s="7"/>
      <c r="QEK140" s="7"/>
      <c r="QEL140" s="7"/>
      <c r="QEM140" s="7"/>
      <c r="QEN140" s="7"/>
      <c r="QEO140" s="7"/>
      <c r="QEP140" s="7"/>
      <c r="QEQ140" s="7"/>
      <c r="QER140" s="7"/>
      <c r="QES140" s="7"/>
      <c r="QET140" s="7"/>
      <c r="QEU140" s="7"/>
      <c r="QEV140" s="7"/>
      <c r="QEW140" s="7"/>
      <c r="QEX140" s="7"/>
      <c r="QEY140" s="7"/>
      <c r="QEZ140" s="7"/>
      <c r="QFA140" s="7"/>
      <c r="QFB140" s="7"/>
      <c r="QFC140" s="7"/>
      <c r="QFD140" s="7"/>
      <c r="QFE140" s="7"/>
      <c r="QFF140" s="7"/>
      <c r="QFG140" s="7"/>
      <c r="QFH140" s="7"/>
      <c r="QFI140" s="7"/>
      <c r="QFJ140" s="7"/>
      <c r="QFK140" s="7"/>
      <c r="QFL140" s="7"/>
      <c r="QFM140" s="7"/>
      <c r="QFN140" s="7"/>
      <c r="QFO140" s="7"/>
      <c r="QFP140" s="7"/>
      <c r="QFQ140" s="7"/>
      <c r="QFR140" s="7"/>
      <c r="QFS140" s="7"/>
      <c r="QFT140" s="7"/>
      <c r="QFU140" s="7"/>
      <c r="QFV140" s="7"/>
      <c r="QFW140" s="7"/>
      <c r="QFX140" s="7"/>
      <c r="QFY140" s="7"/>
      <c r="QFZ140" s="7"/>
      <c r="QGA140" s="7"/>
      <c r="QGB140" s="7"/>
      <c r="QGC140" s="7"/>
      <c r="QGD140" s="7"/>
      <c r="QGE140" s="7"/>
      <c r="QGF140" s="7"/>
      <c r="QGG140" s="7"/>
      <c r="QGH140" s="7"/>
      <c r="QGI140" s="7"/>
      <c r="QGJ140" s="7"/>
      <c r="QGK140" s="7"/>
      <c r="QGL140" s="7"/>
      <c r="QGM140" s="7"/>
      <c r="QGN140" s="7"/>
      <c r="QGO140" s="7"/>
      <c r="QGP140" s="7"/>
      <c r="QGQ140" s="7"/>
      <c r="QGR140" s="7"/>
      <c r="QGS140" s="7"/>
      <c r="QGT140" s="7"/>
      <c r="QGU140" s="7"/>
      <c r="QGV140" s="7"/>
      <c r="QGW140" s="7"/>
      <c r="QGX140" s="7"/>
      <c r="QGY140" s="7"/>
      <c r="QGZ140" s="7"/>
      <c r="QHA140" s="7"/>
      <c r="QHB140" s="7"/>
      <c r="QHC140" s="7"/>
      <c r="QHD140" s="7"/>
      <c r="QHE140" s="7"/>
      <c r="QHF140" s="7"/>
      <c r="QHG140" s="7"/>
      <c r="QHH140" s="7"/>
      <c r="QHI140" s="7"/>
      <c r="QHJ140" s="7"/>
      <c r="QHK140" s="7"/>
      <c r="QHL140" s="7"/>
      <c r="QHM140" s="7"/>
      <c r="QHN140" s="7"/>
      <c r="QHO140" s="7"/>
      <c r="QHP140" s="7"/>
      <c r="QHQ140" s="7"/>
      <c r="QHR140" s="7"/>
      <c r="QHS140" s="7"/>
      <c r="QHT140" s="7"/>
      <c r="QHU140" s="7"/>
      <c r="QHV140" s="7"/>
      <c r="QHW140" s="7"/>
      <c r="QHX140" s="7"/>
      <c r="QHY140" s="7"/>
      <c r="QHZ140" s="7"/>
      <c r="QIA140" s="7"/>
      <c r="QIB140" s="7"/>
      <c r="QIC140" s="7"/>
      <c r="QID140" s="7"/>
      <c r="QIE140" s="7"/>
      <c r="QIF140" s="7"/>
      <c r="QIG140" s="7"/>
      <c r="QIH140" s="7"/>
      <c r="QII140" s="7"/>
      <c r="QIJ140" s="7"/>
      <c r="QIK140" s="7"/>
      <c r="QIL140" s="7"/>
      <c r="QIM140" s="7"/>
      <c r="QIN140" s="7"/>
      <c r="QIO140" s="7"/>
      <c r="QIP140" s="7"/>
      <c r="QIQ140" s="7"/>
      <c r="QIR140" s="7"/>
      <c r="QIS140" s="7"/>
      <c r="QIT140" s="7"/>
      <c r="QIU140" s="7"/>
      <c r="QIV140" s="7"/>
      <c r="QIW140" s="7"/>
      <c r="QIX140" s="7"/>
      <c r="QIY140" s="7"/>
      <c r="QIZ140" s="7"/>
      <c r="QJA140" s="7"/>
      <c r="QJB140" s="7"/>
      <c r="QJC140" s="7"/>
      <c r="QJD140" s="7"/>
      <c r="QJE140" s="7"/>
      <c r="QJF140" s="7"/>
      <c r="QJG140" s="7"/>
      <c r="QJH140" s="7"/>
      <c r="QJI140" s="7"/>
      <c r="QJJ140" s="7"/>
      <c r="QJK140" s="7"/>
      <c r="QJL140" s="7"/>
      <c r="QJM140" s="7"/>
      <c r="QJN140" s="7"/>
      <c r="QJO140" s="7"/>
      <c r="QJP140" s="7"/>
      <c r="QJQ140" s="7"/>
      <c r="QJR140" s="7"/>
      <c r="QJS140" s="7"/>
      <c r="QJT140" s="7"/>
      <c r="QJU140" s="7"/>
      <c r="QJV140" s="7"/>
      <c r="QJW140" s="7"/>
      <c r="QJX140" s="7"/>
      <c r="QJY140" s="7"/>
      <c r="QJZ140" s="7"/>
      <c r="QKA140" s="7"/>
      <c r="QKB140" s="7"/>
      <c r="QKC140" s="7"/>
      <c r="QKD140" s="7"/>
      <c r="QKE140" s="7"/>
      <c r="QKF140" s="7"/>
      <c r="QKG140" s="7"/>
      <c r="QKH140" s="7"/>
      <c r="QKI140" s="7"/>
      <c r="QKJ140" s="7"/>
      <c r="QKK140" s="7"/>
      <c r="QKL140" s="7"/>
      <c r="QKM140" s="7"/>
      <c r="QKN140" s="7"/>
      <c r="QKO140" s="7"/>
      <c r="QKP140" s="7"/>
      <c r="QKQ140" s="7"/>
      <c r="QKR140" s="7"/>
      <c r="QKS140" s="7"/>
      <c r="QKT140" s="7"/>
      <c r="QKU140" s="7"/>
      <c r="QKV140" s="7"/>
      <c r="QKW140" s="7"/>
      <c r="QKX140" s="7"/>
      <c r="QKY140" s="7"/>
      <c r="QKZ140" s="7"/>
      <c r="QLA140" s="7"/>
      <c r="QLB140" s="7"/>
      <c r="QLC140" s="7"/>
      <c r="QLD140" s="7"/>
      <c r="QLE140" s="7"/>
      <c r="QLF140" s="7"/>
      <c r="QLG140" s="7"/>
      <c r="QLH140" s="7"/>
      <c r="QLI140" s="7"/>
      <c r="QLJ140" s="7"/>
      <c r="QLK140" s="7"/>
      <c r="QLL140" s="7"/>
      <c r="QLM140" s="7"/>
      <c r="QLN140" s="7"/>
      <c r="QLO140" s="7"/>
      <c r="QLP140" s="7"/>
      <c r="QLQ140" s="7"/>
      <c r="QLR140" s="7"/>
      <c r="QLS140" s="7"/>
      <c r="QLT140" s="7"/>
      <c r="QLU140" s="7"/>
      <c r="QLV140" s="7"/>
      <c r="QLW140" s="7"/>
      <c r="QLX140" s="7"/>
      <c r="QLY140" s="7"/>
      <c r="QLZ140" s="7"/>
      <c r="QMA140" s="7"/>
      <c r="QMB140" s="7"/>
      <c r="QMC140" s="7"/>
      <c r="QMD140" s="7"/>
      <c r="QME140" s="7"/>
      <c r="QMF140" s="7"/>
      <c r="QMG140" s="7"/>
      <c r="QMH140" s="7"/>
      <c r="QMI140" s="7"/>
      <c r="QMJ140" s="7"/>
      <c r="QMK140" s="7"/>
      <c r="QML140" s="7"/>
      <c r="QMM140" s="7"/>
      <c r="QMN140" s="7"/>
      <c r="QMO140" s="7"/>
      <c r="QMP140" s="7"/>
      <c r="QMQ140" s="7"/>
      <c r="QMR140" s="7"/>
      <c r="QMS140" s="7"/>
      <c r="QMT140" s="7"/>
      <c r="QMU140" s="7"/>
      <c r="QMV140" s="7"/>
      <c r="QMW140" s="7"/>
      <c r="QMX140" s="7"/>
      <c r="QMY140" s="7"/>
      <c r="QMZ140" s="7"/>
      <c r="QNA140" s="7"/>
      <c r="QNB140" s="7"/>
      <c r="QNC140" s="7"/>
      <c r="QND140" s="7"/>
      <c r="QNE140" s="7"/>
      <c r="QNF140" s="7"/>
      <c r="QNG140" s="7"/>
      <c r="QNH140" s="7"/>
      <c r="QNI140" s="7"/>
      <c r="QNJ140" s="7"/>
      <c r="QNK140" s="7"/>
      <c r="QNL140" s="7"/>
      <c r="QNM140" s="7"/>
      <c r="QNN140" s="7"/>
      <c r="QNO140" s="7"/>
      <c r="QNP140" s="7"/>
      <c r="QNQ140" s="7"/>
      <c r="QNR140" s="7"/>
      <c r="QNS140" s="7"/>
      <c r="QNT140" s="7"/>
      <c r="QNU140" s="7"/>
      <c r="QNV140" s="7"/>
      <c r="QNW140" s="7"/>
      <c r="QNX140" s="7"/>
      <c r="QNY140" s="7"/>
      <c r="QNZ140" s="7"/>
      <c r="QOA140" s="7"/>
      <c r="QOB140" s="7"/>
      <c r="QOC140" s="7"/>
      <c r="QOD140" s="7"/>
      <c r="QOE140" s="7"/>
      <c r="QOF140" s="7"/>
      <c r="QOG140" s="7"/>
      <c r="QOH140" s="7"/>
      <c r="QOI140" s="7"/>
      <c r="QOJ140" s="7"/>
      <c r="QOK140" s="7"/>
      <c r="QOL140" s="7"/>
      <c r="QOM140" s="7"/>
      <c r="QON140" s="7"/>
      <c r="QOO140" s="7"/>
      <c r="QOP140" s="7"/>
      <c r="QOQ140" s="7"/>
      <c r="QOR140" s="7"/>
      <c r="QOS140" s="7"/>
      <c r="QOT140" s="7"/>
      <c r="QOU140" s="7"/>
      <c r="QOV140" s="7"/>
      <c r="QOW140" s="7"/>
      <c r="QOX140" s="7"/>
      <c r="QOY140" s="7"/>
      <c r="QOZ140" s="7"/>
      <c r="QPA140" s="7"/>
      <c r="QPB140" s="7"/>
      <c r="QPC140" s="7"/>
      <c r="QPD140" s="7"/>
      <c r="QPE140" s="7"/>
      <c r="QPF140" s="7"/>
      <c r="QPG140" s="7"/>
      <c r="QPH140" s="7"/>
      <c r="QPI140" s="7"/>
      <c r="QPJ140" s="7"/>
      <c r="QPK140" s="7"/>
      <c r="QPL140" s="7"/>
      <c r="QPM140" s="7"/>
      <c r="QPN140" s="7"/>
      <c r="QPO140" s="7"/>
      <c r="QPP140" s="7"/>
      <c r="QPQ140" s="7"/>
      <c r="QPR140" s="7"/>
      <c r="QPS140" s="7"/>
      <c r="QPT140" s="7"/>
      <c r="QPU140" s="7"/>
      <c r="QPV140" s="7"/>
      <c r="QPW140" s="7"/>
      <c r="QPX140" s="7"/>
      <c r="QPY140" s="7"/>
      <c r="QPZ140" s="7"/>
      <c r="QQA140" s="7"/>
      <c r="QQB140" s="7"/>
      <c r="QQC140" s="7"/>
      <c r="QQD140" s="7"/>
      <c r="QQE140" s="7"/>
      <c r="QQF140" s="7"/>
      <c r="QQG140" s="7"/>
      <c r="QQH140" s="7"/>
      <c r="QQI140" s="7"/>
      <c r="QQJ140" s="7"/>
      <c r="QQK140" s="7"/>
      <c r="QQL140" s="7"/>
      <c r="QQM140" s="7"/>
      <c r="QQN140" s="7"/>
      <c r="QQO140" s="7"/>
      <c r="QQP140" s="7"/>
      <c r="QQQ140" s="7"/>
      <c r="QQR140" s="7"/>
      <c r="QQS140" s="7"/>
      <c r="QQT140" s="7"/>
      <c r="QQU140" s="7"/>
      <c r="QQV140" s="7"/>
      <c r="QQW140" s="7"/>
      <c r="QQX140" s="7"/>
      <c r="QQY140" s="7"/>
      <c r="QQZ140" s="7"/>
      <c r="QRA140" s="7"/>
      <c r="QRB140" s="7"/>
      <c r="QRC140" s="7"/>
      <c r="QRD140" s="7"/>
      <c r="QRE140" s="7"/>
      <c r="QRF140" s="7"/>
      <c r="QRG140" s="7"/>
      <c r="QRH140" s="7"/>
      <c r="QRI140" s="7"/>
      <c r="QRJ140" s="7"/>
      <c r="QRK140" s="7"/>
      <c r="QRL140" s="7"/>
      <c r="QRM140" s="7"/>
      <c r="QRN140" s="7"/>
      <c r="QRO140" s="7"/>
      <c r="QRP140" s="7"/>
      <c r="QRQ140" s="7"/>
      <c r="QRR140" s="7"/>
      <c r="QRS140" s="7"/>
      <c r="QRT140" s="7"/>
      <c r="QRU140" s="7"/>
      <c r="QRV140" s="7"/>
      <c r="QRW140" s="7"/>
      <c r="QRX140" s="7"/>
      <c r="QRY140" s="7"/>
      <c r="QRZ140" s="7"/>
      <c r="QSA140" s="7"/>
      <c r="QSB140" s="7"/>
      <c r="QSC140" s="7"/>
      <c r="QSD140" s="7"/>
      <c r="QSE140" s="7"/>
      <c r="QSF140" s="7"/>
      <c r="QSG140" s="7"/>
      <c r="QSH140" s="7"/>
      <c r="QSI140" s="7"/>
      <c r="QSJ140" s="7"/>
      <c r="QSK140" s="7"/>
      <c r="QSL140" s="7"/>
      <c r="QSM140" s="7"/>
      <c r="QSN140" s="7"/>
      <c r="QSO140" s="7"/>
      <c r="QSP140" s="7"/>
      <c r="QSQ140" s="7"/>
      <c r="QSR140" s="7"/>
      <c r="QSS140" s="7"/>
      <c r="QST140" s="7"/>
      <c r="QSU140" s="7"/>
      <c r="QSV140" s="7"/>
      <c r="QSW140" s="7"/>
      <c r="QSX140" s="7"/>
      <c r="QSY140" s="7"/>
      <c r="QSZ140" s="7"/>
      <c r="QTA140" s="7"/>
      <c r="QTB140" s="7"/>
      <c r="QTC140" s="7"/>
      <c r="QTD140" s="7"/>
      <c r="QTE140" s="7"/>
      <c r="QTF140" s="7"/>
      <c r="QTG140" s="7"/>
      <c r="QTH140" s="7"/>
      <c r="QTI140" s="7"/>
      <c r="QTJ140" s="7"/>
      <c r="QTK140" s="7"/>
      <c r="QTL140" s="7"/>
      <c r="QTM140" s="7"/>
      <c r="QTN140" s="7"/>
      <c r="QTO140" s="7"/>
      <c r="QTP140" s="7"/>
      <c r="QTQ140" s="7"/>
      <c r="QTR140" s="7"/>
      <c r="QTS140" s="7"/>
      <c r="QTT140" s="7"/>
      <c r="QTU140" s="7"/>
      <c r="QTV140" s="7"/>
      <c r="QTW140" s="7"/>
      <c r="QTX140" s="7"/>
      <c r="QTY140" s="7"/>
      <c r="QTZ140" s="7"/>
      <c r="QUA140" s="7"/>
      <c r="QUB140" s="7"/>
      <c r="QUC140" s="7"/>
      <c r="QUD140" s="7"/>
      <c r="QUE140" s="7"/>
      <c r="QUF140" s="7"/>
      <c r="QUG140" s="7"/>
      <c r="QUH140" s="7"/>
      <c r="QUI140" s="7"/>
      <c r="QUJ140" s="7"/>
      <c r="QUK140" s="7"/>
      <c r="QUL140" s="7"/>
      <c r="QUM140" s="7"/>
      <c r="QUN140" s="7"/>
      <c r="QUO140" s="7"/>
      <c r="QUP140" s="7"/>
      <c r="QUQ140" s="7"/>
      <c r="QUR140" s="7"/>
      <c r="QUS140" s="7"/>
      <c r="QUT140" s="7"/>
      <c r="QUU140" s="7"/>
      <c r="QUV140" s="7"/>
      <c r="QUW140" s="7"/>
      <c r="QUX140" s="7"/>
      <c r="QUY140" s="7"/>
      <c r="QUZ140" s="7"/>
      <c r="QVA140" s="7"/>
      <c r="QVB140" s="7"/>
      <c r="QVC140" s="7"/>
      <c r="QVD140" s="7"/>
      <c r="QVE140" s="7"/>
      <c r="QVF140" s="7"/>
      <c r="QVG140" s="7"/>
      <c r="QVH140" s="7"/>
      <c r="QVI140" s="7"/>
      <c r="QVJ140" s="7"/>
      <c r="QVK140" s="7"/>
      <c r="QVL140" s="7"/>
      <c r="QVM140" s="7"/>
      <c r="QVN140" s="7"/>
      <c r="QVO140" s="7"/>
      <c r="QVP140" s="7"/>
      <c r="QVQ140" s="7"/>
      <c r="QVR140" s="7"/>
      <c r="QVS140" s="7"/>
      <c r="QVT140" s="7"/>
      <c r="QVU140" s="7"/>
      <c r="QVV140" s="7"/>
      <c r="QVW140" s="7"/>
      <c r="QVX140" s="7"/>
      <c r="QVY140" s="7"/>
      <c r="QVZ140" s="7"/>
      <c r="QWA140" s="7"/>
      <c r="QWB140" s="7"/>
      <c r="QWC140" s="7"/>
      <c r="QWD140" s="7"/>
      <c r="QWE140" s="7"/>
      <c r="QWF140" s="7"/>
      <c r="QWG140" s="7"/>
      <c r="QWH140" s="7"/>
      <c r="QWI140" s="7"/>
      <c r="QWJ140" s="7"/>
      <c r="QWK140" s="7"/>
      <c r="QWL140" s="7"/>
      <c r="QWM140" s="7"/>
      <c r="QWN140" s="7"/>
      <c r="QWO140" s="7"/>
      <c r="QWP140" s="7"/>
      <c r="QWQ140" s="7"/>
      <c r="QWR140" s="7"/>
      <c r="QWS140" s="7"/>
      <c r="QWT140" s="7"/>
      <c r="QWU140" s="7"/>
      <c r="QWV140" s="7"/>
      <c r="QWW140" s="7"/>
      <c r="QWX140" s="7"/>
      <c r="QWY140" s="7"/>
      <c r="QWZ140" s="7"/>
      <c r="QXA140" s="7"/>
      <c r="QXB140" s="7"/>
      <c r="QXC140" s="7"/>
      <c r="QXD140" s="7"/>
      <c r="QXE140" s="7"/>
      <c r="QXF140" s="7"/>
      <c r="QXG140" s="7"/>
      <c r="QXH140" s="7"/>
      <c r="QXI140" s="7"/>
      <c r="QXJ140" s="7"/>
      <c r="QXK140" s="7"/>
      <c r="QXL140" s="7"/>
      <c r="QXM140" s="7"/>
      <c r="QXN140" s="7"/>
      <c r="QXO140" s="7"/>
      <c r="QXP140" s="7"/>
      <c r="QXQ140" s="7"/>
      <c r="QXR140" s="7"/>
      <c r="QXS140" s="7"/>
      <c r="QXT140" s="7"/>
      <c r="QXU140" s="7"/>
      <c r="QXV140" s="7"/>
      <c r="QXW140" s="7"/>
      <c r="QXX140" s="7"/>
      <c r="QXY140" s="7"/>
      <c r="QXZ140" s="7"/>
      <c r="QYA140" s="7"/>
      <c r="QYB140" s="7"/>
      <c r="QYC140" s="7"/>
      <c r="QYD140" s="7"/>
      <c r="QYE140" s="7"/>
      <c r="QYF140" s="7"/>
      <c r="QYG140" s="7"/>
      <c r="QYH140" s="7"/>
      <c r="QYI140" s="7"/>
      <c r="QYJ140" s="7"/>
      <c r="QYK140" s="7"/>
      <c r="QYL140" s="7"/>
      <c r="QYM140" s="7"/>
      <c r="QYN140" s="7"/>
      <c r="QYO140" s="7"/>
      <c r="QYP140" s="7"/>
      <c r="QYQ140" s="7"/>
      <c r="QYR140" s="7"/>
      <c r="QYS140" s="7"/>
      <c r="QYT140" s="7"/>
      <c r="QYU140" s="7"/>
      <c r="QYV140" s="7"/>
      <c r="QYW140" s="7"/>
      <c r="QYX140" s="7"/>
      <c r="QYY140" s="7"/>
      <c r="QYZ140" s="7"/>
      <c r="QZA140" s="7"/>
      <c r="QZB140" s="7"/>
      <c r="QZC140" s="7"/>
      <c r="QZD140" s="7"/>
      <c r="QZE140" s="7"/>
      <c r="QZF140" s="7"/>
      <c r="QZG140" s="7"/>
      <c r="QZH140" s="7"/>
      <c r="QZI140" s="7"/>
      <c r="QZJ140" s="7"/>
      <c r="QZK140" s="7"/>
      <c r="QZL140" s="7"/>
      <c r="QZM140" s="7"/>
      <c r="QZN140" s="7"/>
      <c r="QZO140" s="7"/>
      <c r="QZP140" s="7"/>
      <c r="QZQ140" s="7"/>
      <c r="QZR140" s="7"/>
      <c r="QZS140" s="7"/>
      <c r="QZT140" s="7"/>
      <c r="QZU140" s="7"/>
      <c r="QZV140" s="7"/>
      <c r="QZW140" s="7"/>
      <c r="QZX140" s="7"/>
      <c r="QZY140" s="7"/>
      <c r="QZZ140" s="7"/>
      <c r="RAA140" s="7"/>
      <c r="RAB140" s="7"/>
      <c r="RAC140" s="7"/>
      <c r="RAD140" s="7"/>
      <c r="RAE140" s="7"/>
      <c r="RAF140" s="7"/>
      <c r="RAG140" s="7"/>
      <c r="RAH140" s="7"/>
      <c r="RAI140" s="7"/>
      <c r="RAJ140" s="7"/>
      <c r="RAK140" s="7"/>
      <c r="RAL140" s="7"/>
      <c r="RAM140" s="7"/>
      <c r="RAN140" s="7"/>
      <c r="RAO140" s="7"/>
      <c r="RAP140" s="7"/>
      <c r="RAQ140" s="7"/>
      <c r="RAR140" s="7"/>
      <c r="RAS140" s="7"/>
      <c r="RAT140" s="7"/>
      <c r="RAU140" s="7"/>
      <c r="RAV140" s="7"/>
      <c r="RAW140" s="7"/>
      <c r="RAX140" s="7"/>
      <c r="RAY140" s="7"/>
      <c r="RAZ140" s="7"/>
      <c r="RBA140" s="7"/>
      <c r="RBB140" s="7"/>
      <c r="RBC140" s="7"/>
      <c r="RBD140" s="7"/>
      <c r="RBE140" s="7"/>
      <c r="RBF140" s="7"/>
      <c r="RBG140" s="7"/>
      <c r="RBH140" s="7"/>
      <c r="RBI140" s="7"/>
      <c r="RBJ140" s="7"/>
      <c r="RBK140" s="7"/>
      <c r="RBL140" s="7"/>
      <c r="RBM140" s="7"/>
      <c r="RBN140" s="7"/>
      <c r="RBO140" s="7"/>
      <c r="RBP140" s="7"/>
      <c r="RBQ140" s="7"/>
      <c r="RBR140" s="7"/>
      <c r="RBS140" s="7"/>
      <c r="RBT140" s="7"/>
      <c r="RBU140" s="7"/>
      <c r="RBV140" s="7"/>
      <c r="RBW140" s="7"/>
      <c r="RBX140" s="7"/>
      <c r="RBY140" s="7"/>
      <c r="RBZ140" s="7"/>
      <c r="RCA140" s="7"/>
      <c r="RCB140" s="7"/>
      <c r="RCC140" s="7"/>
      <c r="RCD140" s="7"/>
      <c r="RCE140" s="7"/>
      <c r="RCF140" s="7"/>
      <c r="RCG140" s="7"/>
      <c r="RCH140" s="7"/>
      <c r="RCI140" s="7"/>
      <c r="RCJ140" s="7"/>
      <c r="RCK140" s="7"/>
      <c r="RCL140" s="7"/>
      <c r="RCM140" s="7"/>
      <c r="RCN140" s="7"/>
      <c r="RCO140" s="7"/>
      <c r="RCP140" s="7"/>
      <c r="RCQ140" s="7"/>
      <c r="RCR140" s="7"/>
      <c r="RCS140" s="7"/>
      <c r="RCT140" s="7"/>
      <c r="RCU140" s="7"/>
      <c r="RCV140" s="7"/>
      <c r="RCW140" s="7"/>
      <c r="RCX140" s="7"/>
      <c r="RCY140" s="7"/>
      <c r="RCZ140" s="7"/>
      <c r="RDA140" s="7"/>
      <c r="RDB140" s="7"/>
      <c r="RDC140" s="7"/>
      <c r="RDD140" s="7"/>
      <c r="RDE140" s="7"/>
      <c r="RDF140" s="7"/>
      <c r="RDG140" s="7"/>
      <c r="RDH140" s="7"/>
      <c r="RDI140" s="7"/>
      <c r="RDJ140" s="7"/>
      <c r="RDK140" s="7"/>
      <c r="RDL140" s="7"/>
      <c r="RDM140" s="7"/>
      <c r="RDN140" s="7"/>
      <c r="RDO140" s="7"/>
      <c r="RDP140" s="7"/>
      <c r="RDQ140" s="7"/>
      <c r="RDR140" s="7"/>
      <c r="RDS140" s="7"/>
      <c r="RDT140" s="7"/>
      <c r="RDU140" s="7"/>
      <c r="RDV140" s="7"/>
      <c r="RDW140" s="7"/>
      <c r="RDX140" s="7"/>
      <c r="RDY140" s="7"/>
      <c r="RDZ140" s="7"/>
      <c r="REA140" s="7"/>
      <c r="REB140" s="7"/>
      <c r="REC140" s="7"/>
      <c r="RED140" s="7"/>
      <c r="REE140" s="7"/>
      <c r="REF140" s="7"/>
      <c r="REG140" s="7"/>
      <c r="REH140" s="7"/>
      <c r="REI140" s="7"/>
      <c r="REJ140" s="7"/>
      <c r="REK140" s="7"/>
      <c r="REL140" s="7"/>
      <c r="REM140" s="7"/>
      <c r="REN140" s="7"/>
      <c r="REO140" s="7"/>
      <c r="REP140" s="7"/>
      <c r="REQ140" s="7"/>
      <c r="RER140" s="7"/>
      <c r="RES140" s="7"/>
      <c r="RET140" s="7"/>
      <c r="REU140" s="7"/>
      <c r="REV140" s="7"/>
      <c r="REW140" s="7"/>
      <c r="REX140" s="7"/>
      <c r="REY140" s="7"/>
      <c r="REZ140" s="7"/>
      <c r="RFA140" s="7"/>
      <c r="RFB140" s="7"/>
      <c r="RFC140" s="7"/>
      <c r="RFD140" s="7"/>
      <c r="RFE140" s="7"/>
      <c r="RFF140" s="7"/>
      <c r="RFG140" s="7"/>
      <c r="RFH140" s="7"/>
      <c r="RFI140" s="7"/>
      <c r="RFJ140" s="7"/>
      <c r="RFK140" s="7"/>
      <c r="RFL140" s="7"/>
      <c r="RFM140" s="7"/>
      <c r="RFN140" s="7"/>
      <c r="RFO140" s="7"/>
      <c r="RFP140" s="7"/>
      <c r="RFQ140" s="7"/>
      <c r="RFR140" s="7"/>
      <c r="RFS140" s="7"/>
      <c r="RFT140" s="7"/>
      <c r="RFU140" s="7"/>
      <c r="RFV140" s="7"/>
      <c r="RFW140" s="7"/>
      <c r="RFX140" s="7"/>
      <c r="RFY140" s="7"/>
      <c r="RFZ140" s="7"/>
      <c r="RGA140" s="7"/>
      <c r="RGB140" s="7"/>
      <c r="RGC140" s="7"/>
      <c r="RGD140" s="7"/>
      <c r="RGE140" s="7"/>
      <c r="RGF140" s="7"/>
      <c r="RGG140" s="7"/>
      <c r="RGH140" s="7"/>
      <c r="RGI140" s="7"/>
      <c r="RGJ140" s="7"/>
      <c r="RGK140" s="7"/>
      <c r="RGL140" s="7"/>
      <c r="RGM140" s="7"/>
      <c r="RGN140" s="7"/>
      <c r="RGO140" s="7"/>
      <c r="RGP140" s="7"/>
      <c r="RGQ140" s="7"/>
      <c r="RGR140" s="7"/>
      <c r="RGS140" s="7"/>
      <c r="RGT140" s="7"/>
      <c r="RGU140" s="7"/>
      <c r="RGV140" s="7"/>
      <c r="RGW140" s="7"/>
      <c r="RGX140" s="7"/>
      <c r="RGY140" s="7"/>
      <c r="RGZ140" s="7"/>
      <c r="RHA140" s="7"/>
      <c r="RHB140" s="7"/>
      <c r="RHC140" s="7"/>
      <c r="RHD140" s="7"/>
      <c r="RHE140" s="7"/>
      <c r="RHF140" s="7"/>
      <c r="RHG140" s="7"/>
      <c r="RHH140" s="7"/>
      <c r="RHI140" s="7"/>
      <c r="RHJ140" s="7"/>
      <c r="RHK140" s="7"/>
      <c r="RHL140" s="7"/>
      <c r="RHM140" s="7"/>
      <c r="RHN140" s="7"/>
      <c r="RHO140" s="7"/>
      <c r="RHP140" s="7"/>
      <c r="RHQ140" s="7"/>
      <c r="RHR140" s="7"/>
      <c r="RHS140" s="7"/>
      <c r="RHT140" s="7"/>
      <c r="RHU140" s="7"/>
      <c r="RHV140" s="7"/>
      <c r="RHW140" s="7"/>
      <c r="RHX140" s="7"/>
      <c r="RHY140" s="7"/>
      <c r="RHZ140" s="7"/>
      <c r="RIA140" s="7"/>
      <c r="RIB140" s="7"/>
      <c r="RIC140" s="7"/>
      <c r="RID140" s="7"/>
      <c r="RIE140" s="7"/>
      <c r="RIF140" s="7"/>
      <c r="RIG140" s="7"/>
      <c r="RIH140" s="7"/>
      <c r="RII140" s="7"/>
      <c r="RIJ140" s="7"/>
      <c r="RIK140" s="7"/>
      <c r="RIL140" s="7"/>
      <c r="RIM140" s="7"/>
      <c r="RIN140" s="7"/>
      <c r="RIO140" s="7"/>
      <c r="RIP140" s="7"/>
      <c r="RIQ140" s="7"/>
      <c r="RIR140" s="7"/>
      <c r="RIS140" s="7"/>
      <c r="RIT140" s="7"/>
      <c r="RIU140" s="7"/>
      <c r="RIV140" s="7"/>
      <c r="RIW140" s="7"/>
      <c r="RIX140" s="7"/>
      <c r="RIY140" s="7"/>
      <c r="RIZ140" s="7"/>
      <c r="RJA140" s="7"/>
      <c r="RJB140" s="7"/>
      <c r="RJC140" s="7"/>
      <c r="RJD140" s="7"/>
      <c r="RJE140" s="7"/>
      <c r="RJF140" s="7"/>
      <c r="RJG140" s="7"/>
      <c r="RJH140" s="7"/>
      <c r="RJI140" s="7"/>
      <c r="RJJ140" s="7"/>
      <c r="RJK140" s="7"/>
      <c r="RJL140" s="7"/>
      <c r="RJM140" s="7"/>
      <c r="RJN140" s="7"/>
      <c r="RJO140" s="7"/>
      <c r="RJP140" s="7"/>
      <c r="RJQ140" s="7"/>
      <c r="RJR140" s="7"/>
      <c r="RJS140" s="7"/>
      <c r="RJT140" s="7"/>
      <c r="RJU140" s="7"/>
      <c r="RJV140" s="7"/>
      <c r="RJW140" s="7"/>
      <c r="RJX140" s="7"/>
      <c r="RJY140" s="7"/>
      <c r="RJZ140" s="7"/>
      <c r="RKA140" s="7"/>
      <c r="RKB140" s="7"/>
      <c r="RKC140" s="7"/>
      <c r="RKD140" s="7"/>
      <c r="RKE140" s="7"/>
      <c r="RKF140" s="7"/>
      <c r="RKG140" s="7"/>
      <c r="RKH140" s="7"/>
      <c r="RKI140" s="7"/>
      <c r="RKJ140" s="7"/>
      <c r="RKK140" s="7"/>
      <c r="RKL140" s="7"/>
      <c r="RKM140" s="7"/>
      <c r="RKN140" s="7"/>
      <c r="RKO140" s="7"/>
      <c r="RKP140" s="7"/>
      <c r="RKQ140" s="7"/>
      <c r="RKR140" s="7"/>
      <c r="RKS140" s="7"/>
      <c r="RKT140" s="7"/>
      <c r="RKU140" s="7"/>
      <c r="RKV140" s="7"/>
      <c r="RKW140" s="7"/>
      <c r="RKX140" s="7"/>
      <c r="RKY140" s="7"/>
      <c r="RKZ140" s="7"/>
      <c r="RLA140" s="7"/>
      <c r="RLB140" s="7"/>
      <c r="RLC140" s="7"/>
      <c r="RLD140" s="7"/>
      <c r="RLE140" s="7"/>
      <c r="RLF140" s="7"/>
      <c r="RLG140" s="7"/>
      <c r="RLH140" s="7"/>
      <c r="RLI140" s="7"/>
      <c r="RLJ140" s="7"/>
      <c r="RLK140" s="7"/>
      <c r="RLL140" s="7"/>
      <c r="RLM140" s="7"/>
      <c r="RLN140" s="7"/>
      <c r="RLO140" s="7"/>
      <c r="RLP140" s="7"/>
      <c r="RLQ140" s="7"/>
      <c r="RLR140" s="7"/>
      <c r="RLS140" s="7"/>
      <c r="RLT140" s="7"/>
      <c r="RLU140" s="7"/>
      <c r="RLV140" s="7"/>
      <c r="RLW140" s="7"/>
      <c r="RLX140" s="7"/>
      <c r="RLY140" s="7"/>
      <c r="RLZ140" s="7"/>
      <c r="RMA140" s="7"/>
      <c r="RMB140" s="7"/>
      <c r="RMC140" s="7"/>
      <c r="RMD140" s="7"/>
      <c r="RME140" s="7"/>
      <c r="RMF140" s="7"/>
      <c r="RMG140" s="7"/>
      <c r="RMH140" s="7"/>
      <c r="RMI140" s="7"/>
      <c r="RMJ140" s="7"/>
      <c r="RMK140" s="7"/>
      <c r="RML140" s="7"/>
      <c r="RMM140" s="7"/>
      <c r="RMN140" s="7"/>
      <c r="RMO140" s="7"/>
      <c r="RMP140" s="7"/>
      <c r="RMQ140" s="7"/>
      <c r="RMR140" s="7"/>
      <c r="RMS140" s="7"/>
      <c r="RMT140" s="7"/>
      <c r="RMU140" s="7"/>
      <c r="RMV140" s="7"/>
      <c r="RMW140" s="7"/>
      <c r="RMX140" s="7"/>
      <c r="RMY140" s="7"/>
      <c r="RMZ140" s="7"/>
      <c r="RNA140" s="7"/>
      <c r="RNB140" s="7"/>
      <c r="RNC140" s="7"/>
      <c r="RND140" s="7"/>
      <c r="RNE140" s="7"/>
      <c r="RNF140" s="7"/>
      <c r="RNG140" s="7"/>
      <c r="RNH140" s="7"/>
      <c r="RNI140" s="7"/>
      <c r="RNJ140" s="7"/>
      <c r="RNK140" s="7"/>
      <c r="RNL140" s="7"/>
      <c r="RNM140" s="7"/>
      <c r="RNN140" s="7"/>
      <c r="RNO140" s="7"/>
      <c r="RNP140" s="7"/>
      <c r="RNQ140" s="7"/>
      <c r="RNR140" s="7"/>
      <c r="RNS140" s="7"/>
      <c r="RNT140" s="7"/>
      <c r="RNU140" s="7"/>
      <c r="RNV140" s="7"/>
      <c r="RNW140" s="7"/>
      <c r="RNX140" s="7"/>
      <c r="RNY140" s="7"/>
      <c r="RNZ140" s="7"/>
      <c r="ROA140" s="7"/>
      <c r="ROB140" s="7"/>
      <c r="ROC140" s="7"/>
      <c r="ROD140" s="7"/>
      <c r="ROE140" s="7"/>
      <c r="ROF140" s="7"/>
      <c r="ROG140" s="7"/>
      <c r="ROH140" s="7"/>
      <c r="ROI140" s="7"/>
      <c r="ROJ140" s="7"/>
      <c r="ROK140" s="7"/>
      <c r="ROL140" s="7"/>
      <c r="ROM140" s="7"/>
      <c r="RON140" s="7"/>
      <c r="ROO140" s="7"/>
      <c r="ROP140" s="7"/>
      <c r="ROQ140" s="7"/>
      <c r="ROR140" s="7"/>
      <c r="ROS140" s="7"/>
      <c r="ROT140" s="7"/>
      <c r="ROU140" s="7"/>
      <c r="ROV140" s="7"/>
      <c r="ROW140" s="7"/>
      <c r="ROX140" s="7"/>
      <c r="ROY140" s="7"/>
      <c r="ROZ140" s="7"/>
      <c r="RPA140" s="7"/>
      <c r="RPB140" s="7"/>
      <c r="RPC140" s="7"/>
      <c r="RPD140" s="7"/>
      <c r="RPE140" s="7"/>
      <c r="RPF140" s="7"/>
      <c r="RPG140" s="7"/>
      <c r="RPH140" s="7"/>
      <c r="RPI140" s="7"/>
      <c r="RPJ140" s="7"/>
      <c r="RPK140" s="7"/>
      <c r="RPL140" s="7"/>
      <c r="RPM140" s="7"/>
      <c r="RPN140" s="7"/>
      <c r="RPO140" s="7"/>
      <c r="RPP140" s="7"/>
      <c r="RPQ140" s="7"/>
      <c r="RPR140" s="7"/>
      <c r="RPS140" s="7"/>
      <c r="RPT140" s="7"/>
      <c r="RPU140" s="7"/>
      <c r="RPV140" s="7"/>
      <c r="RPW140" s="7"/>
      <c r="RPX140" s="7"/>
      <c r="RPY140" s="7"/>
      <c r="RPZ140" s="7"/>
      <c r="RQA140" s="7"/>
      <c r="RQB140" s="7"/>
      <c r="RQC140" s="7"/>
      <c r="RQD140" s="7"/>
      <c r="RQE140" s="7"/>
      <c r="RQF140" s="7"/>
      <c r="RQG140" s="7"/>
      <c r="RQH140" s="7"/>
      <c r="RQI140" s="7"/>
      <c r="RQJ140" s="7"/>
      <c r="RQK140" s="7"/>
      <c r="RQL140" s="7"/>
      <c r="RQM140" s="7"/>
      <c r="RQN140" s="7"/>
      <c r="RQO140" s="7"/>
      <c r="RQP140" s="7"/>
      <c r="RQQ140" s="7"/>
      <c r="RQR140" s="7"/>
      <c r="RQS140" s="7"/>
      <c r="RQT140" s="7"/>
      <c r="RQU140" s="7"/>
      <c r="RQV140" s="7"/>
      <c r="RQW140" s="7"/>
      <c r="RQX140" s="7"/>
      <c r="RQY140" s="7"/>
      <c r="RQZ140" s="7"/>
      <c r="RRA140" s="7"/>
      <c r="RRB140" s="7"/>
      <c r="RRC140" s="7"/>
      <c r="RRD140" s="7"/>
      <c r="RRE140" s="7"/>
      <c r="RRF140" s="7"/>
      <c r="RRG140" s="7"/>
      <c r="RRH140" s="7"/>
      <c r="RRI140" s="7"/>
      <c r="RRJ140" s="7"/>
      <c r="RRK140" s="7"/>
      <c r="RRL140" s="7"/>
      <c r="RRM140" s="7"/>
      <c r="RRN140" s="7"/>
      <c r="RRO140" s="7"/>
      <c r="RRP140" s="7"/>
      <c r="RRQ140" s="7"/>
      <c r="RRR140" s="7"/>
      <c r="RRS140" s="7"/>
      <c r="RRT140" s="7"/>
      <c r="RRU140" s="7"/>
      <c r="RRV140" s="7"/>
      <c r="RRW140" s="7"/>
      <c r="RRX140" s="7"/>
      <c r="RRY140" s="7"/>
      <c r="RRZ140" s="7"/>
      <c r="RSA140" s="7"/>
      <c r="RSB140" s="7"/>
      <c r="RSC140" s="7"/>
      <c r="RSD140" s="7"/>
      <c r="RSE140" s="7"/>
      <c r="RSF140" s="7"/>
      <c r="RSG140" s="7"/>
      <c r="RSH140" s="7"/>
      <c r="RSI140" s="7"/>
      <c r="RSJ140" s="7"/>
      <c r="RSK140" s="7"/>
      <c r="RSL140" s="7"/>
      <c r="RSM140" s="7"/>
      <c r="RSN140" s="7"/>
      <c r="RSO140" s="7"/>
      <c r="RSP140" s="7"/>
      <c r="RSQ140" s="7"/>
      <c r="RSR140" s="7"/>
      <c r="RSS140" s="7"/>
      <c r="RST140" s="7"/>
      <c r="RSU140" s="7"/>
      <c r="RSV140" s="7"/>
      <c r="RSW140" s="7"/>
      <c r="RSX140" s="7"/>
      <c r="RSY140" s="7"/>
      <c r="RSZ140" s="7"/>
      <c r="RTA140" s="7"/>
      <c r="RTB140" s="7"/>
      <c r="RTC140" s="7"/>
      <c r="RTD140" s="7"/>
      <c r="RTE140" s="7"/>
      <c r="RTF140" s="7"/>
      <c r="RTG140" s="7"/>
      <c r="RTH140" s="7"/>
      <c r="RTI140" s="7"/>
      <c r="RTJ140" s="7"/>
      <c r="RTK140" s="7"/>
      <c r="RTL140" s="7"/>
      <c r="RTM140" s="7"/>
      <c r="RTN140" s="7"/>
      <c r="RTO140" s="7"/>
      <c r="RTP140" s="7"/>
      <c r="RTQ140" s="7"/>
      <c r="RTR140" s="7"/>
      <c r="RTS140" s="7"/>
      <c r="RTT140" s="7"/>
      <c r="RTU140" s="7"/>
      <c r="RTV140" s="7"/>
      <c r="RTW140" s="7"/>
      <c r="RTX140" s="7"/>
      <c r="RTY140" s="7"/>
      <c r="RTZ140" s="7"/>
      <c r="RUA140" s="7"/>
      <c r="RUB140" s="7"/>
      <c r="RUC140" s="7"/>
      <c r="RUD140" s="7"/>
      <c r="RUE140" s="7"/>
      <c r="RUF140" s="7"/>
      <c r="RUG140" s="7"/>
      <c r="RUH140" s="7"/>
      <c r="RUI140" s="7"/>
      <c r="RUJ140" s="7"/>
      <c r="RUK140" s="7"/>
      <c r="RUL140" s="7"/>
      <c r="RUM140" s="7"/>
      <c r="RUN140" s="7"/>
      <c r="RUO140" s="7"/>
      <c r="RUP140" s="7"/>
      <c r="RUQ140" s="7"/>
      <c r="RUR140" s="7"/>
      <c r="RUS140" s="7"/>
      <c r="RUT140" s="7"/>
      <c r="RUU140" s="7"/>
      <c r="RUV140" s="7"/>
      <c r="RUW140" s="7"/>
      <c r="RUX140" s="7"/>
      <c r="RUY140" s="7"/>
      <c r="RUZ140" s="7"/>
      <c r="RVA140" s="7"/>
      <c r="RVB140" s="7"/>
      <c r="RVC140" s="7"/>
      <c r="RVD140" s="7"/>
      <c r="RVE140" s="7"/>
      <c r="RVF140" s="7"/>
      <c r="RVG140" s="7"/>
      <c r="RVH140" s="7"/>
      <c r="RVI140" s="7"/>
      <c r="RVJ140" s="7"/>
      <c r="RVK140" s="7"/>
      <c r="RVL140" s="7"/>
      <c r="RVM140" s="7"/>
      <c r="RVN140" s="7"/>
      <c r="RVO140" s="7"/>
      <c r="RVP140" s="7"/>
      <c r="RVQ140" s="7"/>
      <c r="RVR140" s="7"/>
      <c r="RVS140" s="7"/>
      <c r="RVT140" s="7"/>
      <c r="RVU140" s="7"/>
      <c r="RVV140" s="7"/>
      <c r="RVW140" s="7"/>
      <c r="RVX140" s="7"/>
      <c r="RVY140" s="7"/>
      <c r="RVZ140" s="7"/>
      <c r="RWA140" s="7"/>
      <c r="RWB140" s="7"/>
      <c r="RWC140" s="7"/>
      <c r="RWD140" s="7"/>
      <c r="RWE140" s="7"/>
      <c r="RWF140" s="7"/>
      <c r="RWG140" s="7"/>
      <c r="RWH140" s="7"/>
      <c r="RWI140" s="7"/>
      <c r="RWJ140" s="7"/>
      <c r="RWK140" s="7"/>
      <c r="RWL140" s="7"/>
      <c r="RWM140" s="7"/>
      <c r="RWN140" s="7"/>
      <c r="RWO140" s="7"/>
      <c r="RWP140" s="7"/>
      <c r="RWQ140" s="7"/>
      <c r="RWR140" s="7"/>
      <c r="RWS140" s="7"/>
      <c r="RWT140" s="7"/>
      <c r="RWU140" s="7"/>
      <c r="RWV140" s="7"/>
      <c r="RWW140" s="7"/>
      <c r="RWX140" s="7"/>
      <c r="RWY140" s="7"/>
      <c r="RWZ140" s="7"/>
      <c r="RXA140" s="7"/>
      <c r="RXB140" s="7"/>
      <c r="RXC140" s="7"/>
      <c r="RXD140" s="7"/>
      <c r="RXE140" s="7"/>
      <c r="RXF140" s="7"/>
      <c r="RXG140" s="7"/>
      <c r="RXH140" s="7"/>
      <c r="RXI140" s="7"/>
      <c r="RXJ140" s="7"/>
      <c r="RXK140" s="7"/>
      <c r="RXL140" s="7"/>
      <c r="RXM140" s="7"/>
      <c r="RXN140" s="7"/>
      <c r="RXO140" s="7"/>
      <c r="RXP140" s="7"/>
      <c r="RXQ140" s="7"/>
      <c r="RXR140" s="7"/>
      <c r="RXS140" s="7"/>
      <c r="RXT140" s="7"/>
      <c r="RXU140" s="7"/>
      <c r="RXV140" s="7"/>
      <c r="RXW140" s="7"/>
      <c r="RXX140" s="7"/>
      <c r="RXY140" s="7"/>
      <c r="RXZ140" s="7"/>
      <c r="RYA140" s="7"/>
      <c r="RYB140" s="7"/>
      <c r="RYC140" s="7"/>
      <c r="RYD140" s="7"/>
      <c r="RYE140" s="7"/>
      <c r="RYF140" s="7"/>
      <c r="RYG140" s="7"/>
      <c r="RYH140" s="7"/>
      <c r="RYI140" s="7"/>
      <c r="RYJ140" s="7"/>
      <c r="RYK140" s="7"/>
      <c r="RYL140" s="7"/>
      <c r="RYM140" s="7"/>
      <c r="RYN140" s="7"/>
      <c r="RYO140" s="7"/>
      <c r="RYP140" s="7"/>
      <c r="RYQ140" s="7"/>
      <c r="RYR140" s="7"/>
      <c r="RYS140" s="7"/>
      <c r="RYT140" s="7"/>
      <c r="RYU140" s="7"/>
      <c r="RYV140" s="7"/>
      <c r="RYW140" s="7"/>
      <c r="RYX140" s="7"/>
      <c r="RYY140" s="7"/>
      <c r="RYZ140" s="7"/>
      <c r="RZA140" s="7"/>
      <c r="RZB140" s="7"/>
      <c r="RZC140" s="7"/>
      <c r="RZD140" s="7"/>
      <c r="RZE140" s="7"/>
      <c r="RZF140" s="7"/>
      <c r="RZG140" s="7"/>
      <c r="RZH140" s="7"/>
      <c r="RZI140" s="7"/>
      <c r="RZJ140" s="7"/>
      <c r="RZK140" s="7"/>
      <c r="RZL140" s="7"/>
      <c r="RZM140" s="7"/>
      <c r="RZN140" s="7"/>
      <c r="RZO140" s="7"/>
      <c r="RZP140" s="7"/>
      <c r="RZQ140" s="7"/>
      <c r="RZR140" s="7"/>
      <c r="RZS140" s="7"/>
      <c r="RZT140" s="7"/>
      <c r="RZU140" s="7"/>
      <c r="RZV140" s="7"/>
      <c r="RZW140" s="7"/>
      <c r="RZX140" s="7"/>
      <c r="RZY140" s="7"/>
      <c r="RZZ140" s="7"/>
      <c r="SAA140" s="7"/>
      <c r="SAB140" s="7"/>
      <c r="SAC140" s="7"/>
      <c r="SAD140" s="7"/>
      <c r="SAE140" s="7"/>
      <c r="SAF140" s="7"/>
      <c r="SAG140" s="7"/>
      <c r="SAH140" s="7"/>
      <c r="SAI140" s="7"/>
      <c r="SAJ140" s="7"/>
      <c r="SAK140" s="7"/>
      <c r="SAL140" s="7"/>
      <c r="SAM140" s="7"/>
      <c r="SAN140" s="7"/>
      <c r="SAO140" s="7"/>
      <c r="SAP140" s="7"/>
      <c r="SAQ140" s="7"/>
      <c r="SAR140" s="7"/>
      <c r="SAS140" s="7"/>
      <c r="SAT140" s="7"/>
      <c r="SAU140" s="7"/>
      <c r="SAV140" s="7"/>
      <c r="SAW140" s="7"/>
      <c r="SAX140" s="7"/>
      <c r="SAY140" s="7"/>
      <c r="SAZ140" s="7"/>
      <c r="SBA140" s="7"/>
      <c r="SBB140" s="7"/>
      <c r="SBC140" s="7"/>
      <c r="SBD140" s="7"/>
      <c r="SBE140" s="7"/>
      <c r="SBF140" s="7"/>
      <c r="SBG140" s="7"/>
      <c r="SBH140" s="7"/>
      <c r="SBI140" s="7"/>
      <c r="SBJ140" s="7"/>
      <c r="SBK140" s="7"/>
      <c r="SBL140" s="7"/>
      <c r="SBM140" s="7"/>
      <c r="SBN140" s="7"/>
      <c r="SBO140" s="7"/>
      <c r="SBP140" s="7"/>
      <c r="SBQ140" s="7"/>
      <c r="SBR140" s="7"/>
      <c r="SBS140" s="7"/>
      <c r="SBT140" s="7"/>
      <c r="SBU140" s="7"/>
      <c r="SBV140" s="7"/>
      <c r="SBW140" s="7"/>
      <c r="SBX140" s="7"/>
      <c r="SBY140" s="7"/>
      <c r="SBZ140" s="7"/>
      <c r="SCA140" s="7"/>
      <c r="SCB140" s="7"/>
      <c r="SCC140" s="7"/>
      <c r="SCD140" s="7"/>
      <c r="SCE140" s="7"/>
      <c r="SCF140" s="7"/>
      <c r="SCG140" s="7"/>
      <c r="SCH140" s="7"/>
      <c r="SCI140" s="7"/>
      <c r="SCJ140" s="7"/>
      <c r="SCK140" s="7"/>
      <c r="SCL140" s="7"/>
      <c r="SCM140" s="7"/>
      <c r="SCN140" s="7"/>
      <c r="SCO140" s="7"/>
      <c r="SCP140" s="7"/>
      <c r="SCQ140" s="7"/>
      <c r="SCR140" s="7"/>
      <c r="SCS140" s="7"/>
      <c r="SCT140" s="7"/>
      <c r="SCU140" s="7"/>
      <c r="SCV140" s="7"/>
      <c r="SCW140" s="7"/>
      <c r="SCX140" s="7"/>
      <c r="SCY140" s="7"/>
      <c r="SCZ140" s="7"/>
      <c r="SDA140" s="7"/>
      <c r="SDB140" s="7"/>
      <c r="SDC140" s="7"/>
      <c r="SDD140" s="7"/>
      <c r="SDE140" s="7"/>
      <c r="SDF140" s="7"/>
      <c r="SDG140" s="7"/>
      <c r="SDH140" s="7"/>
      <c r="SDI140" s="7"/>
      <c r="SDJ140" s="7"/>
      <c r="SDK140" s="7"/>
      <c r="SDL140" s="7"/>
      <c r="SDM140" s="7"/>
      <c r="SDN140" s="7"/>
      <c r="SDO140" s="7"/>
      <c r="SDP140" s="7"/>
      <c r="SDQ140" s="7"/>
      <c r="SDR140" s="7"/>
      <c r="SDS140" s="7"/>
      <c r="SDT140" s="7"/>
      <c r="SDU140" s="7"/>
      <c r="SDV140" s="7"/>
      <c r="SDW140" s="7"/>
      <c r="SDX140" s="7"/>
      <c r="SDY140" s="7"/>
      <c r="SDZ140" s="7"/>
      <c r="SEA140" s="7"/>
      <c r="SEB140" s="7"/>
      <c r="SEC140" s="7"/>
      <c r="SED140" s="7"/>
      <c r="SEE140" s="7"/>
      <c r="SEF140" s="7"/>
      <c r="SEG140" s="7"/>
      <c r="SEH140" s="7"/>
      <c r="SEI140" s="7"/>
      <c r="SEJ140" s="7"/>
      <c r="SEK140" s="7"/>
      <c r="SEL140" s="7"/>
      <c r="SEM140" s="7"/>
      <c r="SEN140" s="7"/>
      <c r="SEO140" s="7"/>
      <c r="SEP140" s="7"/>
      <c r="SEQ140" s="7"/>
      <c r="SER140" s="7"/>
      <c r="SES140" s="7"/>
      <c r="SET140" s="7"/>
      <c r="SEU140" s="7"/>
      <c r="SEV140" s="7"/>
      <c r="SEW140" s="7"/>
      <c r="SEX140" s="7"/>
      <c r="SEY140" s="7"/>
      <c r="SEZ140" s="7"/>
      <c r="SFA140" s="7"/>
      <c r="SFB140" s="7"/>
      <c r="SFC140" s="7"/>
      <c r="SFD140" s="7"/>
      <c r="SFE140" s="7"/>
      <c r="SFF140" s="7"/>
      <c r="SFG140" s="7"/>
      <c r="SFH140" s="7"/>
      <c r="SFI140" s="7"/>
      <c r="SFJ140" s="7"/>
      <c r="SFK140" s="7"/>
      <c r="SFL140" s="7"/>
      <c r="SFM140" s="7"/>
      <c r="SFN140" s="7"/>
      <c r="SFO140" s="7"/>
      <c r="SFP140" s="7"/>
      <c r="SFQ140" s="7"/>
      <c r="SFR140" s="7"/>
      <c r="SFS140" s="7"/>
      <c r="SFT140" s="7"/>
      <c r="SFU140" s="7"/>
      <c r="SFV140" s="7"/>
      <c r="SFW140" s="7"/>
      <c r="SFX140" s="7"/>
      <c r="SFY140" s="7"/>
      <c r="SFZ140" s="7"/>
      <c r="SGA140" s="7"/>
      <c r="SGB140" s="7"/>
      <c r="SGC140" s="7"/>
      <c r="SGD140" s="7"/>
      <c r="SGE140" s="7"/>
      <c r="SGF140" s="7"/>
      <c r="SGG140" s="7"/>
      <c r="SGH140" s="7"/>
      <c r="SGI140" s="7"/>
      <c r="SGJ140" s="7"/>
      <c r="SGK140" s="7"/>
      <c r="SGL140" s="7"/>
      <c r="SGM140" s="7"/>
      <c r="SGN140" s="7"/>
      <c r="SGO140" s="7"/>
      <c r="SGP140" s="7"/>
      <c r="SGQ140" s="7"/>
      <c r="SGR140" s="7"/>
      <c r="SGS140" s="7"/>
      <c r="SGT140" s="7"/>
      <c r="SGU140" s="7"/>
      <c r="SGV140" s="7"/>
      <c r="SGW140" s="7"/>
      <c r="SGX140" s="7"/>
      <c r="SGY140" s="7"/>
      <c r="SGZ140" s="7"/>
      <c r="SHA140" s="7"/>
      <c r="SHB140" s="7"/>
      <c r="SHC140" s="7"/>
      <c r="SHD140" s="7"/>
      <c r="SHE140" s="7"/>
      <c r="SHF140" s="7"/>
      <c r="SHG140" s="7"/>
      <c r="SHH140" s="7"/>
      <c r="SHI140" s="7"/>
      <c r="SHJ140" s="7"/>
      <c r="SHK140" s="7"/>
      <c r="SHL140" s="7"/>
      <c r="SHM140" s="7"/>
      <c r="SHN140" s="7"/>
      <c r="SHO140" s="7"/>
      <c r="SHP140" s="7"/>
      <c r="SHQ140" s="7"/>
      <c r="SHR140" s="7"/>
      <c r="SHS140" s="7"/>
      <c r="SHT140" s="7"/>
      <c r="SHU140" s="7"/>
      <c r="SHV140" s="7"/>
      <c r="SHW140" s="7"/>
      <c r="SHX140" s="7"/>
      <c r="SHY140" s="7"/>
      <c r="SHZ140" s="7"/>
      <c r="SIA140" s="7"/>
      <c r="SIB140" s="7"/>
      <c r="SIC140" s="7"/>
      <c r="SID140" s="7"/>
      <c r="SIE140" s="7"/>
      <c r="SIF140" s="7"/>
      <c r="SIG140" s="7"/>
      <c r="SIH140" s="7"/>
      <c r="SII140" s="7"/>
      <c r="SIJ140" s="7"/>
      <c r="SIK140" s="7"/>
      <c r="SIL140" s="7"/>
      <c r="SIM140" s="7"/>
      <c r="SIN140" s="7"/>
      <c r="SIO140" s="7"/>
      <c r="SIP140" s="7"/>
      <c r="SIQ140" s="7"/>
      <c r="SIR140" s="7"/>
      <c r="SIS140" s="7"/>
      <c r="SIT140" s="7"/>
      <c r="SIU140" s="7"/>
      <c r="SIV140" s="7"/>
      <c r="SIW140" s="7"/>
      <c r="SIX140" s="7"/>
      <c r="SIY140" s="7"/>
      <c r="SIZ140" s="7"/>
      <c r="SJA140" s="7"/>
      <c r="SJB140" s="7"/>
      <c r="SJC140" s="7"/>
      <c r="SJD140" s="7"/>
      <c r="SJE140" s="7"/>
      <c r="SJF140" s="7"/>
      <c r="SJG140" s="7"/>
      <c r="SJH140" s="7"/>
      <c r="SJI140" s="7"/>
      <c r="SJJ140" s="7"/>
      <c r="SJK140" s="7"/>
      <c r="SJL140" s="7"/>
      <c r="SJM140" s="7"/>
      <c r="SJN140" s="7"/>
      <c r="SJO140" s="7"/>
      <c r="SJP140" s="7"/>
      <c r="SJQ140" s="7"/>
      <c r="SJR140" s="7"/>
      <c r="SJS140" s="7"/>
      <c r="SJT140" s="7"/>
      <c r="SJU140" s="7"/>
      <c r="SJV140" s="7"/>
      <c r="SJW140" s="7"/>
      <c r="SJX140" s="7"/>
      <c r="SJY140" s="7"/>
      <c r="SJZ140" s="7"/>
      <c r="SKA140" s="7"/>
      <c r="SKB140" s="7"/>
      <c r="SKC140" s="7"/>
      <c r="SKD140" s="7"/>
      <c r="SKE140" s="7"/>
      <c r="SKF140" s="7"/>
      <c r="SKG140" s="7"/>
      <c r="SKH140" s="7"/>
      <c r="SKI140" s="7"/>
      <c r="SKJ140" s="7"/>
      <c r="SKK140" s="7"/>
      <c r="SKL140" s="7"/>
      <c r="SKM140" s="7"/>
      <c r="SKN140" s="7"/>
      <c r="SKO140" s="7"/>
      <c r="SKP140" s="7"/>
      <c r="SKQ140" s="7"/>
      <c r="SKR140" s="7"/>
      <c r="SKS140" s="7"/>
      <c r="SKT140" s="7"/>
      <c r="SKU140" s="7"/>
      <c r="SKV140" s="7"/>
      <c r="SKW140" s="7"/>
      <c r="SKX140" s="7"/>
      <c r="SKY140" s="7"/>
      <c r="SKZ140" s="7"/>
      <c r="SLA140" s="7"/>
      <c r="SLB140" s="7"/>
      <c r="SLC140" s="7"/>
      <c r="SLD140" s="7"/>
      <c r="SLE140" s="7"/>
      <c r="SLF140" s="7"/>
      <c r="SLG140" s="7"/>
      <c r="SLH140" s="7"/>
      <c r="SLI140" s="7"/>
      <c r="SLJ140" s="7"/>
      <c r="SLK140" s="7"/>
      <c r="SLL140" s="7"/>
      <c r="SLM140" s="7"/>
      <c r="SLN140" s="7"/>
      <c r="SLO140" s="7"/>
      <c r="SLP140" s="7"/>
      <c r="SLQ140" s="7"/>
      <c r="SLR140" s="7"/>
      <c r="SLS140" s="7"/>
      <c r="SLT140" s="7"/>
      <c r="SLU140" s="7"/>
      <c r="SLV140" s="7"/>
      <c r="SLW140" s="7"/>
      <c r="SLX140" s="7"/>
      <c r="SLY140" s="7"/>
      <c r="SLZ140" s="7"/>
      <c r="SMA140" s="7"/>
      <c r="SMB140" s="7"/>
      <c r="SMC140" s="7"/>
      <c r="SMD140" s="7"/>
      <c r="SME140" s="7"/>
      <c r="SMF140" s="7"/>
      <c r="SMG140" s="7"/>
      <c r="SMH140" s="7"/>
      <c r="SMI140" s="7"/>
      <c r="SMJ140" s="7"/>
      <c r="SMK140" s="7"/>
      <c r="SML140" s="7"/>
      <c r="SMM140" s="7"/>
      <c r="SMN140" s="7"/>
      <c r="SMO140" s="7"/>
      <c r="SMP140" s="7"/>
      <c r="SMQ140" s="7"/>
      <c r="SMR140" s="7"/>
      <c r="SMS140" s="7"/>
      <c r="SMT140" s="7"/>
      <c r="SMU140" s="7"/>
      <c r="SMV140" s="7"/>
      <c r="SMW140" s="7"/>
      <c r="SMX140" s="7"/>
      <c r="SMY140" s="7"/>
      <c r="SMZ140" s="7"/>
      <c r="SNA140" s="7"/>
      <c r="SNB140" s="7"/>
      <c r="SNC140" s="7"/>
      <c r="SND140" s="7"/>
      <c r="SNE140" s="7"/>
      <c r="SNF140" s="7"/>
      <c r="SNG140" s="7"/>
      <c r="SNH140" s="7"/>
      <c r="SNI140" s="7"/>
      <c r="SNJ140" s="7"/>
      <c r="SNK140" s="7"/>
      <c r="SNL140" s="7"/>
      <c r="SNM140" s="7"/>
      <c r="SNN140" s="7"/>
      <c r="SNO140" s="7"/>
      <c r="SNP140" s="7"/>
      <c r="SNQ140" s="7"/>
      <c r="SNR140" s="7"/>
      <c r="SNS140" s="7"/>
      <c r="SNT140" s="7"/>
      <c r="SNU140" s="7"/>
      <c r="SNV140" s="7"/>
      <c r="SNW140" s="7"/>
      <c r="SNX140" s="7"/>
      <c r="SNY140" s="7"/>
      <c r="SNZ140" s="7"/>
      <c r="SOA140" s="7"/>
      <c r="SOB140" s="7"/>
      <c r="SOC140" s="7"/>
      <c r="SOD140" s="7"/>
      <c r="SOE140" s="7"/>
      <c r="SOF140" s="7"/>
      <c r="SOG140" s="7"/>
      <c r="SOH140" s="7"/>
      <c r="SOI140" s="7"/>
      <c r="SOJ140" s="7"/>
      <c r="SOK140" s="7"/>
      <c r="SOL140" s="7"/>
      <c r="SOM140" s="7"/>
      <c r="SON140" s="7"/>
      <c r="SOO140" s="7"/>
      <c r="SOP140" s="7"/>
      <c r="SOQ140" s="7"/>
      <c r="SOR140" s="7"/>
      <c r="SOS140" s="7"/>
      <c r="SOT140" s="7"/>
      <c r="SOU140" s="7"/>
      <c r="SOV140" s="7"/>
      <c r="SOW140" s="7"/>
      <c r="SOX140" s="7"/>
      <c r="SOY140" s="7"/>
      <c r="SOZ140" s="7"/>
      <c r="SPA140" s="7"/>
      <c r="SPB140" s="7"/>
      <c r="SPC140" s="7"/>
      <c r="SPD140" s="7"/>
      <c r="SPE140" s="7"/>
      <c r="SPF140" s="7"/>
      <c r="SPG140" s="7"/>
      <c r="SPH140" s="7"/>
      <c r="SPI140" s="7"/>
      <c r="SPJ140" s="7"/>
      <c r="SPK140" s="7"/>
      <c r="SPL140" s="7"/>
      <c r="SPM140" s="7"/>
      <c r="SPN140" s="7"/>
      <c r="SPO140" s="7"/>
      <c r="SPP140" s="7"/>
      <c r="SPQ140" s="7"/>
      <c r="SPR140" s="7"/>
      <c r="SPS140" s="7"/>
      <c r="SPT140" s="7"/>
      <c r="SPU140" s="7"/>
      <c r="SPV140" s="7"/>
      <c r="SPW140" s="7"/>
      <c r="SPX140" s="7"/>
      <c r="SPY140" s="7"/>
      <c r="SPZ140" s="7"/>
      <c r="SQA140" s="7"/>
      <c r="SQB140" s="7"/>
      <c r="SQC140" s="7"/>
      <c r="SQD140" s="7"/>
      <c r="SQE140" s="7"/>
      <c r="SQF140" s="7"/>
      <c r="SQG140" s="7"/>
      <c r="SQH140" s="7"/>
      <c r="SQI140" s="7"/>
      <c r="SQJ140" s="7"/>
      <c r="SQK140" s="7"/>
      <c r="SQL140" s="7"/>
      <c r="SQM140" s="7"/>
      <c r="SQN140" s="7"/>
      <c r="SQO140" s="7"/>
      <c r="SQP140" s="7"/>
      <c r="SQQ140" s="7"/>
      <c r="SQR140" s="7"/>
      <c r="SQS140" s="7"/>
      <c r="SQT140" s="7"/>
      <c r="SQU140" s="7"/>
      <c r="SQV140" s="7"/>
      <c r="SQW140" s="7"/>
      <c r="SQX140" s="7"/>
      <c r="SQY140" s="7"/>
      <c r="SQZ140" s="7"/>
      <c r="SRA140" s="7"/>
      <c r="SRB140" s="7"/>
      <c r="SRC140" s="7"/>
      <c r="SRD140" s="7"/>
      <c r="SRE140" s="7"/>
      <c r="SRF140" s="7"/>
      <c r="SRG140" s="7"/>
      <c r="SRH140" s="7"/>
      <c r="SRI140" s="7"/>
      <c r="SRJ140" s="7"/>
      <c r="SRK140" s="7"/>
      <c r="SRL140" s="7"/>
      <c r="SRM140" s="7"/>
      <c r="SRN140" s="7"/>
      <c r="SRO140" s="7"/>
      <c r="SRP140" s="7"/>
      <c r="SRQ140" s="7"/>
      <c r="SRR140" s="7"/>
      <c r="SRS140" s="7"/>
      <c r="SRT140" s="7"/>
      <c r="SRU140" s="7"/>
      <c r="SRV140" s="7"/>
      <c r="SRW140" s="7"/>
      <c r="SRX140" s="7"/>
      <c r="SRY140" s="7"/>
      <c r="SRZ140" s="7"/>
      <c r="SSA140" s="7"/>
      <c r="SSB140" s="7"/>
      <c r="SSC140" s="7"/>
      <c r="SSD140" s="7"/>
      <c r="SSE140" s="7"/>
      <c r="SSF140" s="7"/>
      <c r="SSG140" s="7"/>
      <c r="SSH140" s="7"/>
      <c r="SSI140" s="7"/>
      <c r="SSJ140" s="7"/>
      <c r="SSK140" s="7"/>
      <c r="SSL140" s="7"/>
      <c r="SSM140" s="7"/>
      <c r="SSN140" s="7"/>
      <c r="SSO140" s="7"/>
      <c r="SSP140" s="7"/>
      <c r="SSQ140" s="7"/>
      <c r="SSR140" s="7"/>
      <c r="SSS140" s="7"/>
      <c r="SST140" s="7"/>
      <c r="SSU140" s="7"/>
      <c r="SSV140" s="7"/>
      <c r="SSW140" s="7"/>
      <c r="SSX140" s="7"/>
      <c r="SSY140" s="7"/>
      <c r="SSZ140" s="7"/>
      <c r="STA140" s="7"/>
      <c r="STB140" s="7"/>
      <c r="STC140" s="7"/>
      <c r="STD140" s="7"/>
      <c r="STE140" s="7"/>
      <c r="STF140" s="7"/>
      <c r="STG140" s="7"/>
      <c r="STH140" s="7"/>
      <c r="STI140" s="7"/>
      <c r="STJ140" s="7"/>
      <c r="STK140" s="7"/>
      <c r="STL140" s="7"/>
      <c r="STM140" s="7"/>
      <c r="STN140" s="7"/>
      <c r="STO140" s="7"/>
      <c r="STP140" s="7"/>
      <c r="STQ140" s="7"/>
      <c r="STR140" s="7"/>
      <c r="STS140" s="7"/>
      <c r="STT140" s="7"/>
      <c r="STU140" s="7"/>
      <c r="STV140" s="7"/>
      <c r="STW140" s="7"/>
      <c r="STX140" s="7"/>
      <c r="STY140" s="7"/>
      <c r="STZ140" s="7"/>
      <c r="SUA140" s="7"/>
      <c r="SUB140" s="7"/>
      <c r="SUC140" s="7"/>
      <c r="SUD140" s="7"/>
      <c r="SUE140" s="7"/>
      <c r="SUF140" s="7"/>
      <c r="SUG140" s="7"/>
      <c r="SUH140" s="7"/>
      <c r="SUI140" s="7"/>
      <c r="SUJ140" s="7"/>
      <c r="SUK140" s="7"/>
      <c r="SUL140" s="7"/>
      <c r="SUM140" s="7"/>
      <c r="SUN140" s="7"/>
      <c r="SUO140" s="7"/>
      <c r="SUP140" s="7"/>
      <c r="SUQ140" s="7"/>
      <c r="SUR140" s="7"/>
      <c r="SUS140" s="7"/>
      <c r="SUT140" s="7"/>
      <c r="SUU140" s="7"/>
      <c r="SUV140" s="7"/>
      <c r="SUW140" s="7"/>
      <c r="SUX140" s="7"/>
      <c r="SUY140" s="7"/>
      <c r="SUZ140" s="7"/>
      <c r="SVA140" s="7"/>
      <c r="SVB140" s="7"/>
      <c r="SVC140" s="7"/>
      <c r="SVD140" s="7"/>
      <c r="SVE140" s="7"/>
      <c r="SVF140" s="7"/>
      <c r="SVG140" s="7"/>
      <c r="SVH140" s="7"/>
      <c r="SVI140" s="7"/>
      <c r="SVJ140" s="7"/>
      <c r="SVK140" s="7"/>
      <c r="SVL140" s="7"/>
      <c r="SVM140" s="7"/>
      <c r="SVN140" s="7"/>
      <c r="SVO140" s="7"/>
      <c r="SVP140" s="7"/>
      <c r="SVQ140" s="7"/>
      <c r="SVR140" s="7"/>
      <c r="SVS140" s="7"/>
      <c r="SVT140" s="7"/>
      <c r="SVU140" s="7"/>
      <c r="SVV140" s="7"/>
      <c r="SVW140" s="7"/>
      <c r="SVX140" s="7"/>
      <c r="SVY140" s="7"/>
      <c r="SVZ140" s="7"/>
      <c r="SWA140" s="7"/>
      <c r="SWB140" s="7"/>
      <c r="SWC140" s="7"/>
      <c r="SWD140" s="7"/>
      <c r="SWE140" s="7"/>
      <c r="SWF140" s="7"/>
      <c r="SWG140" s="7"/>
      <c r="SWH140" s="7"/>
      <c r="SWI140" s="7"/>
      <c r="SWJ140" s="7"/>
      <c r="SWK140" s="7"/>
      <c r="SWL140" s="7"/>
      <c r="SWM140" s="7"/>
      <c r="SWN140" s="7"/>
      <c r="SWO140" s="7"/>
      <c r="SWP140" s="7"/>
      <c r="SWQ140" s="7"/>
      <c r="SWR140" s="7"/>
      <c r="SWS140" s="7"/>
      <c r="SWT140" s="7"/>
      <c r="SWU140" s="7"/>
      <c r="SWV140" s="7"/>
      <c r="SWW140" s="7"/>
      <c r="SWX140" s="7"/>
      <c r="SWY140" s="7"/>
      <c r="SWZ140" s="7"/>
      <c r="SXA140" s="7"/>
      <c r="SXB140" s="7"/>
      <c r="SXC140" s="7"/>
      <c r="SXD140" s="7"/>
      <c r="SXE140" s="7"/>
      <c r="SXF140" s="7"/>
      <c r="SXG140" s="7"/>
      <c r="SXH140" s="7"/>
      <c r="SXI140" s="7"/>
      <c r="SXJ140" s="7"/>
      <c r="SXK140" s="7"/>
      <c r="SXL140" s="7"/>
      <c r="SXM140" s="7"/>
      <c r="SXN140" s="7"/>
      <c r="SXO140" s="7"/>
      <c r="SXP140" s="7"/>
      <c r="SXQ140" s="7"/>
      <c r="SXR140" s="7"/>
      <c r="SXS140" s="7"/>
      <c r="SXT140" s="7"/>
      <c r="SXU140" s="7"/>
      <c r="SXV140" s="7"/>
      <c r="SXW140" s="7"/>
      <c r="SXX140" s="7"/>
      <c r="SXY140" s="7"/>
      <c r="SXZ140" s="7"/>
      <c r="SYA140" s="7"/>
      <c r="SYB140" s="7"/>
      <c r="SYC140" s="7"/>
      <c r="SYD140" s="7"/>
      <c r="SYE140" s="7"/>
      <c r="SYF140" s="7"/>
      <c r="SYG140" s="7"/>
      <c r="SYH140" s="7"/>
      <c r="SYI140" s="7"/>
      <c r="SYJ140" s="7"/>
      <c r="SYK140" s="7"/>
      <c r="SYL140" s="7"/>
      <c r="SYM140" s="7"/>
      <c r="SYN140" s="7"/>
      <c r="SYO140" s="7"/>
      <c r="SYP140" s="7"/>
      <c r="SYQ140" s="7"/>
      <c r="SYR140" s="7"/>
      <c r="SYS140" s="7"/>
      <c r="SYT140" s="7"/>
      <c r="SYU140" s="7"/>
      <c r="SYV140" s="7"/>
      <c r="SYW140" s="7"/>
      <c r="SYX140" s="7"/>
      <c r="SYY140" s="7"/>
      <c r="SYZ140" s="7"/>
      <c r="SZA140" s="7"/>
      <c r="SZB140" s="7"/>
      <c r="SZC140" s="7"/>
      <c r="SZD140" s="7"/>
      <c r="SZE140" s="7"/>
      <c r="SZF140" s="7"/>
      <c r="SZG140" s="7"/>
      <c r="SZH140" s="7"/>
      <c r="SZI140" s="7"/>
      <c r="SZJ140" s="7"/>
      <c r="SZK140" s="7"/>
      <c r="SZL140" s="7"/>
      <c r="SZM140" s="7"/>
      <c r="SZN140" s="7"/>
      <c r="SZO140" s="7"/>
      <c r="SZP140" s="7"/>
      <c r="SZQ140" s="7"/>
      <c r="SZR140" s="7"/>
      <c r="SZS140" s="7"/>
      <c r="SZT140" s="7"/>
      <c r="SZU140" s="7"/>
      <c r="SZV140" s="7"/>
      <c r="SZW140" s="7"/>
      <c r="SZX140" s="7"/>
      <c r="SZY140" s="7"/>
      <c r="SZZ140" s="7"/>
      <c r="TAA140" s="7"/>
      <c r="TAB140" s="7"/>
      <c r="TAC140" s="7"/>
      <c r="TAD140" s="7"/>
      <c r="TAE140" s="7"/>
      <c r="TAF140" s="7"/>
      <c r="TAG140" s="7"/>
      <c r="TAH140" s="7"/>
      <c r="TAI140" s="7"/>
      <c r="TAJ140" s="7"/>
      <c r="TAK140" s="7"/>
      <c r="TAL140" s="7"/>
      <c r="TAM140" s="7"/>
      <c r="TAN140" s="7"/>
      <c r="TAO140" s="7"/>
      <c r="TAP140" s="7"/>
      <c r="TAQ140" s="7"/>
      <c r="TAR140" s="7"/>
      <c r="TAS140" s="7"/>
      <c r="TAT140" s="7"/>
      <c r="TAU140" s="7"/>
      <c r="TAV140" s="7"/>
      <c r="TAW140" s="7"/>
      <c r="TAX140" s="7"/>
      <c r="TAY140" s="7"/>
      <c r="TAZ140" s="7"/>
      <c r="TBA140" s="7"/>
      <c r="TBB140" s="7"/>
      <c r="TBC140" s="7"/>
      <c r="TBD140" s="7"/>
      <c r="TBE140" s="7"/>
      <c r="TBF140" s="7"/>
      <c r="TBG140" s="7"/>
      <c r="TBH140" s="7"/>
      <c r="TBI140" s="7"/>
      <c r="TBJ140" s="7"/>
      <c r="TBK140" s="7"/>
      <c r="TBL140" s="7"/>
      <c r="TBM140" s="7"/>
      <c r="TBN140" s="7"/>
      <c r="TBO140" s="7"/>
      <c r="TBP140" s="7"/>
      <c r="TBQ140" s="7"/>
      <c r="TBR140" s="7"/>
      <c r="TBS140" s="7"/>
      <c r="TBT140" s="7"/>
      <c r="TBU140" s="7"/>
      <c r="TBV140" s="7"/>
      <c r="TBW140" s="7"/>
      <c r="TBX140" s="7"/>
      <c r="TBY140" s="7"/>
      <c r="TBZ140" s="7"/>
      <c r="TCA140" s="7"/>
      <c r="TCB140" s="7"/>
      <c r="TCC140" s="7"/>
      <c r="TCD140" s="7"/>
      <c r="TCE140" s="7"/>
      <c r="TCF140" s="7"/>
      <c r="TCG140" s="7"/>
      <c r="TCH140" s="7"/>
      <c r="TCI140" s="7"/>
      <c r="TCJ140" s="7"/>
      <c r="TCK140" s="7"/>
      <c r="TCL140" s="7"/>
      <c r="TCM140" s="7"/>
      <c r="TCN140" s="7"/>
      <c r="TCO140" s="7"/>
      <c r="TCP140" s="7"/>
      <c r="TCQ140" s="7"/>
      <c r="TCR140" s="7"/>
      <c r="TCS140" s="7"/>
      <c r="TCT140" s="7"/>
      <c r="TCU140" s="7"/>
      <c r="TCV140" s="7"/>
      <c r="TCW140" s="7"/>
      <c r="TCX140" s="7"/>
      <c r="TCY140" s="7"/>
      <c r="TCZ140" s="7"/>
      <c r="TDA140" s="7"/>
      <c r="TDB140" s="7"/>
      <c r="TDC140" s="7"/>
      <c r="TDD140" s="7"/>
      <c r="TDE140" s="7"/>
      <c r="TDF140" s="7"/>
      <c r="TDG140" s="7"/>
      <c r="TDH140" s="7"/>
      <c r="TDI140" s="7"/>
      <c r="TDJ140" s="7"/>
      <c r="TDK140" s="7"/>
      <c r="TDL140" s="7"/>
      <c r="TDM140" s="7"/>
      <c r="TDN140" s="7"/>
      <c r="TDO140" s="7"/>
      <c r="TDP140" s="7"/>
      <c r="TDQ140" s="7"/>
      <c r="TDR140" s="7"/>
      <c r="TDS140" s="7"/>
      <c r="TDT140" s="7"/>
      <c r="TDU140" s="7"/>
      <c r="TDV140" s="7"/>
      <c r="TDW140" s="7"/>
      <c r="TDX140" s="7"/>
      <c r="TDY140" s="7"/>
      <c r="TDZ140" s="7"/>
      <c r="TEA140" s="7"/>
      <c r="TEB140" s="7"/>
      <c r="TEC140" s="7"/>
      <c r="TED140" s="7"/>
      <c r="TEE140" s="7"/>
      <c r="TEF140" s="7"/>
      <c r="TEG140" s="7"/>
      <c r="TEH140" s="7"/>
      <c r="TEI140" s="7"/>
      <c r="TEJ140" s="7"/>
      <c r="TEK140" s="7"/>
      <c r="TEL140" s="7"/>
      <c r="TEM140" s="7"/>
      <c r="TEN140" s="7"/>
      <c r="TEO140" s="7"/>
      <c r="TEP140" s="7"/>
      <c r="TEQ140" s="7"/>
      <c r="TER140" s="7"/>
      <c r="TES140" s="7"/>
      <c r="TET140" s="7"/>
      <c r="TEU140" s="7"/>
      <c r="TEV140" s="7"/>
      <c r="TEW140" s="7"/>
      <c r="TEX140" s="7"/>
      <c r="TEY140" s="7"/>
      <c r="TEZ140" s="7"/>
      <c r="TFA140" s="7"/>
      <c r="TFB140" s="7"/>
      <c r="TFC140" s="7"/>
      <c r="TFD140" s="7"/>
      <c r="TFE140" s="7"/>
      <c r="TFF140" s="7"/>
      <c r="TFG140" s="7"/>
      <c r="TFH140" s="7"/>
      <c r="TFI140" s="7"/>
      <c r="TFJ140" s="7"/>
      <c r="TFK140" s="7"/>
      <c r="TFL140" s="7"/>
      <c r="TFM140" s="7"/>
      <c r="TFN140" s="7"/>
      <c r="TFO140" s="7"/>
      <c r="TFP140" s="7"/>
      <c r="TFQ140" s="7"/>
      <c r="TFR140" s="7"/>
      <c r="TFS140" s="7"/>
      <c r="TFT140" s="7"/>
      <c r="TFU140" s="7"/>
      <c r="TFV140" s="7"/>
      <c r="TFW140" s="7"/>
      <c r="TFX140" s="7"/>
      <c r="TFY140" s="7"/>
      <c r="TFZ140" s="7"/>
      <c r="TGA140" s="7"/>
      <c r="TGB140" s="7"/>
      <c r="TGC140" s="7"/>
      <c r="TGD140" s="7"/>
      <c r="TGE140" s="7"/>
      <c r="TGF140" s="7"/>
      <c r="TGG140" s="7"/>
      <c r="TGH140" s="7"/>
      <c r="TGI140" s="7"/>
      <c r="TGJ140" s="7"/>
      <c r="TGK140" s="7"/>
      <c r="TGL140" s="7"/>
      <c r="TGM140" s="7"/>
      <c r="TGN140" s="7"/>
      <c r="TGO140" s="7"/>
      <c r="TGP140" s="7"/>
      <c r="TGQ140" s="7"/>
      <c r="TGR140" s="7"/>
      <c r="TGS140" s="7"/>
      <c r="TGT140" s="7"/>
      <c r="TGU140" s="7"/>
      <c r="TGV140" s="7"/>
      <c r="TGW140" s="7"/>
      <c r="TGX140" s="7"/>
      <c r="TGY140" s="7"/>
      <c r="TGZ140" s="7"/>
      <c r="THA140" s="7"/>
      <c r="THB140" s="7"/>
      <c r="THC140" s="7"/>
      <c r="THD140" s="7"/>
      <c r="THE140" s="7"/>
      <c r="THF140" s="7"/>
      <c r="THG140" s="7"/>
      <c r="THH140" s="7"/>
      <c r="THI140" s="7"/>
      <c r="THJ140" s="7"/>
      <c r="THK140" s="7"/>
      <c r="THL140" s="7"/>
      <c r="THM140" s="7"/>
      <c r="THN140" s="7"/>
      <c r="THO140" s="7"/>
      <c r="THP140" s="7"/>
      <c r="THQ140" s="7"/>
      <c r="THR140" s="7"/>
      <c r="THS140" s="7"/>
      <c r="THT140" s="7"/>
      <c r="THU140" s="7"/>
      <c r="THV140" s="7"/>
      <c r="THW140" s="7"/>
      <c r="THX140" s="7"/>
      <c r="THY140" s="7"/>
      <c r="THZ140" s="7"/>
      <c r="TIA140" s="7"/>
      <c r="TIB140" s="7"/>
      <c r="TIC140" s="7"/>
      <c r="TID140" s="7"/>
      <c r="TIE140" s="7"/>
      <c r="TIF140" s="7"/>
      <c r="TIG140" s="7"/>
      <c r="TIH140" s="7"/>
      <c r="TII140" s="7"/>
      <c r="TIJ140" s="7"/>
      <c r="TIK140" s="7"/>
      <c r="TIL140" s="7"/>
      <c r="TIM140" s="7"/>
      <c r="TIN140" s="7"/>
      <c r="TIO140" s="7"/>
      <c r="TIP140" s="7"/>
      <c r="TIQ140" s="7"/>
      <c r="TIR140" s="7"/>
      <c r="TIS140" s="7"/>
      <c r="TIT140" s="7"/>
      <c r="TIU140" s="7"/>
      <c r="TIV140" s="7"/>
      <c r="TIW140" s="7"/>
      <c r="TIX140" s="7"/>
      <c r="TIY140" s="7"/>
      <c r="TIZ140" s="7"/>
      <c r="TJA140" s="7"/>
      <c r="TJB140" s="7"/>
      <c r="TJC140" s="7"/>
      <c r="TJD140" s="7"/>
      <c r="TJE140" s="7"/>
      <c r="TJF140" s="7"/>
      <c r="TJG140" s="7"/>
      <c r="TJH140" s="7"/>
      <c r="TJI140" s="7"/>
      <c r="TJJ140" s="7"/>
      <c r="TJK140" s="7"/>
      <c r="TJL140" s="7"/>
      <c r="TJM140" s="7"/>
      <c r="TJN140" s="7"/>
      <c r="TJO140" s="7"/>
      <c r="TJP140" s="7"/>
      <c r="TJQ140" s="7"/>
      <c r="TJR140" s="7"/>
      <c r="TJS140" s="7"/>
      <c r="TJT140" s="7"/>
      <c r="TJU140" s="7"/>
      <c r="TJV140" s="7"/>
      <c r="TJW140" s="7"/>
      <c r="TJX140" s="7"/>
      <c r="TJY140" s="7"/>
      <c r="TJZ140" s="7"/>
      <c r="TKA140" s="7"/>
      <c r="TKB140" s="7"/>
      <c r="TKC140" s="7"/>
      <c r="TKD140" s="7"/>
      <c r="TKE140" s="7"/>
      <c r="TKF140" s="7"/>
      <c r="TKG140" s="7"/>
      <c r="TKH140" s="7"/>
      <c r="TKI140" s="7"/>
      <c r="TKJ140" s="7"/>
      <c r="TKK140" s="7"/>
      <c r="TKL140" s="7"/>
      <c r="TKM140" s="7"/>
      <c r="TKN140" s="7"/>
      <c r="TKO140" s="7"/>
      <c r="TKP140" s="7"/>
      <c r="TKQ140" s="7"/>
      <c r="TKR140" s="7"/>
      <c r="TKS140" s="7"/>
      <c r="TKT140" s="7"/>
      <c r="TKU140" s="7"/>
      <c r="TKV140" s="7"/>
      <c r="TKW140" s="7"/>
      <c r="TKX140" s="7"/>
      <c r="TKY140" s="7"/>
      <c r="TKZ140" s="7"/>
      <c r="TLA140" s="7"/>
      <c r="TLB140" s="7"/>
      <c r="TLC140" s="7"/>
      <c r="TLD140" s="7"/>
      <c r="TLE140" s="7"/>
      <c r="TLF140" s="7"/>
      <c r="TLG140" s="7"/>
      <c r="TLH140" s="7"/>
      <c r="TLI140" s="7"/>
      <c r="TLJ140" s="7"/>
      <c r="TLK140" s="7"/>
      <c r="TLL140" s="7"/>
      <c r="TLM140" s="7"/>
      <c r="TLN140" s="7"/>
      <c r="TLO140" s="7"/>
      <c r="TLP140" s="7"/>
      <c r="TLQ140" s="7"/>
      <c r="TLR140" s="7"/>
      <c r="TLS140" s="7"/>
      <c r="TLT140" s="7"/>
      <c r="TLU140" s="7"/>
      <c r="TLV140" s="7"/>
      <c r="TLW140" s="7"/>
      <c r="TLX140" s="7"/>
      <c r="TLY140" s="7"/>
      <c r="TLZ140" s="7"/>
      <c r="TMA140" s="7"/>
      <c r="TMB140" s="7"/>
      <c r="TMC140" s="7"/>
      <c r="TMD140" s="7"/>
      <c r="TME140" s="7"/>
      <c r="TMF140" s="7"/>
      <c r="TMG140" s="7"/>
      <c r="TMH140" s="7"/>
      <c r="TMI140" s="7"/>
      <c r="TMJ140" s="7"/>
      <c r="TMK140" s="7"/>
      <c r="TML140" s="7"/>
      <c r="TMM140" s="7"/>
      <c r="TMN140" s="7"/>
      <c r="TMO140" s="7"/>
      <c r="TMP140" s="7"/>
      <c r="TMQ140" s="7"/>
      <c r="TMR140" s="7"/>
      <c r="TMS140" s="7"/>
      <c r="TMT140" s="7"/>
      <c r="TMU140" s="7"/>
      <c r="TMV140" s="7"/>
      <c r="TMW140" s="7"/>
      <c r="TMX140" s="7"/>
      <c r="TMY140" s="7"/>
      <c r="TMZ140" s="7"/>
      <c r="TNA140" s="7"/>
      <c r="TNB140" s="7"/>
      <c r="TNC140" s="7"/>
      <c r="TND140" s="7"/>
      <c r="TNE140" s="7"/>
      <c r="TNF140" s="7"/>
      <c r="TNG140" s="7"/>
      <c r="TNH140" s="7"/>
      <c r="TNI140" s="7"/>
      <c r="TNJ140" s="7"/>
      <c r="TNK140" s="7"/>
      <c r="TNL140" s="7"/>
      <c r="TNM140" s="7"/>
      <c r="TNN140" s="7"/>
      <c r="TNO140" s="7"/>
      <c r="TNP140" s="7"/>
      <c r="TNQ140" s="7"/>
      <c r="TNR140" s="7"/>
      <c r="TNS140" s="7"/>
      <c r="TNT140" s="7"/>
      <c r="TNU140" s="7"/>
      <c r="TNV140" s="7"/>
      <c r="TNW140" s="7"/>
      <c r="TNX140" s="7"/>
      <c r="TNY140" s="7"/>
      <c r="TNZ140" s="7"/>
      <c r="TOA140" s="7"/>
      <c r="TOB140" s="7"/>
      <c r="TOC140" s="7"/>
      <c r="TOD140" s="7"/>
      <c r="TOE140" s="7"/>
      <c r="TOF140" s="7"/>
      <c r="TOG140" s="7"/>
      <c r="TOH140" s="7"/>
      <c r="TOI140" s="7"/>
      <c r="TOJ140" s="7"/>
      <c r="TOK140" s="7"/>
      <c r="TOL140" s="7"/>
      <c r="TOM140" s="7"/>
      <c r="TON140" s="7"/>
      <c r="TOO140" s="7"/>
      <c r="TOP140" s="7"/>
      <c r="TOQ140" s="7"/>
      <c r="TOR140" s="7"/>
      <c r="TOS140" s="7"/>
      <c r="TOT140" s="7"/>
      <c r="TOU140" s="7"/>
      <c r="TOV140" s="7"/>
      <c r="TOW140" s="7"/>
      <c r="TOX140" s="7"/>
      <c r="TOY140" s="7"/>
      <c r="TOZ140" s="7"/>
      <c r="TPA140" s="7"/>
      <c r="TPB140" s="7"/>
      <c r="TPC140" s="7"/>
      <c r="TPD140" s="7"/>
      <c r="TPE140" s="7"/>
      <c r="TPF140" s="7"/>
      <c r="TPG140" s="7"/>
      <c r="TPH140" s="7"/>
      <c r="TPI140" s="7"/>
      <c r="TPJ140" s="7"/>
      <c r="TPK140" s="7"/>
      <c r="TPL140" s="7"/>
      <c r="TPM140" s="7"/>
      <c r="TPN140" s="7"/>
      <c r="TPO140" s="7"/>
      <c r="TPP140" s="7"/>
      <c r="TPQ140" s="7"/>
      <c r="TPR140" s="7"/>
      <c r="TPS140" s="7"/>
      <c r="TPT140" s="7"/>
      <c r="TPU140" s="7"/>
      <c r="TPV140" s="7"/>
      <c r="TPW140" s="7"/>
      <c r="TPX140" s="7"/>
      <c r="TPY140" s="7"/>
      <c r="TPZ140" s="7"/>
      <c r="TQA140" s="7"/>
      <c r="TQB140" s="7"/>
      <c r="TQC140" s="7"/>
      <c r="TQD140" s="7"/>
      <c r="TQE140" s="7"/>
      <c r="TQF140" s="7"/>
      <c r="TQG140" s="7"/>
      <c r="TQH140" s="7"/>
      <c r="TQI140" s="7"/>
      <c r="TQJ140" s="7"/>
      <c r="TQK140" s="7"/>
      <c r="TQL140" s="7"/>
      <c r="TQM140" s="7"/>
      <c r="TQN140" s="7"/>
      <c r="TQO140" s="7"/>
      <c r="TQP140" s="7"/>
      <c r="TQQ140" s="7"/>
      <c r="TQR140" s="7"/>
      <c r="TQS140" s="7"/>
      <c r="TQT140" s="7"/>
      <c r="TQU140" s="7"/>
      <c r="TQV140" s="7"/>
      <c r="TQW140" s="7"/>
      <c r="TQX140" s="7"/>
      <c r="TQY140" s="7"/>
      <c r="TQZ140" s="7"/>
      <c r="TRA140" s="7"/>
      <c r="TRB140" s="7"/>
      <c r="TRC140" s="7"/>
      <c r="TRD140" s="7"/>
      <c r="TRE140" s="7"/>
      <c r="TRF140" s="7"/>
      <c r="TRG140" s="7"/>
      <c r="TRH140" s="7"/>
      <c r="TRI140" s="7"/>
      <c r="TRJ140" s="7"/>
      <c r="TRK140" s="7"/>
      <c r="TRL140" s="7"/>
      <c r="TRM140" s="7"/>
      <c r="TRN140" s="7"/>
      <c r="TRO140" s="7"/>
      <c r="TRP140" s="7"/>
      <c r="TRQ140" s="7"/>
      <c r="TRR140" s="7"/>
      <c r="TRS140" s="7"/>
      <c r="TRT140" s="7"/>
      <c r="TRU140" s="7"/>
      <c r="TRV140" s="7"/>
      <c r="TRW140" s="7"/>
      <c r="TRX140" s="7"/>
      <c r="TRY140" s="7"/>
      <c r="TRZ140" s="7"/>
      <c r="TSA140" s="7"/>
      <c r="TSB140" s="7"/>
      <c r="TSC140" s="7"/>
      <c r="TSD140" s="7"/>
      <c r="TSE140" s="7"/>
      <c r="TSF140" s="7"/>
      <c r="TSG140" s="7"/>
      <c r="TSH140" s="7"/>
      <c r="TSI140" s="7"/>
      <c r="TSJ140" s="7"/>
      <c r="TSK140" s="7"/>
      <c r="TSL140" s="7"/>
      <c r="TSM140" s="7"/>
      <c r="TSN140" s="7"/>
      <c r="TSO140" s="7"/>
      <c r="TSP140" s="7"/>
      <c r="TSQ140" s="7"/>
      <c r="TSR140" s="7"/>
      <c r="TSS140" s="7"/>
      <c r="TST140" s="7"/>
      <c r="TSU140" s="7"/>
      <c r="TSV140" s="7"/>
      <c r="TSW140" s="7"/>
      <c r="TSX140" s="7"/>
      <c r="TSY140" s="7"/>
      <c r="TSZ140" s="7"/>
      <c r="TTA140" s="7"/>
      <c r="TTB140" s="7"/>
      <c r="TTC140" s="7"/>
      <c r="TTD140" s="7"/>
      <c r="TTE140" s="7"/>
      <c r="TTF140" s="7"/>
      <c r="TTG140" s="7"/>
      <c r="TTH140" s="7"/>
      <c r="TTI140" s="7"/>
      <c r="TTJ140" s="7"/>
      <c r="TTK140" s="7"/>
      <c r="TTL140" s="7"/>
      <c r="TTM140" s="7"/>
      <c r="TTN140" s="7"/>
      <c r="TTO140" s="7"/>
      <c r="TTP140" s="7"/>
      <c r="TTQ140" s="7"/>
      <c r="TTR140" s="7"/>
      <c r="TTS140" s="7"/>
      <c r="TTT140" s="7"/>
      <c r="TTU140" s="7"/>
      <c r="TTV140" s="7"/>
      <c r="TTW140" s="7"/>
      <c r="TTX140" s="7"/>
      <c r="TTY140" s="7"/>
      <c r="TTZ140" s="7"/>
      <c r="TUA140" s="7"/>
      <c r="TUB140" s="7"/>
      <c r="TUC140" s="7"/>
      <c r="TUD140" s="7"/>
      <c r="TUE140" s="7"/>
      <c r="TUF140" s="7"/>
      <c r="TUG140" s="7"/>
      <c r="TUH140" s="7"/>
      <c r="TUI140" s="7"/>
      <c r="TUJ140" s="7"/>
      <c r="TUK140" s="7"/>
      <c r="TUL140" s="7"/>
      <c r="TUM140" s="7"/>
      <c r="TUN140" s="7"/>
      <c r="TUO140" s="7"/>
      <c r="TUP140" s="7"/>
      <c r="TUQ140" s="7"/>
      <c r="TUR140" s="7"/>
      <c r="TUS140" s="7"/>
      <c r="TUT140" s="7"/>
      <c r="TUU140" s="7"/>
      <c r="TUV140" s="7"/>
      <c r="TUW140" s="7"/>
      <c r="TUX140" s="7"/>
      <c r="TUY140" s="7"/>
      <c r="TUZ140" s="7"/>
      <c r="TVA140" s="7"/>
      <c r="TVB140" s="7"/>
      <c r="TVC140" s="7"/>
      <c r="TVD140" s="7"/>
      <c r="TVE140" s="7"/>
      <c r="TVF140" s="7"/>
      <c r="TVG140" s="7"/>
      <c r="TVH140" s="7"/>
      <c r="TVI140" s="7"/>
      <c r="TVJ140" s="7"/>
      <c r="TVK140" s="7"/>
      <c r="TVL140" s="7"/>
      <c r="TVM140" s="7"/>
      <c r="TVN140" s="7"/>
      <c r="TVO140" s="7"/>
      <c r="TVP140" s="7"/>
      <c r="TVQ140" s="7"/>
      <c r="TVR140" s="7"/>
      <c r="TVS140" s="7"/>
      <c r="TVT140" s="7"/>
      <c r="TVU140" s="7"/>
      <c r="TVV140" s="7"/>
      <c r="TVW140" s="7"/>
      <c r="TVX140" s="7"/>
      <c r="TVY140" s="7"/>
      <c r="TVZ140" s="7"/>
      <c r="TWA140" s="7"/>
      <c r="TWB140" s="7"/>
      <c r="TWC140" s="7"/>
      <c r="TWD140" s="7"/>
      <c r="TWE140" s="7"/>
      <c r="TWF140" s="7"/>
      <c r="TWG140" s="7"/>
      <c r="TWH140" s="7"/>
      <c r="TWI140" s="7"/>
      <c r="TWJ140" s="7"/>
      <c r="TWK140" s="7"/>
      <c r="TWL140" s="7"/>
      <c r="TWM140" s="7"/>
      <c r="TWN140" s="7"/>
      <c r="TWO140" s="7"/>
      <c r="TWP140" s="7"/>
      <c r="TWQ140" s="7"/>
      <c r="TWR140" s="7"/>
      <c r="TWS140" s="7"/>
      <c r="TWT140" s="7"/>
      <c r="TWU140" s="7"/>
      <c r="TWV140" s="7"/>
      <c r="TWW140" s="7"/>
      <c r="TWX140" s="7"/>
      <c r="TWY140" s="7"/>
      <c r="TWZ140" s="7"/>
      <c r="TXA140" s="7"/>
      <c r="TXB140" s="7"/>
      <c r="TXC140" s="7"/>
      <c r="TXD140" s="7"/>
      <c r="TXE140" s="7"/>
      <c r="TXF140" s="7"/>
      <c r="TXG140" s="7"/>
      <c r="TXH140" s="7"/>
      <c r="TXI140" s="7"/>
      <c r="TXJ140" s="7"/>
      <c r="TXK140" s="7"/>
      <c r="TXL140" s="7"/>
      <c r="TXM140" s="7"/>
      <c r="TXN140" s="7"/>
      <c r="TXO140" s="7"/>
      <c r="TXP140" s="7"/>
      <c r="TXQ140" s="7"/>
      <c r="TXR140" s="7"/>
      <c r="TXS140" s="7"/>
      <c r="TXT140" s="7"/>
      <c r="TXU140" s="7"/>
      <c r="TXV140" s="7"/>
      <c r="TXW140" s="7"/>
      <c r="TXX140" s="7"/>
      <c r="TXY140" s="7"/>
      <c r="TXZ140" s="7"/>
      <c r="TYA140" s="7"/>
      <c r="TYB140" s="7"/>
      <c r="TYC140" s="7"/>
      <c r="TYD140" s="7"/>
      <c r="TYE140" s="7"/>
      <c r="TYF140" s="7"/>
      <c r="TYG140" s="7"/>
      <c r="TYH140" s="7"/>
      <c r="TYI140" s="7"/>
      <c r="TYJ140" s="7"/>
      <c r="TYK140" s="7"/>
      <c r="TYL140" s="7"/>
      <c r="TYM140" s="7"/>
      <c r="TYN140" s="7"/>
      <c r="TYO140" s="7"/>
      <c r="TYP140" s="7"/>
      <c r="TYQ140" s="7"/>
      <c r="TYR140" s="7"/>
      <c r="TYS140" s="7"/>
      <c r="TYT140" s="7"/>
      <c r="TYU140" s="7"/>
      <c r="TYV140" s="7"/>
      <c r="TYW140" s="7"/>
      <c r="TYX140" s="7"/>
      <c r="TYY140" s="7"/>
      <c r="TYZ140" s="7"/>
      <c r="TZA140" s="7"/>
      <c r="TZB140" s="7"/>
      <c r="TZC140" s="7"/>
      <c r="TZD140" s="7"/>
      <c r="TZE140" s="7"/>
      <c r="TZF140" s="7"/>
      <c r="TZG140" s="7"/>
      <c r="TZH140" s="7"/>
      <c r="TZI140" s="7"/>
      <c r="TZJ140" s="7"/>
      <c r="TZK140" s="7"/>
      <c r="TZL140" s="7"/>
      <c r="TZM140" s="7"/>
      <c r="TZN140" s="7"/>
      <c r="TZO140" s="7"/>
      <c r="TZP140" s="7"/>
      <c r="TZQ140" s="7"/>
      <c r="TZR140" s="7"/>
      <c r="TZS140" s="7"/>
      <c r="TZT140" s="7"/>
      <c r="TZU140" s="7"/>
      <c r="TZV140" s="7"/>
      <c r="TZW140" s="7"/>
      <c r="TZX140" s="7"/>
      <c r="TZY140" s="7"/>
      <c r="TZZ140" s="7"/>
      <c r="UAA140" s="7"/>
      <c r="UAB140" s="7"/>
      <c r="UAC140" s="7"/>
      <c r="UAD140" s="7"/>
      <c r="UAE140" s="7"/>
      <c r="UAF140" s="7"/>
      <c r="UAG140" s="7"/>
      <c r="UAH140" s="7"/>
      <c r="UAI140" s="7"/>
      <c r="UAJ140" s="7"/>
      <c r="UAK140" s="7"/>
      <c r="UAL140" s="7"/>
      <c r="UAM140" s="7"/>
      <c r="UAN140" s="7"/>
      <c r="UAO140" s="7"/>
      <c r="UAP140" s="7"/>
      <c r="UAQ140" s="7"/>
      <c r="UAR140" s="7"/>
      <c r="UAS140" s="7"/>
      <c r="UAT140" s="7"/>
      <c r="UAU140" s="7"/>
      <c r="UAV140" s="7"/>
      <c r="UAW140" s="7"/>
      <c r="UAX140" s="7"/>
      <c r="UAY140" s="7"/>
      <c r="UAZ140" s="7"/>
      <c r="UBA140" s="7"/>
      <c r="UBB140" s="7"/>
      <c r="UBC140" s="7"/>
      <c r="UBD140" s="7"/>
      <c r="UBE140" s="7"/>
      <c r="UBF140" s="7"/>
      <c r="UBG140" s="7"/>
      <c r="UBH140" s="7"/>
      <c r="UBI140" s="7"/>
      <c r="UBJ140" s="7"/>
      <c r="UBK140" s="7"/>
      <c r="UBL140" s="7"/>
      <c r="UBM140" s="7"/>
      <c r="UBN140" s="7"/>
      <c r="UBO140" s="7"/>
      <c r="UBP140" s="7"/>
      <c r="UBQ140" s="7"/>
      <c r="UBR140" s="7"/>
      <c r="UBS140" s="7"/>
      <c r="UBT140" s="7"/>
      <c r="UBU140" s="7"/>
      <c r="UBV140" s="7"/>
      <c r="UBW140" s="7"/>
      <c r="UBX140" s="7"/>
      <c r="UBY140" s="7"/>
      <c r="UBZ140" s="7"/>
      <c r="UCA140" s="7"/>
      <c r="UCB140" s="7"/>
      <c r="UCC140" s="7"/>
      <c r="UCD140" s="7"/>
      <c r="UCE140" s="7"/>
      <c r="UCF140" s="7"/>
      <c r="UCG140" s="7"/>
      <c r="UCH140" s="7"/>
      <c r="UCI140" s="7"/>
      <c r="UCJ140" s="7"/>
      <c r="UCK140" s="7"/>
      <c r="UCL140" s="7"/>
      <c r="UCM140" s="7"/>
      <c r="UCN140" s="7"/>
      <c r="UCO140" s="7"/>
      <c r="UCP140" s="7"/>
      <c r="UCQ140" s="7"/>
      <c r="UCR140" s="7"/>
      <c r="UCS140" s="7"/>
      <c r="UCT140" s="7"/>
      <c r="UCU140" s="7"/>
      <c r="UCV140" s="7"/>
      <c r="UCW140" s="7"/>
      <c r="UCX140" s="7"/>
      <c r="UCY140" s="7"/>
      <c r="UCZ140" s="7"/>
      <c r="UDA140" s="7"/>
      <c r="UDB140" s="7"/>
      <c r="UDC140" s="7"/>
      <c r="UDD140" s="7"/>
      <c r="UDE140" s="7"/>
      <c r="UDF140" s="7"/>
      <c r="UDG140" s="7"/>
      <c r="UDH140" s="7"/>
      <c r="UDI140" s="7"/>
      <c r="UDJ140" s="7"/>
      <c r="UDK140" s="7"/>
      <c r="UDL140" s="7"/>
      <c r="UDM140" s="7"/>
      <c r="UDN140" s="7"/>
      <c r="UDO140" s="7"/>
      <c r="UDP140" s="7"/>
      <c r="UDQ140" s="7"/>
      <c r="UDR140" s="7"/>
      <c r="UDS140" s="7"/>
      <c r="UDT140" s="7"/>
      <c r="UDU140" s="7"/>
      <c r="UDV140" s="7"/>
      <c r="UDW140" s="7"/>
      <c r="UDX140" s="7"/>
      <c r="UDY140" s="7"/>
      <c r="UDZ140" s="7"/>
      <c r="UEA140" s="7"/>
      <c r="UEB140" s="7"/>
      <c r="UEC140" s="7"/>
      <c r="UED140" s="7"/>
      <c r="UEE140" s="7"/>
      <c r="UEF140" s="7"/>
      <c r="UEG140" s="7"/>
      <c r="UEH140" s="7"/>
      <c r="UEI140" s="7"/>
      <c r="UEJ140" s="7"/>
      <c r="UEK140" s="7"/>
      <c r="UEL140" s="7"/>
      <c r="UEM140" s="7"/>
      <c r="UEN140" s="7"/>
      <c r="UEO140" s="7"/>
      <c r="UEP140" s="7"/>
      <c r="UEQ140" s="7"/>
      <c r="UER140" s="7"/>
      <c r="UES140" s="7"/>
      <c r="UET140" s="7"/>
      <c r="UEU140" s="7"/>
      <c r="UEV140" s="7"/>
      <c r="UEW140" s="7"/>
      <c r="UEX140" s="7"/>
      <c r="UEY140" s="7"/>
      <c r="UEZ140" s="7"/>
      <c r="UFA140" s="7"/>
      <c r="UFB140" s="7"/>
      <c r="UFC140" s="7"/>
      <c r="UFD140" s="7"/>
      <c r="UFE140" s="7"/>
      <c r="UFF140" s="7"/>
      <c r="UFG140" s="7"/>
      <c r="UFH140" s="7"/>
      <c r="UFI140" s="7"/>
      <c r="UFJ140" s="7"/>
      <c r="UFK140" s="7"/>
      <c r="UFL140" s="7"/>
      <c r="UFM140" s="7"/>
      <c r="UFN140" s="7"/>
      <c r="UFO140" s="7"/>
      <c r="UFP140" s="7"/>
      <c r="UFQ140" s="7"/>
      <c r="UFR140" s="7"/>
      <c r="UFS140" s="7"/>
      <c r="UFT140" s="7"/>
      <c r="UFU140" s="7"/>
      <c r="UFV140" s="7"/>
      <c r="UFW140" s="7"/>
      <c r="UFX140" s="7"/>
      <c r="UFY140" s="7"/>
      <c r="UFZ140" s="7"/>
      <c r="UGA140" s="7"/>
      <c r="UGB140" s="7"/>
      <c r="UGC140" s="7"/>
      <c r="UGD140" s="7"/>
      <c r="UGE140" s="7"/>
      <c r="UGF140" s="7"/>
      <c r="UGG140" s="7"/>
      <c r="UGH140" s="7"/>
      <c r="UGI140" s="7"/>
      <c r="UGJ140" s="7"/>
      <c r="UGK140" s="7"/>
      <c r="UGL140" s="7"/>
      <c r="UGM140" s="7"/>
      <c r="UGN140" s="7"/>
      <c r="UGO140" s="7"/>
      <c r="UGP140" s="7"/>
      <c r="UGQ140" s="7"/>
      <c r="UGR140" s="7"/>
      <c r="UGS140" s="7"/>
      <c r="UGT140" s="7"/>
      <c r="UGU140" s="7"/>
      <c r="UGV140" s="7"/>
      <c r="UGW140" s="7"/>
      <c r="UGX140" s="7"/>
      <c r="UGY140" s="7"/>
      <c r="UGZ140" s="7"/>
      <c r="UHA140" s="7"/>
      <c r="UHB140" s="7"/>
      <c r="UHC140" s="7"/>
      <c r="UHD140" s="7"/>
      <c r="UHE140" s="7"/>
      <c r="UHF140" s="7"/>
      <c r="UHG140" s="7"/>
      <c r="UHH140" s="7"/>
      <c r="UHI140" s="7"/>
      <c r="UHJ140" s="7"/>
      <c r="UHK140" s="7"/>
      <c r="UHL140" s="7"/>
      <c r="UHM140" s="7"/>
      <c r="UHN140" s="7"/>
      <c r="UHO140" s="7"/>
      <c r="UHP140" s="7"/>
      <c r="UHQ140" s="7"/>
      <c r="UHR140" s="7"/>
      <c r="UHS140" s="7"/>
      <c r="UHT140" s="7"/>
      <c r="UHU140" s="7"/>
      <c r="UHV140" s="7"/>
      <c r="UHW140" s="7"/>
      <c r="UHX140" s="7"/>
      <c r="UHY140" s="7"/>
      <c r="UHZ140" s="7"/>
      <c r="UIA140" s="7"/>
      <c r="UIB140" s="7"/>
      <c r="UIC140" s="7"/>
      <c r="UID140" s="7"/>
      <c r="UIE140" s="7"/>
      <c r="UIF140" s="7"/>
      <c r="UIG140" s="7"/>
      <c r="UIH140" s="7"/>
      <c r="UII140" s="7"/>
      <c r="UIJ140" s="7"/>
      <c r="UIK140" s="7"/>
      <c r="UIL140" s="7"/>
      <c r="UIM140" s="7"/>
      <c r="UIN140" s="7"/>
      <c r="UIO140" s="7"/>
      <c r="UIP140" s="7"/>
      <c r="UIQ140" s="7"/>
      <c r="UIR140" s="7"/>
      <c r="UIS140" s="7"/>
      <c r="UIT140" s="7"/>
      <c r="UIU140" s="7"/>
      <c r="UIV140" s="7"/>
      <c r="UIW140" s="7"/>
      <c r="UIX140" s="7"/>
      <c r="UIY140" s="7"/>
      <c r="UIZ140" s="7"/>
      <c r="UJA140" s="7"/>
      <c r="UJB140" s="7"/>
      <c r="UJC140" s="7"/>
      <c r="UJD140" s="7"/>
      <c r="UJE140" s="7"/>
      <c r="UJF140" s="7"/>
      <c r="UJG140" s="7"/>
      <c r="UJH140" s="7"/>
      <c r="UJI140" s="7"/>
      <c r="UJJ140" s="7"/>
      <c r="UJK140" s="7"/>
      <c r="UJL140" s="7"/>
      <c r="UJM140" s="7"/>
      <c r="UJN140" s="7"/>
      <c r="UJO140" s="7"/>
      <c r="UJP140" s="7"/>
      <c r="UJQ140" s="7"/>
      <c r="UJR140" s="7"/>
      <c r="UJS140" s="7"/>
      <c r="UJT140" s="7"/>
      <c r="UJU140" s="7"/>
      <c r="UJV140" s="7"/>
      <c r="UJW140" s="7"/>
      <c r="UJX140" s="7"/>
      <c r="UJY140" s="7"/>
      <c r="UJZ140" s="7"/>
      <c r="UKA140" s="7"/>
      <c r="UKB140" s="7"/>
      <c r="UKC140" s="7"/>
      <c r="UKD140" s="7"/>
      <c r="UKE140" s="7"/>
      <c r="UKF140" s="7"/>
      <c r="UKG140" s="7"/>
      <c r="UKH140" s="7"/>
      <c r="UKI140" s="7"/>
      <c r="UKJ140" s="7"/>
      <c r="UKK140" s="7"/>
      <c r="UKL140" s="7"/>
      <c r="UKM140" s="7"/>
      <c r="UKN140" s="7"/>
      <c r="UKO140" s="7"/>
      <c r="UKP140" s="7"/>
      <c r="UKQ140" s="7"/>
      <c r="UKR140" s="7"/>
      <c r="UKS140" s="7"/>
      <c r="UKT140" s="7"/>
      <c r="UKU140" s="7"/>
      <c r="UKV140" s="7"/>
      <c r="UKW140" s="7"/>
      <c r="UKX140" s="7"/>
      <c r="UKY140" s="7"/>
      <c r="UKZ140" s="7"/>
      <c r="ULA140" s="7"/>
      <c r="ULB140" s="7"/>
      <c r="ULC140" s="7"/>
      <c r="ULD140" s="7"/>
      <c r="ULE140" s="7"/>
      <c r="ULF140" s="7"/>
      <c r="ULG140" s="7"/>
      <c r="ULH140" s="7"/>
      <c r="ULI140" s="7"/>
      <c r="ULJ140" s="7"/>
      <c r="ULK140" s="7"/>
      <c r="ULL140" s="7"/>
      <c r="ULM140" s="7"/>
      <c r="ULN140" s="7"/>
      <c r="ULO140" s="7"/>
      <c r="ULP140" s="7"/>
      <c r="ULQ140" s="7"/>
      <c r="ULR140" s="7"/>
      <c r="ULS140" s="7"/>
      <c r="ULT140" s="7"/>
      <c r="ULU140" s="7"/>
      <c r="ULV140" s="7"/>
      <c r="ULW140" s="7"/>
      <c r="ULX140" s="7"/>
      <c r="ULY140" s="7"/>
      <c r="ULZ140" s="7"/>
      <c r="UMA140" s="7"/>
      <c r="UMB140" s="7"/>
      <c r="UMC140" s="7"/>
      <c r="UMD140" s="7"/>
      <c r="UME140" s="7"/>
      <c r="UMF140" s="7"/>
      <c r="UMG140" s="7"/>
      <c r="UMH140" s="7"/>
      <c r="UMI140" s="7"/>
      <c r="UMJ140" s="7"/>
      <c r="UMK140" s="7"/>
      <c r="UML140" s="7"/>
      <c r="UMM140" s="7"/>
      <c r="UMN140" s="7"/>
      <c r="UMO140" s="7"/>
      <c r="UMP140" s="7"/>
      <c r="UMQ140" s="7"/>
      <c r="UMR140" s="7"/>
      <c r="UMS140" s="7"/>
      <c r="UMT140" s="7"/>
      <c r="UMU140" s="7"/>
      <c r="UMV140" s="7"/>
      <c r="UMW140" s="7"/>
      <c r="UMX140" s="7"/>
      <c r="UMY140" s="7"/>
      <c r="UMZ140" s="7"/>
      <c r="UNA140" s="7"/>
      <c r="UNB140" s="7"/>
      <c r="UNC140" s="7"/>
      <c r="UND140" s="7"/>
      <c r="UNE140" s="7"/>
      <c r="UNF140" s="7"/>
      <c r="UNG140" s="7"/>
      <c r="UNH140" s="7"/>
      <c r="UNI140" s="7"/>
      <c r="UNJ140" s="7"/>
      <c r="UNK140" s="7"/>
      <c r="UNL140" s="7"/>
      <c r="UNM140" s="7"/>
      <c r="UNN140" s="7"/>
      <c r="UNO140" s="7"/>
      <c r="UNP140" s="7"/>
      <c r="UNQ140" s="7"/>
      <c r="UNR140" s="7"/>
      <c r="UNS140" s="7"/>
      <c r="UNT140" s="7"/>
      <c r="UNU140" s="7"/>
      <c r="UNV140" s="7"/>
      <c r="UNW140" s="7"/>
      <c r="UNX140" s="7"/>
      <c r="UNY140" s="7"/>
      <c r="UNZ140" s="7"/>
      <c r="UOA140" s="7"/>
      <c r="UOB140" s="7"/>
      <c r="UOC140" s="7"/>
      <c r="UOD140" s="7"/>
      <c r="UOE140" s="7"/>
      <c r="UOF140" s="7"/>
      <c r="UOG140" s="7"/>
      <c r="UOH140" s="7"/>
      <c r="UOI140" s="7"/>
      <c r="UOJ140" s="7"/>
      <c r="UOK140" s="7"/>
      <c r="UOL140" s="7"/>
      <c r="UOM140" s="7"/>
      <c r="UON140" s="7"/>
      <c r="UOO140" s="7"/>
      <c r="UOP140" s="7"/>
      <c r="UOQ140" s="7"/>
      <c r="UOR140" s="7"/>
      <c r="UOS140" s="7"/>
      <c r="UOT140" s="7"/>
      <c r="UOU140" s="7"/>
      <c r="UOV140" s="7"/>
      <c r="UOW140" s="7"/>
      <c r="UOX140" s="7"/>
      <c r="UOY140" s="7"/>
      <c r="UOZ140" s="7"/>
      <c r="UPA140" s="7"/>
      <c r="UPB140" s="7"/>
      <c r="UPC140" s="7"/>
      <c r="UPD140" s="7"/>
      <c r="UPE140" s="7"/>
      <c r="UPF140" s="7"/>
      <c r="UPG140" s="7"/>
      <c r="UPH140" s="7"/>
      <c r="UPI140" s="7"/>
      <c r="UPJ140" s="7"/>
      <c r="UPK140" s="7"/>
      <c r="UPL140" s="7"/>
      <c r="UPM140" s="7"/>
      <c r="UPN140" s="7"/>
      <c r="UPO140" s="7"/>
      <c r="UPP140" s="7"/>
      <c r="UPQ140" s="7"/>
      <c r="UPR140" s="7"/>
      <c r="UPS140" s="7"/>
      <c r="UPT140" s="7"/>
      <c r="UPU140" s="7"/>
      <c r="UPV140" s="7"/>
      <c r="UPW140" s="7"/>
      <c r="UPX140" s="7"/>
      <c r="UPY140" s="7"/>
      <c r="UPZ140" s="7"/>
      <c r="UQA140" s="7"/>
      <c r="UQB140" s="7"/>
      <c r="UQC140" s="7"/>
      <c r="UQD140" s="7"/>
      <c r="UQE140" s="7"/>
      <c r="UQF140" s="7"/>
      <c r="UQG140" s="7"/>
      <c r="UQH140" s="7"/>
      <c r="UQI140" s="7"/>
      <c r="UQJ140" s="7"/>
      <c r="UQK140" s="7"/>
      <c r="UQL140" s="7"/>
      <c r="UQM140" s="7"/>
      <c r="UQN140" s="7"/>
      <c r="UQO140" s="7"/>
      <c r="UQP140" s="7"/>
      <c r="UQQ140" s="7"/>
      <c r="UQR140" s="7"/>
      <c r="UQS140" s="7"/>
      <c r="UQT140" s="7"/>
      <c r="UQU140" s="7"/>
      <c r="UQV140" s="7"/>
      <c r="UQW140" s="7"/>
      <c r="UQX140" s="7"/>
      <c r="UQY140" s="7"/>
      <c r="UQZ140" s="7"/>
      <c r="URA140" s="7"/>
      <c r="URB140" s="7"/>
      <c r="URC140" s="7"/>
      <c r="URD140" s="7"/>
      <c r="URE140" s="7"/>
      <c r="URF140" s="7"/>
      <c r="URG140" s="7"/>
      <c r="URH140" s="7"/>
      <c r="URI140" s="7"/>
      <c r="URJ140" s="7"/>
      <c r="URK140" s="7"/>
      <c r="URL140" s="7"/>
      <c r="URM140" s="7"/>
      <c r="URN140" s="7"/>
      <c r="URO140" s="7"/>
      <c r="URP140" s="7"/>
      <c r="URQ140" s="7"/>
      <c r="URR140" s="7"/>
      <c r="URS140" s="7"/>
      <c r="URT140" s="7"/>
      <c r="URU140" s="7"/>
      <c r="URV140" s="7"/>
      <c r="URW140" s="7"/>
      <c r="URX140" s="7"/>
      <c r="URY140" s="7"/>
      <c r="URZ140" s="7"/>
      <c r="USA140" s="7"/>
      <c r="USB140" s="7"/>
      <c r="USC140" s="7"/>
      <c r="USD140" s="7"/>
      <c r="USE140" s="7"/>
      <c r="USF140" s="7"/>
      <c r="USG140" s="7"/>
      <c r="USH140" s="7"/>
      <c r="USI140" s="7"/>
      <c r="USJ140" s="7"/>
      <c r="USK140" s="7"/>
      <c r="USL140" s="7"/>
      <c r="USM140" s="7"/>
      <c r="USN140" s="7"/>
      <c r="USO140" s="7"/>
      <c r="USP140" s="7"/>
      <c r="USQ140" s="7"/>
      <c r="USR140" s="7"/>
      <c r="USS140" s="7"/>
      <c r="UST140" s="7"/>
      <c r="USU140" s="7"/>
      <c r="USV140" s="7"/>
      <c r="USW140" s="7"/>
      <c r="USX140" s="7"/>
      <c r="USY140" s="7"/>
      <c r="USZ140" s="7"/>
      <c r="UTA140" s="7"/>
      <c r="UTB140" s="7"/>
      <c r="UTC140" s="7"/>
      <c r="UTD140" s="7"/>
      <c r="UTE140" s="7"/>
      <c r="UTF140" s="7"/>
      <c r="UTG140" s="7"/>
      <c r="UTH140" s="7"/>
      <c r="UTI140" s="7"/>
      <c r="UTJ140" s="7"/>
      <c r="UTK140" s="7"/>
      <c r="UTL140" s="7"/>
      <c r="UTM140" s="7"/>
      <c r="UTN140" s="7"/>
      <c r="UTO140" s="7"/>
      <c r="UTP140" s="7"/>
      <c r="UTQ140" s="7"/>
      <c r="UTR140" s="7"/>
      <c r="UTS140" s="7"/>
      <c r="UTT140" s="7"/>
      <c r="UTU140" s="7"/>
      <c r="UTV140" s="7"/>
      <c r="UTW140" s="7"/>
      <c r="UTX140" s="7"/>
      <c r="UTY140" s="7"/>
      <c r="UTZ140" s="7"/>
      <c r="UUA140" s="7"/>
      <c r="UUB140" s="7"/>
      <c r="UUC140" s="7"/>
      <c r="UUD140" s="7"/>
      <c r="UUE140" s="7"/>
      <c r="UUF140" s="7"/>
      <c r="UUG140" s="7"/>
      <c r="UUH140" s="7"/>
      <c r="UUI140" s="7"/>
      <c r="UUJ140" s="7"/>
      <c r="UUK140" s="7"/>
      <c r="UUL140" s="7"/>
      <c r="UUM140" s="7"/>
      <c r="UUN140" s="7"/>
      <c r="UUO140" s="7"/>
      <c r="UUP140" s="7"/>
      <c r="UUQ140" s="7"/>
      <c r="UUR140" s="7"/>
      <c r="UUS140" s="7"/>
      <c r="UUT140" s="7"/>
      <c r="UUU140" s="7"/>
      <c r="UUV140" s="7"/>
      <c r="UUW140" s="7"/>
      <c r="UUX140" s="7"/>
      <c r="UUY140" s="7"/>
      <c r="UUZ140" s="7"/>
      <c r="UVA140" s="7"/>
      <c r="UVB140" s="7"/>
      <c r="UVC140" s="7"/>
      <c r="UVD140" s="7"/>
      <c r="UVE140" s="7"/>
      <c r="UVF140" s="7"/>
      <c r="UVG140" s="7"/>
      <c r="UVH140" s="7"/>
      <c r="UVI140" s="7"/>
      <c r="UVJ140" s="7"/>
      <c r="UVK140" s="7"/>
      <c r="UVL140" s="7"/>
      <c r="UVM140" s="7"/>
      <c r="UVN140" s="7"/>
      <c r="UVO140" s="7"/>
      <c r="UVP140" s="7"/>
      <c r="UVQ140" s="7"/>
      <c r="UVR140" s="7"/>
      <c r="UVS140" s="7"/>
      <c r="UVT140" s="7"/>
      <c r="UVU140" s="7"/>
      <c r="UVV140" s="7"/>
      <c r="UVW140" s="7"/>
      <c r="UVX140" s="7"/>
      <c r="UVY140" s="7"/>
      <c r="UVZ140" s="7"/>
      <c r="UWA140" s="7"/>
      <c r="UWB140" s="7"/>
      <c r="UWC140" s="7"/>
      <c r="UWD140" s="7"/>
      <c r="UWE140" s="7"/>
      <c r="UWF140" s="7"/>
      <c r="UWG140" s="7"/>
      <c r="UWH140" s="7"/>
      <c r="UWI140" s="7"/>
      <c r="UWJ140" s="7"/>
      <c r="UWK140" s="7"/>
      <c r="UWL140" s="7"/>
      <c r="UWM140" s="7"/>
      <c r="UWN140" s="7"/>
      <c r="UWO140" s="7"/>
      <c r="UWP140" s="7"/>
      <c r="UWQ140" s="7"/>
      <c r="UWR140" s="7"/>
      <c r="UWS140" s="7"/>
      <c r="UWT140" s="7"/>
      <c r="UWU140" s="7"/>
      <c r="UWV140" s="7"/>
      <c r="UWW140" s="7"/>
      <c r="UWX140" s="7"/>
      <c r="UWY140" s="7"/>
      <c r="UWZ140" s="7"/>
      <c r="UXA140" s="7"/>
      <c r="UXB140" s="7"/>
      <c r="UXC140" s="7"/>
      <c r="UXD140" s="7"/>
      <c r="UXE140" s="7"/>
      <c r="UXF140" s="7"/>
      <c r="UXG140" s="7"/>
      <c r="UXH140" s="7"/>
      <c r="UXI140" s="7"/>
      <c r="UXJ140" s="7"/>
      <c r="UXK140" s="7"/>
      <c r="UXL140" s="7"/>
      <c r="UXM140" s="7"/>
      <c r="UXN140" s="7"/>
      <c r="UXO140" s="7"/>
      <c r="UXP140" s="7"/>
      <c r="UXQ140" s="7"/>
      <c r="UXR140" s="7"/>
      <c r="UXS140" s="7"/>
      <c r="UXT140" s="7"/>
      <c r="UXU140" s="7"/>
      <c r="UXV140" s="7"/>
      <c r="UXW140" s="7"/>
      <c r="UXX140" s="7"/>
      <c r="UXY140" s="7"/>
      <c r="UXZ140" s="7"/>
      <c r="UYA140" s="7"/>
      <c r="UYB140" s="7"/>
      <c r="UYC140" s="7"/>
      <c r="UYD140" s="7"/>
      <c r="UYE140" s="7"/>
      <c r="UYF140" s="7"/>
      <c r="UYG140" s="7"/>
      <c r="UYH140" s="7"/>
      <c r="UYI140" s="7"/>
      <c r="UYJ140" s="7"/>
      <c r="UYK140" s="7"/>
      <c r="UYL140" s="7"/>
      <c r="UYM140" s="7"/>
      <c r="UYN140" s="7"/>
      <c r="UYO140" s="7"/>
      <c r="UYP140" s="7"/>
      <c r="UYQ140" s="7"/>
      <c r="UYR140" s="7"/>
      <c r="UYS140" s="7"/>
      <c r="UYT140" s="7"/>
      <c r="UYU140" s="7"/>
      <c r="UYV140" s="7"/>
      <c r="UYW140" s="7"/>
      <c r="UYX140" s="7"/>
      <c r="UYY140" s="7"/>
      <c r="UYZ140" s="7"/>
      <c r="UZA140" s="7"/>
      <c r="UZB140" s="7"/>
      <c r="UZC140" s="7"/>
      <c r="UZD140" s="7"/>
      <c r="UZE140" s="7"/>
      <c r="UZF140" s="7"/>
      <c r="UZG140" s="7"/>
      <c r="UZH140" s="7"/>
      <c r="UZI140" s="7"/>
      <c r="UZJ140" s="7"/>
      <c r="UZK140" s="7"/>
      <c r="UZL140" s="7"/>
      <c r="UZM140" s="7"/>
      <c r="UZN140" s="7"/>
      <c r="UZO140" s="7"/>
      <c r="UZP140" s="7"/>
      <c r="UZQ140" s="7"/>
      <c r="UZR140" s="7"/>
      <c r="UZS140" s="7"/>
      <c r="UZT140" s="7"/>
      <c r="UZU140" s="7"/>
      <c r="UZV140" s="7"/>
      <c r="UZW140" s="7"/>
      <c r="UZX140" s="7"/>
      <c r="UZY140" s="7"/>
      <c r="UZZ140" s="7"/>
      <c r="VAA140" s="7"/>
      <c r="VAB140" s="7"/>
      <c r="VAC140" s="7"/>
      <c r="VAD140" s="7"/>
      <c r="VAE140" s="7"/>
      <c r="VAF140" s="7"/>
      <c r="VAG140" s="7"/>
      <c r="VAH140" s="7"/>
      <c r="VAI140" s="7"/>
      <c r="VAJ140" s="7"/>
      <c r="VAK140" s="7"/>
      <c r="VAL140" s="7"/>
      <c r="VAM140" s="7"/>
      <c r="VAN140" s="7"/>
      <c r="VAO140" s="7"/>
      <c r="VAP140" s="7"/>
      <c r="VAQ140" s="7"/>
      <c r="VAR140" s="7"/>
      <c r="VAS140" s="7"/>
      <c r="VAT140" s="7"/>
      <c r="VAU140" s="7"/>
      <c r="VAV140" s="7"/>
      <c r="VAW140" s="7"/>
      <c r="VAX140" s="7"/>
      <c r="VAY140" s="7"/>
      <c r="VAZ140" s="7"/>
      <c r="VBA140" s="7"/>
      <c r="VBB140" s="7"/>
      <c r="VBC140" s="7"/>
      <c r="VBD140" s="7"/>
      <c r="VBE140" s="7"/>
      <c r="VBF140" s="7"/>
      <c r="VBG140" s="7"/>
      <c r="VBH140" s="7"/>
      <c r="VBI140" s="7"/>
      <c r="VBJ140" s="7"/>
      <c r="VBK140" s="7"/>
      <c r="VBL140" s="7"/>
      <c r="VBM140" s="7"/>
      <c r="VBN140" s="7"/>
      <c r="VBO140" s="7"/>
      <c r="VBP140" s="7"/>
      <c r="VBQ140" s="7"/>
      <c r="VBR140" s="7"/>
      <c r="VBS140" s="7"/>
      <c r="VBT140" s="7"/>
      <c r="VBU140" s="7"/>
      <c r="VBV140" s="7"/>
      <c r="VBW140" s="7"/>
      <c r="VBX140" s="7"/>
      <c r="VBY140" s="7"/>
      <c r="VBZ140" s="7"/>
      <c r="VCA140" s="7"/>
      <c r="VCB140" s="7"/>
      <c r="VCC140" s="7"/>
      <c r="VCD140" s="7"/>
      <c r="VCE140" s="7"/>
      <c r="VCF140" s="7"/>
      <c r="VCG140" s="7"/>
      <c r="VCH140" s="7"/>
      <c r="VCI140" s="7"/>
      <c r="VCJ140" s="7"/>
      <c r="VCK140" s="7"/>
      <c r="VCL140" s="7"/>
      <c r="VCM140" s="7"/>
      <c r="VCN140" s="7"/>
      <c r="VCO140" s="7"/>
      <c r="VCP140" s="7"/>
      <c r="VCQ140" s="7"/>
      <c r="VCR140" s="7"/>
      <c r="VCS140" s="7"/>
      <c r="VCT140" s="7"/>
      <c r="VCU140" s="7"/>
      <c r="VCV140" s="7"/>
      <c r="VCW140" s="7"/>
      <c r="VCX140" s="7"/>
      <c r="VCY140" s="7"/>
      <c r="VCZ140" s="7"/>
      <c r="VDA140" s="7"/>
      <c r="VDB140" s="7"/>
      <c r="VDC140" s="7"/>
      <c r="VDD140" s="7"/>
      <c r="VDE140" s="7"/>
      <c r="VDF140" s="7"/>
      <c r="VDG140" s="7"/>
      <c r="VDH140" s="7"/>
      <c r="VDI140" s="7"/>
      <c r="VDJ140" s="7"/>
      <c r="VDK140" s="7"/>
      <c r="VDL140" s="7"/>
      <c r="VDM140" s="7"/>
      <c r="VDN140" s="7"/>
      <c r="VDO140" s="7"/>
      <c r="VDP140" s="7"/>
      <c r="VDQ140" s="7"/>
      <c r="VDR140" s="7"/>
      <c r="VDS140" s="7"/>
      <c r="VDT140" s="7"/>
      <c r="VDU140" s="7"/>
      <c r="VDV140" s="7"/>
      <c r="VDW140" s="7"/>
      <c r="VDX140" s="7"/>
      <c r="VDY140" s="7"/>
      <c r="VDZ140" s="7"/>
      <c r="VEA140" s="7"/>
      <c r="VEB140" s="7"/>
      <c r="VEC140" s="7"/>
      <c r="VED140" s="7"/>
      <c r="VEE140" s="7"/>
      <c r="VEF140" s="7"/>
      <c r="VEG140" s="7"/>
      <c r="VEH140" s="7"/>
      <c r="VEI140" s="7"/>
      <c r="VEJ140" s="7"/>
      <c r="VEK140" s="7"/>
      <c r="VEL140" s="7"/>
      <c r="VEM140" s="7"/>
      <c r="VEN140" s="7"/>
      <c r="VEO140" s="7"/>
      <c r="VEP140" s="7"/>
      <c r="VEQ140" s="7"/>
      <c r="VER140" s="7"/>
      <c r="VES140" s="7"/>
      <c r="VET140" s="7"/>
      <c r="VEU140" s="7"/>
      <c r="VEV140" s="7"/>
      <c r="VEW140" s="7"/>
      <c r="VEX140" s="7"/>
      <c r="VEY140" s="7"/>
      <c r="VEZ140" s="7"/>
      <c r="VFA140" s="7"/>
      <c r="VFB140" s="7"/>
      <c r="VFC140" s="7"/>
      <c r="VFD140" s="7"/>
      <c r="VFE140" s="7"/>
      <c r="VFF140" s="7"/>
      <c r="VFG140" s="7"/>
      <c r="VFH140" s="7"/>
      <c r="VFI140" s="7"/>
      <c r="VFJ140" s="7"/>
      <c r="VFK140" s="7"/>
      <c r="VFL140" s="7"/>
      <c r="VFM140" s="7"/>
      <c r="VFN140" s="7"/>
      <c r="VFO140" s="7"/>
      <c r="VFP140" s="7"/>
      <c r="VFQ140" s="7"/>
      <c r="VFR140" s="7"/>
      <c r="VFS140" s="7"/>
      <c r="VFT140" s="7"/>
      <c r="VFU140" s="7"/>
      <c r="VFV140" s="7"/>
      <c r="VFW140" s="7"/>
      <c r="VFX140" s="7"/>
      <c r="VFY140" s="7"/>
      <c r="VFZ140" s="7"/>
      <c r="VGA140" s="7"/>
      <c r="VGB140" s="7"/>
      <c r="VGC140" s="7"/>
      <c r="VGD140" s="7"/>
      <c r="VGE140" s="7"/>
      <c r="VGF140" s="7"/>
      <c r="VGG140" s="7"/>
      <c r="VGH140" s="7"/>
      <c r="VGI140" s="7"/>
      <c r="VGJ140" s="7"/>
      <c r="VGK140" s="7"/>
      <c r="VGL140" s="7"/>
      <c r="VGM140" s="7"/>
      <c r="VGN140" s="7"/>
      <c r="VGO140" s="7"/>
      <c r="VGP140" s="7"/>
      <c r="VGQ140" s="7"/>
      <c r="VGR140" s="7"/>
      <c r="VGS140" s="7"/>
      <c r="VGT140" s="7"/>
      <c r="VGU140" s="7"/>
      <c r="VGV140" s="7"/>
      <c r="VGW140" s="7"/>
      <c r="VGX140" s="7"/>
      <c r="VGY140" s="7"/>
      <c r="VGZ140" s="7"/>
      <c r="VHA140" s="7"/>
      <c r="VHB140" s="7"/>
      <c r="VHC140" s="7"/>
      <c r="VHD140" s="7"/>
      <c r="VHE140" s="7"/>
      <c r="VHF140" s="7"/>
      <c r="VHG140" s="7"/>
      <c r="VHH140" s="7"/>
      <c r="VHI140" s="7"/>
      <c r="VHJ140" s="7"/>
      <c r="VHK140" s="7"/>
      <c r="VHL140" s="7"/>
      <c r="VHM140" s="7"/>
      <c r="VHN140" s="7"/>
      <c r="VHO140" s="7"/>
      <c r="VHP140" s="7"/>
      <c r="VHQ140" s="7"/>
      <c r="VHR140" s="7"/>
      <c r="VHS140" s="7"/>
      <c r="VHT140" s="7"/>
      <c r="VHU140" s="7"/>
      <c r="VHV140" s="7"/>
      <c r="VHW140" s="7"/>
      <c r="VHX140" s="7"/>
      <c r="VHY140" s="7"/>
      <c r="VHZ140" s="7"/>
      <c r="VIA140" s="7"/>
      <c r="VIB140" s="7"/>
      <c r="VIC140" s="7"/>
      <c r="VID140" s="7"/>
      <c r="VIE140" s="7"/>
      <c r="VIF140" s="7"/>
      <c r="VIG140" s="7"/>
      <c r="VIH140" s="7"/>
      <c r="VII140" s="7"/>
      <c r="VIJ140" s="7"/>
      <c r="VIK140" s="7"/>
      <c r="VIL140" s="7"/>
      <c r="VIM140" s="7"/>
      <c r="VIN140" s="7"/>
      <c r="VIO140" s="7"/>
      <c r="VIP140" s="7"/>
      <c r="VIQ140" s="7"/>
      <c r="VIR140" s="7"/>
      <c r="VIS140" s="7"/>
      <c r="VIT140" s="7"/>
      <c r="VIU140" s="7"/>
      <c r="VIV140" s="7"/>
      <c r="VIW140" s="7"/>
      <c r="VIX140" s="7"/>
      <c r="VIY140" s="7"/>
      <c r="VIZ140" s="7"/>
      <c r="VJA140" s="7"/>
      <c r="VJB140" s="7"/>
      <c r="VJC140" s="7"/>
      <c r="VJD140" s="7"/>
      <c r="VJE140" s="7"/>
      <c r="VJF140" s="7"/>
      <c r="VJG140" s="7"/>
      <c r="VJH140" s="7"/>
      <c r="VJI140" s="7"/>
      <c r="VJJ140" s="7"/>
      <c r="VJK140" s="7"/>
      <c r="VJL140" s="7"/>
      <c r="VJM140" s="7"/>
      <c r="VJN140" s="7"/>
      <c r="VJO140" s="7"/>
      <c r="VJP140" s="7"/>
      <c r="VJQ140" s="7"/>
      <c r="VJR140" s="7"/>
      <c r="VJS140" s="7"/>
      <c r="VJT140" s="7"/>
      <c r="VJU140" s="7"/>
      <c r="VJV140" s="7"/>
      <c r="VJW140" s="7"/>
      <c r="VJX140" s="7"/>
      <c r="VJY140" s="7"/>
      <c r="VJZ140" s="7"/>
      <c r="VKA140" s="7"/>
      <c r="VKB140" s="7"/>
      <c r="VKC140" s="7"/>
      <c r="VKD140" s="7"/>
      <c r="VKE140" s="7"/>
      <c r="VKF140" s="7"/>
      <c r="VKG140" s="7"/>
      <c r="VKH140" s="7"/>
      <c r="VKI140" s="7"/>
      <c r="VKJ140" s="7"/>
      <c r="VKK140" s="7"/>
      <c r="VKL140" s="7"/>
      <c r="VKM140" s="7"/>
      <c r="VKN140" s="7"/>
      <c r="VKO140" s="7"/>
      <c r="VKP140" s="7"/>
      <c r="VKQ140" s="7"/>
      <c r="VKR140" s="7"/>
      <c r="VKS140" s="7"/>
      <c r="VKT140" s="7"/>
      <c r="VKU140" s="7"/>
      <c r="VKV140" s="7"/>
      <c r="VKW140" s="7"/>
      <c r="VKX140" s="7"/>
      <c r="VKY140" s="7"/>
      <c r="VKZ140" s="7"/>
      <c r="VLA140" s="7"/>
      <c r="VLB140" s="7"/>
      <c r="VLC140" s="7"/>
      <c r="VLD140" s="7"/>
      <c r="VLE140" s="7"/>
      <c r="VLF140" s="7"/>
      <c r="VLG140" s="7"/>
      <c r="VLH140" s="7"/>
      <c r="VLI140" s="7"/>
      <c r="VLJ140" s="7"/>
      <c r="VLK140" s="7"/>
      <c r="VLL140" s="7"/>
      <c r="VLM140" s="7"/>
      <c r="VLN140" s="7"/>
      <c r="VLO140" s="7"/>
      <c r="VLP140" s="7"/>
      <c r="VLQ140" s="7"/>
      <c r="VLR140" s="7"/>
      <c r="VLS140" s="7"/>
      <c r="VLT140" s="7"/>
      <c r="VLU140" s="7"/>
      <c r="VLV140" s="7"/>
      <c r="VLW140" s="7"/>
      <c r="VLX140" s="7"/>
      <c r="VLY140" s="7"/>
      <c r="VLZ140" s="7"/>
      <c r="VMA140" s="7"/>
      <c r="VMB140" s="7"/>
      <c r="VMC140" s="7"/>
      <c r="VMD140" s="7"/>
      <c r="VME140" s="7"/>
      <c r="VMF140" s="7"/>
      <c r="VMG140" s="7"/>
      <c r="VMH140" s="7"/>
      <c r="VMI140" s="7"/>
      <c r="VMJ140" s="7"/>
      <c r="VMK140" s="7"/>
      <c r="VML140" s="7"/>
      <c r="VMM140" s="7"/>
      <c r="VMN140" s="7"/>
      <c r="VMO140" s="7"/>
      <c r="VMP140" s="7"/>
      <c r="VMQ140" s="7"/>
      <c r="VMR140" s="7"/>
      <c r="VMS140" s="7"/>
      <c r="VMT140" s="7"/>
      <c r="VMU140" s="7"/>
      <c r="VMV140" s="7"/>
      <c r="VMW140" s="7"/>
      <c r="VMX140" s="7"/>
      <c r="VMY140" s="7"/>
      <c r="VMZ140" s="7"/>
      <c r="VNA140" s="7"/>
      <c r="VNB140" s="7"/>
      <c r="VNC140" s="7"/>
      <c r="VND140" s="7"/>
      <c r="VNE140" s="7"/>
      <c r="VNF140" s="7"/>
      <c r="VNG140" s="7"/>
      <c r="VNH140" s="7"/>
      <c r="VNI140" s="7"/>
      <c r="VNJ140" s="7"/>
      <c r="VNK140" s="7"/>
      <c r="VNL140" s="7"/>
      <c r="VNM140" s="7"/>
      <c r="VNN140" s="7"/>
      <c r="VNO140" s="7"/>
      <c r="VNP140" s="7"/>
      <c r="VNQ140" s="7"/>
      <c r="VNR140" s="7"/>
      <c r="VNS140" s="7"/>
      <c r="VNT140" s="7"/>
      <c r="VNU140" s="7"/>
      <c r="VNV140" s="7"/>
      <c r="VNW140" s="7"/>
      <c r="VNX140" s="7"/>
      <c r="VNY140" s="7"/>
      <c r="VNZ140" s="7"/>
      <c r="VOA140" s="7"/>
      <c r="VOB140" s="7"/>
      <c r="VOC140" s="7"/>
      <c r="VOD140" s="7"/>
      <c r="VOE140" s="7"/>
      <c r="VOF140" s="7"/>
      <c r="VOG140" s="7"/>
      <c r="VOH140" s="7"/>
      <c r="VOI140" s="7"/>
      <c r="VOJ140" s="7"/>
      <c r="VOK140" s="7"/>
      <c r="VOL140" s="7"/>
      <c r="VOM140" s="7"/>
      <c r="VON140" s="7"/>
      <c r="VOO140" s="7"/>
      <c r="VOP140" s="7"/>
      <c r="VOQ140" s="7"/>
      <c r="VOR140" s="7"/>
      <c r="VOS140" s="7"/>
      <c r="VOT140" s="7"/>
      <c r="VOU140" s="7"/>
      <c r="VOV140" s="7"/>
      <c r="VOW140" s="7"/>
      <c r="VOX140" s="7"/>
      <c r="VOY140" s="7"/>
      <c r="VOZ140" s="7"/>
      <c r="VPA140" s="7"/>
      <c r="VPB140" s="7"/>
      <c r="VPC140" s="7"/>
      <c r="VPD140" s="7"/>
      <c r="VPE140" s="7"/>
      <c r="VPF140" s="7"/>
      <c r="VPG140" s="7"/>
      <c r="VPH140" s="7"/>
      <c r="VPI140" s="7"/>
      <c r="VPJ140" s="7"/>
      <c r="VPK140" s="7"/>
      <c r="VPL140" s="7"/>
      <c r="VPM140" s="7"/>
      <c r="VPN140" s="7"/>
      <c r="VPO140" s="7"/>
      <c r="VPP140" s="7"/>
      <c r="VPQ140" s="7"/>
      <c r="VPR140" s="7"/>
      <c r="VPS140" s="7"/>
      <c r="VPT140" s="7"/>
      <c r="VPU140" s="7"/>
      <c r="VPV140" s="7"/>
      <c r="VPW140" s="7"/>
      <c r="VPX140" s="7"/>
      <c r="VPY140" s="7"/>
      <c r="VPZ140" s="7"/>
      <c r="VQA140" s="7"/>
      <c r="VQB140" s="7"/>
      <c r="VQC140" s="7"/>
      <c r="VQD140" s="7"/>
      <c r="VQE140" s="7"/>
      <c r="VQF140" s="7"/>
      <c r="VQG140" s="7"/>
      <c r="VQH140" s="7"/>
      <c r="VQI140" s="7"/>
      <c r="VQJ140" s="7"/>
      <c r="VQK140" s="7"/>
      <c r="VQL140" s="7"/>
      <c r="VQM140" s="7"/>
      <c r="VQN140" s="7"/>
      <c r="VQO140" s="7"/>
      <c r="VQP140" s="7"/>
      <c r="VQQ140" s="7"/>
      <c r="VQR140" s="7"/>
      <c r="VQS140" s="7"/>
      <c r="VQT140" s="7"/>
      <c r="VQU140" s="7"/>
      <c r="VQV140" s="7"/>
      <c r="VQW140" s="7"/>
      <c r="VQX140" s="7"/>
      <c r="VQY140" s="7"/>
      <c r="VQZ140" s="7"/>
      <c r="VRA140" s="7"/>
      <c r="VRB140" s="7"/>
      <c r="VRC140" s="7"/>
      <c r="VRD140" s="7"/>
      <c r="VRE140" s="7"/>
      <c r="VRF140" s="7"/>
      <c r="VRG140" s="7"/>
      <c r="VRH140" s="7"/>
      <c r="VRI140" s="7"/>
      <c r="VRJ140" s="7"/>
      <c r="VRK140" s="7"/>
      <c r="VRL140" s="7"/>
      <c r="VRM140" s="7"/>
      <c r="VRN140" s="7"/>
      <c r="VRO140" s="7"/>
      <c r="VRP140" s="7"/>
      <c r="VRQ140" s="7"/>
      <c r="VRR140" s="7"/>
      <c r="VRS140" s="7"/>
      <c r="VRT140" s="7"/>
      <c r="VRU140" s="7"/>
      <c r="VRV140" s="7"/>
      <c r="VRW140" s="7"/>
      <c r="VRX140" s="7"/>
      <c r="VRY140" s="7"/>
      <c r="VRZ140" s="7"/>
      <c r="VSA140" s="7"/>
      <c r="VSB140" s="7"/>
      <c r="VSC140" s="7"/>
      <c r="VSD140" s="7"/>
      <c r="VSE140" s="7"/>
      <c r="VSF140" s="7"/>
      <c r="VSG140" s="7"/>
      <c r="VSH140" s="7"/>
      <c r="VSI140" s="7"/>
      <c r="VSJ140" s="7"/>
      <c r="VSK140" s="7"/>
      <c r="VSL140" s="7"/>
      <c r="VSM140" s="7"/>
      <c r="VSN140" s="7"/>
      <c r="VSO140" s="7"/>
      <c r="VSP140" s="7"/>
      <c r="VSQ140" s="7"/>
      <c r="VSR140" s="7"/>
      <c r="VSS140" s="7"/>
      <c r="VST140" s="7"/>
      <c r="VSU140" s="7"/>
      <c r="VSV140" s="7"/>
      <c r="VSW140" s="7"/>
      <c r="VSX140" s="7"/>
      <c r="VSY140" s="7"/>
      <c r="VSZ140" s="7"/>
      <c r="VTA140" s="7"/>
      <c r="VTB140" s="7"/>
      <c r="VTC140" s="7"/>
      <c r="VTD140" s="7"/>
      <c r="VTE140" s="7"/>
      <c r="VTF140" s="7"/>
      <c r="VTG140" s="7"/>
      <c r="VTH140" s="7"/>
      <c r="VTI140" s="7"/>
      <c r="VTJ140" s="7"/>
      <c r="VTK140" s="7"/>
      <c r="VTL140" s="7"/>
      <c r="VTM140" s="7"/>
      <c r="VTN140" s="7"/>
      <c r="VTO140" s="7"/>
      <c r="VTP140" s="7"/>
      <c r="VTQ140" s="7"/>
      <c r="VTR140" s="7"/>
      <c r="VTS140" s="7"/>
      <c r="VTT140" s="7"/>
      <c r="VTU140" s="7"/>
      <c r="VTV140" s="7"/>
      <c r="VTW140" s="7"/>
      <c r="VTX140" s="7"/>
      <c r="VTY140" s="7"/>
      <c r="VTZ140" s="7"/>
      <c r="VUA140" s="7"/>
      <c r="VUB140" s="7"/>
      <c r="VUC140" s="7"/>
      <c r="VUD140" s="7"/>
      <c r="VUE140" s="7"/>
      <c r="VUF140" s="7"/>
      <c r="VUG140" s="7"/>
      <c r="VUH140" s="7"/>
      <c r="VUI140" s="7"/>
      <c r="VUJ140" s="7"/>
      <c r="VUK140" s="7"/>
      <c r="VUL140" s="7"/>
      <c r="VUM140" s="7"/>
      <c r="VUN140" s="7"/>
      <c r="VUO140" s="7"/>
      <c r="VUP140" s="7"/>
      <c r="VUQ140" s="7"/>
      <c r="VUR140" s="7"/>
      <c r="VUS140" s="7"/>
      <c r="VUT140" s="7"/>
      <c r="VUU140" s="7"/>
      <c r="VUV140" s="7"/>
      <c r="VUW140" s="7"/>
      <c r="VUX140" s="7"/>
      <c r="VUY140" s="7"/>
      <c r="VUZ140" s="7"/>
      <c r="VVA140" s="7"/>
      <c r="VVB140" s="7"/>
      <c r="VVC140" s="7"/>
      <c r="VVD140" s="7"/>
      <c r="VVE140" s="7"/>
      <c r="VVF140" s="7"/>
      <c r="VVG140" s="7"/>
      <c r="VVH140" s="7"/>
      <c r="VVI140" s="7"/>
      <c r="VVJ140" s="7"/>
      <c r="VVK140" s="7"/>
      <c r="VVL140" s="7"/>
      <c r="VVM140" s="7"/>
      <c r="VVN140" s="7"/>
      <c r="VVO140" s="7"/>
      <c r="VVP140" s="7"/>
      <c r="VVQ140" s="7"/>
      <c r="VVR140" s="7"/>
      <c r="VVS140" s="7"/>
      <c r="VVT140" s="7"/>
      <c r="VVU140" s="7"/>
      <c r="VVV140" s="7"/>
      <c r="VVW140" s="7"/>
      <c r="VVX140" s="7"/>
      <c r="VVY140" s="7"/>
      <c r="VVZ140" s="7"/>
      <c r="VWA140" s="7"/>
      <c r="VWB140" s="7"/>
      <c r="VWC140" s="7"/>
      <c r="VWD140" s="7"/>
      <c r="VWE140" s="7"/>
      <c r="VWF140" s="7"/>
      <c r="VWG140" s="7"/>
      <c r="VWH140" s="7"/>
      <c r="VWI140" s="7"/>
      <c r="VWJ140" s="7"/>
      <c r="VWK140" s="7"/>
      <c r="VWL140" s="7"/>
      <c r="VWM140" s="7"/>
      <c r="VWN140" s="7"/>
      <c r="VWO140" s="7"/>
      <c r="VWP140" s="7"/>
      <c r="VWQ140" s="7"/>
      <c r="VWR140" s="7"/>
      <c r="VWS140" s="7"/>
      <c r="VWT140" s="7"/>
      <c r="VWU140" s="7"/>
      <c r="VWV140" s="7"/>
      <c r="VWW140" s="7"/>
      <c r="VWX140" s="7"/>
      <c r="VWY140" s="7"/>
      <c r="VWZ140" s="7"/>
      <c r="VXA140" s="7"/>
      <c r="VXB140" s="7"/>
      <c r="VXC140" s="7"/>
      <c r="VXD140" s="7"/>
      <c r="VXE140" s="7"/>
      <c r="VXF140" s="7"/>
      <c r="VXG140" s="7"/>
      <c r="VXH140" s="7"/>
      <c r="VXI140" s="7"/>
      <c r="VXJ140" s="7"/>
      <c r="VXK140" s="7"/>
      <c r="VXL140" s="7"/>
      <c r="VXM140" s="7"/>
      <c r="VXN140" s="7"/>
      <c r="VXO140" s="7"/>
      <c r="VXP140" s="7"/>
      <c r="VXQ140" s="7"/>
      <c r="VXR140" s="7"/>
      <c r="VXS140" s="7"/>
      <c r="VXT140" s="7"/>
      <c r="VXU140" s="7"/>
      <c r="VXV140" s="7"/>
      <c r="VXW140" s="7"/>
      <c r="VXX140" s="7"/>
      <c r="VXY140" s="7"/>
      <c r="VXZ140" s="7"/>
      <c r="VYA140" s="7"/>
      <c r="VYB140" s="7"/>
      <c r="VYC140" s="7"/>
      <c r="VYD140" s="7"/>
      <c r="VYE140" s="7"/>
      <c r="VYF140" s="7"/>
      <c r="VYG140" s="7"/>
      <c r="VYH140" s="7"/>
      <c r="VYI140" s="7"/>
      <c r="VYJ140" s="7"/>
      <c r="VYK140" s="7"/>
      <c r="VYL140" s="7"/>
      <c r="VYM140" s="7"/>
      <c r="VYN140" s="7"/>
      <c r="VYO140" s="7"/>
      <c r="VYP140" s="7"/>
      <c r="VYQ140" s="7"/>
      <c r="VYR140" s="7"/>
      <c r="VYS140" s="7"/>
      <c r="VYT140" s="7"/>
      <c r="VYU140" s="7"/>
      <c r="VYV140" s="7"/>
      <c r="VYW140" s="7"/>
      <c r="VYX140" s="7"/>
      <c r="VYY140" s="7"/>
      <c r="VYZ140" s="7"/>
      <c r="VZA140" s="7"/>
      <c r="VZB140" s="7"/>
      <c r="VZC140" s="7"/>
      <c r="VZD140" s="7"/>
      <c r="VZE140" s="7"/>
      <c r="VZF140" s="7"/>
      <c r="VZG140" s="7"/>
      <c r="VZH140" s="7"/>
      <c r="VZI140" s="7"/>
      <c r="VZJ140" s="7"/>
      <c r="VZK140" s="7"/>
      <c r="VZL140" s="7"/>
      <c r="VZM140" s="7"/>
      <c r="VZN140" s="7"/>
      <c r="VZO140" s="7"/>
      <c r="VZP140" s="7"/>
      <c r="VZQ140" s="7"/>
      <c r="VZR140" s="7"/>
      <c r="VZS140" s="7"/>
      <c r="VZT140" s="7"/>
      <c r="VZU140" s="7"/>
      <c r="VZV140" s="7"/>
      <c r="VZW140" s="7"/>
      <c r="VZX140" s="7"/>
      <c r="VZY140" s="7"/>
      <c r="VZZ140" s="7"/>
      <c r="WAA140" s="7"/>
      <c r="WAB140" s="7"/>
      <c r="WAC140" s="7"/>
      <c r="WAD140" s="7"/>
      <c r="WAE140" s="7"/>
      <c r="WAF140" s="7"/>
      <c r="WAG140" s="7"/>
      <c r="WAH140" s="7"/>
      <c r="WAI140" s="7"/>
      <c r="WAJ140" s="7"/>
      <c r="WAK140" s="7"/>
      <c r="WAL140" s="7"/>
      <c r="WAM140" s="7"/>
      <c r="WAN140" s="7"/>
      <c r="WAO140" s="7"/>
      <c r="WAP140" s="7"/>
      <c r="WAQ140" s="7"/>
      <c r="WAR140" s="7"/>
      <c r="WAS140" s="7"/>
      <c r="WAT140" s="7"/>
      <c r="WAU140" s="7"/>
      <c r="WAV140" s="7"/>
      <c r="WAW140" s="7"/>
      <c r="WAX140" s="7"/>
      <c r="WAY140" s="7"/>
      <c r="WAZ140" s="7"/>
      <c r="WBA140" s="7"/>
      <c r="WBB140" s="7"/>
      <c r="WBC140" s="7"/>
      <c r="WBD140" s="7"/>
      <c r="WBE140" s="7"/>
      <c r="WBF140" s="7"/>
      <c r="WBG140" s="7"/>
      <c r="WBH140" s="7"/>
      <c r="WBI140" s="7"/>
      <c r="WBJ140" s="7"/>
      <c r="WBK140" s="7"/>
      <c r="WBL140" s="7"/>
      <c r="WBM140" s="7"/>
      <c r="WBN140" s="7"/>
      <c r="WBO140" s="7"/>
      <c r="WBP140" s="7"/>
      <c r="WBQ140" s="7"/>
      <c r="WBR140" s="7"/>
      <c r="WBS140" s="7"/>
      <c r="WBT140" s="7"/>
      <c r="WBU140" s="7"/>
      <c r="WBV140" s="7"/>
      <c r="WBW140" s="7"/>
      <c r="WBX140" s="7"/>
      <c r="WBY140" s="7"/>
      <c r="WBZ140" s="7"/>
      <c r="WCA140" s="7"/>
      <c r="WCB140" s="7"/>
      <c r="WCC140" s="7"/>
      <c r="WCD140" s="7"/>
      <c r="WCE140" s="7"/>
      <c r="WCF140" s="7"/>
      <c r="WCG140" s="7"/>
      <c r="WCH140" s="7"/>
      <c r="WCI140" s="7"/>
      <c r="WCJ140" s="7"/>
      <c r="WCK140" s="7"/>
      <c r="WCL140" s="7"/>
      <c r="WCM140" s="7"/>
      <c r="WCN140" s="7"/>
      <c r="WCO140" s="7"/>
      <c r="WCP140" s="7"/>
      <c r="WCQ140" s="7"/>
      <c r="WCR140" s="7"/>
      <c r="WCS140" s="7"/>
      <c r="WCT140" s="7"/>
      <c r="WCU140" s="7"/>
      <c r="WCV140" s="7"/>
      <c r="WCW140" s="7"/>
      <c r="WCX140" s="7"/>
      <c r="WCY140" s="7"/>
      <c r="WCZ140" s="7"/>
      <c r="WDA140" s="7"/>
      <c r="WDB140" s="7"/>
      <c r="WDC140" s="7"/>
      <c r="WDD140" s="7"/>
      <c r="WDE140" s="7"/>
      <c r="WDF140" s="7"/>
      <c r="WDG140" s="7"/>
      <c r="WDH140" s="7"/>
      <c r="WDI140" s="7"/>
      <c r="WDJ140" s="7"/>
      <c r="WDK140" s="7"/>
      <c r="WDL140" s="7"/>
      <c r="WDM140" s="7"/>
      <c r="WDN140" s="7"/>
      <c r="WDO140" s="7"/>
      <c r="WDP140" s="7"/>
      <c r="WDQ140" s="7"/>
      <c r="WDR140" s="7"/>
      <c r="WDS140" s="7"/>
      <c r="WDT140" s="7"/>
      <c r="WDU140" s="7"/>
      <c r="WDV140" s="7"/>
      <c r="WDW140" s="7"/>
      <c r="WDX140" s="7"/>
      <c r="WDY140" s="7"/>
      <c r="WDZ140" s="7"/>
      <c r="WEA140" s="7"/>
      <c r="WEB140" s="7"/>
      <c r="WEC140" s="7"/>
      <c r="WED140" s="7"/>
      <c r="WEE140" s="7"/>
      <c r="WEF140" s="7"/>
      <c r="WEG140" s="7"/>
      <c r="WEH140" s="7"/>
      <c r="WEI140" s="7"/>
      <c r="WEJ140" s="7"/>
      <c r="WEK140" s="7"/>
      <c r="WEL140" s="7"/>
      <c r="WEM140" s="7"/>
      <c r="WEN140" s="7"/>
      <c r="WEO140" s="7"/>
      <c r="WEP140" s="7"/>
      <c r="WEQ140" s="7"/>
      <c r="WER140" s="7"/>
      <c r="WES140" s="7"/>
      <c r="WET140" s="7"/>
      <c r="WEU140" s="7"/>
      <c r="WEV140" s="7"/>
      <c r="WEW140" s="7"/>
      <c r="WEX140" s="7"/>
      <c r="WEY140" s="7"/>
      <c r="WEZ140" s="7"/>
      <c r="WFA140" s="7"/>
      <c r="WFB140" s="7"/>
      <c r="WFC140" s="7"/>
      <c r="WFD140" s="7"/>
      <c r="WFE140" s="7"/>
      <c r="WFF140" s="7"/>
      <c r="WFG140" s="7"/>
      <c r="WFH140" s="7"/>
      <c r="WFI140" s="7"/>
      <c r="WFJ140" s="7"/>
      <c r="WFK140" s="7"/>
      <c r="WFL140" s="7"/>
      <c r="WFM140" s="7"/>
      <c r="WFN140" s="7"/>
      <c r="WFO140" s="7"/>
      <c r="WFP140" s="7"/>
      <c r="WFQ140" s="7"/>
      <c r="WFR140" s="7"/>
      <c r="WFS140" s="7"/>
      <c r="WFT140" s="7"/>
      <c r="WFU140" s="7"/>
      <c r="WFV140" s="7"/>
      <c r="WFW140" s="7"/>
      <c r="WFX140" s="7"/>
      <c r="WFY140" s="7"/>
      <c r="WFZ140" s="7"/>
      <c r="WGA140" s="7"/>
      <c r="WGB140" s="7"/>
      <c r="WGC140" s="7"/>
      <c r="WGD140" s="7"/>
      <c r="WGE140" s="7"/>
      <c r="WGF140" s="7"/>
      <c r="WGG140" s="7"/>
      <c r="WGH140" s="7"/>
      <c r="WGI140" s="7"/>
      <c r="WGJ140" s="7"/>
      <c r="WGK140" s="7"/>
      <c r="WGL140" s="7"/>
      <c r="WGM140" s="7"/>
      <c r="WGN140" s="7"/>
      <c r="WGO140" s="7"/>
      <c r="WGP140" s="7"/>
      <c r="WGQ140" s="7"/>
      <c r="WGR140" s="7"/>
      <c r="WGS140" s="7"/>
      <c r="WGT140" s="7"/>
      <c r="WGU140" s="7"/>
      <c r="WGV140" s="7"/>
      <c r="WGW140" s="7"/>
      <c r="WGX140" s="7"/>
      <c r="WGY140" s="7"/>
      <c r="WGZ140" s="7"/>
      <c r="WHA140" s="7"/>
      <c r="WHB140" s="7"/>
      <c r="WHC140" s="7"/>
      <c r="WHD140" s="7"/>
      <c r="WHE140" s="7"/>
      <c r="WHF140" s="7"/>
      <c r="WHG140" s="7"/>
      <c r="WHH140" s="7"/>
      <c r="WHI140" s="7"/>
      <c r="WHJ140" s="7"/>
      <c r="WHK140" s="7"/>
      <c r="WHL140" s="7"/>
      <c r="WHM140" s="7"/>
      <c r="WHN140" s="7"/>
      <c r="WHO140" s="7"/>
      <c r="WHP140" s="7"/>
      <c r="WHQ140" s="7"/>
      <c r="WHR140" s="7"/>
      <c r="WHS140" s="7"/>
      <c r="WHT140" s="7"/>
      <c r="WHU140" s="7"/>
      <c r="WHV140" s="7"/>
      <c r="WHW140" s="7"/>
      <c r="WHX140" s="7"/>
      <c r="WHY140" s="7"/>
      <c r="WHZ140" s="7"/>
      <c r="WIA140" s="7"/>
      <c r="WIB140" s="7"/>
      <c r="WIC140" s="7"/>
      <c r="WID140" s="7"/>
      <c r="WIE140" s="7"/>
      <c r="WIF140" s="7"/>
      <c r="WIG140" s="7"/>
      <c r="WIH140" s="7"/>
      <c r="WII140" s="7"/>
      <c r="WIJ140" s="7"/>
      <c r="WIK140" s="7"/>
      <c r="WIL140" s="7"/>
      <c r="WIM140" s="7"/>
      <c r="WIN140" s="7"/>
      <c r="WIO140" s="7"/>
      <c r="WIP140" s="7"/>
      <c r="WIQ140" s="7"/>
      <c r="WIR140" s="7"/>
      <c r="WIS140" s="7"/>
      <c r="WIT140" s="7"/>
      <c r="WIU140" s="7"/>
      <c r="WIV140" s="7"/>
      <c r="WIW140" s="7"/>
      <c r="WIX140" s="7"/>
      <c r="WIY140" s="7"/>
      <c r="WIZ140" s="7"/>
      <c r="WJA140" s="7"/>
      <c r="WJB140" s="7"/>
      <c r="WJC140" s="7"/>
      <c r="WJD140" s="7"/>
      <c r="WJE140" s="7"/>
      <c r="WJF140" s="7"/>
      <c r="WJG140" s="7"/>
      <c r="WJH140" s="7"/>
      <c r="WJI140" s="7"/>
      <c r="WJJ140" s="7"/>
      <c r="WJK140" s="7"/>
      <c r="WJL140" s="7"/>
      <c r="WJM140" s="7"/>
      <c r="WJN140" s="7"/>
      <c r="WJO140" s="7"/>
      <c r="WJP140" s="7"/>
      <c r="WJQ140" s="7"/>
      <c r="WJR140" s="7"/>
      <c r="WJS140" s="7"/>
      <c r="WJT140" s="7"/>
      <c r="WJU140" s="7"/>
      <c r="WJV140" s="7"/>
      <c r="WJW140" s="7"/>
      <c r="WJX140" s="7"/>
      <c r="WJY140" s="7"/>
      <c r="WJZ140" s="7"/>
      <c r="WKA140" s="7"/>
      <c r="WKB140" s="7"/>
      <c r="WKC140" s="7"/>
      <c r="WKD140" s="7"/>
      <c r="WKE140" s="7"/>
      <c r="WKF140" s="7"/>
      <c r="WKG140" s="7"/>
      <c r="WKH140" s="7"/>
      <c r="WKI140" s="7"/>
      <c r="WKJ140" s="7"/>
      <c r="WKK140" s="7"/>
      <c r="WKL140" s="7"/>
      <c r="WKM140" s="7"/>
      <c r="WKN140" s="7"/>
      <c r="WKO140" s="7"/>
      <c r="WKP140" s="7"/>
      <c r="WKQ140" s="7"/>
      <c r="WKR140" s="7"/>
      <c r="WKS140" s="7"/>
      <c r="WKT140" s="7"/>
      <c r="WKU140" s="7"/>
      <c r="WKV140" s="7"/>
      <c r="WKW140" s="7"/>
      <c r="WKX140" s="7"/>
      <c r="WKY140" s="7"/>
      <c r="WKZ140" s="7"/>
      <c r="WLA140" s="7"/>
      <c r="WLB140" s="7"/>
      <c r="WLC140" s="7"/>
      <c r="WLD140" s="7"/>
      <c r="WLE140" s="7"/>
      <c r="WLF140" s="7"/>
      <c r="WLG140" s="7"/>
      <c r="WLH140" s="7"/>
      <c r="WLI140" s="7"/>
      <c r="WLJ140" s="7"/>
      <c r="WLK140" s="7"/>
      <c r="WLL140" s="7"/>
      <c r="WLM140" s="7"/>
      <c r="WLN140" s="7"/>
      <c r="WLO140" s="7"/>
      <c r="WLP140" s="7"/>
      <c r="WLQ140" s="7"/>
      <c r="WLR140" s="7"/>
      <c r="WLS140" s="7"/>
      <c r="WLT140" s="7"/>
      <c r="WLU140" s="7"/>
      <c r="WLV140" s="7"/>
      <c r="WLW140" s="7"/>
      <c r="WLX140" s="7"/>
      <c r="WLY140" s="7"/>
      <c r="WLZ140" s="7"/>
      <c r="WMA140" s="7"/>
      <c r="WMB140" s="7"/>
      <c r="WMC140" s="7"/>
      <c r="WMD140" s="7"/>
      <c r="WME140" s="7"/>
      <c r="WMF140" s="7"/>
      <c r="WMG140" s="7"/>
      <c r="WMH140" s="7"/>
      <c r="WMI140" s="7"/>
      <c r="WMJ140" s="7"/>
      <c r="WMK140" s="7"/>
      <c r="WML140" s="7"/>
      <c r="WMM140" s="7"/>
      <c r="WMN140" s="7"/>
      <c r="WMO140" s="7"/>
      <c r="WMP140" s="7"/>
      <c r="WMQ140" s="7"/>
      <c r="WMR140" s="7"/>
      <c r="WMS140" s="7"/>
      <c r="WMT140" s="7"/>
      <c r="WMU140" s="7"/>
      <c r="WMV140" s="7"/>
      <c r="WMW140" s="7"/>
      <c r="WMX140" s="7"/>
      <c r="WMY140" s="7"/>
      <c r="WMZ140" s="7"/>
      <c r="WNA140" s="7"/>
      <c r="WNB140" s="7"/>
      <c r="WNC140" s="7"/>
      <c r="WND140" s="7"/>
      <c r="WNE140" s="7"/>
      <c r="WNF140" s="7"/>
      <c r="WNG140" s="7"/>
      <c r="WNH140" s="7"/>
      <c r="WNI140" s="7"/>
      <c r="WNJ140" s="7"/>
      <c r="WNK140" s="7"/>
      <c r="WNL140" s="7"/>
      <c r="WNM140" s="7"/>
      <c r="WNN140" s="7"/>
      <c r="WNO140" s="7"/>
      <c r="WNP140" s="7"/>
      <c r="WNQ140" s="7"/>
      <c r="WNR140" s="7"/>
      <c r="WNS140" s="7"/>
      <c r="WNT140" s="7"/>
      <c r="WNU140" s="7"/>
      <c r="WNV140" s="7"/>
      <c r="WNW140" s="7"/>
      <c r="WNX140" s="7"/>
      <c r="WNY140" s="7"/>
      <c r="WNZ140" s="7"/>
      <c r="WOA140" s="7"/>
      <c r="WOB140" s="7"/>
      <c r="WOC140" s="7"/>
      <c r="WOD140" s="7"/>
      <c r="WOE140" s="7"/>
      <c r="WOF140" s="7"/>
      <c r="WOG140" s="7"/>
      <c r="WOH140" s="7"/>
      <c r="WOI140" s="7"/>
      <c r="WOJ140" s="7"/>
      <c r="WOK140" s="7"/>
      <c r="WOL140" s="7"/>
      <c r="WOM140" s="7"/>
      <c r="WON140" s="7"/>
      <c r="WOO140" s="7"/>
      <c r="WOP140" s="7"/>
      <c r="WOQ140" s="7"/>
      <c r="WOR140" s="7"/>
      <c r="WOS140" s="7"/>
      <c r="WOT140" s="7"/>
      <c r="WOU140" s="7"/>
      <c r="WOV140" s="7"/>
      <c r="WOW140" s="7"/>
      <c r="WOX140" s="7"/>
      <c r="WOY140" s="7"/>
      <c r="WOZ140" s="7"/>
      <c r="WPA140" s="7"/>
      <c r="WPB140" s="7"/>
      <c r="WPC140" s="7"/>
      <c r="WPD140" s="7"/>
      <c r="WPE140" s="7"/>
      <c r="WPF140" s="7"/>
      <c r="WPG140" s="7"/>
      <c r="WPH140" s="7"/>
      <c r="WPI140" s="7"/>
      <c r="WPJ140" s="7"/>
      <c r="WPK140" s="7"/>
      <c r="WPL140" s="7"/>
      <c r="WPM140" s="7"/>
      <c r="WPN140" s="7"/>
      <c r="WPO140" s="7"/>
      <c r="WPP140" s="7"/>
      <c r="WPQ140" s="7"/>
      <c r="WPR140" s="7"/>
      <c r="WPS140" s="7"/>
      <c r="WPT140" s="7"/>
      <c r="WPU140" s="7"/>
      <c r="WPV140" s="7"/>
      <c r="WPW140" s="7"/>
      <c r="WPX140" s="7"/>
      <c r="WPY140" s="7"/>
      <c r="WPZ140" s="7"/>
      <c r="WQA140" s="7"/>
      <c r="WQB140" s="7"/>
      <c r="WQC140" s="7"/>
      <c r="WQD140" s="7"/>
      <c r="WQE140" s="7"/>
      <c r="WQF140" s="7"/>
      <c r="WQG140" s="7"/>
      <c r="WQH140" s="7"/>
      <c r="WQI140" s="7"/>
      <c r="WQJ140" s="7"/>
      <c r="WQK140" s="7"/>
      <c r="WQL140" s="7"/>
      <c r="WQM140" s="7"/>
      <c r="WQN140" s="7"/>
      <c r="WQO140" s="7"/>
      <c r="WQP140" s="7"/>
      <c r="WQQ140" s="7"/>
      <c r="WQR140" s="7"/>
      <c r="WQS140" s="7"/>
      <c r="WQT140" s="7"/>
      <c r="WQU140" s="7"/>
      <c r="WQV140" s="7"/>
      <c r="WQW140" s="7"/>
      <c r="WQX140" s="7"/>
      <c r="WQY140" s="7"/>
      <c r="WQZ140" s="7"/>
      <c r="WRA140" s="7"/>
      <c r="WRB140" s="7"/>
      <c r="WRC140" s="7"/>
      <c r="WRD140" s="7"/>
      <c r="WRE140" s="7"/>
      <c r="WRF140" s="7"/>
      <c r="WRG140" s="7"/>
      <c r="WRH140" s="7"/>
      <c r="WRI140" s="7"/>
      <c r="WRJ140" s="7"/>
      <c r="WRK140" s="7"/>
      <c r="WRL140" s="7"/>
      <c r="WRM140" s="7"/>
      <c r="WRN140" s="7"/>
      <c r="WRO140" s="7"/>
      <c r="WRP140" s="7"/>
      <c r="WRQ140" s="7"/>
      <c r="WRR140" s="7"/>
      <c r="WRS140" s="7"/>
      <c r="WRT140" s="7"/>
      <c r="WRU140" s="7"/>
      <c r="WRV140" s="7"/>
      <c r="WRW140" s="7"/>
      <c r="WRX140" s="7"/>
      <c r="WRY140" s="7"/>
      <c r="WRZ140" s="7"/>
      <c r="WSA140" s="7"/>
      <c r="WSB140" s="7"/>
      <c r="WSC140" s="7"/>
      <c r="WSD140" s="7"/>
      <c r="WSE140" s="7"/>
      <c r="WSF140" s="7"/>
      <c r="WSG140" s="7"/>
      <c r="WSH140" s="7"/>
      <c r="WSI140" s="7"/>
      <c r="WSJ140" s="7"/>
      <c r="WSK140" s="7"/>
      <c r="WSL140" s="7"/>
      <c r="WSM140" s="7"/>
      <c r="WSN140" s="7"/>
      <c r="WSO140" s="7"/>
      <c r="WSP140" s="7"/>
      <c r="WSQ140" s="7"/>
      <c r="WSR140" s="7"/>
      <c r="WSS140" s="7"/>
      <c r="WST140" s="7"/>
      <c r="WSU140" s="7"/>
      <c r="WSV140" s="7"/>
      <c r="WSW140" s="7"/>
      <c r="WSX140" s="7"/>
      <c r="WSY140" s="7"/>
      <c r="WSZ140" s="7"/>
      <c r="WTA140" s="7"/>
      <c r="WTB140" s="7"/>
      <c r="WTC140" s="7"/>
      <c r="WTD140" s="7"/>
      <c r="WTE140" s="7"/>
      <c r="WTF140" s="7"/>
      <c r="WTG140" s="7"/>
      <c r="WTH140" s="7"/>
      <c r="WTI140" s="7"/>
      <c r="WTJ140" s="7"/>
      <c r="WTK140" s="7"/>
      <c r="WTL140" s="7"/>
      <c r="WTM140" s="7"/>
      <c r="WTN140" s="7"/>
      <c r="WTO140" s="7"/>
      <c r="WTP140" s="7"/>
      <c r="WTQ140" s="7"/>
      <c r="WTR140" s="7"/>
      <c r="WTS140" s="7"/>
      <c r="WTT140" s="7"/>
      <c r="WTU140" s="7"/>
      <c r="WTV140" s="7"/>
      <c r="WTW140" s="7"/>
      <c r="WTX140" s="7"/>
      <c r="WTY140" s="7"/>
      <c r="WTZ140" s="7"/>
      <c r="WUA140" s="7"/>
      <c r="WUB140" s="7"/>
      <c r="WUC140" s="7"/>
      <c r="WUD140" s="7"/>
      <c r="WUE140" s="7"/>
      <c r="WUF140" s="7"/>
      <c r="WUG140" s="7"/>
      <c r="WUH140" s="7"/>
      <c r="WUI140" s="7"/>
      <c r="WUJ140" s="7"/>
      <c r="WUK140" s="7"/>
      <c r="WUL140" s="7"/>
      <c r="WUM140" s="7"/>
      <c r="WUN140" s="7"/>
      <c r="WUO140" s="7"/>
      <c r="WUP140" s="7"/>
      <c r="WUQ140" s="7"/>
      <c r="WUR140" s="7"/>
      <c r="WUS140" s="7"/>
      <c r="WUT140" s="7"/>
      <c r="WUU140" s="7"/>
      <c r="WUV140" s="7"/>
      <c r="WUW140" s="7"/>
      <c r="WUX140" s="7"/>
      <c r="WUY140" s="7"/>
      <c r="WUZ140" s="7"/>
      <c r="WVA140" s="7"/>
      <c r="WVB140" s="7"/>
      <c r="WVC140" s="7"/>
      <c r="WVD140" s="7"/>
      <c r="WVE140" s="7"/>
      <c r="WVF140" s="7"/>
      <c r="WVG140" s="7"/>
      <c r="WVH140" s="7"/>
      <c r="WVI140" s="7"/>
      <c r="WVJ140" s="7"/>
      <c r="WVK140" s="7"/>
      <c r="WVL140" s="7"/>
      <c r="WVM140" s="7"/>
      <c r="WVN140" s="7"/>
      <c r="WVO140" s="7"/>
      <c r="WVP140" s="7"/>
      <c r="WVQ140" s="7"/>
      <c r="WVR140" s="7"/>
      <c r="WVS140" s="7"/>
      <c r="WVT140" s="7"/>
      <c r="WVU140" s="7"/>
      <c r="WVV140" s="7"/>
      <c r="WVW140" s="7"/>
      <c r="WVX140" s="7"/>
      <c r="WVY140" s="7"/>
      <c r="WVZ140" s="7"/>
      <c r="WWA140" s="7"/>
      <c r="WWB140" s="7"/>
      <c r="WWC140" s="7"/>
      <c r="WWD140" s="7"/>
      <c r="WWE140" s="7"/>
      <c r="WWF140" s="7"/>
      <c r="WWG140" s="7"/>
      <c r="WWH140" s="7"/>
      <c r="WWI140" s="7"/>
      <c r="WWJ140" s="7"/>
      <c r="WWK140" s="7"/>
      <c r="WWL140" s="7"/>
      <c r="WWM140" s="7"/>
      <c r="WWN140" s="7"/>
      <c r="WWO140" s="7"/>
      <c r="WWP140" s="7"/>
      <c r="WWQ140" s="7"/>
      <c r="WWR140" s="7"/>
      <c r="WWS140" s="7"/>
      <c r="WWT140" s="7"/>
      <c r="WWU140" s="7"/>
      <c r="WWV140" s="7"/>
      <c r="WWW140" s="7"/>
      <c r="WWX140" s="7"/>
      <c r="WWY140" s="7"/>
      <c r="WWZ140" s="7"/>
      <c r="WXA140" s="7"/>
      <c r="WXB140" s="7"/>
      <c r="WXC140" s="7"/>
      <c r="WXD140" s="7"/>
      <c r="WXE140" s="7"/>
      <c r="WXF140" s="7"/>
      <c r="WXG140" s="7"/>
      <c r="WXH140" s="7"/>
      <c r="WXI140" s="7"/>
      <c r="WXJ140" s="7"/>
      <c r="WXK140" s="7"/>
      <c r="WXL140" s="7"/>
      <c r="WXM140" s="7"/>
      <c r="WXN140" s="7"/>
      <c r="WXO140" s="7"/>
      <c r="WXP140" s="7"/>
      <c r="WXQ140" s="7"/>
      <c r="WXR140" s="7"/>
      <c r="WXS140" s="7"/>
      <c r="WXT140" s="7"/>
      <c r="WXU140" s="7"/>
      <c r="WXV140" s="7"/>
      <c r="WXW140" s="7"/>
      <c r="WXX140" s="7"/>
      <c r="WXY140" s="7"/>
      <c r="WXZ140" s="7"/>
      <c r="WYA140" s="7"/>
      <c r="WYB140" s="7"/>
      <c r="WYC140" s="7"/>
      <c r="WYD140" s="7"/>
      <c r="WYE140" s="7"/>
      <c r="WYF140" s="7"/>
      <c r="WYG140" s="7"/>
      <c r="WYH140" s="7"/>
      <c r="WYI140" s="7"/>
      <c r="WYJ140" s="7"/>
      <c r="WYK140" s="7"/>
      <c r="WYL140" s="7"/>
      <c r="WYM140" s="7"/>
      <c r="WYN140" s="7"/>
      <c r="WYO140" s="7"/>
      <c r="WYP140" s="7"/>
      <c r="WYQ140" s="7"/>
      <c r="WYR140" s="7"/>
      <c r="WYS140" s="7"/>
      <c r="WYT140" s="7"/>
      <c r="WYU140" s="7"/>
      <c r="WYV140" s="7"/>
      <c r="WYW140" s="7"/>
      <c r="WYX140" s="7"/>
      <c r="WYY140" s="7"/>
      <c r="WYZ140" s="7"/>
      <c r="WZA140" s="7"/>
      <c r="WZB140" s="7"/>
      <c r="WZC140" s="7"/>
      <c r="WZD140" s="7"/>
      <c r="WZE140" s="7"/>
      <c r="WZF140" s="7"/>
      <c r="WZG140" s="7"/>
      <c r="WZH140" s="7"/>
      <c r="WZI140" s="7"/>
      <c r="WZJ140" s="7"/>
      <c r="WZK140" s="7"/>
      <c r="WZL140" s="7"/>
      <c r="WZM140" s="7"/>
      <c r="WZN140" s="7"/>
      <c r="WZO140" s="7"/>
      <c r="WZP140" s="7"/>
      <c r="WZQ140" s="7"/>
      <c r="WZR140" s="7"/>
      <c r="WZS140" s="7"/>
      <c r="WZT140" s="7"/>
      <c r="WZU140" s="7"/>
      <c r="WZV140" s="7"/>
      <c r="WZW140" s="7"/>
      <c r="WZX140" s="7"/>
      <c r="WZY140" s="7"/>
      <c r="WZZ140" s="7"/>
      <c r="XAA140" s="7"/>
      <c r="XAB140" s="7"/>
      <c r="XAC140" s="7"/>
      <c r="XAD140" s="7"/>
      <c r="XAE140" s="7"/>
      <c r="XAF140" s="7"/>
      <c r="XAG140" s="7"/>
      <c r="XAH140" s="7"/>
      <c r="XAI140" s="7"/>
      <c r="XAJ140" s="7"/>
      <c r="XAK140" s="7"/>
      <c r="XAL140" s="7"/>
      <c r="XAM140" s="7"/>
      <c r="XAN140" s="7"/>
      <c r="XAO140" s="7"/>
      <c r="XAP140" s="7"/>
      <c r="XAQ140" s="7"/>
      <c r="XAR140" s="7"/>
      <c r="XAS140" s="7"/>
      <c r="XAT140" s="7"/>
      <c r="XAU140" s="7"/>
      <c r="XAV140" s="7"/>
      <c r="XAW140" s="7"/>
      <c r="XAX140" s="7"/>
      <c r="XAY140" s="7"/>
      <c r="XAZ140" s="7"/>
      <c r="XBA140" s="7"/>
      <c r="XBB140" s="7"/>
      <c r="XBC140" s="7"/>
      <c r="XBD140" s="7"/>
      <c r="XBE140" s="7"/>
      <c r="XBF140" s="7"/>
      <c r="XBG140" s="7"/>
      <c r="XBH140" s="7"/>
      <c r="XBI140" s="7"/>
      <c r="XBJ140" s="7"/>
      <c r="XBK140" s="7"/>
      <c r="XBL140" s="7"/>
      <c r="XBM140" s="7"/>
      <c r="XBN140" s="7"/>
      <c r="XBO140" s="7"/>
      <c r="XBP140" s="7"/>
      <c r="XBQ140" s="7"/>
      <c r="XBR140" s="7"/>
      <c r="XBS140" s="7"/>
      <c r="XBT140" s="7"/>
      <c r="XBU140" s="7"/>
      <c r="XBV140" s="7"/>
      <c r="XBW140" s="7"/>
      <c r="XBX140" s="7"/>
      <c r="XBY140" s="7"/>
      <c r="XBZ140" s="7"/>
      <c r="XCA140" s="7"/>
      <c r="XCB140" s="7"/>
      <c r="XCC140" s="7"/>
      <c r="XCD140" s="7"/>
      <c r="XCE140" s="7"/>
      <c r="XCF140" s="7"/>
      <c r="XCG140" s="7"/>
      <c r="XCH140" s="7"/>
      <c r="XCI140" s="7"/>
      <c r="XCJ140" s="7"/>
      <c r="XCK140" s="7"/>
      <c r="XCL140" s="7"/>
      <c r="XCM140" s="7"/>
      <c r="XCN140" s="7"/>
      <c r="XCO140" s="7"/>
      <c r="XCP140" s="7"/>
      <c r="XCQ140" s="7"/>
      <c r="XCR140" s="7"/>
      <c r="XCS140" s="7"/>
      <c r="XCT140" s="7"/>
      <c r="XCU140" s="7"/>
      <c r="XCV140" s="7"/>
      <c r="XCW140" s="7"/>
      <c r="XCX140" s="7"/>
      <c r="XCY140" s="7"/>
      <c r="XCZ140" s="7"/>
      <c r="XDA140" s="7"/>
      <c r="XDB140" s="7"/>
      <c r="XDC140" s="7"/>
      <c r="XDD140" s="7"/>
      <c r="XDE140" s="7"/>
      <c r="XDF140" s="7"/>
      <c r="XDG140" s="7"/>
      <c r="XDH140" s="7"/>
      <c r="XDI140" s="7"/>
      <c r="XDJ140" s="7"/>
      <c r="XDK140" s="7"/>
      <c r="XDL140" s="7"/>
      <c r="XDM140" s="7"/>
      <c r="XDN140" s="7"/>
      <c r="XDO140" s="7"/>
      <c r="XDP140" s="7"/>
      <c r="XDQ140" s="7"/>
      <c r="XDR140" s="7"/>
      <c r="XDS140" s="7"/>
      <c r="XDT140" s="7"/>
      <c r="XDU140" s="7"/>
      <c r="XDV140" s="7"/>
      <c r="XDW140" s="7"/>
      <c r="XDX140" s="7"/>
      <c r="XDY140" s="7"/>
      <c r="XDZ140" s="7"/>
      <c r="XEA140" s="7"/>
      <c r="XEB140" s="7"/>
      <c r="XEC140" s="7"/>
      <c r="XED140" s="7"/>
      <c r="XEE140" s="7"/>
      <c r="XEF140" s="7"/>
      <c r="XEG140" s="7"/>
      <c r="XEH140" s="7"/>
      <c r="XEI140" s="7"/>
      <c r="XEJ140" s="7"/>
      <c r="XEK140" s="7"/>
      <c r="XEL140" s="7"/>
      <c r="XEM140" s="7"/>
      <c r="XEN140" s="7"/>
      <c r="XEO140" s="7"/>
      <c r="XEP140" s="7"/>
      <c r="XEQ140" s="7"/>
      <c r="XER140" s="7"/>
      <c r="XES140" s="7"/>
      <c r="XET140" s="7"/>
      <c r="XEU140" s="7"/>
      <c r="XEV140" s="7"/>
      <c r="XEW140" s="7"/>
      <c r="XEX140" s="7"/>
    </row>
    <row r="141" spans="1:16378" s="127" customFormat="1" ht="12" customHeight="1">
      <c r="A141" s="47" t="s">
        <v>159</v>
      </c>
      <c r="B141" s="47" t="str">
        <f>VLOOKUP(A141,'[39]Sales Summary Regulated'!$B:$C,2,FALSE)</f>
        <v>40YD ROLL OFF-DAILY RENT</v>
      </c>
      <c r="C141" s="48">
        <f>IFERROR(IFERROR(VLOOKUP(A141,'[39]All Other Rates'!$F$2:$H$646,3,FALSE),VLOOKUP(A141,#REF!,3,FALSE)),IF('Regulated Price Out'!Q141=0,0,"missing price"))</f>
        <v>5.99</v>
      </c>
      <c r="D141" s="116"/>
      <c r="E141" s="45">
        <f>IFERROR(VLOOKUP($A141,'[39]Sales Summary Regulated'!$B:$O,3,0),0)</f>
        <v>910.49</v>
      </c>
      <c r="F141" s="45" t="s">
        <v>160</v>
      </c>
      <c r="G141" s="45">
        <f>IFERROR(VLOOKUP($A141,'[39]Sales Summary Regulated'!$B:$O,5,0),0)</f>
        <v>808.65</v>
      </c>
      <c r="H141" s="45">
        <f>IFERROR(VLOOKUP($A141,'[39]Sales Summary Regulated'!$B:$O,6,0),0)</f>
        <v>718.8</v>
      </c>
      <c r="I141" s="45">
        <f>IFERROR(VLOOKUP($A141,'[39]Sales Summary Regulated'!$B:$O,7,0),0)</f>
        <v>503.16</v>
      </c>
      <c r="J141" s="45">
        <f>IFERROR(VLOOKUP($A141,'[39]Sales Summary Regulated'!$B:$O,8,0),0)</f>
        <v>952.41</v>
      </c>
      <c r="K141" s="45">
        <f>IFERROR(VLOOKUP($A141,'[39]Sales Summary Regulated'!$B:$O,9,0),0)</f>
        <v>5722.71</v>
      </c>
      <c r="L141" s="45">
        <f>IFERROR(VLOOKUP($A141,'[39]Sales Summary Regulated'!$B:$O,10,0),0)</f>
        <v>-3218.89</v>
      </c>
      <c r="M141" s="45">
        <f>IFERROR(VLOOKUP($A141,'[39]Sales Summary Regulated'!$B:$O,11,0),0)</f>
        <v>706.81999999999994</v>
      </c>
      <c r="N141" s="45">
        <f>IFERROR(VLOOKUP($A141,'[39]Sales Summary Regulated'!$B:$O,12,0),0)</f>
        <v>1126.1199999999999</v>
      </c>
      <c r="O141" s="45">
        <f>IFERROR(VLOOKUP($A141,'[39]Sales Summary Regulated'!$B:$O,13,0),0)</f>
        <v>994.34000000000015</v>
      </c>
      <c r="P141" s="45">
        <f>IFERROR(VLOOKUP($A141,'[39]Sales Summary Regulated'!$B:$O,14,0),0)</f>
        <v>994.34000000000015</v>
      </c>
      <c r="Q141" s="70">
        <f t="shared" si="36"/>
        <v>10218.950000000001</v>
      </c>
      <c r="R141" s="70"/>
      <c r="S141" s="124">
        <f t="shared" ref="S141:AD142" si="51">IFERROR(E141/$C141,0)/30</f>
        <v>5.0667223149693932</v>
      </c>
      <c r="T141" s="124">
        <f t="shared" si="51"/>
        <v>0</v>
      </c>
      <c r="U141" s="124">
        <f t="shared" si="51"/>
        <v>4.5</v>
      </c>
      <c r="V141" s="124">
        <f t="shared" si="51"/>
        <v>3.9999999999999996</v>
      </c>
      <c r="W141" s="124">
        <f t="shared" si="51"/>
        <v>2.8</v>
      </c>
      <c r="X141" s="124">
        <f t="shared" si="51"/>
        <v>5.3</v>
      </c>
      <c r="Y141" s="124">
        <f t="shared" si="51"/>
        <v>31.845909849749582</v>
      </c>
      <c r="Z141" s="124">
        <f t="shared" si="51"/>
        <v>-17.912576516416248</v>
      </c>
      <c r="AA141" s="124">
        <f t="shared" si="51"/>
        <v>3.9333333333333327</v>
      </c>
      <c r="AB141" s="124">
        <f t="shared" si="51"/>
        <v>6.2666666666666657</v>
      </c>
      <c r="AC141" s="124">
        <f t="shared" si="51"/>
        <v>5.5333333333333341</v>
      </c>
      <c r="AD141" s="124">
        <f t="shared" si="51"/>
        <v>5.5333333333333341</v>
      </c>
      <c r="AE141" s="81">
        <f t="shared" si="38"/>
        <v>4.7388935262474492</v>
      </c>
      <c r="AF141" s="125">
        <f>AE141*30</f>
        <v>142.16680578742347</v>
      </c>
      <c r="AG141" s="132"/>
      <c r="AH141" s="42">
        <f t="shared" si="39"/>
        <v>0.2134194819930601</v>
      </c>
      <c r="AI141" s="43">
        <f t="shared" si="40"/>
        <v>6.2034194819930599</v>
      </c>
      <c r="AJ141" s="43">
        <f>+AF141*AI141*12</f>
        <v>10583.043992573117</v>
      </c>
      <c r="AK141" s="43">
        <f t="shared" si="42"/>
        <v>364.09399257311634</v>
      </c>
      <c r="AL141" s="7"/>
      <c r="AM141" s="7"/>
      <c r="AN141" s="7"/>
      <c r="AO141" s="50">
        <v>40</v>
      </c>
      <c r="AP141" s="50">
        <v>1</v>
      </c>
      <c r="AQ141" s="45">
        <f t="shared" si="46"/>
        <v>4.7388935262474492</v>
      </c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  <c r="IU141" s="7"/>
      <c r="IV141" s="7"/>
      <c r="IW141" s="7"/>
      <c r="IX141" s="7"/>
      <c r="IY141" s="7"/>
      <c r="IZ141" s="7"/>
      <c r="JA141" s="7"/>
      <c r="JB141" s="7"/>
      <c r="JC141" s="7"/>
      <c r="JD141" s="7"/>
      <c r="JE141" s="7"/>
      <c r="JF141" s="7"/>
      <c r="JG141" s="7"/>
      <c r="JH141" s="7"/>
      <c r="JI141" s="7"/>
      <c r="JJ141" s="7"/>
      <c r="JK141" s="7"/>
      <c r="JL141" s="7"/>
      <c r="JM141" s="7"/>
      <c r="JN141" s="7"/>
      <c r="JO141" s="7"/>
      <c r="JP141" s="7"/>
      <c r="JQ141" s="7"/>
      <c r="JR141" s="7"/>
      <c r="JS141" s="7"/>
      <c r="JT141" s="7"/>
      <c r="JU141" s="7"/>
      <c r="JV141" s="7"/>
      <c r="JW141" s="7"/>
      <c r="JX141" s="7"/>
      <c r="JY141" s="7"/>
      <c r="JZ141" s="7"/>
      <c r="KA141" s="7"/>
      <c r="KB141" s="7"/>
      <c r="KC141" s="7"/>
      <c r="KD141" s="7"/>
      <c r="KE141" s="7"/>
      <c r="KF141" s="7"/>
      <c r="KG141" s="7"/>
      <c r="KH141" s="7"/>
      <c r="KI141" s="7"/>
      <c r="KJ141" s="7"/>
      <c r="KK141" s="7"/>
      <c r="KL141" s="7"/>
      <c r="KM141" s="7"/>
      <c r="KN141" s="7"/>
      <c r="KO141" s="7"/>
      <c r="KP141" s="7"/>
      <c r="KQ141" s="7"/>
      <c r="KR141" s="7"/>
      <c r="KS141" s="7"/>
      <c r="KT141" s="7"/>
      <c r="KU141" s="7"/>
      <c r="KV141" s="7"/>
      <c r="KW141" s="7"/>
      <c r="KX141" s="7"/>
      <c r="KY141" s="7"/>
      <c r="KZ141" s="7"/>
      <c r="LA141" s="7"/>
      <c r="LB141" s="7"/>
      <c r="LC141" s="7"/>
      <c r="LD141" s="7"/>
      <c r="LE141" s="7"/>
      <c r="LF141" s="7"/>
      <c r="LG141" s="7"/>
      <c r="LH141" s="7"/>
      <c r="LI141" s="7"/>
      <c r="LJ141" s="7"/>
      <c r="LK141" s="7"/>
      <c r="LL141" s="7"/>
      <c r="LM141" s="7"/>
      <c r="LN141" s="7"/>
      <c r="LO141" s="7"/>
      <c r="LP141" s="7"/>
      <c r="LQ141" s="7"/>
      <c r="LR141" s="7"/>
      <c r="LS141" s="7"/>
      <c r="LT141" s="7"/>
      <c r="LU141" s="7"/>
      <c r="LV141" s="7"/>
      <c r="LW141" s="7"/>
      <c r="LX141" s="7"/>
      <c r="LY141" s="7"/>
      <c r="LZ141" s="7"/>
      <c r="MA141" s="7"/>
      <c r="MB141" s="7"/>
      <c r="MC141" s="7"/>
      <c r="MD141" s="7"/>
      <c r="ME141" s="7"/>
      <c r="MF141" s="7"/>
      <c r="MG141" s="7"/>
      <c r="MH141" s="7"/>
      <c r="MI141" s="7"/>
      <c r="MJ141" s="7"/>
      <c r="MK141" s="7"/>
      <c r="ML141" s="7"/>
      <c r="MM141" s="7"/>
      <c r="MN141" s="7"/>
      <c r="MO141" s="7"/>
      <c r="MP141" s="7"/>
      <c r="MQ141" s="7"/>
      <c r="MR141" s="7"/>
      <c r="MS141" s="7"/>
      <c r="MT141" s="7"/>
      <c r="MU141" s="7"/>
      <c r="MV141" s="7"/>
      <c r="MW141" s="7"/>
      <c r="MX141" s="7"/>
      <c r="MY141" s="7"/>
      <c r="MZ141" s="7"/>
      <c r="NA141" s="7"/>
      <c r="NB141" s="7"/>
      <c r="NC141" s="7"/>
      <c r="ND141" s="7"/>
      <c r="NE141" s="7"/>
      <c r="NF141" s="7"/>
      <c r="NG141" s="7"/>
      <c r="NH141" s="7"/>
      <c r="NI141" s="7"/>
      <c r="NJ141" s="7"/>
      <c r="NK141" s="7"/>
      <c r="NL141" s="7"/>
      <c r="NM141" s="7"/>
      <c r="NN141" s="7"/>
      <c r="NO141" s="7"/>
      <c r="NP141" s="7"/>
      <c r="NQ141" s="7"/>
      <c r="NR141" s="7"/>
      <c r="NS141" s="7"/>
      <c r="NT141" s="7"/>
      <c r="NU141" s="7"/>
      <c r="NV141" s="7"/>
      <c r="NW141" s="7"/>
      <c r="NX141" s="7"/>
      <c r="NY141" s="7"/>
      <c r="NZ141" s="7"/>
      <c r="OA141" s="7"/>
      <c r="OB141" s="7"/>
      <c r="OC141" s="7"/>
      <c r="OD141" s="7"/>
      <c r="OE141" s="7"/>
      <c r="OF141" s="7"/>
      <c r="OG141" s="7"/>
      <c r="OH141" s="7"/>
      <c r="OI141" s="7"/>
      <c r="OJ141" s="7"/>
      <c r="OK141" s="7"/>
      <c r="OL141" s="7"/>
      <c r="OM141" s="7"/>
      <c r="ON141" s="7"/>
      <c r="OO141" s="7"/>
      <c r="OP141" s="7"/>
      <c r="OQ141" s="7"/>
      <c r="OR141" s="7"/>
      <c r="OS141" s="7"/>
      <c r="OT141" s="7"/>
      <c r="OU141" s="7"/>
      <c r="OV141" s="7"/>
      <c r="OW141" s="7"/>
      <c r="OX141" s="7"/>
      <c r="OY141" s="7"/>
      <c r="OZ141" s="7"/>
      <c r="PA141" s="7"/>
      <c r="PB141" s="7"/>
      <c r="PC141" s="7"/>
      <c r="PD141" s="7"/>
      <c r="PE141" s="7"/>
      <c r="PF141" s="7"/>
      <c r="PG141" s="7"/>
      <c r="PH141" s="7"/>
      <c r="PI141" s="7"/>
      <c r="PJ141" s="7"/>
      <c r="PK141" s="7"/>
      <c r="PL141" s="7"/>
      <c r="PM141" s="7"/>
      <c r="PN141" s="7"/>
      <c r="PO141" s="7"/>
      <c r="PP141" s="7"/>
      <c r="PQ141" s="7"/>
      <c r="PR141" s="7"/>
      <c r="PS141" s="7"/>
      <c r="PT141" s="7"/>
      <c r="PU141" s="7"/>
      <c r="PV141" s="7"/>
      <c r="PW141" s="7"/>
      <c r="PX141" s="7"/>
      <c r="PY141" s="7"/>
      <c r="PZ141" s="7"/>
      <c r="QA141" s="7"/>
      <c r="QB141" s="7"/>
      <c r="QC141" s="7"/>
      <c r="QD141" s="7"/>
      <c r="QE141" s="7"/>
      <c r="QF141" s="7"/>
      <c r="QG141" s="7"/>
      <c r="QH141" s="7"/>
      <c r="QI141" s="7"/>
      <c r="QJ141" s="7"/>
      <c r="QK141" s="7"/>
      <c r="QL141" s="7"/>
      <c r="QM141" s="7"/>
      <c r="QN141" s="7"/>
      <c r="QO141" s="7"/>
      <c r="QP141" s="7"/>
      <c r="QQ141" s="7"/>
      <c r="QR141" s="7"/>
      <c r="QS141" s="7"/>
      <c r="QT141" s="7"/>
      <c r="QU141" s="7"/>
      <c r="QV141" s="7"/>
      <c r="QW141" s="7"/>
      <c r="QX141" s="7"/>
      <c r="QY141" s="7"/>
      <c r="QZ141" s="7"/>
      <c r="RA141" s="7"/>
      <c r="RB141" s="7"/>
      <c r="RC141" s="7"/>
      <c r="RD141" s="7"/>
      <c r="RE141" s="7"/>
      <c r="RF141" s="7"/>
      <c r="RG141" s="7"/>
      <c r="RH141" s="7"/>
      <c r="RI141" s="7"/>
      <c r="RJ141" s="7"/>
      <c r="RK141" s="7"/>
      <c r="RL141" s="7"/>
      <c r="RM141" s="7"/>
      <c r="RN141" s="7"/>
      <c r="RO141" s="7"/>
      <c r="RP141" s="7"/>
      <c r="RQ141" s="7"/>
      <c r="RR141" s="7"/>
      <c r="RS141" s="7"/>
      <c r="RT141" s="7"/>
      <c r="RU141" s="7"/>
      <c r="RV141" s="7"/>
      <c r="RW141" s="7"/>
      <c r="RX141" s="7"/>
      <c r="RY141" s="7"/>
      <c r="RZ141" s="7"/>
      <c r="SA141" s="7"/>
      <c r="SB141" s="7"/>
      <c r="SC141" s="7"/>
      <c r="SD141" s="7"/>
      <c r="SE141" s="7"/>
      <c r="SF141" s="7"/>
      <c r="SG141" s="7"/>
      <c r="SH141" s="7"/>
      <c r="SI141" s="7"/>
      <c r="SJ141" s="7"/>
      <c r="SK141" s="7"/>
      <c r="SL141" s="7"/>
      <c r="SM141" s="7"/>
      <c r="SN141" s="7"/>
      <c r="SO141" s="7"/>
      <c r="SP141" s="7"/>
      <c r="SQ141" s="7"/>
      <c r="SR141" s="7"/>
      <c r="SS141" s="7"/>
      <c r="ST141" s="7"/>
      <c r="SU141" s="7"/>
      <c r="SV141" s="7"/>
      <c r="SW141" s="7"/>
      <c r="SX141" s="7"/>
      <c r="SY141" s="7"/>
      <c r="SZ141" s="7"/>
      <c r="TA141" s="7"/>
      <c r="TB141" s="7"/>
      <c r="TC141" s="7"/>
      <c r="TD141" s="7"/>
      <c r="TE141" s="7"/>
      <c r="TF141" s="7"/>
      <c r="TG141" s="7"/>
      <c r="TH141" s="7"/>
      <c r="TI141" s="7"/>
      <c r="TJ141" s="7"/>
      <c r="TK141" s="7"/>
      <c r="TL141" s="7"/>
      <c r="TM141" s="7"/>
      <c r="TN141" s="7"/>
      <c r="TO141" s="7"/>
      <c r="TP141" s="7"/>
      <c r="TQ141" s="7"/>
      <c r="TR141" s="7"/>
      <c r="TS141" s="7"/>
      <c r="TT141" s="7"/>
      <c r="TU141" s="7"/>
      <c r="TV141" s="7"/>
      <c r="TW141" s="7"/>
      <c r="TX141" s="7"/>
      <c r="TY141" s="7"/>
      <c r="TZ141" s="7"/>
      <c r="UA141" s="7"/>
      <c r="UB141" s="7"/>
      <c r="UC141" s="7"/>
      <c r="UD141" s="7"/>
      <c r="UE141" s="7"/>
      <c r="UF141" s="7"/>
      <c r="UG141" s="7"/>
      <c r="UH141" s="7"/>
      <c r="UI141" s="7"/>
      <c r="UJ141" s="7"/>
      <c r="UK141" s="7"/>
      <c r="UL141" s="7"/>
      <c r="UM141" s="7"/>
      <c r="UN141" s="7"/>
      <c r="UO141" s="7"/>
      <c r="UP141" s="7"/>
      <c r="UQ141" s="7"/>
      <c r="UR141" s="7"/>
      <c r="US141" s="7"/>
      <c r="UT141" s="7"/>
      <c r="UU141" s="7"/>
      <c r="UV141" s="7"/>
      <c r="UW141" s="7"/>
      <c r="UX141" s="7"/>
      <c r="UY141" s="7"/>
      <c r="UZ141" s="7"/>
      <c r="VA141" s="7"/>
      <c r="VB141" s="7"/>
      <c r="VC141" s="7"/>
      <c r="VD141" s="7"/>
      <c r="VE141" s="7"/>
      <c r="VF141" s="7"/>
      <c r="VG141" s="7"/>
      <c r="VH141" s="7"/>
      <c r="VI141" s="7"/>
      <c r="VJ141" s="7"/>
      <c r="VK141" s="7"/>
      <c r="VL141" s="7"/>
      <c r="VM141" s="7"/>
      <c r="VN141" s="7"/>
      <c r="VO141" s="7"/>
      <c r="VP141" s="7"/>
      <c r="VQ141" s="7"/>
      <c r="VR141" s="7"/>
      <c r="VS141" s="7"/>
      <c r="VT141" s="7"/>
      <c r="VU141" s="7"/>
      <c r="VV141" s="7"/>
      <c r="VW141" s="7"/>
      <c r="VX141" s="7"/>
      <c r="VY141" s="7"/>
      <c r="VZ141" s="7"/>
      <c r="WA141" s="7"/>
      <c r="WB141" s="7"/>
      <c r="WC141" s="7"/>
      <c r="WD141" s="7"/>
      <c r="WE141" s="7"/>
      <c r="WF141" s="7"/>
      <c r="WG141" s="7"/>
      <c r="WH141" s="7"/>
      <c r="WI141" s="7"/>
      <c r="WJ141" s="7"/>
      <c r="WK141" s="7"/>
      <c r="WL141" s="7"/>
      <c r="WM141" s="7"/>
      <c r="WN141" s="7"/>
      <c r="WO141" s="7"/>
      <c r="WP141" s="7"/>
      <c r="WQ141" s="7"/>
      <c r="WR141" s="7"/>
      <c r="WS141" s="7"/>
      <c r="WT141" s="7"/>
      <c r="WU141" s="7"/>
      <c r="WV141" s="7"/>
      <c r="WW141" s="7"/>
      <c r="WX141" s="7"/>
      <c r="WY141" s="7"/>
      <c r="WZ141" s="7"/>
      <c r="XA141" s="7"/>
      <c r="XB141" s="7"/>
      <c r="XC141" s="7"/>
      <c r="XD141" s="7"/>
      <c r="XE141" s="7"/>
      <c r="XF141" s="7"/>
      <c r="XG141" s="7"/>
      <c r="XH141" s="7"/>
      <c r="XI141" s="7"/>
      <c r="XJ141" s="7"/>
      <c r="XK141" s="7"/>
      <c r="XL141" s="7"/>
      <c r="XM141" s="7"/>
      <c r="XN141" s="7"/>
      <c r="XO141" s="7"/>
      <c r="XP141" s="7"/>
      <c r="XQ141" s="7"/>
      <c r="XR141" s="7"/>
      <c r="XS141" s="7"/>
      <c r="XT141" s="7"/>
      <c r="XU141" s="7"/>
      <c r="XV141" s="7"/>
      <c r="XW141" s="7"/>
      <c r="XX141" s="7"/>
      <c r="XY141" s="7"/>
      <c r="XZ141" s="7"/>
      <c r="YA141" s="7"/>
      <c r="YB141" s="7"/>
      <c r="YC141" s="7"/>
      <c r="YD141" s="7"/>
      <c r="YE141" s="7"/>
      <c r="YF141" s="7"/>
      <c r="YG141" s="7"/>
      <c r="YH141" s="7"/>
      <c r="YI141" s="7"/>
      <c r="YJ141" s="7"/>
      <c r="YK141" s="7"/>
      <c r="YL141" s="7"/>
      <c r="YM141" s="7"/>
      <c r="YN141" s="7"/>
      <c r="YO141" s="7"/>
      <c r="YP141" s="7"/>
      <c r="YQ141" s="7"/>
      <c r="YR141" s="7"/>
      <c r="YS141" s="7"/>
      <c r="YT141" s="7"/>
      <c r="YU141" s="7"/>
      <c r="YV141" s="7"/>
      <c r="YW141" s="7"/>
      <c r="YX141" s="7"/>
      <c r="YY141" s="7"/>
      <c r="YZ141" s="7"/>
      <c r="ZA141" s="7"/>
      <c r="ZB141" s="7"/>
      <c r="ZC141" s="7"/>
      <c r="ZD141" s="7"/>
      <c r="ZE141" s="7"/>
      <c r="ZF141" s="7"/>
      <c r="ZG141" s="7"/>
      <c r="ZH141" s="7"/>
      <c r="ZI141" s="7"/>
      <c r="ZJ141" s="7"/>
      <c r="ZK141" s="7"/>
      <c r="ZL141" s="7"/>
      <c r="ZM141" s="7"/>
      <c r="ZN141" s="7"/>
      <c r="ZO141" s="7"/>
      <c r="ZP141" s="7"/>
      <c r="ZQ141" s="7"/>
      <c r="ZR141" s="7"/>
      <c r="ZS141" s="7"/>
      <c r="ZT141" s="7"/>
      <c r="ZU141" s="7"/>
      <c r="ZV141" s="7"/>
      <c r="ZW141" s="7"/>
      <c r="ZX141" s="7"/>
      <c r="ZY141" s="7"/>
      <c r="ZZ141" s="7"/>
      <c r="AAA141" s="7"/>
      <c r="AAB141" s="7"/>
      <c r="AAC141" s="7"/>
      <c r="AAD141" s="7"/>
      <c r="AAE141" s="7"/>
      <c r="AAF141" s="7"/>
      <c r="AAG141" s="7"/>
      <c r="AAH141" s="7"/>
      <c r="AAI141" s="7"/>
      <c r="AAJ141" s="7"/>
      <c r="AAK141" s="7"/>
      <c r="AAL141" s="7"/>
      <c r="AAM141" s="7"/>
      <c r="AAN141" s="7"/>
      <c r="AAO141" s="7"/>
      <c r="AAP141" s="7"/>
      <c r="AAQ141" s="7"/>
      <c r="AAR141" s="7"/>
      <c r="AAS141" s="7"/>
      <c r="AAT141" s="7"/>
      <c r="AAU141" s="7"/>
      <c r="AAV141" s="7"/>
      <c r="AAW141" s="7"/>
      <c r="AAX141" s="7"/>
      <c r="AAY141" s="7"/>
      <c r="AAZ141" s="7"/>
      <c r="ABA141" s="7"/>
      <c r="ABB141" s="7"/>
      <c r="ABC141" s="7"/>
      <c r="ABD141" s="7"/>
      <c r="ABE141" s="7"/>
      <c r="ABF141" s="7"/>
      <c r="ABG141" s="7"/>
      <c r="ABH141" s="7"/>
      <c r="ABI141" s="7"/>
      <c r="ABJ141" s="7"/>
      <c r="ABK141" s="7"/>
      <c r="ABL141" s="7"/>
      <c r="ABM141" s="7"/>
      <c r="ABN141" s="7"/>
      <c r="ABO141" s="7"/>
      <c r="ABP141" s="7"/>
      <c r="ABQ141" s="7"/>
      <c r="ABR141" s="7"/>
      <c r="ABS141" s="7"/>
      <c r="ABT141" s="7"/>
      <c r="ABU141" s="7"/>
      <c r="ABV141" s="7"/>
      <c r="ABW141" s="7"/>
      <c r="ABX141" s="7"/>
      <c r="ABY141" s="7"/>
      <c r="ABZ141" s="7"/>
      <c r="ACA141" s="7"/>
      <c r="ACB141" s="7"/>
      <c r="ACC141" s="7"/>
      <c r="ACD141" s="7"/>
      <c r="ACE141" s="7"/>
      <c r="ACF141" s="7"/>
      <c r="ACG141" s="7"/>
      <c r="ACH141" s="7"/>
      <c r="ACI141" s="7"/>
      <c r="ACJ141" s="7"/>
      <c r="ACK141" s="7"/>
      <c r="ACL141" s="7"/>
      <c r="ACM141" s="7"/>
      <c r="ACN141" s="7"/>
      <c r="ACO141" s="7"/>
      <c r="ACP141" s="7"/>
      <c r="ACQ141" s="7"/>
      <c r="ACR141" s="7"/>
      <c r="ACS141" s="7"/>
      <c r="ACT141" s="7"/>
      <c r="ACU141" s="7"/>
      <c r="ACV141" s="7"/>
      <c r="ACW141" s="7"/>
      <c r="ACX141" s="7"/>
      <c r="ACY141" s="7"/>
      <c r="ACZ141" s="7"/>
      <c r="ADA141" s="7"/>
      <c r="ADB141" s="7"/>
      <c r="ADC141" s="7"/>
      <c r="ADD141" s="7"/>
      <c r="ADE141" s="7"/>
      <c r="ADF141" s="7"/>
      <c r="ADG141" s="7"/>
      <c r="ADH141" s="7"/>
      <c r="ADI141" s="7"/>
      <c r="ADJ141" s="7"/>
      <c r="ADK141" s="7"/>
      <c r="ADL141" s="7"/>
      <c r="ADM141" s="7"/>
      <c r="ADN141" s="7"/>
      <c r="ADO141" s="7"/>
      <c r="ADP141" s="7"/>
      <c r="ADQ141" s="7"/>
      <c r="ADR141" s="7"/>
      <c r="ADS141" s="7"/>
      <c r="ADT141" s="7"/>
      <c r="ADU141" s="7"/>
      <c r="ADV141" s="7"/>
      <c r="ADW141" s="7"/>
      <c r="ADX141" s="7"/>
      <c r="ADY141" s="7"/>
      <c r="ADZ141" s="7"/>
      <c r="AEA141" s="7"/>
      <c r="AEB141" s="7"/>
      <c r="AEC141" s="7"/>
      <c r="AED141" s="7"/>
      <c r="AEE141" s="7"/>
      <c r="AEF141" s="7"/>
      <c r="AEG141" s="7"/>
      <c r="AEH141" s="7"/>
      <c r="AEI141" s="7"/>
      <c r="AEJ141" s="7"/>
      <c r="AEK141" s="7"/>
      <c r="AEL141" s="7"/>
      <c r="AEM141" s="7"/>
      <c r="AEN141" s="7"/>
      <c r="AEO141" s="7"/>
      <c r="AEP141" s="7"/>
      <c r="AEQ141" s="7"/>
      <c r="AER141" s="7"/>
      <c r="AES141" s="7"/>
      <c r="AET141" s="7"/>
      <c r="AEU141" s="7"/>
      <c r="AEV141" s="7"/>
      <c r="AEW141" s="7"/>
      <c r="AEX141" s="7"/>
      <c r="AEY141" s="7"/>
      <c r="AEZ141" s="7"/>
      <c r="AFA141" s="7"/>
      <c r="AFB141" s="7"/>
      <c r="AFC141" s="7"/>
      <c r="AFD141" s="7"/>
      <c r="AFE141" s="7"/>
      <c r="AFF141" s="7"/>
      <c r="AFG141" s="7"/>
      <c r="AFH141" s="7"/>
      <c r="AFI141" s="7"/>
      <c r="AFJ141" s="7"/>
      <c r="AFK141" s="7"/>
      <c r="AFL141" s="7"/>
      <c r="AFM141" s="7"/>
      <c r="AFN141" s="7"/>
      <c r="AFO141" s="7"/>
      <c r="AFP141" s="7"/>
      <c r="AFQ141" s="7"/>
      <c r="AFR141" s="7"/>
      <c r="AFS141" s="7"/>
      <c r="AFT141" s="7"/>
      <c r="AFU141" s="7"/>
      <c r="AFV141" s="7"/>
      <c r="AFW141" s="7"/>
      <c r="AFX141" s="7"/>
      <c r="AFY141" s="7"/>
      <c r="AFZ141" s="7"/>
      <c r="AGA141" s="7"/>
      <c r="AGB141" s="7"/>
      <c r="AGC141" s="7"/>
      <c r="AGD141" s="7"/>
      <c r="AGE141" s="7"/>
      <c r="AGF141" s="7"/>
      <c r="AGG141" s="7"/>
      <c r="AGH141" s="7"/>
      <c r="AGI141" s="7"/>
      <c r="AGJ141" s="7"/>
      <c r="AGK141" s="7"/>
      <c r="AGL141" s="7"/>
      <c r="AGM141" s="7"/>
      <c r="AGN141" s="7"/>
      <c r="AGO141" s="7"/>
      <c r="AGP141" s="7"/>
      <c r="AGQ141" s="7"/>
      <c r="AGR141" s="7"/>
      <c r="AGS141" s="7"/>
      <c r="AGT141" s="7"/>
      <c r="AGU141" s="7"/>
      <c r="AGV141" s="7"/>
      <c r="AGW141" s="7"/>
      <c r="AGX141" s="7"/>
      <c r="AGY141" s="7"/>
      <c r="AGZ141" s="7"/>
      <c r="AHA141" s="7"/>
      <c r="AHB141" s="7"/>
      <c r="AHC141" s="7"/>
      <c r="AHD141" s="7"/>
      <c r="AHE141" s="7"/>
      <c r="AHF141" s="7"/>
      <c r="AHG141" s="7"/>
      <c r="AHH141" s="7"/>
      <c r="AHI141" s="7"/>
      <c r="AHJ141" s="7"/>
      <c r="AHK141" s="7"/>
      <c r="AHL141" s="7"/>
      <c r="AHM141" s="7"/>
      <c r="AHN141" s="7"/>
      <c r="AHO141" s="7"/>
      <c r="AHP141" s="7"/>
      <c r="AHQ141" s="7"/>
      <c r="AHR141" s="7"/>
      <c r="AHS141" s="7"/>
      <c r="AHT141" s="7"/>
      <c r="AHU141" s="7"/>
      <c r="AHV141" s="7"/>
      <c r="AHW141" s="7"/>
      <c r="AHX141" s="7"/>
      <c r="AHY141" s="7"/>
      <c r="AHZ141" s="7"/>
      <c r="AIA141" s="7"/>
      <c r="AIB141" s="7"/>
      <c r="AIC141" s="7"/>
      <c r="AID141" s="7"/>
      <c r="AIE141" s="7"/>
      <c r="AIF141" s="7"/>
      <c r="AIG141" s="7"/>
      <c r="AIH141" s="7"/>
      <c r="AII141" s="7"/>
      <c r="AIJ141" s="7"/>
      <c r="AIK141" s="7"/>
      <c r="AIL141" s="7"/>
      <c r="AIM141" s="7"/>
      <c r="AIN141" s="7"/>
      <c r="AIO141" s="7"/>
      <c r="AIP141" s="7"/>
      <c r="AIQ141" s="7"/>
      <c r="AIR141" s="7"/>
      <c r="AIS141" s="7"/>
      <c r="AIT141" s="7"/>
      <c r="AIU141" s="7"/>
      <c r="AIV141" s="7"/>
      <c r="AIW141" s="7"/>
      <c r="AIX141" s="7"/>
      <c r="AIY141" s="7"/>
      <c r="AIZ141" s="7"/>
      <c r="AJA141" s="7"/>
      <c r="AJB141" s="7"/>
      <c r="AJC141" s="7"/>
      <c r="AJD141" s="7"/>
      <c r="AJE141" s="7"/>
      <c r="AJF141" s="7"/>
      <c r="AJG141" s="7"/>
      <c r="AJH141" s="7"/>
      <c r="AJI141" s="7"/>
      <c r="AJJ141" s="7"/>
      <c r="AJK141" s="7"/>
      <c r="AJL141" s="7"/>
      <c r="AJM141" s="7"/>
      <c r="AJN141" s="7"/>
      <c r="AJO141" s="7"/>
      <c r="AJP141" s="7"/>
      <c r="AJQ141" s="7"/>
      <c r="AJR141" s="7"/>
      <c r="AJS141" s="7"/>
      <c r="AJT141" s="7"/>
      <c r="AJU141" s="7"/>
      <c r="AJV141" s="7"/>
      <c r="AJW141" s="7"/>
      <c r="AJX141" s="7"/>
      <c r="AJY141" s="7"/>
      <c r="AJZ141" s="7"/>
      <c r="AKA141" s="7"/>
      <c r="AKB141" s="7"/>
      <c r="AKC141" s="7"/>
      <c r="AKD141" s="7"/>
      <c r="AKE141" s="7"/>
      <c r="AKF141" s="7"/>
      <c r="AKG141" s="7"/>
      <c r="AKH141" s="7"/>
      <c r="AKI141" s="7"/>
      <c r="AKJ141" s="7"/>
      <c r="AKK141" s="7"/>
      <c r="AKL141" s="7"/>
      <c r="AKM141" s="7"/>
      <c r="AKN141" s="7"/>
      <c r="AKO141" s="7"/>
      <c r="AKP141" s="7"/>
      <c r="AKQ141" s="7"/>
      <c r="AKR141" s="7"/>
      <c r="AKS141" s="7"/>
      <c r="AKT141" s="7"/>
      <c r="AKU141" s="7"/>
      <c r="AKV141" s="7"/>
      <c r="AKW141" s="7"/>
      <c r="AKX141" s="7"/>
      <c r="AKY141" s="7"/>
      <c r="AKZ141" s="7"/>
      <c r="ALA141" s="7"/>
      <c r="ALB141" s="7"/>
      <c r="ALC141" s="7"/>
      <c r="ALD141" s="7"/>
      <c r="ALE141" s="7"/>
      <c r="ALF141" s="7"/>
      <c r="ALG141" s="7"/>
      <c r="ALH141" s="7"/>
      <c r="ALI141" s="7"/>
      <c r="ALJ141" s="7"/>
      <c r="ALK141" s="7"/>
      <c r="ALL141" s="7"/>
      <c r="ALM141" s="7"/>
      <c r="ALN141" s="7"/>
      <c r="ALO141" s="7"/>
      <c r="ALP141" s="7"/>
      <c r="ALQ141" s="7"/>
      <c r="ALR141" s="7"/>
      <c r="ALS141" s="7"/>
      <c r="ALT141" s="7"/>
      <c r="ALU141" s="7"/>
      <c r="ALV141" s="7"/>
      <c r="ALW141" s="7"/>
      <c r="ALX141" s="7"/>
      <c r="ALY141" s="7"/>
      <c r="ALZ141" s="7"/>
      <c r="AMA141" s="7"/>
      <c r="AMB141" s="7"/>
      <c r="AMC141" s="7"/>
      <c r="AMD141" s="7"/>
      <c r="AME141" s="7"/>
      <c r="AMF141" s="7"/>
      <c r="AMG141" s="7"/>
      <c r="AMH141" s="7"/>
      <c r="AMI141" s="7"/>
      <c r="AMJ141" s="7"/>
      <c r="AMK141" s="7"/>
      <c r="AML141" s="7"/>
      <c r="AMM141" s="7"/>
      <c r="AMN141" s="7"/>
      <c r="AMO141" s="7"/>
      <c r="AMP141" s="7"/>
      <c r="AMQ141" s="7"/>
      <c r="AMR141" s="7"/>
      <c r="AMS141" s="7"/>
      <c r="AMT141" s="7"/>
      <c r="AMU141" s="7"/>
      <c r="AMV141" s="7"/>
      <c r="AMW141" s="7"/>
      <c r="AMX141" s="7"/>
      <c r="AMY141" s="7"/>
      <c r="AMZ141" s="7"/>
      <c r="ANA141" s="7"/>
      <c r="ANB141" s="7"/>
      <c r="ANC141" s="7"/>
      <c r="AND141" s="7"/>
      <c r="ANE141" s="7"/>
      <c r="ANF141" s="7"/>
      <c r="ANG141" s="7"/>
      <c r="ANH141" s="7"/>
      <c r="ANI141" s="7"/>
      <c r="ANJ141" s="7"/>
      <c r="ANK141" s="7"/>
      <c r="ANL141" s="7"/>
      <c r="ANM141" s="7"/>
      <c r="ANN141" s="7"/>
      <c r="ANO141" s="7"/>
      <c r="ANP141" s="7"/>
      <c r="ANQ141" s="7"/>
      <c r="ANR141" s="7"/>
      <c r="ANS141" s="7"/>
      <c r="ANT141" s="7"/>
      <c r="ANU141" s="7"/>
      <c r="ANV141" s="7"/>
      <c r="ANW141" s="7"/>
      <c r="ANX141" s="7"/>
      <c r="ANY141" s="7"/>
      <c r="ANZ141" s="7"/>
      <c r="AOA141" s="7"/>
      <c r="AOB141" s="7"/>
      <c r="AOC141" s="7"/>
      <c r="AOD141" s="7"/>
      <c r="AOE141" s="7"/>
      <c r="AOF141" s="7"/>
      <c r="AOG141" s="7"/>
      <c r="AOH141" s="7"/>
      <c r="AOI141" s="7"/>
      <c r="AOJ141" s="7"/>
      <c r="AOK141" s="7"/>
      <c r="AOL141" s="7"/>
      <c r="AOM141" s="7"/>
      <c r="AON141" s="7"/>
      <c r="AOO141" s="7"/>
      <c r="AOP141" s="7"/>
      <c r="AOQ141" s="7"/>
      <c r="AOR141" s="7"/>
      <c r="AOS141" s="7"/>
      <c r="AOT141" s="7"/>
      <c r="AOU141" s="7"/>
      <c r="AOV141" s="7"/>
      <c r="AOW141" s="7"/>
      <c r="AOX141" s="7"/>
      <c r="AOY141" s="7"/>
      <c r="AOZ141" s="7"/>
      <c r="APA141" s="7"/>
      <c r="APB141" s="7"/>
      <c r="APC141" s="7"/>
      <c r="APD141" s="7"/>
      <c r="APE141" s="7"/>
      <c r="APF141" s="7"/>
      <c r="APG141" s="7"/>
      <c r="APH141" s="7"/>
      <c r="API141" s="7"/>
      <c r="APJ141" s="7"/>
      <c r="APK141" s="7"/>
      <c r="APL141" s="7"/>
      <c r="APM141" s="7"/>
      <c r="APN141" s="7"/>
      <c r="APO141" s="7"/>
      <c r="APP141" s="7"/>
      <c r="APQ141" s="7"/>
      <c r="APR141" s="7"/>
      <c r="APS141" s="7"/>
      <c r="APT141" s="7"/>
      <c r="APU141" s="7"/>
      <c r="APV141" s="7"/>
      <c r="APW141" s="7"/>
      <c r="APX141" s="7"/>
      <c r="APY141" s="7"/>
      <c r="APZ141" s="7"/>
      <c r="AQA141" s="7"/>
      <c r="AQB141" s="7"/>
      <c r="AQC141" s="7"/>
      <c r="AQD141" s="7"/>
      <c r="AQE141" s="7"/>
      <c r="AQF141" s="7"/>
      <c r="AQG141" s="7"/>
      <c r="AQH141" s="7"/>
      <c r="AQI141" s="7"/>
      <c r="AQJ141" s="7"/>
      <c r="AQK141" s="7"/>
      <c r="AQL141" s="7"/>
      <c r="AQM141" s="7"/>
      <c r="AQN141" s="7"/>
      <c r="AQO141" s="7"/>
      <c r="AQP141" s="7"/>
      <c r="AQQ141" s="7"/>
      <c r="AQR141" s="7"/>
      <c r="AQS141" s="7"/>
      <c r="AQT141" s="7"/>
      <c r="AQU141" s="7"/>
      <c r="AQV141" s="7"/>
      <c r="AQW141" s="7"/>
      <c r="AQX141" s="7"/>
      <c r="AQY141" s="7"/>
      <c r="AQZ141" s="7"/>
      <c r="ARA141" s="7"/>
      <c r="ARB141" s="7"/>
      <c r="ARC141" s="7"/>
      <c r="ARD141" s="7"/>
      <c r="ARE141" s="7"/>
      <c r="ARF141" s="7"/>
      <c r="ARG141" s="7"/>
      <c r="ARH141" s="7"/>
      <c r="ARI141" s="7"/>
      <c r="ARJ141" s="7"/>
      <c r="ARK141" s="7"/>
      <c r="ARL141" s="7"/>
      <c r="ARM141" s="7"/>
      <c r="ARN141" s="7"/>
      <c r="ARO141" s="7"/>
      <c r="ARP141" s="7"/>
      <c r="ARQ141" s="7"/>
      <c r="ARR141" s="7"/>
      <c r="ARS141" s="7"/>
      <c r="ART141" s="7"/>
      <c r="ARU141" s="7"/>
      <c r="ARV141" s="7"/>
      <c r="ARW141" s="7"/>
      <c r="ARX141" s="7"/>
      <c r="ARY141" s="7"/>
      <c r="ARZ141" s="7"/>
      <c r="ASA141" s="7"/>
      <c r="ASB141" s="7"/>
      <c r="ASC141" s="7"/>
      <c r="ASD141" s="7"/>
      <c r="ASE141" s="7"/>
      <c r="ASF141" s="7"/>
      <c r="ASG141" s="7"/>
      <c r="ASH141" s="7"/>
      <c r="ASI141" s="7"/>
      <c r="ASJ141" s="7"/>
      <c r="ASK141" s="7"/>
      <c r="ASL141" s="7"/>
      <c r="ASM141" s="7"/>
      <c r="ASN141" s="7"/>
      <c r="ASO141" s="7"/>
      <c r="ASP141" s="7"/>
      <c r="ASQ141" s="7"/>
      <c r="ASR141" s="7"/>
      <c r="ASS141" s="7"/>
      <c r="AST141" s="7"/>
      <c r="ASU141" s="7"/>
      <c r="ASV141" s="7"/>
      <c r="ASW141" s="7"/>
      <c r="ASX141" s="7"/>
      <c r="ASY141" s="7"/>
      <c r="ASZ141" s="7"/>
      <c r="ATA141" s="7"/>
      <c r="ATB141" s="7"/>
      <c r="ATC141" s="7"/>
      <c r="ATD141" s="7"/>
      <c r="ATE141" s="7"/>
      <c r="ATF141" s="7"/>
      <c r="ATG141" s="7"/>
      <c r="ATH141" s="7"/>
      <c r="ATI141" s="7"/>
      <c r="ATJ141" s="7"/>
      <c r="ATK141" s="7"/>
      <c r="ATL141" s="7"/>
      <c r="ATM141" s="7"/>
      <c r="ATN141" s="7"/>
      <c r="ATO141" s="7"/>
      <c r="ATP141" s="7"/>
      <c r="ATQ141" s="7"/>
      <c r="ATR141" s="7"/>
      <c r="ATS141" s="7"/>
      <c r="ATT141" s="7"/>
      <c r="ATU141" s="7"/>
      <c r="ATV141" s="7"/>
      <c r="ATW141" s="7"/>
      <c r="ATX141" s="7"/>
      <c r="ATY141" s="7"/>
      <c r="ATZ141" s="7"/>
      <c r="AUA141" s="7"/>
      <c r="AUB141" s="7"/>
      <c r="AUC141" s="7"/>
      <c r="AUD141" s="7"/>
      <c r="AUE141" s="7"/>
      <c r="AUF141" s="7"/>
      <c r="AUG141" s="7"/>
      <c r="AUH141" s="7"/>
      <c r="AUI141" s="7"/>
      <c r="AUJ141" s="7"/>
      <c r="AUK141" s="7"/>
      <c r="AUL141" s="7"/>
      <c r="AUM141" s="7"/>
      <c r="AUN141" s="7"/>
      <c r="AUO141" s="7"/>
      <c r="AUP141" s="7"/>
      <c r="AUQ141" s="7"/>
      <c r="AUR141" s="7"/>
      <c r="AUS141" s="7"/>
      <c r="AUT141" s="7"/>
      <c r="AUU141" s="7"/>
      <c r="AUV141" s="7"/>
      <c r="AUW141" s="7"/>
      <c r="AUX141" s="7"/>
      <c r="AUY141" s="7"/>
      <c r="AUZ141" s="7"/>
      <c r="AVA141" s="7"/>
      <c r="AVB141" s="7"/>
      <c r="AVC141" s="7"/>
      <c r="AVD141" s="7"/>
      <c r="AVE141" s="7"/>
      <c r="AVF141" s="7"/>
      <c r="AVG141" s="7"/>
      <c r="AVH141" s="7"/>
      <c r="AVI141" s="7"/>
      <c r="AVJ141" s="7"/>
      <c r="AVK141" s="7"/>
      <c r="AVL141" s="7"/>
      <c r="AVM141" s="7"/>
      <c r="AVN141" s="7"/>
      <c r="AVO141" s="7"/>
      <c r="AVP141" s="7"/>
      <c r="AVQ141" s="7"/>
      <c r="AVR141" s="7"/>
      <c r="AVS141" s="7"/>
      <c r="AVT141" s="7"/>
      <c r="AVU141" s="7"/>
      <c r="AVV141" s="7"/>
      <c r="AVW141" s="7"/>
      <c r="AVX141" s="7"/>
      <c r="AVY141" s="7"/>
      <c r="AVZ141" s="7"/>
      <c r="AWA141" s="7"/>
      <c r="AWB141" s="7"/>
      <c r="AWC141" s="7"/>
      <c r="AWD141" s="7"/>
      <c r="AWE141" s="7"/>
      <c r="AWF141" s="7"/>
      <c r="AWG141" s="7"/>
      <c r="AWH141" s="7"/>
      <c r="AWI141" s="7"/>
      <c r="AWJ141" s="7"/>
      <c r="AWK141" s="7"/>
      <c r="AWL141" s="7"/>
      <c r="AWM141" s="7"/>
      <c r="AWN141" s="7"/>
      <c r="AWO141" s="7"/>
      <c r="AWP141" s="7"/>
      <c r="AWQ141" s="7"/>
      <c r="AWR141" s="7"/>
      <c r="AWS141" s="7"/>
      <c r="AWT141" s="7"/>
      <c r="AWU141" s="7"/>
      <c r="AWV141" s="7"/>
      <c r="AWW141" s="7"/>
      <c r="AWX141" s="7"/>
      <c r="AWY141" s="7"/>
      <c r="AWZ141" s="7"/>
      <c r="AXA141" s="7"/>
      <c r="AXB141" s="7"/>
      <c r="AXC141" s="7"/>
      <c r="AXD141" s="7"/>
      <c r="AXE141" s="7"/>
      <c r="AXF141" s="7"/>
      <c r="AXG141" s="7"/>
      <c r="AXH141" s="7"/>
      <c r="AXI141" s="7"/>
      <c r="AXJ141" s="7"/>
      <c r="AXK141" s="7"/>
      <c r="AXL141" s="7"/>
      <c r="AXM141" s="7"/>
      <c r="AXN141" s="7"/>
      <c r="AXO141" s="7"/>
      <c r="AXP141" s="7"/>
      <c r="AXQ141" s="7"/>
      <c r="AXR141" s="7"/>
      <c r="AXS141" s="7"/>
      <c r="AXT141" s="7"/>
      <c r="AXU141" s="7"/>
      <c r="AXV141" s="7"/>
      <c r="AXW141" s="7"/>
      <c r="AXX141" s="7"/>
      <c r="AXY141" s="7"/>
      <c r="AXZ141" s="7"/>
      <c r="AYA141" s="7"/>
      <c r="AYB141" s="7"/>
      <c r="AYC141" s="7"/>
      <c r="AYD141" s="7"/>
      <c r="AYE141" s="7"/>
      <c r="AYF141" s="7"/>
      <c r="AYG141" s="7"/>
      <c r="AYH141" s="7"/>
      <c r="AYI141" s="7"/>
      <c r="AYJ141" s="7"/>
      <c r="AYK141" s="7"/>
      <c r="AYL141" s="7"/>
      <c r="AYM141" s="7"/>
      <c r="AYN141" s="7"/>
      <c r="AYO141" s="7"/>
      <c r="AYP141" s="7"/>
      <c r="AYQ141" s="7"/>
      <c r="AYR141" s="7"/>
      <c r="AYS141" s="7"/>
      <c r="AYT141" s="7"/>
      <c r="AYU141" s="7"/>
      <c r="AYV141" s="7"/>
      <c r="AYW141" s="7"/>
      <c r="AYX141" s="7"/>
      <c r="AYY141" s="7"/>
      <c r="AYZ141" s="7"/>
      <c r="AZA141" s="7"/>
      <c r="AZB141" s="7"/>
      <c r="AZC141" s="7"/>
      <c r="AZD141" s="7"/>
      <c r="AZE141" s="7"/>
      <c r="AZF141" s="7"/>
      <c r="AZG141" s="7"/>
      <c r="AZH141" s="7"/>
      <c r="AZI141" s="7"/>
      <c r="AZJ141" s="7"/>
      <c r="AZK141" s="7"/>
      <c r="AZL141" s="7"/>
      <c r="AZM141" s="7"/>
      <c r="AZN141" s="7"/>
      <c r="AZO141" s="7"/>
      <c r="AZP141" s="7"/>
      <c r="AZQ141" s="7"/>
      <c r="AZR141" s="7"/>
      <c r="AZS141" s="7"/>
      <c r="AZT141" s="7"/>
      <c r="AZU141" s="7"/>
      <c r="AZV141" s="7"/>
      <c r="AZW141" s="7"/>
      <c r="AZX141" s="7"/>
      <c r="AZY141" s="7"/>
      <c r="AZZ141" s="7"/>
      <c r="BAA141" s="7"/>
      <c r="BAB141" s="7"/>
      <c r="BAC141" s="7"/>
      <c r="BAD141" s="7"/>
      <c r="BAE141" s="7"/>
      <c r="BAF141" s="7"/>
      <c r="BAG141" s="7"/>
      <c r="BAH141" s="7"/>
      <c r="BAI141" s="7"/>
      <c r="BAJ141" s="7"/>
      <c r="BAK141" s="7"/>
      <c r="BAL141" s="7"/>
      <c r="BAM141" s="7"/>
      <c r="BAN141" s="7"/>
      <c r="BAO141" s="7"/>
      <c r="BAP141" s="7"/>
      <c r="BAQ141" s="7"/>
      <c r="BAR141" s="7"/>
      <c r="BAS141" s="7"/>
      <c r="BAT141" s="7"/>
      <c r="BAU141" s="7"/>
      <c r="BAV141" s="7"/>
      <c r="BAW141" s="7"/>
      <c r="BAX141" s="7"/>
      <c r="BAY141" s="7"/>
      <c r="BAZ141" s="7"/>
      <c r="BBA141" s="7"/>
      <c r="BBB141" s="7"/>
      <c r="BBC141" s="7"/>
      <c r="BBD141" s="7"/>
      <c r="BBE141" s="7"/>
      <c r="BBF141" s="7"/>
      <c r="BBG141" s="7"/>
      <c r="BBH141" s="7"/>
      <c r="BBI141" s="7"/>
      <c r="BBJ141" s="7"/>
      <c r="BBK141" s="7"/>
      <c r="BBL141" s="7"/>
      <c r="BBM141" s="7"/>
      <c r="BBN141" s="7"/>
      <c r="BBO141" s="7"/>
      <c r="BBP141" s="7"/>
      <c r="BBQ141" s="7"/>
      <c r="BBR141" s="7"/>
      <c r="BBS141" s="7"/>
      <c r="BBT141" s="7"/>
      <c r="BBU141" s="7"/>
      <c r="BBV141" s="7"/>
      <c r="BBW141" s="7"/>
      <c r="BBX141" s="7"/>
      <c r="BBY141" s="7"/>
      <c r="BBZ141" s="7"/>
      <c r="BCA141" s="7"/>
      <c r="BCB141" s="7"/>
      <c r="BCC141" s="7"/>
      <c r="BCD141" s="7"/>
      <c r="BCE141" s="7"/>
      <c r="BCF141" s="7"/>
      <c r="BCG141" s="7"/>
      <c r="BCH141" s="7"/>
      <c r="BCI141" s="7"/>
      <c r="BCJ141" s="7"/>
      <c r="BCK141" s="7"/>
      <c r="BCL141" s="7"/>
      <c r="BCM141" s="7"/>
      <c r="BCN141" s="7"/>
      <c r="BCO141" s="7"/>
      <c r="BCP141" s="7"/>
      <c r="BCQ141" s="7"/>
      <c r="BCR141" s="7"/>
      <c r="BCS141" s="7"/>
      <c r="BCT141" s="7"/>
      <c r="BCU141" s="7"/>
      <c r="BCV141" s="7"/>
      <c r="BCW141" s="7"/>
      <c r="BCX141" s="7"/>
      <c r="BCY141" s="7"/>
      <c r="BCZ141" s="7"/>
      <c r="BDA141" s="7"/>
      <c r="BDB141" s="7"/>
      <c r="BDC141" s="7"/>
      <c r="BDD141" s="7"/>
      <c r="BDE141" s="7"/>
      <c r="BDF141" s="7"/>
      <c r="BDG141" s="7"/>
      <c r="BDH141" s="7"/>
      <c r="BDI141" s="7"/>
      <c r="BDJ141" s="7"/>
      <c r="BDK141" s="7"/>
      <c r="BDL141" s="7"/>
      <c r="BDM141" s="7"/>
      <c r="BDN141" s="7"/>
      <c r="BDO141" s="7"/>
      <c r="BDP141" s="7"/>
      <c r="BDQ141" s="7"/>
      <c r="BDR141" s="7"/>
      <c r="BDS141" s="7"/>
      <c r="BDT141" s="7"/>
      <c r="BDU141" s="7"/>
      <c r="BDV141" s="7"/>
      <c r="BDW141" s="7"/>
      <c r="BDX141" s="7"/>
      <c r="BDY141" s="7"/>
      <c r="BDZ141" s="7"/>
      <c r="BEA141" s="7"/>
      <c r="BEB141" s="7"/>
      <c r="BEC141" s="7"/>
      <c r="BED141" s="7"/>
      <c r="BEE141" s="7"/>
      <c r="BEF141" s="7"/>
      <c r="BEG141" s="7"/>
      <c r="BEH141" s="7"/>
      <c r="BEI141" s="7"/>
      <c r="BEJ141" s="7"/>
      <c r="BEK141" s="7"/>
      <c r="BEL141" s="7"/>
      <c r="BEM141" s="7"/>
      <c r="BEN141" s="7"/>
      <c r="BEO141" s="7"/>
      <c r="BEP141" s="7"/>
      <c r="BEQ141" s="7"/>
      <c r="BER141" s="7"/>
      <c r="BES141" s="7"/>
      <c r="BET141" s="7"/>
      <c r="BEU141" s="7"/>
      <c r="BEV141" s="7"/>
      <c r="BEW141" s="7"/>
      <c r="BEX141" s="7"/>
      <c r="BEY141" s="7"/>
      <c r="BEZ141" s="7"/>
      <c r="BFA141" s="7"/>
      <c r="BFB141" s="7"/>
      <c r="BFC141" s="7"/>
      <c r="BFD141" s="7"/>
      <c r="BFE141" s="7"/>
      <c r="BFF141" s="7"/>
      <c r="BFG141" s="7"/>
      <c r="BFH141" s="7"/>
      <c r="BFI141" s="7"/>
      <c r="BFJ141" s="7"/>
      <c r="BFK141" s="7"/>
      <c r="BFL141" s="7"/>
      <c r="BFM141" s="7"/>
      <c r="BFN141" s="7"/>
      <c r="BFO141" s="7"/>
      <c r="BFP141" s="7"/>
      <c r="BFQ141" s="7"/>
      <c r="BFR141" s="7"/>
      <c r="BFS141" s="7"/>
      <c r="BFT141" s="7"/>
      <c r="BFU141" s="7"/>
      <c r="BFV141" s="7"/>
      <c r="BFW141" s="7"/>
      <c r="BFX141" s="7"/>
      <c r="BFY141" s="7"/>
      <c r="BFZ141" s="7"/>
      <c r="BGA141" s="7"/>
      <c r="BGB141" s="7"/>
      <c r="BGC141" s="7"/>
      <c r="BGD141" s="7"/>
      <c r="BGE141" s="7"/>
      <c r="BGF141" s="7"/>
      <c r="BGG141" s="7"/>
      <c r="BGH141" s="7"/>
      <c r="BGI141" s="7"/>
      <c r="BGJ141" s="7"/>
      <c r="BGK141" s="7"/>
      <c r="BGL141" s="7"/>
      <c r="BGM141" s="7"/>
      <c r="BGN141" s="7"/>
      <c r="BGO141" s="7"/>
      <c r="BGP141" s="7"/>
      <c r="BGQ141" s="7"/>
      <c r="BGR141" s="7"/>
      <c r="BGS141" s="7"/>
      <c r="BGT141" s="7"/>
      <c r="BGU141" s="7"/>
      <c r="BGV141" s="7"/>
      <c r="BGW141" s="7"/>
      <c r="BGX141" s="7"/>
      <c r="BGY141" s="7"/>
      <c r="BGZ141" s="7"/>
      <c r="BHA141" s="7"/>
      <c r="BHB141" s="7"/>
      <c r="BHC141" s="7"/>
      <c r="BHD141" s="7"/>
      <c r="BHE141" s="7"/>
      <c r="BHF141" s="7"/>
      <c r="BHG141" s="7"/>
      <c r="BHH141" s="7"/>
      <c r="BHI141" s="7"/>
      <c r="BHJ141" s="7"/>
      <c r="BHK141" s="7"/>
      <c r="BHL141" s="7"/>
      <c r="BHM141" s="7"/>
      <c r="BHN141" s="7"/>
      <c r="BHO141" s="7"/>
      <c r="BHP141" s="7"/>
      <c r="BHQ141" s="7"/>
      <c r="BHR141" s="7"/>
      <c r="BHS141" s="7"/>
      <c r="BHT141" s="7"/>
      <c r="BHU141" s="7"/>
      <c r="BHV141" s="7"/>
      <c r="BHW141" s="7"/>
      <c r="BHX141" s="7"/>
      <c r="BHY141" s="7"/>
      <c r="BHZ141" s="7"/>
      <c r="BIA141" s="7"/>
      <c r="BIB141" s="7"/>
      <c r="BIC141" s="7"/>
      <c r="BID141" s="7"/>
      <c r="BIE141" s="7"/>
      <c r="BIF141" s="7"/>
      <c r="BIG141" s="7"/>
      <c r="BIH141" s="7"/>
      <c r="BII141" s="7"/>
      <c r="BIJ141" s="7"/>
      <c r="BIK141" s="7"/>
      <c r="BIL141" s="7"/>
      <c r="BIM141" s="7"/>
      <c r="BIN141" s="7"/>
      <c r="BIO141" s="7"/>
      <c r="BIP141" s="7"/>
      <c r="BIQ141" s="7"/>
      <c r="BIR141" s="7"/>
      <c r="BIS141" s="7"/>
      <c r="BIT141" s="7"/>
      <c r="BIU141" s="7"/>
      <c r="BIV141" s="7"/>
      <c r="BIW141" s="7"/>
      <c r="BIX141" s="7"/>
      <c r="BIY141" s="7"/>
      <c r="BIZ141" s="7"/>
      <c r="BJA141" s="7"/>
      <c r="BJB141" s="7"/>
      <c r="BJC141" s="7"/>
      <c r="BJD141" s="7"/>
      <c r="BJE141" s="7"/>
      <c r="BJF141" s="7"/>
      <c r="BJG141" s="7"/>
      <c r="BJH141" s="7"/>
      <c r="BJI141" s="7"/>
      <c r="BJJ141" s="7"/>
      <c r="BJK141" s="7"/>
      <c r="BJL141" s="7"/>
      <c r="BJM141" s="7"/>
      <c r="BJN141" s="7"/>
      <c r="BJO141" s="7"/>
      <c r="BJP141" s="7"/>
      <c r="BJQ141" s="7"/>
      <c r="BJR141" s="7"/>
      <c r="BJS141" s="7"/>
      <c r="BJT141" s="7"/>
      <c r="BJU141" s="7"/>
      <c r="BJV141" s="7"/>
      <c r="BJW141" s="7"/>
      <c r="BJX141" s="7"/>
      <c r="BJY141" s="7"/>
      <c r="BJZ141" s="7"/>
      <c r="BKA141" s="7"/>
      <c r="BKB141" s="7"/>
      <c r="BKC141" s="7"/>
      <c r="BKD141" s="7"/>
      <c r="BKE141" s="7"/>
      <c r="BKF141" s="7"/>
      <c r="BKG141" s="7"/>
      <c r="BKH141" s="7"/>
      <c r="BKI141" s="7"/>
      <c r="BKJ141" s="7"/>
      <c r="BKK141" s="7"/>
      <c r="BKL141" s="7"/>
      <c r="BKM141" s="7"/>
      <c r="BKN141" s="7"/>
      <c r="BKO141" s="7"/>
      <c r="BKP141" s="7"/>
      <c r="BKQ141" s="7"/>
      <c r="BKR141" s="7"/>
      <c r="BKS141" s="7"/>
      <c r="BKT141" s="7"/>
      <c r="BKU141" s="7"/>
      <c r="BKV141" s="7"/>
      <c r="BKW141" s="7"/>
      <c r="BKX141" s="7"/>
      <c r="BKY141" s="7"/>
      <c r="BKZ141" s="7"/>
      <c r="BLA141" s="7"/>
      <c r="BLB141" s="7"/>
      <c r="BLC141" s="7"/>
      <c r="BLD141" s="7"/>
      <c r="BLE141" s="7"/>
      <c r="BLF141" s="7"/>
      <c r="BLG141" s="7"/>
      <c r="BLH141" s="7"/>
      <c r="BLI141" s="7"/>
      <c r="BLJ141" s="7"/>
      <c r="BLK141" s="7"/>
      <c r="BLL141" s="7"/>
      <c r="BLM141" s="7"/>
      <c r="BLN141" s="7"/>
      <c r="BLO141" s="7"/>
      <c r="BLP141" s="7"/>
      <c r="BLQ141" s="7"/>
      <c r="BLR141" s="7"/>
      <c r="BLS141" s="7"/>
      <c r="BLT141" s="7"/>
      <c r="BLU141" s="7"/>
      <c r="BLV141" s="7"/>
      <c r="BLW141" s="7"/>
      <c r="BLX141" s="7"/>
      <c r="BLY141" s="7"/>
      <c r="BLZ141" s="7"/>
      <c r="BMA141" s="7"/>
      <c r="BMB141" s="7"/>
      <c r="BMC141" s="7"/>
      <c r="BMD141" s="7"/>
      <c r="BME141" s="7"/>
      <c r="BMF141" s="7"/>
      <c r="BMG141" s="7"/>
      <c r="BMH141" s="7"/>
      <c r="BMI141" s="7"/>
      <c r="BMJ141" s="7"/>
      <c r="BMK141" s="7"/>
      <c r="BML141" s="7"/>
      <c r="BMM141" s="7"/>
      <c r="BMN141" s="7"/>
      <c r="BMO141" s="7"/>
      <c r="BMP141" s="7"/>
      <c r="BMQ141" s="7"/>
      <c r="BMR141" s="7"/>
      <c r="BMS141" s="7"/>
      <c r="BMT141" s="7"/>
      <c r="BMU141" s="7"/>
      <c r="BMV141" s="7"/>
      <c r="BMW141" s="7"/>
      <c r="BMX141" s="7"/>
      <c r="BMY141" s="7"/>
      <c r="BMZ141" s="7"/>
      <c r="BNA141" s="7"/>
      <c r="BNB141" s="7"/>
      <c r="BNC141" s="7"/>
      <c r="BND141" s="7"/>
      <c r="BNE141" s="7"/>
      <c r="BNF141" s="7"/>
      <c r="BNG141" s="7"/>
      <c r="BNH141" s="7"/>
      <c r="BNI141" s="7"/>
      <c r="BNJ141" s="7"/>
      <c r="BNK141" s="7"/>
      <c r="BNL141" s="7"/>
      <c r="BNM141" s="7"/>
      <c r="BNN141" s="7"/>
      <c r="BNO141" s="7"/>
      <c r="BNP141" s="7"/>
      <c r="BNQ141" s="7"/>
      <c r="BNR141" s="7"/>
      <c r="BNS141" s="7"/>
      <c r="BNT141" s="7"/>
      <c r="BNU141" s="7"/>
      <c r="BNV141" s="7"/>
      <c r="BNW141" s="7"/>
      <c r="BNX141" s="7"/>
      <c r="BNY141" s="7"/>
      <c r="BNZ141" s="7"/>
      <c r="BOA141" s="7"/>
      <c r="BOB141" s="7"/>
      <c r="BOC141" s="7"/>
      <c r="BOD141" s="7"/>
      <c r="BOE141" s="7"/>
      <c r="BOF141" s="7"/>
      <c r="BOG141" s="7"/>
      <c r="BOH141" s="7"/>
      <c r="BOI141" s="7"/>
      <c r="BOJ141" s="7"/>
      <c r="BOK141" s="7"/>
      <c r="BOL141" s="7"/>
      <c r="BOM141" s="7"/>
      <c r="BON141" s="7"/>
      <c r="BOO141" s="7"/>
      <c r="BOP141" s="7"/>
      <c r="BOQ141" s="7"/>
      <c r="BOR141" s="7"/>
      <c r="BOS141" s="7"/>
      <c r="BOT141" s="7"/>
      <c r="BOU141" s="7"/>
      <c r="BOV141" s="7"/>
      <c r="BOW141" s="7"/>
      <c r="BOX141" s="7"/>
      <c r="BOY141" s="7"/>
      <c r="BOZ141" s="7"/>
      <c r="BPA141" s="7"/>
      <c r="BPB141" s="7"/>
      <c r="BPC141" s="7"/>
      <c r="BPD141" s="7"/>
      <c r="BPE141" s="7"/>
      <c r="BPF141" s="7"/>
      <c r="BPG141" s="7"/>
      <c r="BPH141" s="7"/>
      <c r="BPI141" s="7"/>
      <c r="BPJ141" s="7"/>
      <c r="BPK141" s="7"/>
      <c r="BPL141" s="7"/>
      <c r="BPM141" s="7"/>
      <c r="BPN141" s="7"/>
      <c r="BPO141" s="7"/>
      <c r="BPP141" s="7"/>
      <c r="BPQ141" s="7"/>
      <c r="BPR141" s="7"/>
      <c r="BPS141" s="7"/>
      <c r="BPT141" s="7"/>
      <c r="BPU141" s="7"/>
      <c r="BPV141" s="7"/>
      <c r="BPW141" s="7"/>
      <c r="BPX141" s="7"/>
      <c r="BPY141" s="7"/>
      <c r="BPZ141" s="7"/>
      <c r="BQA141" s="7"/>
      <c r="BQB141" s="7"/>
      <c r="BQC141" s="7"/>
      <c r="BQD141" s="7"/>
      <c r="BQE141" s="7"/>
      <c r="BQF141" s="7"/>
      <c r="BQG141" s="7"/>
      <c r="BQH141" s="7"/>
      <c r="BQI141" s="7"/>
      <c r="BQJ141" s="7"/>
      <c r="BQK141" s="7"/>
      <c r="BQL141" s="7"/>
      <c r="BQM141" s="7"/>
      <c r="BQN141" s="7"/>
      <c r="BQO141" s="7"/>
      <c r="BQP141" s="7"/>
      <c r="BQQ141" s="7"/>
      <c r="BQR141" s="7"/>
      <c r="BQS141" s="7"/>
      <c r="BQT141" s="7"/>
      <c r="BQU141" s="7"/>
      <c r="BQV141" s="7"/>
      <c r="BQW141" s="7"/>
      <c r="BQX141" s="7"/>
      <c r="BQY141" s="7"/>
      <c r="BQZ141" s="7"/>
      <c r="BRA141" s="7"/>
      <c r="BRB141" s="7"/>
      <c r="BRC141" s="7"/>
      <c r="BRD141" s="7"/>
      <c r="BRE141" s="7"/>
      <c r="BRF141" s="7"/>
      <c r="BRG141" s="7"/>
      <c r="BRH141" s="7"/>
      <c r="BRI141" s="7"/>
      <c r="BRJ141" s="7"/>
      <c r="BRK141" s="7"/>
      <c r="BRL141" s="7"/>
      <c r="BRM141" s="7"/>
      <c r="BRN141" s="7"/>
      <c r="BRO141" s="7"/>
      <c r="BRP141" s="7"/>
      <c r="BRQ141" s="7"/>
      <c r="BRR141" s="7"/>
      <c r="BRS141" s="7"/>
      <c r="BRT141" s="7"/>
      <c r="BRU141" s="7"/>
      <c r="BRV141" s="7"/>
      <c r="BRW141" s="7"/>
      <c r="BRX141" s="7"/>
      <c r="BRY141" s="7"/>
      <c r="BRZ141" s="7"/>
      <c r="BSA141" s="7"/>
      <c r="BSB141" s="7"/>
      <c r="BSC141" s="7"/>
      <c r="BSD141" s="7"/>
      <c r="BSE141" s="7"/>
      <c r="BSF141" s="7"/>
      <c r="BSG141" s="7"/>
      <c r="BSH141" s="7"/>
      <c r="BSI141" s="7"/>
      <c r="BSJ141" s="7"/>
      <c r="BSK141" s="7"/>
      <c r="BSL141" s="7"/>
      <c r="BSM141" s="7"/>
      <c r="BSN141" s="7"/>
      <c r="BSO141" s="7"/>
      <c r="BSP141" s="7"/>
      <c r="BSQ141" s="7"/>
      <c r="BSR141" s="7"/>
      <c r="BSS141" s="7"/>
      <c r="BST141" s="7"/>
      <c r="BSU141" s="7"/>
      <c r="BSV141" s="7"/>
      <c r="BSW141" s="7"/>
      <c r="BSX141" s="7"/>
      <c r="BSY141" s="7"/>
      <c r="BSZ141" s="7"/>
      <c r="BTA141" s="7"/>
      <c r="BTB141" s="7"/>
      <c r="BTC141" s="7"/>
      <c r="BTD141" s="7"/>
      <c r="BTE141" s="7"/>
      <c r="BTF141" s="7"/>
      <c r="BTG141" s="7"/>
      <c r="BTH141" s="7"/>
      <c r="BTI141" s="7"/>
      <c r="BTJ141" s="7"/>
      <c r="BTK141" s="7"/>
      <c r="BTL141" s="7"/>
      <c r="BTM141" s="7"/>
      <c r="BTN141" s="7"/>
      <c r="BTO141" s="7"/>
      <c r="BTP141" s="7"/>
      <c r="BTQ141" s="7"/>
      <c r="BTR141" s="7"/>
      <c r="BTS141" s="7"/>
      <c r="BTT141" s="7"/>
      <c r="BTU141" s="7"/>
      <c r="BTV141" s="7"/>
      <c r="BTW141" s="7"/>
      <c r="BTX141" s="7"/>
      <c r="BTY141" s="7"/>
      <c r="BTZ141" s="7"/>
      <c r="BUA141" s="7"/>
      <c r="BUB141" s="7"/>
      <c r="BUC141" s="7"/>
      <c r="BUD141" s="7"/>
      <c r="BUE141" s="7"/>
      <c r="BUF141" s="7"/>
      <c r="BUG141" s="7"/>
      <c r="BUH141" s="7"/>
      <c r="BUI141" s="7"/>
      <c r="BUJ141" s="7"/>
      <c r="BUK141" s="7"/>
      <c r="BUL141" s="7"/>
      <c r="BUM141" s="7"/>
      <c r="BUN141" s="7"/>
      <c r="BUO141" s="7"/>
      <c r="BUP141" s="7"/>
      <c r="BUQ141" s="7"/>
      <c r="BUR141" s="7"/>
      <c r="BUS141" s="7"/>
      <c r="BUT141" s="7"/>
      <c r="BUU141" s="7"/>
      <c r="BUV141" s="7"/>
      <c r="BUW141" s="7"/>
      <c r="BUX141" s="7"/>
      <c r="BUY141" s="7"/>
      <c r="BUZ141" s="7"/>
      <c r="BVA141" s="7"/>
      <c r="BVB141" s="7"/>
      <c r="BVC141" s="7"/>
      <c r="BVD141" s="7"/>
      <c r="BVE141" s="7"/>
      <c r="BVF141" s="7"/>
      <c r="BVG141" s="7"/>
      <c r="BVH141" s="7"/>
      <c r="BVI141" s="7"/>
      <c r="BVJ141" s="7"/>
      <c r="BVK141" s="7"/>
      <c r="BVL141" s="7"/>
      <c r="BVM141" s="7"/>
      <c r="BVN141" s="7"/>
      <c r="BVO141" s="7"/>
      <c r="BVP141" s="7"/>
      <c r="BVQ141" s="7"/>
      <c r="BVR141" s="7"/>
      <c r="BVS141" s="7"/>
      <c r="BVT141" s="7"/>
      <c r="BVU141" s="7"/>
      <c r="BVV141" s="7"/>
      <c r="BVW141" s="7"/>
      <c r="BVX141" s="7"/>
      <c r="BVY141" s="7"/>
      <c r="BVZ141" s="7"/>
      <c r="BWA141" s="7"/>
      <c r="BWB141" s="7"/>
      <c r="BWC141" s="7"/>
      <c r="BWD141" s="7"/>
      <c r="BWE141" s="7"/>
      <c r="BWF141" s="7"/>
      <c r="BWG141" s="7"/>
      <c r="BWH141" s="7"/>
      <c r="BWI141" s="7"/>
      <c r="BWJ141" s="7"/>
      <c r="BWK141" s="7"/>
      <c r="BWL141" s="7"/>
      <c r="BWM141" s="7"/>
      <c r="BWN141" s="7"/>
      <c r="BWO141" s="7"/>
      <c r="BWP141" s="7"/>
      <c r="BWQ141" s="7"/>
      <c r="BWR141" s="7"/>
      <c r="BWS141" s="7"/>
      <c r="BWT141" s="7"/>
      <c r="BWU141" s="7"/>
      <c r="BWV141" s="7"/>
      <c r="BWW141" s="7"/>
      <c r="BWX141" s="7"/>
      <c r="BWY141" s="7"/>
      <c r="BWZ141" s="7"/>
      <c r="BXA141" s="7"/>
      <c r="BXB141" s="7"/>
      <c r="BXC141" s="7"/>
      <c r="BXD141" s="7"/>
      <c r="BXE141" s="7"/>
      <c r="BXF141" s="7"/>
      <c r="BXG141" s="7"/>
      <c r="BXH141" s="7"/>
      <c r="BXI141" s="7"/>
      <c r="BXJ141" s="7"/>
      <c r="BXK141" s="7"/>
      <c r="BXL141" s="7"/>
      <c r="BXM141" s="7"/>
      <c r="BXN141" s="7"/>
      <c r="BXO141" s="7"/>
      <c r="BXP141" s="7"/>
      <c r="BXQ141" s="7"/>
      <c r="BXR141" s="7"/>
      <c r="BXS141" s="7"/>
      <c r="BXT141" s="7"/>
      <c r="BXU141" s="7"/>
      <c r="BXV141" s="7"/>
      <c r="BXW141" s="7"/>
      <c r="BXX141" s="7"/>
      <c r="BXY141" s="7"/>
      <c r="BXZ141" s="7"/>
      <c r="BYA141" s="7"/>
      <c r="BYB141" s="7"/>
      <c r="BYC141" s="7"/>
      <c r="BYD141" s="7"/>
      <c r="BYE141" s="7"/>
      <c r="BYF141" s="7"/>
      <c r="BYG141" s="7"/>
      <c r="BYH141" s="7"/>
      <c r="BYI141" s="7"/>
      <c r="BYJ141" s="7"/>
      <c r="BYK141" s="7"/>
      <c r="BYL141" s="7"/>
      <c r="BYM141" s="7"/>
      <c r="BYN141" s="7"/>
      <c r="BYO141" s="7"/>
      <c r="BYP141" s="7"/>
      <c r="BYQ141" s="7"/>
      <c r="BYR141" s="7"/>
      <c r="BYS141" s="7"/>
      <c r="BYT141" s="7"/>
      <c r="BYU141" s="7"/>
      <c r="BYV141" s="7"/>
      <c r="BYW141" s="7"/>
      <c r="BYX141" s="7"/>
      <c r="BYY141" s="7"/>
      <c r="BYZ141" s="7"/>
      <c r="BZA141" s="7"/>
      <c r="BZB141" s="7"/>
      <c r="BZC141" s="7"/>
      <c r="BZD141" s="7"/>
      <c r="BZE141" s="7"/>
      <c r="BZF141" s="7"/>
      <c r="BZG141" s="7"/>
      <c r="BZH141" s="7"/>
      <c r="BZI141" s="7"/>
      <c r="BZJ141" s="7"/>
      <c r="BZK141" s="7"/>
      <c r="BZL141" s="7"/>
      <c r="BZM141" s="7"/>
      <c r="BZN141" s="7"/>
      <c r="BZO141" s="7"/>
      <c r="BZP141" s="7"/>
      <c r="BZQ141" s="7"/>
      <c r="BZR141" s="7"/>
      <c r="BZS141" s="7"/>
      <c r="BZT141" s="7"/>
      <c r="BZU141" s="7"/>
      <c r="BZV141" s="7"/>
      <c r="BZW141" s="7"/>
      <c r="BZX141" s="7"/>
      <c r="BZY141" s="7"/>
      <c r="BZZ141" s="7"/>
      <c r="CAA141" s="7"/>
      <c r="CAB141" s="7"/>
      <c r="CAC141" s="7"/>
      <c r="CAD141" s="7"/>
      <c r="CAE141" s="7"/>
      <c r="CAF141" s="7"/>
      <c r="CAG141" s="7"/>
      <c r="CAH141" s="7"/>
      <c r="CAI141" s="7"/>
      <c r="CAJ141" s="7"/>
      <c r="CAK141" s="7"/>
      <c r="CAL141" s="7"/>
      <c r="CAM141" s="7"/>
      <c r="CAN141" s="7"/>
      <c r="CAO141" s="7"/>
      <c r="CAP141" s="7"/>
      <c r="CAQ141" s="7"/>
      <c r="CAR141" s="7"/>
      <c r="CAS141" s="7"/>
      <c r="CAT141" s="7"/>
      <c r="CAU141" s="7"/>
      <c r="CAV141" s="7"/>
      <c r="CAW141" s="7"/>
      <c r="CAX141" s="7"/>
      <c r="CAY141" s="7"/>
      <c r="CAZ141" s="7"/>
      <c r="CBA141" s="7"/>
      <c r="CBB141" s="7"/>
      <c r="CBC141" s="7"/>
      <c r="CBD141" s="7"/>
      <c r="CBE141" s="7"/>
      <c r="CBF141" s="7"/>
      <c r="CBG141" s="7"/>
      <c r="CBH141" s="7"/>
      <c r="CBI141" s="7"/>
      <c r="CBJ141" s="7"/>
      <c r="CBK141" s="7"/>
      <c r="CBL141" s="7"/>
      <c r="CBM141" s="7"/>
      <c r="CBN141" s="7"/>
      <c r="CBO141" s="7"/>
      <c r="CBP141" s="7"/>
      <c r="CBQ141" s="7"/>
      <c r="CBR141" s="7"/>
      <c r="CBS141" s="7"/>
      <c r="CBT141" s="7"/>
      <c r="CBU141" s="7"/>
      <c r="CBV141" s="7"/>
      <c r="CBW141" s="7"/>
      <c r="CBX141" s="7"/>
      <c r="CBY141" s="7"/>
      <c r="CBZ141" s="7"/>
      <c r="CCA141" s="7"/>
      <c r="CCB141" s="7"/>
      <c r="CCC141" s="7"/>
      <c r="CCD141" s="7"/>
      <c r="CCE141" s="7"/>
      <c r="CCF141" s="7"/>
      <c r="CCG141" s="7"/>
      <c r="CCH141" s="7"/>
      <c r="CCI141" s="7"/>
      <c r="CCJ141" s="7"/>
      <c r="CCK141" s="7"/>
      <c r="CCL141" s="7"/>
      <c r="CCM141" s="7"/>
      <c r="CCN141" s="7"/>
      <c r="CCO141" s="7"/>
      <c r="CCP141" s="7"/>
      <c r="CCQ141" s="7"/>
      <c r="CCR141" s="7"/>
      <c r="CCS141" s="7"/>
      <c r="CCT141" s="7"/>
      <c r="CCU141" s="7"/>
      <c r="CCV141" s="7"/>
      <c r="CCW141" s="7"/>
      <c r="CCX141" s="7"/>
      <c r="CCY141" s="7"/>
      <c r="CCZ141" s="7"/>
      <c r="CDA141" s="7"/>
      <c r="CDB141" s="7"/>
      <c r="CDC141" s="7"/>
      <c r="CDD141" s="7"/>
      <c r="CDE141" s="7"/>
      <c r="CDF141" s="7"/>
      <c r="CDG141" s="7"/>
      <c r="CDH141" s="7"/>
      <c r="CDI141" s="7"/>
      <c r="CDJ141" s="7"/>
      <c r="CDK141" s="7"/>
      <c r="CDL141" s="7"/>
      <c r="CDM141" s="7"/>
      <c r="CDN141" s="7"/>
      <c r="CDO141" s="7"/>
      <c r="CDP141" s="7"/>
      <c r="CDQ141" s="7"/>
      <c r="CDR141" s="7"/>
      <c r="CDS141" s="7"/>
      <c r="CDT141" s="7"/>
      <c r="CDU141" s="7"/>
      <c r="CDV141" s="7"/>
      <c r="CDW141" s="7"/>
      <c r="CDX141" s="7"/>
      <c r="CDY141" s="7"/>
      <c r="CDZ141" s="7"/>
      <c r="CEA141" s="7"/>
      <c r="CEB141" s="7"/>
      <c r="CEC141" s="7"/>
      <c r="CED141" s="7"/>
      <c r="CEE141" s="7"/>
      <c r="CEF141" s="7"/>
      <c r="CEG141" s="7"/>
      <c r="CEH141" s="7"/>
      <c r="CEI141" s="7"/>
      <c r="CEJ141" s="7"/>
      <c r="CEK141" s="7"/>
      <c r="CEL141" s="7"/>
      <c r="CEM141" s="7"/>
      <c r="CEN141" s="7"/>
      <c r="CEO141" s="7"/>
      <c r="CEP141" s="7"/>
      <c r="CEQ141" s="7"/>
      <c r="CER141" s="7"/>
      <c r="CES141" s="7"/>
      <c r="CET141" s="7"/>
      <c r="CEU141" s="7"/>
      <c r="CEV141" s="7"/>
      <c r="CEW141" s="7"/>
      <c r="CEX141" s="7"/>
      <c r="CEY141" s="7"/>
      <c r="CEZ141" s="7"/>
      <c r="CFA141" s="7"/>
      <c r="CFB141" s="7"/>
      <c r="CFC141" s="7"/>
      <c r="CFD141" s="7"/>
      <c r="CFE141" s="7"/>
      <c r="CFF141" s="7"/>
      <c r="CFG141" s="7"/>
      <c r="CFH141" s="7"/>
      <c r="CFI141" s="7"/>
      <c r="CFJ141" s="7"/>
      <c r="CFK141" s="7"/>
      <c r="CFL141" s="7"/>
      <c r="CFM141" s="7"/>
      <c r="CFN141" s="7"/>
      <c r="CFO141" s="7"/>
      <c r="CFP141" s="7"/>
      <c r="CFQ141" s="7"/>
      <c r="CFR141" s="7"/>
      <c r="CFS141" s="7"/>
      <c r="CFT141" s="7"/>
      <c r="CFU141" s="7"/>
      <c r="CFV141" s="7"/>
      <c r="CFW141" s="7"/>
      <c r="CFX141" s="7"/>
      <c r="CFY141" s="7"/>
      <c r="CFZ141" s="7"/>
      <c r="CGA141" s="7"/>
      <c r="CGB141" s="7"/>
      <c r="CGC141" s="7"/>
      <c r="CGD141" s="7"/>
      <c r="CGE141" s="7"/>
      <c r="CGF141" s="7"/>
      <c r="CGG141" s="7"/>
      <c r="CGH141" s="7"/>
      <c r="CGI141" s="7"/>
      <c r="CGJ141" s="7"/>
      <c r="CGK141" s="7"/>
      <c r="CGL141" s="7"/>
      <c r="CGM141" s="7"/>
      <c r="CGN141" s="7"/>
      <c r="CGO141" s="7"/>
      <c r="CGP141" s="7"/>
      <c r="CGQ141" s="7"/>
      <c r="CGR141" s="7"/>
      <c r="CGS141" s="7"/>
      <c r="CGT141" s="7"/>
      <c r="CGU141" s="7"/>
      <c r="CGV141" s="7"/>
      <c r="CGW141" s="7"/>
      <c r="CGX141" s="7"/>
      <c r="CGY141" s="7"/>
      <c r="CGZ141" s="7"/>
      <c r="CHA141" s="7"/>
      <c r="CHB141" s="7"/>
      <c r="CHC141" s="7"/>
      <c r="CHD141" s="7"/>
      <c r="CHE141" s="7"/>
      <c r="CHF141" s="7"/>
      <c r="CHG141" s="7"/>
      <c r="CHH141" s="7"/>
      <c r="CHI141" s="7"/>
      <c r="CHJ141" s="7"/>
      <c r="CHK141" s="7"/>
      <c r="CHL141" s="7"/>
      <c r="CHM141" s="7"/>
      <c r="CHN141" s="7"/>
      <c r="CHO141" s="7"/>
      <c r="CHP141" s="7"/>
      <c r="CHQ141" s="7"/>
      <c r="CHR141" s="7"/>
      <c r="CHS141" s="7"/>
      <c r="CHT141" s="7"/>
      <c r="CHU141" s="7"/>
      <c r="CHV141" s="7"/>
      <c r="CHW141" s="7"/>
      <c r="CHX141" s="7"/>
      <c r="CHY141" s="7"/>
      <c r="CHZ141" s="7"/>
      <c r="CIA141" s="7"/>
      <c r="CIB141" s="7"/>
      <c r="CIC141" s="7"/>
      <c r="CID141" s="7"/>
      <c r="CIE141" s="7"/>
      <c r="CIF141" s="7"/>
      <c r="CIG141" s="7"/>
      <c r="CIH141" s="7"/>
      <c r="CII141" s="7"/>
      <c r="CIJ141" s="7"/>
      <c r="CIK141" s="7"/>
      <c r="CIL141" s="7"/>
      <c r="CIM141" s="7"/>
      <c r="CIN141" s="7"/>
      <c r="CIO141" s="7"/>
      <c r="CIP141" s="7"/>
      <c r="CIQ141" s="7"/>
      <c r="CIR141" s="7"/>
      <c r="CIS141" s="7"/>
      <c r="CIT141" s="7"/>
      <c r="CIU141" s="7"/>
      <c r="CIV141" s="7"/>
      <c r="CIW141" s="7"/>
      <c r="CIX141" s="7"/>
      <c r="CIY141" s="7"/>
      <c r="CIZ141" s="7"/>
      <c r="CJA141" s="7"/>
      <c r="CJB141" s="7"/>
      <c r="CJC141" s="7"/>
      <c r="CJD141" s="7"/>
      <c r="CJE141" s="7"/>
      <c r="CJF141" s="7"/>
      <c r="CJG141" s="7"/>
      <c r="CJH141" s="7"/>
      <c r="CJI141" s="7"/>
      <c r="CJJ141" s="7"/>
      <c r="CJK141" s="7"/>
      <c r="CJL141" s="7"/>
      <c r="CJM141" s="7"/>
      <c r="CJN141" s="7"/>
      <c r="CJO141" s="7"/>
      <c r="CJP141" s="7"/>
      <c r="CJQ141" s="7"/>
      <c r="CJR141" s="7"/>
      <c r="CJS141" s="7"/>
      <c r="CJT141" s="7"/>
      <c r="CJU141" s="7"/>
      <c r="CJV141" s="7"/>
      <c r="CJW141" s="7"/>
      <c r="CJX141" s="7"/>
      <c r="CJY141" s="7"/>
      <c r="CJZ141" s="7"/>
      <c r="CKA141" s="7"/>
      <c r="CKB141" s="7"/>
      <c r="CKC141" s="7"/>
      <c r="CKD141" s="7"/>
      <c r="CKE141" s="7"/>
      <c r="CKF141" s="7"/>
      <c r="CKG141" s="7"/>
      <c r="CKH141" s="7"/>
      <c r="CKI141" s="7"/>
      <c r="CKJ141" s="7"/>
      <c r="CKK141" s="7"/>
      <c r="CKL141" s="7"/>
      <c r="CKM141" s="7"/>
      <c r="CKN141" s="7"/>
      <c r="CKO141" s="7"/>
      <c r="CKP141" s="7"/>
      <c r="CKQ141" s="7"/>
      <c r="CKR141" s="7"/>
      <c r="CKS141" s="7"/>
      <c r="CKT141" s="7"/>
      <c r="CKU141" s="7"/>
      <c r="CKV141" s="7"/>
      <c r="CKW141" s="7"/>
      <c r="CKX141" s="7"/>
      <c r="CKY141" s="7"/>
      <c r="CKZ141" s="7"/>
      <c r="CLA141" s="7"/>
      <c r="CLB141" s="7"/>
      <c r="CLC141" s="7"/>
      <c r="CLD141" s="7"/>
      <c r="CLE141" s="7"/>
      <c r="CLF141" s="7"/>
      <c r="CLG141" s="7"/>
      <c r="CLH141" s="7"/>
      <c r="CLI141" s="7"/>
      <c r="CLJ141" s="7"/>
      <c r="CLK141" s="7"/>
      <c r="CLL141" s="7"/>
      <c r="CLM141" s="7"/>
      <c r="CLN141" s="7"/>
      <c r="CLO141" s="7"/>
      <c r="CLP141" s="7"/>
      <c r="CLQ141" s="7"/>
      <c r="CLR141" s="7"/>
      <c r="CLS141" s="7"/>
      <c r="CLT141" s="7"/>
      <c r="CLU141" s="7"/>
      <c r="CLV141" s="7"/>
      <c r="CLW141" s="7"/>
      <c r="CLX141" s="7"/>
      <c r="CLY141" s="7"/>
      <c r="CLZ141" s="7"/>
      <c r="CMA141" s="7"/>
      <c r="CMB141" s="7"/>
      <c r="CMC141" s="7"/>
      <c r="CMD141" s="7"/>
      <c r="CME141" s="7"/>
      <c r="CMF141" s="7"/>
      <c r="CMG141" s="7"/>
      <c r="CMH141" s="7"/>
      <c r="CMI141" s="7"/>
      <c r="CMJ141" s="7"/>
      <c r="CMK141" s="7"/>
      <c r="CML141" s="7"/>
      <c r="CMM141" s="7"/>
      <c r="CMN141" s="7"/>
      <c r="CMO141" s="7"/>
      <c r="CMP141" s="7"/>
      <c r="CMQ141" s="7"/>
      <c r="CMR141" s="7"/>
      <c r="CMS141" s="7"/>
      <c r="CMT141" s="7"/>
      <c r="CMU141" s="7"/>
      <c r="CMV141" s="7"/>
      <c r="CMW141" s="7"/>
      <c r="CMX141" s="7"/>
      <c r="CMY141" s="7"/>
      <c r="CMZ141" s="7"/>
      <c r="CNA141" s="7"/>
      <c r="CNB141" s="7"/>
      <c r="CNC141" s="7"/>
      <c r="CND141" s="7"/>
      <c r="CNE141" s="7"/>
      <c r="CNF141" s="7"/>
      <c r="CNG141" s="7"/>
      <c r="CNH141" s="7"/>
      <c r="CNI141" s="7"/>
      <c r="CNJ141" s="7"/>
      <c r="CNK141" s="7"/>
      <c r="CNL141" s="7"/>
      <c r="CNM141" s="7"/>
      <c r="CNN141" s="7"/>
      <c r="CNO141" s="7"/>
      <c r="CNP141" s="7"/>
      <c r="CNQ141" s="7"/>
      <c r="CNR141" s="7"/>
      <c r="CNS141" s="7"/>
      <c r="CNT141" s="7"/>
      <c r="CNU141" s="7"/>
      <c r="CNV141" s="7"/>
      <c r="CNW141" s="7"/>
      <c r="CNX141" s="7"/>
      <c r="CNY141" s="7"/>
      <c r="CNZ141" s="7"/>
      <c r="COA141" s="7"/>
      <c r="COB141" s="7"/>
      <c r="COC141" s="7"/>
      <c r="COD141" s="7"/>
      <c r="COE141" s="7"/>
      <c r="COF141" s="7"/>
      <c r="COG141" s="7"/>
      <c r="COH141" s="7"/>
      <c r="COI141" s="7"/>
      <c r="COJ141" s="7"/>
      <c r="COK141" s="7"/>
      <c r="COL141" s="7"/>
      <c r="COM141" s="7"/>
      <c r="CON141" s="7"/>
      <c r="COO141" s="7"/>
      <c r="COP141" s="7"/>
      <c r="COQ141" s="7"/>
      <c r="COR141" s="7"/>
      <c r="COS141" s="7"/>
      <c r="COT141" s="7"/>
      <c r="COU141" s="7"/>
      <c r="COV141" s="7"/>
      <c r="COW141" s="7"/>
      <c r="COX141" s="7"/>
      <c r="COY141" s="7"/>
      <c r="COZ141" s="7"/>
      <c r="CPA141" s="7"/>
      <c r="CPB141" s="7"/>
      <c r="CPC141" s="7"/>
      <c r="CPD141" s="7"/>
      <c r="CPE141" s="7"/>
      <c r="CPF141" s="7"/>
      <c r="CPG141" s="7"/>
      <c r="CPH141" s="7"/>
      <c r="CPI141" s="7"/>
      <c r="CPJ141" s="7"/>
      <c r="CPK141" s="7"/>
      <c r="CPL141" s="7"/>
      <c r="CPM141" s="7"/>
      <c r="CPN141" s="7"/>
      <c r="CPO141" s="7"/>
      <c r="CPP141" s="7"/>
      <c r="CPQ141" s="7"/>
      <c r="CPR141" s="7"/>
      <c r="CPS141" s="7"/>
      <c r="CPT141" s="7"/>
      <c r="CPU141" s="7"/>
      <c r="CPV141" s="7"/>
      <c r="CPW141" s="7"/>
      <c r="CPX141" s="7"/>
      <c r="CPY141" s="7"/>
      <c r="CPZ141" s="7"/>
      <c r="CQA141" s="7"/>
      <c r="CQB141" s="7"/>
      <c r="CQC141" s="7"/>
      <c r="CQD141" s="7"/>
      <c r="CQE141" s="7"/>
      <c r="CQF141" s="7"/>
      <c r="CQG141" s="7"/>
      <c r="CQH141" s="7"/>
      <c r="CQI141" s="7"/>
      <c r="CQJ141" s="7"/>
      <c r="CQK141" s="7"/>
      <c r="CQL141" s="7"/>
      <c r="CQM141" s="7"/>
      <c r="CQN141" s="7"/>
      <c r="CQO141" s="7"/>
      <c r="CQP141" s="7"/>
      <c r="CQQ141" s="7"/>
      <c r="CQR141" s="7"/>
      <c r="CQS141" s="7"/>
      <c r="CQT141" s="7"/>
      <c r="CQU141" s="7"/>
      <c r="CQV141" s="7"/>
      <c r="CQW141" s="7"/>
      <c r="CQX141" s="7"/>
      <c r="CQY141" s="7"/>
      <c r="CQZ141" s="7"/>
      <c r="CRA141" s="7"/>
      <c r="CRB141" s="7"/>
      <c r="CRC141" s="7"/>
      <c r="CRD141" s="7"/>
      <c r="CRE141" s="7"/>
      <c r="CRF141" s="7"/>
      <c r="CRG141" s="7"/>
      <c r="CRH141" s="7"/>
      <c r="CRI141" s="7"/>
      <c r="CRJ141" s="7"/>
      <c r="CRK141" s="7"/>
      <c r="CRL141" s="7"/>
      <c r="CRM141" s="7"/>
      <c r="CRN141" s="7"/>
      <c r="CRO141" s="7"/>
      <c r="CRP141" s="7"/>
      <c r="CRQ141" s="7"/>
      <c r="CRR141" s="7"/>
      <c r="CRS141" s="7"/>
      <c r="CRT141" s="7"/>
      <c r="CRU141" s="7"/>
      <c r="CRV141" s="7"/>
      <c r="CRW141" s="7"/>
      <c r="CRX141" s="7"/>
      <c r="CRY141" s="7"/>
      <c r="CRZ141" s="7"/>
      <c r="CSA141" s="7"/>
      <c r="CSB141" s="7"/>
      <c r="CSC141" s="7"/>
      <c r="CSD141" s="7"/>
      <c r="CSE141" s="7"/>
      <c r="CSF141" s="7"/>
      <c r="CSG141" s="7"/>
      <c r="CSH141" s="7"/>
      <c r="CSI141" s="7"/>
      <c r="CSJ141" s="7"/>
      <c r="CSK141" s="7"/>
      <c r="CSL141" s="7"/>
      <c r="CSM141" s="7"/>
      <c r="CSN141" s="7"/>
      <c r="CSO141" s="7"/>
      <c r="CSP141" s="7"/>
      <c r="CSQ141" s="7"/>
      <c r="CSR141" s="7"/>
      <c r="CSS141" s="7"/>
      <c r="CST141" s="7"/>
      <c r="CSU141" s="7"/>
      <c r="CSV141" s="7"/>
      <c r="CSW141" s="7"/>
      <c r="CSX141" s="7"/>
      <c r="CSY141" s="7"/>
      <c r="CSZ141" s="7"/>
      <c r="CTA141" s="7"/>
      <c r="CTB141" s="7"/>
      <c r="CTC141" s="7"/>
      <c r="CTD141" s="7"/>
      <c r="CTE141" s="7"/>
      <c r="CTF141" s="7"/>
      <c r="CTG141" s="7"/>
      <c r="CTH141" s="7"/>
      <c r="CTI141" s="7"/>
      <c r="CTJ141" s="7"/>
      <c r="CTK141" s="7"/>
      <c r="CTL141" s="7"/>
      <c r="CTM141" s="7"/>
      <c r="CTN141" s="7"/>
      <c r="CTO141" s="7"/>
      <c r="CTP141" s="7"/>
      <c r="CTQ141" s="7"/>
      <c r="CTR141" s="7"/>
      <c r="CTS141" s="7"/>
      <c r="CTT141" s="7"/>
      <c r="CTU141" s="7"/>
      <c r="CTV141" s="7"/>
      <c r="CTW141" s="7"/>
      <c r="CTX141" s="7"/>
      <c r="CTY141" s="7"/>
      <c r="CTZ141" s="7"/>
      <c r="CUA141" s="7"/>
      <c r="CUB141" s="7"/>
      <c r="CUC141" s="7"/>
      <c r="CUD141" s="7"/>
      <c r="CUE141" s="7"/>
      <c r="CUF141" s="7"/>
      <c r="CUG141" s="7"/>
      <c r="CUH141" s="7"/>
      <c r="CUI141" s="7"/>
      <c r="CUJ141" s="7"/>
      <c r="CUK141" s="7"/>
      <c r="CUL141" s="7"/>
      <c r="CUM141" s="7"/>
      <c r="CUN141" s="7"/>
      <c r="CUO141" s="7"/>
      <c r="CUP141" s="7"/>
      <c r="CUQ141" s="7"/>
      <c r="CUR141" s="7"/>
      <c r="CUS141" s="7"/>
      <c r="CUT141" s="7"/>
      <c r="CUU141" s="7"/>
      <c r="CUV141" s="7"/>
      <c r="CUW141" s="7"/>
      <c r="CUX141" s="7"/>
      <c r="CUY141" s="7"/>
      <c r="CUZ141" s="7"/>
      <c r="CVA141" s="7"/>
      <c r="CVB141" s="7"/>
      <c r="CVC141" s="7"/>
      <c r="CVD141" s="7"/>
      <c r="CVE141" s="7"/>
      <c r="CVF141" s="7"/>
      <c r="CVG141" s="7"/>
      <c r="CVH141" s="7"/>
      <c r="CVI141" s="7"/>
      <c r="CVJ141" s="7"/>
      <c r="CVK141" s="7"/>
      <c r="CVL141" s="7"/>
      <c r="CVM141" s="7"/>
      <c r="CVN141" s="7"/>
      <c r="CVO141" s="7"/>
      <c r="CVP141" s="7"/>
      <c r="CVQ141" s="7"/>
      <c r="CVR141" s="7"/>
      <c r="CVS141" s="7"/>
      <c r="CVT141" s="7"/>
      <c r="CVU141" s="7"/>
      <c r="CVV141" s="7"/>
      <c r="CVW141" s="7"/>
      <c r="CVX141" s="7"/>
      <c r="CVY141" s="7"/>
      <c r="CVZ141" s="7"/>
      <c r="CWA141" s="7"/>
      <c r="CWB141" s="7"/>
      <c r="CWC141" s="7"/>
      <c r="CWD141" s="7"/>
      <c r="CWE141" s="7"/>
      <c r="CWF141" s="7"/>
      <c r="CWG141" s="7"/>
      <c r="CWH141" s="7"/>
      <c r="CWI141" s="7"/>
      <c r="CWJ141" s="7"/>
      <c r="CWK141" s="7"/>
      <c r="CWL141" s="7"/>
      <c r="CWM141" s="7"/>
      <c r="CWN141" s="7"/>
      <c r="CWO141" s="7"/>
      <c r="CWP141" s="7"/>
      <c r="CWQ141" s="7"/>
      <c r="CWR141" s="7"/>
      <c r="CWS141" s="7"/>
      <c r="CWT141" s="7"/>
      <c r="CWU141" s="7"/>
      <c r="CWV141" s="7"/>
      <c r="CWW141" s="7"/>
      <c r="CWX141" s="7"/>
      <c r="CWY141" s="7"/>
      <c r="CWZ141" s="7"/>
      <c r="CXA141" s="7"/>
      <c r="CXB141" s="7"/>
      <c r="CXC141" s="7"/>
      <c r="CXD141" s="7"/>
      <c r="CXE141" s="7"/>
      <c r="CXF141" s="7"/>
      <c r="CXG141" s="7"/>
      <c r="CXH141" s="7"/>
      <c r="CXI141" s="7"/>
      <c r="CXJ141" s="7"/>
      <c r="CXK141" s="7"/>
      <c r="CXL141" s="7"/>
      <c r="CXM141" s="7"/>
      <c r="CXN141" s="7"/>
      <c r="CXO141" s="7"/>
      <c r="CXP141" s="7"/>
      <c r="CXQ141" s="7"/>
      <c r="CXR141" s="7"/>
      <c r="CXS141" s="7"/>
      <c r="CXT141" s="7"/>
      <c r="CXU141" s="7"/>
      <c r="CXV141" s="7"/>
      <c r="CXW141" s="7"/>
      <c r="CXX141" s="7"/>
      <c r="CXY141" s="7"/>
      <c r="CXZ141" s="7"/>
      <c r="CYA141" s="7"/>
      <c r="CYB141" s="7"/>
      <c r="CYC141" s="7"/>
      <c r="CYD141" s="7"/>
      <c r="CYE141" s="7"/>
      <c r="CYF141" s="7"/>
      <c r="CYG141" s="7"/>
      <c r="CYH141" s="7"/>
      <c r="CYI141" s="7"/>
      <c r="CYJ141" s="7"/>
      <c r="CYK141" s="7"/>
      <c r="CYL141" s="7"/>
      <c r="CYM141" s="7"/>
      <c r="CYN141" s="7"/>
      <c r="CYO141" s="7"/>
      <c r="CYP141" s="7"/>
      <c r="CYQ141" s="7"/>
      <c r="CYR141" s="7"/>
      <c r="CYS141" s="7"/>
      <c r="CYT141" s="7"/>
      <c r="CYU141" s="7"/>
      <c r="CYV141" s="7"/>
      <c r="CYW141" s="7"/>
      <c r="CYX141" s="7"/>
      <c r="CYY141" s="7"/>
      <c r="CYZ141" s="7"/>
      <c r="CZA141" s="7"/>
      <c r="CZB141" s="7"/>
      <c r="CZC141" s="7"/>
      <c r="CZD141" s="7"/>
      <c r="CZE141" s="7"/>
      <c r="CZF141" s="7"/>
      <c r="CZG141" s="7"/>
      <c r="CZH141" s="7"/>
      <c r="CZI141" s="7"/>
      <c r="CZJ141" s="7"/>
      <c r="CZK141" s="7"/>
      <c r="CZL141" s="7"/>
      <c r="CZM141" s="7"/>
      <c r="CZN141" s="7"/>
      <c r="CZO141" s="7"/>
      <c r="CZP141" s="7"/>
      <c r="CZQ141" s="7"/>
      <c r="CZR141" s="7"/>
      <c r="CZS141" s="7"/>
      <c r="CZT141" s="7"/>
      <c r="CZU141" s="7"/>
      <c r="CZV141" s="7"/>
      <c r="CZW141" s="7"/>
      <c r="CZX141" s="7"/>
      <c r="CZY141" s="7"/>
      <c r="CZZ141" s="7"/>
      <c r="DAA141" s="7"/>
      <c r="DAB141" s="7"/>
      <c r="DAC141" s="7"/>
      <c r="DAD141" s="7"/>
      <c r="DAE141" s="7"/>
      <c r="DAF141" s="7"/>
      <c r="DAG141" s="7"/>
      <c r="DAH141" s="7"/>
      <c r="DAI141" s="7"/>
      <c r="DAJ141" s="7"/>
      <c r="DAK141" s="7"/>
      <c r="DAL141" s="7"/>
      <c r="DAM141" s="7"/>
      <c r="DAN141" s="7"/>
      <c r="DAO141" s="7"/>
      <c r="DAP141" s="7"/>
      <c r="DAQ141" s="7"/>
      <c r="DAR141" s="7"/>
      <c r="DAS141" s="7"/>
      <c r="DAT141" s="7"/>
      <c r="DAU141" s="7"/>
      <c r="DAV141" s="7"/>
      <c r="DAW141" s="7"/>
      <c r="DAX141" s="7"/>
      <c r="DAY141" s="7"/>
      <c r="DAZ141" s="7"/>
      <c r="DBA141" s="7"/>
      <c r="DBB141" s="7"/>
      <c r="DBC141" s="7"/>
      <c r="DBD141" s="7"/>
      <c r="DBE141" s="7"/>
      <c r="DBF141" s="7"/>
      <c r="DBG141" s="7"/>
      <c r="DBH141" s="7"/>
      <c r="DBI141" s="7"/>
      <c r="DBJ141" s="7"/>
      <c r="DBK141" s="7"/>
      <c r="DBL141" s="7"/>
      <c r="DBM141" s="7"/>
      <c r="DBN141" s="7"/>
      <c r="DBO141" s="7"/>
      <c r="DBP141" s="7"/>
      <c r="DBQ141" s="7"/>
      <c r="DBR141" s="7"/>
      <c r="DBS141" s="7"/>
      <c r="DBT141" s="7"/>
      <c r="DBU141" s="7"/>
      <c r="DBV141" s="7"/>
      <c r="DBW141" s="7"/>
      <c r="DBX141" s="7"/>
      <c r="DBY141" s="7"/>
      <c r="DBZ141" s="7"/>
      <c r="DCA141" s="7"/>
      <c r="DCB141" s="7"/>
      <c r="DCC141" s="7"/>
      <c r="DCD141" s="7"/>
      <c r="DCE141" s="7"/>
      <c r="DCF141" s="7"/>
      <c r="DCG141" s="7"/>
      <c r="DCH141" s="7"/>
      <c r="DCI141" s="7"/>
      <c r="DCJ141" s="7"/>
      <c r="DCK141" s="7"/>
      <c r="DCL141" s="7"/>
      <c r="DCM141" s="7"/>
      <c r="DCN141" s="7"/>
      <c r="DCO141" s="7"/>
      <c r="DCP141" s="7"/>
      <c r="DCQ141" s="7"/>
      <c r="DCR141" s="7"/>
      <c r="DCS141" s="7"/>
      <c r="DCT141" s="7"/>
      <c r="DCU141" s="7"/>
      <c r="DCV141" s="7"/>
      <c r="DCW141" s="7"/>
      <c r="DCX141" s="7"/>
      <c r="DCY141" s="7"/>
      <c r="DCZ141" s="7"/>
      <c r="DDA141" s="7"/>
      <c r="DDB141" s="7"/>
      <c r="DDC141" s="7"/>
      <c r="DDD141" s="7"/>
      <c r="DDE141" s="7"/>
      <c r="DDF141" s="7"/>
      <c r="DDG141" s="7"/>
      <c r="DDH141" s="7"/>
      <c r="DDI141" s="7"/>
      <c r="DDJ141" s="7"/>
      <c r="DDK141" s="7"/>
      <c r="DDL141" s="7"/>
      <c r="DDM141" s="7"/>
      <c r="DDN141" s="7"/>
      <c r="DDO141" s="7"/>
      <c r="DDP141" s="7"/>
      <c r="DDQ141" s="7"/>
      <c r="DDR141" s="7"/>
      <c r="DDS141" s="7"/>
      <c r="DDT141" s="7"/>
      <c r="DDU141" s="7"/>
      <c r="DDV141" s="7"/>
      <c r="DDW141" s="7"/>
      <c r="DDX141" s="7"/>
      <c r="DDY141" s="7"/>
      <c r="DDZ141" s="7"/>
      <c r="DEA141" s="7"/>
      <c r="DEB141" s="7"/>
      <c r="DEC141" s="7"/>
      <c r="DED141" s="7"/>
      <c r="DEE141" s="7"/>
      <c r="DEF141" s="7"/>
      <c r="DEG141" s="7"/>
      <c r="DEH141" s="7"/>
      <c r="DEI141" s="7"/>
      <c r="DEJ141" s="7"/>
      <c r="DEK141" s="7"/>
      <c r="DEL141" s="7"/>
      <c r="DEM141" s="7"/>
      <c r="DEN141" s="7"/>
      <c r="DEO141" s="7"/>
      <c r="DEP141" s="7"/>
      <c r="DEQ141" s="7"/>
      <c r="DER141" s="7"/>
      <c r="DES141" s="7"/>
      <c r="DET141" s="7"/>
      <c r="DEU141" s="7"/>
      <c r="DEV141" s="7"/>
      <c r="DEW141" s="7"/>
      <c r="DEX141" s="7"/>
      <c r="DEY141" s="7"/>
      <c r="DEZ141" s="7"/>
      <c r="DFA141" s="7"/>
      <c r="DFB141" s="7"/>
      <c r="DFC141" s="7"/>
      <c r="DFD141" s="7"/>
      <c r="DFE141" s="7"/>
      <c r="DFF141" s="7"/>
      <c r="DFG141" s="7"/>
      <c r="DFH141" s="7"/>
      <c r="DFI141" s="7"/>
      <c r="DFJ141" s="7"/>
      <c r="DFK141" s="7"/>
      <c r="DFL141" s="7"/>
      <c r="DFM141" s="7"/>
      <c r="DFN141" s="7"/>
      <c r="DFO141" s="7"/>
      <c r="DFP141" s="7"/>
      <c r="DFQ141" s="7"/>
      <c r="DFR141" s="7"/>
      <c r="DFS141" s="7"/>
      <c r="DFT141" s="7"/>
      <c r="DFU141" s="7"/>
      <c r="DFV141" s="7"/>
      <c r="DFW141" s="7"/>
      <c r="DFX141" s="7"/>
      <c r="DFY141" s="7"/>
      <c r="DFZ141" s="7"/>
      <c r="DGA141" s="7"/>
      <c r="DGB141" s="7"/>
      <c r="DGC141" s="7"/>
      <c r="DGD141" s="7"/>
      <c r="DGE141" s="7"/>
      <c r="DGF141" s="7"/>
      <c r="DGG141" s="7"/>
      <c r="DGH141" s="7"/>
      <c r="DGI141" s="7"/>
      <c r="DGJ141" s="7"/>
      <c r="DGK141" s="7"/>
      <c r="DGL141" s="7"/>
      <c r="DGM141" s="7"/>
      <c r="DGN141" s="7"/>
      <c r="DGO141" s="7"/>
      <c r="DGP141" s="7"/>
      <c r="DGQ141" s="7"/>
      <c r="DGR141" s="7"/>
      <c r="DGS141" s="7"/>
      <c r="DGT141" s="7"/>
      <c r="DGU141" s="7"/>
      <c r="DGV141" s="7"/>
      <c r="DGW141" s="7"/>
      <c r="DGX141" s="7"/>
      <c r="DGY141" s="7"/>
      <c r="DGZ141" s="7"/>
      <c r="DHA141" s="7"/>
      <c r="DHB141" s="7"/>
      <c r="DHC141" s="7"/>
      <c r="DHD141" s="7"/>
      <c r="DHE141" s="7"/>
      <c r="DHF141" s="7"/>
      <c r="DHG141" s="7"/>
      <c r="DHH141" s="7"/>
      <c r="DHI141" s="7"/>
      <c r="DHJ141" s="7"/>
      <c r="DHK141" s="7"/>
      <c r="DHL141" s="7"/>
      <c r="DHM141" s="7"/>
      <c r="DHN141" s="7"/>
      <c r="DHO141" s="7"/>
      <c r="DHP141" s="7"/>
      <c r="DHQ141" s="7"/>
      <c r="DHR141" s="7"/>
      <c r="DHS141" s="7"/>
      <c r="DHT141" s="7"/>
      <c r="DHU141" s="7"/>
      <c r="DHV141" s="7"/>
      <c r="DHW141" s="7"/>
      <c r="DHX141" s="7"/>
      <c r="DHY141" s="7"/>
      <c r="DHZ141" s="7"/>
      <c r="DIA141" s="7"/>
      <c r="DIB141" s="7"/>
      <c r="DIC141" s="7"/>
      <c r="DID141" s="7"/>
      <c r="DIE141" s="7"/>
      <c r="DIF141" s="7"/>
      <c r="DIG141" s="7"/>
      <c r="DIH141" s="7"/>
      <c r="DII141" s="7"/>
      <c r="DIJ141" s="7"/>
      <c r="DIK141" s="7"/>
      <c r="DIL141" s="7"/>
      <c r="DIM141" s="7"/>
      <c r="DIN141" s="7"/>
      <c r="DIO141" s="7"/>
      <c r="DIP141" s="7"/>
      <c r="DIQ141" s="7"/>
      <c r="DIR141" s="7"/>
      <c r="DIS141" s="7"/>
      <c r="DIT141" s="7"/>
      <c r="DIU141" s="7"/>
      <c r="DIV141" s="7"/>
      <c r="DIW141" s="7"/>
      <c r="DIX141" s="7"/>
      <c r="DIY141" s="7"/>
      <c r="DIZ141" s="7"/>
      <c r="DJA141" s="7"/>
      <c r="DJB141" s="7"/>
      <c r="DJC141" s="7"/>
      <c r="DJD141" s="7"/>
      <c r="DJE141" s="7"/>
      <c r="DJF141" s="7"/>
      <c r="DJG141" s="7"/>
      <c r="DJH141" s="7"/>
      <c r="DJI141" s="7"/>
      <c r="DJJ141" s="7"/>
      <c r="DJK141" s="7"/>
      <c r="DJL141" s="7"/>
      <c r="DJM141" s="7"/>
      <c r="DJN141" s="7"/>
      <c r="DJO141" s="7"/>
      <c r="DJP141" s="7"/>
      <c r="DJQ141" s="7"/>
      <c r="DJR141" s="7"/>
      <c r="DJS141" s="7"/>
      <c r="DJT141" s="7"/>
      <c r="DJU141" s="7"/>
      <c r="DJV141" s="7"/>
      <c r="DJW141" s="7"/>
      <c r="DJX141" s="7"/>
      <c r="DJY141" s="7"/>
      <c r="DJZ141" s="7"/>
      <c r="DKA141" s="7"/>
      <c r="DKB141" s="7"/>
      <c r="DKC141" s="7"/>
      <c r="DKD141" s="7"/>
      <c r="DKE141" s="7"/>
      <c r="DKF141" s="7"/>
      <c r="DKG141" s="7"/>
      <c r="DKH141" s="7"/>
      <c r="DKI141" s="7"/>
      <c r="DKJ141" s="7"/>
      <c r="DKK141" s="7"/>
      <c r="DKL141" s="7"/>
      <c r="DKM141" s="7"/>
      <c r="DKN141" s="7"/>
      <c r="DKO141" s="7"/>
      <c r="DKP141" s="7"/>
      <c r="DKQ141" s="7"/>
      <c r="DKR141" s="7"/>
      <c r="DKS141" s="7"/>
      <c r="DKT141" s="7"/>
      <c r="DKU141" s="7"/>
      <c r="DKV141" s="7"/>
      <c r="DKW141" s="7"/>
      <c r="DKX141" s="7"/>
      <c r="DKY141" s="7"/>
      <c r="DKZ141" s="7"/>
      <c r="DLA141" s="7"/>
      <c r="DLB141" s="7"/>
      <c r="DLC141" s="7"/>
      <c r="DLD141" s="7"/>
      <c r="DLE141" s="7"/>
      <c r="DLF141" s="7"/>
      <c r="DLG141" s="7"/>
      <c r="DLH141" s="7"/>
      <c r="DLI141" s="7"/>
      <c r="DLJ141" s="7"/>
      <c r="DLK141" s="7"/>
      <c r="DLL141" s="7"/>
      <c r="DLM141" s="7"/>
      <c r="DLN141" s="7"/>
      <c r="DLO141" s="7"/>
      <c r="DLP141" s="7"/>
      <c r="DLQ141" s="7"/>
      <c r="DLR141" s="7"/>
      <c r="DLS141" s="7"/>
      <c r="DLT141" s="7"/>
      <c r="DLU141" s="7"/>
      <c r="DLV141" s="7"/>
      <c r="DLW141" s="7"/>
      <c r="DLX141" s="7"/>
      <c r="DLY141" s="7"/>
      <c r="DLZ141" s="7"/>
      <c r="DMA141" s="7"/>
      <c r="DMB141" s="7"/>
      <c r="DMC141" s="7"/>
      <c r="DMD141" s="7"/>
      <c r="DME141" s="7"/>
      <c r="DMF141" s="7"/>
      <c r="DMG141" s="7"/>
      <c r="DMH141" s="7"/>
      <c r="DMI141" s="7"/>
      <c r="DMJ141" s="7"/>
      <c r="DMK141" s="7"/>
      <c r="DML141" s="7"/>
      <c r="DMM141" s="7"/>
      <c r="DMN141" s="7"/>
      <c r="DMO141" s="7"/>
      <c r="DMP141" s="7"/>
      <c r="DMQ141" s="7"/>
      <c r="DMR141" s="7"/>
      <c r="DMS141" s="7"/>
      <c r="DMT141" s="7"/>
      <c r="DMU141" s="7"/>
      <c r="DMV141" s="7"/>
      <c r="DMW141" s="7"/>
      <c r="DMX141" s="7"/>
      <c r="DMY141" s="7"/>
      <c r="DMZ141" s="7"/>
      <c r="DNA141" s="7"/>
      <c r="DNB141" s="7"/>
      <c r="DNC141" s="7"/>
      <c r="DND141" s="7"/>
      <c r="DNE141" s="7"/>
      <c r="DNF141" s="7"/>
      <c r="DNG141" s="7"/>
      <c r="DNH141" s="7"/>
      <c r="DNI141" s="7"/>
      <c r="DNJ141" s="7"/>
      <c r="DNK141" s="7"/>
      <c r="DNL141" s="7"/>
      <c r="DNM141" s="7"/>
      <c r="DNN141" s="7"/>
      <c r="DNO141" s="7"/>
      <c r="DNP141" s="7"/>
      <c r="DNQ141" s="7"/>
      <c r="DNR141" s="7"/>
      <c r="DNS141" s="7"/>
      <c r="DNT141" s="7"/>
      <c r="DNU141" s="7"/>
      <c r="DNV141" s="7"/>
      <c r="DNW141" s="7"/>
      <c r="DNX141" s="7"/>
      <c r="DNY141" s="7"/>
      <c r="DNZ141" s="7"/>
      <c r="DOA141" s="7"/>
      <c r="DOB141" s="7"/>
      <c r="DOC141" s="7"/>
      <c r="DOD141" s="7"/>
      <c r="DOE141" s="7"/>
      <c r="DOF141" s="7"/>
      <c r="DOG141" s="7"/>
      <c r="DOH141" s="7"/>
      <c r="DOI141" s="7"/>
      <c r="DOJ141" s="7"/>
      <c r="DOK141" s="7"/>
      <c r="DOL141" s="7"/>
      <c r="DOM141" s="7"/>
      <c r="DON141" s="7"/>
      <c r="DOO141" s="7"/>
      <c r="DOP141" s="7"/>
      <c r="DOQ141" s="7"/>
      <c r="DOR141" s="7"/>
      <c r="DOS141" s="7"/>
      <c r="DOT141" s="7"/>
      <c r="DOU141" s="7"/>
      <c r="DOV141" s="7"/>
      <c r="DOW141" s="7"/>
      <c r="DOX141" s="7"/>
      <c r="DOY141" s="7"/>
      <c r="DOZ141" s="7"/>
      <c r="DPA141" s="7"/>
      <c r="DPB141" s="7"/>
      <c r="DPC141" s="7"/>
      <c r="DPD141" s="7"/>
      <c r="DPE141" s="7"/>
      <c r="DPF141" s="7"/>
      <c r="DPG141" s="7"/>
      <c r="DPH141" s="7"/>
      <c r="DPI141" s="7"/>
      <c r="DPJ141" s="7"/>
      <c r="DPK141" s="7"/>
      <c r="DPL141" s="7"/>
      <c r="DPM141" s="7"/>
      <c r="DPN141" s="7"/>
      <c r="DPO141" s="7"/>
      <c r="DPP141" s="7"/>
      <c r="DPQ141" s="7"/>
      <c r="DPR141" s="7"/>
      <c r="DPS141" s="7"/>
      <c r="DPT141" s="7"/>
      <c r="DPU141" s="7"/>
      <c r="DPV141" s="7"/>
      <c r="DPW141" s="7"/>
      <c r="DPX141" s="7"/>
      <c r="DPY141" s="7"/>
      <c r="DPZ141" s="7"/>
      <c r="DQA141" s="7"/>
      <c r="DQB141" s="7"/>
      <c r="DQC141" s="7"/>
      <c r="DQD141" s="7"/>
      <c r="DQE141" s="7"/>
      <c r="DQF141" s="7"/>
      <c r="DQG141" s="7"/>
      <c r="DQH141" s="7"/>
      <c r="DQI141" s="7"/>
      <c r="DQJ141" s="7"/>
      <c r="DQK141" s="7"/>
      <c r="DQL141" s="7"/>
      <c r="DQM141" s="7"/>
      <c r="DQN141" s="7"/>
      <c r="DQO141" s="7"/>
      <c r="DQP141" s="7"/>
      <c r="DQQ141" s="7"/>
      <c r="DQR141" s="7"/>
      <c r="DQS141" s="7"/>
      <c r="DQT141" s="7"/>
      <c r="DQU141" s="7"/>
      <c r="DQV141" s="7"/>
      <c r="DQW141" s="7"/>
      <c r="DQX141" s="7"/>
      <c r="DQY141" s="7"/>
      <c r="DQZ141" s="7"/>
      <c r="DRA141" s="7"/>
      <c r="DRB141" s="7"/>
      <c r="DRC141" s="7"/>
      <c r="DRD141" s="7"/>
      <c r="DRE141" s="7"/>
      <c r="DRF141" s="7"/>
      <c r="DRG141" s="7"/>
      <c r="DRH141" s="7"/>
      <c r="DRI141" s="7"/>
      <c r="DRJ141" s="7"/>
      <c r="DRK141" s="7"/>
      <c r="DRL141" s="7"/>
      <c r="DRM141" s="7"/>
      <c r="DRN141" s="7"/>
      <c r="DRO141" s="7"/>
      <c r="DRP141" s="7"/>
      <c r="DRQ141" s="7"/>
      <c r="DRR141" s="7"/>
      <c r="DRS141" s="7"/>
      <c r="DRT141" s="7"/>
      <c r="DRU141" s="7"/>
      <c r="DRV141" s="7"/>
      <c r="DRW141" s="7"/>
      <c r="DRX141" s="7"/>
      <c r="DRY141" s="7"/>
      <c r="DRZ141" s="7"/>
      <c r="DSA141" s="7"/>
      <c r="DSB141" s="7"/>
      <c r="DSC141" s="7"/>
      <c r="DSD141" s="7"/>
      <c r="DSE141" s="7"/>
      <c r="DSF141" s="7"/>
      <c r="DSG141" s="7"/>
      <c r="DSH141" s="7"/>
      <c r="DSI141" s="7"/>
      <c r="DSJ141" s="7"/>
      <c r="DSK141" s="7"/>
      <c r="DSL141" s="7"/>
      <c r="DSM141" s="7"/>
      <c r="DSN141" s="7"/>
      <c r="DSO141" s="7"/>
      <c r="DSP141" s="7"/>
      <c r="DSQ141" s="7"/>
      <c r="DSR141" s="7"/>
      <c r="DSS141" s="7"/>
      <c r="DST141" s="7"/>
      <c r="DSU141" s="7"/>
      <c r="DSV141" s="7"/>
      <c r="DSW141" s="7"/>
      <c r="DSX141" s="7"/>
      <c r="DSY141" s="7"/>
      <c r="DSZ141" s="7"/>
      <c r="DTA141" s="7"/>
      <c r="DTB141" s="7"/>
      <c r="DTC141" s="7"/>
      <c r="DTD141" s="7"/>
      <c r="DTE141" s="7"/>
      <c r="DTF141" s="7"/>
      <c r="DTG141" s="7"/>
      <c r="DTH141" s="7"/>
      <c r="DTI141" s="7"/>
      <c r="DTJ141" s="7"/>
      <c r="DTK141" s="7"/>
      <c r="DTL141" s="7"/>
      <c r="DTM141" s="7"/>
      <c r="DTN141" s="7"/>
      <c r="DTO141" s="7"/>
      <c r="DTP141" s="7"/>
      <c r="DTQ141" s="7"/>
      <c r="DTR141" s="7"/>
      <c r="DTS141" s="7"/>
      <c r="DTT141" s="7"/>
      <c r="DTU141" s="7"/>
      <c r="DTV141" s="7"/>
      <c r="DTW141" s="7"/>
      <c r="DTX141" s="7"/>
      <c r="DTY141" s="7"/>
      <c r="DTZ141" s="7"/>
      <c r="DUA141" s="7"/>
      <c r="DUB141" s="7"/>
      <c r="DUC141" s="7"/>
      <c r="DUD141" s="7"/>
      <c r="DUE141" s="7"/>
      <c r="DUF141" s="7"/>
      <c r="DUG141" s="7"/>
      <c r="DUH141" s="7"/>
      <c r="DUI141" s="7"/>
      <c r="DUJ141" s="7"/>
      <c r="DUK141" s="7"/>
      <c r="DUL141" s="7"/>
      <c r="DUM141" s="7"/>
      <c r="DUN141" s="7"/>
      <c r="DUO141" s="7"/>
      <c r="DUP141" s="7"/>
      <c r="DUQ141" s="7"/>
      <c r="DUR141" s="7"/>
      <c r="DUS141" s="7"/>
      <c r="DUT141" s="7"/>
      <c r="DUU141" s="7"/>
      <c r="DUV141" s="7"/>
      <c r="DUW141" s="7"/>
      <c r="DUX141" s="7"/>
      <c r="DUY141" s="7"/>
      <c r="DUZ141" s="7"/>
      <c r="DVA141" s="7"/>
      <c r="DVB141" s="7"/>
      <c r="DVC141" s="7"/>
      <c r="DVD141" s="7"/>
      <c r="DVE141" s="7"/>
      <c r="DVF141" s="7"/>
      <c r="DVG141" s="7"/>
      <c r="DVH141" s="7"/>
      <c r="DVI141" s="7"/>
      <c r="DVJ141" s="7"/>
      <c r="DVK141" s="7"/>
      <c r="DVL141" s="7"/>
      <c r="DVM141" s="7"/>
      <c r="DVN141" s="7"/>
      <c r="DVO141" s="7"/>
      <c r="DVP141" s="7"/>
      <c r="DVQ141" s="7"/>
      <c r="DVR141" s="7"/>
      <c r="DVS141" s="7"/>
      <c r="DVT141" s="7"/>
      <c r="DVU141" s="7"/>
      <c r="DVV141" s="7"/>
      <c r="DVW141" s="7"/>
      <c r="DVX141" s="7"/>
      <c r="DVY141" s="7"/>
      <c r="DVZ141" s="7"/>
      <c r="DWA141" s="7"/>
      <c r="DWB141" s="7"/>
      <c r="DWC141" s="7"/>
      <c r="DWD141" s="7"/>
      <c r="DWE141" s="7"/>
      <c r="DWF141" s="7"/>
      <c r="DWG141" s="7"/>
      <c r="DWH141" s="7"/>
      <c r="DWI141" s="7"/>
      <c r="DWJ141" s="7"/>
      <c r="DWK141" s="7"/>
      <c r="DWL141" s="7"/>
      <c r="DWM141" s="7"/>
      <c r="DWN141" s="7"/>
      <c r="DWO141" s="7"/>
      <c r="DWP141" s="7"/>
      <c r="DWQ141" s="7"/>
      <c r="DWR141" s="7"/>
      <c r="DWS141" s="7"/>
      <c r="DWT141" s="7"/>
      <c r="DWU141" s="7"/>
      <c r="DWV141" s="7"/>
      <c r="DWW141" s="7"/>
      <c r="DWX141" s="7"/>
      <c r="DWY141" s="7"/>
      <c r="DWZ141" s="7"/>
      <c r="DXA141" s="7"/>
      <c r="DXB141" s="7"/>
      <c r="DXC141" s="7"/>
      <c r="DXD141" s="7"/>
      <c r="DXE141" s="7"/>
      <c r="DXF141" s="7"/>
      <c r="DXG141" s="7"/>
      <c r="DXH141" s="7"/>
      <c r="DXI141" s="7"/>
      <c r="DXJ141" s="7"/>
      <c r="DXK141" s="7"/>
      <c r="DXL141" s="7"/>
      <c r="DXM141" s="7"/>
      <c r="DXN141" s="7"/>
      <c r="DXO141" s="7"/>
      <c r="DXP141" s="7"/>
      <c r="DXQ141" s="7"/>
      <c r="DXR141" s="7"/>
      <c r="DXS141" s="7"/>
      <c r="DXT141" s="7"/>
      <c r="DXU141" s="7"/>
      <c r="DXV141" s="7"/>
      <c r="DXW141" s="7"/>
      <c r="DXX141" s="7"/>
      <c r="DXY141" s="7"/>
      <c r="DXZ141" s="7"/>
      <c r="DYA141" s="7"/>
      <c r="DYB141" s="7"/>
      <c r="DYC141" s="7"/>
      <c r="DYD141" s="7"/>
      <c r="DYE141" s="7"/>
      <c r="DYF141" s="7"/>
      <c r="DYG141" s="7"/>
      <c r="DYH141" s="7"/>
      <c r="DYI141" s="7"/>
      <c r="DYJ141" s="7"/>
      <c r="DYK141" s="7"/>
      <c r="DYL141" s="7"/>
      <c r="DYM141" s="7"/>
      <c r="DYN141" s="7"/>
      <c r="DYO141" s="7"/>
      <c r="DYP141" s="7"/>
      <c r="DYQ141" s="7"/>
      <c r="DYR141" s="7"/>
      <c r="DYS141" s="7"/>
      <c r="DYT141" s="7"/>
      <c r="DYU141" s="7"/>
      <c r="DYV141" s="7"/>
      <c r="DYW141" s="7"/>
      <c r="DYX141" s="7"/>
      <c r="DYY141" s="7"/>
      <c r="DYZ141" s="7"/>
      <c r="DZA141" s="7"/>
      <c r="DZB141" s="7"/>
      <c r="DZC141" s="7"/>
      <c r="DZD141" s="7"/>
      <c r="DZE141" s="7"/>
      <c r="DZF141" s="7"/>
      <c r="DZG141" s="7"/>
      <c r="DZH141" s="7"/>
      <c r="DZI141" s="7"/>
      <c r="DZJ141" s="7"/>
      <c r="DZK141" s="7"/>
      <c r="DZL141" s="7"/>
      <c r="DZM141" s="7"/>
      <c r="DZN141" s="7"/>
      <c r="DZO141" s="7"/>
      <c r="DZP141" s="7"/>
      <c r="DZQ141" s="7"/>
      <c r="DZR141" s="7"/>
      <c r="DZS141" s="7"/>
      <c r="DZT141" s="7"/>
      <c r="DZU141" s="7"/>
      <c r="DZV141" s="7"/>
      <c r="DZW141" s="7"/>
      <c r="DZX141" s="7"/>
      <c r="DZY141" s="7"/>
      <c r="DZZ141" s="7"/>
      <c r="EAA141" s="7"/>
      <c r="EAB141" s="7"/>
      <c r="EAC141" s="7"/>
      <c r="EAD141" s="7"/>
      <c r="EAE141" s="7"/>
      <c r="EAF141" s="7"/>
      <c r="EAG141" s="7"/>
      <c r="EAH141" s="7"/>
      <c r="EAI141" s="7"/>
      <c r="EAJ141" s="7"/>
      <c r="EAK141" s="7"/>
      <c r="EAL141" s="7"/>
      <c r="EAM141" s="7"/>
      <c r="EAN141" s="7"/>
      <c r="EAO141" s="7"/>
      <c r="EAP141" s="7"/>
      <c r="EAQ141" s="7"/>
      <c r="EAR141" s="7"/>
      <c r="EAS141" s="7"/>
      <c r="EAT141" s="7"/>
      <c r="EAU141" s="7"/>
      <c r="EAV141" s="7"/>
      <c r="EAW141" s="7"/>
      <c r="EAX141" s="7"/>
      <c r="EAY141" s="7"/>
      <c r="EAZ141" s="7"/>
      <c r="EBA141" s="7"/>
      <c r="EBB141" s="7"/>
      <c r="EBC141" s="7"/>
      <c r="EBD141" s="7"/>
      <c r="EBE141" s="7"/>
      <c r="EBF141" s="7"/>
      <c r="EBG141" s="7"/>
      <c r="EBH141" s="7"/>
      <c r="EBI141" s="7"/>
      <c r="EBJ141" s="7"/>
      <c r="EBK141" s="7"/>
      <c r="EBL141" s="7"/>
      <c r="EBM141" s="7"/>
      <c r="EBN141" s="7"/>
      <c r="EBO141" s="7"/>
      <c r="EBP141" s="7"/>
      <c r="EBQ141" s="7"/>
      <c r="EBR141" s="7"/>
      <c r="EBS141" s="7"/>
      <c r="EBT141" s="7"/>
      <c r="EBU141" s="7"/>
      <c r="EBV141" s="7"/>
      <c r="EBW141" s="7"/>
      <c r="EBX141" s="7"/>
      <c r="EBY141" s="7"/>
      <c r="EBZ141" s="7"/>
      <c r="ECA141" s="7"/>
      <c r="ECB141" s="7"/>
      <c r="ECC141" s="7"/>
      <c r="ECD141" s="7"/>
      <c r="ECE141" s="7"/>
      <c r="ECF141" s="7"/>
      <c r="ECG141" s="7"/>
      <c r="ECH141" s="7"/>
      <c r="ECI141" s="7"/>
      <c r="ECJ141" s="7"/>
      <c r="ECK141" s="7"/>
      <c r="ECL141" s="7"/>
      <c r="ECM141" s="7"/>
      <c r="ECN141" s="7"/>
      <c r="ECO141" s="7"/>
      <c r="ECP141" s="7"/>
      <c r="ECQ141" s="7"/>
      <c r="ECR141" s="7"/>
      <c r="ECS141" s="7"/>
      <c r="ECT141" s="7"/>
      <c r="ECU141" s="7"/>
      <c r="ECV141" s="7"/>
      <c r="ECW141" s="7"/>
      <c r="ECX141" s="7"/>
      <c r="ECY141" s="7"/>
      <c r="ECZ141" s="7"/>
      <c r="EDA141" s="7"/>
      <c r="EDB141" s="7"/>
      <c r="EDC141" s="7"/>
      <c r="EDD141" s="7"/>
      <c r="EDE141" s="7"/>
      <c r="EDF141" s="7"/>
      <c r="EDG141" s="7"/>
      <c r="EDH141" s="7"/>
      <c r="EDI141" s="7"/>
      <c r="EDJ141" s="7"/>
      <c r="EDK141" s="7"/>
      <c r="EDL141" s="7"/>
      <c r="EDM141" s="7"/>
      <c r="EDN141" s="7"/>
      <c r="EDO141" s="7"/>
      <c r="EDP141" s="7"/>
      <c r="EDQ141" s="7"/>
      <c r="EDR141" s="7"/>
      <c r="EDS141" s="7"/>
      <c r="EDT141" s="7"/>
      <c r="EDU141" s="7"/>
      <c r="EDV141" s="7"/>
      <c r="EDW141" s="7"/>
      <c r="EDX141" s="7"/>
      <c r="EDY141" s="7"/>
      <c r="EDZ141" s="7"/>
      <c r="EEA141" s="7"/>
      <c r="EEB141" s="7"/>
      <c r="EEC141" s="7"/>
      <c r="EED141" s="7"/>
      <c r="EEE141" s="7"/>
      <c r="EEF141" s="7"/>
      <c r="EEG141" s="7"/>
      <c r="EEH141" s="7"/>
      <c r="EEI141" s="7"/>
      <c r="EEJ141" s="7"/>
      <c r="EEK141" s="7"/>
      <c r="EEL141" s="7"/>
      <c r="EEM141" s="7"/>
      <c r="EEN141" s="7"/>
      <c r="EEO141" s="7"/>
      <c r="EEP141" s="7"/>
      <c r="EEQ141" s="7"/>
      <c r="EER141" s="7"/>
      <c r="EES141" s="7"/>
      <c r="EET141" s="7"/>
      <c r="EEU141" s="7"/>
      <c r="EEV141" s="7"/>
      <c r="EEW141" s="7"/>
      <c r="EEX141" s="7"/>
      <c r="EEY141" s="7"/>
      <c r="EEZ141" s="7"/>
      <c r="EFA141" s="7"/>
      <c r="EFB141" s="7"/>
      <c r="EFC141" s="7"/>
      <c r="EFD141" s="7"/>
      <c r="EFE141" s="7"/>
      <c r="EFF141" s="7"/>
      <c r="EFG141" s="7"/>
      <c r="EFH141" s="7"/>
      <c r="EFI141" s="7"/>
      <c r="EFJ141" s="7"/>
      <c r="EFK141" s="7"/>
      <c r="EFL141" s="7"/>
      <c r="EFM141" s="7"/>
      <c r="EFN141" s="7"/>
      <c r="EFO141" s="7"/>
      <c r="EFP141" s="7"/>
      <c r="EFQ141" s="7"/>
      <c r="EFR141" s="7"/>
      <c r="EFS141" s="7"/>
      <c r="EFT141" s="7"/>
      <c r="EFU141" s="7"/>
      <c r="EFV141" s="7"/>
      <c r="EFW141" s="7"/>
      <c r="EFX141" s="7"/>
      <c r="EFY141" s="7"/>
      <c r="EFZ141" s="7"/>
      <c r="EGA141" s="7"/>
      <c r="EGB141" s="7"/>
      <c r="EGC141" s="7"/>
      <c r="EGD141" s="7"/>
      <c r="EGE141" s="7"/>
      <c r="EGF141" s="7"/>
      <c r="EGG141" s="7"/>
      <c r="EGH141" s="7"/>
      <c r="EGI141" s="7"/>
      <c r="EGJ141" s="7"/>
      <c r="EGK141" s="7"/>
      <c r="EGL141" s="7"/>
      <c r="EGM141" s="7"/>
      <c r="EGN141" s="7"/>
      <c r="EGO141" s="7"/>
      <c r="EGP141" s="7"/>
      <c r="EGQ141" s="7"/>
      <c r="EGR141" s="7"/>
      <c r="EGS141" s="7"/>
      <c r="EGT141" s="7"/>
      <c r="EGU141" s="7"/>
      <c r="EGV141" s="7"/>
      <c r="EGW141" s="7"/>
      <c r="EGX141" s="7"/>
      <c r="EGY141" s="7"/>
      <c r="EGZ141" s="7"/>
      <c r="EHA141" s="7"/>
      <c r="EHB141" s="7"/>
      <c r="EHC141" s="7"/>
      <c r="EHD141" s="7"/>
      <c r="EHE141" s="7"/>
      <c r="EHF141" s="7"/>
      <c r="EHG141" s="7"/>
      <c r="EHH141" s="7"/>
      <c r="EHI141" s="7"/>
      <c r="EHJ141" s="7"/>
      <c r="EHK141" s="7"/>
      <c r="EHL141" s="7"/>
      <c r="EHM141" s="7"/>
      <c r="EHN141" s="7"/>
      <c r="EHO141" s="7"/>
      <c r="EHP141" s="7"/>
      <c r="EHQ141" s="7"/>
      <c r="EHR141" s="7"/>
      <c r="EHS141" s="7"/>
      <c r="EHT141" s="7"/>
      <c r="EHU141" s="7"/>
      <c r="EHV141" s="7"/>
      <c r="EHW141" s="7"/>
      <c r="EHX141" s="7"/>
      <c r="EHY141" s="7"/>
      <c r="EHZ141" s="7"/>
      <c r="EIA141" s="7"/>
      <c r="EIB141" s="7"/>
      <c r="EIC141" s="7"/>
      <c r="EID141" s="7"/>
      <c r="EIE141" s="7"/>
      <c r="EIF141" s="7"/>
      <c r="EIG141" s="7"/>
      <c r="EIH141" s="7"/>
      <c r="EII141" s="7"/>
      <c r="EIJ141" s="7"/>
      <c r="EIK141" s="7"/>
      <c r="EIL141" s="7"/>
      <c r="EIM141" s="7"/>
      <c r="EIN141" s="7"/>
      <c r="EIO141" s="7"/>
      <c r="EIP141" s="7"/>
      <c r="EIQ141" s="7"/>
      <c r="EIR141" s="7"/>
      <c r="EIS141" s="7"/>
      <c r="EIT141" s="7"/>
      <c r="EIU141" s="7"/>
      <c r="EIV141" s="7"/>
      <c r="EIW141" s="7"/>
      <c r="EIX141" s="7"/>
      <c r="EIY141" s="7"/>
      <c r="EIZ141" s="7"/>
      <c r="EJA141" s="7"/>
      <c r="EJB141" s="7"/>
      <c r="EJC141" s="7"/>
      <c r="EJD141" s="7"/>
      <c r="EJE141" s="7"/>
      <c r="EJF141" s="7"/>
      <c r="EJG141" s="7"/>
      <c r="EJH141" s="7"/>
      <c r="EJI141" s="7"/>
      <c r="EJJ141" s="7"/>
      <c r="EJK141" s="7"/>
      <c r="EJL141" s="7"/>
      <c r="EJM141" s="7"/>
      <c r="EJN141" s="7"/>
      <c r="EJO141" s="7"/>
      <c r="EJP141" s="7"/>
      <c r="EJQ141" s="7"/>
      <c r="EJR141" s="7"/>
      <c r="EJS141" s="7"/>
      <c r="EJT141" s="7"/>
      <c r="EJU141" s="7"/>
      <c r="EJV141" s="7"/>
      <c r="EJW141" s="7"/>
      <c r="EJX141" s="7"/>
      <c r="EJY141" s="7"/>
      <c r="EJZ141" s="7"/>
      <c r="EKA141" s="7"/>
      <c r="EKB141" s="7"/>
      <c r="EKC141" s="7"/>
      <c r="EKD141" s="7"/>
      <c r="EKE141" s="7"/>
      <c r="EKF141" s="7"/>
      <c r="EKG141" s="7"/>
      <c r="EKH141" s="7"/>
      <c r="EKI141" s="7"/>
      <c r="EKJ141" s="7"/>
      <c r="EKK141" s="7"/>
      <c r="EKL141" s="7"/>
      <c r="EKM141" s="7"/>
      <c r="EKN141" s="7"/>
      <c r="EKO141" s="7"/>
      <c r="EKP141" s="7"/>
      <c r="EKQ141" s="7"/>
      <c r="EKR141" s="7"/>
      <c r="EKS141" s="7"/>
      <c r="EKT141" s="7"/>
      <c r="EKU141" s="7"/>
      <c r="EKV141" s="7"/>
      <c r="EKW141" s="7"/>
      <c r="EKX141" s="7"/>
      <c r="EKY141" s="7"/>
      <c r="EKZ141" s="7"/>
      <c r="ELA141" s="7"/>
      <c r="ELB141" s="7"/>
      <c r="ELC141" s="7"/>
      <c r="ELD141" s="7"/>
      <c r="ELE141" s="7"/>
      <c r="ELF141" s="7"/>
      <c r="ELG141" s="7"/>
      <c r="ELH141" s="7"/>
      <c r="ELI141" s="7"/>
      <c r="ELJ141" s="7"/>
      <c r="ELK141" s="7"/>
      <c r="ELL141" s="7"/>
      <c r="ELM141" s="7"/>
      <c r="ELN141" s="7"/>
      <c r="ELO141" s="7"/>
      <c r="ELP141" s="7"/>
      <c r="ELQ141" s="7"/>
      <c r="ELR141" s="7"/>
      <c r="ELS141" s="7"/>
      <c r="ELT141" s="7"/>
      <c r="ELU141" s="7"/>
      <c r="ELV141" s="7"/>
      <c r="ELW141" s="7"/>
      <c r="ELX141" s="7"/>
      <c r="ELY141" s="7"/>
      <c r="ELZ141" s="7"/>
      <c r="EMA141" s="7"/>
      <c r="EMB141" s="7"/>
      <c r="EMC141" s="7"/>
      <c r="EMD141" s="7"/>
      <c r="EME141" s="7"/>
      <c r="EMF141" s="7"/>
      <c r="EMG141" s="7"/>
      <c r="EMH141" s="7"/>
      <c r="EMI141" s="7"/>
      <c r="EMJ141" s="7"/>
      <c r="EMK141" s="7"/>
      <c r="EML141" s="7"/>
      <c r="EMM141" s="7"/>
      <c r="EMN141" s="7"/>
      <c r="EMO141" s="7"/>
      <c r="EMP141" s="7"/>
      <c r="EMQ141" s="7"/>
      <c r="EMR141" s="7"/>
      <c r="EMS141" s="7"/>
      <c r="EMT141" s="7"/>
      <c r="EMU141" s="7"/>
      <c r="EMV141" s="7"/>
      <c r="EMW141" s="7"/>
      <c r="EMX141" s="7"/>
      <c r="EMY141" s="7"/>
      <c r="EMZ141" s="7"/>
      <c r="ENA141" s="7"/>
      <c r="ENB141" s="7"/>
      <c r="ENC141" s="7"/>
      <c r="END141" s="7"/>
      <c r="ENE141" s="7"/>
      <c r="ENF141" s="7"/>
      <c r="ENG141" s="7"/>
      <c r="ENH141" s="7"/>
      <c r="ENI141" s="7"/>
      <c r="ENJ141" s="7"/>
      <c r="ENK141" s="7"/>
      <c r="ENL141" s="7"/>
      <c r="ENM141" s="7"/>
      <c r="ENN141" s="7"/>
      <c r="ENO141" s="7"/>
      <c r="ENP141" s="7"/>
      <c r="ENQ141" s="7"/>
      <c r="ENR141" s="7"/>
      <c r="ENS141" s="7"/>
      <c r="ENT141" s="7"/>
      <c r="ENU141" s="7"/>
      <c r="ENV141" s="7"/>
      <c r="ENW141" s="7"/>
      <c r="ENX141" s="7"/>
      <c r="ENY141" s="7"/>
      <c r="ENZ141" s="7"/>
      <c r="EOA141" s="7"/>
      <c r="EOB141" s="7"/>
      <c r="EOC141" s="7"/>
      <c r="EOD141" s="7"/>
      <c r="EOE141" s="7"/>
      <c r="EOF141" s="7"/>
      <c r="EOG141" s="7"/>
      <c r="EOH141" s="7"/>
      <c r="EOI141" s="7"/>
      <c r="EOJ141" s="7"/>
      <c r="EOK141" s="7"/>
      <c r="EOL141" s="7"/>
      <c r="EOM141" s="7"/>
      <c r="EON141" s="7"/>
      <c r="EOO141" s="7"/>
      <c r="EOP141" s="7"/>
      <c r="EOQ141" s="7"/>
      <c r="EOR141" s="7"/>
      <c r="EOS141" s="7"/>
      <c r="EOT141" s="7"/>
      <c r="EOU141" s="7"/>
      <c r="EOV141" s="7"/>
      <c r="EOW141" s="7"/>
      <c r="EOX141" s="7"/>
      <c r="EOY141" s="7"/>
      <c r="EOZ141" s="7"/>
      <c r="EPA141" s="7"/>
      <c r="EPB141" s="7"/>
      <c r="EPC141" s="7"/>
      <c r="EPD141" s="7"/>
      <c r="EPE141" s="7"/>
      <c r="EPF141" s="7"/>
      <c r="EPG141" s="7"/>
      <c r="EPH141" s="7"/>
      <c r="EPI141" s="7"/>
      <c r="EPJ141" s="7"/>
      <c r="EPK141" s="7"/>
      <c r="EPL141" s="7"/>
      <c r="EPM141" s="7"/>
      <c r="EPN141" s="7"/>
      <c r="EPO141" s="7"/>
      <c r="EPP141" s="7"/>
      <c r="EPQ141" s="7"/>
      <c r="EPR141" s="7"/>
      <c r="EPS141" s="7"/>
      <c r="EPT141" s="7"/>
      <c r="EPU141" s="7"/>
      <c r="EPV141" s="7"/>
      <c r="EPW141" s="7"/>
      <c r="EPX141" s="7"/>
      <c r="EPY141" s="7"/>
      <c r="EPZ141" s="7"/>
      <c r="EQA141" s="7"/>
      <c r="EQB141" s="7"/>
      <c r="EQC141" s="7"/>
      <c r="EQD141" s="7"/>
      <c r="EQE141" s="7"/>
      <c r="EQF141" s="7"/>
      <c r="EQG141" s="7"/>
      <c r="EQH141" s="7"/>
      <c r="EQI141" s="7"/>
      <c r="EQJ141" s="7"/>
      <c r="EQK141" s="7"/>
      <c r="EQL141" s="7"/>
      <c r="EQM141" s="7"/>
      <c r="EQN141" s="7"/>
      <c r="EQO141" s="7"/>
      <c r="EQP141" s="7"/>
      <c r="EQQ141" s="7"/>
      <c r="EQR141" s="7"/>
      <c r="EQS141" s="7"/>
      <c r="EQT141" s="7"/>
      <c r="EQU141" s="7"/>
      <c r="EQV141" s="7"/>
      <c r="EQW141" s="7"/>
      <c r="EQX141" s="7"/>
      <c r="EQY141" s="7"/>
      <c r="EQZ141" s="7"/>
      <c r="ERA141" s="7"/>
      <c r="ERB141" s="7"/>
      <c r="ERC141" s="7"/>
      <c r="ERD141" s="7"/>
      <c r="ERE141" s="7"/>
      <c r="ERF141" s="7"/>
      <c r="ERG141" s="7"/>
      <c r="ERH141" s="7"/>
      <c r="ERI141" s="7"/>
      <c r="ERJ141" s="7"/>
      <c r="ERK141" s="7"/>
      <c r="ERL141" s="7"/>
      <c r="ERM141" s="7"/>
      <c r="ERN141" s="7"/>
      <c r="ERO141" s="7"/>
      <c r="ERP141" s="7"/>
      <c r="ERQ141" s="7"/>
      <c r="ERR141" s="7"/>
      <c r="ERS141" s="7"/>
      <c r="ERT141" s="7"/>
      <c r="ERU141" s="7"/>
      <c r="ERV141" s="7"/>
      <c r="ERW141" s="7"/>
      <c r="ERX141" s="7"/>
      <c r="ERY141" s="7"/>
      <c r="ERZ141" s="7"/>
      <c r="ESA141" s="7"/>
      <c r="ESB141" s="7"/>
      <c r="ESC141" s="7"/>
      <c r="ESD141" s="7"/>
      <c r="ESE141" s="7"/>
      <c r="ESF141" s="7"/>
      <c r="ESG141" s="7"/>
      <c r="ESH141" s="7"/>
      <c r="ESI141" s="7"/>
      <c r="ESJ141" s="7"/>
      <c r="ESK141" s="7"/>
      <c r="ESL141" s="7"/>
      <c r="ESM141" s="7"/>
      <c r="ESN141" s="7"/>
      <c r="ESO141" s="7"/>
      <c r="ESP141" s="7"/>
      <c r="ESQ141" s="7"/>
      <c r="ESR141" s="7"/>
      <c r="ESS141" s="7"/>
      <c r="EST141" s="7"/>
      <c r="ESU141" s="7"/>
      <c r="ESV141" s="7"/>
      <c r="ESW141" s="7"/>
      <c r="ESX141" s="7"/>
      <c r="ESY141" s="7"/>
      <c r="ESZ141" s="7"/>
      <c r="ETA141" s="7"/>
      <c r="ETB141" s="7"/>
      <c r="ETC141" s="7"/>
      <c r="ETD141" s="7"/>
      <c r="ETE141" s="7"/>
      <c r="ETF141" s="7"/>
      <c r="ETG141" s="7"/>
      <c r="ETH141" s="7"/>
      <c r="ETI141" s="7"/>
      <c r="ETJ141" s="7"/>
      <c r="ETK141" s="7"/>
      <c r="ETL141" s="7"/>
      <c r="ETM141" s="7"/>
      <c r="ETN141" s="7"/>
      <c r="ETO141" s="7"/>
      <c r="ETP141" s="7"/>
      <c r="ETQ141" s="7"/>
      <c r="ETR141" s="7"/>
      <c r="ETS141" s="7"/>
      <c r="ETT141" s="7"/>
      <c r="ETU141" s="7"/>
      <c r="ETV141" s="7"/>
      <c r="ETW141" s="7"/>
      <c r="ETX141" s="7"/>
      <c r="ETY141" s="7"/>
      <c r="ETZ141" s="7"/>
      <c r="EUA141" s="7"/>
      <c r="EUB141" s="7"/>
      <c r="EUC141" s="7"/>
      <c r="EUD141" s="7"/>
      <c r="EUE141" s="7"/>
      <c r="EUF141" s="7"/>
      <c r="EUG141" s="7"/>
      <c r="EUH141" s="7"/>
      <c r="EUI141" s="7"/>
      <c r="EUJ141" s="7"/>
      <c r="EUK141" s="7"/>
      <c r="EUL141" s="7"/>
      <c r="EUM141" s="7"/>
      <c r="EUN141" s="7"/>
      <c r="EUO141" s="7"/>
      <c r="EUP141" s="7"/>
      <c r="EUQ141" s="7"/>
      <c r="EUR141" s="7"/>
      <c r="EUS141" s="7"/>
      <c r="EUT141" s="7"/>
      <c r="EUU141" s="7"/>
      <c r="EUV141" s="7"/>
      <c r="EUW141" s="7"/>
      <c r="EUX141" s="7"/>
      <c r="EUY141" s="7"/>
      <c r="EUZ141" s="7"/>
      <c r="EVA141" s="7"/>
      <c r="EVB141" s="7"/>
      <c r="EVC141" s="7"/>
      <c r="EVD141" s="7"/>
      <c r="EVE141" s="7"/>
      <c r="EVF141" s="7"/>
      <c r="EVG141" s="7"/>
      <c r="EVH141" s="7"/>
      <c r="EVI141" s="7"/>
      <c r="EVJ141" s="7"/>
      <c r="EVK141" s="7"/>
      <c r="EVL141" s="7"/>
      <c r="EVM141" s="7"/>
      <c r="EVN141" s="7"/>
      <c r="EVO141" s="7"/>
      <c r="EVP141" s="7"/>
      <c r="EVQ141" s="7"/>
      <c r="EVR141" s="7"/>
      <c r="EVS141" s="7"/>
      <c r="EVT141" s="7"/>
      <c r="EVU141" s="7"/>
      <c r="EVV141" s="7"/>
      <c r="EVW141" s="7"/>
      <c r="EVX141" s="7"/>
      <c r="EVY141" s="7"/>
      <c r="EVZ141" s="7"/>
      <c r="EWA141" s="7"/>
      <c r="EWB141" s="7"/>
      <c r="EWC141" s="7"/>
      <c r="EWD141" s="7"/>
      <c r="EWE141" s="7"/>
      <c r="EWF141" s="7"/>
      <c r="EWG141" s="7"/>
      <c r="EWH141" s="7"/>
      <c r="EWI141" s="7"/>
      <c r="EWJ141" s="7"/>
      <c r="EWK141" s="7"/>
      <c r="EWL141" s="7"/>
      <c r="EWM141" s="7"/>
      <c r="EWN141" s="7"/>
      <c r="EWO141" s="7"/>
      <c r="EWP141" s="7"/>
      <c r="EWQ141" s="7"/>
      <c r="EWR141" s="7"/>
      <c r="EWS141" s="7"/>
      <c r="EWT141" s="7"/>
      <c r="EWU141" s="7"/>
      <c r="EWV141" s="7"/>
      <c r="EWW141" s="7"/>
      <c r="EWX141" s="7"/>
      <c r="EWY141" s="7"/>
      <c r="EWZ141" s="7"/>
      <c r="EXA141" s="7"/>
      <c r="EXB141" s="7"/>
      <c r="EXC141" s="7"/>
      <c r="EXD141" s="7"/>
      <c r="EXE141" s="7"/>
      <c r="EXF141" s="7"/>
      <c r="EXG141" s="7"/>
      <c r="EXH141" s="7"/>
      <c r="EXI141" s="7"/>
      <c r="EXJ141" s="7"/>
      <c r="EXK141" s="7"/>
      <c r="EXL141" s="7"/>
      <c r="EXM141" s="7"/>
      <c r="EXN141" s="7"/>
      <c r="EXO141" s="7"/>
      <c r="EXP141" s="7"/>
      <c r="EXQ141" s="7"/>
      <c r="EXR141" s="7"/>
      <c r="EXS141" s="7"/>
      <c r="EXT141" s="7"/>
      <c r="EXU141" s="7"/>
      <c r="EXV141" s="7"/>
      <c r="EXW141" s="7"/>
      <c r="EXX141" s="7"/>
      <c r="EXY141" s="7"/>
      <c r="EXZ141" s="7"/>
      <c r="EYA141" s="7"/>
      <c r="EYB141" s="7"/>
      <c r="EYC141" s="7"/>
      <c r="EYD141" s="7"/>
      <c r="EYE141" s="7"/>
      <c r="EYF141" s="7"/>
      <c r="EYG141" s="7"/>
      <c r="EYH141" s="7"/>
      <c r="EYI141" s="7"/>
      <c r="EYJ141" s="7"/>
      <c r="EYK141" s="7"/>
      <c r="EYL141" s="7"/>
      <c r="EYM141" s="7"/>
      <c r="EYN141" s="7"/>
      <c r="EYO141" s="7"/>
      <c r="EYP141" s="7"/>
      <c r="EYQ141" s="7"/>
      <c r="EYR141" s="7"/>
      <c r="EYS141" s="7"/>
      <c r="EYT141" s="7"/>
      <c r="EYU141" s="7"/>
      <c r="EYV141" s="7"/>
      <c r="EYW141" s="7"/>
      <c r="EYX141" s="7"/>
      <c r="EYY141" s="7"/>
      <c r="EYZ141" s="7"/>
      <c r="EZA141" s="7"/>
      <c r="EZB141" s="7"/>
      <c r="EZC141" s="7"/>
      <c r="EZD141" s="7"/>
      <c r="EZE141" s="7"/>
      <c r="EZF141" s="7"/>
      <c r="EZG141" s="7"/>
      <c r="EZH141" s="7"/>
      <c r="EZI141" s="7"/>
      <c r="EZJ141" s="7"/>
      <c r="EZK141" s="7"/>
      <c r="EZL141" s="7"/>
      <c r="EZM141" s="7"/>
      <c r="EZN141" s="7"/>
      <c r="EZO141" s="7"/>
      <c r="EZP141" s="7"/>
      <c r="EZQ141" s="7"/>
      <c r="EZR141" s="7"/>
      <c r="EZS141" s="7"/>
      <c r="EZT141" s="7"/>
      <c r="EZU141" s="7"/>
      <c r="EZV141" s="7"/>
      <c r="EZW141" s="7"/>
      <c r="EZX141" s="7"/>
      <c r="EZY141" s="7"/>
      <c r="EZZ141" s="7"/>
      <c r="FAA141" s="7"/>
      <c r="FAB141" s="7"/>
      <c r="FAC141" s="7"/>
      <c r="FAD141" s="7"/>
      <c r="FAE141" s="7"/>
      <c r="FAF141" s="7"/>
      <c r="FAG141" s="7"/>
      <c r="FAH141" s="7"/>
      <c r="FAI141" s="7"/>
      <c r="FAJ141" s="7"/>
      <c r="FAK141" s="7"/>
      <c r="FAL141" s="7"/>
      <c r="FAM141" s="7"/>
      <c r="FAN141" s="7"/>
      <c r="FAO141" s="7"/>
      <c r="FAP141" s="7"/>
      <c r="FAQ141" s="7"/>
      <c r="FAR141" s="7"/>
      <c r="FAS141" s="7"/>
      <c r="FAT141" s="7"/>
      <c r="FAU141" s="7"/>
      <c r="FAV141" s="7"/>
      <c r="FAW141" s="7"/>
      <c r="FAX141" s="7"/>
      <c r="FAY141" s="7"/>
      <c r="FAZ141" s="7"/>
      <c r="FBA141" s="7"/>
      <c r="FBB141" s="7"/>
      <c r="FBC141" s="7"/>
      <c r="FBD141" s="7"/>
      <c r="FBE141" s="7"/>
      <c r="FBF141" s="7"/>
      <c r="FBG141" s="7"/>
      <c r="FBH141" s="7"/>
      <c r="FBI141" s="7"/>
      <c r="FBJ141" s="7"/>
      <c r="FBK141" s="7"/>
      <c r="FBL141" s="7"/>
      <c r="FBM141" s="7"/>
      <c r="FBN141" s="7"/>
      <c r="FBO141" s="7"/>
      <c r="FBP141" s="7"/>
      <c r="FBQ141" s="7"/>
      <c r="FBR141" s="7"/>
      <c r="FBS141" s="7"/>
      <c r="FBT141" s="7"/>
      <c r="FBU141" s="7"/>
      <c r="FBV141" s="7"/>
      <c r="FBW141" s="7"/>
      <c r="FBX141" s="7"/>
      <c r="FBY141" s="7"/>
      <c r="FBZ141" s="7"/>
      <c r="FCA141" s="7"/>
      <c r="FCB141" s="7"/>
      <c r="FCC141" s="7"/>
      <c r="FCD141" s="7"/>
      <c r="FCE141" s="7"/>
      <c r="FCF141" s="7"/>
      <c r="FCG141" s="7"/>
      <c r="FCH141" s="7"/>
      <c r="FCI141" s="7"/>
      <c r="FCJ141" s="7"/>
      <c r="FCK141" s="7"/>
      <c r="FCL141" s="7"/>
      <c r="FCM141" s="7"/>
      <c r="FCN141" s="7"/>
      <c r="FCO141" s="7"/>
      <c r="FCP141" s="7"/>
      <c r="FCQ141" s="7"/>
      <c r="FCR141" s="7"/>
      <c r="FCS141" s="7"/>
      <c r="FCT141" s="7"/>
      <c r="FCU141" s="7"/>
      <c r="FCV141" s="7"/>
      <c r="FCW141" s="7"/>
      <c r="FCX141" s="7"/>
      <c r="FCY141" s="7"/>
      <c r="FCZ141" s="7"/>
      <c r="FDA141" s="7"/>
      <c r="FDB141" s="7"/>
      <c r="FDC141" s="7"/>
      <c r="FDD141" s="7"/>
      <c r="FDE141" s="7"/>
      <c r="FDF141" s="7"/>
      <c r="FDG141" s="7"/>
      <c r="FDH141" s="7"/>
      <c r="FDI141" s="7"/>
      <c r="FDJ141" s="7"/>
      <c r="FDK141" s="7"/>
      <c r="FDL141" s="7"/>
      <c r="FDM141" s="7"/>
      <c r="FDN141" s="7"/>
      <c r="FDO141" s="7"/>
      <c r="FDP141" s="7"/>
      <c r="FDQ141" s="7"/>
      <c r="FDR141" s="7"/>
      <c r="FDS141" s="7"/>
      <c r="FDT141" s="7"/>
      <c r="FDU141" s="7"/>
      <c r="FDV141" s="7"/>
      <c r="FDW141" s="7"/>
      <c r="FDX141" s="7"/>
      <c r="FDY141" s="7"/>
      <c r="FDZ141" s="7"/>
      <c r="FEA141" s="7"/>
      <c r="FEB141" s="7"/>
      <c r="FEC141" s="7"/>
      <c r="FED141" s="7"/>
      <c r="FEE141" s="7"/>
      <c r="FEF141" s="7"/>
      <c r="FEG141" s="7"/>
      <c r="FEH141" s="7"/>
      <c r="FEI141" s="7"/>
      <c r="FEJ141" s="7"/>
      <c r="FEK141" s="7"/>
      <c r="FEL141" s="7"/>
      <c r="FEM141" s="7"/>
      <c r="FEN141" s="7"/>
      <c r="FEO141" s="7"/>
      <c r="FEP141" s="7"/>
      <c r="FEQ141" s="7"/>
      <c r="FER141" s="7"/>
      <c r="FES141" s="7"/>
      <c r="FET141" s="7"/>
      <c r="FEU141" s="7"/>
      <c r="FEV141" s="7"/>
      <c r="FEW141" s="7"/>
      <c r="FEX141" s="7"/>
      <c r="FEY141" s="7"/>
      <c r="FEZ141" s="7"/>
      <c r="FFA141" s="7"/>
      <c r="FFB141" s="7"/>
      <c r="FFC141" s="7"/>
      <c r="FFD141" s="7"/>
      <c r="FFE141" s="7"/>
      <c r="FFF141" s="7"/>
      <c r="FFG141" s="7"/>
      <c r="FFH141" s="7"/>
      <c r="FFI141" s="7"/>
      <c r="FFJ141" s="7"/>
      <c r="FFK141" s="7"/>
      <c r="FFL141" s="7"/>
      <c r="FFM141" s="7"/>
      <c r="FFN141" s="7"/>
      <c r="FFO141" s="7"/>
      <c r="FFP141" s="7"/>
      <c r="FFQ141" s="7"/>
      <c r="FFR141" s="7"/>
      <c r="FFS141" s="7"/>
      <c r="FFT141" s="7"/>
      <c r="FFU141" s="7"/>
      <c r="FFV141" s="7"/>
      <c r="FFW141" s="7"/>
      <c r="FFX141" s="7"/>
      <c r="FFY141" s="7"/>
      <c r="FFZ141" s="7"/>
      <c r="FGA141" s="7"/>
      <c r="FGB141" s="7"/>
      <c r="FGC141" s="7"/>
      <c r="FGD141" s="7"/>
      <c r="FGE141" s="7"/>
      <c r="FGF141" s="7"/>
      <c r="FGG141" s="7"/>
      <c r="FGH141" s="7"/>
      <c r="FGI141" s="7"/>
      <c r="FGJ141" s="7"/>
      <c r="FGK141" s="7"/>
      <c r="FGL141" s="7"/>
      <c r="FGM141" s="7"/>
      <c r="FGN141" s="7"/>
      <c r="FGO141" s="7"/>
      <c r="FGP141" s="7"/>
      <c r="FGQ141" s="7"/>
      <c r="FGR141" s="7"/>
      <c r="FGS141" s="7"/>
      <c r="FGT141" s="7"/>
      <c r="FGU141" s="7"/>
      <c r="FGV141" s="7"/>
      <c r="FGW141" s="7"/>
      <c r="FGX141" s="7"/>
      <c r="FGY141" s="7"/>
      <c r="FGZ141" s="7"/>
      <c r="FHA141" s="7"/>
      <c r="FHB141" s="7"/>
      <c r="FHC141" s="7"/>
      <c r="FHD141" s="7"/>
      <c r="FHE141" s="7"/>
      <c r="FHF141" s="7"/>
      <c r="FHG141" s="7"/>
      <c r="FHH141" s="7"/>
      <c r="FHI141" s="7"/>
      <c r="FHJ141" s="7"/>
      <c r="FHK141" s="7"/>
      <c r="FHL141" s="7"/>
      <c r="FHM141" s="7"/>
      <c r="FHN141" s="7"/>
      <c r="FHO141" s="7"/>
      <c r="FHP141" s="7"/>
      <c r="FHQ141" s="7"/>
      <c r="FHR141" s="7"/>
      <c r="FHS141" s="7"/>
      <c r="FHT141" s="7"/>
      <c r="FHU141" s="7"/>
      <c r="FHV141" s="7"/>
      <c r="FHW141" s="7"/>
      <c r="FHX141" s="7"/>
      <c r="FHY141" s="7"/>
      <c r="FHZ141" s="7"/>
      <c r="FIA141" s="7"/>
      <c r="FIB141" s="7"/>
      <c r="FIC141" s="7"/>
      <c r="FID141" s="7"/>
      <c r="FIE141" s="7"/>
      <c r="FIF141" s="7"/>
      <c r="FIG141" s="7"/>
      <c r="FIH141" s="7"/>
      <c r="FII141" s="7"/>
      <c r="FIJ141" s="7"/>
      <c r="FIK141" s="7"/>
      <c r="FIL141" s="7"/>
      <c r="FIM141" s="7"/>
      <c r="FIN141" s="7"/>
      <c r="FIO141" s="7"/>
      <c r="FIP141" s="7"/>
      <c r="FIQ141" s="7"/>
      <c r="FIR141" s="7"/>
      <c r="FIS141" s="7"/>
      <c r="FIT141" s="7"/>
      <c r="FIU141" s="7"/>
      <c r="FIV141" s="7"/>
      <c r="FIW141" s="7"/>
      <c r="FIX141" s="7"/>
      <c r="FIY141" s="7"/>
      <c r="FIZ141" s="7"/>
      <c r="FJA141" s="7"/>
      <c r="FJB141" s="7"/>
      <c r="FJC141" s="7"/>
      <c r="FJD141" s="7"/>
      <c r="FJE141" s="7"/>
      <c r="FJF141" s="7"/>
      <c r="FJG141" s="7"/>
      <c r="FJH141" s="7"/>
      <c r="FJI141" s="7"/>
      <c r="FJJ141" s="7"/>
      <c r="FJK141" s="7"/>
      <c r="FJL141" s="7"/>
      <c r="FJM141" s="7"/>
      <c r="FJN141" s="7"/>
      <c r="FJO141" s="7"/>
      <c r="FJP141" s="7"/>
      <c r="FJQ141" s="7"/>
      <c r="FJR141" s="7"/>
      <c r="FJS141" s="7"/>
      <c r="FJT141" s="7"/>
      <c r="FJU141" s="7"/>
      <c r="FJV141" s="7"/>
      <c r="FJW141" s="7"/>
      <c r="FJX141" s="7"/>
      <c r="FJY141" s="7"/>
      <c r="FJZ141" s="7"/>
      <c r="FKA141" s="7"/>
      <c r="FKB141" s="7"/>
      <c r="FKC141" s="7"/>
      <c r="FKD141" s="7"/>
      <c r="FKE141" s="7"/>
      <c r="FKF141" s="7"/>
      <c r="FKG141" s="7"/>
      <c r="FKH141" s="7"/>
      <c r="FKI141" s="7"/>
      <c r="FKJ141" s="7"/>
      <c r="FKK141" s="7"/>
      <c r="FKL141" s="7"/>
      <c r="FKM141" s="7"/>
      <c r="FKN141" s="7"/>
      <c r="FKO141" s="7"/>
      <c r="FKP141" s="7"/>
      <c r="FKQ141" s="7"/>
      <c r="FKR141" s="7"/>
      <c r="FKS141" s="7"/>
      <c r="FKT141" s="7"/>
      <c r="FKU141" s="7"/>
      <c r="FKV141" s="7"/>
      <c r="FKW141" s="7"/>
      <c r="FKX141" s="7"/>
      <c r="FKY141" s="7"/>
      <c r="FKZ141" s="7"/>
      <c r="FLA141" s="7"/>
      <c r="FLB141" s="7"/>
      <c r="FLC141" s="7"/>
      <c r="FLD141" s="7"/>
      <c r="FLE141" s="7"/>
      <c r="FLF141" s="7"/>
      <c r="FLG141" s="7"/>
      <c r="FLH141" s="7"/>
      <c r="FLI141" s="7"/>
      <c r="FLJ141" s="7"/>
      <c r="FLK141" s="7"/>
      <c r="FLL141" s="7"/>
      <c r="FLM141" s="7"/>
      <c r="FLN141" s="7"/>
      <c r="FLO141" s="7"/>
      <c r="FLP141" s="7"/>
      <c r="FLQ141" s="7"/>
      <c r="FLR141" s="7"/>
      <c r="FLS141" s="7"/>
      <c r="FLT141" s="7"/>
      <c r="FLU141" s="7"/>
      <c r="FLV141" s="7"/>
      <c r="FLW141" s="7"/>
      <c r="FLX141" s="7"/>
      <c r="FLY141" s="7"/>
      <c r="FLZ141" s="7"/>
      <c r="FMA141" s="7"/>
      <c r="FMB141" s="7"/>
      <c r="FMC141" s="7"/>
      <c r="FMD141" s="7"/>
      <c r="FME141" s="7"/>
      <c r="FMF141" s="7"/>
      <c r="FMG141" s="7"/>
      <c r="FMH141" s="7"/>
      <c r="FMI141" s="7"/>
      <c r="FMJ141" s="7"/>
      <c r="FMK141" s="7"/>
      <c r="FML141" s="7"/>
      <c r="FMM141" s="7"/>
      <c r="FMN141" s="7"/>
      <c r="FMO141" s="7"/>
      <c r="FMP141" s="7"/>
      <c r="FMQ141" s="7"/>
      <c r="FMR141" s="7"/>
      <c r="FMS141" s="7"/>
      <c r="FMT141" s="7"/>
      <c r="FMU141" s="7"/>
      <c r="FMV141" s="7"/>
      <c r="FMW141" s="7"/>
      <c r="FMX141" s="7"/>
      <c r="FMY141" s="7"/>
      <c r="FMZ141" s="7"/>
      <c r="FNA141" s="7"/>
      <c r="FNB141" s="7"/>
      <c r="FNC141" s="7"/>
      <c r="FND141" s="7"/>
      <c r="FNE141" s="7"/>
      <c r="FNF141" s="7"/>
      <c r="FNG141" s="7"/>
      <c r="FNH141" s="7"/>
      <c r="FNI141" s="7"/>
      <c r="FNJ141" s="7"/>
      <c r="FNK141" s="7"/>
      <c r="FNL141" s="7"/>
      <c r="FNM141" s="7"/>
      <c r="FNN141" s="7"/>
      <c r="FNO141" s="7"/>
      <c r="FNP141" s="7"/>
      <c r="FNQ141" s="7"/>
      <c r="FNR141" s="7"/>
      <c r="FNS141" s="7"/>
      <c r="FNT141" s="7"/>
      <c r="FNU141" s="7"/>
      <c r="FNV141" s="7"/>
      <c r="FNW141" s="7"/>
      <c r="FNX141" s="7"/>
      <c r="FNY141" s="7"/>
      <c r="FNZ141" s="7"/>
      <c r="FOA141" s="7"/>
      <c r="FOB141" s="7"/>
      <c r="FOC141" s="7"/>
      <c r="FOD141" s="7"/>
      <c r="FOE141" s="7"/>
      <c r="FOF141" s="7"/>
      <c r="FOG141" s="7"/>
      <c r="FOH141" s="7"/>
      <c r="FOI141" s="7"/>
      <c r="FOJ141" s="7"/>
      <c r="FOK141" s="7"/>
      <c r="FOL141" s="7"/>
      <c r="FOM141" s="7"/>
      <c r="FON141" s="7"/>
      <c r="FOO141" s="7"/>
      <c r="FOP141" s="7"/>
      <c r="FOQ141" s="7"/>
      <c r="FOR141" s="7"/>
      <c r="FOS141" s="7"/>
      <c r="FOT141" s="7"/>
      <c r="FOU141" s="7"/>
      <c r="FOV141" s="7"/>
      <c r="FOW141" s="7"/>
      <c r="FOX141" s="7"/>
      <c r="FOY141" s="7"/>
      <c r="FOZ141" s="7"/>
      <c r="FPA141" s="7"/>
      <c r="FPB141" s="7"/>
      <c r="FPC141" s="7"/>
      <c r="FPD141" s="7"/>
      <c r="FPE141" s="7"/>
      <c r="FPF141" s="7"/>
      <c r="FPG141" s="7"/>
      <c r="FPH141" s="7"/>
      <c r="FPI141" s="7"/>
      <c r="FPJ141" s="7"/>
      <c r="FPK141" s="7"/>
      <c r="FPL141" s="7"/>
      <c r="FPM141" s="7"/>
      <c r="FPN141" s="7"/>
      <c r="FPO141" s="7"/>
      <c r="FPP141" s="7"/>
      <c r="FPQ141" s="7"/>
      <c r="FPR141" s="7"/>
      <c r="FPS141" s="7"/>
      <c r="FPT141" s="7"/>
      <c r="FPU141" s="7"/>
      <c r="FPV141" s="7"/>
      <c r="FPW141" s="7"/>
      <c r="FPX141" s="7"/>
      <c r="FPY141" s="7"/>
      <c r="FPZ141" s="7"/>
      <c r="FQA141" s="7"/>
      <c r="FQB141" s="7"/>
      <c r="FQC141" s="7"/>
      <c r="FQD141" s="7"/>
      <c r="FQE141" s="7"/>
      <c r="FQF141" s="7"/>
      <c r="FQG141" s="7"/>
      <c r="FQH141" s="7"/>
      <c r="FQI141" s="7"/>
      <c r="FQJ141" s="7"/>
      <c r="FQK141" s="7"/>
      <c r="FQL141" s="7"/>
      <c r="FQM141" s="7"/>
      <c r="FQN141" s="7"/>
      <c r="FQO141" s="7"/>
      <c r="FQP141" s="7"/>
      <c r="FQQ141" s="7"/>
      <c r="FQR141" s="7"/>
      <c r="FQS141" s="7"/>
      <c r="FQT141" s="7"/>
      <c r="FQU141" s="7"/>
      <c r="FQV141" s="7"/>
      <c r="FQW141" s="7"/>
      <c r="FQX141" s="7"/>
      <c r="FQY141" s="7"/>
      <c r="FQZ141" s="7"/>
      <c r="FRA141" s="7"/>
      <c r="FRB141" s="7"/>
      <c r="FRC141" s="7"/>
      <c r="FRD141" s="7"/>
      <c r="FRE141" s="7"/>
      <c r="FRF141" s="7"/>
      <c r="FRG141" s="7"/>
      <c r="FRH141" s="7"/>
      <c r="FRI141" s="7"/>
      <c r="FRJ141" s="7"/>
      <c r="FRK141" s="7"/>
      <c r="FRL141" s="7"/>
      <c r="FRM141" s="7"/>
      <c r="FRN141" s="7"/>
      <c r="FRO141" s="7"/>
      <c r="FRP141" s="7"/>
      <c r="FRQ141" s="7"/>
      <c r="FRR141" s="7"/>
      <c r="FRS141" s="7"/>
      <c r="FRT141" s="7"/>
      <c r="FRU141" s="7"/>
      <c r="FRV141" s="7"/>
      <c r="FRW141" s="7"/>
      <c r="FRX141" s="7"/>
      <c r="FRY141" s="7"/>
      <c r="FRZ141" s="7"/>
      <c r="FSA141" s="7"/>
      <c r="FSB141" s="7"/>
      <c r="FSC141" s="7"/>
      <c r="FSD141" s="7"/>
      <c r="FSE141" s="7"/>
      <c r="FSF141" s="7"/>
      <c r="FSG141" s="7"/>
      <c r="FSH141" s="7"/>
      <c r="FSI141" s="7"/>
      <c r="FSJ141" s="7"/>
      <c r="FSK141" s="7"/>
      <c r="FSL141" s="7"/>
      <c r="FSM141" s="7"/>
      <c r="FSN141" s="7"/>
      <c r="FSO141" s="7"/>
      <c r="FSP141" s="7"/>
      <c r="FSQ141" s="7"/>
      <c r="FSR141" s="7"/>
      <c r="FSS141" s="7"/>
      <c r="FST141" s="7"/>
      <c r="FSU141" s="7"/>
      <c r="FSV141" s="7"/>
      <c r="FSW141" s="7"/>
      <c r="FSX141" s="7"/>
      <c r="FSY141" s="7"/>
      <c r="FSZ141" s="7"/>
      <c r="FTA141" s="7"/>
      <c r="FTB141" s="7"/>
      <c r="FTC141" s="7"/>
      <c r="FTD141" s="7"/>
      <c r="FTE141" s="7"/>
      <c r="FTF141" s="7"/>
      <c r="FTG141" s="7"/>
      <c r="FTH141" s="7"/>
      <c r="FTI141" s="7"/>
      <c r="FTJ141" s="7"/>
      <c r="FTK141" s="7"/>
      <c r="FTL141" s="7"/>
      <c r="FTM141" s="7"/>
      <c r="FTN141" s="7"/>
      <c r="FTO141" s="7"/>
      <c r="FTP141" s="7"/>
      <c r="FTQ141" s="7"/>
      <c r="FTR141" s="7"/>
      <c r="FTS141" s="7"/>
      <c r="FTT141" s="7"/>
      <c r="FTU141" s="7"/>
      <c r="FTV141" s="7"/>
      <c r="FTW141" s="7"/>
      <c r="FTX141" s="7"/>
      <c r="FTY141" s="7"/>
      <c r="FTZ141" s="7"/>
      <c r="FUA141" s="7"/>
      <c r="FUB141" s="7"/>
      <c r="FUC141" s="7"/>
      <c r="FUD141" s="7"/>
      <c r="FUE141" s="7"/>
      <c r="FUF141" s="7"/>
      <c r="FUG141" s="7"/>
      <c r="FUH141" s="7"/>
      <c r="FUI141" s="7"/>
      <c r="FUJ141" s="7"/>
      <c r="FUK141" s="7"/>
      <c r="FUL141" s="7"/>
      <c r="FUM141" s="7"/>
      <c r="FUN141" s="7"/>
      <c r="FUO141" s="7"/>
      <c r="FUP141" s="7"/>
      <c r="FUQ141" s="7"/>
      <c r="FUR141" s="7"/>
      <c r="FUS141" s="7"/>
      <c r="FUT141" s="7"/>
      <c r="FUU141" s="7"/>
      <c r="FUV141" s="7"/>
      <c r="FUW141" s="7"/>
      <c r="FUX141" s="7"/>
      <c r="FUY141" s="7"/>
      <c r="FUZ141" s="7"/>
      <c r="FVA141" s="7"/>
      <c r="FVB141" s="7"/>
      <c r="FVC141" s="7"/>
      <c r="FVD141" s="7"/>
      <c r="FVE141" s="7"/>
      <c r="FVF141" s="7"/>
      <c r="FVG141" s="7"/>
      <c r="FVH141" s="7"/>
      <c r="FVI141" s="7"/>
      <c r="FVJ141" s="7"/>
      <c r="FVK141" s="7"/>
      <c r="FVL141" s="7"/>
      <c r="FVM141" s="7"/>
      <c r="FVN141" s="7"/>
      <c r="FVO141" s="7"/>
      <c r="FVP141" s="7"/>
      <c r="FVQ141" s="7"/>
      <c r="FVR141" s="7"/>
      <c r="FVS141" s="7"/>
      <c r="FVT141" s="7"/>
      <c r="FVU141" s="7"/>
      <c r="FVV141" s="7"/>
      <c r="FVW141" s="7"/>
      <c r="FVX141" s="7"/>
      <c r="FVY141" s="7"/>
      <c r="FVZ141" s="7"/>
      <c r="FWA141" s="7"/>
      <c r="FWB141" s="7"/>
      <c r="FWC141" s="7"/>
      <c r="FWD141" s="7"/>
      <c r="FWE141" s="7"/>
      <c r="FWF141" s="7"/>
      <c r="FWG141" s="7"/>
      <c r="FWH141" s="7"/>
      <c r="FWI141" s="7"/>
      <c r="FWJ141" s="7"/>
      <c r="FWK141" s="7"/>
      <c r="FWL141" s="7"/>
      <c r="FWM141" s="7"/>
      <c r="FWN141" s="7"/>
      <c r="FWO141" s="7"/>
      <c r="FWP141" s="7"/>
      <c r="FWQ141" s="7"/>
      <c r="FWR141" s="7"/>
      <c r="FWS141" s="7"/>
      <c r="FWT141" s="7"/>
      <c r="FWU141" s="7"/>
      <c r="FWV141" s="7"/>
      <c r="FWW141" s="7"/>
      <c r="FWX141" s="7"/>
      <c r="FWY141" s="7"/>
      <c r="FWZ141" s="7"/>
      <c r="FXA141" s="7"/>
      <c r="FXB141" s="7"/>
      <c r="FXC141" s="7"/>
      <c r="FXD141" s="7"/>
      <c r="FXE141" s="7"/>
      <c r="FXF141" s="7"/>
      <c r="FXG141" s="7"/>
      <c r="FXH141" s="7"/>
      <c r="FXI141" s="7"/>
      <c r="FXJ141" s="7"/>
      <c r="FXK141" s="7"/>
      <c r="FXL141" s="7"/>
      <c r="FXM141" s="7"/>
      <c r="FXN141" s="7"/>
      <c r="FXO141" s="7"/>
      <c r="FXP141" s="7"/>
      <c r="FXQ141" s="7"/>
      <c r="FXR141" s="7"/>
      <c r="FXS141" s="7"/>
      <c r="FXT141" s="7"/>
      <c r="FXU141" s="7"/>
      <c r="FXV141" s="7"/>
      <c r="FXW141" s="7"/>
      <c r="FXX141" s="7"/>
      <c r="FXY141" s="7"/>
      <c r="FXZ141" s="7"/>
      <c r="FYA141" s="7"/>
      <c r="FYB141" s="7"/>
      <c r="FYC141" s="7"/>
      <c r="FYD141" s="7"/>
      <c r="FYE141" s="7"/>
      <c r="FYF141" s="7"/>
      <c r="FYG141" s="7"/>
      <c r="FYH141" s="7"/>
      <c r="FYI141" s="7"/>
      <c r="FYJ141" s="7"/>
      <c r="FYK141" s="7"/>
      <c r="FYL141" s="7"/>
      <c r="FYM141" s="7"/>
      <c r="FYN141" s="7"/>
      <c r="FYO141" s="7"/>
      <c r="FYP141" s="7"/>
      <c r="FYQ141" s="7"/>
      <c r="FYR141" s="7"/>
      <c r="FYS141" s="7"/>
      <c r="FYT141" s="7"/>
      <c r="FYU141" s="7"/>
      <c r="FYV141" s="7"/>
      <c r="FYW141" s="7"/>
      <c r="FYX141" s="7"/>
      <c r="FYY141" s="7"/>
      <c r="FYZ141" s="7"/>
      <c r="FZA141" s="7"/>
      <c r="FZB141" s="7"/>
      <c r="FZC141" s="7"/>
      <c r="FZD141" s="7"/>
      <c r="FZE141" s="7"/>
      <c r="FZF141" s="7"/>
      <c r="FZG141" s="7"/>
      <c r="FZH141" s="7"/>
      <c r="FZI141" s="7"/>
      <c r="FZJ141" s="7"/>
      <c r="FZK141" s="7"/>
      <c r="FZL141" s="7"/>
      <c r="FZM141" s="7"/>
      <c r="FZN141" s="7"/>
      <c r="FZO141" s="7"/>
      <c r="FZP141" s="7"/>
      <c r="FZQ141" s="7"/>
      <c r="FZR141" s="7"/>
      <c r="FZS141" s="7"/>
      <c r="FZT141" s="7"/>
      <c r="FZU141" s="7"/>
      <c r="FZV141" s="7"/>
      <c r="FZW141" s="7"/>
      <c r="FZX141" s="7"/>
      <c r="FZY141" s="7"/>
      <c r="FZZ141" s="7"/>
      <c r="GAA141" s="7"/>
      <c r="GAB141" s="7"/>
      <c r="GAC141" s="7"/>
      <c r="GAD141" s="7"/>
      <c r="GAE141" s="7"/>
      <c r="GAF141" s="7"/>
      <c r="GAG141" s="7"/>
      <c r="GAH141" s="7"/>
      <c r="GAI141" s="7"/>
      <c r="GAJ141" s="7"/>
      <c r="GAK141" s="7"/>
      <c r="GAL141" s="7"/>
      <c r="GAM141" s="7"/>
      <c r="GAN141" s="7"/>
      <c r="GAO141" s="7"/>
      <c r="GAP141" s="7"/>
      <c r="GAQ141" s="7"/>
      <c r="GAR141" s="7"/>
      <c r="GAS141" s="7"/>
      <c r="GAT141" s="7"/>
      <c r="GAU141" s="7"/>
      <c r="GAV141" s="7"/>
      <c r="GAW141" s="7"/>
      <c r="GAX141" s="7"/>
      <c r="GAY141" s="7"/>
      <c r="GAZ141" s="7"/>
      <c r="GBA141" s="7"/>
      <c r="GBB141" s="7"/>
      <c r="GBC141" s="7"/>
      <c r="GBD141" s="7"/>
      <c r="GBE141" s="7"/>
      <c r="GBF141" s="7"/>
      <c r="GBG141" s="7"/>
      <c r="GBH141" s="7"/>
      <c r="GBI141" s="7"/>
      <c r="GBJ141" s="7"/>
      <c r="GBK141" s="7"/>
      <c r="GBL141" s="7"/>
      <c r="GBM141" s="7"/>
      <c r="GBN141" s="7"/>
      <c r="GBO141" s="7"/>
      <c r="GBP141" s="7"/>
      <c r="GBQ141" s="7"/>
      <c r="GBR141" s="7"/>
      <c r="GBS141" s="7"/>
      <c r="GBT141" s="7"/>
      <c r="GBU141" s="7"/>
      <c r="GBV141" s="7"/>
      <c r="GBW141" s="7"/>
      <c r="GBX141" s="7"/>
      <c r="GBY141" s="7"/>
      <c r="GBZ141" s="7"/>
      <c r="GCA141" s="7"/>
      <c r="GCB141" s="7"/>
      <c r="GCC141" s="7"/>
      <c r="GCD141" s="7"/>
      <c r="GCE141" s="7"/>
      <c r="GCF141" s="7"/>
      <c r="GCG141" s="7"/>
      <c r="GCH141" s="7"/>
      <c r="GCI141" s="7"/>
      <c r="GCJ141" s="7"/>
      <c r="GCK141" s="7"/>
      <c r="GCL141" s="7"/>
      <c r="GCM141" s="7"/>
      <c r="GCN141" s="7"/>
      <c r="GCO141" s="7"/>
      <c r="GCP141" s="7"/>
      <c r="GCQ141" s="7"/>
      <c r="GCR141" s="7"/>
      <c r="GCS141" s="7"/>
      <c r="GCT141" s="7"/>
      <c r="GCU141" s="7"/>
      <c r="GCV141" s="7"/>
      <c r="GCW141" s="7"/>
      <c r="GCX141" s="7"/>
      <c r="GCY141" s="7"/>
      <c r="GCZ141" s="7"/>
      <c r="GDA141" s="7"/>
      <c r="GDB141" s="7"/>
      <c r="GDC141" s="7"/>
      <c r="GDD141" s="7"/>
      <c r="GDE141" s="7"/>
      <c r="GDF141" s="7"/>
      <c r="GDG141" s="7"/>
      <c r="GDH141" s="7"/>
      <c r="GDI141" s="7"/>
      <c r="GDJ141" s="7"/>
      <c r="GDK141" s="7"/>
      <c r="GDL141" s="7"/>
      <c r="GDM141" s="7"/>
      <c r="GDN141" s="7"/>
      <c r="GDO141" s="7"/>
      <c r="GDP141" s="7"/>
      <c r="GDQ141" s="7"/>
      <c r="GDR141" s="7"/>
      <c r="GDS141" s="7"/>
      <c r="GDT141" s="7"/>
      <c r="GDU141" s="7"/>
      <c r="GDV141" s="7"/>
      <c r="GDW141" s="7"/>
      <c r="GDX141" s="7"/>
      <c r="GDY141" s="7"/>
      <c r="GDZ141" s="7"/>
      <c r="GEA141" s="7"/>
      <c r="GEB141" s="7"/>
      <c r="GEC141" s="7"/>
      <c r="GED141" s="7"/>
      <c r="GEE141" s="7"/>
      <c r="GEF141" s="7"/>
      <c r="GEG141" s="7"/>
      <c r="GEH141" s="7"/>
      <c r="GEI141" s="7"/>
      <c r="GEJ141" s="7"/>
      <c r="GEK141" s="7"/>
      <c r="GEL141" s="7"/>
      <c r="GEM141" s="7"/>
      <c r="GEN141" s="7"/>
      <c r="GEO141" s="7"/>
      <c r="GEP141" s="7"/>
      <c r="GEQ141" s="7"/>
      <c r="GER141" s="7"/>
      <c r="GES141" s="7"/>
      <c r="GET141" s="7"/>
      <c r="GEU141" s="7"/>
      <c r="GEV141" s="7"/>
      <c r="GEW141" s="7"/>
      <c r="GEX141" s="7"/>
      <c r="GEY141" s="7"/>
      <c r="GEZ141" s="7"/>
      <c r="GFA141" s="7"/>
      <c r="GFB141" s="7"/>
      <c r="GFC141" s="7"/>
      <c r="GFD141" s="7"/>
      <c r="GFE141" s="7"/>
      <c r="GFF141" s="7"/>
      <c r="GFG141" s="7"/>
      <c r="GFH141" s="7"/>
      <c r="GFI141" s="7"/>
      <c r="GFJ141" s="7"/>
      <c r="GFK141" s="7"/>
      <c r="GFL141" s="7"/>
      <c r="GFM141" s="7"/>
      <c r="GFN141" s="7"/>
      <c r="GFO141" s="7"/>
      <c r="GFP141" s="7"/>
      <c r="GFQ141" s="7"/>
      <c r="GFR141" s="7"/>
      <c r="GFS141" s="7"/>
      <c r="GFT141" s="7"/>
      <c r="GFU141" s="7"/>
      <c r="GFV141" s="7"/>
      <c r="GFW141" s="7"/>
      <c r="GFX141" s="7"/>
      <c r="GFY141" s="7"/>
      <c r="GFZ141" s="7"/>
      <c r="GGA141" s="7"/>
      <c r="GGB141" s="7"/>
      <c r="GGC141" s="7"/>
      <c r="GGD141" s="7"/>
      <c r="GGE141" s="7"/>
      <c r="GGF141" s="7"/>
      <c r="GGG141" s="7"/>
      <c r="GGH141" s="7"/>
      <c r="GGI141" s="7"/>
      <c r="GGJ141" s="7"/>
      <c r="GGK141" s="7"/>
      <c r="GGL141" s="7"/>
      <c r="GGM141" s="7"/>
      <c r="GGN141" s="7"/>
      <c r="GGO141" s="7"/>
      <c r="GGP141" s="7"/>
      <c r="GGQ141" s="7"/>
      <c r="GGR141" s="7"/>
      <c r="GGS141" s="7"/>
      <c r="GGT141" s="7"/>
      <c r="GGU141" s="7"/>
      <c r="GGV141" s="7"/>
      <c r="GGW141" s="7"/>
      <c r="GGX141" s="7"/>
      <c r="GGY141" s="7"/>
      <c r="GGZ141" s="7"/>
      <c r="GHA141" s="7"/>
      <c r="GHB141" s="7"/>
      <c r="GHC141" s="7"/>
      <c r="GHD141" s="7"/>
      <c r="GHE141" s="7"/>
      <c r="GHF141" s="7"/>
      <c r="GHG141" s="7"/>
      <c r="GHH141" s="7"/>
      <c r="GHI141" s="7"/>
      <c r="GHJ141" s="7"/>
      <c r="GHK141" s="7"/>
      <c r="GHL141" s="7"/>
      <c r="GHM141" s="7"/>
      <c r="GHN141" s="7"/>
      <c r="GHO141" s="7"/>
      <c r="GHP141" s="7"/>
      <c r="GHQ141" s="7"/>
      <c r="GHR141" s="7"/>
      <c r="GHS141" s="7"/>
      <c r="GHT141" s="7"/>
      <c r="GHU141" s="7"/>
      <c r="GHV141" s="7"/>
      <c r="GHW141" s="7"/>
      <c r="GHX141" s="7"/>
      <c r="GHY141" s="7"/>
      <c r="GHZ141" s="7"/>
      <c r="GIA141" s="7"/>
      <c r="GIB141" s="7"/>
      <c r="GIC141" s="7"/>
      <c r="GID141" s="7"/>
      <c r="GIE141" s="7"/>
      <c r="GIF141" s="7"/>
      <c r="GIG141" s="7"/>
      <c r="GIH141" s="7"/>
      <c r="GII141" s="7"/>
      <c r="GIJ141" s="7"/>
      <c r="GIK141" s="7"/>
      <c r="GIL141" s="7"/>
      <c r="GIM141" s="7"/>
      <c r="GIN141" s="7"/>
      <c r="GIO141" s="7"/>
      <c r="GIP141" s="7"/>
      <c r="GIQ141" s="7"/>
      <c r="GIR141" s="7"/>
      <c r="GIS141" s="7"/>
      <c r="GIT141" s="7"/>
      <c r="GIU141" s="7"/>
      <c r="GIV141" s="7"/>
      <c r="GIW141" s="7"/>
      <c r="GIX141" s="7"/>
      <c r="GIY141" s="7"/>
      <c r="GIZ141" s="7"/>
      <c r="GJA141" s="7"/>
      <c r="GJB141" s="7"/>
      <c r="GJC141" s="7"/>
      <c r="GJD141" s="7"/>
      <c r="GJE141" s="7"/>
      <c r="GJF141" s="7"/>
      <c r="GJG141" s="7"/>
      <c r="GJH141" s="7"/>
      <c r="GJI141" s="7"/>
      <c r="GJJ141" s="7"/>
      <c r="GJK141" s="7"/>
      <c r="GJL141" s="7"/>
      <c r="GJM141" s="7"/>
      <c r="GJN141" s="7"/>
      <c r="GJO141" s="7"/>
      <c r="GJP141" s="7"/>
      <c r="GJQ141" s="7"/>
      <c r="GJR141" s="7"/>
      <c r="GJS141" s="7"/>
      <c r="GJT141" s="7"/>
      <c r="GJU141" s="7"/>
      <c r="GJV141" s="7"/>
      <c r="GJW141" s="7"/>
      <c r="GJX141" s="7"/>
      <c r="GJY141" s="7"/>
      <c r="GJZ141" s="7"/>
      <c r="GKA141" s="7"/>
      <c r="GKB141" s="7"/>
      <c r="GKC141" s="7"/>
      <c r="GKD141" s="7"/>
      <c r="GKE141" s="7"/>
      <c r="GKF141" s="7"/>
      <c r="GKG141" s="7"/>
      <c r="GKH141" s="7"/>
      <c r="GKI141" s="7"/>
      <c r="GKJ141" s="7"/>
      <c r="GKK141" s="7"/>
      <c r="GKL141" s="7"/>
      <c r="GKM141" s="7"/>
      <c r="GKN141" s="7"/>
      <c r="GKO141" s="7"/>
      <c r="GKP141" s="7"/>
      <c r="GKQ141" s="7"/>
      <c r="GKR141" s="7"/>
      <c r="GKS141" s="7"/>
      <c r="GKT141" s="7"/>
      <c r="GKU141" s="7"/>
      <c r="GKV141" s="7"/>
      <c r="GKW141" s="7"/>
      <c r="GKX141" s="7"/>
      <c r="GKY141" s="7"/>
      <c r="GKZ141" s="7"/>
      <c r="GLA141" s="7"/>
      <c r="GLB141" s="7"/>
      <c r="GLC141" s="7"/>
      <c r="GLD141" s="7"/>
      <c r="GLE141" s="7"/>
      <c r="GLF141" s="7"/>
      <c r="GLG141" s="7"/>
      <c r="GLH141" s="7"/>
      <c r="GLI141" s="7"/>
      <c r="GLJ141" s="7"/>
      <c r="GLK141" s="7"/>
      <c r="GLL141" s="7"/>
      <c r="GLM141" s="7"/>
      <c r="GLN141" s="7"/>
      <c r="GLO141" s="7"/>
      <c r="GLP141" s="7"/>
      <c r="GLQ141" s="7"/>
      <c r="GLR141" s="7"/>
      <c r="GLS141" s="7"/>
      <c r="GLT141" s="7"/>
      <c r="GLU141" s="7"/>
      <c r="GLV141" s="7"/>
      <c r="GLW141" s="7"/>
      <c r="GLX141" s="7"/>
      <c r="GLY141" s="7"/>
      <c r="GLZ141" s="7"/>
      <c r="GMA141" s="7"/>
      <c r="GMB141" s="7"/>
      <c r="GMC141" s="7"/>
      <c r="GMD141" s="7"/>
      <c r="GME141" s="7"/>
      <c r="GMF141" s="7"/>
      <c r="GMG141" s="7"/>
      <c r="GMH141" s="7"/>
      <c r="GMI141" s="7"/>
      <c r="GMJ141" s="7"/>
      <c r="GMK141" s="7"/>
      <c r="GML141" s="7"/>
      <c r="GMM141" s="7"/>
      <c r="GMN141" s="7"/>
      <c r="GMO141" s="7"/>
      <c r="GMP141" s="7"/>
      <c r="GMQ141" s="7"/>
      <c r="GMR141" s="7"/>
      <c r="GMS141" s="7"/>
      <c r="GMT141" s="7"/>
      <c r="GMU141" s="7"/>
      <c r="GMV141" s="7"/>
      <c r="GMW141" s="7"/>
      <c r="GMX141" s="7"/>
      <c r="GMY141" s="7"/>
      <c r="GMZ141" s="7"/>
      <c r="GNA141" s="7"/>
      <c r="GNB141" s="7"/>
      <c r="GNC141" s="7"/>
      <c r="GND141" s="7"/>
      <c r="GNE141" s="7"/>
      <c r="GNF141" s="7"/>
      <c r="GNG141" s="7"/>
      <c r="GNH141" s="7"/>
      <c r="GNI141" s="7"/>
      <c r="GNJ141" s="7"/>
      <c r="GNK141" s="7"/>
      <c r="GNL141" s="7"/>
      <c r="GNM141" s="7"/>
      <c r="GNN141" s="7"/>
      <c r="GNO141" s="7"/>
      <c r="GNP141" s="7"/>
      <c r="GNQ141" s="7"/>
      <c r="GNR141" s="7"/>
      <c r="GNS141" s="7"/>
      <c r="GNT141" s="7"/>
      <c r="GNU141" s="7"/>
      <c r="GNV141" s="7"/>
      <c r="GNW141" s="7"/>
      <c r="GNX141" s="7"/>
      <c r="GNY141" s="7"/>
      <c r="GNZ141" s="7"/>
      <c r="GOA141" s="7"/>
      <c r="GOB141" s="7"/>
      <c r="GOC141" s="7"/>
      <c r="GOD141" s="7"/>
      <c r="GOE141" s="7"/>
      <c r="GOF141" s="7"/>
      <c r="GOG141" s="7"/>
      <c r="GOH141" s="7"/>
      <c r="GOI141" s="7"/>
      <c r="GOJ141" s="7"/>
      <c r="GOK141" s="7"/>
      <c r="GOL141" s="7"/>
      <c r="GOM141" s="7"/>
      <c r="GON141" s="7"/>
      <c r="GOO141" s="7"/>
      <c r="GOP141" s="7"/>
      <c r="GOQ141" s="7"/>
      <c r="GOR141" s="7"/>
      <c r="GOS141" s="7"/>
      <c r="GOT141" s="7"/>
      <c r="GOU141" s="7"/>
      <c r="GOV141" s="7"/>
      <c r="GOW141" s="7"/>
      <c r="GOX141" s="7"/>
      <c r="GOY141" s="7"/>
      <c r="GOZ141" s="7"/>
      <c r="GPA141" s="7"/>
      <c r="GPB141" s="7"/>
      <c r="GPC141" s="7"/>
      <c r="GPD141" s="7"/>
      <c r="GPE141" s="7"/>
      <c r="GPF141" s="7"/>
      <c r="GPG141" s="7"/>
      <c r="GPH141" s="7"/>
      <c r="GPI141" s="7"/>
      <c r="GPJ141" s="7"/>
      <c r="GPK141" s="7"/>
      <c r="GPL141" s="7"/>
      <c r="GPM141" s="7"/>
      <c r="GPN141" s="7"/>
      <c r="GPO141" s="7"/>
      <c r="GPP141" s="7"/>
      <c r="GPQ141" s="7"/>
      <c r="GPR141" s="7"/>
      <c r="GPS141" s="7"/>
      <c r="GPT141" s="7"/>
      <c r="GPU141" s="7"/>
      <c r="GPV141" s="7"/>
      <c r="GPW141" s="7"/>
      <c r="GPX141" s="7"/>
      <c r="GPY141" s="7"/>
      <c r="GPZ141" s="7"/>
      <c r="GQA141" s="7"/>
      <c r="GQB141" s="7"/>
      <c r="GQC141" s="7"/>
      <c r="GQD141" s="7"/>
      <c r="GQE141" s="7"/>
      <c r="GQF141" s="7"/>
      <c r="GQG141" s="7"/>
      <c r="GQH141" s="7"/>
      <c r="GQI141" s="7"/>
      <c r="GQJ141" s="7"/>
      <c r="GQK141" s="7"/>
      <c r="GQL141" s="7"/>
      <c r="GQM141" s="7"/>
      <c r="GQN141" s="7"/>
      <c r="GQO141" s="7"/>
      <c r="GQP141" s="7"/>
      <c r="GQQ141" s="7"/>
      <c r="GQR141" s="7"/>
      <c r="GQS141" s="7"/>
      <c r="GQT141" s="7"/>
      <c r="GQU141" s="7"/>
      <c r="GQV141" s="7"/>
      <c r="GQW141" s="7"/>
      <c r="GQX141" s="7"/>
      <c r="GQY141" s="7"/>
      <c r="GQZ141" s="7"/>
      <c r="GRA141" s="7"/>
      <c r="GRB141" s="7"/>
      <c r="GRC141" s="7"/>
      <c r="GRD141" s="7"/>
      <c r="GRE141" s="7"/>
      <c r="GRF141" s="7"/>
      <c r="GRG141" s="7"/>
      <c r="GRH141" s="7"/>
      <c r="GRI141" s="7"/>
      <c r="GRJ141" s="7"/>
      <c r="GRK141" s="7"/>
      <c r="GRL141" s="7"/>
      <c r="GRM141" s="7"/>
      <c r="GRN141" s="7"/>
      <c r="GRO141" s="7"/>
      <c r="GRP141" s="7"/>
      <c r="GRQ141" s="7"/>
      <c r="GRR141" s="7"/>
      <c r="GRS141" s="7"/>
      <c r="GRT141" s="7"/>
      <c r="GRU141" s="7"/>
      <c r="GRV141" s="7"/>
      <c r="GRW141" s="7"/>
      <c r="GRX141" s="7"/>
      <c r="GRY141" s="7"/>
      <c r="GRZ141" s="7"/>
      <c r="GSA141" s="7"/>
      <c r="GSB141" s="7"/>
      <c r="GSC141" s="7"/>
      <c r="GSD141" s="7"/>
      <c r="GSE141" s="7"/>
      <c r="GSF141" s="7"/>
      <c r="GSG141" s="7"/>
      <c r="GSH141" s="7"/>
      <c r="GSI141" s="7"/>
      <c r="GSJ141" s="7"/>
      <c r="GSK141" s="7"/>
      <c r="GSL141" s="7"/>
      <c r="GSM141" s="7"/>
      <c r="GSN141" s="7"/>
      <c r="GSO141" s="7"/>
      <c r="GSP141" s="7"/>
      <c r="GSQ141" s="7"/>
      <c r="GSR141" s="7"/>
      <c r="GSS141" s="7"/>
      <c r="GST141" s="7"/>
      <c r="GSU141" s="7"/>
      <c r="GSV141" s="7"/>
      <c r="GSW141" s="7"/>
      <c r="GSX141" s="7"/>
      <c r="GSY141" s="7"/>
      <c r="GSZ141" s="7"/>
      <c r="GTA141" s="7"/>
      <c r="GTB141" s="7"/>
      <c r="GTC141" s="7"/>
      <c r="GTD141" s="7"/>
      <c r="GTE141" s="7"/>
      <c r="GTF141" s="7"/>
      <c r="GTG141" s="7"/>
      <c r="GTH141" s="7"/>
      <c r="GTI141" s="7"/>
      <c r="GTJ141" s="7"/>
      <c r="GTK141" s="7"/>
      <c r="GTL141" s="7"/>
      <c r="GTM141" s="7"/>
      <c r="GTN141" s="7"/>
      <c r="GTO141" s="7"/>
      <c r="GTP141" s="7"/>
      <c r="GTQ141" s="7"/>
      <c r="GTR141" s="7"/>
      <c r="GTS141" s="7"/>
      <c r="GTT141" s="7"/>
      <c r="GTU141" s="7"/>
      <c r="GTV141" s="7"/>
      <c r="GTW141" s="7"/>
      <c r="GTX141" s="7"/>
      <c r="GTY141" s="7"/>
      <c r="GTZ141" s="7"/>
      <c r="GUA141" s="7"/>
      <c r="GUB141" s="7"/>
      <c r="GUC141" s="7"/>
      <c r="GUD141" s="7"/>
      <c r="GUE141" s="7"/>
      <c r="GUF141" s="7"/>
      <c r="GUG141" s="7"/>
      <c r="GUH141" s="7"/>
      <c r="GUI141" s="7"/>
      <c r="GUJ141" s="7"/>
      <c r="GUK141" s="7"/>
      <c r="GUL141" s="7"/>
      <c r="GUM141" s="7"/>
      <c r="GUN141" s="7"/>
      <c r="GUO141" s="7"/>
      <c r="GUP141" s="7"/>
      <c r="GUQ141" s="7"/>
      <c r="GUR141" s="7"/>
      <c r="GUS141" s="7"/>
      <c r="GUT141" s="7"/>
      <c r="GUU141" s="7"/>
      <c r="GUV141" s="7"/>
      <c r="GUW141" s="7"/>
      <c r="GUX141" s="7"/>
      <c r="GUY141" s="7"/>
      <c r="GUZ141" s="7"/>
      <c r="GVA141" s="7"/>
      <c r="GVB141" s="7"/>
      <c r="GVC141" s="7"/>
      <c r="GVD141" s="7"/>
      <c r="GVE141" s="7"/>
      <c r="GVF141" s="7"/>
      <c r="GVG141" s="7"/>
      <c r="GVH141" s="7"/>
      <c r="GVI141" s="7"/>
      <c r="GVJ141" s="7"/>
      <c r="GVK141" s="7"/>
      <c r="GVL141" s="7"/>
      <c r="GVM141" s="7"/>
      <c r="GVN141" s="7"/>
      <c r="GVO141" s="7"/>
      <c r="GVP141" s="7"/>
      <c r="GVQ141" s="7"/>
      <c r="GVR141" s="7"/>
      <c r="GVS141" s="7"/>
      <c r="GVT141" s="7"/>
      <c r="GVU141" s="7"/>
      <c r="GVV141" s="7"/>
      <c r="GVW141" s="7"/>
      <c r="GVX141" s="7"/>
      <c r="GVY141" s="7"/>
      <c r="GVZ141" s="7"/>
      <c r="GWA141" s="7"/>
      <c r="GWB141" s="7"/>
      <c r="GWC141" s="7"/>
      <c r="GWD141" s="7"/>
      <c r="GWE141" s="7"/>
      <c r="GWF141" s="7"/>
      <c r="GWG141" s="7"/>
      <c r="GWH141" s="7"/>
      <c r="GWI141" s="7"/>
      <c r="GWJ141" s="7"/>
      <c r="GWK141" s="7"/>
      <c r="GWL141" s="7"/>
      <c r="GWM141" s="7"/>
      <c r="GWN141" s="7"/>
      <c r="GWO141" s="7"/>
      <c r="GWP141" s="7"/>
      <c r="GWQ141" s="7"/>
      <c r="GWR141" s="7"/>
      <c r="GWS141" s="7"/>
      <c r="GWT141" s="7"/>
      <c r="GWU141" s="7"/>
      <c r="GWV141" s="7"/>
      <c r="GWW141" s="7"/>
      <c r="GWX141" s="7"/>
      <c r="GWY141" s="7"/>
      <c r="GWZ141" s="7"/>
      <c r="GXA141" s="7"/>
      <c r="GXB141" s="7"/>
      <c r="GXC141" s="7"/>
      <c r="GXD141" s="7"/>
      <c r="GXE141" s="7"/>
      <c r="GXF141" s="7"/>
      <c r="GXG141" s="7"/>
      <c r="GXH141" s="7"/>
      <c r="GXI141" s="7"/>
      <c r="GXJ141" s="7"/>
      <c r="GXK141" s="7"/>
      <c r="GXL141" s="7"/>
      <c r="GXM141" s="7"/>
      <c r="GXN141" s="7"/>
      <c r="GXO141" s="7"/>
      <c r="GXP141" s="7"/>
      <c r="GXQ141" s="7"/>
      <c r="GXR141" s="7"/>
      <c r="GXS141" s="7"/>
      <c r="GXT141" s="7"/>
      <c r="GXU141" s="7"/>
      <c r="GXV141" s="7"/>
      <c r="GXW141" s="7"/>
      <c r="GXX141" s="7"/>
      <c r="GXY141" s="7"/>
      <c r="GXZ141" s="7"/>
      <c r="GYA141" s="7"/>
      <c r="GYB141" s="7"/>
      <c r="GYC141" s="7"/>
      <c r="GYD141" s="7"/>
      <c r="GYE141" s="7"/>
      <c r="GYF141" s="7"/>
      <c r="GYG141" s="7"/>
      <c r="GYH141" s="7"/>
      <c r="GYI141" s="7"/>
      <c r="GYJ141" s="7"/>
      <c r="GYK141" s="7"/>
      <c r="GYL141" s="7"/>
      <c r="GYM141" s="7"/>
      <c r="GYN141" s="7"/>
      <c r="GYO141" s="7"/>
      <c r="GYP141" s="7"/>
      <c r="GYQ141" s="7"/>
      <c r="GYR141" s="7"/>
      <c r="GYS141" s="7"/>
      <c r="GYT141" s="7"/>
      <c r="GYU141" s="7"/>
      <c r="GYV141" s="7"/>
      <c r="GYW141" s="7"/>
      <c r="GYX141" s="7"/>
      <c r="GYY141" s="7"/>
      <c r="GYZ141" s="7"/>
      <c r="GZA141" s="7"/>
      <c r="GZB141" s="7"/>
      <c r="GZC141" s="7"/>
      <c r="GZD141" s="7"/>
      <c r="GZE141" s="7"/>
      <c r="GZF141" s="7"/>
      <c r="GZG141" s="7"/>
      <c r="GZH141" s="7"/>
      <c r="GZI141" s="7"/>
      <c r="GZJ141" s="7"/>
      <c r="GZK141" s="7"/>
      <c r="GZL141" s="7"/>
      <c r="GZM141" s="7"/>
      <c r="GZN141" s="7"/>
      <c r="GZO141" s="7"/>
      <c r="GZP141" s="7"/>
      <c r="GZQ141" s="7"/>
      <c r="GZR141" s="7"/>
      <c r="GZS141" s="7"/>
      <c r="GZT141" s="7"/>
      <c r="GZU141" s="7"/>
      <c r="GZV141" s="7"/>
      <c r="GZW141" s="7"/>
      <c r="GZX141" s="7"/>
      <c r="GZY141" s="7"/>
      <c r="GZZ141" s="7"/>
      <c r="HAA141" s="7"/>
      <c r="HAB141" s="7"/>
      <c r="HAC141" s="7"/>
      <c r="HAD141" s="7"/>
      <c r="HAE141" s="7"/>
      <c r="HAF141" s="7"/>
      <c r="HAG141" s="7"/>
      <c r="HAH141" s="7"/>
      <c r="HAI141" s="7"/>
      <c r="HAJ141" s="7"/>
      <c r="HAK141" s="7"/>
      <c r="HAL141" s="7"/>
      <c r="HAM141" s="7"/>
      <c r="HAN141" s="7"/>
      <c r="HAO141" s="7"/>
      <c r="HAP141" s="7"/>
      <c r="HAQ141" s="7"/>
      <c r="HAR141" s="7"/>
      <c r="HAS141" s="7"/>
      <c r="HAT141" s="7"/>
      <c r="HAU141" s="7"/>
      <c r="HAV141" s="7"/>
      <c r="HAW141" s="7"/>
      <c r="HAX141" s="7"/>
      <c r="HAY141" s="7"/>
      <c r="HAZ141" s="7"/>
      <c r="HBA141" s="7"/>
      <c r="HBB141" s="7"/>
      <c r="HBC141" s="7"/>
      <c r="HBD141" s="7"/>
      <c r="HBE141" s="7"/>
      <c r="HBF141" s="7"/>
      <c r="HBG141" s="7"/>
      <c r="HBH141" s="7"/>
      <c r="HBI141" s="7"/>
      <c r="HBJ141" s="7"/>
      <c r="HBK141" s="7"/>
      <c r="HBL141" s="7"/>
      <c r="HBM141" s="7"/>
      <c r="HBN141" s="7"/>
      <c r="HBO141" s="7"/>
      <c r="HBP141" s="7"/>
      <c r="HBQ141" s="7"/>
      <c r="HBR141" s="7"/>
      <c r="HBS141" s="7"/>
      <c r="HBT141" s="7"/>
      <c r="HBU141" s="7"/>
      <c r="HBV141" s="7"/>
      <c r="HBW141" s="7"/>
      <c r="HBX141" s="7"/>
      <c r="HBY141" s="7"/>
      <c r="HBZ141" s="7"/>
      <c r="HCA141" s="7"/>
      <c r="HCB141" s="7"/>
      <c r="HCC141" s="7"/>
      <c r="HCD141" s="7"/>
      <c r="HCE141" s="7"/>
      <c r="HCF141" s="7"/>
      <c r="HCG141" s="7"/>
      <c r="HCH141" s="7"/>
      <c r="HCI141" s="7"/>
      <c r="HCJ141" s="7"/>
      <c r="HCK141" s="7"/>
      <c r="HCL141" s="7"/>
      <c r="HCM141" s="7"/>
      <c r="HCN141" s="7"/>
      <c r="HCO141" s="7"/>
      <c r="HCP141" s="7"/>
      <c r="HCQ141" s="7"/>
      <c r="HCR141" s="7"/>
      <c r="HCS141" s="7"/>
      <c r="HCT141" s="7"/>
      <c r="HCU141" s="7"/>
      <c r="HCV141" s="7"/>
      <c r="HCW141" s="7"/>
      <c r="HCX141" s="7"/>
      <c r="HCY141" s="7"/>
      <c r="HCZ141" s="7"/>
      <c r="HDA141" s="7"/>
      <c r="HDB141" s="7"/>
      <c r="HDC141" s="7"/>
      <c r="HDD141" s="7"/>
      <c r="HDE141" s="7"/>
      <c r="HDF141" s="7"/>
      <c r="HDG141" s="7"/>
      <c r="HDH141" s="7"/>
      <c r="HDI141" s="7"/>
      <c r="HDJ141" s="7"/>
      <c r="HDK141" s="7"/>
      <c r="HDL141" s="7"/>
      <c r="HDM141" s="7"/>
      <c r="HDN141" s="7"/>
      <c r="HDO141" s="7"/>
      <c r="HDP141" s="7"/>
      <c r="HDQ141" s="7"/>
      <c r="HDR141" s="7"/>
      <c r="HDS141" s="7"/>
      <c r="HDT141" s="7"/>
      <c r="HDU141" s="7"/>
      <c r="HDV141" s="7"/>
      <c r="HDW141" s="7"/>
      <c r="HDX141" s="7"/>
      <c r="HDY141" s="7"/>
      <c r="HDZ141" s="7"/>
      <c r="HEA141" s="7"/>
      <c r="HEB141" s="7"/>
      <c r="HEC141" s="7"/>
      <c r="HED141" s="7"/>
      <c r="HEE141" s="7"/>
      <c r="HEF141" s="7"/>
      <c r="HEG141" s="7"/>
      <c r="HEH141" s="7"/>
      <c r="HEI141" s="7"/>
      <c r="HEJ141" s="7"/>
      <c r="HEK141" s="7"/>
      <c r="HEL141" s="7"/>
      <c r="HEM141" s="7"/>
      <c r="HEN141" s="7"/>
      <c r="HEO141" s="7"/>
      <c r="HEP141" s="7"/>
      <c r="HEQ141" s="7"/>
      <c r="HER141" s="7"/>
      <c r="HES141" s="7"/>
      <c r="HET141" s="7"/>
      <c r="HEU141" s="7"/>
      <c r="HEV141" s="7"/>
      <c r="HEW141" s="7"/>
      <c r="HEX141" s="7"/>
      <c r="HEY141" s="7"/>
      <c r="HEZ141" s="7"/>
      <c r="HFA141" s="7"/>
      <c r="HFB141" s="7"/>
      <c r="HFC141" s="7"/>
      <c r="HFD141" s="7"/>
      <c r="HFE141" s="7"/>
      <c r="HFF141" s="7"/>
      <c r="HFG141" s="7"/>
      <c r="HFH141" s="7"/>
      <c r="HFI141" s="7"/>
      <c r="HFJ141" s="7"/>
      <c r="HFK141" s="7"/>
      <c r="HFL141" s="7"/>
      <c r="HFM141" s="7"/>
      <c r="HFN141" s="7"/>
      <c r="HFO141" s="7"/>
      <c r="HFP141" s="7"/>
      <c r="HFQ141" s="7"/>
      <c r="HFR141" s="7"/>
      <c r="HFS141" s="7"/>
      <c r="HFT141" s="7"/>
      <c r="HFU141" s="7"/>
      <c r="HFV141" s="7"/>
      <c r="HFW141" s="7"/>
      <c r="HFX141" s="7"/>
      <c r="HFY141" s="7"/>
      <c r="HFZ141" s="7"/>
      <c r="HGA141" s="7"/>
      <c r="HGB141" s="7"/>
      <c r="HGC141" s="7"/>
      <c r="HGD141" s="7"/>
      <c r="HGE141" s="7"/>
      <c r="HGF141" s="7"/>
      <c r="HGG141" s="7"/>
      <c r="HGH141" s="7"/>
      <c r="HGI141" s="7"/>
      <c r="HGJ141" s="7"/>
      <c r="HGK141" s="7"/>
      <c r="HGL141" s="7"/>
      <c r="HGM141" s="7"/>
      <c r="HGN141" s="7"/>
      <c r="HGO141" s="7"/>
      <c r="HGP141" s="7"/>
      <c r="HGQ141" s="7"/>
      <c r="HGR141" s="7"/>
      <c r="HGS141" s="7"/>
      <c r="HGT141" s="7"/>
      <c r="HGU141" s="7"/>
      <c r="HGV141" s="7"/>
      <c r="HGW141" s="7"/>
      <c r="HGX141" s="7"/>
      <c r="HGY141" s="7"/>
      <c r="HGZ141" s="7"/>
      <c r="HHA141" s="7"/>
      <c r="HHB141" s="7"/>
      <c r="HHC141" s="7"/>
      <c r="HHD141" s="7"/>
      <c r="HHE141" s="7"/>
      <c r="HHF141" s="7"/>
      <c r="HHG141" s="7"/>
      <c r="HHH141" s="7"/>
      <c r="HHI141" s="7"/>
      <c r="HHJ141" s="7"/>
      <c r="HHK141" s="7"/>
      <c r="HHL141" s="7"/>
      <c r="HHM141" s="7"/>
      <c r="HHN141" s="7"/>
      <c r="HHO141" s="7"/>
      <c r="HHP141" s="7"/>
      <c r="HHQ141" s="7"/>
      <c r="HHR141" s="7"/>
      <c r="HHS141" s="7"/>
      <c r="HHT141" s="7"/>
      <c r="HHU141" s="7"/>
      <c r="HHV141" s="7"/>
      <c r="HHW141" s="7"/>
      <c r="HHX141" s="7"/>
      <c r="HHY141" s="7"/>
      <c r="HHZ141" s="7"/>
      <c r="HIA141" s="7"/>
      <c r="HIB141" s="7"/>
      <c r="HIC141" s="7"/>
      <c r="HID141" s="7"/>
      <c r="HIE141" s="7"/>
      <c r="HIF141" s="7"/>
      <c r="HIG141" s="7"/>
      <c r="HIH141" s="7"/>
      <c r="HII141" s="7"/>
      <c r="HIJ141" s="7"/>
      <c r="HIK141" s="7"/>
      <c r="HIL141" s="7"/>
      <c r="HIM141" s="7"/>
      <c r="HIN141" s="7"/>
      <c r="HIO141" s="7"/>
      <c r="HIP141" s="7"/>
      <c r="HIQ141" s="7"/>
      <c r="HIR141" s="7"/>
      <c r="HIS141" s="7"/>
      <c r="HIT141" s="7"/>
      <c r="HIU141" s="7"/>
      <c r="HIV141" s="7"/>
      <c r="HIW141" s="7"/>
      <c r="HIX141" s="7"/>
      <c r="HIY141" s="7"/>
      <c r="HIZ141" s="7"/>
      <c r="HJA141" s="7"/>
      <c r="HJB141" s="7"/>
      <c r="HJC141" s="7"/>
      <c r="HJD141" s="7"/>
      <c r="HJE141" s="7"/>
      <c r="HJF141" s="7"/>
      <c r="HJG141" s="7"/>
      <c r="HJH141" s="7"/>
      <c r="HJI141" s="7"/>
      <c r="HJJ141" s="7"/>
      <c r="HJK141" s="7"/>
      <c r="HJL141" s="7"/>
      <c r="HJM141" s="7"/>
      <c r="HJN141" s="7"/>
      <c r="HJO141" s="7"/>
      <c r="HJP141" s="7"/>
      <c r="HJQ141" s="7"/>
      <c r="HJR141" s="7"/>
      <c r="HJS141" s="7"/>
      <c r="HJT141" s="7"/>
      <c r="HJU141" s="7"/>
      <c r="HJV141" s="7"/>
      <c r="HJW141" s="7"/>
      <c r="HJX141" s="7"/>
      <c r="HJY141" s="7"/>
      <c r="HJZ141" s="7"/>
      <c r="HKA141" s="7"/>
      <c r="HKB141" s="7"/>
      <c r="HKC141" s="7"/>
      <c r="HKD141" s="7"/>
      <c r="HKE141" s="7"/>
      <c r="HKF141" s="7"/>
      <c r="HKG141" s="7"/>
      <c r="HKH141" s="7"/>
      <c r="HKI141" s="7"/>
      <c r="HKJ141" s="7"/>
      <c r="HKK141" s="7"/>
      <c r="HKL141" s="7"/>
      <c r="HKM141" s="7"/>
      <c r="HKN141" s="7"/>
      <c r="HKO141" s="7"/>
      <c r="HKP141" s="7"/>
      <c r="HKQ141" s="7"/>
      <c r="HKR141" s="7"/>
      <c r="HKS141" s="7"/>
      <c r="HKT141" s="7"/>
      <c r="HKU141" s="7"/>
      <c r="HKV141" s="7"/>
      <c r="HKW141" s="7"/>
      <c r="HKX141" s="7"/>
      <c r="HKY141" s="7"/>
      <c r="HKZ141" s="7"/>
      <c r="HLA141" s="7"/>
      <c r="HLB141" s="7"/>
      <c r="HLC141" s="7"/>
      <c r="HLD141" s="7"/>
      <c r="HLE141" s="7"/>
      <c r="HLF141" s="7"/>
      <c r="HLG141" s="7"/>
      <c r="HLH141" s="7"/>
      <c r="HLI141" s="7"/>
      <c r="HLJ141" s="7"/>
      <c r="HLK141" s="7"/>
      <c r="HLL141" s="7"/>
      <c r="HLM141" s="7"/>
      <c r="HLN141" s="7"/>
      <c r="HLO141" s="7"/>
      <c r="HLP141" s="7"/>
      <c r="HLQ141" s="7"/>
      <c r="HLR141" s="7"/>
      <c r="HLS141" s="7"/>
      <c r="HLT141" s="7"/>
      <c r="HLU141" s="7"/>
      <c r="HLV141" s="7"/>
      <c r="HLW141" s="7"/>
      <c r="HLX141" s="7"/>
      <c r="HLY141" s="7"/>
      <c r="HLZ141" s="7"/>
      <c r="HMA141" s="7"/>
      <c r="HMB141" s="7"/>
      <c r="HMC141" s="7"/>
      <c r="HMD141" s="7"/>
      <c r="HME141" s="7"/>
      <c r="HMF141" s="7"/>
      <c r="HMG141" s="7"/>
      <c r="HMH141" s="7"/>
      <c r="HMI141" s="7"/>
      <c r="HMJ141" s="7"/>
      <c r="HMK141" s="7"/>
      <c r="HML141" s="7"/>
      <c r="HMM141" s="7"/>
      <c r="HMN141" s="7"/>
      <c r="HMO141" s="7"/>
      <c r="HMP141" s="7"/>
      <c r="HMQ141" s="7"/>
      <c r="HMR141" s="7"/>
      <c r="HMS141" s="7"/>
      <c r="HMT141" s="7"/>
      <c r="HMU141" s="7"/>
      <c r="HMV141" s="7"/>
      <c r="HMW141" s="7"/>
      <c r="HMX141" s="7"/>
      <c r="HMY141" s="7"/>
      <c r="HMZ141" s="7"/>
      <c r="HNA141" s="7"/>
      <c r="HNB141" s="7"/>
      <c r="HNC141" s="7"/>
      <c r="HND141" s="7"/>
      <c r="HNE141" s="7"/>
      <c r="HNF141" s="7"/>
      <c r="HNG141" s="7"/>
      <c r="HNH141" s="7"/>
      <c r="HNI141" s="7"/>
      <c r="HNJ141" s="7"/>
      <c r="HNK141" s="7"/>
      <c r="HNL141" s="7"/>
      <c r="HNM141" s="7"/>
      <c r="HNN141" s="7"/>
      <c r="HNO141" s="7"/>
      <c r="HNP141" s="7"/>
      <c r="HNQ141" s="7"/>
      <c r="HNR141" s="7"/>
      <c r="HNS141" s="7"/>
      <c r="HNT141" s="7"/>
      <c r="HNU141" s="7"/>
      <c r="HNV141" s="7"/>
      <c r="HNW141" s="7"/>
      <c r="HNX141" s="7"/>
      <c r="HNY141" s="7"/>
      <c r="HNZ141" s="7"/>
      <c r="HOA141" s="7"/>
      <c r="HOB141" s="7"/>
      <c r="HOC141" s="7"/>
      <c r="HOD141" s="7"/>
      <c r="HOE141" s="7"/>
      <c r="HOF141" s="7"/>
      <c r="HOG141" s="7"/>
      <c r="HOH141" s="7"/>
      <c r="HOI141" s="7"/>
      <c r="HOJ141" s="7"/>
      <c r="HOK141" s="7"/>
      <c r="HOL141" s="7"/>
      <c r="HOM141" s="7"/>
      <c r="HON141" s="7"/>
      <c r="HOO141" s="7"/>
      <c r="HOP141" s="7"/>
      <c r="HOQ141" s="7"/>
      <c r="HOR141" s="7"/>
      <c r="HOS141" s="7"/>
      <c r="HOT141" s="7"/>
      <c r="HOU141" s="7"/>
      <c r="HOV141" s="7"/>
      <c r="HOW141" s="7"/>
      <c r="HOX141" s="7"/>
      <c r="HOY141" s="7"/>
      <c r="HOZ141" s="7"/>
      <c r="HPA141" s="7"/>
      <c r="HPB141" s="7"/>
      <c r="HPC141" s="7"/>
      <c r="HPD141" s="7"/>
      <c r="HPE141" s="7"/>
      <c r="HPF141" s="7"/>
      <c r="HPG141" s="7"/>
      <c r="HPH141" s="7"/>
      <c r="HPI141" s="7"/>
      <c r="HPJ141" s="7"/>
      <c r="HPK141" s="7"/>
      <c r="HPL141" s="7"/>
      <c r="HPM141" s="7"/>
      <c r="HPN141" s="7"/>
      <c r="HPO141" s="7"/>
      <c r="HPP141" s="7"/>
      <c r="HPQ141" s="7"/>
      <c r="HPR141" s="7"/>
      <c r="HPS141" s="7"/>
      <c r="HPT141" s="7"/>
      <c r="HPU141" s="7"/>
      <c r="HPV141" s="7"/>
      <c r="HPW141" s="7"/>
      <c r="HPX141" s="7"/>
      <c r="HPY141" s="7"/>
      <c r="HPZ141" s="7"/>
      <c r="HQA141" s="7"/>
      <c r="HQB141" s="7"/>
      <c r="HQC141" s="7"/>
      <c r="HQD141" s="7"/>
      <c r="HQE141" s="7"/>
      <c r="HQF141" s="7"/>
      <c r="HQG141" s="7"/>
      <c r="HQH141" s="7"/>
      <c r="HQI141" s="7"/>
      <c r="HQJ141" s="7"/>
      <c r="HQK141" s="7"/>
      <c r="HQL141" s="7"/>
      <c r="HQM141" s="7"/>
      <c r="HQN141" s="7"/>
      <c r="HQO141" s="7"/>
      <c r="HQP141" s="7"/>
      <c r="HQQ141" s="7"/>
      <c r="HQR141" s="7"/>
      <c r="HQS141" s="7"/>
      <c r="HQT141" s="7"/>
      <c r="HQU141" s="7"/>
      <c r="HQV141" s="7"/>
      <c r="HQW141" s="7"/>
      <c r="HQX141" s="7"/>
      <c r="HQY141" s="7"/>
      <c r="HQZ141" s="7"/>
      <c r="HRA141" s="7"/>
      <c r="HRB141" s="7"/>
      <c r="HRC141" s="7"/>
      <c r="HRD141" s="7"/>
      <c r="HRE141" s="7"/>
      <c r="HRF141" s="7"/>
      <c r="HRG141" s="7"/>
      <c r="HRH141" s="7"/>
      <c r="HRI141" s="7"/>
      <c r="HRJ141" s="7"/>
      <c r="HRK141" s="7"/>
      <c r="HRL141" s="7"/>
      <c r="HRM141" s="7"/>
      <c r="HRN141" s="7"/>
      <c r="HRO141" s="7"/>
      <c r="HRP141" s="7"/>
      <c r="HRQ141" s="7"/>
      <c r="HRR141" s="7"/>
      <c r="HRS141" s="7"/>
      <c r="HRT141" s="7"/>
      <c r="HRU141" s="7"/>
      <c r="HRV141" s="7"/>
      <c r="HRW141" s="7"/>
      <c r="HRX141" s="7"/>
      <c r="HRY141" s="7"/>
      <c r="HRZ141" s="7"/>
      <c r="HSA141" s="7"/>
      <c r="HSB141" s="7"/>
      <c r="HSC141" s="7"/>
      <c r="HSD141" s="7"/>
      <c r="HSE141" s="7"/>
      <c r="HSF141" s="7"/>
      <c r="HSG141" s="7"/>
      <c r="HSH141" s="7"/>
      <c r="HSI141" s="7"/>
      <c r="HSJ141" s="7"/>
      <c r="HSK141" s="7"/>
      <c r="HSL141" s="7"/>
      <c r="HSM141" s="7"/>
      <c r="HSN141" s="7"/>
      <c r="HSO141" s="7"/>
      <c r="HSP141" s="7"/>
      <c r="HSQ141" s="7"/>
      <c r="HSR141" s="7"/>
      <c r="HSS141" s="7"/>
      <c r="HST141" s="7"/>
      <c r="HSU141" s="7"/>
      <c r="HSV141" s="7"/>
      <c r="HSW141" s="7"/>
      <c r="HSX141" s="7"/>
      <c r="HSY141" s="7"/>
      <c r="HSZ141" s="7"/>
      <c r="HTA141" s="7"/>
      <c r="HTB141" s="7"/>
      <c r="HTC141" s="7"/>
      <c r="HTD141" s="7"/>
      <c r="HTE141" s="7"/>
      <c r="HTF141" s="7"/>
      <c r="HTG141" s="7"/>
      <c r="HTH141" s="7"/>
      <c r="HTI141" s="7"/>
      <c r="HTJ141" s="7"/>
      <c r="HTK141" s="7"/>
      <c r="HTL141" s="7"/>
      <c r="HTM141" s="7"/>
      <c r="HTN141" s="7"/>
      <c r="HTO141" s="7"/>
      <c r="HTP141" s="7"/>
      <c r="HTQ141" s="7"/>
      <c r="HTR141" s="7"/>
      <c r="HTS141" s="7"/>
      <c r="HTT141" s="7"/>
      <c r="HTU141" s="7"/>
      <c r="HTV141" s="7"/>
      <c r="HTW141" s="7"/>
      <c r="HTX141" s="7"/>
      <c r="HTY141" s="7"/>
      <c r="HTZ141" s="7"/>
      <c r="HUA141" s="7"/>
      <c r="HUB141" s="7"/>
      <c r="HUC141" s="7"/>
      <c r="HUD141" s="7"/>
      <c r="HUE141" s="7"/>
      <c r="HUF141" s="7"/>
      <c r="HUG141" s="7"/>
      <c r="HUH141" s="7"/>
      <c r="HUI141" s="7"/>
      <c r="HUJ141" s="7"/>
      <c r="HUK141" s="7"/>
      <c r="HUL141" s="7"/>
      <c r="HUM141" s="7"/>
      <c r="HUN141" s="7"/>
      <c r="HUO141" s="7"/>
      <c r="HUP141" s="7"/>
      <c r="HUQ141" s="7"/>
      <c r="HUR141" s="7"/>
      <c r="HUS141" s="7"/>
      <c r="HUT141" s="7"/>
      <c r="HUU141" s="7"/>
      <c r="HUV141" s="7"/>
      <c r="HUW141" s="7"/>
      <c r="HUX141" s="7"/>
      <c r="HUY141" s="7"/>
      <c r="HUZ141" s="7"/>
      <c r="HVA141" s="7"/>
      <c r="HVB141" s="7"/>
      <c r="HVC141" s="7"/>
      <c r="HVD141" s="7"/>
      <c r="HVE141" s="7"/>
      <c r="HVF141" s="7"/>
      <c r="HVG141" s="7"/>
      <c r="HVH141" s="7"/>
      <c r="HVI141" s="7"/>
      <c r="HVJ141" s="7"/>
      <c r="HVK141" s="7"/>
      <c r="HVL141" s="7"/>
      <c r="HVM141" s="7"/>
      <c r="HVN141" s="7"/>
      <c r="HVO141" s="7"/>
      <c r="HVP141" s="7"/>
      <c r="HVQ141" s="7"/>
      <c r="HVR141" s="7"/>
      <c r="HVS141" s="7"/>
      <c r="HVT141" s="7"/>
      <c r="HVU141" s="7"/>
      <c r="HVV141" s="7"/>
      <c r="HVW141" s="7"/>
      <c r="HVX141" s="7"/>
      <c r="HVY141" s="7"/>
      <c r="HVZ141" s="7"/>
      <c r="HWA141" s="7"/>
      <c r="HWB141" s="7"/>
      <c r="HWC141" s="7"/>
      <c r="HWD141" s="7"/>
      <c r="HWE141" s="7"/>
      <c r="HWF141" s="7"/>
      <c r="HWG141" s="7"/>
      <c r="HWH141" s="7"/>
      <c r="HWI141" s="7"/>
      <c r="HWJ141" s="7"/>
      <c r="HWK141" s="7"/>
      <c r="HWL141" s="7"/>
      <c r="HWM141" s="7"/>
      <c r="HWN141" s="7"/>
      <c r="HWO141" s="7"/>
      <c r="HWP141" s="7"/>
      <c r="HWQ141" s="7"/>
      <c r="HWR141" s="7"/>
      <c r="HWS141" s="7"/>
      <c r="HWT141" s="7"/>
      <c r="HWU141" s="7"/>
      <c r="HWV141" s="7"/>
      <c r="HWW141" s="7"/>
      <c r="HWX141" s="7"/>
      <c r="HWY141" s="7"/>
      <c r="HWZ141" s="7"/>
      <c r="HXA141" s="7"/>
      <c r="HXB141" s="7"/>
      <c r="HXC141" s="7"/>
      <c r="HXD141" s="7"/>
      <c r="HXE141" s="7"/>
      <c r="HXF141" s="7"/>
      <c r="HXG141" s="7"/>
      <c r="HXH141" s="7"/>
      <c r="HXI141" s="7"/>
      <c r="HXJ141" s="7"/>
      <c r="HXK141" s="7"/>
      <c r="HXL141" s="7"/>
      <c r="HXM141" s="7"/>
      <c r="HXN141" s="7"/>
      <c r="HXO141" s="7"/>
      <c r="HXP141" s="7"/>
      <c r="HXQ141" s="7"/>
      <c r="HXR141" s="7"/>
      <c r="HXS141" s="7"/>
      <c r="HXT141" s="7"/>
      <c r="HXU141" s="7"/>
      <c r="HXV141" s="7"/>
      <c r="HXW141" s="7"/>
      <c r="HXX141" s="7"/>
      <c r="HXY141" s="7"/>
      <c r="HXZ141" s="7"/>
      <c r="HYA141" s="7"/>
      <c r="HYB141" s="7"/>
      <c r="HYC141" s="7"/>
      <c r="HYD141" s="7"/>
      <c r="HYE141" s="7"/>
      <c r="HYF141" s="7"/>
      <c r="HYG141" s="7"/>
      <c r="HYH141" s="7"/>
      <c r="HYI141" s="7"/>
      <c r="HYJ141" s="7"/>
      <c r="HYK141" s="7"/>
      <c r="HYL141" s="7"/>
      <c r="HYM141" s="7"/>
      <c r="HYN141" s="7"/>
      <c r="HYO141" s="7"/>
      <c r="HYP141" s="7"/>
      <c r="HYQ141" s="7"/>
      <c r="HYR141" s="7"/>
      <c r="HYS141" s="7"/>
      <c r="HYT141" s="7"/>
      <c r="HYU141" s="7"/>
      <c r="HYV141" s="7"/>
      <c r="HYW141" s="7"/>
      <c r="HYX141" s="7"/>
      <c r="HYY141" s="7"/>
      <c r="HYZ141" s="7"/>
      <c r="HZA141" s="7"/>
      <c r="HZB141" s="7"/>
      <c r="HZC141" s="7"/>
      <c r="HZD141" s="7"/>
      <c r="HZE141" s="7"/>
      <c r="HZF141" s="7"/>
      <c r="HZG141" s="7"/>
      <c r="HZH141" s="7"/>
      <c r="HZI141" s="7"/>
      <c r="HZJ141" s="7"/>
      <c r="HZK141" s="7"/>
      <c r="HZL141" s="7"/>
      <c r="HZM141" s="7"/>
      <c r="HZN141" s="7"/>
      <c r="HZO141" s="7"/>
      <c r="HZP141" s="7"/>
      <c r="HZQ141" s="7"/>
      <c r="HZR141" s="7"/>
      <c r="HZS141" s="7"/>
      <c r="HZT141" s="7"/>
      <c r="HZU141" s="7"/>
      <c r="HZV141" s="7"/>
      <c r="HZW141" s="7"/>
      <c r="HZX141" s="7"/>
      <c r="HZY141" s="7"/>
      <c r="HZZ141" s="7"/>
      <c r="IAA141" s="7"/>
      <c r="IAB141" s="7"/>
      <c r="IAC141" s="7"/>
      <c r="IAD141" s="7"/>
      <c r="IAE141" s="7"/>
      <c r="IAF141" s="7"/>
      <c r="IAG141" s="7"/>
      <c r="IAH141" s="7"/>
      <c r="IAI141" s="7"/>
      <c r="IAJ141" s="7"/>
      <c r="IAK141" s="7"/>
      <c r="IAL141" s="7"/>
      <c r="IAM141" s="7"/>
      <c r="IAN141" s="7"/>
      <c r="IAO141" s="7"/>
      <c r="IAP141" s="7"/>
      <c r="IAQ141" s="7"/>
      <c r="IAR141" s="7"/>
      <c r="IAS141" s="7"/>
      <c r="IAT141" s="7"/>
      <c r="IAU141" s="7"/>
      <c r="IAV141" s="7"/>
      <c r="IAW141" s="7"/>
      <c r="IAX141" s="7"/>
      <c r="IAY141" s="7"/>
      <c r="IAZ141" s="7"/>
      <c r="IBA141" s="7"/>
      <c r="IBB141" s="7"/>
      <c r="IBC141" s="7"/>
      <c r="IBD141" s="7"/>
      <c r="IBE141" s="7"/>
      <c r="IBF141" s="7"/>
      <c r="IBG141" s="7"/>
      <c r="IBH141" s="7"/>
      <c r="IBI141" s="7"/>
      <c r="IBJ141" s="7"/>
      <c r="IBK141" s="7"/>
      <c r="IBL141" s="7"/>
      <c r="IBM141" s="7"/>
      <c r="IBN141" s="7"/>
      <c r="IBO141" s="7"/>
      <c r="IBP141" s="7"/>
      <c r="IBQ141" s="7"/>
      <c r="IBR141" s="7"/>
      <c r="IBS141" s="7"/>
      <c r="IBT141" s="7"/>
      <c r="IBU141" s="7"/>
      <c r="IBV141" s="7"/>
      <c r="IBW141" s="7"/>
      <c r="IBX141" s="7"/>
      <c r="IBY141" s="7"/>
      <c r="IBZ141" s="7"/>
      <c r="ICA141" s="7"/>
      <c r="ICB141" s="7"/>
      <c r="ICC141" s="7"/>
      <c r="ICD141" s="7"/>
      <c r="ICE141" s="7"/>
      <c r="ICF141" s="7"/>
      <c r="ICG141" s="7"/>
      <c r="ICH141" s="7"/>
      <c r="ICI141" s="7"/>
      <c r="ICJ141" s="7"/>
      <c r="ICK141" s="7"/>
      <c r="ICL141" s="7"/>
      <c r="ICM141" s="7"/>
      <c r="ICN141" s="7"/>
      <c r="ICO141" s="7"/>
      <c r="ICP141" s="7"/>
      <c r="ICQ141" s="7"/>
      <c r="ICR141" s="7"/>
      <c r="ICS141" s="7"/>
      <c r="ICT141" s="7"/>
      <c r="ICU141" s="7"/>
      <c r="ICV141" s="7"/>
      <c r="ICW141" s="7"/>
      <c r="ICX141" s="7"/>
      <c r="ICY141" s="7"/>
      <c r="ICZ141" s="7"/>
      <c r="IDA141" s="7"/>
      <c r="IDB141" s="7"/>
      <c r="IDC141" s="7"/>
      <c r="IDD141" s="7"/>
      <c r="IDE141" s="7"/>
      <c r="IDF141" s="7"/>
      <c r="IDG141" s="7"/>
      <c r="IDH141" s="7"/>
      <c r="IDI141" s="7"/>
      <c r="IDJ141" s="7"/>
      <c r="IDK141" s="7"/>
      <c r="IDL141" s="7"/>
      <c r="IDM141" s="7"/>
      <c r="IDN141" s="7"/>
      <c r="IDO141" s="7"/>
      <c r="IDP141" s="7"/>
      <c r="IDQ141" s="7"/>
      <c r="IDR141" s="7"/>
      <c r="IDS141" s="7"/>
      <c r="IDT141" s="7"/>
      <c r="IDU141" s="7"/>
      <c r="IDV141" s="7"/>
      <c r="IDW141" s="7"/>
      <c r="IDX141" s="7"/>
      <c r="IDY141" s="7"/>
      <c r="IDZ141" s="7"/>
      <c r="IEA141" s="7"/>
      <c r="IEB141" s="7"/>
      <c r="IEC141" s="7"/>
      <c r="IED141" s="7"/>
      <c r="IEE141" s="7"/>
      <c r="IEF141" s="7"/>
      <c r="IEG141" s="7"/>
      <c r="IEH141" s="7"/>
      <c r="IEI141" s="7"/>
      <c r="IEJ141" s="7"/>
      <c r="IEK141" s="7"/>
      <c r="IEL141" s="7"/>
      <c r="IEM141" s="7"/>
      <c r="IEN141" s="7"/>
      <c r="IEO141" s="7"/>
      <c r="IEP141" s="7"/>
      <c r="IEQ141" s="7"/>
      <c r="IER141" s="7"/>
      <c r="IES141" s="7"/>
      <c r="IET141" s="7"/>
      <c r="IEU141" s="7"/>
      <c r="IEV141" s="7"/>
      <c r="IEW141" s="7"/>
      <c r="IEX141" s="7"/>
      <c r="IEY141" s="7"/>
      <c r="IEZ141" s="7"/>
      <c r="IFA141" s="7"/>
      <c r="IFB141" s="7"/>
      <c r="IFC141" s="7"/>
      <c r="IFD141" s="7"/>
      <c r="IFE141" s="7"/>
      <c r="IFF141" s="7"/>
      <c r="IFG141" s="7"/>
      <c r="IFH141" s="7"/>
      <c r="IFI141" s="7"/>
      <c r="IFJ141" s="7"/>
      <c r="IFK141" s="7"/>
      <c r="IFL141" s="7"/>
      <c r="IFM141" s="7"/>
      <c r="IFN141" s="7"/>
      <c r="IFO141" s="7"/>
      <c r="IFP141" s="7"/>
      <c r="IFQ141" s="7"/>
      <c r="IFR141" s="7"/>
      <c r="IFS141" s="7"/>
      <c r="IFT141" s="7"/>
      <c r="IFU141" s="7"/>
      <c r="IFV141" s="7"/>
      <c r="IFW141" s="7"/>
      <c r="IFX141" s="7"/>
      <c r="IFY141" s="7"/>
      <c r="IFZ141" s="7"/>
      <c r="IGA141" s="7"/>
      <c r="IGB141" s="7"/>
      <c r="IGC141" s="7"/>
      <c r="IGD141" s="7"/>
      <c r="IGE141" s="7"/>
      <c r="IGF141" s="7"/>
      <c r="IGG141" s="7"/>
      <c r="IGH141" s="7"/>
      <c r="IGI141" s="7"/>
      <c r="IGJ141" s="7"/>
      <c r="IGK141" s="7"/>
      <c r="IGL141" s="7"/>
      <c r="IGM141" s="7"/>
      <c r="IGN141" s="7"/>
      <c r="IGO141" s="7"/>
      <c r="IGP141" s="7"/>
      <c r="IGQ141" s="7"/>
      <c r="IGR141" s="7"/>
      <c r="IGS141" s="7"/>
      <c r="IGT141" s="7"/>
      <c r="IGU141" s="7"/>
      <c r="IGV141" s="7"/>
      <c r="IGW141" s="7"/>
      <c r="IGX141" s="7"/>
      <c r="IGY141" s="7"/>
      <c r="IGZ141" s="7"/>
      <c r="IHA141" s="7"/>
      <c r="IHB141" s="7"/>
      <c r="IHC141" s="7"/>
      <c r="IHD141" s="7"/>
      <c r="IHE141" s="7"/>
      <c r="IHF141" s="7"/>
      <c r="IHG141" s="7"/>
      <c r="IHH141" s="7"/>
      <c r="IHI141" s="7"/>
      <c r="IHJ141" s="7"/>
      <c r="IHK141" s="7"/>
      <c r="IHL141" s="7"/>
      <c r="IHM141" s="7"/>
      <c r="IHN141" s="7"/>
      <c r="IHO141" s="7"/>
      <c r="IHP141" s="7"/>
      <c r="IHQ141" s="7"/>
      <c r="IHR141" s="7"/>
      <c r="IHS141" s="7"/>
      <c r="IHT141" s="7"/>
      <c r="IHU141" s="7"/>
      <c r="IHV141" s="7"/>
      <c r="IHW141" s="7"/>
      <c r="IHX141" s="7"/>
      <c r="IHY141" s="7"/>
      <c r="IHZ141" s="7"/>
      <c r="IIA141" s="7"/>
      <c r="IIB141" s="7"/>
      <c r="IIC141" s="7"/>
      <c r="IID141" s="7"/>
      <c r="IIE141" s="7"/>
      <c r="IIF141" s="7"/>
      <c r="IIG141" s="7"/>
      <c r="IIH141" s="7"/>
      <c r="III141" s="7"/>
      <c r="IIJ141" s="7"/>
      <c r="IIK141" s="7"/>
      <c r="IIL141" s="7"/>
      <c r="IIM141" s="7"/>
      <c r="IIN141" s="7"/>
      <c r="IIO141" s="7"/>
      <c r="IIP141" s="7"/>
      <c r="IIQ141" s="7"/>
      <c r="IIR141" s="7"/>
      <c r="IIS141" s="7"/>
      <c r="IIT141" s="7"/>
      <c r="IIU141" s="7"/>
      <c r="IIV141" s="7"/>
      <c r="IIW141" s="7"/>
      <c r="IIX141" s="7"/>
      <c r="IIY141" s="7"/>
      <c r="IIZ141" s="7"/>
      <c r="IJA141" s="7"/>
      <c r="IJB141" s="7"/>
      <c r="IJC141" s="7"/>
      <c r="IJD141" s="7"/>
      <c r="IJE141" s="7"/>
      <c r="IJF141" s="7"/>
      <c r="IJG141" s="7"/>
      <c r="IJH141" s="7"/>
      <c r="IJI141" s="7"/>
      <c r="IJJ141" s="7"/>
      <c r="IJK141" s="7"/>
      <c r="IJL141" s="7"/>
      <c r="IJM141" s="7"/>
      <c r="IJN141" s="7"/>
      <c r="IJO141" s="7"/>
      <c r="IJP141" s="7"/>
      <c r="IJQ141" s="7"/>
      <c r="IJR141" s="7"/>
      <c r="IJS141" s="7"/>
      <c r="IJT141" s="7"/>
      <c r="IJU141" s="7"/>
      <c r="IJV141" s="7"/>
      <c r="IJW141" s="7"/>
      <c r="IJX141" s="7"/>
      <c r="IJY141" s="7"/>
      <c r="IJZ141" s="7"/>
      <c r="IKA141" s="7"/>
      <c r="IKB141" s="7"/>
      <c r="IKC141" s="7"/>
      <c r="IKD141" s="7"/>
      <c r="IKE141" s="7"/>
      <c r="IKF141" s="7"/>
      <c r="IKG141" s="7"/>
      <c r="IKH141" s="7"/>
      <c r="IKI141" s="7"/>
      <c r="IKJ141" s="7"/>
      <c r="IKK141" s="7"/>
      <c r="IKL141" s="7"/>
      <c r="IKM141" s="7"/>
      <c r="IKN141" s="7"/>
      <c r="IKO141" s="7"/>
      <c r="IKP141" s="7"/>
      <c r="IKQ141" s="7"/>
      <c r="IKR141" s="7"/>
      <c r="IKS141" s="7"/>
      <c r="IKT141" s="7"/>
      <c r="IKU141" s="7"/>
      <c r="IKV141" s="7"/>
      <c r="IKW141" s="7"/>
      <c r="IKX141" s="7"/>
      <c r="IKY141" s="7"/>
      <c r="IKZ141" s="7"/>
      <c r="ILA141" s="7"/>
      <c r="ILB141" s="7"/>
      <c r="ILC141" s="7"/>
      <c r="ILD141" s="7"/>
      <c r="ILE141" s="7"/>
      <c r="ILF141" s="7"/>
      <c r="ILG141" s="7"/>
      <c r="ILH141" s="7"/>
      <c r="ILI141" s="7"/>
      <c r="ILJ141" s="7"/>
      <c r="ILK141" s="7"/>
      <c r="ILL141" s="7"/>
      <c r="ILM141" s="7"/>
      <c r="ILN141" s="7"/>
      <c r="ILO141" s="7"/>
      <c r="ILP141" s="7"/>
      <c r="ILQ141" s="7"/>
      <c r="ILR141" s="7"/>
      <c r="ILS141" s="7"/>
      <c r="ILT141" s="7"/>
      <c r="ILU141" s="7"/>
      <c r="ILV141" s="7"/>
      <c r="ILW141" s="7"/>
      <c r="ILX141" s="7"/>
      <c r="ILY141" s="7"/>
      <c r="ILZ141" s="7"/>
      <c r="IMA141" s="7"/>
      <c r="IMB141" s="7"/>
      <c r="IMC141" s="7"/>
      <c r="IMD141" s="7"/>
      <c r="IME141" s="7"/>
      <c r="IMF141" s="7"/>
      <c r="IMG141" s="7"/>
      <c r="IMH141" s="7"/>
      <c r="IMI141" s="7"/>
      <c r="IMJ141" s="7"/>
      <c r="IMK141" s="7"/>
      <c r="IML141" s="7"/>
      <c r="IMM141" s="7"/>
      <c r="IMN141" s="7"/>
      <c r="IMO141" s="7"/>
      <c r="IMP141" s="7"/>
      <c r="IMQ141" s="7"/>
      <c r="IMR141" s="7"/>
      <c r="IMS141" s="7"/>
      <c r="IMT141" s="7"/>
      <c r="IMU141" s="7"/>
      <c r="IMV141" s="7"/>
      <c r="IMW141" s="7"/>
      <c r="IMX141" s="7"/>
      <c r="IMY141" s="7"/>
      <c r="IMZ141" s="7"/>
      <c r="INA141" s="7"/>
      <c r="INB141" s="7"/>
      <c r="INC141" s="7"/>
      <c r="IND141" s="7"/>
      <c r="INE141" s="7"/>
      <c r="INF141" s="7"/>
      <c r="ING141" s="7"/>
      <c r="INH141" s="7"/>
      <c r="INI141" s="7"/>
      <c r="INJ141" s="7"/>
      <c r="INK141" s="7"/>
      <c r="INL141" s="7"/>
      <c r="INM141" s="7"/>
      <c r="INN141" s="7"/>
      <c r="INO141" s="7"/>
      <c r="INP141" s="7"/>
      <c r="INQ141" s="7"/>
      <c r="INR141" s="7"/>
      <c r="INS141" s="7"/>
      <c r="INT141" s="7"/>
      <c r="INU141" s="7"/>
      <c r="INV141" s="7"/>
      <c r="INW141" s="7"/>
      <c r="INX141" s="7"/>
      <c r="INY141" s="7"/>
      <c r="INZ141" s="7"/>
      <c r="IOA141" s="7"/>
      <c r="IOB141" s="7"/>
      <c r="IOC141" s="7"/>
      <c r="IOD141" s="7"/>
      <c r="IOE141" s="7"/>
      <c r="IOF141" s="7"/>
      <c r="IOG141" s="7"/>
      <c r="IOH141" s="7"/>
      <c r="IOI141" s="7"/>
      <c r="IOJ141" s="7"/>
      <c r="IOK141" s="7"/>
      <c r="IOL141" s="7"/>
      <c r="IOM141" s="7"/>
      <c r="ION141" s="7"/>
      <c r="IOO141" s="7"/>
      <c r="IOP141" s="7"/>
      <c r="IOQ141" s="7"/>
      <c r="IOR141" s="7"/>
      <c r="IOS141" s="7"/>
      <c r="IOT141" s="7"/>
      <c r="IOU141" s="7"/>
      <c r="IOV141" s="7"/>
      <c r="IOW141" s="7"/>
      <c r="IOX141" s="7"/>
      <c r="IOY141" s="7"/>
      <c r="IOZ141" s="7"/>
      <c r="IPA141" s="7"/>
      <c r="IPB141" s="7"/>
      <c r="IPC141" s="7"/>
      <c r="IPD141" s="7"/>
      <c r="IPE141" s="7"/>
      <c r="IPF141" s="7"/>
      <c r="IPG141" s="7"/>
      <c r="IPH141" s="7"/>
      <c r="IPI141" s="7"/>
      <c r="IPJ141" s="7"/>
      <c r="IPK141" s="7"/>
      <c r="IPL141" s="7"/>
      <c r="IPM141" s="7"/>
      <c r="IPN141" s="7"/>
      <c r="IPO141" s="7"/>
      <c r="IPP141" s="7"/>
      <c r="IPQ141" s="7"/>
      <c r="IPR141" s="7"/>
      <c r="IPS141" s="7"/>
      <c r="IPT141" s="7"/>
      <c r="IPU141" s="7"/>
      <c r="IPV141" s="7"/>
      <c r="IPW141" s="7"/>
      <c r="IPX141" s="7"/>
      <c r="IPY141" s="7"/>
      <c r="IPZ141" s="7"/>
      <c r="IQA141" s="7"/>
      <c r="IQB141" s="7"/>
      <c r="IQC141" s="7"/>
      <c r="IQD141" s="7"/>
      <c r="IQE141" s="7"/>
      <c r="IQF141" s="7"/>
      <c r="IQG141" s="7"/>
      <c r="IQH141" s="7"/>
      <c r="IQI141" s="7"/>
      <c r="IQJ141" s="7"/>
      <c r="IQK141" s="7"/>
      <c r="IQL141" s="7"/>
      <c r="IQM141" s="7"/>
      <c r="IQN141" s="7"/>
      <c r="IQO141" s="7"/>
      <c r="IQP141" s="7"/>
      <c r="IQQ141" s="7"/>
      <c r="IQR141" s="7"/>
      <c r="IQS141" s="7"/>
      <c r="IQT141" s="7"/>
      <c r="IQU141" s="7"/>
      <c r="IQV141" s="7"/>
      <c r="IQW141" s="7"/>
      <c r="IQX141" s="7"/>
      <c r="IQY141" s="7"/>
      <c r="IQZ141" s="7"/>
      <c r="IRA141" s="7"/>
      <c r="IRB141" s="7"/>
      <c r="IRC141" s="7"/>
      <c r="IRD141" s="7"/>
      <c r="IRE141" s="7"/>
      <c r="IRF141" s="7"/>
      <c r="IRG141" s="7"/>
      <c r="IRH141" s="7"/>
      <c r="IRI141" s="7"/>
      <c r="IRJ141" s="7"/>
      <c r="IRK141" s="7"/>
      <c r="IRL141" s="7"/>
      <c r="IRM141" s="7"/>
      <c r="IRN141" s="7"/>
      <c r="IRO141" s="7"/>
      <c r="IRP141" s="7"/>
      <c r="IRQ141" s="7"/>
      <c r="IRR141" s="7"/>
      <c r="IRS141" s="7"/>
      <c r="IRT141" s="7"/>
      <c r="IRU141" s="7"/>
      <c r="IRV141" s="7"/>
      <c r="IRW141" s="7"/>
      <c r="IRX141" s="7"/>
      <c r="IRY141" s="7"/>
      <c r="IRZ141" s="7"/>
      <c r="ISA141" s="7"/>
      <c r="ISB141" s="7"/>
      <c r="ISC141" s="7"/>
      <c r="ISD141" s="7"/>
      <c r="ISE141" s="7"/>
      <c r="ISF141" s="7"/>
      <c r="ISG141" s="7"/>
      <c r="ISH141" s="7"/>
      <c r="ISI141" s="7"/>
      <c r="ISJ141" s="7"/>
      <c r="ISK141" s="7"/>
      <c r="ISL141" s="7"/>
      <c r="ISM141" s="7"/>
      <c r="ISN141" s="7"/>
      <c r="ISO141" s="7"/>
      <c r="ISP141" s="7"/>
      <c r="ISQ141" s="7"/>
      <c r="ISR141" s="7"/>
      <c r="ISS141" s="7"/>
      <c r="IST141" s="7"/>
      <c r="ISU141" s="7"/>
      <c r="ISV141" s="7"/>
      <c r="ISW141" s="7"/>
      <c r="ISX141" s="7"/>
      <c r="ISY141" s="7"/>
      <c r="ISZ141" s="7"/>
      <c r="ITA141" s="7"/>
      <c r="ITB141" s="7"/>
      <c r="ITC141" s="7"/>
      <c r="ITD141" s="7"/>
      <c r="ITE141" s="7"/>
      <c r="ITF141" s="7"/>
      <c r="ITG141" s="7"/>
      <c r="ITH141" s="7"/>
      <c r="ITI141" s="7"/>
      <c r="ITJ141" s="7"/>
      <c r="ITK141" s="7"/>
      <c r="ITL141" s="7"/>
      <c r="ITM141" s="7"/>
      <c r="ITN141" s="7"/>
      <c r="ITO141" s="7"/>
      <c r="ITP141" s="7"/>
      <c r="ITQ141" s="7"/>
      <c r="ITR141" s="7"/>
      <c r="ITS141" s="7"/>
      <c r="ITT141" s="7"/>
      <c r="ITU141" s="7"/>
      <c r="ITV141" s="7"/>
      <c r="ITW141" s="7"/>
      <c r="ITX141" s="7"/>
      <c r="ITY141" s="7"/>
      <c r="ITZ141" s="7"/>
      <c r="IUA141" s="7"/>
      <c r="IUB141" s="7"/>
      <c r="IUC141" s="7"/>
      <c r="IUD141" s="7"/>
      <c r="IUE141" s="7"/>
      <c r="IUF141" s="7"/>
      <c r="IUG141" s="7"/>
      <c r="IUH141" s="7"/>
      <c r="IUI141" s="7"/>
      <c r="IUJ141" s="7"/>
      <c r="IUK141" s="7"/>
      <c r="IUL141" s="7"/>
      <c r="IUM141" s="7"/>
      <c r="IUN141" s="7"/>
      <c r="IUO141" s="7"/>
      <c r="IUP141" s="7"/>
      <c r="IUQ141" s="7"/>
      <c r="IUR141" s="7"/>
      <c r="IUS141" s="7"/>
      <c r="IUT141" s="7"/>
      <c r="IUU141" s="7"/>
      <c r="IUV141" s="7"/>
      <c r="IUW141" s="7"/>
      <c r="IUX141" s="7"/>
      <c r="IUY141" s="7"/>
      <c r="IUZ141" s="7"/>
      <c r="IVA141" s="7"/>
      <c r="IVB141" s="7"/>
      <c r="IVC141" s="7"/>
      <c r="IVD141" s="7"/>
      <c r="IVE141" s="7"/>
      <c r="IVF141" s="7"/>
      <c r="IVG141" s="7"/>
      <c r="IVH141" s="7"/>
      <c r="IVI141" s="7"/>
      <c r="IVJ141" s="7"/>
      <c r="IVK141" s="7"/>
      <c r="IVL141" s="7"/>
      <c r="IVM141" s="7"/>
      <c r="IVN141" s="7"/>
      <c r="IVO141" s="7"/>
      <c r="IVP141" s="7"/>
      <c r="IVQ141" s="7"/>
      <c r="IVR141" s="7"/>
      <c r="IVS141" s="7"/>
      <c r="IVT141" s="7"/>
      <c r="IVU141" s="7"/>
      <c r="IVV141" s="7"/>
      <c r="IVW141" s="7"/>
      <c r="IVX141" s="7"/>
      <c r="IVY141" s="7"/>
      <c r="IVZ141" s="7"/>
      <c r="IWA141" s="7"/>
      <c r="IWB141" s="7"/>
      <c r="IWC141" s="7"/>
      <c r="IWD141" s="7"/>
      <c r="IWE141" s="7"/>
      <c r="IWF141" s="7"/>
      <c r="IWG141" s="7"/>
      <c r="IWH141" s="7"/>
      <c r="IWI141" s="7"/>
      <c r="IWJ141" s="7"/>
      <c r="IWK141" s="7"/>
      <c r="IWL141" s="7"/>
      <c r="IWM141" s="7"/>
      <c r="IWN141" s="7"/>
      <c r="IWO141" s="7"/>
      <c r="IWP141" s="7"/>
      <c r="IWQ141" s="7"/>
      <c r="IWR141" s="7"/>
      <c r="IWS141" s="7"/>
      <c r="IWT141" s="7"/>
      <c r="IWU141" s="7"/>
      <c r="IWV141" s="7"/>
      <c r="IWW141" s="7"/>
      <c r="IWX141" s="7"/>
      <c r="IWY141" s="7"/>
      <c r="IWZ141" s="7"/>
      <c r="IXA141" s="7"/>
      <c r="IXB141" s="7"/>
      <c r="IXC141" s="7"/>
      <c r="IXD141" s="7"/>
      <c r="IXE141" s="7"/>
      <c r="IXF141" s="7"/>
      <c r="IXG141" s="7"/>
      <c r="IXH141" s="7"/>
      <c r="IXI141" s="7"/>
      <c r="IXJ141" s="7"/>
      <c r="IXK141" s="7"/>
      <c r="IXL141" s="7"/>
      <c r="IXM141" s="7"/>
      <c r="IXN141" s="7"/>
      <c r="IXO141" s="7"/>
      <c r="IXP141" s="7"/>
      <c r="IXQ141" s="7"/>
      <c r="IXR141" s="7"/>
      <c r="IXS141" s="7"/>
      <c r="IXT141" s="7"/>
      <c r="IXU141" s="7"/>
      <c r="IXV141" s="7"/>
      <c r="IXW141" s="7"/>
      <c r="IXX141" s="7"/>
      <c r="IXY141" s="7"/>
      <c r="IXZ141" s="7"/>
      <c r="IYA141" s="7"/>
      <c r="IYB141" s="7"/>
      <c r="IYC141" s="7"/>
      <c r="IYD141" s="7"/>
      <c r="IYE141" s="7"/>
      <c r="IYF141" s="7"/>
      <c r="IYG141" s="7"/>
      <c r="IYH141" s="7"/>
      <c r="IYI141" s="7"/>
      <c r="IYJ141" s="7"/>
      <c r="IYK141" s="7"/>
      <c r="IYL141" s="7"/>
      <c r="IYM141" s="7"/>
      <c r="IYN141" s="7"/>
      <c r="IYO141" s="7"/>
      <c r="IYP141" s="7"/>
      <c r="IYQ141" s="7"/>
      <c r="IYR141" s="7"/>
      <c r="IYS141" s="7"/>
      <c r="IYT141" s="7"/>
      <c r="IYU141" s="7"/>
      <c r="IYV141" s="7"/>
      <c r="IYW141" s="7"/>
      <c r="IYX141" s="7"/>
      <c r="IYY141" s="7"/>
      <c r="IYZ141" s="7"/>
      <c r="IZA141" s="7"/>
      <c r="IZB141" s="7"/>
      <c r="IZC141" s="7"/>
      <c r="IZD141" s="7"/>
      <c r="IZE141" s="7"/>
      <c r="IZF141" s="7"/>
      <c r="IZG141" s="7"/>
      <c r="IZH141" s="7"/>
      <c r="IZI141" s="7"/>
      <c r="IZJ141" s="7"/>
      <c r="IZK141" s="7"/>
      <c r="IZL141" s="7"/>
      <c r="IZM141" s="7"/>
      <c r="IZN141" s="7"/>
      <c r="IZO141" s="7"/>
      <c r="IZP141" s="7"/>
      <c r="IZQ141" s="7"/>
      <c r="IZR141" s="7"/>
      <c r="IZS141" s="7"/>
      <c r="IZT141" s="7"/>
      <c r="IZU141" s="7"/>
      <c r="IZV141" s="7"/>
      <c r="IZW141" s="7"/>
      <c r="IZX141" s="7"/>
      <c r="IZY141" s="7"/>
      <c r="IZZ141" s="7"/>
      <c r="JAA141" s="7"/>
      <c r="JAB141" s="7"/>
      <c r="JAC141" s="7"/>
      <c r="JAD141" s="7"/>
      <c r="JAE141" s="7"/>
      <c r="JAF141" s="7"/>
      <c r="JAG141" s="7"/>
      <c r="JAH141" s="7"/>
      <c r="JAI141" s="7"/>
      <c r="JAJ141" s="7"/>
      <c r="JAK141" s="7"/>
      <c r="JAL141" s="7"/>
      <c r="JAM141" s="7"/>
      <c r="JAN141" s="7"/>
      <c r="JAO141" s="7"/>
      <c r="JAP141" s="7"/>
      <c r="JAQ141" s="7"/>
      <c r="JAR141" s="7"/>
      <c r="JAS141" s="7"/>
      <c r="JAT141" s="7"/>
      <c r="JAU141" s="7"/>
      <c r="JAV141" s="7"/>
      <c r="JAW141" s="7"/>
      <c r="JAX141" s="7"/>
      <c r="JAY141" s="7"/>
      <c r="JAZ141" s="7"/>
      <c r="JBA141" s="7"/>
      <c r="JBB141" s="7"/>
      <c r="JBC141" s="7"/>
      <c r="JBD141" s="7"/>
      <c r="JBE141" s="7"/>
      <c r="JBF141" s="7"/>
      <c r="JBG141" s="7"/>
      <c r="JBH141" s="7"/>
      <c r="JBI141" s="7"/>
      <c r="JBJ141" s="7"/>
      <c r="JBK141" s="7"/>
      <c r="JBL141" s="7"/>
      <c r="JBM141" s="7"/>
      <c r="JBN141" s="7"/>
      <c r="JBO141" s="7"/>
      <c r="JBP141" s="7"/>
      <c r="JBQ141" s="7"/>
      <c r="JBR141" s="7"/>
      <c r="JBS141" s="7"/>
      <c r="JBT141" s="7"/>
      <c r="JBU141" s="7"/>
      <c r="JBV141" s="7"/>
      <c r="JBW141" s="7"/>
      <c r="JBX141" s="7"/>
      <c r="JBY141" s="7"/>
      <c r="JBZ141" s="7"/>
      <c r="JCA141" s="7"/>
      <c r="JCB141" s="7"/>
      <c r="JCC141" s="7"/>
      <c r="JCD141" s="7"/>
      <c r="JCE141" s="7"/>
      <c r="JCF141" s="7"/>
      <c r="JCG141" s="7"/>
      <c r="JCH141" s="7"/>
      <c r="JCI141" s="7"/>
      <c r="JCJ141" s="7"/>
      <c r="JCK141" s="7"/>
      <c r="JCL141" s="7"/>
      <c r="JCM141" s="7"/>
      <c r="JCN141" s="7"/>
      <c r="JCO141" s="7"/>
      <c r="JCP141" s="7"/>
      <c r="JCQ141" s="7"/>
      <c r="JCR141" s="7"/>
      <c r="JCS141" s="7"/>
      <c r="JCT141" s="7"/>
      <c r="JCU141" s="7"/>
      <c r="JCV141" s="7"/>
      <c r="JCW141" s="7"/>
      <c r="JCX141" s="7"/>
      <c r="JCY141" s="7"/>
      <c r="JCZ141" s="7"/>
      <c r="JDA141" s="7"/>
      <c r="JDB141" s="7"/>
      <c r="JDC141" s="7"/>
      <c r="JDD141" s="7"/>
      <c r="JDE141" s="7"/>
      <c r="JDF141" s="7"/>
      <c r="JDG141" s="7"/>
      <c r="JDH141" s="7"/>
      <c r="JDI141" s="7"/>
      <c r="JDJ141" s="7"/>
      <c r="JDK141" s="7"/>
      <c r="JDL141" s="7"/>
      <c r="JDM141" s="7"/>
      <c r="JDN141" s="7"/>
      <c r="JDO141" s="7"/>
      <c r="JDP141" s="7"/>
      <c r="JDQ141" s="7"/>
      <c r="JDR141" s="7"/>
      <c r="JDS141" s="7"/>
      <c r="JDT141" s="7"/>
      <c r="JDU141" s="7"/>
      <c r="JDV141" s="7"/>
      <c r="JDW141" s="7"/>
      <c r="JDX141" s="7"/>
      <c r="JDY141" s="7"/>
      <c r="JDZ141" s="7"/>
      <c r="JEA141" s="7"/>
      <c r="JEB141" s="7"/>
      <c r="JEC141" s="7"/>
      <c r="JED141" s="7"/>
      <c r="JEE141" s="7"/>
      <c r="JEF141" s="7"/>
      <c r="JEG141" s="7"/>
      <c r="JEH141" s="7"/>
      <c r="JEI141" s="7"/>
      <c r="JEJ141" s="7"/>
      <c r="JEK141" s="7"/>
      <c r="JEL141" s="7"/>
      <c r="JEM141" s="7"/>
      <c r="JEN141" s="7"/>
      <c r="JEO141" s="7"/>
      <c r="JEP141" s="7"/>
      <c r="JEQ141" s="7"/>
      <c r="JER141" s="7"/>
      <c r="JES141" s="7"/>
      <c r="JET141" s="7"/>
      <c r="JEU141" s="7"/>
      <c r="JEV141" s="7"/>
      <c r="JEW141" s="7"/>
      <c r="JEX141" s="7"/>
      <c r="JEY141" s="7"/>
      <c r="JEZ141" s="7"/>
      <c r="JFA141" s="7"/>
      <c r="JFB141" s="7"/>
      <c r="JFC141" s="7"/>
      <c r="JFD141" s="7"/>
      <c r="JFE141" s="7"/>
      <c r="JFF141" s="7"/>
      <c r="JFG141" s="7"/>
      <c r="JFH141" s="7"/>
      <c r="JFI141" s="7"/>
      <c r="JFJ141" s="7"/>
      <c r="JFK141" s="7"/>
      <c r="JFL141" s="7"/>
      <c r="JFM141" s="7"/>
      <c r="JFN141" s="7"/>
      <c r="JFO141" s="7"/>
      <c r="JFP141" s="7"/>
      <c r="JFQ141" s="7"/>
      <c r="JFR141" s="7"/>
      <c r="JFS141" s="7"/>
      <c r="JFT141" s="7"/>
      <c r="JFU141" s="7"/>
      <c r="JFV141" s="7"/>
      <c r="JFW141" s="7"/>
      <c r="JFX141" s="7"/>
      <c r="JFY141" s="7"/>
      <c r="JFZ141" s="7"/>
      <c r="JGA141" s="7"/>
      <c r="JGB141" s="7"/>
      <c r="JGC141" s="7"/>
      <c r="JGD141" s="7"/>
      <c r="JGE141" s="7"/>
      <c r="JGF141" s="7"/>
      <c r="JGG141" s="7"/>
      <c r="JGH141" s="7"/>
      <c r="JGI141" s="7"/>
      <c r="JGJ141" s="7"/>
      <c r="JGK141" s="7"/>
      <c r="JGL141" s="7"/>
      <c r="JGM141" s="7"/>
      <c r="JGN141" s="7"/>
      <c r="JGO141" s="7"/>
      <c r="JGP141" s="7"/>
      <c r="JGQ141" s="7"/>
      <c r="JGR141" s="7"/>
      <c r="JGS141" s="7"/>
      <c r="JGT141" s="7"/>
      <c r="JGU141" s="7"/>
      <c r="JGV141" s="7"/>
      <c r="JGW141" s="7"/>
      <c r="JGX141" s="7"/>
      <c r="JGY141" s="7"/>
      <c r="JGZ141" s="7"/>
      <c r="JHA141" s="7"/>
      <c r="JHB141" s="7"/>
      <c r="JHC141" s="7"/>
      <c r="JHD141" s="7"/>
      <c r="JHE141" s="7"/>
      <c r="JHF141" s="7"/>
      <c r="JHG141" s="7"/>
      <c r="JHH141" s="7"/>
      <c r="JHI141" s="7"/>
      <c r="JHJ141" s="7"/>
      <c r="JHK141" s="7"/>
      <c r="JHL141" s="7"/>
      <c r="JHM141" s="7"/>
      <c r="JHN141" s="7"/>
      <c r="JHO141" s="7"/>
      <c r="JHP141" s="7"/>
      <c r="JHQ141" s="7"/>
      <c r="JHR141" s="7"/>
      <c r="JHS141" s="7"/>
      <c r="JHT141" s="7"/>
      <c r="JHU141" s="7"/>
      <c r="JHV141" s="7"/>
      <c r="JHW141" s="7"/>
      <c r="JHX141" s="7"/>
      <c r="JHY141" s="7"/>
      <c r="JHZ141" s="7"/>
      <c r="JIA141" s="7"/>
      <c r="JIB141" s="7"/>
      <c r="JIC141" s="7"/>
      <c r="JID141" s="7"/>
      <c r="JIE141" s="7"/>
      <c r="JIF141" s="7"/>
      <c r="JIG141" s="7"/>
      <c r="JIH141" s="7"/>
      <c r="JII141" s="7"/>
      <c r="JIJ141" s="7"/>
      <c r="JIK141" s="7"/>
      <c r="JIL141" s="7"/>
      <c r="JIM141" s="7"/>
      <c r="JIN141" s="7"/>
      <c r="JIO141" s="7"/>
      <c r="JIP141" s="7"/>
      <c r="JIQ141" s="7"/>
      <c r="JIR141" s="7"/>
      <c r="JIS141" s="7"/>
      <c r="JIT141" s="7"/>
      <c r="JIU141" s="7"/>
      <c r="JIV141" s="7"/>
      <c r="JIW141" s="7"/>
      <c r="JIX141" s="7"/>
      <c r="JIY141" s="7"/>
      <c r="JIZ141" s="7"/>
      <c r="JJA141" s="7"/>
      <c r="JJB141" s="7"/>
      <c r="JJC141" s="7"/>
      <c r="JJD141" s="7"/>
      <c r="JJE141" s="7"/>
      <c r="JJF141" s="7"/>
      <c r="JJG141" s="7"/>
      <c r="JJH141" s="7"/>
      <c r="JJI141" s="7"/>
      <c r="JJJ141" s="7"/>
      <c r="JJK141" s="7"/>
      <c r="JJL141" s="7"/>
      <c r="JJM141" s="7"/>
      <c r="JJN141" s="7"/>
      <c r="JJO141" s="7"/>
      <c r="JJP141" s="7"/>
      <c r="JJQ141" s="7"/>
      <c r="JJR141" s="7"/>
      <c r="JJS141" s="7"/>
      <c r="JJT141" s="7"/>
      <c r="JJU141" s="7"/>
      <c r="JJV141" s="7"/>
      <c r="JJW141" s="7"/>
      <c r="JJX141" s="7"/>
      <c r="JJY141" s="7"/>
      <c r="JJZ141" s="7"/>
      <c r="JKA141" s="7"/>
      <c r="JKB141" s="7"/>
      <c r="JKC141" s="7"/>
      <c r="JKD141" s="7"/>
      <c r="JKE141" s="7"/>
      <c r="JKF141" s="7"/>
      <c r="JKG141" s="7"/>
      <c r="JKH141" s="7"/>
      <c r="JKI141" s="7"/>
      <c r="JKJ141" s="7"/>
      <c r="JKK141" s="7"/>
      <c r="JKL141" s="7"/>
      <c r="JKM141" s="7"/>
      <c r="JKN141" s="7"/>
      <c r="JKO141" s="7"/>
      <c r="JKP141" s="7"/>
      <c r="JKQ141" s="7"/>
      <c r="JKR141" s="7"/>
      <c r="JKS141" s="7"/>
      <c r="JKT141" s="7"/>
      <c r="JKU141" s="7"/>
      <c r="JKV141" s="7"/>
      <c r="JKW141" s="7"/>
      <c r="JKX141" s="7"/>
      <c r="JKY141" s="7"/>
      <c r="JKZ141" s="7"/>
      <c r="JLA141" s="7"/>
      <c r="JLB141" s="7"/>
      <c r="JLC141" s="7"/>
      <c r="JLD141" s="7"/>
      <c r="JLE141" s="7"/>
      <c r="JLF141" s="7"/>
      <c r="JLG141" s="7"/>
      <c r="JLH141" s="7"/>
      <c r="JLI141" s="7"/>
      <c r="JLJ141" s="7"/>
      <c r="JLK141" s="7"/>
      <c r="JLL141" s="7"/>
      <c r="JLM141" s="7"/>
      <c r="JLN141" s="7"/>
      <c r="JLO141" s="7"/>
      <c r="JLP141" s="7"/>
      <c r="JLQ141" s="7"/>
      <c r="JLR141" s="7"/>
      <c r="JLS141" s="7"/>
      <c r="JLT141" s="7"/>
      <c r="JLU141" s="7"/>
      <c r="JLV141" s="7"/>
      <c r="JLW141" s="7"/>
      <c r="JLX141" s="7"/>
      <c r="JLY141" s="7"/>
      <c r="JLZ141" s="7"/>
      <c r="JMA141" s="7"/>
      <c r="JMB141" s="7"/>
      <c r="JMC141" s="7"/>
      <c r="JMD141" s="7"/>
      <c r="JME141" s="7"/>
      <c r="JMF141" s="7"/>
      <c r="JMG141" s="7"/>
      <c r="JMH141" s="7"/>
      <c r="JMI141" s="7"/>
      <c r="JMJ141" s="7"/>
      <c r="JMK141" s="7"/>
      <c r="JML141" s="7"/>
      <c r="JMM141" s="7"/>
      <c r="JMN141" s="7"/>
      <c r="JMO141" s="7"/>
      <c r="JMP141" s="7"/>
      <c r="JMQ141" s="7"/>
      <c r="JMR141" s="7"/>
      <c r="JMS141" s="7"/>
      <c r="JMT141" s="7"/>
      <c r="JMU141" s="7"/>
      <c r="JMV141" s="7"/>
      <c r="JMW141" s="7"/>
      <c r="JMX141" s="7"/>
      <c r="JMY141" s="7"/>
      <c r="JMZ141" s="7"/>
      <c r="JNA141" s="7"/>
      <c r="JNB141" s="7"/>
      <c r="JNC141" s="7"/>
      <c r="JND141" s="7"/>
      <c r="JNE141" s="7"/>
      <c r="JNF141" s="7"/>
      <c r="JNG141" s="7"/>
      <c r="JNH141" s="7"/>
      <c r="JNI141" s="7"/>
      <c r="JNJ141" s="7"/>
      <c r="JNK141" s="7"/>
      <c r="JNL141" s="7"/>
      <c r="JNM141" s="7"/>
      <c r="JNN141" s="7"/>
      <c r="JNO141" s="7"/>
      <c r="JNP141" s="7"/>
      <c r="JNQ141" s="7"/>
      <c r="JNR141" s="7"/>
      <c r="JNS141" s="7"/>
      <c r="JNT141" s="7"/>
      <c r="JNU141" s="7"/>
      <c r="JNV141" s="7"/>
      <c r="JNW141" s="7"/>
      <c r="JNX141" s="7"/>
      <c r="JNY141" s="7"/>
      <c r="JNZ141" s="7"/>
      <c r="JOA141" s="7"/>
      <c r="JOB141" s="7"/>
      <c r="JOC141" s="7"/>
      <c r="JOD141" s="7"/>
      <c r="JOE141" s="7"/>
      <c r="JOF141" s="7"/>
      <c r="JOG141" s="7"/>
      <c r="JOH141" s="7"/>
      <c r="JOI141" s="7"/>
      <c r="JOJ141" s="7"/>
      <c r="JOK141" s="7"/>
      <c r="JOL141" s="7"/>
      <c r="JOM141" s="7"/>
      <c r="JON141" s="7"/>
      <c r="JOO141" s="7"/>
      <c r="JOP141" s="7"/>
      <c r="JOQ141" s="7"/>
      <c r="JOR141" s="7"/>
      <c r="JOS141" s="7"/>
      <c r="JOT141" s="7"/>
      <c r="JOU141" s="7"/>
      <c r="JOV141" s="7"/>
      <c r="JOW141" s="7"/>
      <c r="JOX141" s="7"/>
      <c r="JOY141" s="7"/>
      <c r="JOZ141" s="7"/>
      <c r="JPA141" s="7"/>
      <c r="JPB141" s="7"/>
      <c r="JPC141" s="7"/>
      <c r="JPD141" s="7"/>
      <c r="JPE141" s="7"/>
      <c r="JPF141" s="7"/>
      <c r="JPG141" s="7"/>
      <c r="JPH141" s="7"/>
      <c r="JPI141" s="7"/>
      <c r="JPJ141" s="7"/>
      <c r="JPK141" s="7"/>
      <c r="JPL141" s="7"/>
      <c r="JPM141" s="7"/>
      <c r="JPN141" s="7"/>
      <c r="JPO141" s="7"/>
      <c r="JPP141" s="7"/>
      <c r="JPQ141" s="7"/>
      <c r="JPR141" s="7"/>
      <c r="JPS141" s="7"/>
      <c r="JPT141" s="7"/>
      <c r="JPU141" s="7"/>
      <c r="JPV141" s="7"/>
      <c r="JPW141" s="7"/>
      <c r="JPX141" s="7"/>
      <c r="JPY141" s="7"/>
      <c r="JPZ141" s="7"/>
      <c r="JQA141" s="7"/>
      <c r="JQB141" s="7"/>
      <c r="JQC141" s="7"/>
      <c r="JQD141" s="7"/>
      <c r="JQE141" s="7"/>
      <c r="JQF141" s="7"/>
      <c r="JQG141" s="7"/>
      <c r="JQH141" s="7"/>
      <c r="JQI141" s="7"/>
      <c r="JQJ141" s="7"/>
      <c r="JQK141" s="7"/>
      <c r="JQL141" s="7"/>
      <c r="JQM141" s="7"/>
      <c r="JQN141" s="7"/>
      <c r="JQO141" s="7"/>
      <c r="JQP141" s="7"/>
      <c r="JQQ141" s="7"/>
      <c r="JQR141" s="7"/>
      <c r="JQS141" s="7"/>
      <c r="JQT141" s="7"/>
      <c r="JQU141" s="7"/>
      <c r="JQV141" s="7"/>
      <c r="JQW141" s="7"/>
      <c r="JQX141" s="7"/>
      <c r="JQY141" s="7"/>
      <c r="JQZ141" s="7"/>
      <c r="JRA141" s="7"/>
      <c r="JRB141" s="7"/>
      <c r="JRC141" s="7"/>
      <c r="JRD141" s="7"/>
      <c r="JRE141" s="7"/>
      <c r="JRF141" s="7"/>
      <c r="JRG141" s="7"/>
      <c r="JRH141" s="7"/>
      <c r="JRI141" s="7"/>
      <c r="JRJ141" s="7"/>
      <c r="JRK141" s="7"/>
      <c r="JRL141" s="7"/>
      <c r="JRM141" s="7"/>
      <c r="JRN141" s="7"/>
      <c r="JRO141" s="7"/>
      <c r="JRP141" s="7"/>
      <c r="JRQ141" s="7"/>
      <c r="JRR141" s="7"/>
      <c r="JRS141" s="7"/>
      <c r="JRT141" s="7"/>
      <c r="JRU141" s="7"/>
      <c r="JRV141" s="7"/>
      <c r="JRW141" s="7"/>
      <c r="JRX141" s="7"/>
      <c r="JRY141" s="7"/>
      <c r="JRZ141" s="7"/>
      <c r="JSA141" s="7"/>
      <c r="JSB141" s="7"/>
      <c r="JSC141" s="7"/>
      <c r="JSD141" s="7"/>
      <c r="JSE141" s="7"/>
      <c r="JSF141" s="7"/>
      <c r="JSG141" s="7"/>
      <c r="JSH141" s="7"/>
      <c r="JSI141" s="7"/>
      <c r="JSJ141" s="7"/>
      <c r="JSK141" s="7"/>
      <c r="JSL141" s="7"/>
      <c r="JSM141" s="7"/>
      <c r="JSN141" s="7"/>
      <c r="JSO141" s="7"/>
      <c r="JSP141" s="7"/>
      <c r="JSQ141" s="7"/>
      <c r="JSR141" s="7"/>
      <c r="JSS141" s="7"/>
      <c r="JST141" s="7"/>
      <c r="JSU141" s="7"/>
      <c r="JSV141" s="7"/>
      <c r="JSW141" s="7"/>
      <c r="JSX141" s="7"/>
      <c r="JSY141" s="7"/>
      <c r="JSZ141" s="7"/>
      <c r="JTA141" s="7"/>
      <c r="JTB141" s="7"/>
      <c r="JTC141" s="7"/>
      <c r="JTD141" s="7"/>
      <c r="JTE141" s="7"/>
      <c r="JTF141" s="7"/>
      <c r="JTG141" s="7"/>
      <c r="JTH141" s="7"/>
      <c r="JTI141" s="7"/>
      <c r="JTJ141" s="7"/>
      <c r="JTK141" s="7"/>
      <c r="JTL141" s="7"/>
      <c r="JTM141" s="7"/>
      <c r="JTN141" s="7"/>
      <c r="JTO141" s="7"/>
      <c r="JTP141" s="7"/>
      <c r="JTQ141" s="7"/>
      <c r="JTR141" s="7"/>
      <c r="JTS141" s="7"/>
      <c r="JTT141" s="7"/>
      <c r="JTU141" s="7"/>
      <c r="JTV141" s="7"/>
      <c r="JTW141" s="7"/>
      <c r="JTX141" s="7"/>
      <c r="JTY141" s="7"/>
      <c r="JTZ141" s="7"/>
      <c r="JUA141" s="7"/>
      <c r="JUB141" s="7"/>
      <c r="JUC141" s="7"/>
      <c r="JUD141" s="7"/>
      <c r="JUE141" s="7"/>
      <c r="JUF141" s="7"/>
      <c r="JUG141" s="7"/>
      <c r="JUH141" s="7"/>
      <c r="JUI141" s="7"/>
      <c r="JUJ141" s="7"/>
      <c r="JUK141" s="7"/>
      <c r="JUL141" s="7"/>
      <c r="JUM141" s="7"/>
      <c r="JUN141" s="7"/>
      <c r="JUO141" s="7"/>
      <c r="JUP141" s="7"/>
      <c r="JUQ141" s="7"/>
      <c r="JUR141" s="7"/>
      <c r="JUS141" s="7"/>
      <c r="JUT141" s="7"/>
      <c r="JUU141" s="7"/>
      <c r="JUV141" s="7"/>
      <c r="JUW141" s="7"/>
      <c r="JUX141" s="7"/>
      <c r="JUY141" s="7"/>
      <c r="JUZ141" s="7"/>
      <c r="JVA141" s="7"/>
      <c r="JVB141" s="7"/>
      <c r="JVC141" s="7"/>
      <c r="JVD141" s="7"/>
      <c r="JVE141" s="7"/>
      <c r="JVF141" s="7"/>
      <c r="JVG141" s="7"/>
      <c r="JVH141" s="7"/>
      <c r="JVI141" s="7"/>
      <c r="JVJ141" s="7"/>
      <c r="JVK141" s="7"/>
      <c r="JVL141" s="7"/>
      <c r="JVM141" s="7"/>
      <c r="JVN141" s="7"/>
      <c r="JVO141" s="7"/>
      <c r="JVP141" s="7"/>
      <c r="JVQ141" s="7"/>
      <c r="JVR141" s="7"/>
      <c r="JVS141" s="7"/>
      <c r="JVT141" s="7"/>
      <c r="JVU141" s="7"/>
      <c r="JVV141" s="7"/>
      <c r="JVW141" s="7"/>
      <c r="JVX141" s="7"/>
      <c r="JVY141" s="7"/>
      <c r="JVZ141" s="7"/>
      <c r="JWA141" s="7"/>
      <c r="JWB141" s="7"/>
      <c r="JWC141" s="7"/>
      <c r="JWD141" s="7"/>
      <c r="JWE141" s="7"/>
      <c r="JWF141" s="7"/>
      <c r="JWG141" s="7"/>
      <c r="JWH141" s="7"/>
      <c r="JWI141" s="7"/>
      <c r="JWJ141" s="7"/>
      <c r="JWK141" s="7"/>
      <c r="JWL141" s="7"/>
      <c r="JWM141" s="7"/>
      <c r="JWN141" s="7"/>
      <c r="JWO141" s="7"/>
      <c r="JWP141" s="7"/>
      <c r="JWQ141" s="7"/>
      <c r="JWR141" s="7"/>
      <c r="JWS141" s="7"/>
      <c r="JWT141" s="7"/>
      <c r="JWU141" s="7"/>
      <c r="JWV141" s="7"/>
      <c r="JWW141" s="7"/>
      <c r="JWX141" s="7"/>
      <c r="JWY141" s="7"/>
      <c r="JWZ141" s="7"/>
      <c r="JXA141" s="7"/>
      <c r="JXB141" s="7"/>
      <c r="JXC141" s="7"/>
      <c r="JXD141" s="7"/>
      <c r="JXE141" s="7"/>
      <c r="JXF141" s="7"/>
      <c r="JXG141" s="7"/>
      <c r="JXH141" s="7"/>
      <c r="JXI141" s="7"/>
      <c r="JXJ141" s="7"/>
      <c r="JXK141" s="7"/>
      <c r="JXL141" s="7"/>
      <c r="JXM141" s="7"/>
      <c r="JXN141" s="7"/>
      <c r="JXO141" s="7"/>
      <c r="JXP141" s="7"/>
      <c r="JXQ141" s="7"/>
      <c r="JXR141" s="7"/>
      <c r="JXS141" s="7"/>
      <c r="JXT141" s="7"/>
      <c r="JXU141" s="7"/>
      <c r="JXV141" s="7"/>
      <c r="JXW141" s="7"/>
      <c r="JXX141" s="7"/>
      <c r="JXY141" s="7"/>
      <c r="JXZ141" s="7"/>
      <c r="JYA141" s="7"/>
      <c r="JYB141" s="7"/>
      <c r="JYC141" s="7"/>
      <c r="JYD141" s="7"/>
      <c r="JYE141" s="7"/>
      <c r="JYF141" s="7"/>
      <c r="JYG141" s="7"/>
      <c r="JYH141" s="7"/>
      <c r="JYI141" s="7"/>
      <c r="JYJ141" s="7"/>
      <c r="JYK141" s="7"/>
      <c r="JYL141" s="7"/>
      <c r="JYM141" s="7"/>
      <c r="JYN141" s="7"/>
      <c r="JYO141" s="7"/>
      <c r="JYP141" s="7"/>
      <c r="JYQ141" s="7"/>
      <c r="JYR141" s="7"/>
      <c r="JYS141" s="7"/>
      <c r="JYT141" s="7"/>
      <c r="JYU141" s="7"/>
      <c r="JYV141" s="7"/>
      <c r="JYW141" s="7"/>
      <c r="JYX141" s="7"/>
      <c r="JYY141" s="7"/>
      <c r="JYZ141" s="7"/>
      <c r="JZA141" s="7"/>
      <c r="JZB141" s="7"/>
      <c r="JZC141" s="7"/>
      <c r="JZD141" s="7"/>
      <c r="JZE141" s="7"/>
      <c r="JZF141" s="7"/>
      <c r="JZG141" s="7"/>
      <c r="JZH141" s="7"/>
      <c r="JZI141" s="7"/>
      <c r="JZJ141" s="7"/>
      <c r="JZK141" s="7"/>
      <c r="JZL141" s="7"/>
      <c r="JZM141" s="7"/>
      <c r="JZN141" s="7"/>
      <c r="JZO141" s="7"/>
      <c r="JZP141" s="7"/>
      <c r="JZQ141" s="7"/>
      <c r="JZR141" s="7"/>
      <c r="JZS141" s="7"/>
      <c r="JZT141" s="7"/>
      <c r="JZU141" s="7"/>
      <c r="JZV141" s="7"/>
      <c r="JZW141" s="7"/>
      <c r="JZX141" s="7"/>
      <c r="JZY141" s="7"/>
      <c r="JZZ141" s="7"/>
      <c r="KAA141" s="7"/>
      <c r="KAB141" s="7"/>
      <c r="KAC141" s="7"/>
      <c r="KAD141" s="7"/>
      <c r="KAE141" s="7"/>
      <c r="KAF141" s="7"/>
      <c r="KAG141" s="7"/>
      <c r="KAH141" s="7"/>
      <c r="KAI141" s="7"/>
      <c r="KAJ141" s="7"/>
      <c r="KAK141" s="7"/>
      <c r="KAL141" s="7"/>
      <c r="KAM141" s="7"/>
      <c r="KAN141" s="7"/>
      <c r="KAO141" s="7"/>
      <c r="KAP141" s="7"/>
      <c r="KAQ141" s="7"/>
      <c r="KAR141" s="7"/>
      <c r="KAS141" s="7"/>
      <c r="KAT141" s="7"/>
      <c r="KAU141" s="7"/>
      <c r="KAV141" s="7"/>
      <c r="KAW141" s="7"/>
      <c r="KAX141" s="7"/>
      <c r="KAY141" s="7"/>
      <c r="KAZ141" s="7"/>
      <c r="KBA141" s="7"/>
      <c r="KBB141" s="7"/>
      <c r="KBC141" s="7"/>
      <c r="KBD141" s="7"/>
      <c r="KBE141" s="7"/>
      <c r="KBF141" s="7"/>
      <c r="KBG141" s="7"/>
      <c r="KBH141" s="7"/>
      <c r="KBI141" s="7"/>
      <c r="KBJ141" s="7"/>
      <c r="KBK141" s="7"/>
      <c r="KBL141" s="7"/>
      <c r="KBM141" s="7"/>
      <c r="KBN141" s="7"/>
      <c r="KBO141" s="7"/>
      <c r="KBP141" s="7"/>
      <c r="KBQ141" s="7"/>
      <c r="KBR141" s="7"/>
      <c r="KBS141" s="7"/>
      <c r="KBT141" s="7"/>
      <c r="KBU141" s="7"/>
      <c r="KBV141" s="7"/>
      <c r="KBW141" s="7"/>
      <c r="KBX141" s="7"/>
      <c r="KBY141" s="7"/>
      <c r="KBZ141" s="7"/>
      <c r="KCA141" s="7"/>
      <c r="KCB141" s="7"/>
      <c r="KCC141" s="7"/>
      <c r="KCD141" s="7"/>
      <c r="KCE141" s="7"/>
      <c r="KCF141" s="7"/>
      <c r="KCG141" s="7"/>
      <c r="KCH141" s="7"/>
      <c r="KCI141" s="7"/>
      <c r="KCJ141" s="7"/>
      <c r="KCK141" s="7"/>
      <c r="KCL141" s="7"/>
      <c r="KCM141" s="7"/>
      <c r="KCN141" s="7"/>
      <c r="KCO141" s="7"/>
      <c r="KCP141" s="7"/>
      <c r="KCQ141" s="7"/>
      <c r="KCR141" s="7"/>
      <c r="KCS141" s="7"/>
      <c r="KCT141" s="7"/>
      <c r="KCU141" s="7"/>
      <c r="KCV141" s="7"/>
      <c r="KCW141" s="7"/>
      <c r="KCX141" s="7"/>
      <c r="KCY141" s="7"/>
      <c r="KCZ141" s="7"/>
      <c r="KDA141" s="7"/>
      <c r="KDB141" s="7"/>
      <c r="KDC141" s="7"/>
      <c r="KDD141" s="7"/>
      <c r="KDE141" s="7"/>
      <c r="KDF141" s="7"/>
      <c r="KDG141" s="7"/>
      <c r="KDH141" s="7"/>
      <c r="KDI141" s="7"/>
      <c r="KDJ141" s="7"/>
      <c r="KDK141" s="7"/>
      <c r="KDL141" s="7"/>
      <c r="KDM141" s="7"/>
      <c r="KDN141" s="7"/>
      <c r="KDO141" s="7"/>
      <c r="KDP141" s="7"/>
      <c r="KDQ141" s="7"/>
      <c r="KDR141" s="7"/>
      <c r="KDS141" s="7"/>
      <c r="KDT141" s="7"/>
      <c r="KDU141" s="7"/>
      <c r="KDV141" s="7"/>
      <c r="KDW141" s="7"/>
      <c r="KDX141" s="7"/>
      <c r="KDY141" s="7"/>
      <c r="KDZ141" s="7"/>
      <c r="KEA141" s="7"/>
      <c r="KEB141" s="7"/>
      <c r="KEC141" s="7"/>
      <c r="KED141" s="7"/>
      <c r="KEE141" s="7"/>
      <c r="KEF141" s="7"/>
      <c r="KEG141" s="7"/>
      <c r="KEH141" s="7"/>
      <c r="KEI141" s="7"/>
      <c r="KEJ141" s="7"/>
      <c r="KEK141" s="7"/>
      <c r="KEL141" s="7"/>
      <c r="KEM141" s="7"/>
      <c r="KEN141" s="7"/>
      <c r="KEO141" s="7"/>
      <c r="KEP141" s="7"/>
      <c r="KEQ141" s="7"/>
      <c r="KER141" s="7"/>
      <c r="KES141" s="7"/>
      <c r="KET141" s="7"/>
      <c r="KEU141" s="7"/>
      <c r="KEV141" s="7"/>
      <c r="KEW141" s="7"/>
      <c r="KEX141" s="7"/>
      <c r="KEY141" s="7"/>
      <c r="KEZ141" s="7"/>
      <c r="KFA141" s="7"/>
      <c r="KFB141" s="7"/>
      <c r="KFC141" s="7"/>
      <c r="KFD141" s="7"/>
      <c r="KFE141" s="7"/>
      <c r="KFF141" s="7"/>
      <c r="KFG141" s="7"/>
      <c r="KFH141" s="7"/>
      <c r="KFI141" s="7"/>
      <c r="KFJ141" s="7"/>
      <c r="KFK141" s="7"/>
      <c r="KFL141" s="7"/>
      <c r="KFM141" s="7"/>
      <c r="KFN141" s="7"/>
      <c r="KFO141" s="7"/>
      <c r="KFP141" s="7"/>
      <c r="KFQ141" s="7"/>
      <c r="KFR141" s="7"/>
      <c r="KFS141" s="7"/>
      <c r="KFT141" s="7"/>
      <c r="KFU141" s="7"/>
      <c r="KFV141" s="7"/>
      <c r="KFW141" s="7"/>
      <c r="KFX141" s="7"/>
      <c r="KFY141" s="7"/>
      <c r="KFZ141" s="7"/>
      <c r="KGA141" s="7"/>
      <c r="KGB141" s="7"/>
      <c r="KGC141" s="7"/>
      <c r="KGD141" s="7"/>
      <c r="KGE141" s="7"/>
      <c r="KGF141" s="7"/>
      <c r="KGG141" s="7"/>
      <c r="KGH141" s="7"/>
      <c r="KGI141" s="7"/>
      <c r="KGJ141" s="7"/>
      <c r="KGK141" s="7"/>
      <c r="KGL141" s="7"/>
      <c r="KGM141" s="7"/>
      <c r="KGN141" s="7"/>
      <c r="KGO141" s="7"/>
      <c r="KGP141" s="7"/>
      <c r="KGQ141" s="7"/>
      <c r="KGR141" s="7"/>
      <c r="KGS141" s="7"/>
      <c r="KGT141" s="7"/>
      <c r="KGU141" s="7"/>
      <c r="KGV141" s="7"/>
      <c r="KGW141" s="7"/>
      <c r="KGX141" s="7"/>
      <c r="KGY141" s="7"/>
      <c r="KGZ141" s="7"/>
      <c r="KHA141" s="7"/>
      <c r="KHB141" s="7"/>
      <c r="KHC141" s="7"/>
      <c r="KHD141" s="7"/>
      <c r="KHE141" s="7"/>
      <c r="KHF141" s="7"/>
      <c r="KHG141" s="7"/>
      <c r="KHH141" s="7"/>
      <c r="KHI141" s="7"/>
      <c r="KHJ141" s="7"/>
      <c r="KHK141" s="7"/>
      <c r="KHL141" s="7"/>
      <c r="KHM141" s="7"/>
      <c r="KHN141" s="7"/>
      <c r="KHO141" s="7"/>
      <c r="KHP141" s="7"/>
      <c r="KHQ141" s="7"/>
      <c r="KHR141" s="7"/>
      <c r="KHS141" s="7"/>
      <c r="KHT141" s="7"/>
      <c r="KHU141" s="7"/>
      <c r="KHV141" s="7"/>
      <c r="KHW141" s="7"/>
      <c r="KHX141" s="7"/>
      <c r="KHY141" s="7"/>
      <c r="KHZ141" s="7"/>
      <c r="KIA141" s="7"/>
      <c r="KIB141" s="7"/>
      <c r="KIC141" s="7"/>
      <c r="KID141" s="7"/>
      <c r="KIE141" s="7"/>
      <c r="KIF141" s="7"/>
      <c r="KIG141" s="7"/>
      <c r="KIH141" s="7"/>
      <c r="KII141" s="7"/>
      <c r="KIJ141" s="7"/>
      <c r="KIK141" s="7"/>
      <c r="KIL141" s="7"/>
      <c r="KIM141" s="7"/>
      <c r="KIN141" s="7"/>
      <c r="KIO141" s="7"/>
      <c r="KIP141" s="7"/>
      <c r="KIQ141" s="7"/>
      <c r="KIR141" s="7"/>
      <c r="KIS141" s="7"/>
      <c r="KIT141" s="7"/>
      <c r="KIU141" s="7"/>
      <c r="KIV141" s="7"/>
      <c r="KIW141" s="7"/>
      <c r="KIX141" s="7"/>
      <c r="KIY141" s="7"/>
      <c r="KIZ141" s="7"/>
      <c r="KJA141" s="7"/>
      <c r="KJB141" s="7"/>
      <c r="KJC141" s="7"/>
      <c r="KJD141" s="7"/>
      <c r="KJE141" s="7"/>
      <c r="KJF141" s="7"/>
      <c r="KJG141" s="7"/>
      <c r="KJH141" s="7"/>
      <c r="KJI141" s="7"/>
      <c r="KJJ141" s="7"/>
      <c r="KJK141" s="7"/>
      <c r="KJL141" s="7"/>
      <c r="KJM141" s="7"/>
      <c r="KJN141" s="7"/>
      <c r="KJO141" s="7"/>
      <c r="KJP141" s="7"/>
      <c r="KJQ141" s="7"/>
      <c r="KJR141" s="7"/>
      <c r="KJS141" s="7"/>
      <c r="KJT141" s="7"/>
      <c r="KJU141" s="7"/>
      <c r="KJV141" s="7"/>
      <c r="KJW141" s="7"/>
      <c r="KJX141" s="7"/>
      <c r="KJY141" s="7"/>
      <c r="KJZ141" s="7"/>
      <c r="KKA141" s="7"/>
      <c r="KKB141" s="7"/>
      <c r="KKC141" s="7"/>
      <c r="KKD141" s="7"/>
      <c r="KKE141" s="7"/>
      <c r="KKF141" s="7"/>
      <c r="KKG141" s="7"/>
      <c r="KKH141" s="7"/>
      <c r="KKI141" s="7"/>
      <c r="KKJ141" s="7"/>
      <c r="KKK141" s="7"/>
      <c r="KKL141" s="7"/>
      <c r="KKM141" s="7"/>
      <c r="KKN141" s="7"/>
      <c r="KKO141" s="7"/>
      <c r="KKP141" s="7"/>
      <c r="KKQ141" s="7"/>
      <c r="KKR141" s="7"/>
      <c r="KKS141" s="7"/>
      <c r="KKT141" s="7"/>
      <c r="KKU141" s="7"/>
      <c r="KKV141" s="7"/>
      <c r="KKW141" s="7"/>
      <c r="KKX141" s="7"/>
      <c r="KKY141" s="7"/>
      <c r="KKZ141" s="7"/>
      <c r="KLA141" s="7"/>
      <c r="KLB141" s="7"/>
      <c r="KLC141" s="7"/>
      <c r="KLD141" s="7"/>
      <c r="KLE141" s="7"/>
      <c r="KLF141" s="7"/>
      <c r="KLG141" s="7"/>
      <c r="KLH141" s="7"/>
      <c r="KLI141" s="7"/>
      <c r="KLJ141" s="7"/>
      <c r="KLK141" s="7"/>
      <c r="KLL141" s="7"/>
      <c r="KLM141" s="7"/>
      <c r="KLN141" s="7"/>
      <c r="KLO141" s="7"/>
      <c r="KLP141" s="7"/>
      <c r="KLQ141" s="7"/>
      <c r="KLR141" s="7"/>
      <c r="KLS141" s="7"/>
      <c r="KLT141" s="7"/>
      <c r="KLU141" s="7"/>
      <c r="KLV141" s="7"/>
      <c r="KLW141" s="7"/>
      <c r="KLX141" s="7"/>
      <c r="KLY141" s="7"/>
      <c r="KLZ141" s="7"/>
      <c r="KMA141" s="7"/>
      <c r="KMB141" s="7"/>
      <c r="KMC141" s="7"/>
      <c r="KMD141" s="7"/>
      <c r="KME141" s="7"/>
      <c r="KMF141" s="7"/>
      <c r="KMG141" s="7"/>
      <c r="KMH141" s="7"/>
      <c r="KMI141" s="7"/>
      <c r="KMJ141" s="7"/>
      <c r="KMK141" s="7"/>
      <c r="KML141" s="7"/>
      <c r="KMM141" s="7"/>
      <c r="KMN141" s="7"/>
      <c r="KMO141" s="7"/>
      <c r="KMP141" s="7"/>
      <c r="KMQ141" s="7"/>
      <c r="KMR141" s="7"/>
      <c r="KMS141" s="7"/>
      <c r="KMT141" s="7"/>
      <c r="KMU141" s="7"/>
      <c r="KMV141" s="7"/>
      <c r="KMW141" s="7"/>
      <c r="KMX141" s="7"/>
      <c r="KMY141" s="7"/>
      <c r="KMZ141" s="7"/>
      <c r="KNA141" s="7"/>
      <c r="KNB141" s="7"/>
      <c r="KNC141" s="7"/>
      <c r="KND141" s="7"/>
      <c r="KNE141" s="7"/>
      <c r="KNF141" s="7"/>
      <c r="KNG141" s="7"/>
      <c r="KNH141" s="7"/>
      <c r="KNI141" s="7"/>
      <c r="KNJ141" s="7"/>
      <c r="KNK141" s="7"/>
      <c r="KNL141" s="7"/>
      <c r="KNM141" s="7"/>
      <c r="KNN141" s="7"/>
      <c r="KNO141" s="7"/>
      <c r="KNP141" s="7"/>
      <c r="KNQ141" s="7"/>
      <c r="KNR141" s="7"/>
      <c r="KNS141" s="7"/>
      <c r="KNT141" s="7"/>
      <c r="KNU141" s="7"/>
      <c r="KNV141" s="7"/>
      <c r="KNW141" s="7"/>
      <c r="KNX141" s="7"/>
      <c r="KNY141" s="7"/>
      <c r="KNZ141" s="7"/>
      <c r="KOA141" s="7"/>
      <c r="KOB141" s="7"/>
      <c r="KOC141" s="7"/>
      <c r="KOD141" s="7"/>
      <c r="KOE141" s="7"/>
      <c r="KOF141" s="7"/>
      <c r="KOG141" s="7"/>
      <c r="KOH141" s="7"/>
      <c r="KOI141" s="7"/>
      <c r="KOJ141" s="7"/>
      <c r="KOK141" s="7"/>
      <c r="KOL141" s="7"/>
      <c r="KOM141" s="7"/>
      <c r="KON141" s="7"/>
      <c r="KOO141" s="7"/>
      <c r="KOP141" s="7"/>
      <c r="KOQ141" s="7"/>
      <c r="KOR141" s="7"/>
      <c r="KOS141" s="7"/>
      <c r="KOT141" s="7"/>
      <c r="KOU141" s="7"/>
      <c r="KOV141" s="7"/>
      <c r="KOW141" s="7"/>
      <c r="KOX141" s="7"/>
      <c r="KOY141" s="7"/>
      <c r="KOZ141" s="7"/>
      <c r="KPA141" s="7"/>
      <c r="KPB141" s="7"/>
      <c r="KPC141" s="7"/>
      <c r="KPD141" s="7"/>
      <c r="KPE141" s="7"/>
      <c r="KPF141" s="7"/>
      <c r="KPG141" s="7"/>
      <c r="KPH141" s="7"/>
      <c r="KPI141" s="7"/>
      <c r="KPJ141" s="7"/>
      <c r="KPK141" s="7"/>
      <c r="KPL141" s="7"/>
      <c r="KPM141" s="7"/>
      <c r="KPN141" s="7"/>
      <c r="KPO141" s="7"/>
      <c r="KPP141" s="7"/>
      <c r="KPQ141" s="7"/>
      <c r="KPR141" s="7"/>
      <c r="KPS141" s="7"/>
      <c r="KPT141" s="7"/>
      <c r="KPU141" s="7"/>
      <c r="KPV141" s="7"/>
      <c r="KPW141" s="7"/>
      <c r="KPX141" s="7"/>
      <c r="KPY141" s="7"/>
      <c r="KPZ141" s="7"/>
      <c r="KQA141" s="7"/>
      <c r="KQB141" s="7"/>
      <c r="KQC141" s="7"/>
      <c r="KQD141" s="7"/>
      <c r="KQE141" s="7"/>
      <c r="KQF141" s="7"/>
      <c r="KQG141" s="7"/>
      <c r="KQH141" s="7"/>
      <c r="KQI141" s="7"/>
      <c r="KQJ141" s="7"/>
      <c r="KQK141" s="7"/>
      <c r="KQL141" s="7"/>
      <c r="KQM141" s="7"/>
      <c r="KQN141" s="7"/>
      <c r="KQO141" s="7"/>
      <c r="KQP141" s="7"/>
      <c r="KQQ141" s="7"/>
      <c r="KQR141" s="7"/>
      <c r="KQS141" s="7"/>
      <c r="KQT141" s="7"/>
      <c r="KQU141" s="7"/>
      <c r="KQV141" s="7"/>
      <c r="KQW141" s="7"/>
      <c r="KQX141" s="7"/>
      <c r="KQY141" s="7"/>
      <c r="KQZ141" s="7"/>
      <c r="KRA141" s="7"/>
      <c r="KRB141" s="7"/>
      <c r="KRC141" s="7"/>
      <c r="KRD141" s="7"/>
      <c r="KRE141" s="7"/>
      <c r="KRF141" s="7"/>
      <c r="KRG141" s="7"/>
      <c r="KRH141" s="7"/>
      <c r="KRI141" s="7"/>
      <c r="KRJ141" s="7"/>
      <c r="KRK141" s="7"/>
      <c r="KRL141" s="7"/>
      <c r="KRM141" s="7"/>
      <c r="KRN141" s="7"/>
      <c r="KRO141" s="7"/>
      <c r="KRP141" s="7"/>
      <c r="KRQ141" s="7"/>
      <c r="KRR141" s="7"/>
      <c r="KRS141" s="7"/>
      <c r="KRT141" s="7"/>
      <c r="KRU141" s="7"/>
      <c r="KRV141" s="7"/>
      <c r="KRW141" s="7"/>
      <c r="KRX141" s="7"/>
      <c r="KRY141" s="7"/>
      <c r="KRZ141" s="7"/>
      <c r="KSA141" s="7"/>
      <c r="KSB141" s="7"/>
      <c r="KSC141" s="7"/>
      <c r="KSD141" s="7"/>
      <c r="KSE141" s="7"/>
      <c r="KSF141" s="7"/>
      <c r="KSG141" s="7"/>
      <c r="KSH141" s="7"/>
      <c r="KSI141" s="7"/>
      <c r="KSJ141" s="7"/>
      <c r="KSK141" s="7"/>
      <c r="KSL141" s="7"/>
      <c r="KSM141" s="7"/>
      <c r="KSN141" s="7"/>
      <c r="KSO141" s="7"/>
      <c r="KSP141" s="7"/>
      <c r="KSQ141" s="7"/>
      <c r="KSR141" s="7"/>
      <c r="KSS141" s="7"/>
      <c r="KST141" s="7"/>
      <c r="KSU141" s="7"/>
      <c r="KSV141" s="7"/>
      <c r="KSW141" s="7"/>
      <c r="KSX141" s="7"/>
      <c r="KSY141" s="7"/>
      <c r="KSZ141" s="7"/>
      <c r="KTA141" s="7"/>
      <c r="KTB141" s="7"/>
      <c r="KTC141" s="7"/>
      <c r="KTD141" s="7"/>
      <c r="KTE141" s="7"/>
      <c r="KTF141" s="7"/>
      <c r="KTG141" s="7"/>
      <c r="KTH141" s="7"/>
      <c r="KTI141" s="7"/>
      <c r="KTJ141" s="7"/>
      <c r="KTK141" s="7"/>
      <c r="KTL141" s="7"/>
      <c r="KTM141" s="7"/>
      <c r="KTN141" s="7"/>
      <c r="KTO141" s="7"/>
      <c r="KTP141" s="7"/>
      <c r="KTQ141" s="7"/>
      <c r="KTR141" s="7"/>
      <c r="KTS141" s="7"/>
      <c r="KTT141" s="7"/>
      <c r="KTU141" s="7"/>
      <c r="KTV141" s="7"/>
      <c r="KTW141" s="7"/>
      <c r="KTX141" s="7"/>
      <c r="KTY141" s="7"/>
      <c r="KTZ141" s="7"/>
      <c r="KUA141" s="7"/>
      <c r="KUB141" s="7"/>
      <c r="KUC141" s="7"/>
      <c r="KUD141" s="7"/>
      <c r="KUE141" s="7"/>
      <c r="KUF141" s="7"/>
      <c r="KUG141" s="7"/>
      <c r="KUH141" s="7"/>
      <c r="KUI141" s="7"/>
      <c r="KUJ141" s="7"/>
      <c r="KUK141" s="7"/>
      <c r="KUL141" s="7"/>
      <c r="KUM141" s="7"/>
      <c r="KUN141" s="7"/>
      <c r="KUO141" s="7"/>
      <c r="KUP141" s="7"/>
      <c r="KUQ141" s="7"/>
      <c r="KUR141" s="7"/>
      <c r="KUS141" s="7"/>
      <c r="KUT141" s="7"/>
      <c r="KUU141" s="7"/>
      <c r="KUV141" s="7"/>
      <c r="KUW141" s="7"/>
      <c r="KUX141" s="7"/>
      <c r="KUY141" s="7"/>
      <c r="KUZ141" s="7"/>
      <c r="KVA141" s="7"/>
      <c r="KVB141" s="7"/>
      <c r="KVC141" s="7"/>
      <c r="KVD141" s="7"/>
      <c r="KVE141" s="7"/>
      <c r="KVF141" s="7"/>
      <c r="KVG141" s="7"/>
      <c r="KVH141" s="7"/>
      <c r="KVI141" s="7"/>
      <c r="KVJ141" s="7"/>
      <c r="KVK141" s="7"/>
      <c r="KVL141" s="7"/>
      <c r="KVM141" s="7"/>
      <c r="KVN141" s="7"/>
      <c r="KVO141" s="7"/>
      <c r="KVP141" s="7"/>
      <c r="KVQ141" s="7"/>
      <c r="KVR141" s="7"/>
      <c r="KVS141" s="7"/>
      <c r="KVT141" s="7"/>
      <c r="KVU141" s="7"/>
      <c r="KVV141" s="7"/>
      <c r="KVW141" s="7"/>
      <c r="KVX141" s="7"/>
      <c r="KVY141" s="7"/>
      <c r="KVZ141" s="7"/>
      <c r="KWA141" s="7"/>
      <c r="KWB141" s="7"/>
      <c r="KWC141" s="7"/>
      <c r="KWD141" s="7"/>
      <c r="KWE141" s="7"/>
      <c r="KWF141" s="7"/>
      <c r="KWG141" s="7"/>
      <c r="KWH141" s="7"/>
      <c r="KWI141" s="7"/>
      <c r="KWJ141" s="7"/>
      <c r="KWK141" s="7"/>
      <c r="KWL141" s="7"/>
      <c r="KWM141" s="7"/>
      <c r="KWN141" s="7"/>
      <c r="KWO141" s="7"/>
      <c r="KWP141" s="7"/>
      <c r="KWQ141" s="7"/>
      <c r="KWR141" s="7"/>
      <c r="KWS141" s="7"/>
      <c r="KWT141" s="7"/>
      <c r="KWU141" s="7"/>
      <c r="KWV141" s="7"/>
      <c r="KWW141" s="7"/>
      <c r="KWX141" s="7"/>
      <c r="KWY141" s="7"/>
      <c r="KWZ141" s="7"/>
      <c r="KXA141" s="7"/>
      <c r="KXB141" s="7"/>
      <c r="KXC141" s="7"/>
      <c r="KXD141" s="7"/>
      <c r="KXE141" s="7"/>
      <c r="KXF141" s="7"/>
      <c r="KXG141" s="7"/>
      <c r="KXH141" s="7"/>
      <c r="KXI141" s="7"/>
      <c r="KXJ141" s="7"/>
      <c r="KXK141" s="7"/>
      <c r="KXL141" s="7"/>
      <c r="KXM141" s="7"/>
      <c r="KXN141" s="7"/>
      <c r="KXO141" s="7"/>
      <c r="KXP141" s="7"/>
      <c r="KXQ141" s="7"/>
      <c r="KXR141" s="7"/>
      <c r="KXS141" s="7"/>
      <c r="KXT141" s="7"/>
      <c r="KXU141" s="7"/>
      <c r="KXV141" s="7"/>
      <c r="KXW141" s="7"/>
      <c r="KXX141" s="7"/>
      <c r="KXY141" s="7"/>
      <c r="KXZ141" s="7"/>
      <c r="KYA141" s="7"/>
      <c r="KYB141" s="7"/>
      <c r="KYC141" s="7"/>
      <c r="KYD141" s="7"/>
      <c r="KYE141" s="7"/>
      <c r="KYF141" s="7"/>
      <c r="KYG141" s="7"/>
      <c r="KYH141" s="7"/>
      <c r="KYI141" s="7"/>
      <c r="KYJ141" s="7"/>
      <c r="KYK141" s="7"/>
      <c r="KYL141" s="7"/>
      <c r="KYM141" s="7"/>
      <c r="KYN141" s="7"/>
      <c r="KYO141" s="7"/>
      <c r="KYP141" s="7"/>
      <c r="KYQ141" s="7"/>
      <c r="KYR141" s="7"/>
      <c r="KYS141" s="7"/>
      <c r="KYT141" s="7"/>
      <c r="KYU141" s="7"/>
      <c r="KYV141" s="7"/>
      <c r="KYW141" s="7"/>
      <c r="KYX141" s="7"/>
      <c r="KYY141" s="7"/>
      <c r="KYZ141" s="7"/>
      <c r="KZA141" s="7"/>
      <c r="KZB141" s="7"/>
      <c r="KZC141" s="7"/>
      <c r="KZD141" s="7"/>
      <c r="KZE141" s="7"/>
      <c r="KZF141" s="7"/>
      <c r="KZG141" s="7"/>
      <c r="KZH141" s="7"/>
      <c r="KZI141" s="7"/>
      <c r="KZJ141" s="7"/>
      <c r="KZK141" s="7"/>
      <c r="KZL141" s="7"/>
      <c r="KZM141" s="7"/>
      <c r="KZN141" s="7"/>
      <c r="KZO141" s="7"/>
      <c r="KZP141" s="7"/>
      <c r="KZQ141" s="7"/>
      <c r="KZR141" s="7"/>
      <c r="KZS141" s="7"/>
      <c r="KZT141" s="7"/>
      <c r="KZU141" s="7"/>
      <c r="KZV141" s="7"/>
      <c r="KZW141" s="7"/>
      <c r="KZX141" s="7"/>
      <c r="KZY141" s="7"/>
      <c r="KZZ141" s="7"/>
      <c r="LAA141" s="7"/>
      <c r="LAB141" s="7"/>
      <c r="LAC141" s="7"/>
      <c r="LAD141" s="7"/>
      <c r="LAE141" s="7"/>
      <c r="LAF141" s="7"/>
      <c r="LAG141" s="7"/>
      <c r="LAH141" s="7"/>
      <c r="LAI141" s="7"/>
      <c r="LAJ141" s="7"/>
      <c r="LAK141" s="7"/>
      <c r="LAL141" s="7"/>
      <c r="LAM141" s="7"/>
      <c r="LAN141" s="7"/>
      <c r="LAO141" s="7"/>
      <c r="LAP141" s="7"/>
      <c r="LAQ141" s="7"/>
      <c r="LAR141" s="7"/>
      <c r="LAS141" s="7"/>
      <c r="LAT141" s="7"/>
      <c r="LAU141" s="7"/>
      <c r="LAV141" s="7"/>
      <c r="LAW141" s="7"/>
      <c r="LAX141" s="7"/>
      <c r="LAY141" s="7"/>
      <c r="LAZ141" s="7"/>
      <c r="LBA141" s="7"/>
      <c r="LBB141" s="7"/>
      <c r="LBC141" s="7"/>
      <c r="LBD141" s="7"/>
      <c r="LBE141" s="7"/>
      <c r="LBF141" s="7"/>
      <c r="LBG141" s="7"/>
      <c r="LBH141" s="7"/>
      <c r="LBI141" s="7"/>
      <c r="LBJ141" s="7"/>
      <c r="LBK141" s="7"/>
      <c r="LBL141" s="7"/>
      <c r="LBM141" s="7"/>
      <c r="LBN141" s="7"/>
      <c r="LBO141" s="7"/>
      <c r="LBP141" s="7"/>
      <c r="LBQ141" s="7"/>
      <c r="LBR141" s="7"/>
      <c r="LBS141" s="7"/>
      <c r="LBT141" s="7"/>
      <c r="LBU141" s="7"/>
      <c r="LBV141" s="7"/>
      <c r="LBW141" s="7"/>
      <c r="LBX141" s="7"/>
      <c r="LBY141" s="7"/>
      <c r="LBZ141" s="7"/>
      <c r="LCA141" s="7"/>
      <c r="LCB141" s="7"/>
      <c r="LCC141" s="7"/>
      <c r="LCD141" s="7"/>
      <c r="LCE141" s="7"/>
      <c r="LCF141" s="7"/>
      <c r="LCG141" s="7"/>
      <c r="LCH141" s="7"/>
      <c r="LCI141" s="7"/>
      <c r="LCJ141" s="7"/>
      <c r="LCK141" s="7"/>
      <c r="LCL141" s="7"/>
      <c r="LCM141" s="7"/>
      <c r="LCN141" s="7"/>
      <c r="LCO141" s="7"/>
      <c r="LCP141" s="7"/>
      <c r="LCQ141" s="7"/>
      <c r="LCR141" s="7"/>
      <c r="LCS141" s="7"/>
      <c r="LCT141" s="7"/>
      <c r="LCU141" s="7"/>
      <c r="LCV141" s="7"/>
      <c r="LCW141" s="7"/>
      <c r="LCX141" s="7"/>
      <c r="LCY141" s="7"/>
      <c r="LCZ141" s="7"/>
      <c r="LDA141" s="7"/>
      <c r="LDB141" s="7"/>
      <c r="LDC141" s="7"/>
      <c r="LDD141" s="7"/>
      <c r="LDE141" s="7"/>
      <c r="LDF141" s="7"/>
      <c r="LDG141" s="7"/>
      <c r="LDH141" s="7"/>
      <c r="LDI141" s="7"/>
      <c r="LDJ141" s="7"/>
      <c r="LDK141" s="7"/>
      <c r="LDL141" s="7"/>
      <c r="LDM141" s="7"/>
      <c r="LDN141" s="7"/>
      <c r="LDO141" s="7"/>
      <c r="LDP141" s="7"/>
      <c r="LDQ141" s="7"/>
      <c r="LDR141" s="7"/>
      <c r="LDS141" s="7"/>
      <c r="LDT141" s="7"/>
      <c r="LDU141" s="7"/>
      <c r="LDV141" s="7"/>
      <c r="LDW141" s="7"/>
      <c r="LDX141" s="7"/>
      <c r="LDY141" s="7"/>
      <c r="LDZ141" s="7"/>
      <c r="LEA141" s="7"/>
      <c r="LEB141" s="7"/>
      <c r="LEC141" s="7"/>
      <c r="LED141" s="7"/>
      <c r="LEE141" s="7"/>
      <c r="LEF141" s="7"/>
      <c r="LEG141" s="7"/>
      <c r="LEH141" s="7"/>
      <c r="LEI141" s="7"/>
      <c r="LEJ141" s="7"/>
      <c r="LEK141" s="7"/>
      <c r="LEL141" s="7"/>
      <c r="LEM141" s="7"/>
      <c r="LEN141" s="7"/>
      <c r="LEO141" s="7"/>
      <c r="LEP141" s="7"/>
      <c r="LEQ141" s="7"/>
      <c r="LER141" s="7"/>
      <c r="LES141" s="7"/>
      <c r="LET141" s="7"/>
      <c r="LEU141" s="7"/>
      <c r="LEV141" s="7"/>
      <c r="LEW141" s="7"/>
      <c r="LEX141" s="7"/>
      <c r="LEY141" s="7"/>
      <c r="LEZ141" s="7"/>
      <c r="LFA141" s="7"/>
      <c r="LFB141" s="7"/>
      <c r="LFC141" s="7"/>
      <c r="LFD141" s="7"/>
      <c r="LFE141" s="7"/>
      <c r="LFF141" s="7"/>
      <c r="LFG141" s="7"/>
      <c r="LFH141" s="7"/>
      <c r="LFI141" s="7"/>
      <c r="LFJ141" s="7"/>
      <c r="LFK141" s="7"/>
      <c r="LFL141" s="7"/>
      <c r="LFM141" s="7"/>
      <c r="LFN141" s="7"/>
      <c r="LFO141" s="7"/>
      <c r="LFP141" s="7"/>
      <c r="LFQ141" s="7"/>
      <c r="LFR141" s="7"/>
      <c r="LFS141" s="7"/>
      <c r="LFT141" s="7"/>
      <c r="LFU141" s="7"/>
      <c r="LFV141" s="7"/>
      <c r="LFW141" s="7"/>
      <c r="LFX141" s="7"/>
      <c r="LFY141" s="7"/>
      <c r="LFZ141" s="7"/>
      <c r="LGA141" s="7"/>
      <c r="LGB141" s="7"/>
      <c r="LGC141" s="7"/>
      <c r="LGD141" s="7"/>
      <c r="LGE141" s="7"/>
      <c r="LGF141" s="7"/>
      <c r="LGG141" s="7"/>
      <c r="LGH141" s="7"/>
      <c r="LGI141" s="7"/>
      <c r="LGJ141" s="7"/>
      <c r="LGK141" s="7"/>
      <c r="LGL141" s="7"/>
      <c r="LGM141" s="7"/>
      <c r="LGN141" s="7"/>
      <c r="LGO141" s="7"/>
      <c r="LGP141" s="7"/>
      <c r="LGQ141" s="7"/>
      <c r="LGR141" s="7"/>
      <c r="LGS141" s="7"/>
      <c r="LGT141" s="7"/>
      <c r="LGU141" s="7"/>
      <c r="LGV141" s="7"/>
      <c r="LGW141" s="7"/>
      <c r="LGX141" s="7"/>
      <c r="LGY141" s="7"/>
      <c r="LGZ141" s="7"/>
      <c r="LHA141" s="7"/>
      <c r="LHB141" s="7"/>
      <c r="LHC141" s="7"/>
      <c r="LHD141" s="7"/>
      <c r="LHE141" s="7"/>
      <c r="LHF141" s="7"/>
      <c r="LHG141" s="7"/>
      <c r="LHH141" s="7"/>
      <c r="LHI141" s="7"/>
      <c r="LHJ141" s="7"/>
      <c r="LHK141" s="7"/>
      <c r="LHL141" s="7"/>
      <c r="LHM141" s="7"/>
      <c r="LHN141" s="7"/>
      <c r="LHO141" s="7"/>
      <c r="LHP141" s="7"/>
      <c r="LHQ141" s="7"/>
      <c r="LHR141" s="7"/>
      <c r="LHS141" s="7"/>
      <c r="LHT141" s="7"/>
      <c r="LHU141" s="7"/>
      <c r="LHV141" s="7"/>
      <c r="LHW141" s="7"/>
      <c r="LHX141" s="7"/>
      <c r="LHY141" s="7"/>
      <c r="LHZ141" s="7"/>
      <c r="LIA141" s="7"/>
      <c r="LIB141" s="7"/>
      <c r="LIC141" s="7"/>
      <c r="LID141" s="7"/>
      <c r="LIE141" s="7"/>
      <c r="LIF141" s="7"/>
      <c r="LIG141" s="7"/>
      <c r="LIH141" s="7"/>
      <c r="LII141" s="7"/>
      <c r="LIJ141" s="7"/>
      <c r="LIK141" s="7"/>
      <c r="LIL141" s="7"/>
      <c r="LIM141" s="7"/>
      <c r="LIN141" s="7"/>
      <c r="LIO141" s="7"/>
      <c r="LIP141" s="7"/>
      <c r="LIQ141" s="7"/>
      <c r="LIR141" s="7"/>
      <c r="LIS141" s="7"/>
      <c r="LIT141" s="7"/>
      <c r="LIU141" s="7"/>
      <c r="LIV141" s="7"/>
      <c r="LIW141" s="7"/>
      <c r="LIX141" s="7"/>
      <c r="LIY141" s="7"/>
      <c r="LIZ141" s="7"/>
      <c r="LJA141" s="7"/>
      <c r="LJB141" s="7"/>
      <c r="LJC141" s="7"/>
      <c r="LJD141" s="7"/>
      <c r="LJE141" s="7"/>
      <c r="LJF141" s="7"/>
      <c r="LJG141" s="7"/>
      <c r="LJH141" s="7"/>
      <c r="LJI141" s="7"/>
      <c r="LJJ141" s="7"/>
      <c r="LJK141" s="7"/>
      <c r="LJL141" s="7"/>
      <c r="LJM141" s="7"/>
      <c r="LJN141" s="7"/>
      <c r="LJO141" s="7"/>
      <c r="LJP141" s="7"/>
      <c r="LJQ141" s="7"/>
      <c r="LJR141" s="7"/>
      <c r="LJS141" s="7"/>
      <c r="LJT141" s="7"/>
      <c r="LJU141" s="7"/>
      <c r="LJV141" s="7"/>
      <c r="LJW141" s="7"/>
      <c r="LJX141" s="7"/>
      <c r="LJY141" s="7"/>
      <c r="LJZ141" s="7"/>
      <c r="LKA141" s="7"/>
      <c r="LKB141" s="7"/>
      <c r="LKC141" s="7"/>
      <c r="LKD141" s="7"/>
      <c r="LKE141" s="7"/>
      <c r="LKF141" s="7"/>
      <c r="LKG141" s="7"/>
      <c r="LKH141" s="7"/>
      <c r="LKI141" s="7"/>
      <c r="LKJ141" s="7"/>
      <c r="LKK141" s="7"/>
      <c r="LKL141" s="7"/>
      <c r="LKM141" s="7"/>
      <c r="LKN141" s="7"/>
      <c r="LKO141" s="7"/>
      <c r="LKP141" s="7"/>
      <c r="LKQ141" s="7"/>
      <c r="LKR141" s="7"/>
      <c r="LKS141" s="7"/>
      <c r="LKT141" s="7"/>
      <c r="LKU141" s="7"/>
      <c r="LKV141" s="7"/>
      <c r="LKW141" s="7"/>
      <c r="LKX141" s="7"/>
      <c r="LKY141" s="7"/>
      <c r="LKZ141" s="7"/>
      <c r="LLA141" s="7"/>
      <c r="LLB141" s="7"/>
      <c r="LLC141" s="7"/>
      <c r="LLD141" s="7"/>
      <c r="LLE141" s="7"/>
      <c r="LLF141" s="7"/>
      <c r="LLG141" s="7"/>
      <c r="LLH141" s="7"/>
      <c r="LLI141" s="7"/>
      <c r="LLJ141" s="7"/>
      <c r="LLK141" s="7"/>
      <c r="LLL141" s="7"/>
      <c r="LLM141" s="7"/>
      <c r="LLN141" s="7"/>
      <c r="LLO141" s="7"/>
      <c r="LLP141" s="7"/>
      <c r="LLQ141" s="7"/>
      <c r="LLR141" s="7"/>
      <c r="LLS141" s="7"/>
      <c r="LLT141" s="7"/>
      <c r="LLU141" s="7"/>
      <c r="LLV141" s="7"/>
      <c r="LLW141" s="7"/>
      <c r="LLX141" s="7"/>
      <c r="LLY141" s="7"/>
      <c r="LLZ141" s="7"/>
      <c r="LMA141" s="7"/>
      <c r="LMB141" s="7"/>
      <c r="LMC141" s="7"/>
      <c r="LMD141" s="7"/>
      <c r="LME141" s="7"/>
      <c r="LMF141" s="7"/>
      <c r="LMG141" s="7"/>
      <c r="LMH141" s="7"/>
      <c r="LMI141" s="7"/>
      <c r="LMJ141" s="7"/>
      <c r="LMK141" s="7"/>
      <c r="LML141" s="7"/>
      <c r="LMM141" s="7"/>
      <c r="LMN141" s="7"/>
      <c r="LMO141" s="7"/>
      <c r="LMP141" s="7"/>
      <c r="LMQ141" s="7"/>
      <c r="LMR141" s="7"/>
      <c r="LMS141" s="7"/>
      <c r="LMT141" s="7"/>
      <c r="LMU141" s="7"/>
      <c r="LMV141" s="7"/>
      <c r="LMW141" s="7"/>
      <c r="LMX141" s="7"/>
      <c r="LMY141" s="7"/>
      <c r="LMZ141" s="7"/>
      <c r="LNA141" s="7"/>
      <c r="LNB141" s="7"/>
      <c r="LNC141" s="7"/>
      <c r="LND141" s="7"/>
      <c r="LNE141" s="7"/>
      <c r="LNF141" s="7"/>
      <c r="LNG141" s="7"/>
      <c r="LNH141" s="7"/>
      <c r="LNI141" s="7"/>
      <c r="LNJ141" s="7"/>
      <c r="LNK141" s="7"/>
      <c r="LNL141" s="7"/>
      <c r="LNM141" s="7"/>
      <c r="LNN141" s="7"/>
      <c r="LNO141" s="7"/>
      <c r="LNP141" s="7"/>
      <c r="LNQ141" s="7"/>
      <c r="LNR141" s="7"/>
      <c r="LNS141" s="7"/>
      <c r="LNT141" s="7"/>
      <c r="LNU141" s="7"/>
      <c r="LNV141" s="7"/>
      <c r="LNW141" s="7"/>
      <c r="LNX141" s="7"/>
      <c r="LNY141" s="7"/>
      <c r="LNZ141" s="7"/>
      <c r="LOA141" s="7"/>
      <c r="LOB141" s="7"/>
      <c r="LOC141" s="7"/>
      <c r="LOD141" s="7"/>
      <c r="LOE141" s="7"/>
      <c r="LOF141" s="7"/>
      <c r="LOG141" s="7"/>
      <c r="LOH141" s="7"/>
      <c r="LOI141" s="7"/>
      <c r="LOJ141" s="7"/>
      <c r="LOK141" s="7"/>
      <c r="LOL141" s="7"/>
      <c r="LOM141" s="7"/>
      <c r="LON141" s="7"/>
      <c r="LOO141" s="7"/>
      <c r="LOP141" s="7"/>
      <c r="LOQ141" s="7"/>
      <c r="LOR141" s="7"/>
      <c r="LOS141" s="7"/>
      <c r="LOT141" s="7"/>
      <c r="LOU141" s="7"/>
      <c r="LOV141" s="7"/>
      <c r="LOW141" s="7"/>
      <c r="LOX141" s="7"/>
      <c r="LOY141" s="7"/>
      <c r="LOZ141" s="7"/>
      <c r="LPA141" s="7"/>
      <c r="LPB141" s="7"/>
      <c r="LPC141" s="7"/>
      <c r="LPD141" s="7"/>
      <c r="LPE141" s="7"/>
      <c r="LPF141" s="7"/>
      <c r="LPG141" s="7"/>
      <c r="LPH141" s="7"/>
      <c r="LPI141" s="7"/>
      <c r="LPJ141" s="7"/>
      <c r="LPK141" s="7"/>
      <c r="LPL141" s="7"/>
      <c r="LPM141" s="7"/>
      <c r="LPN141" s="7"/>
      <c r="LPO141" s="7"/>
      <c r="LPP141" s="7"/>
      <c r="LPQ141" s="7"/>
      <c r="LPR141" s="7"/>
      <c r="LPS141" s="7"/>
      <c r="LPT141" s="7"/>
      <c r="LPU141" s="7"/>
      <c r="LPV141" s="7"/>
      <c r="LPW141" s="7"/>
      <c r="LPX141" s="7"/>
      <c r="LPY141" s="7"/>
      <c r="LPZ141" s="7"/>
      <c r="LQA141" s="7"/>
      <c r="LQB141" s="7"/>
      <c r="LQC141" s="7"/>
      <c r="LQD141" s="7"/>
      <c r="LQE141" s="7"/>
      <c r="LQF141" s="7"/>
      <c r="LQG141" s="7"/>
      <c r="LQH141" s="7"/>
      <c r="LQI141" s="7"/>
      <c r="LQJ141" s="7"/>
      <c r="LQK141" s="7"/>
      <c r="LQL141" s="7"/>
      <c r="LQM141" s="7"/>
      <c r="LQN141" s="7"/>
      <c r="LQO141" s="7"/>
      <c r="LQP141" s="7"/>
      <c r="LQQ141" s="7"/>
      <c r="LQR141" s="7"/>
      <c r="LQS141" s="7"/>
      <c r="LQT141" s="7"/>
      <c r="LQU141" s="7"/>
      <c r="LQV141" s="7"/>
      <c r="LQW141" s="7"/>
      <c r="LQX141" s="7"/>
      <c r="LQY141" s="7"/>
      <c r="LQZ141" s="7"/>
      <c r="LRA141" s="7"/>
      <c r="LRB141" s="7"/>
      <c r="LRC141" s="7"/>
      <c r="LRD141" s="7"/>
      <c r="LRE141" s="7"/>
      <c r="LRF141" s="7"/>
      <c r="LRG141" s="7"/>
      <c r="LRH141" s="7"/>
      <c r="LRI141" s="7"/>
      <c r="LRJ141" s="7"/>
      <c r="LRK141" s="7"/>
      <c r="LRL141" s="7"/>
      <c r="LRM141" s="7"/>
      <c r="LRN141" s="7"/>
      <c r="LRO141" s="7"/>
      <c r="LRP141" s="7"/>
      <c r="LRQ141" s="7"/>
      <c r="LRR141" s="7"/>
      <c r="LRS141" s="7"/>
      <c r="LRT141" s="7"/>
      <c r="LRU141" s="7"/>
      <c r="LRV141" s="7"/>
      <c r="LRW141" s="7"/>
      <c r="LRX141" s="7"/>
      <c r="LRY141" s="7"/>
      <c r="LRZ141" s="7"/>
      <c r="LSA141" s="7"/>
      <c r="LSB141" s="7"/>
      <c r="LSC141" s="7"/>
      <c r="LSD141" s="7"/>
      <c r="LSE141" s="7"/>
      <c r="LSF141" s="7"/>
      <c r="LSG141" s="7"/>
      <c r="LSH141" s="7"/>
      <c r="LSI141" s="7"/>
      <c r="LSJ141" s="7"/>
      <c r="LSK141" s="7"/>
      <c r="LSL141" s="7"/>
      <c r="LSM141" s="7"/>
      <c r="LSN141" s="7"/>
      <c r="LSO141" s="7"/>
      <c r="LSP141" s="7"/>
      <c r="LSQ141" s="7"/>
      <c r="LSR141" s="7"/>
      <c r="LSS141" s="7"/>
      <c r="LST141" s="7"/>
      <c r="LSU141" s="7"/>
      <c r="LSV141" s="7"/>
      <c r="LSW141" s="7"/>
      <c r="LSX141" s="7"/>
      <c r="LSY141" s="7"/>
      <c r="LSZ141" s="7"/>
      <c r="LTA141" s="7"/>
      <c r="LTB141" s="7"/>
      <c r="LTC141" s="7"/>
      <c r="LTD141" s="7"/>
      <c r="LTE141" s="7"/>
      <c r="LTF141" s="7"/>
      <c r="LTG141" s="7"/>
      <c r="LTH141" s="7"/>
      <c r="LTI141" s="7"/>
      <c r="LTJ141" s="7"/>
      <c r="LTK141" s="7"/>
      <c r="LTL141" s="7"/>
      <c r="LTM141" s="7"/>
      <c r="LTN141" s="7"/>
      <c r="LTO141" s="7"/>
      <c r="LTP141" s="7"/>
      <c r="LTQ141" s="7"/>
      <c r="LTR141" s="7"/>
      <c r="LTS141" s="7"/>
      <c r="LTT141" s="7"/>
      <c r="LTU141" s="7"/>
      <c r="LTV141" s="7"/>
      <c r="LTW141" s="7"/>
      <c r="LTX141" s="7"/>
      <c r="LTY141" s="7"/>
      <c r="LTZ141" s="7"/>
      <c r="LUA141" s="7"/>
      <c r="LUB141" s="7"/>
      <c r="LUC141" s="7"/>
      <c r="LUD141" s="7"/>
      <c r="LUE141" s="7"/>
      <c r="LUF141" s="7"/>
      <c r="LUG141" s="7"/>
      <c r="LUH141" s="7"/>
      <c r="LUI141" s="7"/>
      <c r="LUJ141" s="7"/>
      <c r="LUK141" s="7"/>
      <c r="LUL141" s="7"/>
      <c r="LUM141" s="7"/>
      <c r="LUN141" s="7"/>
      <c r="LUO141" s="7"/>
      <c r="LUP141" s="7"/>
      <c r="LUQ141" s="7"/>
      <c r="LUR141" s="7"/>
      <c r="LUS141" s="7"/>
      <c r="LUT141" s="7"/>
      <c r="LUU141" s="7"/>
      <c r="LUV141" s="7"/>
      <c r="LUW141" s="7"/>
      <c r="LUX141" s="7"/>
      <c r="LUY141" s="7"/>
      <c r="LUZ141" s="7"/>
      <c r="LVA141" s="7"/>
      <c r="LVB141" s="7"/>
      <c r="LVC141" s="7"/>
      <c r="LVD141" s="7"/>
      <c r="LVE141" s="7"/>
      <c r="LVF141" s="7"/>
      <c r="LVG141" s="7"/>
      <c r="LVH141" s="7"/>
      <c r="LVI141" s="7"/>
      <c r="LVJ141" s="7"/>
      <c r="LVK141" s="7"/>
      <c r="LVL141" s="7"/>
      <c r="LVM141" s="7"/>
      <c r="LVN141" s="7"/>
      <c r="LVO141" s="7"/>
      <c r="LVP141" s="7"/>
      <c r="LVQ141" s="7"/>
      <c r="LVR141" s="7"/>
      <c r="LVS141" s="7"/>
      <c r="LVT141" s="7"/>
      <c r="LVU141" s="7"/>
      <c r="LVV141" s="7"/>
      <c r="LVW141" s="7"/>
      <c r="LVX141" s="7"/>
      <c r="LVY141" s="7"/>
      <c r="LVZ141" s="7"/>
      <c r="LWA141" s="7"/>
      <c r="LWB141" s="7"/>
      <c r="LWC141" s="7"/>
      <c r="LWD141" s="7"/>
      <c r="LWE141" s="7"/>
      <c r="LWF141" s="7"/>
      <c r="LWG141" s="7"/>
      <c r="LWH141" s="7"/>
      <c r="LWI141" s="7"/>
      <c r="LWJ141" s="7"/>
      <c r="LWK141" s="7"/>
      <c r="LWL141" s="7"/>
      <c r="LWM141" s="7"/>
      <c r="LWN141" s="7"/>
      <c r="LWO141" s="7"/>
      <c r="LWP141" s="7"/>
      <c r="LWQ141" s="7"/>
      <c r="LWR141" s="7"/>
      <c r="LWS141" s="7"/>
      <c r="LWT141" s="7"/>
      <c r="LWU141" s="7"/>
      <c r="LWV141" s="7"/>
      <c r="LWW141" s="7"/>
      <c r="LWX141" s="7"/>
      <c r="LWY141" s="7"/>
      <c r="LWZ141" s="7"/>
      <c r="LXA141" s="7"/>
      <c r="LXB141" s="7"/>
      <c r="LXC141" s="7"/>
      <c r="LXD141" s="7"/>
      <c r="LXE141" s="7"/>
      <c r="LXF141" s="7"/>
      <c r="LXG141" s="7"/>
      <c r="LXH141" s="7"/>
      <c r="LXI141" s="7"/>
      <c r="LXJ141" s="7"/>
      <c r="LXK141" s="7"/>
      <c r="LXL141" s="7"/>
      <c r="LXM141" s="7"/>
      <c r="LXN141" s="7"/>
      <c r="LXO141" s="7"/>
      <c r="LXP141" s="7"/>
      <c r="LXQ141" s="7"/>
      <c r="LXR141" s="7"/>
      <c r="LXS141" s="7"/>
      <c r="LXT141" s="7"/>
      <c r="LXU141" s="7"/>
      <c r="LXV141" s="7"/>
      <c r="LXW141" s="7"/>
      <c r="LXX141" s="7"/>
      <c r="LXY141" s="7"/>
      <c r="LXZ141" s="7"/>
      <c r="LYA141" s="7"/>
      <c r="LYB141" s="7"/>
      <c r="LYC141" s="7"/>
      <c r="LYD141" s="7"/>
      <c r="LYE141" s="7"/>
      <c r="LYF141" s="7"/>
      <c r="LYG141" s="7"/>
      <c r="LYH141" s="7"/>
      <c r="LYI141" s="7"/>
      <c r="LYJ141" s="7"/>
      <c r="LYK141" s="7"/>
      <c r="LYL141" s="7"/>
      <c r="LYM141" s="7"/>
      <c r="LYN141" s="7"/>
      <c r="LYO141" s="7"/>
      <c r="LYP141" s="7"/>
      <c r="LYQ141" s="7"/>
      <c r="LYR141" s="7"/>
      <c r="LYS141" s="7"/>
      <c r="LYT141" s="7"/>
      <c r="LYU141" s="7"/>
      <c r="LYV141" s="7"/>
      <c r="LYW141" s="7"/>
      <c r="LYX141" s="7"/>
      <c r="LYY141" s="7"/>
      <c r="LYZ141" s="7"/>
      <c r="LZA141" s="7"/>
      <c r="LZB141" s="7"/>
      <c r="LZC141" s="7"/>
      <c r="LZD141" s="7"/>
      <c r="LZE141" s="7"/>
      <c r="LZF141" s="7"/>
      <c r="LZG141" s="7"/>
      <c r="LZH141" s="7"/>
      <c r="LZI141" s="7"/>
      <c r="LZJ141" s="7"/>
      <c r="LZK141" s="7"/>
      <c r="LZL141" s="7"/>
      <c r="LZM141" s="7"/>
      <c r="LZN141" s="7"/>
      <c r="LZO141" s="7"/>
      <c r="LZP141" s="7"/>
      <c r="LZQ141" s="7"/>
      <c r="LZR141" s="7"/>
      <c r="LZS141" s="7"/>
      <c r="LZT141" s="7"/>
      <c r="LZU141" s="7"/>
      <c r="LZV141" s="7"/>
      <c r="LZW141" s="7"/>
      <c r="LZX141" s="7"/>
      <c r="LZY141" s="7"/>
      <c r="LZZ141" s="7"/>
      <c r="MAA141" s="7"/>
      <c r="MAB141" s="7"/>
      <c r="MAC141" s="7"/>
      <c r="MAD141" s="7"/>
      <c r="MAE141" s="7"/>
      <c r="MAF141" s="7"/>
      <c r="MAG141" s="7"/>
      <c r="MAH141" s="7"/>
      <c r="MAI141" s="7"/>
      <c r="MAJ141" s="7"/>
      <c r="MAK141" s="7"/>
      <c r="MAL141" s="7"/>
      <c r="MAM141" s="7"/>
      <c r="MAN141" s="7"/>
      <c r="MAO141" s="7"/>
      <c r="MAP141" s="7"/>
      <c r="MAQ141" s="7"/>
      <c r="MAR141" s="7"/>
      <c r="MAS141" s="7"/>
      <c r="MAT141" s="7"/>
      <c r="MAU141" s="7"/>
      <c r="MAV141" s="7"/>
      <c r="MAW141" s="7"/>
      <c r="MAX141" s="7"/>
      <c r="MAY141" s="7"/>
      <c r="MAZ141" s="7"/>
      <c r="MBA141" s="7"/>
      <c r="MBB141" s="7"/>
      <c r="MBC141" s="7"/>
      <c r="MBD141" s="7"/>
      <c r="MBE141" s="7"/>
      <c r="MBF141" s="7"/>
      <c r="MBG141" s="7"/>
      <c r="MBH141" s="7"/>
      <c r="MBI141" s="7"/>
      <c r="MBJ141" s="7"/>
      <c r="MBK141" s="7"/>
      <c r="MBL141" s="7"/>
      <c r="MBM141" s="7"/>
      <c r="MBN141" s="7"/>
      <c r="MBO141" s="7"/>
      <c r="MBP141" s="7"/>
      <c r="MBQ141" s="7"/>
      <c r="MBR141" s="7"/>
      <c r="MBS141" s="7"/>
      <c r="MBT141" s="7"/>
      <c r="MBU141" s="7"/>
      <c r="MBV141" s="7"/>
      <c r="MBW141" s="7"/>
      <c r="MBX141" s="7"/>
      <c r="MBY141" s="7"/>
      <c r="MBZ141" s="7"/>
      <c r="MCA141" s="7"/>
      <c r="MCB141" s="7"/>
      <c r="MCC141" s="7"/>
      <c r="MCD141" s="7"/>
      <c r="MCE141" s="7"/>
      <c r="MCF141" s="7"/>
      <c r="MCG141" s="7"/>
      <c r="MCH141" s="7"/>
      <c r="MCI141" s="7"/>
      <c r="MCJ141" s="7"/>
      <c r="MCK141" s="7"/>
      <c r="MCL141" s="7"/>
      <c r="MCM141" s="7"/>
      <c r="MCN141" s="7"/>
      <c r="MCO141" s="7"/>
      <c r="MCP141" s="7"/>
      <c r="MCQ141" s="7"/>
      <c r="MCR141" s="7"/>
      <c r="MCS141" s="7"/>
      <c r="MCT141" s="7"/>
      <c r="MCU141" s="7"/>
      <c r="MCV141" s="7"/>
      <c r="MCW141" s="7"/>
      <c r="MCX141" s="7"/>
      <c r="MCY141" s="7"/>
      <c r="MCZ141" s="7"/>
      <c r="MDA141" s="7"/>
      <c r="MDB141" s="7"/>
      <c r="MDC141" s="7"/>
      <c r="MDD141" s="7"/>
      <c r="MDE141" s="7"/>
      <c r="MDF141" s="7"/>
      <c r="MDG141" s="7"/>
      <c r="MDH141" s="7"/>
      <c r="MDI141" s="7"/>
      <c r="MDJ141" s="7"/>
      <c r="MDK141" s="7"/>
      <c r="MDL141" s="7"/>
      <c r="MDM141" s="7"/>
      <c r="MDN141" s="7"/>
      <c r="MDO141" s="7"/>
      <c r="MDP141" s="7"/>
      <c r="MDQ141" s="7"/>
      <c r="MDR141" s="7"/>
      <c r="MDS141" s="7"/>
      <c r="MDT141" s="7"/>
      <c r="MDU141" s="7"/>
      <c r="MDV141" s="7"/>
      <c r="MDW141" s="7"/>
      <c r="MDX141" s="7"/>
      <c r="MDY141" s="7"/>
      <c r="MDZ141" s="7"/>
      <c r="MEA141" s="7"/>
      <c r="MEB141" s="7"/>
      <c r="MEC141" s="7"/>
      <c r="MED141" s="7"/>
      <c r="MEE141" s="7"/>
      <c r="MEF141" s="7"/>
      <c r="MEG141" s="7"/>
      <c r="MEH141" s="7"/>
      <c r="MEI141" s="7"/>
      <c r="MEJ141" s="7"/>
      <c r="MEK141" s="7"/>
      <c r="MEL141" s="7"/>
      <c r="MEM141" s="7"/>
      <c r="MEN141" s="7"/>
      <c r="MEO141" s="7"/>
      <c r="MEP141" s="7"/>
      <c r="MEQ141" s="7"/>
      <c r="MER141" s="7"/>
      <c r="MES141" s="7"/>
      <c r="MET141" s="7"/>
      <c r="MEU141" s="7"/>
      <c r="MEV141" s="7"/>
      <c r="MEW141" s="7"/>
      <c r="MEX141" s="7"/>
      <c r="MEY141" s="7"/>
      <c r="MEZ141" s="7"/>
      <c r="MFA141" s="7"/>
      <c r="MFB141" s="7"/>
      <c r="MFC141" s="7"/>
      <c r="MFD141" s="7"/>
      <c r="MFE141" s="7"/>
      <c r="MFF141" s="7"/>
      <c r="MFG141" s="7"/>
      <c r="MFH141" s="7"/>
      <c r="MFI141" s="7"/>
      <c r="MFJ141" s="7"/>
      <c r="MFK141" s="7"/>
      <c r="MFL141" s="7"/>
      <c r="MFM141" s="7"/>
      <c r="MFN141" s="7"/>
      <c r="MFO141" s="7"/>
      <c r="MFP141" s="7"/>
      <c r="MFQ141" s="7"/>
      <c r="MFR141" s="7"/>
      <c r="MFS141" s="7"/>
      <c r="MFT141" s="7"/>
      <c r="MFU141" s="7"/>
      <c r="MFV141" s="7"/>
      <c r="MFW141" s="7"/>
      <c r="MFX141" s="7"/>
      <c r="MFY141" s="7"/>
      <c r="MFZ141" s="7"/>
      <c r="MGA141" s="7"/>
      <c r="MGB141" s="7"/>
      <c r="MGC141" s="7"/>
      <c r="MGD141" s="7"/>
      <c r="MGE141" s="7"/>
      <c r="MGF141" s="7"/>
      <c r="MGG141" s="7"/>
      <c r="MGH141" s="7"/>
      <c r="MGI141" s="7"/>
      <c r="MGJ141" s="7"/>
      <c r="MGK141" s="7"/>
      <c r="MGL141" s="7"/>
      <c r="MGM141" s="7"/>
      <c r="MGN141" s="7"/>
      <c r="MGO141" s="7"/>
      <c r="MGP141" s="7"/>
      <c r="MGQ141" s="7"/>
      <c r="MGR141" s="7"/>
      <c r="MGS141" s="7"/>
      <c r="MGT141" s="7"/>
      <c r="MGU141" s="7"/>
      <c r="MGV141" s="7"/>
      <c r="MGW141" s="7"/>
      <c r="MGX141" s="7"/>
      <c r="MGY141" s="7"/>
      <c r="MGZ141" s="7"/>
      <c r="MHA141" s="7"/>
      <c r="MHB141" s="7"/>
      <c r="MHC141" s="7"/>
      <c r="MHD141" s="7"/>
      <c r="MHE141" s="7"/>
      <c r="MHF141" s="7"/>
      <c r="MHG141" s="7"/>
      <c r="MHH141" s="7"/>
      <c r="MHI141" s="7"/>
      <c r="MHJ141" s="7"/>
      <c r="MHK141" s="7"/>
      <c r="MHL141" s="7"/>
      <c r="MHM141" s="7"/>
      <c r="MHN141" s="7"/>
      <c r="MHO141" s="7"/>
      <c r="MHP141" s="7"/>
      <c r="MHQ141" s="7"/>
      <c r="MHR141" s="7"/>
      <c r="MHS141" s="7"/>
      <c r="MHT141" s="7"/>
      <c r="MHU141" s="7"/>
      <c r="MHV141" s="7"/>
      <c r="MHW141" s="7"/>
      <c r="MHX141" s="7"/>
      <c r="MHY141" s="7"/>
      <c r="MHZ141" s="7"/>
      <c r="MIA141" s="7"/>
      <c r="MIB141" s="7"/>
      <c r="MIC141" s="7"/>
      <c r="MID141" s="7"/>
      <c r="MIE141" s="7"/>
      <c r="MIF141" s="7"/>
      <c r="MIG141" s="7"/>
      <c r="MIH141" s="7"/>
      <c r="MII141" s="7"/>
      <c r="MIJ141" s="7"/>
      <c r="MIK141" s="7"/>
      <c r="MIL141" s="7"/>
      <c r="MIM141" s="7"/>
      <c r="MIN141" s="7"/>
      <c r="MIO141" s="7"/>
      <c r="MIP141" s="7"/>
      <c r="MIQ141" s="7"/>
      <c r="MIR141" s="7"/>
      <c r="MIS141" s="7"/>
      <c r="MIT141" s="7"/>
      <c r="MIU141" s="7"/>
      <c r="MIV141" s="7"/>
      <c r="MIW141" s="7"/>
      <c r="MIX141" s="7"/>
      <c r="MIY141" s="7"/>
      <c r="MIZ141" s="7"/>
      <c r="MJA141" s="7"/>
      <c r="MJB141" s="7"/>
      <c r="MJC141" s="7"/>
      <c r="MJD141" s="7"/>
      <c r="MJE141" s="7"/>
      <c r="MJF141" s="7"/>
      <c r="MJG141" s="7"/>
      <c r="MJH141" s="7"/>
      <c r="MJI141" s="7"/>
      <c r="MJJ141" s="7"/>
      <c r="MJK141" s="7"/>
      <c r="MJL141" s="7"/>
      <c r="MJM141" s="7"/>
      <c r="MJN141" s="7"/>
      <c r="MJO141" s="7"/>
      <c r="MJP141" s="7"/>
      <c r="MJQ141" s="7"/>
      <c r="MJR141" s="7"/>
      <c r="MJS141" s="7"/>
      <c r="MJT141" s="7"/>
      <c r="MJU141" s="7"/>
      <c r="MJV141" s="7"/>
      <c r="MJW141" s="7"/>
      <c r="MJX141" s="7"/>
      <c r="MJY141" s="7"/>
      <c r="MJZ141" s="7"/>
      <c r="MKA141" s="7"/>
      <c r="MKB141" s="7"/>
      <c r="MKC141" s="7"/>
      <c r="MKD141" s="7"/>
      <c r="MKE141" s="7"/>
      <c r="MKF141" s="7"/>
      <c r="MKG141" s="7"/>
      <c r="MKH141" s="7"/>
      <c r="MKI141" s="7"/>
      <c r="MKJ141" s="7"/>
      <c r="MKK141" s="7"/>
      <c r="MKL141" s="7"/>
      <c r="MKM141" s="7"/>
      <c r="MKN141" s="7"/>
      <c r="MKO141" s="7"/>
      <c r="MKP141" s="7"/>
      <c r="MKQ141" s="7"/>
      <c r="MKR141" s="7"/>
      <c r="MKS141" s="7"/>
      <c r="MKT141" s="7"/>
      <c r="MKU141" s="7"/>
      <c r="MKV141" s="7"/>
      <c r="MKW141" s="7"/>
      <c r="MKX141" s="7"/>
      <c r="MKY141" s="7"/>
      <c r="MKZ141" s="7"/>
      <c r="MLA141" s="7"/>
      <c r="MLB141" s="7"/>
      <c r="MLC141" s="7"/>
      <c r="MLD141" s="7"/>
      <c r="MLE141" s="7"/>
      <c r="MLF141" s="7"/>
      <c r="MLG141" s="7"/>
      <c r="MLH141" s="7"/>
      <c r="MLI141" s="7"/>
      <c r="MLJ141" s="7"/>
      <c r="MLK141" s="7"/>
      <c r="MLL141" s="7"/>
      <c r="MLM141" s="7"/>
      <c r="MLN141" s="7"/>
      <c r="MLO141" s="7"/>
      <c r="MLP141" s="7"/>
      <c r="MLQ141" s="7"/>
      <c r="MLR141" s="7"/>
      <c r="MLS141" s="7"/>
      <c r="MLT141" s="7"/>
      <c r="MLU141" s="7"/>
      <c r="MLV141" s="7"/>
      <c r="MLW141" s="7"/>
      <c r="MLX141" s="7"/>
      <c r="MLY141" s="7"/>
      <c r="MLZ141" s="7"/>
      <c r="MMA141" s="7"/>
      <c r="MMB141" s="7"/>
      <c r="MMC141" s="7"/>
      <c r="MMD141" s="7"/>
      <c r="MME141" s="7"/>
      <c r="MMF141" s="7"/>
      <c r="MMG141" s="7"/>
      <c r="MMH141" s="7"/>
      <c r="MMI141" s="7"/>
      <c r="MMJ141" s="7"/>
      <c r="MMK141" s="7"/>
      <c r="MML141" s="7"/>
      <c r="MMM141" s="7"/>
      <c r="MMN141" s="7"/>
      <c r="MMO141" s="7"/>
      <c r="MMP141" s="7"/>
      <c r="MMQ141" s="7"/>
      <c r="MMR141" s="7"/>
      <c r="MMS141" s="7"/>
      <c r="MMT141" s="7"/>
      <c r="MMU141" s="7"/>
      <c r="MMV141" s="7"/>
      <c r="MMW141" s="7"/>
      <c r="MMX141" s="7"/>
      <c r="MMY141" s="7"/>
      <c r="MMZ141" s="7"/>
      <c r="MNA141" s="7"/>
      <c r="MNB141" s="7"/>
      <c r="MNC141" s="7"/>
      <c r="MND141" s="7"/>
      <c r="MNE141" s="7"/>
      <c r="MNF141" s="7"/>
      <c r="MNG141" s="7"/>
      <c r="MNH141" s="7"/>
      <c r="MNI141" s="7"/>
      <c r="MNJ141" s="7"/>
      <c r="MNK141" s="7"/>
      <c r="MNL141" s="7"/>
      <c r="MNM141" s="7"/>
      <c r="MNN141" s="7"/>
      <c r="MNO141" s="7"/>
      <c r="MNP141" s="7"/>
      <c r="MNQ141" s="7"/>
      <c r="MNR141" s="7"/>
      <c r="MNS141" s="7"/>
      <c r="MNT141" s="7"/>
      <c r="MNU141" s="7"/>
      <c r="MNV141" s="7"/>
      <c r="MNW141" s="7"/>
      <c r="MNX141" s="7"/>
      <c r="MNY141" s="7"/>
      <c r="MNZ141" s="7"/>
      <c r="MOA141" s="7"/>
      <c r="MOB141" s="7"/>
      <c r="MOC141" s="7"/>
      <c r="MOD141" s="7"/>
      <c r="MOE141" s="7"/>
      <c r="MOF141" s="7"/>
      <c r="MOG141" s="7"/>
      <c r="MOH141" s="7"/>
      <c r="MOI141" s="7"/>
      <c r="MOJ141" s="7"/>
      <c r="MOK141" s="7"/>
      <c r="MOL141" s="7"/>
      <c r="MOM141" s="7"/>
      <c r="MON141" s="7"/>
      <c r="MOO141" s="7"/>
      <c r="MOP141" s="7"/>
      <c r="MOQ141" s="7"/>
      <c r="MOR141" s="7"/>
      <c r="MOS141" s="7"/>
      <c r="MOT141" s="7"/>
      <c r="MOU141" s="7"/>
      <c r="MOV141" s="7"/>
      <c r="MOW141" s="7"/>
      <c r="MOX141" s="7"/>
      <c r="MOY141" s="7"/>
      <c r="MOZ141" s="7"/>
      <c r="MPA141" s="7"/>
      <c r="MPB141" s="7"/>
      <c r="MPC141" s="7"/>
      <c r="MPD141" s="7"/>
      <c r="MPE141" s="7"/>
      <c r="MPF141" s="7"/>
      <c r="MPG141" s="7"/>
      <c r="MPH141" s="7"/>
      <c r="MPI141" s="7"/>
      <c r="MPJ141" s="7"/>
      <c r="MPK141" s="7"/>
      <c r="MPL141" s="7"/>
      <c r="MPM141" s="7"/>
      <c r="MPN141" s="7"/>
      <c r="MPO141" s="7"/>
      <c r="MPP141" s="7"/>
      <c r="MPQ141" s="7"/>
      <c r="MPR141" s="7"/>
      <c r="MPS141" s="7"/>
      <c r="MPT141" s="7"/>
      <c r="MPU141" s="7"/>
      <c r="MPV141" s="7"/>
      <c r="MPW141" s="7"/>
      <c r="MPX141" s="7"/>
      <c r="MPY141" s="7"/>
      <c r="MPZ141" s="7"/>
      <c r="MQA141" s="7"/>
      <c r="MQB141" s="7"/>
      <c r="MQC141" s="7"/>
      <c r="MQD141" s="7"/>
      <c r="MQE141" s="7"/>
      <c r="MQF141" s="7"/>
      <c r="MQG141" s="7"/>
      <c r="MQH141" s="7"/>
      <c r="MQI141" s="7"/>
      <c r="MQJ141" s="7"/>
      <c r="MQK141" s="7"/>
      <c r="MQL141" s="7"/>
      <c r="MQM141" s="7"/>
      <c r="MQN141" s="7"/>
      <c r="MQO141" s="7"/>
      <c r="MQP141" s="7"/>
      <c r="MQQ141" s="7"/>
      <c r="MQR141" s="7"/>
      <c r="MQS141" s="7"/>
      <c r="MQT141" s="7"/>
      <c r="MQU141" s="7"/>
      <c r="MQV141" s="7"/>
      <c r="MQW141" s="7"/>
      <c r="MQX141" s="7"/>
      <c r="MQY141" s="7"/>
      <c r="MQZ141" s="7"/>
      <c r="MRA141" s="7"/>
      <c r="MRB141" s="7"/>
      <c r="MRC141" s="7"/>
      <c r="MRD141" s="7"/>
      <c r="MRE141" s="7"/>
      <c r="MRF141" s="7"/>
      <c r="MRG141" s="7"/>
      <c r="MRH141" s="7"/>
      <c r="MRI141" s="7"/>
      <c r="MRJ141" s="7"/>
      <c r="MRK141" s="7"/>
      <c r="MRL141" s="7"/>
      <c r="MRM141" s="7"/>
      <c r="MRN141" s="7"/>
      <c r="MRO141" s="7"/>
      <c r="MRP141" s="7"/>
      <c r="MRQ141" s="7"/>
      <c r="MRR141" s="7"/>
      <c r="MRS141" s="7"/>
      <c r="MRT141" s="7"/>
      <c r="MRU141" s="7"/>
      <c r="MRV141" s="7"/>
      <c r="MRW141" s="7"/>
      <c r="MRX141" s="7"/>
      <c r="MRY141" s="7"/>
      <c r="MRZ141" s="7"/>
      <c r="MSA141" s="7"/>
      <c r="MSB141" s="7"/>
      <c r="MSC141" s="7"/>
      <c r="MSD141" s="7"/>
      <c r="MSE141" s="7"/>
      <c r="MSF141" s="7"/>
      <c r="MSG141" s="7"/>
      <c r="MSH141" s="7"/>
      <c r="MSI141" s="7"/>
      <c r="MSJ141" s="7"/>
      <c r="MSK141" s="7"/>
      <c r="MSL141" s="7"/>
      <c r="MSM141" s="7"/>
      <c r="MSN141" s="7"/>
      <c r="MSO141" s="7"/>
      <c r="MSP141" s="7"/>
      <c r="MSQ141" s="7"/>
      <c r="MSR141" s="7"/>
      <c r="MSS141" s="7"/>
      <c r="MST141" s="7"/>
      <c r="MSU141" s="7"/>
      <c r="MSV141" s="7"/>
      <c r="MSW141" s="7"/>
      <c r="MSX141" s="7"/>
      <c r="MSY141" s="7"/>
      <c r="MSZ141" s="7"/>
      <c r="MTA141" s="7"/>
      <c r="MTB141" s="7"/>
      <c r="MTC141" s="7"/>
      <c r="MTD141" s="7"/>
      <c r="MTE141" s="7"/>
      <c r="MTF141" s="7"/>
      <c r="MTG141" s="7"/>
      <c r="MTH141" s="7"/>
      <c r="MTI141" s="7"/>
      <c r="MTJ141" s="7"/>
      <c r="MTK141" s="7"/>
      <c r="MTL141" s="7"/>
      <c r="MTM141" s="7"/>
      <c r="MTN141" s="7"/>
      <c r="MTO141" s="7"/>
      <c r="MTP141" s="7"/>
      <c r="MTQ141" s="7"/>
      <c r="MTR141" s="7"/>
      <c r="MTS141" s="7"/>
      <c r="MTT141" s="7"/>
      <c r="MTU141" s="7"/>
      <c r="MTV141" s="7"/>
      <c r="MTW141" s="7"/>
      <c r="MTX141" s="7"/>
      <c r="MTY141" s="7"/>
      <c r="MTZ141" s="7"/>
      <c r="MUA141" s="7"/>
      <c r="MUB141" s="7"/>
      <c r="MUC141" s="7"/>
      <c r="MUD141" s="7"/>
      <c r="MUE141" s="7"/>
      <c r="MUF141" s="7"/>
      <c r="MUG141" s="7"/>
      <c r="MUH141" s="7"/>
      <c r="MUI141" s="7"/>
      <c r="MUJ141" s="7"/>
      <c r="MUK141" s="7"/>
      <c r="MUL141" s="7"/>
      <c r="MUM141" s="7"/>
      <c r="MUN141" s="7"/>
      <c r="MUO141" s="7"/>
      <c r="MUP141" s="7"/>
      <c r="MUQ141" s="7"/>
      <c r="MUR141" s="7"/>
      <c r="MUS141" s="7"/>
      <c r="MUT141" s="7"/>
      <c r="MUU141" s="7"/>
      <c r="MUV141" s="7"/>
      <c r="MUW141" s="7"/>
      <c r="MUX141" s="7"/>
      <c r="MUY141" s="7"/>
      <c r="MUZ141" s="7"/>
      <c r="MVA141" s="7"/>
      <c r="MVB141" s="7"/>
      <c r="MVC141" s="7"/>
      <c r="MVD141" s="7"/>
      <c r="MVE141" s="7"/>
      <c r="MVF141" s="7"/>
      <c r="MVG141" s="7"/>
      <c r="MVH141" s="7"/>
      <c r="MVI141" s="7"/>
      <c r="MVJ141" s="7"/>
      <c r="MVK141" s="7"/>
      <c r="MVL141" s="7"/>
      <c r="MVM141" s="7"/>
      <c r="MVN141" s="7"/>
      <c r="MVO141" s="7"/>
      <c r="MVP141" s="7"/>
      <c r="MVQ141" s="7"/>
      <c r="MVR141" s="7"/>
      <c r="MVS141" s="7"/>
      <c r="MVT141" s="7"/>
      <c r="MVU141" s="7"/>
      <c r="MVV141" s="7"/>
      <c r="MVW141" s="7"/>
      <c r="MVX141" s="7"/>
      <c r="MVY141" s="7"/>
      <c r="MVZ141" s="7"/>
      <c r="MWA141" s="7"/>
      <c r="MWB141" s="7"/>
      <c r="MWC141" s="7"/>
      <c r="MWD141" s="7"/>
      <c r="MWE141" s="7"/>
      <c r="MWF141" s="7"/>
      <c r="MWG141" s="7"/>
      <c r="MWH141" s="7"/>
      <c r="MWI141" s="7"/>
      <c r="MWJ141" s="7"/>
      <c r="MWK141" s="7"/>
      <c r="MWL141" s="7"/>
      <c r="MWM141" s="7"/>
      <c r="MWN141" s="7"/>
      <c r="MWO141" s="7"/>
      <c r="MWP141" s="7"/>
      <c r="MWQ141" s="7"/>
      <c r="MWR141" s="7"/>
      <c r="MWS141" s="7"/>
      <c r="MWT141" s="7"/>
      <c r="MWU141" s="7"/>
      <c r="MWV141" s="7"/>
      <c r="MWW141" s="7"/>
      <c r="MWX141" s="7"/>
      <c r="MWY141" s="7"/>
      <c r="MWZ141" s="7"/>
      <c r="MXA141" s="7"/>
      <c r="MXB141" s="7"/>
      <c r="MXC141" s="7"/>
      <c r="MXD141" s="7"/>
      <c r="MXE141" s="7"/>
      <c r="MXF141" s="7"/>
      <c r="MXG141" s="7"/>
      <c r="MXH141" s="7"/>
      <c r="MXI141" s="7"/>
      <c r="MXJ141" s="7"/>
      <c r="MXK141" s="7"/>
      <c r="MXL141" s="7"/>
      <c r="MXM141" s="7"/>
      <c r="MXN141" s="7"/>
      <c r="MXO141" s="7"/>
      <c r="MXP141" s="7"/>
      <c r="MXQ141" s="7"/>
      <c r="MXR141" s="7"/>
      <c r="MXS141" s="7"/>
      <c r="MXT141" s="7"/>
      <c r="MXU141" s="7"/>
      <c r="MXV141" s="7"/>
      <c r="MXW141" s="7"/>
      <c r="MXX141" s="7"/>
      <c r="MXY141" s="7"/>
      <c r="MXZ141" s="7"/>
      <c r="MYA141" s="7"/>
      <c r="MYB141" s="7"/>
      <c r="MYC141" s="7"/>
      <c r="MYD141" s="7"/>
      <c r="MYE141" s="7"/>
      <c r="MYF141" s="7"/>
      <c r="MYG141" s="7"/>
      <c r="MYH141" s="7"/>
      <c r="MYI141" s="7"/>
      <c r="MYJ141" s="7"/>
      <c r="MYK141" s="7"/>
      <c r="MYL141" s="7"/>
      <c r="MYM141" s="7"/>
      <c r="MYN141" s="7"/>
      <c r="MYO141" s="7"/>
      <c r="MYP141" s="7"/>
      <c r="MYQ141" s="7"/>
      <c r="MYR141" s="7"/>
      <c r="MYS141" s="7"/>
      <c r="MYT141" s="7"/>
      <c r="MYU141" s="7"/>
      <c r="MYV141" s="7"/>
      <c r="MYW141" s="7"/>
      <c r="MYX141" s="7"/>
      <c r="MYY141" s="7"/>
      <c r="MYZ141" s="7"/>
      <c r="MZA141" s="7"/>
      <c r="MZB141" s="7"/>
      <c r="MZC141" s="7"/>
      <c r="MZD141" s="7"/>
      <c r="MZE141" s="7"/>
      <c r="MZF141" s="7"/>
      <c r="MZG141" s="7"/>
      <c r="MZH141" s="7"/>
      <c r="MZI141" s="7"/>
      <c r="MZJ141" s="7"/>
      <c r="MZK141" s="7"/>
      <c r="MZL141" s="7"/>
      <c r="MZM141" s="7"/>
      <c r="MZN141" s="7"/>
      <c r="MZO141" s="7"/>
      <c r="MZP141" s="7"/>
      <c r="MZQ141" s="7"/>
      <c r="MZR141" s="7"/>
      <c r="MZS141" s="7"/>
      <c r="MZT141" s="7"/>
      <c r="MZU141" s="7"/>
      <c r="MZV141" s="7"/>
      <c r="MZW141" s="7"/>
      <c r="MZX141" s="7"/>
      <c r="MZY141" s="7"/>
      <c r="MZZ141" s="7"/>
      <c r="NAA141" s="7"/>
      <c r="NAB141" s="7"/>
      <c r="NAC141" s="7"/>
      <c r="NAD141" s="7"/>
      <c r="NAE141" s="7"/>
      <c r="NAF141" s="7"/>
      <c r="NAG141" s="7"/>
      <c r="NAH141" s="7"/>
      <c r="NAI141" s="7"/>
      <c r="NAJ141" s="7"/>
      <c r="NAK141" s="7"/>
      <c r="NAL141" s="7"/>
      <c r="NAM141" s="7"/>
      <c r="NAN141" s="7"/>
      <c r="NAO141" s="7"/>
      <c r="NAP141" s="7"/>
      <c r="NAQ141" s="7"/>
      <c r="NAR141" s="7"/>
      <c r="NAS141" s="7"/>
      <c r="NAT141" s="7"/>
      <c r="NAU141" s="7"/>
      <c r="NAV141" s="7"/>
      <c r="NAW141" s="7"/>
      <c r="NAX141" s="7"/>
      <c r="NAY141" s="7"/>
      <c r="NAZ141" s="7"/>
      <c r="NBA141" s="7"/>
      <c r="NBB141" s="7"/>
      <c r="NBC141" s="7"/>
      <c r="NBD141" s="7"/>
      <c r="NBE141" s="7"/>
      <c r="NBF141" s="7"/>
      <c r="NBG141" s="7"/>
      <c r="NBH141" s="7"/>
      <c r="NBI141" s="7"/>
      <c r="NBJ141" s="7"/>
      <c r="NBK141" s="7"/>
      <c r="NBL141" s="7"/>
      <c r="NBM141" s="7"/>
      <c r="NBN141" s="7"/>
      <c r="NBO141" s="7"/>
      <c r="NBP141" s="7"/>
      <c r="NBQ141" s="7"/>
      <c r="NBR141" s="7"/>
      <c r="NBS141" s="7"/>
      <c r="NBT141" s="7"/>
      <c r="NBU141" s="7"/>
      <c r="NBV141" s="7"/>
      <c r="NBW141" s="7"/>
      <c r="NBX141" s="7"/>
      <c r="NBY141" s="7"/>
      <c r="NBZ141" s="7"/>
      <c r="NCA141" s="7"/>
      <c r="NCB141" s="7"/>
      <c r="NCC141" s="7"/>
      <c r="NCD141" s="7"/>
      <c r="NCE141" s="7"/>
      <c r="NCF141" s="7"/>
      <c r="NCG141" s="7"/>
      <c r="NCH141" s="7"/>
      <c r="NCI141" s="7"/>
      <c r="NCJ141" s="7"/>
      <c r="NCK141" s="7"/>
      <c r="NCL141" s="7"/>
      <c r="NCM141" s="7"/>
      <c r="NCN141" s="7"/>
      <c r="NCO141" s="7"/>
      <c r="NCP141" s="7"/>
      <c r="NCQ141" s="7"/>
      <c r="NCR141" s="7"/>
      <c r="NCS141" s="7"/>
      <c r="NCT141" s="7"/>
      <c r="NCU141" s="7"/>
      <c r="NCV141" s="7"/>
      <c r="NCW141" s="7"/>
      <c r="NCX141" s="7"/>
      <c r="NCY141" s="7"/>
      <c r="NCZ141" s="7"/>
      <c r="NDA141" s="7"/>
      <c r="NDB141" s="7"/>
      <c r="NDC141" s="7"/>
      <c r="NDD141" s="7"/>
      <c r="NDE141" s="7"/>
      <c r="NDF141" s="7"/>
      <c r="NDG141" s="7"/>
      <c r="NDH141" s="7"/>
      <c r="NDI141" s="7"/>
      <c r="NDJ141" s="7"/>
      <c r="NDK141" s="7"/>
      <c r="NDL141" s="7"/>
      <c r="NDM141" s="7"/>
      <c r="NDN141" s="7"/>
      <c r="NDO141" s="7"/>
      <c r="NDP141" s="7"/>
      <c r="NDQ141" s="7"/>
      <c r="NDR141" s="7"/>
      <c r="NDS141" s="7"/>
      <c r="NDT141" s="7"/>
      <c r="NDU141" s="7"/>
      <c r="NDV141" s="7"/>
      <c r="NDW141" s="7"/>
      <c r="NDX141" s="7"/>
      <c r="NDY141" s="7"/>
      <c r="NDZ141" s="7"/>
      <c r="NEA141" s="7"/>
      <c r="NEB141" s="7"/>
      <c r="NEC141" s="7"/>
      <c r="NED141" s="7"/>
      <c r="NEE141" s="7"/>
      <c r="NEF141" s="7"/>
      <c r="NEG141" s="7"/>
      <c r="NEH141" s="7"/>
      <c r="NEI141" s="7"/>
      <c r="NEJ141" s="7"/>
      <c r="NEK141" s="7"/>
      <c r="NEL141" s="7"/>
      <c r="NEM141" s="7"/>
      <c r="NEN141" s="7"/>
      <c r="NEO141" s="7"/>
      <c r="NEP141" s="7"/>
      <c r="NEQ141" s="7"/>
      <c r="NER141" s="7"/>
      <c r="NES141" s="7"/>
      <c r="NET141" s="7"/>
      <c r="NEU141" s="7"/>
      <c r="NEV141" s="7"/>
      <c r="NEW141" s="7"/>
      <c r="NEX141" s="7"/>
      <c r="NEY141" s="7"/>
      <c r="NEZ141" s="7"/>
      <c r="NFA141" s="7"/>
      <c r="NFB141" s="7"/>
      <c r="NFC141" s="7"/>
      <c r="NFD141" s="7"/>
      <c r="NFE141" s="7"/>
      <c r="NFF141" s="7"/>
      <c r="NFG141" s="7"/>
      <c r="NFH141" s="7"/>
      <c r="NFI141" s="7"/>
      <c r="NFJ141" s="7"/>
      <c r="NFK141" s="7"/>
      <c r="NFL141" s="7"/>
      <c r="NFM141" s="7"/>
      <c r="NFN141" s="7"/>
      <c r="NFO141" s="7"/>
      <c r="NFP141" s="7"/>
      <c r="NFQ141" s="7"/>
      <c r="NFR141" s="7"/>
      <c r="NFS141" s="7"/>
      <c r="NFT141" s="7"/>
      <c r="NFU141" s="7"/>
      <c r="NFV141" s="7"/>
      <c r="NFW141" s="7"/>
      <c r="NFX141" s="7"/>
      <c r="NFY141" s="7"/>
      <c r="NFZ141" s="7"/>
      <c r="NGA141" s="7"/>
      <c r="NGB141" s="7"/>
      <c r="NGC141" s="7"/>
      <c r="NGD141" s="7"/>
      <c r="NGE141" s="7"/>
      <c r="NGF141" s="7"/>
      <c r="NGG141" s="7"/>
      <c r="NGH141" s="7"/>
      <c r="NGI141" s="7"/>
      <c r="NGJ141" s="7"/>
      <c r="NGK141" s="7"/>
      <c r="NGL141" s="7"/>
      <c r="NGM141" s="7"/>
      <c r="NGN141" s="7"/>
      <c r="NGO141" s="7"/>
      <c r="NGP141" s="7"/>
      <c r="NGQ141" s="7"/>
      <c r="NGR141" s="7"/>
      <c r="NGS141" s="7"/>
      <c r="NGT141" s="7"/>
      <c r="NGU141" s="7"/>
      <c r="NGV141" s="7"/>
      <c r="NGW141" s="7"/>
      <c r="NGX141" s="7"/>
      <c r="NGY141" s="7"/>
      <c r="NGZ141" s="7"/>
      <c r="NHA141" s="7"/>
      <c r="NHB141" s="7"/>
      <c r="NHC141" s="7"/>
      <c r="NHD141" s="7"/>
      <c r="NHE141" s="7"/>
      <c r="NHF141" s="7"/>
      <c r="NHG141" s="7"/>
      <c r="NHH141" s="7"/>
      <c r="NHI141" s="7"/>
      <c r="NHJ141" s="7"/>
      <c r="NHK141" s="7"/>
      <c r="NHL141" s="7"/>
      <c r="NHM141" s="7"/>
      <c r="NHN141" s="7"/>
      <c r="NHO141" s="7"/>
      <c r="NHP141" s="7"/>
      <c r="NHQ141" s="7"/>
      <c r="NHR141" s="7"/>
      <c r="NHS141" s="7"/>
      <c r="NHT141" s="7"/>
      <c r="NHU141" s="7"/>
      <c r="NHV141" s="7"/>
      <c r="NHW141" s="7"/>
      <c r="NHX141" s="7"/>
      <c r="NHY141" s="7"/>
      <c r="NHZ141" s="7"/>
      <c r="NIA141" s="7"/>
      <c r="NIB141" s="7"/>
      <c r="NIC141" s="7"/>
      <c r="NID141" s="7"/>
      <c r="NIE141" s="7"/>
      <c r="NIF141" s="7"/>
      <c r="NIG141" s="7"/>
      <c r="NIH141" s="7"/>
      <c r="NII141" s="7"/>
      <c r="NIJ141" s="7"/>
      <c r="NIK141" s="7"/>
      <c r="NIL141" s="7"/>
      <c r="NIM141" s="7"/>
      <c r="NIN141" s="7"/>
      <c r="NIO141" s="7"/>
      <c r="NIP141" s="7"/>
      <c r="NIQ141" s="7"/>
      <c r="NIR141" s="7"/>
      <c r="NIS141" s="7"/>
      <c r="NIT141" s="7"/>
      <c r="NIU141" s="7"/>
      <c r="NIV141" s="7"/>
      <c r="NIW141" s="7"/>
      <c r="NIX141" s="7"/>
      <c r="NIY141" s="7"/>
      <c r="NIZ141" s="7"/>
      <c r="NJA141" s="7"/>
      <c r="NJB141" s="7"/>
      <c r="NJC141" s="7"/>
      <c r="NJD141" s="7"/>
      <c r="NJE141" s="7"/>
      <c r="NJF141" s="7"/>
      <c r="NJG141" s="7"/>
      <c r="NJH141" s="7"/>
      <c r="NJI141" s="7"/>
      <c r="NJJ141" s="7"/>
      <c r="NJK141" s="7"/>
      <c r="NJL141" s="7"/>
      <c r="NJM141" s="7"/>
      <c r="NJN141" s="7"/>
      <c r="NJO141" s="7"/>
      <c r="NJP141" s="7"/>
      <c r="NJQ141" s="7"/>
      <c r="NJR141" s="7"/>
      <c r="NJS141" s="7"/>
      <c r="NJT141" s="7"/>
      <c r="NJU141" s="7"/>
      <c r="NJV141" s="7"/>
      <c r="NJW141" s="7"/>
      <c r="NJX141" s="7"/>
      <c r="NJY141" s="7"/>
      <c r="NJZ141" s="7"/>
      <c r="NKA141" s="7"/>
      <c r="NKB141" s="7"/>
      <c r="NKC141" s="7"/>
      <c r="NKD141" s="7"/>
      <c r="NKE141" s="7"/>
      <c r="NKF141" s="7"/>
      <c r="NKG141" s="7"/>
      <c r="NKH141" s="7"/>
      <c r="NKI141" s="7"/>
      <c r="NKJ141" s="7"/>
      <c r="NKK141" s="7"/>
      <c r="NKL141" s="7"/>
      <c r="NKM141" s="7"/>
      <c r="NKN141" s="7"/>
      <c r="NKO141" s="7"/>
      <c r="NKP141" s="7"/>
      <c r="NKQ141" s="7"/>
      <c r="NKR141" s="7"/>
      <c r="NKS141" s="7"/>
      <c r="NKT141" s="7"/>
      <c r="NKU141" s="7"/>
      <c r="NKV141" s="7"/>
      <c r="NKW141" s="7"/>
      <c r="NKX141" s="7"/>
      <c r="NKY141" s="7"/>
      <c r="NKZ141" s="7"/>
      <c r="NLA141" s="7"/>
      <c r="NLB141" s="7"/>
      <c r="NLC141" s="7"/>
      <c r="NLD141" s="7"/>
      <c r="NLE141" s="7"/>
      <c r="NLF141" s="7"/>
      <c r="NLG141" s="7"/>
      <c r="NLH141" s="7"/>
      <c r="NLI141" s="7"/>
      <c r="NLJ141" s="7"/>
      <c r="NLK141" s="7"/>
      <c r="NLL141" s="7"/>
      <c r="NLM141" s="7"/>
      <c r="NLN141" s="7"/>
      <c r="NLO141" s="7"/>
      <c r="NLP141" s="7"/>
      <c r="NLQ141" s="7"/>
      <c r="NLR141" s="7"/>
      <c r="NLS141" s="7"/>
      <c r="NLT141" s="7"/>
      <c r="NLU141" s="7"/>
      <c r="NLV141" s="7"/>
      <c r="NLW141" s="7"/>
      <c r="NLX141" s="7"/>
      <c r="NLY141" s="7"/>
      <c r="NLZ141" s="7"/>
      <c r="NMA141" s="7"/>
      <c r="NMB141" s="7"/>
      <c r="NMC141" s="7"/>
      <c r="NMD141" s="7"/>
      <c r="NME141" s="7"/>
      <c r="NMF141" s="7"/>
      <c r="NMG141" s="7"/>
      <c r="NMH141" s="7"/>
      <c r="NMI141" s="7"/>
      <c r="NMJ141" s="7"/>
      <c r="NMK141" s="7"/>
      <c r="NML141" s="7"/>
      <c r="NMM141" s="7"/>
      <c r="NMN141" s="7"/>
      <c r="NMO141" s="7"/>
      <c r="NMP141" s="7"/>
      <c r="NMQ141" s="7"/>
      <c r="NMR141" s="7"/>
      <c r="NMS141" s="7"/>
      <c r="NMT141" s="7"/>
      <c r="NMU141" s="7"/>
      <c r="NMV141" s="7"/>
      <c r="NMW141" s="7"/>
      <c r="NMX141" s="7"/>
      <c r="NMY141" s="7"/>
      <c r="NMZ141" s="7"/>
      <c r="NNA141" s="7"/>
      <c r="NNB141" s="7"/>
      <c r="NNC141" s="7"/>
      <c r="NND141" s="7"/>
      <c r="NNE141" s="7"/>
      <c r="NNF141" s="7"/>
      <c r="NNG141" s="7"/>
      <c r="NNH141" s="7"/>
      <c r="NNI141" s="7"/>
      <c r="NNJ141" s="7"/>
      <c r="NNK141" s="7"/>
      <c r="NNL141" s="7"/>
      <c r="NNM141" s="7"/>
      <c r="NNN141" s="7"/>
      <c r="NNO141" s="7"/>
      <c r="NNP141" s="7"/>
      <c r="NNQ141" s="7"/>
      <c r="NNR141" s="7"/>
      <c r="NNS141" s="7"/>
      <c r="NNT141" s="7"/>
      <c r="NNU141" s="7"/>
      <c r="NNV141" s="7"/>
      <c r="NNW141" s="7"/>
      <c r="NNX141" s="7"/>
      <c r="NNY141" s="7"/>
      <c r="NNZ141" s="7"/>
      <c r="NOA141" s="7"/>
      <c r="NOB141" s="7"/>
      <c r="NOC141" s="7"/>
      <c r="NOD141" s="7"/>
      <c r="NOE141" s="7"/>
      <c r="NOF141" s="7"/>
      <c r="NOG141" s="7"/>
      <c r="NOH141" s="7"/>
      <c r="NOI141" s="7"/>
      <c r="NOJ141" s="7"/>
      <c r="NOK141" s="7"/>
      <c r="NOL141" s="7"/>
      <c r="NOM141" s="7"/>
      <c r="NON141" s="7"/>
      <c r="NOO141" s="7"/>
      <c r="NOP141" s="7"/>
      <c r="NOQ141" s="7"/>
      <c r="NOR141" s="7"/>
      <c r="NOS141" s="7"/>
      <c r="NOT141" s="7"/>
      <c r="NOU141" s="7"/>
      <c r="NOV141" s="7"/>
      <c r="NOW141" s="7"/>
      <c r="NOX141" s="7"/>
      <c r="NOY141" s="7"/>
      <c r="NOZ141" s="7"/>
      <c r="NPA141" s="7"/>
      <c r="NPB141" s="7"/>
      <c r="NPC141" s="7"/>
      <c r="NPD141" s="7"/>
      <c r="NPE141" s="7"/>
      <c r="NPF141" s="7"/>
      <c r="NPG141" s="7"/>
      <c r="NPH141" s="7"/>
      <c r="NPI141" s="7"/>
      <c r="NPJ141" s="7"/>
      <c r="NPK141" s="7"/>
      <c r="NPL141" s="7"/>
      <c r="NPM141" s="7"/>
      <c r="NPN141" s="7"/>
      <c r="NPO141" s="7"/>
      <c r="NPP141" s="7"/>
      <c r="NPQ141" s="7"/>
      <c r="NPR141" s="7"/>
      <c r="NPS141" s="7"/>
      <c r="NPT141" s="7"/>
      <c r="NPU141" s="7"/>
      <c r="NPV141" s="7"/>
      <c r="NPW141" s="7"/>
      <c r="NPX141" s="7"/>
      <c r="NPY141" s="7"/>
      <c r="NPZ141" s="7"/>
      <c r="NQA141" s="7"/>
      <c r="NQB141" s="7"/>
      <c r="NQC141" s="7"/>
      <c r="NQD141" s="7"/>
      <c r="NQE141" s="7"/>
      <c r="NQF141" s="7"/>
      <c r="NQG141" s="7"/>
      <c r="NQH141" s="7"/>
      <c r="NQI141" s="7"/>
      <c r="NQJ141" s="7"/>
      <c r="NQK141" s="7"/>
      <c r="NQL141" s="7"/>
      <c r="NQM141" s="7"/>
      <c r="NQN141" s="7"/>
      <c r="NQO141" s="7"/>
      <c r="NQP141" s="7"/>
      <c r="NQQ141" s="7"/>
      <c r="NQR141" s="7"/>
      <c r="NQS141" s="7"/>
      <c r="NQT141" s="7"/>
      <c r="NQU141" s="7"/>
      <c r="NQV141" s="7"/>
      <c r="NQW141" s="7"/>
      <c r="NQX141" s="7"/>
      <c r="NQY141" s="7"/>
      <c r="NQZ141" s="7"/>
      <c r="NRA141" s="7"/>
      <c r="NRB141" s="7"/>
      <c r="NRC141" s="7"/>
      <c r="NRD141" s="7"/>
      <c r="NRE141" s="7"/>
      <c r="NRF141" s="7"/>
      <c r="NRG141" s="7"/>
      <c r="NRH141" s="7"/>
      <c r="NRI141" s="7"/>
      <c r="NRJ141" s="7"/>
      <c r="NRK141" s="7"/>
      <c r="NRL141" s="7"/>
      <c r="NRM141" s="7"/>
      <c r="NRN141" s="7"/>
      <c r="NRO141" s="7"/>
      <c r="NRP141" s="7"/>
      <c r="NRQ141" s="7"/>
      <c r="NRR141" s="7"/>
      <c r="NRS141" s="7"/>
      <c r="NRT141" s="7"/>
      <c r="NRU141" s="7"/>
      <c r="NRV141" s="7"/>
      <c r="NRW141" s="7"/>
      <c r="NRX141" s="7"/>
      <c r="NRY141" s="7"/>
      <c r="NRZ141" s="7"/>
      <c r="NSA141" s="7"/>
      <c r="NSB141" s="7"/>
      <c r="NSC141" s="7"/>
      <c r="NSD141" s="7"/>
      <c r="NSE141" s="7"/>
      <c r="NSF141" s="7"/>
      <c r="NSG141" s="7"/>
      <c r="NSH141" s="7"/>
      <c r="NSI141" s="7"/>
      <c r="NSJ141" s="7"/>
      <c r="NSK141" s="7"/>
      <c r="NSL141" s="7"/>
      <c r="NSM141" s="7"/>
      <c r="NSN141" s="7"/>
      <c r="NSO141" s="7"/>
      <c r="NSP141" s="7"/>
      <c r="NSQ141" s="7"/>
      <c r="NSR141" s="7"/>
      <c r="NSS141" s="7"/>
      <c r="NST141" s="7"/>
      <c r="NSU141" s="7"/>
      <c r="NSV141" s="7"/>
      <c r="NSW141" s="7"/>
      <c r="NSX141" s="7"/>
      <c r="NSY141" s="7"/>
      <c r="NSZ141" s="7"/>
      <c r="NTA141" s="7"/>
      <c r="NTB141" s="7"/>
      <c r="NTC141" s="7"/>
      <c r="NTD141" s="7"/>
      <c r="NTE141" s="7"/>
      <c r="NTF141" s="7"/>
      <c r="NTG141" s="7"/>
      <c r="NTH141" s="7"/>
      <c r="NTI141" s="7"/>
      <c r="NTJ141" s="7"/>
      <c r="NTK141" s="7"/>
      <c r="NTL141" s="7"/>
      <c r="NTM141" s="7"/>
      <c r="NTN141" s="7"/>
      <c r="NTO141" s="7"/>
      <c r="NTP141" s="7"/>
      <c r="NTQ141" s="7"/>
      <c r="NTR141" s="7"/>
      <c r="NTS141" s="7"/>
      <c r="NTT141" s="7"/>
      <c r="NTU141" s="7"/>
      <c r="NTV141" s="7"/>
      <c r="NTW141" s="7"/>
      <c r="NTX141" s="7"/>
      <c r="NTY141" s="7"/>
      <c r="NTZ141" s="7"/>
      <c r="NUA141" s="7"/>
      <c r="NUB141" s="7"/>
      <c r="NUC141" s="7"/>
      <c r="NUD141" s="7"/>
      <c r="NUE141" s="7"/>
      <c r="NUF141" s="7"/>
      <c r="NUG141" s="7"/>
      <c r="NUH141" s="7"/>
      <c r="NUI141" s="7"/>
      <c r="NUJ141" s="7"/>
      <c r="NUK141" s="7"/>
      <c r="NUL141" s="7"/>
      <c r="NUM141" s="7"/>
      <c r="NUN141" s="7"/>
      <c r="NUO141" s="7"/>
      <c r="NUP141" s="7"/>
      <c r="NUQ141" s="7"/>
      <c r="NUR141" s="7"/>
      <c r="NUS141" s="7"/>
      <c r="NUT141" s="7"/>
      <c r="NUU141" s="7"/>
      <c r="NUV141" s="7"/>
      <c r="NUW141" s="7"/>
      <c r="NUX141" s="7"/>
      <c r="NUY141" s="7"/>
      <c r="NUZ141" s="7"/>
      <c r="NVA141" s="7"/>
      <c r="NVB141" s="7"/>
      <c r="NVC141" s="7"/>
      <c r="NVD141" s="7"/>
      <c r="NVE141" s="7"/>
      <c r="NVF141" s="7"/>
      <c r="NVG141" s="7"/>
      <c r="NVH141" s="7"/>
      <c r="NVI141" s="7"/>
      <c r="NVJ141" s="7"/>
      <c r="NVK141" s="7"/>
      <c r="NVL141" s="7"/>
      <c r="NVM141" s="7"/>
      <c r="NVN141" s="7"/>
      <c r="NVO141" s="7"/>
      <c r="NVP141" s="7"/>
      <c r="NVQ141" s="7"/>
      <c r="NVR141" s="7"/>
      <c r="NVS141" s="7"/>
      <c r="NVT141" s="7"/>
      <c r="NVU141" s="7"/>
      <c r="NVV141" s="7"/>
      <c r="NVW141" s="7"/>
      <c r="NVX141" s="7"/>
      <c r="NVY141" s="7"/>
      <c r="NVZ141" s="7"/>
      <c r="NWA141" s="7"/>
      <c r="NWB141" s="7"/>
      <c r="NWC141" s="7"/>
      <c r="NWD141" s="7"/>
      <c r="NWE141" s="7"/>
      <c r="NWF141" s="7"/>
      <c r="NWG141" s="7"/>
      <c r="NWH141" s="7"/>
      <c r="NWI141" s="7"/>
      <c r="NWJ141" s="7"/>
      <c r="NWK141" s="7"/>
      <c r="NWL141" s="7"/>
      <c r="NWM141" s="7"/>
      <c r="NWN141" s="7"/>
      <c r="NWO141" s="7"/>
      <c r="NWP141" s="7"/>
      <c r="NWQ141" s="7"/>
      <c r="NWR141" s="7"/>
      <c r="NWS141" s="7"/>
      <c r="NWT141" s="7"/>
      <c r="NWU141" s="7"/>
      <c r="NWV141" s="7"/>
      <c r="NWW141" s="7"/>
      <c r="NWX141" s="7"/>
      <c r="NWY141" s="7"/>
      <c r="NWZ141" s="7"/>
      <c r="NXA141" s="7"/>
      <c r="NXB141" s="7"/>
      <c r="NXC141" s="7"/>
      <c r="NXD141" s="7"/>
      <c r="NXE141" s="7"/>
      <c r="NXF141" s="7"/>
      <c r="NXG141" s="7"/>
      <c r="NXH141" s="7"/>
      <c r="NXI141" s="7"/>
      <c r="NXJ141" s="7"/>
      <c r="NXK141" s="7"/>
      <c r="NXL141" s="7"/>
      <c r="NXM141" s="7"/>
      <c r="NXN141" s="7"/>
      <c r="NXO141" s="7"/>
      <c r="NXP141" s="7"/>
      <c r="NXQ141" s="7"/>
      <c r="NXR141" s="7"/>
      <c r="NXS141" s="7"/>
      <c r="NXT141" s="7"/>
      <c r="NXU141" s="7"/>
      <c r="NXV141" s="7"/>
      <c r="NXW141" s="7"/>
      <c r="NXX141" s="7"/>
      <c r="NXY141" s="7"/>
      <c r="NXZ141" s="7"/>
      <c r="NYA141" s="7"/>
      <c r="NYB141" s="7"/>
      <c r="NYC141" s="7"/>
      <c r="NYD141" s="7"/>
      <c r="NYE141" s="7"/>
      <c r="NYF141" s="7"/>
      <c r="NYG141" s="7"/>
      <c r="NYH141" s="7"/>
      <c r="NYI141" s="7"/>
      <c r="NYJ141" s="7"/>
      <c r="NYK141" s="7"/>
      <c r="NYL141" s="7"/>
      <c r="NYM141" s="7"/>
      <c r="NYN141" s="7"/>
      <c r="NYO141" s="7"/>
      <c r="NYP141" s="7"/>
      <c r="NYQ141" s="7"/>
      <c r="NYR141" s="7"/>
      <c r="NYS141" s="7"/>
      <c r="NYT141" s="7"/>
      <c r="NYU141" s="7"/>
      <c r="NYV141" s="7"/>
      <c r="NYW141" s="7"/>
      <c r="NYX141" s="7"/>
      <c r="NYY141" s="7"/>
      <c r="NYZ141" s="7"/>
      <c r="NZA141" s="7"/>
      <c r="NZB141" s="7"/>
      <c r="NZC141" s="7"/>
      <c r="NZD141" s="7"/>
      <c r="NZE141" s="7"/>
      <c r="NZF141" s="7"/>
      <c r="NZG141" s="7"/>
      <c r="NZH141" s="7"/>
      <c r="NZI141" s="7"/>
      <c r="NZJ141" s="7"/>
      <c r="NZK141" s="7"/>
      <c r="NZL141" s="7"/>
      <c r="NZM141" s="7"/>
      <c r="NZN141" s="7"/>
      <c r="NZO141" s="7"/>
      <c r="NZP141" s="7"/>
      <c r="NZQ141" s="7"/>
      <c r="NZR141" s="7"/>
      <c r="NZS141" s="7"/>
      <c r="NZT141" s="7"/>
      <c r="NZU141" s="7"/>
      <c r="NZV141" s="7"/>
      <c r="NZW141" s="7"/>
      <c r="NZX141" s="7"/>
      <c r="NZY141" s="7"/>
      <c r="NZZ141" s="7"/>
      <c r="OAA141" s="7"/>
      <c r="OAB141" s="7"/>
      <c r="OAC141" s="7"/>
      <c r="OAD141" s="7"/>
      <c r="OAE141" s="7"/>
      <c r="OAF141" s="7"/>
      <c r="OAG141" s="7"/>
      <c r="OAH141" s="7"/>
      <c r="OAI141" s="7"/>
      <c r="OAJ141" s="7"/>
      <c r="OAK141" s="7"/>
      <c r="OAL141" s="7"/>
      <c r="OAM141" s="7"/>
      <c r="OAN141" s="7"/>
      <c r="OAO141" s="7"/>
      <c r="OAP141" s="7"/>
      <c r="OAQ141" s="7"/>
      <c r="OAR141" s="7"/>
      <c r="OAS141" s="7"/>
      <c r="OAT141" s="7"/>
      <c r="OAU141" s="7"/>
      <c r="OAV141" s="7"/>
      <c r="OAW141" s="7"/>
      <c r="OAX141" s="7"/>
      <c r="OAY141" s="7"/>
      <c r="OAZ141" s="7"/>
      <c r="OBA141" s="7"/>
      <c r="OBB141" s="7"/>
      <c r="OBC141" s="7"/>
      <c r="OBD141" s="7"/>
      <c r="OBE141" s="7"/>
      <c r="OBF141" s="7"/>
      <c r="OBG141" s="7"/>
      <c r="OBH141" s="7"/>
      <c r="OBI141" s="7"/>
      <c r="OBJ141" s="7"/>
      <c r="OBK141" s="7"/>
      <c r="OBL141" s="7"/>
      <c r="OBM141" s="7"/>
      <c r="OBN141" s="7"/>
      <c r="OBO141" s="7"/>
      <c r="OBP141" s="7"/>
      <c r="OBQ141" s="7"/>
      <c r="OBR141" s="7"/>
      <c r="OBS141" s="7"/>
      <c r="OBT141" s="7"/>
      <c r="OBU141" s="7"/>
      <c r="OBV141" s="7"/>
      <c r="OBW141" s="7"/>
      <c r="OBX141" s="7"/>
      <c r="OBY141" s="7"/>
      <c r="OBZ141" s="7"/>
      <c r="OCA141" s="7"/>
      <c r="OCB141" s="7"/>
      <c r="OCC141" s="7"/>
      <c r="OCD141" s="7"/>
      <c r="OCE141" s="7"/>
      <c r="OCF141" s="7"/>
      <c r="OCG141" s="7"/>
      <c r="OCH141" s="7"/>
      <c r="OCI141" s="7"/>
      <c r="OCJ141" s="7"/>
      <c r="OCK141" s="7"/>
      <c r="OCL141" s="7"/>
      <c r="OCM141" s="7"/>
      <c r="OCN141" s="7"/>
      <c r="OCO141" s="7"/>
      <c r="OCP141" s="7"/>
      <c r="OCQ141" s="7"/>
      <c r="OCR141" s="7"/>
      <c r="OCS141" s="7"/>
      <c r="OCT141" s="7"/>
      <c r="OCU141" s="7"/>
      <c r="OCV141" s="7"/>
      <c r="OCW141" s="7"/>
      <c r="OCX141" s="7"/>
      <c r="OCY141" s="7"/>
      <c r="OCZ141" s="7"/>
      <c r="ODA141" s="7"/>
      <c r="ODB141" s="7"/>
      <c r="ODC141" s="7"/>
      <c r="ODD141" s="7"/>
      <c r="ODE141" s="7"/>
      <c r="ODF141" s="7"/>
      <c r="ODG141" s="7"/>
      <c r="ODH141" s="7"/>
      <c r="ODI141" s="7"/>
      <c r="ODJ141" s="7"/>
      <c r="ODK141" s="7"/>
      <c r="ODL141" s="7"/>
      <c r="ODM141" s="7"/>
      <c r="ODN141" s="7"/>
      <c r="ODO141" s="7"/>
      <c r="ODP141" s="7"/>
      <c r="ODQ141" s="7"/>
      <c r="ODR141" s="7"/>
      <c r="ODS141" s="7"/>
      <c r="ODT141" s="7"/>
      <c r="ODU141" s="7"/>
      <c r="ODV141" s="7"/>
      <c r="ODW141" s="7"/>
      <c r="ODX141" s="7"/>
      <c r="ODY141" s="7"/>
      <c r="ODZ141" s="7"/>
      <c r="OEA141" s="7"/>
      <c r="OEB141" s="7"/>
      <c r="OEC141" s="7"/>
      <c r="OED141" s="7"/>
      <c r="OEE141" s="7"/>
      <c r="OEF141" s="7"/>
      <c r="OEG141" s="7"/>
      <c r="OEH141" s="7"/>
      <c r="OEI141" s="7"/>
      <c r="OEJ141" s="7"/>
      <c r="OEK141" s="7"/>
      <c r="OEL141" s="7"/>
      <c r="OEM141" s="7"/>
      <c r="OEN141" s="7"/>
      <c r="OEO141" s="7"/>
      <c r="OEP141" s="7"/>
      <c r="OEQ141" s="7"/>
      <c r="OER141" s="7"/>
      <c r="OES141" s="7"/>
      <c r="OET141" s="7"/>
      <c r="OEU141" s="7"/>
      <c r="OEV141" s="7"/>
      <c r="OEW141" s="7"/>
      <c r="OEX141" s="7"/>
      <c r="OEY141" s="7"/>
      <c r="OEZ141" s="7"/>
      <c r="OFA141" s="7"/>
      <c r="OFB141" s="7"/>
      <c r="OFC141" s="7"/>
      <c r="OFD141" s="7"/>
      <c r="OFE141" s="7"/>
      <c r="OFF141" s="7"/>
      <c r="OFG141" s="7"/>
      <c r="OFH141" s="7"/>
      <c r="OFI141" s="7"/>
      <c r="OFJ141" s="7"/>
      <c r="OFK141" s="7"/>
      <c r="OFL141" s="7"/>
      <c r="OFM141" s="7"/>
      <c r="OFN141" s="7"/>
      <c r="OFO141" s="7"/>
      <c r="OFP141" s="7"/>
      <c r="OFQ141" s="7"/>
      <c r="OFR141" s="7"/>
      <c r="OFS141" s="7"/>
      <c r="OFT141" s="7"/>
      <c r="OFU141" s="7"/>
      <c r="OFV141" s="7"/>
      <c r="OFW141" s="7"/>
      <c r="OFX141" s="7"/>
      <c r="OFY141" s="7"/>
      <c r="OFZ141" s="7"/>
      <c r="OGA141" s="7"/>
      <c r="OGB141" s="7"/>
      <c r="OGC141" s="7"/>
      <c r="OGD141" s="7"/>
      <c r="OGE141" s="7"/>
      <c r="OGF141" s="7"/>
      <c r="OGG141" s="7"/>
      <c r="OGH141" s="7"/>
      <c r="OGI141" s="7"/>
      <c r="OGJ141" s="7"/>
      <c r="OGK141" s="7"/>
      <c r="OGL141" s="7"/>
      <c r="OGM141" s="7"/>
      <c r="OGN141" s="7"/>
      <c r="OGO141" s="7"/>
      <c r="OGP141" s="7"/>
      <c r="OGQ141" s="7"/>
      <c r="OGR141" s="7"/>
      <c r="OGS141" s="7"/>
      <c r="OGT141" s="7"/>
      <c r="OGU141" s="7"/>
      <c r="OGV141" s="7"/>
      <c r="OGW141" s="7"/>
      <c r="OGX141" s="7"/>
      <c r="OGY141" s="7"/>
      <c r="OGZ141" s="7"/>
      <c r="OHA141" s="7"/>
      <c r="OHB141" s="7"/>
      <c r="OHC141" s="7"/>
      <c r="OHD141" s="7"/>
      <c r="OHE141" s="7"/>
      <c r="OHF141" s="7"/>
      <c r="OHG141" s="7"/>
      <c r="OHH141" s="7"/>
      <c r="OHI141" s="7"/>
      <c r="OHJ141" s="7"/>
      <c r="OHK141" s="7"/>
      <c r="OHL141" s="7"/>
      <c r="OHM141" s="7"/>
      <c r="OHN141" s="7"/>
      <c r="OHO141" s="7"/>
      <c r="OHP141" s="7"/>
      <c r="OHQ141" s="7"/>
      <c r="OHR141" s="7"/>
      <c r="OHS141" s="7"/>
      <c r="OHT141" s="7"/>
      <c r="OHU141" s="7"/>
      <c r="OHV141" s="7"/>
      <c r="OHW141" s="7"/>
      <c r="OHX141" s="7"/>
      <c r="OHY141" s="7"/>
      <c r="OHZ141" s="7"/>
      <c r="OIA141" s="7"/>
      <c r="OIB141" s="7"/>
      <c r="OIC141" s="7"/>
      <c r="OID141" s="7"/>
      <c r="OIE141" s="7"/>
      <c r="OIF141" s="7"/>
      <c r="OIG141" s="7"/>
      <c r="OIH141" s="7"/>
      <c r="OII141" s="7"/>
      <c r="OIJ141" s="7"/>
      <c r="OIK141" s="7"/>
      <c r="OIL141" s="7"/>
      <c r="OIM141" s="7"/>
      <c r="OIN141" s="7"/>
      <c r="OIO141" s="7"/>
      <c r="OIP141" s="7"/>
      <c r="OIQ141" s="7"/>
      <c r="OIR141" s="7"/>
      <c r="OIS141" s="7"/>
      <c r="OIT141" s="7"/>
      <c r="OIU141" s="7"/>
      <c r="OIV141" s="7"/>
      <c r="OIW141" s="7"/>
      <c r="OIX141" s="7"/>
      <c r="OIY141" s="7"/>
      <c r="OIZ141" s="7"/>
      <c r="OJA141" s="7"/>
      <c r="OJB141" s="7"/>
      <c r="OJC141" s="7"/>
      <c r="OJD141" s="7"/>
      <c r="OJE141" s="7"/>
      <c r="OJF141" s="7"/>
      <c r="OJG141" s="7"/>
      <c r="OJH141" s="7"/>
      <c r="OJI141" s="7"/>
      <c r="OJJ141" s="7"/>
      <c r="OJK141" s="7"/>
      <c r="OJL141" s="7"/>
      <c r="OJM141" s="7"/>
      <c r="OJN141" s="7"/>
      <c r="OJO141" s="7"/>
      <c r="OJP141" s="7"/>
      <c r="OJQ141" s="7"/>
      <c r="OJR141" s="7"/>
      <c r="OJS141" s="7"/>
      <c r="OJT141" s="7"/>
      <c r="OJU141" s="7"/>
      <c r="OJV141" s="7"/>
      <c r="OJW141" s="7"/>
      <c r="OJX141" s="7"/>
      <c r="OJY141" s="7"/>
      <c r="OJZ141" s="7"/>
      <c r="OKA141" s="7"/>
      <c r="OKB141" s="7"/>
      <c r="OKC141" s="7"/>
      <c r="OKD141" s="7"/>
      <c r="OKE141" s="7"/>
      <c r="OKF141" s="7"/>
      <c r="OKG141" s="7"/>
      <c r="OKH141" s="7"/>
      <c r="OKI141" s="7"/>
      <c r="OKJ141" s="7"/>
      <c r="OKK141" s="7"/>
      <c r="OKL141" s="7"/>
      <c r="OKM141" s="7"/>
      <c r="OKN141" s="7"/>
      <c r="OKO141" s="7"/>
      <c r="OKP141" s="7"/>
      <c r="OKQ141" s="7"/>
      <c r="OKR141" s="7"/>
      <c r="OKS141" s="7"/>
      <c r="OKT141" s="7"/>
      <c r="OKU141" s="7"/>
      <c r="OKV141" s="7"/>
      <c r="OKW141" s="7"/>
      <c r="OKX141" s="7"/>
      <c r="OKY141" s="7"/>
      <c r="OKZ141" s="7"/>
      <c r="OLA141" s="7"/>
      <c r="OLB141" s="7"/>
      <c r="OLC141" s="7"/>
      <c r="OLD141" s="7"/>
      <c r="OLE141" s="7"/>
      <c r="OLF141" s="7"/>
      <c r="OLG141" s="7"/>
      <c r="OLH141" s="7"/>
      <c r="OLI141" s="7"/>
      <c r="OLJ141" s="7"/>
      <c r="OLK141" s="7"/>
      <c r="OLL141" s="7"/>
      <c r="OLM141" s="7"/>
      <c r="OLN141" s="7"/>
      <c r="OLO141" s="7"/>
      <c r="OLP141" s="7"/>
      <c r="OLQ141" s="7"/>
      <c r="OLR141" s="7"/>
      <c r="OLS141" s="7"/>
      <c r="OLT141" s="7"/>
      <c r="OLU141" s="7"/>
      <c r="OLV141" s="7"/>
      <c r="OLW141" s="7"/>
      <c r="OLX141" s="7"/>
      <c r="OLY141" s="7"/>
      <c r="OLZ141" s="7"/>
      <c r="OMA141" s="7"/>
      <c r="OMB141" s="7"/>
      <c r="OMC141" s="7"/>
      <c r="OMD141" s="7"/>
      <c r="OME141" s="7"/>
      <c r="OMF141" s="7"/>
      <c r="OMG141" s="7"/>
      <c r="OMH141" s="7"/>
      <c r="OMI141" s="7"/>
      <c r="OMJ141" s="7"/>
      <c r="OMK141" s="7"/>
      <c r="OML141" s="7"/>
      <c r="OMM141" s="7"/>
      <c r="OMN141" s="7"/>
      <c r="OMO141" s="7"/>
      <c r="OMP141" s="7"/>
      <c r="OMQ141" s="7"/>
      <c r="OMR141" s="7"/>
      <c r="OMS141" s="7"/>
      <c r="OMT141" s="7"/>
      <c r="OMU141" s="7"/>
      <c r="OMV141" s="7"/>
      <c r="OMW141" s="7"/>
      <c r="OMX141" s="7"/>
      <c r="OMY141" s="7"/>
      <c r="OMZ141" s="7"/>
      <c r="ONA141" s="7"/>
      <c r="ONB141" s="7"/>
      <c r="ONC141" s="7"/>
      <c r="OND141" s="7"/>
      <c r="ONE141" s="7"/>
      <c r="ONF141" s="7"/>
      <c r="ONG141" s="7"/>
      <c r="ONH141" s="7"/>
      <c r="ONI141" s="7"/>
      <c r="ONJ141" s="7"/>
      <c r="ONK141" s="7"/>
      <c r="ONL141" s="7"/>
      <c r="ONM141" s="7"/>
      <c r="ONN141" s="7"/>
      <c r="ONO141" s="7"/>
      <c r="ONP141" s="7"/>
      <c r="ONQ141" s="7"/>
      <c r="ONR141" s="7"/>
      <c r="ONS141" s="7"/>
      <c r="ONT141" s="7"/>
      <c r="ONU141" s="7"/>
      <c r="ONV141" s="7"/>
      <c r="ONW141" s="7"/>
      <c r="ONX141" s="7"/>
      <c r="ONY141" s="7"/>
      <c r="ONZ141" s="7"/>
      <c r="OOA141" s="7"/>
      <c r="OOB141" s="7"/>
      <c r="OOC141" s="7"/>
      <c r="OOD141" s="7"/>
      <c r="OOE141" s="7"/>
      <c r="OOF141" s="7"/>
      <c r="OOG141" s="7"/>
      <c r="OOH141" s="7"/>
      <c r="OOI141" s="7"/>
      <c r="OOJ141" s="7"/>
      <c r="OOK141" s="7"/>
      <c r="OOL141" s="7"/>
      <c r="OOM141" s="7"/>
      <c r="OON141" s="7"/>
      <c r="OOO141" s="7"/>
      <c r="OOP141" s="7"/>
      <c r="OOQ141" s="7"/>
      <c r="OOR141" s="7"/>
      <c r="OOS141" s="7"/>
      <c r="OOT141" s="7"/>
      <c r="OOU141" s="7"/>
      <c r="OOV141" s="7"/>
      <c r="OOW141" s="7"/>
      <c r="OOX141" s="7"/>
      <c r="OOY141" s="7"/>
      <c r="OOZ141" s="7"/>
      <c r="OPA141" s="7"/>
      <c r="OPB141" s="7"/>
      <c r="OPC141" s="7"/>
      <c r="OPD141" s="7"/>
      <c r="OPE141" s="7"/>
      <c r="OPF141" s="7"/>
      <c r="OPG141" s="7"/>
      <c r="OPH141" s="7"/>
      <c r="OPI141" s="7"/>
      <c r="OPJ141" s="7"/>
      <c r="OPK141" s="7"/>
      <c r="OPL141" s="7"/>
      <c r="OPM141" s="7"/>
      <c r="OPN141" s="7"/>
      <c r="OPO141" s="7"/>
      <c r="OPP141" s="7"/>
      <c r="OPQ141" s="7"/>
      <c r="OPR141" s="7"/>
      <c r="OPS141" s="7"/>
      <c r="OPT141" s="7"/>
      <c r="OPU141" s="7"/>
      <c r="OPV141" s="7"/>
      <c r="OPW141" s="7"/>
      <c r="OPX141" s="7"/>
      <c r="OPY141" s="7"/>
      <c r="OPZ141" s="7"/>
      <c r="OQA141" s="7"/>
      <c r="OQB141" s="7"/>
      <c r="OQC141" s="7"/>
      <c r="OQD141" s="7"/>
      <c r="OQE141" s="7"/>
      <c r="OQF141" s="7"/>
      <c r="OQG141" s="7"/>
      <c r="OQH141" s="7"/>
      <c r="OQI141" s="7"/>
      <c r="OQJ141" s="7"/>
      <c r="OQK141" s="7"/>
      <c r="OQL141" s="7"/>
      <c r="OQM141" s="7"/>
      <c r="OQN141" s="7"/>
      <c r="OQO141" s="7"/>
      <c r="OQP141" s="7"/>
      <c r="OQQ141" s="7"/>
      <c r="OQR141" s="7"/>
      <c r="OQS141" s="7"/>
      <c r="OQT141" s="7"/>
      <c r="OQU141" s="7"/>
      <c r="OQV141" s="7"/>
      <c r="OQW141" s="7"/>
      <c r="OQX141" s="7"/>
      <c r="OQY141" s="7"/>
      <c r="OQZ141" s="7"/>
      <c r="ORA141" s="7"/>
      <c r="ORB141" s="7"/>
      <c r="ORC141" s="7"/>
      <c r="ORD141" s="7"/>
      <c r="ORE141" s="7"/>
      <c r="ORF141" s="7"/>
      <c r="ORG141" s="7"/>
      <c r="ORH141" s="7"/>
      <c r="ORI141" s="7"/>
      <c r="ORJ141" s="7"/>
      <c r="ORK141" s="7"/>
      <c r="ORL141" s="7"/>
      <c r="ORM141" s="7"/>
      <c r="ORN141" s="7"/>
      <c r="ORO141" s="7"/>
      <c r="ORP141" s="7"/>
      <c r="ORQ141" s="7"/>
      <c r="ORR141" s="7"/>
      <c r="ORS141" s="7"/>
      <c r="ORT141" s="7"/>
      <c r="ORU141" s="7"/>
      <c r="ORV141" s="7"/>
      <c r="ORW141" s="7"/>
      <c r="ORX141" s="7"/>
      <c r="ORY141" s="7"/>
      <c r="ORZ141" s="7"/>
      <c r="OSA141" s="7"/>
      <c r="OSB141" s="7"/>
      <c r="OSC141" s="7"/>
      <c r="OSD141" s="7"/>
      <c r="OSE141" s="7"/>
      <c r="OSF141" s="7"/>
      <c r="OSG141" s="7"/>
      <c r="OSH141" s="7"/>
      <c r="OSI141" s="7"/>
      <c r="OSJ141" s="7"/>
      <c r="OSK141" s="7"/>
      <c r="OSL141" s="7"/>
      <c r="OSM141" s="7"/>
      <c r="OSN141" s="7"/>
      <c r="OSO141" s="7"/>
      <c r="OSP141" s="7"/>
      <c r="OSQ141" s="7"/>
      <c r="OSR141" s="7"/>
      <c r="OSS141" s="7"/>
      <c r="OST141" s="7"/>
      <c r="OSU141" s="7"/>
      <c r="OSV141" s="7"/>
      <c r="OSW141" s="7"/>
      <c r="OSX141" s="7"/>
      <c r="OSY141" s="7"/>
      <c r="OSZ141" s="7"/>
      <c r="OTA141" s="7"/>
      <c r="OTB141" s="7"/>
      <c r="OTC141" s="7"/>
      <c r="OTD141" s="7"/>
      <c r="OTE141" s="7"/>
      <c r="OTF141" s="7"/>
      <c r="OTG141" s="7"/>
      <c r="OTH141" s="7"/>
      <c r="OTI141" s="7"/>
      <c r="OTJ141" s="7"/>
      <c r="OTK141" s="7"/>
      <c r="OTL141" s="7"/>
      <c r="OTM141" s="7"/>
      <c r="OTN141" s="7"/>
      <c r="OTO141" s="7"/>
      <c r="OTP141" s="7"/>
      <c r="OTQ141" s="7"/>
      <c r="OTR141" s="7"/>
      <c r="OTS141" s="7"/>
      <c r="OTT141" s="7"/>
      <c r="OTU141" s="7"/>
      <c r="OTV141" s="7"/>
      <c r="OTW141" s="7"/>
      <c r="OTX141" s="7"/>
      <c r="OTY141" s="7"/>
      <c r="OTZ141" s="7"/>
      <c r="OUA141" s="7"/>
      <c r="OUB141" s="7"/>
      <c r="OUC141" s="7"/>
      <c r="OUD141" s="7"/>
      <c r="OUE141" s="7"/>
      <c r="OUF141" s="7"/>
      <c r="OUG141" s="7"/>
      <c r="OUH141" s="7"/>
      <c r="OUI141" s="7"/>
      <c r="OUJ141" s="7"/>
      <c r="OUK141" s="7"/>
      <c r="OUL141" s="7"/>
      <c r="OUM141" s="7"/>
      <c r="OUN141" s="7"/>
      <c r="OUO141" s="7"/>
      <c r="OUP141" s="7"/>
      <c r="OUQ141" s="7"/>
      <c r="OUR141" s="7"/>
      <c r="OUS141" s="7"/>
      <c r="OUT141" s="7"/>
      <c r="OUU141" s="7"/>
      <c r="OUV141" s="7"/>
      <c r="OUW141" s="7"/>
      <c r="OUX141" s="7"/>
      <c r="OUY141" s="7"/>
      <c r="OUZ141" s="7"/>
      <c r="OVA141" s="7"/>
      <c r="OVB141" s="7"/>
      <c r="OVC141" s="7"/>
      <c r="OVD141" s="7"/>
      <c r="OVE141" s="7"/>
      <c r="OVF141" s="7"/>
      <c r="OVG141" s="7"/>
      <c r="OVH141" s="7"/>
      <c r="OVI141" s="7"/>
      <c r="OVJ141" s="7"/>
      <c r="OVK141" s="7"/>
      <c r="OVL141" s="7"/>
      <c r="OVM141" s="7"/>
      <c r="OVN141" s="7"/>
      <c r="OVO141" s="7"/>
      <c r="OVP141" s="7"/>
      <c r="OVQ141" s="7"/>
      <c r="OVR141" s="7"/>
      <c r="OVS141" s="7"/>
      <c r="OVT141" s="7"/>
      <c r="OVU141" s="7"/>
      <c r="OVV141" s="7"/>
      <c r="OVW141" s="7"/>
      <c r="OVX141" s="7"/>
      <c r="OVY141" s="7"/>
      <c r="OVZ141" s="7"/>
      <c r="OWA141" s="7"/>
      <c r="OWB141" s="7"/>
      <c r="OWC141" s="7"/>
      <c r="OWD141" s="7"/>
      <c r="OWE141" s="7"/>
      <c r="OWF141" s="7"/>
      <c r="OWG141" s="7"/>
      <c r="OWH141" s="7"/>
      <c r="OWI141" s="7"/>
      <c r="OWJ141" s="7"/>
      <c r="OWK141" s="7"/>
      <c r="OWL141" s="7"/>
      <c r="OWM141" s="7"/>
      <c r="OWN141" s="7"/>
      <c r="OWO141" s="7"/>
      <c r="OWP141" s="7"/>
      <c r="OWQ141" s="7"/>
      <c r="OWR141" s="7"/>
      <c r="OWS141" s="7"/>
      <c r="OWT141" s="7"/>
      <c r="OWU141" s="7"/>
      <c r="OWV141" s="7"/>
      <c r="OWW141" s="7"/>
      <c r="OWX141" s="7"/>
      <c r="OWY141" s="7"/>
      <c r="OWZ141" s="7"/>
      <c r="OXA141" s="7"/>
      <c r="OXB141" s="7"/>
      <c r="OXC141" s="7"/>
      <c r="OXD141" s="7"/>
      <c r="OXE141" s="7"/>
      <c r="OXF141" s="7"/>
      <c r="OXG141" s="7"/>
      <c r="OXH141" s="7"/>
      <c r="OXI141" s="7"/>
      <c r="OXJ141" s="7"/>
      <c r="OXK141" s="7"/>
      <c r="OXL141" s="7"/>
      <c r="OXM141" s="7"/>
      <c r="OXN141" s="7"/>
      <c r="OXO141" s="7"/>
      <c r="OXP141" s="7"/>
      <c r="OXQ141" s="7"/>
      <c r="OXR141" s="7"/>
      <c r="OXS141" s="7"/>
      <c r="OXT141" s="7"/>
      <c r="OXU141" s="7"/>
      <c r="OXV141" s="7"/>
      <c r="OXW141" s="7"/>
      <c r="OXX141" s="7"/>
      <c r="OXY141" s="7"/>
      <c r="OXZ141" s="7"/>
      <c r="OYA141" s="7"/>
      <c r="OYB141" s="7"/>
      <c r="OYC141" s="7"/>
      <c r="OYD141" s="7"/>
      <c r="OYE141" s="7"/>
      <c r="OYF141" s="7"/>
      <c r="OYG141" s="7"/>
      <c r="OYH141" s="7"/>
      <c r="OYI141" s="7"/>
      <c r="OYJ141" s="7"/>
      <c r="OYK141" s="7"/>
      <c r="OYL141" s="7"/>
      <c r="OYM141" s="7"/>
      <c r="OYN141" s="7"/>
      <c r="OYO141" s="7"/>
      <c r="OYP141" s="7"/>
      <c r="OYQ141" s="7"/>
      <c r="OYR141" s="7"/>
      <c r="OYS141" s="7"/>
      <c r="OYT141" s="7"/>
      <c r="OYU141" s="7"/>
      <c r="OYV141" s="7"/>
      <c r="OYW141" s="7"/>
      <c r="OYX141" s="7"/>
      <c r="OYY141" s="7"/>
      <c r="OYZ141" s="7"/>
      <c r="OZA141" s="7"/>
      <c r="OZB141" s="7"/>
      <c r="OZC141" s="7"/>
      <c r="OZD141" s="7"/>
      <c r="OZE141" s="7"/>
      <c r="OZF141" s="7"/>
      <c r="OZG141" s="7"/>
      <c r="OZH141" s="7"/>
      <c r="OZI141" s="7"/>
      <c r="OZJ141" s="7"/>
      <c r="OZK141" s="7"/>
      <c r="OZL141" s="7"/>
      <c r="OZM141" s="7"/>
      <c r="OZN141" s="7"/>
      <c r="OZO141" s="7"/>
      <c r="OZP141" s="7"/>
      <c r="OZQ141" s="7"/>
      <c r="OZR141" s="7"/>
      <c r="OZS141" s="7"/>
      <c r="OZT141" s="7"/>
      <c r="OZU141" s="7"/>
      <c r="OZV141" s="7"/>
      <c r="OZW141" s="7"/>
      <c r="OZX141" s="7"/>
      <c r="OZY141" s="7"/>
      <c r="OZZ141" s="7"/>
      <c r="PAA141" s="7"/>
      <c r="PAB141" s="7"/>
      <c r="PAC141" s="7"/>
      <c r="PAD141" s="7"/>
      <c r="PAE141" s="7"/>
      <c r="PAF141" s="7"/>
      <c r="PAG141" s="7"/>
      <c r="PAH141" s="7"/>
      <c r="PAI141" s="7"/>
      <c r="PAJ141" s="7"/>
      <c r="PAK141" s="7"/>
      <c r="PAL141" s="7"/>
      <c r="PAM141" s="7"/>
      <c r="PAN141" s="7"/>
      <c r="PAO141" s="7"/>
      <c r="PAP141" s="7"/>
      <c r="PAQ141" s="7"/>
      <c r="PAR141" s="7"/>
      <c r="PAS141" s="7"/>
      <c r="PAT141" s="7"/>
      <c r="PAU141" s="7"/>
      <c r="PAV141" s="7"/>
      <c r="PAW141" s="7"/>
      <c r="PAX141" s="7"/>
      <c r="PAY141" s="7"/>
      <c r="PAZ141" s="7"/>
      <c r="PBA141" s="7"/>
      <c r="PBB141" s="7"/>
      <c r="PBC141" s="7"/>
      <c r="PBD141" s="7"/>
      <c r="PBE141" s="7"/>
      <c r="PBF141" s="7"/>
      <c r="PBG141" s="7"/>
      <c r="PBH141" s="7"/>
      <c r="PBI141" s="7"/>
      <c r="PBJ141" s="7"/>
      <c r="PBK141" s="7"/>
      <c r="PBL141" s="7"/>
      <c r="PBM141" s="7"/>
      <c r="PBN141" s="7"/>
      <c r="PBO141" s="7"/>
      <c r="PBP141" s="7"/>
      <c r="PBQ141" s="7"/>
      <c r="PBR141" s="7"/>
      <c r="PBS141" s="7"/>
      <c r="PBT141" s="7"/>
      <c r="PBU141" s="7"/>
      <c r="PBV141" s="7"/>
      <c r="PBW141" s="7"/>
      <c r="PBX141" s="7"/>
      <c r="PBY141" s="7"/>
      <c r="PBZ141" s="7"/>
      <c r="PCA141" s="7"/>
      <c r="PCB141" s="7"/>
      <c r="PCC141" s="7"/>
      <c r="PCD141" s="7"/>
      <c r="PCE141" s="7"/>
      <c r="PCF141" s="7"/>
      <c r="PCG141" s="7"/>
      <c r="PCH141" s="7"/>
      <c r="PCI141" s="7"/>
      <c r="PCJ141" s="7"/>
      <c r="PCK141" s="7"/>
      <c r="PCL141" s="7"/>
      <c r="PCM141" s="7"/>
      <c r="PCN141" s="7"/>
      <c r="PCO141" s="7"/>
      <c r="PCP141" s="7"/>
      <c r="PCQ141" s="7"/>
      <c r="PCR141" s="7"/>
      <c r="PCS141" s="7"/>
      <c r="PCT141" s="7"/>
      <c r="PCU141" s="7"/>
      <c r="PCV141" s="7"/>
      <c r="PCW141" s="7"/>
      <c r="PCX141" s="7"/>
      <c r="PCY141" s="7"/>
      <c r="PCZ141" s="7"/>
      <c r="PDA141" s="7"/>
      <c r="PDB141" s="7"/>
      <c r="PDC141" s="7"/>
      <c r="PDD141" s="7"/>
      <c r="PDE141" s="7"/>
      <c r="PDF141" s="7"/>
      <c r="PDG141" s="7"/>
      <c r="PDH141" s="7"/>
      <c r="PDI141" s="7"/>
      <c r="PDJ141" s="7"/>
      <c r="PDK141" s="7"/>
      <c r="PDL141" s="7"/>
      <c r="PDM141" s="7"/>
      <c r="PDN141" s="7"/>
      <c r="PDO141" s="7"/>
      <c r="PDP141" s="7"/>
      <c r="PDQ141" s="7"/>
      <c r="PDR141" s="7"/>
      <c r="PDS141" s="7"/>
      <c r="PDT141" s="7"/>
      <c r="PDU141" s="7"/>
      <c r="PDV141" s="7"/>
      <c r="PDW141" s="7"/>
      <c r="PDX141" s="7"/>
      <c r="PDY141" s="7"/>
      <c r="PDZ141" s="7"/>
      <c r="PEA141" s="7"/>
      <c r="PEB141" s="7"/>
      <c r="PEC141" s="7"/>
      <c r="PED141" s="7"/>
      <c r="PEE141" s="7"/>
      <c r="PEF141" s="7"/>
      <c r="PEG141" s="7"/>
      <c r="PEH141" s="7"/>
      <c r="PEI141" s="7"/>
      <c r="PEJ141" s="7"/>
      <c r="PEK141" s="7"/>
      <c r="PEL141" s="7"/>
      <c r="PEM141" s="7"/>
      <c r="PEN141" s="7"/>
      <c r="PEO141" s="7"/>
      <c r="PEP141" s="7"/>
      <c r="PEQ141" s="7"/>
      <c r="PER141" s="7"/>
      <c r="PES141" s="7"/>
      <c r="PET141" s="7"/>
      <c r="PEU141" s="7"/>
      <c r="PEV141" s="7"/>
      <c r="PEW141" s="7"/>
      <c r="PEX141" s="7"/>
      <c r="PEY141" s="7"/>
      <c r="PEZ141" s="7"/>
      <c r="PFA141" s="7"/>
      <c r="PFB141" s="7"/>
      <c r="PFC141" s="7"/>
      <c r="PFD141" s="7"/>
      <c r="PFE141" s="7"/>
      <c r="PFF141" s="7"/>
      <c r="PFG141" s="7"/>
      <c r="PFH141" s="7"/>
      <c r="PFI141" s="7"/>
      <c r="PFJ141" s="7"/>
      <c r="PFK141" s="7"/>
      <c r="PFL141" s="7"/>
      <c r="PFM141" s="7"/>
      <c r="PFN141" s="7"/>
      <c r="PFO141" s="7"/>
      <c r="PFP141" s="7"/>
      <c r="PFQ141" s="7"/>
      <c r="PFR141" s="7"/>
      <c r="PFS141" s="7"/>
      <c r="PFT141" s="7"/>
      <c r="PFU141" s="7"/>
      <c r="PFV141" s="7"/>
      <c r="PFW141" s="7"/>
      <c r="PFX141" s="7"/>
      <c r="PFY141" s="7"/>
      <c r="PFZ141" s="7"/>
      <c r="PGA141" s="7"/>
      <c r="PGB141" s="7"/>
      <c r="PGC141" s="7"/>
      <c r="PGD141" s="7"/>
      <c r="PGE141" s="7"/>
      <c r="PGF141" s="7"/>
      <c r="PGG141" s="7"/>
      <c r="PGH141" s="7"/>
      <c r="PGI141" s="7"/>
      <c r="PGJ141" s="7"/>
      <c r="PGK141" s="7"/>
      <c r="PGL141" s="7"/>
      <c r="PGM141" s="7"/>
      <c r="PGN141" s="7"/>
      <c r="PGO141" s="7"/>
      <c r="PGP141" s="7"/>
      <c r="PGQ141" s="7"/>
      <c r="PGR141" s="7"/>
      <c r="PGS141" s="7"/>
      <c r="PGT141" s="7"/>
      <c r="PGU141" s="7"/>
      <c r="PGV141" s="7"/>
      <c r="PGW141" s="7"/>
      <c r="PGX141" s="7"/>
      <c r="PGY141" s="7"/>
      <c r="PGZ141" s="7"/>
      <c r="PHA141" s="7"/>
      <c r="PHB141" s="7"/>
      <c r="PHC141" s="7"/>
      <c r="PHD141" s="7"/>
      <c r="PHE141" s="7"/>
      <c r="PHF141" s="7"/>
      <c r="PHG141" s="7"/>
      <c r="PHH141" s="7"/>
      <c r="PHI141" s="7"/>
      <c r="PHJ141" s="7"/>
      <c r="PHK141" s="7"/>
      <c r="PHL141" s="7"/>
      <c r="PHM141" s="7"/>
      <c r="PHN141" s="7"/>
      <c r="PHO141" s="7"/>
      <c r="PHP141" s="7"/>
      <c r="PHQ141" s="7"/>
      <c r="PHR141" s="7"/>
      <c r="PHS141" s="7"/>
      <c r="PHT141" s="7"/>
      <c r="PHU141" s="7"/>
      <c r="PHV141" s="7"/>
      <c r="PHW141" s="7"/>
      <c r="PHX141" s="7"/>
      <c r="PHY141" s="7"/>
      <c r="PHZ141" s="7"/>
      <c r="PIA141" s="7"/>
      <c r="PIB141" s="7"/>
      <c r="PIC141" s="7"/>
      <c r="PID141" s="7"/>
      <c r="PIE141" s="7"/>
      <c r="PIF141" s="7"/>
      <c r="PIG141" s="7"/>
      <c r="PIH141" s="7"/>
      <c r="PII141" s="7"/>
      <c r="PIJ141" s="7"/>
      <c r="PIK141" s="7"/>
      <c r="PIL141" s="7"/>
      <c r="PIM141" s="7"/>
      <c r="PIN141" s="7"/>
      <c r="PIO141" s="7"/>
      <c r="PIP141" s="7"/>
      <c r="PIQ141" s="7"/>
      <c r="PIR141" s="7"/>
      <c r="PIS141" s="7"/>
      <c r="PIT141" s="7"/>
      <c r="PIU141" s="7"/>
      <c r="PIV141" s="7"/>
      <c r="PIW141" s="7"/>
      <c r="PIX141" s="7"/>
      <c r="PIY141" s="7"/>
      <c r="PIZ141" s="7"/>
      <c r="PJA141" s="7"/>
      <c r="PJB141" s="7"/>
      <c r="PJC141" s="7"/>
      <c r="PJD141" s="7"/>
      <c r="PJE141" s="7"/>
      <c r="PJF141" s="7"/>
      <c r="PJG141" s="7"/>
      <c r="PJH141" s="7"/>
      <c r="PJI141" s="7"/>
      <c r="PJJ141" s="7"/>
      <c r="PJK141" s="7"/>
      <c r="PJL141" s="7"/>
      <c r="PJM141" s="7"/>
      <c r="PJN141" s="7"/>
      <c r="PJO141" s="7"/>
      <c r="PJP141" s="7"/>
      <c r="PJQ141" s="7"/>
      <c r="PJR141" s="7"/>
      <c r="PJS141" s="7"/>
      <c r="PJT141" s="7"/>
      <c r="PJU141" s="7"/>
      <c r="PJV141" s="7"/>
      <c r="PJW141" s="7"/>
      <c r="PJX141" s="7"/>
      <c r="PJY141" s="7"/>
      <c r="PJZ141" s="7"/>
      <c r="PKA141" s="7"/>
      <c r="PKB141" s="7"/>
      <c r="PKC141" s="7"/>
      <c r="PKD141" s="7"/>
      <c r="PKE141" s="7"/>
      <c r="PKF141" s="7"/>
      <c r="PKG141" s="7"/>
      <c r="PKH141" s="7"/>
      <c r="PKI141" s="7"/>
      <c r="PKJ141" s="7"/>
      <c r="PKK141" s="7"/>
      <c r="PKL141" s="7"/>
      <c r="PKM141" s="7"/>
      <c r="PKN141" s="7"/>
      <c r="PKO141" s="7"/>
      <c r="PKP141" s="7"/>
      <c r="PKQ141" s="7"/>
      <c r="PKR141" s="7"/>
      <c r="PKS141" s="7"/>
      <c r="PKT141" s="7"/>
      <c r="PKU141" s="7"/>
      <c r="PKV141" s="7"/>
      <c r="PKW141" s="7"/>
      <c r="PKX141" s="7"/>
      <c r="PKY141" s="7"/>
      <c r="PKZ141" s="7"/>
      <c r="PLA141" s="7"/>
      <c r="PLB141" s="7"/>
      <c r="PLC141" s="7"/>
      <c r="PLD141" s="7"/>
      <c r="PLE141" s="7"/>
      <c r="PLF141" s="7"/>
      <c r="PLG141" s="7"/>
      <c r="PLH141" s="7"/>
      <c r="PLI141" s="7"/>
      <c r="PLJ141" s="7"/>
      <c r="PLK141" s="7"/>
      <c r="PLL141" s="7"/>
      <c r="PLM141" s="7"/>
      <c r="PLN141" s="7"/>
      <c r="PLO141" s="7"/>
      <c r="PLP141" s="7"/>
      <c r="PLQ141" s="7"/>
      <c r="PLR141" s="7"/>
      <c r="PLS141" s="7"/>
      <c r="PLT141" s="7"/>
      <c r="PLU141" s="7"/>
      <c r="PLV141" s="7"/>
      <c r="PLW141" s="7"/>
      <c r="PLX141" s="7"/>
      <c r="PLY141" s="7"/>
      <c r="PLZ141" s="7"/>
      <c r="PMA141" s="7"/>
      <c r="PMB141" s="7"/>
      <c r="PMC141" s="7"/>
      <c r="PMD141" s="7"/>
      <c r="PME141" s="7"/>
      <c r="PMF141" s="7"/>
      <c r="PMG141" s="7"/>
      <c r="PMH141" s="7"/>
      <c r="PMI141" s="7"/>
      <c r="PMJ141" s="7"/>
      <c r="PMK141" s="7"/>
      <c r="PML141" s="7"/>
      <c r="PMM141" s="7"/>
      <c r="PMN141" s="7"/>
      <c r="PMO141" s="7"/>
      <c r="PMP141" s="7"/>
      <c r="PMQ141" s="7"/>
      <c r="PMR141" s="7"/>
      <c r="PMS141" s="7"/>
      <c r="PMT141" s="7"/>
      <c r="PMU141" s="7"/>
      <c r="PMV141" s="7"/>
      <c r="PMW141" s="7"/>
      <c r="PMX141" s="7"/>
      <c r="PMY141" s="7"/>
      <c r="PMZ141" s="7"/>
      <c r="PNA141" s="7"/>
      <c r="PNB141" s="7"/>
      <c r="PNC141" s="7"/>
      <c r="PND141" s="7"/>
      <c r="PNE141" s="7"/>
      <c r="PNF141" s="7"/>
      <c r="PNG141" s="7"/>
      <c r="PNH141" s="7"/>
      <c r="PNI141" s="7"/>
      <c r="PNJ141" s="7"/>
      <c r="PNK141" s="7"/>
      <c r="PNL141" s="7"/>
      <c r="PNM141" s="7"/>
      <c r="PNN141" s="7"/>
      <c r="PNO141" s="7"/>
      <c r="PNP141" s="7"/>
      <c r="PNQ141" s="7"/>
      <c r="PNR141" s="7"/>
      <c r="PNS141" s="7"/>
      <c r="PNT141" s="7"/>
      <c r="PNU141" s="7"/>
      <c r="PNV141" s="7"/>
      <c r="PNW141" s="7"/>
      <c r="PNX141" s="7"/>
      <c r="PNY141" s="7"/>
      <c r="PNZ141" s="7"/>
      <c r="POA141" s="7"/>
      <c r="POB141" s="7"/>
      <c r="POC141" s="7"/>
      <c r="POD141" s="7"/>
      <c r="POE141" s="7"/>
      <c r="POF141" s="7"/>
      <c r="POG141" s="7"/>
      <c r="POH141" s="7"/>
      <c r="POI141" s="7"/>
      <c r="POJ141" s="7"/>
      <c r="POK141" s="7"/>
      <c r="POL141" s="7"/>
      <c r="POM141" s="7"/>
      <c r="PON141" s="7"/>
      <c r="POO141" s="7"/>
      <c r="POP141" s="7"/>
      <c r="POQ141" s="7"/>
      <c r="POR141" s="7"/>
      <c r="POS141" s="7"/>
      <c r="POT141" s="7"/>
      <c r="POU141" s="7"/>
      <c r="POV141" s="7"/>
      <c r="POW141" s="7"/>
      <c r="POX141" s="7"/>
      <c r="POY141" s="7"/>
      <c r="POZ141" s="7"/>
      <c r="PPA141" s="7"/>
      <c r="PPB141" s="7"/>
      <c r="PPC141" s="7"/>
      <c r="PPD141" s="7"/>
      <c r="PPE141" s="7"/>
      <c r="PPF141" s="7"/>
      <c r="PPG141" s="7"/>
      <c r="PPH141" s="7"/>
      <c r="PPI141" s="7"/>
      <c r="PPJ141" s="7"/>
      <c r="PPK141" s="7"/>
      <c r="PPL141" s="7"/>
      <c r="PPM141" s="7"/>
      <c r="PPN141" s="7"/>
      <c r="PPO141" s="7"/>
      <c r="PPP141" s="7"/>
      <c r="PPQ141" s="7"/>
      <c r="PPR141" s="7"/>
      <c r="PPS141" s="7"/>
      <c r="PPT141" s="7"/>
      <c r="PPU141" s="7"/>
      <c r="PPV141" s="7"/>
      <c r="PPW141" s="7"/>
      <c r="PPX141" s="7"/>
      <c r="PPY141" s="7"/>
      <c r="PPZ141" s="7"/>
      <c r="PQA141" s="7"/>
      <c r="PQB141" s="7"/>
      <c r="PQC141" s="7"/>
      <c r="PQD141" s="7"/>
      <c r="PQE141" s="7"/>
      <c r="PQF141" s="7"/>
      <c r="PQG141" s="7"/>
      <c r="PQH141" s="7"/>
      <c r="PQI141" s="7"/>
      <c r="PQJ141" s="7"/>
      <c r="PQK141" s="7"/>
      <c r="PQL141" s="7"/>
      <c r="PQM141" s="7"/>
      <c r="PQN141" s="7"/>
      <c r="PQO141" s="7"/>
      <c r="PQP141" s="7"/>
      <c r="PQQ141" s="7"/>
      <c r="PQR141" s="7"/>
      <c r="PQS141" s="7"/>
      <c r="PQT141" s="7"/>
      <c r="PQU141" s="7"/>
      <c r="PQV141" s="7"/>
      <c r="PQW141" s="7"/>
      <c r="PQX141" s="7"/>
      <c r="PQY141" s="7"/>
      <c r="PQZ141" s="7"/>
      <c r="PRA141" s="7"/>
      <c r="PRB141" s="7"/>
      <c r="PRC141" s="7"/>
      <c r="PRD141" s="7"/>
      <c r="PRE141" s="7"/>
      <c r="PRF141" s="7"/>
      <c r="PRG141" s="7"/>
      <c r="PRH141" s="7"/>
      <c r="PRI141" s="7"/>
      <c r="PRJ141" s="7"/>
      <c r="PRK141" s="7"/>
      <c r="PRL141" s="7"/>
      <c r="PRM141" s="7"/>
      <c r="PRN141" s="7"/>
      <c r="PRO141" s="7"/>
      <c r="PRP141" s="7"/>
      <c r="PRQ141" s="7"/>
      <c r="PRR141" s="7"/>
      <c r="PRS141" s="7"/>
      <c r="PRT141" s="7"/>
      <c r="PRU141" s="7"/>
      <c r="PRV141" s="7"/>
      <c r="PRW141" s="7"/>
      <c r="PRX141" s="7"/>
      <c r="PRY141" s="7"/>
      <c r="PRZ141" s="7"/>
      <c r="PSA141" s="7"/>
      <c r="PSB141" s="7"/>
      <c r="PSC141" s="7"/>
      <c r="PSD141" s="7"/>
      <c r="PSE141" s="7"/>
      <c r="PSF141" s="7"/>
      <c r="PSG141" s="7"/>
      <c r="PSH141" s="7"/>
      <c r="PSI141" s="7"/>
      <c r="PSJ141" s="7"/>
      <c r="PSK141" s="7"/>
      <c r="PSL141" s="7"/>
      <c r="PSM141" s="7"/>
      <c r="PSN141" s="7"/>
      <c r="PSO141" s="7"/>
      <c r="PSP141" s="7"/>
      <c r="PSQ141" s="7"/>
      <c r="PSR141" s="7"/>
      <c r="PSS141" s="7"/>
      <c r="PST141" s="7"/>
      <c r="PSU141" s="7"/>
      <c r="PSV141" s="7"/>
      <c r="PSW141" s="7"/>
      <c r="PSX141" s="7"/>
      <c r="PSY141" s="7"/>
      <c r="PSZ141" s="7"/>
      <c r="PTA141" s="7"/>
      <c r="PTB141" s="7"/>
      <c r="PTC141" s="7"/>
      <c r="PTD141" s="7"/>
      <c r="PTE141" s="7"/>
      <c r="PTF141" s="7"/>
      <c r="PTG141" s="7"/>
      <c r="PTH141" s="7"/>
      <c r="PTI141" s="7"/>
      <c r="PTJ141" s="7"/>
      <c r="PTK141" s="7"/>
      <c r="PTL141" s="7"/>
      <c r="PTM141" s="7"/>
      <c r="PTN141" s="7"/>
      <c r="PTO141" s="7"/>
      <c r="PTP141" s="7"/>
      <c r="PTQ141" s="7"/>
      <c r="PTR141" s="7"/>
      <c r="PTS141" s="7"/>
      <c r="PTT141" s="7"/>
      <c r="PTU141" s="7"/>
      <c r="PTV141" s="7"/>
      <c r="PTW141" s="7"/>
      <c r="PTX141" s="7"/>
      <c r="PTY141" s="7"/>
      <c r="PTZ141" s="7"/>
      <c r="PUA141" s="7"/>
      <c r="PUB141" s="7"/>
      <c r="PUC141" s="7"/>
      <c r="PUD141" s="7"/>
      <c r="PUE141" s="7"/>
      <c r="PUF141" s="7"/>
      <c r="PUG141" s="7"/>
      <c r="PUH141" s="7"/>
      <c r="PUI141" s="7"/>
      <c r="PUJ141" s="7"/>
      <c r="PUK141" s="7"/>
      <c r="PUL141" s="7"/>
      <c r="PUM141" s="7"/>
      <c r="PUN141" s="7"/>
      <c r="PUO141" s="7"/>
      <c r="PUP141" s="7"/>
      <c r="PUQ141" s="7"/>
      <c r="PUR141" s="7"/>
      <c r="PUS141" s="7"/>
      <c r="PUT141" s="7"/>
      <c r="PUU141" s="7"/>
      <c r="PUV141" s="7"/>
      <c r="PUW141" s="7"/>
      <c r="PUX141" s="7"/>
      <c r="PUY141" s="7"/>
      <c r="PUZ141" s="7"/>
      <c r="PVA141" s="7"/>
      <c r="PVB141" s="7"/>
      <c r="PVC141" s="7"/>
      <c r="PVD141" s="7"/>
      <c r="PVE141" s="7"/>
      <c r="PVF141" s="7"/>
      <c r="PVG141" s="7"/>
      <c r="PVH141" s="7"/>
      <c r="PVI141" s="7"/>
      <c r="PVJ141" s="7"/>
      <c r="PVK141" s="7"/>
      <c r="PVL141" s="7"/>
      <c r="PVM141" s="7"/>
      <c r="PVN141" s="7"/>
      <c r="PVO141" s="7"/>
      <c r="PVP141" s="7"/>
      <c r="PVQ141" s="7"/>
      <c r="PVR141" s="7"/>
      <c r="PVS141" s="7"/>
      <c r="PVT141" s="7"/>
      <c r="PVU141" s="7"/>
      <c r="PVV141" s="7"/>
      <c r="PVW141" s="7"/>
      <c r="PVX141" s="7"/>
      <c r="PVY141" s="7"/>
      <c r="PVZ141" s="7"/>
      <c r="PWA141" s="7"/>
      <c r="PWB141" s="7"/>
      <c r="PWC141" s="7"/>
      <c r="PWD141" s="7"/>
      <c r="PWE141" s="7"/>
      <c r="PWF141" s="7"/>
      <c r="PWG141" s="7"/>
      <c r="PWH141" s="7"/>
      <c r="PWI141" s="7"/>
      <c r="PWJ141" s="7"/>
      <c r="PWK141" s="7"/>
      <c r="PWL141" s="7"/>
      <c r="PWM141" s="7"/>
      <c r="PWN141" s="7"/>
      <c r="PWO141" s="7"/>
      <c r="PWP141" s="7"/>
      <c r="PWQ141" s="7"/>
      <c r="PWR141" s="7"/>
      <c r="PWS141" s="7"/>
      <c r="PWT141" s="7"/>
      <c r="PWU141" s="7"/>
      <c r="PWV141" s="7"/>
      <c r="PWW141" s="7"/>
      <c r="PWX141" s="7"/>
      <c r="PWY141" s="7"/>
      <c r="PWZ141" s="7"/>
      <c r="PXA141" s="7"/>
      <c r="PXB141" s="7"/>
      <c r="PXC141" s="7"/>
      <c r="PXD141" s="7"/>
      <c r="PXE141" s="7"/>
      <c r="PXF141" s="7"/>
      <c r="PXG141" s="7"/>
      <c r="PXH141" s="7"/>
      <c r="PXI141" s="7"/>
      <c r="PXJ141" s="7"/>
      <c r="PXK141" s="7"/>
      <c r="PXL141" s="7"/>
      <c r="PXM141" s="7"/>
      <c r="PXN141" s="7"/>
      <c r="PXO141" s="7"/>
      <c r="PXP141" s="7"/>
      <c r="PXQ141" s="7"/>
      <c r="PXR141" s="7"/>
      <c r="PXS141" s="7"/>
      <c r="PXT141" s="7"/>
      <c r="PXU141" s="7"/>
      <c r="PXV141" s="7"/>
      <c r="PXW141" s="7"/>
      <c r="PXX141" s="7"/>
      <c r="PXY141" s="7"/>
      <c r="PXZ141" s="7"/>
      <c r="PYA141" s="7"/>
      <c r="PYB141" s="7"/>
      <c r="PYC141" s="7"/>
      <c r="PYD141" s="7"/>
      <c r="PYE141" s="7"/>
      <c r="PYF141" s="7"/>
      <c r="PYG141" s="7"/>
      <c r="PYH141" s="7"/>
      <c r="PYI141" s="7"/>
      <c r="PYJ141" s="7"/>
      <c r="PYK141" s="7"/>
      <c r="PYL141" s="7"/>
      <c r="PYM141" s="7"/>
      <c r="PYN141" s="7"/>
      <c r="PYO141" s="7"/>
      <c r="PYP141" s="7"/>
      <c r="PYQ141" s="7"/>
      <c r="PYR141" s="7"/>
      <c r="PYS141" s="7"/>
      <c r="PYT141" s="7"/>
      <c r="PYU141" s="7"/>
      <c r="PYV141" s="7"/>
      <c r="PYW141" s="7"/>
      <c r="PYX141" s="7"/>
      <c r="PYY141" s="7"/>
      <c r="PYZ141" s="7"/>
      <c r="PZA141" s="7"/>
      <c r="PZB141" s="7"/>
      <c r="PZC141" s="7"/>
      <c r="PZD141" s="7"/>
      <c r="PZE141" s="7"/>
      <c r="PZF141" s="7"/>
      <c r="PZG141" s="7"/>
      <c r="PZH141" s="7"/>
      <c r="PZI141" s="7"/>
      <c r="PZJ141" s="7"/>
      <c r="PZK141" s="7"/>
      <c r="PZL141" s="7"/>
      <c r="PZM141" s="7"/>
      <c r="PZN141" s="7"/>
      <c r="PZO141" s="7"/>
      <c r="PZP141" s="7"/>
      <c r="PZQ141" s="7"/>
      <c r="PZR141" s="7"/>
      <c r="PZS141" s="7"/>
      <c r="PZT141" s="7"/>
      <c r="PZU141" s="7"/>
      <c r="PZV141" s="7"/>
      <c r="PZW141" s="7"/>
      <c r="PZX141" s="7"/>
      <c r="PZY141" s="7"/>
      <c r="PZZ141" s="7"/>
      <c r="QAA141" s="7"/>
      <c r="QAB141" s="7"/>
      <c r="QAC141" s="7"/>
      <c r="QAD141" s="7"/>
      <c r="QAE141" s="7"/>
      <c r="QAF141" s="7"/>
      <c r="QAG141" s="7"/>
      <c r="QAH141" s="7"/>
      <c r="QAI141" s="7"/>
      <c r="QAJ141" s="7"/>
      <c r="QAK141" s="7"/>
      <c r="QAL141" s="7"/>
      <c r="QAM141" s="7"/>
      <c r="QAN141" s="7"/>
      <c r="QAO141" s="7"/>
      <c r="QAP141" s="7"/>
      <c r="QAQ141" s="7"/>
      <c r="QAR141" s="7"/>
      <c r="QAS141" s="7"/>
      <c r="QAT141" s="7"/>
      <c r="QAU141" s="7"/>
      <c r="QAV141" s="7"/>
      <c r="QAW141" s="7"/>
      <c r="QAX141" s="7"/>
      <c r="QAY141" s="7"/>
      <c r="QAZ141" s="7"/>
      <c r="QBA141" s="7"/>
      <c r="QBB141" s="7"/>
      <c r="QBC141" s="7"/>
      <c r="QBD141" s="7"/>
      <c r="QBE141" s="7"/>
      <c r="QBF141" s="7"/>
      <c r="QBG141" s="7"/>
      <c r="QBH141" s="7"/>
      <c r="QBI141" s="7"/>
      <c r="QBJ141" s="7"/>
      <c r="QBK141" s="7"/>
      <c r="QBL141" s="7"/>
      <c r="QBM141" s="7"/>
      <c r="QBN141" s="7"/>
      <c r="QBO141" s="7"/>
      <c r="QBP141" s="7"/>
      <c r="QBQ141" s="7"/>
      <c r="QBR141" s="7"/>
      <c r="QBS141" s="7"/>
      <c r="QBT141" s="7"/>
      <c r="QBU141" s="7"/>
      <c r="QBV141" s="7"/>
      <c r="QBW141" s="7"/>
      <c r="QBX141" s="7"/>
      <c r="QBY141" s="7"/>
      <c r="QBZ141" s="7"/>
      <c r="QCA141" s="7"/>
      <c r="QCB141" s="7"/>
      <c r="QCC141" s="7"/>
      <c r="QCD141" s="7"/>
      <c r="QCE141" s="7"/>
      <c r="QCF141" s="7"/>
      <c r="QCG141" s="7"/>
      <c r="QCH141" s="7"/>
      <c r="QCI141" s="7"/>
      <c r="QCJ141" s="7"/>
      <c r="QCK141" s="7"/>
      <c r="QCL141" s="7"/>
      <c r="QCM141" s="7"/>
      <c r="QCN141" s="7"/>
      <c r="QCO141" s="7"/>
      <c r="QCP141" s="7"/>
      <c r="QCQ141" s="7"/>
      <c r="QCR141" s="7"/>
      <c r="QCS141" s="7"/>
      <c r="QCT141" s="7"/>
      <c r="QCU141" s="7"/>
      <c r="QCV141" s="7"/>
      <c r="QCW141" s="7"/>
      <c r="QCX141" s="7"/>
      <c r="QCY141" s="7"/>
      <c r="QCZ141" s="7"/>
      <c r="QDA141" s="7"/>
      <c r="QDB141" s="7"/>
      <c r="QDC141" s="7"/>
      <c r="QDD141" s="7"/>
      <c r="QDE141" s="7"/>
      <c r="QDF141" s="7"/>
      <c r="QDG141" s="7"/>
      <c r="QDH141" s="7"/>
      <c r="QDI141" s="7"/>
      <c r="QDJ141" s="7"/>
      <c r="QDK141" s="7"/>
      <c r="QDL141" s="7"/>
      <c r="QDM141" s="7"/>
      <c r="QDN141" s="7"/>
      <c r="QDO141" s="7"/>
      <c r="QDP141" s="7"/>
      <c r="QDQ141" s="7"/>
      <c r="QDR141" s="7"/>
      <c r="QDS141" s="7"/>
      <c r="QDT141" s="7"/>
      <c r="QDU141" s="7"/>
      <c r="QDV141" s="7"/>
      <c r="QDW141" s="7"/>
      <c r="QDX141" s="7"/>
      <c r="QDY141" s="7"/>
      <c r="QDZ141" s="7"/>
      <c r="QEA141" s="7"/>
      <c r="QEB141" s="7"/>
      <c r="QEC141" s="7"/>
      <c r="QED141" s="7"/>
      <c r="QEE141" s="7"/>
      <c r="QEF141" s="7"/>
      <c r="QEG141" s="7"/>
      <c r="QEH141" s="7"/>
      <c r="QEI141" s="7"/>
      <c r="QEJ141" s="7"/>
      <c r="QEK141" s="7"/>
      <c r="QEL141" s="7"/>
      <c r="QEM141" s="7"/>
      <c r="QEN141" s="7"/>
      <c r="QEO141" s="7"/>
      <c r="QEP141" s="7"/>
      <c r="QEQ141" s="7"/>
      <c r="QER141" s="7"/>
      <c r="QES141" s="7"/>
      <c r="QET141" s="7"/>
      <c r="QEU141" s="7"/>
      <c r="QEV141" s="7"/>
      <c r="QEW141" s="7"/>
      <c r="QEX141" s="7"/>
      <c r="QEY141" s="7"/>
      <c r="QEZ141" s="7"/>
      <c r="QFA141" s="7"/>
      <c r="QFB141" s="7"/>
      <c r="QFC141" s="7"/>
      <c r="QFD141" s="7"/>
      <c r="QFE141" s="7"/>
      <c r="QFF141" s="7"/>
      <c r="QFG141" s="7"/>
      <c r="QFH141" s="7"/>
      <c r="QFI141" s="7"/>
      <c r="QFJ141" s="7"/>
      <c r="QFK141" s="7"/>
      <c r="QFL141" s="7"/>
      <c r="QFM141" s="7"/>
      <c r="QFN141" s="7"/>
      <c r="QFO141" s="7"/>
      <c r="QFP141" s="7"/>
      <c r="QFQ141" s="7"/>
      <c r="QFR141" s="7"/>
      <c r="QFS141" s="7"/>
      <c r="QFT141" s="7"/>
      <c r="QFU141" s="7"/>
      <c r="QFV141" s="7"/>
      <c r="QFW141" s="7"/>
      <c r="QFX141" s="7"/>
      <c r="QFY141" s="7"/>
      <c r="QFZ141" s="7"/>
      <c r="QGA141" s="7"/>
      <c r="QGB141" s="7"/>
      <c r="QGC141" s="7"/>
      <c r="QGD141" s="7"/>
      <c r="QGE141" s="7"/>
      <c r="QGF141" s="7"/>
      <c r="QGG141" s="7"/>
      <c r="QGH141" s="7"/>
      <c r="QGI141" s="7"/>
      <c r="QGJ141" s="7"/>
      <c r="QGK141" s="7"/>
      <c r="QGL141" s="7"/>
      <c r="QGM141" s="7"/>
      <c r="QGN141" s="7"/>
      <c r="QGO141" s="7"/>
      <c r="QGP141" s="7"/>
      <c r="QGQ141" s="7"/>
      <c r="QGR141" s="7"/>
      <c r="QGS141" s="7"/>
      <c r="QGT141" s="7"/>
      <c r="QGU141" s="7"/>
      <c r="QGV141" s="7"/>
      <c r="QGW141" s="7"/>
      <c r="QGX141" s="7"/>
      <c r="QGY141" s="7"/>
      <c r="QGZ141" s="7"/>
      <c r="QHA141" s="7"/>
      <c r="QHB141" s="7"/>
      <c r="QHC141" s="7"/>
      <c r="QHD141" s="7"/>
      <c r="QHE141" s="7"/>
      <c r="QHF141" s="7"/>
      <c r="QHG141" s="7"/>
      <c r="QHH141" s="7"/>
      <c r="QHI141" s="7"/>
      <c r="QHJ141" s="7"/>
      <c r="QHK141" s="7"/>
      <c r="QHL141" s="7"/>
      <c r="QHM141" s="7"/>
      <c r="QHN141" s="7"/>
      <c r="QHO141" s="7"/>
      <c r="QHP141" s="7"/>
      <c r="QHQ141" s="7"/>
      <c r="QHR141" s="7"/>
      <c r="QHS141" s="7"/>
      <c r="QHT141" s="7"/>
      <c r="QHU141" s="7"/>
      <c r="QHV141" s="7"/>
      <c r="QHW141" s="7"/>
      <c r="QHX141" s="7"/>
      <c r="QHY141" s="7"/>
      <c r="QHZ141" s="7"/>
      <c r="QIA141" s="7"/>
      <c r="QIB141" s="7"/>
      <c r="QIC141" s="7"/>
      <c r="QID141" s="7"/>
      <c r="QIE141" s="7"/>
      <c r="QIF141" s="7"/>
      <c r="QIG141" s="7"/>
      <c r="QIH141" s="7"/>
      <c r="QII141" s="7"/>
      <c r="QIJ141" s="7"/>
      <c r="QIK141" s="7"/>
      <c r="QIL141" s="7"/>
      <c r="QIM141" s="7"/>
      <c r="QIN141" s="7"/>
      <c r="QIO141" s="7"/>
      <c r="QIP141" s="7"/>
      <c r="QIQ141" s="7"/>
      <c r="QIR141" s="7"/>
      <c r="QIS141" s="7"/>
      <c r="QIT141" s="7"/>
      <c r="QIU141" s="7"/>
      <c r="QIV141" s="7"/>
      <c r="QIW141" s="7"/>
      <c r="QIX141" s="7"/>
      <c r="QIY141" s="7"/>
      <c r="QIZ141" s="7"/>
      <c r="QJA141" s="7"/>
      <c r="QJB141" s="7"/>
      <c r="QJC141" s="7"/>
      <c r="QJD141" s="7"/>
      <c r="QJE141" s="7"/>
      <c r="QJF141" s="7"/>
      <c r="QJG141" s="7"/>
      <c r="QJH141" s="7"/>
      <c r="QJI141" s="7"/>
      <c r="QJJ141" s="7"/>
      <c r="QJK141" s="7"/>
      <c r="QJL141" s="7"/>
      <c r="QJM141" s="7"/>
      <c r="QJN141" s="7"/>
      <c r="QJO141" s="7"/>
      <c r="QJP141" s="7"/>
      <c r="QJQ141" s="7"/>
      <c r="QJR141" s="7"/>
      <c r="QJS141" s="7"/>
      <c r="QJT141" s="7"/>
      <c r="QJU141" s="7"/>
      <c r="QJV141" s="7"/>
      <c r="QJW141" s="7"/>
      <c r="QJX141" s="7"/>
      <c r="QJY141" s="7"/>
      <c r="QJZ141" s="7"/>
      <c r="QKA141" s="7"/>
      <c r="QKB141" s="7"/>
      <c r="QKC141" s="7"/>
      <c r="QKD141" s="7"/>
      <c r="QKE141" s="7"/>
      <c r="QKF141" s="7"/>
      <c r="QKG141" s="7"/>
      <c r="QKH141" s="7"/>
      <c r="QKI141" s="7"/>
      <c r="QKJ141" s="7"/>
      <c r="QKK141" s="7"/>
      <c r="QKL141" s="7"/>
      <c r="QKM141" s="7"/>
      <c r="QKN141" s="7"/>
      <c r="QKO141" s="7"/>
      <c r="QKP141" s="7"/>
      <c r="QKQ141" s="7"/>
      <c r="QKR141" s="7"/>
      <c r="QKS141" s="7"/>
      <c r="QKT141" s="7"/>
      <c r="QKU141" s="7"/>
      <c r="QKV141" s="7"/>
      <c r="QKW141" s="7"/>
      <c r="QKX141" s="7"/>
      <c r="QKY141" s="7"/>
      <c r="QKZ141" s="7"/>
      <c r="QLA141" s="7"/>
      <c r="QLB141" s="7"/>
      <c r="QLC141" s="7"/>
      <c r="QLD141" s="7"/>
      <c r="QLE141" s="7"/>
      <c r="QLF141" s="7"/>
      <c r="QLG141" s="7"/>
      <c r="QLH141" s="7"/>
      <c r="QLI141" s="7"/>
      <c r="QLJ141" s="7"/>
      <c r="QLK141" s="7"/>
      <c r="QLL141" s="7"/>
      <c r="QLM141" s="7"/>
      <c r="QLN141" s="7"/>
      <c r="QLO141" s="7"/>
      <c r="QLP141" s="7"/>
      <c r="QLQ141" s="7"/>
      <c r="QLR141" s="7"/>
      <c r="QLS141" s="7"/>
      <c r="QLT141" s="7"/>
      <c r="QLU141" s="7"/>
      <c r="QLV141" s="7"/>
      <c r="QLW141" s="7"/>
      <c r="QLX141" s="7"/>
      <c r="QLY141" s="7"/>
      <c r="QLZ141" s="7"/>
      <c r="QMA141" s="7"/>
      <c r="QMB141" s="7"/>
      <c r="QMC141" s="7"/>
      <c r="QMD141" s="7"/>
      <c r="QME141" s="7"/>
      <c r="QMF141" s="7"/>
      <c r="QMG141" s="7"/>
      <c r="QMH141" s="7"/>
      <c r="QMI141" s="7"/>
      <c r="QMJ141" s="7"/>
      <c r="QMK141" s="7"/>
      <c r="QML141" s="7"/>
      <c r="QMM141" s="7"/>
      <c r="QMN141" s="7"/>
      <c r="QMO141" s="7"/>
      <c r="QMP141" s="7"/>
      <c r="QMQ141" s="7"/>
      <c r="QMR141" s="7"/>
      <c r="QMS141" s="7"/>
      <c r="QMT141" s="7"/>
      <c r="QMU141" s="7"/>
      <c r="QMV141" s="7"/>
      <c r="QMW141" s="7"/>
      <c r="QMX141" s="7"/>
      <c r="QMY141" s="7"/>
      <c r="QMZ141" s="7"/>
      <c r="QNA141" s="7"/>
      <c r="QNB141" s="7"/>
      <c r="QNC141" s="7"/>
      <c r="QND141" s="7"/>
      <c r="QNE141" s="7"/>
      <c r="QNF141" s="7"/>
      <c r="QNG141" s="7"/>
      <c r="QNH141" s="7"/>
      <c r="QNI141" s="7"/>
      <c r="QNJ141" s="7"/>
      <c r="QNK141" s="7"/>
      <c r="QNL141" s="7"/>
      <c r="QNM141" s="7"/>
      <c r="QNN141" s="7"/>
      <c r="QNO141" s="7"/>
      <c r="QNP141" s="7"/>
      <c r="QNQ141" s="7"/>
      <c r="QNR141" s="7"/>
      <c r="QNS141" s="7"/>
      <c r="QNT141" s="7"/>
      <c r="QNU141" s="7"/>
      <c r="QNV141" s="7"/>
      <c r="QNW141" s="7"/>
      <c r="QNX141" s="7"/>
      <c r="QNY141" s="7"/>
      <c r="QNZ141" s="7"/>
      <c r="QOA141" s="7"/>
      <c r="QOB141" s="7"/>
      <c r="QOC141" s="7"/>
      <c r="QOD141" s="7"/>
      <c r="QOE141" s="7"/>
      <c r="QOF141" s="7"/>
      <c r="QOG141" s="7"/>
      <c r="QOH141" s="7"/>
      <c r="QOI141" s="7"/>
      <c r="QOJ141" s="7"/>
      <c r="QOK141" s="7"/>
      <c r="QOL141" s="7"/>
      <c r="QOM141" s="7"/>
      <c r="QON141" s="7"/>
      <c r="QOO141" s="7"/>
      <c r="QOP141" s="7"/>
      <c r="QOQ141" s="7"/>
      <c r="QOR141" s="7"/>
      <c r="QOS141" s="7"/>
      <c r="QOT141" s="7"/>
      <c r="QOU141" s="7"/>
      <c r="QOV141" s="7"/>
      <c r="QOW141" s="7"/>
      <c r="QOX141" s="7"/>
      <c r="QOY141" s="7"/>
      <c r="QOZ141" s="7"/>
      <c r="QPA141" s="7"/>
      <c r="QPB141" s="7"/>
      <c r="QPC141" s="7"/>
      <c r="QPD141" s="7"/>
      <c r="QPE141" s="7"/>
      <c r="QPF141" s="7"/>
      <c r="QPG141" s="7"/>
      <c r="QPH141" s="7"/>
      <c r="QPI141" s="7"/>
      <c r="QPJ141" s="7"/>
      <c r="QPK141" s="7"/>
      <c r="QPL141" s="7"/>
      <c r="QPM141" s="7"/>
      <c r="QPN141" s="7"/>
      <c r="QPO141" s="7"/>
      <c r="QPP141" s="7"/>
      <c r="QPQ141" s="7"/>
      <c r="QPR141" s="7"/>
      <c r="QPS141" s="7"/>
      <c r="QPT141" s="7"/>
      <c r="QPU141" s="7"/>
      <c r="QPV141" s="7"/>
      <c r="QPW141" s="7"/>
      <c r="QPX141" s="7"/>
      <c r="QPY141" s="7"/>
      <c r="QPZ141" s="7"/>
      <c r="QQA141" s="7"/>
      <c r="QQB141" s="7"/>
      <c r="QQC141" s="7"/>
      <c r="QQD141" s="7"/>
      <c r="QQE141" s="7"/>
      <c r="QQF141" s="7"/>
      <c r="QQG141" s="7"/>
      <c r="QQH141" s="7"/>
      <c r="QQI141" s="7"/>
      <c r="QQJ141" s="7"/>
      <c r="QQK141" s="7"/>
      <c r="QQL141" s="7"/>
      <c r="QQM141" s="7"/>
      <c r="QQN141" s="7"/>
      <c r="QQO141" s="7"/>
      <c r="QQP141" s="7"/>
      <c r="QQQ141" s="7"/>
      <c r="QQR141" s="7"/>
      <c r="QQS141" s="7"/>
      <c r="QQT141" s="7"/>
      <c r="QQU141" s="7"/>
      <c r="QQV141" s="7"/>
      <c r="QQW141" s="7"/>
      <c r="QQX141" s="7"/>
      <c r="QQY141" s="7"/>
      <c r="QQZ141" s="7"/>
      <c r="QRA141" s="7"/>
      <c r="QRB141" s="7"/>
      <c r="QRC141" s="7"/>
      <c r="QRD141" s="7"/>
      <c r="QRE141" s="7"/>
      <c r="QRF141" s="7"/>
      <c r="QRG141" s="7"/>
      <c r="QRH141" s="7"/>
      <c r="QRI141" s="7"/>
      <c r="QRJ141" s="7"/>
      <c r="QRK141" s="7"/>
      <c r="QRL141" s="7"/>
      <c r="QRM141" s="7"/>
      <c r="QRN141" s="7"/>
      <c r="QRO141" s="7"/>
      <c r="QRP141" s="7"/>
      <c r="QRQ141" s="7"/>
      <c r="QRR141" s="7"/>
      <c r="QRS141" s="7"/>
      <c r="QRT141" s="7"/>
      <c r="QRU141" s="7"/>
      <c r="QRV141" s="7"/>
      <c r="QRW141" s="7"/>
      <c r="QRX141" s="7"/>
      <c r="QRY141" s="7"/>
      <c r="QRZ141" s="7"/>
      <c r="QSA141" s="7"/>
      <c r="QSB141" s="7"/>
      <c r="QSC141" s="7"/>
      <c r="QSD141" s="7"/>
      <c r="QSE141" s="7"/>
      <c r="QSF141" s="7"/>
      <c r="QSG141" s="7"/>
      <c r="QSH141" s="7"/>
      <c r="QSI141" s="7"/>
      <c r="QSJ141" s="7"/>
      <c r="QSK141" s="7"/>
      <c r="QSL141" s="7"/>
      <c r="QSM141" s="7"/>
      <c r="QSN141" s="7"/>
      <c r="QSO141" s="7"/>
      <c r="QSP141" s="7"/>
      <c r="QSQ141" s="7"/>
      <c r="QSR141" s="7"/>
      <c r="QSS141" s="7"/>
      <c r="QST141" s="7"/>
      <c r="QSU141" s="7"/>
      <c r="QSV141" s="7"/>
      <c r="QSW141" s="7"/>
      <c r="QSX141" s="7"/>
      <c r="QSY141" s="7"/>
      <c r="QSZ141" s="7"/>
      <c r="QTA141" s="7"/>
      <c r="QTB141" s="7"/>
      <c r="QTC141" s="7"/>
      <c r="QTD141" s="7"/>
      <c r="QTE141" s="7"/>
      <c r="QTF141" s="7"/>
      <c r="QTG141" s="7"/>
      <c r="QTH141" s="7"/>
      <c r="QTI141" s="7"/>
      <c r="QTJ141" s="7"/>
      <c r="QTK141" s="7"/>
      <c r="QTL141" s="7"/>
      <c r="QTM141" s="7"/>
      <c r="QTN141" s="7"/>
      <c r="QTO141" s="7"/>
      <c r="QTP141" s="7"/>
      <c r="QTQ141" s="7"/>
      <c r="QTR141" s="7"/>
      <c r="QTS141" s="7"/>
      <c r="QTT141" s="7"/>
      <c r="QTU141" s="7"/>
      <c r="QTV141" s="7"/>
      <c r="QTW141" s="7"/>
      <c r="QTX141" s="7"/>
      <c r="QTY141" s="7"/>
      <c r="QTZ141" s="7"/>
      <c r="QUA141" s="7"/>
      <c r="QUB141" s="7"/>
      <c r="QUC141" s="7"/>
      <c r="QUD141" s="7"/>
      <c r="QUE141" s="7"/>
      <c r="QUF141" s="7"/>
      <c r="QUG141" s="7"/>
      <c r="QUH141" s="7"/>
      <c r="QUI141" s="7"/>
      <c r="QUJ141" s="7"/>
      <c r="QUK141" s="7"/>
      <c r="QUL141" s="7"/>
      <c r="QUM141" s="7"/>
      <c r="QUN141" s="7"/>
      <c r="QUO141" s="7"/>
      <c r="QUP141" s="7"/>
      <c r="QUQ141" s="7"/>
      <c r="QUR141" s="7"/>
      <c r="QUS141" s="7"/>
      <c r="QUT141" s="7"/>
      <c r="QUU141" s="7"/>
      <c r="QUV141" s="7"/>
      <c r="QUW141" s="7"/>
      <c r="QUX141" s="7"/>
      <c r="QUY141" s="7"/>
      <c r="QUZ141" s="7"/>
      <c r="QVA141" s="7"/>
      <c r="QVB141" s="7"/>
      <c r="QVC141" s="7"/>
      <c r="QVD141" s="7"/>
      <c r="QVE141" s="7"/>
      <c r="QVF141" s="7"/>
      <c r="QVG141" s="7"/>
      <c r="QVH141" s="7"/>
      <c r="QVI141" s="7"/>
      <c r="QVJ141" s="7"/>
      <c r="QVK141" s="7"/>
      <c r="QVL141" s="7"/>
      <c r="QVM141" s="7"/>
      <c r="QVN141" s="7"/>
      <c r="QVO141" s="7"/>
      <c r="QVP141" s="7"/>
      <c r="QVQ141" s="7"/>
      <c r="QVR141" s="7"/>
      <c r="QVS141" s="7"/>
      <c r="QVT141" s="7"/>
      <c r="QVU141" s="7"/>
      <c r="QVV141" s="7"/>
      <c r="QVW141" s="7"/>
      <c r="QVX141" s="7"/>
      <c r="QVY141" s="7"/>
      <c r="QVZ141" s="7"/>
      <c r="QWA141" s="7"/>
      <c r="QWB141" s="7"/>
      <c r="QWC141" s="7"/>
      <c r="QWD141" s="7"/>
      <c r="QWE141" s="7"/>
      <c r="QWF141" s="7"/>
      <c r="QWG141" s="7"/>
      <c r="QWH141" s="7"/>
      <c r="QWI141" s="7"/>
      <c r="QWJ141" s="7"/>
      <c r="QWK141" s="7"/>
      <c r="QWL141" s="7"/>
      <c r="QWM141" s="7"/>
      <c r="QWN141" s="7"/>
      <c r="QWO141" s="7"/>
      <c r="QWP141" s="7"/>
      <c r="QWQ141" s="7"/>
      <c r="QWR141" s="7"/>
      <c r="QWS141" s="7"/>
      <c r="QWT141" s="7"/>
      <c r="QWU141" s="7"/>
      <c r="QWV141" s="7"/>
      <c r="QWW141" s="7"/>
      <c r="QWX141" s="7"/>
      <c r="QWY141" s="7"/>
      <c r="QWZ141" s="7"/>
      <c r="QXA141" s="7"/>
      <c r="QXB141" s="7"/>
      <c r="QXC141" s="7"/>
      <c r="QXD141" s="7"/>
      <c r="QXE141" s="7"/>
      <c r="QXF141" s="7"/>
      <c r="QXG141" s="7"/>
      <c r="QXH141" s="7"/>
      <c r="QXI141" s="7"/>
      <c r="QXJ141" s="7"/>
      <c r="QXK141" s="7"/>
      <c r="QXL141" s="7"/>
      <c r="QXM141" s="7"/>
      <c r="QXN141" s="7"/>
      <c r="QXO141" s="7"/>
      <c r="QXP141" s="7"/>
      <c r="QXQ141" s="7"/>
      <c r="QXR141" s="7"/>
      <c r="QXS141" s="7"/>
      <c r="QXT141" s="7"/>
      <c r="QXU141" s="7"/>
      <c r="QXV141" s="7"/>
      <c r="QXW141" s="7"/>
      <c r="QXX141" s="7"/>
      <c r="QXY141" s="7"/>
      <c r="QXZ141" s="7"/>
      <c r="QYA141" s="7"/>
      <c r="QYB141" s="7"/>
      <c r="QYC141" s="7"/>
      <c r="QYD141" s="7"/>
      <c r="QYE141" s="7"/>
      <c r="QYF141" s="7"/>
      <c r="QYG141" s="7"/>
      <c r="QYH141" s="7"/>
      <c r="QYI141" s="7"/>
      <c r="QYJ141" s="7"/>
      <c r="QYK141" s="7"/>
      <c r="QYL141" s="7"/>
      <c r="QYM141" s="7"/>
      <c r="QYN141" s="7"/>
      <c r="QYO141" s="7"/>
      <c r="QYP141" s="7"/>
      <c r="QYQ141" s="7"/>
      <c r="QYR141" s="7"/>
      <c r="QYS141" s="7"/>
      <c r="QYT141" s="7"/>
      <c r="QYU141" s="7"/>
      <c r="QYV141" s="7"/>
      <c r="QYW141" s="7"/>
      <c r="QYX141" s="7"/>
      <c r="QYY141" s="7"/>
      <c r="QYZ141" s="7"/>
      <c r="QZA141" s="7"/>
      <c r="QZB141" s="7"/>
      <c r="QZC141" s="7"/>
      <c r="QZD141" s="7"/>
      <c r="QZE141" s="7"/>
      <c r="QZF141" s="7"/>
      <c r="QZG141" s="7"/>
      <c r="QZH141" s="7"/>
      <c r="QZI141" s="7"/>
      <c r="QZJ141" s="7"/>
      <c r="QZK141" s="7"/>
      <c r="QZL141" s="7"/>
      <c r="QZM141" s="7"/>
      <c r="QZN141" s="7"/>
      <c r="QZO141" s="7"/>
      <c r="QZP141" s="7"/>
      <c r="QZQ141" s="7"/>
      <c r="QZR141" s="7"/>
      <c r="QZS141" s="7"/>
      <c r="QZT141" s="7"/>
      <c r="QZU141" s="7"/>
      <c r="QZV141" s="7"/>
      <c r="QZW141" s="7"/>
      <c r="QZX141" s="7"/>
      <c r="QZY141" s="7"/>
      <c r="QZZ141" s="7"/>
      <c r="RAA141" s="7"/>
      <c r="RAB141" s="7"/>
      <c r="RAC141" s="7"/>
      <c r="RAD141" s="7"/>
      <c r="RAE141" s="7"/>
      <c r="RAF141" s="7"/>
      <c r="RAG141" s="7"/>
      <c r="RAH141" s="7"/>
      <c r="RAI141" s="7"/>
      <c r="RAJ141" s="7"/>
      <c r="RAK141" s="7"/>
      <c r="RAL141" s="7"/>
      <c r="RAM141" s="7"/>
      <c r="RAN141" s="7"/>
      <c r="RAO141" s="7"/>
      <c r="RAP141" s="7"/>
      <c r="RAQ141" s="7"/>
      <c r="RAR141" s="7"/>
      <c r="RAS141" s="7"/>
      <c r="RAT141" s="7"/>
      <c r="RAU141" s="7"/>
      <c r="RAV141" s="7"/>
      <c r="RAW141" s="7"/>
      <c r="RAX141" s="7"/>
      <c r="RAY141" s="7"/>
      <c r="RAZ141" s="7"/>
      <c r="RBA141" s="7"/>
      <c r="RBB141" s="7"/>
      <c r="RBC141" s="7"/>
      <c r="RBD141" s="7"/>
      <c r="RBE141" s="7"/>
      <c r="RBF141" s="7"/>
      <c r="RBG141" s="7"/>
      <c r="RBH141" s="7"/>
      <c r="RBI141" s="7"/>
      <c r="RBJ141" s="7"/>
      <c r="RBK141" s="7"/>
      <c r="RBL141" s="7"/>
      <c r="RBM141" s="7"/>
      <c r="RBN141" s="7"/>
      <c r="RBO141" s="7"/>
      <c r="RBP141" s="7"/>
      <c r="RBQ141" s="7"/>
      <c r="RBR141" s="7"/>
      <c r="RBS141" s="7"/>
      <c r="RBT141" s="7"/>
      <c r="RBU141" s="7"/>
      <c r="RBV141" s="7"/>
      <c r="RBW141" s="7"/>
      <c r="RBX141" s="7"/>
      <c r="RBY141" s="7"/>
      <c r="RBZ141" s="7"/>
      <c r="RCA141" s="7"/>
      <c r="RCB141" s="7"/>
      <c r="RCC141" s="7"/>
      <c r="RCD141" s="7"/>
      <c r="RCE141" s="7"/>
      <c r="RCF141" s="7"/>
      <c r="RCG141" s="7"/>
      <c r="RCH141" s="7"/>
      <c r="RCI141" s="7"/>
      <c r="RCJ141" s="7"/>
      <c r="RCK141" s="7"/>
      <c r="RCL141" s="7"/>
      <c r="RCM141" s="7"/>
      <c r="RCN141" s="7"/>
      <c r="RCO141" s="7"/>
      <c r="RCP141" s="7"/>
      <c r="RCQ141" s="7"/>
      <c r="RCR141" s="7"/>
      <c r="RCS141" s="7"/>
      <c r="RCT141" s="7"/>
      <c r="RCU141" s="7"/>
      <c r="RCV141" s="7"/>
      <c r="RCW141" s="7"/>
      <c r="RCX141" s="7"/>
      <c r="RCY141" s="7"/>
      <c r="RCZ141" s="7"/>
      <c r="RDA141" s="7"/>
      <c r="RDB141" s="7"/>
      <c r="RDC141" s="7"/>
      <c r="RDD141" s="7"/>
      <c r="RDE141" s="7"/>
      <c r="RDF141" s="7"/>
      <c r="RDG141" s="7"/>
      <c r="RDH141" s="7"/>
      <c r="RDI141" s="7"/>
      <c r="RDJ141" s="7"/>
      <c r="RDK141" s="7"/>
      <c r="RDL141" s="7"/>
      <c r="RDM141" s="7"/>
      <c r="RDN141" s="7"/>
      <c r="RDO141" s="7"/>
      <c r="RDP141" s="7"/>
      <c r="RDQ141" s="7"/>
      <c r="RDR141" s="7"/>
      <c r="RDS141" s="7"/>
      <c r="RDT141" s="7"/>
      <c r="RDU141" s="7"/>
      <c r="RDV141" s="7"/>
      <c r="RDW141" s="7"/>
      <c r="RDX141" s="7"/>
      <c r="RDY141" s="7"/>
      <c r="RDZ141" s="7"/>
      <c r="REA141" s="7"/>
      <c r="REB141" s="7"/>
      <c r="REC141" s="7"/>
      <c r="RED141" s="7"/>
      <c r="REE141" s="7"/>
      <c r="REF141" s="7"/>
      <c r="REG141" s="7"/>
      <c r="REH141" s="7"/>
      <c r="REI141" s="7"/>
      <c r="REJ141" s="7"/>
      <c r="REK141" s="7"/>
      <c r="REL141" s="7"/>
      <c r="REM141" s="7"/>
      <c r="REN141" s="7"/>
      <c r="REO141" s="7"/>
      <c r="REP141" s="7"/>
      <c r="REQ141" s="7"/>
      <c r="RER141" s="7"/>
      <c r="RES141" s="7"/>
      <c r="RET141" s="7"/>
      <c r="REU141" s="7"/>
      <c r="REV141" s="7"/>
      <c r="REW141" s="7"/>
      <c r="REX141" s="7"/>
      <c r="REY141" s="7"/>
      <c r="REZ141" s="7"/>
      <c r="RFA141" s="7"/>
      <c r="RFB141" s="7"/>
      <c r="RFC141" s="7"/>
      <c r="RFD141" s="7"/>
      <c r="RFE141" s="7"/>
      <c r="RFF141" s="7"/>
      <c r="RFG141" s="7"/>
      <c r="RFH141" s="7"/>
      <c r="RFI141" s="7"/>
      <c r="RFJ141" s="7"/>
      <c r="RFK141" s="7"/>
      <c r="RFL141" s="7"/>
      <c r="RFM141" s="7"/>
      <c r="RFN141" s="7"/>
      <c r="RFO141" s="7"/>
      <c r="RFP141" s="7"/>
      <c r="RFQ141" s="7"/>
      <c r="RFR141" s="7"/>
      <c r="RFS141" s="7"/>
      <c r="RFT141" s="7"/>
      <c r="RFU141" s="7"/>
      <c r="RFV141" s="7"/>
      <c r="RFW141" s="7"/>
      <c r="RFX141" s="7"/>
      <c r="RFY141" s="7"/>
      <c r="RFZ141" s="7"/>
      <c r="RGA141" s="7"/>
      <c r="RGB141" s="7"/>
      <c r="RGC141" s="7"/>
      <c r="RGD141" s="7"/>
      <c r="RGE141" s="7"/>
      <c r="RGF141" s="7"/>
      <c r="RGG141" s="7"/>
      <c r="RGH141" s="7"/>
      <c r="RGI141" s="7"/>
      <c r="RGJ141" s="7"/>
      <c r="RGK141" s="7"/>
      <c r="RGL141" s="7"/>
      <c r="RGM141" s="7"/>
      <c r="RGN141" s="7"/>
      <c r="RGO141" s="7"/>
      <c r="RGP141" s="7"/>
      <c r="RGQ141" s="7"/>
      <c r="RGR141" s="7"/>
      <c r="RGS141" s="7"/>
      <c r="RGT141" s="7"/>
      <c r="RGU141" s="7"/>
      <c r="RGV141" s="7"/>
      <c r="RGW141" s="7"/>
      <c r="RGX141" s="7"/>
      <c r="RGY141" s="7"/>
      <c r="RGZ141" s="7"/>
      <c r="RHA141" s="7"/>
      <c r="RHB141" s="7"/>
      <c r="RHC141" s="7"/>
      <c r="RHD141" s="7"/>
      <c r="RHE141" s="7"/>
      <c r="RHF141" s="7"/>
      <c r="RHG141" s="7"/>
      <c r="RHH141" s="7"/>
      <c r="RHI141" s="7"/>
      <c r="RHJ141" s="7"/>
      <c r="RHK141" s="7"/>
      <c r="RHL141" s="7"/>
      <c r="RHM141" s="7"/>
      <c r="RHN141" s="7"/>
      <c r="RHO141" s="7"/>
      <c r="RHP141" s="7"/>
      <c r="RHQ141" s="7"/>
      <c r="RHR141" s="7"/>
      <c r="RHS141" s="7"/>
      <c r="RHT141" s="7"/>
      <c r="RHU141" s="7"/>
      <c r="RHV141" s="7"/>
      <c r="RHW141" s="7"/>
      <c r="RHX141" s="7"/>
      <c r="RHY141" s="7"/>
      <c r="RHZ141" s="7"/>
      <c r="RIA141" s="7"/>
      <c r="RIB141" s="7"/>
      <c r="RIC141" s="7"/>
      <c r="RID141" s="7"/>
      <c r="RIE141" s="7"/>
      <c r="RIF141" s="7"/>
      <c r="RIG141" s="7"/>
      <c r="RIH141" s="7"/>
      <c r="RII141" s="7"/>
      <c r="RIJ141" s="7"/>
      <c r="RIK141" s="7"/>
      <c r="RIL141" s="7"/>
      <c r="RIM141" s="7"/>
      <c r="RIN141" s="7"/>
      <c r="RIO141" s="7"/>
      <c r="RIP141" s="7"/>
      <c r="RIQ141" s="7"/>
      <c r="RIR141" s="7"/>
      <c r="RIS141" s="7"/>
      <c r="RIT141" s="7"/>
      <c r="RIU141" s="7"/>
      <c r="RIV141" s="7"/>
      <c r="RIW141" s="7"/>
      <c r="RIX141" s="7"/>
      <c r="RIY141" s="7"/>
      <c r="RIZ141" s="7"/>
      <c r="RJA141" s="7"/>
      <c r="RJB141" s="7"/>
      <c r="RJC141" s="7"/>
      <c r="RJD141" s="7"/>
      <c r="RJE141" s="7"/>
      <c r="RJF141" s="7"/>
      <c r="RJG141" s="7"/>
      <c r="RJH141" s="7"/>
      <c r="RJI141" s="7"/>
      <c r="RJJ141" s="7"/>
      <c r="RJK141" s="7"/>
      <c r="RJL141" s="7"/>
      <c r="RJM141" s="7"/>
      <c r="RJN141" s="7"/>
      <c r="RJO141" s="7"/>
      <c r="RJP141" s="7"/>
      <c r="RJQ141" s="7"/>
      <c r="RJR141" s="7"/>
      <c r="RJS141" s="7"/>
      <c r="RJT141" s="7"/>
      <c r="RJU141" s="7"/>
      <c r="RJV141" s="7"/>
      <c r="RJW141" s="7"/>
      <c r="RJX141" s="7"/>
      <c r="RJY141" s="7"/>
      <c r="RJZ141" s="7"/>
      <c r="RKA141" s="7"/>
      <c r="RKB141" s="7"/>
      <c r="RKC141" s="7"/>
      <c r="RKD141" s="7"/>
      <c r="RKE141" s="7"/>
      <c r="RKF141" s="7"/>
      <c r="RKG141" s="7"/>
      <c r="RKH141" s="7"/>
      <c r="RKI141" s="7"/>
      <c r="RKJ141" s="7"/>
      <c r="RKK141" s="7"/>
      <c r="RKL141" s="7"/>
      <c r="RKM141" s="7"/>
      <c r="RKN141" s="7"/>
      <c r="RKO141" s="7"/>
      <c r="RKP141" s="7"/>
      <c r="RKQ141" s="7"/>
      <c r="RKR141" s="7"/>
      <c r="RKS141" s="7"/>
      <c r="RKT141" s="7"/>
      <c r="RKU141" s="7"/>
      <c r="RKV141" s="7"/>
      <c r="RKW141" s="7"/>
      <c r="RKX141" s="7"/>
      <c r="RKY141" s="7"/>
      <c r="RKZ141" s="7"/>
      <c r="RLA141" s="7"/>
      <c r="RLB141" s="7"/>
      <c r="RLC141" s="7"/>
      <c r="RLD141" s="7"/>
      <c r="RLE141" s="7"/>
      <c r="RLF141" s="7"/>
      <c r="RLG141" s="7"/>
      <c r="RLH141" s="7"/>
      <c r="RLI141" s="7"/>
      <c r="RLJ141" s="7"/>
      <c r="RLK141" s="7"/>
      <c r="RLL141" s="7"/>
      <c r="RLM141" s="7"/>
      <c r="RLN141" s="7"/>
      <c r="RLO141" s="7"/>
      <c r="RLP141" s="7"/>
      <c r="RLQ141" s="7"/>
      <c r="RLR141" s="7"/>
      <c r="RLS141" s="7"/>
      <c r="RLT141" s="7"/>
      <c r="RLU141" s="7"/>
      <c r="RLV141" s="7"/>
      <c r="RLW141" s="7"/>
      <c r="RLX141" s="7"/>
      <c r="RLY141" s="7"/>
      <c r="RLZ141" s="7"/>
      <c r="RMA141" s="7"/>
      <c r="RMB141" s="7"/>
      <c r="RMC141" s="7"/>
      <c r="RMD141" s="7"/>
      <c r="RME141" s="7"/>
      <c r="RMF141" s="7"/>
      <c r="RMG141" s="7"/>
      <c r="RMH141" s="7"/>
      <c r="RMI141" s="7"/>
      <c r="RMJ141" s="7"/>
      <c r="RMK141" s="7"/>
      <c r="RML141" s="7"/>
      <c r="RMM141" s="7"/>
      <c r="RMN141" s="7"/>
      <c r="RMO141" s="7"/>
      <c r="RMP141" s="7"/>
      <c r="RMQ141" s="7"/>
      <c r="RMR141" s="7"/>
      <c r="RMS141" s="7"/>
      <c r="RMT141" s="7"/>
      <c r="RMU141" s="7"/>
      <c r="RMV141" s="7"/>
      <c r="RMW141" s="7"/>
      <c r="RMX141" s="7"/>
      <c r="RMY141" s="7"/>
      <c r="RMZ141" s="7"/>
      <c r="RNA141" s="7"/>
      <c r="RNB141" s="7"/>
      <c r="RNC141" s="7"/>
      <c r="RND141" s="7"/>
      <c r="RNE141" s="7"/>
      <c r="RNF141" s="7"/>
      <c r="RNG141" s="7"/>
      <c r="RNH141" s="7"/>
      <c r="RNI141" s="7"/>
      <c r="RNJ141" s="7"/>
      <c r="RNK141" s="7"/>
      <c r="RNL141" s="7"/>
      <c r="RNM141" s="7"/>
      <c r="RNN141" s="7"/>
      <c r="RNO141" s="7"/>
      <c r="RNP141" s="7"/>
      <c r="RNQ141" s="7"/>
      <c r="RNR141" s="7"/>
      <c r="RNS141" s="7"/>
      <c r="RNT141" s="7"/>
      <c r="RNU141" s="7"/>
      <c r="RNV141" s="7"/>
      <c r="RNW141" s="7"/>
      <c r="RNX141" s="7"/>
      <c r="RNY141" s="7"/>
      <c r="RNZ141" s="7"/>
      <c r="ROA141" s="7"/>
      <c r="ROB141" s="7"/>
      <c r="ROC141" s="7"/>
      <c r="ROD141" s="7"/>
      <c r="ROE141" s="7"/>
      <c r="ROF141" s="7"/>
      <c r="ROG141" s="7"/>
      <c r="ROH141" s="7"/>
      <c r="ROI141" s="7"/>
      <c r="ROJ141" s="7"/>
      <c r="ROK141" s="7"/>
      <c r="ROL141" s="7"/>
      <c r="ROM141" s="7"/>
      <c r="RON141" s="7"/>
      <c r="ROO141" s="7"/>
      <c r="ROP141" s="7"/>
      <c r="ROQ141" s="7"/>
      <c r="ROR141" s="7"/>
      <c r="ROS141" s="7"/>
      <c r="ROT141" s="7"/>
      <c r="ROU141" s="7"/>
      <c r="ROV141" s="7"/>
      <c r="ROW141" s="7"/>
      <c r="ROX141" s="7"/>
      <c r="ROY141" s="7"/>
      <c r="ROZ141" s="7"/>
      <c r="RPA141" s="7"/>
      <c r="RPB141" s="7"/>
      <c r="RPC141" s="7"/>
      <c r="RPD141" s="7"/>
      <c r="RPE141" s="7"/>
      <c r="RPF141" s="7"/>
      <c r="RPG141" s="7"/>
      <c r="RPH141" s="7"/>
      <c r="RPI141" s="7"/>
      <c r="RPJ141" s="7"/>
      <c r="RPK141" s="7"/>
      <c r="RPL141" s="7"/>
      <c r="RPM141" s="7"/>
      <c r="RPN141" s="7"/>
      <c r="RPO141" s="7"/>
      <c r="RPP141" s="7"/>
      <c r="RPQ141" s="7"/>
      <c r="RPR141" s="7"/>
      <c r="RPS141" s="7"/>
      <c r="RPT141" s="7"/>
      <c r="RPU141" s="7"/>
      <c r="RPV141" s="7"/>
      <c r="RPW141" s="7"/>
      <c r="RPX141" s="7"/>
      <c r="RPY141" s="7"/>
      <c r="RPZ141" s="7"/>
      <c r="RQA141" s="7"/>
      <c r="RQB141" s="7"/>
      <c r="RQC141" s="7"/>
      <c r="RQD141" s="7"/>
      <c r="RQE141" s="7"/>
      <c r="RQF141" s="7"/>
      <c r="RQG141" s="7"/>
      <c r="RQH141" s="7"/>
      <c r="RQI141" s="7"/>
      <c r="RQJ141" s="7"/>
      <c r="RQK141" s="7"/>
      <c r="RQL141" s="7"/>
      <c r="RQM141" s="7"/>
      <c r="RQN141" s="7"/>
      <c r="RQO141" s="7"/>
      <c r="RQP141" s="7"/>
      <c r="RQQ141" s="7"/>
      <c r="RQR141" s="7"/>
      <c r="RQS141" s="7"/>
      <c r="RQT141" s="7"/>
      <c r="RQU141" s="7"/>
      <c r="RQV141" s="7"/>
      <c r="RQW141" s="7"/>
      <c r="RQX141" s="7"/>
      <c r="RQY141" s="7"/>
      <c r="RQZ141" s="7"/>
      <c r="RRA141" s="7"/>
      <c r="RRB141" s="7"/>
      <c r="RRC141" s="7"/>
      <c r="RRD141" s="7"/>
      <c r="RRE141" s="7"/>
      <c r="RRF141" s="7"/>
      <c r="RRG141" s="7"/>
      <c r="RRH141" s="7"/>
      <c r="RRI141" s="7"/>
      <c r="RRJ141" s="7"/>
      <c r="RRK141" s="7"/>
      <c r="RRL141" s="7"/>
      <c r="RRM141" s="7"/>
      <c r="RRN141" s="7"/>
      <c r="RRO141" s="7"/>
      <c r="RRP141" s="7"/>
      <c r="RRQ141" s="7"/>
      <c r="RRR141" s="7"/>
      <c r="RRS141" s="7"/>
      <c r="RRT141" s="7"/>
      <c r="RRU141" s="7"/>
      <c r="RRV141" s="7"/>
      <c r="RRW141" s="7"/>
      <c r="RRX141" s="7"/>
      <c r="RRY141" s="7"/>
      <c r="RRZ141" s="7"/>
      <c r="RSA141" s="7"/>
      <c r="RSB141" s="7"/>
      <c r="RSC141" s="7"/>
      <c r="RSD141" s="7"/>
      <c r="RSE141" s="7"/>
      <c r="RSF141" s="7"/>
      <c r="RSG141" s="7"/>
      <c r="RSH141" s="7"/>
      <c r="RSI141" s="7"/>
      <c r="RSJ141" s="7"/>
      <c r="RSK141" s="7"/>
      <c r="RSL141" s="7"/>
      <c r="RSM141" s="7"/>
      <c r="RSN141" s="7"/>
      <c r="RSO141" s="7"/>
      <c r="RSP141" s="7"/>
      <c r="RSQ141" s="7"/>
      <c r="RSR141" s="7"/>
      <c r="RSS141" s="7"/>
      <c r="RST141" s="7"/>
      <c r="RSU141" s="7"/>
      <c r="RSV141" s="7"/>
      <c r="RSW141" s="7"/>
      <c r="RSX141" s="7"/>
      <c r="RSY141" s="7"/>
      <c r="RSZ141" s="7"/>
      <c r="RTA141" s="7"/>
      <c r="RTB141" s="7"/>
      <c r="RTC141" s="7"/>
      <c r="RTD141" s="7"/>
      <c r="RTE141" s="7"/>
      <c r="RTF141" s="7"/>
      <c r="RTG141" s="7"/>
      <c r="RTH141" s="7"/>
      <c r="RTI141" s="7"/>
      <c r="RTJ141" s="7"/>
      <c r="RTK141" s="7"/>
      <c r="RTL141" s="7"/>
      <c r="RTM141" s="7"/>
      <c r="RTN141" s="7"/>
      <c r="RTO141" s="7"/>
      <c r="RTP141" s="7"/>
      <c r="RTQ141" s="7"/>
      <c r="RTR141" s="7"/>
      <c r="RTS141" s="7"/>
      <c r="RTT141" s="7"/>
      <c r="RTU141" s="7"/>
      <c r="RTV141" s="7"/>
      <c r="RTW141" s="7"/>
      <c r="RTX141" s="7"/>
      <c r="RTY141" s="7"/>
      <c r="RTZ141" s="7"/>
      <c r="RUA141" s="7"/>
      <c r="RUB141" s="7"/>
      <c r="RUC141" s="7"/>
      <c r="RUD141" s="7"/>
      <c r="RUE141" s="7"/>
      <c r="RUF141" s="7"/>
      <c r="RUG141" s="7"/>
      <c r="RUH141" s="7"/>
      <c r="RUI141" s="7"/>
      <c r="RUJ141" s="7"/>
      <c r="RUK141" s="7"/>
      <c r="RUL141" s="7"/>
      <c r="RUM141" s="7"/>
      <c r="RUN141" s="7"/>
      <c r="RUO141" s="7"/>
      <c r="RUP141" s="7"/>
      <c r="RUQ141" s="7"/>
      <c r="RUR141" s="7"/>
      <c r="RUS141" s="7"/>
      <c r="RUT141" s="7"/>
      <c r="RUU141" s="7"/>
      <c r="RUV141" s="7"/>
      <c r="RUW141" s="7"/>
      <c r="RUX141" s="7"/>
      <c r="RUY141" s="7"/>
      <c r="RUZ141" s="7"/>
      <c r="RVA141" s="7"/>
      <c r="RVB141" s="7"/>
      <c r="RVC141" s="7"/>
      <c r="RVD141" s="7"/>
      <c r="RVE141" s="7"/>
      <c r="RVF141" s="7"/>
      <c r="RVG141" s="7"/>
      <c r="RVH141" s="7"/>
      <c r="RVI141" s="7"/>
      <c r="RVJ141" s="7"/>
      <c r="RVK141" s="7"/>
      <c r="RVL141" s="7"/>
      <c r="RVM141" s="7"/>
      <c r="RVN141" s="7"/>
      <c r="RVO141" s="7"/>
      <c r="RVP141" s="7"/>
      <c r="RVQ141" s="7"/>
      <c r="RVR141" s="7"/>
      <c r="RVS141" s="7"/>
      <c r="RVT141" s="7"/>
      <c r="RVU141" s="7"/>
      <c r="RVV141" s="7"/>
      <c r="RVW141" s="7"/>
      <c r="RVX141" s="7"/>
      <c r="RVY141" s="7"/>
      <c r="RVZ141" s="7"/>
      <c r="RWA141" s="7"/>
      <c r="RWB141" s="7"/>
      <c r="RWC141" s="7"/>
      <c r="RWD141" s="7"/>
      <c r="RWE141" s="7"/>
      <c r="RWF141" s="7"/>
      <c r="RWG141" s="7"/>
      <c r="RWH141" s="7"/>
      <c r="RWI141" s="7"/>
      <c r="RWJ141" s="7"/>
      <c r="RWK141" s="7"/>
      <c r="RWL141" s="7"/>
      <c r="RWM141" s="7"/>
      <c r="RWN141" s="7"/>
      <c r="RWO141" s="7"/>
      <c r="RWP141" s="7"/>
      <c r="RWQ141" s="7"/>
      <c r="RWR141" s="7"/>
      <c r="RWS141" s="7"/>
      <c r="RWT141" s="7"/>
      <c r="RWU141" s="7"/>
      <c r="RWV141" s="7"/>
      <c r="RWW141" s="7"/>
      <c r="RWX141" s="7"/>
      <c r="RWY141" s="7"/>
      <c r="RWZ141" s="7"/>
      <c r="RXA141" s="7"/>
      <c r="RXB141" s="7"/>
      <c r="RXC141" s="7"/>
      <c r="RXD141" s="7"/>
      <c r="RXE141" s="7"/>
      <c r="RXF141" s="7"/>
      <c r="RXG141" s="7"/>
      <c r="RXH141" s="7"/>
      <c r="RXI141" s="7"/>
      <c r="RXJ141" s="7"/>
      <c r="RXK141" s="7"/>
      <c r="RXL141" s="7"/>
      <c r="RXM141" s="7"/>
      <c r="RXN141" s="7"/>
      <c r="RXO141" s="7"/>
      <c r="RXP141" s="7"/>
      <c r="RXQ141" s="7"/>
      <c r="RXR141" s="7"/>
      <c r="RXS141" s="7"/>
      <c r="RXT141" s="7"/>
      <c r="RXU141" s="7"/>
      <c r="RXV141" s="7"/>
      <c r="RXW141" s="7"/>
      <c r="RXX141" s="7"/>
      <c r="RXY141" s="7"/>
      <c r="RXZ141" s="7"/>
      <c r="RYA141" s="7"/>
      <c r="RYB141" s="7"/>
      <c r="RYC141" s="7"/>
      <c r="RYD141" s="7"/>
      <c r="RYE141" s="7"/>
      <c r="RYF141" s="7"/>
      <c r="RYG141" s="7"/>
      <c r="RYH141" s="7"/>
      <c r="RYI141" s="7"/>
      <c r="RYJ141" s="7"/>
      <c r="RYK141" s="7"/>
      <c r="RYL141" s="7"/>
      <c r="RYM141" s="7"/>
      <c r="RYN141" s="7"/>
      <c r="RYO141" s="7"/>
      <c r="RYP141" s="7"/>
      <c r="RYQ141" s="7"/>
      <c r="RYR141" s="7"/>
      <c r="RYS141" s="7"/>
      <c r="RYT141" s="7"/>
      <c r="RYU141" s="7"/>
      <c r="RYV141" s="7"/>
      <c r="RYW141" s="7"/>
      <c r="RYX141" s="7"/>
      <c r="RYY141" s="7"/>
      <c r="RYZ141" s="7"/>
      <c r="RZA141" s="7"/>
      <c r="RZB141" s="7"/>
      <c r="RZC141" s="7"/>
      <c r="RZD141" s="7"/>
      <c r="RZE141" s="7"/>
      <c r="RZF141" s="7"/>
      <c r="RZG141" s="7"/>
      <c r="RZH141" s="7"/>
      <c r="RZI141" s="7"/>
      <c r="RZJ141" s="7"/>
      <c r="RZK141" s="7"/>
      <c r="RZL141" s="7"/>
      <c r="RZM141" s="7"/>
      <c r="RZN141" s="7"/>
      <c r="RZO141" s="7"/>
      <c r="RZP141" s="7"/>
      <c r="RZQ141" s="7"/>
      <c r="RZR141" s="7"/>
      <c r="RZS141" s="7"/>
      <c r="RZT141" s="7"/>
      <c r="RZU141" s="7"/>
      <c r="RZV141" s="7"/>
      <c r="RZW141" s="7"/>
      <c r="RZX141" s="7"/>
      <c r="RZY141" s="7"/>
      <c r="RZZ141" s="7"/>
      <c r="SAA141" s="7"/>
      <c r="SAB141" s="7"/>
      <c r="SAC141" s="7"/>
      <c r="SAD141" s="7"/>
      <c r="SAE141" s="7"/>
      <c r="SAF141" s="7"/>
      <c r="SAG141" s="7"/>
      <c r="SAH141" s="7"/>
      <c r="SAI141" s="7"/>
      <c r="SAJ141" s="7"/>
      <c r="SAK141" s="7"/>
      <c r="SAL141" s="7"/>
      <c r="SAM141" s="7"/>
      <c r="SAN141" s="7"/>
      <c r="SAO141" s="7"/>
      <c r="SAP141" s="7"/>
      <c r="SAQ141" s="7"/>
      <c r="SAR141" s="7"/>
      <c r="SAS141" s="7"/>
      <c r="SAT141" s="7"/>
      <c r="SAU141" s="7"/>
      <c r="SAV141" s="7"/>
      <c r="SAW141" s="7"/>
      <c r="SAX141" s="7"/>
      <c r="SAY141" s="7"/>
      <c r="SAZ141" s="7"/>
      <c r="SBA141" s="7"/>
      <c r="SBB141" s="7"/>
      <c r="SBC141" s="7"/>
      <c r="SBD141" s="7"/>
      <c r="SBE141" s="7"/>
      <c r="SBF141" s="7"/>
      <c r="SBG141" s="7"/>
      <c r="SBH141" s="7"/>
      <c r="SBI141" s="7"/>
      <c r="SBJ141" s="7"/>
      <c r="SBK141" s="7"/>
      <c r="SBL141" s="7"/>
      <c r="SBM141" s="7"/>
      <c r="SBN141" s="7"/>
      <c r="SBO141" s="7"/>
      <c r="SBP141" s="7"/>
      <c r="SBQ141" s="7"/>
      <c r="SBR141" s="7"/>
      <c r="SBS141" s="7"/>
      <c r="SBT141" s="7"/>
      <c r="SBU141" s="7"/>
      <c r="SBV141" s="7"/>
      <c r="SBW141" s="7"/>
      <c r="SBX141" s="7"/>
      <c r="SBY141" s="7"/>
      <c r="SBZ141" s="7"/>
      <c r="SCA141" s="7"/>
      <c r="SCB141" s="7"/>
      <c r="SCC141" s="7"/>
      <c r="SCD141" s="7"/>
      <c r="SCE141" s="7"/>
      <c r="SCF141" s="7"/>
      <c r="SCG141" s="7"/>
      <c r="SCH141" s="7"/>
      <c r="SCI141" s="7"/>
      <c r="SCJ141" s="7"/>
      <c r="SCK141" s="7"/>
      <c r="SCL141" s="7"/>
      <c r="SCM141" s="7"/>
      <c r="SCN141" s="7"/>
      <c r="SCO141" s="7"/>
      <c r="SCP141" s="7"/>
      <c r="SCQ141" s="7"/>
      <c r="SCR141" s="7"/>
      <c r="SCS141" s="7"/>
      <c r="SCT141" s="7"/>
      <c r="SCU141" s="7"/>
      <c r="SCV141" s="7"/>
      <c r="SCW141" s="7"/>
      <c r="SCX141" s="7"/>
      <c r="SCY141" s="7"/>
      <c r="SCZ141" s="7"/>
      <c r="SDA141" s="7"/>
      <c r="SDB141" s="7"/>
      <c r="SDC141" s="7"/>
      <c r="SDD141" s="7"/>
      <c r="SDE141" s="7"/>
      <c r="SDF141" s="7"/>
      <c r="SDG141" s="7"/>
      <c r="SDH141" s="7"/>
      <c r="SDI141" s="7"/>
      <c r="SDJ141" s="7"/>
      <c r="SDK141" s="7"/>
      <c r="SDL141" s="7"/>
      <c r="SDM141" s="7"/>
      <c r="SDN141" s="7"/>
      <c r="SDO141" s="7"/>
      <c r="SDP141" s="7"/>
      <c r="SDQ141" s="7"/>
      <c r="SDR141" s="7"/>
      <c r="SDS141" s="7"/>
      <c r="SDT141" s="7"/>
      <c r="SDU141" s="7"/>
      <c r="SDV141" s="7"/>
      <c r="SDW141" s="7"/>
      <c r="SDX141" s="7"/>
      <c r="SDY141" s="7"/>
      <c r="SDZ141" s="7"/>
      <c r="SEA141" s="7"/>
      <c r="SEB141" s="7"/>
      <c r="SEC141" s="7"/>
      <c r="SED141" s="7"/>
      <c r="SEE141" s="7"/>
      <c r="SEF141" s="7"/>
      <c r="SEG141" s="7"/>
      <c r="SEH141" s="7"/>
      <c r="SEI141" s="7"/>
      <c r="SEJ141" s="7"/>
      <c r="SEK141" s="7"/>
      <c r="SEL141" s="7"/>
      <c r="SEM141" s="7"/>
      <c r="SEN141" s="7"/>
      <c r="SEO141" s="7"/>
      <c r="SEP141" s="7"/>
      <c r="SEQ141" s="7"/>
      <c r="SER141" s="7"/>
      <c r="SES141" s="7"/>
      <c r="SET141" s="7"/>
      <c r="SEU141" s="7"/>
      <c r="SEV141" s="7"/>
      <c r="SEW141" s="7"/>
      <c r="SEX141" s="7"/>
      <c r="SEY141" s="7"/>
      <c r="SEZ141" s="7"/>
      <c r="SFA141" s="7"/>
      <c r="SFB141" s="7"/>
      <c r="SFC141" s="7"/>
      <c r="SFD141" s="7"/>
      <c r="SFE141" s="7"/>
      <c r="SFF141" s="7"/>
      <c r="SFG141" s="7"/>
      <c r="SFH141" s="7"/>
      <c r="SFI141" s="7"/>
      <c r="SFJ141" s="7"/>
      <c r="SFK141" s="7"/>
      <c r="SFL141" s="7"/>
      <c r="SFM141" s="7"/>
      <c r="SFN141" s="7"/>
      <c r="SFO141" s="7"/>
      <c r="SFP141" s="7"/>
      <c r="SFQ141" s="7"/>
      <c r="SFR141" s="7"/>
      <c r="SFS141" s="7"/>
      <c r="SFT141" s="7"/>
      <c r="SFU141" s="7"/>
      <c r="SFV141" s="7"/>
      <c r="SFW141" s="7"/>
      <c r="SFX141" s="7"/>
      <c r="SFY141" s="7"/>
      <c r="SFZ141" s="7"/>
      <c r="SGA141" s="7"/>
      <c r="SGB141" s="7"/>
      <c r="SGC141" s="7"/>
      <c r="SGD141" s="7"/>
      <c r="SGE141" s="7"/>
      <c r="SGF141" s="7"/>
      <c r="SGG141" s="7"/>
      <c r="SGH141" s="7"/>
      <c r="SGI141" s="7"/>
      <c r="SGJ141" s="7"/>
      <c r="SGK141" s="7"/>
      <c r="SGL141" s="7"/>
      <c r="SGM141" s="7"/>
      <c r="SGN141" s="7"/>
      <c r="SGO141" s="7"/>
      <c r="SGP141" s="7"/>
      <c r="SGQ141" s="7"/>
      <c r="SGR141" s="7"/>
      <c r="SGS141" s="7"/>
      <c r="SGT141" s="7"/>
      <c r="SGU141" s="7"/>
      <c r="SGV141" s="7"/>
      <c r="SGW141" s="7"/>
      <c r="SGX141" s="7"/>
      <c r="SGY141" s="7"/>
      <c r="SGZ141" s="7"/>
      <c r="SHA141" s="7"/>
      <c r="SHB141" s="7"/>
      <c r="SHC141" s="7"/>
      <c r="SHD141" s="7"/>
      <c r="SHE141" s="7"/>
      <c r="SHF141" s="7"/>
      <c r="SHG141" s="7"/>
      <c r="SHH141" s="7"/>
      <c r="SHI141" s="7"/>
      <c r="SHJ141" s="7"/>
      <c r="SHK141" s="7"/>
      <c r="SHL141" s="7"/>
      <c r="SHM141" s="7"/>
      <c r="SHN141" s="7"/>
      <c r="SHO141" s="7"/>
      <c r="SHP141" s="7"/>
      <c r="SHQ141" s="7"/>
      <c r="SHR141" s="7"/>
      <c r="SHS141" s="7"/>
      <c r="SHT141" s="7"/>
      <c r="SHU141" s="7"/>
      <c r="SHV141" s="7"/>
      <c r="SHW141" s="7"/>
      <c r="SHX141" s="7"/>
      <c r="SHY141" s="7"/>
      <c r="SHZ141" s="7"/>
      <c r="SIA141" s="7"/>
      <c r="SIB141" s="7"/>
      <c r="SIC141" s="7"/>
      <c r="SID141" s="7"/>
      <c r="SIE141" s="7"/>
      <c r="SIF141" s="7"/>
      <c r="SIG141" s="7"/>
      <c r="SIH141" s="7"/>
      <c r="SII141" s="7"/>
      <c r="SIJ141" s="7"/>
      <c r="SIK141" s="7"/>
      <c r="SIL141" s="7"/>
      <c r="SIM141" s="7"/>
      <c r="SIN141" s="7"/>
      <c r="SIO141" s="7"/>
      <c r="SIP141" s="7"/>
      <c r="SIQ141" s="7"/>
      <c r="SIR141" s="7"/>
      <c r="SIS141" s="7"/>
      <c r="SIT141" s="7"/>
      <c r="SIU141" s="7"/>
      <c r="SIV141" s="7"/>
      <c r="SIW141" s="7"/>
      <c r="SIX141" s="7"/>
      <c r="SIY141" s="7"/>
      <c r="SIZ141" s="7"/>
      <c r="SJA141" s="7"/>
      <c r="SJB141" s="7"/>
      <c r="SJC141" s="7"/>
      <c r="SJD141" s="7"/>
      <c r="SJE141" s="7"/>
      <c r="SJF141" s="7"/>
      <c r="SJG141" s="7"/>
      <c r="SJH141" s="7"/>
      <c r="SJI141" s="7"/>
      <c r="SJJ141" s="7"/>
      <c r="SJK141" s="7"/>
      <c r="SJL141" s="7"/>
      <c r="SJM141" s="7"/>
      <c r="SJN141" s="7"/>
      <c r="SJO141" s="7"/>
      <c r="SJP141" s="7"/>
      <c r="SJQ141" s="7"/>
      <c r="SJR141" s="7"/>
      <c r="SJS141" s="7"/>
      <c r="SJT141" s="7"/>
      <c r="SJU141" s="7"/>
      <c r="SJV141" s="7"/>
      <c r="SJW141" s="7"/>
      <c r="SJX141" s="7"/>
      <c r="SJY141" s="7"/>
      <c r="SJZ141" s="7"/>
      <c r="SKA141" s="7"/>
      <c r="SKB141" s="7"/>
      <c r="SKC141" s="7"/>
      <c r="SKD141" s="7"/>
      <c r="SKE141" s="7"/>
      <c r="SKF141" s="7"/>
      <c r="SKG141" s="7"/>
      <c r="SKH141" s="7"/>
      <c r="SKI141" s="7"/>
      <c r="SKJ141" s="7"/>
      <c r="SKK141" s="7"/>
      <c r="SKL141" s="7"/>
      <c r="SKM141" s="7"/>
      <c r="SKN141" s="7"/>
      <c r="SKO141" s="7"/>
      <c r="SKP141" s="7"/>
      <c r="SKQ141" s="7"/>
      <c r="SKR141" s="7"/>
      <c r="SKS141" s="7"/>
      <c r="SKT141" s="7"/>
      <c r="SKU141" s="7"/>
      <c r="SKV141" s="7"/>
      <c r="SKW141" s="7"/>
      <c r="SKX141" s="7"/>
      <c r="SKY141" s="7"/>
      <c r="SKZ141" s="7"/>
      <c r="SLA141" s="7"/>
      <c r="SLB141" s="7"/>
      <c r="SLC141" s="7"/>
      <c r="SLD141" s="7"/>
      <c r="SLE141" s="7"/>
      <c r="SLF141" s="7"/>
      <c r="SLG141" s="7"/>
      <c r="SLH141" s="7"/>
      <c r="SLI141" s="7"/>
      <c r="SLJ141" s="7"/>
      <c r="SLK141" s="7"/>
      <c r="SLL141" s="7"/>
      <c r="SLM141" s="7"/>
      <c r="SLN141" s="7"/>
      <c r="SLO141" s="7"/>
      <c r="SLP141" s="7"/>
      <c r="SLQ141" s="7"/>
      <c r="SLR141" s="7"/>
      <c r="SLS141" s="7"/>
      <c r="SLT141" s="7"/>
      <c r="SLU141" s="7"/>
      <c r="SLV141" s="7"/>
      <c r="SLW141" s="7"/>
      <c r="SLX141" s="7"/>
      <c r="SLY141" s="7"/>
      <c r="SLZ141" s="7"/>
      <c r="SMA141" s="7"/>
      <c r="SMB141" s="7"/>
      <c r="SMC141" s="7"/>
      <c r="SMD141" s="7"/>
      <c r="SME141" s="7"/>
      <c r="SMF141" s="7"/>
      <c r="SMG141" s="7"/>
      <c r="SMH141" s="7"/>
      <c r="SMI141" s="7"/>
      <c r="SMJ141" s="7"/>
      <c r="SMK141" s="7"/>
      <c r="SML141" s="7"/>
      <c r="SMM141" s="7"/>
      <c r="SMN141" s="7"/>
      <c r="SMO141" s="7"/>
      <c r="SMP141" s="7"/>
      <c r="SMQ141" s="7"/>
      <c r="SMR141" s="7"/>
      <c r="SMS141" s="7"/>
      <c r="SMT141" s="7"/>
      <c r="SMU141" s="7"/>
      <c r="SMV141" s="7"/>
      <c r="SMW141" s="7"/>
      <c r="SMX141" s="7"/>
      <c r="SMY141" s="7"/>
      <c r="SMZ141" s="7"/>
      <c r="SNA141" s="7"/>
      <c r="SNB141" s="7"/>
      <c r="SNC141" s="7"/>
      <c r="SND141" s="7"/>
      <c r="SNE141" s="7"/>
      <c r="SNF141" s="7"/>
      <c r="SNG141" s="7"/>
      <c r="SNH141" s="7"/>
      <c r="SNI141" s="7"/>
      <c r="SNJ141" s="7"/>
      <c r="SNK141" s="7"/>
      <c r="SNL141" s="7"/>
      <c r="SNM141" s="7"/>
      <c r="SNN141" s="7"/>
      <c r="SNO141" s="7"/>
      <c r="SNP141" s="7"/>
      <c r="SNQ141" s="7"/>
      <c r="SNR141" s="7"/>
      <c r="SNS141" s="7"/>
      <c r="SNT141" s="7"/>
      <c r="SNU141" s="7"/>
      <c r="SNV141" s="7"/>
      <c r="SNW141" s="7"/>
      <c r="SNX141" s="7"/>
      <c r="SNY141" s="7"/>
      <c r="SNZ141" s="7"/>
      <c r="SOA141" s="7"/>
      <c r="SOB141" s="7"/>
      <c r="SOC141" s="7"/>
      <c r="SOD141" s="7"/>
      <c r="SOE141" s="7"/>
      <c r="SOF141" s="7"/>
      <c r="SOG141" s="7"/>
      <c r="SOH141" s="7"/>
      <c r="SOI141" s="7"/>
      <c r="SOJ141" s="7"/>
      <c r="SOK141" s="7"/>
      <c r="SOL141" s="7"/>
      <c r="SOM141" s="7"/>
      <c r="SON141" s="7"/>
      <c r="SOO141" s="7"/>
      <c r="SOP141" s="7"/>
      <c r="SOQ141" s="7"/>
      <c r="SOR141" s="7"/>
      <c r="SOS141" s="7"/>
      <c r="SOT141" s="7"/>
      <c r="SOU141" s="7"/>
      <c r="SOV141" s="7"/>
      <c r="SOW141" s="7"/>
      <c r="SOX141" s="7"/>
      <c r="SOY141" s="7"/>
      <c r="SOZ141" s="7"/>
      <c r="SPA141" s="7"/>
      <c r="SPB141" s="7"/>
      <c r="SPC141" s="7"/>
      <c r="SPD141" s="7"/>
      <c r="SPE141" s="7"/>
      <c r="SPF141" s="7"/>
      <c r="SPG141" s="7"/>
      <c r="SPH141" s="7"/>
      <c r="SPI141" s="7"/>
      <c r="SPJ141" s="7"/>
      <c r="SPK141" s="7"/>
      <c r="SPL141" s="7"/>
      <c r="SPM141" s="7"/>
      <c r="SPN141" s="7"/>
      <c r="SPO141" s="7"/>
      <c r="SPP141" s="7"/>
      <c r="SPQ141" s="7"/>
      <c r="SPR141" s="7"/>
      <c r="SPS141" s="7"/>
      <c r="SPT141" s="7"/>
      <c r="SPU141" s="7"/>
      <c r="SPV141" s="7"/>
      <c r="SPW141" s="7"/>
      <c r="SPX141" s="7"/>
      <c r="SPY141" s="7"/>
      <c r="SPZ141" s="7"/>
      <c r="SQA141" s="7"/>
      <c r="SQB141" s="7"/>
      <c r="SQC141" s="7"/>
      <c r="SQD141" s="7"/>
      <c r="SQE141" s="7"/>
      <c r="SQF141" s="7"/>
      <c r="SQG141" s="7"/>
      <c r="SQH141" s="7"/>
      <c r="SQI141" s="7"/>
      <c r="SQJ141" s="7"/>
      <c r="SQK141" s="7"/>
      <c r="SQL141" s="7"/>
      <c r="SQM141" s="7"/>
      <c r="SQN141" s="7"/>
      <c r="SQO141" s="7"/>
      <c r="SQP141" s="7"/>
      <c r="SQQ141" s="7"/>
      <c r="SQR141" s="7"/>
      <c r="SQS141" s="7"/>
      <c r="SQT141" s="7"/>
      <c r="SQU141" s="7"/>
      <c r="SQV141" s="7"/>
      <c r="SQW141" s="7"/>
      <c r="SQX141" s="7"/>
      <c r="SQY141" s="7"/>
      <c r="SQZ141" s="7"/>
      <c r="SRA141" s="7"/>
      <c r="SRB141" s="7"/>
      <c r="SRC141" s="7"/>
      <c r="SRD141" s="7"/>
      <c r="SRE141" s="7"/>
      <c r="SRF141" s="7"/>
      <c r="SRG141" s="7"/>
      <c r="SRH141" s="7"/>
      <c r="SRI141" s="7"/>
      <c r="SRJ141" s="7"/>
      <c r="SRK141" s="7"/>
      <c r="SRL141" s="7"/>
      <c r="SRM141" s="7"/>
      <c r="SRN141" s="7"/>
      <c r="SRO141" s="7"/>
      <c r="SRP141" s="7"/>
      <c r="SRQ141" s="7"/>
      <c r="SRR141" s="7"/>
      <c r="SRS141" s="7"/>
      <c r="SRT141" s="7"/>
      <c r="SRU141" s="7"/>
      <c r="SRV141" s="7"/>
      <c r="SRW141" s="7"/>
      <c r="SRX141" s="7"/>
      <c r="SRY141" s="7"/>
      <c r="SRZ141" s="7"/>
      <c r="SSA141" s="7"/>
      <c r="SSB141" s="7"/>
      <c r="SSC141" s="7"/>
      <c r="SSD141" s="7"/>
      <c r="SSE141" s="7"/>
      <c r="SSF141" s="7"/>
      <c r="SSG141" s="7"/>
      <c r="SSH141" s="7"/>
      <c r="SSI141" s="7"/>
      <c r="SSJ141" s="7"/>
      <c r="SSK141" s="7"/>
      <c r="SSL141" s="7"/>
      <c r="SSM141" s="7"/>
      <c r="SSN141" s="7"/>
      <c r="SSO141" s="7"/>
      <c r="SSP141" s="7"/>
      <c r="SSQ141" s="7"/>
      <c r="SSR141" s="7"/>
      <c r="SSS141" s="7"/>
      <c r="SST141" s="7"/>
      <c r="SSU141" s="7"/>
      <c r="SSV141" s="7"/>
      <c r="SSW141" s="7"/>
      <c r="SSX141" s="7"/>
      <c r="SSY141" s="7"/>
      <c r="SSZ141" s="7"/>
      <c r="STA141" s="7"/>
      <c r="STB141" s="7"/>
      <c r="STC141" s="7"/>
      <c r="STD141" s="7"/>
      <c r="STE141" s="7"/>
      <c r="STF141" s="7"/>
      <c r="STG141" s="7"/>
      <c r="STH141" s="7"/>
      <c r="STI141" s="7"/>
      <c r="STJ141" s="7"/>
      <c r="STK141" s="7"/>
      <c r="STL141" s="7"/>
      <c r="STM141" s="7"/>
      <c r="STN141" s="7"/>
      <c r="STO141" s="7"/>
      <c r="STP141" s="7"/>
      <c r="STQ141" s="7"/>
      <c r="STR141" s="7"/>
      <c r="STS141" s="7"/>
      <c r="STT141" s="7"/>
      <c r="STU141" s="7"/>
      <c r="STV141" s="7"/>
      <c r="STW141" s="7"/>
      <c r="STX141" s="7"/>
      <c r="STY141" s="7"/>
      <c r="STZ141" s="7"/>
      <c r="SUA141" s="7"/>
      <c r="SUB141" s="7"/>
      <c r="SUC141" s="7"/>
      <c r="SUD141" s="7"/>
      <c r="SUE141" s="7"/>
      <c r="SUF141" s="7"/>
      <c r="SUG141" s="7"/>
      <c r="SUH141" s="7"/>
      <c r="SUI141" s="7"/>
      <c r="SUJ141" s="7"/>
      <c r="SUK141" s="7"/>
      <c r="SUL141" s="7"/>
      <c r="SUM141" s="7"/>
      <c r="SUN141" s="7"/>
      <c r="SUO141" s="7"/>
      <c r="SUP141" s="7"/>
      <c r="SUQ141" s="7"/>
      <c r="SUR141" s="7"/>
      <c r="SUS141" s="7"/>
      <c r="SUT141" s="7"/>
      <c r="SUU141" s="7"/>
      <c r="SUV141" s="7"/>
      <c r="SUW141" s="7"/>
      <c r="SUX141" s="7"/>
      <c r="SUY141" s="7"/>
      <c r="SUZ141" s="7"/>
      <c r="SVA141" s="7"/>
      <c r="SVB141" s="7"/>
      <c r="SVC141" s="7"/>
      <c r="SVD141" s="7"/>
      <c r="SVE141" s="7"/>
      <c r="SVF141" s="7"/>
      <c r="SVG141" s="7"/>
      <c r="SVH141" s="7"/>
      <c r="SVI141" s="7"/>
      <c r="SVJ141" s="7"/>
      <c r="SVK141" s="7"/>
      <c r="SVL141" s="7"/>
      <c r="SVM141" s="7"/>
      <c r="SVN141" s="7"/>
      <c r="SVO141" s="7"/>
      <c r="SVP141" s="7"/>
      <c r="SVQ141" s="7"/>
      <c r="SVR141" s="7"/>
      <c r="SVS141" s="7"/>
      <c r="SVT141" s="7"/>
      <c r="SVU141" s="7"/>
      <c r="SVV141" s="7"/>
      <c r="SVW141" s="7"/>
      <c r="SVX141" s="7"/>
      <c r="SVY141" s="7"/>
      <c r="SVZ141" s="7"/>
      <c r="SWA141" s="7"/>
      <c r="SWB141" s="7"/>
      <c r="SWC141" s="7"/>
      <c r="SWD141" s="7"/>
      <c r="SWE141" s="7"/>
      <c r="SWF141" s="7"/>
      <c r="SWG141" s="7"/>
      <c r="SWH141" s="7"/>
      <c r="SWI141" s="7"/>
      <c r="SWJ141" s="7"/>
      <c r="SWK141" s="7"/>
      <c r="SWL141" s="7"/>
      <c r="SWM141" s="7"/>
      <c r="SWN141" s="7"/>
      <c r="SWO141" s="7"/>
      <c r="SWP141" s="7"/>
      <c r="SWQ141" s="7"/>
      <c r="SWR141" s="7"/>
      <c r="SWS141" s="7"/>
      <c r="SWT141" s="7"/>
      <c r="SWU141" s="7"/>
      <c r="SWV141" s="7"/>
      <c r="SWW141" s="7"/>
      <c r="SWX141" s="7"/>
      <c r="SWY141" s="7"/>
      <c r="SWZ141" s="7"/>
      <c r="SXA141" s="7"/>
      <c r="SXB141" s="7"/>
      <c r="SXC141" s="7"/>
      <c r="SXD141" s="7"/>
      <c r="SXE141" s="7"/>
      <c r="SXF141" s="7"/>
      <c r="SXG141" s="7"/>
      <c r="SXH141" s="7"/>
      <c r="SXI141" s="7"/>
      <c r="SXJ141" s="7"/>
      <c r="SXK141" s="7"/>
      <c r="SXL141" s="7"/>
      <c r="SXM141" s="7"/>
      <c r="SXN141" s="7"/>
      <c r="SXO141" s="7"/>
      <c r="SXP141" s="7"/>
      <c r="SXQ141" s="7"/>
      <c r="SXR141" s="7"/>
      <c r="SXS141" s="7"/>
      <c r="SXT141" s="7"/>
      <c r="SXU141" s="7"/>
      <c r="SXV141" s="7"/>
      <c r="SXW141" s="7"/>
      <c r="SXX141" s="7"/>
      <c r="SXY141" s="7"/>
      <c r="SXZ141" s="7"/>
      <c r="SYA141" s="7"/>
      <c r="SYB141" s="7"/>
      <c r="SYC141" s="7"/>
      <c r="SYD141" s="7"/>
      <c r="SYE141" s="7"/>
      <c r="SYF141" s="7"/>
      <c r="SYG141" s="7"/>
      <c r="SYH141" s="7"/>
      <c r="SYI141" s="7"/>
      <c r="SYJ141" s="7"/>
      <c r="SYK141" s="7"/>
      <c r="SYL141" s="7"/>
      <c r="SYM141" s="7"/>
      <c r="SYN141" s="7"/>
      <c r="SYO141" s="7"/>
      <c r="SYP141" s="7"/>
      <c r="SYQ141" s="7"/>
      <c r="SYR141" s="7"/>
      <c r="SYS141" s="7"/>
      <c r="SYT141" s="7"/>
      <c r="SYU141" s="7"/>
      <c r="SYV141" s="7"/>
      <c r="SYW141" s="7"/>
      <c r="SYX141" s="7"/>
      <c r="SYY141" s="7"/>
      <c r="SYZ141" s="7"/>
      <c r="SZA141" s="7"/>
      <c r="SZB141" s="7"/>
      <c r="SZC141" s="7"/>
      <c r="SZD141" s="7"/>
      <c r="SZE141" s="7"/>
      <c r="SZF141" s="7"/>
      <c r="SZG141" s="7"/>
      <c r="SZH141" s="7"/>
      <c r="SZI141" s="7"/>
      <c r="SZJ141" s="7"/>
      <c r="SZK141" s="7"/>
      <c r="SZL141" s="7"/>
      <c r="SZM141" s="7"/>
      <c r="SZN141" s="7"/>
      <c r="SZO141" s="7"/>
      <c r="SZP141" s="7"/>
      <c r="SZQ141" s="7"/>
      <c r="SZR141" s="7"/>
      <c r="SZS141" s="7"/>
      <c r="SZT141" s="7"/>
      <c r="SZU141" s="7"/>
      <c r="SZV141" s="7"/>
      <c r="SZW141" s="7"/>
      <c r="SZX141" s="7"/>
      <c r="SZY141" s="7"/>
      <c r="SZZ141" s="7"/>
      <c r="TAA141" s="7"/>
      <c r="TAB141" s="7"/>
      <c r="TAC141" s="7"/>
      <c r="TAD141" s="7"/>
      <c r="TAE141" s="7"/>
      <c r="TAF141" s="7"/>
      <c r="TAG141" s="7"/>
      <c r="TAH141" s="7"/>
      <c r="TAI141" s="7"/>
      <c r="TAJ141" s="7"/>
      <c r="TAK141" s="7"/>
      <c r="TAL141" s="7"/>
      <c r="TAM141" s="7"/>
      <c r="TAN141" s="7"/>
      <c r="TAO141" s="7"/>
      <c r="TAP141" s="7"/>
      <c r="TAQ141" s="7"/>
      <c r="TAR141" s="7"/>
      <c r="TAS141" s="7"/>
      <c r="TAT141" s="7"/>
      <c r="TAU141" s="7"/>
      <c r="TAV141" s="7"/>
      <c r="TAW141" s="7"/>
      <c r="TAX141" s="7"/>
      <c r="TAY141" s="7"/>
      <c r="TAZ141" s="7"/>
      <c r="TBA141" s="7"/>
      <c r="TBB141" s="7"/>
      <c r="TBC141" s="7"/>
      <c r="TBD141" s="7"/>
      <c r="TBE141" s="7"/>
      <c r="TBF141" s="7"/>
      <c r="TBG141" s="7"/>
      <c r="TBH141" s="7"/>
      <c r="TBI141" s="7"/>
      <c r="TBJ141" s="7"/>
      <c r="TBK141" s="7"/>
      <c r="TBL141" s="7"/>
      <c r="TBM141" s="7"/>
      <c r="TBN141" s="7"/>
      <c r="TBO141" s="7"/>
      <c r="TBP141" s="7"/>
      <c r="TBQ141" s="7"/>
      <c r="TBR141" s="7"/>
      <c r="TBS141" s="7"/>
      <c r="TBT141" s="7"/>
      <c r="TBU141" s="7"/>
      <c r="TBV141" s="7"/>
      <c r="TBW141" s="7"/>
      <c r="TBX141" s="7"/>
      <c r="TBY141" s="7"/>
      <c r="TBZ141" s="7"/>
      <c r="TCA141" s="7"/>
      <c r="TCB141" s="7"/>
      <c r="TCC141" s="7"/>
      <c r="TCD141" s="7"/>
      <c r="TCE141" s="7"/>
      <c r="TCF141" s="7"/>
      <c r="TCG141" s="7"/>
      <c r="TCH141" s="7"/>
      <c r="TCI141" s="7"/>
      <c r="TCJ141" s="7"/>
      <c r="TCK141" s="7"/>
      <c r="TCL141" s="7"/>
      <c r="TCM141" s="7"/>
      <c r="TCN141" s="7"/>
      <c r="TCO141" s="7"/>
      <c r="TCP141" s="7"/>
      <c r="TCQ141" s="7"/>
      <c r="TCR141" s="7"/>
      <c r="TCS141" s="7"/>
      <c r="TCT141" s="7"/>
      <c r="TCU141" s="7"/>
      <c r="TCV141" s="7"/>
      <c r="TCW141" s="7"/>
      <c r="TCX141" s="7"/>
      <c r="TCY141" s="7"/>
      <c r="TCZ141" s="7"/>
      <c r="TDA141" s="7"/>
      <c r="TDB141" s="7"/>
      <c r="TDC141" s="7"/>
      <c r="TDD141" s="7"/>
      <c r="TDE141" s="7"/>
      <c r="TDF141" s="7"/>
      <c r="TDG141" s="7"/>
      <c r="TDH141" s="7"/>
      <c r="TDI141" s="7"/>
      <c r="TDJ141" s="7"/>
      <c r="TDK141" s="7"/>
      <c r="TDL141" s="7"/>
      <c r="TDM141" s="7"/>
      <c r="TDN141" s="7"/>
      <c r="TDO141" s="7"/>
      <c r="TDP141" s="7"/>
      <c r="TDQ141" s="7"/>
      <c r="TDR141" s="7"/>
      <c r="TDS141" s="7"/>
      <c r="TDT141" s="7"/>
      <c r="TDU141" s="7"/>
      <c r="TDV141" s="7"/>
      <c r="TDW141" s="7"/>
      <c r="TDX141" s="7"/>
      <c r="TDY141" s="7"/>
      <c r="TDZ141" s="7"/>
      <c r="TEA141" s="7"/>
      <c r="TEB141" s="7"/>
      <c r="TEC141" s="7"/>
      <c r="TED141" s="7"/>
      <c r="TEE141" s="7"/>
      <c r="TEF141" s="7"/>
      <c r="TEG141" s="7"/>
      <c r="TEH141" s="7"/>
      <c r="TEI141" s="7"/>
      <c r="TEJ141" s="7"/>
      <c r="TEK141" s="7"/>
      <c r="TEL141" s="7"/>
      <c r="TEM141" s="7"/>
      <c r="TEN141" s="7"/>
      <c r="TEO141" s="7"/>
      <c r="TEP141" s="7"/>
      <c r="TEQ141" s="7"/>
      <c r="TER141" s="7"/>
      <c r="TES141" s="7"/>
      <c r="TET141" s="7"/>
      <c r="TEU141" s="7"/>
      <c r="TEV141" s="7"/>
      <c r="TEW141" s="7"/>
      <c r="TEX141" s="7"/>
      <c r="TEY141" s="7"/>
      <c r="TEZ141" s="7"/>
      <c r="TFA141" s="7"/>
      <c r="TFB141" s="7"/>
      <c r="TFC141" s="7"/>
      <c r="TFD141" s="7"/>
      <c r="TFE141" s="7"/>
      <c r="TFF141" s="7"/>
      <c r="TFG141" s="7"/>
      <c r="TFH141" s="7"/>
      <c r="TFI141" s="7"/>
      <c r="TFJ141" s="7"/>
      <c r="TFK141" s="7"/>
      <c r="TFL141" s="7"/>
      <c r="TFM141" s="7"/>
      <c r="TFN141" s="7"/>
      <c r="TFO141" s="7"/>
      <c r="TFP141" s="7"/>
      <c r="TFQ141" s="7"/>
      <c r="TFR141" s="7"/>
      <c r="TFS141" s="7"/>
      <c r="TFT141" s="7"/>
      <c r="TFU141" s="7"/>
      <c r="TFV141" s="7"/>
      <c r="TFW141" s="7"/>
      <c r="TFX141" s="7"/>
      <c r="TFY141" s="7"/>
      <c r="TFZ141" s="7"/>
      <c r="TGA141" s="7"/>
      <c r="TGB141" s="7"/>
      <c r="TGC141" s="7"/>
      <c r="TGD141" s="7"/>
      <c r="TGE141" s="7"/>
      <c r="TGF141" s="7"/>
      <c r="TGG141" s="7"/>
      <c r="TGH141" s="7"/>
      <c r="TGI141" s="7"/>
      <c r="TGJ141" s="7"/>
      <c r="TGK141" s="7"/>
      <c r="TGL141" s="7"/>
      <c r="TGM141" s="7"/>
      <c r="TGN141" s="7"/>
      <c r="TGO141" s="7"/>
      <c r="TGP141" s="7"/>
      <c r="TGQ141" s="7"/>
      <c r="TGR141" s="7"/>
      <c r="TGS141" s="7"/>
      <c r="TGT141" s="7"/>
      <c r="TGU141" s="7"/>
      <c r="TGV141" s="7"/>
      <c r="TGW141" s="7"/>
      <c r="TGX141" s="7"/>
      <c r="TGY141" s="7"/>
      <c r="TGZ141" s="7"/>
      <c r="THA141" s="7"/>
      <c r="THB141" s="7"/>
      <c r="THC141" s="7"/>
      <c r="THD141" s="7"/>
      <c r="THE141" s="7"/>
      <c r="THF141" s="7"/>
      <c r="THG141" s="7"/>
      <c r="THH141" s="7"/>
      <c r="THI141" s="7"/>
      <c r="THJ141" s="7"/>
      <c r="THK141" s="7"/>
      <c r="THL141" s="7"/>
      <c r="THM141" s="7"/>
      <c r="THN141" s="7"/>
      <c r="THO141" s="7"/>
      <c r="THP141" s="7"/>
      <c r="THQ141" s="7"/>
      <c r="THR141" s="7"/>
      <c r="THS141" s="7"/>
      <c r="THT141" s="7"/>
      <c r="THU141" s="7"/>
      <c r="THV141" s="7"/>
      <c r="THW141" s="7"/>
      <c r="THX141" s="7"/>
      <c r="THY141" s="7"/>
      <c r="THZ141" s="7"/>
      <c r="TIA141" s="7"/>
      <c r="TIB141" s="7"/>
      <c r="TIC141" s="7"/>
      <c r="TID141" s="7"/>
      <c r="TIE141" s="7"/>
      <c r="TIF141" s="7"/>
      <c r="TIG141" s="7"/>
      <c r="TIH141" s="7"/>
      <c r="TII141" s="7"/>
      <c r="TIJ141" s="7"/>
      <c r="TIK141" s="7"/>
      <c r="TIL141" s="7"/>
      <c r="TIM141" s="7"/>
      <c r="TIN141" s="7"/>
      <c r="TIO141" s="7"/>
      <c r="TIP141" s="7"/>
      <c r="TIQ141" s="7"/>
      <c r="TIR141" s="7"/>
      <c r="TIS141" s="7"/>
      <c r="TIT141" s="7"/>
      <c r="TIU141" s="7"/>
      <c r="TIV141" s="7"/>
      <c r="TIW141" s="7"/>
      <c r="TIX141" s="7"/>
      <c r="TIY141" s="7"/>
      <c r="TIZ141" s="7"/>
      <c r="TJA141" s="7"/>
      <c r="TJB141" s="7"/>
      <c r="TJC141" s="7"/>
      <c r="TJD141" s="7"/>
      <c r="TJE141" s="7"/>
      <c r="TJF141" s="7"/>
      <c r="TJG141" s="7"/>
      <c r="TJH141" s="7"/>
      <c r="TJI141" s="7"/>
      <c r="TJJ141" s="7"/>
      <c r="TJK141" s="7"/>
      <c r="TJL141" s="7"/>
      <c r="TJM141" s="7"/>
      <c r="TJN141" s="7"/>
      <c r="TJO141" s="7"/>
      <c r="TJP141" s="7"/>
      <c r="TJQ141" s="7"/>
      <c r="TJR141" s="7"/>
      <c r="TJS141" s="7"/>
      <c r="TJT141" s="7"/>
      <c r="TJU141" s="7"/>
      <c r="TJV141" s="7"/>
      <c r="TJW141" s="7"/>
      <c r="TJX141" s="7"/>
      <c r="TJY141" s="7"/>
      <c r="TJZ141" s="7"/>
      <c r="TKA141" s="7"/>
      <c r="TKB141" s="7"/>
      <c r="TKC141" s="7"/>
      <c r="TKD141" s="7"/>
      <c r="TKE141" s="7"/>
      <c r="TKF141" s="7"/>
      <c r="TKG141" s="7"/>
      <c r="TKH141" s="7"/>
      <c r="TKI141" s="7"/>
      <c r="TKJ141" s="7"/>
      <c r="TKK141" s="7"/>
      <c r="TKL141" s="7"/>
      <c r="TKM141" s="7"/>
      <c r="TKN141" s="7"/>
      <c r="TKO141" s="7"/>
      <c r="TKP141" s="7"/>
      <c r="TKQ141" s="7"/>
      <c r="TKR141" s="7"/>
      <c r="TKS141" s="7"/>
      <c r="TKT141" s="7"/>
      <c r="TKU141" s="7"/>
      <c r="TKV141" s="7"/>
      <c r="TKW141" s="7"/>
      <c r="TKX141" s="7"/>
      <c r="TKY141" s="7"/>
      <c r="TKZ141" s="7"/>
      <c r="TLA141" s="7"/>
      <c r="TLB141" s="7"/>
      <c r="TLC141" s="7"/>
      <c r="TLD141" s="7"/>
      <c r="TLE141" s="7"/>
      <c r="TLF141" s="7"/>
      <c r="TLG141" s="7"/>
      <c r="TLH141" s="7"/>
      <c r="TLI141" s="7"/>
      <c r="TLJ141" s="7"/>
      <c r="TLK141" s="7"/>
      <c r="TLL141" s="7"/>
      <c r="TLM141" s="7"/>
      <c r="TLN141" s="7"/>
      <c r="TLO141" s="7"/>
      <c r="TLP141" s="7"/>
      <c r="TLQ141" s="7"/>
      <c r="TLR141" s="7"/>
      <c r="TLS141" s="7"/>
      <c r="TLT141" s="7"/>
      <c r="TLU141" s="7"/>
      <c r="TLV141" s="7"/>
      <c r="TLW141" s="7"/>
      <c r="TLX141" s="7"/>
      <c r="TLY141" s="7"/>
      <c r="TLZ141" s="7"/>
      <c r="TMA141" s="7"/>
      <c r="TMB141" s="7"/>
      <c r="TMC141" s="7"/>
      <c r="TMD141" s="7"/>
      <c r="TME141" s="7"/>
      <c r="TMF141" s="7"/>
      <c r="TMG141" s="7"/>
      <c r="TMH141" s="7"/>
      <c r="TMI141" s="7"/>
      <c r="TMJ141" s="7"/>
      <c r="TMK141" s="7"/>
      <c r="TML141" s="7"/>
      <c r="TMM141" s="7"/>
      <c r="TMN141" s="7"/>
      <c r="TMO141" s="7"/>
      <c r="TMP141" s="7"/>
      <c r="TMQ141" s="7"/>
      <c r="TMR141" s="7"/>
      <c r="TMS141" s="7"/>
      <c r="TMT141" s="7"/>
      <c r="TMU141" s="7"/>
      <c r="TMV141" s="7"/>
      <c r="TMW141" s="7"/>
      <c r="TMX141" s="7"/>
      <c r="TMY141" s="7"/>
      <c r="TMZ141" s="7"/>
      <c r="TNA141" s="7"/>
      <c r="TNB141" s="7"/>
      <c r="TNC141" s="7"/>
      <c r="TND141" s="7"/>
      <c r="TNE141" s="7"/>
      <c r="TNF141" s="7"/>
      <c r="TNG141" s="7"/>
      <c r="TNH141" s="7"/>
      <c r="TNI141" s="7"/>
      <c r="TNJ141" s="7"/>
      <c r="TNK141" s="7"/>
      <c r="TNL141" s="7"/>
      <c r="TNM141" s="7"/>
      <c r="TNN141" s="7"/>
      <c r="TNO141" s="7"/>
      <c r="TNP141" s="7"/>
      <c r="TNQ141" s="7"/>
      <c r="TNR141" s="7"/>
      <c r="TNS141" s="7"/>
      <c r="TNT141" s="7"/>
      <c r="TNU141" s="7"/>
      <c r="TNV141" s="7"/>
      <c r="TNW141" s="7"/>
      <c r="TNX141" s="7"/>
      <c r="TNY141" s="7"/>
      <c r="TNZ141" s="7"/>
      <c r="TOA141" s="7"/>
      <c r="TOB141" s="7"/>
      <c r="TOC141" s="7"/>
      <c r="TOD141" s="7"/>
      <c r="TOE141" s="7"/>
      <c r="TOF141" s="7"/>
      <c r="TOG141" s="7"/>
      <c r="TOH141" s="7"/>
      <c r="TOI141" s="7"/>
      <c r="TOJ141" s="7"/>
      <c r="TOK141" s="7"/>
      <c r="TOL141" s="7"/>
      <c r="TOM141" s="7"/>
      <c r="TON141" s="7"/>
      <c r="TOO141" s="7"/>
      <c r="TOP141" s="7"/>
      <c r="TOQ141" s="7"/>
      <c r="TOR141" s="7"/>
      <c r="TOS141" s="7"/>
      <c r="TOT141" s="7"/>
      <c r="TOU141" s="7"/>
      <c r="TOV141" s="7"/>
      <c r="TOW141" s="7"/>
      <c r="TOX141" s="7"/>
      <c r="TOY141" s="7"/>
      <c r="TOZ141" s="7"/>
      <c r="TPA141" s="7"/>
      <c r="TPB141" s="7"/>
      <c r="TPC141" s="7"/>
      <c r="TPD141" s="7"/>
      <c r="TPE141" s="7"/>
      <c r="TPF141" s="7"/>
      <c r="TPG141" s="7"/>
      <c r="TPH141" s="7"/>
      <c r="TPI141" s="7"/>
      <c r="TPJ141" s="7"/>
      <c r="TPK141" s="7"/>
      <c r="TPL141" s="7"/>
      <c r="TPM141" s="7"/>
      <c r="TPN141" s="7"/>
      <c r="TPO141" s="7"/>
      <c r="TPP141" s="7"/>
      <c r="TPQ141" s="7"/>
      <c r="TPR141" s="7"/>
      <c r="TPS141" s="7"/>
      <c r="TPT141" s="7"/>
      <c r="TPU141" s="7"/>
      <c r="TPV141" s="7"/>
      <c r="TPW141" s="7"/>
      <c r="TPX141" s="7"/>
      <c r="TPY141" s="7"/>
      <c r="TPZ141" s="7"/>
      <c r="TQA141" s="7"/>
      <c r="TQB141" s="7"/>
      <c r="TQC141" s="7"/>
      <c r="TQD141" s="7"/>
      <c r="TQE141" s="7"/>
      <c r="TQF141" s="7"/>
      <c r="TQG141" s="7"/>
      <c r="TQH141" s="7"/>
      <c r="TQI141" s="7"/>
      <c r="TQJ141" s="7"/>
      <c r="TQK141" s="7"/>
      <c r="TQL141" s="7"/>
      <c r="TQM141" s="7"/>
      <c r="TQN141" s="7"/>
      <c r="TQO141" s="7"/>
      <c r="TQP141" s="7"/>
      <c r="TQQ141" s="7"/>
      <c r="TQR141" s="7"/>
      <c r="TQS141" s="7"/>
      <c r="TQT141" s="7"/>
      <c r="TQU141" s="7"/>
      <c r="TQV141" s="7"/>
      <c r="TQW141" s="7"/>
      <c r="TQX141" s="7"/>
      <c r="TQY141" s="7"/>
      <c r="TQZ141" s="7"/>
      <c r="TRA141" s="7"/>
      <c r="TRB141" s="7"/>
      <c r="TRC141" s="7"/>
      <c r="TRD141" s="7"/>
      <c r="TRE141" s="7"/>
      <c r="TRF141" s="7"/>
      <c r="TRG141" s="7"/>
      <c r="TRH141" s="7"/>
      <c r="TRI141" s="7"/>
      <c r="TRJ141" s="7"/>
      <c r="TRK141" s="7"/>
      <c r="TRL141" s="7"/>
      <c r="TRM141" s="7"/>
      <c r="TRN141" s="7"/>
      <c r="TRO141" s="7"/>
      <c r="TRP141" s="7"/>
      <c r="TRQ141" s="7"/>
      <c r="TRR141" s="7"/>
      <c r="TRS141" s="7"/>
      <c r="TRT141" s="7"/>
      <c r="TRU141" s="7"/>
      <c r="TRV141" s="7"/>
      <c r="TRW141" s="7"/>
      <c r="TRX141" s="7"/>
      <c r="TRY141" s="7"/>
      <c r="TRZ141" s="7"/>
      <c r="TSA141" s="7"/>
      <c r="TSB141" s="7"/>
      <c r="TSC141" s="7"/>
      <c r="TSD141" s="7"/>
      <c r="TSE141" s="7"/>
      <c r="TSF141" s="7"/>
      <c r="TSG141" s="7"/>
      <c r="TSH141" s="7"/>
      <c r="TSI141" s="7"/>
      <c r="TSJ141" s="7"/>
      <c r="TSK141" s="7"/>
      <c r="TSL141" s="7"/>
      <c r="TSM141" s="7"/>
      <c r="TSN141" s="7"/>
      <c r="TSO141" s="7"/>
      <c r="TSP141" s="7"/>
      <c r="TSQ141" s="7"/>
      <c r="TSR141" s="7"/>
      <c r="TSS141" s="7"/>
      <c r="TST141" s="7"/>
      <c r="TSU141" s="7"/>
      <c r="TSV141" s="7"/>
      <c r="TSW141" s="7"/>
      <c r="TSX141" s="7"/>
      <c r="TSY141" s="7"/>
      <c r="TSZ141" s="7"/>
      <c r="TTA141" s="7"/>
      <c r="TTB141" s="7"/>
      <c r="TTC141" s="7"/>
      <c r="TTD141" s="7"/>
      <c r="TTE141" s="7"/>
      <c r="TTF141" s="7"/>
      <c r="TTG141" s="7"/>
      <c r="TTH141" s="7"/>
      <c r="TTI141" s="7"/>
      <c r="TTJ141" s="7"/>
      <c r="TTK141" s="7"/>
      <c r="TTL141" s="7"/>
      <c r="TTM141" s="7"/>
      <c r="TTN141" s="7"/>
      <c r="TTO141" s="7"/>
      <c r="TTP141" s="7"/>
      <c r="TTQ141" s="7"/>
      <c r="TTR141" s="7"/>
      <c r="TTS141" s="7"/>
      <c r="TTT141" s="7"/>
      <c r="TTU141" s="7"/>
      <c r="TTV141" s="7"/>
      <c r="TTW141" s="7"/>
      <c r="TTX141" s="7"/>
      <c r="TTY141" s="7"/>
      <c r="TTZ141" s="7"/>
      <c r="TUA141" s="7"/>
      <c r="TUB141" s="7"/>
      <c r="TUC141" s="7"/>
      <c r="TUD141" s="7"/>
      <c r="TUE141" s="7"/>
      <c r="TUF141" s="7"/>
      <c r="TUG141" s="7"/>
      <c r="TUH141" s="7"/>
      <c r="TUI141" s="7"/>
      <c r="TUJ141" s="7"/>
      <c r="TUK141" s="7"/>
      <c r="TUL141" s="7"/>
      <c r="TUM141" s="7"/>
      <c r="TUN141" s="7"/>
      <c r="TUO141" s="7"/>
      <c r="TUP141" s="7"/>
      <c r="TUQ141" s="7"/>
      <c r="TUR141" s="7"/>
      <c r="TUS141" s="7"/>
      <c r="TUT141" s="7"/>
      <c r="TUU141" s="7"/>
      <c r="TUV141" s="7"/>
      <c r="TUW141" s="7"/>
      <c r="TUX141" s="7"/>
      <c r="TUY141" s="7"/>
      <c r="TUZ141" s="7"/>
      <c r="TVA141" s="7"/>
      <c r="TVB141" s="7"/>
      <c r="TVC141" s="7"/>
      <c r="TVD141" s="7"/>
      <c r="TVE141" s="7"/>
      <c r="TVF141" s="7"/>
      <c r="TVG141" s="7"/>
      <c r="TVH141" s="7"/>
      <c r="TVI141" s="7"/>
      <c r="TVJ141" s="7"/>
      <c r="TVK141" s="7"/>
      <c r="TVL141" s="7"/>
      <c r="TVM141" s="7"/>
      <c r="TVN141" s="7"/>
      <c r="TVO141" s="7"/>
      <c r="TVP141" s="7"/>
      <c r="TVQ141" s="7"/>
      <c r="TVR141" s="7"/>
      <c r="TVS141" s="7"/>
      <c r="TVT141" s="7"/>
      <c r="TVU141" s="7"/>
      <c r="TVV141" s="7"/>
      <c r="TVW141" s="7"/>
      <c r="TVX141" s="7"/>
      <c r="TVY141" s="7"/>
      <c r="TVZ141" s="7"/>
      <c r="TWA141" s="7"/>
      <c r="TWB141" s="7"/>
      <c r="TWC141" s="7"/>
      <c r="TWD141" s="7"/>
      <c r="TWE141" s="7"/>
      <c r="TWF141" s="7"/>
      <c r="TWG141" s="7"/>
      <c r="TWH141" s="7"/>
      <c r="TWI141" s="7"/>
      <c r="TWJ141" s="7"/>
      <c r="TWK141" s="7"/>
      <c r="TWL141" s="7"/>
      <c r="TWM141" s="7"/>
      <c r="TWN141" s="7"/>
      <c r="TWO141" s="7"/>
      <c r="TWP141" s="7"/>
      <c r="TWQ141" s="7"/>
      <c r="TWR141" s="7"/>
      <c r="TWS141" s="7"/>
      <c r="TWT141" s="7"/>
      <c r="TWU141" s="7"/>
      <c r="TWV141" s="7"/>
      <c r="TWW141" s="7"/>
      <c r="TWX141" s="7"/>
      <c r="TWY141" s="7"/>
      <c r="TWZ141" s="7"/>
      <c r="TXA141" s="7"/>
      <c r="TXB141" s="7"/>
      <c r="TXC141" s="7"/>
      <c r="TXD141" s="7"/>
      <c r="TXE141" s="7"/>
      <c r="TXF141" s="7"/>
      <c r="TXG141" s="7"/>
      <c r="TXH141" s="7"/>
      <c r="TXI141" s="7"/>
      <c r="TXJ141" s="7"/>
      <c r="TXK141" s="7"/>
      <c r="TXL141" s="7"/>
      <c r="TXM141" s="7"/>
      <c r="TXN141" s="7"/>
      <c r="TXO141" s="7"/>
      <c r="TXP141" s="7"/>
      <c r="TXQ141" s="7"/>
      <c r="TXR141" s="7"/>
      <c r="TXS141" s="7"/>
      <c r="TXT141" s="7"/>
      <c r="TXU141" s="7"/>
      <c r="TXV141" s="7"/>
      <c r="TXW141" s="7"/>
      <c r="TXX141" s="7"/>
      <c r="TXY141" s="7"/>
      <c r="TXZ141" s="7"/>
      <c r="TYA141" s="7"/>
      <c r="TYB141" s="7"/>
      <c r="TYC141" s="7"/>
      <c r="TYD141" s="7"/>
      <c r="TYE141" s="7"/>
      <c r="TYF141" s="7"/>
      <c r="TYG141" s="7"/>
      <c r="TYH141" s="7"/>
      <c r="TYI141" s="7"/>
      <c r="TYJ141" s="7"/>
      <c r="TYK141" s="7"/>
      <c r="TYL141" s="7"/>
      <c r="TYM141" s="7"/>
      <c r="TYN141" s="7"/>
      <c r="TYO141" s="7"/>
      <c r="TYP141" s="7"/>
      <c r="TYQ141" s="7"/>
      <c r="TYR141" s="7"/>
      <c r="TYS141" s="7"/>
      <c r="TYT141" s="7"/>
      <c r="TYU141" s="7"/>
      <c r="TYV141" s="7"/>
      <c r="TYW141" s="7"/>
      <c r="TYX141" s="7"/>
      <c r="TYY141" s="7"/>
      <c r="TYZ141" s="7"/>
      <c r="TZA141" s="7"/>
      <c r="TZB141" s="7"/>
      <c r="TZC141" s="7"/>
      <c r="TZD141" s="7"/>
      <c r="TZE141" s="7"/>
      <c r="TZF141" s="7"/>
      <c r="TZG141" s="7"/>
      <c r="TZH141" s="7"/>
      <c r="TZI141" s="7"/>
      <c r="TZJ141" s="7"/>
      <c r="TZK141" s="7"/>
      <c r="TZL141" s="7"/>
      <c r="TZM141" s="7"/>
      <c r="TZN141" s="7"/>
      <c r="TZO141" s="7"/>
      <c r="TZP141" s="7"/>
      <c r="TZQ141" s="7"/>
      <c r="TZR141" s="7"/>
      <c r="TZS141" s="7"/>
      <c r="TZT141" s="7"/>
      <c r="TZU141" s="7"/>
      <c r="TZV141" s="7"/>
      <c r="TZW141" s="7"/>
      <c r="TZX141" s="7"/>
      <c r="TZY141" s="7"/>
      <c r="TZZ141" s="7"/>
      <c r="UAA141" s="7"/>
      <c r="UAB141" s="7"/>
      <c r="UAC141" s="7"/>
      <c r="UAD141" s="7"/>
      <c r="UAE141" s="7"/>
      <c r="UAF141" s="7"/>
      <c r="UAG141" s="7"/>
      <c r="UAH141" s="7"/>
      <c r="UAI141" s="7"/>
      <c r="UAJ141" s="7"/>
      <c r="UAK141" s="7"/>
      <c r="UAL141" s="7"/>
      <c r="UAM141" s="7"/>
      <c r="UAN141" s="7"/>
      <c r="UAO141" s="7"/>
      <c r="UAP141" s="7"/>
      <c r="UAQ141" s="7"/>
      <c r="UAR141" s="7"/>
      <c r="UAS141" s="7"/>
      <c r="UAT141" s="7"/>
      <c r="UAU141" s="7"/>
      <c r="UAV141" s="7"/>
      <c r="UAW141" s="7"/>
      <c r="UAX141" s="7"/>
      <c r="UAY141" s="7"/>
      <c r="UAZ141" s="7"/>
      <c r="UBA141" s="7"/>
      <c r="UBB141" s="7"/>
      <c r="UBC141" s="7"/>
      <c r="UBD141" s="7"/>
      <c r="UBE141" s="7"/>
      <c r="UBF141" s="7"/>
      <c r="UBG141" s="7"/>
      <c r="UBH141" s="7"/>
      <c r="UBI141" s="7"/>
      <c r="UBJ141" s="7"/>
      <c r="UBK141" s="7"/>
      <c r="UBL141" s="7"/>
      <c r="UBM141" s="7"/>
      <c r="UBN141" s="7"/>
      <c r="UBO141" s="7"/>
      <c r="UBP141" s="7"/>
      <c r="UBQ141" s="7"/>
      <c r="UBR141" s="7"/>
      <c r="UBS141" s="7"/>
      <c r="UBT141" s="7"/>
      <c r="UBU141" s="7"/>
      <c r="UBV141" s="7"/>
      <c r="UBW141" s="7"/>
      <c r="UBX141" s="7"/>
      <c r="UBY141" s="7"/>
      <c r="UBZ141" s="7"/>
      <c r="UCA141" s="7"/>
      <c r="UCB141" s="7"/>
      <c r="UCC141" s="7"/>
      <c r="UCD141" s="7"/>
      <c r="UCE141" s="7"/>
      <c r="UCF141" s="7"/>
      <c r="UCG141" s="7"/>
      <c r="UCH141" s="7"/>
      <c r="UCI141" s="7"/>
      <c r="UCJ141" s="7"/>
      <c r="UCK141" s="7"/>
      <c r="UCL141" s="7"/>
      <c r="UCM141" s="7"/>
      <c r="UCN141" s="7"/>
      <c r="UCO141" s="7"/>
      <c r="UCP141" s="7"/>
      <c r="UCQ141" s="7"/>
      <c r="UCR141" s="7"/>
      <c r="UCS141" s="7"/>
      <c r="UCT141" s="7"/>
      <c r="UCU141" s="7"/>
      <c r="UCV141" s="7"/>
      <c r="UCW141" s="7"/>
      <c r="UCX141" s="7"/>
      <c r="UCY141" s="7"/>
      <c r="UCZ141" s="7"/>
      <c r="UDA141" s="7"/>
      <c r="UDB141" s="7"/>
      <c r="UDC141" s="7"/>
      <c r="UDD141" s="7"/>
      <c r="UDE141" s="7"/>
      <c r="UDF141" s="7"/>
      <c r="UDG141" s="7"/>
      <c r="UDH141" s="7"/>
      <c r="UDI141" s="7"/>
      <c r="UDJ141" s="7"/>
      <c r="UDK141" s="7"/>
      <c r="UDL141" s="7"/>
      <c r="UDM141" s="7"/>
      <c r="UDN141" s="7"/>
      <c r="UDO141" s="7"/>
      <c r="UDP141" s="7"/>
      <c r="UDQ141" s="7"/>
      <c r="UDR141" s="7"/>
      <c r="UDS141" s="7"/>
      <c r="UDT141" s="7"/>
      <c r="UDU141" s="7"/>
      <c r="UDV141" s="7"/>
      <c r="UDW141" s="7"/>
      <c r="UDX141" s="7"/>
      <c r="UDY141" s="7"/>
      <c r="UDZ141" s="7"/>
      <c r="UEA141" s="7"/>
      <c r="UEB141" s="7"/>
      <c r="UEC141" s="7"/>
      <c r="UED141" s="7"/>
      <c r="UEE141" s="7"/>
      <c r="UEF141" s="7"/>
      <c r="UEG141" s="7"/>
      <c r="UEH141" s="7"/>
      <c r="UEI141" s="7"/>
      <c r="UEJ141" s="7"/>
      <c r="UEK141" s="7"/>
      <c r="UEL141" s="7"/>
      <c r="UEM141" s="7"/>
      <c r="UEN141" s="7"/>
      <c r="UEO141" s="7"/>
      <c r="UEP141" s="7"/>
      <c r="UEQ141" s="7"/>
      <c r="UER141" s="7"/>
      <c r="UES141" s="7"/>
      <c r="UET141" s="7"/>
      <c r="UEU141" s="7"/>
      <c r="UEV141" s="7"/>
      <c r="UEW141" s="7"/>
      <c r="UEX141" s="7"/>
      <c r="UEY141" s="7"/>
      <c r="UEZ141" s="7"/>
      <c r="UFA141" s="7"/>
      <c r="UFB141" s="7"/>
      <c r="UFC141" s="7"/>
      <c r="UFD141" s="7"/>
      <c r="UFE141" s="7"/>
      <c r="UFF141" s="7"/>
      <c r="UFG141" s="7"/>
      <c r="UFH141" s="7"/>
      <c r="UFI141" s="7"/>
      <c r="UFJ141" s="7"/>
      <c r="UFK141" s="7"/>
      <c r="UFL141" s="7"/>
      <c r="UFM141" s="7"/>
      <c r="UFN141" s="7"/>
      <c r="UFO141" s="7"/>
      <c r="UFP141" s="7"/>
      <c r="UFQ141" s="7"/>
      <c r="UFR141" s="7"/>
      <c r="UFS141" s="7"/>
      <c r="UFT141" s="7"/>
      <c r="UFU141" s="7"/>
      <c r="UFV141" s="7"/>
      <c r="UFW141" s="7"/>
      <c r="UFX141" s="7"/>
      <c r="UFY141" s="7"/>
      <c r="UFZ141" s="7"/>
      <c r="UGA141" s="7"/>
      <c r="UGB141" s="7"/>
      <c r="UGC141" s="7"/>
      <c r="UGD141" s="7"/>
      <c r="UGE141" s="7"/>
      <c r="UGF141" s="7"/>
      <c r="UGG141" s="7"/>
      <c r="UGH141" s="7"/>
      <c r="UGI141" s="7"/>
      <c r="UGJ141" s="7"/>
      <c r="UGK141" s="7"/>
      <c r="UGL141" s="7"/>
      <c r="UGM141" s="7"/>
      <c r="UGN141" s="7"/>
      <c r="UGO141" s="7"/>
      <c r="UGP141" s="7"/>
      <c r="UGQ141" s="7"/>
      <c r="UGR141" s="7"/>
      <c r="UGS141" s="7"/>
      <c r="UGT141" s="7"/>
      <c r="UGU141" s="7"/>
      <c r="UGV141" s="7"/>
      <c r="UGW141" s="7"/>
      <c r="UGX141" s="7"/>
      <c r="UGY141" s="7"/>
      <c r="UGZ141" s="7"/>
      <c r="UHA141" s="7"/>
      <c r="UHB141" s="7"/>
      <c r="UHC141" s="7"/>
      <c r="UHD141" s="7"/>
      <c r="UHE141" s="7"/>
      <c r="UHF141" s="7"/>
      <c r="UHG141" s="7"/>
      <c r="UHH141" s="7"/>
      <c r="UHI141" s="7"/>
      <c r="UHJ141" s="7"/>
      <c r="UHK141" s="7"/>
      <c r="UHL141" s="7"/>
      <c r="UHM141" s="7"/>
      <c r="UHN141" s="7"/>
      <c r="UHO141" s="7"/>
      <c r="UHP141" s="7"/>
      <c r="UHQ141" s="7"/>
      <c r="UHR141" s="7"/>
      <c r="UHS141" s="7"/>
      <c r="UHT141" s="7"/>
      <c r="UHU141" s="7"/>
      <c r="UHV141" s="7"/>
      <c r="UHW141" s="7"/>
      <c r="UHX141" s="7"/>
      <c r="UHY141" s="7"/>
      <c r="UHZ141" s="7"/>
      <c r="UIA141" s="7"/>
      <c r="UIB141" s="7"/>
      <c r="UIC141" s="7"/>
      <c r="UID141" s="7"/>
      <c r="UIE141" s="7"/>
      <c r="UIF141" s="7"/>
      <c r="UIG141" s="7"/>
      <c r="UIH141" s="7"/>
      <c r="UII141" s="7"/>
      <c r="UIJ141" s="7"/>
      <c r="UIK141" s="7"/>
      <c r="UIL141" s="7"/>
      <c r="UIM141" s="7"/>
      <c r="UIN141" s="7"/>
      <c r="UIO141" s="7"/>
      <c r="UIP141" s="7"/>
      <c r="UIQ141" s="7"/>
      <c r="UIR141" s="7"/>
      <c r="UIS141" s="7"/>
      <c r="UIT141" s="7"/>
      <c r="UIU141" s="7"/>
      <c r="UIV141" s="7"/>
      <c r="UIW141" s="7"/>
      <c r="UIX141" s="7"/>
      <c r="UIY141" s="7"/>
      <c r="UIZ141" s="7"/>
      <c r="UJA141" s="7"/>
      <c r="UJB141" s="7"/>
      <c r="UJC141" s="7"/>
      <c r="UJD141" s="7"/>
      <c r="UJE141" s="7"/>
      <c r="UJF141" s="7"/>
      <c r="UJG141" s="7"/>
      <c r="UJH141" s="7"/>
      <c r="UJI141" s="7"/>
      <c r="UJJ141" s="7"/>
      <c r="UJK141" s="7"/>
      <c r="UJL141" s="7"/>
      <c r="UJM141" s="7"/>
      <c r="UJN141" s="7"/>
      <c r="UJO141" s="7"/>
      <c r="UJP141" s="7"/>
      <c r="UJQ141" s="7"/>
      <c r="UJR141" s="7"/>
      <c r="UJS141" s="7"/>
      <c r="UJT141" s="7"/>
      <c r="UJU141" s="7"/>
      <c r="UJV141" s="7"/>
      <c r="UJW141" s="7"/>
      <c r="UJX141" s="7"/>
      <c r="UJY141" s="7"/>
      <c r="UJZ141" s="7"/>
      <c r="UKA141" s="7"/>
      <c r="UKB141" s="7"/>
      <c r="UKC141" s="7"/>
      <c r="UKD141" s="7"/>
      <c r="UKE141" s="7"/>
      <c r="UKF141" s="7"/>
      <c r="UKG141" s="7"/>
      <c r="UKH141" s="7"/>
      <c r="UKI141" s="7"/>
      <c r="UKJ141" s="7"/>
      <c r="UKK141" s="7"/>
      <c r="UKL141" s="7"/>
      <c r="UKM141" s="7"/>
      <c r="UKN141" s="7"/>
      <c r="UKO141" s="7"/>
      <c r="UKP141" s="7"/>
      <c r="UKQ141" s="7"/>
      <c r="UKR141" s="7"/>
      <c r="UKS141" s="7"/>
      <c r="UKT141" s="7"/>
      <c r="UKU141" s="7"/>
      <c r="UKV141" s="7"/>
      <c r="UKW141" s="7"/>
      <c r="UKX141" s="7"/>
      <c r="UKY141" s="7"/>
      <c r="UKZ141" s="7"/>
      <c r="ULA141" s="7"/>
      <c r="ULB141" s="7"/>
      <c r="ULC141" s="7"/>
      <c r="ULD141" s="7"/>
      <c r="ULE141" s="7"/>
      <c r="ULF141" s="7"/>
      <c r="ULG141" s="7"/>
      <c r="ULH141" s="7"/>
      <c r="ULI141" s="7"/>
      <c r="ULJ141" s="7"/>
      <c r="ULK141" s="7"/>
      <c r="ULL141" s="7"/>
      <c r="ULM141" s="7"/>
      <c r="ULN141" s="7"/>
      <c r="ULO141" s="7"/>
      <c r="ULP141" s="7"/>
      <c r="ULQ141" s="7"/>
      <c r="ULR141" s="7"/>
      <c r="ULS141" s="7"/>
      <c r="ULT141" s="7"/>
      <c r="ULU141" s="7"/>
      <c r="ULV141" s="7"/>
      <c r="ULW141" s="7"/>
      <c r="ULX141" s="7"/>
      <c r="ULY141" s="7"/>
      <c r="ULZ141" s="7"/>
      <c r="UMA141" s="7"/>
      <c r="UMB141" s="7"/>
      <c r="UMC141" s="7"/>
      <c r="UMD141" s="7"/>
      <c r="UME141" s="7"/>
      <c r="UMF141" s="7"/>
      <c r="UMG141" s="7"/>
      <c r="UMH141" s="7"/>
      <c r="UMI141" s="7"/>
      <c r="UMJ141" s="7"/>
      <c r="UMK141" s="7"/>
      <c r="UML141" s="7"/>
      <c r="UMM141" s="7"/>
      <c r="UMN141" s="7"/>
      <c r="UMO141" s="7"/>
      <c r="UMP141" s="7"/>
      <c r="UMQ141" s="7"/>
      <c r="UMR141" s="7"/>
      <c r="UMS141" s="7"/>
      <c r="UMT141" s="7"/>
      <c r="UMU141" s="7"/>
      <c r="UMV141" s="7"/>
      <c r="UMW141" s="7"/>
      <c r="UMX141" s="7"/>
      <c r="UMY141" s="7"/>
      <c r="UMZ141" s="7"/>
      <c r="UNA141" s="7"/>
      <c r="UNB141" s="7"/>
      <c r="UNC141" s="7"/>
      <c r="UND141" s="7"/>
      <c r="UNE141" s="7"/>
      <c r="UNF141" s="7"/>
      <c r="UNG141" s="7"/>
      <c r="UNH141" s="7"/>
      <c r="UNI141" s="7"/>
      <c r="UNJ141" s="7"/>
      <c r="UNK141" s="7"/>
      <c r="UNL141" s="7"/>
      <c r="UNM141" s="7"/>
      <c r="UNN141" s="7"/>
      <c r="UNO141" s="7"/>
      <c r="UNP141" s="7"/>
      <c r="UNQ141" s="7"/>
      <c r="UNR141" s="7"/>
      <c r="UNS141" s="7"/>
      <c r="UNT141" s="7"/>
      <c r="UNU141" s="7"/>
      <c r="UNV141" s="7"/>
      <c r="UNW141" s="7"/>
      <c r="UNX141" s="7"/>
      <c r="UNY141" s="7"/>
      <c r="UNZ141" s="7"/>
      <c r="UOA141" s="7"/>
      <c r="UOB141" s="7"/>
      <c r="UOC141" s="7"/>
      <c r="UOD141" s="7"/>
      <c r="UOE141" s="7"/>
      <c r="UOF141" s="7"/>
      <c r="UOG141" s="7"/>
      <c r="UOH141" s="7"/>
      <c r="UOI141" s="7"/>
      <c r="UOJ141" s="7"/>
      <c r="UOK141" s="7"/>
      <c r="UOL141" s="7"/>
      <c r="UOM141" s="7"/>
      <c r="UON141" s="7"/>
      <c r="UOO141" s="7"/>
      <c r="UOP141" s="7"/>
      <c r="UOQ141" s="7"/>
      <c r="UOR141" s="7"/>
      <c r="UOS141" s="7"/>
      <c r="UOT141" s="7"/>
      <c r="UOU141" s="7"/>
      <c r="UOV141" s="7"/>
      <c r="UOW141" s="7"/>
      <c r="UOX141" s="7"/>
      <c r="UOY141" s="7"/>
      <c r="UOZ141" s="7"/>
      <c r="UPA141" s="7"/>
      <c r="UPB141" s="7"/>
      <c r="UPC141" s="7"/>
      <c r="UPD141" s="7"/>
      <c r="UPE141" s="7"/>
      <c r="UPF141" s="7"/>
      <c r="UPG141" s="7"/>
      <c r="UPH141" s="7"/>
      <c r="UPI141" s="7"/>
      <c r="UPJ141" s="7"/>
      <c r="UPK141" s="7"/>
      <c r="UPL141" s="7"/>
      <c r="UPM141" s="7"/>
      <c r="UPN141" s="7"/>
      <c r="UPO141" s="7"/>
      <c r="UPP141" s="7"/>
      <c r="UPQ141" s="7"/>
      <c r="UPR141" s="7"/>
      <c r="UPS141" s="7"/>
      <c r="UPT141" s="7"/>
      <c r="UPU141" s="7"/>
      <c r="UPV141" s="7"/>
      <c r="UPW141" s="7"/>
      <c r="UPX141" s="7"/>
      <c r="UPY141" s="7"/>
      <c r="UPZ141" s="7"/>
      <c r="UQA141" s="7"/>
      <c r="UQB141" s="7"/>
      <c r="UQC141" s="7"/>
      <c r="UQD141" s="7"/>
      <c r="UQE141" s="7"/>
      <c r="UQF141" s="7"/>
      <c r="UQG141" s="7"/>
      <c r="UQH141" s="7"/>
      <c r="UQI141" s="7"/>
      <c r="UQJ141" s="7"/>
      <c r="UQK141" s="7"/>
      <c r="UQL141" s="7"/>
      <c r="UQM141" s="7"/>
      <c r="UQN141" s="7"/>
      <c r="UQO141" s="7"/>
      <c r="UQP141" s="7"/>
      <c r="UQQ141" s="7"/>
      <c r="UQR141" s="7"/>
      <c r="UQS141" s="7"/>
      <c r="UQT141" s="7"/>
      <c r="UQU141" s="7"/>
      <c r="UQV141" s="7"/>
      <c r="UQW141" s="7"/>
      <c r="UQX141" s="7"/>
      <c r="UQY141" s="7"/>
      <c r="UQZ141" s="7"/>
      <c r="URA141" s="7"/>
      <c r="URB141" s="7"/>
      <c r="URC141" s="7"/>
      <c r="URD141" s="7"/>
      <c r="URE141" s="7"/>
      <c r="URF141" s="7"/>
      <c r="URG141" s="7"/>
      <c r="URH141" s="7"/>
      <c r="URI141" s="7"/>
      <c r="URJ141" s="7"/>
      <c r="URK141" s="7"/>
      <c r="URL141" s="7"/>
      <c r="URM141" s="7"/>
      <c r="URN141" s="7"/>
      <c r="URO141" s="7"/>
      <c r="URP141" s="7"/>
      <c r="URQ141" s="7"/>
      <c r="URR141" s="7"/>
      <c r="URS141" s="7"/>
      <c r="URT141" s="7"/>
      <c r="URU141" s="7"/>
      <c r="URV141" s="7"/>
      <c r="URW141" s="7"/>
      <c r="URX141" s="7"/>
      <c r="URY141" s="7"/>
      <c r="URZ141" s="7"/>
      <c r="USA141" s="7"/>
      <c r="USB141" s="7"/>
      <c r="USC141" s="7"/>
      <c r="USD141" s="7"/>
      <c r="USE141" s="7"/>
      <c r="USF141" s="7"/>
      <c r="USG141" s="7"/>
      <c r="USH141" s="7"/>
      <c r="USI141" s="7"/>
      <c r="USJ141" s="7"/>
      <c r="USK141" s="7"/>
      <c r="USL141" s="7"/>
      <c r="USM141" s="7"/>
      <c r="USN141" s="7"/>
      <c r="USO141" s="7"/>
      <c r="USP141" s="7"/>
      <c r="USQ141" s="7"/>
      <c r="USR141" s="7"/>
      <c r="USS141" s="7"/>
      <c r="UST141" s="7"/>
      <c r="USU141" s="7"/>
      <c r="USV141" s="7"/>
      <c r="USW141" s="7"/>
      <c r="USX141" s="7"/>
      <c r="USY141" s="7"/>
      <c r="USZ141" s="7"/>
      <c r="UTA141" s="7"/>
      <c r="UTB141" s="7"/>
      <c r="UTC141" s="7"/>
      <c r="UTD141" s="7"/>
      <c r="UTE141" s="7"/>
      <c r="UTF141" s="7"/>
      <c r="UTG141" s="7"/>
      <c r="UTH141" s="7"/>
      <c r="UTI141" s="7"/>
      <c r="UTJ141" s="7"/>
      <c r="UTK141" s="7"/>
      <c r="UTL141" s="7"/>
      <c r="UTM141" s="7"/>
      <c r="UTN141" s="7"/>
      <c r="UTO141" s="7"/>
      <c r="UTP141" s="7"/>
      <c r="UTQ141" s="7"/>
      <c r="UTR141" s="7"/>
      <c r="UTS141" s="7"/>
      <c r="UTT141" s="7"/>
      <c r="UTU141" s="7"/>
      <c r="UTV141" s="7"/>
      <c r="UTW141" s="7"/>
      <c r="UTX141" s="7"/>
      <c r="UTY141" s="7"/>
      <c r="UTZ141" s="7"/>
      <c r="UUA141" s="7"/>
      <c r="UUB141" s="7"/>
      <c r="UUC141" s="7"/>
      <c r="UUD141" s="7"/>
      <c r="UUE141" s="7"/>
      <c r="UUF141" s="7"/>
      <c r="UUG141" s="7"/>
      <c r="UUH141" s="7"/>
      <c r="UUI141" s="7"/>
      <c r="UUJ141" s="7"/>
      <c r="UUK141" s="7"/>
      <c r="UUL141" s="7"/>
      <c r="UUM141" s="7"/>
      <c r="UUN141" s="7"/>
      <c r="UUO141" s="7"/>
      <c r="UUP141" s="7"/>
      <c r="UUQ141" s="7"/>
      <c r="UUR141" s="7"/>
      <c r="UUS141" s="7"/>
      <c r="UUT141" s="7"/>
      <c r="UUU141" s="7"/>
      <c r="UUV141" s="7"/>
      <c r="UUW141" s="7"/>
      <c r="UUX141" s="7"/>
      <c r="UUY141" s="7"/>
      <c r="UUZ141" s="7"/>
      <c r="UVA141" s="7"/>
      <c r="UVB141" s="7"/>
      <c r="UVC141" s="7"/>
      <c r="UVD141" s="7"/>
      <c r="UVE141" s="7"/>
      <c r="UVF141" s="7"/>
      <c r="UVG141" s="7"/>
      <c r="UVH141" s="7"/>
      <c r="UVI141" s="7"/>
      <c r="UVJ141" s="7"/>
      <c r="UVK141" s="7"/>
      <c r="UVL141" s="7"/>
      <c r="UVM141" s="7"/>
      <c r="UVN141" s="7"/>
      <c r="UVO141" s="7"/>
      <c r="UVP141" s="7"/>
      <c r="UVQ141" s="7"/>
      <c r="UVR141" s="7"/>
      <c r="UVS141" s="7"/>
      <c r="UVT141" s="7"/>
      <c r="UVU141" s="7"/>
      <c r="UVV141" s="7"/>
      <c r="UVW141" s="7"/>
      <c r="UVX141" s="7"/>
      <c r="UVY141" s="7"/>
      <c r="UVZ141" s="7"/>
      <c r="UWA141" s="7"/>
      <c r="UWB141" s="7"/>
      <c r="UWC141" s="7"/>
      <c r="UWD141" s="7"/>
      <c r="UWE141" s="7"/>
      <c r="UWF141" s="7"/>
      <c r="UWG141" s="7"/>
      <c r="UWH141" s="7"/>
      <c r="UWI141" s="7"/>
      <c r="UWJ141" s="7"/>
      <c r="UWK141" s="7"/>
      <c r="UWL141" s="7"/>
      <c r="UWM141" s="7"/>
      <c r="UWN141" s="7"/>
      <c r="UWO141" s="7"/>
      <c r="UWP141" s="7"/>
      <c r="UWQ141" s="7"/>
      <c r="UWR141" s="7"/>
      <c r="UWS141" s="7"/>
      <c r="UWT141" s="7"/>
      <c r="UWU141" s="7"/>
      <c r="UWV141" s="7"/>
      <c r="UWW141" s="7"/>
      <c r="UWX141" s="7"/>
      <c r="UWY141" s="7"/>
      <c r="UWZ141" s="7"/>
      <c r="UXA141" s="7"/>
      <c r="UXB141" s="7"/>
      <c r="UXC141" s="7"/>
      <c r="UXD141" s="7"/>
      <c r="UXE141" s="7"/>
      <c r="UXF141" s="7"/>
      <c r="UXG141" s="7"/>
      <c r="UXH141" s="7"/>
      <c r="UXI141" s="7"/>
      <c r="UXJ141" s="7"/>
      <c r="UXK141" s="7"/>
      <c r="UXL141" s="7"/>
      <c r="UXM141" s="7"/>
      <c r="UXN141" s="7"/>
      <c r="UXO141" s="7"/>
      <c r="UXP141" s="7"/>
      <c r="UXQ141" s="7"/>
      <c r="UXR141" s="7"/>
      <c r="UXS141" s="7"/>
      <c r="UXT141" s="7"/>
      <c r="UXU141" s="7"/>
      <c r="UXV141" s="7"/>
      <c r="UXW141" s="7"/>
      <c r="UXX141" s="7"/>
      <c r="UXY141" s="7"/>
      <c r="UXZ141" s="7"/>
      <c r="UYA141" s="7"/>
      <c r="UYB141" s="7"/>
      <c r="UYC141" s="7"/>
      <c r="UYD141" s="7"/>
      <c r="UYE141" s="7"/>
      <c r="UYF141" s="7"/>
      <c r="UYG141" s="7"/>
      <c r="UYH141" s="7"/>
      <c r="UYI141" s="7"/>
      <c r="UYJ141" s="7"/>
      <c r="UYK141" s="7"/>
      <c r="UYL141" s="7"/>
      <c r="UYM141" s="7"/>
      <c r="UYN141" s="7"/>
      <c r="UYO141" s="7"/>
      <c r="UYP141" s="7"/>
      <c r="UYQ141" s="7"/>
      <c r="UYR141" s="7"/>
      <c r="UYS141" s="7"/>
      <c r="UYT141" s="7"/>
      <c r="UYU141" s="7"/>
      <c r="UYV141" s="7"/>
      <c r="UYW141" s="7"/>
      <c r="UYX141" s="7"/>
      <c r="UYY141" s="7"/>
      <c r="UYZ141" s="7"/>
      <c r="UZA141" s="7"/>
      <c r="UZB141" s="7"/>
      <c r="UZC141" s="7"/>
      <c r="UZD141" s="7"/>
      <c r="UZE141" s="7"/>
      <c r="UZF141" s="7"/>
      <c r="UZG141" s="7"/>
      <c r="UZH141" s="7"/>
      <c r="UZI141" s="7"/>
      <c r="UZJ141" s="7"/>
      <c r="UZK141" s="7"/>
      <c r="UZL141" s="7"/>
      <c r="UZM141" s="7"/>
      <c r="UZN141" s="7"/>
      <c r="UZO141" s="7"/>
      <c r="UZP141" s="7"/>
      <c r="UZQ141" s="7"/>
      <c r="UZR141" s="7"/>
      <c r="UZS141" s="7"/>
      <c r="UZT141" s="7"/>
      <c r="UZU141" s="7"/>
      <c r="UZV141" s="7"/>
      <c r="UZW141" s="7"/>
      <c r="UZX141" s="7"/>
      <c r="UZY141" s="7"/>
      <c r="UZZ141" s="7"/>
      <c r="VAA141" s="7"/>
      <c r="VAB141" s="7"/>
      <c r="VAC141" s="7"/>
      <c r="VAD141" s="7"/>
      <c r="VAE141" s="7"/>
      <c r="VAF141" s="7"/>
      <c r="VAG141" s="7"/>
      <c r="VAH141" s="7"/>
      <c r="VAI141" s="7"/>
      <c r="VAJ141" s="7"/>
      <c r="VAK141" s="7"/>
      <c r="VAL141" s="7"/>
      <c r="VAM141" s="7"/>
      <c r="VAN141" s="7"/>
      <c r="VAO141" s="7"/>
      <c r="VAP141" s="7"/>
      <c r="VAQ141" s="7"/>
      <c r="VAR141" s="7"/>
      <c r="VAS141" s="7"/>
      <c r="VAT141" s="7"/>
      <c r="VAU141" s="7"/>
      <c r="VAV141" s="7"/>
      <c r="VAW141" s="7"/>
      <c r="VAX141" s="7"/>
      <c r="VAY141" s="7"/>
      <c r="VAZ141" s="7"/>
      <c r="VBA141" s="7"/>
      <c r="VBB141" s="7"/>
      <c r="VBC141" s="7"/>
      <c r="VBD141" s="7"/>
      <c r="VBE141" s="7"/>
      <c r="VBF141" s="7"/>
      <c r="VBG141" s="7"/>
      <c r="VBH141" s="7"/>
      <c r="VBI141" s="7"/>
      <c r="VBJ141" s="7"/>
      <c r="VBK141" s="7"/>
      <c r="VBL141" s="7"/>
      <c r="VBM141" s="7"/>
      <c r="VBN141" s="7"/>
      <c r="VBO141" s="7"/>
      <c r="VBP141" s="7"/>
      <c r="VBQ141" s="7"/>
      <c r="VBR141" s="7"/>
      <c r="VBS141" s="7"/>
      <c r="VBT141" s="7"/>
      <c r="VBU141" s="7"/>
      <c r="VBV141" s="7"/>
      <c r="VBW141" s="7"/>
      <c r="VBX141" s="7"/>
      <c r="VBY141" s="7"/>
      <c r="VBZ141" s="7"/>
      <c r="VCA141" s="7"/>
      <c r="VCB141" s="7"/>
      <c r="VCC141" s="7"/>
      <c r="VCD141" s="7"/>
      <c r="VCE141" s="7"/>
      <c r="VCF141" s="7"/>
      <c r="VCG141" s="7"/>
      <c r="VCH141" s="7"/>
      <c r="VCI141" s="7"/>
      <c r="VCJ141" s="7"/>
      <c r="VCK141" s="7"/>
      <c r="VCL141" s="7"/>
      <c r="VCM141" s="7"/>
      <c r="VCN141" s="7"/>
      <c r="VCO141" s="7"/>
      <c r="VCP141" s="7"/>
      <c r="VCQ141" s="7"/>
      <c r="VCR141" s="7"/>
      <c r="VCS141" s="7"/>
      <c r="VCT141" s="7"/>
      <c r="VCU141" s="7"/>
      <c r="VCV141" s="7"/>
      <c r="VCW141" s="7"/>
      <c r="VCX141" s="7"/>
      <c r="VCY141" s="7"/>
      <c r="VCZ141" s="7"/>
      <c r="VDA141" s="7"/>
      <c r="VDB141" s="7"/>
      <c r="VDC141" s="7"/>
      <c r="VDD141" s="7"/>
      <c r="VDE141" s="7"/>
      <c r="VDF141" s="7"/>
      <c r="VDG141" s="7"/>
      <c r="VDH141" s="7"/>
      <c r="VDI141" s="7"/>
      <c r="VDJ141" s="7"/>
      <c r="VDK141" s="7"/>
      <c r="VDL141" s="7"/>
      <c r="VDM141" s="7"/>
      <c r="VDN141" s="7"/>
      <c r="VDO141" s="7"/>
      <c r="VDP141" s="7"/>
      <c r="VDQ141" s="7"/>
      <c r="VDR141" s="7"/>
      <c r="VDS141" s="7"/>
      <c r="VDT141" s="7"/>
      <c r="VDU141" s="7"/>
      <c r="VDV141" s="7"/>
      <c r="VDW141" s="7"/>
      <c r="VDX141" s="7"/>
      <c r="VDY141" s="7"/>
      <c r="VDZ141" s="7"/>
      <c r="VEA141" s="7"/>
      <c r="VEB141" s="7"/>
      <c r="VEC141" s="7"/>
      <c r="VED141" s="7"/>
      <c r="VEE141" s="7"/>
      <c r="VEF141" s="7"/>
      <c r="VEG141" s="7"/>
      <c r="VEH141" s="7"/>
      <c r="VEI141" s="7"/>
      <c r="VEJ141" s="7"/>
      <c r="VEK141" s="7"/>
      <c r="VEL141" s="7"/>
      <c r="VEM141" s="7"/>
      <c r="VEN141" s="7"/>
      <c r="VEO141" s="7"/>
      <c r="VEP141" s="7"/>
      <c r="VEQ141" s="7"/>
      <c r="VER141" s="7"/>
      <c r="VES141" s="7"/>
      <c r="VET141" s="7"/>
      <c r="VEU141" s="7"/>
      <c r="VEV141" s="7"/>
      <c r="VEW141" s="7"/>
      <c r="VEX141" s="7"/>
      <c r="VEY141" s="7"/>
      <c r="VEZ141" s="7"/>
      <c r="VFA141" s="7"/>
      <c r="VFB141" s="7"/>
      <c r="VFC141" s="7"/>
      <c r="VFD141" s="7"/>
      <c r="VFE141" s="7"/>
      <c r="VFF141" s="7"/>
      <c r="VFG141" s="7"/>
      <c r="VFH141" s="7"/>
      <c r="VFI141" s="7"/>
      <c r="VFJ141" s="7"/>
      <c r="VFK141" s="7"/>
      <c r="VFL141" s="7"/>
      <c r="VFM141" s="7"/>
      <c r="VFN141" s="7"/>
      <c r="VFO141" s="7"/>
      <c r="VFP141" s="7"/>
      <c r="VFQ141" s="7"/>
      <c r="VFR141" s="7"/>
      <c r="VFS141" s="7"/>
      <c r="VFT141" s="7"/>
      <c r="VFU141" s="7"/>
      <c r="VFV141" s="7"/>
      <c r="VFW141" s="7"/>
      <c r="VFX141" s="7"/>
      <c r="VFY141" s="7"/>
      <c r="VFZ141" s="7"/>
      <c r="VGA141" s="7"/>
      <c r="VGB141" s="7"/>
      <c r="VGC141" s="7"/>
      <c r="VGD141" s="7"/>
      <c r="VGE141" s="7"/>
      <c r="VGF141" s="7"/>
      <c r="VGG141" s="7"/>
      <c r="VGH141" s="7"/>
      <c r="VGI141" s="7"/>
      <c r="VGJ141" s="7"/>
      <c r="VGK141" s="7"/>
      <c r="VGL141" s="7"/>
      <c r="VGM141" s="7"/>
      <c r="VGN141" s="7"/>
      <c r="VGO141" s="7"/>
      <c r="VGP141" s="7"/>
      <c r="VGQ141" s="7"/>
      <c r="VGR141" s="7"/>
      <c r="VGS141" s="7"/>
      <c r="VGT141" s="7"/>
      <c r="VGU141" s="7"/>
      <c r="VGV141" s="7"/>
      <c r="VGW141" s="7"/>
      <c r="VGX141" s="7"/>
      <c r="VGY141" s="7"/>
      <c r="VGZ141" s="7"/>
      <c r="VHA141" s="7"/>
      <c r="VHB141" s="7"/>
      <c r="VHC141" s="7"/>
      <c r="VHD141" s="7"/>
      <c r="VHE141" s="7"/>
      <c r="VHF141" s="7"/>
      <c r="VHG141" s="7"/>
      <c r="VHH141" s="7"/>
      <c r="VHI141" s="7"/>
      <c r="VHJ141" s="7"/>
      <c r="VHK141" s="7"/>
      <c r="VHL141" s="7"/>
      <c r="VHM141" s="7"/>
      <c r="VHN141" s="7"/>
      <c r="VHO141" s="7"/>
      <c r="VHP141" s="7"/>
      <c r="VHQ141" s="7"/>
      <c r="VHR141" s="7"/>
      <c r="VHS141" s="7"/>
      <c r="VHT141" s="7"/>
      <c r="VHU141" s="7"/>
      <c r="VHV141" s="7"/>
      <c r="VHW141" s="7"/>
      <c r="VHX141" s="7"/>
      <c r="VHY141" s="7"/>
      <c r="VHZ141" s="7"/>
      <c r="VIA141" s="7"/>
      <c r="VIB141" s="7"/>
      <c r="VIC141" s="7"/>
      <c r="VID141" s="7"/>
      <c r="VIE141" s="7"/>
      <c r="VIF141" s="7"/>
      <c r="VIG141" s="7"/>
      <c r="VIH141" s="7"/>
      <c r="VII141" s="7"/>
      <c r="VIJ141" s="7"/>
      <c r="VIK141" s="7"/>
      <c r="VIL141" s="7"/>
      <c r="VIM141" s="7"/>
      <c r="VIN141" s="7"/>
      <c r="VIO141" s="7"/>
      <c r="VIP141" s="7"/>
      <c r="VIQ141" s="7"/>
      <c r="VIR141" s="7"/>
      <c r="VIS141" s="7"/>
      <c r="VIT141" s="7"/>
      <c r="VIU141" s="7"/>
      <c r="VIV141" s="7"/>
      <c r="VIW141" s="7"/>
      <c r="VIX141" s="7"/>
      <c r="VIY141" s="7"/>
      <c r="VIZ141" s="7"/>
      <c r="VJA141" s="7"/>
      <c r="VJB141" s="7"/>
      <c r="VJC141" s="7"/>
      <c r="VJD141" s="7"/>
      <c r="VJE141" s="7"/>
      <c r="VJF141" s="7"/>
      <c r="VJG141" s="7"/>
      <c r="VJH141" s="7"/>
      <c r="VJI141" s="7"/>
      <c r="VJJ141" s="7"/>
      <c r="VJK141" s="7"/>
      <c r="VJL141" s="7"/>
      <c r="VJM141" s="7"/>
      <c r="VJN141" s="7"/>
      <c r="VJO141" s="7"/>
      <c r="VJP141" s="7"/>
      <c r="VJQ141" s="7"/>
      <c r="VJR141" s="7"/>
      <c r="VJS141" s="7"/>
      <c r="VJT141" s="7"/>
      <c r="VJU141" s="7"/>
      <c r="VJV141" s="7"/>
      <c r="VJW141" s="7"/>
      <c r="VJX141" s="7"/>
      <c r="VJY141" s="7"/>
      <c r="VJZ141" s="7"/>
      <c r="VKA141" s="7"/>
      <c r="VKB141" s="7"/>
      <c r="VKC141" s="7"/>
      <c r="VKD141" s="7"/>
      <c r="VKE141" s="7"/>
      <c r="VKF141" s="7"/>
      <c r="VKG141" s="7"/>
      <c r="VKH141" s="7"/>
      <c r="VKI141" s="7"/>
      <c r="VKJ141" s="7"/>
      <c r="VKK141" s="7"/>
      <c r="VKL141" s="7"/>
      <c r="VKM141" s="7"/>
      <c r="VKN141" s="7"/>
      <c r="VKO141" s="7"/>
      <c r="VKP141" s="7"/>
      <c r="VKQ141" s="7"/>
      <c r="VKR141" s="7"/>
      <c r="VKS141" s="7"/>
      <c r="VKT141" s="7"/>
      <c r="VKU141" s="7"/>
      <c r="VKV141" s="7"/>
      <c r="VKW141" s="7"/>
      <c r="VKX141" s="7"/>
      <c r="VKY141" s="7"/>
      <c r="VKZ141" s="7"/>
      <c r="VLA141" s="7"/>
      <c r="VLB141" s="7"/>
      <c r="VLC141" s="7"/>
      <c r="VLD141" s="7"/>
      <c r="VLE141" s="7"/>
      <c r="VLF141" s="7"/>
      <c r="VLG141" s="7"/>
      <c r="VLH141" s="7"/>
      <c r="VLI141" s="7"/>
      <c r="VLJ141" s="7"/>
      <c r="VLK141" s="7"/>
      <c r="VLL141" s="7"/>
      <c r="VLM141" s="7"/>
      <c r="VLN141" s="7"/>
      <c r="VLO141" s="7"/>
      <c r="VLP141" s="7"/>
      <c r="VLQ141" s="7"/>
      <c r="VLR141" s="7"/>
      <c r="VLS141" s="7"/>
      <c r="VLT141" s="7"/>
      <c r="VLU141" s="7"/>
      <c r="VLV141" s="7"/>
      <c r="VLW141" s="7"/>
      <c r="VLX141" s="7"/>
      <c r="VLY141" s="7"/>
      <c r="VLZ141" s="7"/>
      <c r="VMA141" s="7"/>
      <c r="VMB141" s="7"/>
      <c r="VMC141" s="7"/>
      <c r="VMD141" s="7"/>
      <c r="VME141" s="7"/>
      <c r="VMF141" s="7"/>
      <c r="VMG141" s="7"/>
      <c r="VMH141" s="7"/>
      <c r="VMI141" s="7"/>
      <c r="VMJ141" s="7"/>
      <c r="VMK141" s="7"/>
      <c r="VML141" s="7"/>
      <c r="VMM141" s="7"/>
      <c r="VMN141" s="7"/>
      <c r="VMO141" s="7"/>
      <c r="VMP141" s="7"/>
      <c r="VMQ141" s="7"/>
      <c r="VMR141" s="7"/>
      <c r="VMS141" s="7"/>
      <c r="VMT141" s="7"/>
      <c r="VMU141" s="7"/>
      <c r="VMV141" s="7"/>
      <c r="VMW141" s="7"/>
      <c r="VMX141" s="7"/>
      <c r="VMY141" s="7"/>
      <c r="VMZ141" s="7"/>
      <c r="VNA141" s="7"/>
      <c r="VNB141" s="7"/>
      <c r="VNC141" s="7"/>
      <c r="VND141" s="7"/>
      <c r="VNE141" s="7"/>
      <c r="VNF141" s="7"/>
      <c r="VNG141" s="7"/>
      <c r="VNH141" s="7"/>
      <c r="VNI141" s="7"/>
      <c r="VNJ141" s="7"/>
      <c r="VNK141" s="7"/>
      <c r="VNL141" s="7"/>
      <c r="VNM141" s="7"/>
      <c r="VNN141" s="7"/>
      <c r="VNO141" s="7"/>
      <c r="VNP141" s="7"/>
      <c r="VNQ141" s="7"/>
      <c r="VNR141" s="7"/>
      <c r="VNS141" s="7"/>
      <c r="VNT141" s="7"/>
      <c r="VNU141" s="7"/>
      <c r="VNV141" s="7"/>
      <c r="VNW141" s="7"/>
      <c r="VNX141" s="7"/>
      <c r="VNY141" s="7"/>
      <c r="VNZ141" s="7"/>
      <c r="VOA141" s="7"/>
      <c r="VOB141" s="7"/>
      <c r="VOC141" s="7"/>
      <c r="VOD141" s="7"/>
      <c r="VOE141" s="7"/>
      <c r="VOF141" s="7"/>
      <c r="VOG141" s="7"/>
      <c r="VOH141" s="7"/>
      <c r="VOI141" s="7"/>
      <c r="VOJ141" s="7"/>
      <c r="VOK141" s="7"/>
      <c r="VOL141" s="7"/>
      <c r="VOM141" s="7"/>
      <c r="VON141" s="7"/>
      <c r="VOO141" s="7"/>
      <c r="VOP141" s="7"/>
      <c r="VOQ141" s="7"/>
      <c r="VOR141" s="7"/>
      <c r="VOS141" s="7"/>
      <c r="VOT141" s="7"/>
      <c r="VOU141" s="7"/>
      <c r="VOV141" s="7"/>
      <c r="VOW141" s="7"/>
      <c r="VOX141" s="7"/>
      <c r="VOY141" s="7"/>
      <c r="VOZ141" s="7"/>
      <c r="VPA141" s="7"/>
      <c r="VPB141" s="7"/>
      <c r="VPC141" s="7"/>
      <c r="VPD141" s="7"/>
      <c r="VPE141" s="7"/>
      <c r="VPF141" s="7"/>
      <c r="VPG141" s="7"/>
      <c r="VPH141" s="7"/>
      <c r="VPI141" s="7"/>
      <c r="VPJ141" s="7"/>
      <c r="VPK141" s="7"/>
      <c r="VPL141" s="7"/>
      <c r="VPM141" s="7"/>
      <c r="VPN141" s="7"/>
      <c r="VPO141" s="7"/>
      <c r="VPP141" s="7"/>
      <c r="VPQ141" s="7"/>
      <c r="VPR141" s="7"/>
      <c r="VPS141" s="7"/>
      <c r="VPT141" s="7"/>
      <c r="VPU141" s="7"/>
      <c r="VPV141" s="7"/>
      <c r="VPW141" s="7"/>
      <c r="VPX141" s="7"/>
      <c r="VPY141" s="7"/>
      <c r="VPZ141" s="7"/>
      <c r="VQA141" s="7"/>
      <c r="VQB141" s="7"/>
      <c r="VQC141" s="7"/>
      <c r="VQD141" s="7"/>
      <c r="VQE141" s="7"/>
      <c r="VQF141" s="7"/>
      <c r="VQG141" s="7"/>
      <c r="VQH141" s="7"/>
      <c r="VQI141" s="7"/>
      <c r="VQJ141" s="7"/>
      <c r="VQK141" s="7"/>
      <c r="VQL141" s="7"/>
      <c r="VQM141" s="7"/>
      <c r="VQN141" s="7"/>
      <c r="VQO141" s="7"/>
      <c r="VQP141" s="7"/>
      <c r="VQQ141" s="7"/>
      <c r="VQR141" s="7"/>
      <c r="VQS141" s="7"/>
      <c r="VQT141" s="7"/>
      <c r="VQU141" s="7"/>
      <c r="VQV141" s="7"/>
      <c r="VQW141" s="7"/>
      <c r="VQX141" s="7"/>
      <c r="VQY141" s="7"/>
      <c r="VQZ141" s="7"/>
      <c r="VRA141" s="7"/>
      <c r="VRB141" s="7"/>
      <c r="VRC141" s="7"/>
      <c r="VRD141" s="7"/>
      <c r="VRE141" s="7"/>
      <c r="VRF141" s="7"/>
      <c r="VRG141" s="7"/>
      <c r="VRH141" s="7"/>
      <c r="VRI141" s="7"/>
      <c r="VRJ141" s="7"/>
      <c r="VRK141" s="7"/>
      <c r="VRL141" s="7"/>
      <c r="VRM141" s="7"/>
      <c r="VRN141" s="7"/>
      <c r="VRO141" s="7"/>
      <c r="VRP141" s="7"/>
      <c r="VRQ141" s="7"/>
      <c r="VRR141" s="7"/>
      <c r="VRS141" s="7"/>
      <c r="VRT141" s="7"/>
      <c r="VRU141" s="7"/>
      <c r="VRV141" s="7"/>
      <c r="VRW141" s="7"/>
      <c r="VRX141" s="7"/>
      <c r="VRY141" s="7"/>
      <c r="VRZ141" s="7"/>
      <c r="VSA141" s="7"/>
      <c r="VSB141" s="7"/>
      <c r="VSC141" s="7"/>
      <c r="VSD141" s="7"/>
      <c r="VSE141" s="7"/>
      <c r="VSF141" s="7"/>
      <c r="VSG141" s="7"/>
      <c r="VSH141" s="7"/>
      <c r="VSI141" s="7"/>
      <c r="VSJ141" s="7"/>
      <c r="VSK141" s="7"/>
      <c r="VSL141" s="7"/>
      <c r="VSM141" s="7"/>
      <c r="VSN141" s="7"/>
      <c r="VSO141" s="7"/>
      <c r="VSP141" s="7"/>
      <c r="VSQ141" s="7"/>
      <c r="VSR141" s="7"/>
      <c r="VSS141" s="7"/>
      <c r="VST141" s="7"/>
      <c r="VSU141" s="7"/>
      <c r="VSV141" s="7"/>
      <c r="VSW141" s="7"/>
      <c r="VSX141" s="7"/>
      <c r="VSY141" s="7"/>
      <c r="VSZ141" s="7"/>
      <c r="VTA141" s="7"/>
      <c r="VTB141" s="7"/>
      <c r="VTC141" s="7"/>
      <c r="VTD141" s="7"/>
      <c r="VTE141" s="7"/>
      <c r="VTF141" s="7"/>
      <c r="VTG141" s="7"/>
      <c r="VTH141" s="7"/>
      <c r="VTI141" s="7"/>
      <c r="VTJ141" s="7"/>
      <c r="VTK141" s="7"/>
      <c r="VTL141" s="7"/>
      <c r="VTM141" s="7"/>
      <c r="VTN141" s="7"/>
      <c r="VTO141" s="7"/>
      <c r="VTP141" s="7"/>
      <c r="VTQ141" s="7"/>
      <c r="VTR141" s="7"/>
      <c r="VTS141" s="7"/>
      <c r="VTT141" s="7"/>
      <c r="VTU141" s="7"/>
      <c r="VTV141" s="7"/>
      <c r="VTW141" s="7"/>
      <c r="VTX141" s="7"/>
      <c r="VTY141" s="7"/>
      <c r="VTZ141" s="7"/>
      <c r="VUA141" s="7"/>
      <c r="VUB141" s="7"/>
      <c r="VUC141" s="7"/>
      <c r="VUD141" s="7"/>
      <c r="VUE141" s="7"/>
      <c r="VUF141" s="7"/>
      <c r="VUG141" s="7"/>
      <c r="VUH141" s="7"/>
      <c r="VUI141" s="7"/>
      <c r="VUJ141" s="7"/>
      <c r="VUK141" s="7"/>
      <c r="VUL141" s="7"/>
      <c r="VUM141" s="7"/>
      <c r="VUN141" s="7"/>
      <c r="VUO141" s="7"/>
      <c r="VUP141" s="7"/>
      <c r="VUQ141" s="7"/>
      <c r="VUR141" s="7"/>
      <c r="VUS141" s="7"/>
      <c r="VUT141" s="7"/>
      <c r="VUU141" s="7"/>
      <c r="VUV141" s="7"/>
      <c r="VUW141" s="7"/>
      <c r="VUX141" s="7"/>
      <c r="VUY141" s="7"/>
      <c r="VUZ141" s="7"/>
      <c r="VVA141" s="7"/>
      <c r="VVB141" s="7"/>
      <c r="VVC141" s="7"/>
      <c r="VVD141" s="7"/>
      <c r="VVE141" s="7"/>
      <c r="VVF141" s="7"/>
      <c r="VVG141" s="7"/>
      <c r="VVH141" s="7"/>
      <c r="VVI141" s="7"/>
      <c r="VVJ141" s="7"/>
      <c r="VVK141" s="7"/>
      <c r="VVL141" s="7"/>
      <c r="VVM141" s="7"/>
      <c r="VVN141" s="7"/>
      <c r="VVO141" s="7"/>
      <c r="VVP141" s="7"/>
      <c r="VVQ141" s="7"/>
      <c r="VVR141" s="7"/>
      <c r="VVS141" s="7"/>
      <c r="VVT141" s="7"/>
      <c r="VVU141" s="7"/>
      <c r="VVV141" s="7"/>
      <c r="VVW141" s="7"/>
      <c r="VVX141" s="7"/>
      <c r="VVY141" s="7"/>
      <c r="VVZ141" s="7"/>
      <c r="VWA141" s="7"/>
      <c r="VWB141" s="7"/>
      <c r="VWC141" s="7"/>
      <c r="VWD141" s="7"/>
      <c r="VWE141" s="7"/>
      <c r="VWF141" s="7"/>
      <c r="VWG141" s="7"/>
      <c r="VWH141" s="7"/>
      <c r="VWI141" s="7"/>
      <c r="VWJ141" s="7"/>
      <c r="VWK141" s="7"/>
      <c r="VWL141" s="7"/>
      <c r="VWM141" s="7"/>
      <c r="VWN141" s="7"/>
      <c r="VWO141" s="7"/>
      <c r="VWP141" s="7"/>
      <c r="VWQ141" s="7"/>
      <c r="VWR141" s="7"/>
      <c r="VWS141" s="7"/>
      <c r="VWT141" s="7"/>
      <c r="VWU141" s="7"/>
      <c r="VWV141" s="7"/>
      <c r="VWW141" s="7"/>
      <c r="VWX141" s="7"/>
      <c r="VWY141" s="7"/>
      <c r="VWZ141" s="7"/>
      <c r="VXA141" s="7"/>
      <c r="VXB141" s="7"/>
      <c r="VXC141" s="7"/>
      <c r="VXD141" s="7"/>
      <c r="VXE141" s="7"/>
      <c r="VXF141" s="7"/>
      <c r="VXG141" s="7"/>
      <c r="VXH141" s="7"/>
      <c r="VXI141" s="7"/>
      <c r="VXJ141" s="7"/>
      <c r="VXK141" s="7"/>
      <c r="VXL141" s="7"/>
      <c r="VXM141" s="7"/>
      <c r="VXN141" s="7"/>
      <c r="VXO141" s="7"/>
      <c r="VXP141" s="7"/>
      <c r="VXQ141" s="7"/>
      <c r="VXR141" s="7"/>
      <c r="VXS141" s="7"/>
      <c r="VXT141" s="7"/>
      <c r="VXU141" s="7"/>
      <c r="VXV141" s="7"/>
      <c r="VXW141" s="7"/>
      <c r="VXX141" s="7"/>
      <c r="VXY141" s="7"/>
      <c r="VXZ141" s="7"/>
      <c r="VYA141" s="7"/>
      <c r="VYB141" s="7"/>
      <c r="VYC141" s="7"/>
      <c r="VYD141" s="7"/>
      <c r="VYE141" s="7"/>
      <c r="VYF141" s="7"/>
      <c r="VYG141" s="7"/>
      <c r="VYH141" s="7"/>
      <c r="VYI141" s="7"/>
      <c r="VYJ141" s="7"/>
      <c r="VYK141" s="7"/>
      <c r="VYL141" s="7"/>
      <c r="VYM141" s="7"/>
      <c r="VYN141" s="7"/>
      <c r="VYO141" s="7"/>
      <c r="VYP141" s="7"/>
      <c r="VYQ141" s="7"/>
      <c r="VYR141" s="7"/>
      <c r="VYS141" s="7"/>
      <c r="VYT141" s="7"/>
      <c r="VYU141" s="7"/>
      <c r="VYV141" s="7"/>
      <c r="VYW141" s="7"/>
      <c r="VYX141" s="7"/>
      <c r="VYY141" s="7"/>
      <c r="VYZ141" s="7"/>
      <c r="VZA141" s="7"/>
      <c r="VZB141" s="7"/>
      <c r="VZC141" s="7"/>
      <c r="VZD141" s="7"/>
      <c r="VZE141" s="7"/>
      <c r="VZF141" s="7"/>
      <c r="VZG141" s="7"/>
      <c r="VZH141" s="7"/>
      <c r="VZI141" s="7"/>
      <c r="VZJ141" s="7"/>
      <c r="VZK141" s="7"/>
      <c r="VZL141" s="7"/>
      <c r="VZM141" s="7"/>
      <c r="VZN141" s="7"/>
      <c r="VZO141" s="7"/>
      <c r="VZP141" s="7"/>
      <c r="VZQ141" s="7"/>
      <c r="VZR141" s="7"/>
      <c r="VZS141" s="7"/>
      <c r="VZT141" s="7"/>
      <c r="VZU141" s="7"/>
      <c r="VZV141" s="7"/>
      <c r="VZW141" s="7"/>
      <c r="VZX141" s="7"/>
      <c r="VZY141" s="7"/>
      <c r="VZZ141" s="7"/>
      <c r="WAA141" s="7"/>
      <c r="WAB141" s="7"/>
      <c r="WAC141" s="7"/>
      <c r="WAD141" s="7"/>
      <c r="WAE141" s="7"/>
      <c r="WAF141" s="7"/>
      <c r="WAG141" s="7"/>
      <c r="WAH141" s="7"/>
      <c r="WAI141" s="7"/>
      <c r="WAJ141" s="7"/>
      <c r="WAK141" s="7"/>
      <c r="WAL141" s="7"/>
      <c r="WAM141" s="7"/>
      <c r="WAN141" s="7"/>
      <c r="WAO141" s="7"/>
      <c r="WAP141" s="7"/>
      <c r="WAQ141" s="7"/>
      <c r="WAR141" s="7"/>
      <c r="WAS141" s="7"/>
      <c r="WAT141" s="7"/>
      <c r="WAU141" s="7"/>
      <c r="WAV141" s="7"/>
      <c r="WAW141" s="7"/>
      <c r="WAX141" s="7"/>
      <c r="WAY141" s="7"/>
      <c r="WAZ141" s="7"/>
      <c r="WBA141" s="7"/>
      <c r="WBB141" s="7"/>
      <c r="WBC141" s="7"/>
      <c r="WBD141" s="7"/>
      <c r="WBE141" s="7"/>
      <c r="WBF141" s="7"/>
      <c r="WBG141" s="7"/>
      <c r="WBH141" s="7"/>
      <c r="WBI141" s="7"/>
      <c r="WBJ141" s="7"/>
      <c r="WBK141" s="7"/>
      <c r="WBL141" s="7"/>
      <c r="WBM141" s="7"/>
      <c r="WBN141" s="7"/>
      <c r="WBO141" s="7"/>
      <c r="WBP141" s="7"/>
      <c r="WBQ141" s="7"/>
      <c r="WBR141" s="7"/>
      <c r="WBS141" s="7"/>
      <c r="WBT141" s="7"/>
      <c r="WBU141" s="7"/>
      <c r="WBV141" s="7"/>
      <c r="WBW141" s="7"/>
      <c r="WBX141" s="7"/>
      <c r="WBY141" s="7"/>
      <c r="WBZ141" s="7"/>
      <c r="WCA141" s="7"/>
      <c r="WCB141" s="7"/>
      <c r="WCC141" s="7"/>
      <c r="WCD141" s="7"/>
      <c r="WCE141" s="7"/>
      <c r="WCF141" s="7"/>
      <c r="WCG141" s="7"/>
      <c r="WCH141" s="7"/>
      <c r="WCI141" s="7"/>
      <c r="WCJ141" s="7"/>
      <c r="WCK141" s="7"/>
      <c r="WCL141" s="7"/>
      <c r="WCM141" s="7"/>
      <c r="WCN141" s="7"/>
      <c r="WCO141" s="7"/>
      <c r="WCP141" s="7"/>
      <c r="WCQ141" s="7"/>
      <c r="WCR141" s="7"/>
      <c r="WCS141" s="7"/>
      <c r="WCT141" s="7"/>
      <c r="WCU141" s="7"/>
      <c r="WCV141" s="7"/>
      <c r="WCW141" s="7"/>
      <c r="WCX141" s="7"/>
      <c r="WCY141" s="7"/>
      <c r="WCZ141" s="7"/>
      <c r="WDA141" s="7"/>
      <c r="WDB141" s="7"/>
      <c r="WDC141" s="7"/>
      <c r="WDD141" s="7"/>
      <c r="WDE141" s="7"/>
      <c r="WDF141" s="7"/>
      <c r="WDG141" s="7"/>
      <c r="WDH141" s="7"/>
      <c r="WDI141" s="7"/>
      <c r="WDJ141" s="7"/>
      <c r="WDK141" s="7"/>
      <c r="WDL141" s="7"/>
      <c r="WDM141" s="7"/>
      <c r="WDN141" s="7"/>
      <c r="WDO141" s="7"/>
      <c r="WDP141" s="7"/>
      <c r="WDQ141" s="7"/>
      <c r="WDR141" s="7"/>
      <c r="WDS141" s="7"/>
      <c r="WDT141" s="7"/>
      <c r="WDU141" s="7"/>
      <c r="WDV141" s="7"/>
      <c r="WDW141" s="7"/>
      <c r="WDX141" s="7"/>
      <c r="WDY141" s="7"/>
      <c r="WDZ141" s="7"/>
      <c r="WEA141" s="7"/>
      <c r="WEB141" s="7"/>
      <c r="WEC141" s="7"/>
      <c r="WED141" s="7"/>
      <c r="WEE141" s="7"/>
      <c r="WEF141" s="7"/>
      <c r="WEG141" s="7"/>
      <c r="WEH141" s="7"/>
      <c r="WEI141" s="7"/>
      <c r="WEJ141" s="7"/>
      <c r="WEK141" s="7"/>
      <c r="WEL141" s="7"/>
      <c r="WEM141" s="7"/>
      <c r="WEN141" s="7"/>
      <c r="WEO141" s="7"/>
      <c r="WEP141" s="7"/>
      <c r="WEQ141" s="7"/>
      <c r="WER141" s="7"/>
      <c r="WES141" s="7"/>
      <c r="WET141" s="7"/>
      <c r="WEU141" s="7"/>
      <c r="WEV141" s="7"/>
      <c r="WEW141" s="7"/>
      <c r="WEX141" s="7"/>
      <c r="WEY141" s="7"/>
      <c r="WEZ141" s="7"/>
      <c r="WFA141" s="7"/>
      <c r="WFB141" s="7"/>
      <c r="WFC141" s="7"/>
      <c r="WFD141" s="7"/>
      <c r="WFE141" s="7"/>
      <c r="WFF141" s="7"/>
      <c r="WFG141" s="7"/>
      <c r="WFH141" s="7"/>
      <c r="WFI141" s="7"/>
      <c r="WFJ141" s="7"/>
      <c r="WFK141" s="7"/>
      <c r="WFL141" s="7"/>
      <c r="WFM141" s="7"/>
      <c r="WFN141" s="7"/>
      <c r="WFO141" s="7"/>
      <c r="WFP141" s="7"/>
      <c r="WFQ141" s="7"/>
      <c r="WFR141" s="7"/>
      <c r="WFS141" s="7"/>
      <c r="WFT141" s="7"/>
      <c r="WFU141" s="7"/>
      <c r="WFV141" s="7"/>
      <c r="WFW141" s="7"/>
      <c r="WFX141" s="7"/>
      <c r="WFY141" s="7"/>
      <c r="WFZ141" s="7"/>
      <c r="WGA141" s="7"/>
      <c r="WGB141" s="7"/>
      <c r="WGC141" s="7"/>
      <c r="WGD141" s="7"/>
      <c r="WGE141" s="7"/>
      <c r="WGF141" s="7"/>
      <c r="WGG141" s="7"/>
      <c r="WGH141" s="7"/>
      <c r="WGI141" s="7"/>
      <c r="WGJ141" s="7"/>
      <c r="WGK141" s="7"/>
      <c r="WGL141" s="7"/>
      <c r="WGM141" s="7"/>
      <c r="WGN141" s="7"/>
      <c r="WGO141" s="7"/>
      <c r="WGP141" s="7"/>
      <c r="WGQ141" s="7"/>
      <c r="WGR141" s="7"/>
      <c r="WGS141" s="7"/>
      <c r="WGT141" s="7"/>
      <c r="WGU141" s="7"/>
      <c r="WGV141" s="7"/>
      <c r="WGW141" s="7"/>
      <c r="WGX141" s="7"/>
      <c r="WGY141" s="7"/>
      <c r="WGZ141" s="7"/>
      <c r="WHA141" s="7"/>
      <c r="WHB141" s="7"/>
      <c r="WHC141" s="7"/>
      <c r="WHD141" s="7"/>
      <c r="WHE141" s="7"/>
      <c r="WHF141" s="7"/>
      <c r="WHG141" s="7"/>
      <c r="WHH141" s="7"/>
      <c r="WHI141" s="7"/>
      <c r="WHJ141" s="7"/>
      <c r="WHK141" s="7"/>
      <c r="WHL141" s="7"/>
      <c r="WHM141" s="7"/>
      <c r="WHN141" s="7"/>
      <c r="WHO141" s="7"/>
      <c r="WHP141" s="7"/>
      <c r="WHQ141" s="7"/>
      <c r="WHR141" s="7"/>
      <c r="WHS141" s="7"/>
      <c r="WHT141" s="7"/>
      <c r="WHU141" s="7"/>
      <c r="WHV141" s="7"/>
      <c r="WHW141" s="7"/>
      <c r="WHX141" s="7"/>
      <c r="WHY141" s="7"/>
      <c r="WHZ141" s="7"/>
      <c r="WIA141" s="7"/>
      <c r="WIB141" s="7"/>
      <c r="WIC141" s="7"/>
      <c r="WID141" s="7"/>
      <c r="WIE141" s="7"/>
      <c r="WIF141" s="7"/>
      <c r="WIG141" s="7"/>
      <c r="WIH141" s="7"/>
      <c r="WII141" s="7"/>
      <c r="WIJ141" s="7"/>
      <c r="WIK141" s="7"/>
      <c r="WIL141" s="7"/>
      <c r="WIM141" s="7"/>
      <c r="WIN141" s="7"/>
      <c r="WIO141" s="7"/>
      <c r="WIP141" s="7"/>
      <c r="WIQ141" s="7"/>
      <c r="WIR141" s="7"/>
      <c r="WIS141" s="7"/>
      <c r="WIT141" s="7"/>
      <c r="WIU141" s="7"/>
      <c r="WIV141" s="7"/>
      <c r="WIW141" s="7"/>
      <c r="WIX141" s="7"/>
      <c r="WIY141" s="7"/>
      <c r="WIZ141" s="7"/>
      <c r="WJA141" s="7"/>
      <c r="WJB141" s="7"/>
      <c r="WJC141" s="7"/>
      <c r="WJD141" s="7"/>
      <c r="WJE141" s="7"/>
      <c r="WJF141" s="7"/>
      <c r="WJG141" s="7"/>
      <c r="WJH141" s="7"/>
      <c r="WJI141" s="7"/>
      <c r="WJJ141" s="7"/>
      <c r="WJK141" s="7"/>
      <c r="WJL141" s="7"/>
      <c r="WJM141" s="7"/>
      <c r="WJN141" s="7"/>
      <c r="WJO141" s="7"/>
      <c r="WJP141" s="7"/>
      <c r="WJQ141" s="7"/>
      <c r="WJR141" s="7"/>
      <c r="WJS141" s="7"/>
      <c r="WJT141" s="7"/>
      <c r="WJU141" s="7"/>
      <c r="WJV141" s="7"/>
      <c r="WJW141" s="7"/>
      <c r="WJX141" s="7"/>
      <c r="WJY141" s="7"/>
      <c r="WJZ141" s="7"/>
      <c r="WKA141" s="7"/>
      <c r="WKB141" s="7"/>
      <c r="WKC141" s="7"/>
      <c r="WKD141" s="7"/>
      <c r="WKE141" s="7"/>
      <c r="WKF141" s="7"/>
      <c r="WKG141" s="7"/>
      <c r="WKH141" s="7"/>
      <c r="WKI141" s="7"/>
      <c r="WKJ141" s="7"/>
      <c r="WKK141" s="7"/>
      <c r="WKL141" s="7"/>
      <c r="WKM141" s="7"/>
      <c r="WKN141" s="7"/>
      <c r="WKO141" s="7"/>
      <c r="WKP141" s="7"/>
      <c r="WKQ141" s="7"/>
      <c r="WKR141" s="7"/>
      <c r="WKS141" s="7"/>
      <c r="WKT141" s="7"/>
      <c r="WKU141" s="7"/>
      <c r="WKV141" s="7"/>
      <c r="WKW141" s="7"/>
      <c r="WKX141" s="7"/>
      <c r="WKY141" s="7"/>
      <c r="WKZ141" s="7"/>
      <c r="WLA141" s="7"/>
      <c r="WLB141" s="7"/>
      <c r="WLC141" s="7"/>
      <c r="WLD141" s="7"/>
      <c r="WLE141" s="7"/>
      <c r="WLF141" s="7"/>
      <c r="WLG141" s="7"/>
      <c r="WLH141" s="7"/>
      <c r="WLI141" s="7"/>
      <c r="WLJ141" s="7"/>
      <c r="WLK141" s="7"/>
      <c r="WLL141" s="7"/>
      <c r="WLM141" s="7"/>
      <c r="WLN141" s="7"/>
      <c r="WLO141" s="7"/>
      <c r="WLP141" s="7"/>
      <c r="WLQ141" s="7"/>
      <c r="WLR141" s="7"/>
      <c r="WLS141" s="7"/>
      <c r="WLT141" s="7"/>
      <c r="WLU141" s="7"/>
      <c r="WLV141" s="7"/>
      <c r="WLW141" s="7"/>
      <c r="WLX141" s="7"/>
      <c r="WLY141" s="7"/>
      <c r="WLZ141" s="7"/>
      <c r="WMA141" s="7"/>
      <c r="WMB141" s="7"/>
      <c r="WMC141" s="7"/>
      <c r="WMD141" s="7"/>
      <c r="WME141" s="7"/>
      <c r="WMF141" s="7"/>
      <c r="WMG141" s="7"/>
      <c r="WMH141" s="7"/>
      <c r="WMI141" s="7"/>
      <c r="WMJ141" s="7"/>
      <c r="WMK141" s="7"/>
      <c r="WML141" s="7"/>
      <c r="WMM141" s="7"/>
      <c r="WMN141" s="7"/>
      <c r="WMO141" s="7"/>
      <c r="WMP141" s="7"/>
      <c r="WMQ141" s="7"/>
      <c r="WMR141" s="7"/>
      <c r="WMS141" s="7"/>
      <c r="WMT141" s="7"/>
      <c r="WMU141" s="7"/>
      <c r="WMV141" s="7"/>
      <c r="WMW141" s="7"/>
      <c r="WMX141" s="7"/>
      <c r="WMY141" s="7"/>
      <c r="WMZ141" s="7"/>
      <c r="WNA141" s="7"/>
      <c r="WNB141" s="7"/>
      <c r="WNC141" s="7"/>
      <c r="WND141" s="7"/>
      <c r="WNE141" s="7"/>
      <c r="WNF141" s="7"/>
      <c r="WNG141" s="7"/>
      <c r="WNH141" s="7"/>
      <c r="WNI141" s="7"/>
      <c r="WNJ141" s="7"/>
      <c r="WNK141" s="7"/>
      <c r="WNL141" s="7"/>
      <c r="WNM141" s="7"/>
      <c r="WNN141" s="7"/>
      <c r="WNO141" s="7"/>
      <c r="WNP141" s="7"/>
      <c r="WNQ141" s="7"/>
      <c r="WNR141" s="7"/>
      <c r="WNS141" s="7"/>
      <c r="WNT141" s="7"/>
      <c r="WNU141" s="7"/>
      <c r="WNV141" s="7"/>
      <c r="WNW141" s="7"/>
      <c r="WNX141" s="7"/>
      <c r="WNY141" s="7"/>
      <c r="WNZ141" s="7"/>
      <c r="WOA141" s="7"/>
      <c r="WOB141" s="7"/>
      <c r="WOC141" s="7"/>
      <c r="WOD141" s="7"/>
      <c r="WOE141" s="7"/>
      <c r="WOF141" s="7"/>
      <c r="WOG141" s="7"/>
      <c r="WOH141" s="7"/>
      <c r="WOI141" s="7"/>
      <c r="WOJ141" s="7"/>
      <c r="WOK141" s="7"/>
      <c r="WOL141" s="7"/>
      <c r="WOM141" s="7"/>
      <c r="WON141" s="7"/>
      <c r="WOO141" s="7"/>
      <c r="WOP141" s="7"/>
      <c r="WOQ141" s="7"/>
      <c r="WOR141" s="7"/>
      <c r="WOS141" s="7"/>
      <c r="WOT141" s="7"/>
      <c r="WOU141" s="7"/>
      <c r="WOV141" s="7"/>
      <c r="WOW141" s="7"/>
      <c r="WOX141" s="7"/>
      <c r="WOY141" s="7"/>
      <c r="WOZ141" s="7"/>
      <c r="WPA141" s="7"/>
      <c r="WPB141" s="7"/>
      <c r="WPC141" s="7"/>
      <c r="WPD141" s="7"/>
      <c r="WPE141" s="7"/>
      <c r="WPF141" s="7"/>
      <c r="WPG141" s="7"/>
      <c r="WPH141" s="7"/>
      <c r="WPI141" s="7"/>
      <c r="WPJ141" s="7"/>
      <c r="WPK141" s="7"/>
      <c r="WPL141" s="7"/>
      <c r="WPM141" s="7"/>
      <c r="WPN141" s="7"/>
      <c r="WPO141" s="7"/>
      <c r="WPP141" s="7"/>
      <c r="WPQ141" s="7"/>
      <c r="WPR141" s="7"/>
      <c r="WPS141" s="7"/>
      <c r="WPT141" s="7"/>
      <c r="WPU141" s="7"/>
      <c r="WPV141" s="7"/>
      <c r="WPW141" s="7"/>
      <c r="WPX141" s="7"/>
      <c r="WPY141" s="7"/>
      <c r="WPZ141" s="7"/>
      <c r="WQA141" s="7"/>
      <c r="WQB141" s="7"/>
      <c r="WQC141" s="7"/>
      <c r="WQD141" s="7"/>
      <c r="WQE141" s="7"/>
      <c r="WQF141" s="7"/>
      <c r="WQG141" s="7"/>
      <c r="WQH141" s="7"/>
      <c r="WQI141" s="7"/>
      <c r="WQJ141" s="7"/>
      <c r="WQK141" s="7"/>
      <c r="WQL141" s="7"/>
      <c r="WQM141" s="7"/>
      <c r="WQN141" s="7"/>
      <c r="WQO141" s="7"/>
      <c r="WQP141" s="7"/>
      <c r="WQQ141" s="7"/>
      <c r="WQR141" s="7"/>
      <c r="WQS141" s="7"/>
      <c r="WQT141" s="7"/>
      <c r="WQU141" s="7"/>
      <c r="WQV141" s="7"/>
      <c r="WQW141" s="7"/>
      <c r="WQX141" s="7"/>
      <c r="WQY141" s="7"/>
      <c r="WQZ141" s="7"/>
      <c r="WRA141" s="7"/>
      <c r="WRB141" s="7"/>
      <c r="WRC141" s="7"/>
      <c r="WRD141" s="7"/>
      <c r="WRE141" s="7"/>
      <c r="WRF141" s="7"/>
      <c r="WRG141" s="7"/>
      <c r="WRH141" s="7"/>
      <c r="WRI141" s="7"/>
      <c r="WRJ141" s="7"/>
      <c r="WRK141" s="7"/>
      <c r="WRL141" s="7"/>
      <c r="WRM141" s="7"/>
      <c r="WRN141" s="7"/>
      <c r="WRO141" s="7"/>
      <c r="WRP141" s="7"/>
      <c r="WRQ141" s="7"/>
      <c r="WRR141" s="7"/>
      <c r="WRS141" s="7"/>
      <c r="WRT141" s="7"/>
      <c r="WRU141" s="7"/>
      <c r="WRV141" s="7"/>
      <c r="WRW141" s="7"/>
      <c r="WRX141" s="7"/>
      <c r="WRY141" s="7"/>
      <c r="WRZ141" s="7"/>
      <c r="WSA141" s="7"/>
      <c r="WSB141" s="7"/>
      <c r="WSC141" s="7"/>
      <c r="WSD141" s="7"/>
      <c r="WSE141" s="7"/>
      <c r="WSF141" s="7"/>
      <c r="WSG141" s="7"/>
      <c r="WSH141" s="7"/>
      <c r="WSI141" s="7"/>
      <c r="WSJ141" s="7"/>
      <c r="WSK141" s="7"/>
      <c r="WSL141" s="7"/>
      <c r="WSM141" s="7"/>
      <c r="WSN141" s="7"/>
      <c r="WSO141" s="7"/>
      <c r="WSP141" s="7"/>
      <c r="WSQ141" s="7"/>
      <c r="WSR141" s="7"/>
      <c r="WSS141" s="7"/>
      <c r="WST141" s="7"/>
      <c r="WSU141" s="7"/>
      <c r="WSV141" s="7"/>
      <c r="WSW141" s="7"/>
      <c r="WSX141" s="7"/>
      <c r="WSY141" s="7"/>
      <c r="WSZ141" s="7"/>
      <c r="WTA141" s="7"/>
      <c r="WTB141" s="7"/>
      <c r="WTC141" s="7"/>
      <c r="WTD141" s="7"/>
      <c r="WTE141" s="7"/>
      <c r="WTF141" s="7"/>
      <c r="WTG141" s="7"/>
      <c r="WTH141" s="7"/>
      <c r="WTI141" s="7"/>
      <c r="WTJ141" s="7"/>
      <c r="WTK141" s="7"/>
      <c r="WTL141" s="7"/>
      <c r="WTM141" s="7"/>
      <c r="WTN141" s="7"/>
      <c r="WTO141" s="7"/>
      <c r="WTP141" s="7"/>
      <c r="WTQ141" s="7"/>
      <c r="WTR141" s="7"/>
      <c r="WTS141" s="7"/>
      <c r="WTT141" s="7"/>
      <c r="WTU141" s="7"/>
      <c r="WTV141" s="7"/>
      <c r="WTW141" s="7"/>
      <c r="WTX141" s="7"/>
      <c r="WTY141" s="7"/>
      <c r="WTZ141" s="7"/>
      <c r="WUA141" s="7"/>
      <c r="WUB141" s="7"/>
      <c r="WUC141" s="7"/>
      <c r="WUD141" s="7"/>
      <c r="WUE141" s="7"/>
      <c r="WUF141" s="7"/>
      <c r="WUG141" s="7"/>
      <c r="WUH141" s="7"/>
      <c r="WUI141" s="7"/>
      <c r="WUJ141" s="7"/>
      <c r="WUK141" s="7"/>
      <c r="WUL141" s="7"/>
      <c r="WUM141" s="7"/>
      <c r="WUN141" s="7"/>
      <c r="WUO141" s="7"/>
      <c r="WUP141" s="7"/>
      <c r="WUQ141" s="7"/>
      <c r="WUR141" s="7"/>
      <c r="WUS141" s="7"/>
      <c r="WUT141" s="7"/>
      <c r="WUU141" s="7"/>
      <c r="WUV141" s="7"/>
      <c r="WUW141" s="7"/>
      <c r="WUX141" s="7"/>
      <c r="WUY141" s="7"/>
      <c r="WUZ141" s="7"/>
      <c r="WVA141" s="7"/>
      <c r="WVB141" s="7"/>
      <c r="WVC141" s="7"/>
      <c r="WVD141" s="7"/>
      <c r="WVE141" s="7"/>
      <c r="WVF141" s="7"/>
      <c r="WVG141" s="7"/>
      <c r="WVH141" s="7"/>
      <c r="WVI141" s="7"/>
      <c r="WVJ141" s="7"/>
      <c r="WVK141" s="7"/>
      <c r="WVL141" s="7"/>
      <c r="WVM141" s="7"/>
      <c r="WVN141" s="7"/>
      <c r="WVO141" s="7"/>
      <c r="WVP141" s="7"/>
      <c r="WVQ141" s="7"/>
      <c r="WVR141" s="7"/>
      <c r="WVS141" s="7"/>
      <c r="WVT141" s="7"/>
      <c r="WVU141" s="7"/>
      <c r="WVV141" s="7"/>
      <c r="WVW141" s="7"/>
      <c r="WVX141" s="7"/>
      <c r="WVY141" s="7"/>
      <c r="WVZ141" s="7"/>
      <c r="WWA141" s="7"/>
      <c r="WWB141" s="7"/>
      <c r="WWC141" s="7"/>
      <c r="WWD141" s="7"/>
      <c r="WWE141" s="7"/>
      <c r="WWF141" s="7"/>
      <c r="WWG141" s="7"/>
      <c r="WWH141" s="7"/>
      <c r="WWI141" s="7"/>
      <c r="WWJ141" s="7"/>
      <c r="WWK141" s="7"/>
      <c r="WWL141" s="7"/>
      <c r="WWM141" s="7"/>
      <c r="WWN141" s="7"/>
      <c r="WWO141" s="7"/>
      <c r="WWP141" s="7"/>
      <c r="WWQ141" s="7"/>
      <c r="WWR141" s="7"/>
      <c r="WWS141" s="7"/>
      <c r="WWT141" s="7"/>
      <c r="WWU141" s="7"/>
      <c r="WWV141" s="7"/>
      <c r="WWW141" s="7"/>
      <c r="WWX141" s="7"/>
      <c r="WWY141" s="7"/>
      <c r="WWZ141" s="7"/>
      <c r="WXA141" s="7"/>
      <c r="WXB141" s="7"/>
      <c r="WXC141" s="7"/>
      <c r="WXD141" s="7"/>
      <c r="WXE141" s="7"/>
      <c r="WXF141" s="7"/>
      <c r="WXG141" s="7"/>
      <c r="WXH141" s="7"/>
      <c r="WXI141" s="7"/>
      <c r="WXJ141" s="7"/>
      <c r="WXK141" s="7"/>
      <c r="WXL141" s="7"/>
      <c r="WXM141" s="7"/>
      <c r="WXN141" s="7"/>
      <c r="WXO141" s="7"/>
      <c r="WXP141" s="7"/>
      <c r="WXQ141" s="7"/>
      <c r="WXR141" s="7"/>
      <c r="WXS141" s="7"/>
      <c r="WXT141" s="7"/>
      <c r="WXU141" s="7"/>
      <c r="WXV141" s="7"/>
      <c r="WXW141" s="7"/>
      <c r="WXX141" s="7"/>
      <c r="WXY141" s="7"/>
      <c r="WXZ141" s="7"/>
      <c r="WYA141" s="7"/>
      <c r="WYB141" s="7"/>
      <c r="WYC141" s="7"/>
      <c r="WYD141" s="7"/>
      <c r="WYE141" s="7"/>
      <c r="WYF141" s="7"/>
      <c r="WYG141" s="7"/>
      <c r="WYH141" s="7"/>
      <c r="WYI141" s="7"/>
      <c r="WYJ141" s="7"/>
      <c r="WYK141" s="7"/>
      <c r="WYL141" s="7"/>
      <c r="WYM141" s="7"/>
      <c r="WYN141" s="7"/>
      <c r="WYO141" s="7"/>
      <c r="WYP141" s="7"/>
      <c r="WYQ141" s="7"/>
      <c r="WYR141" s="7"/>
      <c r="WYS141" s="7"/>
      <c r="WYT141" s="7"/>
      <c r="WYU141" s="7"/>
      <c r="WYV141" s="7"/>
      <c r="WYW141" s="7"/>
      <c r="WYX141" s="7"/>
      <c r="WYY141" s="7"/>
      <c r="WYZ141" s="7"/>
      <c r="WZA141" s="7"/>
      <c r="WZB141" s="7"/>
      <c r="WZC141" s="7"/>
      <c r="WZD141" s="7"/>
      <c r="WZE141" s="7"/>
      <c r="WZF141" s="7"/>
      <c r="WZG141" s="7"/>
      <c r="WZH141" s="7"/>
      <c r="WZI141" s="7"/>
      <c r="WZJ141" s="7"/>
      <c r="WZK141" s="7"/>
      <c r="WZL141" s="7"/>
      <c r="WZM141" s="7"/>
      <c r="WZN141" s="7"/>
      <c r="WZO141" s="7"/>
      <c r="WZP141" s="7"/>
      <c r="WZQ141" s="7"/>
      <c r="WZR141" s="7"/>
      <c r="WZS141" s="7"/>
      <c r="WZT141" s="7"/>
      <c r="WZU141" s="7"/>
      <c r="WZV141" s="7"/>
      <c r="WZW141" s="7"/>
      <c r="WZX141" s="7"/>
      <c r="WZY141" s="7"/>
      <c r="WZZ141" s="7"/>
      <c r="XAA141" s="7"/>
      <c r="XAB141" s="7"/>
      <c r="XAC141" s="7"/>
      <c r="XAD141" s="7"/>
      <c r="XAE141" s="7"/>
      <c r="XAF141" s="7"/>
      <c r="XAG141" s="7"/>
      <c r="XAH141" s="7"/>
      <c r="XAI141" s="7"/>
      <c r="XAJ141" s="7"/>
      <c r="XAK141" s="7"/>
      <c r="XAL141" s="7"/>
      <c r="XAM141" s="7"/>
      <c r="XAN141" s="7"/>
      <c r="XAO141" s="7"/>
      <c r="XAP141" s="7"/>
      <c r="XAQ141" s="7"/>
      <c r="XAR141" s="7"/>
      <c r="XAS141" s="7"/>
      <c r="XAT141" s="7"/>
      <c r="XAU141" s="7"/>
      <c r="XAV141" s="7"/>
      <c r="XAW141" s="7"/>
      <c r="XAX141" s="7"/>
      <c r="XAY141" s="7"/>
      <c r="XAZ141" s="7"/>
      <c r="XBA141" s="7"/>
      <c r="XBB141" s="7"/>
      <c r="XBC141" s="7"/>
      <c r="XBD141" s="7"/>
      <c r="XBE141" s="7"/>
      <c r="XBF141" s="7"/>
      <c r="XBG141" s="7"/>
      <c r="XBH141" s="7"/>
      <c r="XBI141" s="7"/>
      <c r="XBJ141" s="7"/>
      <c r="XBK141" s="7"/>
      <c r="XBL141" s="7"/>
      <c r="XBM141" s="7"/>
      <c r="XBN141" s="7"/>
      <c r="XBO141" s="7"/>
      <c r="XBP141" s="7"/>
      <c r="XBQ141" s="7"/>
      <c r="XBR141" s="7"/>
      <c r="XBS141" s="7"/>
      <c r="XBT141" s="7"/>
      <c r="XBU141" s="7"/>
      <c r="XBV141" s="7"/>
      <c r="XBW141" s="7"/>
      <c r="XBX141" s="7"/>
      <c r="XBY141" s="7"/>
      <c r="XBZ141" s="7"/>
      <c r="XCA141" s="7"/>
      <c r="XCB141" s="7"/>
      <c r="XCC141" s="7"/>
      <c r="XCD141" s="7"/>
      <c r="XCE141" s="7"/>
      <c r="XCF141" s="7"/>
      <c r="XCG141" s="7"/>
      <c r="XCH141" s="7"/>
      <c r="XCI141" s="7"/>
      <c r="XCJ141" s="7"/>
      <c r="XCK141" s="7"/>
      <c r="XCL141" s="7"/>
      <c r="XCM141" s="7"/>
      <c r="XCN141" s="7"/>
      <c r="XCO141" s="7"/>
      <c r="XCP141" s="7"/>
      <c r="XCQ141" s="7"/>
      <c r="XCR141" s="7"/>
      <c r="XCS141" s="7"/>
      <c r="XCT141" s="7"/>
      <c r="XCU141" s="7"/>
      <c r="XCV141" s="7"/>
      <c r="XCW141" s="7"/>
      <c r="XCX141" s="7"/>
      <c r="XCY141" s="7"/>
      <c r="XCZ141" s="7"/>
      <c r="XDA141" s="7"/>
      <c r="XDB141" s="7"/>
      <c r="XDC141" s="7"/>
      <c r="XDD141" s="7"/>
      <c r="XDE141" s="7"/>
      <c r="XDF141" s="7"/>
      <c r="XDG141" s="7"/>
      <c r="XDH141" s="7"/>
      <c r="XDI141" s="7"/>
      <c r="XDJ141" s="7"/>
      <c r="XDK141" s="7"/>
      <c r="XDL141" s="7"/>
      <c r="XDM141" s="7"/>
      <c r="XDN141" s="7"/>
      <c r="XDO141" s="7"/>
      <c r="XDP141" s="7"/>
      <c r="XDQ141" s="7"/>
      <c r="XDR141" s="7"/>
      <c r="XDS141" s="7"/>
      <c r="XDT141" s="7"/>
      <c r="XDU141" s="7"/>
      <c r="XDV141" s="7"/>
      <c r="XDW141" s="7"/>
      <c r="XDX141" s="7"/>
      <c r="XDY141" s="7"/>
      <c r="XDZ141" s="7"/>
      <c r="XEA141" s="7"/>
      <c r="XEB141" s="7"/>
      <c r="XEC141" s="7"/>
      <c r="XED141" s="7"/>
      <c r="XEE141" s="7"/>
      <c r="XEF141" s="7"/>
      <c r="XEG141" s="7"/>
      <c r="XEH141" s="7"/>
      <c r="XEI141" s="7"/>
      <c r="XEJ141" s="7"/>
      <c r="XEK141" s="7"/>
      <c r="XEL141" s="7"/>
      <c r="XEM141" s="7"/>
      <c r="XEN141" s="7"/>
      <c r="XEO141" s="7"/>
      <c r="XEP141" s="7"/>
      <c r="XEQ141" s="7"/>
      <c r="XER141" s="7"/>
      <c r="XES141" s="7"/>
      <c r="XET141" s="7"/>
      <c r="XEU141" s="7"/>
      <c r="XEV141" s="7"/>
      <c r="XEW141" s="7"/>
      <c r="XEX141" s="7"/>
    </row>
    <row r="142" spans="1:16378" s="127" customFormat="1" ht="12" customHeight="1">
      <c r="A142" s="82" t="s">
        <v>156</v>
      </c>
      <c r="B142" s="82" t="str">
        <f>VLOOKUP(A142,'[39]Sales Summary Navy'!$B:$C,2,FALSE)</f>
        <v>10YD ROLL OFF DAILY RENT</v>
      </c>
      <c r="C142" s="83">
        <f>VLOOKUP(A142,'[39]Navy Rates'!$F$2:$H$128,3,FALSE)</f>
        <v>5.99</v>
      </c>
      <c r="D142" s="84"/>
      <c r="E142" s="85">
        <f>IFERROR(VLOOKUP($A142,'[39]Sales Summary Navy'!$B:$O,3,0),0)</f>
        <v>5.99</v>
      </c>
      <c r="F142" s="85">
        <f>IFERROR(VLOOKUP($A142,'[39]Sales Summary Navy'!$B:$O,4,0),0)</f>
        <v>-3.26</v>
      </c>
      <c r="G142" s="85">
        <f>IFERROR(VLOOKUP($A142,'[39]Sales Summary Navy'!$B:$O,5,0),0)</f>
        <v>41.93</v>
      </c>
      <c r="H142" s="85">
        <f>IFERROR(VLOOKUP($A142,'[39]Sales Summary Navy'!$B:$O,6,0),0)</f>
        <v>0</v>
      </c>
      <c r="I142" s="85">
        <f>IFERROR(VLOOKUP($A142,'[39]Sales Summary Navy'!$B:$O,7,0),0)</f>
        <v>0</v>
      </c>
      <c r="J142" s="85">
        <f>IFERROR(VLOOKUP($A142,'[39]Sales Summary Navy'!$B:$O,8,0),0)</f>
        <v>0</v>
      </c>
      <c r="K142" s="85">
        <f>IFERROR(VLOOKUP($A142,'[39]Sales Summary Navy'!$B:$O,9,0),0)</f>
        <v>0</v>
      </c>
      <c r="L142" s="85">
        <f>IFERROR(VLOOKUP($A142,'[39]Sales Summary Navy'!$B:$O,10,0),0)</f>
        <v>0</v>
      </c>
      <c r="M142" s="85">
        <f>IFERROR(VLOOKUP($A142,'[39]Sales Summary Navy'!$B:$O,11,0),0)</f>
        <v>0</v>
      </c>
      <c r="N142" s="85">
        <f>IFERROR(VLOOKUP($A142,'[39]Sales Summary Navy'!$B:$O,12,0),0)</f>
        <v>0</v>
      </c>
      <c r="O142" s="85">
        <f>IFERROR(VLOOKUP($A142,'[39]Sales Summary Navy'!$B:$O,13,0),0)</f>
        <v>0</v>
      </c>
      <c r="P142" s="85">
        <f>IFERROR(VLOOKUP($A142,'[39]Sales Summary Navy'!$B:$O,14,0),0)</f>
        <v>0</v>
      </c>
      <c r="Q142" s="86">
        <f t="shared" si="36"/>
        <v>44.66</v>
      </c>
      <c r="R142" s="86"/>
      <c r="S142" s="124">
        <f t="shared" si="51"/>
        <v>3.3333333333333333E-2</v>
      </c>
      <c r="T142" s="124">
        <f t="shared" si="51"/>
        <v>-1.8141346688925985E-2</v>
      </c>
      <c r="U142" s="124">
        <f t="shared" si="51"/>
        <v>0.23333333333333334</v>
      </c>
      <c r="V142" s="124">
        <f t="shared" si="51"/>
        <v>0</v>
      </c>
      <c r="W142" s="124">
        <f t="shared" si="51"/>
        <v>0</v>
      </c>
      <c r="X142" s="124">
        <f t="shared" si="51"/>
        <v>0</v>
      </c>
      <c r="Y142" s="124">
        <f t="shared" si="51"/>
        <v>0</v>
      </c>
      <c r="Z142" s="124">
        <f t="shared" si="51"/>
        <v>0</v>
      </c>
      <c r="AA142" s="124">
        <f t="shared" si="51"/>
        <v>0</v>
      </c>
      <c r="AB142" s="124">
        <f t="shared" si="51"/>
        <v>0</v>
      </c>
      <c r="AC142" s="124">
        <f t="shared" si="51"/>
        <v>0</v>
      </c>
      <c r="AD142" s="124">
        <f t="shared" si="51"/>
        <v>0</v>
      </c>
      <c r="AE142" s="81">
        <f t="shared" si="38"/>
        <v>2.0710443331478392E-2</v>
      </c>
      <c r="AF142" s="125">
        <f>AE142*30</f>
        <v>0.6213132999443518</v>
      </c>
      <c r="AG142" s="87" t="s">
        <v>101</v>
      </c>
      <c r="AH142" s="42">
        <f t="shared" si="39"/>
        <v>0.2134194819930601</v>
      </c>
      <c r="AI142" s="43">
        <f t="shared" si="40"/>
        <v>6.2034194819930599</v>
      </c>
      <c r="AJ142" s="43">
        <f>+AF142*AI142*12</f>
        <v>46.251204351554279</v>
      </c>
      <c r="AK142" s="43">
        <f t="shared" si="42"/>
        <v>1.591204351554282</v>
      </c>
      <c r="AO142" s="56">
        <v>10</v>
      </c>
      <c r="AP142" s="56">
        <v>1</v>
      </c>
      <c r="AQ142" s="45">
        <f t="shared" si="46"/>
        <v>2.0710443331478392E-2</v>
      </c>
    </row>
    <row r="143" spans="1:16378" s="127" customFormat="1" ht="12" customHeight="1">
      <c r="A143" s="82" t="s">
        <v>155</v>
      </c>
      <c r="B143" s="82" t="str">
        <f>VLOOKUP(A143,'[39]Sales Summary Navy'!$B:$C,2,FALSE)</f>
        <v>10YD ROLL OFF MTHLY RENT</v>
      </c>
      <c r="C143" s="83">
        <f>VLOOKUP(A143,'[39]Navy Rates'!$F$2:$H$128,3,FALSE)</f>
        <v>179.02</v>
      </c>
      <c r="D143" s="84"/>
      <c r="E143" s="85">
        <f>IFERROR(VLOOKUP($A143,'[39]Sales Summary Navy'!$B:$O,3,0),0)</f>
        <v>40.14</v>
      </c>
      <c r="F143" s="85">
        <f>IFERROR(VLOOKUP($A143,'[39]Sales Summary Navy'!$B:$O,4,0),0)</f>
        <v>138.25</v>
      </c>
      <c r="G143" s="85">
        <f>IFERROR(VLOOKUP($A143,'[39]Sales Summary Navy'!$B:$O,5,0),0)</f>
        <v>0</v>
      </c>
      <c r="H143" s="85">
        <f>IFERROR(VLOOKUP($A143,'[39]Sales Summary Navy'!$B:$O,6,0),0)</f>
        <v>0</v>
      </c>
      <c r="I143" s="85">
        <f>IFERROR(VLOOKUP($A143,'[39]Sales Summary Navy'!$B:$O,7,0),0)</f>
        <v>0</v>
      </c>
      <c r="J143" s="85">
        <f>IFERROR(VLOOKUP($A143,'[39]Sales Summary Navy'!$B:$O,8,0),0)</f>
        <v>0</v>
      </c>
      <c r="K143" s="85">
        <f>IFERROR(VLOOKUP($A143,'[39]Sales Summary Navy'!$B:$O,9,0),0)</f>
        <v>0</v>
      </c>
      <c r="L143" s="85">
        <f>IFERROR(VLOOKUP($A143,'[39]Sales Summary Navy'!$B:$O,10,0),0)</f>
        <v>0</v>
      </c>
      <c r="M143" s="85">
        <f>IFERROR(VLOOKUP($A143,'[39]Sales Summary Navy'!$B:$O,11,0),0)</f>
        <v>0</v>
      </c>
      <c r="N143" s="85">
        <f>IFERROR(VLOOKUP($A143,'[39]Sales Summary Navy'!$B:$O,12,0),0)</f>
        <v>0</v>
      </c>
      <c r="O143" s="85">
        <f>IFERROR(VLOOKUP($A143,'[39]Sales Summary Navy'!$B:$O,13,0),0)</f>
        <v>0</v>
      </c>
      <c r="P143" s="85">
        <f>IFERROR(VLOOKUP($A143,'[39]Sales Summary Navy'!$B:$O,14,0),0)</f>
        <v>0</v>
      </c>
      <c r="Q143" s="86">
        <f t="shared" si="36"/>
        <v>178.39</v>
      </c>
      <c r="R143" s="86"/>
      <c r="S143" s="124">
        <f t="shared" ref="S143:AD143" si="52">IFERROR(E143/$C143,0)</f>
        <v>0.22422075745726733</v>
      </c>
      <c r="T143" s="124">
        <f t="shared" si="52"/>
        <v>0.77226008267232704</v>
      </c>
      <c r="U143" s="124">
        <f t="shared" si="52"/>
        <v>0</v>
      </c>
      <c r="V143" s="124">
        <f t="shared" si="52"/>
        <v>0</v>
      </c>
      <c r="W143" s="124">
        <f t="shared" si="52"/>
        <v>0</v>
      </c>
      <c r="X143" s="124">
        <f t="shared" si="52"/>
        <v>0</v>
      </c>
      <c r="Y143" s="124">
        <f t="shared" si="52"/>
        <v>0</v>
      </c>
      <c r="Z143" s="124">
        <f t="shared" si="52"/>
        <v>0</v>
      </c>
      <c r="AA143" s="124">
        <f t="shared" si="52"/>
        <v>0</v>
      </c>
      <c r="AB143" s="124">
        <f t="shared" si="52"/>
        <v>0</v>
      </c>
      <c r="AC143" s="124">
        <f t="shared" si="52"/>
        <v>0</v>
      </c>
      <c r="AD143" s="124">
        <f t="shared" si="52"/>
        <v>0</v>
      </c>
      <c r="AE143" s="86">
        <f t="shared" si="38"/>
        <v>8.3040070010799535E-2</v>
      </c>
      <c r="AF143" s="133"/>
      <c r="AG143" s="87" t="s">
        <v>101</v>
      </c>
      <c r="AH143" s="42">
        <f t="shared" si="39"/>
        <v>6.378356538630654</v>
      </c>
      <c r="AI143" s="43">
        <f t="shared" si="40"/>
        <v>185.39835653863065</v>
      </c>
      <c r="AJ143" s="43">
        <f t="shared" si="41"/>
        <v>184.74591008226076</v>
      </c>
      <c r="AK143" s="43">
        <f t="shared" si="42"/>
        <v>6.3559100822607775</v>
      </c>
      <c r="AO143" s="56">
        <v>10</v>
      </c>
      <c r="AP143" s="56">
        <v>1</v>
      </c>
      <c r="AQ143" s="45">
        <f t="shared" si="46"/>
        <v>8.3040070010799535E-2</v>
      </c>
    </row>
    <row r="144" spans="1:16378" s="127" customFormat="1" ht="12" customHeight="1">
      <c r="A144" s="82" t="s">
        <v>142</v>
      </c>
      <c r="B144" s="82" t="str">
        <f>VLOOKUP(A144,'[39]Sales Summary Navy'!$B:$C,2,FALSE)</f>
        <v>20YD ROLL OFF-DAILY RENT</v>
      </c>
      <c r="C144" s="83">
        <f>VLOOKUP(A144,'[39]Navy Rates'!$F$2:$H$128,3,FALSE)</f>
        <v>5.99</v>
      </c>
      <c r="D144" s="84"/>
      <c r="E144" s="85">
        <f>IFERROR(VLOOKUP($A144,'[39]Sales Summary Navy'!$B:$O,3,0),0)</f>
        <v>413.03</v>
      </c>
      <c r="F144" s="85">
        <f>IFERROR(VLOOKUP($A144,'[39]Sales Summary Navy'!$B:$O,4,0),0)</f>
        <v>41.93</v>
      </c>
      <c r="G144" s="85">
        <f>IFERROR(VLOOKUP($A144,'[39]Sales Summary Navy'!$B:$O,5,0),0)</f>
        <v>41.93</v>
      </c>
      <c r="H144" s="85">
        <f>IFERROR(VLOOKUP($A144,'[39]Sales Summary Navy'!$B:$O,6,0),0)</f>
        <v>107.82</v>
      </c>
      <c r="I144" s="85">
        <f>IFERROR(VLOOKUP($A144,'[39]Sales Summary Navy'!$B:$O,7,0),0)</f>
        <v>131.78</v>
      </c>
      <c r="J144" s="85">
        <f>IFERROR(VLOOKUP($A144,'[39]Sales Summary Navy'!$B:$O,8,0),0)</f>
        <v>0</v>
      </c>
      <c r="K144" s="85">
        <f>IFERROR(VLOOKUP($A144,'[39]Sales Summary Navy'!$B:$O,9,0),0)</f>
        <v>0</v>
      </c>
      <c r="L144" s="85">
        <f>IFERROR(VLOOKUP($A144,'[39]Sales Summary Navy'!$B:$O,10,0),0)</f>
        <v>0</v>
      </c>
      <c r="M144" s="85">
        <f>IFERROR(VLOOKUP($A144,'[39]Sales Summary Navy'!$B:$O,11,0),0)</f>
        <v>0</v>
      </c>
      <c r="N144" s="85">
        <f>IFERROR(VLOOKUP($A144,'[39]Sales Summary Navy'!$B:$O,12,0),0)</f>
        <v>0</v>
      </c>
      <c r="O144" s="85">
        <f>IFERROR(VLOOKUP($A144,'[39]Sales Summary Navy'!$B:$O,13,0),0)</f>
        <v>0</v>
      </c>
      <c r="P144" s="85">
        <f>IFERROR(VLOOKUP($A144,'[39]Sales Summary Navy'!$B:$O,14,0),0)</f>
        <v>0</v>
      </c>
      <c r="Q144" s="86">
        <f t="shared" si="36"/>
        <v>736.49</v>
      </c>
      <c r="R144" s="86"/>
      <c r="S144" s="124">
        <f t="shared" ref="S144:AD144" si="53">IFERROR(E144/$C144,0)/30</f>
        <v>2.2984418475236503</v>
      </c>
      <c r="T144" s="124">
        <f t="shared" si="53"/>
        <v>0.23333333333333334</v>
      </c>
      <c r="U144" s="124">
        <f t="shared" si="53"/>
        <v>0.23333333333333334</v>
      </c>
      <c r="V144" s="124">
        <f t="shared" si="53"/>
        <v>0.59999999999999987</v>
      </c>
      <c r="W144" s="124">
        <f t="shared" si="53"/>
        <v>0.73333333333333328</v>
      </c>
      <c r="X144" s="124">
        <f t="shared" si="53"/>
        <v>0</v>
      </c>
      <c r="Y144" s="124">
        <f t="shared" si="53"/>
        <v>0</v>
      </c>
      <c r="Z144" s="124">
        <f t="shared" si="53"/>
        <v>0</v>
      </c>
      <c r="AA144" s="124">
        <f t="shared" si="53"/>
        <v>0</v>
      </c>
      <c r="AB144" s="124">
        <f t="shared" si="53"/>
        <v>0</v>
      </c>
      <c r="AC144" s="124">
        <f t="shared" si="53"/>
        <v>0</v>
      </c>
      <c r="AD144" s="124">
        <f t="shared" si="53"/>
        <v>0</v>
      </c>
      <c r="AE144" s="81">
        <f t="shared" si="38"/>
        <v>0.34153682062697088</v>
      </c>
      <c r="AF144" s="125">
        <f>AE144*30</f>
        <v>10.246104618809127</v>
      </c>
      <c r="AG144" s="87" t="s">
        <v>101</v>
      </c>
      <c r="AH144" s="42">
        <f t="shared" si="39"/>
        <v>0.2134194819930601</v>
      </c>
      <c r="AI144" s="43">
        <f t="shared" si="40"/>
        <v>6.2034194819930599</v>
      </c>
      <c r="AJ144" s="43">
        <f>+AF144*AI144*12</f>
        <v>762.73062008231534</v>
      </c>
      <c r="AK144" s="43">
        <f t="shared" si="42"/>
        <v>26.240620082315331</v>
      </c>
      <c r="AO144" s="56">
        <v>20</v>
      </c>
      <c r="AP144" s="56">
        <v>1</v>
      </c>
      <c r="AQ144" s="45">
        <f t="shared" si="46"/>
        <v>0.34153682062697088</v>
      </c>
    </row>
    <row r="145" spans="1:16378" s="127" customFormat="1" ht="12" customHeight="1">
      <c r="A145" s="82" t="s">
        <v>144</v>
      </c>
      <c r="B145" s="82" t="str">
        <f>VLOOKUP(A145,'[39]Sales Summary Navy'!$B:$C,2,FALSE)</f>
        <v>20YD ROLL OFF-MNTHLY RENT</v>
      </c>
      <c r="C145" s="83">
        <f>VLOOKUP(A145,'[39]Navy Rates'!$F$2:$H$128,3,FALSE)</f>
        <v>179.02</v>
      </c>
      <c r="D145" s="84"/>
      <c r="E145" s="85">
        <f>IFERROR(VLOOKUP($A145,'[39]Sales Summary Navy'!$B:$O,3,0),0)</f>
        <v>431.34</v>
      </c>
      <c r="F145" s="85">
        <f>IFERROR(VLOOKUP($A145,'[39]Sales Summary Navy'!$B:$O,4,0),0)</f>
        <v>610.36</v>
      </c>
      <c r="G145" s="85">
        <f>IFERROR(VLOOKUP($A145,'[39]Sales Summary Navy'!$B:$O,5,0),0)</f>
        <v>610.36</v>
      </c>
      <c r="H145" s="85">
        <f>IFERROR(VLOOKUP($A145,'[39]Sales Summary Navy'!$B:$O,6,0),0)</f>
        <v>610.36</v>
      </c>
      <c r="I145" s="85">
        <f>IFERROR(VLOOKUP($A145,'[39]Sales Summary Navy'!$B:$O,7,0),0)</f>
        <v>431.34</v>
      </c>
      <c r="J145" s="85">
        <f>IFERROR(VLOOKUP($A145,'[39]Sales Summary Navy'!$B:$O,8,0),0)</f>
        <v>431.34</v>
      </c>
      <c r="K145" s="85">
        <f>IFERROR(VLOOKUP($A145,'[39]Sales Summary Navy'!$B:$O,9,0),0)</f>
        <v>431.34</v>
      </c>
      <c r="L145" s="85">
        <f>IFERROR(VLOOKUP($A145,'[39]Sales Summary Navy'!$B:$O,10,0),0)</f>
        <v>431.34</v>
      </c>
      <c r="M145" s="85">
        <f>IFERROR(VLOOKUP($A145,'[39]Sales Summary Navy'!$B:$O,11,0),0)</f>
        <v>431.34</v>
      </c>
      <c r="N145" s="85">
        <f>IFERROR(VLOOKUP($A145,'[39]Sales Summary Navy'!$B:$O,12,0),0)</f>
        <v>431.34</v>
      </c>
      <c r="O145" s="85">
        <f>IFERROR(VLOOKUP($A145,'[39]Sales Summary Navy'!$B:$O,13,0),0)</f>
        <v>431.34</v>
      </c>
      <c r="P145" s="85">
        <f>IFERROR(VLOOKUP($A145,'[39]Sales Summary Navy'!$B:$O,14,0),0)</f>
        <v>414.75</v>
      </c>
      <c r="Q145" s="86">
        <f t="shared" si="36"/>
        <v>5696.5500000000011</v>
      </c>
      <c r="R145" s="86"/>
      <c r="S145" s="124">
        <f t="shared" ref="S145:AD145" si="54">IFERROR(E145/$C145,0)</f>
        <v>2.4094514579376605</v>
      </c>
      <c r="T145" s="124">
        <f t="shared" si="54"/>
        <v>3.4094514579376605</v>
      </c>
      <c r="U145" s="124">
        <f t="shared" si="54"/>
        <v>3.4094514579376605</v>
      </c>
      <c r="V145" s="124">
        <f t="shared" si="54"/>
        <v>3.4094514579376605</v>
      </c>
      <c r="W145" s="124">
        <f t="shared" si="54"/>
        <v>2.4094514579376605</v>
      </c>
      <c r="X145" s="124">
        <f t="shared" si="54"/>
        <v>2.4094514579376605</v>
      </c>
      <c r="Y145" s="124">
        <f t="shared" si="54"/>
        <v>2.4094514579376605</v>
      </c>
      <c r="Z145" s="124">
        <f t="shared" si="54"/>
        <v>2.4094514579376605</v>
      </c>
      <c r="AA145" s="124">
        <f t="shared" si="54"/>
        <v>2.4094514579376605</v>
      </c>
      <c r="AB145" s="124">
        <f t="shared" si="54"/>
        <v>2.4094514579376605</v>
      </c>
      <c r="AC145" s="124">
        <f t="shared" si="54"/>
        <v>2.4094514579376605</v>
      </c>
      <c r="AD145" s="124">
        <f t="shared" si="54"/>
        <v>2.3167802480169812</v>
      </c>
      <c r="AE145" s="86">
        <f t="shared" si="38"/>
        <v>2.6517288571109372</v>
      </c>
      <c r="AF145" s="133"/>
      <c r="AG145" s="87" t="s">
        <v>101</v>
      </c>
      <c r="AH145" s="42">
        <f t="shared" si="39"/>
        <v>6.378356538630654</v>
      </c>
      <c r="AI145" s="43">
        <f t="shared" si="40"/>
        <v>185.39835653863065</v>
      </c>
      <c r="AJ145" s="43">
        <f t="shared" si="41"/>
        <v>5899.5140651331494</v>
      </c>
      <c r="AK145" s="43">
        <f t="shared" si="42"/>
        <v>202.96406513314832</v>
      </c>
      <c r="AO145" s="56">
        <v>20</v>
      </c>
      <c r="AP145" s="56">
        <v>1</v>
      </c>
      <c r="AQ145" s="45">
        <f t="shared" si="46"/>
        <v>2.6517288571109372</v>
      </c>
    </row>
    <row r="146" spans="1:16378" s="127" customFormat="1" ht="12" customHeight="1">
      <c r="A146" s="82" t="s">
        <v>143</v>
      </c>
      <c r="B146" s="82" t="str">
        <f>VLOOKUP(A146,'[39]Sales Summary Navy'!$B:$C,2,FALSE)</f>
        <v>30YD ROLL OFF-DAILY RENT</v>
      </c>
      <c r="C146" s="83">
        <f>VLOOKUP(A146,'[39]Navy Rates'!$F$2:$H$128,3,FALSE)</f>
        <v>5.99</v>
      </c>
      <c r="D146" s="84"/>
      <c r="E146" s="85">
        <f>IFERROR(VLOOKUP($A146,'[39]Sales Summary Navy'!$B:$O,3,0),0)</f>
        <v>179.7</v>
      </c>
      <c r="F146" s="85">
        <f>IFERROR(VLOOKUP($A146,'[39]Sales Summary Navy'!$B:$O,4,0),0)</f>
        <v>48.19</v>
      </c>
      <c r="G146" s="85">
        <f>IFERROR(VLOOKUP($A146,'[39]Sales Summary Navy'!$B:$O,5,0),0)</f>
        <v>155.74</v>
      </c>
      <c r="H146" s="85">
        <f>IFERROR(VLOOKUP($A146,'[39]Sales Summary Navy'!$B:$O,6,0),0)</f>
        <v>179.7</v>
      </c>
      <c r="I146" s="85">
        <f>IFERROR(VLOOKUP($A146,'[39]Sales Summary Navy'!$B:$O,7,0),0)</f>
        <v>0</v>
      </c>
      <c r="J146" s="85">
        <f>IFERROR(VLOOKUP($A146,'[39]Sales Summary Navy'!$B:$O,8,0),0)</f>
        <v>0</v>
      </c>
      <c r="K146" s="85">
        <f>IFERROR(VLOOKUP($A146,'[39]Sales Summary Navy'!$B:$O,9,0),0)</f>
        <v>0</v>
      </c>
      <c r="L146" s="85">
        <f>IFERROR(VLOOKUP($A146,'[39]Sales Summary Navy'!$B:$O,10,0),0)</f>
        <v>0</v>
      </c>
      <c r="M146" s="85">
        <f>IFERROR(VLOOKUP($A146,'[39]Sales Summary Navy'!$B:$O,11,0),0)</f>
        <v>0</v>
      </c>
      <c r="N146" s="85">
        <f>IFERROR(VLOOKUP($A146,'[39]Sales Summary Navy'!$B:$O,12,0),0)</f>
        <v>0</v>
      </c>
      <c r="O146" s="85">
        <f>IFERROR(VLOOKUP($A146,'[39]Sales Summary Navy'!$B:$O,13,0),0)</f>
        <v>0</v>
      </c>
      <c r="P146" s="85">
        <f>IFERROR(VLOOKUP($A146,'[39]Sales Summary Navy'!$B:$O,14,0),0)</f>
        <v>0</v>
      </c>
      <c r="Q146" s="86">
        <f t="shared" si="36"/>
        <v>563.32999999999993</v>
      </c>
      <c r="R146" s="86"/>
      <c r="S146" s="124">
        <f t="shared" ref="S146:AD146" si="55">IFERROR(E146/$C146,0)/30</f>
        <v>0.99999999999999989</v>
      </c>
      <c r="T146" s="124">
        <f t="shared" si="55"/>
        <v>0.26816917084028929</v>
      </c>
      <c r="U146" s="124">
        <f t="shared" si="55"/>
        <v>0.8666666666666667</v>
      </c>
      <c r="V146" s="124">
        <f t="shared" si="55"/>
        <v>0.99999999999999989</v>
      </c>
      <c r="W146" s="124">
        <f t="shared" si="55"/>
        <v>0</v>
      </c>
      <c r="X146" s="124">
        <f t="shared" si="55"/>
        <v>0</v>
      </c>
      <c r="Y146" s="124">
        <f t="shared" si="55"/>
        <v>0</v>
      </c>
      <c r="Z146" s="124">
        <f t="shared" si="55"/>
        <v>0</v>
      </c>
      <c r="AA146" s="124">
        <f t="shared" si="55"/>
        <v>0</v>
      </c>
      <c r="AB146" s="124">
        <f t="shared" si="55"/>
        <v>0</v>
      </c>
      <c r="AC146" s="124">
        <f t="shared" si="55"/>
        <v>0</v>
      </c>
      <c r="AD146" s="124">
        <f t="shared" si="55"/>
        <v>0</v>
      </c>
      <c r="AE146" s="81">
        <f t="shared" si="38"/>
        <v>0.26123631979224632</v>
      </c>
      <c r="AF146" s="125">
        <f>AE146*30</f>
        <v>7.8370895937673897</v>
      </c>
      <c r="AG146" s="87" t="s">
        <v>101</v>
      </c>
      <c r="AH146" s="42">
        <f t="shared" si="39"/>
        <v>0.2134194819930601</v>
      </c>
      <c r="AI146" s="43">
        <f t="shared" si="40"/>
        <v>6.2034194819930599</v>
      </c>
      <c r="AJ146" s="43">
        <f>+AF146*AI146*12</f>
        <v>583.40105121722036</v>
      </c>
      <c r="AK146" s="43">
        <f t="shared" si="42"/>
        <v>20.071051217220429</v>
      </c>
      <c r="AO146" s="56">
        <v>30</v>
      </c>
      <c r="AP146" s="56">
        <v>1</v>
      </c>
      <c r="AQ146" s="45">
        <f t="shared" si="46"/>
        <v>0.26123631979224632</v>
      </c>
    </row>
    <row r="147" spans="1:16378" s="127" customFormat="1" ht="12" customHeight="1">
      <c r="A147" s="82" t="s">
        <v>157</v>
      </c>
      <c r="B147" s="82" t="str">
        <f>VLOOKUP(A147,'[39]Sales Summary Navy'!$B:$C,2,FALSE)</f>
        <v>30YD ROLL OFF-MNTHLY RENT</v>
      </c>
      <c r="C147" s="83">
        <f>VLOOKUP(A147,'[39]Navy Rates'!$F$2:$H$128,3,FALSE)</f>
        <v>179.02</v>
      </c>
      <c r="D147" s="84"/>
      <c r="E147" s="85">
        <f>IFERROR(VLOOKUP($A147,'[39]Sales Summary Navy'!$B:$O,3,0),0)</f>
        <v>107.14</v>
      </c>
      <c r="F147" s="85">
        <f>IFERROR(VLOOKUP($A147,'[39]Sales Summary Navy'!$B:$O,4,0),0)</f>
        <v>0</v>
      </c>
      <c r="G147" s="85">
        <f>IFERROR(VLOOKUP($A147,'[39]Sales Summary Navy'!$B:$O,5,0),0)</f>
        <v>0</v>
      </c>
      <c r="H147" s="85">
        <f>IFERROR(VLOOKUP($A147,'[39]Sales Summary Navy'!$B:$O,6,0),0)</f>
        <v>0</v>
      </c>
      <c r="I147" s="85">
        <f>IFERROR(VLOOKUP($A147,'[39]Sales Summary Navy'!$B:$O,7,0),0)</f>
        <v>0</v>
      </c>
      <c r="J147" s="85">
        <f>IFERROR(VLOOKUP($A147,'[39]Sales Summary Navy'!$B:$O,8,0),0)</f>
        <v>0</v>
      </c>
      <c r="K147" s="85">
        <f>IFERROR(VLOOKUP($A147,'[39]Sales Summary Navy'!$B:$O,9,0),0)</f>
        <v>0</v>
      </c>
      <c r="L147" s="85">
        <f>IFERROR(VLOOKUP($A147,'[39]Sales Summary Navy'!$B:$O,10,0),0)</f>
        <v>0</v>
      </c>
      <c r="M147" s="85">
        <f>IFERROR(VLOOKUP($A147,'[39]Sales Summary Navy'!$B:$O,11,0),0)</f>
        <v>0</v>
      </c>
      <c r="N147" s="85">
        <f>IFERROR(VLOOKUP($A147,'[39]Sales Summary Navy'!$B:$O,12,0),0)</f>
        <v>0</v>
      </c>
      <c r="O147" s="85">
        <f>IFERROR(VLOOKUP($A147,'[39]Sales Summary Navy'!$B:$O,13,0),0)</f>
        <v>0</v>
      </c>
      <c r="P147" s="85">
        <f>IFERROR(VLOOKUP($A147,'[39]Sales Summary Navy'!$B:$O,14,0),0)</f>
        <v>0</v>
      </c>
      <c r="Q147" s="86">
        <f t="shared" si="36"/>
        <v>107.14</v>
      </c>
      <c r="R147" s="86"/>
      <c r="S147" s="124">
        <f t="shared" ref="S147:AD147" si="56">IFERROR(E147/$C147,0)</f>
        <v>0.59848061669087249</v>
      </c>
      <c r="T147" s="124">
        <f t="shared" si="56"/>
        <v>0</v>
      </c>
      <c r="U147" s="124">
        <f t="shared" si="56"/>
        <v>0</v>
      </c>
      <c r="V147" s="124">
        <f t="shared" si="56"/>
        <v>0</v>
      </c>
      <c r="W147" s="124">
        <f t="shared" si="56"/>
        <v>0</v>
      </c>
      <c r="X147" s="124">
        <f t="shared" si="56"/>
        <v>0</v>
      </c>
      <c r="Y147" s="124">
        <f t="shared" si="56"/>
        <v>0</v>
      </c>
      <c r="Z147" s="124">
        <f t="shared" si="56"/>
        <v>0</v>
      </c>
      <c r="AA147" s="124">
        <f t="shared" si="56"/>
        <v>0</v>
      </c>
      <c r="AB147" s="124">
        <f t="shared" si="56"/>
        <v>0</v>
      </c>
      <c r="AC147" s="124">
        <f t="shared" si="56"/>
        <v>0</v>
      </c>
      <c r="AD147" s="124">
        <f t="shared" si="56"/>
        <v>0</v>
      </c>
      <c r="AE147" s="86">
        <f t="shared" si="38"/>
        <v>4.9873384724239377E-2</v>
      </c>
      <c r="AF147" s="133"/>
      <c r="AG147" s="87" t="s">
        <v>101</v>
      </c>
      <c r="AH147" s="42">
        <f t="shared" si="39"/>
        <v>6.378356538630654</v>
      </c>
      <c r="AI147" s="43">
        <f t="shared" si="40"/>
        <v>185.39835653863065</v>
      </c>
      <c r="AJ147" s="43">
        <f t="shared" si="41"/>
        <v>110.95732275471391</v>
      </c>
      <c r="AK147" s="43">
        <f t="shared" si="42"/>
        <v>3.8173227547139135</v>
      </c>
      <c r="AO147" s="56">
        <v>30</v>
      </c>
      <c r="AP147" s="56">
        <v>1</v>
      </c>
      <c r="AQ147" s="45">
        <f t="shared" si="46"/>
        <v>4.9873384724239377E-2</v>
      </c>
    </row>
    <row r="148" spans="1:16378" s="127" customFormat="1" ht="12" customHeight="1">
      <c r="A148" s="82" t="s">
        <v>159</v>
      </c>
      <c r="B148" s="82" t="str">
        <f>VLOOKUP(A148,'[39]Sales Summary Navy'!$B:$C,2,FALSE)</f>
        <v>40YD ROLL OFF-DAILY RENT</v>
      </c>
      <c r="C148" s="83">
        <f>VLOOKUP(A148,'[39]Navy Rates'!$F$2:$H$128,3,FALSE)</f>
        <v>5.99</v>
      </c>
      <c r="D148" s="84"/>
      <c r="E148" s="85">
        <f>IFERROR(VLOOKUP($A148,'[39]Sales Summary Navy'!$B:$O,3,0),0)</f>
        <v>137.77000000000001</v>
      </c>
      <c r="F148" s="85">
        <f>IFERROR(VLOOKUP($A148,'[39]Sales Summary Navy'!$B:$O,4,0),0)</f>
        <v>101.83</v>
      </c>
      <c r="G148" s="85">
        <f>IFERROR(VLOOKUP($A148,'[39]Sales Summary Navy'!$B:$O,5,0),0)</f>
        <v>287.52</v>
      </c>
      <c r="H148" s="85">
        <f>IFERROR(VLOOKUP($A148,'[39]Sales Summary Navy'!$B:$O,6,0),0)</f>
        <v>443.26</v>
      </c>
      <c r="I148" s="85">
        <f>IFERROR(VLOOKUP($A148,'[39]Sales Summary Navy'!$B:$O,7,0),0)</f>
        <v>736.77</v>
      </c>
      <c r="J148" s="85">
        <f>IFERROR(VLOOKUP($A148,'[39]Sales Summary Navy'!$B:$O,8,0),0)</f>
        <v>808.65000000000009</v>
      </c>
      <c r="K148" s="85">
        <f>IFERROR(VLOOKUP($A148,'[39]Sales Summary Navy'!$B:$O,9,0),0)</f>
        <v>772.71</v>
      </c>
      <c r="L148" s="85">
        <f>IFERROR(VLOOKUP($A148,'[39]Sales Summary Navy'!$B:$O,10,0),0)</f>
        <v>539.09999999999991</v>
      </c>
      <c r="M148" s="85">
        <f>IFERROR(VLOOKUP($A148,'[39]Sales Summary Navy'!$B:$O,11,0),0)</f>
        <v>317.47000000000003</v>
      </c>
      <c r="N148" s="85">
        <f>IFERROR(VLOOKUP($A148,'[39]Sales Summary Navy'!$B:$O,12,0),0)</f>
        <v>359.4</v>
      </c>
      <c r="O148" s="85">
        <f>IFERROR(VLOOKUP($A148,'[39]Sales Summary Navy'!$B:$O,13,0),0)</f>
        <v>257.57</v>
      </c>
      <c r="P148" s="85">
        <f>IFERROR(VLOOKUP($A148,'[39]Sales Summary Navy'!$B:$O,14,0),0)</f>
        <v>305.49</v>
      </c>
      <c r="Q148" s="86">
        <f t="shared" si="36"/>
        <v>5067.5399999999991</v>
      </c>
      <c r="R148" s="86"/>
      <c r="S148" s="124">
        <f t="shared" ref="S148:AD148" si="57">IFERROR(E148/$C148,0)/30</f>
        <v>0.76666666666666672</v>
      </c>
      <c r="T148" s="124">
        <f t="shared" si="57"/>
        <v>0.56666666666666665</v>
      </c>
      <c r="U148" s="124">
        <f t="shared" si="57"/>
        <v>1.5999999999999999</v>
      </c>
      <c r="V148" s="124">
        <f t="shared" si="57"/>
        <v>2.4666666666666668</v>
      </c>
      <c r="W148" s="124">
        <f t="shared" si="57"/>
        <v>4.0999999999999996</v>
      </c>
      <c r="X148" s="124">
        <f t="shared" si="57"/>
        <v>4.5</v>
      </c>
      <c r="Y148" s="124">
        <f t="shared" si="57"/>
        <v>4.3</v>
      </c>
      <c r="Z148" s="124">
        <f t="shared" si="57"/>
        <v>2.9999999999999996</v>
      </c>
      <c r="AA148" s="124">
        <f t="shared" si="57"/>
        <v>1.7666666666666666</v>
      </c>
      <c r="AB148" s="124">
        <f t="shared" si="57"/>
        <v>1.9999999999999998</v>
      </c>
      <c r="AC148" s="124">
        <f t="shared" si="57"/>
        <v>1.4333333333333333</v>
      </c>
      <c r="AD148" s="124">
        <f t="shared" si="57"/>
        <v>1.7</v>
      </c>
      <c r="AE148" s="81">
        <f t="shared" si="38"/>
        <v>2.35</v>
      </c>
      <c r="AF148" s="125">
        <f>AE148*30</f>
        <v>70.5</v>
      </c>
      <c r="AG148" s="87" t="s">
        <v>101</v>
      </c>
      <c r="AH148" s="42">
        <f t="shared" si="39"/>
        <v>0.2134194819930601</v>
      </c>
      <c r="AI148" s="43">
        <f t="shared" si="40"/>
        <v>6.2034194819930599</v>
      </c>
      <c r="AJ148" s="43">
        <f>+AF148*AI148*12</f>
        <v>5248.0928817661288</v>
      </c>
      <c r="AK148" s="43">
        <f t="shared" si="42"/>
        <v>180.55288176612976</v>
      </c>
      <c r="AO148" s="56">
        <v>40</v>
      </c>
      <c r="AP148" s="56">
        <v>1</v>
      </c>
      <c r="AQ148" s="45">
        <f t="shared" si="46"/>
        <v>2.35</v>
      </c>
    </row>
    <row r="149" spans="1:16378" s="127" customFormat="1" ht="12" customHeight="1">
      <c r="A149" s="82" t="s">
        <v>158</v>
      </c>
      <c r="B149" s="82" t="str">
        <f>VLOOKUP(A149,'[39]Sales Summary Navy'!$B:$C,2,FALSE)</f>
        <v>40YD ROLL OFF-MNTHLY RENT</v>
      </c>
      <c r="C149" s="83">
        <f>VLOOKUP(A149,'[39]Navy Rates'!$F$2:$H$128,3,FALSE)</f>
        <v>179.02</v>
      </c>
      <c r="D149" s="84"/>
      <c r="E149" s="85">
        <f>IFERROR(VLOOKUP($A149,'[39]Sales Summary Navy'!$B:$O,3,0),0)</f>
        <v>311.44</v>
      </c>
      <c r="F149" s="85">
        <f>IFERROR(VLOOKUP($A149,'[39]Sales Summary Navy'!$B:$O,4,0),0)</f>
        <v>358.04</v>
      </c>
      <c r="G149" s="85">
        <f>IFERROR(VLOOKUP($A149,'[39]Sales Summary Navy'!$B:$O,5,0),0)</f>
        <v>358.04</v>
      </c>
      <c r="H149" s="85">
        <f>IFERROR(VLOOKUP($A149,'[39]Sales Summary Navy'!$B:$O,6,0),0)</f>
        <v>358.04</v>
      </c>
      <c r="I149" s="85">
        <f>IFERROR(VLOOKUP($A149,'[39]Sales Summary Navy'!$B:$O,7,0),0)</f>
        <v>358.04</v>
      </c>
      <c r="J149" s="85">
        <f>IFERROR(VLOOKUP($A149,'[39]Sales Summary Navy'!$B:$O,8,0),0)</f>
        <v>504.26</v>
      </c>
      <c r="K149" s="85">
        <f>IFERROR(VLOOKUP($A149,'[39]Sales Summary Navy'!$B:$O,9,0),0)</f>
        <v>457.02</v>
      </c>
      <c r="L149" s="85">
        <f>IFERROR(VLOOKUP($A149,'[39]Sales Summary Navy'!$B:$O,10,0),0)</f>
        <v>325.24</v>
      </c>
      <c r="M149" s="85">
        <f>IFERROR(VLOOKUP($A149,'[39]Sales Summary Navy'!$B:$O,11,0),0)</f>
        <v>471.46</v>
      </c>
      <c r="N149" s="85">
        <f>IFERROR(VLOOKUP($A149,'[39]Sales Summary Navy'!$B:$O,12,0),0)</f>
        <v>471.46</v>
      </c>
      <c r="O149" s="85">
        <f>IFERROR(VLOOKUP($A149,'[39]Sales Summary Navy'!$B:$O,13,0),0)</f>
        <v>471.46</v>
      </c>
      <c r="P149" s="85">
        <f>IFERROR(VLOOKUP($A149,'[39]Sales Summary Navy'!$B:$O,14,0),0)</f>
        <v>471.46</v>
      </c>
      <c r="Q149" s="86">
        <f t="shared" si="36"/>
        <v>4915.96</v>
      </c>
      <c r="R149" s="86"/>
      <c r="S149" s="124">
        <f t="shared" ref="S149:AD157" si="58">IFERROR(E149/$C149,0)</f>
        <v>1.739693888950955</v>
      </c>
      <c r="T149" s="124">
        <f t="shared" si="58"/>
        <v>2</v>
      </c>
      <c r="U149" s="124">
        <f t="shared" si="58"/>
        <v>2</v>
      </c>
      <c r="V149" s="124">
        <f t="shared" si="58"/>
        <v>2</v>
      </c>
      <c r="W149" s="124">
        <f t="shared" si="58"/>
        <v>2</v>
      </c>
      <c r="X149" s="124">
        <f t="shared" si="58"/>
        <v>2.8167802480169812</v>
      </c>
      <c r="Y149" s="124">
        <f t="shared" si="58"/>
        <v>2.5528991174170481</v>
      </c>
      <c r="Z149" s="124">
        <f t="shared" si="58"/>
        <v>1.8167802480169812</v>
      </c>
      <c r="AA149" s="124">
        <f t="shared" si="58"/>
        <v>2.6335604960339625</v>
      </c>
      <c r="AB149" s="124">
        <f t="shared" si="58"/>
        <v>2.6335604960339625</v>
      </c>
      <c r="AC149" s="124">
        <f t="shared" si="58"/>
        <v>2.6335604960339625</v>
      </c>
      <c r="AD149" s="124">
        <f t="shared" si="58"/>
        <v>2.6335604960339625</v>
      </c>
      <c r="AE149" s="86">
        <f t="shared" si="38"/>
        <v>2.2883662905448179</v>
      </c>
      <c r="AF149" s="133"/>
      <c r="AG149" s="87" t="s">
        <v>101</v>
      </c>
      <c r="AH149" s="42">
        <f t="shared" si="39"/>
        <v>6.378356538630654</v>
      </c>
      <c r="AI149" s="43">
        <f t="shared" si="40"/>
        <v>185.39835653863065</v>
      </c>
      <c r="AJ149" s="43">
        <f t="shared" si="41"/>
        <v>5091.112193104942</v>
      </c>
      <c r="AK149" s="43">
        <f t="shared" si="42"/>
        <v>175.15219310494194</v>
      </c>
      <c r="AO149" s="56">
        <v>40</v>
      </c>
      <c r="AP149" s="56">
        <v>1</v>
      </c>
      <c r="AQ149" s="45">
        <f t="shared" si="46"/>
        <v>2.2883662905448179</v>
      </c>
    </row>
    <row r="150" spans="1:16378" ht="12" customHeight="1">
      <c r="A150" s="82" t="s">
        <v>161</v>
      </c>
      <c r="B150" s="82" t="s">
        <v>162</v>
      </c>
      <c r="C150" s="134">
        <v>138.5</v>
      </c>
      <c r="D150" s="84"/>
      <c r="E150" s="85">
        <f>IFERROR(VLOOKUP($A150,'[39]Sales Summary Navy'!$B:$O,3,0),0)</f>
        <v>0</v>
      </c>
      <c r="F150" s="85">
        <f>IFERROR(VLOOKUP($A150,'[39]Sales Summary Navy'!$B:$O,4,0),0)</f>
        <v>0</v>
      </c>
      <c r="G150" s="85">
        <f>IFERROR(VLOOKUP($A150,'[39]Sales Summary Navy'!$B:$O,5,0),0)</f>
        <v>0</v>
      </c>
      <c r="H150" s="85">
        <f>IFERROR(VLOOKUP($A150,'[39]Sales Summary Navy'!$B:$O,6,0),0)</f>
        <v>0</v>
      </c>
      <c r="I150" s="85">
        <f>IFERROR(VLOOKUP($A150,'[39]Sales Summary Navy'!$B:$O,7,0),0)</f>
        <v>0</v>
      </c>
      <c r="J150" s="85">
        <f>IFERROR(VLOOKUP($A150,'[39]Sales Summary Navy'!$B:$O,8,0),0)</f>
        <v>0</v>
      </c>
      <c r="K150" s="135">
        <f>IFERROR(VLOOKUP($A150,'[39]Sales Summary Navy'!$B:$O,9,0),0)</f>
        <v>474.4</v>
      </c>
      <c r="L150" s="85">
        <f>IFERROR(VLOOKUP($A150,'[39]Sales Summary Navy'!$B:$O,10,0),0)</f>
        <v>0</v>
      </c>
      <c r="M150" s="85">
        <f>IFERROR(VLOOKUP($A150,'[39]Sales Summary Navy'!$B:$O,11,0),0)</f>
        <v>0</v>
      </c>
      <c r="N150" s="85">
        <f>IFERROR(VLOOKUP($A150,'[39]Sales Summary Navy'!$B:$O,12,0),0)</f>
        <v>0</v>
      </c>
      <c r="O150" s="85">
        <f>IFERROR(VLOOKUP($A150,'[39]Sales Summary Navy'!$B:$O,13,0),0)</f>
        <v>0</v>
      </c>
      <c r="P150" s="85">
        <f>IFERROR(VLOOKUP($A150,'[39]Sales Summary Navy'!$B:$O,14,0),0)</f>
        <v>0</v>
      </c>
      <c r="Q150" s="86">
        <f t="shared" si="36"/>
        <v>474.4</v>
      </c>
      <c r="R150" s="86"/>
      <c r="S150" s="86">
        <f t="shared" si="58"/>
        <v>0</v>
      </c>
      <c r="T150" s="86">
        <f t="shared" si="58"/>
        <v>0</v>
      </c>
      <c r="U150" s="86">
        <f t="shared" si="58"/>
        <v>0</v>
      </c>
      <c r="V150" s="86">
        <f t="shared" si="58"/>
        <v>0</v>
      </c>
      <c r="W150" s="86">
        <f t="shared" si="58"/>
        <v>0</v>
      </c>
      <c r="X150" s="86">
        <f t="shared" si="58"/>
        <v>0</v>
      </c>
      <c r="Y150" s="86">
        <f t="shared" si="58"/>
        <v>3.4252707581227435</v>
      </c>
      <c r="Z150" s="86">
        <f t="shared" si="58"/>
        <v>0</v>
      </c>
      <c r="AA150" s="86">
        <f t="shared" si="58"/>
        <v>0</v>
      </c>
      <c r="AB150" s="86">
        <f t="shared" si="58"/>
        <v>0</v>
      </c>
      <c r="AC150" s="86">
        <f t="shared" si="58"/>
        <v>0</v>
      </c>
      <c r="AD150" s="86">
        <f t="shared" si="58"/>
        <v>0</v>
      </c>
      <c r="AE150" s="86">
        <f t="shared" si="38"/>
        <v>0.28543922984356196</v>
      </c>
      <c r="AF150" s="133"/>
      <c r="AG150" s="87" t="s">
        <v>101</v>
      </c>
      <c r="AH150" s="42">
        <f t="shared" si="39"/>
        <v>4.9346574717927911</v>
      </c>
      <c r="AI150" s="43">
        <f t="shared" si="40"/>
        <v>143.4346574717928</v>
      </c>
      <c r="AJ150" s="43">
        <f t="shared" si="41"/>
        <v>491.30253793948378</v>
      </c>
      <c r="AK150" s="43">
        <f t="shared" si="42"/>
        <v>16.902537939483807</v>
      </c>
    </row>
    <row r="151" spans="1:16378" ht="12" customHeight="1">
      <c r="A151" s="37" t="s">
        <v>163</v>
      </c>
      <c r="B151" s="37" t="str">
        <f>VLOOKUP(A151,'[39]Sales Summary Regulated'!$B:$C,2,FALSE)</f>
        <v>CONTAINER DELIVERY CHARGE</v>
      </c>
      <c r="C151" s="38">
        <f>IFERROR(IFERROR(VLOOKUP(A151,'[39]All Other Rates'!$F$2:$H$646,3,FALSE),VLOOKUP(A151,#REF!,3,FALSE)),IF('Regulated Price Out'!Q151=0,0,"missing price"))</f>
        <v>109.2</v>
      </c>
      <c r="D151" s="108"/>
      <c r="E151" s="35">
        <f>IFERROR(VLOOKUP($A151,'[39]Sales Summary Regulated'!$B:$O,3,0),0)</f>
        <v>3958.58</v>
      </c>
      <c r="F151" s="35">
        <f>IFERROR(VLOOKUP($A151,'[39]Sales Summary Regulated'!$B:$O,4,0),0)</f>
        <v>1965.6000000000001</v>
      </c>
      <c r="G151" s="35">
        <f>IFERROR(VLOOKUP($A151,'[39]Sales Summary Regulated'!$B:$O,5,0),0)</f>
        <v>2402.4</v>
      </c>
      <c r="H151" s="35">
        <f>IFERROR(VLOOKUP($A151,'[39]Sales Summary Regulated'!$B:$O,6,0),0)</f>
        <v>4040.4000000000005</v>
      </c>
      <c r="I151" s="35">
        <f>IFERROR(VLOOKUP($A151,'[39]Sales Summary Regulated'!$B:$O,7,0),0)</f>
        <v>5187.16</v>
      </c>
      <c r="J151" s="35">
        <f>IFERROR(VLOOKUP($A151,'[39]Sales Summary Regulated'!$B:$O,8,0),0)</f>
        <v>5132.4000000000005</v>
      </c>
      <c r="K151" s="35">
        <f>IFERROR(VLOOKUP($A151,'[39]Sales Summary Regulated'!$B:$O,9,0),0)</f>
        <v>3658.68</v>
      </c>
      <c r="L151" s="35">
        <f>IFERROR(VLOOKUP($A151,'[39]Sales Summary Regulated'!$B:$O,10,0),0)</f>
        <v>3630.98</v>
      </c>
      <c r="M151" s="35">
        <f>IFERROR(VLOOKUP($A151,'[39]Sales Summary Regulated'!$B:$O,11,0),0)</f>
        <v>2620.8000000000002</v>
      </c>
      <c r="N151" s="35">
        <f>IFERROR(VLOOKUP($A151,'[39]Sales Summary Regulated'!$B:$O,12,0),0)</f>
        <v>2730</v>
      </c>
      <c r="O151" s="35">
        <f>IFERROR(VLOOKUP($A151,'[39]Sales Summary Regulated'!$B:$O,13,0),0)</f>
        <v>2293.1999999999998</v>
      </c>
      <c r="P151" s="35">
        <f>IFERROR(VLOOKUP($A151,'[39]Sales Summary Regulated'!$B:$O,14,0),0)</f>
        <v>1876.4</v>
      </c>
      <c r="Q151" s="89">
        <f t="shared" si="36"/>
        <v>39496.6</v>
      </c>
      <c r="R151" s="89"/>
      <c r="S151" s="89">
        <f t="shared" si="58"/>
        <v>36.250732600732597</v>
      </c>
      <c r="T151" s="89">
        <f t="shared" si="58"/>
        <v>18</v>
      </c>
      <c r="U151" s="89">
        <f t="shared" si="58"/>
        <v>22</v>
      </c>
      <c r="V151" s="89">
        <f t="shared" si="58"/>
        <v>37.000000000000007</v>
      </c>
      <c r="W151" s="89">
        <f t="shared" si="58"/>
        <v>47.501465201465201</v>
      </c>
      <c r="X151" s="89">
        <f t="shared" si="58"/>
        <v>47.000000000000007</v>
      </c>
      <c r="Y151" s="89">
        <f t="shared" si="58"/>
        <v>33.504395604395604</v>
      </c>
      <c r="Z151" s="89">
        <f t="shared" si="58"/>
        <v>33.250732600732597</v>
      </c>
      <c r="AA151" s="89">
        <f t="shared" si="58"/>
        <v>24</v>
      </c>
      <c r="AB151" s="89">
        <f t="shared" si="58"/>
        <v>25</v>
      </c>
      <c r="AC151" s="89">
        <f t="shared" si="58"/>
        <v>20.999999999999996</v>
      </c>
      <c r="AD151" s="89">
        <f t="shared" si="58"/>
        <v>17.183150183150182</v>
      </c>
      <c r="AE151" s="89">
        <f t="shared" si="38"/>
        <v>30.140873015873016</v>
      </c>
      <c r="AF151" s="28"/>
      <c r="AG151" s="28"/>
      <c r="AH151" s="42">
        <f t="shared" si="39"/>
        <v>3.8907191041138836</v>
      </c>
      <c r="AI151" s="43">
        <f t="shared" si="40"/>
        <v>113.09071910411389</v>
      </c>
      <c r="AJ151" s="43">
        <f t="shared" si="41"/>
        <v>40903.83604549033</v>
      </c>
      <c r="AK151" s="43">
        <f t="shared" si="42"/>
        <v>1407.2360454903319</v>
      </c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  <c r="CSP151" s="2"/>
      <c r="CSQ151" s="2"/>
      <c r="CSR151" s="2"/>
      <c r="CSS151" s="2"/>
      <c r="CST151" s="2"/>
      <c r="CSU151" s="2"/>
      <c r="CSV151" s="2"/>
      <c r="CSW151" s="2"/>
      <c r="CSX151" s="2"/>
      <c r="CSY151" s="2"/>
      <c r="CSZ151" s="2"/>
      <c r="CTA151" s="2"/>
      <c r="CTB151" s="2"/>
      <c r="CTC151" s="2"/>
      <c r="CTD151" s="2"/>
      <c r="CTE151" s="2"/>
      <c r="CTF151" s="2"/>
      <c r="CTG151" s="2"/>
      <c r="CTH151" s="2"/>
      <c r="CTI151" s="2"/>
      <c r="CTJ151" s="2"/>
      <c r="CTK151" s="2"/>
      <c r="CTL151" s="2"/>
      <c r="CTM151" s="2"/>
      <c r="CTN151" s="2"/>
      <c r="CTO151" s="2"/>
      <c r="CTP151" s="2"/>
      <c r="CTQ151" s="2"/>
      <c r="CTR151" s="2"/>
      <c r="CTS151" s="2"/>
      <c r="CTT151" s="2"/>
      <c r="CTU151" s="2"/>
      <c r="CTV151" s="2"/>
      <c r="CTW151" s="2"/>
      <c r="CTX151" s="2"/>
      <c r="CTY151" s="2"/>
      <c r="CTZ151" s="2"/>
      <c r="CUA151" s="2"/>
      <c r="CUB151" s="2"/>
      <c r="CUC151" s="2"/>
      <c r="CUD151" s="2"/>
      <c r="CUE151" s="2"/>
      <c r="CUF151" s="2"/>
      <c r="CUG151" s="2"/>
      <c r="CUH151" s="2"/>
      <c r="CUI151" s="2"/>
      <c r="CUJ151" s="2"/>
      <c r="CUK151" s="2"/>
      <c r="CUL151" s="2"/>
      <c r="CUM151" s="2"/>
      <c r="CUN151" s="2"/>
      <c r="CUO151" s="2"/>
      <c r="CUP151" s="2"/>
      <c r="CUQ151" s="2"/>
      <c r="CUR151" s="2"/>
      <c r="CUS151" s="2"/>
      <c r="CUT151" s="2"/>
      <c r="CUU151" s="2"/>
      <c r="CUV151" s="2"/>
      <c r="CUW151" s="2"/>
      <c r="CUX151" s="2"/>
      <c r="CUY151" s="2"/>
      <c r="CUZ151" s="2"/>
      <c r="CVA151" s="2"/>
      <c r="CVB151" s="2"/>
      <c r="CVC151" s="2"/>
      <c r="CVD151" s="2"/>
      <c r="CVE151" s="2"/>
      <c r="CVF151" s="2"/>
      <c r="CVG151" s="2"/>
      <c r="CVH151" s="2"/>
      <c r="CVI151" s="2"/>
      <c r="CVJ151" s="2"/>
      <c r="CVK151" s="2"/>
      <c r="CVL151" s="2"/>
      <c r="CVM151" s="2"/>
      <c r="CVN151" s="2"/>
      <c r="CVO151" s="2"/>
      <c r="CVP151" s="2"/>
      <c r="CVQ151" s="2"/>
      <c r="CVR151" s="2"/>
      <c r="CVS151" s="2"/>
      <c r="CVT151" s="2"/>
      <c r="CVU151" s="2"/>
      <c r="CVV151" s="2"/>
      <c r="CVW151" s="2"/>
      <c r="CVX151" s="2"/>
      <c r="CVY151" s="2"/>
      <c r="CVZ151" s="2"/>
      <c r="CWA151" s="2"/>
      <c r="CWB151" s="2"/>
      <c r="CWC151" s="2"/>
      <c r="CWD151" s="2"/>
      <c r="CWE151" s="2"/>
      <c r="CWF151" s="2"/>
      <c r="CWG151" s="2"/>
      <c r="CWH151" s="2"/>
      <c r="CWI151" s="2"/>
      <c r="CWJ151" s="2"/>
      <c r="CWK151" s="2"/>
      <c r="CWL151" s="2"/>
      <c r="CWM151" s="2"/>
      <c r="CWN151" s="2"/>
      <c r="CWO151" s="2"/>
      <c r="CWP151" s="2"/>
      <c r="CWQ151" s="2"/>
      <c r="CWR151" s="2"/>
      <c r="CWS151" s="2"/>
      <c r="CWT151" s="2"/>
      <c r="CWU151" s="2"/>
      <c r="CWV151" s="2"/>
      <c r="CWW151" s="2"/>
      <c r="CWX151" s="2"/>
      <c r="CWY151" s="2"/>
      <c r="CWZ151" s="2"/>
      <c r="CXA151" s="2"/>
      <c r="CXB151" s="2"/>
      <c r="CXC151" s="2"/>
      <c r="CXD151" s="2"/>
      <c r="CXE151" s="2"/>
      <c r="CXF151" s="2"/>
      <c r="CXG151" s="2"/>
      <c r="CXH151" s="2"/>
      <c r="CXI151" s="2"/>
      <c r="CXJ151" s="2"/>
      <c r="CXK151" s="2"/>
      <c r="CXL151" s="2"/>
      <c r="CXM151" s="2"/>
      <c r="CXN151" s="2"/>
      <c r="CXO151" s="2"/>
      <c r="CXP151" s="2"/>
      <c r="CXQ151" s="2"/>
      <c r="CXR151" s="2"/>
      <c r="CXS151" s="2"/>
      <c r="CXT151" s="2"/>
      <c r="CXU151" s="2"/>
      <c r="CXV151" s="2"/>
      <c r="CXW151" s="2"/>
      <c r="CXX151" s="2"/>
      <c r="CXY151" s="2"/>
      <c r="CXZ151" s="2"/>
      <c r="CYA151" s="2"/>
      <c r="CYB151" s="2"/>
      <c r="CYC151" s="2"/>
      <c r="CYD151" s="2"/>
      <c r="CYE151" s="2"/>
      <c r="CYF151" s="2"/>
      <c r="CYG151" s="2"/>
      <c r="CYH151" s="2"/>
      <c r="CYI151" s="2"/>
      <c r="CYJ151" s="2"/>
      <c r="CYK151" s="2"/>
      <c r="CYL151" s="2"/>
      <c r="CYM151" s="2"/>
      <c r="CYN151" s="2"/>
      <c r="CYO151" s="2"/>
      <c r="CYP151" s="2"/>
      <c r="CYQ151" s="2"/>
      <c r="CYR151" s="2"/>
      <c r="CYS151" s="2"/>
      <c r="CYT151" s="2"/>
      <c r="CYU151" s="2"/>
      <c r="CYV151" s="2"/>
      <c r="CYW151" s="2"/>
      <c r="CYX151" s="2"/>
      <c r="CYY151" s="2"/>
      <c r="CYZ151" s="2"/>
      <c r="CZA151" s="2"/>
      <c r="CZB151" s="2"/>
      <c r="CZC151" s="2"/>
      <c r="CZD151" s="2"/>
      <c r="CZE151" s="2"/>
      <c r="CZF151" s="2"/>
      <c r="CZG151" s="2"/>
      <c r="CZH151" s="2"/>
      <c r="CZI151" s="2"/>
      <c r="CZJ151" s="2"/>
      <c r="CZK151" s="2"/>
      <c r="CZL151" s="2"/>
      <c r="CZM151" s="2"/>
      <c r="CZN151" s="2"/>
      <c r="CZO151" s="2"/>
      <c r="CZP151" s="2"/>
      <c r="CZQ151" s="2"/>
      <c r="CZR151" s="2"/>
      <c r="CZS151" s="2"/>
      <c r="CZT151" s="2"/>
      <c r="CZU151" s="2"/>
      <c r="CZV151" s="2"/>
      <c r="CZW151" s="2"/>
      <c r="CZX151" s="2"/>
      <c r="CZY151" s="2"/>
      <c r="CZZ151" s="2"/>
      <c r="DAA151" s="2"/>
      <c r="DAB151" s="2"/>
      <c r="DAC151" s="2"/>
      <c r="DAD151" s="2"/>
      <c r="DAE151" s="2"/>
      <c r="DAF151" s="2"/>
      <c r="DAG151" s="2"/>
      <c r="DAH151" s="2"/>
      <c r="DAI151" s="2"/>
      <c r="DAJ151" s="2"/>
      <c r="DAK151" s="2"/>
      <c r="DAL151" s="2"/>
      <c r="DAM151" s="2"/>
      <c r="DAN151" s="2"/>
      <c r="DAO151" s="2"/>
      <c r="DAP151" s="2"/>
      <c r="DAQ151" s="2"/>
      <c r="DAR151" s="2"/>
      <c r="DAS151" s="2"/>
      <c r="DAT151" s="2"/>
      <c r="DAU151" s="2"/>
      <c r="DAV151" s="2"/>
      <c r="DAW151" s="2"/>
      <c r="DAX151" s="2"/>
      <c r="DAY151" s="2"/>
      <c r="DAZ151" s="2"/>
      <c r="DBA151" s="2"/>
      <c r="DBB151" s="2"/>
      <c r="DBC151" s="2"/>
      <c r="DBD151" s="2"/>
      <c r="DBE151" s="2"/>
      <c r="DBF151" s="2"/>
      <c r="DBG151" s="2"/>
      <c r="DBH151" s="2"/>
      <c r="DBI151" s="2"/>
      <c r="DBJ151" s="2"/>
      <c r="DBK151" s="2"/>
      <c r="DBL151" s="2"/>
      <c r="DBM151" s="2"/>
      <c r="DBN151" s="2"/>
      <c r="DBO151" s="2"/>
      <c r="DBP151" s="2"/>
      <c r="DBQ151" s="2"/>
      <c r="DBR151" s="2"/>
      <c r="DBS151" s="2"/>
      <c r="DBT151" s="2"/>
      <c r="DBU151" s="2"/>
      <c r="DBV151" s="2"/>
      <c r="DBW151" s="2"/>
      <c r="DBX151" s="2"/>
      <c r="DBY151" s="2"/>
      <c r="DBZ151" s="2"/>
      <c r="DCA151" s="2"/>
      <c r="DCB151" s="2"/>
      <c r="DCC151" s="2"/>
      <c r="DCD151" s="2"/>
      <c r="DCE151" s="2"/>
      <c r="DCF151" s="2"/>
      <c r="DCG151" s="2"/>
      <c r="DCH151" s="2"/>
      <c r="DCI151" s="2"/>
      <c r="DCJ151" s="2"/>
      <c r="DCK151" s="2"/>
      <c r="DCL151" s="2"/>
      <c r="DCM151" s="2"/>
      <c r="DCN151" s="2"/>
      <c r="DCO151" s="2"/>
      <c r="DCP151" s="2"/>
      <c r="DCQ151" s="2"/>
      <c r="DCR151" s="2"/>
      <c r="DCS151" s="2"/>
      <c r="DCT151" s="2"/>
      <c r="DCU151" s="2"/>
      <c r="DCV151" s="2"/>
      <c r="DCW151" s="2"/>
      <c r="DCX151" s="2"/>
      <c r="DCY151" s="2"/>
      <c r="DCZ151" s="2"/>
      <c r="DDA151" s="2"/>
      <c r="DDB151" s="2"/>
      <c r="DDC151" s="2"/>
      <c r="DDD151" s="2"/>
      <c r="DDE151" s="2"/>
      <c r="DDF151" s="2"/>
      <c r="DDG151" s="2"/>
      <c r="DDH151" s="2"/>
      <c r="DDI151" s="2"/>
      <c r="DDJ151" s="2"/>
      <c r="DDK151" s="2"/>
      <c r="DDL151" s="2"/>
      <c r="DDM151" s="2"/>
      <c r="DDN151" s="2"/>
      <c r="DDO151" s="2"/>
      <c r="DDP151" s="2"/>
      <c r="DDQ151" s="2"/>
      <c r="DDR151" s="2"/>
      <c r="DDS151" s="2"/>
      <c r="DDT151" s="2"/>
      <c r="DDU151" s="2"/>
      <c r="DDV151" s="2"/>
      <c r="DDW151" s="2"/>
      <c r="DDX151" s="2"/>
      <c r="DDY151" s="2"/>
      <c r="DDZ151" s="2"/>
      <c r="DEA151" s="2"/>
      <c r="DEB151" s="2"/>
      <c r="DEC151" s="2"/>
      <c r="DED151" s="2"/>
      <c r="DEE151" s="2"/>
      <c r="DEF151" s="2"/>
      <c r="DEG151" s="2"/>
      <c r="DEH151" s="2"/>
      <c r="DEI151" s="2"/>
      <c r="DEJ151" s="2"/>
      <c r="DEK151" s="2"/>
      <c r="DEL151" s="2"/>
      <c r="DEM151" s="2"/>
      <c r="DEN151" s="2"/>
      <c r="DEO151" s="2"/>
      <c r="DEP151" s="2"/>
      <c r="DEQ151" s="2"/>
      <c r="DER151" s="2"/>
      <c r="DES151" s="2"/>
      <c r="DET151" s="2"/>
      <c r="DEU151" s="2"/>
      <c r="DEV151" s="2"/>
      <c r="DEW151" s="2"/>
      <c r="DEX151" s="2"/>
      <c r="DEY151" s="2"/>
      <c r="DEZ151" s="2"/>
      <c r="DFA151" s="2"/>
      <c r="DFB151" s="2"/>
      <c r="DFC151" s="2"/>
      <c r="DFD151" s="2"/>
      <c r="DFE151" s="2"/>
      <c r="DFF151" s="2"/>
      <c r="DFG151" s="2"/>
      <c r="DFH151" s="2"/>
      <c r="DFI151" s="2"/>
      <c r="DFJ151" s="2"/>
      <c r="DFK151" s="2"/>
      <c r="DFL151" s="2"/>
      <c r="DFM151" s="2"/>
      <c r="DFN151" s="2"/>
      <c r="DFO151" s="2"/>
      <c r="DFP151" s="2"/>
      <c r="DFQ151" s="2"/>
      <c r="DFR151" s="2"/>
      <c r="DFS151" s="2"/>
      <c r="DFT151" s="2"/>
      <c r="DFU151" s="2"/>
      <c r="DFV151" s="2"/>
      <c r="DFW151" s="2"/>
      <c r="DFX151" s="2"/>
      <c r="DFY151" s="2"/>
      <c r="DFZ151" s="2"/>
      <c r="DGA151" s="2"/>
      <c r="DGB151" s="2"/>
      <c r="DGC151" s="2"/>
      <c r="DGD151" s="2"/>
      <c r="DGE151" s="2"/>
      <c r="DGF151" s="2"/>
      <c r="DGG151" s="2"/>
      <c r="DGH151" s="2"/>
      <c r="DGI151" s="2"/>
      <c r="DGJ151" s="2"/>
      <c r="DGK151" s="2"/>
      <c r="DGL151" s="2"/>
      <c r="DGM151" s="2"/>
      <c r="DGN151" s="2"/>
      <c r="DGO151" s="2"/>
      <c r="DGP151" s="2"/>
      <c r="DGQ151" s="2"/>
      <c r="DGR151" s="2"/>
      <c r="DGS151" s="2"/>
      <c r="DGT151" s="2"/>
      <c r="DGU151" s="2"/>
      <c r="DGV151" s="2"/>
      <c r="DGW151" s="2"/>
      <c r="DGX151" s="2"/>
      <c r="DGY151" s="2"/>
      <c r="DGZ151" s="2"/>
      <c r="DHA151" s="2"/>
      <c r="DHB151" s="2"/>
      <c r="DHC151" s="2"/>
      <c r="DHD151" s="2"/>
      <c r="DHE151" s="2"/>
      <c r="DHF151" s="2"/>
      <c r="DHG151" s="2"/>
      <c r="DHH151" s="2"/>
      <c r="DHI151" s="2"/>
      <c r="DHJ151" s="2"/>
      <c r="DHK151" s="2"/>
      <c r="DHL151" s="2"/>
      <c r="DHM151" s="2"/>
      <c r="DHN151" s="2"/>
      <c r="DHO151" s="2"/>
      <c r="DHP151" s="2"/>
      <c r="DHQ151" s="2"/>
      <c r="DHR151" s="2"/>
      <c r="DHS151" s="2"/>
      <c r="DHT151" s="2"/>
      <c r="DHU151" s="2"/>
      <c r="DHV151" s="2"/>
      <c r="DHW151" s="2"/>
      <c r="DHX151" s="2"/>
      <c r="DHY151" s="2"/>
      <c r="DHZ151" s="2"/>
      <c r="DIA151" s="2"/>
      <c r="DIB151" s="2"/>
      <c r="DIC151" s="2"/>
      <c r="DID151" s="2"/>
      <c r="DIE151" s="2"/>
      <c r="DIF151" s="2"/>
      <c r="DIG151" s="2"/>
      <c r="DIH151" s="2"/>
      <c r="DII151" s="2"/>
      <c r="DIJ151" s="2"/>
      <c r="DIK151" s="2"/>
      <c r="DIL151" s="2"/>
      <c r="DIM151" s="2"/>
      <c r="DIN151" s="2"/>
      <c r="DIO151" s="2"/>
      <c r="DIP151" s="2"/>
      <c r="DIQ151" s="2"/>
      <c r="DIR151" s="2"/>
      <c r="DIS151" s="2"/>
      <c r="DIT151" s="2"/>
      <c r="DIU151" s="2"/>
      <c r="DIV151" s="2"/>
      <c r="DIW151" s="2"/>
      <c r="DIX151" s="2"/>
      <c r="DIY151" s="2"/>
      <c r="DIZ151" s="2"/>
      <c r="DJA151" s="2"/>
      <c r="DJB151" s="2"/>
      <c r="DJC151" s="2"/>
      <c r="DJD151" s="2"/>
      <c r="DJE151" s="2"/>
      <c r="DJF151" s="2"/>
      <c r="DJG151" s="2"/>
      <c r="DJH151" s="2"/>
      <c r="DJI151" s="2"/>
      <c r="DJJ151" s="2"/>
      <c r="DJK151" s="2"/>
      <c r="DJL151" s="2"/>
      <c r="DJM151" s="2"/>
      <c r="DJN151" s="2"/>
      <c r="DJO151" s="2"/>
      <c r="DJP151" s="2"/>
      <c r="DJQ151" s="2"/>
      <c r="DJR151" s="2"/>
      <c r="DJS151" s="2"/>
      <c r="DJT151" s="2"/>
      <c r="DJU151" s="2"/>
      <c r="DJV151" s="2"/>
      <c r="DJW151" s="2"/>
      <c r="DJX151" s="2"/>
      <c r="DJY151" s="2"/>
      <c r="DJZ151" s="2"/>
      <c r="DKA151" s="2"/>
      <c r="DKB151" s="2"/>
      <c r="DKC151" s="2"/>
      <c r="DKD151" s="2"/>
      <c r="DKE151" s="2"/>
      <c r="DKF151" s="2"/>
      <c r="DKG151" s="2"/>
      <c r="DKH151" s="2"/>
      <c r="DKI151" s="2"/>
      <c r="DKJ151" s="2"/>
      <c r="DKK151" s="2"/>
      <c r="DKL151" s="2"/>
      <c r="DKM151" s="2"/>
      <c r="DKN151" s="2"/>
      <c r="DKO151" s="2"/>
      <c r="DKP151" s="2"/>
      <c r="DKQ151" s="2"/>
      <c r="DKR151" s="2"/>
      <c r="DKS151" s="2"/>
      <c r="DKT151" s="2"/>
      <c r="DKU151" s="2"/>
      <c r="DKV151" s="2"/>
      <c r="DKW151" s="2"/>
      <c r="DKX151" s="2"/>
      <c r="DKY151" s="2"/>
      <c r="DKZ151" s="2"/>
      <c r="DLA151" s="2"/>
      <c r="DLB151" s="2"/>
      <c r="DLC151" s="2"/>
      <c r="DLD151" s="2"/>
      <c r="DLE151" s="2"/>
      <c r="DLF151" s="2"/>
      <c r="DLG151" s="2"/>
      <c r="DLH151" s="2"/>
      <c r="DLI151" s="2"/>
      <c r="DLJ151" s="2"/>
      <c r="DLK151" s="2"/>
      <c r="DLL151" s="2"/>
      <c r="DLM151" s="2"/>
      <c r="DLN151" s="2"/>
      <c r="DLO151" s="2"/>
      <c r="DLP151" s="2"/>
      <c r="DLQ151" s="2"/>
      <c r="DLR151" s="2"/>
      <c r="DLS151" s="2"/>
      <c r="DLT151" s="2"/>
      <c r="DLU151" s="2"/>
      <c r="DLV151" s="2"/>
      <c r="DLW151" s="2"/>
      <c r="DLX151" s="2"/>
      <c r="DLY151" s="2"/>
      <c r="DLZ151" s="2"/>
      <c r="DMA151" s="2"/>
      <c r="DMB151" s="2"/>
      <c r="DMC151" s="2"/>
      <c r="DMD151" s="2"/>
      <c r="DME151" s="2"/>
      <c r="DMF151" s="2"/>
      <c r="DMG151" s="2"/>
      <c r="DMH151" s="2"/>
      <c r="DMI151" s="2"/>
      <c r="DMJ151" s="2"/>
      <c r="DMK151" s="2"/>
      <c r="DML151" s="2"/>
      <c r="DMM151" s="2"/>
      <c r="DMN151" s="2"/>
      <c r="DMO151" s="2"/>
      <c r="DMP151" s="2"/>
      <c r="DMQ151" s="2"/>
      <c r="DMR151" s="2"/>
      <c r="DMS151" s="2"/>
      <c r="DMT151" s="2"/>
      <c r="DMU151" s="2"/>
      <c r="DMV151" s="2"/>
      <c r="DMW151" s="2"/>
      <c r="DMX151" s="2"/>
      <c r="DMY151" s="2"/>
      <c r="DMZ151" s="2"/>
      <c r="DNA151" s="2"/>
      <c r="DNB151" s="2"/>
      <c r="DNC151" s="2"/>
      <c r="DND151" s="2"/>
      <c r="DNE151" s="2"/>
      <c r="DNF151" s="2"/>
      <c r="DNG151" s="2"/>
      <c r="DNH151" s="2"/>
      <c r="DNI151" s="2"/>
      <c r="DNJ151" s="2"/>
      <c r="DNK151" s="2"/>
      <c r="DNL151" s="2"/>
      <c r="DNM151" s="2"/>
      <c r="DNN151" s="2"/>
      <c r="DNO151" s="2"/>
      <c r="DNP151" s="2"/>
      <c r="DNQ151" s="2"/>
      <c r="DNR151" s="2"/>
      <c r="DNS151" s="2"/>
      <c r="DNT151" s="2"/>
      <c r="DNU151" s="2"/>
      <c r="DNV151" s="2"/>
      <c r="DNW151" s="2"/>
      <c r="DNX151" s="2"/>
      <c r="DNY151" s="2"/>
      <c r="DNZ151" s="2"/>
      <c r="DOA151" s="2"/>
      <c r="DOB151" s="2"/>
      <c r="DOC151" s="2"/>
      <c r="DOD151" s="2"/>
      <c r="DOE151" s="2"/>
      <c r="DOF151" s="2"/>
      <c r="DOG151" s="2"/>
      <c r="DOH151" s="2"/>
      <c r="DOI151" s="2"/>
      <c r="DOJ151" s="2"/>
      <c r="DOK151" s="2"/>
      <c r="DOL151" s="2"/>
      <c r="DOM151" s="2"/>
      <c r="DON151" s="2"/>
      <c r="DOO151" s="2"/>
      <c r="DOP151" s="2"/>
      <c r="DOQ151" s="2"/>
      <c r="DOR151" s="2"/>
      <c r="DOS151" s="2"/>
      <c r="DOT151" s="2"/>
      <c r="DOU151" s="2"/>
      <c r="DOV151" s="2"/>
      <c r="DOW151" s="2"/>
      <c r="DOX151" s="2"/>
      <c r="DOY151" s="2"/>
      <c r="DOZ151" s="2"/>
      <c r="DPA151" s="2"/>
      <c r="DPB151" s="2"/>
      <c r="DPC151" s="2"/>
      <c r="DPD151" s="2"/>
      <c r="DPE151" s="2"/>
      <c r="DPF151" s="2"/>
      <c r="DPG151" s="2"/>
      <c r="DPH151" s="2"/>
      <c r="DPI151" s="2"/>
      <c r="DPJ151" s="2"/>
      <c r="DPK151" s="2"/>
      <c r="DPL151" s="2"/>
      <c r="DPM151" s="2"/>
      <c r="DPN151" s="2"/>
      <c r="DPO151" s="2"/>
      <c r="DPP151" s="2"/>
      <c r="DPQ151" s="2"/>
      <c r="DPR151" s="2"/>
      <c r="DPS151" s="2"/>
      <c r="DPT151" s="2"/>
      <c r="DPU151" s="2"/>
      <c r="DPV151" s="2"/>
      <c r="DPW151" s="2"/>
      <c r="DPX151" s="2"/>
      <c r="DPY151" s="2"/>
      <c r="DPZ151" s="2"/>
      <c r="DQA151" s="2"/>
      <c r="DQB151" s="2"/>
      <c r="DQC151" s="2"/>
      <c r="DQD151" s="2"/>
      <c r="DQE151" s="2"/>
      <c r="DQF151" s="2"/>
      <c r="DQG151" s="2"/>
      <c r="DQH151" s="2"/>
      <c r="DQI151" s="2"/>
      <c r="DQJ151" s="2"/>
      <c r="DQK151" s="2"/>
      <c r="DQL151" s="2"/>
      <c r="DQM151" s="2"/>
      <c r="DQN151" s="2"/>
      <c r="DQO151" s="2"/>
      <c r="DQP151" s="2"/>
      <c r="DQQ151" s="2"/>
      <c r="DQR151" s="2"/>
      <c r="DQS151" s="2"/>
      <c r="DQT151" s="2"/>
      <c r="DQU151" s="2"/>
      <c r="DQV151" s="2"/>
      <c r="DQW151" s="2"/>
      <c r="DQX151" s="2"/>
      <c r="DQY151" s="2"/>
      <c r="DQZ151" s="2"/>
      <c r="DRA151" s="2"/>
      <c r="DRB151" s="2"/>
      <c r="DRC151" s="2"/>
      <c r="DRD151" s="2"/>
      <c r="DRE151" s="2"/>
      <c r="DRF151" s="2"/>
      <c r="DRG151" s="2"/>
      <c r="DRH151" s="2"/>
      <c r="DRI151" s="2"/>
      <c r="DRJ151" s="2"/>
      <c r="DRK151" s="2"/>
      <c r="DRL151" s="2"/>
      <c r="DRM151" s="2"/>
      <c r="DRN151" s="2"/>
      <c r="DRO151" s="2"/>
      <c r="DRP151" s="2"/>
      <c r="DRQ151" s="2"/>
      <c r="DRR151" s="2"/>
      <c r="DRS151" s="2"/>
      <c r="DRT151" s="2"/>
      <c r="DRU151" s="2"/>
      <c r="DRV151" s="2"/>
      <c r="DRW151" s="2"/>
      <c r="DRX151" s="2"/>
      <c r="DRY151" s="2"/>
      <c r="DRZ151" s="2"/>
      <c r="DSA151" s="2"/>
      <c r="DSB151" s="2"/>
      <c r="DSC151" s="2"/>
      <c r="DSD151" s="2"/>
      <c r="DSE151" s="2"/>
      <c r="DSF151" s="2"/>
      <c r="DSG151" s="2"/>
      <c r="DSH151" s="2"/>
      <c r="DSI151" s="2"/>
      <c r="DSJ151" s="2"/>
      <c r="DSK151" s="2"/>
      <c r="DSL151" s="2"/>
      <c r="DSM151" s="2"/>
      <c r="DSN151" s="2"/>
      <c r="DSO151" s="2"/>
      <c r="DSP151" s="2"/>
      <c r="DSQ151" s="2"/>
      <c r="DSR151" s="2"/>
      <c r="DSS151" s="2"/>
      <c r="DST151" s="2"/>
      <c r="DSU151" s="2"/>
      <c r="DSV151" s="2"/>
      <c r="DSW151" s="2"/>
      <c r="DSX151" s="2"/>
      <c r="DSY151" s="2"/>
      <c r="DSZ151" s="2"/>
      <c r="DTA151" s="2"/>
      <c r="DTB151" s="2"/>
      <c r="DTC151" s="2"/>
      <c r="DTD151" s="2"/>
      <c r="DTE151" s="2"/>
      <c r="DTF151" s="2"/>
      <c r="DTG151" s="2"/>
      <c r="DTH151" s="2"/>
      <c r="DTI151" s="2"/>
      <c r="DTJ151" s="2"/>
      <c r="DTK151" s="2"/>
      <c r="DTL151" s="2"/>
      <c r="DTM151" s="2"/>
      <c r="DTN151" s="2"/>
      <c r="DTO151" s="2"/>
      <c r="DTP151" s="2"/>
      <c r="DTQ151" s="2"/>
      <c r="DTR151" s="2"/>
      <c r="DTS151" s="2"/>
      <c r="DTT151" s="2"/>
      <c r="DTU151" s="2"/>
      <c r="DTV151" s="2"/>
      <c r="DTW151" s="2"/>
      <c r="DTX151" s="2"/>
      <c r="DTY151" s="2"/>
      <c r="DTZ151" s="2"/>
      <c r="DUA151" s="2"/>
      <c r="DUB151" s="2"/>
      <c r="DUC151" s="2"/>
      <c r="DUD151" s="2"/>
      <c r="DUE151" s="2"/>
      <c r="DUF151" s="2"/>
      <c r="DUG151" s="2"/>
      <c r="DUH151" s="2"/>
      <c r="DUI151" s="2"/>
      <c r="DUJ151" s="2"/>
      <c r="DUK151" s="2"/>
      <c r="DUL151" s="2"/>
      <c r="DUM151" s="2"/>
      <c r="DUN151" s="2"/>
      <c r="DUO151" s="2"/>
      <c r="DUP151" s="2"/>
      <c r="DUQ151" s="2"/>
      <c r="DUR151" s="2"/>
      <c r="DUS151" s="2"/>
      <c r="DUT151" s="2"/>
      <c r="DUU151" s="2"/>
      <c r="DUV151" s="2"/>
      <c r="DUW151" s="2"/>
      <c r="DUX151" s="2"/>
      <c r="DUY151" s="2"/>
      <c r="DUZ151" s="2"/>
      <c r="DVA151" s="2"/>
      <c r="DVB151" s="2"/>
      <c r="DVC151" s="2"/>
      <c r="DVD151" s="2"/>
      <c r="DVE151" s="2"/>
      <c r="DVF151" s="2"/>
      <c r="DVG151" s="2"/>
      <c r="DVH151" s="2"/>
      <c r="DVI151" s="2"/>
      <c r="DVJ151" s="2"/>
      <c r="DVK151" s="2"/>
      <c r="DVL151" s="2"/>
      <c r="DVM151" s="2"/>
      <c r="DVN151" s="2"/>
      <c r="DVO151" s="2"/>
      <c r="DVP151" s="2"/>
      <c r="DVQ151" s="2"/>
      <c r="DVR151" s="2"/>
      <c r="DVS151" s="2"/>
      <c r="DVT151" s="2"/>
      <c r="DVU151" s="2"/>
      <c r="DVV151" s="2"/>
      <c r="DVW151" s="2"/>
      <c r="DVX151" s="2"/>
      <c r="DVY151" s="2"/>
      <c r="DVZ151" s="2"/>
      <c r="DWA151" s="2"/>
      <c r="DWB151" s="2"/>
      <c r="DWC151" s="2"/>
      <c r="DWD151" s="2"/>
      <c r="DWE151" s="2"/>
      <c r="DWF151" s="2"/>
      <c r="DWG151" s="2"/>
      <c r="DWH151" s="2"/>
      <c r="DWI151" s="2"/>
      <c r="DWJ151" s="2"/>
      <c r="DWK151" s="2"/>
      <c r="DWL151" s="2"/>
      <c r="DWM151" s="2"/>
      <c r="DWN151" s="2"/>
      <c r="DWO151" s="2"/>
      <c r="DWP151" s="2"/>
      <c r="DWQ151" s="2"/>
      <c r="DWR151" s="2"/>
      <c r="DWS151" s="2"/>
      <c r="DWT151" s="2"/>
      <c r="DWU151" s="2"/>
      <c r="DWV151" s="2"/>
      <c r="DWW151" s="2"/>
      <c r="DWX151" s="2"/>
      <c r="DWY151" s="2"/>
      <c r="DWZ151" s="2"/>
      <c r="DXA151" s="2"/>
      <c r="DXB151" s="2"/>
      <c r="DXC151" s="2"/>
      <c r="DXD151" s="2"/>
      <c r="DXE151" s="2"/>
      <c r="DXF151" s="2"/>
      <c r="DXG151" s="2"/>
      <c r="DXH151" s="2"/>
      <c r="DXI151" s="2"/>
      <c r="DXJ151" s="2"/>
      <c r="DXK151" s="2"/>
      <c r="DXL151" s="2"/>
      <c r="DXM151" s="2"/>
      <c r="DXN151" s="2"/>
      <c r="DXO151" s="2"/>
      <c r="DXP151" s="2"/>
      <c r="DXQ151" s="2"/>
      <c r="DXR151" s="2"/>
      <c r="DXS151" s="2"/>
      <c r="DXT151" s="2"/>
      <c r="DXU151" s="2"/>
      <c r="DXV151" s="2"/>
      <c r="DXW151" s="2"/>
      <c r="DXX151" s="2"/>
      <c r="DXY151" s="2"/>
      <c r="DXZ151" s="2"/>
      <c r="DYA151" s="2"/>
      <c r="DYB151" s="2"/>
      <c r="DYC151" s="2"/>
      <c r="DYD151" s="2"/>
      <c r="DYE151" s="2"/>
      <c r="DYF151" s="2"/>
      <c r="DYG151" s="2"/>
      <c r="DYH151" s="2"/>
      <c r="DYI151" s="2"/>
      <c r="DYJ151" s="2"/>
      <c r="DYK151" s="2"/>
      <c r="DYL151" s="2"/>
      <c r="DYM151" s="2"/>
      <c r="DYN151" s="2"/>
      <c r="DYO151" s="2"/>
      <c r="DYP151" s="2"/>
      <c r="DYQ151" s="2"/>
      <c r="DYR151" s="2"/>
      <c r="DYS151" s="2"/>
      <c r="DYT151" s="2"/>
      <c r="DYU151" s="2"/>
      <c r="DYV151" s="2"/>
      <c r="DYW151" s="2"/>
      <c r="DYX151" s="2"/>
      <c r="DYY151" s="2"/>
      <c r="DYZ151" s="2"/>
      <c r="DZA151" s="2"/>
      <c r="DZB151" s="2"/>
      <c r="DZC151" s="2"/>
      <c r="DZD151" s="2"/>
      <c r="DZE151" s="2"/>
      <c r="DZF151" s="2"/>
      <c r="DZG151" s="2"/>
      <c r="DZH151" s="2"/>
      <c r="DZI151" s="2"/>
      <c r="DZJ151" s="2"/>
      <c r="DZK151" s="2"/>
      <c r="DZL151" s="2"/>
      <c r="DZM151" s="2"/>
      <c r="DZN151" s="2"/>
      <c r="DZO151" s="2"/>
      <c r="DZP151" s="2"/>
      <c r="DZQ151" s="2"/>
      <c r="DZR151" s="2"/>
      <c r="DZS151" s="2"/>
      <c r="DZT151" s="2"/>
      <c r="DZU151" s="2"/>
      <c r="DZV151" s="2"/>
      <c r="DZW151" s="2"/>
      <c r="DZX151" s="2"/>
      <c r="DZY151" s="2"/>
      <c r="DZZ151" s="2"/>
      <c r="EAA151" s="2"/>
      <c r="EAB151" s="2"/>
      <c r="EAC151" s="2"/>
      <c r="EAD151" s="2"/>
      <c r="EAE151" s="2"/>
      <c r="EAF151" s="2"/>
      <c r="EAG151" s="2"/>
      <c r="EAH151" s="2"/>
      <c r="EAI151" s="2"/>
      <c r="EAJ151" s="2"/>
      <c r="EAK151" s="2"/>
      <c r="EAL151" s="2"/>
      <c r="EAM151" s="2"/>
      <c r="EAN151" s="2"/>
      <c r="EAO151" s="2"/>
      <c r="EAP151" s="2"/>
      <c r="EAQ151" s="2"/>
      <c r="EAR151" s="2"/>
      <c r="EAS151" s="2"/>
      <c r="EAT151" s="2"/>
      <c r="EAU151" s="2"/>
      <c r="EAV151" s="2"/>
      <c r="EAW151" s="2"/>
      <c r="EAX151" s="2"/>
      <c r="EAY151" s="2"/>
      <c r="EAZ151" s="2"/>
      <c r="EBA151" s="2"/>
      <c r="EBB151" s="2"/>
      <c r="EBC151" s="2"/>
      <c r="EBD151" s="2"/>
      <c r="EBE151" s="2"/>
      <c r="EBF151" s="2"/>
      <c r="EBG151" s="2"/>
      <c r="EBH151" s="2"/>
      <c r="EBI151" s="2"/>
      <c r="EBJ151" s="2"/>
      <c r="EBK151" s="2"/>
      <c r="EBL151" s="2"/>
      <c r="EBM151" s="2"/>
      <c r="EBN151" s="2"/>
      <c r="EBO151" s="2"/>
      <c r="EBP151" s="2"/>
      <c r="EBQ151" s="2"/>
      <c r="EBR151" s="2"/>
      <c r="EBS151" s="2"/>
      <c r="EBT151" s="2"/>
      <c r="EBU151" s="2"/>
      <c r="EBV151" s="2"/>
      <c r="EBW151" s="2"/>
      <c r="EBX151" s="2"/>
      <c r="EBY151" s="2"/>
      <c r="EBZ151" s="2"/>
      <c r="ECA151" s="2"/>
      <c r="ECB151" s="2"/>
      <c r="ECC151" s="2"/>
      <c r="ECD151" s="2"/>
      <c r="ECE151" s="2"/>
      <c r="ECF151" s="2"/>
      <c r="ECG151" s="2"/>
      <c r="ECH151" s="2"/>
      <c r="ECI151" s="2"/>
      <c r="ECJ151" s="2"/>
      <c r="ECK151" s="2"/>
      <c r="ECL151" s="2"/>
      <c r="ECM151" s="2"/>
      <c r="ECN151" s="2"/>
      <c r="ECO151" s="2"/>
      <c r="ECP151" s="2"/>
      <c r="ECQ151" s="2"/>
      <c r="ECR151" s="2"/>
      <c r="ECS151" s="2"/>
      <c r="ECT151" s="2"/>
      <c r="ECU151" s="2"/>
      <c r="ECV151" s="2"/>
      <c r="ECW151" s="2"/>
      <c r="ECX151" s="2"/>
      <c r="ECY151" s="2"/>
      <c r="ECZ151" s="2"/>
      <c r="EDA151" s="2"/>
      <c r="EDB151" s="2"/>
      <c r="EDC151" s="2"/>
      <c r="EDD151" s="2"/>
      <c r="EDE151" s="2"/>
      <c r="EDF151" s="2"/>
      <c r="EDG151" s="2"/>
      <c r="EDH151" s="2"/>
      <c r="EDI151" s="2"/>
      <c r="EDJ151" s="2"/>
      <c r="EDK151" s="2"/>
      <c r="EDL151" s="2"/>
      <c r="EDM151" s="2"/>
      <c r="EDN151" s="2"/>
      <c r="EDO151" s="2"/>
      <c r="EDP151" s="2"/>
      <c r="EDQ151" s="2"/>
      <c r="EDR151" s="2"/>
      <c r="EDS151" s="2"/>
      <c r="EDT151" s="2"/>
      <c r="EDU151" s="2"/>
      <c r="EDV151" s="2"/>
      <c r="EDW151" s="2"/>
      <c r="EDX151" s="2"/>
      <c r="EDY151" s="2"/>
      <c r="EDZ151" s="2"/>
      <c r="EEA151" s="2"/>
      <c r="EEB151" s="2"/>
      <c r="EEC151" s="2"/>
      <c r="EED151" s="2"/>
      <c r="EEE151" s="2"/>
      <c r="EEF151" s="2"/>
      <c r="EEG151" s="2"/>
      <c r="EEH151" s="2"/>
      <c r="EEI151" s="2"/>
      <c r="EEJ151" s="2"/>
      <c r="EEK151" s="2"/>
      <c r="EEL151" s="2"/>
      <c r="EEM151" s="2"/>
      <c r="EEN151" s="2"/>
      <c r="EEO151" s="2"/>
      <c r="EEP151" s="2"/>
      <c r="EEQ151" s="2"/>
      <c r="EER151" s="2"/>
      <c r="EES151" s="2"/>
      <c r="EET151" s="2"/>
      <c r="EEU151" s="2"/>
      <c r="EEV151" s="2"/>
      <c r="EEW151" s="2"/>
      <c r="EEX151" s="2"/>
      <c r="EEY151" s="2"/>
      <c r="EEZ151" s="2"/>
      <c r="EFA151" s="2"/>
      <c r="EFB151" s="2"/>
      <c r="EFC151" s="2"/>
      <c r="EFD151" s="2"/>
      <c r="EFE151" s="2"/>
      <c r="EFF151" s="2"/>
      <c r="EFG151" s="2"/>
      <c r="EFH151" s="2"/>
      <c r="EFI151" s="2"/>
      <c r="EFJ151" s="2"/>
      <c r="EFK151" s="2"/>
      <c r="EFL151" s="2"/>
      <c r="EFM151" s="2"/>
      <c r="EFN151" s="2"/>
      <c r="EFO151" s="2"/>
      <c r="EFP151" s="2"/>
      <c r="EFQ151" s="2"/>
      <c r="EFR151" s="2"/>
      <c r="EFS151" s="2"/>
      <c r="EFT151" s="2"/>
      <c r="EFU151" s="2"/>
      <c r="EFV151" s="2"/>
      <c r="EFW151" s="2"/>
      <c r="EFX151" s="2"/>
      <c r="EFY151" s="2"/>
      <c r="EFZ151" s="2"/>
      <c r="EGA151" s="2"/>
      <c r="EGB151" s="2"/>
      <c r="EGC151" s="2"/>
      <c r="EGD151" s="2"/>
      <c r="EGE151" s="2"/>
      <c r="EGF151" s="2"/>
      <c r="EGG151" s="2"/>
      <c r="EGH151" s="2"/>
      <c r="EGI151" s="2"/>
      <c r="EGJ151" s="2"/>
      <c r="EGK151" s="2"/>
      <c r="EGL151" s="2"/>
      <c r="EGM151" s="2"/>
      <c r="EGN151" s="2"/>
      <c r="EGO151" s="2"/>
      <c r="EGP151" s="2"/>
      <c r="EGQ151" s="2"/>
      <c r="EGR151" s="2"/>
      <c r="EGS151" s="2"/>
      <c r="EGT151" s="2"/>
      <c r="EGU151" s="2"/>
      <c r="EGV151" s="2"/>
      <c r="EGW151" s="2"/>
      <c r="EGX151" s="2"/>
      <c r="EGY151" s="2"/>
      <c r="EGZ151" s="2"/>
      <c r="EHA151" s="2"/>
      <c r="EHB151" s="2"/>
      <c r="EHC151" s="2"/>
      <c r="EHD151" s="2"/>
      <c r="EHE151" s="2"/>
      <c r="EHF151" s="2"/>
      <c r="EHG151" s="2"/>
      <c r="EHH151" s="2"/>
      <c r="EHI151" s="2"/>
      <c r="EHJ151" s="2"/>
      <c r="EHK151" s="2"/>
      <c r="EHL151" s="2"/>
      <c r="EHM151" s="2"/>
      <c r="EHN151" s="2"/>
      <c r="EHO151" s="2"/>
      <c r="EHP151" s="2"/>
      <c r="EHQ151" s="2"/>
      <c r="EHR151" s="2"/>
      <c r="EHS151" s="2"/>
      <c r="EHT151" s="2"/>
      <c r="EHU151" s="2"/>
      <c r="EHV151" s="2"/>
      <c r="EHW151" s="2"/>
      <c r="EHX151" s="2"/>
      <c r="EHY151" s="2"/>
      <c r="EHZ151" s="2"/>
      <c r="EIA151" s="2"/>
      <c r="EIB151" s="2"/>
      <c r="EIC151" s="2"/>
      <c r="EID151" s="2"/>
      <c r="EIE151" s="2"/>
      <c r="EIF151" s="2"/>
      <c r="EIG151" s="2"/>
      <c r="EIH151" s="2"/>
      <c r="EII151" s="2"/>
      <c r="EIJ151" s="2"/>
      <c r="EIK151" s="2"/>
      <c r="EIL151" s="2"/>
      <c r="EIM151" s="2"/>
      <c r="EIN151" s="2"/>
      <c r="EIO151" s="2"/>
      <c r="EIP151" s="2"/>
      <c r="EIQ151" s="2"/>
      <c r="EIR151" s="2"/>
      <c r="EIS151" s="2"/>
      <c r="EIT151" s="2"/>
      <c r="EIU151" s="2"/>
      <c r="EIV151" s="2"/>
      <c r="EIW151" s="2"/>
      <c r="EIX151" s="2"/>
      <c r="EIY151" s="2"/>
      <c r="EIZ151" s="2"/>
      <c r="EJA151" s="2"/>
      <c r="EJB151" s="2"/>
      <c r="EJC151" s="2"/>
      <c r="EJD151" s="2"/>
      <c r="EJE151" s="2"/>
      <c r="EJF151" s="2"/>
      <c r="EJG151" s="2"/>
      <c r="EJH151" s="2"/>
      <c r="EJI151" s="2"/>
      <c r="EJJ151" s="2"/>
      <c r="EJK151" s="2"/>
      <c r="EJL151" s="2"/>
      <c r="EJM151" s="2"/>
      <c r="EJN151" s="2"/>
      <c r="EJO151" s="2"/>
      <c r="EJP151" s="2"/>
      <c r="EJQ151" s="2"/>
      <c r="EJR151" s="2"/>
      <c r="EJS151" s="2"/>
      <c r="EJT151" s="2"/>
      <c r="EJU151" s="2"/>
      <c r="EJV151" s="2"/>
      <c r="EJW151" s="2"/>
      <c r="EJX151" s="2"/>
      <c r="EJY151" s="2"/>
      <c r="EJZ151" s="2"/>
      <c r="EKA151" s="2"/>
      <c r="EKB151" s="2"/>
      <c r="EKC151" s="2"/>
      <c r="EKD151" s="2"/>
      <c r="EKE151" s="2"/>
      <c r="EKF151" s="2"/>
      <c r="EKG151" s="2"/>
      <c r="EKH151" s="2"/>
      <c r="EKI151" s="2"/>
      <c r="EKJ151" s="2"/>
      <c r="EKK151" s="2"/>
      <c r="EKL151" s="2"/>
      <c r="EKM151" s="2"/>
      <c r="EKN151" s="2"/>
      <c r="EKO151" s="2"/>
      <c r="EKP151" s="2"/>
      <c r="EKQ151" s="2"/>
      <c r="EKR151" s="2"/>
      <c r="EKS151" s="2"/>
      <c r="EKT151" s="2"/>
      <c r="EKU151" s="2"/>
      <c r="EKV151" s="2"/>
      <c r="EKW151" s="2"/>
      <c r="EKX151" s="2"/>
      <c r="EKY151" s="2"/>
      <c r="EKZ151" s="2"/>
      <c r="ELA151" s="2"/>
      <c r="ELB151" s="2"/>
      <c r="ELC151" s="2"/>
      <c r="ELD151" s="2"/>
      <c r="ELE151" s="2"/>
      <c r="ELF151" s="2"/>
      <c r="ELG151" s="2"/>
      <c r="ELH151" s="2"/>
      <c r="ELI151" s="2"/>
      <c r="ELJ151" s="2"/>
      <c r="ELK151" s="2"/>
      <c r="ELL151" s="2"/>
      <c r="ELM151" s="2"/>
      <c r="ELN151" s="2"/>
      <c r="ELO151" s="2"/>
      <c r="ELP151" s="2"/>
      <c r="ELQ151" s="2"/>
      <c r="ELR151" s="2"/>
      <c r="ELS151" s="2"/>
      <c r="ELT151" s="2"/>
      <c r="ELU151" s="2"/>
      <c r="ELV151" s="2"/>
      <c r="ELW151" s="2"/>
      <c r="ELX151" s="2"/>
      <c r="ELY151" s="2"/>
      <c r="ELZ151" s="2"/>
      <c r="EMA151" s="2"/>
      <c r="EMB151" s="2"/>
      <c r="EMC151" s="2"/>
      <c r="EMD151" s="2"/>
      <c r="EME151" s="2"/>
      <c r="EMF151" s="2"/>
      <c r="EMG151" s="2"/>
      <c r="EMH151" s="2"/>
      <c r="EMI151" s="2"/>
      <c r="EMJ151" s="2"/>
      <c r="EMK151" s="2"/>
      <c r="EML151" s="2"/>
      <c r="EMM151" s="2"/>
      <c r="EMN151" s="2"/>
      <c r="EMO151" s="2"/>
      <c r="EMP151" s="2"/>
      <c r="EMQ151" s="2"/>
      <c r="EMR151" s="2"/>
      <c r="EMS151" s="2"/>
      <c r="EMT151" s="2"/>
      <c r="EMU151" s="2"/>
      <c r="EMV151" s="2"/>
      <c r="EMW151" s="2"/>
      <c r="EMX151" s="2"/>
      <c r="EMY151" s="2"/>
      <c r="EMZ151" s="2"/>
      <c r="ENA151" s="2"/>
      <c r="ENB151" s="2"/>
      <c r="ENC151" s="2"/>
      <c r="END151" s="2"/>
      <c r="ENE151" s="2"/>
      <c r="ENF151" s="2"/>
      <c r="ENG151" s="2"/>
      <c r="ENH151" s="2"/>
      <c r="ENI151" s="2"/>
      <c r="ENJ151" s="2"/>
      <c r="ENK151" s="2"/>
      <c r="ENL151" s="2"/>
      <c r="ENM151" s="2"/>
      <c r="ENN151" s="2"/>
      <c r="ENO151" s="2"/>
      <c r="ENP151" s="2"/>
      <c r="ENQ151" s="2"/>
      <c r="ENR151" s="2"/>
      <c r="ENS151" s="2"/>
      <c r="ENT151" s="2"/>
      <c r="ENU151" s="2"/>
      <c r="ENV151" s="2"/>
      <c r="ENW151" s="2"/>
      <c r="ENX151" s="2"/>
      <c r="ENY151" s="2"/>
      <c r="ENZ151" s="2"/>
      <c r="EOA151" s="2"/>
      <c r="EOB151" s="2"/>
      <c r="EOC151" s="2"/>
      <c r="EOD151" s="2"/>
      <c r="EOE151" s="2"/>
      <c r="EOF151" s="2"/>
      <c r="EOG151" s="2"/>
      <c r="EOH151" s="2"/>
      <c r="EOI151" s="2"/>
      <c r="EOJ151" s="2"/>
      <c r="EOK151" s="2"/>
      <c r="EOL151" s="2"/>
      <c r="EOM151" s="2"/>
      <c r="EON151" s="2"/>
      <c r="EOO151" s="2"/>
      <c r="EOP151" s="2"/>
      <c r="EOQ151" s="2"/>
      <c r="EOR151" s="2"/>
      <c r="EOS151" s="2"/>
      <c r="EOT151" s="2"/>
      <c r="EOU151" s="2"/>
      <c r="EOV151" s="2"/>
      <c r="EOW151" s="2"/>
      <c r="EOX151" s="2"/>
      <c r="EOY151" s="2"/>
      <c r="EOZ151" s="2"/>
      <c r="EPA151" s="2"/>
      <c r="EPB151" s="2"/>
      <c r="EPC151" s="2"/>
      <c r="EPD151" s="2"/>
      <c r="EPE151" s="2"/>
      <c r="EPF151" s="2"/>
      <c r="EPG151" s="2"/>
      <c r="EPH151" s="2"/>
      <c r="EPI151" s="2"/>
      <c r="EPJ151" s="2"/>
      <c r="EPK151" s="2"/>
      <c r="EPL151" s="2"/>
      <c r="EPM151" s="2"/>
      <c r="EPN151" s="2"/>
      <c r="EPO151" s="2"/>
      <c r="EPP151" s="2"/>
      <c r="EPQ151" s="2"/>
      <c r="EPR151" s="2"/>
      <c r="EPS151" s="2"/>
      <c r="EPT151" s="2"/>
      <c r="EPU151" s="2"/>
      <c r="EPV151" s="2"/>
      <c r="EPW151" s="2"/>
      <c r="EPX151" s="2"/>
      <c r="EPY151" s="2"/>
      <c r="EPZ151" s="2"/>
      <c r="EQA151" s="2"/>
      <c r="EQB151" s="2"/>
      <c r="EQC151" s="2"/>
      <c r="EQD151" s="2"/>
      <c r="EQE151" s="2"/>
      <c r="EQF151" s="2"/>
      <c r="EQG151" s="2"/>
      <c r="EQH151" s="2"/>
      <c r="EQI151" s="2"/>
      <c r="EQJ151" s="2"/>
      <c r="EQK151" s="2"/>
      <c r="EQL151" s="2"/>
      <c r="EQM151" s="2"/>
      <c r="EQN151" s="2"/>
      <c r="EQO151" s="2"/>
      <c r="EQP151" s="2"/>
      <c r="EQQ151" s="2"/>
      <c r="EQR151" s="2"/>
      <c r="EQS151" s="2"/>
      <c r="EQT151" s="2"/>
      <c r="EQU151" s="2"/>
      <c r="EQV151" s="2"/>
      <c r="EQW151" s="2"/>
      <c r="EQX151" s="2"/>
      <c r="EQY151" s="2"/>
      <c r="EQZ151" s="2"/>
      <c r="ERA151" s="2"/>
      <c r="ERB151" s="2"/>
      <c r="ERC151" s="2"/>
      <c r="ERD151" s="2"/>
      <c r="ERE151" s="2"/>
      <c r="ERF151" s="2"/>
      <c r="ERG151" s="2"/>
      <c r="ERH151" s="2"/>
      <c r="ERI151" s="2"/>
      <c r="ERJ151" s="2"/>
      <c r="ERK151" s="2"/>
      <c r="ERL151" s="2"/>
      <c r="ERM151" s="2"/>
      <c r="ERN151" s="2"/>
      <c r="ERO151" s="2"/>
      <c r="ERP151" s="2"/>
      <c r="ERQ151" s="2"/>
      <c r="ERR151" s="2"/>
      <c r="ERS151" s="2"/>
      <c r="ERT151" s="2"/>
      <c r="ERU151" s="2"/>
      <c r="ERV151" s="2"/>
      <c r="ERW151" s="2"/>
      <c r="ERX151" s="2"/>
      <c r="ERY151" s="2"/>
      <c r="ERZ151" s="2"/>
      <c r="ESA151" s="2"/>
      <c r="ESB151" s="2"/>
      <c r="ESC151" s="2"/>
      <c r="ESD151" s="2"/>
      <c r="ESE151" s="2"/>
      <c r="ESF151" s="2"/>
      <c r="ESG151" s="2"/>
      <c r="ESH151" s="2"/>
      <c r="ESI151" s="2"/>
      <c r="ESJ151" s="2"/>
      <c r="ESK151" s="2"/>
      <c r="ESL151" s="2"/>
      <c r="ESM151" s="2"/>
      <c r="ESN151" s="2"/>
      <c r="ESO151" s="2"/>
      <c r="ESP151" s="2"/>
      <c r="ESQ151" s="2"/>
      <c r="ESR151" s="2"/>
      <c r="ESS151" s="2"/>
      <c r="EST151" s="2"/>
      <c r="ESU151" s="2"/>
      <c r="ESV151" s="2"/>
      <c r="ESW151" s="2"/>
      <c r="ESX151" s="2"/>
      <c r="ESY151" s="2"/>
      <c r="ESZ151" s="2"/>
      <c r="ETA151" s="2"/>
      <c r="ETB151" s="2"/>
      <c r="ETC151" s="2"/>
      <c r="ETD151" s="2"/>
      <c r="ETE151" s="2"/>
      <c r="ETF151" s="2"/>
      <c r="ETG151" s="2"/>
      <c r="ETH151" s="2"/>
      <c r="ETI151" s="2"/>
      <c r="ETJ151" s="2"/>
      <c r="ETK151" s="2"/>
      <c r="ETL151" s="2"/>
      <c r="ETM151" s="2"/>
      <c r="ETN151" s="2"/>
      <c r="ETO151" s="2"/>
      <c r="ETP151" s="2"/>
      <c r="ETQ151" s="2"/>
      <c r="ETR151" s="2"/>
      <c r="ETS151" s="2"/>
      <c r="ETT151" s="2"/>
      <c r="ETU151" s="2"/>
      <c r="ETV151" s="2"/>
      <c r="ETW151" s="2"/>
      <c r="ETX151" s="2"/>
      <c r="ETY151" s="2"/>
      <c r="ETZ151" s="2"/>
      <c r="EUA151" s="2"/>
      <c r="EUB151" s="2"/>
      <c r="EUC151" s="2"/>
      <c r="EUD151" s="2"/>
      <c r="EUE151" s="2"/>
      <c r="EUF151" s="2"/>
      <c r="EUG151" s="2"/>
      <c r="EUH151" s="2"/>
      <c r="EUI151" s="2"/>
      <c r="EUJ151" s="2"/>
      <c r="EUK151" s="2"/>
      <c r="EUL151" s="2"/>
      <c r="EUM151" s="2"/>
      <c r="EUN151" s="2"/>
      <c r="EUO151" s="2"/>
      <c r="EUP151" s="2"/>
      <c r="EUQ151" s="2"/>
      <c r="EUR151" s="2"/>
      <c r="EUS151" s="2"/>
      <c r="EUT151" s="2"/>
      <c r="EUU151" s="2"/>
      <c r="EUV151" s="2"/>
      <c r="EUW151" s="2"/>
      <c r="EUX151" s="2"/>
      <c r="EUY151" s="2"/>
      <c r="EUZ151" s="2"/>
      <c r="EVA151" s="2"/>
      <c r="EVB151" s="2"/>
      <c r="EVC151" s="2"/>
      <c r="EVD151" s="2"/>
      <c r="EVE151" s="2"/>
      <c r="EVF151" s="2"/>
      <c r="EVG151" s="2"/>
      <c r="EVH151" s="2"/>
      <c r="EVI151" s="2"/>
      <c r="EVJ151" s="2"/>
      <c r="EVK151" s="2"/>
      <c r="EVL151" s="2"/>
      <c r="EVM151" s="2"/>
      <c r="EVN151" s="2"/>
      <c r="EVO151" s="2"/>
      <c r="EVP151" s="2"/>
      <c r="EVQ151" s="2"/>
      <c r="EVR151" s="2"/>
      <c r="EVS151" s="2"/>
      <c r="EVT151" s="2"/>
      <c r="EVU151" s="2"/>
      <c r="EVV151" s="2"/>
      <c r="EVW151" s="2"/>
      <c r="EVX151" s="2"/>
      <c r="EVY151" s="2"/>
      <c r="EVZ151" s="2"/>
      <c r="EWA151" s="2"/>
      <c r="EWB151" s="2"/>
      <c r="EWC151" s="2"/>
      <c r="EWD151" s="2"/>
      <c r="EWE151" s="2"/>
      <c r="EWF151" s="2"/>
      <c r="EWG151" s="2"/>
      <c r="EWH151" s="2"/>
      <c r="EWI151" s="2"/>
      <c r="EWJ151" s="2"/>
      <c r="EWK151" s="2"/>
      <c r="EWL151" s="2"/>
      <c r="EWM151" s="2"/>
      <c r="EWN151" s="2"/>
      <c r="EWO151" s="2"/>
      <c r="EWP151" s="2"/>
      <c r="EWQ151" s="2"/>
      <c r="EWR151" s="2"/>
      <c r="EWS151" s="2"/>
      <c r="EWT151" s="2"/>
      <c r="EWU151" s="2"/>
      <c r="EWV151" s="2"/>
      <c r="EWW151" s="2"/>
      <c r="EWX151" s="2"/>
      <c r="EWY151" s="2"/>
      <c r="EWZ151" s="2"/>
      <c r="EXA151" s="2"/>
      <c r="EXB151" s="2"/>
      <c r="EXC151" s="2"/>
      <c r="EXD151" s="2"/>
      <c r="EXE151" s="2"/>
      <c r="EXF151" s="2"/>
      <c r="EXG151" s="2"/>
      <c r="EXH151" s="2"/>
      <c r="EXI151" s="2"/>
      <c r="EXJ151" s="2"/>
      <c r="EXK151" s="2"/>
      <c r="EXL151" s="2"/>
      <c r="EXM151" s="2"/>
      <c r="EXN151" s="2"/>
      <c r="EXO151" s="2"/>
      <c r="EXP151" s="2"/>
      <c r="EXQ151" s="2"/>
      <c r="EXR151" s="2"/>
      <c r="EXS151" s="2"/>
      <c r="EXT151" s="2"/>
      <c r="EXU151" s="2"/>
      <c r="EXV151" s="2"/>
      <c r="EXW151" s="2"/>
      <c r="EXX151" s="2"/>
      <c r="EXY151" s="2"/>
      <c r="EXZ151" s="2"/>
      <c r="EYA151" s="2"/>
      <c r="EYB151" s="2"/>
      <c r="EYC151" s="2"/>
      <c r="EYD151" s="2"/>
      <c r="EYE151" s="2"/>
      <c r="EYF151" s="2"/>
      <c r="EYG151" s="2"/>
      <c r="EYH151" s="2"/>
      <c r="EYI151" s="2"/>
      <c r="EYJ151" s="2"/>
      <c r="EYK151" s="2"/>
      <c r="EYL151" s="2"/>
      <c r="EYM151" s="2"/>
      <c r="EYN151" s="2"/>
      <c r="EYO151" s="2"/>
      <c r="EYP151" s="2"/>
      <c r="EYQ151" s="2"/>
      <c r="EYR151" s="2"/>
      <c r="EYS151" s="2"/>
      <c r="EYT151" s="2"/>
      <c r="EYU151" s="2"/>
      <c r="EYV151" s="2"/>
      <c r="EYW151" s="2"/>
      <c r="EYX151" s="2"/>
      <c r="EYY151" s="2"/>
      <c r="EYZ151" s="2"/>
      <c r="EZA151" s="2"/>
      <c r="EZB151" s="2"/>
      <c r="EZC151" s="2"/>
      <c r="EZD151" s="2"/>
      <c r="EZE151" s="2"/>
      <c r="EZF151" s="2"/>
      <c r="EZG151" s="2"/>
      <c r="EZH151" s="2"/>
      <c r="EZI151" s="2"/>
      <c r="EZJ151" s="2"/>
      <c r="EZK151" s="2"/>
      <c r="EZL151" s="2"/>
      <c r="EZM151" s="2"/>
      <c r="EZN151" s="2"/>
      <c r="EZO151" s="2"/>
      <c r="EZP151" s="2"/>
      <c r="EZQ151" s="2"/>
      <c r="EZR151" s="2"/>
      <c r="EZS151" s="2"/>
      <c r="EZT151" s="2"/>
      <c r="EZU151" s="2"/>
      <c r="EZV151" s="2"/>
      <c r="EZW151" s="2"/>
      <c r="EZX151" s="2"/>
      <c r="EZY151" s="2"/>
      <c r="EZZ151" s="2"/>
      <c r="FAA151" s="2"/>
      <c r="FAB151" s="2"/>
      <c r="FAC151" s="2"/>
      <c r="FAD151" s="2"/>
      <c r="FAE151" s="2"/>
      <c r="FAF151" s="2"/>
      <c r="FAG151" s="2"/>
      <c r="FAH151" s="2"/>
      <c r="FAI151" s="2"/>
      <c r="FAJ151" s="2"/>
      <c r="FAK151" s="2"/>
      <c r="FAL151" s="2"/>
      <c r="FAM151" s="2"/>
      <c r="FAN151" s="2"/>
      <c r="FAO151" s="2"/>
      <c r="FAP151" s="2"/>
      <c r="FAQ151" s="2"/>
      <c r="FAR151" s="2"/>
      <c r="FAS151" s="2"/>
      <c r="FAT151" s="2"/>
      <c r="FAU151" s="2"/>
      <c r="FAV151" s="2"/>
      <c r="FAW151" s="2"/>
      <c r="FAX151" s="2"/>
      <c r="FAY151" s="2"/>
      <c r="FAZ151" s="2"/>
      <c r="FBA151" s="2"/>
      <c r="FBB151" s="2"/>
      <c r="FBC151" s="2"/>
      <c r="FBD151" s="2"/>
      <c r="FBE151" s="2"/>
      <c r="FBF151" s="2"/>
      <c r="FBG151" s="2"/>
      <c r="FBH151" s="2"/>
      <c r="FBI151" s="2"/>
      <c r="FBJ151" s="2"/>
      <c r="FBK151" s="2"/>
      <c r="FBL151" s="2"/>
      <c r="FBM151" s="2"/>
      <c r="FBN151" s="2"/>
      <c r="FBO151" s="2"/>
      <c r="FBP151" s="2"/>
      <c r="FBQ151" s="2"/>
      <c r="FBR151" s="2"/>
      <c r="FBS151" s="2"/>
      <c r="FBT151" s="2"/>
      <c r="FBU151" s="2"/>
      <c r="FBV151" s="2"/>
      <c r="FBW151" s="2"/>
      <c r="FBX151" s="2"/>
      <c r="FBY151" s="2"/>
      <c r="FBZ151" s="2"/>
      <c r="FCA151" s="2"/>
      <c r="FCB151" s="2"/>
      <c r="FCC151" s="2"/>
      <c r="FCD151" s="2"/>
      <c r="FCE151" s="2"/>
      <c r="FCF151" s="2"/>
      <c r="FCG151" s="2"/>
      <c r="FCH151" s="2"/>
      <c r="FCI151" s="2"/>
      <c r="FCJ151" s="2"/>
      <c r="FCK151" s="2"/>
      <c r="FCL151" s="2"/>
      <c r="FCM151" s="2"/>
      <c r="FCN151" s="2"/>
      <c r="FCO151" s="2"/>
      <c r="FCP151" s="2"/>
      <c r="FCQ151" s="2"/>
      <c r="FCR151" s="2"/>
      <c r="FCS151" s="2"/>
      <c r="FCT151" s="2"/>
      <c r="FCU151" s="2"/>
      <c r="FCV151" s="2"/>
      <c r="FCW151" s="2"/>
      <c r="FCX151" s="2"/>
      <c r="FCY151" s="2"/>
      <c r="FCZ151" s="2"/>
      <c r="FDA151" s="2"/>
      <c r="FDB151" s="2"/>
      <c r="FDC151" s="2"/>
      <c r="FDD151" s="2"/>
      <c r="FDE151" s="2"/>
      <c r="FDF151" s="2"/>
      <c r="FDG151" s="2"/>
      <c r="FDH151" s="2"/>
      <c r="FDI151" s="2"/>
      <c r="FDJ151" s="2"/>
      <c r="FDK151" s="2"/>
      <c r="FDL151" s="2"/>
      <c r="FDM151" s="2"/>
      <c r="FDN151" s="2"/>
      <c r="FDO151" s="2"/>
      <c r="FDP151" s="2"/>
      <c r="FDQ151" s="2"/>
      <c r="FDR151" s="2"/>
      <c r="FDS151" s="2"/>
      <c r="FDT151" s="2"/>
      <c r="FDU151" s="2"/>
      <c r="FDV151" s="2"/>
      <c r="FDW151" s="2"/>
      <c r="FDX151" s="2"/>
      <c r="FDY151" s="2"/>
      <c r="FDZ151" s="2"/>
      <c r="FEA151" s="2"/>
      <c r="FEB151" s="2"/>
      <c r="FEC151" s="2"/>
      <c r="FED151" s="2"/>
      <c r="FEE151" s="2"/>
      <c r="FEF151" s="2"/>
      <c r="FEG151" s="2"/>
      <c r="FEH151" s="2"/>
      <c r="FEI151" s="2"/>
      <c r="FEJ151" s="2"/>
      <c r="FEK151" s="2"/>
      <c r="FEL151" s="2"/>
      <c r="FEM151" s="2"/>
      <c r="FEN151" s="2"/>
      <c r="FEO151" s="2"/>
      <c r="FEP151" s="2"/>
      <c r="FEQ151" s="2"/>
      <c r="FER151" s="2"/>
      <c r="FES151" s="2"/>
      <c r="FET151" s="2"/>
      <c r="FEU151" s="2"/>
      <c r="FEV151" s="2"/>
      <c r="FEW151" s="2"/>
      <c r="FEX151" s="2"/>
      <c r="FEY151" s="2"/>
      <c r="FEZ151" s="2"/>
      <c r="FFA151" s="2"/>
      <c r="FFB151" s="2"/>
      <c r="FFC151" s="2"/>
      <c r="FFD151" s="2"/>
      <c r="FFE151" s="2"/>
      <c r="FFF151" s="2"/>
      <c r="FFG151" s="2"/>
      <c r="FFH151" s="2"/>
      <c r="FFI151" s="2"/>
      <c r="FFJ151" s="2"/>
      <c r="FFK151" s="2"/>
      <c r="FFL151" s="2"/>
      <c r="FFM151" s="2"/>
      <c r="FFN151" s="2"/>
      <c r="FFO151" s="2"/>
      <c r="FFP151" s="2"/>
      <c r="FFQ151" s="2"/>
      <c r="FFR151" s="2"/>
      <c r="FFS151" s="2"/>
      <c r="FFT151" s="2"/>
      <c r="FFU151" s="2"/>
      <c r="FFV151" s="2"/>
      <c r="FFW151" s="2"/>
      <c r="FFX151" s="2"/>
      <c r="FFY151" s="2"/>
      <c r="FFZ151" s="2"/>
      <c r="FGA151" s="2"/>
      <c r="FGB151" s="2"/>
      <c r="FGC151" s="2"/>
      <c r="FGD151" s="2"/>
      <c r="FGE151" s="2"/>
      <c r="FGF151" s="2"/>
      <c r="FGG151" s="2"/>
      <c r="FGH151" s="2"/>
      <c r="FGI151" s="2"/>
      <c r="FGJ151" s="2"/>
      <c r="FGK151" s="2"/>
      <c r="FGL151" s="2"/>
      <c r="FGM151" s="2"/>
      <c r="FGN151" s="2"/>
      <c r="FGO151" s="2"/>
      <c r="FGP151" s="2"/>
      <c r="FGQ151" s="2"/>
      <c r="FGR151" s="2"/>
      <c r="FGS151" s="2"/>
      <c r="FGT151" s="2"/>
      <c r="FGU151" s="2"/>
      <c r="FGV151" s="2"/>
      <c r="FGW151" s="2"/>
      <c r="FGX151" s="2"/>
      <c r="FGY151" s="2"/>
      <c r="FGZ151" s="2"/>
      <c r="FHA151" s="2"/>
      <c r="FHB151" s="2"/>
      <c r="FHC151" s="2"/>
      <c r="FHD151" s="2"/>
      <c r="FHE151" s="2"/>
      <c r="FHF151" s="2"/>
      <c r="FHG151" s="2"/>
      <c r="FHH151" s="2"/>
      <c r="FHI151" s="2"/>
      <c r="FHJ151" s="2"/>
      <c r="FHK151" s="2"/>
      <c r="FHL151" s="2"/>
      <c r="FHM151" s="2"/>
      <c r="FHN151" s="2"/>
      <c r="FHO151" s="2"/>
      <c r="FHP151" s="2"/>
      <c r="FHQ151" s="2"/>
      <c r="FHR151" s="2"/>
      <c r="FHS151" s="2"/>
      <c r="FHT151" s="2"/>
      <c r="FHU151" s="2"/>
      <c r="FHV151" s="2"/>
      <c r="FHW151" s="2"/>
      <c r="FHX151" s="2"/>
      <c r="FHY151" s="2"/>
      <c r="FHZ151" s="2"/>
      <c r="FIA151" s="2"/>
      <c r="FIB151" s="2"/>
      <c r="FIC151" s="2"/>
      <c r="FID151" s="2"/>
      <c r="FIE151" s="2"/>
      <c r="FIF151" s="2"/>
      <c r="FIG151" s="2"/>
      <c r="FIH151" s="2"/>
      <c r="FII151" s="2"/>
      <c r="FIJ151" s="2"/>
      <c r="FIK151" s="2"/>
      <c r="FIL151" s="2"/>
      <c r="FIM151" s="2"/>
      <c r="FIN151" s="2"/>
      <c r="FIO151" s="2"/>
      <c r="FIP151" s="2"/>
      <c r="FIQ151" s="2"/>
      <c r="FIR151" s="2"/>
      <c r="FIS151" s="2"/>
      <c r="FIT151" s="2"/>
      <c r="FIU151" s="2"/>
      <c r="FIV151" s="2"/>
      <c r="FIW151" s="2"/>
      <c r="FIX151" s="2"/>
      <c r="FIY151" s="2"/>
      <c r="FIZ151" s="2"/>
      <c r="FJA151" s="2"/>
      <c r="FJB151" s="2"/>
      <c r="FJC151" s="2"/>
      <c r="FJD151" s="2"/>
      <c r="FJE151" s="2"/>
      <c r="FJF151" s="2"/>
      <c r="FJG151" s="2"/>
      <c r="FJH151" s="2"/>
      <c r="FJI151" s="2"/>
      <c r="FJJ151" s="2"/>
      <c r="FJK151" s="2"/>
      <c r="FJL151" s="2"/>
      <c r="FJM151" s="2"/>
      <c r="FJN151" s="2"/>
      <c r="FJO151" s="2"/>
      <c r="FJP151" s="2"/>
      <c r="FJQ151" s="2"/>
      <c r="FJR151" s="2"/>
      <c r="FJS151" s="2"/>
      <c r="FJT151" s="2"/>
      <c r="FJU151" s="2"/>
      <c r="FJV151" s="2"/>
      <c r="FJW151" s="2"/>
      <c r="FJX151" s="2"/>
      <c r="FJY151" s="2"/>
      <c r="FJZ151" s="2"/>
      <c r="FKA151" s="2"/>
      <c r="FKB151" s="2"/>
      <c r="FKC151" s="2"/>
      <c r="FKD151" s="2"/>
      <c r="FKE151" s="2"/>
      <c r="FKF151" s="2"/>
      <c r="FKG151" s="2"/>
      <c r="FKH151" s="2"/>
      <c r="FKI151" s="2"/>
      <c r="FKJ151" s="2"/>
      <c r="FKK151" s="2"/>
      <c r="FKL151" s="2"/>
      <c r="FKM151" s="2"/>
      <c r="FKN151" s="2"/>
      <c r="FKO151" s="2"/>
      <c r="FKP151" s="2"/>
      <c r="FKQ151" s="2"/>
      <c r="FKR151" s="2"/>
      <c r="FKS151" s="2"/>
      <c r="FKT151" s="2"/>
      <c r="FKU151" s="2"/>
      <c r="FKV151" s="2"/>
      <c r="FKW151" s="2"/>
      <c r="FKX151" s="2"/>
      <c r="FKY151" s="2"/>
      <c r="FKZ151" s="2"/>
      <c r="FLA151" s="2"/>
      <c r="FLB151" s="2"/>
      <c r="FLC151" s="2"/>
      <c r="FLD151" s="2"/>
      <c r="FLE151" s="2"/>
      <c r="FLF151" s="2"/>
      <c r="FLG151" s="2"/>
      <c r="FLH151" s="2"/>
      <c r="FLI151" s="2"/>
      <c r="FLJ151" s="2"/>
      <c r="FLK151" s="2"/>
      <c r="FLL151" s="2"/>
      <c r="FLM151" s="2"/>
      <c r="FLN151" s="2"/>
      <c r="FLO151" s="2"/>
      <c r="FLP151" s="2"/>
      <c r="FLQ151" s="2"/>
      <c r="FLR151" s="2"/>
      <c r="FLS151" s="2"/>
      <c r="FLT151" s="2"/>
      <c r="FLU151" s="2"/>
      <c r="FLV151" s="2"/>
      <c r="FLW151" s="2"/>
      <c r="FLX151" s="2"/>
      <c r="FLY151" s="2"/>
      <c r="FLZ151" s="2"/>
      <c r="FMA151" s="2"/>
      <c r="FMB151" s="2"/>
      <c r="FMC151" s="2"/>
      <c r="FMD151" s="2"/>
      <c r="FME151" s="2"/>
      <c r="FMF151" s="2"/>
      <c r="FMG151" s="2"/>
      <c r="FMH151" s="2"/>
      <c r="FMI151" s="2"/>
      <c r="FMJ151" s="2"/>
      <c r="FMK151" s="2"/>
      <c r="FML151" s="2"/>
      <c r="FMM151" s="2"/>
      <c r="FMN151" s="2"/>
      <c r="FMO151" s="2"/>
      <c r="FMP151" s="2"/>
      <c r="FMQ151" s="2"/>
      <c r="FMR151" s="2"/>
      <c r="FMS151" s="2"/>
      <c r="FMT151" s="2"/>
      <c r="FMU151" s="2"/>
      <c r="FMV151" s="2"/>
      <c r="FMW151" s="2"/>
      <c r="FMX151" s="2"/>
      <c r="FMY151" s="2"/>
      <c r="FMZ151" s="2"/>
      <c r="FNA151" s="2"/>
      <c r="FNB151" s="2"/>
      <c r="FNC151" s="2"/>
      <c r="FND151" s="2"/>
      <c r="FNE151" s="2"/>
      <c r="FNF151" s="2"/>
      <c r="FNG151" s="2"/>
      <c r="FNH151" s="2"/>
      <c r="FNI151" s="2"/>
      <c r="FNJ151" s="2"/>
      <c r="FNK151" s="2"/>
      <c r="FNL151" s="2"/>
      <c r="FNM151" s="2"/>
      <c r="FNN151" s="2"/>
      <c r="FNO151" s="2"/>
      <c r="FNP151" s="2"/>
      <c r="FNQ151" s="2"/>
      <c r="FNR151" s="2"/>
      <c r="FNS151" s="2"/>
      <c r="FNT151" s="2"/>
      <c r="FNU151" s="2"/>
      <c r="FNV151" s="2"/>
      <c r="FNW151" s="2"/>
      <c r="FNX151" s="2"/>
      <c r="FNY151" s="2"/>
      <c r="FNZ151" s="2"/>
      <c r="FOA151" s="2"/>
      <c r="FOB151" s="2"/>
      <c r="FOC151" s="2"/>
      <c r="FOD151" s="2"/>
      <c r="FOE151" s="2"/>
      <c r="FOF151" s="2"/>
      <c r="FOG151" s="2"/>
      <c r="FOH151" s="2"/>
      <c r="FOI151" s="2"/>
      <c r="FOJ151" s="2"/>
      <c r="FOK151" s="2"/>
      <c r="FOL151" s="2"/>
      <c r="FOM151" s="2"/>
      <c r="FON151" s="2"/>
      <c r="FOO151" s="2"/>
      <c r="FOP151" s="2"/>
      <c r="FOQ151" s="2"/>
      <c r="FOR151" s="2"/>
      <c r="FOS151" s="2"/>
      <c r="FOT151" s="2"/>
      <c r="FOU151" s="2"/>
      <c r="FOV151" s="2"/>
      <c r="FOW151" s="2"/>
      <c r="FOX151" s="2"/>
      <c r="FOY151" s="2"/>
      <c r="FOZ151" s="2"/>
      <c r="FPA151" s="2"/>
      <c r="FPB151" s="2"/>
      <c r="FPC151" s="2"/>
      <c r="FPD151" s="2"/>
      <c r="FPE151" s="2"/>
      <c r="FPF151" s="2"/>
      <c r="FPG151" s="2"/>
      <c r="FPH151" s="2"/>
      <c r="FPI151" s="2"/>
      <c r="FPJ151" s="2"/>
      <c r="FPK151" s="2"/>
      <c r="FPL151" s="2"/>
      <c r="FPM151" s="2"/>
      <c r="FPN151" s="2"/>
      <c r="FPO151" s="2"/>
      <c r="FPP151" s="2"/>
      <c r="FPQ151" s="2"/>
      <c r="FPR151" s="2"/>
      <c r="FPS151" s="2"/>
      <c r="FPT151" s="2"/>
      <c r="FPU151" s="2"/>
      <c r="FPV151" s="2"/>
      <c r="FPW151" s="2"/>
      <c r="FPX151" s="2"/>
      <c r="FPY151" s="2"/>
      <c r="FPZ151" s="2"/>
      <c r="FQA151" s="2"/>
      <c r="FQB151" s="2"/>
      <c r="FQC151" s="2"/>
      <c r="FQD151" s="2"/>
      <c r="FQE151" s="2"/>
      <c r="FQF151" s="2"/>
      <c r="FQG151" s="2"/>
      <c r="FQH151" s="2"/>
      <c r="FQI151" s="2"/>
      <c r="FQJ151" s="2"/>
      <c r="FQK151" s="2"/>
      <c r="FQL151" s="2"/>
      <c r="FQM151" s="2"/>
      <c r="FQN151" s="2"/>
      <c r="FQO151" s="2"/>
      <c r="FQP151" s="2"/>
      <c r="FQQ151" s="2"/>
      <c r="FQR151" s="2"/>
      <c r="FQS151" s="2"/>
      <c r="FQT151" s="2"/>
      <c r="FQU151" s="2"/>
      <c r="FQV151" s="2"/>
      <c r="FQW151" s="2"/>
      <c r="FQX151" s="2"/>
      <c r="FQY151" s="2"/>
      <c r="FQZ151" s="2"/>
      <c r="FRA151" s="2"/>
      <c r="FRB151" s="2"/>
      <c r="FRC151" s="2"/>
      <c r="FRD151" s="2"/>
      <c r="FRE151" s="2"/>
      <c r="FRF151" s="2"/>
      <c r="FRG151" s="2"/>
      <c r="FRH151" s="2"/>
      <c r="FRI151" s="2"/>
      <c r="FRJ151" s="2"/>
      <c r="FRK151" s="2"/>
      <c r="FRL151" s="2"/>
      <c r="FRM151" s="2"/>
      <c r="FRN151" s="2"/>
      <c r="FRO151" s="2"/>
      <c r="FRP151" s="2"/>
      <c r="FRQ151" s="2"/>
      <c r="FRR151" s="2"/>
      <c r="FRS151" s="2"/>
      <c r="FRT151" s="2"/>
      <c r="FRU151" s="2"/>
      <c r="FRV151" s="2"/>
      <c r="FRW151" s="2"/>
      <c r="FRX151" s="2"/>
      <c r="FRY151" s="2"/>
      <c r="FRZ151" s="2"/>
      <c r="FSA151" s="2"/>
      <c r="FSB151" s="2"/>
      <c r="FSC151" s="2"/>
      <c r="FSD151" s="2"/>
      <c r="FSE151" s="2"/>
      <c r="FSF151" s="2"/>
      <c r="FSG151" s="2"/>
      <c r="FSH151" s="2"/>
      <c r="FSI151" s="2"/>
      <c r="FSJ151" s="2"/>
      <c r="FSK151" s="2"/>
      <c r="FSL151" s="2"/>
      <c r="FSM151" s="2"/>
      <c r="FSN151" s="2"/>
      <c r="FSO151" s="2"/>
      <c r="FSP151" s="2"/>
      <c r="FSQ151" s="2"/>
      <c r="FSR151" s="2"/>
      <c r="FSS151" s="2"/>
      <c r="FST151" s="2"/>
      <c r="FSU151" s="2"/>
      <c r="FSV151" s="2"/>
      <c r="FSW151" s="2"/>
      <c r="FSX151" s="2"/>
      <c r="FSY151" s="2"/>
      <c r="FSZ151" s="2"/>
      <c r="FTA151" s="2"/>
      <c r="FTB151" s="2"/>
      <c r="FTC151" s="2"/>
      <c r="FTD151" s="2"/>
      <c r="FTE151" s="2"/>
      <c r="FTF151" s="2"/>
      <c r="FTG151" s="2"/>
      <c r="FTH151" s="2"/>
      <c r="FTI151" s="2"/>
      <c r="FTJ151" s="2"/>
      <c r="FTK151" s="2"/>
      <c r="FTL151" s="2"/>
      <c r="FTM151" s="2"/>
      <c r="FTN151" s="2"/>
      <c r="FTO151" s="2"/>
      <c r="FTP151" s="2"/>
      <c r="FTQ151" s="2"/>
      <c r="FTR151" s="2"/>
      <c r="FTS151" s="2"/>
      <c r="FTT151" s="2"/>
      <c r="FTU151" s="2"/>
      <c r="FTV151" s="2"/>
      <c r="FTW151" s="2"/>
      <c r="FTX151" s="2"/>
      <c r="FTY151" s="2"/>
      <c r="FTZ151" s="2"/>
      <c r="FUA151" s="2"/>
      <c r="FUB151" s="2"/>
      <c r="FUC151" s="2"/>
      <c r="FUD151" s="2"/>
      <c r="FUE151" s="2"/>
      <c r="FUF151" s="2"/>
      <c r="FUG151" s="2"/>
      <c r="FUH151" s="2"/>
      <c r="FUI151" s="2"/>
      <c r="FUJ151" s="2"/>
      <c r="FUK151" s="2"/>
      <c r="FUL151" s="2"/>
      <c r="FUM151" s="2"/>
      <c r="FUN151" s="2"/>
      <c r="FUO151" s="2"/>
      <c r="FUP151" s="2"/>
      <c r="FUQ151" s="2"/>
      <c r="FUR151" s="2"/>
      <c r="FUS151" s="2"/>
      <c r="FUT151" s="2"/>
      <c r="FUU151" s="2"/>
      <c r="FUV151" s="2"/>
      <c r="FUW151" s="2"/>
      <c r="FUX151" s="2"/>
      <c r="FUY151" s="2"/>
      <c r="FUZ151" s="2"/>
      <c r="FVA151" s="2"/>
      <c r="FVB151" s="2"/>
      <c r="FVC151" s="2"/>
      <c r="FVD151" s="2"/>
      <c r="FVE151" s="2"/>
      <c r="FVF151" s="2"/>
      <c r="FVG151" s="2"/>
      <c r="FVH151" s="2"/>
      <c r="FVI151" s="2"/>
      <c r="FVJ151" s="2"/>
      <c r="FVK151" s="2"/>
      <c r="FVL151" s="2"/>
      <c r="FVM151" s="2"/>
      <c r="FVN151" s="2"/>
      <c r="FVO151" s="2"/>
      <c r="FVP151" s="2"/>
      <c r="FVQ151" s="2"/>
      <c r="FVR151" s="2"/>
      <c r="FVS151" s="2"/>
      <c r="FVT151" s="2"/>
      <c r="FVU151" s="2"/>
      <c r="FVV151" s="2"/>
      <c r="FVW151" s="2"/>
      <c r="FVX151" s="2"/>
      <c r="FVY151" s="2"/>
      <c r="FVZ151" s="2"/>
      <c r="FWA151" s="2"/>
      <c r="FWB151" s="2"/>
      <c r="FWC151" s="2"/>
      <c r="FWD151" s="2"/>
      <c r="FWE151" s="2"/>
      <c r="FWF151" s="2"/>
      <c r="FWG151" s="2"/>
      <c r="FWH151" s="2"/>
      <c r="FWI151" s="2"/>
      <c r="FWJ151" s="2"/>
      <c r="FWK151" s="2"/>
      <c r="FWL151" s="2"/>
      <c r="FWM151" s="2"/>
      <c r="FWN151" s="2"/>
      <c r="FWO151" s="2"/>
      <c r="FWP151" s="2"/>
      <c r="FWQ151" s="2"/>
      <c r="FWR151" s="2"/>
      <c r="FWS151" s="2"/>
      <c r="FWT151" s="2"/>
      <c r="FWU151" s="2"/>
      <c r="FWV151" s="2"/>
      <c r="FWW151" s="2"/>
      <c r="FWX151" s="2"/>
      <c r="FWY151" s="2"/>
      <c r="FWZ151" s="2"/>
      <c r="FXA151" s="2"/>
      <c r="FXB151" s="2"/>
      <c r="FXC151" s="2"/>
      <c r="FXD151" s="2"/>
      <c r="FXE151" s="2"/>
      <c r="FXF151" s="2"/>
      <c r="FXG151" s="2"/>
      <c r="FXH151" s="2"/>
      <c r="FXI151" s="2"/>
      <c r="FXJ151" s="2"/>
      <c r="FXK151" s="2"/>
      <c r="FXL151" s="2"/>
      <c r="FXM151" s="2"/>
      <c r="FXN151" s="2"/>
      <c r="FXO151" s="2"/>
      <c r="FXP151" s="2"/>
      <c r="FXQ151" s="2"/>
      <c r="FXR151" s="2"/>
      <c r="FXS151" s="2"/>
      <c r="FXT151" s="2"/>
      <c r="FXU151" s="2"/>
      <c r="FXV151" s="2"/>
      <c r="FXW151" s="2"/>
      <c r="FXX151" s="2"/>
      <c r="FXY151" s="2"/>
      <c r="FXZ151" s="2"/>
      <c r="FYA151" s="2"/>
      <c r="FYB151" s="2"/>
      <c r="FYC151" s="2"/>
      <c r="FYD151" s="2"/>
      <c r="FYE151" s="2"/>
      <c r="FYF151" s="2"/>
      <c r="FYG151" s="2"/>
      <c r="FYH151" s="2"/>
      <c r="FYI151" s="2"/>
      <c r="FYJ151" s="2"/>
      <c r="FYK151" s="2"/>
      <c r="FYL151" s="2"/>
      <c r="FYM151" s="2"/>
      <c r="FYN151" s="2"/>
      <c r="FYO151" s="2"/>
      <c r="FYP151" s="2"/>
      <c r="FYQ151" s="2"/>
      <c r="FYR151" s="2"/>
      <c r="FYS151" s="2"/>
      <c r="FYT151" s="2"/>
      <c r="FYU151" s="2"/>
      <c r="FYV151" s="2"/>
      <c r="FYW151" s="2"/>
      <c r="FYX151" s="2"/>
      <c r="FYY151" s="2"/>
      <c r="FYZ151" s="2"/>
      <c r="FZA151" s="2"/>
      <c r="FZB151" s="2"/>
      <c r="FZC151" s="2"/>
      <c r="FZD151" s="2"/>
      <c r="FZE151" s="2"/>
      <c r="FZF151" s="2"/>
      <c r="FZG151" s="2"/>
      <c r="FZH151" s="2"/>
      <c r="FZI151" s="2"/>
      <c r="FZJ151" s="2"/>
      <c r="FZK151" s="2"/>
      <c r="FZL151" s="2"/>
      <c r="FZM151" s="2"/>
      <c r="FZN151" s="2"/>
      <c r="FZO151" s="2"/>
      <c r="FZP151" s="2"/>
      <c r="FZQ151" s="2"/>
      <c r="FZR151" s="2"/>
      <c r="FZS151" s="2"/>
      <c r="FZT151" s="2"/>
      <c r="FZU151" s="2"/>
      <c r="FZV151" s="2"/>
      <c r="FZW151" s="2"/>
      <c r="FZX151" s="2"/>
      <c r="FZY151" s="2"/>
      <c r="FZZ151" s="2"/>
      <c r="GAA151" s="2"/>
      <c r="GAB151" s="2"/>
      <c r="GAC151" s="2"/>
      <c r="GAD151" s="2"/>
      <c r="GAE151" s="2"/>
      <c r="GAF151" s="2"/>
      <c r="GAG151" s="2"/>
      <c r="GAH151" s="2"/>
      <c r="GAI151" s="2"/>
      <c r="GAJ151" s="2"/>
      <c r="GAK151" s="2"/>
      <c r="GAL151" s="2"/>
      <c r="GAM151" s="2"/>
      <c r="GAN151" s="2"/>
      <c r="GAO151" s="2"/>
      <c r="GAP151" s="2"/>
      <c r="GAQ151" s="2"/>
      <c r="GAR151" s="2"/>
      <c r="GAS151" s="2"/>
      <c r="GAT151" s="2"/>
      <c r="GAU151" s="2"/>
      <c r="GAV151" s="2"/>
      <c r="GAW151" s="2"/>
      <c r="GAX151" s="2"/>
      <c r="GAY151" s="2"/>
      <c r="GAZ151" s="2"/>
      <c r="GBA151" s="2"/>
      <c r="GBB151" s="2"/>
      <c r="GBC151" s="2"/>
      <c r="GBD151" s="2"/>
      <c r="GBE151" s="2"/>
      <c r="GBF151" s="2"/>
      <c r="GBG151" s="2"/>
      <c r="GBH151" s="2"/>
      <c r="GBI151" s="2"/>
      <c r="GBJ151" s="2"/>
      <c r="GBK151" s="2"/>
      <c r="GBL151" s="2"/>
      <c r="GBM151" s="2"/>
      <c r="GBN151" s="2"/>
      <c r="GBO151" s="2"/>
      <c r="GBP151" s="2"/>
      <c r="GBQ151" s="2"/>
      <c r="GBR151" s="2"/>
      <c r="GBS151" s="2"/>
      <c r="GBT151" s="2"/>
      <c r="GBU151" s="2"/>
      <c r="GBV151" s="2"/>
      <c r="GBW151" s="2"/>
      <c r="GBX151" s="2"/>
      <c r="GBY151" s="2"/>
      <c r="GBZ151" s="2"/>
      <c r="GCA151" s="2"/>
      <c r="GCB151" s="2"/>
      <c r="GCC151" s="2"/>
      <c r="GCD151" s="2"/>
      <c r="GCE151" s="2"/>
      <c r="GCF151" s="2"/>
      <c r="GCG151" s="2"/>
      <c r="GCH151" s="2"/>
      <c r="GCI151" s="2"/>
      <c r="GCJ151" s="2"/>
      <c r="GCK151" s="2"/>
      <c r="GCL151" s="2"/>
      <c r="GCM151" s="2"/>
      <c r="GCN151" s="2"/>
      <c r="GCO151" s="2"/>
      <c r="GCP151" s="2"/>
      <c r="GCQ151" s="2"/>
      <c r="GCR151" s="2"/>
      <c r="GCS151" s="2"/>
      <c r="GCT151" s="2"/>
      <c r="GCU151" s="2"/>
      <c r="GCV151" s="2"/>
      <c r="GCW151" s="2"/>
      <c r="GCX151" s="2"/>
      <c r="GCY151" s="2"/>
      <c r="GCZ151" s="2"/>
      <c r="GDA151" s="2"/>
      <c r="GDB151" s="2"/>
      <c r="GDC151" s="2"/>
      <c r="GDD151" s="2"/>
      <c r="GDE151" s="2"/>
      <c r="GDF151" s="2"/>
      <c r="GDG151" s="2"/>
      <c r="GDH151" s="2"/>
      <c r="GDI151" s="2"/>
      <c r="GDJ151" s="2"/>
      <c r="GDK151" s="2"/>
      <c r="GDL151" s="2"/>
      <c r="GDM151" s="2"/>
      <c r="GDN151" s="2"/>
      <c r="GDO151" s="2"/>
      <c r="GDP151" s="2"/>
      <c r="GDQ151" s="2"/>
      <c r="GDR151" s="2"/>
      <c r="GDS151" s="2"/>
      <c r="GDT151" s="2"/>
      <c r="GDU151" s="2"/>
      <c r="GDV151" s="2"/>
      <c r="GDW151" s="2"/>
      <c r="GDX151" s="2"/>
      <c r="GDY151" s="2"/>
      <c r="GDZ151" s="2"/>
      <c r="GEA151" s="2"/>
      <c r="GEB151" s="2"/>
      <c r="GEC151" s="2"/>
      <c r="GED151" s="2"/>
      <c r="GEE151" s="2"/>
      <c r="GEF151" s="2"/>
      <c r="GEG151" s="2"/>
      <c r="GEH151" s="2"/>
      <c r="GEI151" s="2"/>
      <c r="GEJ151" s="2"/>
      <c r="GEK151" s="2"/>
      <c r="GEL151" s="2"/>
      <c r="GEM151" s="2"/>
      <c r="GEN151" s="2"/>
      <c r="GEO151" s="2"/>
      <c r="GEP151" s="2"/>
      <c r="GEQ151" s="2"/>
      <c r="GER151" s="2"/>
      <c r="GES151" s="2"/>
      <c r="GET151" s="2"/>
      <c r="GEU151" s="2"/>
      <c r="GEV151" s="2"/>
      <c r="GEW151" s="2"/>
      <c r="GEX151" s="2"/>
      <c r="GEY151" s="2"/>
      <c r="GEZ151" s="2"/>
      <c r="GFA151" s="2"/>
      <c r="GFB151" s="2"/>
      <c r="GFC151" s="2"/>
      <c r="GFD151" s="2"/>
      <c r="GFE151" s="2"/>
      <c r="GFF151" s="2"/>
      <c r="GFG151" s="2"/>
      <c r="GFH151" s="2"/>
      <c r="GFI151" s="2"/>
      <c r="GFJ151" s="2"/>
      <c r="GFK151" s="2"/>
      <c r="GFL151" s="2"/>
      <c r="GFM151" s="2"/>
      <c r="GFN151" s="2"/>
      <c r="GFO151" s="2"/>
      <c r="GFP151" s="2"/>
      <c r="GFQ151" s="2"/>
      <c r="GFR151" s="2"/>
      <c r="GFS151" s="2"/>
      <c r="GFT151" s="2"/>
      <c r="GFU151" s="2"/>
      <c r="GFV151" s="2"/>
      <c r="GFW151" s="2"/>
      <c r="GFX151" s="2"/>
      <c r="GFY151" s="2"/>
      <c r="GFZ151" s="2"/>
      <c r="GGA151" s="2"/>
      <c r="GGB151" s="2"/>
      <c r="GGC151" s="2"/>
      <c r="GGD151" s="2"/>
      <c r="GGE151" s="2"/>
      <c r="GGF151" s="2"/>
      <c r="GGG151" s="2"/>
      <c r="GGH151" s="2"/>
      <c r="GGI151" s="2"/>
      <c r="GGJ151" s="2"/>
      <c r="GGK151" s="2"/>
      <c r="GGL151" s="2"/>
      <c r="GGM151" s="2"/>
      <c r="GGN151" s="2"/>
      <c r="GGO151" s="2"/>
      <c r="GGP151" s="2"/>
      <c r="GGQ151" s="2"/>
      <c r="GGR151" s="2"/>
      <c r="GGS151" s="2"/>
      <c r="GGT151" s="2"/>
      <c r="GGU151" s="2"/>
      <c r="GGV151" s="2"/>
      <c r="GGW151" s="2"/>
      <c r="GGX151" s="2"/>
      <c r="GGY151" s="2"/>
      <c r="GGZ151" s="2"/>
      <c r="GHA151" s="2"/>
      <c r="GHB151" s="2"/>
      <c r="GHC151" s="2"/>
      <c r="GHD151" s="2"/>
      <c r="GHE151" s="2"/>
      <c r="GHF151" s="2"/>
      <c r="GHG151" s="2"/>
      <c r="GHH151" s="2"/>
      <c r="GHI151" s="2"/>
      <c r="GHJ151" s="2"/>
      <c r="GHK151" s="2"/>
      <c r="GHL151" s="2"/>
      <c r="GHM151" s="2"/>
      <c r="GHN151" s="2"/>
      <c r="GHO151" s="2"/>
      <c r="GHP151" s="2"/>
      <c r="GHQ151" s="2"/>
      <c r="GHR151" s="2"/>
      <c r="GHS151" s="2"/>
      <c r="GHT151" s="2"/>
      <c r="GHU151" s="2"/>
      <c r="GHV151" s="2"/>
      <c r="GHW151" s="2"/>
      <c r="GHX151" s="2"/>
      <c r="GHY151" s="2"/>
      <c r="GHZ151" s="2"/>
      <c r="GIA151" s="2"/>
      <c r="GIB151" s="2"/>
      <c r="GIC151" s="2"/>
      <c r="GID151" s="2"/>
      <c r="GIE151" s="2"/>
      <c r="GIF151" s="2"/>
      <c r="GIG151" s="2"/>
      <c r="GIH151" s="2"/>
      <c r="GII151" s="2"/>
      <c r="GIJ151" s="2"/>
      <c r="GIK151" s="2"/>
      <c r="GIL151" s="2"/>
      <c r="GIM151" s="2"/>
      <c r="GIN151" s="2"/>
      <c r="GIO151" s="2"/>
      <c r="GIP151" s="2"/>
      <c r="GIQ151" s="2"/>
      <c r="GIR151" s="2"/>
      <c r="GIS151" s="2"/>
      <c r="GIT151" s="2"/>
      <c r="GIU151" s="2"/>
      <c r="GIV151" s="2"/>
      <c r="GIW151" s="2"/>
      <c r="GIX151" s="2"/>
      <c r="GIY151" s="2"/>
      <c r="GIZ151" s="2"/>
      <c r="GJA151" s="2"/>
      <c r="GJB151" s="2"/>
      <c r="GJC151" s="2"/>
      <c r="GJD151" s="2"/>
      <c r="GJE151" s="2"/>
      <c r="GJF151" s="2"/>
      <c r="GJG151" s="2"/>
      <c r="GJH151" s="2"/>
      <c r="GJI151" s="2"/>
      <c r="GJJ151" s="2"/>
      <c r="GJK151" s="2"/>
      <c r="GJL151" s="2"/>
      <c r="GJM151" s="2"/>
      <c r="GJN151" s="2"/>
      <c r="GJO151" s="2"/>
      <c r="GJP151" s="2"/>
      <c r="GJQ151" s="2"/>
      <c r="GJR151" s="2"/>
      <c r="GJS151" s="2"/>
      <c r="GJT151" s="2"/>
      <c r="GJU151" s="2"/>
      <c r="GJV151" s="2"/>
      <c r="GJW151" s="2"/>
      <c r="GJX151" s="2"/>
      <c r="GJY151" s="2"/>
      <c r="GJZ151" s="2"/>
      <c r="GKA151" s="2"/>
      <c r="GKB151" s="2"/>
      <c r="GKC151" s="2"/>
      <c r="GKD151" s="2"/>
      <c r="GKE151" s="2"/>
      <c r="GKF151" s="2"/>
      <c r="GKG151" s="2"/>
      <c r="GKH151" s="2"/>
      <c r="GKI151" s="2"/>
      <c r="GKJ151" s="2"/>
      <c r="GKK151" s="2"/>
      <c r="GKL151" s="2"/>
      <c r="GKM151" s="2"/>
      <c r="GKN151" s="2"/>
      <c r="GKO151" s="2"/>
      <c r="GKP151" s="2"/>
      <c r="GKQ151" s="2"/>
      <c r="GKR151" s="2"/>
      <c r="GKS151" s="2"/>
      <c r="GKT151" s="2"/>
      <c r="GKU151" s="2"/>
      <c r="GKV151" s="2"/>
      <c r="GKW151" s="2"/>
      <c r="GKX151" s="2"/>
      <c r="GKY151" s="2"/>
      <c r="GKZ151" s="2"/>
      <c r="GLA151" s="2"/>
      <c r="GLB151" s="2"/>
      <c r="GLC151" s="2"/>
      <c r="GLD151" s="2"/>
      <c r="GLE151" s="2"/>
      <c r="GLF151" s="2"/>
      <c r="GLG151" s="2"/>
      <c r="GLH151" s="2"/>
      <c r="GLI151" s="2"/>
      <c r="GLJ151" s="2"/>
      <c r="GLK151" s="2"/>
      <c r="GLL151" s="2"/>
      <c r="GLM151" s="2"/>
      <c r="GLN151" s="2"/>
      <c r="GLO151" s="2"/>
      <c r="GLP151" s="2"/>
      <c r="GLQ151" s="2"/>
      <c r="GLR151" s="2"/>
      <c r="GLS151" s="2"/>
      <c r="GLT151" s="2"/>
      <c r="GLU151" s="2"/>
      <c r="GLV151" s="2"/>
      <c r="GLW151" s="2"/>
      <c r="GLX151" s="2"/>
      <c r="GLY151" s="2"/>
      <c r="GLZ151" s="2"/>
      <c r="GMA151" s="2"/>
      <c r="GMB151" s="2"/>
      <c r="GMC151" s="2"/>
      <c r="GMD151" s="2"/>
      <c r="GME151" s="2"/>
      <c r="GMF151" s="2"/>
      <c r="GMG151" s="2"/>
      <c r="GMH151" s="2"/>
      <c r="GMI151" s="2"/>
      <c r="GMJ151" s="2"/>
      <c r="GMK151" s="2"/>
      <c r="GML151" s="2"/>
      <c r="GMM151" s="2"/>
      <c r="GMN151" s="2"/>
      <c r="GMO151" s="2"/>
      <c r="GMP151" s="2"/>
      <c r="GMQ151" s="2"/>
      <c r="GMR151" s="2"/>
      <c r="GMS151" s="2"/>
      <c r="GMT151" s="2"/>
      <c r="GMU151" s="2"/>
      <c r="GMV151" s="2"/>
      <c r="GMW151" s="2"/>
      <c r="GMX151" s="2"/>
      <c r="GMY151" s="2"/>
      <c r="GMZ151" s="2"/>
      <c r="GNA151" s="2"/>
      <c r="GNB151" s="2"/>
      <c r="GNC151" s="2"/>
      <c r="GND151" s="2"/>
      <c r="GNE151" s="2"/>
      <c r="GNF151" s="2"/>
      <c r="GNG151" s="2"/>
      <c r="GNH151" s="2"/>
      <c r="GNI151" s="2"/>
      <c r="GNJ151" s="2"/>
      <c r="GNK151" s="2"/>
      <c r="GNL151" s="2"/>
      <c r="GNM151" s="2"/>
      <c r="GNN151" s="2"/>
      <c r="GNO151" s="2"/>
      <c r="GNP151" s="2"/>
      <c r="GNQ151" s="2"/>
      <c r="GNR151" s="2"/>
      <c r="GNS151" s="2"/>
      <c r="GNT151" s="2"/>
      <c r="GNU151" s="2"/>
      <c r="GNV151" s="2"/>
      <c r="GNW151" s="2"/>
      <c r="GNX151" s="2"/>
      <c r="GNY151" s="2"/>
      <c r="GNZ151" s="2"/>
      <c r="GOA151" s="2"/>
      <c r="GOB151" s="2"/>
      <c r="GOC151" s="2"/>
      <c r="GOD151" s="2"/>
      <c r="GOE151" s="2"/>
      <c r="GOF151" s="2"/>
      <c r="GOG151" s="2"/>
      <c r="GOH151" s="2"/>
      <c r="GOI151" s="2"/>
      <c r="GOJ151" s="2"/>
      <c r="GOK151" s="2"/>
      <c r="GOL151" s="2"/>
      <c r="GOM151" s="2"/>
      <c r="GON151" s="2"/>
      <c r="GOO151" s="2"/>
      <c r="GOP151" s="2"/>
      <c r="GOQ151" s="2"/>
      <c r="GOR151" s="2"/>
      <c r="GOS151" s="2"/>
      <c r="GOT151" s="2"/>
      <c r="GOU151" s="2"/>
      <c r="GOV151" s="2"/>
      <c r="GOW151" s="2"/>
      <c r="GOX151" s="2"/>
      <c r="GOY151" s="2"/>
      <c r="GOZ151" s="2"/>
      <c r="GPA151" s="2"/>
      <c r="GPB151" s="2"/>
      <c r="GPC151" s="2"/>
      <c r="GPD151" s="2"/>
      <c r="GPE151" s="2"/>
      <c r="GPF151" s="2"/>
      <c r="GPG151" s="2"/>
      <c r="GPH151" s="2"/>
      <c r="GPI151" s="2"/>
      <c r="GPJ151" s="2"/>
      <c r="GPK151" s="2"/>
      <c r="GPL151" s="2"/>
      <c r="GPM151" s="2"/>
      <c r="GPN151" s="2"/>
      <c r="GPO151" s="2"/>
      <c r="GPP151" s="2"/>
      <c r="GPQ151" s="2"/>
      <c r="GPR151" s="2"/>
      <c r="GPS151" s="2"/>
      <c r="GPT151" s="2"/>
      <c r="GPU151" s="2"/>
      <c r="GPV151" s="2"/>
      <c r="GPW151" s="2"/>
      <c r="GPX151" s="2"/>
      <c r="GPY151" s="2"/>
      <c r="GPZ151" s="2"/>
      <c r="GQA151" s="2"/>
      <c r="GQB151" s="2"/>
      <c r="GQC151" s="2"/>
      <c r="GQD151" s="2"/>
      <c r="GQE151" s="2"/>
      <c r="GQF151" s="2"/>
      <c r="GQG151" s="2"/>
      <c r="GQH151" s="2"/>
      <c r="GQI151" s="2"/>
      <c r="GQJ151" s="2"/>
      <c r="GQK151" s="2"/>
      <c r="GQL151" s="2"/>
      <c r="GQM151" s="2"/>
      <c r="GQN151" s="2"/>
      <c r="GQO151" s="2"/>
      <c r="GQP151" s="2"/>
      <c r="GQQ151" s="2"/>
      <c r="GQR151" s="2"/>
      <c r="GQS151" s="2"/>
      <c r="GQT151" s="2"/>
      <c r="GQU151" s="2"/>
      <c r="GQV151" s="2"/>
      <c r="GQW151" s="2"/>
      <c r="GQX151" s="2"/>
      <c r="GQY151" s="2"/>
      <c r="GQZ151" s="2"/>
      <c r="GRA151" s="2"/>
      <c r="GRB151" s="2"/>
      <c r="GRC151" s="2"/>
      <c r="GRD151" s="2"/>
      <c r="GRE151" s="2"/>
      <c r="GRF151" s="2"/>
      <c r="GRG151" s="2"/>
      <c r="GRH151" s="2"/>
      <c r="GRI151" s="2"/>
      <c r="GRJ151" s="2"/>
      <c r="GRK151" s="2"/>
      <c r="GRL151" s="2"/>
      <c r="GRM151" s="2"/>
      <c r="GRN151" s="2"/>
      <c r="GRO151" s="2"/>
      <c r="GRP151" s="2"/>
      <c r="GRQ151" s="2"/>
      <c r="GRR151" s="2"/>
      <c r="GRS151" s="2"/>
      <c r="GRT151" s="2"/>
      <c r="GRU151" s="2"/>
      <c r="GRV151" s="2"/>
      <c r="GRW151" s="2"/>
      <c r="GRX151" s="2"/>
      <c r="GRY151" s="2"/>
      <c r="GRZ151" s="2"/>
      <c r="GSA151" s="2"/>
      <c r="GSB151" s="2"/>
      <c r="GSC151" s="2"/>
      <c r="GSD151" s="2"/>
      <c r="GSE151" s="2"/>
      <c r="GSF151" s="2"/>
      <c r="GSG151" s="2"/>
      <c r="GSH151" s="2"/>
      <c r="GSI151" s="2"/>
      <c r="GSJ151" s="2"/>
      <c r="GSK151" s="2"/>
      <c r="GSL151" s="2"/>
      <c r="GSM151" s="2"/>
      <c r="GSN151" s="2"/>
      <c r="GSO151" s="2"/>
      <c r="GSP151" s="2"/>
      <c r="GSQ151" s="2"/>
      <c r="GSR151" s="2"/>
      <c r="GSS151" s="2"/>
      <c r="GST151" s="2"/>
      <c r="GSU151" s="2"/>
      <c r="GSV151" s="2"/>
      <c r="GSW151" s="2"/>
      <c r="GSX151" s="2"/>
      <c r="GSY151" s="2"/>
      <c r="GSZ151" s="2"/>
      <c r="GTA151" s="2"/>
      <c r="GTB151" s="2"/>
      <c r="GTC151" s="2"/>
      <c r="GTD151" s="2"/>
      <c r="GTE151" s="2"/>
      <c r="GTF151" s="2"/>
      <c r="GTG151" s="2"/>
      <c r="GTH151" s="2"/>
      <c r="GTI151" s="2"/>
      <c r="GTJ151" s="2"/>
      <c r="GTK151" s="2"/>
      <c r="GTL151" s="2"/>
      <c r="GTM151" s="2"/>
      <c r="GTN151" s="2"/>
      <c r="GTO151" s="2"/>
      <c r="GTP151" s="2"/>
      <c r="GTQ151" s="2"/>
      <c r="GTR151" s="2"/>
      <c r="GTS151" s="2"/>
      <c r="GTT151" s="2"/>
      <c r="GTU151" s="2"/>
      <c r="GTV151" s="2"/>
      <c r="GTW151" s="2"/>
      <c r="GTX151" s="2"/>
      <c r="GTY151" s="2"/>
      <c r="GTZ151" s="2"/>
      <c r="GUA151" s="2"/>
      <c r="GUB151" s="2"/>
      <c r="GUC151" s="2"/>
      <c r="GUD151" s="2"/>
      <c r="GUE151" s="2"/>
      <c r="GUF151" s="2"/>
      <c r="GUG151" s="2"/>
      <c r="GUH151" s="2"/>
      <c r="GUI151" s="2"/>
      <c r="GUJ151" s="2"/>
      <c r="GUK151" s="2"/>
      <c r="GUL151" s="2"/>
      <c r="GUM151" s="2"/>
      <c r="GUN151" s="2"/>
      <c r="GUO151" s="2"/>
      <c r="GUP151" s="2"/>
      <c r="GUQ151" s="2"/>
      <c r="GUR151" s="2"/>
      <c r="GUS151" s="2"/>
      <c r="GUT151" s="2"/>
      <c r="GUU151" s="2"/>
      <c r="GUV151" s="2"/>
      <c r="GUW151" s="2"/>
      <c r="GUX151" s="2"/>
      <c r="GUY151" s="2"/>
      <c r="GUZ151" s="2"/>
      <c r="GVA151" s="2"/>
      <c r="GVB151" s="2"/>
      <c r="GVC151" s="2"/>
      <c r="GVD151" s="2"/>
      <c r="GVE151" s="2"/>
      <c r="GVF151" s="2"/>
      <c r="GVG151" s="2"/>
      <c r="GVH151" s="2"/>
      <c r="GVI151" s="2"/>
      <c r="GVJ151" s="2"/>
      <c r="GVK151" s="2"/>
      <c r="GVL151" s="2"/>
      <c r="GVM151" s="2"/>
      <c r="GVN151" s="2"/>
      <c r="GVO151" s="2"/>
      <c r="GVP151" s="2"/>
      <c r="GVQ151" s="2"/>
      <c r="GVR151" s="2"/>
      <c r="GVS151" s="2"/>
      <c r="GVT151" s="2"/>
      <c r="GVU151" s="2"/>
      <c r="GVV151" s="2"/>
      <c r="GVW151" s="2"/>
      <c r="GVX151" s="2"/>
      <c r="GVY151" s="2"/>
      <c r="GVZ151" s="2"/>
      <c r="GWA151" s="2"/>
      <c r="GWB151" s="2"/>
      <c r="GWC151" s="2"/>
      <c r="GWD151" s="2"/>
      <c r="GWE151" s="2"/>
      <c r="GWF151" s="2"/>
      <c r="GWG151" s="2"/>
      <c r="GWH151" s="2"/>
      <c r="GWI151" s="2"/>
      <c r="GWJ151" s="2"/>
      <c r="GWK151" s="2"/>
      <c r="GWL151" s="2"/>
      <c r="GWM151" s="2"/>
      <c r="GWN151" s="2"/>
      <c r="GWO151" s="2"/>
      <c r="GWP151" s="2"/>
      <c r="GWQ151" s="2"/>
      <c r="GWR151" s="2"/>
      <c r="GWS151" s="2"/>
      <c r="GWT151" s="2"/>
      <c r="GWU151" s="2"/>
      <c r="GWV151" s="2"/>
      <c r="GWW151" s="2"/>
      <c r="GWX151" s="2"/>
      <c r="GWY151" s="2"/>
      <c r="GWZ151" s="2"/>
      <c r="GXA151" s="2"/>
      <c r="GXB151" s="2"/>
      <c r="GXC151" s="2"/>
      <c r="GXD151" s="2"/>
      <c r="GXE151" s="2"/>
      <c r="GXF151" s="2"/>
      <c r="GXG151" s="2"/>
      <c r="GXH151" s="2"/>
      <c r="GXI151" s="2"/>
      <c r="GXJ151" s="2"/>
      <c r="GXK151" s="2"/>
      <c r="GXL151" s="2"/>
      <c r="GXM151" s="2"/>
      <c r="GXN151" s="2"/>
      <c r="GXO151" s="2"/>
      <c r="GXP151" s="2"/>
      <c r="GXQ151" s="2"/>
      <c r="GXR151" s="2"/>
      <c r="GXS151" s="2"/>
      <c r="GXT151" s="2"/>
      <c r="GXU151" s="2"/>
      <c r="GXV151" s="2"/>
      <c r="GXW151" s="2"/>
      <c r="GXX151" s="2"/>
      <c r="GXY151" s="2"/>
      <c r="GXZ151" s="2"/>
      <c r="GYA151" s="2"/>
      <c r="GYB151" s="2"/>
      <c r="GYC151" s="2"/>
      <c r="GYD151" s="2"/>
      <c r="GYE151" s="2"/>
      <c r="GYF151" s="2"/>
      <c r="GYG151" s="2"/>
      <c r="GYH151" s="2"/>
      <c r="GYI151" s="2"/>
      <c r="GYJ151" s="2"/>
      <c r="GYK151" s="2"/>
      <c r="GYL151" s="2"/>
      <c r="GYM151" s="2"/>
      <c r="GYN151" s="2"/>
      <c r="GYO151" s="2"/>
      <c r="GYP151" s="2"/>
      <c r="GYQ151" s="2"/>
      <c r="GYR151" s="2"/>
      <c r="GYS151" s="2"/>
      <c r="GYT151" s="2"/>
      <c r="GYU151" s="2"/>
      <c r="GYV151" s="2"/>
      <c r="GYW151" s="2"/>
      <c r="GYX151" s="2"/>
      <c r="GYY151" s="2"/>
      <c r="GYZ151" s="2"/>
      <c r="GZA151" s="2"/>
      <c r="GZB151" s="2"/>
      <c r="GZC151" s="2"/>
      <c r="GZD151" s="2"/>
      <c r="GZE151" s="2"/>
      <c r="GZF151" s="2"/>
      <c r="GZG151" s="2"/>
      <c r="GZH151" s="2"/>
      <c r="GZI151" s="2"/>
      <c r="GZJ151" s="2"/>
      <c r="GZK151" s="2"/>
      <c r="GZL151" s="2"/>
      <c r="GZM151" s="2"/>
      <c r="GZN151" s="2"/>
      <c r="GZO151" s="2"/>
      <c r="GZP151" s="2"/>
      <c r="GZQ151" s="2"/>
      <c r="GZR151" s="2"/>
      <c r="GZS151" s="2"/>
      <c r="GZT151" s="2"/>
      <c r="GZU151" s="2"/>
      <c r="GZV151" s="2"/>
      <c r="GZW151" s="2"/>
      <c r="GZX151" s="2"/>
      <c r="GZY151" s="2"/>
      <c r="GZZ151" s="2"/>
      <c r="HAA151" s="2"/>
      <c r="HAB151" s="2"/>
      <c r="HAC151" s="2"/>
      <c r="HAD151" s="2"/>
      <c r="HAE151" s="2"/>
      <c r="HAF151" s="2"/>
      <c r="HAG151" s="2"/>
      <c r="HAH151" s="2"/>
      <c r="HAI151" s="2"/>
      <c r="HAJ151" s="2"/>
      <c r="HAK151" s="2"/>
      <c r="HAL151" s="2"/>
      <c r="HAM151" s="2"/>
      <c r="HAN151" s="2"/>
      <c r="HAO151" s="2"/>
      <c r="HAP151" s="2"/>
      <c r="HAQ151" s="2"/>
      <c r="HAR151" s="2"/>
      <c r="HAS151" s="2"/>
      <c r="HAT151" s="2"/>
      <c r="HAU151" s="2"/>
      <c r="HAV151" s="2"/>
      <c r="HAW151" s="2"/>
      <c r="HAX151" s="2"/>
      <c r="HAY151" s="2"/>
      <c r="HAZ151" s="2"/>
      <c r="HBA151" s="2"/>
      <c r="HBB151" s="2"/>
      <c r="HBC151" s="2"/>
      <c r="HBD151" s="2"/>
      <c r="HBE151" s="2"/>
      <c r="HBF151" s="2"/>
      <c r="HBG151" s="2"/>
      <c r="HBH151" s="2"/>
      <c r="HBI151" s="2"/>
      <c r="HBJ151" s="2"/>
      <c r="HBK151" s="2"/>
      <c r="HBL151" s="2"/>
      <c r="HBM151" s="2"/>
      <c r="HBN151" s="2"/>
      <c r="HBO151" s="2"/>
      <c r="HBP151" s="2"/>
      <c r="HBQ151" s="2"/>
      <c r="HBR151" s="2"/>
      <c r="HBS151" s="2"/>
      <c r="HBT151" s="2"/>
      <c r="HBU151" s="2"/>
      <c r="HBV151" s="2"/>
      <c r="HBW151" s="2"/>
      <c r="HBX151" s="2"/>
      <c r="HBY151" s="2"/>
      <c r="HBZ151" s="2"/>
      <c r="HCA151" s="2"/>
      <c r="HCB151" s="2"/>
      <c r="HCC151" s="2"/>
      <c r="HCD151" s="2"/>
      <c r="HCE151" s="2"/>
      <c r="HCF151" s="2"/>
      <c r="HCG151" s="2"/>
      <c r="HCH151" s="2"/>
      <c r="HCI151" s="2"/>
      <c r="HCJ151" s="2"/>
      <c r="HCK151" s="2"/>
      <c r="HCL151" s="2"/>
      <c r="HCM151" s="2"/>
      <c r="HCN151" s="2"/>
      <c r="HCO151" s="2"/>
      <c r="HCP151" s="2"/>
      <c r="HCQ151" s="2"/>
      <c r="HCR151" s="2"/>
      <c r="HCS151" s="2"/>
      <c r="HCT151" s="2"/>
      <c r="HCU151" s="2"/>
      <c r="HCV151" s="2"/>
      <c r="HCW151" s="2"/>
      <c r="HCX151" s="2"/>
      <c r="HCY151" s="2"/>
      <c r="HCZ151" s="2"/>
      <c r="HDA151" s="2"/>
      <c r="HDB151" s="2"/>
      <c r="HDC151" s="2"/>
      <c r="HDD151" s="2"/>
      <c r="HDE151" s="2"/>
      <c r="HDF151" s="2"/>
      <c r="HDG151" s="2"/>
      <c r="HDH151" s="2"/>
      <c r="HDI151" s="2"/>
      <c r="HDJ151" s="2"/>
      <c r="HDK151" s="2"/>
      <c r="HDL151" s="2"/>
      <c r="HDM151" s="2"/>
      <c r="HDN151" s="2"/>
      <c r="HDO151" s="2"/>
      <c r="HDP151" s="2"/>
      <c r="HDQ151" s="2"/>
      <c r="HDR151" s="2"/>
      <c r="HDS151" s="2"/>
      <c r="HDT151" s="2"/>
      <c r="HDU151" s="2"/>
      <c r="HDV151" s="2"/>
      <c r="HDW151" s="2"/>
      <c r="HDX151" s="2"/>
      <c r="HDY151" s="2"/>
      <c r="HDZ151" s="2"/>
      <c r="HEA151" s="2"/>
      <c r="HEB151" s="2"/>
      <c r="HEC151" s="2"/>
      <c r="HED151" s="2"/>
      <c r="HEE151" s="2"/>
      <c r="HEF151" s="2"/>
      <c r="HEG151" s="2"/>
      <c r="HEH151" s="2"/>
      <c r="HEI151" s="2"/>
      <c r="HEJ151" s="2"/>
      <c r="HEK151" s="2"/>
      <c r="HEL151" s="2"/>
      <c r="HEM151" s="2"/>
      <c r="HEN151" s="2"/>
      <c r="HEO151" s="2"/>
      <c r="HEP151" s="2"/>
      <c r="HEQ151" s="2"/>
      <c r="HER151" s="2"/>
      <c r="HES151" s="2"/>
      <c r="HET151" s="2"/>
      <c r="HEU151" s="2"/>
      <c r="HEV151" s="2"/>
      <c r="HEW151" s="2"/>
      <c r="HEX151" s="2"/>
      <c r="HEY151" s="2"/>
      <c r="HEZ151" s="2"/>
      <c r="HFA151" s="2"/>
      <c r="HFB151" s="2"/>
      <c r="HFC151" s="2"/>
      <c r="HFD151" s="2"/>
      <c r="HFE151" s="2"/>
      <c r="HFF151" s="2"/>
      <c r="HFG151" s="2"/>
      <c r="HFH151" s="2"/>
      <c r="HFI151" s="2"/>
      <c r="HFJ151" s="2"/>
      <c r="HFK151" s="2"/>
      <c r="HFL151" s="2"/>
      <c r="HFM151" s="2"/>
      <c r="HFN151" s="2"/>
      <c r="HFO151" s="2"/>
      <c r="HFP151" s="2"/>
      <c r="HFQ151" s="2"/>
      <c r="HFR151" s="2"/>
      <c r="HFS151" s="2"/>
      <c r="HFT151" s="2"/>
      <c r="HFU151" s="2"/>
      <c r="HFV151" s="2"/>
      <c r="HFW151" s="2"/>
      <c r="HFX151" s="2"/>
      <c r="HFY151" s="2"/>
      <c r="HFZ151" s="2"/>
      <c r="HGA151" s="2"/>
      <c r="HGB151" s="2"/>
      <c r="HGC151" s="2"/>
      <c r="HGD151" s="2"/>
      <c r="HGE151" s="2"/>
      <c r="HGF151" s="2"/>
      <c r="HGG151" s="2"/>
      <c r="HGH151" s="2"/>
      <c r="HGI151" s="2"/>
      <c r="HGJ151" s="2"/>
      <c r="HGK151" s="2"/>
      <c r="HGL151" s="2"/>
      <c r="HGM151" s="2"/>
      <c r="HGN151" s="2"/>
      <c r="HGO151" s="2"/>
      <c r="HGP151" s="2"/>
      <c r="HGQ151" s="2"/>
      <c r="HGR151" s="2"/>
      <c r="HGS151" s="2"/>
      <c r="HGT151" s="2"/>
      <c r="HGU151" s="2"/>
      <c r="HGV151" s="2"/>
      <c r="HGW151" s="2"/>
      <c r="HGX151" s="2"/>
      <c r="HGY151" s="2"/>
      <c r="HGZ151" s="2"/>
      <c r="HHA151" s="2"/>
      <c r="HHB151" s="2"/>
      <c r="HHC151" s="2"/>
      <c r="HHD151" s="2"/>
      <c r="HHE151" s="2"/>
      <c r="HHF151" s="2"/>
      <c r="HHG151" s="2"/>
      <c r="HHH151" s="2"/>
      <c r="HHI151" s="2"/>
      <c r="HHJ151" s="2"/>
      <c r="HHK151" s="2"/>
      <c r="HHL151" s="2"/>
      <c r="HHM151" s="2"/>
      <c r="HHN151" s="2"/>
      <c r="HHO151" s="2"/>
      <c r="HHP151" s="2"/>
      <c r="HHQ151" s="2"/>
      <c r="HHR151" s="2"/>
      <c r="HHS151" s="2"/>
      <c r="HHT151" s="2"/>
      <c r="HHU151" s="2"/>
      <c r="HHV151" s="2"/>
      <c r="HHW151" s="2"/>
      <c r="HHX151" s="2"/>
      <c r="HHY151" s="2"/>
      <c r="HHZ151" s="2"/>
      <c r="HIA151" s="2"/>
      <c r="HIB151" s="2"/>
      <c r="HIC151" s="2"/>
      <c r="HID151" s="2"/>
      <c r="HIE151" s="2"/>
      <c r="HIF151" s="2"/>
      <c r="HIG151" s="2"/>
      <c r="HIH151" s="2"/>
      <c r="HII151" s="2"/>
      <c r="HIJ151" s="2"/>
      <c r="HIK151" s="2"/>
      <c r="HIL151" s="2"/>
      <c r="HIM151" s="2"/>
      <c r="HIN151" s="2"/>
      <c r="HIO151" s="2"/>
      <c r="HIP151" s="2"/>
      <c r="HIQ151" s="2"/>
      <c r="HIR151" s="2"/>
      <c r="HIS151" s="2"/>
      <c r="HIT151" s="2"/>
      <c r="HIU151" s="2"/>
      <c r="HIV151" s="2"/>
      <c r="HIW151" s="2"/>
      <c r="HIX151" s="2"/>
      <c r="HIY151" s="2"/>
      <c r="HIZ151" s="2"/>
      <c r="HJA151" s="2"/>
      <c r="HJB151" s="2"/>
      <c r="HJC151" s="2"/>
      <c r="HJD151" s="2"/>
      <c r="HJE151" s="2"/>
      <c r="HJF151" s="2"/>
      <c r="HJG151" s="2"/>
      <c r="HJH151" s="2"/>
      <c r="HJI151" s="2"/>
      <c r="HJJ151" s="2"/>
      <c r="HJK151" s="2"/>
      <c r="HJL151" s="2"/>
      <c r="HJM151" s="2"/>
      <c r="HJN151" s="2"/>
      <c r="HJO151" s="2"/>
      <c r="HJP151" s="2"/>
      <c r="HJQ151" s="2"/>
      <c r="HJR151" s="2"/>
      <c r="HJS151" s="2"/>
      <c r="HJT151" s="2"/>
      <c r="HJU151" s="2"/>
      <c r="HJV151" s="2"/>
      <c r="HJW151" s="2"/>
      <c r="HJX151" s="2"/>
      <c r="HJY151" s="2"/>
      <c r="HJZ151" s="2"/>
      <c r="HKA151" s="2"/>
      <c r="HKB151" s="2"/>
      <c r="HKC151" s="2"/>
      <c r="HKD151" s="2"/>
      <c r="HKE151" s="2"/>
      <c r="HKF151" s="2"/>
      <c r="HKG151" s="2"/>
      <c r="HKH151" s="2"/>
      <c r="HKI151" s="2"/>
      <c r="HKJ151" s="2"/>
      <c r="HKK151" s="2"/>
      <c r="HKL151" s="2"/>
      <c r="HKM151" s="2"/>
      <c r="HKN151" s="2"/>
      <c r="HKO151" s="2"/>
      <c r="HKP151" s="2"/>
      <c r="HKQ151" s="2"/>
      <c r="HKR151" s="2"/>
      <c r="HKS151" s="2"/>
      <c r="HKT151" s="2"/>
      <c r="HKU151" s="2"/>
      <c r="HKV151" s="2"/>
      <c r="HKW151" s="2"/>
      <c r="HKX151" s="2"/>
      <c r="HKY151" s="2"/>
      <c r="HKZ151" s="2"/>
      <c r="HLA151" s="2"/>
      <c r="HLB151" s="2"/>
      <c r="HLC151" s="2"/>
      <c r="HLD151" s="2"/>
      <c r="HLE151" s="2"/>
      <c r="HLF151" s="2"/>
      <c r="HLG151" s="2"/>
      <c r="HLH151" s="2"/>
      <c r="HLI151" s="2"/>
      <c r="HLJ151" s="2"/>
      <c r="HLK151" s="2"/>
      <c r="HLL151" s="2"/>
      <c r="HLM151" s="2"/>
      <c r="HLN151" s="2"/>
      <c r="HLO151" s="2"/>
      <c r="HLP151" s="2"/>
      <c r="HLQ151" s="2"/>
      <c r="HLR151" s="2"/>
      <c r="HLS151" s="2"/>
      <c r="HLT151" s="2"/>
      <c r="HLU151" s="2"/>
      <c r="HLV151" s="2"/>
      <c r="HLW151" s="2"/>
      <c r="HLX151" s="2"/>
      <c r="HLY151" s="2"/>
      <c r="HLZ151" s="2"/>
      <c r="HMA151" s="2"/>
      <c r="HMB151" s="2"/>
      <c r="HMC151" s="2"/>
      <c r="HMD151" s="2"/>
      <c r="HME151" s="2"/>
      <c r="HMF151" s="2"/>
      <c r="HMG151" s="2"/>
      <c r="HMH151" s="2"/>
      <c r="HMI151" s="2"/>
      <c r="HMJ151" s="2"/>
      <c r="HMK151" s="2"/>
      <c r="HML151" s="2"/>
      <c r="HMM151" s="2"/>
      <c r="HMN151" s="2"/>
      <c r="HMO151" s="2"/>
      <c r="HMP151" s="2"/>
      <c r="HMQ151" s="2"/>
      <c r="HMR151" s="2"/>
      <c r="HMS151" s="2"/>
      <c r="HMT151" s="2"/>
      <c r="HMU151" s="2"/>
      <c r="HMV151" s="2"/>
      <c r="HMW151" s="2"/>
      <c r="HMX151" s="2"/>
      <c r="HMY151" s="2"/>
      <c r="HMZ151" s="2"/>
      <c r="HNA151" s="2"/>
      <c r="HNB151" s="2"/>
      <c r="HNC151" s="2"/>
      <c r="HND151" s="2"/>
      <c r="HNE151" s="2"/>
      <c r="HNF151" s="2"/>
      <c r="HNG151" s="2"/>
      <c r="HNH151" s="2"/>
      <c r="HNI151" s="2"/>
      <c r="HNJ151" s="2"/>
      <c r="HNK151" s="2"/>
      <c r="HNL151" s="2"/>
      <c r="HNM151" s="2"/>
      <c r="HNN151" s="2"/>
      <c r="HNO151" s="2"/>
      <c r="HNP151" s="2"/>
      <c r="HNQ151" s="2"/>
      <c r="HNR151" s="2"/>
      <c r="HNS151" s="2"/>
      <c r="HNT151" s="2"/>
      <c r="HNU151" s="2"/>
      <c r="HNV151" s="2"/>
      <c r="HNW151" s="2"/>
      <c r="HNX151" s="2"/>
      <c r="HNY151" s="2"/>
      <c r="HNZ151" s="2"/>
      <c r="HOA151" s="2"/>
      <c r="HOB151" s="2"/>
      <c r="HOC151" s="2"/>
      <c r="HOD151" s="2"/>
      <c r="HOE151" s="2"/>
      <c r="HOF151" s="2"/>
      <c r="HOG151" s="2"/>
      <c r="HOH151" s="2"/>
      <c r="HOI151" s="2"/>
      <c r="HOJ151" s="2"/>
      <c r="HOK151" s="2"/>
      <c r="HOL151" s="2"/>
      <c r="HOM151" s="2"/>
      <c r="HON151" s="2"/>
      <c r="HOO151" s="2"/>
      <c r="HOP151" s="2"/>
      <c r="HOQ151" s="2"/>
      <c r="HOR151" s="2"/>
      <c r="HOS151" s="2"/>
      <c r="HOT151" s="2"/>
      <c r="HOU151" s="2"/>
      <c r="HOV151" s="2"/>
      <c r="HOW151" s="2"/>
      <c r="HOX151" s="2"/>
      <c r="HOY151" s="2"/>
      <c r="HOZ151" s="2"/>
      <c r="HPA151" s="2"/>
      <c r="HPB151" s="2"/>
      <c r="HPC151" s="2"/>
      <c r="HPD151" s="2"/>
      <c r="HPE151" s="2"/>
      <c r="HPF151" s="2"/>
      <c r="HPG151" s="2"/>
      <c r="HPH151" s="2"/>
      <c r="HPI151" s="2"/>
      <c r="HPJ151" s="2"/>
      <c r="HPK151" s="2"/>
      <c r="HPL151" s="2"/>
      <c r="HPM151" s="2"/>
      <c r="HPN151" s="2"/>
      <c r="HPO151" s="2"/>
      <c r="HPP151" s="2"/>
      <c r="HPQ151" s="2"/>
      <c r="HPR151" s="2"/>
      <c r="HPS151" s="2"/>
      <c r="HPT151" s="2"/>
      <c r="HPU151" s="2"/>
      <c r="HPV151" s="2"/>
      <c r="HPW151" s="2"/>
      <c r="HPX151" s="2"/>
      <c r="HPY151" s="2"/>
      <c r="HPZ151" s="2"/>
      <c r="HQA151" s="2"/>
      <c r="HQB151" s="2"/>
      <c r="HQC151" s="2"/>
      <c r="HQD151" s="2"/>
      <c r="HQE151" s="2"/>
      <c r="HQF151" s="2"/>
      <c r="HQG151" s="2"/>
      <c r="HQH151" s="2"/>
      <c r="HQI151" s="2"/>
      <c r="HQJ151" s="2"/>
      <c r="HQK151" s="2"/>
      <c r="HQL151" s="2"/>
      <c r="HQM151" s="2"/>
      <c r="HQN151" s="2"/>
      <c r="HQO151" s="2"/>
      <c r="HQP151" s="2"/>
      <c r="HQQ151" s="2"/>
      <c r="HQR151" s="2"/>
      <c r="HQS151" s="2"/>
      <c r="HQT151" s="2"/>
      <c r="HQU151" s="2"/>
      <c r="HQV151" s="2"/>
      <c r="HQW151" s="2"/>
      <c r="HQX151" s="2"/>
      <c r="HQY151" s="2"/>
      <c r="HQZ151" s="2"/>
      <c r="HRA151" s="2"/>
      <c r="HRB151" s="2"/>
      <c r="HRC151" s="2"/>
      <c r="HRD151" s="2"/>
      <c r="HRE151" s="2"/>
      <c r="HRF151" s="2"/>
      <c r="HRG151" s="2"/>
      <c r="HRH151" s="2"/>
      <c r="HRI151" s="2"/>
      <c r="HRJ151" s="2"/>
      <c r="HRK151" s="2"/>
      <c r="HRL151" s="2"/>
      <c r="HRM151" s="2"/>
      <c r="HRN151" s="2"/>
      <c r="HRO151" s="2"/>
      <c r="HRP151" s="2"/>
      <c r="HRQ151" s="2"/>
      <c r="HRR151" s="2"/>
      <c r="HRS151" s="2"/>
      <c r="HRT151" s="2"/>
      <c r="HRU151" s="2"/>
      <c r="HRV151" s="2"/>
      <c r="HRW151" s="2"/>
      <c r="HRX151" s="2"/>
      <c r="HRY151" s="2"/>
      <c r="HRZ151" s="2"/>
      <c r="HSA151" s="2"/>
      <c r="HSB151" s="2"/>
      <c r="HSC151" s="2"/>
      <c r="HSD151" s="2"/>
      <c r="HSE151" s="2"/>
      <c r="HSF151" s="2"/>
      <c r="HSG151" s="2"/>
      <c r="HSH151" s="2"/>
      <c r="HSI151" s="2"/>
      <c r="HSJ151" s="2"/>
      <c r="HSK151" s="2"/>
      <c r="HSL151" s="2"/>
      <c r="HSM151" s="2"/>
      <c r="HSN151" s="2"/>
      <c r="HSO151" s="2"/>
      <c r="HSP151" s="2"/>
      <c r="HSQ151" s="2"/>
      <c r="HSR151" s="2"/>
      <c r="HSS151" s="2"/>
      <c r="HST151" s="2"/>
      <c r="HSU151" s="2"/>
      <c r="HSV151" s="2"/>
      <c r="HSW151" s="2"/>
      <c r="HSX151" s="2"/>
      <c r="HSY151" s="2"/>
      <c r="HSZ151" s="2"/>
      <c r="HTA151" s="2"/>
      <c r="HTB151" s="2"/>
      <c r="HTC151" s="2"/>
      <c r="HTD151" s="2"/>
      <c r="HTE151" s="2"/>
      <c r="HTF151" s="2"/>
      <c r="HTG151" s="2"/>
      <c r="HTH151" s="2"/>
      <c r="HTI151" s="2"/>
      <c r="HTJ151" s="2"/>
      <c r="HTK151" s="2"/>
      <c r="HTL151" s="2"/>
      <c r="HTM151" s="2"/>
      <c r="HTN151" s="2"/>
      <c r="HTO151" s="2"/>
      <c r="HTP151" s="2"/>
      <c r="HTQ151" s="2"/>
      <c r="HTR151" s="2"/>
      <c r="HTS151" s="2"/>
      <c r="HTT151" s="2"/>
      <c r="HTU151" s="2"/>
      <c r="HTV151" s="2"/>
      <c r="HTW151" s="2"/>
      <c r="HTX151" s="2"/>
      <c r="HTY151" s="2"/>
      <c r="HTZ151" s="2"/>
      <c r="HUA151" s="2"/>
      <c r="HUB151" s="2"/>
      <c r="HUC151" s="2"/>
      <c r="HUD151" s="2"/>
      <c r="HUE151" s="2"/>
      <c r="HUF151" s="2"/>
      <c r="HUG151" s="2"/>
      <c r="HUH151" s="2"/>
      <c r="HUI151" s="2"/>
      <c r="HUJ151" s="2"/>
      <c r="HUK151" s="2"/>
      <c r="HUL151" s="2"/>
      <c r="HUM151" s="2"/>
      <c r="HUN151" s="2"/>
      <c r="HUO151" s="2"/>
      <c r="HUP151" s="2"/>
      <c r="HUQ151" s="2"/>
      <c r="HUR151" s="2"/>
      <c r="HUS151" s="2"/>
      <c r="HUT151" s="2"/>
      <c r="HUU151" s="2"/>
      <c r="HUV151" s="2"/>
      <c r="HUW151" s="2"/>
      <c r="HUX151" s="2"/>
      <c r="HUY151" s="2"/>
      <c r="HUZ151" s="2"/>
      <c r="HVA151" s="2"/>
      <c r="HVB151" s="2"/>
      <c r="HVC151" s="2"/>
      <c r="HVD151" s="2"/>
      <c r="HVE151" s="2"/>
      <c r="HVF151" s="2"/>
      <c r="HVG151" s="2"/>
      <c r="HVH151" s="2"/>
      <c r="HVI151" s="2"/>
      <c r="HVJ151" s="2"/>
      <c r="HVK151" s="2"/>
      <c r="HVL151" s="2"/>
      <c r="HVM151" s="2"/>
      <c r="HVN151" s="2"/>
      <c r="HVO151" s="2"/>
      <c r="HVP151" s="2"/>
      <c r="HVQ151" s="2"/>
      <c r="HVR151" s="2"/>
      <c r="HVS151" s="2"/>
      <c r="HVT151" s="2"/>
      <c r="HVU151" s="2"/>
      <c r="HVV151" s="2"/>
      <c r="HVW151" s="2"/>
      <c r="HVX151" s="2"/>
      <c r="HVY151" s="2"/>
      <c r="HVZ151" s="2"/>
      <c r="HWA151" s="2"/>
      <c r="HWB151" s="2"/>
      <c r="HWC151" s="2"/>
      <c r="HWD151" s="2"/>
      <c r="HWE151" s="2"/>
      <c r="HWF151" s="2"/>
      <c r="HWG151" s="2"/>
      <c r="HWH151" s="2"/>
      <c r="HWI151" s="2"/>
      <c r="HWJ151" s="2"/>
      <c r="HWK151" s="2"/>
      <c r="HWL151" s="2"/>
      <c r="HWM151" s="2"/>
      <c r="HWN151" s="2"/>
      <c r="HWO151" s="2"/>
      <c r="HWP151" s="2"/>
      <c r="HWQ151" s="2"/>
      <c r="HWR151" s="2"/>
      <c r="HWS151" s="2"/>
      <c r="HWT151" s="2"/>
      <c r="HWU151" s="2"/>
      <c r="HWV151" s="2"/>
      <c r="HWW151" s="2"/>
      <c r="HWX151" s="2"/>
      <c r="HWY151" s="2"/>
      <c r="HWZ151" s="2"/>
      <c r="HXA151" s="2"/>
      <c r="HXB151" s="2"/>
      <c r="HXC151" s="2"/>
      <c r="HXD151" s="2"/>
      <c r="HXE151" s="2"/>
      <c r="HXF151" s="2"/>
      <c r="HXG151" s="2"/>
      <c r="HXH151" s="2"/>
      <c r="HXI151" s="2"/>
      <c r="HXJ151" s="2"/>
      <c r="HXK151" s="2"/>
      <c r="HXL151" s="2"/>
      <c r="HXM151" s="2"/>
      <c r="HXN151" s="2"/>
      <c r="HXO151" s="2"/>
      <c r="HXP151" s="2"/>
      <c r="HXQ151" s="2"/>
      <c r="HXR151" s="2"/>
      <c r="HXS151" s="2"/>
      <c r="HXT151" s="2"/>
      <c r="HXU151" s="2"/>
      <c r="HXV151" s="2"/>
      <c r="HXW151" s="2"/>
      <c r="HXX151" s="2"/>
      <c r="HXY151" s="2"/>
      <c r="HXZ151" s="2"/>
      <c r="HYA151" s="2"/>
      <c r="HYB151" s="2"/>
      <c r="HYC151" s="2"/>
      <c r="HYD151" s="2"/>
      <c r="HYE151" s="2"/>
      <c r="HYF151" s="2"/>
      <c r="HYG151" s="2"/>
      <c r="HYH151" s="2"/>
      <c r="HYI151" s="2"/>
      <c r="HYJ151" s="2"/>
      <c r="HYK151" s="2"/>
      <c r="HYL151" s="2"/>
      <c r="HYM151" s="2"/>
      <c r="HYN151" s="2"/>
      <c r="HYO151" s="2"/>
      <c r="HYP151" s="2"/>
      <c r="HYQ151" s="2"/>
      <c r="HYR151" s="2"/>
      <c r="HYS151" s="2"/>
      <c r="HYT151" s="2"/>
      <c r="HYU151" s="2"/>
      <c r="HYV151" s="2"/>
      <c r="HYW151" s="2"/>
      <c r="HYX151" s="2"/>
      <c r="HYY151" s="2"/>
      <c r="HYZ151" s="2"/>
      <c r="HZA151" s="2"/>
      <c r="HZB151" s="2"/>
      <c r="HZC151" s="2"/>
      <c r="HZD151" s="2"/>
      <c r="HZE151" s="2"/>
      <c r="HZF151" s="2"/>
      <c r="HZG151" s="2"/>
      <c r="HZH151" s="2"/>
      <c r="HZI151" s="2"/>
      <c r="HZJ151" s="2"/>
      <c r="HZK151" s="2"/>
      <c r="HZL151" s="2"/>
      <c r="HZM151" s="2"/>
      <c r="HZN151" s="2"/>
      <c r="HZO151" s="2"/>
      <c r="HZP151" s="2"/>
      <c r="HZQ151" s="2"/>
      <c r="HZR151" s="2"/>
      <c r="HZS151" s="2"/>
      <c r="HZT151" s="2"/>
      <c r="HZU151" s="2"/>
      <c r="HZV151" s="2"/>
      <c r="HZW151" s="2"/>
      <c r="HZX151" s="2"/>
      <c r="HZY151" s="2"/>
      <c r="HZZ151" s="2"/>
      <c r="IAA151" s="2"/>
      <c r="IAB151" s="2"/>
      <c r="IAC151" s="2"/>
      <c r="IAD151" s="2"/>
      <c r="IAE151" s="2"/>
      <c r="IAF151" s="2"/>
      <c r="IAG151" s="2"/>
      <c r="IAH151" s="2"/>
      <c r="IAI151" s="2"/>
      <c r="IAJ151" s="2"/>
      <c r="IAK151" s="2"/>
      <c r="IAL151" s="2"/>
      <c r="IAM151" s="2"/>
      <c r="IAN151" s="2"/>
      <c r="IAO151" s="2"/>
      <c r="IAP151" s="2"/>
      <c r="IAQ151" s="2"/>
      <c r="IAR151" s="2"/>
      <c r="IAS151" s="2"/>
      <c r="IAT151" s="2"/>
      <c r="IAU151" s="2"/>
      <c r="IAV151" s="2"/>
      <c r="IAW151" s="2"/>
      <c r="IAX151" s="2"/>
      <c r="IAY151" s="2"/>
      <c r="IAZ151" s="2"/>
      <c r="IBA151" s="2"/>
      <c r="IBB151" s="2"/>
      <c r="IBC151" s="2"/>
      <c r="IBD151" s="2"/>
      <c r="IBE151" s="2"/>
      <c r="IBF151" s="2"/>
      <c r="IBG151" s="2"/>
      <c r="IBH151" s="2"/>
      <c r="IBI151" s="2"/>
      <c r="IBJ151" s="2"/>
      <c r="IBK151" s="2"/>
      <c r="IBL151" s="2"/>
      <c r="IBM151" s="2"/>
      <c r="IBN151" s="2"/>
      <c r="IBO151" s="2"/>
      <c r="IBP151" s="2"/>
      <c r="IBQ151" s="2"/>
      <c r="IBR151" s="2"/>
      <c r="IBS151" s="2"/>
      <c r="IBT151" s="2"/>
      <c r="IBU151" s="2"/>
      <c r="IBV151" s="2"/>
      <c r="IBW151" s="2"/>
      <c r="IBX151" s="2"/>
      <c r="IBY151" s="2"/>
      <c r="IBZ151" s="2"/>
      <c r="ICA151" s="2"/>
      <c r="ICB151" s="2"/>
      <c r="ICC151" s="2"/>
      <c r="ICD151" s="2"/>
      <c r="ICE151" s="2"/>
      <c r="ICF151" s="2"/>
      <c r="ICG151" s="2"/>
      <c r="ICH151" s="2"/>
      <c r="ICI151" s="2"/>
      <c r="ICJ151" s="2"/>
      <c r="ICK151" s="2"/>
      <c r="ICL151" s="2"/>
      <c r="ICM151" s="2"/>
      <c r="ICN151" s="2"/>
      <c r="ICO151" s="2"/>
      <c r="ICP151" s="2"/>
      <c r="ICQ151" s="2"/>
      <c r="ICR151" s="2"/>
      <c r="ICS151" s="2"/>
      <c r="ICT151" s="2"/>
      <c r="ICU151" s="2"/>
      <c r="ICV151" s="2"/>
      <c r="ICW151" s="2"/>
      <c r="ICX151" s="2"/>
      <c r="ICY151" s="2"/>
      <c r="ICZ151" s="2"/>
      <c r="IDA151" s="2"/>
      <c r="IDB151" s="2"/>
      <c r="IDC151" s="2"/>
      <c r="IDD151" s="2"/>
      <c r="IDE151" s="2"/>
      <c r="IDF151" s="2"/>
      <c r="IDG151" s="2"/>
      <c r="IDH151" s="2"/>
      <c r="IDI151" s="2"/>
      <c r="IDJ151" s="2"/>
      <c r="IDK151" s="2"/>
      <c r="IDL151" s="2"/>
      <c r="IDM151" s="2"/>
      <c r="IDN151" s="2"/>
      <c r="IDO151" s="2"/>
      <c r="IDP151" s="2"/>
      <c r="IDQ151" s="2"/>
      <c r="IDR151" s="2"/>
      <c r="IDS151" s="2"/>
      <c r="IDT151" s="2"/>
      <c r="IDU151" s="2"/>
      <c r="IDV151" s="2"/>
      <c r="IDW151" s="2"/>
      <c r="IDX151" s="2"/>
      <c r="IDY151" s="2"/>
      <c r="IDZ151" s="2"/>
      <c r="IEA151" s="2"/>
      <c r="IEB151" s="2"/>
      <c r="IEC151" s="2"/>
      <c r="IED151" s="2"/>
      <c r="IEE151" s="2"/>
      <c r="IEF151" s="2"/>
      <c r="IEG151" s="2"/>
      <c r="IEH151" s="2"/>
      <c r="IEI151" s="2"/>
      <c r="IEJ151" s="2"/>
      <c r="IEK151" s="2"/>
      <c r="IEL151" s="2"/>
      <c r="IEM151" s="2"/>
      <c r="IEN151" s="2"/>
      <c r="IEO151" s="2"/>
      <c r="IEP151" s="2"/>
      <c r="IEQ151" s="2"/>
      <c r="IER151" s="2"/>
      <c r="IES151" s="2"/>
      <c r="IET151" s="2"/>
      <c r="IEU151" s="2"/>
      <c r="IEV151" s="2"/>
      <c r="IEW151" s="2"/>
      <c r="IEX151" s="2"/>
      <c r="IEY151" s="2"/>
      <c r="IEZ151" s="2"/>
      <c r="IFA151" s="2"/>
      <c r="IFB151" s="2"/>
      <c r="IFC151" s="2"/>
      <c r="IFD151" s="2"/>
      <c r="IFE151" s="2"/>
      <c r="IFF151" s="2"/>
      <c r="IFG151" s="2"/>
      <c r="IFH151" s="2"/>
      <c r="IFI151" s="2"/>
      <c r="IFJ151" s="2"/>
      <c r="IFK151" s="2"/>
      <c r="IFL151" s="2"/>
      <c r="IFM151" s="2"/>
      <c r="IFN151" s="2"/>
      <c r="IFO151" s="2"/>
      <c r="IFP151" s="2"/>
      <c r="IFQ151" s="2"/>
      <c r="IFR151" s="2"/>
      <c r="IFS151" s="2"/>
      <c r="IFT151" s="2"/>
      <c r="IFU151" s="2"/>
      <c r="IFV151" s="2"/>
      <c r="IFW151" s="2"/>
      <c r="IFX151" s="2"/>
      <c r="IFY151" s="2"/>
      <c r="IFZ151" s="2"/>
      <c r="IGA151" s="2"/>
      <c r="IGB151" s="2"/>
      <c r="IGC151" s="2"/>
      <c r="IGD151" s="2"/>
      <c r="IGE151" s="2"/>
      <c r="IGF151" s="2"/>
      <c r="IGG151" s="2"/>
      <c r="IGH151" s="2"/>
      <c r="IGI151" s="2"/>
      <c r="IGJ151" s="2"/>
      <c r="IGK151" s="2"/>
      <c r="IGL151" s="2"/>
      <c r="IGM151" s="2"/>
      <c r="IGN151" s="2"/>
      <c r="IGO151" s="2"/>
      <c r="IGP151" s="2"/>
      <c r="IGQ151" s="2"/>
      <c r="IGR151" s="2"/>
      <c r="IGS151" s="2"/>
      <c r="IGT151" s="2"/>
      <c r="IGU151" s="2"/>
      <c r="IGV151" s="2"/>
      <c r="IGW151" s="2"/>
      <c r="IGX151" s="2"/>
      <c r="IGY151" s="2"/>
      <c r="IGZ151" s="2"/>
      <c r="IHA151" s="2"/>
      <c r="IHB151" s="2"/>
      <c r="IHC151" s="2"/>
      <c r="IHD151" s="2"/>
      <c r="IHE151" s="2"/>
      <c r="IHF151" s="2"/>
      <c r="IHG151" s="2"/>
      <c r="IHH151" s="2"/>
      <c r="IHI151" s="2"/>
      <c r="IHJ151" s="2"/>
      <c r="IHK151" s="2"/>
      <c r="IHL151" s="2"/>
      <c r="IHM151" s="2"/>
      <c r="IHN151" s="2"/>
      <c r="IHO151" s="2"/>
      <c r="IHP151" s="2"/>
      <c r="IHQ151" s="2"/>
      <c r="IHR151" s="2"/>
      <c r="IHS151" s="2"/>
      <c r="IHT151" s="2"/>
      <c r="IHU151" s="2"/>
      <c r="IHV151" s="2"/>
      <c r="IHW151" s="2"/>
      <c r="IHX151" s="2"/>
      <c r="IHY151" s="2"/>
      <c r="IHZ151" s="2"/>
      <c r="IIA151" s="2"/>
      <c r="IIB151" s="2"/>
      <c r="IIC151" s="2"/>
      <c r="IID151" s="2"/>
      <c r="IIE151" s="2"/>
      <c r="IIF151" s="2"/>
      <c r="IIG151" s="2"/>
      <c r="IIH151" s="2"/>
      <c r="III151" s="2"/>
      <c r="IIJ151" s="2"/>
      <c r="IIK151" s="2"/>
      <c r="IIL151" s="2"/>
      <c r="IIM151" s="2"/>
      <c r="IIN151" s="2"/>
      <c r="IIO151" s="2"/>
      <c r="IIP151" s="2"/>
      <c r="IIQ151" s="2"/>
      <c r="IIR151" s="2"/>
      <c r="IIS151" s="2"/>
      <c r="IIT151" s="2"/>
      <c r="IIU151" s="2"/>
      <c r="IIV151" s="2"/>
      <c r="IIW151" s="2"/>
      <c r="IIX151" s="2"/>
      <c r="IIY151" s="2"/>
      <c r="IIZ151" s="2"/>
      <c r="IJA151" s="2"/>
      <c r="IJB151" s="2"/>
      <c r="IJC151" s="2"/>
      <c r="IJD151" s="2"/>
      <c r="IJE151" s="2"/>
      <c r="IJF151" s="2"/>
      <c r="IJG151" s="2"/>
      <c r="IJH151" s="2"/>
      <c r="IJI151" s="2"/>
      <c r="IJJ151" s="2"/>
      <c r="IJK151" s="2"/>
      <c r="IJL151" s="2"/>
      <c r="IJM151" s="2"/>
      <c r="IJN151" s="2"/>
      <c r="IJO151" s="2"/>
      <c r="IJP151" s="2"/>
      <c r="IJQ151" s="2"/>
      <c r="IJR151" s="2"/>
      <c r="IJS151" s="2"/>
      <c r="IJT151" s="2"/>
      <c r="IJU151" s="2"/>
      <c r="IJV151" s="2"/>
      <c r="IJW151" s="2"/>
      <c r="IJX151" s="2"/>
      <c r="IJY151" s="2"/>
      <c r="IJZ151" s="2"/>
      <c r="IKA151" s="2"/>
      <c r="IKB151" s="2"/>
      <c r="IKC151" s="2"/>
      <c r="IKD151" s="2"/>
      <c r="IKE151" s="2"/>
      <c r="IKF151" s="2"/>
      <c r="IKG151" s="2"/>
      <c r="IKH151" s="2"/>
      <c r="IKI151" s="2"/>
      <c r="IKJ151" s="2"/>
      <c r="IKK151" s="2"/>
      <c r="IKL151" s="2"/>
      <c r="IKM151" s="2"/>
      <c r="IKN151" s="2"/>
      <c r="IKO151" s="2"/>
      <c r="IKP151" s="2"/>
      <c r="IKQ151" s="2"/>
      <c r="IKR151" s="2"/>
      <c r="IKS151" s="2"/>
      <c r="IKT151" s="2"/>
      <c r="IKU151" s="2"/>
      <c r="IKV151" s="2"/>
      <c r="IKW151" s="2"/>
      <c r="IKX151" s="2"/>
      <c r="IKY151" s="2"/>
      <c r="IKZ151" s="2"/>
      <c r="ILA151" s="2"/>
      <c r="ILB151" s="2"/>
      <c r="ILC151" s="2"/>
      <c r="ILD151" s="2"/>
      <c r="ILE151" s="2"/>
      <c r="ILF151" s="2"/>
      <c r="ILG151" s="2"/>
      <c r="ILH151" s="2"/>
      <c r="ILI151" s="2"/>
      <c r="ILJ151" s="2"/>
      <c r="ILK151" s="2"/>
      <c r="ILL151" s="2"/>
      <c r="ILM151" s="2"/>
      <c r="ILN151" s="2"/>
      <c r="ILO151" s="2"/>
      <c r="ILP151" s="2"/>
      <c r="ILQ151" s="2"/>
      <c r="ILR151" s="2"/>
      <c r="ILS151" s="2"/>
      <c r="ILT151" s="2"/>
      <c r="ILU151" s="2"/>
      <c r="ILV151" s="2"/>
      <c r="ILW151" s="2"/>
      <c r="ILX151" s="2"/>
      <c r="ILY151" s="2"/>
      <c r="ILZ151" s="2"/>
      <c r="IMA151" s="2"/>
      <c r="IMB151" s="2"/>
      <c r="IMC151" s="2"/>
      <c r="IMD151" s="2"/>
      <c r="IME151" s="2"/>
      <c r="IMF151" s="2"/>
      <c r="IMG151" s="2"/>
      <c r="IMH151" s="2"/>
      <c r="IMI151" s="2"/>
      <c r="IMJ151" s="2"/>
      <c r="IMK151" s="2"/>
      <c r="IML151" s="2"/>
      <c r="IMM151" s="2"/>
      <c r="IMN151" s="2"/>
      <c r="IMO151" s="2"/>
      <c r="IMP151" s="2"/>
      <c r="IMQ151" s="2"/>
      <c r="IMR151" s="2"/>
      <c r="IMS151" s="2"/>
      <c r="IMT151" s="2"/>
      <c r="IMU151" s="2"/>
      <c r="IMV151" s="2"/>
      <c r="IMW151" s="2"/>
      <c r="IMX151" s="2"/>
      <c r="IMY151" s="2"/>
      <c r="IMZ151" s="2"/>
      <c r="INA151" s="2"/>
      <c r="INB151" s="2"/>
      <c r="INC151" s="2"/>
      <c r="IND151" s="2"/>
      <c r="INE151" s="2"/>
      <c r="INF151" s="2"/>
      <c r="ING151" s="2"/>
      <c r="INH151" s="2"/>
      <c r="INI151" s="2"/>
      <c r="INJ151" s="2"/>
      <c r="INK151" s="2"/>
      <c r="INL151" s="2"/>
      <c r="INM151" s="2"/>
      <c r="INN151" s="2"/>
      <c r="INO151" s="2"/>
      <c r="INP151" s="2"/>
      <c r="INQ151" s="2"/>
      <c r="INR151" s="2"/>
      <c r="INS151" s="2"/>
      <c r="INT151" s="2"/>
      <c r="INU151" s="2"/>
      <c r="INV151" s="2"/>
      <c r="INW151" s="2"/>
      <c r="INX151" s="2"/>
      <c r="INY151" s="2"/>
      <c r="INZ151" s="2"/>
      <c r="IOA151" s="2"/>
      <c r="IOB151" s="2"/>
      <c r="IOC151" s="2"/>
      <c r="IOD151" s="2"/>
      <c r="IOE151" s="2"/>
      <c r="IOF151" s="2"/>
      <c r="IOG151" s="2"/>
      <c r="IOH151" s="2"/>
      <c r="IOI151" s="2"/>
      <c r="IOJ151" s="2"/>
      <c r="IOK151" s="2"/>
      <c r="IOL151" s="2"/>
      <c r="IOM151" s="2"/>
      <c r="ION151" s="2"/>
      <c r="IOO151" s="2"/>
      <c r="IOP151" s="2"/>
      <c r="IOQ151" s="2"/>
      <c r="IOR151" s="2"/>
      <c r="IOS151" s="2"/>
      <c r="IOT151" s="2"/>
      <c r="IOU151" s="2"/>
      <c r="IOV151" s="2"/>
      <c r="IOW151" s="2"/>
      <c r="IOX151" s="2"/>
      <c r="IOY151" s="2"/>
      <c r="IOZ151" s="2"/>
      <c r="IPA151" s="2"/>
      <c r="IPB151" s="2"/>
      <c r="IPC151" s="2"/>
      <c r="IPD151" s="2"/>
      <c r="IPE151" s="2"/>
      <c r="IPF151" s="2"/>
      <c r="IPG151" s="2"/>
      <c r="IPH151" s="2"/>
      <c r="IPI151" s="2"/>
      <c r="IPJ151" s="2"/>
      <c r="IPK151" s="2"/>
      <c r="IPL151" s="2"/>
      <c r="IPM151" s="2"/>
      <c r="IPN151" s="2"/>
      <c r="IPO151" s="2"/>
      <c r="IPP151" s="2"/>
      <c r="IPQ151" s="2"/>
      <c r="IPR151" s="2"/>
      <c r="IPS151" s="2"/>
      <c r="IPT151" s="2"/>
      <c r="IPU151" s="2"/>
      <c r="IPV151" s="2"/>
      <c r="IPW151" s="2"/>
      <c r="IPX151" s="2"/>
      <c r="IPY151" s="2"/>
      <c r="IPZ151" s="2"/>
      <c r="IQA151" s="2"/>
      <c r="IQB151" s="2"/>
      <c r="IQC151" s="2"/>
      <c r="IQD151" s="2"/>
      <c r="IQE151" s="2"/>
      <c r="IQF151" s="2"/>
      <c r="IQG151" s="2"/>
      <c r="IQH151" s="2"/>
      <c r="IQI151" s="2"/>
      <c r="IQJ151" s="2"/>
      <c r="IQK151" s="2"/>
      <c r="IQL151" s="2"/>
      <c r="IQM151" s="2"/>
      <c r="IQN151" s="2"/>
      <c r="IQO151" s="2"/>
      <c r="IQP151" s="2"/>
      <c r="IQQ151" s="2"/>
      <c r="IQR151" s="2"/>
      <c r="IQS151" s="2"/>
      <c r="IQT151" s="2"/>
      <c r="IQU151" s="2"/>
      <c r="IQV151" s="2"/>
      <c r="IQW151" s="2"/>
      <c r="IQX151" s="2"/>
      <c r="IQY151" s="2"/>
      <c r="IQZ151" s="2"/>
      <c r="IRA151" s="2"/>
      <c r="IRB151" s="2"/>
      <c r="IRC151" s="2"/>
      <c r="IRD151" s="2"/>
      <c r="IRE151" s="2"/>
      <c r="IRF151" s="2"/>
      <c r="IRG151" s="2"/>
      <c r="IRH151" s="2"/>
      <c r="IRI151" s="2"/>
      <c r="IRJ151" s="2"/>
      <c r="IRK151" s="2"/>
      <c r="IRL151" s="2"/>
      <c r="IRM151" s="2"/>
      <c r="IRN151" s="2"/>
      <c r="IRO151" s="2"/>
      <c r="IRP151" s="2"/>
      <c r="IRQ151" s="2"/>
      <c r="IRR151" s="2"/>
      <c r="IRS151" s="2"/>
      <c r="IRT151" s="2"/>
      <c r="IRU151" s="2"/>
      <c r="IRV151" s="2"/>
      <c r="IRW151" s="2"/>
      <c r="IRX151" s="2"/>
      <c r="IRY151" s="2"/>
      <c r="IRZ151" s="2"/>
      <c r="ISA151" s="2"/>
      <c r="ISB151" s="2"/>
      <c r="ISC151" s="2"/>
      <c r="ISD151" s="2"/>
      <c r="ISE151" s="2"/>
      <c r="ISF151" s="2"/>
      <c r="ISG151" s="2"/>
      <c r="ISH151" s="2"/>
      <c r="ISI151" s="2"/>
      <c r="ISJ151" s="2"/>
      <c r="ISK151" s="2"/>
      <c r="ISL151" s="2"/>
      <c r="ISM151" s="2"/>
      <c r="ISN151" s="2"/>
      <c r="ISO151" s="2"/>
      <c r="ISP151" s="2"/>
      <c r="ISQ151" s="2"/>
      <c r="ISR151" s="2"/>
      <c r="ISS151" s="2"/>
      <c r="IST151" s="2"/>
      <c r="ISU151" s="2"/>
      <c r="ISV151" s="2"/>
      <c r="ISW151" s="2"/>
      <c r="ISX151" s="2"/>
      <c r="ISY151" s="2"/>
      <c r="ISZ151" s="2"/>
      <c r="ITA151" s="2"/>
      <c r="ITB151" s="2"/>
      <c r="ITC151" s="2"/>
      <c r="ITD151" s="2"/>
      <c r="ITE151" s="2"/>
      <c r="ITF151" s="2"/>
      <c r="ITG151" s="2"/>
      <c r="ITH151" s="2"/>
      <c r="ITI151" s="2"/>
      <c r="ITJ151" s="2"/>
      <c r="ITK151" s="2"/>
      <c r="ITL151" s="2"/>
      <c r="ITM151" s="2"/>
      <c r="ITN151" s="2"/>
      <c r="ITO151" s="2"/>
      <c r="ITP151" s="2"/>
      <c r="ITQ151" s="2"/>
      <c r="ITR151" s="2"/>
      <c r="ITS151" s="2"/>
      <c r="ITT151" s="2"/>
      <c r="ITU151" s="2"/>
      <c r="ITV151" s="2"/>
      <c r="ITW151" s="2"/>
      <c r="ITX151" s="2"/>
      <c r="ITY151" s="2"/>
      <c r="ITZ151" s="2"/>
      <c r="IUA151" s="2"/>
      <c r="IUB151" s="2"/>
      <c r="IUC151" s="2"/>
      <c r="IUD151" s="2"/>
      <c r="IUE151" s="2"/>
      <c r="IUF151" s="2"/>
      <c r="IUG151" s="2"/>
      <c r="IUH151" s="2"/>
      <c r="IUI151" s="2"/>
      <c r="IUJ151" s="2"/>
      <c r="IUK151" s="2"/>
      <c r="IUL151" s="2"/>
      <c r="IUM151" s="2"/>
      <c r="IUN151" s="2"/>
      <c r="IUO151" s="2"/>
      <c r="IUP151" s="2"/>
      <c r="IUQ151" s="2"/>
      <c r="IUR151" s="2"/>
      <c r="IUS151" s="2"/>
      <c r="IUT151" s="2"/>
      <c r="IUU151" s="2"/>
      <c r="IUV151" s="2"/>
      <c r="IUW151" s="2"/>
      <c r="IUX151" s="2"/>
      <c r="IUY151" s="2"/>
      <c r="IUZ151" s="2"/>
      <c r="IVA151" s="2"/>
      <c r="IVB151" s="2"/>
      <c r="IVC151" s="2"/>
      <c r="IVD151" s="2"/>
      <c r="IVE151" s="2"/>
      <c r="IVF151" s="2"/>
      <c r="IVG151" s="2"/>
      <c r="IVH151" s="2"/>
      <c r="IVI151" s="2"/>
      <c r="IVJ151" s="2"/>
      <c r="IVK151" s="2"/>
      <c r="IVL151" s="2"/>
      <c r="IVM151" s="2"/>
      <c r="IVN151" s="2"/>
      <c r="IVO151" s="2"/>
      <c r="IVP151" s="2"/>
      <c r="IVQ151" s="2"/>
      <c r="IVR151" s="2"/>
      <c r="IVS151" s="2"/>
      <c r="IVT151" s="2"/>
      <c r="IVU151" s="2"/>
      <c r="IVV151" s="2"/>
      <c r="IVW151" s="2"/>
      <c r="IVX151" s="2"/>
      <c r="IVY151" s="2"/>
      <c r="IVZ151" s="2"/>
      <c r="IWA151" s="2"/>
      <c r="IWB151" s="2"/>
      <c r="IWC151" s="2"/>
      <c r="IWD151" s="2"/>
      <c r="IWE151" s="2"/>
      <c r="IWF151" s="2"/>
      <c r="IWG151" s="2"/>
      <c r="IWH151" s="2"/>
      <c r="IWI151" s="2"/>
      <c r="IWJ151" s="2"/>
      <c r="IWK151" s="2"/>
      <c r="IWL151" s="2"/>
      <c r="IWM151" s="2"/>
      <c r="IWN151" s="2"/>
      <c r="IWO151" s="2"/>
      <c r="IWP151" s="2"/>
      <c r="IWQ151" s="2"/>
      <c r="IWR151" s="2"/>
      <c r="IWS151" s="2"/>
      <c r="IWT151" s="2"/>
      <c r="IWU151" s="2"/>
      <c r="IWV151" s="2"/>
      <c r="IWW151" s="2"/>
      <c r="IWX151" s="2"/>
      <c r="IWY151" s="2"/>
      <c r="IWZ151" s="2"/>
      <c r="IXA151" s="2"/>
      <c r="IXB151" s="2"/>
      <c r="IXC151" s="2"/>
      <c r="IXD151" s="2"/>
      <c r="IXE151" s="2"/>
      <c r="IXF151" s="2"/>
      <c r="IXG151" s="2"/>
      <c r="IXH151" s="2"/>
      <c r="IXI151" s="2"/>
      <c r="IXJ151" s="2"/>
      <c r="IXK151" s="2"/>
      <c r="IXL151" s="2"/>
      <c r="IXM151" s="2"/>
      <c r="IXN151" s="2"/>
      <c r="IXO151" s="2"/>
      <c r="IXP151" s="2"/>
      <c r="IXQ151" s="2"/>
      <c r="IXR151" s="2"/>
      <c r="IXS151" s="2"/>
      <c r="IXT151" s="2"/>
      <c r="IXU151" s="2"/>
      <c r="IXV151" s="2"/>
      <c r="IXW151" s="2"/>
      <c r="IXX151" s="2"/>
      <c r="IXY151" s="2"/>
      <c r="IXZ151" s="2"/>
      <c r="IYA151" s="2"/>
      <c r="IYB151" s="2"/>
      <c r="IYC151" s="2"/>
      <c r="IYD151" s="2"/>
      <c r="IYE151" s="2"/>
      <c r="IYF151" s="2"/>
      <c r="IYG151" s="2"/>
      <c r="IYH151" s="2"/>
      <c r="IYI151" s="2"/>
      <c r="IYJ151" s="2"/>
      <c r="IYK151" s="2"/>
      <c r="IYL151" s="2"/>
      <c r="IYM151" s="2"/>
      <c r="IYN151" s="2"/>
      <c r="IYO151" s="2"/>
      <c r="IYP151" s="2"/>
      <c r="IYQ151" s="2"/>
      <c r="IYR151" s="2"/>
      <c r="IYS151" s="2"/>
      <c r="IYT151" s="2"/>
      <c r="IYU151" s="2"/>
      <c r="IYV151" s="2"/>
      <c r="IYW151" s="2"/>
      <c r="IYX151" s="2"/>
      <c r="IYY151" s="2"/>
      <c r="IYZ151" s="2"/>
      <c r="IZA151" s="2"/>
      <c r="IZB151" s="2"/>
      <c r="IZC151" s="2"/>
      <c r="IZD151" s="2"/>
      <c r="IZE151" s="2"/>
      <c r="IZF151" s="2"/>
      <c r="IZG151" s="2"/>
      <c r="IZH151" s="2"/>
      <c r="IZI151" s="2"/>
      <c r="IZJ151" s="2"/>
      <c r="IZK151" s="2"/>
      <c r="IZL151" s="2"/>
      <c r="IZM151" s="2"/>
      <c r="IZN151" s="2"/>
      <c r="IZO151" s="2"/>
      <c r="IZP151" s="2"/>
      <c r="IZQ151" s="2"/>
      <c r="IZR151" s="2"/>
      <c r="IZS151" s="2"/>
      <c r="IZT151" s="2"/>
      <c r="IZU151" s="2"/>
      <c r="IZV151" s="2"/>
      <c r="IZW151" s="2"/>
      <c r="IZX151" s="2"/>
      <c r="IZY151" s="2"/>
      <c r="IZZ151" s="2"/>
      <c r="JAA151" s="2"/>
      <c r="JAB151" s="2"/>
      <c r="JAC151" s="2"/>
      <c r="JAD151" s="2"/>
      <c r="JAE151" s="2"/>
      <c r="JAF151" s="2"/>
      <c r="JAG151" s="2"/>
      <c r="JAH151" s="2"/>
      <c r="JAI151" s="2"/>
      <c r="JAJ151" s="2"/>
      <c r="JAK151" s="2"/>
      <c r="JAL151" s="2"/>
      <c r="JAM151" s="2"/>
      <c r="JAN151" s="2"/>
      <c r="JAO151" s="2"/>
      <c r="JAP151" s="2"/>
      <c r="JAQ151" s="2"/>
      <c r="JAR151" s="2"/>
      <c r="JAS151" s="2"/>
      <c r="JAT151" s="2"/>
      <c r="JAU151" s="2"/>
      <c r="JAV151" s="2"/>
      <c r="JAW151" s="2"/>
      <c r="JAX151" s="2"/>
      <c r="JAY151" s="2"/>
      <c r="JAZ151" s="2"/>
      <c r="JBA151" s="2"/>
      <c r="JBB151" s="2"/>
      <c r="JBC151" s="2"/>
      <c r="JBD151" s="2"/>
      <c r="JBE151" s="2"/>
      <c r="JBF151" s="2"/>
      <c r="JBG151" s="2"/>
      <c r="JBH151" s="2"/>
      <c r="JBI151" s="2"/>
      <c r="JBJ151" s="2"/>
      <c r="JBK151" s="2"/>
      <c r="JBL151" s="2"/>
      <c r="JBM151" s="2"/>
      <c r="JBN151" s="2"/>
      <c r="JBO151" s="2"/>
      <c r="JBP151" s="2"/>
      <c r="JBQ151" s="2"/>
      <c r="JBR151" s="2"/>
      <c r="JBS151" s="2"/>
      <c r="JBT151" s="2"/>
      <c r="JBU151" s="2"/>
      <c r="JBV151" s="2"/>
      <c r="JBW151" s="2"/>
      <c r="JBX151" s="2"/>
      <c r="JBY151" s="2"/>
      <c r="JBZ151" s="2"/>
      <c r="JCA151" s="2"/>
      <c r="JCB151" s="2"/>
      <c r="JCC151" s="2"/>
      <c r="JCD151" s="2"/>
      <c r="JCE151" s="2"/>
      <c r="JCF151" s="2"/>
      <c r="JCG151" s="2"/>
      <c r="JCH151" s="2"/>
      <c r="JCI151" s="2"/>
      <c r="JCJ151" s="2"/>
      <c r="JCK151" s="2"/>
      <c r="JCL151" s="2"/>
      <c r="JCM151" s="2"/>
      <c r="JCN151" s="2"/>
      <c r="JCO151" s="2"/>
      <c r="JCP151" s="2"/>
      <c r="JCQ151" s="2"/>
      <c r="JCR151" s="2"/>
      <c r="JCS151" s="2"/>
      <c r="JCT151" s="2"/>
      <c r="JCU151" s="2"/>
      <c r="JCV151" s="2"/>
      <c r="JCW151" s="2"/>
      <c r="JCX151" s="2"/>
      <c r="JCY151" s="2"/>
      <c r="JCZ151" s="2"/>
      <c r="JDA151" s="2"/>
      <c r="JDB151" s="2"/>
      <c r="JDC151" s="2"/>
      <c r="JDD151" s="2"/>
      <c r="JDE151" s="2"/>
      <c r="JDF151" s="2"/>
      <c r="JDG151" s="2"/>
      <c r="JDH151" s="2"/>
      <c r="JDI151" s="2"/>
      <c r="JDJ151" s="2"/>
      <c r="JDK151" s="2"/>
      <c r="JDL151" s="2"/>
      <c r="JDM151" s="2"/>
      <c r="JDN151" s="2"/>
      <c r="JDO151" s="2"/>
      <c r="JDP151" s="2"/>
      <c r="JDQ151" s="2"/>
      <c r="JDR151" s="2"/>
      <c r="JDS151" s="2"/>
      <c r="JDT151" s="2"/>
      <c r="JDU151" s="2"/>
      <c r="JDV151" s="2"/>
      <c r="JDW151" s="2"/>
      <c r="JDX151" s="2"/>
      <c r="JDY151" s="2"/>
      <c r="JDZ151" s="2"/>
      <c r="JEA151" s="2"/>
      <c r="JEB151" s="2"/>
      <c r="JEC151" s="2"/>
      <c r="JED151" s="2"/>
      <c r="JEE151" s="2"/>
      <c r="JEF151" s="2"/>
      <c r="JEG151" s="2"/>
      <c r="JEH151" s="2"/>
      <c r="JEI151" s="2"/>
      <c r="JEJ151" s="2"/>
      <c r="JEK151" s="2"/>
      <c r="JEL151" s="2"/>
      <c r="JEM151" s="2"/>
      <c r="JEN151" s="2"/>
      <c r="JEO151" s="2"/>
      <c r="JEP151" s="2"/>
      <c r="JEQ151" s="2"/>
      <c r="JER151" s="2"/>
      <c r="JES151" s="2"/>
      <c r="JET151" s="2"/>
      <c r="JEU151" s="2"/>
      <c r="JEV151" s="2"/>
      <c r="JEW151" s="2"/>
      <c r="JEX151" s="2"/>
      <c r="JEY151" s="2"/>
      <c r="JEZ151" s="2"/>
      <c r="JFA151" s="2"/>
      <c r="JFB151" s="2"/>
      <c r="JFC151" s="2"/>
      <c r="JFD151" s="2"/>
      <c r="JFE151" s="2"/>
      <c r="JFF151" s="2"/>
      <c r="JFG151" s="2"/>
      <c r="JFH151" s="2"/>
      <c r="JFI151" s="2"/>
      <c r="JFJ151" s="2"/>
      <c r="JFK151" s="2"/>
      <c r="JFL151" s="2"/>
      <c r="JFM151" s="2"/>
      <c r="JFN151" s="2"/>
      <c r="JFO151" s="2"/>
      <c r="JFP151" s="2"/>
      <c r="JFQ151" s="2"/>
      <c r="JFR151" s="2"/>
      <c r="JFS151" s="2"/>
      <c r="JFT151" s="2"/>
      <c r="JFU151" s="2"/>
      <c r="JFV151" s="2"/>
      <c r="JFW151" s="2"/>
      <c r="JFX151" s="2"/>
      <c r="JFY151" s="2"/>
      <c r="JFZ151" s="2"/>
      <c r="JGA151" s="2"/>
      <c r="JGB151" s="2"/>
      <c r="JGC151" s="2"/>
      <c r="JGD151" s="2"/>
      <c r="JGE151" s="2"/>
      <c r="JGF151" s="2"/>
      <c r="JGG151" s="2"/>
      <c r="JGH151" s="2"/>
      <c r="JGI151" s="2"/>
      <c r="JGJ151" s="2"/>
      <c r="JGK151" s="2"/>
      <c r="JGL151" s="2"/>
      <c r="JGM151" s="2"/>
      <c r="JGN151" s="2"/>
      <c r="JGO151" s="2"/>
      <c r="JGP151" s="2"/>
      <c r="JGQ151" s="2"/>
      <c r="JGR151" s="2"/>
      <c r="JGS151" s="2"/>
      <c r="JGT151" s="2"/>
      <c r="JGU151" s="2"/>
      <c r="JGV151" s="2"/>
      <c r="JGW151" s="2"/>
      <c r="JGX151" s="2"/>
      <c r="JGY151" s="2"/>
      <c r="JGZ151" s="2"/>
      <c r="JHA151" s="2"/>
      <c r="JHB151" s="2"/>
      <c r="JHC151" s="2"/>
      <c r="JHD151" s="2"/>
      <c r="JHE151" s="2"/>
      <c r="JHF151" s="2"/>
      <c r="JHG151" s="2"/>
      <c r="JHH151" s="2"/>
      <c r="JHI151" s="2"/>
      <c r="JHJ151" s="2"/>
      <c r="JHK151" s="2"/>
      <c r="JHL151" s="2"/>
      <c r="JHM151" s="2"/>
      <c r="JHN151" s="2"/>
      <c r="JHO151" s="2"/>
      <c r="JHP151" s="2"/>
      <c r="JHQ151" s="2"/>
      <c r="JHR151" s="2"/>
      <c r="JHS151" s="2"/>
      <c r="JHT151" s="2"/>
      <c r="JHU151" s="2"/>
      <c r="JHV151" s="2"/>
      <c r="JHW151" s="2"/>
      <c r="JHX151" s="2"/>
      <c r="JHY151" s="2"/>
      <c r="JHZ151" s="2"/>
      <c r="JIA151" s="2"/>
      <c r="JIB151" s="2"/>
      <c r="JIC151" s="2"/>
      <c r="JID151" s="2"/>
      <c r="JIE151" s="2"/>
      <c r="JIF151" s="2"/>
      <c r="JIG151" s="2"/>
      <c r="JIH151" s="2"/>
      <c r="JII151" s="2"/>
      <c r="JIJ151" s="2"/>
      <c r="JIK151" s="2"/>
      <c r="JIL151" s="2"/>
      <c r="JIM151" s="2"/>
      <c r="JIN151" s="2"/>
      <c r="JIO151" s="2"/>
      <c r="JIP151" s="2"/>
      <c r="JIQ151" s="2"/>
      <c r="JIR151" s="2"/>
      <c r="JIS151" s="2"/>
      <c r="JIT151" s="2"/>
      <c r="JIU151" s="2"/>
      <c r="JIV151" s="2"/>
      <c r="JIW151" s="2"/>
      <c r="JIX151" s="2"/>
      <c r="JIY151" s="2"/>
      <c r="JIZ151" s="2"/>
      <c r="JJA151" s="2"/>
      <c r="JJB151" s="2"/>
      <c r="JJC151" s="2"/>
      <c r="JJD151" s="2"/>
      <c r="JJE151" s="2"/>
      <c r="JJF151" s="2"/>
      <c r="JJG151" s="2"/>
      <c r="JJH151" s="2"/>
      <c r="JJI151" s="2"/>
      <c r="JJJ151" s="2"/>
      <c r="JJK151" s="2"/>
      <c r="JJL151" s="2"/>
      <c r="JJM151" s="2"/>
      <c r="JJN151" s="2"/>
      <c r="JJO151" s="2"/>
      <c r="JJP151" s="2"/>
      <c r="JJQ151" s="2"/>
      <c r="JJR151" s="2"/>
      <c r="JJS151" s="2"/>
      <c r="JJT151" s="2"/>
      <c r="JJU151" s="2"/>
      <c r="JJV151" s="2"/>
      <c r="JJW151" s="2"/>
      <c r="JJX151" s="2"/>
      <c r="JJY151" s="2"/>
      <c r="JJZ151" s="2"/>
      <c r="JKA151" s="2"/>
      <c r="JKB151" s="2"/>
      <c r="JKC151" s="2"/>
      <c r="JKD151" s="2"/>
      <c r="JKE151" s="2"/>
      <c r="JKF151" s="2"/>
      <c r="JKG151" s="2"/>
      <c r="JKH151" s="2"/>
      <c r="JKI151" s="2"/>
      <c r="JKJ151" s="2"/>
      <c r="JKK151" s="2"/>
      <c r="JKL151" s="2"/>
      <c r="JKM151" s="2"/>
      <c r="JKN151" s="2"/>
      <c r="JKO151" s="2"/>
      <c r="JKP151" s="2"/>
      <c r="JKQ151" s="2"/>
      <c r="JKR151" s="2"/>
      <c r="JKS151" s="2"/>
      <c r="JKT151" s="2"/>
      <c r="JKU151" s="2"/>
      <c r="JKV151" s="2"/>
      <c r="JKW151" s="2"/>
      <c r="JKX151" s="2"/>
      <c r="JKY151" s="2"/>
      <c r="JKZ151" s="2"/>
      <c r="JLA151" s="2"/>
      <c r="JLB151" s="2"/>
      <c r="JLC151" s="2"/>
      <c r="JLD151" s="2"/>
      <c r="JLE151" s="2"/>
      <c r="JLF151" s="2"/>
      <c r="JLG151" s="2"/>
      <c r="JLH151" s="2"/>
      <c r="JLI151" s="2"/>
      <c r="JLJ151" s="2"/>
      <c r="JLK151" s="2"/>
      <c r="JLL151" s="2"/>
      <c r="JLM151" s="2"/>
      <c r="JLN151" s="2"/>
      <c r="JLO151" s="2"/>
      <c r="JLP151" s="2"/>
      <c r="JLQ151" s="2"/>
      <c r="JLR151" s="2"/>
      <c r="JLS151" s="2"/>
      <c r="JLT151" s="2"/>
      <c r="JLU151" s="2"/>
      <c r="JLV151" s="2"/>
      <c r="JLW151" s="2"/>
      <c r="JLX151" s="2"/>
      <c r="JLY151" s="2"/>
      <c r="JLZ151" s="2"/>
      <c r="JMA151" s="2"/>
      <c r="JMB151" s="2"/>
      <c r="JMC151" s="2"/>
      <c r="JMD151" s="2"/>
      <c r="JME151" s="2"/>
      <c r="JMF151" s="2"/>
      <c r="JMG151" s="2"/>
      <c r="JMH151" s="2"/>
      <c r="JMI151" s="2"/>
      <c r="JMJ151" s="2"/>
      <c r="JMK151" s="2"/>
      <c r="JML151" s="2"/>
      <c r="JMM151" s="2"/>
      <c r="JMN151" s="2"/>
      <c r="JMO151" s="2"/>
      <c r="JMP151" s="2"/>
      <c r="JMQ151" s="2"/>
      <c r="JMR151" s="2"/>
      <c r="JMS151" s="2"/>
      <c r="JMT151" s="2"/>
      <c r="JMU151" s="2"/>
      <c r="JMV151" s="2"/>
      <c r="JMW151" s="2"/>
      <c r="JMX151" s="2"/>
      <c r="JMY151" s="2"/>
      <c r="JMZ151" s="2"/>
      <c r="JNA151" s="2"/>
      <c r="JNB151" s="2"/>
      <c r="JNC151" s="2"/>
      <c r="JND151" s="2"/>
      <c r="JNE151" s="2"/>
      <c r="JNF151" s="2"/>
      <c r="JNG151" s="2"/>
      <c r="JNH151" s="2"/>
      <c r="JNI151" s="2"/>
      <c r="JNJ151" s="2"/>
      <c r="JNK151" s="2"/>
      <c r="JNL151" s="2"/>
      <c r="JNM151" s="2"/>
      <c r="JNN151" s="2"/>
      <c r="JNO151" s="2"/>
      <c r="JNP151" s="2"/>
      <c r="JNQ151" s="2"/>
      <c r="JNR151" s="2"/>
      <c r="JNS151" s="2"/>
      <c r="JNT151" s="2"/>
      <c r="JNU151" s="2"/>
      <c r="JNV151" s="2"/>
      <c r="JNW151" s="2"/>
      <c r="JNX151" s="2"/>
      <c r="JNY151" s="2"/>
      <c r="JNZ151" s="2"/>
      <c r="JOA151" s="2"/>
      <c r="JOB151" s="2"/>
      <c r="JOC151" s="2"/>
      <c r="JOD151" s="2"/>
      <c r="JOE151" s="2"/>
      <c r="JOF151" s="2"/>
      <c r="JOG151" s="2"/>
      <c r="JOH151" s="2"/>
      <c r="JOI151" s="2"/>
      <c r="JOJ151" s="2"/>
      <c r="JOK151" s="2"/>
      <c r="JOL151" s="2"/>
      <c r="JOM151" s="2"/>
      <c r="JON151" s="2"/>
      <c r="JOO151" s="2"/>
      <c r="JOP151" s="2"/>
      <c r="JOQ151" s="2"/>
      <c r="JOR151" s="2"/>
      <c r="JOS151" s="2"/>
      <c r="JOT151" s="2"/>
      <c r="JOU151" s="2"/>
      <c r="JOV151" s="2"/>
      <c r="JOW151" s="2"/>
      <c r="JOX151" s="2"/>
      <c r="JOY151" s="2"/>
      <c r="JOZ151" s="2"/>
      <c r="JPA151" s="2"/>
      <c r="JPB151" s="2"/>
      <c r="JPC151" s="2"/>
      <c r="JPD151" s="2"/>
      <c r="JPE151" s="2"/>
      <c r="JPF151" s="2"/>
      <c r="JPG151" s="2"/>
      <c r="JPH151" s="2"/>
      <c r="JPI151" s="2"/>
      <c r="JPJ151" s="2"/>
      <c r="JPK151" s="2"/>
      <c r="JPL151" s="2"/>
      <c r="JPM151" s="2"/>
      <c r="JPN151" s="2"/>
      <c r="JPO151" s="2"/>
      <c r="JPP151" s="2"/>
      <c r="JPQ151" s="2"/>
      <c r="JPR151" s="2"/>
      <c r="JPS151" s="2"/>
      <c r="JPT151" s="2"/>
      <c r="JPU151" s="2"/>
      <c r="JPV151" s="2"/>
      <c r="JPW151" s="2"/>
      <c r="JPX151" s="2"/>
      <c r="JPY151" s="2"/>
      <c r="JPZ151" s="2"/>
      <c r="JQA151" s="2"/>
      <c r="JQB151" s="2"/>
      <c r="JQC151" s="2"/>
      <c r="JQD151" s="2"/>
      <c r="JQE151" s="2"/>
      <c r="JQF151" s="2"/>
      <c r="JQG151" s="2"/>
      <c r="JQH151" s="2"/>
      <c r="JQI151" s="2"/>
      <c r="JQJ151" s="2"/>
      <c r="JQK151" s="2"/>
      <c r="JQL151" s="2"/>
      <c r="JQM151" s="2"/>
      <c r="JQN151" s="2"/>
      <c r="JQO151" s="2"/>
      <c r="JQP151" s="2"/>
      <c r="JQQ151" s="2"/>
      <c r="JQR151" s="2"/>
      <c r="JQS151" s="2"/>
      <c r="JQT151" s="2"/>
      <c r="JQU151" s="2"/>
      <c r="JQV151" s="2"/>
      <c r="JQW151" s="2"/>
      <c r="JQX151" s="2"/>
      <c r="JQY151" s="2"/>
      <c r="JQZ151" s="2"/>
      <c r="JRA151" s="2"/>
      <c r="JRB151" s="2"/>
      <c r="JRC151" s="2"/>
      <c r="JRD151" s="2"/>
      <c r="JRE151" s="2"/>
      <c r="JRF151" s="2"/>
      <c r="JRG151" s="2"/>
      <c r="JRH151" s="2"/>
      <c r="JRI151" s="2"/>
      <c r="JRJ151" s="2"/>
      <c r="JRK151" s="2"/>
      <c r="JRL151" s="2"/>
      <c r="JRM151" s="2"/>
      <c r="JRN151" s="2"/>
      <c r="JRO151" s="2"/>
      <c r="JRP151" s="2"/>
      <c r="JRQ151" s="2"/>
      <c r="JRR151" s="2"/>
      <c r="JRS151" s="2"/>
      <c r="JRT151" s="2"/>
      <c r="JRU151" s="2"/>
      <c r="JRV151" s="2"/>
      <c r="JRW151" s="2"/>
      <c r="JRX151" s="2"/>
      <c r="JRY151" s="2"/>
      <c r="JRZ151" s="2"/>
      <c r="JSA151" s="2"/>
      <c r="JSB151" s="2"/>
      <c r="JSC151" s="2"/>
      <c r="JSD151" s="2"/>
      <c r="JSE151" s="2"/>
      <c r="JSF151" s="2"/>
      <c r="JSG151" s="2"/>
      <c r="JSH151" s="2"/>
      <c r="JSI151" s="2"/>
      <c r="JSJ151" s="2"/>
      <c r="JSK151" s="2"/>
      <c r="JSL151" s="2"/>
      <c r="JSM151" s="2"/>
      <c r="JSN151" s="2"/>
      <c r="JSO151" s="2"/>
      <c r="JSP151" s="2"/>
      <c r="JSQ151" s="2"/>
      <c r="JSR151" s="2"/>
      <c r="JSS151" s="2"/>
      <c r="JST151" s="2"/>
      <c r="JSU151" s="2"/>
      <c r="JSV151" s="2"/>
      <c r="JSW151" s="2"/>
      <c r="JSX151" s="2"/>
      <c r="JSY151" s="2"/>
      <c r="JSZ151" s="2"/>
      <c r="JTA151" s="2"/>
      <c r="JTB151" s="2"/>
      <c r="JTC151" s="2"/>
      <c r="JTD151" s="2"/>
      <c r="JTE151" s="2"/>
      <c r="JTF151" s="2"/>
      <c r="JTG151" s="2"/>
      <c r="JTH151" s="2"/>
      <c r="JTI151" s="2"/>
      <c r="JTJ151" s="2"/>
      <c r="JTK151" s="2"/>
      <c r="JTL151" s="2"/>
      <c r="JTM151" s="2"/>
      <c r="JTN151" s="2"/>
      <c r="JTO151" s="2"/>
      <c r="JTP151" s="2"/>
      <c r="JTQ151" s="2"/>
      <c r="JTR151" s="2"/>
      <c r="JTS151" s="2"/>
      <c r="JTT151" s="2"/>
      <c r="JTU151" s="2"/>
      <c r="JTV151" s="2"/>
      <c r="JTW151" s="2"/>
      <c r="JTX151" s="2"/>
      <c r="JTY151" s="2"/>
      <c r="JTZ151" s="2"/>
      <c r="JUA151" s="2"/>
      <c r="JUB151" s="2"/>
      <c r="JUC151" s="2"/>
      <c r="JUD151" s="2"/>
      <c r="JUE151" s="2"/>
      <c r="JUF151" s="2"/>
      <c r="JUG151" s="2"/>
      <c r="JUH151" s="2"/>
      <c r="JUI151" s="2"/>
      <c r="JUJ151" s="2"/>
      <c r="JUK151" s="2"/>
      <c r="JUL151" s="2"/>
      <c r="JUM151" s="2"/>
      <c r="JUN151" s="2"/>
      <c r="JUO151" s="2"/>
      <c r="JUP151" s="2"/>
      <c r="JUQ151" s="2"/>
      <c r="JUR151" s="2"/>
      <c r="JUS151" s="2"/>
      <c r="JUT151" s="2"/>
      <c r="JUU151" s="2"/>
      <c r="JUV151" s="2"/>
      <c r="JUW151" s="2"/>
      <c r="JUX151" s="2"/>
      <c r="JUY151" s="2"/>
      <c r="JUZ151" s="2"/>
      <c r="JVA151" s="2"/>
      <c r="JVB151" s="2"/>
      <c r="JVC151" s="2"/>
      <c r="JVD151" s="2"/>
      <c r="JVE151" s="2"/>
      <c r="JVF151" s="2"/>
      <c r="JVG151" s="2"/>
      <c r="JVH151" s="2"/>
      <c r="JVI151" s="2"/>
      <c r="JVJ151" s="2"/>
      <c r="JVK151" s="2"/>
      <c r="JVL151" s="2"/>
      <c r="JVM151" s="2"/>
      <c r="JVN151" s="2"/>
      <c r="JVO151" s="2"/>
      <c r="JVP151" s="2"/>
      <c r="JVQ151" s="2"/>
      <c r="JVR151" s="2"/>
      <c r="JVS151" s="2"/>
      <c r="JVT151" s="2"/>
      <c r="JVU151" s="2"/>
      <c r="JVV151" s="2"/>
      <c r="JVW151" s="2"/>
      <c r="JVX151" s="2"/>
      <c r="JVY151" s="2"/>
      <c r="JVZ151" s="2"/>
      <c r="JWA151" s="2"/>
      <c r="JWB151" s="2"/>
      <c r="JWC151" s="2"/>
      <c r="JWD151" s="2"/>
      <c r="JWE151" s="2"/>
      <c r="JWF151" s="2"/>
      <c r="JWG151" s="2"/>
      <c r="JWH151" s="2"/>
      <c r="JWI151" s="2"/>
      <c r="JWJ151" s="2"/>
      <c r="JWK151" s="2"/>
      <c r="JWL151" s="2"/>
      <c r="JWM151" s="2"/>
      <c r="JWN151" s="2"/>
      <c r="JWO151" s="2"/>
      <c r="JWP151" s="2"/>
      <c r="JWQ151" s="2"/>
      <c r="JWR151" s="2"/>
      <c r="JWS151" s="2"/>
      <c r="JWT151" s="2"/>
      <c r="JWU151" s="2"/>
      <c r="JWV151" s="2"/>
      <c r="JWW151" s="2"/>
      <c r="JWX151" s="2"/>
      <c r="JWY151" s="2"/>
      <c r="JWZ151" s="2"/>
      <c r="JXA151" s="2"/>
      <c r="JXB151" s="2"/>
      <c r="JXC151" s="2"/>
      <c r="JXD151" s="2"/>
      <c r="JXE151" s="2"/>
      <c r="JXF151" s="2"/>
      <c r="JXG151" s="2"/>
      <c r="JXH151" s="2"/>
      <c r="JXI151" s="2"/>
      <c r="JXJ151" s="2"/>
      <c r="JXK151" s="2"/>
      <c r="JXL151" s="2"/>
      <c r="JXM151" s="2"/>
      <c r="JXN151" s="2"/>
      <c r="JXO151" s="2"/>
      <c r="JXP151" s="2"/>
      <c r="JXQ151" s="2"/>
      <c r="JXR151" s="2"/>
      <c r="JXS151" s="2"/>
      <c r="JXT151" s="2"/>
      <c r="JXU151" s="2"/>
      <c r="JXV151" s="2"/>
      <c r="JXW151" s="2"/>
      <c r="JXX151" s="2"/>
      <c r="JXY151" s="2"/>
      <c r="JXZ151" s="2"/>
      <c r="JYA151" s="2"/>
      <c r="JYB151" s="2"/>
      <c r="JYC151" s="2"/>
      <c r="JYD151" s="2"/>
      <c r="JYE151" s="2"/>
      <c r="JYF151" s="2"/>
      <c r="JYG151" s="2"/>
      <c r="JYH151" s="2"/>
      <c r="JYI151" s="2"/>
      <c r="JYJ151" s="2"/>
      <c r="JYK151" s="2"/>
      <c r="JYL151" s="2"/>
      <c r="JYM151" s="2"/>
      <c r="JYN151" s="2"/>
      <c r="JYO151" s="2"/>
      <c r="JYP151" s="2"/>
      <c r="JYQ151" s="2"/>
      <c r="JYR151" s="2"/>
      <c r="JYS151" s="2"/>
      <c r="JYT151" s="2"/>
      <c r="JYU151" s="2"/>
      <c r="JYV151" s="2"/>
      <c r="JYW151" s="2"/>
      <c r="JYX151" s="2"/>
      <c r="JYY151" s="2"/>
      <c r="JYZ151" s="2"/>
      <c r="JZA151" s="2"/>
      <c r="JZB151" s="2"/>
      <c r="JZC151" s="2"/>
      <c r="JZD151" s="2"/>
      <c r="JZE151" s="2"/>
      <c r="JZF151" s="2"/>
      <c r="JZG151" s="2"/>
      <c r="JZH151" s="2"/>
      <c r="JZI151" s="2"/>
      <c r="JZJ151" s="2"/>
      <c r="JZK151" s="2"/>
      <c r="JZL151" s="2"/>
      <c r="JZM151" s="2"/>
      <c r="JZN151" s="2"/>
      <c r="JZO151" s="2"/>
      <c r="JZP151" s="2"/>
      <c r="JZQ151" s="2"/>
      <c r="JZR151" s="2"/>
      <c r="JZS151" s="2"/>
      <c r="JZT151" s="2"/>
      <c r="JZU151" s="2"/>
      <c r="JZV151" s="2"/>
      <c r="JZW151" s="2"/>
      <c r="JZX151" s="2"/>
      <c r="JZY151" s="2"/>
      <c r="JZZ151" s="2"/>
      <c r="KAA151" s="2"/>
      <c r="KAB151" s="2"/>
      <c r="KAC151" s="2"/>
      <c r="KAD151" s="2"/>
      <c r="KAE151" s="2"/>
      <c r="KAF151" s="2"/>
      <c r="KAG151" s="2"/>
      <c r="KAH151" s="2"/>
      <c r="KAI151" s="2"/>
      <c r="KAJ151" s="2"/>
      <c r="KAK151" s="2"/>
      <c r="KAL151" s="2"/>
      <c r="KAM151" s="2"/>
      <c r="KAN151" s="2"/>
      <c r="KAO151" s="2"/>
      <c r="KAP151" s="2"/>
      <c r="KAQ151" s="2"/>
      <c r="KAR151" s="2"/>
      <c r="KAS151" s="2"/>
      <c r="KAT151" s="2"/>
      <c r="KAU151" s="2"/>
      <c r="KAV151" s="2"/>
      <c r="KAW151" s="2"/>
      <c r="KAX151" s="2"/>
      <c r="KAY151" s="2"/>
      <c r="KAZ151" s="2"/>
      <c r="KBA151" s="2"/>
      <c r="KBB151" s="2"/>
      <c r="KBC151" s="2"/>
      <c r="KBD151" s="2"/>
      <c r="KBE151" s="2"/>
      <c r="KBF151" s="2"/>
      <c r="KBG151" s="2"/>
      <c r="KBH151" s="2"/>
      <c r="KBI151" s="2"/>
      <c r="KBJ151" s="2"/>
      <c r="KBK151" s="2"/>
      <c r="KBL151" s="2"/>
      <c r="KBM151" s="2"/>
      <c r="KBN151" s="2"/>
      <c r="KBO151" s="2"/>
      <c r="KBP151" s="2"/>
      <c r="KBQ151" s="2"/>
      <c r="KBR151" s="2"/>
      <c r="KBS151" s="2"/>
      <c r="KBT151" s="2"/>
      <c r="KBU151" s="2"/>
      <c r="KBV151" s="2"/>
      <c r="KBW151" s="2"/>
      <c r="KBX151" s="2"/>
      <c r="KBY151" s="2"/>
      <c r="KBZ151" s="2"/>
      <c r="KCA151" s="2"/>
      <c r="KCB151" s="2"/>
      <c r="KCC151" s="2"/>
      <c r="KCD151" s="2"/>
      <c r="KCE151" s="2"/>
      <c r="KCF151" s="2"/>
      <c r="KCG151" s="2"/>
      <c r="KCH151" s="2"/>
      <c r="KCI151" s="2"/>
      <c r="KCJ151" s="2"/>
      <c r="KCK151" s="2"/>
      <c r="KCL151" s="2"/>
      <c r="KCM151" s="2"/>
      <c r="KCN151" s="2"/>
      <c r="KCO151" s="2"/>
      <c r="KCP151" s="2"/>
      <c r="KCQ151" s="2"/>
      <c r="KCR151" s="2"/>
      <c r="KCS151" s="2"/>
      <c r="KCT151" s="2"/>
      <c r="KCU151" s="2"/>
      <c r="KCV151" s="2"/>
      <c r="KCW151" s="2"/>
      <c r="KCX151" s="2"/>
      <c r="KCY151" s="2"/>
      <c r="KCZ151" s="2"/>
      <c r="KDA151" s="2"/>
      <c r="KDB151" s="2"/>
      <c r="KDC151" s="2"/>
      <c r="KDD151" s="2"/>
      <c r="KDE151" s="2"/>
      <c r="KDF151" s="2"/>
      <c r="KDG151" s="2"/>
      <c r="KDH151" s="2"/>
      <c r="KDI151" s="2"/>
      <c r="KDJ151" s="2"/>
      <c r="KDK151" s="2"/>
      <c r="KDL151" s="2"/>
      <c r="KDM151" s="2"/>
      <c r="KDN151" s="2"/>
      <c r="KDO151" s="2"/>
      <c r="KDP151" s="2"/>
      <c r="KDQ151" s="2"/>
      <c r="KDR151" s="2"/>
      <c r="KDS151" s="2"/>
      <c r="KDT151" s="2"/>
      <c r="KDU151" s="2"/>
      <c r="KDV151" s="2"/>
      <c r="KDW151" s="2"/>
      <c r="KDX151" s="2"/>
      <c r="KDY151" s="2"/>
      <c r="KDZ151" s="2"/>
      <c r="KEA151" s="2"/>
      <c r="KEB151" s="2"/>
      <c r="KEC151" s="2"/>
      <c r="KED151" s="2"/>
      <c r="KEE151" s="2"/>
      <c r="KEF151" s="2"/>
      <c r="KEG151" s="2"/>
      <c r="KEH151" s="2"/>
      <c r="KEI151" s="2"/>
      <c r="KEJ151" s="2"/>
      <c r="KEK151" s="2"/>
      <c r="KEL151" s="2"/>
      <c r="KEM151" s="2"/>
      <c r="KEN151" s="2"/>
      <c r="KEO151" s="2"/>
      <c r="KEP151" s="2"/>
      <c r="KEQ151" s="2"/>
      <c r="KER151" s="2"/>
      <c r="KES151" s="2"/>
      <c r="KET151" s="2"/>
      <c r="KEU151" s="2"/>
      <c r="KEV151" s="2"/>
      <c r="KEW151" s="2"/>
      <c r="KEX151" s="2"/>
      <c r="KEY151" s="2"/>
      <c r="KEZ151" s="2"/>
      <c r="KFA151" s="2"/>
      <c r="KFB151" s="2"/>
      <c r="KFC151" s="2"/>
      <c r="KFD151" s="2"/>
      <c r="KFE151" s="2"/>
      <c r="KFF151" s="2"/>
      <c r="KFG151" s="2"/>
      <c r="KFH151" s="2"/>
      <c r="KFI151" s="2"/>
      <c r="KFJ151" s="2"/>
      <c r="KFK151" s="2"/>
      <c r="KFL151" s="2"/>
      <c r="KFM151" s="2"/>
      <c r="KFN151" s="2"/>
      <c r="KFO151" s="2"/>
      <c r="KFP151" s="2"/>
      <c r="KFQ151" s="2"/>
      <c r="KFR151" s="2"/>
      <c r="KFS151" s="2"/>
      <c r="KFT151" s="2"/>
      <c r="KFU151" s="2"/>
      <c r="KFV151" s="2"/>
      <c r="KFW151" s="2"/>
      <c r="KFX151" s="2"/>
      <c r="KFY151" s="2"/>
      <c r="KFZ151" s="2"/>
      <c r="KGA151" s="2"/>
      <c r="KGB151" s="2"/>
      <c r="KGC151" s="2"/>
      <c r="KGD151" s="2"/>
      <c r="KGE151" s="2"/>
      <c r="KGF151" s="2"/>
      <c r="KGG151" s="2"/>
      <c r="KGH151" s="2"/>
      <c r="KGI151" s="2"/>
      <c r="KGJ151" s="2"/>
      <c r="KGK151" s="2"/>
      <c r="KGL151" s="2"/>
      <c r="KGM151" s="2"/>
      <c r="KGN151" s="2"/>
      <c r="KGO151" s="2"/>
      <c r="KGP151" s="2"/>
      <c r="KGQ151" s="2"/>
      <c r="KGR151" s="2"/>
      <c r="KGS151" s="2"/>
      <c r="KGT151" s="2"/>
      <c r="KGU151" s="2"/>
      <c r="KGV151" s="2"/>
      <c r="KGW151" s="2"/>
      <c r="KGX151" s="2"/>
      <c r="KGY151" s="2"/>
      <c r="KGZ151" s="2"/>
      <c r="KHA151" s="2"/>
      <c r="KHB151" s="2"/>
      <c r="KHC151" s="2"/>
      <c r="KHD151" s="2"/>
      <c r="KHE151" s="2"/>
      <c r="KHF151" s="2"/>
      <c r="KHG151" s="2"/>
      <c r="KHH151" s="2"/>
      <c r="KHI151" s="2"/>
      <c r="KHJ151" s="2"/>
      <c r="KHK151" s="2"/>
      <c r="KHL151" s="2"/>
      <c r="KHM151" s="2"/>
      <c r="KHN151" s="2"/>
      <c r="KHO151" s="2"/>
      <c r="KHP151" s="2"/>
      <c r="KHQ151" s="2"/>
      <c r="KHR151" s="2"/>
      <c r="KHS151" s="2"/>
      <c r="KHT151" s="2"/>
      <c r="KHU151" s="2"/>
      <c r="KHV151" s="2"/>
      <c r="KHW151" s="2"/>
      <c r="KHX151" s="2"/>
      <c r="KHY151" s="2"/>
      <c r="KHZ151" s="2"/>
      <c r="KIA151" s="2"/>
      <c r="KIB151" s="2"/>
      <c r="KIC151" s="2"/>
      <c r="KID151" s="2"/>
      <c r="KIE151" s="2"/>
      <c r="KIF151" s="2"/>
      <c r="KIG151" s="2"/>
      <c r="KIH151" s="2"/>
      <c r="KII151" s="2"/>
      <c r="KIJ151" s="2"/>
      <c r="KIK151" s="2"/>
      <c r="KIL151" s="2"/>
      <c r="KIM151" s="2"/>
      <c r="KIN151" s="2"/>
      <c r="KIO151" s="2"/>
      <c r="KIP151" s="2"/>
      <c r="KIQ151" s="2"/>
      <c r="KIR151" s="2"/>
      <c r="KIS151" s="2"/>
      <c r="KIT151" s="2"/>
      <c r="KIU151" s="2"/>
      <c r="KIV151" s="2"/>
      <c r="KIW151" s="2"/>
      <c r="KIX151" s="2"/>
      <c r="KIY151" s="2"/>
      <c r="KIZ151" s="2"/>
      <c r="KJA151" s="2"/>
      <c r="KJB151" s="2"/>
      <c r="KJC151" s="2"/>
      <c r="KJD151" s="2"/>
      <c r="KJE151" s="2"/>
      <c r="KJF151" s="2"/>
      <c r="KJG151" s="2"/>
      <c r="KJH151" s="2"/>
      <c r="KJI151" s="2"/>
      <c r="KJJ151" s="2"/>
      <c r="KJK151" s="2"/>
      <c r="KJL151" s="2"/>
      <c r="KJM151" s="2"/>
      <c r="KJN151" s="2"/>
      <c r="KJO151" s="2"/>
      <c r="KJP151" s="2"/>
      <c r="KJQ151" s="2"/>
      <c r="KJR151" s="2"/>
      <c r="KJS151" s="2"/>
      <c r="KJT151" s="2"/>
      <c r="KJU151" s="2"/>
      <c r="KJV151" s="2"/>
      <c r="KJW151" s="2"/>
      <c r="KJX151" s="2"/>
      <c r="KJY151" s="2"/>
      <c r="KJZ151" s="2"/>
      <c r="KKA151" s="2"/>
      <c r="KKB151" s="2"/>
      <c r="KKC151" s="2"/>
      <c r="KKD151" s="2"/>
      <c r="KKE151" s="2"/>
      <c r="KKF151" s="2"/>
      <c r="KKG151" s="2"/>
      <c r="KKH151" s="2"/>
      <c r="KKI151" s="2"/>
      <c r="KKJ151" s="2"/>
      <c r="KKK151" s="2"/>
      <c r="KKL151" s="2"/>
      <c r="KKM151" s="2"/>
      <c r="KKN151" s="2"/>
      <c r="KKO151" s="2"/>
      <c r="KKP151" s="2"/>
      <c r="KKQ151" s="2"/>
      <c r="KKR151" s="2"/>
      <c r="KKS151" s="2"/>
      <c r="KKT151" s="2"/>
      <c r="KKU151" s="2"/>
      <c r="KKV151" s="2"/>
      <c r="KKW151" s="2"/>
      <c r="KKX151" s="2"/>
      <c r="KKY151" s="2"/>
      <c r="KKZ151" s="2"/>
      <c r="KLA151" s="2"/>
      <c r="KLB151" s="2"/>
      <c r="KLC151" s="2"/>
      <c r="KLD151" s="2"/>
      <c r="KLE151" s="2"/>
      <c r="KLF151" s="2"/>
      <c r="KLG151" s="2"/>
      <c r="KLH151" s="2"/>
      <c r="KLI151" s="2"/>
      <c r="KLJ151" s="2"/>
      <c r="KLK151" s="2"/>
      <c r="KLL151" s="2"/>
      <c r="KLM151" s="2"/>
      <c r="KLN151" s="2"/>
      <c r="KLO151" s="2"/>
      <c r="KLP151" s="2"/>
      <c r="KLQ151" s="2"/>
      <c r="KLR151" s="2"/>
      <c r="KLS151" s="2"/>
      <c r="KLT151" s="2"/>
      <c r="KLU151" s="2"/>
      <c r="KLV151" s="2"/>
      <c r="KLW151" s="2"/>
      <c r="KLX151" s="2"/>
      <c r="KLY151" s="2"/>
      <c r="KLZ151" s="2"/>
      <c r="KMA151" s="2"/>
      <c r="KMB151" s="2"/>
      <c r="KMC151" s="2"/>
      <c r="KMD151" s="2"/>
      <c r="KME151" s="2"/>
      <c r="KMF151" s="2"/>
      <c r="KMG151" s="2"/>
      <c r="KMH151" s="2"/>
      <c r="KMI151" s="2"/>
      <c r="KMJ151" s="2"/>
      <c r="KMK151" s="2"/>
      <c r="KML151" s="2"/>
      <c r="KMM151" s="2"/>
      <c r="KMN151" s="2"/>
      <c r="KMO151" s="2"/>
      <c r="KMP151" s="2"/>
      <c r="KMQ151" s="2"/>
      <c r="KMR151" s="2"/>
      <c r="KMS151" s="2"/>
      <c r="KMT151" s="2"/>
      <c r="KMU151" s="2"/>
      <c r="KMV151" s="2"/>
      <c r="KMW151" s="2"/>
      <c r="KMX151" s="2"/>
      <c r="KMY151" s="2"/>
      <c r="KMZ151" s="2"/>
      <c r="KNA151" s="2"/>
      <c r="KNB151" s="2"/>
      <c r="KNC151" s="2"/>
      <c r="KND151" s="2"/>
      <c r="KNE151" s="2"/>
      <c r="KNF151" s="2"/>
      <c r="KNG151" s="2"/>
      <c r="KNH151" s="2"/>
      <c r="KNI151" s="2"/>
      <c r="KNJ151" s="2"/>
      <c r="KNK151" s="2"/>
      <c r="KNL151" s="2"/>
      <c r="KNM151" s="2"/>
      <c r="KNN151" s="2"/>
      <c r="KNO151" s="2"/>
      <c r="KNP151" s="2"/>
      <c r="KNQ151" s="2"/>
      <c r="KNR151" s="2"/>
      <c r="KNS151" s="2"/>
      <c r="KNT151" s="2"/>
      <c r="KNU151" s="2"/>
      <c r="KNV151" s="2"/>
      <c r="KNW151" s="2"/>
      <c r="KNX151" s="2"/>
      <c r="KNY151" s="2"/>
      <c r="KNZ151" s="2"/>
      <c r="KOA151" s="2"/>
      <c r="KOB151" s="2"/>
      <c r="KOC151" s="2"/>
      <c r="KOD151" s="2"/>
      <c r="KOE151" s="2"/>
      <c r="KOF151" s="2"/>
      <c r="KOG151" s="2"/>
      <c r="KOH151" s="2"/>
      <c r="KOI151" s="2"/>
      <c r="KOJ151" s="2"/>
      <c r="KOK151" s="2"/>
      <c r="KOL151" s="2"/>
      <c r="KOM151" s="2"/>
      <c r="KON151" s="2"/>
      <c r="KOO151" s="2"/>
      <c r="KOP151" s="2"/>
      <c r="KOQ151" s="2"/>
      <c r="KOR151" s="2"/>
      <c r="KOS151" s="2"/>
      <c r="KOT151" s="2"/>
      <c r="KOU151" s="2"/>
      <c r="KOV151" s="2"/>
      <c r="KOW151" s="2"/>
      <c r="KOX151" s="2"/>
      <c r="KOY151" s="2"/>
      <c r="KOZ151" s="2"/>
      <c r="KPA151" s="2"/>
      <c r="KPB151" s="2"/>
      <c r="KPC151" s="2"/>
      <c r="KPD151" s="2"/>
      <c r="KPE151" s="2"/>
      <c r="KPF151" s="2"/>
      <c r="KPG151" s="2"/>
      <c r="KPH151" s="2"/>
      <c r="KPI151" s="2"/>
      <c r="KPJ151" s="2"/>
      <c r="KPK151" s="2"/>
      <c r="KPL151" s="2"/>
      <c r="KPM151" s="2"/>
      <c r="KPN151" s="2"/>
      <c r="KPO151" s="2"/>
      <c r="KPP151" s="2"/>
      <c r="KPQ151" s="2"/>
      <c r="KPR151" s="2"/>
      <c r="KPS151" s="2"/>
      <c r="KPT151" s="2"/>
      <c r="KPU151" s="2"/>
      <c r="KPV151" s="2"/>
      <c r="KPW151" s="2"/>
      <c r="KPX151" s="2"/>
      <c r="KPY151" s="2"/>
      <c r="KPZ151" s="2"/>
      <c r="KQA151" s="2"/>
      <c r="KQB151" s="2"/>
      <c r="KQC151" s="2"/>
      <c r="KQD151" s="2"/>
      <c r="KQE151" s="2"/>
      <c r="KQF151" s="2"/>
      <c r="KQG151" s="2"/>
      <c r="KQH151" s="2"/>
      <c r="KQI151" s="2"/>
      <c r="KQJ151" s="2"/>
      <c r="KQK151" s="2"/>
      <c r="KQL151" s="2"/>
      <c r="KQM151" s="2"/>
      <c r="KQN151" s="2"/>
      <c r="KQO151" s="2"/>
      <c r="KQP151" s="2"/>
      <c r="KQQ151" s="2"/>
      <c r="KQR151" s="2"/>
      <c r="KQS151" s="2"/>
      <c r="KQT151" s="2"/>
      <c r="KQU151" s="2"/>
      <c r="KQV151" s="2"/>
      <c r="KQW151" s="2"/>
      <c r="KQX151" s="2"/>
      <c r="KQY151" s="2"/>
      <c r="KQZ151" s="2"/>
      <c r="KRA151" s="2"/>
      <c r="KRB151" s="2"/>
      <c r="KRC151" s="2"/>
      <c r="KRD151" s="2"/>
      <c r="KRE151" s="2"/>
      <c r="KRF151" s="2"/>
      <c r="KRG151" s="2"/>
      <c r="KRH151" s="2"/>
      <c r="KRI151" s="2"/>
      <c r="KRJ151" s="2"/>
      <c r="KRK151" s="2"/>
      <c r="KRL151" s="2"/>
      <c r="KRM151" s="2"/>
      <c r="KRN151" s="2"/>
      <c r="KRO151" s="2"/>
      <c r="KRP151" s="2"/>
      <c r="KRQ151" s="2"/>
      <c r="KRR151" s="2"/>
      <c r="KRS151" s="2"/>
      <c r="KRT151" s="2"/>
      <c r="KRU151" s="2"/>
      <c r="KRV151" s="2"/>
      <c r="KRW151" s="2"/>
      <c r="KRX151" s="2"/>
      <c r="KRY151" s="2"/>
      <c r="KRZ151" s="2"/>
      <c r="KSA151" s="2"/>
      <c r="KSB151" s="2"/>
      <c r="KSC151" s="2"/>
      <c r="KSD151" s="2"/>
      <c r="KSE151" s="2"/>
      <c r="KSF151" s="2"/>
      <c r="KSG151" s="2"/>
      <c r="KSH151" s="2"/>
      <c r="KSI151" s="2"/>
      <c r="KSJ151" s="2"/>
      <c r="KSK151" s="2"/>
      <c r="KSL151" s="2"/>
      <c r="KSM151" s="2"/>
      <c r="KSN151" s="2"/>
      <c r="KSO151" s="2"/>
      <c r="KSP151" s="2"/>
      <c r="KSQ151" s="2"/>
      <c r="KSR151" s="2"/>
      <c r="KSS151" s="2"/>
      <c r="KST151" s="2"/>
      <c r="KSU151" s="2"/>
      <c r="KSV151" s="2"/>
      <c r="KSW151" s="2"/>
      <c r="KSX151" s="2"/>
      <c r="KSY151" s="2"/>
      <c r="KSZ151" s="2"/>
      <c r="KTA151" s="2"/>
      <c r="KTB151" s="2"/>
      <c r="KTC151" s="2"/>
      <c r="KTD151" s="2"/>
      <c r="KTE151" s="2"/>
      <c r="KTF151" s="2"/>
      <c r="KTG151" s="2"/>
      <c r="KTH151" s="2"/>
      <c r="KTI151" s="2"/>
      <c r="KTJ151" s="2"/>
      <c r="KTK151" s="2"/>
      <c r="KTL151" s="2"/>
      <c r="KTM151" s="2"/>
      <c r="KTN151" s="2"/>
      <c r="KTO151" s="2"/>
      <c r="KTP151" s="2"/>
      <c r="KTQ151" s="2"/>
      <c r="KTR151" s="2"/>
      <c r="KTS151" s="2"/>
      <c r="KTT151" s="2"/>
      <c r="KTU151" s="2"/>
      <c r="KTV151" s="2"/>
      <c r="KTW151" s="2"/>
      <c r="KTX151" s="2"/>
      <c r="KTY151" s="2"/>
      <c r="KTZ151" s="2"/>
      <c r="KUA151" s="2"/>
      <c r="KUB151" s="2"/>
      <c r="KUC151" s="2"/>
      <c r="KUD151" s="2"/>
      <c r="KUE151" s="2"/>
      <c r="KUF151" s="2"/>
      <c r="KUG151" s="2"/>
      <c r="KUH151" s="2"/>
      <c r="KUI151" s="2"/>
      <c r="KUJ151" s="2"/>
      <c r="KUK151" s="2"/>
      <c r="KUL151" s="2"/>
      <c r="KUM151" s="2"/>
      <c r="KUN151" s="2"/>
      <c r="KUO151" s="2"/>
      <c r="KUP151" s="2"/>
      <c r="KUQ151" s="2"/>
      <c r="KUR151" s="2"/>
      <c r="KUS151" s="2"/>
      <c r="KUT151" s="2"/>
      <c r="KUU151" s="2"/>
      <c r="KUV151" s="2"/>
      <c r="KUW151" s="2"/>
      <c r="KUX151" s="2"/>
      <c r="KUY151" s="2"/>
      <c r="KUZ151" s="2"/>
      <c r="KVA151" s="2"/>
      <c r="KVB151" s="2"/>
      <c r="KVC151" s="2"/>
      <c r="KVD151" s="2"/>
      <c r="KVE151" s="2"/>
      <c r="KVF151" s="2"/>
      <c r="KVG151" s="2"/>
      <c r="KVH151" s="2"/>
      <c r="KVI151" s="2"/>
      <c r="KVJ151" s="2"/>
      <c r="KVK151" s="2"/>
      <c r="KVL151" s="2"/>
      <c r="KVM151" s="2"/>
      <c r="KVN151" s="2"/>
      <c r="KVO151" s="2"/>
      <c r="KVP151" s="2"/>
      <c r="KVQ151" s="2"/>
      <c r="KVR151" s="2"/>
      <c r="KVS151" s="2"/>
      <c r="KVT151" s="2"/>
      <c r="KVU151" s="2"/>
      <c r="KVV151" s="2"/>
      <c r="KVW151" s="2"/>
      <c r="KVX151" s="2"/>
      <c r="KVY151" s="2"/>
      <c r="KVZ151" s="2"/>
      <c r="KWA151" s="2"/>
      <c r="KWB151" s="2"/>
      <c r="KWC151" s="2"/>
      <c r="KWD151" s="2"/>
      <c r="KWE151" s="2"/>
      <c r="KWF151" s="2"/>
      <c r="KWG151" s="2"/>
      <c r="KWH151" s="2"/>
      <c r="KWI151" s="2"/>
      <c r="KWJ151" s="2"/>
      <c r="KWK151" s="2"/>
      <c r="KWL151" s="2"/>
      <c r="KWM151" s="2"/>
      <c r="KWN151" s="2"/>
      <c r="KWO151" s="2"/>
      <c r="KWP151" s="2"/>
      <c r="KWQ151" s="2"/>
      <c r="KWR151" s="2"/>
      <c r="KWS151" s="2"/>
      <c r="KWT151" s="2"/>
      <c r="KWU151" s="2"/>
      <c r="KWV151" s="2"/>
      <c r="KWW151" s="2"/>
      <c r="KWX151" s="2"/>
      <c r="KWY151" s="2"/>
      <c r="KWZ151" s="2"/>
      <c r="KXA151" s="2"/>
      <c r="KXB151" s="2"/>
      <c r="KXC151" s="2"/>
      <c r="KXD151" s="2"/>
      <c r="KXE151" s="2"/>
      <c r="KXF151" s="2"/>
      <c r="KXG151" s="2"/>
      <c r="KXH151" s="2"/>
      <c r="KXI151" s="2"/>
      <c r="KXJ151" s="2"/>
      <c r="KXK151" s="2"/>
      <c r="KXL151" s="2"/>
      <c r="KXM151" s="2"/>
      <c r="KXN151" s="2"/>
      <c r="KXO151" s="2"/>
      <c r="KXP151" s="2"/>
      <c r="KXQ151" s="2"/>
      <c r="KXR151" s="2"/>
      <c r="KXS151" s="2"/>
      <c r="KXT151" s="2"/>
      <c r="KXU151" s="2"/>
      <c r="KXV151" s="2"/>
      <c r="KXW151" s="2"/>
      <c r="KXX151" s="2"/>
      <c r="KXY151" s="2"/>
      <c r="KXZ151" s="2"/>
      <c r="KYA151" s="2"/>
      <c r="KYB151" s="2"/>
      <c r="KYC151" s="2"/>
      <c r="KYD151" s="2"/>
      <c r="KYE151" s="2"/>
      <c r="KYF151" s="2"/>
      <c r="KYG151" s="2"/>
      <c r="KYH151" s="2"/>
      <c r="KYI151" s="2"/>
      <c r="KYJ151" s="2"/>
      <c r="KYK151" s="2"/>
      <c r="KYL151" s="2"/>
      <c r="KYM151" s="2"/>
      <c r="KYN151" s="2"/>
      <c r="KYO151" s="2"/>
      <c r="KYP151" s="2"/>
      <c r="KYQ151" s="2"/>
      <c r="KYR151" s="2"/>
      <c r="KYS151" s="2"/>
      <c r="KYT151" s="2"/>
      <c r="KYU151" s="2"/>
      <c r="KYV151" s="2"/>
      <c r="KYW151" s="2"/>
      <c r="KYX151" s="2"/>
      <c r="KYY151" s="2"/>
      <c r="KYZ151" s="2"/>
      <c r="KZA151" s="2"/>
      <c r="KZB151" s="2"/>
      <c r="KZC151" s="2"/>
      <c r="KZD151" s="2"/>
      <c r="KZE151" s="2"/>
      <c r="KZF151" s="2"/>
      <c r="KZG151" s="2"/>
      <c r="KZH151" s="2"/>
      <c r="KZI151" s="2"/>
      <c r="KZJ151" s="2"/>
      <c r="KZK151" s="2"/>
      <c r="KZL151" s="2"/>
      <c r="KZM151" s="2"/>
      <c r="KZN151" s="2"/>
      <c r="KZO151" s="2"/>
      <c r="KZP151" s="2"/>
      <c r="KZQ151" s="2"/>
      <c r="KZR151" s="2"/>
      <c r="KZS151" s="2"/>
      <c r="KZT151" s="2"/>
      <c r="KZU151" s="2"/>
      <c r="KZV151" s="2"/>
      <c r="KZW151" s="2"/>
      <c r="KZX151" s="2"/>
      <c r="KZY151" s="2"/>
      <c r="KZZ151" s="2"/>
      <c r="LAA151" s="2"/>
      <c r="LAB151" s="2"/>
      <c r="LAC151" s="2"/>
      <c r="LAD151" s="2"/>
      <c r="LAE151" s="2"/>
      <c r="LAF151" s="2"/>
      <c r="LAG151" s="2"/>
      <c r="LAH151" s="2"/>
      <c r="LAI151" s="2"/>
      <c r="LAJ151" s="2"/>
      <c r="LAK151" s="2"/>
      <c r="LAL151" s="2"/>
      <c r="LAM151" s="2"/>
      <c r="LAN151" s="2"/>
      <c r="LAO151" s="2"/>
      <c r="LAP151" s="2"/>
      <c r="LAQ151" s="2"/>
      <c r="LAR151" s="2"/>
      <c r="LAS151" s="2"/>
      <c r="LAT151" s="2"/>
      <c r="LAU151" s="2"/>
      <c r="LAV151" s="2"/>
      <c r="LAW151" s="2"/>
      <c r="LAX151" s="2"/>
      <c r="LAY151" s="2"/>
      <c r="LAZ151" s="2"/>
      <c r="LBA151" s="2"/>
      <c r="LBB151" s="2"/>
      <c r="LBC151" s="2"/>
      <c r="LBD151" s="2"/>
      <c r="LBE151" s="2"/>
      <c r="LBF151" s="2"/>
      <c r="LBG151" s="2"/>
      <c r="LBH151" s="2"/>
      <c r="LBI151" s="2"/>
      <c r="LBJ151" s="2"/>
      <c r="LBK151" s="2"/>
      <c r="LBL151" s="2"/>
      <c r="LBM151" s="2"/>
      <c r="LBN151" s="2"/>
      <c r="LBO151" s="2"/>
      <c r="LBP151" s="2"/>
      <c r="LBQ151" s="2"/>
      <c r="LBR151" s="2"/>
      <c r="LBS151" s="2"/>
      <c r="LBT151" s="2"/>
      <c r="LBU151" s="2"/>
      <c r="LBV151" s="2"/>
      <c r="LBW151" s="2"/>
      <c r="LBX151" s="2"/>
      <c r="LBY151" s="2"/>
      <c r="LBZ151" s="2"/>
      <c r="LCA151" s="2"/>
      <c r="LCB151" s="2"/>
      <c r="LCC151" s="2"/>
      <c r="LCD151" s="2"/>
      <c r="LCE151" s="2"/>
      <c r="LCF151" s="2"/>
      <c r="LCG151" s="2"/>
      <c r="LCH151" s="2"/>
      <c r="LCI151" s="2"/>
      <c r="LCJ151" s="2"/>
      <c r="LCK151" s="2"/>
      <c r="LCL151" s="2"/>
      <c r="LCM151" s="2"/>
      <c r="LCN151" s="2"/>
      <c r="LCO151" s="2"/>
      <c r="LCP151" s="2"/>
      <c r="LCQ151" s="2"/>
      <c r="LCR151" s="2"/>
      <c r="LCS151" s="2"/>
      <c r="LCT151" s="2"/>
      <c r="LCU151" s="2"/>
      <c r="LCV151" s="2"/>
      <c r="LCW151" s="2"/>
      <c r="LCX151" s="2"/>
      <c r="LCY151" s="2"/>
      <c r="LCZ151" s="2"/>
      <c r="LDA151" s="2"/>
      <c r="LDB151" s="2"/>
      <c r="LDC151" s="2"/>
      <c r="LDD151" s="2"/>
      <c r="LDE151" s="2"/>
      <c r="LDF151" s="2"/>
      <c r="LDG151" s="2"/>
      <c r="LDH151" s="2"/>
      <c r="LDI151" s="2"/>
      <c r="LDJ151" s="2"/>
      <c r="LDK151" s="2"/>
      <c r="LDL151" s="2"/>
      <c r="LDM151" s="2"/>
      <c r="LDN151" s="2"/>
      <c r="LDO151" s="2"/>
      <c r="LDP151" s="2"/>
      <c r="LDQ151" s="2"/>
      <c r="LDR151" s="2"/>
      <c r="LDS151" s="2"/>
      <c r="LDT151" s="2"/>
      <c r="LDU151" s="2"/>
      <c r="LDV151" s="2"/>
      <c r="LDW151" s="2"/>
      <c r="LDX151" s="2"/>
      <c r="LDY151" s="2"/>
      <c r="LDZ151" s="2"/>
      <c r="LEA151" s="2"/>
      <c r="LEB151" s="2"/>
      <c r="LEC151" s="2"/>
      <c r="LED151" s="2"/>
      <c r="LEE151" s="2"/>
      <c r="LEF151" s="2"/>
      <c r="LEG151" s="2"/>
      <c r="LEH151" s="2"/>
      <c r="LEI151" s="2"/>
      <c r="LEJ151" s="2"/>
      <c r="LEK151" s="2"/>
      <c r="LEL151" s="2"/>
      <c r="LEM151" s="2"/>
      <c r="LEN151" s="2"/>
      <c r="LEO151" s="2"/>
      <c r="LEP151" s="2"/>
      <c r="LEQ151" s="2"/>
      <c r="LER151" s="2"/>
      <c r="LES151" s="2"/>
      <c r="LET151" s="2"/>
      <c r="LEU151" s="2"/>
      <c r="LEV151" s="2"/>
      <c r="LEW151" s="2"/>
      <c r="LEX151" s="2"/>
      <c r="LEY151" s="2"/>
      <c r="LEZ151" s="2"/>
      <c r="LFA151" s="2"/>
      <c r="LFB151" s="2"/>
      <c r="LFC151" s="2"/>
      <c r="LFD151" s="2"/>
      <c r="LFE151" s="2"/>
      <c r="LFF151" s="2"/>
      <c r="LFG151" s="2"/>
      <c r="LFH151" s="2"/>
      <c r="LFI151" s="2"/>
      <c r="LFJ151" s="2"/>
      <c r="LFK151" s="2"/>
      <c r="LFL151" s="2"/>
      <c r="LFM151" s="2"/>
      <c r="LFN151" s="2"/>
      <c r="LFO151" s="2"/>
      <c r="LFP151" s="2"/>
      <c r="LFQ151" s="2"/>
      <c r="LFR151" s="2"/>
      <c r="LFS151" s="2"/>
      <c r="LFT151" s="2"/>
      <c r="LFU151" s="2"/>
      <c r="LFV151" s="2"/>
      <c r="LFW151" s="2"/>
      <c r="LFX151" s="2"/>
      <c r="LFY151" s="2"/>
      <c r="LFZ151" s="2"/>
      <c r="LGA151" s="2"/>
      <c r="LGB151" s="2"/>
      <c r="LGC151" s="2"/>
      <c r="LGD151" s="2"/>
      <c r="LGE151" s="2"/>
      <c r="LGF151" s="2"/>
      <c r="LGG151" s="2"/>
      <c r="LGH151" s="2"/>
      <c r="LGI151" s="2"/>
      <c r="LGJ151" s="2"/>
      <c r="LGK151" s="2"/>
      <c r="LGL151" s="2"/>
      <c r="LGM151" s="2"/>
      <c r="LGN151" s="2"/>
      <c r="LGO151" s="2"/>
      <c r="LGP151" s="2"/>
      <c r="LGQ151" s="2"/>
      <c r="LGR151" s="2"/>
      <c r="LGS151" s="2"/>
      <c r="LGT151" s="2"/>
      <c r="LGU151" s="2"/>
      <c r="LGV151" s="2"/>
      <c r="LGW151" s="2"/>
      <c r="LGX151" s="2"/>
      <c r="LGY151" s="2"/>
      <c r="LGZ151" s="2"/>
      <c r="LHA151" s="2"/>
      <c r="LHB151" s="2"/>
      <c r="LHC151" s="2"/>
      <c r="LHD151" s="2"/>
      <c r="LHE151" s="2"/>
      <c r="LHF151" s="2"/>
      <c r="LHG151" s="2"/>
      <c r="LHH151" s="2"/>
      <c r="LHI151" s="2"/>
      <c r="LHJ151" s="2"/>
      <c r="LHK151" s="2"/>
      <c r="LHL151" s="2"/>
      <c r="LHM151" s="2"/>
      <c r="LHN151" s="2"/>
      <c r="LHO151" s="2"/>
      <c r="LHP151" s="2"/>
      <c r="LHQ151" s="2"/>
      <c r="LHR151" s="2"/>
      <c r="LHS151" s="2"/>
      <c r="LHT151" s="2"/>
      <c r="LHU151" s="2"/>
      <c r="LHV151" s="2"/>
      <c r="LHW151" s="2"/>
      <c r="LHX151" s="2"/>
      <c r="LHY151" s="2"/>
      <c r="LHZ151" s="2"/>
      <c r="LIA151" s="2"/>
      <c r="LIB151" s="2"/>
      <c r="LIC151" s="2"/>
      <c r="LID151" s="2"/>
      <c r="LIE151" s="2"/>
      <c r="LIF151" s="2"/>
      <c r="LIG151" s="2"/>
      <c r="LIH151" s="2"/>
      <c r="LII151" s="2"/>
      <c r="LIJ151" s="2"/>
      <c r="LIK151" s="2"/>
      <c r="LIL151" s="2"/>
      <c r="LIM151" s="2"/>
      <c r="LIN151" s="2"/>
      <c r="LIO151" s="2"/>
      <c r="LIP151" s="2"/>
      <c r="LIQ151" s="2"/>
      <c r="LIR151" s="2"/>
      <c r="LIS151" s="2"/>
      <c r="LIT151" s="2"/>
      <c r="LIU151" s="2"/>
      <c r="LIV151" s="2"/>
      <c r="LIW151" s="2"/>
      <c r="LIX151" s="2"/>
      <c r="LIY151" s="2"/>
      <c r="LIZ151" s="2"/>
      <c r="LJA151" s="2"/>
      <c r="LJB151" s="2"/>
      <c r="LJC151" s="2"/>
      <c r="LJD151" s="2"/>
      <c r="LJE151" s="2"/>
      <c r="LJF151" s="2"/>
      <c r="LJG151" s="2"/>
      <c r="LJH151" s="2"/>
      <c r="LJI151" s="2"/>
      <c r="LJJ151" s="2"/>
      <c r="LJK151" s="2"/>
      <c r="LJL151" s="2"/>
      <c r="LJM151" s="2"/>
      <c r="LJN151" s="2"/>
      <c r="LJO151" s="2"/>
      <c r="LJP151" s="2"/>
      <c r="LJQ151" s="2"/>
      <c r="LJR151" s="2"/>
      <c r="LJS151" s="2"/>
      <c r="LJT151" s="2"/>
      <c r="LJU151" s="2"/>
      <c r="LJV151" s="2"/>
      <c r="LJW151" s="2"/>
      <c r="LJX151" s="2"/>
      <c r="LJY151" s="2"/>
      <c r="LJZ151" s="2"/>
      <c r="LKA151" s="2"/>
      <c r="LKB151" s="2"/>
      <c r="LKC151" s="2"/>
      <c r="LKD151" s="2"/>
      <c r="LKE151" s="2"/>
      <c r="LKF151" s="2"/>
      <c r="LKG151" s="2"/>
      <c r="LKH151" s="2"/>
      <c r="LKI151" s="2"/>
      <c r="LKJ151" s="2"/>
      <c r="LKK151" s="2"/>
      <c r="LKL151" s="2"/>
      <c r="LKM151" s="2"/>
      <c r="LKN151" s="2"/>
      <c r="LKO151" s="2"/>
      <c r="LKP151" s="2"/>
      <c r="LKQ151" s="2"/>
      <c r="LKR151" s="2"/>
      <c r="LKS151" s="2"/>
      <c r="LKT151" s="2"/>
      <c r="LKU151" s="2"/>
      <c r="LKV151" s="2"/>
      <c r="LKW151" s="2"/>
      <c r="LKX151" s="2"/>
      <c r="LKY151" s="2"/>
      <c r="LKZ151" s="2"/>
      <c r="LLA151" s="2"/>
      <c r="LLB151" s="2"/>
      <c r="LLC151" s="2"/>
      <c r="LLD151" s="2"/>
      <c r="LLE151" s="2"/>
      <c r="LLF151" s="2"/>
      <c r="LLG151" s="2"/>
      <c r="LLH151" s="2"/>
      <c r="LLI151" s="2"/>
      <c r="LLJ151" s="2"/>
      <c r="LLK151" s="2"/>
      <c r="LLL151" s="2"/>
      <c r="LLM151" s="2"/>
      <c r="LLN151" s="2"/>
      <c r="LLO151" s="2"/>
      <c r="LLP151" s="2"/>
      <c r="LLQ151" s="2"/>
      <c r="LLR151" s="2"/>
      <c r="LLS151" s="2"/>
      <c r="LLT151" s="2"/>
      <c r="LLU151" s="2"/>
      <c r="LLV151" s="2"/>
      <c r="LLW151" s="2"/>
      <c r="LLX151" s="2"/>
      <c r="LLY151" s="2"/>
      <c r="LLZ151" s="2"/>
      <c r="LMA151" s="2"/>
      <c r="LMB151" s="2"/>
      <c r="LMC151" s="2"/>
      <c r="LMD151" s="2"/>
      <c r="LME151" s="2"/>
      <c r="LMF151" s="2"/>
      <c r="LMG151" s="2"/>
      <c r="LMH151" s="2"/>
      <c r="LMI151" s="2"/>
      <c r="LMJ151" s="2"/>
      <c r="LMK151" s="2"/>
      <c r="LML151" s="2"/>
      <c r="LMM151" s="2"/>
      <c r="LMN151" s="2"/>
      <c r="LMO151" s="2"/>
      <c r="LMP151" s="2"/>
      <c r="LMQ151" s="2"/>
      <c r="LMR151" s="2"/>
      <c r="LMS151" s="2"/>
      <c r="LMT151" s="2"/>
      <c r="LMU151" s="2"/>
      <c r="LMV151" s="2"/>
      <c r="LMW151" s="2"/>
      <c r="LMX151" s="2"/>
      <c r="LMY151" s="2"/>
      <c r="LMZ151" s="2"/>
      <c r="LNA151" s="2"/>
      <c r="LNB151" s="2"/>
      <c r="LNC151" s="2"/>
      <c r="LND151" s="2"/>
      <c r="LNE151" s="2"/>
      <c r="LNF151" s="2"/>
      <c r="LNG151" s="2"/>
      <c r="LNH151" s="2"/>
      <c r="LNI151" s="2"/>
      <c r="LNJ151" s="2"/>
      <c r="LNK151" s="2"/>
      <c r="LNL151" s="2"/>
      <c r="LNM151" s="2"/>
      <c r="LNN151" s="2"/>
      <c r="LNO151" s="2"/>
      <c r="LNP151" s="2"/>
      <c r="LNQ151" s="2"/>
      <c r="LNR151" s="2"/>
      <c r="LNS151" s="2"/>
      <c r="LNT151" s="2"/>
      <c r="LNU151" s="2"/>
      <c r="LNV151" s="2"/>
      <c r="LNW151" s="2"/>
      <c r="LNX151" s="2"/>
      <c r="LNY151" s="2"/>
      <c r="LNZ151" s="2"/>
      <c r="LOA151" s="2"/>
      <c r="LOB151" s="2"/>
      <c r="LOC151" s="2"/>
      <c r="LOD151" s="2"/>
      <c r="LOE151" s="2"/>
      <c r="LOF151" s="2"/>
      <c r="LOG151" s="2"/>
      <c r="LOH151" s="2"/>
      <c r="LOI151" s="2"/>
      <c r="LOJ151" s="2"/>
      <c r="LOK151" s="2"/>
      <c r="LOL151" s="2"/>
      <c r="LOM151" s="2"/>
      <c r="LON151" s="2"/>
      <c r="LOO151" s="2"/>
      <c r="LOP151" s="2"/>
      <c r="LOQ151" s="2"/>
      <c r="LOR151" s="2"/>
      <c r="LOS151" s="2"/>
      <c r="LOT151" s="2"/>
      <c r="LOU151" s="2"/>
      <c r="LOV151" s="2"/>
      <c r="LOW151" s="2"/>
      <c r="LOX151" s="2"/>
      <c r="LOY151" s="2"/>
      <c r="LOZ151" s="2"/>
      <c r="LPA151" s="2"/>
      <c r="LPB151" s="2"/>
      <c r="LPC151" s="2"/>
      <c r="LPD151" s="2"/>
      <c r="LPE151" s="2"/>
      <c r="LPF151" s="2"/>
      <c r="LPG151" s="2"/>
      <c r="LPH151" s="2"/>
      <c r="LPI151" s="2"/>
      <c r="LPJ151" s="2"/>
      <c r="LPK151" s="2"/>
      <c r="LPL151" s="2"/>
      <c r="LPM151" s="2"/>
      <c r="LPN151" s="2"/>
      <c r="LPO151" s="2"/>
      <c r="LPP151" s="2"/>
      <c r="LPQ151" s="2"/>
      <c r="LPR151" s="2"/>
      <c r="LPS151" s="2"/>
      <c r="LPT151" s="2"/>
      <c r="LPU151" s="2"/>
      <c r="LPV151" s="2"/>
      <c r="LPW151" s="2"/>
      <c r="LPX151" s="2"/>
      <c r="LPY151" s="2"/>
      <c r="LPZ151" s="2"/>
      <c r="LQA151" s="2"/>
      <c r="LQB151" s="2"/>
      <c r="LQC151" s="2"/>
      <c r="LQD151" s="2"/>
      <c r="LQE151" s="2"/>
      <c r="LQF151" s="2"/>
      <c r="LQG151" s="2"/>
      <c r="LQH151" s="2"/>
      <c r="LQI151" s="2"/>
      <c r="LQJ151" s="2"/>
      <c r="LQK151" s="2"/>
      <c r="LQL151" s="2"/>
      <c r="LQM151" s="2"/>
      <c r="LQN151" s="2"/>
      <c r="LQO151" s="2"/>
      <c r="LQP151" s="2"/>
      <c r="LQQ151" s="2"/>
      <c r="LQR151" s="2"/>
      <c r="LQS151" s="2"/>
      <c r="LQT151" s="2"/>
      <c r="LQU151" s="2"/>
      <c r="LQV151" s="2"/>
      <c r="LQW151" s="2"/>
      <c r="LQX151" s="2"/>
      <c r="LQY151" s="2"/>
      <c r="LQZ151" s="2"/>
      <c r="LRA151" s="2"/>
      <c r="LRB151" s="2"/>
      <c r="LRC151" s="2"/>
      <c r="LRD151" s="2"/>
      <c r="LRE151" s="2"/>
      <c r="LRF151" s="2"/>
      <c r="LRG151" s="2"/>
      <c r="LRH151" s="2"/>
      <c r="LRI151" s="2"/>
      <c r="LRJ151" s="2"/>
      <c r="LRK151" s="2"/>
      <c r="LRL151" s="2"/>
      <c r="LRM151" s="2"/>
      <c r="LRN151" s="2"/>
      <c r="LRO151" s="2"/>
      <c r="LRP151" s="2"/>
      <c r="LRQ151" s="2"/>
      <c r="LRR151" s="2"/>
      <c r="LRS151" s="2"/>
      <c r="LRT151" s="2"/>
      <c r="LRU151" s="2"/>
      <c r="LRV151" s="2"/>
      <c r="LRW151" s="2"/>
      <c r="LRX151" s="2"/>
      <c r="LRY151" s="2"/>
      <c r="LRZ151" s="2"/>
      <c r="LSA151" s="2"/>
      <c r="LSB151" s="2"/>
      <c r="LSC151" s="2"/>
      <c r="LSD151" s="2"/>
      <c r="LSE151" s="2"/>
      <c r="LSF151" s="2"/>
      <c r="LSG151" s="2"/>
      <c r="LSH151" s="2"/>
      <c r="LSI151" s="2"/>
      <c r="LSJ151" s="2"/>
      <c r="LSK151" s="2"/>
      <c r="LSL151" s="2"/>
      <c r="LSM151" s="2"/>
      <c r="LSN151" s="2"/>
      <c r="LSO151" s="2"/>
      <c r="LSP151" s="2"/>
      <c r="LSQ151" s="2"/>
      <c r="LSR151" s="2"/>
      <c r="LSS151" s="2"/>
      <c r="LST151" s="2"/>
      <c r="LSU151" s="2"/>
      <c r="LSV151" s="2"/>
      <c r="LSW151" s="2"/>
      <c r="LSX151" s="2"/>
      <c r="LSY151" s="2"/>
      <c r="LSZ151" s="2"/>
      <c r="LTA151" s="2"/>
      <c r="LTB151" s="2"/>
      <c r="LTC151" s="2"/>
      <c r="LTD151" s="2"/>
      <c r="LTE151" s="2"/>
      <c r="LTF151" s="2"/>
      <c r="LTG151" s="2"/>
      <c r="LTH151" s="2"/>
      <c r="LTI151" s="2"/>
      <c r="LTJ151" s="2"/>
      <c r="LTK151" s="2"/>
      <c r="LTL151" s="2"/>
      <c r="LTM151" s="2"/>
      <c r="LTN151" s="2"/>
      <c r="LTO151" s="2"/>
      <c r="LTP151" s="2"/>
      <c r="LTQ151" s="2"/>
      <c r="LTR151" s="2"/>
      <c r="LTS151" s="2"/>
      <c r="LTT151" s="2"/>
      <c r="LTU151" s="2"/>
      <c r="LTV151" s="2"/>
      <c r="LTW151" s="2"/>
      <c r="LTX151" s="2"/>
      <c r="LTY151" s="2"/>
      <c r="LTZ151" s="2"/>
      <c r="LUA151" s="2"/>
      <c r="LUB151" s="2"/>
      <c r="LUC151" s="2"/>
      <c r="LUD151" s="2"/>
      <c r="LUE151" s="2"/>
      <c r="LUF151" s="2"/>
      <c r="LUG151" s="2"/>
      <c r="LUH151" s="2"/>
      <c r="LUI151" s="2"/>
      <c r="LUJ151" s="2"/>
      <c r="LUK151" s="2"/>
      <c r="LUL151" s="2"/>
      <c r="LUM151" s="2"/>
      <c r="LUN151" s="2"/>
      <c r="LUO151" s="2"/>
      <c r="LUP151" s="2"/>
      <c r="LUQ151" s="2"/>
      <c r="LUR151" s="2"/>
      <c r="LUS151" s="2"/>
      <c r="LUT151" s="2"/>
      <c r="LUU151" s="2"/>
      <c r="LUV151" s="2"/>
      <c r="LUW151" s="2"/>
      <c r="LUX151" s="2"/>
      <c r="LUY151" s="2"/>
      <c r="LUZ151" s="2"/>
      <c r="LVA151" s="2"/>
      <c r="LVB151" s="2"/>
      <c r="LVC151" s="2"/>
      <c r="LVD151" s="2"/>
      <c r="LVE151" s="2"/>
      <c r="LVF151" s="2"/>
      <c r="LVG151" s="2"/>
      <c r="LVH151" s="2"/>
      <c r="LVI151" s="2"/>
      <c r="LVJ151" s="2"/>
      <c r="LVK151" s="2"/>
      <c r="LVL151" s="2"/>
      <c r="LVM151" s="2"/>
      <c r="LVN151" s="2"/>
      <c r="LVO151" s="2"/>
      <c r="LVP151" s="2"/>
      <c r="LVQ151" s="2"/>
      <c r="LVR151" s="2"/>
      <c r="LVS151" s="2"/>
      <c r="LVT151" s="2"/>
      <c r="LVU151" s="2"/>
      <c r="LVV151" s="2"/>
      <c r="LVW151" s="2"/>
      <c r="LVX151" s="2"/>
      <c r="LVY151" s="2"/>
      <c r="LVZ151" s="2"/>
      <c r="LWA151" s="2"/>
      <c r="LWB151" s="2"/>
      <c r="LWC151" s="2"/>
      <c r="LWD151" s="2"/>
      <c r="LWE151" s="2"/>
      <c r="LWF151" s="2"/>
      <c r="LWG151" s="2"/>
      <c r="LWH151" s="2"/>
      <c r="LWI151" s="2"/>
      <c r="LWJ151" s="2"/>
      <c r="LWK151" s="2"/>
      <c r="LWL151" s="2"/>
      <c r="LWM151" s="2"/>
      <c r="LWN151" s="2"/>
      <c r="LWO151" s="2"/>
      <c r="LWP151" s="2"/>
      <c r="LWQ151" s="2"/>
      <c r="LWR151" s="2"/>
      <c r="LWS151" s="2"/>
      <c r="LWT151" s="2"/>
      <c r="LWU151" s="2"/>
      <c r="LWV151" s="2"/>
      <c r="LWW151" s="2"/>
      <c r="LWX151" s="2"/>
      <c r="LWY151" s="2"/>
      <c r="LWZ151" s="2"/>
      <c r="LXA151" s="2"/>
      <c r="LXB151" s="2"/>
      <c r="LXC151" s="2"/>
      <c r="LXD151" s="2"/>
      <c r="LXE151" s="2"/>
      <c r="LXF151" s="2"/>
      <c r="LXG151" s="2"/>
      <c r="LXH151" s="2"/>
      <c r="LXI151" s="2"/>
      <c r="LXJ151" s="2"/>
      <c r="LXK151" s="2"/>
      <c r="LXL151" s="2"/>
      <c r="LXM151" s="2"/>
      <c r="LXN151" s="2"/>
      <c r="LXO151" s="2"/>
      <c r="LXP151" s="2"/>
      <c r="LXQ151" s="2"/>
      <c r="LXR151" s="2"/>
      <c r="LXS151" s="2"/>
      <c r="LXT151" s="2"/>
      <c r="LXU151" s="2"/>
      <c r="LXV151" s="2"/>
      <c r="LXW151" s="2"/>
      <c r="LXX151" s="2"/>
      <c r="LXY151" s="2"/>
      <c r="LXZ151" s="2"/>
      <c r="LYA151" s="2"/>
      <c r="LYB151" s="2"/>
      <c r="LYC151" s="2"/>
      <c r="LYD151" s="2"/>
      <c r="LYE151" s="2"/>
      <c r="LYF151" s="2"/>
      <c r="LYG151" s="2"/>
      <c r="LYH151" s="2"/>
      <c r="LYI151" s="2"/>
      <c r="LYJ151" s="2"/>
      <c r="LYK151" s="2"/>
      <c r="LYL151" s="2"/>
      <c r="LYM151" s="2"/>
      <c r="LYN151" s="2"/>
      <c r="LYO151" s="2"/>
      <c r="LYP151" s="2"/>
      <c r="LYQ151" s="2"/>
      <c r="LYR151" s="2"/>
      <c r="LYS151" s="2"/>
      <c r="LYT151" s="2"/>
      <c r="LYU151" s="2"/>
      <c r="LYV151" s="2"/>
      <c r="LYW151" s="2"/>
      <c r="LYX151" s="2"/>
      <c r="LYY151" s="2"/>
      <c r="LYZ151" s="2"/>
      <c r="LZA151" s="2"/>
      <c r="LZB151" s="2"/>
      <c r="LZC151" s="2"/>
      <c r="LZD151" s="2"/>
      <c r="LZE151" s="2"/>
      <c r="LZF151" s="2"/>
      <c r="LZG151" s="2"/>
      <c r="LZH151" s="2"/>
      <c r="LZI151" s="2"/>
      <c r="LZJ151" s="2"/>
      <c r="LZK151" s="2"/>
      <c r="LZL151" s="2"/>
      <c r="LZM151" s="2"/>
      <c r="LZN151" s="2"/>
      <c r="LZO151" s="2"/>
      <c r="LZP151" s="2"/>
      <c r="LZQ151" s="2"/>
      <c r="LZR151" s="2"/>
      <c r="LZS151" s="2"/>
      <c r="LZT151" s="2"/>
      <c r="LZU151" s="2"/>
      <c r="LZV151" s="2"/>
      <c r="LZW151" s="2"/>
      <c r="LZX151" s="2"/>
      <c r="LZY151" s="2"/>
      <c r="LZZ151" s="2"/>
      <c r="MAA151" s="2"/>
      <c r="MAB151" s="2"/>
      <c r="MAC151" s="2"/>
      <c r="MAD151" s="2"/>
      <c r="MAE151" s="2"/>
      <c r="MAF151" s="2"/>
      <c r="MAG151" s="2"/>
      <c r="MAH151" s="2"/>
      <c r="MAI151" s="2"/>
      <c r="MAJ151" s="2"/>
      <c r="MAK151" s="2"/>
      <c r="MAL151" s="2"/>
      <c r="MAM151" s="2"/>
      <c r="MAN151" s="2"/>
      <c r="MAO151" s="2"/>
      <c r="MAP151" s="2"/>
      <c r="MAQ151" s="2"/>
      <c r="MAR151" s="2"/>
      <c r="MAS151" s="2"/>
      <c r="MAT151" s="2"/>
      <c r="MAU151" s="2"/>
      <c r="MAV151" s="2"/>
      <c r="MAW151" s="2"/>
      <c r="MAX151" s="2"/>
      <c r="MAY151" s="2"/>
      <c r="MAZ151" s="2"/>
      <c r="MBA151" s="2"/>
      <c r="MBB151" s="2"/>
      <c r="MBC151" s="2"/>
      <c r="MBD151" s="2"/>
      <c r="MBE151" s="2"/>
      <c r="MBF151" s="2"/>
      <c r="MBG151" s="2"/>
      <c r="MBH151" s="2"/>
      <c r="MBI151" s="2"/>
      <c r="MBJ151" s="2"/>
      <c r="MBK151" s="2"/>
      <c r="MBL151" s="2"/>
      <c r="MBM151" s="2"/>
      <c r="MBN151" s="2"/>
      <c r="MBO151" s="2"/>
      <c r="MBP151" s="2"/>
      <c r="MBQ151" s="2"/>
      <c r="MBR151" s="2"/>
      <c r="MBS151" s="2"/>
      <c r="MBT151" s="2"/>
      <c r="MBU151" s="2"/>
      <c r="MBV151" s="2"/>
      <c r="MBW151" s="2"/>
      <c r="MBX151" s="2"/>
      <c r="MBY151" s="2"/>
      <c r="MBZ151" s="2"/>
      <c r="MCA151" s="2"/>
      <c r="MCB151" s="2"/>
      <c r="MCC151" s="2"/>
      <c r="MCD151" s="2"/>
      <c r="MCE151" s="2"/>
      <c r="MCF151" s="2"/>
      <c r="MCG151" s="2"/>
      <c r="MCH151" s="2"/>
      <c r="MCI151" s="2"/>
      <c r="MCJ151" s="2"/>
      <c r="MCK151" s="2"/>
      <c r="MCL151" s="2"/>
      <c r="MCM151" s="2"/>
      <c r="MCN151" s="2"/>
      <c r="MCO151" s="2"/>
      <c r="MCP151" s="2"/>
      <c r="MCQ151" s="2"/>
      <c r="MCR151" s="2"/>
      <c r="MCS151" s="2"/>
      <c r="MCT151" s="2"/>
      <c r="MCU151" s="2"/>
      <c r="MCV151" s="2"/>
      <c r="MCW151" s="2"/>
      <c r="MCX151" s="2"/>
      <c r="MCY151" s="2"/>
      <c r="MCZ151" s="2"/>
      <c r="MDA151" s="2"/>
      <c r="MDB151" s="2"/>
      <c r="MDC151" s="2"/>
      <c r="MDD151" s="2"/>
      <c r="MDE151" s="2"/>
      <c r="MDF151" s="2"/>
      <c r="MDG151" s="2"/>
      <c r="MDH151" s="2"/>
      <c r="MDI151" s="2"/>
      <c r="MDJ151" s="2"/>
      <c r="MDK151" s="2"/>
      <c r="MDL151" s="2"/>
      <c r="MDM151" s="2"/>
      <c r="MDN151" s="2"/>
      <c r="MDO151" s="2"/>
      <c r="MDP151" s="2"/>
      <c r="MDQ151" s="2"/>
      <c r="MDR151" s="2"/>
      <c r="MDS151" s="2"/>
      <c r="MDT151" s="2"/>
      <c r="MDU151" s="2"/>
      <c r="MDV151" s="2"/>
      <c r="MDW151" s="2"/>
      <c r="MDX151" s="2"/>
      <c r="MDY151" s="2"/>
      <c r="MDZ151" s="2"/>
      <c r="MEA151" s="2"/>
      <c r="MEB151" s="2"/>
      <c r="MEC151" s="2"/>
      <c r="MED151" s="2"/>
      <c r="MEE151" s="2"/>
      <c r="MEF151" s="2"/>
      <c r="MEG151" s="2"/>
      <c r="MEH151" s="2"/>
      <c r="MEI151" s="2"/>
      <c r="MEJ151" s="2"/>
      <c r="MEK151" s="2"/>
      <c r="MEL151" s="2"/>
      <c r="MEM151" s="2"/>
      <c r="MEN151" s="2"/>
      <c r="MEO151" s="2"/>
      <c r="MEP151" s="2"/>
      <c r="MEQ151" s="2"/>
      <c r="MER151" s="2"/>
      <c r="MES151" s="2"/>
      <c r="MET151" s="2"/>
      <c r="MEU151" s="2"/>
      <c r="MEV151" s="2"/>
      <c r="MEW151" s="2"/>
      <c r="MEX151" s="2"/>
      <c r="MEY151" s="2"/>
      <c r="MEZ151" s="2"/>
      <c r="MFA151" s="2"/>
      <c r="MFB151" s="2"/>
      <c r="MFC151" s="2"/>
      <c r="MFD151" s="2"/>
      <c r="MFE151" s="2"/>
      <c r="MFF151" s="2"/>
      <c r="MFG151" s="2"/>
      <c r="MFH151" s="2"/>
      <c r="MFI151" s="2"/>
      <c r="MFJ151" s="2"/>
      <c r="MFK151" s="2"/>
      <c r="MFL151" s="2"/>
      <c r="MFM151" s="2"/>
      <c r="MFN151" s="2"/>
      <c r="MFO151" s="2"/>
      <c r="MFP151" s="2"/>
      <c r="MFQ151" s="2"/>
      <c r="MFR151" s="2"/>
      <c r="MFS151" s="2"/>
      <c r="MFT151" s="2"/>
      <c r="MFU151" s="2"/>
      <c r="MFV151" s="2"/>
      <c r="MFW151" s="2"/>
      <c r="MFX151" s="2"/>
      <c r="MFY151" s="2"/>
      <c r="MFZ151" s="2"/>
      <c r="MGA151" s="2"/>
      <c r="MGB151" s="2"/>
      <c r="MGC151" s="2"/>
      <c r="MGD151" s="2"/>
      <c r="MGE151" s="2"/>
      <c r="MGF151" s="2"/>
      <c r="MGG151" s="2"/>
      <c r="MGH151" s="2"/>
      <c r="MGI151" s="2"/>
      <c r="MGJ151" s="2"/>
      <c r="MGK151" s="2"/>
      <c r="MGL151" s="2"/>
      <c r="MGM151" s="2"/>
      <c r="MGN151" s="2"/>
      <c r="MGO151" s="2"/>
      <c r="MGP151" s="2"/>
      <c r="MGQ151" s="2"/>
      <c r="MGR151" s="2"/>
      <c r="MGS151" s="2"/>
      <c r="MGT151" s="2"/>
      <c r="MGU151" s="2"/>
      <c r="MGV151" s="2"/>
      <c r="MGW151" s="2"/>
      <c r="MGX151" s="2"/>
      <c r="MGY151" s="2"/>
      <c r="MGZ151" s="2"/>
      <c r="MHA151" s="2"/>
      <c r="MHB151" s="2"/>
      <c r="MHC151" s="2"/>
      <c r="MHD151" s="2"/>
      <c r="MHE151" s="2"/>
      <c r="MHF151" s="2"/>
      <c r="MHG151" s="2"/>
      <c r="MHH151" s="2"/>
      <c r="MHI151" s="2"/>
      <c r="MHJ151" s="2"/>
      <c r="MHK151" s="2"/>
      <c r="MHL151" s="2"/>
      <c r="MHM151" s="2"/>
      <c r="MHN151" s="2"/>
      <c r="MHO151" s="2"/>
      <c r="MHP151" s="2"/>
      <c r="MHQ151" s="2"/>
      <c r="MHR151" s="2"/>
      <c r="MHS151" s="2"/>
      <c r="MHT151" s="2"/>
      <c r="MHU151" s="2"/>
      <c r="MHV151" s="2"/>
      <c r="MHW151" s="2"/>
      <c r="MHX151" s="2"/>
      <c r="MHY151" s="2"/>
      <c r="MHZ151" s="2"/>
      <c r="MIA151" s="2"/>
      <c r="MIB151" s="2"/>
      <c r="MIC151" s="2"/>
      <c r="MID151" s="2"/>
      <c r="MIE151" s="2"/>
      <c r="MIF151" s="2"/>
      <c r="MIG151" s="2"/>
      <c r="MIH151" s="2"/>
      <c r="MII151" s="2"/>
      <c r="MIJ151" s="2"/>
      <c r="MIK151" s="2"/>
      <c r="MIL151" s="2"/>
      <c r="MIM151" s="2"/>
      <c r="MIN151" s="2"/>
      <c r="MIO151" s="2"/>
      <c r="MIP151" s="2"/>
      <c r="MIQ151" s="2"/>
      <c r="MIR151" s="2"/>
      <c r="MIS151" s="2"/>
      <c r="MIT151" s="2"/>
      <c r="MIU151" s="2"/>
      <c r="MIV151" s="2"/>
      <c r="MIW151" s="2"/>
      <c r="MIX151" s="2"/>
      <c r="MIY151" s="2"/>
      <c r="MIZ151" s="2"/>
      <c r="MJA151" s="2"/>
      <c r="MJB151" s="2"/>
      <c r="MJC151" s="2"/>
      <c r="MJD151" s="2"/>
      <c r="MJE151" s="2"/>
      <c r="MJF151" s="2"/>
      <c r="MJG151" s="2"/>
      <c r="MJH151" s="2"/>
      <c r="MJI151" s="2"/>
      <c r="MJJ151" s="2"/>
      <c r="MJK151" s="2"/>
      <c r="MJL151" s="2"/>
      <c r="MJM151" s="2"/>
      <c r="MJN151" s="2"/>
      <c r="MJO151" s="2"/>
      <c r="MJP151" s="2"/>
      <c r="MJQ151" s="2"/>
      <c r="MJR151" s="2"/>
      <c r="MJS151" s="2"/>
      <c r="MJT151" s="2"/>
      <c r="MJU151" s="2"/>
      <c r="MJV151" s="2"/>
      <c r="MJW151" s="2"/>
      <c r="MJX151" s="2"/>
      <c r="MJY151" s="2"/>
      <c r="MJZ151" s="2"/>
      <c r="MKA151" s="2"/>
      <c r="MKB151" s="2"/>
      <c r="MKC151" s="2"/>
      <c r="MKD151" s="2"/>
      <c r="MKE151" s="2"/>
      <c r="MKF151" s="2"/>
      <c r="MKG151" s="2"/>
      <c r="MKH151" s="2"/>
      <c r="MKI151" s="2"/>
      <c r="MKJ151" s="2"/>
      <c r="MKK151" s="2"/>
      <c r="MKL151" s="2"/>
      <c r="MKM151" s="2"/>
      <c r="MKN151" s="2"/>
      <c r="MKO151" s="2"/>
      <c r="MKP151" s="2"/>
      <c r="MKQ151" s="2"/>
      <c r="MKR151" s="2"/>
      <c r="MKS151" s="2"/>
      <c r="MKT151" s="2"/>
      <c r="MKU151" s="2"/>
      <c r="MKV151" s="2"/>
      <c r="MKW151" s="2"/>
      <c r="MKX151" s="2"/>
      <c r="MKY151" s="2"/>
      <c r="MKZ151" s="2"/>
      <c r="MLA151" s="2"/>
      <c r="MLB151" s="2"/>
      <c r="MLC151" s="2"/>
      <c r="MLD151" s="2"/>
      <c r="MLE151" s="2"/>
      <c r="MLF151" s="2"/>
      <c r="MLG151" s="2"/>
      <c r="MLH151" s="2"/>
      <c r="MLI151" s="2"/>
      <c r="MLJ151" s="2"/>
      <c r="MLK151" s="2"/>
      <c r="MLL151" s="2"/>
      <c r="MLM151" s="2"/>
      <c r="MLN151" s="2"/>
      <c r="MLO151" s="2"/>
      <c r="MLP151" s="2"/>
      <c r="MLQ151" s="2"/>
      <c r="MLR151" s="2"/>
      <c r="MLS151" s="2"/>
      <c r="MLT151" s="2"/>
      <c r="MLU151" s="2"/>
      <c r="MLV151" s="2"/>
      <c r="MLW151" s="2"/>
      <c r="MLX151" s="2"/>
      <c r="MLY151" s="2"/>
      <c r="MLZ151" s="2"/>
      <c r="MMA151" s="2"/>
      <c r="MMB151" s="2"/>
      <c r="MMC151" s="2"/>
      <c r="MMD151" s="2"/>
      <c r="MME151" s="2"/>
      <c r="MMF151" s="2"/>
      <c r="MMG151" s="2"/>
      <c r="MMH151" s="2"/>
      <c r="MMI151" s="2"/>
      <c r="MMJ151" s="2"/>
      <c r="MMK151" s="2"/>
      <c r="MML151" s="2"/>
      <c r="MMM151" s="2"/>
      <c r="MMN151" s="2"/>
      <c r="MMO151" s="2"/>
      <c r="MMP151" s="2"/>
      <c r="MMQ151" s="2"/>
      <c r="MMR151" s="2"/>
      <c r="MMS151" s="2"/>
      <c r="MMT151" s="2"/>
      <c r="MMU151" s="2"/>
      <c r="MMV151" s="2"/>
      <c r="MMW151" s="2"/>
      <c r="MMX151" s="2"/>
      <c r="MMY151" s="2"/>
      <c r="MMZ151" s="2"/>
      <c r="MNA151" s="2"/>
      <c r="MNB151" s="2"/>
      <c r="MNC151" s="2"/>
      <c r="MND151" s="2"/>
      <c r="MNE151" s="2"/>
      <c r="MNF151" s="2"/>
      <c r="MNG151" s="2"/>
      <c r="MNH151" s="2"/>
      <c r="MNI151" s="2"/>
      <c r="MNJ151" s="2"/>
      <c r="MNK151" s="2"/>
      <c r="MNL151" s="2"/>
      <c r="MNM151" s="2"/>
      <c r="MNN151" s="2"/>
      <c r="MNO151" s="2"/>
      <c r="MNP151" s="2"/>
      <c r="MNQ151" s="2"/>
      <c r="MNR151" s="2"/>
      <c r="MNS151" s="2"/>
      <c r="MNT151" s="2"/>
      <c r="MNU151" s="2"/>
      <c r="MNV151" s="2"/>
      <c r="MNW151" s="2"/>
      <c r="MNX151" s="2"/>
      <c r="MNY151" s="2"/>
      <c r="MNZ151" s="2"/>
      <c r="MOA151" s="2"/>
      <c r="MOB151" s="2"/>
      <c r="MOC151" s="2"/>
      <c r="MOD151" s="2"/>
      <c r="MOE151" s="2"/>
      <c r="MOF151" s="2"/>
      <c r="MOG151" s="2"/>
      <c r="MOH151" s="2"/>
      <c r="MOI151" s="2"/>
      <c r="MOJ151" s="2"/>
      <c r="MOK151" s="2"/>
      <c r="MOL151" s="2"/>
      <c r="MOM151" s="2"/>
      <c r="MON151" s="2"/>
      <c r="MOO151" s="2"/>
      <c r="MOP151" s="2"/>
      <c r="MOQ151" s="2"/>
      <c r="MOR151" s="2"/>
      <c r="MOS151" s="2"/>
      <c r="MOT151" s="2"/>
      <c r="MOU151" s="2"/>
      <c r="MOV151" s="2"/>
      <c r="MOW151" s="2"/>
      <c r="MOX151" s="2"/>
      <c r="MOY151" s="2"/>
      <c r="MOZ151" s="2"/>
      <c r="MPA151" s="2"/>
      <c r="MPB151" s="2"/>
      <c r="MPC151" s="2"/>
      <c r="MPD151" s="2"/>
      <c r="MPE151" s="2"/>
      <c r="MPF151" s="2"/>
      <c r="MPG151" s="2"/>
      <c r="MPH151" s="2"/>
      <c r="MPI151" s="2"/>
      <c r="MPJ151" s="2"/>
      <c r="MPK151" s="2"/>
      <c r="MPL151" s="2"/>
      <c r="MPM151" s="2"/>
      <c r="MPN151" s="2"/>
      <c r="MPO151" s="2"/>
      <c r="MPP151" s="2"/>
      <c r="MPQ151" s="2"/>
      <c r="MPR151" s="2"/>
      <c r="MPS151" s="2"/>
      <c r="MPT151" s="2"/>
      <c r="MPU151" s="2"/>
      <c r="MPV151" s="2"/>
      <c r="MPW151" s="2"/>
      <c r="MPX151" s="2"/>
      <c r="MPY151" s="2"/>
      <c r="MPZ151" s="2"/>
      <c r="MQA151" s="2"/>
      <c r="MQB151" s="2"/>
      <c r="MQC151" s="2"/>
      <c r="MQD151" s="2"/>
      <c r="MQE151" s="2"/>
      <c r="MQF151" s="2"/>
      <c r="MQG151" s="2"/>
      <c r="MQH151" s="2"/>
      <c r="MQI151" s="2"/>
      <c r="MQJ151" s="2"/>
      <c r="MQK151" s="2"/>
      <c r="MQL151" s="2"/>
      <c r="MQM151" s="2"/>
      <c r="MQN151" s="2"/>
      <c r="MQO151" s="2"/>
      <c r="MQP151" s="2"/>
      <c r="MQQ151" s="2"/>
      <c r="MQR151" s="2"/>
      <c r="MQS151" s="2"/>
      <c r="MQT151" s="2"/>
      <c r="MQU151" s="2"/>
      <c r="MQV151" s="2"/>
      <c r="MQW151" s="2"/>
      <c r="MQX151" s="2"/>
      <c r="MQY151" s="2"/>
      <c r="MQZ151" s="2"/>
      <c r="MRA151" s="2"/>
      <c r="MRB151" s="2"/>
      <c r="MRC151" s="2"/>
      <c r="MRD151" s="2"/>
      <c r="MRE151" s="2"/>
      <c r="MRF151" s="2"/>
      <c r="MRG151" s="2"/>
      <c r="MRH151" s="2"/>
      <c r="MRI151" s="2"/>
      <c r="MRJ151" s="2"/>
      <c r="MRK151" s="2"/>
      <c r="MRL151" s="2"/>
      <c r="MRM151" s="2"/>
      <c r="MRN151" s="2"/>
      <c r="MRO151" s="2"/>
      <c r="MRP151" s="2"/>
      <c r="MRQ151" s="2"/>
      <c r="MRR151" s="2"/>
      <c r="MRS151" s="2"/>
      <c r="MRT151" s="2"/>
      <c r="MRU151" s="2"/>
      <c r="MRV151" s="2"/>
      <c r="MRW151" s="2"/>
      <c r="MRX151" s="2"/>
      <c r="MRY151" s="2"/>
      <c r="MRZ151" s="2"/>
      <c r="MSA151" s="2"/>
      <c r="MSB151" s="2"/>
      <c r="MSC151" s="2"/>
      <c r="MSD151" s="2"/>
      <c r="MSE151" s="2"/>
      <c r="MSF151" s="2"/>
      <c r="MSG151" s="2"/>
      <c r="MSH151" s="2"/>
      <c r="MSI151" s="2"/>
      <c r="MSJ151" s="2"/>
      <c r="MSK151" s="2"/>
      <c r="MSL151" s="2"/>
      <c r="MSM151" s="2"/>
      <c r="MSN151" s="2"/>
      <c r="MSO151" s="2"/>
      <c r="MSP151" s="2"/>
      <c r="MSQ151" s="2"/>
      <c r="MSR151" s="2"/>
      <c r="MSS151" s="2"/>
      <c r="MST151" s="2"/>
      <c r="MSU151" s="2"/>
      <c r="MSV151" s="2"/>
      <c r="MSW151" s="2"/>
      <c r="MSX151" s="2"/>
      <c r="MSY151" s="2"/>
      <c r="MSZ151" s="2"/>
      <c r="MTA151" s="2"/>
      <c r="MTB151" s="2"/>
      <c r="MTC151" s="2"/>
      <c r="MTD151" s="2"/>
      <c r="MTE151" s="2"/>
      <c r="MTF151" s="2"/>
      <c r="MTG151" s="2"/>
      <c r="MTH151" s="2"/>
      <c r="MTI151" s="2"/>
      <c r="MTJ151" s="2"/>
      <c r="MTK151" s="2"/>
      <c r="MTL151" s="2"/>
      <c r="MTM151" s="2"/>
      <c r="MTN151" s="2"/>
      <c r="MTO151" s="2"/>
      <c r="MTP151" s="2"/>
      <c r="MTQ151" s="2"/>
      <c r="MTR151" s="2"/>
      <c r="MTS151" s="2"/>
      <c r="MTT151" s="2"/>
      <c r="MTU151" s="2"/>
      <c r="MTV151" s="2"/>
      <c r="MTW151" s="2"/>
      <c r="MTX151" s="2"/>
      <c r="MTY151" s="2"/>
      <c r="MTZ151" s="2"/>
      <c r="MUA151" s="2"/>
      <c r="MUB151" s="2"/>
      <c r="MUC151" s="2"/>
      <c r="MUD151" s="2"/>
      <c r="MUE151" s="2"/>
      <c r="MUF151" s="2"/>
      <c r="MUG151" s="2"/>
      <c r="MUH151" s="2"/>
      <c r="MUI151" s="2"/>
      <c r="MUJ151" s="2"/>
      <c r="MUK151" s="2"/>
      <c r="MUL151" s="2"/>
      <c r="MUM151" s="2"/>
      <c r="MUN151" s="2"/>
      <c r="MUO151" s="2"/>
      <c r="MUP151" s="2"/>
      <c r="MUQ151" s="2"/>
      <c r="MUR151" s="2"/>
      <c r="MUS151" s="2"/>
      <c r="MUT151" s="2"/>
      <c r="MUU151" s="2"/>
      <c r="MUV151" s="2"/>
      <c r="MUW151" s="2"/>
      <c r="MUX151" s="2"/>
      <c r="MUY151" s="2"/>
      <c r="MUZ151" s="2"/>
      <c r="MVA151" s="2"/>
      <c r="MVB151" s="2"/>
      <c r="MVC151" s="2"/>
      <c r="MVD151" s="2"/>
      <c r="MVE151" s="2"/>
      <c r="MVF151" s="2"/>
      <c r="MVG151" s="2"/>
      <c r="MVH151" s="2"/>
      <c r="MVI151" s="2"/>
      <c r="MVJ151" s="2"/>
      <c r="MVK151" s="2"/>
      <c r="MVL151" s="2"/>
      <c r="MVM151" s="2"/>
      <c r="MVN151" s="2"/>
      <c r="MVO151" s="2"/>
      <c r="MVP151" s="2"/>
      <c r="MVQ151" s="2"/>
      <c r="MVR151" s="2"/>
      <c r="MVS151" s="2"/>
      <c r="MVT151" s="2"/>
      <c r="MVU151" s="2"/>
      <c r="MVV151" s="2"/>
      <c r="MVW151" s="2"/>
      <c r="MVX151" s="2"/>
      <c r="MVY151" s="2"/>
      <c r="MVZ151" s="2"/>
      <c r="MWA151" s="2"/>
      <c r="MWB151" s="2"/>
      <c r="MWC151" s="2"/>
      <c r="MWD151" s="2"/>
      <c r="MWE151" s="2"/>
      <c r="MWF151" s="2"/>
      <c r="MWG151" s="2"/>
      <c r="MWH151" s="2"/>
      <c r="MWI151" s="2"/>
      <c r="MWJ151" s="2"/>
      <c r="MWK151" s="2"/>
      <c r="MWL151" s="2"/>
      <c r="MWM151" s="2"/>
      <c r="MWN151" s="2"/>
      <c r="MWO151" s="2"/>
      <c r="MWP151" s="2"/>
      <c r="MWQ151" s="2"/>
      <c r="MWR151" s="2"/>
      <c r="MWS151" s="2"/>
      <c r="MWT151" s="2"/>
      <c r="MWU151" s="2"/>
      <c r="MWV151" s="2"/>
      <c r="MWW151" s="2"/>
      <c r="MWX151" s="2"/>
      <c r="MWY151" s="2"/>
      <c r="MWZ151" s="2"/>
      <c r="MXA151" s="2"/>
      <c r="MXB151" s="2"/>
      <c r="MXC151" s="2"/>
      <c r="MXD151" s="2"/>
      <c r="MXE151" s="2"/>
      <c r="MXF151" s="2"/>
      <c r="MXG151" s="2"/>
      <c r="MXH151" s="2"/>
      <c r="MXI151" s="2"/>
      <c r="MXJ151" s="2"/>
      <c r="MXK151" s="2"/>
      <c r="MXL151" s="2"/>
      <c r="MXM151" s="2"/>
      <c r="MXN151" s="2"/>
      <c r="MXO151" s="2"/>
      <c r="MXP151" s="2"/>
      <c r="MXQ151" s="2"/>
      <c r="MXR151" s="2"/>
      <c r="MXS151" s="2"/>
      <c r="MXT151" s="2"/>
      <c r="MXU151" s="2"/>
      <c r="MXV151" s="2"/>
      <c r="MXW151" s="2"/>
      <c r="MXX151" s="2"/>
      <c r="MXY151" s="2"/>
      <c r="MXZ151" s="2"/>
      <c r="MYA151" s="2"/>
      <c r="MYB151" s="2"/>
      <c r="MYC151" s="2"/>
      <c r="MYD151" s="2"/>
      <c r="MYE151" s="2"/>
      <c r="MYF151" s="2"/>
      <c r="MYG151" s="2"/>
      <c r="MYH151" s="2"/>
      <c r="MYI151" s="2"/>
      <c r="MYJ151" s="2"/>
      <c r="MYK151" s="2"/>
      <c r="MYL151" s="2"/>
      <c r="MYM151" s="2"/>
      <c r="MYN151" s="2"/>
      <c r="MYO151" s="2"/>
      <c r="MYP151" s="2"/>
      <c r="MYQ151" s="2"/>
      <c r="MYR151" s="2"/>
      <c r="MYS151" s="2"/>
      <c r="MYT151" s="2"/>
      <c r="MYU151" s="2"/>
      <c r="MYV151" s="2"/>
      <c r="MYW151" s="2"/>
      <c r="MYX151" s="2"/>
      <c r="MYY151" s="2"/>
      <c r="MYZ151" s="2"/>
      <c r="MZA151" s="2"/>
      <c r="MZB151" s="2"/>
      <c r="MZC151" s="2"/>
      <c r="MZD151" s="2"/>
      <c r="MZE151" s="2"/>
      <c r="MZF151" s="2"/>
      <c r="MZG151" s="2"/>
      <c r="MZH151" s="2"/>
      <c r="MZI151" s="2"/>
      <c r="MZJ151" s="2"/>
      <c r="MZK151" s="2"/>
      <c r="MZL151" s="2"/>
      <c r="MZM151" s="2"/>
      <c r="MZN151" s="2"/>
      <c r="MZO151" s="2"/>
      <c r="MZP151" s="2"/>
      <c r="MZQ151" s="2"/>
      <c r="MZR151" s="2"/>
      <c r="MZS151" s="2"/>
      <c r="MZT151" s="2"/>
      <c r="MZU151" s="2"/>
      <c r="MZV151" s="2"/>
      <c r="MZW151" s="2"/>
      <c r="MZX151" s="2"/>
      <c r="MZY151" s="2"/>
      <c r="MZZ151" s="2"/>
      <c r="NAA151" s="2"/>
      <c r="NAB151" s="2"/>
      <c r="NAC151" s="2"/>
      <c r="NAD151" s="2"/>
      <c r="NAE151" s="2"/>
      <c r="NAF151" s="2"/>
      <c r="NAG151" s="2"/>
      <c r="NAH151" s="2"/>
      <c r="NAI151" s="2"/>
      <c r="NAJ151" s="2"/>
      <c r="NAK151" s="2"/>
      <c r="NAL151" s="2"/>
      <c r="NAM151" s="2"/>
      <c r="NAN151" s="2"/>
      <c r="NAO151" s="2"/>
      <c r="NAP151" s="2"/>
      <c r="NAQ151" s="2"/>
      <c r="NAR151" s="2"/>
      <c r="NAS151" s="2"/>
      <c r="NAT151" s="2"/>
      <c r="NAU151" s="2"/>
      <c r="NAV151" s="2"/>
      <c r="NAW151" s="2"/>
      <c r="NAX151" s="2"/>
      <c r="NAY151" s="2"/>
      <c r="NAZ151" s="2"/>
      <c r="NBA151" s="2"/>
      <c r="NBB151" s="2"/>
      <c r="NBC151" s="2"/>
      <c r="NBD151" s="2"/>
      <c r="NBE151" s="2"/>
      <c r="NBF151" s="2"/>
      <c r="NBG151" s="2"/>
      <c r="NBH151" s="2"/>
      <c r="NBI151" s="2"/>
      <c r="NBJ151" s="2"/>
      <c r="NBK151" s="2"/>
      <c r="NBL151" s="2"/>
      <c r="NBM151" s="2"/>
      <c r="NBN151" s="2"/>
      <c r="NBO151" s="2"/>
      <c r="NBP151" s="2"/>
      <c r="NBQ151" s="2"/>
      <c r="NBR151" s="2"/>
      <c r="NBS151" s="2"/>
      <c r="NBT151" s="2"/>
      <c r="NBU151" s="2"/>
      <c r="NBV151" s="2"/>
      <c r="NBW151" s="2"/>
      <c r="NBX151" s="2"/>
      <c r="NBY151" s="2"/>
      <c r="NBZ151" s="2"/>
      <c r="NCA151" s="2"/>
      <c r="NCB151" s="2"/>
      <c r="NCC151" s="2"/>
      <c r="NCD151" s="2"/>
      <c r="NCE151" s="2"/>
      <c r="NCF151" s="2"/>
      <c r="NCG151" s="2"/>
      <c r="NCH151" s="2"/>
      <c r="NCI151" s="2"/>
      <c r="NCJ151" s="2"/>
      <c r="NCK151" s="2"/>
      <c r="NCL151" s="2"/>
      <c r="NCM151" s="2"/>
      <c r="NCN151" s="2"/>
      <c r="NCO151" s="2"/>
      <c r="NCP151" s="2"/>
      <c r="NCQ151" s="2"/>
      <c r="NCR151" s="2"/>
      <c r="NCS151" s="2"/>
      <c r="NCT151" s="2"/>
      <c r="NCU151" s="2"/>
      <c r="NCV151" s="2"/>
      <c r="NCW151" s="2"/>
      <c r="NCX151" s="2"/>
      <c r="NCY151" s="2"/>
      <c r="NCZ151" s="2"/>
      <c r="NDA151" s="2"/>
      <c r="NDB151" s="2"/>
      <c r="NDC151" s="2"/>
      <c r="NDD151" s="2"/>
      <c r="NDE151" s="2"/>
      <c r="NDF151" s="2"/>
      <c r="NDG151" s="2"/>
      <c r="NDH151" s="2"/>
      <c r="NDI151" s="2"/>
      <c r="NDJ151" s="2"/>
      <c r="NDK151" s="2"/>
      <c r="NDL151" s="2"/>
      <c r="NDM151" s="2"/>
      <c r="NDN151" s="2"/>
      <c r="NDO151" s="2"/>
      <c r="NDP151" s="2"/>
      <c r="NDQ151" s="2"/>
      <c r="NDR151" s="2"/>
      <c r="NDS151" s="2"/>
      <c r="NDT151" s="2"/>
      <c r="NDU151" s="2"/>
      <c r="NDV151" s="2"/>
      <c r="NDW151" s="2"/>
      <c r="NDX151" s="2"/>
      <c r="NDY151" s="2"/>
      <c r="NDZ151" s="2"/>
      <c r="NEA151" s="2"/>
      <c r="NEB151" s="2"/>
      <c r="NEC151" s="2"/>
      <c r="NED151" s="2"/>
      <c r="NEE151" s="2"/>
      <c r="NEF151" s="2"/>
      <c r="NEG151" s="2"/>
      <c r="NEH151" s="2"/>
      <c r="NEI151" s="2"/>
      <c r="NEJ151" s="2"/>
      <c r="NEK151" s="2"/>
      <c r="NEL151" s="2"/>
      <c r="NEM151" s="2"/>
      <c r="NEN151" s="2"/>
      <c r="NEO151" s="2"/>
      <c r="NEP151" s="2"/>
      <c r="NEQ151" s="2"/>
      <c r="NER151" s="2"/>
      <c r="NES151" s="2"/>
      <c r="NET151" s="2"/>
      <c r="NEU151" s="2"/>
      <c r="NEV151" s="2"/>
      <c r="NEW151" s="2"/>
      <c r="NEX151" s="2"/>
      <c r="NEY151" s="2"/>
      <c r="NEZ151" s="2"/>
      <c r="NFA151" s="2"/>
      <c r="NFB151" s="2"/>
      <c r="NFC151" s="2"/>
      <c r="NFD151" s="2"/>
      <c r="NFE151" s="2"/>
      <c r="NFF151" s="2"/>
      <c r="NFG151" s="2"/>
      <c r="NFH151" s="2"/>
      <c r="NFI151" s="2"/>
      <c r="NFJ151" s="2"/>
      <c r="NFK151" s="2"/>
      <c r="NFL151" s="2"/>
      <c r="NFM151" s="2"/>
      <c r="NFN151" s="2"/>
      <c r="NFO151" s="2"/>
      <c r="NFP151" s="2"/>
      <c r="NFQ151" s="2"/>
      <c r="NFR151" s="2"/>
      <c r="NFS151" s="2"/>
      <c r="NFT151" s="2"/>
      <c r="NFU151" s="2"/>
      <c r="NFV151" s="2"/>
      <c r="NFW151" s="2"/>
      <c r="NFX151" s="2"/>
      <c r="NFY151" s="2"/>
      <c r="NFZ151" s="2"/>
      <c r="NGA151" s="2"/>
      <c r="NGB151" s="2"/>
      <c r="NGC151" s="2"/>
      <c r="NGD151" s="2"/>
      <c r="NGE151" s="2"/>
      <c r="NGF151" s="2"/>
      <c r="NGG151" s="2"/>
      <c r="NGH151" s="2"/>
      <c r="NGI151" s="2"/>
      <c r="NGJ151" s="2"/>
      <c r="NGK151" s="2"/>
      <c r="NGL151" s="2"/>
      <c r="NGM151" s="2"/>
      <c r="NGN151" s="2"/>
      <c r="NGO151" s="2"/>
      <c r="NGP151" s="2"/>
      <c r="NGQ151" s="2"/>
      <c r="NGR151" s="2"/>
      <c r="NGS151" s="2"/>
      <c r="NGT151" s="2"/>
      <c r="NGU151" s="2"/>
      <c r="NGV151" s="2"/>
      <c r="NGW151" s="2"/>
      <c r="NGX151" s="2"/>
      <c r="NGY151" s="2"/>
      <c r="NGZ151" s="2"/>
      <c r="NHA151" s="2"/>
      <c r="NHB151" s="2"/>
      <c r="NHC151" s="2"/>
      <c r="NHD151" s="2"/>
      <c r="NHE151" s="2"/>
      <c r="NHF151" s="2"/>
      <c r="NHG151" s="2"/>
      <c r="NHH151" s="2"/>
      <c r="NHI151" s="2"/>
      <c r="NHJ151" s="2"/>
      <c r="NHK151" s="2"/>
      <c r="NHL151" s="2"/>
      <c r="NHM151" s="2"/>
      <c r="NHN151" s="2"/>
      <c r="NHO151" s="2"/>
      <c r="NHP151" s="2"/>
      <c r="NHQ151" s="2"/>
      <c r="NHR151" s="2"/>
      <c r="NHS151" s="2"/>
      <c r="NHT151" s="2"/>
      <c r="NHU151" s="2"/>
      <c r="NHV151" s="2"/>
      <c r="NHW151" s="2"/>
      <c r="NHX151" s="2"/>
      <c r="NHY151" s="2"/>
      <c r="NHZ151" s="2"/>
      <c r="NIA151" s="2"/>
      <c r="NIB151" s="2"/>
      <c r="NIC151" s="2"/>
      <c r="NID151" s="2"/>
      <c r="NIE151" s="2"/>
      <c r="NIF151" s="2"/>
      <c r="NIG151" s="2"/>
      <c r="NIH151" s="2"/>
      <c r="NII151" s="2"/>
      <c r="NIJ151" s="2"/>
      <c r="NIK151" s="2"/>
      <c r="NIL151" s="2"/>
      <c r="NIM151" s="2"/>
      <c r="NIN151" s="2"/>
      <c r="NIO151" s="2"/>
      <c r="NIP151" s="2"/>
      <c r="NIQ151" s="2"/>
      <c r="NIR151" s="2"/>
      <c r="NIS151" s="2"/>
      <c r="NIT151" s="2"/>
      <c r="NIU151" s="2"/>
      <c r="NIV151" s="2"/>
      <c r="NIW151" s="2"/>
      <c r="NIX151" s="2"/>
      <c r="NIY151" s="2"/>
      <c r="NIZ151" s="2"/>
      <c r="NJA151" s="2"/>
      <c r="NJB151" s="2"/>
      <c r="NJC151" s="2"/>
      <c r="NJD151" s="2"/>
      <c r="NJE151" s="2"/>
      <c r="NJF151" s="2"/>
      <c r="NJG151" s="2"/>
      <c r="NJH151" s="2"/>
      <c r="NJI151" s="2"/>
      <c r="NJJ151" s="2"/>
      <c r="NJK151" s="2"/>
      <c r="NJL151" s="2"/>
      <c r="NJM151" s="2"/>
      <c r="NJN151" s="2"/>
      <c r="NJO151" s="2"/>
      <c r="NJP151" s="2"/>
      <c r="NJQ151" s="2"/>
      <c r="NJR151" s="2"/>
      <c r="NJS151" s="2"/>
      <c r="NJT151" s="2"/>
      <c r="NJU151" s="2"/>
      <c r="NJV151" s="2"/>
      <c r="NJW151" s="2"/>
      <c r="NJX151" s="2"/>
      <c r="NJY151" s="2"/>
      <c r="NJZ151" s="2"/>
      <c r="NKA151" s="2"/>
      <c r="NKB151" s="2"/>
      <c r="NKC151" s="2"/>
      <c r="NKD151" s="2"/>
      <c r="NKE151" s="2"/>
      <c r="NKF151" s="2"/>
      <c r="NKG151" s="2"/>
      <c r="NKH151" s="2"/>
      <c r="NKI151" s="2"/>
      <c r="NKJ151" s="2"/>
      <c r="NKK151" s="2"/>
      <c r="NKL151" s="2"/>
      <c r="NKM151" s="2"/>
      <c r="NKN151" s="2"/>
      <c r="NKO151" s="2"/>
      <c r="NKP151" s="2"/>
      <c r="NKQ151" s="2"/>
      <c r="NKR151" s="2"/>
      <c r="NKS151" s="2"/>
      <c r="NKT151" s="2"/>
      <c r="NKU151" s="2"/>
      <c r="NKV151" s="2"/>
      <c r="NKW151" s="2"/>
      <c r="NKX151" s="2"/>
      <c r="NKY151" s="2"/>
      <c r="NKZ151" s="2"/>
      <c r="NLA151" s="2"/>
      <c r="NLB151" s="2"/>
      <c r="NLC151" s="2"/>
      <c r="NLD151" s="2"/>
      <c r="NLE151" s="2"/>
      <c r="NLF151" s="2"/>
      <c r="NLG151" s="2"/>
      <c r="NLH151" s="2"/>
      <c r="NLI151" s="2"/>
      <c r="NLJ151" s="2"/>
      <c r="NLK151" s="2"/>
      <c r="NLL151" s="2"/>
      <c r="NLM151" s="2"/>
      <c r="NLN151" s="2"/>
      <c r="NLO151" s="2"/>
      <c r="NLP151" s="2"/>
      <c r="NLQ151" s="2"/>
      <c r="NLR151" s="2"/>
      <c r="NLS151" s="2"/>
      <c r="NLT151" s="2"/>
      <c r="NLU151" s="2"/>
      <c r="NLV151" s="2"/>
      <c r="NLW151" s="2"/>
      <c r="NLX151" s="2"/>
      <c r="NLY151" s="2"/>
      <c r="NLZ151" s="2"/>
      <c r="NMA151" s="2"/>
      <c r="NMB151" s="2"/>
      <c r="NMC151" s="2"/>
      <c r="NMD151" s="2"/>
      <c r="NME151" s="2"/>
      <c r="NMF151" s="2"/>
      <c r="NMG151" s="2"/>
      <c r="NMH151" s="2"/>
      <c r="NMI151" s="2"/>
      <c r="NMJ151" s="2"/>
      <c r="NMK151" s="2"/>
      <c r="NML151" s="2"/>
      <c r="NMM151" s="2"/>
      <c r="NMN151" s="2"/>
      <c r="NMO151" s="2"/>
      <c r="NMP151" s="2"/>
      <c r="NMQ151" s="2"/>
      <c r="NMR151" s="2"/>
      <c r="NMS151" s="2"/>
      <c r="NMT151" s="2"/>
      <c r="NMU151" s="2"/>
      <c r="NMV151" s="2"/>
      <c r="NMW151" s="2"/>
      <c r="NMX151" s="2"/>
      <c r="NMY151" s="2"/>
      <c r="NMZ151" s="2"/>
      <c r="NNA151" s="2"/>
      <c r="NNB151" s="2"/>
      <c r="NNC151" s="2"/>
      <c r="NND151" s="2"/>
      <c r="NNE151" s="2"/>
      <c r="NNF151" s="2"/>
      <c r="NNG151" s="2"/>
      <c r="NNH151" s="2"/>
      <c r="NNI151" s="2"/>
      <c r="NNJ151" s="2"/>
      <c r="NNK151" s="2"/>
      <c r="NNL151" s="2"/>
      <c r="NNM151" s="2"/>
      <c r="NNN151" s="2"/>
      <c r="NNO151" s="2"/>
      <c r="NNP151" s="2"/>
      <c r="NNQ151" s="2"/>
      <c r="NNR151" s="2"/>
      <c r="NNS151" s="2"/>
      <c r="NNT151" s="2"/>
      <c r="NNU151" s="2"/>
      <c r="NNV151" s="2"/>
      <c r="NNW151" s="2"/>
      <c r="NNX151" s="2"/>
      <c r="NNY151" s="2"/>
      <c r="NNZ151" s="2"/>
      <c r="NOA151" s="2"/>
      <c r="NOB151" s="2"/>
      <c r="NOC151" s="2"/>
      <c r="NOD151" s="2"/>
      <c r="NOE151" s="2"/>
      <c r="NOF151" s="2"/>
      <c r="NOG151" s="2"/>
      <c r="NOH151" s="2"/>
      <c r="NOI151" s="2"/>
      <c r="NOJ151" s="2"/>
      <c r="NOK151" s="2"/>
      <c r="NOL151" s="2"/>
      <c r="NOM151" s="2"/>
      <c r="NON151" s="2"/>
      <c r="NOO151" s="2"/>
      <c r="NOP151" s="2"/>
      <c r="NOQ151" s="2"/>
      <c r="NOR151" s="2"/>
      <c r="NOS151" s="2"/>
      <c r="NOT151" s="2"/>
      <c r="NOU151" s="2"/>
      <c r="NOV151" s="2"/>
      <c r="NOW151" s="2"/>
      <c r="NOX151" s="2"/>
      <c r="NOY151" s="2"/>
      <c r="NOZ151" s="2"/>
      <c r="NPA151" s="2"/>
      <c r="NPB151" s="2"/>
      <c r="NPC151" s="2"/>
      <c r="NPD151" s="2"/>
      <c r="NPE151" s="2"/>
      <c r="NPF151" s="2"/>
      <c r="NPG151" s="2"/>
      <c r="NPH151" s="2"/>
      <c r="NPI151" s="2"/>
      <c r="NPJ151" s="2"/>
      <c r="NPK151" s="2"/>
      <c r="NPL151" s="2"/>
      <c r="NPM151" s="2"/>
      <c r="NPN151" s="2"/>
      <c r="NPO151" s="2"/>
      <c r="NPP151" s="2"/>
      <c r="NPQ151" s="2"/>
      <c r="NPR151" s="2"/>
      <c r="NPS151" s="2"/>
      <c r="NPT151" s="2"/>
      <c r="NPU151" s="2"/>
      <c r="NPV151" s="2"/>
      <c r="NPW151" s="2"/>
      <c r="NPX151" s="2"/>
      <c r="NPY151" s="2"/>
      <c r="NPZ151" s="2"/>
      <c r="NQA151" s="2"/>
      <c r="NQB151" s="2"/>
      <c r="NQC151" s="2"/>
      <c r="NQD151" s="2"/>
      <c r="NQE151" s="2"/>
      <c r="NQF151" s="2"/>
      <c r="NQG151" s="2"/>
      <c r="NQH151" s="2"/>
      <c r="NQI151" s="2"/>
      <c r="NQJ151" s="2"/>
      <c r="NQK151" s="2"/>
      <c r="NQL151" s="2"/>
      <c r="NQM151" s="2"/>
      <c r="NQN151" s="2"/>
      <c r="NQO151" s="2"/>
      <c r="NQP151" s="2"/>
      <c r="NQQ151" s="2"/>
      <c r="NQR151" s="2"/>
      <c r="NQS151" s="2"/>
      <c r="NQT151" s="2"/>
      <c r="NQU151" s="2"/>
      <c r="NQV151" s="2"/>
      <c r="NQW151" s="2"/>
      <c r="NQX151" s="2"/>
      <c r="NQY151" s="2"/>
      <c r="NQZ151" s="2"/>
      <c r="NRA151" s="2"/>
      <c r="NRB151" s="2"/>
      <c r="NRC151" s="2"/>
      <c r="NRD151" s="2"/>
      <c r="NRE151" s="2"/>
      <c r="NRF151" s="2"/>
      <c r="NRG151" s="2"/>
      <c r="NRH151" s="2"/>
      <c r="NRI151" s="2"/>
      <c r="NRJ151" s="2"/>
      <c r="NRK151" s="2"/>
      <c r="NRL151" s="2"/>
      <c r="NRM151" s="2"/>
      <c r="NRN151" s="2"/>
      <c r="NRO151" s="2"/>
      <c r="NRP151" s="2"/>
      <c r="NRQ151" s="2"/>
      <c r="NRR151" s="2"/>
      <c r="NRS151" s="2"/>
      <c r="NRT151" s="2"/>
      <c r="NRU151" s="2"/>
      <c r="NRV151" s="2"/>
      <c r="NRW151" s="2"/>
      <c r="NRX151" s="2"/>
      <c r="NRY151" s="2"/>
      <c r="NRZ151" s="2"/>
      <c r="NSA151" s="2"/>
      <c r="NSB151" s="2"/>
      <c r="NSC151" s="2"/>
      <c r="NSD151" s="2"/>
      <c r="NSE151" s="2"/>
      <c r="NSF151" s="2"/>
      <c r="NSG151" s="2"/>
      <c r="NSH151" s="2"/>
      <c r="NSI151" s="2"/>
      <c r="NSJ151" s="2"/>
      <c r="NSK151" s="2"/>
      <c r="NSL151" s="2"/>
      <c r="NSM151" s="2"/>
      <c r="NSN151" s="2"/>
      <c r="NSO151" s="2"/>
      <c r="NSP151" s="2"/>
      <c r="NSQ151" s="2"/>
      <c r="NSR151" s="2"/>
      <c r="NSS151" s="2"/>
      <c r="NST151" s="2"/>
      <c r="NSU151" s="2"/>
      <c r="NSV151" s="2"/>
      <c r="NSW151" s="2"/>
      <c r="NSX151" s="2"/>
      <c r="NSY151" s="2"/>
      <c r="NSZ151" s="2"/>
      <c r="NTA151" s="2"/>
      <c r="NTB151" s="2"/>
      <c r="NTC151" s="2"/>
      <c r="NTD151" s="2"/>
      <c r="NTE151" s="2"/>
      <c r="NTF151" s="2"/>
      <c r="NTG151" s="2"/>
      <c r="NTH151" s="2"/>
      <c r="NTI151" s="2"/>
      <c r="NTJ151" s="2"/>
      <c r="NTK151" s="2"/>
      <c r="NTL151" s="2"/>
      <c r="NTM151" s="2"/>
      <c r="NTN151" s="2"/>
      <c r="NTO151" s="2"/>
      <c r="NTP151" s="2"/>
      <c r="NTQ151" s="2"/>
      <c r="NTR151" s="2"/>
      <c r="NTS151" s="2"/>
      <c r="NTT151" s="2"/>
      <c r="NTU151" s="2"/>
      <c r="NTV151" s="2"/>
      <c r="NTW151" s="2"/>
      <c r="NTX151" s="2"/>
      <c r="NTY151" s="2"/>
      <c r="NTZ151" s="2"/>
      <c r="NUA151" s="2"/>
      <c r="NUB151" s="2"/>
      <c r="NUC151" s="2"/>
      <c r="NUD151" s="2"/>
      <c r="NUE151" s="2"/>
      <c r="NUF151" s="2"/>
      <c r="NUG151" s="2"/>
      <c r="NUH151" s="2"/>
      <c r="NUI151" s="2"/>
      <c r="NUJ151" s="2"/>
      <c r="NUK151" s="2"/>
      <c r="NUL151" s="2"/>
      <c r="NUM151" s="2"/>
      <c r="NUN151" s="2"/>
      <c r="NUO151" s="2"/>
      <c r="NUP151" s="2"/>
      <c r="NUQ151" s="2"/>
      <c r="NUR151" s="2"/>
      <c r="NUS151" s="2"/>
      <c r="NUT151" s="2"/>
      <c r="NUU151" s="2"/>
      <c r="NUV151" s="2"/>
      <c r="NUW151" s="2"/>
      <c r="NUX151" s="2"/>
      <c r="NUY151" s="2"/>
      <c r="NUZ151" s="2"/>
      <c r="NVA151" s="2"/>
      <c r="NVB151" s="2"/>
      <c r="NVC151" s="2"/>
      <c r="NVD151" s="2"/>
      <c r="NVE151" s="2"/>
      <c r="NVF151" s="2"/>
      <c r="NVG151" s="2"/>
      <c r="NVH151" s="2"/>
      <c r="NVI151" s="2"/>
      <c r="NVJ151" s="2"/>
      <c r="NVK151" s="2"/>
      <c r="NVL151" s="2"/>
      <c r="NVM151" s="2"/>
      <c r="NVN151" s="2"/>
      <c r="NVO151" s="2"/>
      <c r="NVP151" s="2"/>
      <c r="NVQ151" s="2"/>
      <c r="NVR151" s="2"/>
      <c r="NVS151" s="2"/>
      <c r="NVT151" s="2"/>
      <c r="NVU151" s="2"/>
      <c r="NVV151" s="2"/>
      <c r="NVW151" s="2"/>
      <c r="NVX151" s="2"/>
      <c r="NVY151" s="2"/>
      <c r="NVZ151" s="2"/>
      <c r="NWA151" s="2"/>
      <c r="NWB151" s="2"/>
      <c r="NWC151" s="2"/>
      <c r="NWD151" s="2"/>
      <c r="NWE151" s="2"/>
      <c r="NWF151" s="2"/>
      <c r="NWG151" s="2"/>
      <c r="NWH151" s="2"/>
      <c r="NWI151" s="2"/>
      <c r="NWJ151" s="2"/>
      <c r="NWK151" s="2"/>
      <c r="NWL151" s="2"/>
      <c r="NWM151" s="2"/>
      <c r="NWN151" s="2"/>
      <c r="NWO151" s="2"/>
      <c r="NWP151" s="2"/>
      <c r="NWQ151" s="2"/>
      <c r="NWR151" s="2"/>
      <c r="NWS151" s="2"/>
      <c r="NWT151" s="2"/>
      <c r="NWU151" s="2"/>
      <c r="NWV151" s="2"/>
      <c r="NWW151" s="2"/>
      <c r="NWX151" s="2"/>
      <c r="NWY151" s="2"/>
      <c r="NWZ151" s="2"/>
      <c r="NXA151" s="2"/>
      <c r="NXB151" s="2"/>
      <c r="NXC151" s="2"/>
      <c r="NXD151" s="2"/>
      <c r="NXE151" s="2"/>
      <c r="NXF151" s="2"/>
      <c r="NXG151" s="2"/>
      <c r="NXH151" s="2"/>
      <c r="NXI151" s="2"/>
      <c r="NXJ151" s="2"/>
      <c r="NXK151" s="2"/>
      <c r="NXL151" s="2"/>
      <c r="NXM151" s="2"/>
      <c r="NXN151" s="2"/>
      <c r="NXO151" s="2"/>
      <c r="NXP151" s="2"/>
      <c r="NXQ151" s="2"/>
      <c r="NXR151" s="2"/>
      <c r="NXS151" s="2"/>
      <c r="NXT151" s="2"/>
      <c r="NXU151" s="2"/>
      <c r="NXV151" s="2"/>
      <c r="NXW151" s="2"/>
      <c r="NXX151" s="2"/>
      <c r="NXY151" s="2"/>
      <c r="NXZ151" s="2"/>
      <c r="NYA151" s="2"/>
      <c r="NYB151" s="2"/>
      <c r="NYC151" s="2"/>
      <c r="NYD151" s="2"/>
      <c r="NYE151" s="2"/>
      <c r="NYF151" s="2"/>
      <c r="NYG151" s="2"/>
      <c r="NYH151" s="2"/>
      <c r="NYI151" s="2"/>
      <c r="NYJ151" s="2"/>
      <c r="NYK151" s="2"/>
      <c r="NYL151" s="2"/>
      <c r="NYM151" s="2"/>
      <c r="NYN151" s="2"/>
      <c r="NYO151" s="2"/>
      <c r="NYP151" s="2"/>
      <c r="NYQ151" s="2"/>
      <c r="NYR151" s="2"/>
      <c r="NYS151" s="2"/>
      <c r="NYT151" s="2"/>
      <c r="NYU151" s="2"/>
      <c r="NYV151" s="2"/>
      <c r="NYW151" s="2"/>
      <c r="NYX151" s="2"/>
      <c r="NYY151" s="2"/>
      <c r="NYZ151" s="2"/>
      <c r="NZA151" s="2"/>
      <c r="NZB151" s="2"/>
      <c r="NZC151" s="2"/>
      <c r="NZD151" s="2"/>
      <c r="NZE151" s="2"/>
      <c r="NZF151" s="2"/>
      <c r="NZG151" s="2"/>
      <c r="NZH151" s="2"/>
      <c r="NZI151" s="2"/>
      <c r="NZJ151" s="2"/>
      <c r="NZK151" s="2"/>
      <c r="NZL151" s="2"/>
      <c r="NZM151" s="2"/>
      <c r="NZN151" s="2"/>
      <c r="NZO151" s="2"/>
      <c r="NZP151" s="2"/>
      <c r="NZQ151" s="2"/>
      <c r="NZR151" s="2"/>
      <c r="NZS151" s="2"/>
      <c r="NZT151" s="2"/>
      <c r="NZU151" s="2"/>
      <c r="NZV151" s="2"/>
      <c r="NZW151" s="2"/>
      <c r="NZX151" s="2"/>
      <c r="NZY151" s="2"/>
      <c r="NZZ151" s="2"/>
      <c r="OAA151" s="2"/>
      <c r="OAB151" s="2"/>
      <c r="OAC151" s="2"/>
      <c r="OAD151" s="2"/>
      <c r="OAE151" s="2"/>
      <c r="OAF151" s="2"/>
      <c r="OAG151" s="2"/>
      <c r="OAH151" s="2"/>
      <c r="OAI151" s="2"/>
      <c r="OAJ151" s="2"/>
      <c r="OAK151" s="2"/>
      <c r="OAL151" s="2"/>
      <c r="OAM151" s="2"/>
      <c r="OAN151" s="2"/>
      <c r="OAO151" s="2"/>
      <c r="OAP151" s="2"/>
      <c r="OAQ151" s="2"/>
      <c r="OAR151" s="2"/>
      <c r="OAS151" s="2"/>
      <c r="OAT151" s="2"/>
      <c r="OAU151" s="2"/>
      <c r="OAV151" s="2"/>
      <c r="OAW151" s="2"/>
      <c r="OAX151" s="2"/>
      <c r="OAY151" s="2"/>
      <c r="OAZ151" s="2"/>
      <c r="OBA151" s="2"/>
      <c r="OBB151" s="2"/>
      <c r="OBC151" s="2"/>
      <c r="OBD151" s="2"/>
      <c r="OBE151" s="2"/>
      <c r="OBF151" s="2"/>
      <c r="OBG151" s="2"/>
      <c r="OBH151" s="2"/>
      <c r="OBI151" s="2"/>
      <c r="OBJ151" s="2"/>
      <c r="OBK151" s="2"/>
      <c r="OBL151" s="2"/>
      <c r="OBM151" s="2"/>
      <c r="OBN151" s="2"/>
      <c r="OBO151" s="2"/>
      <c r="OBP151" s="2"/>
      <c r="OBQ151" s="2"/>
      <c r="OBR151" s="2"/>
      <c r="OBS151" s="2"/>
      <c r="OBT151" s="2"/>
      <c r="OBU151" s="2"/>
      <c r="OBV151" s="2"/>
      <c r="OBW151" s="2"/>
      <c r="OBX151" s="2"/>
      <c r="OBY151" s="2"/>
      <c r="OBZ151" s="2"/>
      <c r="OCA151" s="2"/>
      <c r="OCB151" s="2"/>
      <c r="OCC151" s="2"/>
      <c r="OCD151" s="2"/>
      <c r="OCE151" s="2"/>
      <c r="OCF151" s="2"/>
      <c r="OCG151" s="2"/>
      <c r="OCH151" s="2"/>
      <c r="OCI151" s="2"/>
      <c r="OCJ151" s="2"/>
      <c r="OCK151" s="2"/>
      <c r="OCL151" s="2"/>
      <c r="OCM151" s="2"/>
      <c r="OCN151" s="2"/>
      <c r="OCO151" s="2"/>
      <c r="OCP151" s="2"/>
      <c r="OCQ151" s="2"/>
      <c r="OCR151" s="2"/>
      <c r="OCS151" s="2"/>
      <c r="OCT151" s="2"/>
      <c r="OCU151" s="2"/>
      <c r="OCV151" s="2"/>
      <c r="OCW151" s="2"/>
      <c r="OCX151" s="2"/>
      <c r="OCY151" s="2"/>
      <c r="OCZ151" s="2"/>
      <c r="ODA151" s="2"/>
      <c r="ODB151" s="2"/>
      <c r="ODC151" s="2"/>
      <c r="ODD151" s="2"/>
      <c r="ODE151" s="2"/>
      <c r="ODF151" s="2"/>
      <c r="ODG151" s="2"/>
      <c r="ODH151" s="2"/>
      <c r="ODI151" s="2"/>
      <c r="ODJ151" s="2"/>
      <c r="ODK151" s="2"/>
      <c r="ODL151" s="2"/>
      <c r="ODM151" s="2"/>
      <c r="ODN151" s="2"/>
      <c r="ODO151" s="2"/>
      <c r="ODP151" s="2"/>
      <c r="ODQ151" s="2"/>
      <c r="ODR151" s="2"/>
      <c r="ODS151" s="2"/>
      <c r="ODT151" s="2"/>
      <c r="ODU151" s="2"/>
      <c r="ODV151" s="2"/>
      <c r="ODW151" s="2"/>
      <c r="ODX151" s="2"/>
      <c r="ODY151" s="2"/>
      <c r="ODZ151" s="2"/>
      <c r="OEA151" s="2"/>
      <c r="OEB151" s="2"/>
      <c r="OEC151" s="2"/>
      <c r="OED151" s="2"/>
      <c r="OEE151" s="2"/>
      <c r="OEF151" s="2"/>
      <c r="OEG151" s="2"/>
      <c r="OEH151" s="2"/>
      <c r="OEI151" s="2"/>
      <c r="OEJ151" s="2"/>
      <c r="OEK151" s="2"/>
      <c r="OEL151" s="2"/>
      <c r="OEM151" s="2"/>
      <c r="OEN151" s="2"/>
      <c r="OEO151" s="2"/>
      <c r="OEP151" s="2"/>
      <c r="OEQ151" s="2"/>
      <c r="OER151" s="2"/>
      <c r="OES151" s="2"/>
      <c r="OET151" s="2"/>
      <c r="OEU151" s="2"/>
      <c r="OEV151" s="2"/>
      <c r="OEW151" s="2"/>
      <c r="OEX151" s="2"/>
      <c r="OEY151" s="2"/>
      <c r="OEZ151" s="2"/>
      <c r="OFA151" s="2"/>
      <c r="OFB151" s="2"/>
      <c r="OFC151" s="2"/>
      <c r="OFD151" s="2"/>
      <c r="OFE151" s="2"/>
      <c r="OFF151" s="2"/>
      <c r="OFG151" s="2"/>
      <c r="OFH151" s="2"/>
      <c r="OFI151" s="2"/>
      <c r="OFJ151" s="2"/>
      <c r="OFK151" s="2"/>
      <c r="OFL151" s="2"/>
      <c r="OFM151" s="2"/>
      <c r="OFN151" s="2"/>
      <c r="OFO151" s="2"/>
      <c r="OFP151" s="2"/>
      <c r="OFQ151" s="2"/>
      <c r="OFR151" s="2"/>
      <c r="OFS151" s="2"/>
      <c r="OFT151" s="2"/>
      <c r="OFU151" s="2"/>
      <c r="OFV151" s="2"/>
      <c r="OFW151" s="2"/>
      <c r="OFX151" s="2"/>
      <c r="OFY151" s="2"/>
      <c r="OFZ151" s="2"/>
      <c r="OGA151" s="2"/>
      <c r="OGB151" s="2"/>
      <c r="OGC151" s="2"/>
      <c r="OGD151" s="2"/>
      <c r="OGE151" s="2"/>
      <c r="OGF151" s="2"/>
      <c r="OGG151" s="2"/>
      <c r="OGH151" s="2"/>
      <c r="OGI151" s="2"/>
      <c r="OGJ151" s="2"/>
      <c r="OGK151" s="2"/>
      <c r="OGL151" s="2"/>
      <c r="OGM151" s="2"/>
      <c r="OGN151" s="2"/>
      <c r="OGO151" s="2"/>
      <c r="OGP151" s="2"/>
      <c r="OGQ151" s="2"/>
      <c r="OGR151" s="2"/>
      <c r="OGS151" s="2"/>
      <c r="OGT151" s="2"/>
      <c r="OGU151" s="2"/>
      <c r="OGV151" s="2"/>
      <c r="OGW151" s="2"/>
      <c r="OGX151" s="2"/>
      <c r="OGY151" s="2"/>
      <c r="OGZ151" s="2"/>
      <c r="OHA151" s="2"/>
      <c r="OHB151" s="2"/>
      <c r="OHC151" s="2"/>
      <c r="OHD151" s="2"/>
      <c r="OHE151" s="2"/>
      <c r="OHF151" s="2"/>
      <c r="OHG151" s="2"/>
      <c r="OHH151" s="2"/>
      <c r="OHI151" s="2"/>
      <c r="OHJ151" s="2"/>
      <c r="OHK151" s="2"/>
      <c r="OHL151" s="2"/>
      <c r="OHM151" s="2"/>
      <c r="OHN151" s="2"/>
      <c r="OHO151" s="2"/>
      <c r="OHP151" s="2"/>
      <c r="OHQ151" s="2"/>
      <c r="OHR151" s="2"/>
      <c r="OHS151" s="2"/>
      <c r="OHT151" s="2"/>
      <c r="OHU151" s="2"/>
      <c r="OHV151" s="2"/>
      <c r="OHW151" s="2"/>
      <c r="OHX151" s="2"/>
      <c r="OHY151" s="2"/>
      <c r="OHZ151" s="2"/>
      <c r="OIA151" s="2"/>
      <c r="OIB151" s="2"/>
      <c r="OIC151" s="2"/>
      <c r="OID151" s="2"/>
      <c r="OIE151" s="2"/>
      <c r="OIF151" s="2"/>
      <c r="OIG151" s="2"/>
      <c r="OIH151" s="2"/>
      <c r="OII151" s="2"/>
      <c r="OIJ151" s="2"/>
      <c r="OIK151" s="2"/>
      <c r="OIL151" s="2"/>
      <c r="OIM151" s="2"/>
      <c r="OIN151" s="2"/>
      <c r="OIO151" s="2"/>
      <c r="OIP151" s="2"/>
      <c r="OIQ151" s="2"/>
      <c r="OIR151" s="2"/>
      <c r="OIS151" s="2"/>
      <c r="OIT151" s="2"/>
      <c r="OIU151" s="2"/>
      <c r="OIV151" s="2"/>
      <c r="OIW151" s="2"/>
      <c r="OIX151" s="2"/>
      <c r="OIY151" s="2"/>
      <c r="OIZ151" s="2"/>
      <c r="OJA151" s="2"/>
      <c r="OJB151" s="2"/>
      <c r="OJC151" s="2"/>
      <c r="OJD151" s="2"/>
      <c r="OJE151" s="2"/>
      <c r="OJF151" s="2"/>
      <c r="OJG151" s="2"/>
      <c r="OJH151" s="2"/>
      <c r="OJI151" s="2"/>
      <c r="OJJ151" s="2"/>
      <c r="OJK151" s="2"/>
      <c r="OJL151" s="2"/>
      <c r="OJM151" s="2"/>
      <c r="OJN151" s="2"/>
      <c r="OJO151" s="2"/>
      <c r="OJP151" s="2"/>
      <c r="OJQ151" s="2"/>
      <c r="OJR151" s="2"/>
      <c r="OJS151" s="2"/>
      <c r="OJT151" s="2"/>
      <c r="OJU151" s="2"/>
      <c r="OJV151" s="2"/>
      <c r="OJW151" s="2"/>
      <c r="OJX151" s="2"/>
      <c r="OJY151" s="2"/>
      <c r="OJZ151" s="2"/>
      <c r="OKA151" s="2"/>
      <c r="OKB151" s="2"/>
      <c r="OKC151" s="2"/>
      <c r="OKD151" s="2"/>
      <c r="OKE151" s="2"/>
      <c r="OKF151" s="2"/>
      <c r="OKG151" s="2"/>
      <c r="OKH151" s="2"/>
      <c r="OKI151" s="2"/>
      <c r="OKJ151" s="2"/>
      <c r="OKK151" s="2"/>
      <c r="OKL151" s="2"/>
      <c r="OKM151" s="2"/>
      <c r="OKN151" s="2"/>
      <c r="OKO151" s="2"/>
      <c r="OKP151" s="2"/>
      <c r="OKQ151" s="2"/>
      <c r="OKR151" s="2"/>
      <c r="OKS151" s="2"/>
      <c r="OKT151" s="2"/>
      <c r="OKU151" s="2"/>
      <c r="OKV151" s="2"/>
      <c r="OKW151" s="2"/>
      <c r="OKX151" s="2"/>
      <c r="OKY151" s="2"/>
      <c r="OKZ151" s="2"/>
      <c r="OLA151" s="2"/>
      <c r="OLB151" s="2"/>
      <c r="OLC151" s="2"/>
      <c r="OLD151" s="2"/>
      <c r="OLE151" s="2"/>
      <c r="OLF151" s="2"/>
      <c r="OLG151" s="2"/>
      <c r="OLH151" s="2"/>
      <c r="OLI151" s="2"/>
      <c r="OLJ151" s="2"/>
      <c r="OLK151" s="2"/>
      <c r="OLL151" s="2"/>
      <c r="OLM151" s="2"/>
      <c r="OLN151" s="2"/>
      <c r="OLO151" s="2"/>
      <c r="OLP151" s="2"/>
      <c r="OLQ151" s="2"/>
      <c r="OLR151" s="2"/>
      <c r="OLS151" s="2"/>
      <c r="OLT151" s="2"/>
      <c r="OLU151" s="2"/>
      <c r="OLV151" s="2"/>
      <c r="OLW151" s="2"/>
      <c r="OLX151" s="2"/>
      <c r="OLY151" s="2"/>
      <c r="OLZ151" s="2"/>
      <c r="OMA151" s="2"/>
      <c r="OMB151" s="2"/>
      <c r="OMC151" s="2"/>
      <c r="OMD151" s="2"/>
      <c r="OME151" s="2"/>
      <c r="OMF151" s="2"/>
      <c r="OMG151" s="2"/>
      <c r="OMH151" s="2"/>
      <c r="OMI151" s="2"/>
      <c r="OMJ151" s="2"/>
      <c r="OMK151" s="2"/>
      <c r="OML151" s="2"/>
      <c r="OMM151" s="2"/>
      <c r="OMN151" s="2"/>
      <c r="OMO151" s="2"/>
      <c r="OMP151" s="2"/>
      <c r="OMQ151" s="2"/>
      <c r="OMR151" s="2"/>
      <c r="OMS151" s="2"/>
      <c r="OMT151" s="2"/>
      <c r="OMU151" s="2"/>
      <c r="OMV151" s="2"/>
      <c r="OMW151" s="2"/>
      <c r="OMX151" s="2"/>
      <c r="OMY151" s="2"/>
      <c r="OMZ151" s="2"/>
      <c r="ONA151" s="2"/>
      <c r="ONB151" s="2"/>
      <c r="ONC151" s="2"/>
      <c r="OND151" s="2"/>
      <c r="ONE151" s="2"/>
      <c r="ONF151" s="2"/>
      <c r="ONG151" s="2"/>
      <c r="ONH151" s="2"/>
      <c r="ONI151" s="2"/>
      <c r="ONJ151" s="2"/>
      <c r="ONK151" s="2"/>
      <c r="ONL151" s="2"/>
      <c r="ONM151" s="2"/>
      <c r="ONN151" s="2"/>
      <c r="ONO151" s="2"/>
      <c r="ONP151" s="2"/>
      <c r="ONQ151" s="2"/>
      <c r="ONR151" s="2"/>
      <c r="ONS151" s="2"/>
      <c r="ONT151" s="2"/>
      <c r="ONU151" s="2"/>
      <c r="ONV151" s="2"/>
      <c r="ONW151" s="2"/>
      <c r="ONX151" s="2"/>
      <c r="ONY151" s="2"/>
      <c r="ONZ151" s="2"/>
      <c r="OOA151" s="2"/>
      <c r="OOB151" s="2"/>
      <c r="OOC151" s="2"/>
      <c r="OOD151" s="2"/>
      <c r="OOE151" s="2"/>
      <c r="OOF151" s="2"/>
      <c r="OOG151" s="2"/>
      <c r="OOH151" s="2"/>
      <c r="OOI151" s="2"/>
      <c r="OOJ151" s="2"/>
      <c r="OOK151" s="2"/>
      <c r="OOL151" s="2"/>
      <c r="OOM151" s="2"/>
      <c r="OON151" s="2"/>
      <c r="OOO151" s="2"/>
      <c r="OOP151" s="2"/>
      <c r="OOQ151" s="2"/>
      <c r="OOR151" s="2"/>
      <c r="OOS151" s="2"/>
      <c r="OOT151" s="2"/>
      <c r="OOU151" s="2"/>
      <c r="OOV151" s="2"/>
      <c r="OOW151" s="2"/>
      <c r="OOX151" s="2"/>
      <c r="OOY151" s="2"/>
      <c r="OOZ151" s="2"/>
      <c r="OPA151" s="2"/>
      <c r="OPB151" s="2"/>
      <c r="OPC151" s="2"/>
      <c r="OPD151" s="2"/>
      <c r="OPE151" s="2"/>
      <c r="OPF151" s="2"/>
      <c r="OPG151" s="2"/>
      <c r="OPH151" s="2"/>
      <c r="OPI151" s="2"/>
      <c r="OPJ151" s="2"/>
      <c r="OPK151" s="2"/>
      <c r="OPL151" s="2"/>
      <c r="OPM151" s="2"/>
      <c r="OPN151" s="2"/>
      <c r="OPO151" s="2"/>
      <c r="OPP151" s="2"/>
      <c r="OPQ151" s="2"/>
      <c r="OPR151" s="2"/>
      <c r="OPS151" s="2"/>
      <c r="OPT151" s="2"/>
      <c r="OPU151" s="2"/>
      <c r="OPV151" s="2"/>
      <c r="OPW151" s="2"/>
      <c r="OPX151" s="2"/>
      <c r="OPY151" s="2"/>
      <c r="OPZ151" s="2"/>
      <c r="OQA151" s="2"/>
      <c r="OQB151" s="2"/>
      <c r="OQC151" s="2"/>
      <c r="OQD151" s="2"/>
      <c r="OQE151" s="2"/>
      <c r="OQF151" s="2"/>
      <c r="OQG151" s="2"/>
      <c r="OQH151" s="2"/>
      <c r="OQI151" s="2"/>
      <c r="OQJ151" s="2"/>
      <c r="OQK151" s="2"/>
      <c r="OQL151" s="2"/>
      <c r="OQM151" s="2"/>
      <c r="OQN151" s="2"/>
      <c r="OQO151" s="2"/>
      <c r="OQP151" s="2"/>
      <c r="OQQ151" s="2"/>
      <c r="OQR151" s="2"/>
      <c r="OQS151" s="2"/>
      <c r="OQT151" s="2"/>
      <c r="OQU151" s="2"/>
      <c r="OQV151" s="2"/>
      <c r="OQW151" s="2"/>
      <c r="OQX151" s="2"/>
      <c r="OQY151" s="2"/>
      <c r="OQZ151" s="2"/>
      <c r="ORA151" s="2"/>
      <c r="ORB151" s="2"/>
      <c r="ORC151" s="2"/>
      <c r="ORD151" s="2"/>
      <c r="ORE151" s="2"/>
      <c r="ORF151" s="2"/>
      <c r="ORG151" s="2"/>
      <c r="ORH151" s="2"/>
      <c r="ORI151" s="2"/>
      <c r="ORJ151" s="2"/>
      <c r="ORK151" s="2"/>
      <c r="ORL151" s="2"/>
      <c r="ORM151" s="2"/>
      <c r="ORN151" s="2"/>
      <c r="ORO151" s="2"/>
      <c r="ORP151" s="2"/>
      <c r="ORQ151" s="2"/>
      <c r="ORR151" s="2"/>
      <c r="ORS151" s="2"/>
      <c r="ORT151" s="2"/>
      <c r="ORU151" s="2"/>
      <c r="ORV151" s="2"/>
      <c r="ORW151" s="2"/>
      <c r="ORX151" s="2"/>
      <c r="ORY151" s="2"/>
      <c r="ORZ151" s="2"/>
      <c r="OSA151" s="2"/>
      <c r="OSB151" s="2"/>
      <c r="OSC151" s="2"/>
      <c r="OSD151" s="2"/>
      <c r="OSE151" s="2"/>
      <c r="OSF151" s="2"/>
      <c r="OSG151" s="2"/>
      <c r="OSH151" s="2"/>
      <c r="OSI151" s="2"/>
      <c r="OSJ151" s="2"/>
      <c r="OSK151" s="2"/>
      <c r="OSL151" s="2"/>
      <c r="OSM151" s="2"/>
      <c r="OSN151" s="2"/>
      <c r="OSO151" s="2"/>
      <c r="OSP151" s="2"/>
      <c r="OSQ151" s="2"/>
      <c r="OSR151" s="2"/>
      <c r="OSS151" s="2"/>
      <c r="OST151" s="2"/>
      <c r="OSU151" s="2"/>
      <c r="OSV151" s="2"/>
      <c r="OSW151" s="2"/>
      <c r="OSX151" s="2"/>
      <c r="OSY151" s="2"/>
      <c r="OSZ151" s="2"/>
      <c r="OTA151" s="2"/>
      <c r="OTB151" s="2"/>
      <c r="OTC151" s="2"/>
      <c r="OTD151" s="2"/>
      <c r="OTE151" s="2"/>
      <c r="OTF151" s="2"/>
      <c r="OTG151" s="2"/>
      <c r="OTH151" s="2"/>
      <c r="OTI151" s="2"/>
      <c r="OTJ151" s="2"/>
      <c r="OTK151" s="2"/>
      <c r="OTL151" s="2"/>
      <c r="OTM151" s="2"/>
      <c r="OTN151" s="2"/>
      <c r="OTO151" s="2"/>
      <c r="OTP151" s="2"/>
      <c r="OTQ151" s="2"/>
      <c r="OTR151" s="2"/>
      <c r="OTS151" s="2"/>
      <c r="OTT151" s="2"/>
      <c r="OTU151" s="2"/>
      <c r="OTV151" s="2"/>
      <c r="OTW151" s="2"/>
      <c r="OTX151" s="2"/>
      <c r="OTY151" s="2"/>
      <c r="OTZ151" s="2"/>
      <c r="OUA151" s="2"/>
      <c r="OUB151" s="2"/>
      <c r="OUC151" s="2"/>
      <c r="OUD151" s="2"/>
      <c r="OUE151" s="2"/>
      <c r="OUF151" s="2"/>
      <c r="OUG151" s="2"/>
      <c r="OUH151" s="2"/>
      <c r="OUI151" s="2"/>
      <c r="OUJ151" s="2"/>
      <c r="OUK151" s="2"/>
      <c r="OUL151" s="2"/>
      <c r="OUM151" s="2"/>
      <c r="OUN151" s="2"/>
      <c r="OUO151" s="2"/>
      <c r="OUP151" s="2"/>
      <c r="OUQ151" s="2"/>
      <c r="OUR151" s="2"/>
      <c r="OUS151" s="2"/>
      <c r="OUT151" s="2"/>
      <c r="OUU151" s="2"/>
      <c r="OUV151" s="2"/>
      <c r="OUW151" s="2"/>
      <c r="OUX151" s="2"/>
      <c r="OUY151" s="2"/>
      <c r="OUZ151" s="2"/>
      <c r="OVA151" s="2"/>
      <c r="OVB151" s="2"/>
      <c r="OVC151" s="2"/>
      <c r="OVD151" s="2"/>
      <c r="OVE151" s="2"/>
      <c r="OVF151" s="2"/>
      <c r="OVG151" s="2"/>
      <c r="OVH151" s="2"/>
      <c r="OVI151" s="2"/>
      <c r="OVJ151" s="2"/>
      <c r="OVK151" s="2"/>
      <c r="OVL151" s="2"/>
      <c r="OVM151" s="2"/>
      <c r="OVN151" s="2"/>
      <c r="OVO151" s="2"/>
      <c r="OVP151" s="2"/>
      <c r="OVQ151" s="2"/>
      <c r="OVR151" s="2"/>
      <c r="OVS151" s="2"/>
      <c r="OVT151" s="2"/>
      <c r="OVU151" s="2"/>
      <c r="OVV151" s="2"/>
      <c r="OVW151" s="2"/>
      <c r="OVX151" s="2"/>
      <c r="OVY151" s="2"/>
      <c r="OVZ151" s="2"/>
      <c r="OWA151" s="2"/>
      <c r="OWB151" s="2"/>
      <c r="OWC151" s="2"/>
      <c r="OWD151" s="2"/>
      <c r="OWE151" s="2"/>
      <c r="OWF151" s="2"/>
      <c r="OWG151" s="2"/>
      <c r="OWH151" s="2"/>
      <c r="OWI151" s="2"/>
      <c r="OWJ151" s="2"/>
      <c r="OWK151" s="2"/>
      <c r="OWL151" s="2"/>
      <c r="OWM151" s="2"/>
      <c r="OWN151" s="2"/>
      <c r="OWO151" s="2"/>
      <c r="OWP151" s="2"/>
      <c r="OWQ151" s="2"/>
      <c r="OWR151" s="2"/>
      <c r="OWS151" s="2"/>
      <c r="OWT151" s="2"/>
      <c r="OWU151" s="2"/>
      <c r="OWV151" s="2"/>
      <c r="OWW151" s="2"/>
      <c r="OWX151" s="2"/>
      <c r="OWY151" s="2"/>
      <c r="OWZ151" s="2"/>
      <c r="OXA151" s="2"/>
      <c r="OXB151" s="2"/>
      <c r="OXC151" s="2"/>
      <c r="OXD151" s="2"/>
      <c r="OXE151" s="2"/>
      <c r="OXF151" s="2"/>
      <c r="OXG151" s="2"/>
      <c r="OXH151" s="2"/>
      <c r="OXI151" s="2"/>
      <c r="OXJ151" s="2"/>
      <c r="OXK151" s="2"/>
      <c r="OXL151" s="2"/>
      <c r="OXM151" s="2"/>
      <c r="OXN151" s="2"/>
      <c r="OXO151" s="2"/>
      <c r="OXP151" s="2"/>
      <c r="OXQ151" s="2"/>
      <c r="OXR151" s="2"/>
      <c r="OXS151" s="2"/>
      <c r="OXT151" s="2"/>
      <c r="OXU151" s="2"/>
      <c r="OXV151" s="2"/>
      <c r="OXW151" s="2"/>
      <c r="OXX151" s="2"/>
      <c r="OXY151" s="2"/>
      <c r="OXZ151" s="2"/>
      <c r="OYA151" s="2"/>
      <c r="OYB151" s="2"/>
      <c r="OYC151" s="2"/>
      <c r="OYD151" s="2"/>
      <c r="OYE151" s="2"/>
      <c r="OYF151" s="2"/>
      <c r="OYG151" s="2"/>
      <c r="OYH151" s="2"/>
      <c r="OYI151" s="2"/>
      <c r="OYJ151" s="2"/>
      <c r="OYK151" s="2"/>
      <c r="OYL151" s="2"/>
      <c r="OYM151" s="2"/>
      <c r="OYN151" s="2"/>
      <c r="OYO151" s="2"/>
      <c r="OYP151" s="2"/>
      <c r="OYQ151" s="2"/>
      <c r="OYR151" s="2"/>
      <c r="OYS151" s="2"/>
      <c r="OYT151" s="2"/>
      <c r="OYU151" s="2"/>
      <c r="OYV151" s="2"/>
      <c r="OYW151" s="2"/>
      <c r="OYX151" s="2"/>
      <c r="OYY151" s="2"/>
      <c r="OYZ151" s="2"/>
      <c r="OZA151" s="2"/>
      <c r="OZB151" s="2"/>
      <c r="OZC151" s="2"/>
      <c r="OZD151" s="2"/>
      <c r="OZE151" s="2"/>
      <c r="OZF151" s="2"/>
      <c r="OZG151" s="2"/>
      <c r="OZH151" s="2"/>
      <c r="OZI151" s="2"/>
      <c r="OZJ151" s="2"/>
      <c r="OZK151" s="2"/>
      <c r="OZL151" s="2"/>
      <c r="OZM151" s="2"/>
      <c r="OZN151" s="2"/>
      <c r="OZO151" s="2"/>
      <c r="OZP151" s="2"/>
      <c r="OZQ151" s="2"/>
      <c r="OZR151" s="2"/>
      <c r="OZS151" s="2"/>
      <c r="OZT151" s="2"/>
      <c r="OZU151" s="2"/>
      <c r="OZV151" s="2"/>
      <c r="OZW151" s="2"/>
      <c r="OZX151" s="2"/>
      <c r="OZY151" s="2"/>
      <c r="OZZ151" s="2"/>
      <c r="PAA151" s="2"/>
      <c r="PAB151" s="2"/>
      <c r="PAC151" s="2"/>
      <c r="PAD151" s="2"/>
      <c r="PAE151" s="2"/>
      <c r="PAF151" s="2"/>
      <c r="PAG151" s="2"/>
      <c r="PAH151" s="2"/>
      <c r="PAI151" s="2"/>
      <c r="PAJ151" s="2"/>
      <c r="PAK151" s="2"/>
      <c r="PAL151" s="2"/>
      <c r="PAM151" s="2"/>
      <c r="PAN151" s="2"/>
      <c r="PAO151" s="2"/>
      <c r="PAP151" s="2"/>
      <c r="PAQ151" s="2"/>
      <c r="PAR151" s="2"/>
      <c r="PAS151" s="2"/>
      <c r="PAT151" s="2"/>
      <c r="PAU151" s="2"/>
      <c r="PAV151" s="2"/>
      <c r="PAW151" s="2"/>
      <c r="PAX151" s="2"/>
      <c r="PAY151" s="2"/>
      <c r="PAZ151" s="2"/>
      <c r="PBA151" s="2"/>
      <c r="PBB151" s="2"/>
      <c r="PBC151" s="2"/>
      <c r="PBD151" s="2"/>
      <c r="PBE151" s="2"/>
      <c r="PBF151" s="2"/>
      <c r="PBG151" s="2"/>
      <c r="PBH151" s="2"/>
      <c r="PBI151" s="2"/>
      <c r="PBJ151" s="2"/>
      <c r="PBK151" s="2"/>
      <c r="PBL151" s="2"/>
      <c r="PBM151" s="2"/>
      <c r="PBN151" s="2"/>
      <c r="PBO151" s="2"/>
      <c r="PBP151" s="2"/>
      <c r="PBQ151" s="2"/>
      <c r="PBR151" s="2"/>
      <c r="PBS151" s="2"/>
      <c r="PBT151" s="2"/>
      <c r="PBU151" s="2"/>
      <c r="PBV151" s="2"/>
      <c r="PBW151" s="2"/>
      <c r="PBX151" s="2"/>
      <c r="PBY151" s="2"/>
      <c r="PBZ151" s="2"/>
      <c r="PCA151" s="2"/>
      <c r="PCB151" s="2"/>
      <c r="PCC151" s="2"/>
      <c r="PCD151" s="2"/>
      <c r="PCE151" s="2"/>
      <c r="PCF151" s="2"/>
      <c r="PCG151" s="2"/>
      <c r="PCH151" s="2"/>
      <c r="PCI151" s="2"/>
      <c r="PCJ151" s="2"/>
      <c r="PCK151" s="2"/>
      <c r="PCL151" s="2"/>
      <c r="PCM151" s="2"/>
      <c r="PCN151" s="2"/>
      <c r="PCO151" s="2"/>
      <c r="PCP151" s="2"/>
      <c r="PCQ151" s="2"/>
      <c r="PCR151" s="2"/>
      <c r="PCS151" s="2"/>
      <c r="PCT151" s="2"/>
      <c r="PCU151" s="2"/>
      <c r="PCV151" s="2"/>
      <c r="PCW151" s="2"/>
      <c r="PCX151" s="2"/>
      <c r="PCY151" s="2"/>
      <c r="PCZ151" s="2"/>
      <c r="PDA151" s="2"/>
      <c r="PDB151" s="2"/>
      <c r="PDC151" s="2"/>
      <c r="PDD151" s="2"/>
      <c r="PDE151" s="2"/>
      <c r="PDF151" s="2"/>
      <c r="PDG151" s="2"/>
      <c r="PDH151" s="2"/>
      <c r="PDI151" s="2"/>
      <c r="PDJ151" s="2"/>
      <c r="PDK151" s="2"/>
      <c r="PDL151" s="2"/>
      <c r="PDM151" s="2"/>
      <c r="PDN151" s="2"/>
      <c r="PDO151" s="2"/>
      <c r="PDP151" s="2"/>
      <c r="PDQ151" s="2"/>
      <c r="PDR151" s="2"/>
      <c r="PDS151" s="2"/>
      <c r="PDT151" s="2"/>
      <c r="PDU151" s="2"/>
      <c r="PDV151" s="2"/>
      <c r="PDW151" s="2"/>
      <c r="PDX151" s="2"/>
      <c r="PDY151" s="2"/>
      <c r="PDZ151" s="2"/>
      <c r="PEA151" s="2"/>
      <c r="PEB151" s="2"/>
      <c r="PEC151" s="2"/>
      <c r="PED151" s="2"/>
      <c r="PEE151" s="2"/>
      <c r="PEF151" s="2"/>
      <c r="PEG151" s="2"/>
      <c r="PEH151" s="2"/>
      <c r="PEI151" s="2"/>
      <c r="PEJ151" s="2"/>
      <c r="PEK151" s="2"/>
      <c r="PEL151" s="2"/>
      <c r="PEM151" s="2"/>
      <c r="PEN151" s="2"/>
      <c r="PEO151" s="2"/>
      <c r="PEP151" s="2"/>
      <c r="PEQ151" s="2"/>
      <c r="PER151" s="2"/>
      <c r="PES151" s="2"/>
      <c r="PET151" s="2"/>
      <c r="PEU151" s="2"/>
      <c r="PEV151" s="2"/>
      <c r="PEW151" s="2"/>
      <c r="PEX151" s="2"/>
      <c r="PEY151" s="2"/>
      <c r="PEZ151" s="2"/>
      <c r="PFA151" s="2"/>
      <c r="PFB151" s="2"/>
      <c r="PFC151" s="2"/>
      <c r="PFD151" s="2"/>
      <c r="PFE151" s="2"/>
      <c r="PFF151" s="2"/>
      <c r="PFG151" s="2"/>
      <c r="PFH151" s="2"/>
      <c r="PFI151" s="2"/>
      <c r="PFJ151" s="2"/>
      <c r="PFK151" s="2"/>
      <c r="PFL151" s="2"/>
      <c r="PFM151" s="2"/>
      <c r="PFN151" s="2"/>
      <c r="PFO151" s="2"/>
      <c r="PFP151" s="2"/>
      <c r="PFQ151" s="2"/>
      <c r="PFR151" s="2"/>
      <c r="PFS151" s="2"/>
      <c r="PFT151" s="2"/>
      <c r="PFU151" s="2"/>
      <c r="PFV151" s="2"/>
      <c r="PFW151" s="2"/>
      <c r="PFX151" s="2"/>
      <c r="PFY151" s="2"/>
      <c r="PFZ151" s="2"/>
      <c r="PGA151" s="2"/>
      <c r="PGB151" s="2"/>
      <c r="PGC151" s="2"/>
      <c r="PGD151" s="2"/>
      <c r="PGE151" s="2"/>
      <c r="PGF151" s="2"/>
      <c r="PGG151" s="2"/>
      <c r="PGH151" s="2"/>
      <c r="PGI151" s="2"/>
      <c r="PGJ151" s="2"/>
      <c r="PGK151" s="2"/>
      <c r="PGL151" s="2"/>
      <c r="PGM151" s="2"/>
      <c r="PGN151" s="2"/>
      <c r="PGO151" s="2"/>
      <c r="PGP151" s="2"/>
      <c r="PGQ151" s="2"/>
      <c r="PGR151" s="2"/>
      <c r="PGS151" s="2"/>
      <c r="PGT151" s="2"/>
      <c r="PGU151" s="2"/>
      <c r="PGV151" s="2"/>
      <c r="PGW151" s="2"/>
      <c r="PGX151" s="2"/>
      <c r="PGY151" s="2"/>
      <c r="PGZ151" s="2"/>
      <c r="PHA151" s="2"/>
      <c r="PHB151" s="2"/>
      <c r="PHC151" s="2"/>
      <c r="PHD151" s="2"/>
      <c r="PHE151" s="2"/>
      <c r="PHF151" s="2"/>
      <c r="PHG151" s="2"/>
      <c r="PHH151" s="2"/>
      <c r="PHI151" s="2"/>
      <c r="PHJ151" s="2"/>
      <c r="PHK151" s="2"/>
      <c r="PHL151" s="2"/>
      <c r="PHM151" s="2"/>
      <c r="PHN151" s="2"/>
      <c r="PHO151" s="2"/>
      <c r="PHP151" s="2"/>
      <c r="PHQ151" s="2"/>
      <c r="PHR151" s="2"/>
      <c r="PHS151" s="2"/>
      <c r="PHT151" s="2"/>
      <c r="PHU151" s="2"/>
      <c r="PHV151" s="2"/>
      <c r="PHW151" s="2"/>
      <c r="PHX151" s="2"/>
      <c r="PHY151" s="2"/>
      <c r="PHZ151" s="2"/>
      <c r="PIA151" s="2"/>
      <c r="PIB151" s="2"/>
      <c r="PIC151" s="2"/>
      <c r="PID151" s="2"/>
      <c r="PIE151" s="2"/>
      <c r="PIF151" s="2"/>
      <c r="PIG151" s="2"/>
      <c r="PIH151" s="2"/>
      <c r="PII151" s="2"/>
      <c r="PIJ151" s="2"/>
      <c r="PIK151" s="2"/>
      <c r="PIL151" s="2"/>
      <c r="PIM151" s="2"/>
      <c r="PIN151" s="2"/>
      <c r="PIO151" s="2"/>
      <c r="PIP151" s="2"/>
      <c r="PIQ151" s="2"/>
      <c r="PIR151" s="2"/>
      <c r="PIS151" s="2"/>
      <c r="PIT151" s="2"/>
      <c r="PIU151" s="2"/>
      <c r="PIV151" s="2"/>
      <c r="PIW151" s="2"/>
      <c r="PIX151" s="2"/>
      <c r="PIY151" s="2"/>
      <c r="PIZ151" s="2"/>
      <c r="PJA151" s="2"/>
      <c r="PJB151" s="2"/>
      <c r="PJC151" s="2"/>
      <c r="PJD151" s="2"/>
      <c r="PJE151" s="2"/>
      <c r="PJF151" s="2"/>
      <c r="PJG151" s="2"/>
      <c r="PJH151" s="2"/>
      <c r="PJI151" s="2"/>
      <c r="PJJ151" s="2"/>
      <c r="PJK151" s="2"/>
      <c r="PJL151" s="2"/>
      <c r="PJM151" s="2"/>
      <c r="PJN151" s="2"/>
      <c r="PJO151" s="2"/>
      <c r="PJP151" s="2"/>
      <c r="PJQ151" s="2"/>
      <c r="PJR151" s="2"/>
      <c r="PJS151" s="2"/>
      <c r="PJT151" s="2"/>
      <c r="PJU151" s="2"/>
      <c r="PJV151" s="2"/>
      <c r="PJW151" s="2"/>
      <c r="PJX151" s="2"/>
      <c r="PJY151" s="2"/>
      <c r="PJZ151" s="2"/>
      <c r="PKA151" s="2"/>
      <c r="PKB151" s="2"/>
      <c r="PKC151" s="2"/>
      <c r="PKD151" s="2"/>
      <c r="PKE151" s="2"/>
      <c r="PKF151" s="2"/>
      <c r="PKG151" s="2"/>
      <c r="PKH151" s="2"/>
      <c r="PKI151" s="2"/>
      <c r="PKJ151" s="2"/>
      <c r="PKK151" s="2"/>
      <c r="PKL151" s="2"/>
      <c r="PKM151" s="2"/>
      <c r="PKN151" s="2"/>
      <c r="PKO151" s="2"/>
      <c r="PKP151" s="2"/>
      <c r="PKQ151" s="2"/>
      <c r="PKR151" s="2"/>
      <c r="PKS151" s="2"/>
      <c r="PKT151" s="2"/>
      <c r="PKU151" s="2"/>
      <c r="PKV151" s="2"/>
      <c r="PKW151" s="2"/>
      <c r="PKX151" s="2"/>
      <c r="PKY151" s="2"/>
      <c r="PKZ151" s="2"/>
      <c r="PLA151" s="2"/>
      <c r="PLB151" s="2"/>
      <c r="PLC151" s="2"/>
      <c r="PLD151" s="2"/>
      <c r="PLE151" s="2"/>
      <c r="PLF151" s="2"/>
      <c r="PLG151" s="2"/>
      <c r="PLH151" s="2"/>
      <c r="PLI151" s="2"/>
      <c r="PLJ151" s="2"/>
      <c r="PLK151" s="2"/>
      <c r="PLL151" s="2"/>
      <c r="PLM151" s="2"/>
      <c r="PLN151" s="2"/>
      <c r="PLO151" s="2"/>
      <c r="PLP151" s="2"/>
      <c r="PLQ151" s="2"/>
      <c r="PLR151" s="2"/>
      <c r="PLS151" s="2"/>
      <c r="PLT151" s="2"/>
      <c r="PLU151" s="2"/>
      <c r="PLV151" s="2"/>
      <c r="PLW151" s="2"/>
      <c r="PLX151" s="2"/>
      <c r="PLY151" s="2"/>
      <c r="PLZ151" s="2"/>
      <c r="PMA151" s="2"/>
      <c r="PMB151" s="2"/>
      <c r="PMC151" s="2"/>
      <c r="PMD151" s="2"/>
      <c r="PME151" s="2"/>
      <c r="PMF151" s="2"/>
      <c r="PMG151" s="2"/>
      <c r="PMH151" s="2"/>
      <c r="PMI151" s="2"/>
      <c r="PMJ151" s="2"/>
      <c r="PMK151" s="2"/>
      <c r="PML151" s="2"/>
      <c r="PMM151" s="2"/>
      <c r="PMN151" s="2"/>
      <c r="PMO151" s="2"/>
      <c r="PMP151" s="2"/>
      <c r="PMQ151" s="2"/>
      <c r="PMR151" s="2"/>
      <c r="PMS151" s="2"/>
      <c r="PMT151" s="2"/>
      <c r="PMU151" s="2"/>
      <c r="PMV151" s="2"/>
      <c r="PMW151" s="2"/>
      <c r="PMX151" s="2"/>
      <c r="PMY151" s="2"/>
      <c r="PMZ151" s="2"/>
      <c r="PNA151" s="2"/>
      <c r="PNB151" s="2"/>
      <c r="PNC151" s="2"/>
      <c r="PND151" s="2"/>
      <c r="PNE151" s="2"/>
      <c r="PNF151" s="2"/>
      <c r="PNG151" s="2"/>
      <c r="PNH151" s="2"/>
      <c r="PNI151" s="2"/>
      <c r="PNJ151" s="2"/>
      <c r="PNK151" s="2"/>
      <c r="PNL151" s="2"/>
      <c r="PNM151" s="2"/>
      <c r="PNN151" s="2"/>
      <c r="PNO151" s="2"/>
      <c r="PNP151" s="2"/>
      <c r="PNQ151" s="2"/>
      <c r="PNR151" s="2"/>
      <c r="PNS151" s="2"/>
      <c r="PNT151" s="2"/>
      <c r="PNU151" s="2"/>
      <c r="PNV151" s="2"/>
      <c r="PNW151" s="2"/>
      <c r="PNX151" s="2"/>
      <c r="PNY151" s="2"/>
      <c r="PNZ151" s="2"/>
      <c r="POA151" s="2"/>
      <c r="POB151" s="2"/>
      <c r="POC151" s="2"/>
      <c r="POD151" s="2"/>
      <c r="POE151" s="2"/>
      <c r="POF151" s="2"/>
      <c r="POG151" s="2"/>
      <c r="POH151" s="2"/>
      <c r="POI151" s="2"/>
      <c r="POJ151" s="2"/>
      <c r="POK151" s="2"/>
      <c r="POL151" s="2"/>
      <c r="POM151" s="2"/>
      <c r="PON151" s="2"/>
      <c r="POO151" s="2"/>
      <c r="POP151" s="2"/>
      <c r="POQ151" s="2"/>
      <c r="POR151" s="2"/>
      <c r="POS151" s="2"/>
      <c r="POT151" s="2"/>
      <c r="POU151" s="2"/>
      <c r="POV151" s="2"/>
      <c r="POW151" s="2"/>
      <c r="POX151" s="2"/>
      <c r="POY151" s="2"/>
      <c r="POZ151" s="2"/>
      <c r="PPA151" s="2"/>
      <c r="PPB151" s="2"/>
      <c r="PPC151" s="2"/>
      <c r="PPD151" s="2"/>
      <c r="PPE151" s="2"/>
      <c r="PPF151" s="2"/>
      <c r="PPG151" s="2"/>
      <c r="PPH151" s="2"/>
      <c r="PPI151" s="2"/>
      <c r="PPJ151" s="2"/>
      <c r="PPK151" s="2"/>
      <c r="PPL151" s="2"/>
      <c r="PPM151" s="2"/>
      <c r="PPN151" s="2"/>
      <c r="PPO151" s="2"/>
      <c r="PPP151" s="2"/>
      <c r="PPQ151" s="2"/>
      <c r="PPR151" s="2"/>
      <c r="PPS151" s="2"/>
      <c r="PPT151" s="2"/>
      <c r="PPU151" s="2"/>
      <c r="PPV151" s="2"/>
      <c r="PPW151" s="2"/>
      <c r="PPX151" s="2"/>
      <c r="PPY151" s="2"/>
      <c r="PPZ151" s="2"/>
      <c r="PQA151" s="2"/>
      <c r="PQB151" s="2"/>
      <c r="PQC151" s="2"/>
      <c r="PQD151" s="2"/>
      <c r="PQE151" s="2"/>
      <c r="PQF151" s="2"/>
      <c r="PQG151" s="2"/>
      <c r="PQH151" s="2"/>
      <c r="PQI151" s="2"/>
      <c r="PQJ151" s="2"/>
      <c r="PQK151" s="2"/>
      <c r="PQL151" s="2"/>
      <c r="PQM151" s="2"/>
      <c r="PQN151" s="2"/>
      <c r="PQO151" s="2"/>
      <c r="PQP151" s="2"/>
      <c r="PQQ151" s="2"/>
      <c r="PQR151" s="2"/>
      <c r="PQS151" s="2"/>
      <c r="PQT151" s="2"/>
      <c r="PQU151" s="2"/>
      <c r="PQV151" s="2"/>
      <c r="PQW151" s="2"/>
      <c r="PQX151" s="2"/>
      <c r="PQY151" s="2"/>
      <c r="PQZ151" s="2"/>
      <c r="PRA151" s="2"/>
      <c r="PRB151" s="2"/>
      <c r="PRC151" s="2"/>
      <c r="PRD151" s="2"/>
      <c r="PRE151" s="2"/>
      <c r="PRF151" s="2"/>
      <c r="PRG151" s="2"/>
      <c r="PRH151" s="2"/>
      <c r="PRI151" s="2"/>
      <c r="PRJ151" s="2"/>
      <c r="PRK151" s="2"/>
      <c r="PRL151" s="2"/>
      <c r="PRM151" s="2"/>
      <c r="PRN151" s="2"/>
      <c r="PRO151" s="2"/>
      <c r="PRP151" s="2"/>
      <c r="PRQ151" s="2"/>
      <c r="PRR151" s="2"/>
      <c r="PRS151" s="2"/>
      <c r="PRT151" s="2"/>
      <c r="PRU151" s="2"/>
      <c r="PRV151" s="2"/>
      <c r="PRW151" s="2"/>
      <c r="PRX151" s="2"/>
      <c r="PRY151" s="2"/>
      <c r="PRZ151" s="2"/>
      <c r="PSA151" s="2"/>
      <c r="PSB151" s="2"/>
      <c r="PSC151" s="2"/>
      <c r="PSD151" s="2"/>
      <c r="PSE151" s="2"/>
      <c r="PSF151" s="2"/>
      <c r="PSG151" s="2"/>
      <c r="PSH151" s="2"/>
      <c r="PSI151" s="2"/>
      <c r="PSJ151" s="2"/>
      <c r="PSK151" s="2"/>
      <c r="PSL151" s="2"/>
      <c r="PSM151" s="2"/>
      <c r="PSN151" s="2"/>
      <c r="PSO151" s="2"/>
      <c r="PSP151" s="2"/>
      <c r="PSQ151" s="2"/>
      <c r="PSR151" s="2"/>
      <c r="PSS151" s="2"/>
      <c r="PST151" s="2"/>
      <c r="PSU151" s="2"/>
      <c r="PSV151" s="2"/>
      <c r="PSW151" s="2"/>
      <c r="PSX151" s="2"/>
      <c r="PSY151" s="2"/>
      <c r="PSZ151" s="2"/>
      <c r="PTA151" s="2"/>
      <c r="PTB151" s="2"/>
      <c r="PTC151" s="2"/>
      <c r="PTD151" s="2"/>
      <c r="PTE151" s="2"/>
      <c r="PTF151" s="2"/>
      <c r="PTG151" s="2"/>
      <c r="PTH151" s="2"/>
      <c r="PTI151" s="2"/>
      <c r="PTJ151" s="2"/>
      <c r="PTK151" s="2"/>
      <c r="PTL151" s="2"/>
      <c r="PTM151" s="2"/>
      <c r="PTN151" s="2"/>
      <c r="PTO151" s="2"/>
      <c r="PTP151" s="2"/>
      <c r="PTQ151" s="2"/>
      <c r="PTR151" s="2"/>
      <c r="PTS151" s="2"/>
      <c r="PTT151" s="2"/>
      <c r="PTU151" s="2"/>
      <c r="PTV151" s="2"/>
      <c r="PTW151" s="2"/>
      <c r="PTX151" s="2"/>
      <c r="PTY151" s="2"/>
      <c r="PTZ151" s="2"/>
      <c r="PUA151" s="2"/>
      <c r="PUB151" s="2"/>
      <c r="PUC151" s="2"/>
      <c r="PUD151" s="2"/>
      <c r="PUE151" s="2"/>
      <c r="PUF151" s="2"/>
      <c r="PUG151" s="2"/>
      <c r="PUH151" s="2"/>
      <c r="PUI151" s="2"/>
      <c r="PUJ151" s="2"/>
      <c r="PUK151" s="2"/>
      <c r="PUL151" s="2"/>
      <c r="PUM151" s="2"/>
      <c r="PUN151" s="2"/>
      <c r="PUO151" s="2"/>
      <c r="PUP151" s="2"/>
      <c r="PUQ151" s="2"/>
      <c r="PUR151" s="2"/>
      <c r="PUS151" s="2"/>
      <c r="PUT151" s="2"/>
      <c r="PUU151" s="2"/>
      <c r="PUV151" s="2"/>
      <c r="PUW151" s="2"/>
      <c r="PUX151" s="2"/>
      <c r="PUY151" s="2"/>
      <c r="PUZ151" s="2"/>
      <c r="PVA151" s="2"/>
      <c r="PVB151" s="2"/>
      <c r="PVC151" s="2"/>
      <c r="PVD151" s="2"/>
      <c r="PVE151" s="2"/>
      <c r="PVF151" s="2"/>
      <c r="PVG151" s="2"/>
      <c r="PVH151" s="2"/>
      <c r="PVI151" s="2"/>
      <c r="PVJ151" s="2"/>
      <c r="PVK151" s="2"/>
      <c r="PVL151" s="2"/>
      <c r="PVM151" s="2"/>
      <c r="PVN151" s="2"/>
      <c r="PVO151" s="2"/>
      <c r="PVP151" s="2"/>
      <c r="PVQ151" s="2"/>
      <c r="PVR151" s="2"/>
      <c r="PVS151" s="2"/>
      <c r="PVT151" s="2"/>
      <c r="PVU151" s="2"/>
      <c r="PVV151" s="2"/>
      <c r="PVW151" s="2"/>
      <c r="PVX151" s="2"/>
      <c r="PVY151" s="2"/>
      <c r="PVZ151" s="2"/>
      <c r="PWA151" s="2"/>
      <c r="PWB151" s="2"/>
      <c r="PWC151" s="2"/>
      <c r="PWD151" s="2"/>
      <c r="PWE151" s="2"/>
      <c r="PWF151" s="2"/>
      <c r="PWG151" s="2"/>
      <c r="PWH151" s="2"/>
      <c r="PWI151" s="2"/>
      <c r="PWJ151" s="2"/>
      <c r="PWK151" s="2"/>
      <c r="PWL151" s="2"/>
      <c r="PWM151" s="2"/>
      <c r="PWN151" s="2"/>
      <c r="PWO151" s="2"/>
      <c r="PWP151" s="2"/>
      <c r="PWQ151" s="2"/>
      <c r="PWR151" s="2"/>
      <c r="PWS151" s="2"/>
      <c r="PWT151" s="2"/>
      <c r="PWU151" s="2"/>
      <c r="PWV151" s="2"/>
      <c r="PWW151" s="2"/>
      <c r="PWX151" s="2"/>
      <c r="PWY151" s="2"/>
      <c r="PWZ151" s="2"/>
      <c r="PXA151" s="2"/>
      <c r="PXB151" s="2"/>
      <c r="PXC151" s="2"/>
      <c r="PXD151" s="2"/>
      <c r="PXE151" s="2"/>
      <c r="PXF151" s="2"/>
      <c r="PXG151" s="2"/>
      <c r="PXH151" s="2"/>
      <c r="PXI151" s="2"/>
      <c r="PXJ151" s="2"/>
      <c r="PXK151" s="2"/>
      <c r="PXL151" s="2"/>
      <c r="PXM151" s="2"/>
      <c r="PXN151" s="2"/>
      <c r="PXO151" s="2"/>
      <c r="PXP151" s="2"/>
      <c r="PXQ151" s="2"/>
      <c r="PXR151" s="2"/>
      <c r="PXS151" s="2"/>
      <c r="PXT151" s="2"/>
      <c r="PXU151" s="2"/>
      <c r="PXV151" s="2"/>
      <c r="PXW151" s="2"/>
      <c r="PXX151" s="2"/>
      <c r="PXY151" s="2"/>
      <c r="PXZ151" s="2"/>
      <c r="PYA151" s="2"/>
      <c r="PYB151" s="2"/>
      <c r="PYC151" s="2"/>
      <c r="PYD151" s="2"/>
      <c r="PYE151" s="2"/>
      <c r="PYF151" s="2"/>
      <c r="PYG151" s="2"/>
      <c r="PYH151" s="2"/>
      <c r="PYI151" s="2"/>
      <c r="PYJ151" s="2"/>
      <c r="PYK151" s="2"/>
      <c r="PYL151" s="2"/>
      <c r="PYM151" s="2"/>
      <c r="PYN151" s="2"/>
      <c r="PYO151" s="2"/>
      <c r="PYP151" s="2"/>
      <c r="PYQ151" s="2"/>
      <c r="PYR151" s="2"/>
      <c r="PYS151" s="2"/>
      <c r="PYT151" s="2"/>
      <c r="PYU151" s="2"/>
      <c r="PYV151" s="2"/>
      <c r="PYW151" s="2"/>
      <c r="PYX151" s="2"/>
      <c r="PYY151" s="2"/>
      <c r="PYZ151" s="2"/>
      <c r="PZA151" s="2"/>
      <c r="PZB151" s="2"/>
      <c r="PZC151" s="2"/>
      <c r="PZD151" s="2"/>
      <c r="PZE151" s="2"/>
      <c r="PZF151" s="2"/>
      <c r="PZG151" s="2"/>
      <c r="PZH151" s="2"/>
      <c r="PZI151" s="2"/>
      <c r="PZJ151" s="2"/>
      <c r="PZK151" s="2"/>
      <c r="PZL151" s="2"/>
      <c r="PZM151" s="2"/>
      <c r="PZN151" s="2"/>
      <c r="PZO151" s="2"/>
      <c r="PZP151" s="2"/>
      <c r="PZQ151" s="2"/>
      <c r="PZR151" s="2"/>
      <c r="PZS151" s="2"/>
      <c r="PZT151" s="2"/>
      <c r="PZU151" s="2"/>
      <c r="PZV151" s="2"/>
      <c r="PZW151" s="2"/>
      <c r="PZX151" s="2"/>
      <c r="PZY151" s="2"/>
      <c r="PZZ151" s="2"/>
      <c r="QAA151" s="2"/>
      <c r="QAB151" s="2"/>
      <c r="QAC151" s="2"/>
      <c r="QAD151" s="2"/>
      <c r="QAE151" s="2"/>
      <c r="QAF151" s="2"/>
      <c r="QAG151" s="2"/>
      <c r="QAH151" s="2"/>
      <c r="QAI151" s="2"/>
      <c r="QAJ151" s="2"/>
      <c r="QAK151" s="2"/>
      <c r="QAL151" s="2"/>
      <c r="QAM151" s="2"/>
      <c r="QAN151" s="2"/>
      <c r="QAO151" s="2"/>
      <c r="QAP151" s="2"/>
      <c r="QAQ151" s="2"/>
      <c r="QAR151" s="2"/>
      <c r="QAS151" s="2"/>
      <c r="QAT151" s="2"/>
      <c r="QAU151" s="2"/>
      <c r="QAV151" s="2"/>
      <c r="QAW151" s="2"/>
      <c r="QAX151" s="2"/>
      <c r="QAY151" s="2"/>
      <c r="QAZ151" s="2"/>
      <c r="QBA151" s="2"/>
      <c r="QBB151" s="2"/>
      <c r="QBC151" s="2"/>
      <c r="QBD151" s="2"/>
      <c r="QBE151" s="2"/>
      <c r="QBF151" s="2"/>
      <c r="QBG151" s="2"/>
      <c r="QBH151" s="2"/>
      <c r="QBI151" s="2"/>
      <c r="QBJ151" s="2"/>
      <c r="QBK151" s="2"/>
      <c r="QBL151" s="2"/>
      <c r="QBM151" s="2"/>
      <c r="QBN151" s="2"/>
      <c r="QBO151" s="2"/>
      <c r="QBP151" s="2"/>
      <c r="QBQ151" s="2"/>
      <c r="QBR151" s="2"/>
      <c r="QBS151" s="2"/>
      <c r="QBT151" s="2"/>
      <c r="QBU151" s="2"/>
      <c r="QBV151" s="2"/>
      <c r="QBW151" s="2"/>
      <c r="QBX151" s="2"/>
      <c r="QBY151" s="2"/>
      <c r="QBZ151" s="2"/>
      <c r="QCA151" s="2"/>
      <c r="QCB151" s="2"/>
      <c r="QCC151" s="2"/>
      <c r="QCD151" s="2"/>
      <c r="QCE151" s="2"/>
      <c r="QCF151" s="2"/>
      <c r="QCG151" s="2"/>
      <c r="QCH151" s="2"/>
      <c r="QCI151" s="2"/>
      <c r="QCJ151" s="2"/>
      <c r="QCK151" s="2"/>
      <c r="QCL151" s="2"/>
      <c r="QCM151" s="2"/>
      <c r="QCN151" s="2"/>
      <c r="QCO151" s="2"/>
      <c r="QCP151" s="2"/>
      <c r="QCQ151" s="2"/>
      <c r="QCR151" s="2"/>
      <c r="QCS151" s="2"/>
      <c r="QCT151" s="2"/>
      <c r="QCU151" s="2"/>
      <c r="QCV151" s="2"/>
      <c r="QCW151" s="2"/>
      <c r="QCX151" s="2"/>
      <c r="QCY151" s="2"/>
      <c r="QCZ151" s="2"/>
      <c r="QDA151" s="2"/>
      <c r="QDB151" s="2"/>
      <c r="QDC151" s="2"/>
      <c r="QDD151" s="2"/>
      <c r="QDE151" s="2"/>
      <c r="QDF151" s="2"/>
      <c r="QDG151" s="2"/>
      <c r="QDH151" s="2"/>
      <c r="QDI151" s="2"/>
      <c r="QDJ151" s="2"/>
      <c r="QDK151" s="2"/>
      <c r="QDL151" s="2"/>
      <c r="QDM151" s="2"/>
      <c r="QDN151" s="2"/>
      <c r="QDO151" s="2"/>
      <c r="QDP151" s="2"/>
      <c r="QDQ151" s="2"/>
      <c r="QDR151" s="2"/>
      <c r="QDS151" s="2"/>
      <c r="QDT151" s="2"/>
      <c r="QDU151" s="2"/>
      <c r="QDV151" s="2"/>
      <c r="QDW151" s="2"/>
      <c r="QDX151" s="2"/>
      <c r="QDY151" s="2"/>
      <c r="QDZ151" s="2"/>
      <c r="QEA151" s="2"/>
      <c r="QEB151" s="2"/>
      <c r="QEC151" s="2"/>
      <c r="QED151" s="2"/>
      <c r="QEE151" s="2"/>
      <c r="QEF151" s="2"/>
      <c r="QEG151" s="2"/>
      <c r="QEH151" s="2"/>
      <c r="QEI151" s="2"/>
      <c r="QEJ151" s="2"/>
      <c r="QEK151" s="2"/>
      <c r="QEL151" s="2"/>
      <c r="QEM151" s="2"/>
      <c r="QEN151" s="2"/>
      <c r="QEO151" s="2"/>
      <c r="QEP151" s="2"/>
      <c r="QEQ151" s="2"/>
      <c r="QER151" s="2"/>
      <c r="QES151" s="2"/>
      <c r="QET151" s="2"/>
      <c r="QEU151" s="2"/>
      <c r="QEV151" s="2"/>
      <c r="QEW151" s="2"/>
      <c r="QEX151" s="2"/>
      <c r="QEY151" s="2"/>
      <c r="QEZ151" s="2"/>
      <c r="QFA151" s="2"/>
      <c r="QFB151" s="2"/>
      <c r="QFC151" s="2"/>
      <c r="QFD151" s="2"/>
      <c r="QFE151" s="2"/>
      <c r="QFF151" s="2"/>
      <c r="QFG151" s="2"/>
      <c r="QFH151" s="2"/>
      <c r="QFI151" s="2"/>
      <c r="QFJ151" s="2"/>
      <c r="QFK151" s="2"/>
      <c r="QFL151" s="2"/>
      <c r="QFM151" s="2"/>
      <c r="QFN151" s="2"/>
      <c r="QFO151" s="2"/>
      <c r="QFP151" s="2"/>
      <c r="QFQ151" s="2"/>
      <c r="QFR151" s="2"/>
      <c r="QFS151" s="2"/>
      <c r="QFT151" s="2"/>
      <c r="QFU151" s="2"/>
      <c r="QFV151" s="2"/>
      <c r="QFW151" s="2"/>
      <c r="QFX151" s="2"/>
      <c r="QFY151" s="2"/>
      <c r="QFZ151" s="2"/>
      <c r="QGA151" s="2"/>
      <c r="QGB151" s="2"/>
      <c r="QGC151" s="2"/>
      <c r="QGD151" s="2"/>
      <c r="QGE151" s="2"/>
      <c r="QGF151" s="2"/>
      <c r="QGG151" s="2"/>
      <c r="QGH151" s="2"/>
      <c r="QGI151" s="2"/>
      <c r="QGJ151" s="2"/>
      <c r="QGK151" s="2"/>
      <c r="QGL151" s="2"/>
      <c r="QGM151" s="2"/>
      <c r="QGN151" s="2"/>
      <c r="QGO151" s="2"/>
      <c r="QGP151" s="2"/>
      <c r="QGQ151" s="2"/>
      <c r="QGR151" s="2"/>
      <c r="QGS151" s="2"/>
      <c r="QGT151" s="2"/>
      <c r="QGU151" s="2"/>
      <c r="QGV151" s="2"/>
      <c r="QGW151" s="2"/>
      <c r="QGX151" s="2"/>
      <c r="QGY151" s="2"/>
      <c r="QGZ151" s="2"/>
      <c r="QHA151" s="2"/>
      <c r="QHB151" s="2"/>
      <c r="QHC151" s="2"/>
      <c r="QHD151" s="2"/>
      <c r="QHE151" s="2"/>
      <c r="QHF151" s="2"/>
      <c r="QHG151" s="2"/>
      <c r="QHH151" s="2"/>
      <c r="QHI151" s="2"/>
      <c r="QHJ151" s="2"/>
      <c r="QHK151" s="2"/>
      <c r="QHL151" s="2"/>
      <c r="QHM151" s="2"/>
      <c r="QHN151" s="2"/>
      <c r="QHO151" s="2"/>
      <c r="QHP151" s="2"/>
      <c r="QHQ151" s="2"/>
      <c r="QHR151" s="2"/>
      <c r="QHS151" s="2"/>
      <c r="QHT151" s="2"/>
      <c r="QHU151" s="2"/>
      <c r="QHV151" s="2"/>
      <c r="QHW151" s="2"/>
      <c r="QHX151" s="2"/>
      <c r="QHY151" s="2"/>
      <c r="QHZ151" s="2"/>
      <c r="QIA151" s="2"/>
      <c r="QIB151" s="2"/>
      <c r="QIC151" s="2"/>
      <c r="QID151" s="2"/>
      <c r="QIE151" s="2"/>
      <c r="QIF151" s="2"/>
      <c r="QIG151" s="2"/>
      <c r="QIH151" s="2"/>
      <c r="QII151" s="2"/>
      <c r="QIJ151" s="2"/>
      <c r="QIK151" s="2"/>
      <c r="QIL151" s="2"/>
      <c r="QIM151" s="2"/>
      <c r="QIN151" s="2"/>
      <c r="QIO151" s="2"/>
      <c r="QIP151" s="2"/>
      <c r="QIQ151" s="2"/>
      <c r="QIR151" s="2"/>
      <c r="QIS151" s="2"/>
      <c r="QIT151" s="2"/>
      <c r="QIU151" s="2"/>
      <c r="QIV151" s="2"/>
      <c r="QIW151" s="2"/>
      <c r="QIX151" s="2"/>
      <c r="QIY151" s="2"/>
      <c r="QIZ151" s="2"/>
      <c r="QJA151" s="2"/>
      <c r="QJB151" s="2"/>
      <c r="QJC151" s="2"/>
      <c r="QJD151" s="2"/>
      <c r="QJE151" s="2"/>
      <c r="QJF151" s="2"/>
      <c r="QJG151" s="2"/>
      <c r="QJH151" s="2"/>
      <c r="QJI151" s="2"/>
      <c r="QJJ151" s="2"/>
      <c r="QJK151" s="2"/>
      <c r="QJL151" s="2"/>
      <c r="QJM151" s="2"/>
      <c r="QJN151" s="2"/>
      <c r="QJO151" s="2"/>
      <c r="QJP151" s="2"/>
      <c r="QJQ151" s="2"/>
      <c r="QJR151" s="2"/>
      <c r="QJS151" s="2"/>
      <c r="QJT151" s="2"/>
      <c r="QJU151" s="2"/>
      <c r="QJV151" s="2"/>
      <c r="QJW151" s="2"/>
      <c r="QJX151" s="2"/>
      <c r="QJY151" s="2"/>
      <c r="QJZ151" s="2"/>
      <c r="QKA151" s="2"/>
      <c r="QKB151" s="2"/>
      <c r="QKC151" s="2"/>
      <c r="QKD151" s="2"/>
      <c r="QKE151" s="2"/>
      <c r="QKF151" s="2"/>
      <c r="QKG151" s="2"/>
      <c r="QKH151" s="2"/>
      <c r="QKI151" s="2"/>
      <c r="QKJ151" s="2"/>
      <c r="QKK151" s="2"/>
      <c r="QKL151" s="2"/>
      <c r="QKM151" s="2"/>
      <c r="QKN151" s="2"/>
      <c r="QKO151" s="2"/>
      <c r="QKP151" s="2"/>
      <c r="QKQ151" s="2"/>
      <c r="QKR151" s="2"/>
      <c r="QKS151" s="2"/>
      <c r="QKT151" s="2"/>
      <c r="QKU151" s="2"/>
      <c r="QKV151" s="2"/>
      <c r="QKW151" s="2"/>
      <c r="QKX151" s="2"/>
      <c r="QKY151" s="2"/>
      <c r="QKZ151" s="2"/>
      <c r="QLA151" s="2"/>
      <c r="QLB151" s="2"/>
      <c r="QLC151" s="2"/>
      <c r="QLD151" s="2"/>
      <c r="QLE151" s="2"/>
      <c r="QLF151" s="2"/>
      <c r="QLG151" s="2"/>
      <c r="QLH151" s="2"/>
      <c r="QLI151" s="2"/>
      <c r="QLJ151" s="2"/>
      <c r="QLK151" s="2"/>
      <c r="QLL151" s="2"/>
      <c r="QLM151" s="2"/>
      <c r="QLN151" s="2"/>
      <c r="QLO151" s="2"/>
      <c r="QLP151" s="2"/>
      <c r="QLQ151" s="2"/>
      <c r="QLR151" s="2"/>
      <c r="QLS151" s="2"/>
      <c r="QLT151" s="2"/>
      <c r="QLU151" s="2"/>
      <c r="QLV151" s="2"/>
      <c r="QLW151" s="2"/>
      <c r="QLX151" s="2"/>
      <c r="QLY151" s="2"/>
      <c r="QLZ151" s="2"/>
      <c r="QMA151" s="2"/>
      <c r="QMB151" s="2"/>
      <c r="QMC151" s="2"/>
      <c r="QMD151" s="2"/>
      <c r="QME151" s="2"/>
      <c r="QMF151" s="2"/>
      <c r="QMG151" s="2"/>
      <c r="QMH151" s="2"/>
      <c r="QMI151" s="2"/>
      <c r="QMJ151" s="2"/>
      <c r="QMK151" s="2"/>
      <c r="QML151" s="2"/>
      <c r="QMM151" s="2"/>
      <c r="QMN151" s="2"/>
      <c r="QMO151" s="2"/>
      <c r="QMP151" s="2"/>
      <c r="QMQ151" s="2"/>
      <c r="QMR151" s="2"/>
      <c r="QMS151" s="2"/>
      <c r="QMT151" s="2"/>
      <c r="QMU151" s="2"/>
      <c r="QMV151" s="2"/>
      <c r="QMW151" s="2"/>
      <c r="QMX151" s="2"/>
      <c r="QMY151" s="2"/>
      <c r="QMZ151" s="2"/>
      <c r="QNA151" s="2"/>
      <c r="QNB151" s="2"/>
      <c r="QNC151" s="2"/>
      <c r="QND151" s="2"/>
      <c r="QNE151" s="2"/>
      <c r="QNF151" s="2"/>
      <c r="QNG151" s="2"/>
      <c r="QNH151" s="2"/>
      <c r="QNI151" s="2"/>
      <c r="QNJ151" s="2"/>
      <c r="QNK151" s="2"/>
      <c r="QNL151" s="2"/>
      <c r="QNM151" s="2"/>
      <c r="QNN151" s="2"/>
      <c r="QNO151" s="2"/>
      <c r="QNP151" s="2"/>
      <c r="QNQ151" s="2"/>
      <c r="QNR151" s="2"/>
      <c r="QNS151" s="2"/>
      <c r="QNT151" s="2"/>
      <c r="QNU151" s="2"/>
      <c r="QNV151" s="2"/>
      <c r="QNW151" s="2"/>
      <c r="QNX151" s="2"/>
      <c r="QNY151" s="2"/>
      <c r="QNZ151" s="2"/>
      <c r="QOA151" s="2"/>
      <c r="QOB151" s="2"/>
      <c r="QOC151" s="2"/>
      <c r="QOD151" s="2"/>
      <c r="QOE151" s="2"/>
      <c r="QOF151" s="2"/>
      <c r="QOG151" s="2"/>
      <c r="QOH151" s="2"/>
      <c r="QOI151" s="2"/>
      <c r="QOJ151" s="2"/>
      <c r="QOK151" s="2"/>
      <c r="QOL151" s="2"/>
      <c r="QOM151" s="2"/>
      <c r="QON151" s="2"/>
      <c r="QOO151" s="2"/>
      <c r="QOP151" s="2"/>
      <c r="QOQ151" s="2"/>
      <c r="QOR151" s="2"/>
      <c r="QOS151" s="2"/>
      <c r="QOT151" s="2"/>
      <c r="QOU151" s="2"/>
      <c r="QOV151" s="2"/>
      <c r="QOW151" s="2"/>
      <c r="QOX151" s="2"/>
      <c r="QOY151" s="2"/>
      <c r="QOZ151" s="2"/>
      <c r="QPA151" s="2"/>
      <c r="QPB151" s="2"/>
      <c r="QPC151" s="2"/>
      <c r="QPD151" s="2"/>
      <c r="QPE151" s="2"/>
      <c r="QPF151" s="2"/>
      <c r="QPG151" s="2"/>
      <c r="QPH151" s="2"/>
      <c r="QPI151" s="2"/>
      <c r="QPJ151" s="2"/>
      <c r="QPK151" s="2"/>
      <c r="QPL151" s="2"/>
      <c r="QPM151" s="2"/>
      <c r="QPN151" s="2"/>
      <c r="QPO151" s="2"/>
      <c r="QPP151" s="2"/>
      <c r="QPQ151" s="2"/>
      <c r="QPR151" s="2"/>
      <c r="QPS151" s="2"/>
      <c r="QPT151" s="2"/>
      <c r="QPU151" s="2"/>
      <c r="QPV151" s="2"/>
      <c r="QPW151" s="2"/>
      <c r="QPX151" s="2"/>
      <c r="QPY151" s="2"/>
      <c r="QPZ151" s="2"/>
      <c r="QQA151" s="2"/>
      <c r="QQB151" s="2"/>
      <c r="QQC151" s="2"/>
      <c r="QQD151" s="2"/>
      <c r="QQE151" s="2"/>
      <c r="QQF151" s="2"/>
      <c r="QQG151" s="2"/>
      <c r="QQH151" s="2"/>
      <c r="QQI151" s="2"/>
      <c r="QQJ151" s="2"/>
      <c r="QQK151" s="2"/>
      <c r="QQL151" s="2"/>
      <c r="QQM151" s="2"/>
      <c r="QQN151" s="2"/>
      <c r="QQO151" s="2"/>
      <c r="QQP151" s="2"/>
      <c r="QQQ151" s="2"/>
      <c r="QQR151" s="2"/>
      <c r="QQS151" s="2"/>
      <c r="QQT151" s="2"/>
      <c r="QQU151" s="2"/>
      <c r="QQV151" s="2"/>
      <c r="QQW151" s="2"/>
      <c r="QQX151" s="2"/>
      <c r="QQY151" s="2"/>
      <c r="QQZ151" s="2"/>
      <c r="QRA151" s="2"/>
      <c r="QRB151" s="2"/>
      <c r="QRC151" s="2"/>
      <c r="QRD151" s="2"/>
      <c r="QRE151" s="2"/>
      <c r="QRF151" s="2"/>
      <c r="QRG151" s="2"/>
      <c r="QRH151" s="2"/>
      <c r="QRI151" s="2"/>
      <c r="QRJ151" s="2"/>
      <c r="QRK151" s="2"/>
      <c r="QRL151" s="2"/>
      <c r="QRM151" s="2"/>
      <c r="QRN151" s="2"/>
      <c r="QRO151" s="2"/>
      <c r="QRP151" s="2"/>
      <c r="QRQ151" s="2"/>
      <c r="QRR151" s="2"/>
      <c r="QRS151" s="2"/>
      <c r="QRT151" s="2"/>
      <c r="QRU151" s="2"/>
      <c r="QRV151" s="2"/>
      <c r="QRW151" s="2"/>
      <c r="QRX151" s="2"/>
      <c r="QRY151" s="2"/>
      <c r="QRZ151" s="2"/>
      <c r="QSA151" s="2"/>
      <c r="QSB151" s="2"/>
      <c r="QSC151" s="2"/>
      <c r="QSD151" s="2"/>
      <c r="QSE151" s="2"/>
      <c r="QSF151" s="2"/>
      <c r="QSG151" s="2"/>
      <c r="QSH151" s="2"/>
      <c r="QSI151" s="2"/>
      <c r="QSJ151" s="2"/>
      <c r="QSK151" s="2"/>
      <c r="QSL151" s="2"/>
      <c r="QSM151" s="2"/>
      <c r="QSN151" s="2"/>
      <c r="QSO151" s="2"/>
      <c r="QSP151" s="2"/>
      <c r="QSQ151" s="2"/>
      <c r="QSR151" s="2"/>
      <c r="QSS151" s="2"/>
      <c r="QST151" s="2"/>
      <c r="QSU151" s="2"/>
      <c r="QSV151" s="2"/>
      <c r="QSW151" s="2"/>
      <c r="QSX151" s="2"/>
      <c r="QSY151" s="2"/>
      <c r="QSZ151" s="2"/>
      <c r="QTA151" s="2"/>
      <c r="QTB151" s="2"/>
      <c r="QTC151" s="2"/>
      <c r="QTD151" s="2"/>
      <c r="QTE151" s="2"/>
      <c r="QTF151" s="2"/>
      <c r="QTG151" s="2"/>
      <c r="QTH151" s="2"/>
      <c r="QTI151" s="2"/>
      <c r="QTJ151" s="2"/>
      <c r="QTK151" s="2"/>
      <c r="QTL151" s="2"/>
      <c r="QTM151" s="2"/>
      <c r="QTN151" s="2"/>
      <c r="QTO151" s="2"/>
      <c r="QTP151" s="2"/>
      <c r="QTQ151" s="2"/>
      <c r="QTR151" s="2"/>
      <c r="QTS151" s="2"/>
      <c r="QTT151" s="2"/>
      <c r="QTU151" s="2"/>
      <c r="QTV151" s="2"/>
      <c r="QTW151" s="2"/>
      <c r="QTX151" s="2"/>
      <c r="QTY151" s="2"/>
      <c r="QTZ151" s="2"/>
      <c r="QUA151" s="2"/>
      <c r="QUB151" s="2"/>
      <c r="QUC151" s="2"/>
      <c r="QUD151" s="2"/>
      <c r="QUE151" s="2"/>
      <c r="QUF151" s="2"/>
      <c r="QUG151" s="2"/>
      <c r="QUH151" s="2"/>
      <c r="QUI151" s="2"/>
      <c r="QUJ151" s="2"/>
      <c r="QUK151" s="2"/>
      <c r="QUL151" s="2"/>
      <c r="QUM151" s="2"/>
      <c r="QUN151" s="2"/>
      <c r="QUO151" s="2"/>
      <c r="QUP151" s="2"/>
      <c r="QUQ151" s="2"/>
      <c r="QUR151" s="2"/>
      <c r="QUS151" s="2"/>
      <c r="QUT151" s="2"/>
      <c r="QUU151" s="2"/>
      <c r="QUV151" s="2"/>
      <c r="QUW151" s="2"/>
      <c r="QUX151" s="2"/>
      <c r="QUY151" s="2"/>
      <c r="QUZ151" s="2"/>
      <c r="QVA151" s="2"/>
      <c r="QVB151" s="2"/>
      <c r="QVC151" s="2"/>
      <c r="QVD151" s="2"/>
      <c r="QVE151" s="2"/>
      <c r="QVF151" s="2"/>
      <c r="QVG151" s="2"/>
      <c r="QVH151" s="2"/>
      <c r="QVI151" s="2"/>
      <c r="QVJ151" s="2"/>
      <c r="QVK151" s="2"/>
      <c r="QVL151" s="2"/>
      <c r="QVM151" s="2"/>
      <c r="QVN151" s="2"/>
      <c r="QVO151" s="2"/>
      <c r="QVP151" s="2"/>
      <c r="QVQ151" s="2"/>
      <c r="QVR151" s="2"/>
      <c r="QVS151" s="2"/>
      <c r="QVT151" s="2"/>
      <c r="QVU151" s="2"/>
      <c r="QVV151" s="2"/>
      <c r="QVW151" s="2"/>
      <c r="QVX151" s="2"/>
      <c r="QVY151" s="2"/>
      <c r="QVZ151" s="2"/>
      <c r="QWA151" s="2"/>
      <c r="QWB151" s="2"/>
      <c r="QWC151" s="2"/>
      <c r="QWD151" s="2"/>
      <c r="QWE151" s="2"/>
      <c r="QWF151" s="2"/>
      <c r="QWG151" s="2"/>
      <c r="QWH151" s="2"/>
      <c r="QWI151" s="2"/>
      <c r="QWJ151" s="2"/>
      <c r="QWK151" s="2"/>
      <c r="QWL151" s="2"/>
      <c r="QWM151" s="2"/>
      <c r="QWN151" s="2"/>
      <c r="QWO151" s="2"/>
      <c r="QWP151" s="2"/>
      <c r="QWQ151" s="2"/>
      <c r="QWR151" s="2"/>
      <c r="QWS151" s="2"/>
      <c r="QWT151" s="2"/>
      <c r="QWU151" s="2"/>
      <c r="QWV151" s="2"/>
      <c r="QWW151" s="2"/>
      <c r="QWX151" s="2"/>
      <c r="QWY151" s="2"/>
      <c r="QWZ151" s="2"/>
      <c r="QXA151" s="2"/>
      <c r="QXB151" s="2"/>
      <c r="QXC151" s="2"/>
      <c r="QXD151" s="2"/>
      <c r="QXE151" s="2"/>
      <c r="QXF151" s="2"/>
      <c r="QXG151" s="2"/>
      <c r="QXH151" s="2"/>
      <c r="QXI151" s="2"/>
      <c r="QXJ151" s="2"/>
      <c r="QXK151" s="2"/>
      <c r="QXL151" s="2"/>
      <c r="QXM151" s="2"/>
      <c r="QXN151" s="2"/>
      <c r="QXO151" s="2"/>
      <c r="QXP151" s="2"/>
      <c r="QXQ151" s="2"/>
      <c r="QXR151" s="2"/>
      <c r="QXS151" s="2"/>
      <c r="QXT151" s="2"/>
      <c r="QXU151" s="2"/>
      <c r="QXV151" s="2"/>
      <c r="QXW151" s="2"/>
      <c r="QXX151" s="2"/>
      <c r="QXY151" s="2"/>
      <c r="QXZ151" s="2"/>
      <c r="QYA151" s="2"/>
      <c r="QYB151" s="2"/>
      <c r="QYC151" s="2"/>
      <c r="QYD151" s="2"/>
      <c r="QYE151" s="2"/>
      <c r="QYF151" s="2"/>
      <c r="QYG151" s="2"/>
      <c r="QYH151" s="2"/>
      <c r="QYI151" s="2"/>
      <c r="QYJ151" s="2"/>
      <c r="QYK151" s="2"/>
      <c r="QYL151" s="2"/>
      <c r="QYM151" s="2"/>
      <c r="QYN151" s="2"/>
      <c r="QYO151" s="2"/>
      <c r="QYP151" s="2"/>
      <c r="QYQ151" s="2"/>
      <c r="QYR151" s="2"/>
      <c r="QYS151" s="2"/>
      <c r="QYT151" s="2"/>
      <c r="QYU151" s="2"/>
      <c r="QYV151" s="2"/>
      <c r="QYW151" s="2"/>
      <c r="QYX151" s="2"/>
      <c r="QYY151" s="2"/>
      <c r="QYZ151" s="2"/>
      <c r="QZA151" s="2"/>
      <c r="QZB151" s="2"/>
      <c r="QZC151" s="2"/>
      <c r="QZD151" s="2"/>
      <c r="QZE151" s="2"/>
      <c r="QZF151" s="2"/>
      <c r="QZG151" s="2"/>
      <c r="QZH151" s="2"/>
      <c r="QZI151" s="2"/>
      <c r="QZJ151" s="2"/>
      <c r="QZK151" s="2"/>
      <c r="QZL151" s="2"/>
      <c r="QZM151" s="2"/>
      <c r="QZN151" s="2"/>
      <c r="QZO151" s="2"/>
      <c r="QZP151" s="2"/>
      <c r="QZQ151" s="2"/>
      <c r="QZR151" s="2"/>
      <c r="QZS151" s="2"/>
      <c r="QZT151" s="2"/>
      <c r="QZU151" s="2"/>
      <c r="QZV151" s="2"/>
      <c r="QZW151" s="2"/>
      <c r="QZX151" s="2"/>
      <c r="QZY151" s="2"/>
      <c r="QZZ151" s="2"/>
      <c r="RAA151" s="2"/>
      <c r="RAB151" s="2"/>
      <c r="RAC151" s="2"/>
      <c r="RAD151" s="2"/>
      <c r="RAE151" s="2"/>
      <c r="RAF151" s="2"/>
      <c r="RAG151" s="2"/>
      <c r="RAH151" s="2"/>
      <c r="RAI151" s="2"/>
      <c r="RAJ151" s="2"/>
      <c r="RAK151" s="2"/>
      <c r="RAL151" s="2"/>
      <c r="RAM151" s="2"/>
      <c r="RAN151" s="2"/>
      <c r="RAO151" s="2"/>
      <c r="RAP151" s="2"/>
      <c r="RAQ151" s="2"/>
      <c r="RAR151" s="2"/>
      <c r="RAS151" s="2"/>
      <c r="RAT151" s="2"/>
      <c r="RAU151" s="2"/>
      <c r="RAV151" s="2"/>
      <c r="RAW151" s="2"/>
      <c r="RAX151" s="2"/>
      <c r="RAY151" s="2"/>
      <c r="RAZ151" s="2"/>
      <c r="RBA151" s="2"/>
      <c r="RBB151" s="2"/>
      <c r="RBC151" s="2"/>
      <c r="RBD151" s="2"/>
      <c r="RBE151" s="2"/>
      <c r="RBF151" s="2"/>
      <c r="RBG151" s="2"/>
      <c r="RBH151" s="2"/>
      <c r="RBI151" s="2"/>
      <c r="RBJ151" s="2"/>
      <c r="RBK151" s="2"/>
      <c r="RBL151" s="2"/>
      <c r="RBM151" s="2"/>
      <c r="RBN151" s="2"/>
      <c r="RBO151" s="2"/>
      <c r="RBP151" s="2"/>
      <c r="RBQ151" s="2"/>
      <c r="RBR151" s="2"/>
      <c r="RBS151" s="2"/>
      <c r="RBT151" s="2"/>
      <c r="RBU151" s="2"/>
      <c r="RBV151" s="2"/>
      <c r="RBW151" s="2"/>
      <c r="RBX151" s="2"/>
      <c r="RBY151" s="2"/>
      <c r="RBZ151" s="2"/>
      <c r="RCA151" s="2"/>
      <c r="RCB151" s="2"/>
      <c r="RCC151" s="2"/>
      <c r="RCD151" s="2"/>
      <c r="RCE151" s="2"/>
      <c r="RCF151" s="2"/>
      <c r="RCG151" s="2"/>
      <c r="RCH151" s="2"/>
      <c r="RCI151" s="2"/>
      <c r="RCJ151" s="2"/>
      <c r="RCK151" s="2"/>
      <c r="RCL151" s="2"/>
      <c r="RCM151" s="2"/>
      <c r="RCN151" s="2"/>
      <c r="RCO151" s="2"/>
      <c r="RCP151" s="2"/>
      <c r="RCQ151" s="2"/>
      <c r="RCR151" s="2"/>
      <c r="RCS151" s="2"/>
      <c r="RCT151" s="2"/>
      <c r="RCU151" s="2"/>
      <c r="RCV151" s="2"/>
      <c r="RCW151" s="2"/>
      <c r="RCX151" s="2"/>
      <c r="RCY151" s="2"/>
      <c r="RCZ151" s="2"/>
      <c r="RDA151" s="2"/>
      <c r="RDB151" s="2"/>
      <c r="RDC151" s="2"/>
      <c r="RDD151" s="2"/>
      <c r="RDE151" s="2"/>
      <c r="RDF151" s="2"/>
      <c r="RDG151" s="2"/>
      <c r="RDH151" s="2"/>
      <c r="RDI151" s="2"/>
      <c r="RDJ151" s="2"/>
      <c r="RDK151" s="2"/>
      <c r="RDL151" s="2"/>
      <c r="RDM151" s="2"/>
      <c r="RDN151" s="2"/>
      <c r="RDO151" s="2"/>
      <c r="RDP151" s="2"/>
      <c r="RDQ151" s="2"/>
      <c r="RDR151" s="2"/>
      <c r="RDS151" s="2"/>
      <c r="RDT151" s="2"/>
      <c r="RDU151" s="2"/>
      <c r="RDV151" s="2"/>
      <c r="RDW151" s="2"/>
      <c r="RDX151" s="2"/>
      <c r="RDY151" s="2"/>
      <c r="RDZ151" s="2"/>
      <c r="REA151" s="2"/>
      <c r="REB151" s="2"/>
      <c r="REC151" s="2"/>
      <c r="RED151" s="2"/>
      <c r="REE151" s="2"/>
      <c r="REF151" s="2"/>
      <c r="REG151" s="2"/>
      <c r="REH151" s="2"/>
      <c r="REI151" s="2"/>
      <c r="REJ151" s="2"/>
      <c r="REK151" s="2"/>
      <c r="REL151" s="2"/>
      <c r="REM151" s="2"/>
      <c r="REN151" s="2"/>
      <c r="REO151" s="2"/>
      <c r="REP151" s="2"/>
      <c r="REQ151" s="2"/>
      <c r="RER151" s="2"/>
      <c r="RES151" s="2"/>
      <c r="RET151" s="2"/>
      <c r="REU151" s="2"/>
      <c r="REV151" s="2"/>
      <c r="REW151" s="2"/>
      <c r="REX151" s="2"/>
      <c r="REY151" s="2"/>
      <c r="REZ151" s="2"/>
      <c r="RFA151" s="2"/>
      <c r="RFB151" s="2"/>
      <c r="RFC151" s="2"/>
      <c r="RFD151" s="2"/>
      <c r="RFE151" s="2"/>
      <c r="RFF151" s="2"/>
      <c r="RFG151" s="2"/>
      <c r="RFH151" s="2"/>
      <c r="RFI151" s="2"/>
      <c r="RFJ151" s="2"/>
      <c r="RFK151" s="2"/>
      <c r="RFL151" s="2"/>
      <c r="RFM151" s="2"/>
      <c r="RFN151" s="2"/>
      <c r="RFO151" s="2"/>
      <c r="RFP151" s="2"/>
      <c r="RFQ151" s="2"/>
      <c r="RFR151" s="2"/>
      <c r="RFS151" s="2"/>
      <c r="RFT151" s="2"/>
      <c r="RFU151" s="2"/>
      <c r="RFV151" s="2"/>
      <c r="RFW151" s="2"/>
      <c r="RFX151" s="2"/>
      <c r="RFY151" s="2"/>
      <c r="RFZ151" s="2"/>
      <c r="RGA151" s="2"/>
      <c r="RGB151" s="2"/>
      <c r="RGC151" s="2"/>
      <c r="RGD151" s="2"/>
      <c r="RGE151" s="2"/>
      <c r="RGF151" s="2"/>
      <c r="RGG151" s="2"/>
      <c r="RGH151" s="2"/>
      <c r="RGI151" s="2"/>
      <c r="RGJ151" s="2"/>
      <c r="RGK151" s="2"/>
      <c r="RGL151" s="2"/>
      <c r="RGM151" s="2"/>
      <c r="RGN151" s="2"/>
      <c r="RGO151" s="2"/>
      <c r="RGP151" s="2"/>
      <c r="RGQ151" s="2"/>
      <c r="RGR151" s="2"/>
      <c r="RGS151" s="2"/>
      <c r="RGT151" s="2"/>
      <c r="RGU151" s="2"/>
      <c r="RGV151" s="2"/>
      <c r="RGW151" s="2"/>
      <c r="RGX151" s="2"/>
      <c r="RGY151" s="2"/>
      <c r="RGZ151" s="2"/>
      <c r="RHA151" s="2"/>
      <c r="RHB151" s="2"/>
      <c r="RHC151" s="2"/>
      <c r="RHD151" s="2"/>
      <c r="RHE151" s="2"/>
      <c r="RHF151" s="2"/>
      <c r="RHG151" s="2"/>
      <c r="RHH151" s="2"/>
      <c r="RHI151" s="2"/>
      <c r="RHJ151" s="2"/>
      <c r="RHK151" s="2"/>
      <c r="RHL151" s="2"/>
      <c r="RHM151" s="2"/>
      <c r="RHN151" s="2"/>
      <c r="RHO151" s="2"/>
      <c r="RHP151" s="2"/>
      <c r="RHQ151" s="2"/>
      <c r="RHR151" s="2"/>
      <c r="RHS151" s="2"/>
      <c r="RHT151" s="2"/>
      <c r="RHU151" s="2"/>
      <c r="RHV151" s="2"/>
      <c r="RHW151" s="2"/>
      <c r="RHX151" s="2"/>
      <c r="RHY151" s="2"/>
      <c r="RHZ151" s="2"/>
      <c r="RIA151" s="2"/>
      <c r="RIB151" s="2"/>
      <c r="RIC151" s="2"/>
      <c r="RID151" s="2"/>
      <c r="RIE151" s="2"/>
      <c r="RIF151" s="2"/>
      <c r="RIG151" s="2"/>
      <c r="RIH151" s="2"/>
      <c r="RII151" s="2"/>
      <c r="RIJ151" s="2"/>
      <c r="RIK151" s="2"/>
      <c r="RIL151" s="2"/>
      <c r="RIM151" s="2"/>
      <c r="RIN151" s="2"/>
      <c r="RIO151" s="2"/>
      <c r="RIP151" s="2"/>
      <c r="RIQ151" s="2"/>
      <c r="RIR151" s="2"/>
      <c r="RIS151" s="2"/>
      <c r="RIT151" s="2"/>
      <c r="RIU151" s="2"/>
      <c r="RIV151" s="2"/>
      <c r="RIW151" s="2"/>
      <c r="RIX151" s="2"/>
      <c r="RIY151" s="2"/>
      <c r="RIZ151" s="2"/>
      <c r="RJA151" s="2"/>
      <c r="RJB151" s="2"/>
      <c r="RJC151" s="2"/>
      <c r="RJD151" s="2"/>
      <c r="RJE151" s="2"/>
      <c r="RJF151" s="2"/>
      <c r="RJG151" s="2"/>
      <c r="RJH151" s="2"/>
      <c r="RJI151" s="2"/>
      <c r="RJJ151" s="2"/>
      <c r="RJK151" s="2"/>
      <c r="RJL151" s="2"/>
      <c r="RJM151" s="2"/>
      <c r="RJN151" s="2"/>
      <c r="RJO151" s="2"/>
      <c r="RJP151" s="2"/>
      <c r="RJQ151" s="2"/>
      <c r="RJR151" s="2"/>
      <c r="RJS151" s="2"/>
      <c r="RJT151" s="2"/>
      <c r="RJU151" s="2"/>
      <c r="RJV151" s="2"/>
      <c r="RJW151" s="2"/>
      <c r="RJX151" s="2"/>
      <c r="RJY151" s="2"/>
      <c r="RJZ151" s="2"/>
      <c r="RKA151" s="2"/>
      <c r="RKB151" s="2"/>
      <c r="RKC151" s="2"/>
      <c r="RKD151" s="2"/>
      <c r="RKE151" s="2"/>
      <c r="RKF151" s="2"/>
      <c r="RKG151" s="2"/>
      <c r="RKH151" s="2"/>
      <c r="RKI151" s="2"/>
      <c r="RKJ151" s="2"/>
      <c r="RKK151" s="2"/>
      <c r="RKL151" s="2"/>
      <c r="RKM151" s="2"/>
      <c r="RKN151" s="2"/>
      <c r="RKO151" s="2"/>
      <c r="RKP151" s="2"/>
      <c r="RKQ151" s="2"/>
      <c r="RKR151" s="2"/>
      <c r="RKS151" s="2"/>
      <c r="RKT151" s="2"/>
      <c r="RKU151" s="2"/>
      <c r="RKV151" s="2"/>
      <c r="RKW151" s="2"/>
      <c r="RKX151" s="2"/>
      <c r="RKY151" s="2"/>
      <c r="RKZ151" s="2"/>
      <c r="RLA151" s="2"/>
      <c r="RLB151" s="2"/>
      <c r="RLC151" s="2"/>
      <c r="RLD151" s="2"/>
      <c r="RLE151" s="2"/>
      <c r="RLF151" s="2"/>
      <c r="RLG151" s="2"/>
      <c r="RLH151" s="2"/>
      <c r="RLI151" s="2"/>
      <c r="RLJ151" s="2"/>
      <c r="RLK151" s="2"/>
      <c r="RLL151" s="2"/>
      <c r="RLM151" s="2"/>
      <c r="RLN151" s="2"/>
      <c r="RLO151" s="2"/>
      <c r="RLP151" s="2"/>
      <c r="RLQ151" s="2"/>
      <c r="RLR151" s="2"/>
      <c r="RLS151" s="2"/>
      <c r="RLT151" s="2"/>
      <c r="RLU151" s="2"/>
      <c r="RLV151" s="2"/>
      <c r="RLW151" s="2"/>
      <c r="RLX151" s="2"/>
      <c r="RLY151" s="2"/>
      <c r="RLZ151" s="2"/>
      <c r="RMA151" s="2"/>
      <c r="RMB151" s="2"/>
      <c r="RMC151" s="2"/>
      <c r="RMD151" s="2"/>
      <c r="RME151" s="2"/>
      <c r="RMF151" s="2"/>
      <c r="RMG151" s="2"/>
      <c r="RMH151" s="2"/>
      <c r="RMI151" s="2"/>
      <c r="RMJ151" s="2"/>
      <c r="RMK151" s="2"/>
      <c r="RML151" s="2"/>
      <c r="RMM151" s="2"/>
      <c r="RMN151" s="2"/>
      <c r="RMO151" s="2"/>
      <c r="RMP151" s="2"/>
      <c r="RMQ151" s="2"/>
      <c r="RMR151" s="2"/>
      <c r="RMS151" s="2"/>
      <c r="RMT151" s="2"/>
      <c r="RMU151" s="2"/>
      <c r="RMV151" s="2"/>
      <c r="RMW151" s="2"/>
      <c r="RMX151" s="2"/>
      <c r="RMY151" s="2"/>
      <c r="RMZ151" s="2"/>
      <c r="RNA151" s="2"/>
      <c r="RNB151" s="2"/>
      <c r="RNC151" s="2"/>
      <c r="RND151" s="2"/>
      <c r="RNE151" s="2"/>
      <c r="RNF151" s="2"/>
      <c r="RNG151" s="2"/>
      <c r="RNH151" s="2"/>
      <c r="RNI151" s="2"/>
      <c r="RNJ151" s="2"/>
      <c r="RNK151" s="2"/>
      <c r="RNL151" s="2"/>
      <c r="RNM151" s="2"/>
      <c r="RNN151" s="2"/>
      <c r="RNO151" s="2"/>
      <c r="RNP151" s="2"/>
      <c r="RNQ151" s="2"/>
      <c r="RNR151" s="2"/>
      <c r="RNS151" s="2"/>
      <c r="RNT151" s="2"/>
      <c r="RNU151" s="2"/>
      <c r="RNV151" s="2"/>
      <c r="RNW151" s="2"/>
      <c r="RNX151" s="2"/>
      <c r="RNY151" s="2"/>
      <c r="RNZ151" s="2"/>
      <c r="ROA151" s="2"/>
      <c r="ROB151" s="2"/>
      <c r="ROC151" s="2"/>
      <c r="ROD151" s="2"/>
      <c r="ROE151" s="2"/>
      <c r="ROF151" s="2"/>
      <c r="ROG151" s="2"/>
      <c r="ROH151" s="2"/>
      <c r="ROI151" s="2"/>
      <c r="ROJ151" s="2"/>
      <c r="ROK151" s="2"/>
      <c r="ROL151" s="2"/>
      <c r="ROM151" s="2"/>
      <c r="RON151" s="2"/>
      <c r="ROO151" s="2"/>
      <c r="ROP151" s="2"/>
      <c r="ROQ151" s="2"/>
      <c r="ROR151" s="2"/>
      <c r="ROS151" s="2"/>
      <c r="ROT151" s="2"/>
      <c r="ROU151" s="2"/>
      <c r="ROV151" s="2"/>
      <c r="ROW151" s="2"/>
      <c r="ROX151" s="2"/>
      <c r="ROY151" s="2"/>
      <c r="ROZ151" s="2"/>
      <c r="RPA151" s="2"/>
      <c r="RPB151" s="2"/>
      <c r="RPC151" s="2"/>
      <c r="RPD151" s="2"/>
      <c r="RPE151" s="2"/>
      <c r="RPF151" s="2"/>
      <c r="RPG151" s="2"/>
      <c r="RPH151" s="2"/>
      <c r="RPI151" s="2"/>
      <c r="RPJ151" s="2"/>
      <c r="RPK151" s="2"/>
      <c r="RPL151" s="2"/>
      <c r="RPM151" s="2"/>
      <c r="RPN151" s="2"/>
      <c r="RPO151" s="2"/>
      <c r="RPP151" s="2"/>
      <c r="RPQ151" s="2"/>
      <c r="RPR151" s="2"/>
      <c r="RPS151" s="2"/>
      <c r="RPT151" s="2"/>
      <c r="RPU151" s="2"/>
      <c r="RPV151" s="2"/>
      <c r="RPW151" s="2"/>
      <c r="RPX151" s="2"/>
      <c r="RPY151" s="2"/>
      <c r="RPZ151" s="2"/>
      <c r="RQA151" s="2"/>
      <c r="RQB151" s="2"/>
      <c r="RQC151" s="2"/>
      <c r="RQD151" s="2"/>
      <c r="RQE151" s="2"/>
      <c r="RQF151" s="2"/>
      <c r="RQG151" s="2"/>
      <c r="RQH151" s="2"/>
      <c r="RQI151" s="2"/>
      <c r="RQJ151" s="2"/>
      <c r="RQK151" s="2"/>
      <c r="RQL151" s="2"/>
      <c r="RQM151" s="2"/>
      <c r="RQN151" s="2"/>
      <c r="RQO151" s="2"/>
      <c r="RQP151" s="2"/>
      <c r="RQQ151" s="2"/>
      <c r="RQR151" s="2"/>
      <c r="RQS151" s="2"/>
      <c r="RQT151" s="2"/>
      <c r="RQU151" s="2"/>
      <c r="RQV151" s="2"/>
      <c r="RQW151" s="2"/>
      <c r="RQX151" s="2"/>
      <c r="RQY151" s="2"/>
      <c r="RQZ151" s="2"/>
      <c r="RRA151" s="2"/>
      <c r="RRB151" s="2"/>
      <c r="RRC151" s="2"/>
      <c r="RRD151" s="2"/>
      <c r="RRE151" s="2"/>
      <c r="RRF151" s="2"/>
      <c r="RRG151" s="2"/>
      <c r="RRH151" s="2"/>
      <c r="RRI151" s="2"/>
      <c r="RRJ151" s="2"/>
      <c r="RRK151" s="2"/>
      <c r="RRL151" s="2"/>
      <c r="RRM151" s="2"/>
      <c r="RRN151" s="2"/>
      <c r="RRO151" s="2"/>
      <c r="RRP151" s="2"/>
      <c r="RRQ151" s="2"/>
      <c r="RRR151" s="2"/>
      <c r="RRS151" s="2"/>
      <c r="RRT151" s="2"/>
      <c r="RRU151" s="2"/>
      <c r="RRV151" s="2"/>
      <c r="RRW151" s="2"/>
      <c r="RRX151" s="2"/>
      <c r="RRY151" s="2"/>
      <c r="RRZ151" s="2"/>
      <c r="RSA151" s="2"/>
      <c r="RSB151" s="2"/>
      <c r="RSC151" s="2"/>
      <c r="RSD151" s="2"/>
      <c r="RSE151" s="2"/>
      <c r="RSF151" s="2"/>
      <c r="RSG151" s="2"/>
      <c r="RSH151" s="2"/>
      <c r="RSI151" s="2"/>
      <c r="RSJ151" s="2"/>
      <c r="RSK151" s="2"/>
      <c r="RSL151" s="2"/>
      <c r="RSM151" s="2"/>
      <c r="RSN151" s="2"/>
      <c r="RSO151" s="2"/>
      <c r="RSP151" s="2"/>
      <c r="RSQ151" s="2"/>
      <c r="RSR151" s="2"/>
      <c r="RSS151" s="2"/>
      <c r="RST151" s="2"/>
      <c r="RSU151" s="2"/>
      <c r="RSV151" s="2"/>
      <c r="RSW151" s="2"/>
      <c r="RSX151" s="2"/>
      <c r="RSY151" s="2"/>
      <c r="RSZ151" s="2"/>
      <c r="RTA151" s="2"/>
      <c r="RTB151" s="2"/>
      <c r="RTC151" s="2"/>
      <c r="RTD151" s="2"/>
      <c r="RTE151" s="2"/>
      <c r="RTF151" s="2"/>
      <c r="RTG151" s="2"/>
      <c r="RTH151" s="2"/>
      <c r="RTI151" s="2"/>
      <c r="RTJ151" s="2"/>
      <c r="RTK151" s="2"/>
      <c r="RTL151" s="2"/>
      <c r="RTM151" s="2"/>
      <c r="RTN151" s="2"/>
      <c r="RTO151" s="2"/>
      <c r="RTP151" s="2"/>
      <c r="RTQ151" s="2"/>
      <c r="RTR151" s="2"/>
      <c r="RTS151" s="2"/>
      <c r="RTT151" s="2"/>
      <c r="RTU151" s="2"/>
      <c r="RTV151" s="2"/>
      <c r="RTW151" s="2"/>
      <c r="RTX151" s="2"/>
      <c r="RTY151" s="2"/>
      <c r="RTZ151" s="2"/>
      <c r="RUA151" s="2"/>
      <c r="RUB151" s="2"/>
      <c r="RUC151" s="2"/>
      <c r="RUD151" s="2"/>
      <c r="RUE151" s="2"/>
      <c r="RUF151" s="2"/>
      <c r="RUG151" s="2"/>
      <c r="RUH151" s="2"/>
      <c r="RUI151" s="2"/>
      <c r="RUJ151" s="2"/>
      <c r="RUK151" s="2"/>
      <c r="RUL151" s="2"/>
      <c r="RUM151" s="2"/>
      <c r="RUN151" s="2"/>
      <c r="RUO151" s="2"/>
      <c r="RUP151" s="2"/>
      <c r="RUQ151" s="2"/>
      <c r="RUR151" s="2"/>
      <c r="RUS151" s="2"/>
      <c r="RUT151" s="2"/>
      <c r="RUU151" s="2"/>
      <c r="RUV151" s="2"/>
      <c r="RUW151" s="2"/>
      <c r="RUX151" s="2"/>
      <c r="RUY151" s="2"/>
      <c r="RUZ151" s="2"/>
      <c r="RVA151" s="2"/>
      <c r="RVB151" s="2"/>
      <c r="RVC151" s="2"/>
      <c r="RVD151" s="2"/>
      <c r="RVE151" s="2"/>
      <c r="RVF151" s="2"/>
      <c r="RVG151" s="2"/>
      <c r="RVH151" s="2"/>
      <c r="RVI151" s="2"/>
      <c r="RVJ151" s="2"/>
      <c r="RVK151" s="2"/>
      <c r="RVL151" s="2"/>
      <c r="RVM151" s="2"/>
      <c r="RVN151" s="2"/>
      <c r="RVO151" s="2"/>
      <c r="RVP151" s="2"/>
      <c r="RVQ151" s="2"/>
      <c r="RVR151" s="2"/>
      <c r="RVS151" s="2"/>
      <c r="RVT151" s="2"/>
      <c r="RVU151" s="2"/>
      <c r="RVV151" s="2"/>
      <c r="RVW151" s="2"/>
      <c r="RVX151" s="2"/>
      <c r="RVY151" s="2"/>
      <c r="RVZ151" s="2"/>
      <c r="RWA151" s="2"/>
      <c r="RWB151" s="2"/>
      <c r="RWC151" s="2"/>
      <c r="RWD151" s="2"/>
      <c r="RWE151" s="2"/>
      <c r="RWF151" s="2"/>
      <c r="RWG151" s="2"/>
      <c r="RWH151" s="2"/>
      <c r="RWI151" s="2"/>
      <c r="RWJ151" s="2"/>
      <c r="RWK151" s="2"/>
      <c r="RWL151" s="2"/>
      <c r="RWM151" s="2"/>
      <c r="RWN151" s="2"/>
      <c r="RWO151" s="2"/>
      <c r="RWP151" s="2"/>
      <c r="RWQ151" s="2"/>
      <c r="RWR151" s="2"/>
      <c r="RWS151" s="2"/>
      <c r="RWT151" s="2"/>
      <c r="RWU151" s="2"/>
      <c r="RWV151" s="2"/>
      <c r="RWW151" s="2"/>
      <c r="RWX151" s="2"/>
      <c r="RWY151" s="2"/>
      <c r="RWZ151" s="2"/>
      <c r="RXA151" s="2"/>
      <c r="RXB151" s="2"/>
      <c r="RXC151" s="2"/>
      <c r="RXD151" s="2"/>
      <c r="RXE151" s="2"/>
      <c r="RXF151" s="2"/>
      <c r="RXG151" s="2"/>
      <c r="RXH151" s="2"/>
      <c r="RXI151" s="2"/>
      <c r="RXJ151" s="2"/>
      <c r="RXK151" s="2"/>
      <c r="RXL151" s="2"/>
      <c r="RXM151" s="2"/>
      <c r="RXN151" s="2"/>
      <c r="RXO151" s="2"/>
      <c r="RXP151" s="2"/>
      <c r="RXQ151" s="2"/>
      <c r="RXR151" s="2"/>
      <c r="RXS151" s="2"/>
      <c r="RXT151" s="2"/>
      <c r="RXU151" s="2"/>
      <c r="RXV151" s="2"/>
      <c r="RXW151" s="2"/>
      <c r="RXX151" s="2"/>
      <c r="RXY151" s="2"/>
      <c r="RXZ151" s="2"/>
      <c r="RYA151" s="2"/>
      <c r="RYB151" s="2"/>
      <c r="RYC151" s="2"/>
      <c r="RYD151" s="2"/>
      <c r="RYE151" s="2"/>
      <c r="RYF151" s="2"/>
      <c r="RYG151" s="2"/>
      <c r="RYH151" s="2"/>
      <c r="RYI151" s="2"/>
      <c r="RYJ151" s="2"/>
      <c r="RYK151" s="2"/>
      <c r="RYL151" s="2"/>
      <c r="RYM151" s="2"/>
      <c r="RYN151" s="2"/>
      <c r="RYO151" s="2"/>
      <c r="RYP151" s="2"/>
      <c r="RYQ151" s="2"/>
      <c r="RYR151" s="2"/>
      <c r="RYS151" s="2"/>
      <c r="RYT151" s="2"/>
      <c r="RYU151" s="2"/>
      <c r="RYV151" s="2"/>
      <c r="RYW151" s="2"/>
      <c r="RYX151" s="2"/>
      <c r="RYY151" s="2"/>
      <c r="RYZ151" s="2"/>
      <c r="RZA151" s="2"/>
      <c r="RZB151" s="2"/>
      <c r="RZC151" s="2"/>
      <c r="RZD151" s="2"/>
      <c r="RZE151" s="2"/>
      <c r="RZF151" s="2"/>
      <c r="RZG151" s="2"/>
      <c r="RZH151" s="2"/>
      <c r="RZI151" s="2"/>
      <c r="RZJ151" s="2"/>
      <c r="RZK151" s="2"/>
      <c r="RZL151" s="2"/>
      <c r="RZM151" s="2"/>
      <c r="RZN151" s="2"/>
      <c r="RZO151" s="2"/>
      <c r="RZP151" s="2"/>
      <c r="RZQ151" s="2"/>
      <c r="RZR151" s="2"/>
      <c r="RZS151" s="2"/>
      <c r="RZT151" s="2"/>
      <c r="RZU151" s="2"/>
      <c r="RZV151" s="2"/>
      <c r="RZW151" s="2"/>
      <c r="RZX151" s="2"/>
      <c r="RZY151" s="2"/>
      <c r="RZZ151" s="2"/>
      <c r="SAA151" s="2"/>
      <c r="SAB151" s="2"/>
      <c r="SAC151" s="2"/>
      <c r="SAD151" s="2"/>
      <c r="SAE151" s="2"/>
      <c r="SAF151" s="2"/>
      <c r="SAG151" s="2"/>
      <c r="SAH151" s="2"/>
      <c r="SAI151" s="2"/>
      <c r="SAJ151" s="2"/>
      <c r="SAK151" s="2"/>
      <c r="SAL151" s="2"/>
      <c r="SAM151" s="2"/>
      <c r="SAN151" s="2"/>
      <c r="SAO151" s="2"/>
      <c r="SAP151" s="2"/>
      <c r="SAQ151" s="2"/>
      <c r="SAR151" s="2"/>
      <c r="SAS151" s="2"/>
      <c r="SAT151" s="2"/>
      <c r="SAU151" s="2"/>
      <c r="SAV151" s="2"/>
      <c r="SAW151" s="2"/>
      <c r="SAX151" s="2"/>
      <c r="SAY151" s="2"/>
      <c r="SAZ151" s="2"/>
      <c r="SBA151" s="2"/>
      <c r="SBB151" s="2"/>
      <c r="SBC151" s="2"/>
      <c r="SBD151" s="2"/>
      <c r="SBE151" s="2"/>
      <c r="SBF151" s="2"/>
      <c r="SBG151" s="2"/>
      <c r="SBH151" s="2"/>
      <c r="SBI151" s="2"/>
      <c r="SBJ151" s="2"/>
      <c r="SBK151" s="2"/>
      <c r="SBL151" s="2"/>
      <c r="SBM151" s="2"/>
      <c r="SBN151" s="2"/>
      <c r="SBO151" s="2"/>
      <c r="SBP151" s="2"/>
      <c r="SBQ151" s="2"/>
      <c r="SBR151" s="2"/>
      <c r="SBS151" s="2"/>
      <c r="SBT151" s="2"/>
      <c r="SBU151" s="2"/>
      <c r="SBV151" s="2"/>
      <c r="SBW151" s="2"/>
      <c r="SBX151" s="2"/>
      <c r="SBY151" s="2"/>
      <c r="SBZ151" s="2"/>
      <c r="SCA151" s="2"/>
      <c r="SCB151" s="2"/>
      <c r="SCC151" s="2"/>
      <c r="SCD151" s="2"/>
      <c r="SCE151" s="2"/>
      <c r="SCF151" s="2"/>
      <c r="SCG151" s="2"/>
      <c r="SCH151" s="2"/>
      <c r="SCI151" s="2"/>
      <c r="SCJ151" s="2"/>
      <c r="SCK151" s="2"/>
      <c r="SCL151" s="2"/>
      <c r="SCM151" s="2"/>
      <c r="SCN151" s="2"/>
      <c r="SCO151" s="2"/>
      <c r="SCP151" s="2"/>
      <c r="SCQ151" s="2"/>
      <c r="SCR151" s="2"/>
      <c r="SCS151" s="2"/>
      <c r="SCT151" s="2"/>
      <c r="SCU151" s="2"/>
      <c r="SCV151" s="2"/>
      <c r="SCW151" s="2"/>
      <c r="SCX151" s="2"/>
      <c r="SCY151" s="2"/>
      <c r="SCZ151" s="2"/>
      <c r="SDA151" s="2"/>
      <c r="SDB151" s="2"/>
      <c r="SDC151" s="2"/>
      <c r="SDD151" s="2"/>
      <c r="SDE151" s="2"/>
      <c r="SDF151" s="2"/>
      <c r="SDG151" s="2"/>
      <c r="SDH151" s="2"/>
      <c r="SDI151" s="2"/>
      <c r="SDJ151" s="2"/>
      <c r="SDK151" s="2"/>
      <c r="SDL151" s="2"/>
      <c r="SDM151" s="2"/>
      <c r="SDN151" s="2"/>
      <c r="SDO151" s="2"/>
      <c r="SDP151" s="2"/>
      <c r="SDQ151" s="2"/>
      <c r="SDR151" s="2"/>
      <c r="SDS151" s="2"/>
      <c r="SDT151" s="2"/>
      <c r="SDU151" s="2"/>
      <c r="SDV151" s="2"/>
      <c r="SDW151" s="2"/>
      <c r="SDX151" s="2"/>
      <c r="SDY151" s="2"/>
      <c r="SDZ151" s="2"/>
      <c r="SEA151" s="2"/>
      <c r="SEB151" s="2"/>
      <c r="SEC151" s="2"/>
      <c r="SED151" s="2"/>
      <c r="SEE151" s="2"/>
      <c r="SEF151" s="2"/>
      <c r="SEG151" s="2"/>
      <c r="SEH151" s="2"/>
      <c r="SEI151" s="2"/>
      <c r="SEJ151" s="2"/>
      <c r="SEK151" s="2"/>
      <c r="SEL151" s="2"/>
      <c r="SEM151" s="2"/>
      <c r="SEN151" s="2"/>
      <c r="SEO151" s="2"/>
      <c r="SEP151" s="2"/>
      <c r="SEQ151" s="2"/>
      <c r="SER151" s="2"/>
      <c r="SES151" s="2"/>
      <c r="SET151" s="2"/>
      <c r="SEU151" s="2"/>
      <c r="SEV151" s="2"/>
      <c r="SEW151" s="2"/>
      <c r="SEX151" s="2"/>
      <c r="SEY151" s="2"/>
      <c r="SEZ151" s="2"/>
      <c r="SFA151" s="2"/>
      <c r="SFB151" s="2"/>
      <c r="SFC151" s="2"/>
      <c r="SFD151" s="2"/>
      <c r="SFE151" s="2"/>
      <c r="SFF151" s="2"/>
      <c r="SFG151" s="2"/>
      <c r="SFH151" s="2"/>
      <c r="SFI151" s="2"/>
      <c r="SFJ151" s="2"/>
      <c r="SFK151" s="2"/>
      <c r="SFL151" s="2"/>
      <c r="SFM151" s="2"/>
      <c r="SFN151" s="2"/>
      <c r="SFO151" s="2"/>
      <c r="SFP151" s="2"/>
      <c r="SFQ151" s="2"/>
      <c r="SFR151" s="2"/>
      <c r="SFS151" s="2"/>
      <c r="SFT151" s="2"/>
      <c r="SFU151" s="2"/>
      <c r="SFV151" s="2"/>
      <c r="SFW151" s="2"/>
      <c r="SFX151" s="2"/>
      <c r="SFY151" s="2"/>
      <c r="SFZ151" s="2"/>
      <c r="SGA151" s="2"/>
      <c r="SGB151" s="2"/>
      <c r="SGC151" s="2"/>
      <c r="SGD151" s="2"/>
      <c r="SGE151" s="2"/>
      <c r="SGF151" s="2"/>
      <c r="SGG151" s="2"/>
      <c r="SGH151" s="2"/>
      <c r="SGI151" s="2"/>
      <c r="SGJ151" s="2"/>
      <c r="SGK151" s="2"/>
      <c r="SGL151" s="2"/>
      <c r="SGM151" s="2"/>
      <c r="SGN151" s="2"/>
      <c r="SGO151" s="2"/>
      <c r="SGP151" s="2"/>
      <c r="SGQ151" s="2"/>
      <c r="SGR151" s="2"/>
      <c r="SGS151" s="2"/>
      <c r="SGT151" s="2"/>
      <c r="SGU151" s="2"/>
      <c r="SGV151" s="2"/>
      <c r="SGW151" s="2"/>
      <c r="SGX151" s="2"/>
      <c r="SGY151" s="2"/>
      <c r="SGZ151" s="2"/>
      <c r="SHA151" s="2"/>
      <c r="SHB151" s="2"/>
      <c r="SHC151" s="2"/>
      <c r="SHD151" s="2"/>
      <c r="SHE151" s="2"/>
      <c r="SHF151" s="2"/>
      <c r="SHG151" s="2"/>
      <c r="SHH151" s="2"/>
      <c r="SHI151" s="2"/>
      <c r="SHJ151" s="2"/>
      <c r="SHK151" s="2"/>
      <c r="SHL151" s="2"/>
      <c r="SHM151" s="2"/>
      <c r="SHN151" s="2"/>
      <c r="SHO151" s="2"/>
      <c r="SHP151" s="2"/>
      <c r="SHQ151" s="2"/>
      <c r="SHR151" s="2"/>
      <c r="SHS151" s="2"/>
      <c r="SHT151" s="2"/>
      <c r="SHU151" s="2"/>
      <c r="SHV151" s="2"/>
      <c r="SHW151" s="2"/>
      <c r="SHX151" s="2"/>
      <c r="SHY151" s="2"/>
      <c r="SHZ151" s="2"/>
      <c r="SIA151" s="2"/>
      <c r="SIB151" s="2"/>
      <c r="SIC151" s="2"/>
      <c r="SID151" s="2"/>
      <c r="SIE151" s="2"/>
      <c r="SIF151" s="2"/>
      <c r="SIG151" s="2"/>
      <c r="SIH151" s="2"/>
      <c r="SII151" s="2"/>
      <c r="SIJ151" s="2"/>
      <c r="SIK151" s="2"/>
      <c r="SIL151" s="2"/>
      <c r="SIM151" s="2"/>
      <c r="SIN151" s="2"/>
      <c r="SIO151" s="2"/>
      <c r="SIP151" s="2"/>
      <c r="SIQ151" s="2"/>
      <c r="SIR151" s="2"/>
      <c r="SIS151" s="2"/>
      <c r="SIT151" s="2"/>
      <c r="SIU151" s="2"/>
      <c r="SIV151" s="2"/>
      <c r="SIW151" s="2"/>
      <c r="SIX151" s="2"/>
      <c r="SIY151" s="2"/>
      <c r="SIZ151" s="2"/>
      <c r="SJA151" s="2"/>
      <c r="SJB151" s="2"/>
      <c r="SJC151" s="2"/>
      <c r="SJD151" s="2"/>
      <c r="SJE151" s="2"/>
      <c r="SJF151" s="2"/>
      <c r="SJG151" s="2"/>
      <c r="SJH151" s="2"/>
      <c r="SJI151" s="2"/>
      <c r="SJJ151" s="2"/>
      <c r="SJK151" s="2"/>
      <c r="SJL151" s="2"/>
      <c r="SJM151" s="2"/>
      <c r="SJN151" s="2"/>
      <c r="SJO151" s="2"/>
      <c r="SJP151" s="2"/>
      <c r="SJQ151" s="2"/>
      <c r="SJR151" s="2"/>
      <c r="SJS151" s="2"/>
      <c r="SJT151" s="2"/>
      <c r="SJU151" s="2"/>
      <c r="SJV151" s="2"/>
      <c r="SJW151" s="2"/>
      <c r="SJX151" s="2"/>
      <c r="SJY151" s="2"/>
      <c r="SJZ151" s="2"/>
      <c r="SKA151" s="2"/>
      <c r="SKB151" s="2"/>
      <c r="SKC151" s="2"/>
      <c r="SKD151" s="2"/>
      <c r="SKE151" s="2"/>
      <c r="SKF151" s="2"/>
      <c r="SKG151" s="2"/>
      <c r="SKH151" s="2"/>
      <c r="SKI151" s="2"/>
      <c r="SKJ151" s="2"/>
      <c r="SKK151" s="2"/>
      <c r="SKL151" s="2"/>
      <c r="SKM151" s="2"/>
      <c r="SKN151" s="2"/>
      <c r="SKO151" s="2"/>
      <c r="SKP151" s="2"/>
      <c r="SKQ151" s="2"/>
      <c r="SKR151" s="2"/>
      <c r="SKS151" s="2"/>
      <c r="SKT151" s="2"/>
      <c r="SKU151" s="2"/>
      <c r="SKV151" s="2"/>
      <c r="SKW151" s="2"/>
      <c r="SKX151" s="2"/>
      <c r="SKY151" s="2"/>
      <c r="SKZ151" s="2"/>
      <c r="SLA151" s="2"/>
      <c r="SLB151" s="2"/>
      <c r="SLC151" s="2"/>
      <c r="SLD151" s="2"/>
      <c r="SLE151" s="2"/>
      <c r="SLF151" s="2"/>
      <c r="SLG151" s="2"/>
      <c r="SLH151" s="2"/>
      <c r="SLI151" s="2"/>
      <c r="SLJ151" s="2"/>
      <c r="SLK151" s="2"/>
      <c r="SLL151" s="2"/>
      <c r="SLM151" s="2"/>
      <c r="SLN151" s="2"/>
      <c r="SLO151" s="2"/>
      <c r="SLP151" s="2"/>
      <c r="SLQ151" s="2"/>
      <c r="SLR151" s="2"/>
      <c r="SLS151" s="2"/>
      <c r="SLT151" s="2"/>
      <c r="SLU151" s="2"/>
      <c r="SLV151" s="2"/>
      <c r="SLW151" s="2"/>
      <c r="SLX151" s="2"/>
      <c r="SLY151" s="2"/>
      <c r="SLZ151" s="2"/>
      <c r="SMA151" s="2"/>
      <c r="SMB151" s="2"/>
      <c r="SMC151" s="2"/>
      <c r="SMD151" s="2"/>
      <c r="SME151" s="2"/>
      <c r="SMF151" s="2"/>
      <c r="SMG151" s="2"/>
      <c r="SMH151" s="2"/>
      <c r="SMI151" s="2"/>
      <c r="SMJ151" s="2"/>
      <c r="SMK151" s="2"/>
      <c r="SML151" s="2"/>
      <c r="SMM151" s="2"/>
      <c r="SMN151" s="2"/>
      <c r="SMO151" s="2"/>
      <c r="SMP151" s="2"/>
      <c r="SMQ151" s="2"/>
      <c r="SMR151" s="2"/>
      <c r="SMS151" s="2"/>
      <c r="SMT151" s="2"/>
      <c r="SMU151" s="2"/>
      <c r="SMV151" s="2"/>
      <c r="SMW151" s="2"/>
      <c r="SMX151" s="2"/>
      <c r="SMY151" s="2"/>
      <c r="SMZ151" s="2"/>
      <c r="SNA151" s="2"/>
      <c r="SNB151" s="2"/>
      <c r="SNC151" s="2"/>
      <c r="SND151" s="2"/>
      <c r="SNE151" s="2"/>
      <c r="SNF151" s="2"/>
      <c r="SNG151" s="2"/>
      <c r="SNH151" s="2"/>
      <c r="SNI151" s="2"/>
      <c r="SNJ151" s="2"/>
      <c r="SNK151" s="2"/>
      <c r="SNL151" s="2"/>
      <c r="SNM151" s="2"/>
      <c r="SNN151" s="2"/>
      <c r="SNO151" s="2"/>
      <c r="SNP151" s="2"/>
      <c r="SNQ151" s="2"/>
      <c r="SNR151" s="2"/>
      <c r="SNS151" s="2"/>
      <c r="SNT151" s="2"/>
      <c r="SNU151" s="2"/>
      <c r="SNV151" s="2"/>
      <c r="SNW151" s="2"/>
      <c r="SNX151" s="2"/>
      <c r="SNY151" s="2"/>
      <c r="SNZ151" s="2"/>
      <c r="SOA151" s="2"/>
      <c r="SOB151" s="2"/>
      <c r="SOC151" s="2"/>
      <c r="SOD151" s="2"/>
      <c r="SOE151" s="2"/>
      <c r="SOF151" s="2"/>
      <c r="SOG151" s="2"/>
      <c r="SOH151" s="2"/>
      <c r="SOI151" s="2"/>
      <c r="SOJ151" s="2"/>
      <c r="SOK151" s="2"/>
      <c r="SOL151" s="2"/>
      <c r="SOM151" s="2"/>
      <c r="SON151" s="2"/>
      <c r="SOO151" s="2"/>
      <c r="SOP151" s="2"/>
      <c r="SOQ151" s="2"/>
      <c r="SOR151" s="2"/>
      <c r="SOS151" s="2"/>
      <c r="SOT151" s="2"/>
      <c r="SOU151" s="2"/>
      <c r="SOV151" s="2"/>
      <c r="SOW151" s="2"/>
      <c r="SOX151" s="2"/>
      <c r="SOY151" s="2"/>
      <c r="SOZ151" s="2"/>
      <c r="SPA151" s="2"/>
      <c r="SPB151" s="2"/>
      <c r="SPC151" s="2"/>
      <c r="SPD151" s="2"/>
      <c r="SPE151" s="2"/>
      <c r="SPF151" s="2"/>
      <c r="SPG151" s="2"/>
      <c r="SPH151" s="2"/>
      <c r="SPI151" s="2"/>
      <c r="SPJ151" s="2"/>
      <c r="SPK151" s="2"/>
      <c r="SPL151" s="2"/>
      <c r="SPM151" s="2"/>
      <c r="SPN151" s="2"/>
      <c r="SPO151" s="2"/>
      <c r="SPP151" s="2"/>
      <c r="SPQ151" s="2"/>
      <c r="SPR151" s="2"/>
      <c r="SPS151" s="2"/>
      <c r="SPT151" s="2"/>
      <c r="SPU151" s="2"/>
      <c r="SPV151" s="2"/>
      <c r="SPW151" s="2"/>
      <c r="SPX151" s="2"/>
      <c r="SPY151" s="2"/>
      <c r="SPZ151" s="2"/>
      <c r="SQA151" s="2"/>
      <c r="SQB151" s="2"/>
      <c r="SQC151" s="2"/>
      <c r="SQD151" s="2"/>
      <c r="SQE151" s="2"/>
      <c r="SQF151" s="2"/>
      <c r="SQG151" s="2"/>
      <c r="SQH151" s="2"/>
      <c r="SQI151" s="2"/>
      <c r="SQJ151" s="2"/>
      <c r="SQK151" s="2"/>
      <c r="SQL151" s="2"/>
      <c r="SQM151" s="2"/>
      <c r="SQN151" s="2"/>
      <c r="SQO151" s="2"/>
      <c r="SQP151" s="2"/>
      <c r="SQQ151" s="2"/>
      <c r="SQR151" s="2"/>
      <c r="SQS151" s="2"/>
      <c r="SQT151" s="2"/>
      <c r="SQU151" s="2"/>
      <c r="SQV151" s="2"/>
      <c r="SQW151" s="2"/>
      <c r="SQX151" s="2"/>
      <c r="SQY151" s="2"/>
      <c r="SQZ151" s="2"/>
      <c r="SRA151" s="2"/>
      <c r="SRB151" s="2"/>
      <c r="SRC151" s="2"/>
      <c r="SRD151" s="2"/>
      <c r="SRE151" s="2"/>
      <c r="SRF151" s="2"/>
      <c r="SRG151" s="2"/>
      <c r="SRH151" s="2"/>
      <c r="SRI151" s="2"/>
      <c r="SRJ151" s="2"/>
      <c r="SRK151" s="2"/>
      <c r="SRL151" s="2"/>
      <c r="SRM151" s="2"/>
      <c r="SRN151" s="2"/>
      <c r="SRO151" s="2"/>
      <c r="SRP151" s="2"/>
      <c r="SRQ151" s="2"/>
      <c r="SRR151" s="2"/>
      <c r="SRS151" s="2"/>
      <c r="SRT151" s="2"/>
      <c r="SRU151" s="2"/>
      <c r="SRV151" s="2"/>
      <c r="SRW151" s="2"/>
      <c r="SRX151" s="2"/>
      <c r="SRY151" s="2"/>
      <c r="SRZ151" s="2"/>
      <c r="SSA151" s="2"/>
      <c r="SSB151" s="2"/>
      <c r="SSC151" s="2"/>
      <c r="SSD151" s="2"/>
      <c r="SSE151" s="2"/>
      <c r="SSF151" s="2"/>
      <c r="SSG151" s="2"/>
      <c r="SSH151" s="2"/>
      <c r="SSI151" s="2"/>
      <c r="SSJ151" s="2"/>
      <c r="SSK151" s="2"/>
      <c r="SSL151" s="2"/>
      <c r="SSM151" s="2"/>
      <c r="SSN151" s="2"/>
      <c r="SSO151" s="2"/>
      <c r="SSP151" s="2"/>
      <c r="SSQ151" s="2"/>
      <c r="SSR151" s="2"/>
      <c r="SSS151" s="2"/>
      <c r="SST151" s="2"/>
      <c r="SSU151" s="2"/>
      <c r="SSV151" s="2"/>
      <c r="SSW151" s="2"/>
      <c r="SSX151" s="2"/>
      <c r="SSY151" s="2"/>
      <c r="SSZ151" s="2"/>
      <c r="STA151" s="2"/>
      <c r="STB151" s="2"/>
      <c r="STC151" s="2"/>
      <c r="STD151" s="2"/>
      <c r="STE151" s="2"/>
      <c r="STF151" s="2"/>
      <c r="STG151" s="2"/>
      <c r="STH151" s="2"/>
      <c r="STI151" s="2"/>
      <c r="STJ151" s="2"/>
      <c r="STK151" s="2"/>
      <c r="STL151" s="2"/>
      <c r="STM151" s="2"/>
      <c r="STN151" s="2"/>
      <c r="STO151" s="2"/>
      <c r="STP151" s="2"/>
      <c r="STQ151" s="2"/>
      <c r="STR151" s="2"/>
      <c r="STS151" s="2"/>
      <c r="STT151" s="2"/>
      <c r="STU151" s="2"/>
      <c r="STV151" s="2"/>
      <c r="STW151" s="2"/>
      <c r="STX151" s="2"/>
      <c r="STY151" s="2"/>
      <c r="STZ151" s="2"/>
      <c r="SUA151" s="2"/>
      <c r="SUB151" s="2"/>
      <c r="SUC151" s="2"/>
      <c r="SUD151" s="2"/>
      <c r="SUE151" s="2"/>
      <c r="SUF151" s="2"/>
      <c r="SUG151" s="2"/>
      <c r="SUH151" s="2"/>
      <c r="SUI151" s="2"/>
      <c r="SUJ151" s="2"/>
      <c r="SUK151" s="2"/>
      <c r="SUL151" s="2"/>
      <c r="SUM151" s="2"/>
      <c r="SUN151" s="2"/>
      <c r="SUO151" s="2"/>
      <c r="SUP151" s="2"/>
      <c r="SUQ151" s="2"/>
      <c r="SUR151" s="2"/>
      <c r="SUS151" s="2"/>
      <c r="SUT151" s="2"/>
      <c r="SUU151" s="2"/>
      <c r="SUV151" s="2"/>
      <c r="SUW151" s="2"/>
      <c r="SUX151" s="2"/>
      <c r="SUY151" s="2"/>
      <c r="SUZ151" s="2"/>
      <c r="SVA151" s="2"/>
      <c r="SVB151" s="2"/>
      <c r="SVC151" s="2"/>
      <c r="SVD151" s="2"/>
      <c r="SVE151" s="2"/>
      <c r="SVF151" s="2"/>
      <c r="SVG151" s="2"/>
      <c r="SVH151" s="2"/>
      <c r="SVI151" s="2"/>
      <c r="SVJ151" s="2"/>
      <c r="SVK151" s="2"/>
      <c r="SVL151" s="2"/>
      <c r="SVM151" s="2"/>
      <c r="SVN151" s="2"/>
      <c r="SVO151" s="2"/>
      <c r="SVP151" s="2"/>
      <c r="SVQ151" s="2"/>
      <c r="SVR151" s="2"/>
      <c r="SVS151" s="2"/>
      <c r="SVT151" s="2"/>
      <c r="SVU151" s="2"/>
      <c r="SVV151" s="2"/>
      <c r="SVW151" s="2"/>
      <c r="SVX151" s="2"/>
      <c r="SVY151" s="2"/>
      <c r="SVZ151" s="2"/>
      <c r="SWA151" s="2"/>
      <c r="SWB151" s="2"/>
      <c r="SWC151" s="2"/>
      <c r="SWD151" s="2"/>
      <c r="SWE151" s="2"/>
      <c r="SWF151" s="2"/>
      <c r="SWG151" s="2"/>
      <c r="SWH151" s="2"/>
      <c r="SWI151" s="2"/>
      <c r="SWJ151" s="2"/>
      <c r="SWK151" s="2"/>
      <c r="SWL151" s="2"/>
      <c r="SWM151" s="2"/>
      <c r="SWN151" s="2"/>
      <c r="SWO151" s="2"/>
      <c r="SWP151" s="2"/>
      <c r="SWQ151" s="2"/>
      <c r="SWR151" s="2"/>
      <c r="SWS151" s="2"/>
      <c r="SWT151" s="2"/>
      <c r="SWU151" s="2"/>
      <c r="SWV151" s="2"/>
      <c r="SWW151" s="2"/>
      <c r="SWX151" s="2"/>
      <c r="SWY151" s="2"/>
      <c r="SWZ151" s="2"/>
      <c r="SXA151" s="2"/>
      <c r="SXB151" s="2"/>
      <c r="SXC151" s="2"/>
      <c r="SXD151" s="2"/>
      <c r="SXE151" s="2"/>
      <c r="SXF151" s="2"/>
      <c r="SXG151" s="2"/>
      <c r="SXH151" s="2"/>
      <c r="SXI151" s="2"/>
      <c r="SXJ151" s="2"/>
      <c r="SXK151" s="2"/>
      <c r="SXL151" s="2"/>
      <c r="SXM151" s="2"/>
      <c r="SXN151" s="2"/>
      <c r="SXO151" s="2"/>
      <c r="SXP151" s="2"/>
      <c r="SXQ151" s="2"/>
      <c r="SXR151" s="2"/>
      <c r="SXS151" s="2"/>
      <c r="SXT151" s="2"/>
      <c r="SXU151" s="2"/>
      <c r="SXV151" s="2"/>
      <c r="SXW151" s="2"/>
      <c r="SXX151" s="2"/>
      <c r="SXY151" s="2"/>
      <c r="SXZ151" s="2"/>
      <c r="SYA151" s="2"/>
      <c r="SYB151" s="2"/>
      <c r="SYC151" s="2"/>
      <c r="SYD151" s="2"/>
      <c r="SYE151" s="2"/>
      <c r="SYF151" s="2"/>
      <c r="SYG151" s="2"/>
      <c r="SYH151" s="2"/>
      <c r="SYI151" s="2"/>
      <c r="SYJ151" s="2"/>
      <c r="SYK151" s="2"/>
      <c r="SYL151" s="2"/>
      <c r="SYM151" s="2"/>
      <c r="SYN151" s="2"/>
      <c r="SYO151" s="2"/>
      <c r="SYP151" s="2"/>
      <c r="SYQ151" s="2"/>
      <c r="SYR151" s="2"/>
      <c r="SYS151" s="2"/>
      <c r="SYT151" s="2"/>
      <c r="SYU151" s="2"/>
      <c r="SYV151" s="2"/>
      <c r="SYW151" s="2"/>
      <c r="SYX151" s="2"/>
      <c r="SYY151" s="2"/>
      <c r="SYZ151" s="2"/>
      <c r="SZA151" s="2"/>
      <c r="SZB151" s="2"/>
      <c r="SZC151" s="2"/>
      <c r="SZD151" s="2"/>
      <c r="SZE151" s="2"/>
      <c r="SZF151" s="2"/>
      <c r="SZG151" s="2"/>
      <c r="SZH151" s="2"/>
      <c r="SZI151" s="2"/>
      <c r="SZJ151" s="2"/>
      <c r="SZK151" s="2"/>
      <c r="SZL151" s="2"/>
      <c r="SZM151" s="2"/>
      <c r="SZN151" s="2"/>
      <c r="SZO151" s="2"/>
      <c r="SZP151" s="2"/>
      <c r="SZQ151" s="2"/>
      <c r="SZR151" s="2"/>
      <c r="SZS151" s="2"/>
      <c r="SZT151" s="2"/>
      <c r="SZU151" s="2"/>
      <c r="SZV151" s="2"/>
      <c r="SZW151" s="2"/>
      <c r="SZX151" s="2"/>
      <c r="SZY151" s="2"/>
      <c r="SZZ151" s="2"/>
      <c r="TAA151" s="2"/>
      <c r="TAB151" s="2"/>
      <c r="TAC151" s="2"/>
      <c r="TAD151" s="2"/>
      <c r="TAE151" s="2"/>
      <c r="TAF151" s="2"/>
      <c r="TAG151" s="2"/>
      <c r="TAH151" s="2"/>
      <c r="TAI151" s="2"/>
      <c r="TAJ151" s="2"/>
      <c r="TAK151" s="2"/>
      <c r="TAL151" s="2"/>
      <c r="TAM151" s="2"/>
      <c r="TAN151" s="2"/>
      <c r="TAO151" s="2"/>
      <c r="TAP151" s="2"/>
      <c r="TAQ151" s="2"/>
      <c r="TAR151" s="2"/>
      <c r="TAS151" s="2"/>
      <c r="TAT151" s="2"/>
      <c r="TAU151" s="2"/>
      <c r="TAV151" s="2"/>
      <c r="TAW151" s="2"/>
      <c r="TAX151" s="2"/>
      <c r="TAY151" s="2"/>
      <c r="TAZ151" s="2"/>
      <c r="TBA151" s="2"/>
      <c r="TBB151" s="2"/>
      <c r="TBC151" s="2"/>
      <c r="TBD151" s="2"/>
      <c r="TBE151" s="2"/>
      <c r="TBF151" s="2"/>
      <c r="TBG151" s="2"/>
      <c r="TBH151" s="2"/>
      <c r="TBI151" s="2"/>
      <c r="TBJ151" s="2"/>
      <c r="TBK151" s="2"/>
      <c r="TBL151" s="2"/>
      <c r="TBM151" s="2"/>
      <c r="TBN151" s="2"/>
      <c r="TBO151" s="2"/>
      <c r="TBP151" s="2"/>
      <c r="TBQ151" s="2"/>
      <c r="TBR151" s="2"/>
      <c r="TBS151" s="2"/>
      <c r="TBT151" s="2"/>
      <c r="TBU151" s="2"/>
      <c r="TBV151" s="2"/>
      <c r="TBW151" s="2"/>
      <c r="TBX151" s="2"/>
      <c r="TBY151" s="2"/>
      <c r="TBZ151" s="2"/>
      <c r="TCA151" s="2"/>
      <c r="TCB151" s="2"/>
      <c r="TCC151" s="2"/>
      <c r="TCD151" s="2"/>
      <c r="TCE151" s="2"/>
      <c r="TCF151" s="2"/>
      <c r="TCG151" s="2"/>
      <c r="TCH151" s="2"/>
      <c r="TCI151" s="2"/>
      <c r="TCJ151" s="2"/>
      <c r="TCK151" s="2"/>
      <c r="TCL151" s="2"/>
      <c r="TCM151" s="2"/>
      <c r="TCN151" s="2"/>
      <c r="TCO151" s="2"/>
      <c r="TCP151" s="2"/>
      <c r="TCQ151" s="2"/>
      <c r="TCR151" s="2"/>
      <c r="TCS151" s="2"/>
      <c r="TCT151" s="2"/>
      <c r="TCU151" s="2"/>
      <c r="TCV151" s="2"/>
      <c r="TCW151" s="2"/>
      <c r="TCX151" s="2"/>
      <c r="TCY151" s="2"/>
      <c r="TCZ151" s="2"/>
      <c r="TDA151" s="2"/>
      <c r="TDB151" s="2"/>
      <c r="TDC151" s="2"/>
      <c r="TDD151" s="2"/>
      <c r="TDE151" s="2"/>
      <c r="TDF151" s="2"/>
      <c r="TDG151" s="2"/>
      <c r="TDH151" s="2"/>
      <c r="TDI151" s="2"/>
      <c r="TDJ151" s="2"/>
      <c r="TDK151" s="2"/>
      <c r="TDL151" s="2"/>
      <c r="TDM151" s="2"/>
      <c r="TDN151" s="2"/>
      <c r="TDO151" s="2"/>
      <c r="TDP151" s="2"/>
      <c r="TDQ151" s="2"/>
      <c r="TDR151" s="2"/>
      <c r="TDS151" s="2"/>
      <c r="TDT151" s="2"/>
      <c r="TDU151" s="2"/>
      <c r="TDV151" s="2"/>
      <c r="TDW151" s="2"/>
      <c r="TDX151" s="2"/>
      <c r="TDY151" s="2"/>
      <c r="TDZ151" s="2"/>
      <c r="TEA151" s="2"/>
      <c r="TEB151" s="2"/>
      <c r="TEC151" s="2"/>
      <c r="TED151" s="2"/>
      <c r="TEE151" s="2"/>
      <c r="TEF151" s="2"/>
      <c r="TEG151" s="2"/>
      <c r="TEH151" s="2"/>
      <c r="TEI151" s="2"/>
      <c r="TEJ151" s="2"/>
      <c r="TEK151" s="2"/>
      <c r="TEL151" s="2"/>
      <c r="TEM151" s="2"/>
      <c r="TEN151" s="2"/>
      <c r="TEO151" s="2"/>
      <c r="TEP151" s="2"/>
      <c r="TEQ151" s="2"/>
      <c r="TER151" s="2"/>
      <c r="TES151" s="2"/>
      <c r="TET151" s="2"/>
      <c r="TEU151" s="2"/>
      <c r="TEV151" s="2"/>
      <c r="TEW151" s="2"/>
      <c r="TEX151" s="2"/>
      <c r="TEY151" s="2"/>
      <c r="TEZ151" s="2"/>
      <c r="TFA151" s="2"/>
      <c r="TFB151" s="2"/>
      <c r="TFC151" s="2"/>
      <c r="TFD151" s="2"/>
      <c r="TFE151" s="2"/>
      <c r="TFF151" s="2"/>
      <c r="TFG151" s="2"/>
      <c r="TFH151" s="2"/>
      <c r="TFI151" s="2"/>
      <c r="TFJ151" s="2"/>
      <c r="TFK151" s="2"/>
      <c r="TFL151" s="2"/>
      <c r="TFM151" s="2"/>
      <c r="TFN151" s="2"/>
      <c r="TFO151" s="2"/>
      <c r="TFP151" s="2"/>
      <c r="TFQ151" s="2"/>
      <c r="TFR151" s="2"/>
      <c r="TFS151" s="2"/>
      <c r="TFT151" s="2"/>
      <c r="TFU151" s="2"/>
      <c r="TFV151" s="2"/>
      <c r="TFW151" s="2"/>
      <c r="TFX151" s="2"/>
      <c r="TFY151" s="2"/>
      <c r="TFZ151" s="2"/>
      <c r="TGA151" s="2"/>
      <c r="TGB151" s="2"/>
      <c r="TGC151" s="2"/>
      <c r="TGD151" s="2"/>
      <c r="TGE151" s="2"/>
      <c r="TGF151" s="2"/>
      <c r="TGG151" s="2"/>
      <c r="TGH151" s="2"/>
      <c r="TGI151" s="2"/>
      <c r="TGJ151" s="2"/>
      <c r="TGK151" s="2"/>
      <c r="TGL151" s="2"/>
      <c r="TGM151" s="2"/>
      <c r="TGN151" s="2"/>
      <c r="TGO151" s="2"/>
      <c r="TGP151" s="2"/>
      <c r="TGQ151" s="2"/>
      <c r="TGR151" s="2"/>
      <c r="TGS151" s="2"/>
      <c r="TGT151" s="2"/>
      <c r="TGU151" s="2"/>
      <c r="TGV151" s="2"/>
      <c r="TGW151" s="2"/>
      <c r="TGX151" s="2"/>
      <c r="TGY151" s="2"/>
      <c r="TGZ151" s="2"/>
      <c r="THA151" s="2"/>
      <c r="THB151" s="2"/>
      <c r="THC151" s="2"/>
      <c r="THD151" s="2"/>
      <c r="THE151" s="2"/>
      <c r="THF151" s="2"/>
      <c r="THG151" s="2"/>
      <c r="THH151" s="2"/>
      <c r="THI151" s="2"/>
      <c r="THJ151" s="2"/>
      <c r="THK151" s="2"/>
      <c r="THL151" s="2"/>
      <c r="THM151" s="2"/>
      <c r="THN151" s="2"/>
      <c r="THO151" s="2"/>
      <c r="THP151" s="2"/>
      <c r="THQ151" s="2"/>
      <c r="THR151" s="2"/>
      <c r="THS151" s="2"/>
      <c r="THT151" s="2"/>
      <c r="THU151" s="2"/>
      <c r="THV151" s="2"/>
      <c r="THW151" s="2"/>
      <c r="THX151" s="2"/>
      <c r="THY151" s="2"/>
      <c r="THZ151" s="2"/>
      <c r="TIA151" s="2"/>
      <c r="TIB151" s="2"/>
      <c r="TIC151" s="2"/>
      <c r="TID151" s="2"/>
      <c r="TIE151" s="2"/>
      <c r="TIF151" s="2"/>
      <c r="TIG151" s="2"/>
      <c r="TIH151" s="2"/>
      <c r="TII151" s="2"/>
      <c r="TIJ151" s="2"/>
      <c r="TIK151" s="2"/>
      <c r="TIL151" s="2"/>
      <c r="TIM151" s="2"/>
      <c r="TIN151" s="2"/>
      <c r="TIO151" s="2"/>
      <c r="TIP151" s="2"/>
      <c r="TIQ151" s="2"/>
      <c r="TIR151" s="2"/>
      <c r="TIS151" s="2"/>
      <c r="TIT151" s="2"/>
      <c r="TIU151" s="2"/>
      <c r="TIV151" s="2"/>
      <c r="TIW151" s="2"/>
      <c r="TIX151" s="2"/>
      <c r="TIY151" s="2"/>
      <c r="TIZ151" s="2"/>
      <c r="TJA151" s="2"/>
      <c r="TJB151" s="2"/>
      <c r="TJC151" s="2"/>
      <c r="TJD151" s="2"/>
      <c r="TJE151" s="2"/>
      <c r="TJF151" s="2"/>
      <c r="TJG151" s="2"/>
      <c r="TJH151" s="2"/>
      <c r="TJI151" s="2"/>
      <c r="TJJ151" s="2"/>
      <c r="TJK151" s="2"/>
      <c r="TJL151" s="2"/>
      <c r="TJM151" s="2"/>
      <c r="TJN151" s="2"/>
      <c r="TJO151" s="2"/>
      <c r="TJP151" s="2"/>
      <c r="TJQ151" s="2"/>
      <c r="TJR151" s="2"/>
      <c r="TJS151" s="2"/>
      <c r="TJT151" s="2"/>
      <c r="TJU151" s="2"/>
      <c r="TJV151" s="2"/>
      <c r="TJW151" s="2"/>
      <c r="TJX151" s="2"/>
      <c r="TJY151" s="2"/>
      <c r="TJZ151" s="2"/>
      <c r="TKA151" s="2"/>
      <c r="TKB151" s="2"/>
      <c r="TKC151" s="2"/>
      <c r="TKD151" s="2"/>
      <c r="TKE151" s="2"/>
      <c r="TKF151" s="2"/>
      <c r="TKG151" s="2"/>
      <c r="TKH151" s="2"/>
      <c r="TKI151" s="2"/>
      <c r="TKJ151" s="2"/>
      <c r="TKK151" s="2"/>
      <c r="TKL151" s="2"/>
      <c r="TKM151" s="2"/>
      <c r="TKN151" s="2"/>
      <c r="TKO151" s="2"/>
      <c r="TKP151" s="2"/>
      <c r="TKQ151" s="2"/>
      <c r="TKR151" s="2"/>
      <c r="TKS151" s="2"/>
      <c r="TKT151" s="2"/>
      <c r="TKU151" s="2"/>
      <c r="TKV151" s="2"/>
      <c r="TKW151" s="2"/>
      <c r="TKX151" s="2"/>
      <c r="TKY151" s="2"/>
      <c r="TKZ151" s="2"/>
      <c r="TLA151" s="2"/>
      <c r="TLB151" s="2"/>
      <c r="TLC151" s="2"/>
      <c r="TLD151" s="2"/>
      <c r="TLE151" s="2"/>
      <c r="TLF151" s="2"/>
      <c r="TLG151" s="2"/>
      <c r="TLH151" s="2"/>
      <c r="TLI151" s="2"/>
      <c r="TLJ151" s="2"/>
      <c r="TLK151" s="2"/>
      <c r="TLL151" s="2"/>
      <c r="TLM151" s="2"/>
      <c r="TLN151" s="2"/>
      <c r="TLO151" s="2"/>
      <c r="TLP151" s="2"/>
      <c r="TLQ151" s="2"/>
      <c r="TLR151" s="2"/>
      <c r="TLS151" s="2"/>
      <c r="TLT151" s="2"/>
      <c r="TLU151" s="2"/>
      <c r="TLV151" s="2"/>
      <c r="TLW151" s="2"/>
      <c r="TLX151" s="2"/>
      <c r="TLY151" s="2"/>
      <c r="TLZ151" s="2"/>
      <c r="TMA151" s="2"/>
      <c r="TMB151" s="2"/>
      <c r="TMC151" s="2"/>
      <c r="TMD151" s="2"/>
      <c r="TME151" s="2"/>
      <c r="TMF151" s="2"/>
      <c r="TMG151" s="2"/>
      <c r="TMH151" s="2"/>
      <c r="TMI151" s="2"/>
      <c r="TMJ151" s="2"/>
      <c r="TMK151" s="2"/>
      <c r="TML151" s="2"/>
      <c r="TMM151" s="2"/>
      <c r="TMN151" s="2"/>
      <c r="TMO151" s="2"/>
      <c r="TMP151" s="2"/>
      <c r="TMQ151" s="2"/>
      <c r="TMR151" s="2"/>
      <c r="TMS151" s="2"/>
      <c r="TMT151" s="2"/>
      <c r="TMU151" s="2"/>
      <c r="TMV151" s="2"/>
      <c r="TMW151" s="2"/>
      <c r="TMX151" s="2"/>
      <c r="TMY151" s="2"/>
      <c r="TMZ151" s="2"/>
      <c r="TNA151" s="2"/>
      <c r="TNB151" s="2"/>
      <c r="TNC151" s="2"/>
      <c r="TND151" s="2"/>
      <c r="TNE151" s="2"/>
      <c r="TNF151" s="2"/>
      <c r="TNG151" s="2"/>
      <c r="TNH151" s="2"/>
      <c r="TNI151" s="2"/>
      <c r="TNJ151" s="2"/>
      <c r="TNK151" s="2"/>
      <c r="TNL151" s="2"/>
      <c r="TNM151" s="2"/>
      <c r="TNN151" s="2"/>
      <c r="TNO151" s="2"/>
      <c r="TNP151" s="2"/>
      <c r="TNQ151" s="2"/>
      <c r="TNR151" s="2"/>
      <c r="TNS151" s="2"/>
      <c r="TNT151" s="2"/>
      <c r="TNU151" s="2"/>
      <c r="TNV151" s="2"/>
      <c r="TNW151" s="2"/>
      <c r="TNX151" s="2"/>
      <c r="TNY151" s="2"/>
      <c r="TNZ151" s="2"/>
      <c r="TOA151" s="2"/>
      <c r="TOB151" s="2"/>
      <c r="TOC151" s="2"/>
      <c r="TOD151" s="2"/>
      <c r="TOE151" s="2"/>
      <c r="TOF151" s="2"/>
      <c r="TOG151" s="2"/>
      <c r="TOH151" s="2"/>
      <c r="TOI151" s="2"/>
      <c r="TOJ151" s="2"/>
      <c r="TOK151" s="2"/>
      <c r="TOL151" s="2"/>
      <c r="TOM151" s="2"/>
      <c r="TON151" s="2"/>
      <c r="TOO151" s="2"/>
      <c r="TOP151" s="2"/>
      <c r="TOQ151" s="2"/>
      <c r="TOR151" s="2"/>
      <c r="TOS151" s="2"/>
      <c r="TOT151" s="2"/>
      <c r="TOU151" s="2"/>
      <c r="TOV151" s="2"/>
      <c r="TOW151" s="2"/>
      <c r="TOX151" s="2"/>
      <c r="TOY151" s="2"/>
      <c r="TOZ151" s="2"/>
      <c r="TPA151" s="2"/>
      <c r="TPB151" s="2"/>
      <c r="TPC151" s="2"/>
      <c r="TPD151" s="2"/>
      <c r="TPE151" s="2"/>
      <c r="TPF151" s="2"/>
      <c r="TPG151" s="2"/>
      <c r="TPH151" s="2"/>
      <c r="TPI151" s="2"/>
      <c r="TPJ151" s="2"/>
      <c r="TPK151" s="2"/>
      <c r="TPL151" s="2"/>
      <c r="TPM151" s="2"/>
      <c r="TPN151" s="2"/>
      <c r="TPO151" s="2"/>
      <c r="TPP151" s="2"/>
      <c r="TPQ151" s="2"/>
      <c r="TPR151" s="2"/>
      <c r="TPS151" s="2"/>
      <c r="TPT151" s="2"/>
      <c r="TPU151" s="2"/>
      <c r="TPV151" s="2"/>
      <c r="TPW151" s="2"/>
      <c r="TPX151" s="2"/>
      <c r="TPY151" s="2"/>
      <c r="TPZ151" s="2"/>
      <c r="TQA151" s="2"/>
      <c r="TQB151" s="2"/>
      <c r="TQC151" s="2"/>
      <c r="TQD151" s="2"/>
      <c r="TQE151" s="2"/>
      <c r="TQF151" s="2"/>
      <c r="TQG151" s="2"/>
      <c r="TQH151" s="2"/>
      <c r="TQI151" s="2"/>
      <c r="TQJ151" s="2"/>
      <c r="TQK151" s="2"/>
      <c r="TQL151" s="2"/>
      <c r="TQM151" s="2"/>
      <c r="TQN151" s="2"/>
      <c r="TQO151" s="2"/>
      <c r="TQP151" s="2"/>
      <c r="TQQ151" s="2"/>
      <c r="TQR151" s="2"/>
      <c r="TQS151" s="2"/>
      <c r="TQT151" s="2"/>
      <c r="TQU151" s="2"/>
      <c r="TQV151" s="2"/>
      <c r="TQW151" s="2"/>
      <c r="TQX151" s="2"/>
      <c r="TQY151" s="2"/>
      <c r="TQZ151" s="2"/>
      <c r="TRA151" s="2"/>
      <c r="TRB151" s="2"/>
      <c r="TRC151" s="2"/>
      <c r="TRD151" s="2"/>
      <c r="TRE151" s="2"/>
      <c r="TRF151" s="2"/>
      <c r="TRG151" s="2"/>
      <c r="TRH151" s="2"/>
      <c r="TRI151" s="2"/>
      <c r="TRJ151" s="2"/>
      <c r="TRK151" s="2"/>
      <c r="TRL151" s="2"/>
      <c r="TRM151" s="2"/>
      <c r="TRN151" s="2"/>
      <c r="TRO151" s="2"/>
      <c r="TRP151" s="2"/>
      <c r="TRQ151" s="2"/>
      <c r="TRR151" s="2"/>
      <c r="TRS151" s="2"/>
      <c r="TRT151" s="2"/>
      <c r="TRU151" s="2"/>
      <c r="TRV151" s="2"/>
      <c r="TRW151" s="2"/>
      <c r="TRX151" s="2"/>
      <c r="TRY151" s="2"/>
      <c r="TRZ151" s="2"/>
      <c r="TSA151" s="2"/>
      <c r="TSB151" s="2"/>
      <c r="TSC151" s="2"/>
      <c r="TSD151" s="2"/>
      <c r="TSE151" s="2"/>
      <c r="TSF151" s="2"/>
      <c r="TSG151" s="2"/>
      <c r="TSH151" s="2"/>
      <c r="TSI151" s="2"/>
      <c r="TSJ151" s="2"/>
      <c r="TSK151" s="2"/>
      <c r="TSL151" s="2"/>
      <c r="TSM151" s="2"/>
      <c r="TSN151" s="2"/>
      <c r="TSO151" s="2"/>
      <c r="TSP151" s="2"/>
      <c r="TSQ151" s="2"/>
      <c r="TSR151" s="2"/>
      <c r="TSS151" s="2"/>
      <c r="TST151" s="2"/>
      <c r="TSU151" s="2"/>
      <c r="TSV151" s="2"/>
      <c r="TSW151" s="2"/>
      <c r="TSX151" s="2"/>
      <c r="TSY151" s="2"/>
      <c r="TSZ151" s="2"/>
      <c r="TTA151" s="2"/>
      <c r="TTB151" s="2"/>
      <c r="TTC151" s="2"/>
      <c r="TTD151" s="2"/>
      <c r="TTE151" s="2"/>
      <c r="TTF151" s="2"/>
      <c r="TTG151" s="2"/>
      <c r="TTH151" s="2"/>
      <c r="TTI151" s="2"/>
      <c r="TTJ151" s="2"/>
      <c r="TTK151" s="2"/>
      <c r="TTL151" s="2"/>
      <c r="TTM151" s="2"/>
      <c r="TTN151" s="2"/>
      <c r="TTO151" s="2"/>
      <c r="TTP151" s="2"/>
      <c r="TTQ151" s="2"/>
      <c r="TTR151" s="2"/>
      <c r="TTS151" s="2"/>
      <c r="TTT151" s="2"/>
      <c r="TTU151" s="2"/>
      <c r="TTV151" s="2"/>
      <c r="TTW151" s="2"/>
      <c r="TTX151" s="2"/>
      <c r="TTY151" s="2"/>
      <c r="TTZ151" s="2"/>
      <c r="TUA151" s="2"/>
      <c r="TUB151" s="2"/>
      <c r="TUC151" s="2"/>
      <c r="TUD151" s="2"/>
      <c r="TUE151" s="2"/>
      <c r="TUF151" s="2"/>
      <c r="TUG151" s="2"/>
      <c r="TUH151" s="2"/>
      <c r="TUI151" s="2"/>
      <c r="TUJ151" s="2"/>
      <c r="TUK151" s="2"/>
      <c r="TUL151" s="2"/>
      <c r="TUM151" s="2"/>
      <c r="TUN151" s="2"/>
      <c r="TUO151" s="2"/>
      <c r="TUP151" s="2"/>
      <c r="TUQ151" s="2"/>
      <c r="TUR151" s="2"/>
      <c r="TUS151" s="2"/>
      <c r="TUT151" s="2"/>
      <c r="TUU151" s="2"/>
      <c r="TUV151" s="2"/>
      <c r="TUW151" s="2"/>
      <c r="TUX151" s="2"/>
      <c r="TUY151" s="2"/>
      <c r="TUZ151" s="2"/>
      <c r="TVA151" s="2"/>
      <c r="TVB151" s="2"/>
      <c r="TVC151" s="2"/>
      <c r="TVD151" s="2"/>
      <c r="TVE151" s="2"/>
      <c r="TVF151" s="2"/>
      <c r="TVG151" s="2"/>
      <c r="TVH151" s="2"/>
      <c r="TVI151" s="2"/>
      <c r="TVJ151" s="2"/>
      <c r="TVK151" s="2"/>
      <c r="TVL151" s="2"/>
      <c r="TVM151" s="2"/>
      <c r="TVN151" s="2"/>
      <c r="TVO151" s="2"/>
      <c r="TVP151" s="2"/>
      <c r="TVQ151" s="2"/>
      <c r="TVR151" s="2"/>
      <c r="TVS151" s="2"/>
      <c r="TVT151" s="2"/>
      <c r="TVU151" s="2"/>
      <c r="TVV151" s="2"/>
      <c r="TVW151" s="2"/>
      <c r="TVX151" s="2"/>
      <c r="TVY151" s="2"/>
      <c r="TVZ151" s="2"/>
      <c r="TWA151" s="2"/>
      <c r="TWB151" s="2"/>
      <c r="TWC151" s="2"/>
      <c r="TWD151" s="2"/>
      <c r="TWE151" s="2"/>
      <c r="TWF151" s="2"/>
      <c r="TWG151" s="2"/>
      <c r="TWH151" s="2"/>
      <c r="TWI151" s="2"/>
      <c r="TWJ151" s="2"/>
      <c r="TWK151" s="2"/>
      <c r="TWL151" s="2"/>
      <c r="TWM151" s="2"/>
      <c r="TWN151" s="2"/>
      <c r="TWO151" s="2"/>
      <c r="TWP151" s="2"/>
      <c r="TWQ151" s="2"/>
      <c r="TWR151" s="2"/>
      <c r="TWS151" s="2"/>
      <c r="TWT151" s="2"/>
      <c r="TWU151" s="2"/>
      <c r="TWV151" s="2"/>
      <c r="TWW151" s="2"/>
      <c r="TWX151" s="2"/>
      <c r="TWY151" s="2"/>
      <c r="TWZ151" s="2"/>
      <c r="TXA151" s="2"/>
      <c r="TXB151" s="2"/>
      <c r="TXC151" s="2"/>
      <c r="TXD151" s="2"/>
      <c r="TXE151" s="2"/>
      <c r="TXF151" s="2"/>
      <c r="TXG151" s="2"/>
      <c r="TXH151" s="2"/>
      <c r="TXI151" s="2"/>
      <c r="TXJ151" s="2"/>
      <c r="TXK151" s="2"/>
      <c r="TXL151" s="2"/>
      <c r="TXM151" s="2"/>
      <c r="TXN151" s="2"/>
      <c r="TXO151" s="2"/>
      <c r="TXP151" s="2"/>
      <c r="TXQ151" s="2"/>
      <c r="TXR151" s="2"/>
      <c r="TXS151" s="2"/>
      <c r="TXT151" s="2"/>
      <c r="TXU151" s="2"/>
      <c r="TXV151" s="2"/>
      <c r="TXW151" s="2"/>
      <c r="TXX151" s="2"/>
      <c r="TXY151" s="2"/>
      <c r="TXZ151" s="2"/>
      <c r="TYA151" s="2"/>
      <c r="TYB151" s="2"/>
      <c r="TYC151" s="2"/>
      <c r="TYD151" s="2"/>
      <c r="TYE151" s="2"/>
      <c r="TYF151" s="2"/>
      <c r="TYG151" s="2"/>
      <c r="TYH151" s="2"/>
      <c r="TYI151" s="2"/>
      <c r="TYJ151" s="2"/>
      <c r="TYK151" s="2"/>
      <c r="TYL151" s="2"/>
      <c r="TYM151" s="2"/>
      <c r="TYN151" s="2"/>
      <c r="TYO151" s="2"/>
      <c r="TYP151" s="2"/>
      <c r="TYQ151" s="2"/>
      <c r="TYR151" s="2"/>
      <c r="TYS151" s="2"/>
      <c r="TYT151" s="2"/>
      <c r="TYU151" s="2"/>
      <c r="TYV151" s="2"/>
      <c r="TYW151" s="2"/>
      <c r="TYX151" s="2"/>
      <c r="TYY151" s="2"/>
      <c r="TYZ151" s="2"/>
      <c r="TZA151" s="2"/>
      <c r="TZB151" s="2"/>
      <c r="TZC151" s="2"/>
      <c r="TZD151" s="2"/>
      <c r="TZE151" s="2"/>
      <c r="TZF151" s="2"/>
      <c r="TZG151" s="2"/>
      <c r="TZH151" s="2"/>
      <c r="TZI151" s="2"/>
      <c r="TZJ151" s="2"/>
      <c r="TZK151" s="2"/>
      <c r="TZL151" s="2"/>
      <c r="TZM151" s="2"/>
      <c r="TZN151" s="2"/>
      <c r="TZO151" s="2"/>
      <c r="TZP151" s="2"/>
      <c r="TZQ151" s="2"/>
      <c r="TZR151" s="2"/>
      <c r="TZS151" s="2"/>
      <c r="TZT151" s="2"/>
      <c r="TZU151" s="2"/>
      <c r="TZV151" s="2"/>
      <c r="TZW151" s="2"/>
      <c r="TZX151" s="2"/>
      <c r="TZY151" s="2"/>
      <c r="TZZ151" s="2"/>
      <c r="UAA151" s="2"/>
      <c r="UAB151" s="2"/>
      <c r="UAC151" s="2"/>
      <c r="UAD151" s="2"/>
      <c r="UAE151" s="2"/>
      <c r="UAF151" s="2"/>
      <c r="UAG151" s="2"/>
      <c r="UAH151" s="2"/>
      <c r="UAI151" s="2"/>
      <c r="UAJ151" s="2"/>
      <c r="UAK151" s="2"/>
      <c r="UAL151" s="2"/>
      <c r="UAM151" s="2"/>
      <c r="UAN151" s="2"/>
      <c r="UAO151" s="2"/>
      <c r="UAP151" s="2"/>
      <c r="UAQ151" s="2"/>
      <c r="UAR151" s="2"/>
      <c r="UAS151" s="2"/>
      <c r="UAT151" s="2"/>
      <c r="UAU151" s="2"/>
      <c r="UAV151" s="2"/>
      <c r="UAW151" s="2"/>
      <c r="UAX151" s="2"/>
      <c r="UAY151" s="2"/>
      <c r="UAZ151" s="2"/>
      <c r="UBA151" s="2"/>
      <c r="UBB151" s="2"/>
      <c r="UBC151" s="2"/>
      <c r="UBD151" s="2"/>
      <c r="UBE151" s="2"/>
      <c r="UBF151" s="2"/>
      <c r="UBG151" s="2"/>
      <c r="UBH151" s="2"/>
      <c r="UBI151" s="2"/>
      <c r="UBJ151" s="2"/>
      <c r="UBK151" s="2"/>
      <c r="UBL151" s="2"/>
      <c r="UBM151" s="2"/>
      <c r="UBN151" s="2"/>
      <c r="UBO151" s="2"/>
      <c r="UBP151" s="2"/>
      <c r="UBQ151" s="2"/>
      <c r="UBR151" s="2"/>
      <c r="UBS151" s="2"/>
      <c r="UBT151" s="2"/>
      <c r="UBU151" s="2"/>
      <c r="UBV151" s="2"/>
      <c r="UBW151" s="2"/>
      <c r="UBX151" s="2"/>
      <c r="UBY151" s="2"/>
      <c r="UBZ151" s="2"/>
      <c r="UCA151" s="2"/>
      <c r="UCB151" s="2"/>
      <c r="UCC151" s="2"/>
      <c r="UCD151" s="2"/>
      <c r="UCE151" s="2"/>
      <c r="UCF151" s="2"/>
      <c r="UCG151" s="2"/>
      <c r="UCH151" s="2"/>
      <c r="UCI151" s="2"/>
      <c r="UCJ151" s="2"/>
      <c r="UCK151" s="2"/>
      <c r="UCL151" s="2"/>
      <c r="UCM151" s="2"/>
      <c r="UCN151" s="2"/>
      <c r="UCO151" s="2"/>
      <c r="UCP151" s="2"/>
      <c r="UCQ151" s="2"/>
      <c r="UCR151" s="2"/>
      <c r="UCS151" s="2"/>
      <c r="UCT151" s="2"/>
      <c r="UCU151" s="2"/>
      <c r="UCV151" s="2"/>
      <c r="UCW151" s="2"/>
      <c r="UCX151" s="2"/>
      <c r="UCY151" s="2"/>
      <c r="UCZ151" s="2"/>
      <c r="UDA151" s="2"/>
      <c r="UDB151" s="2"/>
      <c r="UDC151" s="2"/>
      <c r="UDD151" s="2"/>
      <c r="UDE151" s="2"/>
      <c r="UDF151" s="2"/>
      <c r="UDG151" s="2"/>
      <c r="UDH151" s="2"/>
      <c r="UDI151" s="2"/>
      <c r="UDJ151" s="2"/>
      <c r="UDK151" s="2"/>
      <c r="UDL151" s="2"/>
      <c r="UDM151" s="2"/>
      <c r="UDN151" s="2"/>
      <c r="UDO151" s="2"/>
      <c r="UDP151" s="2"/>
      <c r="UDQ151" s="2"/>
      <c r="UDR151" s="2"/>
      <c r="UDS151" s="2"/>
      <c r="UDT151" s="2"/>
      <c r="UDU151" s="2"/>
      <c r="UDV151" s="2"/>
      <c r="UDW151" s="2"/>
      <c r="UDX151" s="2"/>
      <c r="UDY151" s="2"/>
      <c r="UDZ151" s="2"/>
      <c r="UEA151" s="2"/>
      <c r="UEB151" s="2"/>
      <c r="UEC151" s="2"/>
      <c r="UED151" s="2"/>
      <c r="UEE151" s="2"/>
      <c r="UEF151" s="2"/>
      <c r="UEG151" s="2"/>
      <c r="UEH151" s="2"/>
      <c r="UEI151" s="2"/>
      <c r="UEJ151" s="2"/>
      <c r="UEK151" s="2"/>
      <c r="UEL151" s="2"/>
      <c r="UEM151" s="2"/>
      <c r="UEN151" s="2"/>
      <c r="UEO151" s="2"/>
      <c r="UEP151" s="2"/>
      <c r="UEQ151" s="2"/>
      <c r="UER151" s="2"/>
      <c r="UES151" s="2"/>
      <c r="UET151" s="2"/>
      <c r="UEU151" s="2"/>
      <c r="UEV151" s="2"/>
      <c r="UEW151" s="2"/>
      <c r="UEX151" s="2"/>
      <c r="UEY151" s="2"/>
      <c r="UEZ151" s="2"/>
      <c r="UFA151" s="2"/>
      <c r="UFB151" s="2"/>
      <c r="UFC151" s="2"/>
      <c r="UFD151" s="2"/>
      <c r="UFE151" s="2"/>
      <c r="UFF151" s="2"/>
      <c r="UFG151" s="2"/>
      <c r="UFH151" s="2"/>
      <c r="UFI151" s="2"/>
      <c r="UFJ151" s="2"/>
      <c r="UFK151" s="2"/>
      <c r="UFL151" s="2"/>
      <c r="UFM151" s="2"/>
      <c r="UFN151" s="2"/>
      <c r="UFO151" s="2"/>
      <c r="UFP151" s="2"/>
      <c r="UFQ151" s="2"/>
      <c r="UFR151" s="2"/>
      <c r="UFS151" s="2"/>
      <c r="UFT151" s="2"/>
      <c r="UFU151" s="2"/>
      <c r="UFV151" s="2"/>
      <c r="UFW151" s="2"/>
      <c r="UFX151" s="2"/>
      <c r="UFY151" s="2"/>
      <c r="UFZ151" s="2"/>
      <c r="UGA151" s="2"/>
      <c r="UGB151" s="2"/>
      <c r="UGC151" s="2"/>
      <c r="UGD151" s="2"/>
      <c r="UGE151" s="2"/>
      <c r="UGF151" s="2"/>
      <c r="UGG151" s="2"/>
      <c r="UGH151" s="2"/>
      <c r="UGI151" s="2"/>
      <c r="UGJ151" s="2"/>
      <c r="UGK151" s="2"/>
      <c r="UGL151" s="2"/>
      <c r="UGM151" s="2"/>
      <c r="UGN151" s="2"/>
      <c r="UGO151" s="2"/>
      <c r="UGP151" s="2"/>
      <c r="UGQ151" s="2"/>
      <c r="UGR151" s="2"/>
      <c r="UGS151" s="2"/>
      <c r="UGT151" s="2"/>
      <c r="UGU151" s="2"/>
      <c r="UGV151" s="2"/>
      <c r="UGW151" s="2"/>
      <c r="UGX151" s="2"/>
      <c r="UGY151" s="2"/>
      <c r="UGZ151" s="2"/>
      <c r="UHA151" s="2"/>
      <c r="UHB151" s="2"/>
      <c r="UHC151" s="2"/>
      <c r="UHD151" s="2"/>
      <c r="UHE151" s="2"/>
      <c r="UHF151" s="2"/>
      <c r="UHG151" s="2"/>
      <c r="UHH151" s="2"/>
      <c r="UHI151" s="2"/>
      <c r="UHJ151" s="2"/>
      <c r="UHK151" s="2"/>
      <c r="UHL151" s="2"/>
      <c r="UHM151" s="2"/>
      <c r="UHN151" s="2"/>
      <c r="UHO151" s="2"/>
      <c r="UHP151" s="2"/>
      <c r="UHQ151" s="2"/>
      <c r="UHR151" s="2"/>
      <c r="UHS151" s="2"/>
      <c r="UHT151" s="2"/>
      <c r="UHU151" s="2"/>
      <c r="UHV151" s="2"/>
      <c r="UHW151" s="2"/>
      <c r="UHX151" s="2"/>
      <c r="UHY151" s="2"/>
      <c r="UHZ151" s="2"/>
      <c r="UIA151" s="2"/>
      <c r="UIB151" s="2"/>
      <c r="UIC151" s="2"/>
      <c r="UID151" s="2"/>
      <c r="UIE151" s="2"/>
      <c r="UIF151" s="2"/>
      <c r="UIG151" s="2"/>
      <c r="UIH151" s="2"/>
      <c r="UII151" s="2"/>
      <c r="UIJ151" s="2"/>
      <c r="UIK151" s="2"/>
      <c r="UIL151" s="2"/>
      <c r="UIM151" s="2"/>
      <c r="UIN151" s="2"/>
      <c r="UIO151" s="2"/>
      <c r="UIP151" s="2"/>
      <c r="UIQ151" s="2"/>
      <c r="UIR151" s="2"/>
      <c r="UIS151" s="2"/>
      <c r="UIT151" s="2"/>
      <c r="UIU151" s="2"/>
      <c r="UIV151" s="2"/>
      <c r="UIW151" s="2"/>
      <c r="UIX151" s="2"/>
      <c r="UIY151" s="2"/>
      <c r="UIZ151" s="2"/>
      <c r="UJA151" s="2"/>
      <c r="UJB151" s="2"/>
      <c r="UJC151" s="2"/>
      <c r="UJD151" s="2"/>
      <c r="UJE151" s="2"/>
      <c r="UJF151" s="2"/>
      <c r="UJG151" s="2"/>
      <c r="UJH151" s="2"/>
      <c r="UJI151" s="2"/>
      <c r="UJJ151" s="2"/>
      <c r="UJK151" s="2"/>
      <c r="UJL151" s="2"/>
      <c r="UJM151" s="2"/>
      <c r="UJN151" s="2"/>
      <c r="UJO151" s="2"/>
      <c r="UJP151" s="2"/>
      <c r="UJQ151" s="2"/>
      <c r="UJR151" s="2"/>
      <c r="UJS151" s="2"/>
      <c r="UJT151" s="2"/>
      <c r="UJU151" s="2"/>
      <c r="UJV151" s="2"/>
      <c r="UJW151" s="2"/>
      <c r="UJX151" s="2"/>
      <c r="UJY151" s="2"/>
      <c r="UJZ151" s="2"/>
      <c r="UKA151" s="2"/>
      <c r="UKB151" s="2"/>
      <c r="UKC151" s="2"/>
      <c r="UKD151" s="2"/>
      <c r="UKE151" s="2"/>
      <c r="UKF151" s="2"/>
      <c r="UKG151" s="2"/>
      <c r="UKH151" s="2"/>
      <c r="UKI151" s="2"/>
      <c r="UKJ151" s="2"/>
      <c r="UKK151" s="2"/>
      <c r="UKL151" s="2"/>
      <c r="UKM151" s="2"/>
      <c r="UKN151" s="2"/>
      <c r="UKO151" s="2"/>
      <c r="UKP151" s="2"/>
      <c r="UKQ151" s="2"/>
      <c r="UKR151" s="2"/>
      <c r="UKS151" s="2"/>
      <c r="UKT151" s="2"/>
      <c r="UKU151" s="2"/>
      <c r="UKV151" s="2"/>
      <c r="UKW151" s="2"/>
      <c r="UKX151" s="2"/>
      <c r="UKY151" s="2"/>
      <c r="UKZ151" s="2"/>
      <c r="ULA151" s="2"/>
      <c r="ULB151" s="2"/>
      <c r="ULC151" s="2"/>
      <c r="ULD151" s="2"/>
      <c r="ULE151" s="2"/>
      <c r="ULF151" s="2"/>
      <c r="ULG151" s="2"/>
      <c r="ULH151" s="2"/>
      <c r="ULI151" s="2"/>
      <c r="ULJ151" s="2"/>
      <c r="ULK151" s="2"/>
      <c r="ULL151" s="2"/>
      <c r="ULM151" s="2"/>
      <c r="ULN151" s="2"/>
      <c r="ULO151" s="2"/>
      <c r="ULP151" s="2"/>
      <c r="ULQ151" s="2"/>
      <c r="ULR151" s="2"/>
      <c r="ULS151" s="2"/>
      <c r="ULT151" s="2"/>
      <c r="ULU151" s="2"/>
      <c r="ULV151" s="2"/>
      <c r="ULW151" s="2"/>
      <c r="ULX151" s="2"/>
      <c r="ULY151" s="2"/>
      <c r="ULZ151" s="2"/>
      <c r="UMA151" s="2"/>
      <c r="UMB151" s="2"/>
      <c r="UMC151" s="2"/>
      <c r="UMD151" s="2"/>
      <c r="UME151" s="2"/>
      <c r="UMF151" s="2"/>
      <c r="UMG151" s="2"/>
      <c r="UMH151" s="2"/>
      <c r="UMI151" s="2"/>
      <c r="UMJ151" s="2"/>
      <c r="UMK151" s="2"/>
      <c r="UML151" s="2"/>
      <c r="UMM151" s="2"/>
      <c r="UMN151" s="2"/>
      <c r="UMO151" s="2"/>
      <c r="UMP151" s="2"/>
      <c r="UMQ151" s="2"/>
      <c r="UMR151" s="2"/>
      <c r="UMS151" s="2"/>
      <c r="UMT151" s="2"/>
      <c r="UMU151" s="2"/>
      <c r="UMV151" s="2"/>
      <c r="UMW151" s="2"/>
      <c r="UMX151" s="2"/>
      <c r="UMY151" s="2"/>
      <c r="UMZ151" s="2"/>
      <c r="UNA151" s="2"/>
      <c r="UNB151" s="2"/>
      <c r="UNC151" s="2"/>
      <c r="UND151" s="2"/>
      <c r="UNE151" s="2"/>
      <c r="UNF151" s="2"/>
      <c r="UNG151" s="2"/>
      <c r="UNH151" s="2"/>
      <c r="UNI151" s="2"/>
      <c r="UNJ151" s="2"/>
      <c r="UNK151" s="2"/>
      <c r="UNL151" s="2"/>
      <c r="UNM151" s="2"/>
      <c r="UNN151" s="2"/>
      <c r="UNO151" s="2"/>
      <c r="UNP151" s="2"/>
      <c r="UNQ151" s="2"/>
      <c r="UNR151" s="2"/>
      <c r="UNS151" s="2"/>
      <c r="UNT151" s="2"/>
      <c r="UNU151" s="2"/>
      <c r="UNV151" s="2"/>
      <c r="UNW151" s="2"/>
      <c r="UNX151" s="2"/>
      <c r="UNY151" s="2"/>
      <c r="UNZ151" s="2"/>
      <c r="UOA151" s="2"/>
      <c r="UOB151" s="2"/>
      <c r="UOC151" s="2"/>
      <c r="UOD151" s="2"/>
      <c r="UOE151" s="2"/>
      <c r="UOF151" s="2"/>
      <c r="UOG151" s="2"/>
      <c r="UOH151" s="2"/>
      <c r="UOI151" s="2"/>
      <c r="UOJ151" s="2"/>
      <c r="UOK151" s="2"/>
      <c r="UOL151" s="2"/>
      <c r="UOM151" s="2"/>
      <c r="UON151" s="2"/>
      <c r="UOO151" s="2"/>
      <c r="UOP151" s="2"/>
      <c r="UOQ151" s="2"/>
      <c r="UOR151" s="2"/>
      <c r="UOS151" s="2"/>
      <c r="UOT151" s="2"/>
      <c r="UOU151" s="2"/>
      <c r="UOV151" s="2"/>
      <c r="UOW151" s="2"/>
      <c r="UOX151" s="2"/>
      <c r="UOY151" s="2"/>
      <c r="UOZ151" s="2"/>
      <c r="UPA151" s="2"/>
      <c r="UPB151" s="2"/>
      <c r="UPC151" s="2"/>
      <c r="UPD151" s="2"/>
      <c r="UPE151" s="2"/>
      <c r="UPF151" s="2"/>
      <c r="UPG151" s="2"/>
      <c r="UPH151" s="2"/>
      <c r="UPI151" s="2"/>
      <c r="UPJ151" s="2"/>
      <c r="UPK151" s="2"/>
      <c r="UPL151" s="2"/>
      <c r="UPM151" s="2"/>
      <c r="UPN151" s="2"/>
      <c r="UPO151" s="2"/>
      <c r="UPP151" s="2"/>
      <c r="UPQ151" s="2"/>
      <c r="UPR151" s="2"/>
      <c r="UPS151" s="2"/>
      <c r="UPT151" s="2"/>
      <c r="UPU151" s="2"/>
      <c r="UPV151" s="2"/>
      <c r="UPW151" s="2"/>
      <c r="UPX151" s="2"/>
      <c r="UPY151" s="2"/>
      <c r="UPZ151" s="2"/>
      <c r="UQA151" s="2"/>
      <c r="UQB151" s="2"/>
      <c r="UQC151" s="2"/>
      <c r="UQD151" s="2"/>
      <c r="UQE151" s="2"/>
      <c r="UQF151" s="2"/>
      <c r="UQG151" s="2"/>
      <c r="UQH151" s="2"/>
      <c r="UQI151" s="2"/>
      <c r="UQJ151" s="2"/>
      <c r="UQK151" s="2"/>
      <c r="UQL151" s="2"/>
      <c r="UQM151" s="2"/>
      <c r="UQN151" s="2"/>
      <c r="UQO151" s="2"/>
      <c r="UQP151" s="2"/>
      <c r="UQQ151" s="2"/>
      <c r="UQR151" s="2"/>
      <c r="UQS151" s="2"/>
      <c r="UQT151" s="2"/>
      <c r="UQU151" s="2"/>
      <c r="UQV151" s="2"/>
      <c r="UQW151" s="2"/>
      <c r="UQX151" s="2"/>
      <c r="UQY151" s="2"/>
      <c r="UQZ151" s="2"/>
      <c r="URA151" s="2"/>
      <c r="URB151" s="2"/>
      <c r="URC151" s="2"/>
      <c r="URD151" s="2"/>
      <c r="URE151" s="2"/>
      <c r="URF151" s="2"/>
      <c r="URG151" s="2"/>
      <c r="URH151" s="2"/>
      <c r="URI151" s="2"/>
      <c r="URJ151" s="2"/>
      <c r="URK151" s="2"/>
      <c r="URL151" s="2"/>
      <c r="URM151" s="2"/>
      <c r="URN151" s="2"/>
      <c r="URO151" s="2"/>
      <c r="URP151" s="2"/>
      <c r="URQ151" s="2"/>
      <c r="URR151" s="2"/>
      <c r="URS151" s="2"/>
      <c r="URT151" s="2"/>
      <c r="URU151" s="2"/>
      <c r="URV151" s="2"/>
      <c r="URW151" s="2"/>
      <c r="URX151" s="2"/>
      <c r="URY151" s="2"/>
      <c r="URZ151" s="2"/>
      <c r="USA151" s="2"/>
      <c r="USB151" s="2"/>
      <c r="USC151" s="2"/>
      <c r="USD151" s="2"/>
      <c r="USE151" s="2"/>
      <c r="USF151" s="2"/>
      <c r="USG151" s="2"/>
      <c r="USH151" s="2"/>
      <c r="USI151" s="2"/>
      <c r="USJ151" s="2"/>
      <c r="USK151" s="2"/>
      <c r="USL151" s="2"/>
      <c r="USM151" s="2"/>
      <c r="USN151" s="2"/>
      <c r="USO151" s="2"/>
      <c r="USP151" s="2"/>
      <c r="USQ151" s="2"/>
      <c r="USR151" s="2"/>
      <c r="USS151" s="2"/>
      <c r="UST151" s="2"/>
      <c r="USU151" s="2"/>
      <c r="USV151" s="2"/>
      <c r="USW151" s="2"/>
      <c r="USX151" s="2"/>
      <c r="USY151" s="2"/>
      <c r="USZ151" s="2"/>
      <c r="UTA151" s="2"/>
      <c r="UTB151" s="2"/>
      <c r="UTC151" s="2"/>
      <c r="UTD151" s="2"/>
      <c r="UTE151" s="2"/>
      <c r="UTF151" s="2"/>
      <c r="UTG151" s="2"/>
      <c r="UTH151" s="2"/>
      <c r="UTI151" s="2"/>
      <c r="UTJ151" s="2"/>
      <c r="UTK151" s="2"/>
      <c r="UTL151" s="2"/>
      <c r="UTM151" s="2"/>
      <c r="UTN151" s="2"/>
      <c r="UTO151" s="2"/>
      <c r="UTP151" s="2"/>
      <c r="UTQ151" s="2"/>
      <c r="UTR151" s="2"/>
      <c r="UTS151" s="2"/>
      <c r="UTT151" s="2"/>
      <c r="UTU151" s="2"/>
      <c r="UTV151" s="2"/>
      <c r="UTW151" s="2"/>
      <c r="UTX151" s="2"/>
      <c r="UTY151" s="2"/>
      <c r="UTZ151" s="2"/>
      <c r="UUA151" s="2"/>
      <c r="UUB151" s="2"/>
      <c r="UUC151" s="2"/>
      <c r="UUD151" s="2"/>
      <c r="UUE151" s="2"/>
      <c r="UUF151" s="2"/>
      <c r="UUG151" s="2"/>
      <c r="UUH151" s="2"/>
      <c r="UUI151" s="2"/>
      <c r="UUJ151" s="2"/>
      <c r="UUK151" s="2"/>
      <c r="UUL151" s="2"/>
      <c r="UUM151" s="2"/>
      <c r="UUN151" s="2"/>
      <c r="UUO151" s="2"/>
      <c r="UUP151" s="2"/>
      <c r="UUQ151" s="2"/>
      <c r="UUR151" s="2"/>
      <c r="UUS151" s="2"/>
      <c r="UUT151" s="2"/>
      <c r="UUU151" s="2"/>
      <c r="UUV151" s="2"/>
      <c r="UUW151" s="2"/>
      <c r="UUX151" s="2"/>
      <c r="UUY151" s="2"/>
      <c r="UUZ151" s="2"/>
      <c r="UVA151" s="2"/>
      <c r="UVB151" s="2"/>
      <c r="UVC151" s="2"/>
      <c r="UVD151" s="2"/>
      <c r="UVE151" s="2"/>
      <c r="UVF151" s="2"/>
      <c r="UVG151" s="2"/>
      <c r="UVH151" s="2"/>
      <c r="UVI151" s="2"/>
      <c r="UVJ151" s="2"/>
      <c r="UVK151" s="2"/>
      <c r="UVL151" s="2"/>
      <c r="UVM151" s="2"/>
      <c r="UVN151" s="2"/>
      <c r="UVO151" s="2"/>
      <c r="UVP151" s="2"/>
      <c r="UVQ151" s="2"/>
      <c r="UVR151" s="2"/>
      <c r="UVS151" s="2"/>
      <c r="UVT151" s="2"/>
      <c r="UVU151" s="2"/>
      <c r="UVV151" s="2"/>
      <c r="UVW151" s="2"/>
      <c r="UVX151" s="2"/>
      <c r="UVY151" s="2"/>
      <c r="UVZ151" s="2"/>
      <c r="UWA151" s="2"/>
      <c r="UWB151" s="2"/>
      <c r="UWC151" s="2"/>
      <c r="UWD151" s="2"/>
      <c r="UWE151" s="2"/>
      <c r="UWF151" s="2"/>
      <c r="UWG151" s="2"/>
      <c r="UWH151" s="2"/>
      <c r="UWI151" s="2"/>
      <c r="UWJ151" s="2"/>
      <c r="UWK151" s="2"/>
      <c r="UWL151" s="2"/>
      <c r="UWM151" s="2"/>
      <c r="UWN151" s="2"/>
      <c r="UWO151" s="2"/>
      <c r="UWP151" s="2"/>
      <c r="UWQ151" s="2"/>
      <c r="UWR151" s="2"/>
      <c r="UWS151" s="2"/>
      <c r="UWT151" s="2"/>
      <c r="UWU151" s="2"/>
      <c r="UWV151" s="2"/>
      <c r="UWW151" s="2"/>
      <c r="UWX151" s="2"/>
      <c r="UWY151" s="2"/>
      <c r="UWZ151" s="2"/>
      <c r="UXA151" s="2"/>
      <c r="UXB151" s="2"/>
      <c r="UXC151" s="2"/>
      <c r="UXD151" s="2"/>
      <c r="UXE151" s="2"/>
      <c r="UXF151" s="2"/>
      <c r="UXG151" s="2"/>
      <c r="UXH151" s="2"/>
      <c r="UXI151" s="2"/>
      <c r="UXJ151" s="2"/>
      <c r="UXK151" s="2"/>
      <c r="UXL151" s="2"/>
      <c r="UXM151" s="2"/>
      <c r="UXN151" s="2"/>
      <c r="UXO151" s="2"/>
      <c r="UXP151" s="2"/>
      <c r="UXQ151" s="2"/>
      <c r="UXR151" s="2"/>
      <c r="UXS151" s="2"/>
      <c r="UXT151" s="2"/>
      <c r="UXU151" s="2"/>
      <c r="UXV151" s="2"/>
      <c r="UXW151" s="2"/>
      <c r="UXX151" s="2"/>
      <c r="UXY151" s="2"/>
      <c r="UXZ151" s="2"/>
      <c r="UYA151" s="2"/>
      <c r="UYB151" s="2"/>
      <c r="UYC151" s="2"/>
      <c r="UYD151" s="2"/>
      <c r="UYE151" s="2"/>
      <c r="UYF151" s="2"/>
      <c r="UYG151" s="2"/>
      <c r="UYH151" s="2"/>
      <c r="UYI151" s="2"/>
      <c r="UYJ151" s="2"/>
      <c r="UYK151" s="2"/>
      <c r="UYL151" s="2"/>
      <c r="UYM151" s="2"/>
      <c r="UYN151" s="2"/>
      <c r="UYO151" s="2"/>
      <c r="UYP151" s="2"/>
      <c r="UYQ151" s="2"/>
      <c r="UYR151" s="2"/>
      <c r="UYS151" s="2"/>
      <c r="UYT151" s="2"/>
      <c r="UYU151" s="2"/>
      <c r="UYV151" s="2"/>
      <c r="UYW151" s="2"/>
      <c r="UYX151" s="2"/>
      <c r="UYY151" s="2"/>
      <c r="UYZ151" s="2"/>
      <c r="UZA151" s="2"/>
      <c r="UZB151" s="2"/>
      <c r="UZC151" s="2"/>
      <c r="UZD151" s="2"/>
      <c r="UZE151" s="2"/>
      <c r="UZF151" s="2"/>
      <c r="UZG151" s="2"/>
      <c r="UZH151" s="2"/>
      <c r="UZI151" s="2"/>
      <c r="UZJ151" s="2"/>
      <c r="UZK151" s="2"/>
      <c r="UZL151" s="2"/>
      <c r="UZM151" s="2"/>
      <c r="UZN151" s="2"/>
      <c r="UZO151" s="2"/>
      <c r="UZP151" s="2"/>
      <c r="UZQ151" s="2"/>
      <c r="UZR151" s="2"/>
      <c r="UZS151" s="2"/>
      <c r="UZT151" s="2"/>
      <c r="UZU151" s="2"/>
      <c r="UZV151" s="2"/>
      <c r="UZW151" s="2"/>
      <c r="UZX151" s="2"/>
      <c r="UZY151" s="2"/>
      <c r="UZZ151" s="2"/>
      <c r="VAA151" s="2"/>
      <c r="VAB151" s="2"/>
      <c r="VAC151" s="2"/>
      <c r="VAD151" s="2"/>
      <c r="VAE151" s="2"/>
      <c r="VAF151" s="2"/>
      <c r="VAG151" s="2"/>
      <c r="VAH151" s="2"/>
      <c r="VAI151" s="2"/>
      <c r="VAJ151" s="2"/>
      <c r="VAK151" s="2"/>
      <c r="VAL151" s="2"/>
      <c r="VAM151" s="2"/>
      <c r="VAN151" s="2"/>
      <c r="VAO151" s="2"/>
      <c r="VAP151" s="2"/>
      <c r="VAQ151" s="2"/>
      <c r="VAR151" s="2"/>
      <c r="VAS151" s="2"/>
      <c r="VAT151" s="2"/>
      <c r="VAU151" s="2"/>
      <c r="VAV151" s="2"/>
      <c r="VAW151" s="2"/>
      <c r="VAX151" s="2"/>
      <c r="VAY151" s="2"/>
      <c r="VAZ151" s="2"/>
      <c r="VBA151" s="2"/>
      <c r="VBB151" s="2"/>
      <c r="VBC151" s="2"/>
      <c r="VBD151" s="2"/>
      <c r="VBE151" s="2"/>
      <c r="VBF151" s="2"/>
      <c r="VBG151" s="2"/>
      <c r="VBH151" s="2"/>
      <c r="VBI151" s="2"/>
      <c r="VBJ151" s="2"/>
      <c r="VBK151" s="2"/>
      <c r="VBL151" s="2"/>
      <c r="VBM151" s="2"/>
      <c r="VBN151" s="2"/>
      <c r="VBO151" s="2"/>
      <c r="VBP151" s="2"/>
      <c r="VBQ151" s="2"/>
      <c r="VBR151" s="2"/>
      <c r="VBS151" s="2"/>
      <c r="VBT151" s="2"/>
      <c r="VBU151" s="2"/>
      <c r="VBV151" s="2"/>
      <c r="VBW151" s="2"/>
      <c r="VBX151" s="2"/>
      <c r="VBY151" s="2"/>
      <c r="VBZ151" s="2"/>
      <c r="VCA151" s="2"/>
      <c r="VCB151" s="2"/>
      <c r="VCC151" s="2"/>
      <c r="VCD151" s="2"/>
      <c r="VCE151" s="2"/>
      <c r="VCF151" s="2"/>
      <c r="VCG151" s="2"/>
      <c r="VCH151" s="2"/>
      <c r="VCI151" s="2"/>
      <c r="VCJ151" s="2"/>
      <c r="VCK151" s="2"/>
      <c r="VCL151" s="2"/>
      <c r="VCM151" s="2"/>
      <c r="VCN151" s="2"/>
      <c r="VCO151" s="2"/>
      <c r="VCP151" s="2"/>
      <c r="VCQ151" s="2"/>
      <c r="VCR151" s="2"/>
      <c r="VCS151" s="2"/>
      <c r="VCT151" s="2"/>
      <c r="VCU151" s="2"/>
      <c r="VCV151" s="2"/>
      <c r="VCW151" s="2"/>
      <c r="VCX151" s="2"/>
      <c r="VCY151" s="2"/>
      <c r="VCZ151" s="2"/>
      <c r="VDA151" s="2"/>
      <c r="VDB151" s="2"/>
      <c r="VDC151" s="2"/>
      <c r="VDD151" s="2"/>
      <c r="VDE151" s="2"/>
      <c r="VDF151" s="2"/>
      <c r="VDG151" s="2"/>
      <c r="VDH151" s="2"/>
      <c r="VDI151" s="2"/>
      <c r="VDJ151" s="2"/>
      <c r="VDK151" s="2"/>
      <c r="VDL151" s="2"/>
      <c r="VDM151" s="2"/>
      <c r="VDN151" s="2"/>
      <c r="VDO151" s="2"/>
      <c r="VDP151" s="2"/>
      <c r="VDQ151" s="2"/>
      <c r="VDR151" s="2"/>
      <c r="VDS151" s="2"/>
      <c r="VDT151" s="2"/>
      <c r="VDU151" s="2"/>
      <c r="VDV151" s="2"/>
      <c r="VDW151" s="2"/>
      <c r="VDX151" s="2"/>
      <c r="VDY151" s="2"/>
      <c r="VDZ151" s="2"/>
      <c r="VEA151" s="2"/>
      <c r="VEB151" s="2"/>
      <c r="VEC151" s="2"/>
      <c r="VED151" s="2"/>
      <c r="VEE151" s="2"/>
      <c r="VEF151" s="2"/>
      <c r="VEG151" s="2"/>
      <c r="VEH151" s="2"/>
      <c r="VEI151" s="2"/>
      <c r="VEJ151" s="2"/>
      <c r="VEK151" s="2"/>
      <c r="VEL151" s="2"/>
      <c r="VEM151" s="2"/>
      <c r="VEN151" s="2"/>
      <c r="VEO151" s="2"/>
      <c r="VEP151" s="2"/>
      <c r="VEQ151" s="2"/>
      <c r="VER151" s="2"/>
      <c r="VES151" s="2"/>
      <c r="VET151" s="2"/>
      <c r="VEU151" s="2"/>
      <c r="VEV151" s="2"/>
      <c r="VEW151" s="2"/>
      <c r="VEX151" s="2"/>
      <c r="VEY151" s="2"/>
      <c r="VEZ151" s="2"/>
      <c r="VFA151" s="2"/>
      <c r="VFB151" s="2"/>
      <c r="VFC151" s="2"/>
      <c r="VFD151" s="2"/>
      <c r="VFE151" s="2"/>
      <c r="VFF151" s="2"/>
      <c r="VFG151" s="2"/>
      <c r="VFH151" s="2"/>
      <c r="VFI151" s="2"/>
      <c r="VFJ151" s="2"/>
      <c r="VFK151" s="2"/>
      <c r="VFL151" s="2"/>
      <c r="VFM151" s="2"/>
      <c r="VFN151" s="2"/>
      <c r="VFO151" s="2"/>
      <c r="VFP151" s="2"/>
      <c r="VFQ151" s="2"/>
      <c r="VFR151" s="2"/>
      <c r="VFS151" s="2"/>
      <c r="VFT151" s="2"/>
      <c r="VFU151" s="2"/>
      <c r="VFV151" s="2"/>
      <c r="VFW151" s="2"/>
      <c r="VFX151" s="2"/>
      <c r="VFY151" s="2"/>
      <c r="VFZ151" s="2"/>
      <c r="VGA151" s="2"/>
      <c r="VGB151" s="2"/>
      <c r="VGC151" s="2"/>
      <c r="VGD151" s="2"/>
      <c r="VGE151" s="2"/>
      <c r="VGF151" s="2"/>
      <c r="VGG151" s="2"/>
      <c r="VGH151" s="2"/>
      <c r="VGI151" s="2"/>
      <c r="VGJ151" s="2"/>
      <c r="VGK151" s="2"/>
      <c r="VGL151" s="2"/>
      <c r="VGM151" s="2"/>
      <c r="VGN151" s="2"/>
      <c r="VGO151" s="2"/>
      <c r="VGP151" s="2"/>
      <c r="VGQ151" s="2"/>
      <c r="VGR151" s="2"/>
      <c r="VGS151" s="2"/>
      <c r="VGT151" s="2"/>
      <c r="VGU151" s="2"/>
      <c r="VGV151" s="2"/>
      <c r="VGW151" s="2"/>
      <c r="VGX151" s="2"/>
      <c r="VGY151" s="2"/>
      <c r="VGZ151" s="2"/>
      <c r="VHA151" s="2"/>
      <c r="VHB151" s="2"/>
      <c r="VHC151" s="2"/>
      <c r="VHD151" s="2"/>
      <c r="VHE151" s="2"/>
      <c r="VHF151" s="2"/>
      <c r="VHG151" s="2"/>
      <c r="VHH151" s="2"/>
      <c r="VHI151" s="2"/>
      <c r="VHJ151" s="2"/>
      <c r="VHK151" s="2"/>
      <c r="VHL151" s="2"/>
      <c r="VHM151" s="2"/>
      <c r="VHN151" s="2"/>
      <c r="VHO151" s="2"/>
      <c r="VHP151" s="2"/>
      <c r="VHQ151" s="2"/>
      <c r="VHR151" s="2"/>
      <c r="VHS151" s="2"/>
      <c r="VHT151" s="2"/>
      <c r="VHU151" s="2"/>
      <c r="VHV151" s="2"/>
      <c r="VHW151" s="2"/>
      <c r="VHX151" s="2"/>
      <c r="VHY151" s="2"/>
      <c r="VHZ151" s="2"/>
      <c r="VIA151" s="2"/>
      <c r="VIB151" s="2"/>
      <c r="VIC151" s="2"/>
      <c r="VID151" s="2"/>
      <c r="VIE151" s="2"/>
      <c r="VIF151" s="2"/>
      <c r="VIG151" s="2"/>
      <c r="VIH151" s="2"/>
      <c r="VII151" s="2"/>
      <c r="VIJ151" s="2"/>
      <c r="VIK151" s="2"/>
      <c r="VIL151" s="2"/>
      <c r="VIM151" s="2"/>
      <c r="VIN151" s="2"/>
      <c r="VIO151" s="2"/>
      <c r="VIP151" s="2"/>
      <c r="VIQ151" s="2"/>
      <c r="VIR151" s="2"/>
      <c r="VIS151" s="2"/>
      <c r="VIT151" s="2"/>
      <c r="VIU151" s="2"/>
      <c r="VIV151" s="2"/>
      <c r="VIW151" s="2"/>
      <c r="VIX151" s="2"/>
      <c r="VIY151" s="2"/>
      <c r="VIZ151" s="2"/>
      <c r="VJA151" s="2"/>
      <c r="VJB151" s="2"/>
      <c r="VJC151" s="2"/>
      <c r="VJD151" s="2"/>
      <c r="VJE151" s="2"/>
      <c r="VJF151" s="2"/>
      <c r="VJG151" s="2"/>
      <c r="VJH151" s="2"/>
      <c r="VJI151" s="2"/>
      <c r="VJJ151" s="2"/>
      <c r="VJK151" s="2"/>
      <c r="VJL151" s="2"/>
      <c r="VJM151" s="2"/>
      <c r="VJN151" s="2"/>
      <c r="VJO151" s="2"/>
      <c r="VJP151" s="2"/>
      <c r="VJQ151" s="2"/>
      <c r="VJR151" s="2"/>
      <c r="VJS151" s="2"/>
      <c r="VJT151" s="2"/>
      <c r="VJU151" s="2"/>
      <c r="VJV151" s="2"/>
      <c r="VJW151" s="2"/>
      <c r="VJX151" s="2"/>
      <c r="VJY151" s="2"/>
      <c r="VJZ151" s="2"/>
      <c r="VKA151" s="2"/>
      <c r="VKB151" s="2"/>
      <c r="VKC151" s="2"/>
      <c r="VKD151" s="2"/>
      <c r="VKE151" s="2"/>
      <c r="VKF151" s="2"/>
      <c r="VKG151" s="2"/>
      <c r="VKH151" s="2"/>
      <c r="VKI151" s="2"/>
      <c r="VKJ151" s="2"/>
      <c r="VKK151" s="2"/>
      <c r="VKL151" s="2"/>
      <c r="VKM151" s="2"/>
      <c r="VKN151" s="2"/>
      <c r="VKO151" s="2"/>
      <c r="VKP151" s="2"/>
      <c r="VKQ151" s="2"/>
      <c r="VKR151" s="2"/>
      <c r="VKS151" s="2"/>
      <c r="VKT151" s="2"/>
      <c r="VKU151" s="2"/>
      <c r="VKV151" s="2"/>
      <c r="VKW151" s="2"/>
      <c r="VKX151" s="2"/>
      <c r="VKY151" s="2"/>
      <c r="VKZ151" s="2"/>
      <c r="VLA151" s="2"/>
      <c r="VLB151" s="2"/>
      <c r="VLC151" s="2"/>
      <c r="VLD151" s="2"/>
      <c r="VLE151" s="2"/>
      <c r="VLF151" s="2"/>
      <c r="VLG151" s="2"/>
      <c r="VLH151" s="2"/>
      <c r="VLI151" s="2"/>
      <c r="VLJ151" s="2"/>
      <c r="VLK151" s="2"/>
      <c r="VLL151" s="2"/>
      <c r="VLM151" s="2"/>
      <c r="VLN151" s="2"/>
      <c r="VLO151" s="2"/>
      <c r="VLP151" s="2"/>
      <c r="VLQ151" s="2"/>
      <c r="VLR151" s="2"/>
      <c r="VLS151" s="2"/>
      <c r="VLT151" s="2"/>
      <c r="VLU151" s="2"/>
      <c r="VLV151" s="2"/>
      <c r="VLW151" s="2"/>
      <c r="VLX151" s="2"/>
      <c r="VLY151" s="2"/>
      <c r="VLZ151" s="2"/>
      <c r="VMA151" s="2"/>
      <c r="VMB151" s="2"/>
      <c r="VMC151" s="2"/>
      <c r="VMD151" s="2"/>
      <c r="VME151" s="2"/>
      <c r="VMF151" s="2"/>
      <c r="VMG151" s="2"/>
      <c r="VMH151" s="2"/>
      <c r="VMI151" s="2"/>
      <c r="VMJ151" s="2"/>
      <c r="VMK151" s="2"/>
      <c r="VML151" s="2"/>
      <c r="VMM151" s="2"/>
      <c r="VMN151" s="2"/>
      <c r="VMO151" s="2"/>
      <c r="VMP151" s="2"/>
      <c r="VMQ151" s="2"/>
      <c r="VMR151" s="2"/>
      <c r="VMS151" s="2"/>
      <c r="VMT151" s="2"/>
      <c r="VMU151" s="2"/>
      <c r="VMV151" s="2"/>
      <c r="VMW151" s="2"/>
      <c r="VMX151" s="2"/>
      <c r="VMY151" s="2"/>
      <c r="VMZ151" s="2"/>
      <c r="VNA151" s="2"/>
      <c r="VNB151" s="2"/>
      <c r="VNC151" s="2"/>
      <c r="VND151" s="2"/>
      <c r="VNE151" s="2"/>
      <c r="VNF151" s="2"/>
      <c r="VNG151" s="2"/>
      <c r="VNH151" s="2"/>
      <c r="VNI151" s="2"/>
      <c r="VNJ151" s="2"/>
      <c r="VNK151" s="2"/>
      <c r="VNL151" s="2"/>
      <c r="VNM151" s="2"/>
      <c r="VNN151" s="2"/>
      <c r="VNO151" s="2"/>
      <c r="VNP151" s="2"/>
      <c r="VNQ151" s="2"/>
      <c r="VNR151" s="2"/>
      <c r="VNS151" s="2"/>
      <c r="VNT151" s="2"/>
      <c r="VNU151" s="2"/>
      <c r="VNV151" s="2"/>
      <c r="VNW151" s="2"/>
      <c r="VNX151" s="2"/>
      <c r="VNY151" s="2"/>
      <c r="VNZ151" s="2"/>
      <c r="VOA151" s="2"/>
      <c r="VOB151" s="2"/>
      <c r="VOC151" s="2"/>
      <c r="VOD151" s="2"/>
      <c r="VOE151" s="2"/>
      <c r="VOF151" s="2"/>
      <c r="VOG151" s="2"/>
      <c r="VOH151" s="2"/>
      <c r="VOI151" s="2"/>
      <c r="VOJ151" s="2"/>
      <c r="VOK151" s="2"/>
      <c r="VOL151" s="2"/>
      <c r="VOM151" s="2"/>
      <c r="VON151" s="2"/>
      <c r="VOO151" s="2"/>
      <c r="VOP151" s="2"/>
      <c r="VOQ151" s="2"/>
      <c r="VOR151" s="2"/>
      <c r="VOS151" s="2"/>
      <c r="VOT151" s="2"/>
      <c r="VOU151" s="2"/>
      <c r="VOV151" s="2"/>
      <c r="VOW151" s="2"/>
      <c r="VOX151" s="2"/>
      <c r="VOY151" s="2"/>
      <c r="VOZ151" s="2"/>
      <c r="VPA151" s="2"/>
      <c r="VPB151" s="2"/>
      <c r="VPC151" s="2"/>
      <c r="VPD151" s="2"/>
      <c r="VPE151" s="2"/>
      <c r="VPF151" s="2"/>
      <c r="VPG151" s="2"/>
      <c r="VPH151" s="2"/>
      <c r="VPI151" s="2"/>
      <c r="VPJ151" s="2"/>
      <c r="VPK151" s="2"/>
      <c r="VPL151" s="2"/>
      <c r="VPM151" s="2"/>
      <c r="VPN151" s="2"/>
      <c r="VPO151" s="2"/>
      <c r="VPP151" s="2"/>
      <c r="VPQ151" s="2"/>
      <c r="VPR151" s="2"/>
      <c r="VPS151" s="2"/>
      <c r="VPT151" s="2"/>
      <c r="VPU151" s="2"/>
      <c r="VPV151" s="2"/>
      <c r="VPW151" s="2"/>
      <c r="VPX151" s="2"/>
      <c r="VPY151" s="2"/>
      <c r="VPZ151" s="2"/>
      <c r="VQA151" s="2"/>
      <c r="VQB151" s="2"/>
      <c r="VQC151" s="2"/>
      <c r="VQD151" s="2"/>
      <c r="VQE151" s="2"/>
      <c r="VQF151" s="2"/>
      <c r="VQG151" s="2"/>
      <c r="VQH151" s="2"/>
      <c r="VQI151" s="2"/>
      <c r="VQJ151" s="2"/>
      <c r="VQK151" s="2"/>
      <c r="VQL151" s="2"/>
      <c r="VQM151" s="2"/>
      <c r="VQN151" s="2"/>
      <c r="VQO151" s="2"/>
      <c r="VQP151" s="2"/>
      <c r="VQQ151" s="2"/>
      <c r="VQR151" s="2"/>
      <c r="VQS151" s="2"/>
      <c r="VQT151" s="2"/>
      <c r="VQU151" s="2"/>
      <c r="VQV151" s="2"/>
      <c r="VQW151" s="2"/>
      <c r="VQX151" s="2"/>
      <c r="VQY151" s="2"/>
      <c r="VQZ151" s="2"/>
      <c r="VRA151" s="2"/>
      <c r="VRB151" s="2"/>
      <c r="VRC151" s="2"/>
      <c r="VRD151" s="2"/>
      <c r="VRE151" s="2"/>
      <c r="VRF151" s="2"/>
      <c r="VRG151" s="2"/>
      <c r="VRH151" s="2"/>
      <c r="VRI151" s="2"/>
      <c r="VRJ151" s="2"/>
      <c r="VRK151" s="2"/>
      <c r="VRL151" s="2"/>
      <c r="VRM151" s="2"/>
      <c r="VRN151" s="2"/>
      <c r="VRO151" s="2"/>
      <c r="VRP151" s="2"/>
      <c r="VRQ151" s="2"/>
      <c r="VRR151" s="2"/>
      <c r="VRS151" s="2"/>
      <c r="VRT151" s="2"/>
      <c r="VRU151" s="2"/>
      <c r="VRV151" s="2"/>
      <c r="VRW151" s="2"/>
      <c r="VRX151" s="2"/>
      <c r="VRY151" s="2"/>
      <c r="VRZ151" s="2"/>
      <c r="VSA151" s="2"/>
      <c r="VSB151" s="2"/>
      <c r="VSC151" s="2"/>
      <c r="VSD151" s="2"/>
      <c r="VSE151" s="2"/>
      <c r="VSF151" s="2"/>
      <c r="VSG151" s="2"/>
      <c r="VSH151" s="2"/>
      <c r="VSI151" s="2"/>
      <c r="VSJ151" s="2"/>
      <c r="VSK151" s="2"/>
      <c r="VSL151" s="2"/>
      <c r="VSM151" s="2"/>
      <c r="VSN151" s="2"/>
      <c r="VSO151" s="2"/>
      <c r="VSP151" s="2"/>
      <c r="VSQ151" s="2"/>
      <c r="VSR151" s="2"/>
      <c r="VSS151" s="2"/>
      <c r="VST151" s="2"/>
      <c r="VSU151" s="2"/>
      <c r="VSV151" s="2"/>
      <c r="VSW151" s="2"/>
      <c r="VSX151" s="2"/>
      <c r="VSY151" s="2"/>
      <c r="VSZ151" s="2"/>
      <c r="VTA151" s="2"/>
      <c r="VTB151" s="2"/>
      <c r="VTC151" s="2"/>
      <c r="VTD151" s="2"/>
      <c r="VTE151" s="2"/>
      <c r="VTF151" s="2"/>
      <c r="VTG151" s="2"/>
      <c r="VTH151" s="2"/>
      <c r="VTI151" s="2"/>
      <c r="VTJ151" s="2"/>
      <c r="VTK151" s="2"/>
      <c r="VTL151" s="2"/>
      <c r="VTM151" s="2"/>
      <c r="VTN151" s="2"/>
      <c r="VTO151" s="2"/>
      <c r="VTP151" s="2"/>
      <c r="VTQ151" s="2"/>
      <c r="VTR151" s="2"/>
      <c r="VTS151" s="2"/>
      <c r="VTT151" s="2"/>
      <c r="VTU151" s="2"/>
      <c r="VTV151" s="2"/>
      <c r="VTW151" s="2"/>
      <c r="VTX151" s="2"/>
      <c r="VTY151" s="2"/>
      <c r="VTZ151" s="2"/>
      <c r="VUA151" s="2"/>
      <c r="VUB151" s="2"/>
      <c r="VUC151" s="2"/>
      <c r="VUD151" s="2"/>
      <c r="VUE151" s="2"/>
      <c r="VUF151" s="2"/>
      <c r="VUG151" s="2"/>
      <c r="VUH151" s="2"/>
      <c r="VUI151" s="2"/>
      <c r="VUJ151" s="2"/>
      <c r="VUK151" s="2"/>
      <c r="VUL151" s="2"/>
      <c r="VUM151" s="2"/>
      <c r="VUN151" s="2"/>
      <c r="VUO151" s="2"/>
      <c r="VUP151" s="2"/>
      <c r="VUQ151" s="2"/>
      <c r="VUR151" s="2"/>
      <c r="VUS151" s="2"/>
      <c r="VUT151" s="2"/>
      <c r="VUU151" s="2"/>
      <c r="VUV151" s="2"/>
      <c r="VUW151" s="2"/>
      <c r="VUX151" s="2"/>
      <c r="VUY151" s="2"/>
      <c r="VUZ151" s="2"/>
      <c r="VVA151" s="2"/>
      <c r="VVB151" s="2"/>
      <c r="VVC151" s="2"/>
      <c r="VVD151" s="2"/>
      <c r="VVE151" s="2"/>
      <c r="VVF151" s="2"/>
      <c r="VVG151" s="2"/>
      <c r="VVH151" s="2"/>
      <c r="VVI151" s="2"/>
      <c r="VVJ151" s="2"/>
      <c r="VVK151" s="2"/>
      <c r="VVL151" s="2"/>
      <c r="VVM151" s="2"/>
      <c r="VVN151" s="2"/>
      <c r="VVO151" s="2"/>
      <c r="VVP151" s="2"/>
      <c r="VVQ151" s="2"/>
      <c r="VVR151" s="2"/>
      <c r="VVS151" s="2"/>
      <c r="VVT151" s="2"/>
      <c r="VVU151" s="2"/>
      <c r="VVV151" s="2"/>
      <c r="VVW151" s="2"/>
      <c r="VVX151" s="2"/>
      <c r="VVY151" s="2"/>
      <c r="VVZ151" s="2"/>
      <c r="VWA151" s="2"/>
      <c r="VWB151" s="2"/>
      <c r="VWC151" s="2"/>
      <c r="VWD151" s="2"/>
      <c r="VWE151" s="2"/>
      <c r="VWF151" s="2"/>
      <c r="VWG151" s="2"/>
      <c r="VWH151" s="2"/>
      <c r="VWI151" s="2"/>
      <c r="VWJ151" s="2"/>
      <c r="VWK151" s="2"/>
      <c r="VWL151" s="2"/>
      <c r="VWM151" s="2"/>
      <c r="VWN151" s="2"/>
      <c r="VWO151" s="2"/>
      <c r="VWP151" s="2"/>
      <c r="VWQ151" s="2"/>
      <c r="VWR151" s="2"/>
      <c r="VWS151" s="2"/>
      <c r="VWT151" s="2"/>
      <c r="VWU151" s="2"/>
      <c r="VWV151" s="2"/>
      <c r="VWW151" s="2"/>
      <c r="VWX151" s="2"/>
      <c r="VWY151" s="2"/>
      <c r="VWZ151" s="2"/>
      <c r="VXA151" s="2"/>
      <c r="VXB151" s="2"/>
      <c r="VXC151" s="2"/>
      <c r="VXD151" s="2"/>
      <c r="VXE151" s="2"/>
      <c r="VXF151" s="2"/>
      <c r="VXG151" s="2"/>
      <c r="VXH151" s="2"/>
      <c r="VXI151" s="2"/>
      <c r="VXJ151" s="2"/>
      <c r="VXK151" s="2"/>
      <c r="VXL151" s="2"/>
      <c r="VXM151" s="2"/>
      <c r="VXN151" s="2"/>
      <c r="VXO151" s="2"/>
      <c r="VXP151" s="2"/>
      <c r="VXQ151" s="2"/>
      <c r="VXR151" s="2"/>
      <c r="VXS151" s="2"/>
      <c r="VXT151" s="2"/>
      <c r="VXU151" s="2"/>
      <c r="VXV151" s="2"/>
      <c r="VXW151" s="2"/>
      <c r="VXX151" s="2"/>
      <c r="VXY151" s="2"/>
      <c r="VXZ151" s="2"/>
      <c r="VYA151" s="2"/>
      <c r="VYB151" s="2"/>
      <c r="VYC151" s="2"/>
      <c r="VYD151" s="2"/>
      <c r="VYE151" s="2"/>
      <c r="VYF151" s="2"/>
      <c r="VYG151" s="2"/>
      <c r="VYH151" s="2"/>
      <c r="VYI151" s="2"/>
      <c r="VYJ151" s="2"/>
      <c r="VYK151" s="2"/>
      <c r="VYL151" s="2"/>
      <c r="VYM151" s="2"/>
      <c r="VYN151" s="2"/>
      <c r="VYO151" s="2"/>
      <c r="VYP151" s="2"/>
      <c r="VYQ151" s="2"/>
      <c r="VYR151" s="2"/>
      <c r="VYS151" s="2"/>
      <c r="VYT151" s="2"/>
      <c r="VYU151" s="2"/>
      <c r="VYV151" s="2"/>
      <c r="VYW151" s="2"/>
      <c r="VYX151" s="2"/>
      <c r="VYY151" s="2"/>
      <c r="VYZ151" s="2"/>
      <c r="VZA151" s="2"/>
      <c r="VZB151" s="2"/>
      <c r="VZC151" s="2"/>
      <c r="VZD151" s="2"/>
      <c r="VZE151" s="2"/>
      <c r="VZF151" s="2"/>
      <c r="VZG151" s="2"/>
      <c r="VZH151" s="2"/>
      <c r="VZI151" s="2"/>
      <c r="VZJ151" s="2"/>
      <c r="VZK151" s="2"/>
      <c r="VZL151" s="2"/>
      <c r="VZM151" s="2"/>
      <c r="VZN151" s="2"/>
      <c r="VZO151" s="2"/>
      <c r="VZP151" s="2"/>
      <c r="VZQ151" s="2"/>
      <c r="VZR151" s="2"/>
      <c r="VZS151" s="2"/>
      <c r="VZT151" s="2"/>
      <c r="VZU151" s="2"/>
      <c r="VZV151" s="2"/>
      <c r="VZW151" s="2"/>
      <c r="VZX151" s="2"/>
      <c r="VZY151" s="2"/>
      <c r="VZZ151" s="2"/>
      <c r="WAA151" s="2"/>
      <c r="WAB151" s="2"/>
      <c r="WAC151" s="2"/>
      <c r="WAD151" s="2"/>
      <c r="WAE151" s="2"/>
      <c r="WAF151" s="2"/>
      <c r="WAG151" s="2"/>
      <c r="WAH151" s="2"/>
      <c r="WAI151" s="2"/>
      <c r="WAJ151" s="2"/>
      <c r="WAK151" s="2"/>
      <c r="WAL151" s="2"/>
      <c r="WAM151" s="2"/>
      <c r="WAN151" s="2"/>
      <c r="WAO151" s="2"/>
      <c r="WAP151" s="2"/>
      <c r="WAQ151" s="2"/>
      <c r="WAR151" s="2"/>
      <c r="WAS151" s="2"/>
      <c r="WAT151" s="2"/>
      <c r="WAU151" s="2"/>
      <c r="WAV151" s="2"/>
      <c r="WAW151" s="2"/>
      <c r="WAX151" s="2"/>
      <c r="WAY151" s="2"/>
      <c r="WAZ151" s="2"/>
      <c r="WBA151" s="2"/>
      <c r="WBB151" s="2"/>
      <c r="WBC151" s="2"/>
      <c r="WBD151" s="2"/>
      <c r="WBE151" s="2"/>
      <c r="WBF151" s="2"/>
      <c r="WBG151" s="2"/>
      <c r="WBH151" s="2"/>
      <c r="WBI151" s="2"/>
      <c r="WBJ151" s="2"/>
      <c r="WBK151" s="2"/>
      <c r="WBL151" s="2"/>
      <c r="WBM151" s="2"/>
      <c r="WBN151" s="2"/>
      <c r="WBO151" s="2"/>
      <c r="WBP151" s="2"/>
      <c r="WBQ151" s="2"/>
      <c r="WBR151" s="2"/>
      <c r="WBS151" s="2"/>
      <c r="WBT151" s="2"/>
      <c r="WBU151" s="2"/>
      <c r="WBV151" s="2"/>
      <c r="WBW151" s="2"/>
      <c r="WBX151" s="2"/>
      <c r="WBY151" s="2"/>
      <c r="WBZ151" s="2"/>
      <c r="WCA151" s="2"/>
      <c r="WCB151" s="2"/>
      <c r="WCC151" s="2"/>
      <c r="WCD151" s="2"/>
      <c r="WCE151" s="2"/>
      <c r="WCF151" s="2"/>
      <c r="WCG151" s="2"/>
      <c r="WCH151" s="2"/>
      <c r="WCI151" s="2"/>
      <c r="WCJ151" s="2"/>
      <c r="WCK151" s="2"/>
      <c r="WCL151" s="2"/>
      <c r="WCM151" s="2"/>
      <c r="WCN151" s="2"/>
      <c r="WCO151" s="2"/>
      <c r="WCP151" s="2"/>
      <c r="WCQ151" s="2"/>
      <c r="WCR151" s="2"/>
      <c r="WCS151" s="2"/>
      <c r="WCT151" s="2"/>
      <c r="WCU151" s="2"/>
      <c r="WCV151" s="2"/>
      <c r="WCW151" s="2"/>
      <c r="WCX151" s="2"/>
      <c r="WCY151" s="2"/>
      <c r="WCZ151" s="2"/>
      <c r="WDA151" s="2"/>
      <c r="WDB151" s="2"/>
      <c r="WDC151" s="2"/>
      <c r="WDD151" s="2"/>
      <c r="WDE151" s="2"/>
      <c r="WDF151" s="2"/>
      <c r="WDG151" s="2"/>
      <c r="WDH151" s="2"/>
      <c r="WDI151" s="2"/>
      <c r="WDJ151" s="2"/>
      <c r="WDK151" s="2"/>
      <c r="WDL151" s="2"/>
      <c r="WDM151" s="2"/>
      <c r="WDN151" s="2"/>
      <c r="WDO151" s="2"/>
      <c r="WDP151" s="2"/>
      <c r="WDQ151" s="2"/>
      <c r="WDR151" s="2"/>
      <c r="WDS151" s="2"/>
      <c r="WDT151" s="2"/>
      <c r="WDU151" s="2"/>
      <c r="WDV151" s="2"/>
      <c r="WDW151" s="2"/>
      <c r="WDX151" s="2"/>
      <c r="WDY151" s="2"/>
      <c r="WDZ151" s="2"/>
      <c r="WEA151" s="2"/>
      <c r="WEB151" s="2"/>
      <c r="WEC151" s="2"/>
      <c r="WED151" s="2"/>
      <c r="WEE151" s="2"/>
      <c r="WEF151" s="2"/>
      <c r="WEG151" s="2"/>
      <c r="WEH151" s="2"/>
      <c r="WEI151" s="2"/>
      <c r="WEJ151" s="2"/>
      <c r="WEK151" s="2"/>
      <c r="WEL151" s="2"/>
      <c r="WEM151" s="2"/>
      <c r="WEN151" s="2"/>
      <c r="WEO151" s="2"/>
      <c r="WEP151" s="2"/>
      <c r="WEQ151" s="2"/>
      <c r="WER151" s="2"/>
      <c r="WES151" s="2"/>
      <c r="WET151" s="2"/>
      <c r="WEU151" s="2"/>
      <c r="WEV151" s="2"/>
      <c r="WEW151" s="2"/>
      <c r="WEX151" s="2"/>
      <c r="WEY151" s="2"/>
      <c r="WEZ151" s="2"/>
      <c r="WFA151" s="2"/>
      <c r="WFB151" s="2"/>
      <c r="WFC151" s="2"/>
      <c r="WFD151" s="2"/>
      <c r="WFE151" s="2"/>
      <c r="WFF151" s="2"/>
      <c r="WFG151" s="2"/>
      <c r="WFH151" s="2"/>
      <c r="WFI151" s="2"/>
      <c r="WFJ151" s="2"/>
      <c r="WFK151" s="2"/>
      <c r="WFL151" s="2"/>
      <c r="WFM151" s="2"/>
      <c r="WFN151" s="2"/>
      <c r="WFO151" s="2"/>
      <c r="WFP151" s="2"/>
      <c r="WFQ151" s="2"/>
      <c r="WFR151" s="2"/>
      <c r="WFS151" s="2"/>
      <c r="WFT151" s="2"/>
      <c r="WFU151" s="2"/>
      <c r="WFV151" s="2"/>
      <c r="WFW151" s="2"/>
      <c r="WFX151" s="2"/>
      <c r="WFY151" s="2"/>
      <c r="WFZ151" s="2"/>
      <c r="WGA151" s="2"/>
      <c r="WGB151" s="2"/>
      <c r="WGC151" s="2"/>
      <c r="WGD151" s="2"/>
      <c r="WGE151" s="2"/>
      <c r="WGF151" s="2"/>
      <c r="WGG151" s="2"/>
      <c r="WGH151" s="2"/>
      <c r="WGI151" s="2"/>
      <c r="WGJ151" s="2"/>
      <c r="WGK151" s="2"/>
      <c r="WGL151" s="2"/>
      <c r="WGM151" s="2"/>
      <c r="WGN151" s="2"/>
      <c r="WGO151" s="2"/>
      <c r="WGP151" s="2"/>
      <c r="WGQ151" s="2"/>
      <c r="WGR151" s="2"/>
      <c r="WGS151" s="2"/>
      <c r="WGT151" s="2"/>
      <c r="WGU151" s="2"/>
      <c r="WGV151" s="2"/>
      <c r="WGW151" s="2"/>
      <c r="WGX151" s="2"/>
      <c r="WGY151" s="2"/>
      <c r="WGZ151" s="2"/>
      <c r="WHA151" s="2"/>
      <c r="WHB151" s="2"/>
      <c r="WHC151" s="2"/>
      <c r="WHD151" s="2"/>
      <c r="WHE151" s="2"/>
      <c r="WHF151" s="2"/>
      <c r="WHG151" s="2"/>
      <c r="WHH151" s="2"/>
      <c r="WHI151" s="2"/>
      <c r="WHJ151" s="2"/>
      <c r="WHK151" s="2"/>
      <c r="WHL151" s="2"/>
      <c r="WHM151" s="2"/>
      <c r="WHN151" s="2"/>
      <c r="WHO151" s="2"/>
      <c r="WHP151" s="2"/>
      <c r="WHQ151" s="2"/>
      <c r="WHR151" s="2"/>
      <c r="WHS151" s="2"/>
      <c r="WHT151" s="2"/>
      <c r="WHU151" s="2"/>
      <c r="WHV151" s="2"/>
      <c r="WHW151" s="2"/>
      <c r="WHX151" s="2"/>
      <c r="WHY151" s="2"/>
      <c r="WHZ151" s="2"/>
      <c r="WIA151" s="2"/>
      <c r="WIB151" s="2"/>
      <c r="WIC151" s="2"/>
      <c r="WID151" s="2"/>
      <c r="WIE151" s="2"/>
      <c r="WIF151" s="2"/>
      <c r="WIG151" s="2"/>
      <c r="WIH151" s="2"/>
      <c r="WII151" s="2"/>
      <c r="WIJ151" s="2"/>
      <c r="WIK151" s="2"/>
      <c r="WIL151" s="2"/>
      <c r="WIM151" s="2"/>
      <c r="WIN151" s="2"/>
      <c r="WIO151" s="2"/>
      <c r="WIP151" s="2"/>
      <c r="WIQ151" s="2"/>
      <c r="WIR151" s="2"/>
      <c r="WIS151" s="2"/>
      <c r="WIT151" s="2"/>
      <c r="WIU151" s="2"/>
      <c r="WIV151" s="2"/>
      <c r="WIW151" s="2"/>
      <c r="WIX151" s="2"/>
      <c r="WIY151" s="2"/>
      <c r="WIZ151" s="2"/>
      <c r="WJA151" s="2"/>
      <c r="WJB151" s="2"/>
      <c r="WJC151" s="2"/>
      <c r="WJD151" s="2"/>
      <c r="WJE151" s="2"/>
      <c r="WJF151" s="2"/>
      <c r="WJG151" s="2"/>
      <c r="WJH151" s="2"/>
      <c r="WJI151" s="2"/>
      <c r="WJJ151" s="2"/>
      <c r="WJK151" s="2"/>
      <c r="WJL151" s="2"/>
      <c r="WJM151" s="2"/>
      <c r="WJN151" s="2"/>
      <c r="WJO151" s="2"/>
      <c r="WJP151" s="2"/>
      <c r="WJQ151" s="2"/>
      <c r="WJR151" s="2"/>
      <c r="WJS151" s="2"/>
      <c r="WJT151" s="2"/>
      <c r="WJU151" s="2"/>
      <c r="WJV151" s="2"/>
      <c r="WJW151" s="2"/>
      <c r="WJX151" s="2"/>
      <c r="WJY151" s="2"/>
      <c r="WJZ151" s="2"/>
      <c r="WKA151" s="2"/>
      <c r="WKB151" s="2"/>
      <c r="WKC151" s="2"/>
      <c r="WKD151" s="2"/>
      <c r="WKE151" s="2"/>
      <c r="WKF151" s="2"/>
      <c r="WKG151" s="2"/>
      <c r="WKH151" s="2"/>
      <c r="WKI151" s="2"/>
      <c r="WKJ151" s="2"/>
      <c r="WKK151" s="2"/>
      <c r="WKL151" s="2"/>
      <c r="WKM151" s="2"/>
      <c r="WKN151" s="2"/>
      <c r="WKO151" s="2"/>
      <c r="WKP151" s="2"/>
      <c r="WKQ151" s="2"/>
      <c r="WKR151" s="2"/>
      <c r="WKS151" s="2"/>
      <c r="WKT151" s="2"/>
      <c r="WKU151" s="2"/>
      <c r="WKV151" s="2"/>
      <c r="WKW151" s="2"/>
      <c r="WKX151" s="2"/>
      <c r="WKY151" s="2"/>
      <c r="WKZ151" s="2"/>
      <c r="WLA151" s="2"/>
      <c r="WLB151" s="2"/>
      <c r="WLC151" s="2"/>
      <c r="WLD151" s="2"/>
      <c r="WLE151" s="2"/>
      <c r="WLF151" s="2"/>
      <c r="WLG151" s="2"/>
      <c r="WLH151" s="2"/>
      <c r="WLI151" s="2"/>
      <c r="WLJ151" s="2"/>
      <c r="WLK151" s="2"/>
      <c r="WLL151" s="2"/>
      <c r="WLM151" s="2"/>
      <c r="WLN151" s="2"/>
      <c r="WLO151" s="2"/>
      <c r="WLP151" s="2"/>
      <c r="WLQ151" s="2"/>
      <c r="WLR151" s="2"/>
      <c r="WLS151" s="2"/>
      <c r="WLT151" s="2"/>
      <c r="WLU151" s="2"/>
      <c r="WLV151" s="2"/>
      <c r="WLW151" s="2"/>
      <c r="WLX151" s="2"/>
      <c r="WLY151" s="2"/>
      <c r="WLZ151" s="2"/>
      <c r="WMA151" s="2"/>
      <c r="WMB151" s="2"/>
      <c r="WMC151" s="2"/>
      <c r="WMD151" s="2"/>
      <c r="WME151" s="2"/>
      <c r="WMF151" s="2"/>
      <c r="WMG151" s="2"/>
      <c r="WMH151" s="2"/>
      <c r="WMI151" s="2"/>
      <c r="WMJ151" s="2"/>
      <c r="WMK151" s="2"/>
      <c r="WML151" s="2"/>
      <c r="WMM151" s="2"/>
      <c r="WMN151" s="2"/>
      <c r="WMO151" s="2"/>
      <c r="WMP151" s="2"/>
      <c r="WMQ151" s="2"/>
      <c r="WMR151" s="2"/>
      <c r="WMS151" s="2"/>
      <c r="WMT151" s="2"/>
      <c r="WMU151" s="2"/>
      <c r="WMV151" s="2"/>
      <c r="WMW151" s="2"/>
      <c r="WMX151" s="2"/>
      <c r="WMY151" s="2"/>
      <c r="WMZ151" s="2"/>
      <c r="WNA151" s="2"/>
      <c r="WNB151" s="2"/>
      <c r="WNC151" s="2"/>
      <c r="WND151" s="2"/>
      <c r="WNE151" s="2"/>
      <c r="WNF151" s="2"/>
      <c r="WNG151" s="2"/>
      <c r="WNH151" s="2"/>
      <c r="WNI151" s="2"/>
      <c r="WNJ151" s="2"/>
      <c r="WNK151" s="2"/>
      <c r="WNL151" s="2"/>
      <c r="WNM151" s="2"/>
      <c r="WNN151" s="2"/>
      <c r="WNO151" s="2"/>
      <c r="WNP151" s="2"/>
      <c r="WNQ151" s="2"/>
      <c r="WNR151" s="2"/>
      <c r="WNS151" s="2"/>
      <c r="WNT151" s="2"/>
      <c r="WNU151" s="2"/>
      <c r="WNV151" s="2"/>
      <c r="WNW151" s="2"/>
      <c r="WNX151" s="2"/>
      <c r="WNY151" s="2"/>
      <c r="WNZ151" s="2"/>
      <c r="WOA151" s="2"/>
      <c r="WOB151" s="2"/>
      <c r="WOC151" s="2"/>
      <c r="WOD151" s="2"/>
      <c r="WOE151" s="2"/>
      <c r="WOF151" s="2"/>
      <c r="WOG151" s="2"/>
      <c r="WOH151" s="2"/>
      <c r="WOI151" s="2"/>
      <c r="WOJ151" s="2"/>
      <c r="WOK151" s="2"/>
      <c r="WOL151" s="2"/>
      <c r="WOM151" s="2"/>
      <c r="WON151" s="2"/>
      <c r="WOO151" s="2"/>
      <c r="WOP151" s="2"/>
      <c r="WOQ151" s="2"/>
      <c r="WOR151" s="2"/>
      <c r="WOS151" s="2"/>
      <c r="WOT151" s="2"/>
      <c r="WOU151" s="2"/>
      <c r="WOV151" s="2"/>
      <c r="WOW151" s="2"/>
      <c r="WOX151" s="2"/>
      <c r="WOY151" s="2"/>
      <c r="WOZ151" s="2"/>
      <c r="WPA151" s="2"/>
      <c r="WPB151" s="2"/>
      <c r="WPC151" s="2"/>
      <c r="WPD151" s="2"/>
      <c r="WPE151" s="2"/>
      <c r="WPF151" s="2"/>
      <c r="WPG151" s="2"/>
      <c r="WPH151" s="2"/>
      <c r="WPI151" s="2"/>
      <c r="WPJ151" s="2"/>
      <c r="WPK151" s="2"/>
      <c r="WPL151" s="2"/>
      <c r="WPM151" s="2"/>
      <c r="WPN151" s="2"/>
      <c r="WPO151" s="2"/>
      <c r="WPP151" s="2"/>
      <c r="WPQ151" s="2"/>
      <c r="WPR151" s="2"/>
      <c r="WPS151" s="2"/>
      <c r="WPT151" s="2"/>
      <c r="WPU151" s="2"/>
      <c r="WPV151" s="2"/>
      <c r="WPW151" s="2"/>
      <c r="WPX151" s="2"/>
      <c r="WPY151" s="2"/>
      <c r="WPZ151" s="2"/>
      <c r="WQA151" s="2"/>
      <c r="WQB151" s="2"/>
      <c r="WQC151" s="2"/>
      <c r="WQD151" s="2"/>
      <c r="WQE151" s="2"/>
      <c r="WQF151" s="2"/>
      <c r="WQG151" s="2"/>
      <c r="WQH151" s="2"/>
      <c r="WQI151" s="2"/>
      <c r="WQJ151" s="2"/>
      <c r="WQK151" s="2"/>
      <c r="WQL151" s="2"/>
      <c r="WQM151" s="2"/>
      <c r="WQN151" s="2"/>
      <c r="WQO151" s="2"/>
      <c r="WQP151" s="2"/>
      <c r="WQQ151" s="2"/>
      <c r="WQR151" s="2"/>
      <c r="WQS151" s="2"/>
      <c r="WQT151" s="2"/>
      <c r="WQU151" s="2"/>
      <c r="WQV151" s="2"/>
      <c r="WQW151" s="2"/>
      <c r="WQX151" s="2"/>
      <c r="WQY151" s="2"/>
      <c r="WQZ151" s="2"/>
      <c r="WRA151" s="2"/>
      <c r="WRB151" s="2"/>
      <c r="WRC151" s="2"/>
      <c r="WRD151" s="2"/>
      <c r="WRE151" s="2"/>
      <c r="WRF151" s="2"/>
      <c r="WRG151" s="2"/>
      <c r="WRH151" s="2"/>
      <c r="WRI151" s="2"/>
      <c r="WRJ151" s="2"/>
      <c r="WRK151" s="2"/>
      <c r="WRL151" s="2"/>
      <c r="WRM151" s="2"/>
      <c r="WRN151" s="2"/>
      <c r="WRO151" s="2"/>
      <c r="WRP151" s="2"/>
      <c r="WRQ151" s="2"/>
      <c r="WRR151" s="2"/>
      <c r="WRS151" s="2"/>
      <c r="WRT151" s="2"/>
      <c r="WRU151" s="2"/>
      <c r="WRV151" s="2"/>
      <c r="WRW151" s="2"/>
      <c r="WRX151" s="2"/>
      <c r="WRY151" s="2"/>
      <c r="WRZ151" s="2"/>
      <c r="WSA151" s="2"/>
      <c r="WSB151" s="2"/>
      <c r="WSC151" s="2"/>
      <c r="WSD151" s="2"/>
      <c r="WSE151" s="2"/>
      <c r="WSF151" s="2"/>
      <c r="WSG151" s="2"/>
      <c r="WSH151" s="2"/>
      <c r="WSI151" s="2"/>
      <c r="WSJ151" s="2"/>
      <c r="WSK151" s="2"/>
      <c r="WSL151" s="2"/>
      <c r="WSM151" s="2"/>
      <c r="WSN151" s="2"/>
      <c r="WSO151" s="2"/>
      <c r="WSP151" s="2"/>
      <c r="WSQ151" s="2"/>
      <c r="WSR151" s="2"/>
      <c r="WSS151" s="2"/>
      <c r="WST151" s="2"/>
      <c r="WSU151" s="2"/>
      <c r="WSV151" s="2"/>
      <c r="WSW151" s="2"/>
      <c r="WSX151" s="2"/>
      <c r="WSY151" s="2"/>
      <c r="WSZ151" s="2"/>
      <c r="WTA151" s="2"/>
      <c r="WTB151" s="2"/>
      <c r="WTC151" s="2"/>
      <c r="WTD151" s="2"/>
      <c r="WTE151" s="2"/>
      <c r="WTF151" s="2"/>
      <c r="WTG151" s="2"/>
      <c r="WTH151" s="2"/>
      <c r="WTI151" s="2"/>
      <c r="WTJ151" s="2"/>
      <c r="WTK151" s="2"/>
      <c r="WTL151" s="2"/>
      <c r="WTM151" s="2"/>
      <c r="WTN151" s="2"/>
      <c r="WTO151" s="2"/>
      <c r="WTP151" s="2"/>
      <c r="WTQ151" s="2"/>
      <c r="WTR151" s="2"/>
      <c r="WTS151" s="2"/>
      <c r="WTT151" s="2"/>
      <c r="WTU151" s="2"/>
      <c r="WTV151" s="2"/>
      <c r="WTW151" s="2"/>
      <c r="WTX151" s="2"/>
      <c r="WTY151" s="2"/>
      <c r="WTZ151" s="2"/>
      <c r="WUA151" s="2"/>
      <c r="WUB151" s="2"/>
      <c r="WUC151" s="2"/>
      <c r="WUD151" s="2"/>
      <c r="WUE151" s="2"/>
      <c r="WUF151" s="2"/>
      <c r="WUG151" s="2"/>
      <c r="WUH151" s="2"/>
      <c r="WUI151" s="2"/>
      <c r="WUJ151" s="2"/>
      <c r="WUK151" s="2"/>
      <c r="WUL151" s="2"/>
      <c r="WUM151" s="2"/>
      <c r="WUN151" s="2"/>
      <c r="WUO151" s="2"/>
      <c r="WUP151" s="2"/>
      <c r="WUQ151" s="2"/>
      <c r="WUR151" s="2"/>
      <c r="WUS151" s="2"/>
      <c r="WUT151" s="2"/>
      <c r="WUU151" s="2"/>
      <c r="WUV151" s="2"/>
      <c r="WUW151" s="2"/>
      <c r="WUX151" s="2"/>
      <c r="WUY151" s="2"/>
      <c r="WUZ151" s="2"/>
      <c r="WVA151" s="2"/>
      <c r="WVB151" s="2"/>
      <c r="WVC151" s="2"/>
      <c r="WVD151" s="2"/>
      <c r="WVE151" s="2"/>
      <c r="WVF151" s="2"/>
      <c r="WVG151" s="2"/>
      <c r="WVH151" s="2"/>
      <c r="WVI151" s="2"/>
      <c r="WVJ151" s="2"/>
      <c r="WVK151" s="2"/>
      <c r="WVL151" s="2"/>
      <c r="WVM151" s="2"/>
      <c r="WVN151" s="2"/>
      <c r="WVO151" s="2"/>
      <c r="WVP151" s="2"/>
      <c r="WVQ151" s="2"/>
      <c r="WVR151" s="2"/>
      <c r="WVS151" s="2"/>
      <c r="WVT151" s="2"/>
      <c r="WVU151" s="2"/>
      <c r="WVV151" s="2"/>
      <c r="WVW151" s="2"/>
      <c r="WVX151" s="2"/>
      <c r="WVY151" s="2"/>
      <c r="WVZ151" s="2"/>
      <c r="WWA151" s="2"/>
      <c r="WWB151" s="2"/>
      <c r="WWC151" s="2"/>
      <c r="WWD151" s="2"/>
      <c r="WWE151" s="2"/>
      <c r="WWF151" s="2"/>
      <c r="WWG151" s="2"/>
      <c r="WWH151" s="2"/>
      <c r="WWI151" s="2"/>
      <c r="WWJ151" s="2"/>
      <c r="WWK151" s="2"/>
      <c r="WWL151" s="2"/>
      <c r="WWM151" s="2"/>
      <c r="WWN151" s="2"/>
      <c r="WWO151" s="2"/>
      <c r="WWP151" s="2"/>
      <c r="WWQ151" s="2"/>
      <c r="WWR151" s="2"/>
      <c r="WWS151" s="2"/>
      <c r="WWT151" s="2"/>
      <c r="WWU151" s="2"/>
      <c r="WWV151" s="2"/>
      <c r="WWW151" s="2"/>
      <c r="WWX151" s="2"/>
      <c r="WWY151" s="2"/>
      <c r="WWZ151" s="2"/>
      <c r="WXA151" s="2"/>
      <c r="WXB151" s="2"/>
      <c r="WXC151" s="2"/>
      <c r="WXD151" s="2"/>
      <c r="WXE151" s="2"/>
      <c r="WXF151" s="2"/>
      <c r="WXG151" s="2"/>
      <c r="WXH151" s="2"/>
      <c r="WXI151" s="2"/>
      <c r="WXJ151" s="2"/>
      <c r="WXK151" s="2"/>
      <c r="WXL151" s="2"/>
      <c r="WXM151" s="2"/>
      <c r="WXN151" s="2"/>
      <c r="WXO151" s="2"/>
      <c r="WXP151" s="2"/>
      <c r="WXQ151" s="2"/>
      <c r="WXR151" s="2"/>
      <c r="WXS151" s="2"/>
      <c r="WXT151" s="2"/>
      <c r="WXU151" s="2"/>
      <c r="WXV151" s="2"/>
      <c r="WXW151" s="2"/>
      <c r="WXX151" s="2"/>
      <c r="WXY151" s="2"/>
      <c r="WXZ151" s="2"/>
      <c r="WYA151" s="2"/>
      <c r="WYB151" s="2"/>
      <c r="WYC151" s="2"/>
      <c r="WYD151" s="2"/>
      <c r="WYE151" s="2"/>
      <c r="WYF151" s="2"/>
      <c r="WYG151" s="2"/>
      <c r="WYH151" s="2"/>
      <c r="WYI151" s="2"/>
      <c r="WYJ151" s="2"/>
      <c r="WYK151" s="2"/>
      <c r="WYL151" s="2"/>
      <c r="WYM151" s="2"/>
      <c r="WYN151" s="2"/>
      <c r="WYO151" s="2"/>
      <c r="WYP151" s="2"/>
      <c r="WYQ151" s="2"/>
      <c r="WYR151" s="2"/>
      <c r="WYS151" s="2"/>
      <c r="WYT151" s="2"/>
      <c r="WYU151" s="2"/>
      <c r="WYV151" s="2"/>
      <c r="WYW151" s="2"/>
      <c r="WYX151" s="2"/>
      <c r="WYY151" s="2"/>
      <c r="WYZ151" s="2"/>
      <c r="WZA151" s="2"/>
      <c r="WZB151" s="2"/>
      <c r="WZC151" s="2"/>
      <c r="WZD151" s="2"/>
      <c r="WZE151" s="2"/>
      <c r="WZF151" s="2"/>
      <c r="WZG151" s="2"/>
      <c r="WZH151" s="2"/>
      <c r="WZI151" s="2"/>
      <c r="WZJ151" s="2"/>
      <c r="WZK151" s="2"/>
      <c r="WZL151" s="2"/>
      <c r="WZM151" s="2"/>
      <c r="WZN151" s="2"/>
      <c r="WZO151" s="2"/>
      <c r="WZP151" s="2"/>
      <c r="WZQ151" s="2"/>
      <c r="WZR151" s="2"/>
      <c r="WZS151" s="2"/>
      <c r="WZT151" s="2"/>
      <c r="WZU151" s="2"/>
      <c r="WZV151" s="2"/>
      <c r="WZW151" s="2"/>
      <c r="WZX151" s="2"/>
      <c r="WZY151" s="2"/>
      <c r="WZZ151" s="2"/>
      <c r="XAA151" s="2"/>
      <c r="XAB151" s="2"/>
      <c r="XAC151" s="2"/>
      <c r="XAD151" s="2"/>
      <c r="XAE151" s="2"/>
      <c r="XAF151" s="2"/>
      <c r="XAG151" s="2"/>
      <c r="XAH151" s="2"/>
      <c r="XAI151" s="2"/>
      <c r="XAJ151" s="2"/>
      <c r="XAK151" s="2"/>
      <c r="XAL151" s="2"/>
      <c r="XAM151" s="2"/>
      <c r="XAN151" s="2"/>
      <c r="XAO151" s="2"/>
      <c r="XAP151" s="2"/>
      <c r="XAQ151" s="2"/>
      <c r="XAR151" s="2"/>
      <c r="XAS151" s="2"/>
      <c r="XAT151" s="2"/>
      <c r="XAU151" s="2"/>
      <c r="XAV151" s="2"/>
      <c r="XAW151" s="2"/>
      <c r="XAX151" s="2"/>
      <c r="XAY151" s="2"/>
      <c r="XAZ151" s="2"/>
      <c r="XBA151" s="2"/>
      <c r="XBB151" s="2"/>
      <c r="XBC151" s="2"/>
      <c r="XBD151" s="2"/>
      <c r="XBE151" s="2"/>
      <c r="XBF151" s="2"/>
      <c r="XBG151" s="2"/>
      <c r="XBH151" s="2"/>
      <c r="XBI151" s="2"/>
      <c r="XBJ151" s="2"/>
      <c r="XBK151" s="2"/>
      <c r="XBL151" s="2"/>
      <c r="XBM151" s="2"/>
      <c r="XBN151" s="2"/>
      <c r="XBO151" s="2"/>
      <c r="XBP151" s="2"/>
      <c r="XBQ151" s="2"/>
      <c r="XBR151" s="2"/>
      <c r="XBS151" s="2"/>
      <c r="XBT151" s="2"/>
      <c r="XBU151" s="2"/>
      <c r="XBV151" s="2"/>
      <c r="XBW151" s="2"/>
      <c r="XBX151" s="2"/>
      <c r="XBY151" s="2"/>
      <c r="XBZ151" s="2"/>
      <c r="XCA151" s="2"/>
      <c r="XCB151" s="2"/>
      <c r="XCC151" s="2"/>
      <c r="XCD151" s="2"/>
      <c r="XCE151" s="2"/>
      <c r="XCF151" s="2"/>
      <c r="XCG151" s="2"/>
      <c r="XCH151" s="2"/>
      <c r="XCI151" s="2"/>
      <c r="XCJ151" s="2"/>
      <c r="XCK151" s="2"/>
      <c r="XCL151" s="2"/>
      <c r="XCM151" s="2"/>
      <c r="XCN151" s="2"/>
      <c r="XCO151" s="2"/>
      <c r="XCP151" s="2"/>
      <c r="XCQ151" s="2"/>
      <c r="XCR151" s="2"/>
      <c r="XCS151" s="2"/>
      <c r="XCT151" s="2"/>
      <c r="XCU151" s="2"/>
      <c r="XCV151" s="2"/>
      <c r="XCW151" s="2"/>
      <c r="XCX151" s="2"/>
      <c r="XCY151" s="2"/>
      <c r="XCZ151" s="2"/>
      <c r="XDA151" s="2"/>
      <c r="XDB151" s="2"/>
      <c r="XDC151" s="2"/>
      <c r="XDD151" s="2"/>
      <c r="XDE151" s="2"/>
      <c r="XDF151" s="2"/>
      <c r="XDG151" s="2"/>
      <c r="XDH151" s="2"/>
      <c r="XDI151" s="2"/>
      <c r="XDJ151" s="2"/>
      <c r="XDK151" s="2"/>
      <c r="XDL151" s="2"/>
      <c r="XDM151" s="2"/>
      <c r="XDN151" s="2"/>
      <c r="XDO151" s="2"/>
      <c r="XDP151" s="2"/>
      <c r="XDQ151" s="2"/>
      <c r="XDR151" s="2"/>
      <c r="XDS151" s="2"/>
      <c r="XDT151" s="2"/>
      <c r="XDU151" s="2"/>
      <c r="XDV151" s="2"/>
      <c r="XDW151" s="2"/>
      <c r="XDX151" s="2"/>
      <c r="XDY151" s="2"/>
      <c r="XDZ151" s="2"/>
      <c r="XEA151" s="2"/>
      <c r="XEB151" s="2"/>
      <c r="XEC151" s="2"/>
      <c r="XED151" s="2"/>
      <c r="XEE151" s="2"/>
      <c r="XEF151" s="2"/>
      <c r="XEG151" s="2"/>
      <c r="XEH151" s="2"/>
      <c r="XEI151" s="2"/>
      <c r="XEJ151" s="2"/>
      <c r="XEK151" s="2"/>
      <c r="XEL151" s="2"/>
      <c r="XEM151" s="2"/>
      <c r="XEN151" s="2"/>
      <c r="XEO151" s="2"/>
      <c r="XEP151" s="2"/>
      <c r="XEQ151" s="2"/>
      <c r="XER151" s="2"/>
      <c r="XES151" s="2"/>
      <c r="XET151" s="2"/>
      <c r="XEU151" s="2"/>
      <c r="XEV151" s="2"/>
      <c r="XEW151" s="2"/>
      <c r="XEX151" s="2"/>
    </row>
    <row r="152" spans="1:16378" ht="12" customHeight="1">
      <c r="A152" s="90" t="s">
        <v>163</v>
      </c>
      <c r="B152" s="90" t="str">
        <f>VLOOKUP(A152,'[39]Sales Summary Navy'!$B:$C,2,FALSE)</f>
        <v>CONTAINER DELIVERY CHARGE</v>
      </c>
      <c r="C152" s="91">
        <f>VLOOKUP(A152,'[39]Navy Rates'!$F$2:$H$128,3,FALSE)</f>
        <v>109.2</v>
      </c>
      <c r="D152" s="97"/>
      <c r="E152" s="92">
        <f>IFERROR(VLOOKUP($A152,'[39]Sales Summary Navy'!$B:$O,3,0),0)</f>
        <v>109.2</v>
      </c>
      <c r="F152" s="92">
        <f>IFERROR(VLOOKUP($A152,'[39]Sales Summary Navy'!$B:$O,4,0),0)</f>
        <v>436.8</v>
      </c>
      <c r="G152" s="92">
        <f>IFERROR(VLOOKUP($A152,'[39]Sales Summary Navy'!$B:$O,5,0),0)</f>
        <v>218.4</v>
      </c>
      <c r="H152" s="92">
        <f>IFERROR(VLOOKUP($A152,'[39]Sales Summary Navy'!$B:$O,6,0),0)</f>
        <v>218.4</v>
      </c>
      <c r="I152" s="92">
        <f>IFERROR(VLOOKUP($A152,'[39]Sales Summary Navy'!$B:$O,7,0),0)</f>
        <v>327.60000000000002</v>
      </c>
      <c r="J152" s="92">
        <f>IFERROR(VLOOKUP($A152,'[39]Sales Summary Navy'!$B:$O,8,0),0)</f>
        <v>218.4</v>
      </c>
      <c r="K152" s="92">
        <f>IFERROR(VLOOKUP($A152,'[39]Sales Summary Navy'!$B:$O,9,0),0)</f>
        <v>109.2</v>
      </c>
      <c r="L152" s="92">
        <f>IFERROR(VLOOKUP($A152,'[39]Sales Summary Navy'!$B:$O,10,0),0)</f>
        <v>327.60000000000002</v>
      </c>
      <c r="M152" s="92">
        <f>IFERROR(VLOOKUP($A152,'[39]Sales Summary Navy'!$B:$O,11,0),0)</f>
        <v>218.4</v>
      </c>
      <c r="N152" s="92">
        <f>IFERROR(VLOOKUP($A152,'[39]Sales Summary Navy'!$B:$O,12,0),0)</f>
        <v>0</v>
      </c>
      <c r="O152" s="92">
        <f>IFERROR(VLOOKUP($A152,'[39]Sales Summary Navy'!$B:$O,13,0),0)</f>
        <v>0</v>
      </c>
      <c r="P152" s="92">
        <f>IFERROR(VLOOKUP($A152,'[39]Sales Summary Navy'!$B:$O,14,0),0)</f>
        <v>109.2</v>
      </c>
      <c r="Q152" s="93">
        <f t="shared" si="36"/>
        <v>2293.2000000000003</v>
      </c>
      <c r="R152" s="93"/>
      <c r="S152" s="93">
        <f t="shared" si="58"/>
        <v>1</v>
      </c>
      <c r="T152" s="93">
        <f t="shared" si="58"/>
        <v>4</v>
      </c>
      <c r="U152" s="93">
        <f t="shared" si="58"/>
        <v>2</v>
      </c>
      <c r="V152" s="93">
        <f t="shared" si="58"/>
        <v>2</v>
      </c>
      <c r="W152" s="93">
        <f t="shared" si="58"/>
        <v>3</v>
      </c>
      <c r="X152" s="93">
        <f t="shared" si="58"/>
        <v>2</v>
      </c>
      <c r="Y152" s="93">
        <f t="shared" si="58"/>
        <v>1</v>
      </c>
      <c r="Z152" s="93">
        <f t="shared" si="58"/>
        <v>3</v>
      </c>
      <c r="AA152" s="93">
        <f t="shared" si="58"/>
        <v>2</v>
      </c>
      <c r="AB152" s="93">
        <f t="shared" si="58"/>
        <v>0</v>
      </c>
      <c r="AC152" s="93">
        <f t="shared" si="58"/>
        <v>0</v>
      </c>
      <c r="AD152" s="93">
        <f t="shared" si="58"/>
        <v>1</v>
      </c>
      <c r="AE152" s="93">
        <f t="shared" si="38"/>
        <v>1.75</v>
      </c>
      <c r="AF152" s="87" t="s">
        <v>101</v>
      </c>
      <c r="AG152" s="87"/>
      <c r="AH152" s="42">
        <f t="shared" si="39"/>
        <v>3.8907191041138836</v>
      </c>
      <c r="AI152" s="43">
        <f t="shared" si="40"/>
        <v>113.09071910411389</v>
      </c>
      <c r="AJ152" s="43">
        <f t="shared" si="41"/>
        <v>2374.9051011863917</v>
      </c>
      <c r="AK152" s="43">
        <f t="shared" si="42"/>
        <v>81.705101186391403</v>
      </c>
    </row>
    <row r="153" spans="1:16378" s="129" customFormat="1" ht="12" customHeight="1">
      <c r="A153" s="117" t="s">
        <v>163</v>
      </c>
      <c r="B153" s="117" t="str">
        <f>VLOOKUP(A153,'[39]Sales Summary Coupeville'!$B:$C,2,FALSE)</f>
        <v>CONTAINER DELIVERY CHARGE</v>
      </c>
      <c r="C153" s="118">
        <f>VLOOKUP(A153,'[39]Coupeville Rates'!$F:$H,3,FALSE)</f>
        <v>75.12</v>
      </c>
      <c r="D153" s="119"/>
      <c r="E153" s="120">
        <f>IFERROR(VLOOKUP($A153,'[39]Sales Summary Coupeville'!$B:$O,3,0),0)</f>
        <v>150.24</v>
      </c>
      <c r="F153" s="120">
        <f>IFERROR(VLOOKUP($A153,'[39]Sales Summary Coupeville'!$B:$O,4,0),0)</f>
        <v>75.12</v>
      </c>
      <c r="G153" s="120">
        <f>IFERROR(VLOOKUP($A153,'[39]Sales Summary Coupeville'!$B:$O,5,0),0)</f>
        <v>150.24</v>
      </c>
      <c r="H153" s="120">
        <f>IFERROR(VLOOKUP($A153,'[39]Sales Summary Coupeville'!$B:$O,6,0),0)</f>
        <v>75.12</v>
      </c>
      <c r="I153" s="120">
        <f>IFERROR(VLOOKUP($A153,'[39]Sales Summary Coupeville'!$B:$O,7,0),0)</f>
        <v>247.56</v>
      </c>
      <c r="J153" s="120">
        <f>IFERROR(VLOOKUP($A153,'[39]Sales Summary Coupeville'!$B:$O,8,0),0)</f>
        <v>75.12</v>
      </c>
      <c r="K153" s="120">
        <f>IFERROR(VLOOKUP($A153,'[39]Sales Summary Coupeville'!$B:$O,9,0),0)</f>
        <v>28.74</v>
      </c>
      <c r="L153" s="120">
        <f>IFERROR(VLOOKUP($A153,'[39]Sales Summary Coupeville'!$B:$O,10,0),0)</f>
        <v>150.24</v>
      </c>
      <c r="M153" s="120">
        <f>IFERROR(VLOOKUP($A153,'[39]Sales Summary Coupeville'!$B:$O,11,0),0)</f>
        <v>0</v>
      </c>
      <c r="N153" s="120">
        <f>IFERROR(VLOOKUP($A153,'[39]Sales Summary Coupeville'!$B:$O,12,0),0)</f>
        <v>75.12</v>
      </c>
      <c r="O153" s="120">
        <f>IFERROR(VLOOKUP($A153,'[39]Sales Summary Coupeville'!$B:$O,13,0),0)</f>
        <v>75.12</v>
      </c>
      <c r="P153" s="120">
        <f>IFERROR(VLOOKUP($A153,'[39]Sales Summary Coupeville'!$B:$O,14,0),0)</f>
        <v>0</v>
      </c>
      <c r="Q153" s="121">
        <f t="shared" si="36"/>
        <v>1102.6199999999999</v>
      </c>
      <c r="R153" s="122"/>
      <c r="S153" s="121">
        <f t="shared" si="58"/>
        <v>2</v>
      </c>
      <c r="T153" s="121">
        <f t="shared" si="58"/>
        <v>1</v>
      </c>
      <c r="U153" s="121">
        <f t="shared" si="58"/>
        <v>2</v>
      </c>
      <c r="V153" s="121">
        <f t="shared" si="58"/>
        <v>1</v>
      </c>
      <c r="W153" s="121">
        <f t="shared" si="58"/>
        <v>3.2955271565495208</v>
      </c>
      <c r="X153" s="121">
        <f t="shared" si="58"/>
        <v>1</v>
      </c>
      <c r="Y153" s="121">
        <f t="shared" si="58"/>
        <v>0.38258785942492007</v>
      </c>
      <c r="Z153" s="121">
        <f t="shared" si="58"/>
        <v>2</v>
      </c>
      <c r="AA153" s="121">
        <f t="shared" si="58"/>
        <v>0</v>
      </c>
      <c r="AB153" s="121">
        <f t="shared" si="58"/>
        <v>1</v>
      </c>
      <c r="AC153" s="121">
        <f t="shared" si="58"/>
        <v>1</v>
      </c>
      <c r="AD153" s="121">
        <f t="shared" si="58"/>
        <v>0</v>
      </c>
      <c r="AE153" s="121">
        <f t="shared" si="38"/>
        <v>1.2231762513312034</v>
      </c>
      <c r="AF153" s="123" t="s">
        <v>141</v>
      </c>
      <c r="AG153" s="123"/>
      <c r="AH153" s="42">
        <f t="shared" si="39"/>
        <v>2.6764727023904298</v>
      </c>
      <c r="AI153" s="43">
        <f t="shared" si="40"/>
        <v>77.796472702390432</v>
      </c>
      <c r="AJ153" s="43">
        <f t="shared" si="41"/>
        <v>1141.9055741628026</v>
      </c>
      <c r="AK153" s="43">
        <f t="shared" si="42"/>
        <v>39.285574162802732</v>
      </c>
      <c r="AL153" s="4"/>
      <c r="AM153" s="4"/>
      <c r="AN153" s="4"/>
      <c r="AO153" s="4"/>
      <c r="AP153" s="4"/>
      <c r="AQ153" s="4"/>
    </row>
    <row r="154" spans="1:16378" ht="12" customHeight="1">
      <c r="A154" s="37" t="s">
        <v>164</v>
      </c>
      <c r="B154" s="37" t="str">
        <f>VLOOKUP(A154,'[39]Sales Summary Regulated'!$B:$C,2,FALSE)</f>
        <v>OVERFILL/OVERWEIGHT BOX</v>
      </c>
      <c r="C154" s="38">
        <v>26.3</v>
      </c>
      <c r="E154" s="35">
        <f>IFERROR(VLOOKUP($A154,'[39]Sales Summary Regulated'!$B:$O,3,0),0)</f>
        <v>0</v>
      </c>
      <c r="F154" s="35">
        <f>IFERROR(VLOOKUP($A154,'[39]Sales Summary Regulated'!$B:$O,4,0),0)</f>
        <v>0</v>
      </c>
      <c r="G154" s="35">
        <f>IFERROR(VLOOKUP($A154,'[39]Sales Summary Regulated'!$B:$O,5,0),0)</f>
        <v>0</v>
      </c>
      <c r="H154" s="35">
        <f>IFERROR(VLOOKUP($A154,'[39]Sales Summary Regulated'!$B:$O,6,0),0)</f>
        <v>52.6</v>
      </c>
      <c r="I154" s="35">
        <f>IFERROR(VLOOKUP($A154,'[39]Sales Summary Regulated'!$B:$O,7,0),0)</f>
        <v>0</v>
      </c>
      <c r="J154" s="35">
        <f>IFERROR(VLOOKUP($A154,'[39]Sales Summary Regulated'!$B:$O,8,0),0)</f>
        <v>0</v>
      </c>
      <c r="K154" s="35">
        <f>IFERROR(VLOOKUP($A154,'[39]Sales Summary Regulated'!$B:$O,9,0),0)</f>
        <v>0</v>
      </c>
      <c r="L154" s="35">
        <f>IFERROR(VLOOKUP($A154,'[39]Sales Summary Regulated'!$B:$O,10,0),0)</f>
        <v>0</v>
      </c>
      <c r="M154" s="35">
        <f>IFERROR(VLOOKUP($A154,'[39]Sales Summary Regulated'!$B:$O,11,0),0)</f>
        <v>0</v>
      </c>
      <c r="N154" s="35">
        <f>IFERROR(VLOOKUP($A154,'[39]Sales Summary Regulated'!$B:$O,12,0),0)</f>
        <v>0</v>
      </c>
      <c r="O154" s="35">
        <f>IFERROR(VLOOKUP($A154,'[39]Sales Summary Regulated'!$B:$O,13,0),0)</f>
        <v>0</v>
      </c>
      <c r="P154" s="35">
        <f>IFERROR(VLOOKUP($A154,'[39]Sales Summary Regulated'!$B:$O,14,0),0)</f>
        <v>0</v>
      </c>
      <c r="Q154" s="89">
        <f t="shared" si="36"/>
        <v>52.6</v>
      </c>
      <c r="R154" s="111"/>
      <c r="S154" s="89">
        <f t="shared" si="58"/>
        <v>0</v>
      </c>
      <c r="T154" s="89">
        <f t="shared" si="58"/>
        <v>0</v>
      </c>
      <c r="U154" s="89">
        <f t="shared" si="58"/>
        <v>0</v>
      </c>
      <c r="V154" s="89">
        <f t="shared" si="58"/>
        <v>2</v>
      </c>
      <c r="W154" s="89">
        <f t="shared" si="58"/>
        <v>0</v>
      </c>
      <c r="X154" s="89">
        <f t="shared" si="58"/>
        <v>0</v>
      </c>
      <c r="Y154" s="89">
        <f t="shared" si="58"/>
        <v>0</v>
      </c>
      <c r="Z154" s="89">
        <f t="shared" si="58"/>
        <v>0</v>
      </c>
      <c r="AA154" s="89">
        <f t="shared" si="58"/>
        <v>0</v>
      </c>
      <c r="AB154" s="89">
        <f t="shared" si="58"/>
        <v>0</v>
      </c>
      <c r="AC154" s="89">
        <f t="shared" si="58"/>
        <v>0</v>
      </c>
      <c r="AD154" s="89">
        <f t="shared" si="58"/>
        <v>0</v>
      </c>
      <c r="AE154" s="89">
        <f t="shared" si="38"/>
        <v>0.16666666666666666</v>
      </c>
      <c r="AH154" s="42">
        <f t="shared" si="39"/>
        <v>0.9370504802032521</v>
      </c>
      <c r="AI154" s="43">
        <f t="shared" si="40"/>
        <v>27.237050480203251</v>
      </c>
      <c r="AJ154" s="43">
        <f t="shared" si="41"/>
        <v>54.474100960406503</v>
      </c>
      <c r="AK154" s="43">
        <f t="shared" si="42"/>
        <v>1.8741009604065013</v>
      </c>
    </row>
    <row r="155" spans="1:16378" ht="12" customHeight="1">
      <c r="A155" s="37" t="s">
        <v>165</v>
      </c>
      <c r="B155" s="37" t="str">
        <f>VLOOKUP(A155,'[39]Sales Summary Regulated'!$B:$C,2,FALSE)</f>
        <v>OVERFILL/OVERWEIGHT CHG</v>
      </c>
      <c r="C155" s="38">
        <f>IFERROR(IFERROR(VLOOKUP(A155,'[39]All Other Rates'!$F$2:$H$646,3,FALSE),VLOOKUP(A155,#REF!,3,FALSE)),IF('Regulated Price Out'!Q155=0,0,"missing price"))</f>
        <v>26.3</v>
      </c>
      <c r="D155" s="108"/>
      <c r="E155" s="35">
        <f>IFERROR(VLOOKUP($A155,'[39]Sales Summary Regulated'!$B:$O,3,0),0)</f>
        <v>0</v>
      </c>
      <c r="F155" s="35">
        <f>IFERROR(VLOOKUP($A155,'[39]Sales Summary Regulated'!$B:$O,4,0),0)</f>
        <v>26.3</v>
      </c>
      <c r="G155" s="35">
        <f>IFERROR(VLOOKUP($A155,'[39]Sales Summary Regulated'!$B:$O,5,0),0)</f>
        <v>52.6</v>
      </c>
      <c r="H155" s="35">
        <f>IFERROR(VLOOKUP($A155,'[39]Sales Summary Regulated'!$B:$O,6,0),0)</f>
        <v>0</v>
      </c>
      <c r="I155" s="35">
        <f>IFERROR(VLOOKUP($A155,'[39]Sales Summary Regulated'!$B:$O,7,0),0)</f>
        <v>52.6</v>
      </c>
      <c r="J155" s="35">
        <f>IFERROR(VLOOKUP($A155,'[39]Sales Summary Regulated'!$B:$O,8,0),0)</f>
        <v>0</v>
      </c>
      <c r="K155" s="35">
        <f>IFERROR(VLOOKUP($A155,'[39]Sales Summary Regulated'!$B:$O,9,0),0)</f>
        <v>52.6</v>
      </c>
      <c r="L155" s="35">
        <f>IFERROR(VLOOKUP($A155,'[39]Sales Summary Regulated'!$B:$O,10,0),0)</f>
        <v>78.900000000000006</v>
      </c>
      <c r="M155" s="35">
        <f>IFERROR(VLOOKUP($A155,'[39]Sales Summary Regulated'!$B:$O,11,0),0)</f>
        <v>52.6</v>
      </c>
      <c r="N155" s="35">
        <f>IFERROR(VLOOKUP($A155,'[39]Sales Summary Regulated'!$B:$O,12,0),0)</f>
        <v>131.5</v>
      </c>
      <c r="O155" s="35">
        <f>IFERROR(VLOOKUP($A155,'[39]Sales Summary Regulated'!$B:$O,13,0),0)</f>
        <v>131.5</v>
      </c>
      <c r="P155" s="35">
        <f>IFERROR(VLOOKUP($A155,'[39]Sales Summary Regulated'!$B:$O,14,0),0)</f>
        <v>184.1</v>
      </c>
      <c r="Q155" s="89">
        <f t="shared" si="36"/>
        <v>762.7</v>
      </c>
      <c r="R155" s="89"/>
      <c r="S155" s="89">
        <f t="shared" si="58"/>
        <v>0</v>
      </c>
      <c r="T155" s="89">
        <f t="shared" si="58"/>
        <v>1</v>
      </c>
      <c r="U155" s="89">
        <f t="shared" si="58"/>
        <v>2</v>
      </c>
      <c r="V155" s="89">
        <f t="shared" si="58"/>
        <v>0</v>
      </c>
      <c r="W155" s="89">
        <f t="shared" si="58"/>
        <v>2</v>
      </c>
      <c r="X155" s="89">
        <f t="shared" si="58"/>
        <v>0</v>
      </c>
      <c r="Y155" s="89">
        <f t="shared" si="58"/>
        <v>2</v>
      </c>
      <c r="Z155" s="89">
        <f t="shared" si="58"/>
        <v>3</v>
      </c>
      <c r="AA155" s="89">
        <f t="shared" si="58"/>
        <v>2</v>
      </c>
      <c r="AB155" s="89">
        <f t="shared" si="58"/>
        <v>5</v>
      </c>
      <c r="AC155" s="89">
        <f t="shared" si="58"/>
        <v>5</v>
      </c>
      <c r="AD155" s="89">
        <f t="shared" si="58"/>
        <v>7</v>
      </c>
      <c r="AE155" s="89">
        <f t="shared" si="38"/>
        <v>2.4166666666666665</v>
      </c>
      <c r="AF155" s="28"/>
      <c r="AG155" s="28"/>
      <c r="AH155" s="42">
        <f t="shared" si="39"/>
        <v>0.9370504802032521</v>
      </c>
      <c r="AI155" s="43">
        <f t="shared" si="40"/>
        <v>27.237050480203251</v>
      </c>
      <c r="AJ155" s="43">
        <f t="shared" si="41"/>
        <v>789.87446392589425</v>
      </c>
      <c r="AK155" s="43">
        <f t="shared" si="42"/>
        <v>27.174463925894202</v>
      </c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  <c r="CSP155" s="2"/>
      <c r="CSQ155" s="2"/>
      <c r="CSR155" s="2"/>
      <c r="CSS155" s="2"/>
      <c r="CST155" s="2"/>
      <c r="CSU155" s="2"/>
      <c r="CSV155" s="2"/>
      <c r="CSW155" s="2"/>
      <c r="CSX155" s="2"/>
      <c r="CSY155" s="2"/>
      <c r="CSZ155" s="2"/>
      <c r="CTA155" s="2"/>
      <c r="CTB155" s="2"/>
      <c r="CTC155" s="2"/>
      <c r="CTD155" s="2"/>
      <c r="CTE155" s="2"/>
      <c r="CTF155" s="2"/>
      <c r="CTG155" s="2"/>
      <c r="CTH155" s="2"/>
      <c r="CTI155" s="2"/>
      <c r="CTJ155" s="2"/>
      <c r="CTK155" s="2"/>
      <c r="CTL155" s="2"/>
      <c r="CTM155" s="2"/>
      <c r="CTN155" s="2"/>
      <c r="CTO155" s="2"/>
      <c r="CTP155" s="2"/>
      <c r="CTQ155" s="2"/>
      <c r="CTR155" s="2"/>
      <c r="CTS155" s="2"/>
      <c r="CTT155" s="2"/>
      <c r="CTU155" s="2"/>
      <c r="CTV155" s="2"/>
      <c r="CTW155" s="2"/>
      <c r="CTX155" s="2"/>
      <c r="CTY155" s="2"/>
      <c r="CTZ155" s="2"/>
      <c r="CUA155" s="2"/>
      <c r="CUB155" s="2"/>
      <c r="CUC155" s="2"/>
      <c r="CUD155" s="2"/>
      <c r="CUE155" s="2"/>
      <c r="CUF155" s="2"/>
      <c r="CUG155" s="2"/>
      <c r="CUH155" s="2"/>
      <c r="CUI155" s="2"/>
      <c r="CUJ155" s="2"/>
      <c r="CUK155" s="2"/>
      <c r="CUL155" s="2"/>
      <c r="CUM155" s="2"/>
      <c r="CUN155" s="2"/>
      <c r="CUO155" s="2"/>
      <c r="CUP155" s="2"/>
      <c r="CUQ155" s="2"/>
      <c r="CUR155" s="2"/>
      <c r="CUS155" s="2"/>
      <c r="CUT155" s="2"/>
      <c r="CUU155" s="2"/>
      <c r="CUV155" s="2"/>
      <c r="CUW155" s="2"/>
      <c r="CUX155" s="2"/>
      <c r="CUY155" s="2"/>
      <c r="CUZ155" s="2"/>
      <c r="CVA155" s="2"/>
      <c r="CVB155" s="2"/>
      <c r="CVC155" s="2"/>
      <c r="CVD155" s="2"/>
      <c r="CVE155" s="2"/>
      <c r="CVF155" s="2"/>
      <c r="CVG155" s="2"/>
      <c r="CVH155" s="2"/>
      <c r="CVI155" s="2"/>
      <c r="CVJ155" s="2"/>
      <c r="CVK155" s="2"/>
      <c r="CVL155" s="2"/>
      <c r="CVM155" s="2"/>
      <c r="CVN155" s="2"/>
      <c r="CVO155" s="2"/>
      <c r="CVP155" s="2"/>
      <c r="CVQ155" s="2"/>
      <c r="CVR155" s="2"/>
      <c r="CVS155" s="2"/>
      <c r="CVT155" s="2"/>
      <c r="CVU155" s="2"/>
      <c r="CVV155" s="2"/>
      <c r="CVW155" s="2"/>
      <c r="CVX155" s="2"/>
      <c r="CVY155" s="2"/>
      <c r="CVZ155" s="2"/>
      <c r="CWA155" s="2"/>
      <c r="CWB155" s="2"/>
      <c r="CWC155" s="2"/>
      <c r="CWD155" s="2"/>
      <c r="CWE155" s="2"/>
      <c r="CWF155" s="2"/>
      <c r="CWG155" s="2"/>
      <c r="CWH155" s="2"/>
      <c r="CWI155" s="2"/>
      <c r="CWJ155" s="2"/>
      <c r="CWK155" s="2"/>
      <c r="CWL155" s="2"/>
      <c r="CWM155" s="2"/>
      <c r="CWN155" s="2"/>
      <c r="CWO155" s="2"/>
      <c r="CWP155" s="2"/>
      <c r="CWQ155" s="2"/>
      <c r="CWR155" s="2"/>
      <c r="CWS155" s="2"/>
      <c r="CWT155" s="2"/>
      <c r="CWU155" s="2"/>
      <c r="CWV155" s="2"/>
      <c r="CWW155" s="2"/>
      <c r="CWX155" s="2"/>
      <c r="CWY155" s="2"/>
      <c r="CWZ155" s="2"/>
      <c r="CXA155" s="2"/>
      <c r="CXB155" s="2"/>
      <c r="CXC155" s="2"/>
      <c r="CXD155" s="2"/>
      <c r="CXE155" s="2"/>
      <c r="CXF155" s="2"/>
      <c r="CXG155" s="2"/>
      <c r="CXH155" s="2"/>
      <c r="CXI155" s="2"/>
      <c r="CXJ155" s="2"/>
      <c r="CXK155" s="2"/>
      <c r="CXL155" s="2"/>
      <c r="CXM155" s="2"/>
      <c r="CXN155" s="2"/>
      <c r="CXO155" s="2"/>
      <c r="CXP155" s="2"/>
      <c r="CXQ155" s="2"/>
      <c r="CXR155" s="2"/>
      <c r="CXS155" s="2"/>
      <c r="CXT155" s="2"/>
      <c r="CXU155" s="2"/>
      <c r="CXV155" s="2"/>
      <c r="CXW155" s="2"/>
      <c r="CXX155" s="2"/>
      <c r="CXY155" s="2"/>
      <c r="CXZ155" s="2"/>
      <c r="CYA155" s="2"/>
      <c r="CYB155" s="2"/>
      <c r="CYC155" s="2"/>
      <c r="CYD155" s="2"/>
      <c r="CYE155" s="2"/>
      <c r="CYF155" s="2"/>
      <c r="CYG155" s="2"/>
      <c r="CYH155" s="2"/>
      <c r="CYI155" s="2"/>
      <c r="CYJ155" s="2"/>
      <c r="CYK155" s="2"/>
      <c r="CYL155" s="2"/>
      <c r="CYM155" s="2"/>
      <c r="CYN155" s="2"/>
      <c r="CYO155" s="2"/>
      <c r="CYP155" s="2"/>
      <c r="CYQ155" s="2"/>
      <c r="CYR155" s="2"/>
      <c r="CYS155" s="2"/>
      <c r="CYT155" s="2"/>
      <c r="CYU155" s="2"/>
      <c r="CYV155" s="2"/>
      <c r="CYW155" s="2"/>
      <c r="CYX155" s="2"/>
      <c r="CYY155" s="2"/>
      <c r="CYZ155" s="2"/>
      <c r="CZA155" s="2"/>
      <c r="CZB155" s="2"/>
      <c r="CZC155" s="2"/>
      <c r="CZD155" s="2"/>
      <c r="CZE155" s="2"/>
      <c r="CZF155" s="2"/>
      <c r="CZG155" s="2"/>
      <c r="CZH155" s="2"/>
      <c r="CZI155" s="2"/>
      <c r="CZJ155" s="2"/>
      <c r="CZK155" s="2"/>
      <c r="CZL155" s="2"/>
      <c r="CZM155" s="2"/>
      <c r="CZN155" s="2"/>
      <c r="CZO155" s="2"/>
      <c r="CZP155" s="2"/>
      <c r="CZQ155" s="2"/>
      <c r="CZR155" s="2"/>
      <c r="CZS155" s="2"/>
      <c r="CZT155" s="2"/>
      <c r="CZU155" s="2"/>
      <c r="CZV155" s="2"/>
      <c r="CZW155" s="2"/>
      <c r="CZX155" s="2"/>
      <c r="CZY155" s="2"/>
      <c r="CZZ155" s="2"/>
      <c r="DAA155" s="2"/>
      <c r="DAB155" s="2"/>
      <c r="DAC155" s="2"/>
      <c r="DAD155" s="2"/>
      <c r="DAE155" s="2"/>
      <c r="DAF155" s="2"/>
      <c r="DAG155" s="2"/>
      <c r="DAH155" s="2"/>
      <c r="DAI155" s="2"/>
      <c r="DAJ155" s="2"/>
      <c r="DAK155" s="2"/>
      <c r="DAL155" s="2"/>
      <c r="DAM155" s="2"/>
      <c r="DAN155" s="2"/>
      <c r="DAO155" s="2"/>
      <c r="DAP155" s="2"/>
      <c r="DAQ155" s="2"/>
      <c r="DAR155" s="2"/>
      <c r="DAS155" s="2"/>
      <c r="DAT155" s="2"/>
      <c r="DAU155" s="2"/>
      <c r="DAV155" s="2"/>
      <c r="DAW155" s="2"/>
      <c r="DAX155" s="2"/>
      <c r="DAY155" s="2"/>
      <c r="DAZ155" s="2"/>
      <c r="DBA155" s="2"/>
      <c r="DBB155" s="2"/>
      <c r="DBC155" s="2"/>
      <c r="DBD155" s="2"/>
      <c r="DBE155" s="2"/>
      <c r="DBF155" s="2"/>
      <c r="DBG155" s="2"/>
      <c r="DBH155" s="2"/>
      <c r="DBI155" s="2"/>
      <c r="DBJ155" s="2"/>
      <c r="DBK155" s="2"/>
      <c r="DBL155" s="2"/>
      <c r="DBM155" s="2"/>
      <c r="DBN155" s="2"/>
      <c r="DBO155" s="2"/>
      <c r="DBP155" s="2"/>
      <c r="DBQ155" s="2"/>
      <c r="DBR155" s="2"/>
      <c r="DBS155" s="2"/>
      <c r="DBT155" s="2"/>
      <c r="DBU155" s="2"/>
      <c r="DBV155" s="2"/>
      <c r="DBW155" s="2"/>
      <c r="DBX155" s="2"/>
      <c r="DBY155" s="2"/>
      <c r="DBZ155" s="2"/>
      <c r="DCA155" s="2"/>
      <c r="DCB155" s="2"/>
      <c r="DCC155" s="2"/>
      <c r="DCD155" s="2"/>
      <c r="DCE155" s="2"/>
      <c r="DCF155" s="2"/>
      <c r="DCG155" s="2"/>
      <c r="DCH155" s="2"/>
      <c r="DCI155" s="2"/>
      <c r="DCJ155" s="2"/>
      <c r="DCK155" s="2"/>
      <c r="DCL155" s="2"/>
      <c r="DCM155" s="2"/>
      <c r="DCN155" s="2"/>
      <c r="DCO155" s="2"/>
      <c r="DCP155" s="2"/>
      <c r="DCQ155" s="2"/>
      <c r="DCR155" s="2"/>
      <c r="DCS155" s="2"/>
      <c r="DCT155" s="2"/>
      <c r="DCU155" s="2"/>
      <c r="DCV155" s="2"/>
      <c r="DCW155" s="2"/>
      <c r="DCX155" s="2"/>
      <c r="DCY155" s="2"/>
      <c r="DCZ155" s="2"/>
      <c r="DDA155" s="2"/>
      <c r="DDB155" s="2"/>
      <c r="DDC155" s="2"/>
      <c r="DDD155" s="2"/>
      <c r="DDE155" s="2"/>
      <c r="DDF155" s="2"/>
      <c r="DDG155" s="2"/>
      <c r="DDH155" s="2"/>
      <c r="DDI155" s="2"/>
      <c r="DDJ155" s="2"/>
      <c r="DDK155" s="2"/>
      <c r="DDL155" s="2"/>
      <c r="DDM155" s="2"/>
      <c r="DDN155" s="2"/>
      <c r="DDO155" s="2"/>
      <c r="DDP155" s="2"/>
      <c r="DDQ155" s="2"/>
      <c r="DDR155" s="2"/>
      <c r="DDS155" s="2"/>
      <c r="DDT155" s="2"/>
      <c r="DDU155" s="2"/>
      <c r="DDV155" s="2"/>
      <c r="DDW155" s="2"/>
      <c r="DDX155" s="2"/>
      <c r="DDY155" s="2"/>
      <c r="DDZ155" s="2"/>
      <c r="DEA155" s="2"/>
      <c r="DEB155" s="2"/>
      <c r="DEC155" s="2"/>
      <c r="DED155" s="2"/>
      <c r="DEE155" s="2"/>
      <c r="DEF155" s="2"/>
      <c r="DEG155" s="2"/>
      <c r="DEH155" s="2"/>
      <c r="DEI155" s="2"/>
      <c r="DEJ155" s="2"/>
      <c r="DEK155" s="2"/>
      <c r="DEL155" s="2"/>
      <c r="DEM155" s="2"/>
      <c r="DEN155" s="2"/>
      <c r="DEO155" s="2"/>
      <c r="DEP155" s="2"/>
      <c r="DEQ155" s="2"/>
      <c r="DER155" s="2"/>
      <c r="DES155" s="2"/>
      <c r="DET155" s="2"/>
      <c r="DEU155" s="2"/>
      <c r="DEV155" s="2"/>
      <c r="DEW155" s="2"/>
      <c r="DEX155" s="2"/>
      <c r="DEY155" s="2"/>
      <c r="DEZ155" s="2"/>
      <c r="DFA155" s="2"/>
      <c r="DFB155" s="2"/>
      <c r="DFC155" s="2"/>
      <c r="DFD155" s="2"/>
      <c r="DFE155" s="2"/>
      <c r="DFF155" s="2"/>
      <c r="DFG155" s="2"/>
      <c r="DFH155" s="2"/>
      <c r="DFI155" s="2"/>
      <c r="DFJ155" s="2"/>
      <c r="DFK155" s="2"/>
      <c r="DFL155" s="2"/>
      <c r="DFM155" s="2"/>
      <c r="DFN155" s="2"/>
      <c r="DFO155" s="2"/>
      <c r="DFP155" s="2"/>
      <c r="DFQ155" s="2"/>
      <c r="DFR155" s="2"/>
      <c r="DFS155" s="2"/>
      <c r="DFT155" s="2"/>
      <c r="DFU155" s="2"/>
      <c r="DFV155" s="2"/>
      <c r="DFW155" s="2"/>
      <c r="DFX155" s="2"/>
      <c r="DFY155" s="2"/>
      <c r="DFZ155" s="2"/>
      <c r="DGA155" s="2"/>
      <c r="DGB155" s="2"/>
      <c r="DGC155" s="2"/>
      <c r="DGD155" s="2"/>
      <c r="DGE155" s="2"/>
      <c r="DGF155" s="2"/>
      <c r="DGG155" s="2"/>
      <c r="DGH155" s="2"/>
      <c r="DGI155" s="2"/>
      <c r="DGJ155" s="2"/>
      <c r="DGK155" s="2"/>
      <c r="DGL155" s="2"/>
      <c r="DGM155" s="2"/>
      <c r="DGN155" s="2"/>
      <c r="DGO155" s="2"/>
      <c r="DGP155" s="2"/>
      <c r="DGQ155" s="2"/>
      <c r="DGR155" s="2"/>
      <c r="DGS155" s="2"/>
      <c r="DGT155" s="2"/>
      <c r="DGU155" s="2"/>
      <c r="DGV155" s="2"/>
      <c r="DGW155" s="2"/>
      <c r="DGX155" s="2"/>
      <c r="DGY155" s="2"/>
      <c r="DGZ155" s="2"/>
      <c r="DHA155" s="2"/>
      <c r="DHB155" s="2"/>
      <c r="DHC155" s="2"/>
      <c r="DHD155" s="2"/>
      <c r="DHE155" s="2"/>
      <c r="DHF155" s="2"/>
      <c r="DHG155" s="2"/>
      <c r="DHH155" s="2"/>
      <c r="DHI155" s="2"/>
      <c r="DHJ155" s="2"/>
      <c r="DHK155" s="2"/>
      <c r="DHL155" s="2"/>
      <c r="DHM155" s="2"/>
      <c r="DHN155" s="2"/>
      <c r="DHO155" s="2"/>
      <c r="DHP155" s="2"/>
      <c r="DHQ155" s="2"/>
      <c r="DHR155" s="2"/>
      <c r="DHS155" s="2"/>
      <c r="DHT155" s="2"/>
      <c r="DHU155" s="2"/>
      <c r="DHV155" s="2"/>
      <c r="DHW155" s="2"/>
      <c r="DHX155" s="2"/>
      <c r="DHY155" s="2"/>
      <c r="DHZ155" s="2"/>
      <c r="DIA155" s="2"/>
      <c r="DIB155" s="2"/>
      <c r="DIC155" s="2"/>
      <c r="DID155" s="2"/>
      <c r="DIE155" s="2"/>
      <c r="DIF155" s="2"/>
      <c r="DIG155" s="2"/>
      <c r="DIH155" s="2"/>
      <c r="DII155" s="2"/>
      <c r="DIJ155" s="2"/>
      <c r="DIK155" s="2"/>
      <c r="DIL155" s="2"/>
      <c r="DIM155" s="2"/>
      <c r="DIN155" s="2"/>
      <c r="DIO155" s="2"/>
      <c r="DIP155" s="2"/>
      <c r="DIQ155" s="2"/>
      <c r="DIR155" s="2"/>
      <c r="DIS155" s="2"/>
      <c r="DIT155" s="2"/>
      <c r="DIU155" s="2"/>
      <c r="DIV155" s="2"/>
      <c r="DIW155" s="2"/>
      <c r="DIX155" s="2"/>
      <c r="DIY155" s="2"/>
      <c r="DIZ155" s="2"/>
      <c r="DJA155" s="2"/>
      <c r="DJB155" s="2"/>
      <c r="DJC155" s="2"/>
      <c r="DJD155" s="2"/>
      <c r="DJE155" s="2"/>
      <c r="DJF155" s="2"/>
      <c r="DJG155" s="2"/>
      <c r="DJH155" s="2"/>
      <c r="DJI155" s="2"/>
      <c r="DJJ155" s="2"/>
      <c r="DJK155" s="2"/>
      <c r="DJL155" s="2"/>
      <c r="DJM155" s="2"/>
      <c r="DJN155" s="2"/>
      <c r="DJO155" s="2"/>
      <c r="DJP155" s="2"/>
      <c r="DJQ155" s="2"/>
      <c r="DJR155" s="2"/>
      <c r="DJS155" s="2"/>
      <c r="DJT155" s="2"/>
      <c r="DJU155" s="2"/>
      <c r="DJV155" s="2"/>
      <c r="DJW155" s="2"/>
      <c r="DJX155" s="2"/>
      <c r="DJY155" s="2"/>
      <c r="DJZ155" s="2"/>
      <c r="DKA155" s="2"/>
      <c r="DKB155" s="2"/>
      <c r="DKC155" s="2"/>
      <c r="DKD155" s="2"/>
      <c r="DKE155" s="2"/>
      <c r="DKF155" s="2"/>
      <c r="DKG155" s="2"/>
      <c r="DKH155" s="2"/>
      <c r="DKI155" s="2"/>
      <c r="DKJ155" s="2"/>
      <c r="DKK155" s="2"/>
      <c r="DKL155" s="2"/>
      <c r="DKM155" s="2"/>
      <c r="DKN155" s="2"/>
      <c r="DKO155" s="2"/>
      <c r="DKP155" s="2"/>
      <c r="DKQ155" s="2"/>
      <c r="DKR155" s="2"/>
      <c r="DKS155" s="2"/>
      <c r="DKT155" s="2"/>
      <c r="DKU155" s="2"/>
      <c r="DKV155" s="2"/>
      <c r="DKW155" s="2"/>
      <c r="DKX155" s="2"/>
      <c r="DKY155" s="2"/>
      <c r="DKZ155" s="2"/>
      <c r="DLA155" s="2"/>
      <c r="DLB155" s="2"/>
      <c r="DLC155" s="2"/>
      <c r="DLD155" s="2"/>
      <c r="DLE155" s="2"/>
      <c r="DLF155" s="2"/>
      <c r="DLG155" s="2"/>
      <c r="DLH155" s="2"/>
      <c r="DLI155" s="2"/>
      <c r="DLJ155" s="2"/>
      <c r="DLK155" s="2"/>
      <c r="DLL155" s="2"/>
      <c r="DLM155" s="2"/>
      <c r="DLN155" s="2"/>
      <c r="DLO155" s="2"/>
      <c r="DLP155" s="2"/>
      <c r="DLQ155" s="2"/>
      <c r="DLR155" s="2"/>
      <c r="DLS155" s="2"/>
      <c r="DLT155" s="2"/>
      <c r="DLU155" s="2"/>
      <c r="DLV155" s="2"/>
      <c r="DLW155" s="2"/>
      <c r="DLX155" s="2"/>
      <c r="DLY155" s="2"/>
      <c r="DLZ155" s="2"/>
      <c r="DMA155" s="2"/>
      <c r="DMB155" s="2"/>
      <c r="DMC155" s="2"/>
      <c r="DMD155" s="2"/>
      <c r="DME155" s="2"/>
      <c r="DMF155" s="2"/>
      <c r="DMG155" s="2"/>
      <c r="DMH155" s="2"/>
      <c r="DMI155" s="2"/>
      <c r="DMJ155" s="2"/>
      <c r="DMK155" s="2"/>
      <c r="DML155" s="2"/>
      <c r="DMM155" s="2"/>
      <c r="DMN155" s="2"/>
      <c r="DMO155" s="2"/>
      <c r="DMP155" s="2"/>
      <c r="DMQ155" s="2"/>
      <c r="DMR155" s="2"/>
      <c r="DMS155" s="2"/>
      <c r="DMT155" s="2"/>
      <c r="DMU155" s="2"/>
      <c r="DMV155" s="2"/>
      <c r="DMW155" s="2"/>
      <c r="DMX155" s="2"/>
      <c r="DMY155" s="2"/>
      <c r="DMZ155" s="2"/>
      <c r="DNA155" s="2"/>
      <c r="DNB155" s="2"/>
      <c r="DNC155" s="2"/>
      <c r="DND155" s="2"/>
      <c r="DNE155" s="2"/>
      <c r="DNF155" s="2"/>
      <c r="DNG155" s="2"/>
      <c r="DNH155" s="2"/>
      <c r="DNI155" s="2"/>
      <c r="DNJ155" s="2"/>
      <c r="DNK155" s="2"/>
      <c r="DNL155" s="2"/>
      <c r="DNM155" s="2"/>
      <c r="DNN155" s="2"/>
      <c r="DNO155" s="2"/>
      <c r="DNP155" s="2"/>
      <c r="DNQ155" s="2"/>
      <c r="DNR155" s="2"/>
      <c r="DNS155" s="2"/>
      <c r="DNT155" s="2"/>
      <c r="DNU155" s="2"/>
      <c r="DNV155" s="2"/>
      <c r="DNW155" s="2"/>
      <c r="DNX155" s="2"/>
      <c r="DNY155" s="2"/>
      <c r="DNZ155" s="2"/>
      <c r="DOA155" s="2"/>
      <c r="DOB155" s="2"/>
      <c r="DOC155" s="2"/>
      <c r="DOD155" s="2"/>
      <c r="DOE155" s="2"/>
      <c r="DOF155" s="2"/>
      <c r="DOG155" s="2"/>
      <c r="DOH155" s="2"/>
      <c r="DOI155" s="2"/>
      <c r="DOJ155" s="2"/>
      <c r="DOK155" s="2"/>
      <c r="DOL155" s="2"/>
      <c r="DOM155" s="2"/>
      <c r="DON155" s="2"/>
      <c r="DOO155" s="2"/>
      <c r="DOP155" s="2"/>
      <c r="DOQ155" s="2"/>
      <c r="DOR155" s="2"/>
      <c r="DOS155" s="2"/>
      <c r="DOT155" s="2"/>
      <c r="DOU155" s="2"/>
      <c r="DOV155" s="2"/>
      <c r="DOW155" s="2"/>
      <c r="DOX155" s="2"/>
      <c r="DOY155" s="2"/>
      <c r="DOZ155" s="2"/>
      <c r="DPA155" s="2"/>
      <c r="DPB155" s="2"/>
      <c r="DPC155" s="2"/>
      <c r="DPD155" s="2"/>
      <c r="DPE155" s="2"/>
      <c r="DPF155" s="2"/>
      <c r="DPG155" s="2"/>
      <c r="DPH155" s="2"/>
      <c r="DPI155" s="2"/>
      <c r="DPJ155" s="2"/>
      <c r="DPK155" s="2"/>
      <c r="DPL155" s="2"/>
      <c r="DPM155" s="2"/>
      <c r="DPN155" s="2"/>
      <c r="DPO155" s="2"/>
      <c r="DPP155" s="2"/>
      <c r="DPQ155" s="2"/>
      <c r="DPR155" s="2"/>
      <c r="DPS155" s="2"/>
      <c r="DPT155" s="2"/>
      <c r="DPU155" s="2"/>
      <c r="DPV155" s="2"/>
      <c r="DPW155" s="2"/>
      <c r="DPX155" s="2"/>
      <c r="DPY155" s="2"/>
      <c r="DPZ155" s="2"/>
      <c r="DQA155" s="2"/>
      <c r="DQB155" s="2"/>
      <c r="DQC155" s="2"/>
      <c r="DQD155" s="2"/>
      <c r="DQE155" s="2"/>
      <c r="DQF155" s="2"/>
      <c r="DQG155" s="2"/>
      <c r="DQH155" s="2"/>
      <c r="DQI155" s="2"/>
      <c r="DQJ155" s="2"/>
      <c r="DQK155" s="2"/>
      <c r="DQL155" s="2"/>
      <c r="DQM155" s="2"/>
      <c r="DQN155" s="2"/>
      <c r="DQO155" s="2"/>
      <c r="DQP155" s="2"/>
      <c r="DQQ155" s="2"/>
      <c r="DQR155" s="2"/>
      <c r="DQS155" s="2"/>
      <c r="DQT155" s="2"/>
      <c r="DQU155" s="2"/>
      <c r="DQV155" s="2"/>
      <c r="DQW155" s="2"/>
      <c r="DQX155" s="2"/>
      <c r="DQY155" s="2"/>
      <c r="DQZ155" s="2"/>
      <c r="DRA155" s="2"/>
      <c r="DRB155" s="2"/>
      <c r="DRC155" s="2"/>
      <c r="DRD155" s="2"/>
      <c r="DRE155" s="2"/>
      <c r="DRF155" s="2"/>
      <c r="DRG155" s="2"/>
      <c r="DRH155" s="2"/>
      <c r="DRI155" s="2"/>
      <c r="DRJ155" s="2"/>
      <c r="DRK155" s="2"/>
      <c r="DRL155" s="2"/>
      <c r="DRM155" s="2"/>
      <c r="DRN155" s="2"/>
      <c r="DRO155" s="2"/>
      <c r="DRP155" s="2"/>
      <c r="DRQ155" s="2"/>
      <c r="DRR155" s="2"/>
      <c r="DRS155" s="2"/>
      <c r="DRT155" s="2"/>
      <c r="DRU155" s="2"/>
      <c r="DRV155" s="2"/>
      <c r="DRW155" s="2"/>
      <c r="DRX155" s="2"/>
      <c r="DRY155" s="2"/>
      <c r="DRZ155" s="2"/>
      <c r="DSA155" s="2"/>
      <c r="DSB155" s="2"/>
      <c r="DSC155" s="2"/>
      <c r="DSD155" s="2"/>
      <c r="DSE155" s="2"/>
      <c r="DSF155" s="2"/>
      <c r="DSG155" s="2"/>
      <c r="DSH155" s="2"/>
      <c r="DSI155" s="2"/>
      <c r="DSJ155" s="2"/>
      <c r="DSK155" s="2"/>
      <c r="DSL155" s="2"/>
      <c r="DSM155" s="2"/>
      <c r="DSN155" s="2"/>
      <c r="DSO155" s="2"/>
      <c r="DSP155" s="2"/>
      <c r="DSQ155" s="2"/>
      <c r="DSR155" s="2"/>
      <c r="DSS155" s="2"/>
      <c r="DST155" s="2"/>
      <c r="DSU155" s="2"/>
      <c r="DSV155" s="2"/>
      <c r="DSW155" s="2"/>
      <c r="DSX155" s="2"/>
      <c r="DSY155" s="2"/>
      <c r="DSZ155" s="2"/>
      <c r="DTA155" s="2"/>
      <c r="DTB155" s="2"/>
      <c r="DTC155" s="2"/>
      <c r="DTD155" s="2"/>
      <c r="DTE155" s="2"/>
      <c r="DTF155" s="2"/>
      <c r="DTG155" s="2"/>
      <c r="DTH155" s="2"/>
      <c r="DTI155" s="2"/>
      <c r="DTJ155" s="2"/>
      <c r="DTK155" s="2"/>
      <c r="DTL155" s="2"/>
      <c r="DTM155" s="2"/>
      <c r="DTN155" s="2"/>
      <c r="DTO155" s="2"/>
      <c r="DTP155" s="2"/>
      <c r="DTQ155" s="2"/>
      <c r="DTR155" s="2"/>
      <c r="DTS155" s="2"/>
      <c r="DTT155" s="2"/>
      <c r="DTU155" s="2"/>
      <c r="DTV155" s="2"/>
      <c r="DTW155" s="2"/>
      <c r="DTX155" s="2"/>
      <c r="DTY155" s="2"/>
      <c r="DTZ155" s="2"/>
      <c r="DUA155" s="2"/>
      <c r="DUB155" s="2"/>
      <c r="DUC155" s="2"/>
      <c r="DUD155" s="2"/>
      <c r="DUE155" s="2"/>
      <c r="DUF155" s="2"/>
      <c r="DUG155" s="2"/>
      <c r="DUH155" s="2"/>
      <c r="DUI155" s="2"/>
      <c r="DUJ155" s="2"/>
      <c r="DUK155" s="2"/>
      <c r="DUL155" s="2"/>
      <c r="DUM155" s="2"/>
      <c r="DUN155" s="2"/>
      <c r="DUO155" s="2"/>
      <c r="DUP155" s="2"/>
      <c r="DUQ155" s="2"/>
      <c r="DUR155" s="2"/>
      <c r="DUS155" s="2"/>
      <c r="DUT155" s="2"/>
      <c r="DUU155" s="2"/>
      <c r="DUV155" s="2"/>
      <c r="DUW155" s="2"/>
      <c r="DUX155" s="2"/>
      <c r="DUY155" s="2"/>
      <c r="DUZ155" s="2"/>
      <c r="DVA155" s="2"/>
      <c r="DVB155" s="2"/>
      <c r="DVC155" s="2"/>
      <c r="DVD155" s="2"/>
      <c r="DVE155" s="2"/>
      <c r="DVF155" s="2"/>
      <c r="DVG155" s="2"/>
      <c r="DVH155" s="2"/>
      <c r="DVI155" s="2"/>
      <c r="DVJ155" s="2"/>
      <c r="DVK155" s="2"/>
      <c r="DVL155" s="2"/>
      <c r="DVM155" s="2"/>
      <c r="DVN155" s="2"/>
      <c r="DVO155" s="2"/>
      <c r="DVP155" s="2"/>
      <c r="DVQ155" s="2"/>
      <c r="DVR155" s="2"/>
      <c r="DVS155" s="2"/>
      <c r="DVT155" s="2"/>
      <c r="DVU155" s="2"/>
      <c r="DVV155" s="2"/>
      <c r="DVW155" s="2"/>
      <c r="DVX155" s="2"/>
      <c r="DVY155" s="2"/>
      <c r="DVZ155" s="2"/>
      <c r="DWA155" s="2"/>
      <c r="DWB155" s="2"/>
      <c r="DWC155" s="2"/>
      <c r="DWD155" s="2"/>
      <c r="DWE155" s="2"/>
      <c r="DWF155" s="2"/>
      <c r="DWG155" s="2"/>
      <c r="DWH155" s="2"/>
      <c r="DWI155" s="2"/>
      <c r="DWJ155" s="2"/>
      <c r="DWK155" s="2"/>
      <c r="DWL155" s="2"/>
      <c r="DWM155" s="2"/>
      <c r="DWN155" s="2"/>
      <c r="DWO155" s="2"/>
      <c r="DWP155" s="2"/>
      <c r="DWQ155" s="2"/>
      <c r="DWR155" s="2"/>
      <c r="DWS155" s="2"/>
      <c r="DWT155" s="2"/>
      <c r="DWU155" s="2"/>
      <c r="DWV155" s="2"/>
      <c r="DWW155" s="2"/>
      <c r="DWX155" s="2"/>
      <c r="DWY155" s="2"/>
      <c r="DWZ155" s="2"/>
      <c r="DXA155" s="2"/>
      <c r="DXB155" s="2"/>
      <c r="DXC155" s="2"/>
      <c r="DXD155" s="2"/>
      <c r="DXE155" s="2"/>
      <c r="DXF155" s="2"/>
      <c r="DXG155" s="2"/>
      <c r="DXH155" s="2"/>
      <c r="DXI155" s="2"/>
      <c r="DXJ155" s="2"/>
      <c r="DXK155" s="2"/>
      <c r="DXL155" s="2"/>
      <c r="DXM155" s="2"/>
      <c r="DXN155" s="2"/>
      <c r="DXO155" s="2"/>
      <c r="DXP155" s="2"/>
      <c r="DXQ155" s="2"/>
      <c r="DXR155" s="2"/>
      <c r="DXS155" s="2"/>
      <c r="DXT155" s="2"/>
      <c r="DXU155" s="2"/>
      <c r="DXV155" s="2"/>
      <c r="DXW155" s="2"/>
      <c r="DXX155" s="2"/>
      <c r="DXY155" s="2"/>
      <c r="DXZ155" s="2"/>
      <c r="DYA155" s="2"/>
      <c r="DYB155" s="2"/>
      <c r="DYC155" s="2"/>
      <c r="DYD155" s="2"/>
      <c r="DYE155" s="2"/>
      <c r="DYF155" s="2"/>
      <c r="DYG155" s="2"/>
      <c r="DYH155" s="2"/>
      <c r="DYI155" s="2"/>
      <c r="DYJ155" s="2"/>
      <c r="DYK155" s="2"/>
      <c r="DYL155" s="2"/>
      <c r="DYM155" s="2"/>
      <c r="DYN155" s="2"/>
      <c r="DYO155" s="2"/>
      <c r="DYP155" s="2"/>
      <c r="DYQ155" s="2"/>
      <c r="DYR155" s="2"/>
      <c r="DYS155" s="2"/>
      <c r="DYT155" s="2"/>
      <c r="DYU155" s="2"/>
      <c r="DYV155" s="2"/>
      <c r="DYW155" s="2"/>
      <c r="DYX155" s="2"/>
      <c r="DYY155" s="2"/>
      <c r="DYZ155" s="2"/>
      <c r="DZA155" s="2"/>
      <c r="DZB155" s="2"/>
      <c r="DZC155" s="2"/>
      <c r="DZD155" s="2"/>
      <c r="DZE155" s="2"/>
      <c r="DZF155" s="2"/>
      <c r="DZG155" s="2"/>
      <c r="DZH155" s="2"/>
      <c r="DZI155" s="2"/>
      <c r="DZJ155" s="2"/>
      <c r="DZK155" s="2"/>
      <c r="DZL155" s="2"/>
      <c r="DZM155" s="2"/>
      <c r="DZN155" s="2"/>
      <c r="DZO155" s="2"/>
      <c r="DZP155" s="2"/>
      <c r="DZQ155" s="2"/>
      <c r="DZR155" s="2"/>
      <c r="DZS155" s="2"/>
      <c r="DZT155" s="2"/>
      <c r="DZU155" s="2"/>
      <c r="DZV155" s="2"/>
      <c r="DZW155" s="2"/>
      <c r="DZX155" s="2"/>
      <c r="DZY155" s="2"/>
      <c r="DZZ155" s="2"/>
      <c r="EAA155" s="2"/>
      <c r="EAB155" s="2"/>
      <c r="EAC155" s="2"/>
      <c r="EAD155" s="2"/>
      <c r="EAE155" s="2"/>
      <c r="EAF155" s="2"/>
      <c r="EAG155" s="2"/>
      <c r="EAH155" s="2"/>
      <c r="EAI155" s="2"/>
      <c r="EAJ155" s="2"/>
      <c r="EAK155" s="2"/>
      <c r="EAL155" s="2"/>
      <c r="EAM155" s="2"/>
      <c r="EAN155" s="2"/>
      <c r="EAO155" s="2"/>
      <c r="EAP155" s="2"/>
      <c r="EAQ155" s="2"/>
      <c r="EAR155" s="2"/>
      <c r="EAS155" s="2"/>
      <c r="EAT155" s="2"/>
      <c r="EAU155" s="2"/>
      <c r="EAV155" s="2"/>
      <c r="EAW155" s="2"/>
      <c r="EAX155" s="2"/>
      <c r="EAY155" s="2"/>
      <c r="EAZ155" s="2"/>
      <c r="EBA155" s="2"/>
      <c r="EBB155" s="2"/>
      <c r="EBC155" s="2"/>
      <c r="EBD155" s="2"/>
      <c r="EBE155" s="2"/>
      <c r="EBF155" s="2"/>
      <c r="EBG155" s="2"/>
      <c r="EBH155" s="2"/>
      <c r="EBI155" s="2"/>
      <c r="EBJ155" s="2"/>
      <c r="EBK155" s="2"/>
      <c r="EBL155" s="2"/>
      <c r="EBM155" s="2"/>
      <c r="EBN155" s="2"/>
      <c r="EBO155" s="2"/>
      <c r="EBP155" s="2"/>
      <c r="EBQ155" s="2"/>
      <c r="EBR155" s="2"/>
      <c r="EBS155" s="2"/>
      <c r="EBT155" s="2"/>
      <c r="EBU155" s="2"/>
      <c r="EBV155" s="2"/>
      <c r="EBW155" s="2"/>
      <c r="EBX155" s="2"/>
      <c r="EBY155" s="2"/>
      <c r="EBZ155" s="2"/>
      <c r="ECA155" s="2"/>
      <c r="ECB155" s="2"/>
      <c r="ECC155" s="2"/>
      <c r="ECD155" s="2"/>
      <c r="ECE155" s="2"/>
      <c r="ECF155" s="2"/>
      <c r="ECG155" s="2"/>
      <c r="ECH155" s="2"/>
      <c r="ECI155" s="2"/>
      <c r="ECJ155" s="2"/>
      <c r="ECK155" s="2"/>
      <c r="ECL155" s="2"/>
      <c r="ECM155" s="2"/>
      <c r="ECN155" s="2"/>
      <c r="ECO155" s="2"/>
      <c r="ECP155" s="2"/>
      <c r="ECQ155" s="2"/>
      <c r="ECR155" s="2"/>
      <c r="ECS155" s="2"/>
      <c r="ECT155" s="2"/>
      <c r="ECU155" s="2"/>
      <c r="ECV155" s="2"/>
      <c r="ECW155" s="2"/>
      <c r="ECX155" s="2"/>
      <c r="ECY155" s="2"/>
      <c r="ECZ155" s="2"/>
      <c r="EDA155" s="2"/>
      <c r="EDB155" s="2"/>
      <c r="EDC155" s="2"/>
      <c r="EDD155" s="2"/>
      <c r="EDE155" s="2"/>
      <c r="EDF155" s="2"/>
      <c r="EDG155" s="2"/>
      <c r="EDH155" s="2"/>
      <c r="EDI155" s="2"/>
      <c r="EDJ155" s="2"/>
      <c r="EDK155" s="2"/>
      <c r="EDL155" s="2"/>
      <c r="EDM155" s="2"/>
      <c r="EDN155" s="2"/>
      <c r="EDO155" s="2"/>
      <c r="EDP155" s="2"/>
      <c r="EDQ155" s="2"/>
      <c r="EDR155" s="2"/>
      <c r="EDS155" s="2"/>
      <c r="EDT155" s="2"/>
      <c r="EDU155" s="2"/>
      <c r="EDV155" s="2"/>
      <c r="EDW155" s="2"/>
      <c r="EDX155" s="2"/>
      <c r="EDY155" s="2"/>
      <c r="EDZ155" s="2"/>
      <c r="EEA155" s="2"/>
      <c r="EEB155" s="2"/>
      <c r="EEC155" s="2"/>
      <c r="EED155" s="2"/>
      <c r="EEE155" s="2"/>
      <c r="EEF155" s="2"/>
      <c r="EEG155" s="2"/>
      <c r="EEH155" s="2"/>
      <c r="EEI155" s="2"/>
      <c r="EEJ155" s="2"/>
      <c r="EEK155" s="2"/>
      <c r="EEL155" s="2"/>
      <c r="EEM155" s="2"/>
      <c r="EEN155" s="2"/>
      <c r="EEO155" s="2"/>
      <c r="EEP155" s="2"/>
      <c r="EEQ155" s="2"/>
      <c r="EER155" s="2"/>
      <c r="EES155" s="2"/>
      <c r="EET155" s="2"/>
      <c r="EEU155" s="2"/>
      <c r="EEV155" s="2"/>
      <c r="EEW155" s="2"/>
      <c r="EEX155" s="2"/>
      <c r="EEY155" s="2"/>
      <c r="EEZ155" s="2"/>
      <c r="EFA155" s="2"/>
      <c r="EFB155" s="2"/>
      <c r="EFC155" s="2"/>
      <c r="EFD155" s="2"/>
      <c r="EFE155" s="2"/>
      <c r="EFF155" s="2"/>
      <c r="EFG155" s="2"/>
      <c r="EFH155" s="2"/>
      <c r="EFI155" s="2"/>
      <c r="EFJ155" s="2"/>
      <c r="EFK155" s="2"/>
      <c r="EFL155" s="2"/>
      <c r="EFM155" s="2"/>
      <c r="EFN155" s="2"/>
      <c r="EFO155" s="2"/>
      <c r="EFP155" s="2"/>
      <c r="EFQ155" s="2"/>
      <c r="EFR155" s="2"/>
      <c r="EFS155" s="2"/>
      <c r="EFT155" s="2"/>
      <c r="EFU155" s="2"/>
      <c r="EFV155" s="2"/>
      <c r="EFW155" s="2"/>
      <c r="EFX155" s="2"/>
      <c r="EFY155" s="2"/>
      <c r="EFZ155" s="2"/>
      <c r="EGA155" s="2"/>
      <c r="EGB155" s="2"/>
      <c r="EGC155" s="2"/>
      <c r="EGD155" s="2"/>
      <c r="EGE155" s="2"/>
      <c r="EGF155" s="2"/>
      <c r="EGG155" s="2"/>
      <c r="EGH155" s="2"/>
      <c r="EGI155" s="2"/>
      <c r="EGJ155" s="2"/>
      <c r="EGK155" s="2"/>
      <c r="EGL155" s="2"/>
      <c r="EGM155" s="2"/>
      <c r="EGN155" s="2"/>
      <c r="EGO155" s="2"/>
      <c r="EGP155" s="2"/>
      <c r="EGQ155" s="2"/>
      <c r="EGR155" s="2"/>
      <c r="EGS155" s="2"/>
      <c r="EGT155" s="2"/>
      <c r="EGU155" s="2"/>
      <c r="EGV155" s="2"/>
      <c r="EGW155" s="2"/>
      <c r="EGX155" s="2"/>
      <c r="EGY155" s="2"/>
      <c r="EGZ155" s="2"/>
      <c r="EHA155" s="2"/>
      <c r="EHB155" s="2"/>
      <c r="EHC155" s="2"/>
      <c r="EHD155" s="2"/>
      <c r="EHE155" s="2"/>
      <c r="EHF155" s="2"/>
      <c r="EHG155" s="2"/>
      <c r="EHH155" s="2"/>
      <c r="EHI155" s="2"/>
      <c r="EHJ155" s="2"/>
      <c r="EHK155" s="2"/>
      <c r="EHL155" s="2"/>
      <c r="EHM155" s="2"/>
      <c r="EHN155" s="2"/>
      <c r="EHO155" s="2"/>
      <c r="EHP155" s="2"/>
      <c r="EHQ155" s="2"/>
      <c r="EHR155" s="2"/>
      <c r="EHS155" s="2"/>
      <c r="EHT155" s="2"/>
      <c r="EHU155" s="2"/>
      <c r="EHV155" s="2"/>
      <c r="EHW155" s="2"/>
      <c r="EHX155" s="2"/>
      <c r="EHY155" s="2"/>
      <c r="EHZ155" s="2"/>
      <c r="EIA155" s="2"/>
      <c r="EIB155" s="2"/>
      <c r="EIC155" s="2"/>
      <c r="EID155" s="2"/>
      <c r="EIE155" s="2"/>
      <c r="EIF155" s="2"/>
      <c r="EIG155" s="2"/>
      <c r="EIH155" s="2"/>
      <c r="EII155" s="2"/>
      <c r="EIJ155" s="2"/>
      <c r="EIK155" s="2"/>
      <c r="EIL155" s="2"/>
      <c r="EIM155" s="2"/>
      <c r="EIN155" s="2"/>
      <c r="EIO155" s="2"/>
      <c r="EIP155" s="2"/>
      <c r="EIQ155" s="2"/>
      <c r="EIR155" s="2"/>
      <c r="EIS155" s="2"/>
      <c r="EIT155" s="2"/>
      <c r="EIU155" s="2"/>
      <c r="EIV155" s="2"/>
      <c r="EIW155" s="2"/>
      <c r="EIX155" s="2"/>
      <c r="EIY155" s="2"/>
      <c r="EIZ155" s="2"/>
      <c r="EJA155" s="2"/>
      <c r="EJB155" s="2"/>
      <c r="EJC155" s="2"/>
      <c r="EJD155" s="2"/>
      <c r="EJE155" s="2"/>
      <c r="EJF155" s="2"/>
      <c r="EJG155" s="2"/>
      <c r="EJH155" s="2"/>
      <c r="EJI155" s="2"/>
      <c r="EJJ155" s="2"/>
      <c r="EJK155" s="2"/>
      <c r="EJL155" s="2"/>
      <c r="EJM155" s="2"/>
      <c r="EJN155" s="2"/>
      <c r="EJO155" s="2"/>
      <c r="EJP155" s="2"/>
      <c r="EJQ155" s="2"/>
      <c r="EJR155" s="2"/>
      <c r="EJS155" s="2"/>
      <c r="EJT155" s="2"/>
      <c r="EJU155" s="2"/>
      <c r="EJV155" s="2"/>
      <c r="EJW155" s="2"/>
      <c r="EJX155" s="2"/>
      <c r="EJY155" s="2"/>
      <c r="EJZ155" s="2"/>
      <c r="EKA155" s="2"/>
      <c r="EKB155" s="2"/>
      <c r="EKC155" s="2"/>
      <c r="EKD155" s="2"/>
      <c r="EKE155" s="2"/>
      <c r="EKF155" s="2"/>
      <c r="EKG155" s="2"/>
      <c r="EKH155" s="2"/>
      <c r="EKI155" s="2"/>
      <c r="EKJ155" s="2"/>
      <c r="EKK155" s="2"/>
      <c r="EKL155" s="2"/>
      <c r="EKM155" s="2"/>
      <c r="EKN155" s="2"/>
      <c r="EKO155" s="2"/>
      <c r="EKP155" s="2"/>
      <c r="EKQ155" s="2"/>
      <c r="EKR155" s="2"/>
      <c r="EKS155" s="2"/>
      <c r="EKT155" s="2"/>
      <c r="EKU155" s="2"/>
      <c r="EKV155" s="2"/>
      <c r="EKW155" s="2"/>
      <c r="EKX155" s="2"/>
      <c r="EKY155" s="2"/>
      <c r="EKZ155" s="2"/>
      <c r="ELA155" s="2"/>
      <c r="ELB155" s="2"/>
      <c r="ELC155" s="2"/>
      <c r="ELD155" s="2"/>
      <c r="ELE155" s="2"/>
      <c r="ELF155" s="2"/>
      <c r="ELG155" s="2"/>
      <c r="ELH155" s="2"/>
      <c r="ELI155" s="2"/>
      <c r="ELJ155" s="2"/>
      <c r="ELK155" s="2"/>
      <c r="ELL155" s="2"/>
      <c r="ELM155" s="2"/>
      <c r="ELN155" s="2"/>
      <c r="ELO155" s="2"/>
      <c r="ELP155" s="2"/>
      <c r="ELQ155" s="2"/>
      <c r="ELR155" s="2"/>
      <c r="ELS155" s="2"/>
      <c r="ELT155" s="2"/>
      <c r="ELU155" s="2"/>
      <c r="ELV155" s="2"/>
      <c r="ELW155" s="2"/>
      <c r="ELX155" s="2"/>
      <c r="ELY155" s="2"/>
      <c r="ELZ155" s="2"/>
      <c r="EMA155" s="2"/>
      <c r="EMB155" s="2"/>
      <c r="EMC155" s="2"/>
      <c r="EMD155" s="2"/>
      <c r="EME155" s="2"/>
      <c r="EMF155" s="2"/>
      <c r="EMG155" s="2"/>
      <c r="EMH155" s="2"/>
      <c r="EMI155" s="2"/>
      <c r="EMJ155" s="2"/>
      <c r="EMK155" s="2"/>
      <c r="EML155" s="2"/>
      <c r="EMM155" s="2"/>
      <c r="EMN155" s="2"/>
      <c r="EMO155" s="2"/>
      <c r="EMP155" s="2"/>
      <c r="EMQ155" s="2"/>
      <c r="EMR155" s="2"/>
      <c r="EMS155" s="2"/>
      <c r="EMT155" s="2"/>
      <c r="EMU155" s="2"/>
      <c r="EMV155" s="2"/>
      <c r="EMW155" s="2"/>
      <c r="EMX155" s="2"/>
      <c r="EMY155" s="2"/>
      <c r="EMZ155" s="2"/>
      <c r="ENA155" s="2"/>
      <c r="ENB155" s="2"/>
      <c r="ENC155" s="2"/>
      <c r="END155" s="2"/>
      <c r="ENE155" s="2"/>
      <c r="ENF155" s="2"/>
      <c r="ENG155" s="2"/>
      <c r="ENH155" s="2"/>
      <c r="ENI155" s="2"/>
      <c r="ENJ155" s="2"/>
      <c r="ENK155" s="2"/>
      <c r="ENL155" s="2"/>
      <c r="ENM155" s="2"/>
      <c r="ENN155" s="2"/>
      <c r="ENO155" s="2"/>
      <c r="ENP155" s="2"/>
      <c r="ENQ155" s="2"/>
      <c r="ENR155" s="2"/>
      <c r="ENS155" s="2"/>
      <c r="ENT155" s="2"/>
      <c r="ENU155" s="2"/>
      <c r="ENV155" s="2"/>
      <c r="ENW155" s="2"/>
      <c r="ENX155" s="2"/>
      <c r="ENY155" s="2"/>
      <c r="ENZ155" s="2"/>
      <c r="EOA155" s="2"/>
      <c r="EOB155" s="2"/>
      <c r="EOC155" s="2"/>
      <c r="EOD155" s="2"/>
      <c r="EOE155" s="2"/>
      <c r="EOF155" s="2"/>
      <c r="EOG155" s="2"/>
      <c r="EOH155" s="2"/>
      <c r="EOI155" s="2"/>
      <c r="EOJ155" s="2"/>
      <c r="EOK155" s="2"/>
      <c r="EOL155" s="2"/>
      <c r="EOM155" s="2"/>
      <c r="EON155" s="2"/>
      <c r="EOO155" s="2"/>
      <c r="EOP155" s="2"/>
      <c r="EOQ155" s="2"/>
      <c r="EOR155" s="2"/>
      <c r="EOS155" s="2"/>
      <c r="EOT155" s="2"/>
      <c r="EOU155" s="2"/>
      <c r="EOV155" s="2"/>
      <c r="EOW155" s="2"/>
      <c r="EOX155" s="2"/>
      <c r="EOY155" s="2"/>
      <c r="EOZ155" s="2"/>
      <c r="EPA155" s="2"/>
      <c r="EPB155" s="2"/>
      <c r="EPC155" s="2"/>
      <c r="EPD155" s="2"/>
      <c r="EPE155" s="2"/>
      <c r="EPF155" s="2"/>
      <c r="EPG155" s="2"/>
      <c r="EPH155" s="2"/>
      <c r="EPI155" s="2"/>
      <c r="EPJ155" s="2"/>
      <c r="EPK155" s="2"/>
      <c r="EPL155" s="2"/>
      <c r="EPM155" s="2"/>
      <c r="EPN155" s="2"/>
      <c r="EPO155" s="2"/>
      <c r="EPP155" s="2"/>
      <c r="EPQ155" s="2"/>
      <c r="EPR155" s="2"/>
      <c r="EPS155" s="2"/>
      <c r="EPT155" s="2"/>
      <c r="EPU155" s="2"/>
      <c r="EPV155" s="2"/>
      <c r="EPW155" s="2"/>
      <c r="EPX155" s="2"/>
      <c r="EPY155" s="2"/>
      <c r="EPZ155" s="2"/>
      <c r="EQA155" s="2"/>
      <c r="EQB155" s="2"/>
      <c r="EQC155" s="2"/>
      <c r="EQD155" s="2"/>
      <c r="EQE155" s="2"/>
      <c r="EQF155" s="2"/>
      <c r="EQG155" s="2"/>
      <c r="EQH155" s="2"/>
      <c r="EQI155" s="2"/>
      <c r="EQJ155" s="2"/>
      <c r="EQK155" s="2"/>
      <c r="EQL155" s="2"/>
      <c r="EQM155" s="2"/>
      <c r="EQN155" s="2"/>
      <c r="EQO155" s="2"/>
      <c r="EQP155" s="2"/>
      <c r="EQQ155" s="2"/>
      <c r="EQR155" s="2"/>
      <c r="EQS155" s="2"/>
      <c r="EQT155" s="2"/>
      <c r="EQU155" s="2"/>
      <c r="EQV155" s="2"/>
      <c r="EQW155" s="2"/>
      <c r="EQX155" s="2"/>
      <c r="EQY155" s="2"/>
      <c r="EQZ155" s="2"/>
      <c r="ERA155" s="2"/>
      <c r="ERB155" s="2"/>
      <c r="ERC155" s="2"/>
      <c r="ERD155" s="2"/>
      <c r="ERE155" s="2"/>
      <c r="ERF155" s="2"/>
      <c r="ERG155" s="2"/>
      <c r="ERH155" s="2"/>
      <c r="ERI155" s="2"/>
      <c r="ERJ155" s="2"/>
      <c r="ERK155" s="2"/>
      <c r="ERL155" s="2"/>
      <c r="ERM155" s="2"/>
      <c r="ERN155" s="2"/>
      <c r="ERO155" s="2"/>
      <c r="ERP155" s="2"/>
      <c r="ERQ155" s="2"/>
      <c r="ERR155" s="2"/>
      <c r="ERS155" s="2"/>
      <c r="ERT155" s="2"/>
      <c r="ERU155" s="2"/>
      <c r="ERV155" s="2"/>
      <c r="ERW155" s="2"/>
      <c r="ERX155" s="2"/>
      <c r="ERY155" s="2"/>
      <c r="ERZ155" s="2"/>
      <c r="ESA155" s="2"/>
      <c r="ESB155" s="2"/>
      <c r="ESC155" s="2"/>
      <c r="ESD155" s="2"/>
      <c r="ESE155" s="2"/>
      <c r="ESF155" s="2"/>
      <c r="ESG155" s="2"/>
      <c r="ESH155" s="2"/>
      <c r="ESI155" s="2"/>
      <c r="ESJ155" s="2"/>
      <c r="ESK155" s="2"/>
      <c r="ESL155" s="2"/>
      <c r="ESM155" s="2"/>
      <c r="ESN155" s="2"/>
      <c r="ESO155" s="2"/>
      <c r="ESP155" s="2"/>
      <c r="ESQ155" s="2"/>
      <c r="ESR155" s="2"/>
      <c r="ESS155" s="2"/>
      <c r="EST155" s="2"/>
      <c r="ESU155" s="2"/>
      <c r="ESV155" s="2"/>
      <c r="ESW155" s="2"/>
      <c r="ESX155" s="2"/>
      <c r="ESY155" s="2"/>
      <c r="ESZ155" s="2"/>
      <c r="ETA155" s="2"/>
      <c r="ETB155" s="2"/>
      <c r="ETC155" s="2"/>
      <c r="ETD155" s="2"/>
      <c r="ETE155" s="2"/>
      <c r="ETF155" s="2"/>
      <c r="ETG155" s="2"/>
      <c r="ETH155" s="2"/>
      <c r="ETI155" s="2"/>
      <c r="ETJ155" s="2"/>
      <c r="ETK155" s="2"/>
      <c r="ETL155" s="2"/>
      <c r="ETM155" s="2"/>
      <c r="ETN155" s="2"/>
      <c r="ETO155" s="2"/>
      <c r="ETP155" s="2"/>
      <c r="ETQ155" s="2"/>
      <c r="ETR155" s="2"/>
      <c r="ETS155" s="2"/>
      <c r="ETT155" s="2"/>
      <c r="ETU155" s="2"/>
      <c r="ETV155" s="2"/>
      <c r="ETW155" s="2"/>
      <c r="ETX155" s="2"/>
      <c r="ETY155" s="2"/>
      <c r="ETZ155" s="2"/>
      <c r="EUA155" s="2"/>
      <c r="EUB155" s="2"/>
      <c r="EUC155" s="2"/>
      <c r="EUD155" s="2"/>
      <c r="EUE155" s="2"/>
      <c r="EUF155" s="2"/>
      <c r="EUG155" s="2"/>
      <c r="EUH155" s="2"/>
      <c r="EUI155" s="2"/>
      <c r="EUJ155" s="2"/>
      <c r="EUK155" s="2"/>
      <c r="EUL155" s="2"/>
      <c r="EUM155" s="2"/>
      <c r="EUN155" s="2"/>
      <c r="EUO155" s="2"/>
      <c r="EUP155" s="2"/>
      <c r="EUQ155" s="2"/>
      <c r="EUR155" s="2"/>
      <c r="EUS155" s="2"/>
      <c r="EUT155" s="2"/>
      <c r="EUU155" s="2"/>
      <c r="EUV155" s="2"/>
      <c r="EUW155" s="2"/>
      <c r="EUX155" s="2"/>
      <c r="EUY155" s="2"/>
      <c r="EUZ155" s="2"/>
      <c r="EVA155" s="2"/>
      <c r="EVB155" s="2"/>
      <c r="EVC155" s="2"/>
      <c r="EVD155" s="2"/>
      <c r="EVE155" s="2"/>
      <c r="EVF155" s="2"/>
      <c r="EVG155" s="2"/>
      <c r="EVH155" s="2"/>
      <c r="EVI155" s="2"/>
      <c r="EVJ155" s="2"/>
      <c r="EVK155" s="2"/>
      <c r="EVL155" s="2"/>
      <c r="EVM155" s="2"/>
      <c r="EVN155" s="2"/>
      <c r="EVO155" s="2"/>
      <c r="EVP155" s="2"/>
      <c r="EVQ155" s="2"/>
      <c r="EVR155" s="2"/>
      <c r="EVS155" s="2"/>
      <c r="EVT155" s="2"/>
      <c r="EVU155" s="2"/>
      <c r="EVV155" s="2"/>
      <c r="EVW155" s="2"/>
      <c r="EVX155" s="2"/>
      <c r="EVY155" s="2"/>
      <c r="EVZ155" s="2"/>
      <c r="EWA155" s="2"/>
      <c r="EWB155" s="2"/>
      <c r="EWC155" s="2"/>
      <c r="EWD155" s="2"/>
      <c r="EWE155" s="2"/>
      <c r="EWF155" s="2"/>
      <c r="EWG155" s="2"/>
      <c r="EWH155" s="2"/>
      <c r="EWI155" s="2"/>
      <c r="EWJ155" s="2"/>
      <c r="EWK155" s="2"/>
      <c r="EWL155" s="2"/>
      <c r="EWM155" s="2"/>
      <c r="EWN155" s="2"/>
      <c r="EWO155" s="2"/>
      <c r="EWP155" s="2"/>
      <c r="EWQ155" s="2"/>
      <c r="EWR155" s="2"/>
      <c r="EWS155" s="2"/>
      <c r="EWT155" s="2"/>
      <c r="EWU155" s="2"/>
      <c r="EWV155" s="2"/>
      <c r="EWW155" s="2"/>
      <c r="EWX155" s="2"/>
      <c r="EWY155" s="2"/>
      <c r="EWZ155" s="2"/>
      <c r="EXA155" s="2"/>
      <c r="EXB155" s="2"/>
      <c r="EXC155" s="2"/>
      <c r="EXD155" s="2"/>
      <c r="EXE155" s="2"/>
      <c r="EXF155" s="2"/>
      <c r="EXG155" s="2"/>
      <c r="EXH155" s="2"/>
      <c r="EXI155" s="2"/>
      <c r="EXJ155" s="2"/>
      <c r="EXK155" s="2"/>
      <c r="EXL155" s="2"/>
      <c r="EXM155" s="2"/>
      <c r="EXN155" s="2"/>
      <c r="EXO155" s="2"/>
      <c r="EXP155" s="2"/>
      <c r="EXQ155" s="2"/>
      <c r="EXR155" s="2"/>
      <c r="EXS155" s="2"/>
      <c r="EXT155" s="2"/>
      <c r="EXU155" s="2"/>
      <c r="EXV155" s="2"/>
      <c r="EXW155" s="2"/>
      <c r="EXX155" s="2"/>
      <c r="EXY155" s="2"/>
      <c r="EXZ155" s="2"/>
      <c r="EYA155" s="2"/>
      <c r="EYB155" s="2"/>
      <c r="EYC155" s="2"/>
      <c r="EYD155" s="2"/>
      <c r="EYE155" s="2"/>
      <c r="EYF155" s="2"/>
      <c r="EYG155" s="2"/>
      <c r="EYH155" s="2"/>
      <c r="EYI155" s="2"/>
      <c r="EYJ155" s="2"/>
      <c r="EYK155" s="2"/>
      <c r="EYL155" s="2"/>
      <c r="EYM155" s="2"/>
      <c r="EYN155" s="2"/>
      <c r="EYO155" s="2"/>
      <c r="EYP155" s="2"/>
      <c r="EYQ155" s="2"/>
      <c r="EYR155" s="2"/>
      <c r="EYS155" s="2"/>
      <c r="EYT155" s="2"/>
      <c r="EYU155" s="2"/>
      <c r="EYV155" s="2"/>
      <c r="EYW155" s="2"/>
      <c r="EYX155" s="2"/>
      <c r="EYY155" s="2"/>
      <c r="EYZ155" s="2"/>
      <c r="EZA155" s="2"/>
      <c r="EZB155" s="2"/>
      <c r="EZC155" s="2"/>
      <c r="EZD155" s="2"/>
      <c r="EZE155" s="2"/>
      <c r="EZF155" s="2"/>
      <c r="EZG155" s="2"/>
      <c r="EZH155" s="2"/>
      <c r="EZI155" s="2"/>
      <c r="EZJ155" s="2"/>
      <c r="EZK155" s="2"/>
      <c r="EZL155" s="2"/>
      <c r="EZM155" s="2"/>
      <c r="EZN155" s="2"/>
      <c r="EZO155" s="2"/>
      <c r="EZP155" s="2"/>
      <c r="EZQ155" s="2"/>
      <c r="EZR155" s="2"/>
      <c r="EZS155" s="2"/>
      <c r="EZT155" s="2"/>
      <c r="EZU155" s="2"/>
      <c r="EZV155" s="2"/>
      <c r="EZW155" s="2"/>
      <c r="EZX155" s="2"/>
      <c r="EZY155" s="2"/>
      <c r="EZZ155" s="2"/>
      <c r="FAA155" s="2"/>
      <c r="FAB155" s="2"/>
      <c r="FAC155" s="2"/>
      <c r="FAD155" s="2"/>
      <c r="FAE155" s="2"/>
      <c r="FAF155" s="2"/>
      <c r="FAG155" s="2"/>
      <c r="FAH155" s="2"/>
      <c r="FAI155" s="2"/>
      <c r="FAJ155" s="2"/>
      <c r="FAK155" s="2"/>
      <c r="FAL155" s="2"/>
      <c r="FAM155" s="2"/>
      <c r="FAN155" s="2"/>
      <c r="FAO155" s="2"/>
      <c r="FAP155" s="2"/>
      <c r="FAQ155" s="2"/>
      <c r="FAR155" s="2"/>
      <c r="FAS155" s="2"/>
      <c r="FAT155" s="2"/>
      <c r="FAU155" s="2"/>
      <c r="FAV155" s="2"/>
      <c r="FAW155" s="2"/>
      <c r="FAX155" s="2"/>
      <c r="FAY155" s="2"/>
      <c r="FAZ155" s="2"/>
      <c r="FBA155" s="2"/>
      <c r="FBB155" s="2"/>
      <c r="FBC155" s="2"/>
      <c r="FBD155" s="2"/>
      <c r="FBE155" s="2"/>
      <c r="FBF155" s="2"/>
      <c r="FBG155" s="2"/>
      <c r="FBH155" s="2"/>
      <c r="FBI155" s="2"/>
      <c r="FBJ155" s="2"/>
      <c r="FBK155" s="2"/>
      <c r="FBL155" s="2"/>
      <c r="FBM155" s="2"/>
      <c r="FBN155" s="2"/>
      <c r="FBO155" s="2"/>
      <c r="FBP155" s="2"/>
      <c r="FBQ155" s="2"/>
      <c r="FBR155" s="2"/>
      <c r="FBS155" s="2"/>
      <c r="FBT155" s="2"/>
      <c r="FBU155" s="2"/>
      <c r="FBV155" s="2"/>
      <c r="FBW155" s="2"/>
      <c r="FBX155" s="2"/>
      <c r="FBY155" s="2"/>
      <c r="FBZ155" s="2"/>
      <c r="FCA155" s="2"/>
      <c r="FCB155" s="2"/>
      <c r="FCC155" s="2"/>
      <c r="FCD155" s="2"/>
      <c r="FCE155" s="2"/>
      <c r="FCF155" s="2"/>
      <c r="FCG155" s="2"/>
      <c r="FCH155" s="2"/>
      <c r="FCI155" s="2"/>
      <c r="FCJ155" s="2"/>
      <c r="FCK155" s="2"/>
      <c r="FCL155" s="2"/>
      <c r="FCM155" s="2"/>
      <c r="FCN155" s="2"/>
      <c r="FCO155" s="2"/>
      <c r="FCP155" s="2"/>
      <c r="FCQ155" s="2"/>
      <c r="FCR155" s="2"/>
      <c r="FCS155" s="2"/>
      <c r="FCT155" s="2"/>
      <c r="FCU155" s="2"/>
      <c r="FCV155" s="2"/>
      <c r="FCW155" s="2"/>
      <c r="FCX155" s="2"/>
      <c r="FCY155" s="2"/>
      <c r="FCZ155" s="2"/>
      <c r="FDA155" s="2"/>
      <c r="FDB155" s="2"/>
      <c r="FDC155" s="2"/>
      <c r="FDD155" s="2"/>
      <c r="FDE155" s="2"/>
      <c r="FDF155" s="2"/>
      <c r="FDG155" s="2"/>
      <c r="FDH155" s="2"/>
      <c r="FDI155" s="2"/>
      <c r="FDJ155" s="2"/>
      <c r="FDK155" s="2"/>
      <c r="FDL155" s="2"/>
      <c r="FDM155" s="2"/>
      <c r="FDN155" s="2"/>
      <c r="FDO155" s="2"/>
      <c r="FDP155" s="2"/>
      <c r="FDQ155" s="2"/>
      <c r="FDR155" s="2"/>
      <c r="FDS155" s="2"/>
      <c r="FDT155" s="2"/>
      <c r="FDU155" s="2"/>
      <c r="FDV155" s="2"/>
      <c r="FDW155" s="2"/>
      <c r="FDX155" s="2"/>
      <c r="FDY155" s="2"/>
      <c r="FDZ155" s="2"/>
      <c r="FEA155" s="2"/>
      <c r="FEB155" s="2"/>
      <c r="FEC155" s="2"/>
      <c r="FED155" s="2"/>
      <c r="FEE155" s="2"/>
      <c r="FEF155" s="2"/>
      <c r="FEG155" s="2"/>
      <c r="FEH155" s="2"/>
      <c r="FEI155" s="2"/>
      <c r="FEJ155" s="2"/>
      <c r="FEK155" s="2"/>
      <c r="FEL155" s="2"/>
      <c r="FEM155" s="2"/>
      <c r="FEN155" s="2"/>
      <c r="FEO155" s="2"/>
      <c r="FEP155" s="2"/>
      <c r="FEQ155" s="2"/>
      <c r="FER155" s="2"/>
      <c r="FES155" s="2"/>
      <c r="FET155" s="2"/>
      <c r="FEU155" s="2"/>
      <c r="FEV155" s="2"/>
      <c r="FEW155" s="2"/>
      <c r="FEX155" s="2"/>
      <c r="FEY155" s="2"/>
      <c r="FEZ155" s="2"/>
      <c r="FFA155" s="2"/>
      <c r="FFB155" s="2"/>
      <c r="FFC155" s="2"/>
      <c r="FFD155" s="2"/>
      <c r="FFE155" s="2"/>
      <c r="FFF155" s="2"/>
      <c r="FFG155" s="2"/>
      <c r="FFH155" s="2"/>
      <c r="FFI155" s="2"/>
      <c r="FFJ155" s="2"/>
      <c r="FFK155" s="2"/>
      <c r="FFL155" s="2"/>
      <c r="FFM155" s="2"/>
      <c r="FFN155" s="2"/>
      <c r="FFO155" s="2"/>
      <c r="FFP155" s="2"/>
      <c r="FFQ155" s="2"/>
      <c r="FFR155" s="2"/>
      <c r="FFS155" s="2"/>
      <c r="FFT155" s="2"/>
      <c r="FFU155" s="2"/>
      <c r="FFV155" s="2"/>
      <c r="FFW155" s="2"/>
      <c r="FFX155" s="2"/>
      <c r="FFY155" s="2"/>
      <c r="FFZ155" s="2"/>
      <c r="FGA155" s="2"/>
      <c r="FGB155" s="2"/>
      <c r="FGC155" s="2"/>
      <c r="FGD155" s="2"/>
      <c r="FGE155" s="2"/>
      <c r="FGF155" s="2"/>
      <c r="FGG155" s="2"/>
      <c r="FGH155" s="2"/>
      <c r="FGI155" s="2"/>
      <c r="FGJ155" s="2"/>
      <c r="FGK155" s="2"/>
      <c r="FGL155" s="2"/>
      <c r="FGM155" s="2"/>
      <c r="FGN155" s="2"/>
      <c r="FGO155" s="2"/>
      <c r="FGP155" s="2"/>
      <c r="FGQ155" s="2"/>
      <c r="FGR155" s="2"/>
      <c r="FGS155" s="2"/>
      <c r="FGT155" s="2"/>
      <c r="FGU155" s="2"/>
      <c r="FGV155" s="2"/>
      <c r="FGW155" s="2"/>
      <c r="FGX155" s="2"/>
      <c r="FGY155" s="2"/>
      <c r="FGZ155" s="2"/>
      <c r="FHA155" s="2"/>
      <c r="FHB155" s="2"/>
      <c r="FHC155" s="2"/>
      <c r="FHD155" s="2"/>
      <c r="FHE155" s="2"/>
      <c r="FHF155" s="2"/>
      <c r="FHG155" s="2"/>
      <c r="FHH155" s="2"/>
      <c r="FHI155" s="2"/>
      <c r="FHJ155" s="2"/>
      <c r="FHK155" s="2"/>
      <c r="FHL155" s="2"/>
      <c r="FHM155" s="2"/>
      <c r="FHN155" s="2"/>
      <c r="FHO155" s="2"/>
      <c r="FHP155" s="2"/>
      <c r="FHQ155" s="2"/>
      <c r="FHR155" s="2"/>
      <c r="FHS155" s="2"/>
      <c r="FHT155" s="2"/>
      <c r="FHU155" s="2"/>
      <c r="FHV155" s="2"/>
      <c r="FHW155" s="2"/>
      <c r="FHX155" s="2"/>
      <c r="FHY155" s="2"/>
      <c r="FHZ155" s="2"/>
      <c r="FIA155" s="2"/>
      <c r="FIB155" s="2"/>
      <c r="FIC155" s="2"/>
      <c r="FID155" s="2"/>
      <c r="FIE155" s="2"/>
      <c r="FIF155" s="2"/>
      <c r="FIG155" s="2"/>
      <c r="FIH155" s="2"/>
      <c r="FII155" s="2"/>
      <c r="FIJ155" s="2"/>
      <c r="FIK155" s="2"/>
      <c r="FIL155" s="2"/>
      <c r="FIM155" s="2"/>
      <c r="FIN155" s="2"/>
      <c r="FIO155" s="2"/>
      <c r="FIP155" s="2"/>
      <c r="FIQ155" s="2"/>
      <c r="FIR155" s="2"/>
      <c r="FIS155" s="2"/>
      <c r="FIT155" s="2"/>
      <c r="FIU155" s="2"/>
      <c r="FIV155" s="2"/>
      <c r="FIW155" s="2"/>
      <c r="FIX155" s="2"/>
      <c r="FIY155" s="2"/>
      <c r="FIZ155" s="2"/>
      <c r="FJA155" s="2"/>
      <c r="FJB155" s="2"/>
      <c r="FJC155" s="2"/>
      <c r="FJD155" s="2"/>
      <c r="FJE155" s="2"/>
      <c r="FJF155" s="2"/>
      <c r="FJG155" s="2"/>
      <c r="FJH155" s="2"/>
      <c r="FJI155" s="2"/>
      <c r="FJJ155" s="2"/>
      <c r="FJK155" s="2"/>
      <c r="FJL155" s="2"/>
      <c r="FJM155" s="2"/>
      <c r="FJN155" s="2"/>
      <c r="FJO155" s="2"/>
      <c r="FJP155" s="2"/>
      <c r="FJQ155" s="2"/>
      <c r="FJR155" s="2"/>
      <c r="FJS155" s="2"/>
      <c r="FJT155" s="2"/>
      <c r="FJU155" s="2"/>
      <c r="FJV155" s="2"/>
      <c r="FJW155" s="2"/>
      <c r="FJX155" s="2"/>
      <c r="FJY155" s="2"/>
      <c r="FJZ155" s="2"/>
      <c r="FKA155" s="2"/>
      <c r="FKB155" s="2"/>
      <c r="FKC155" s="2"/>
      <c r="FKD155" s="2"/>
      <c r="FKE155" s="2"/>
      <c r="FKF155" s="2"/>
      <c r="FKG155" s="2"/>
      <c r="FKH155" s="2"/>
      <c r="FKI155" s="2"/>
      <c r="FKJ155" s="2"/>
      <c r="FKK155" s="2"/>
      <c r="FKL155" s="2"/>
      <c r="FKM155" s="2"/>
      <c r="FKN155" s="2"/>
      <c r="FKO155" s="2"/>
      <c r="FKP155" s="2"/>
      <c r="FKQ155" s="2"/>
      <c r="FKR155" s="2"/>
      <c r="FKS155" s="2"/>
      <c r="FKT155" s="2"/>
      <c r="FKU155" s="2"/>
      <c r="FKV155" s="2"/>
      <c r="FKW155" s="2"/>
      <c r="FKX155" s="2"/>
      <c r="FKY155" s="2"/>
      <c r="FKZ155" s="2"/>
      <c r="FLA155" s="2"/>
      <c r="FLB155" s="2"/>
      <c r="FLC155" s="2"/>
      <c r="FLD155" s="2"/>
      <c r="FLE155" s="2"/>
      <c r="FLF155" s="2"/>
      <c r="FLG155" s="2"/>
      <c r="FLH155" s="2"/>
      <c r="FLI155" s="2"/>
      <c r="FLJ155" s="2"/>
      <c r="FLK155" s="2"/>
      <c r="FLL155" s="2"/>
      <c r="FLM155" s="2"/>
      <c r="FLN155" s="2"/>
      <c r="FLO155" s="2"/>
      <c r="FLP155" s="2"/>
      <c r="FLQ155" s="2"/>
      <c r="FLR155" s="2"/>
      <c r="FLS155" s="2"/>
      <c r="FLT155" s="2"/>
      <c r="FLU155" s="2"/>
      <c r="FLV155" s="2"/>
      <c r="FLW155" s="2"/>
      <c r="FLX155" s="2"/>
      <c r="FLY155" s="2"/>
      <c r="FLZ155" s="2"/>
      <c r="FMA155" s="2"/>
      <c r="FMB155" s="2"/>
      <c r="FMC155" s="2"/>
      <c r="FMD155" s="2"/>
      <c r="FME155" s="2"/>
      <c r="FMF155" s="2"/>
      <c r="FMG155" s="2"/>
      <c r="FMH155" s="2"/>
      <c r="FMI155" s="2"/>
      <c r="FMJ155" s="2"/>
      <c r="FMK155" s="2"/>
      <c r="FML155" s="2"/>
      <c r="FMM155" s="2"/>
      <c r="FMN155" s="2"/>
      <c r="FMO155" s="2"/>
      <c r="FMP155" s="2"/>
      <c r="FMQ155" s="2"/>
      <c r="FMR155" s="2"/>
      <c r="FMS155" s="2"/>
      <c r="FMT155" s="2"/>
      <c r="FMU155" s="2"/>
      <c r="FMV155" s="2"/>
      <c r="FMW155" s="2"/>
      <c r="FMX155" s="2"/>
      <c r="FMY155" s="2"/>
      <c r="FMZ155" s="2"/>
      <c r="FNA155" s="2"/>
      <c r="FNB155" s="2"/>
      <c r="FNC155" s="2"/>
      <c r="FND155" s="2"/>
      <c r="FNE155" s="2"/>
      <c r="FNF155" s="2"/>
      <c r="FNG155" s="2"/>
      <c r="FNH155" s="2"/>
      <c r="FNI155" s="2"/>
      <c r="FNJ155" s="2"/>
      <c r="FNK155" s="2"/>
      <c r="FNL155" s="2"/>
      <c r="FNM155" s="2"/>
      <c r="FNN155" s="2"/>
      <c r="FNO155" s="2"/>
      <c r="FNP155" s="2"/>
      <c r="FNQ155" s="2"/>
      <c r="FNR155" s="2"/>
      <c r="FNS155" s="2"/>
      <c r="FNT155" s="2"/>
      <c r="FNU155" s="2"/>
      <c r="FNV155" s="2"/>
      <c r="FNW155" s="2"/>
      <c r="FNX155" s="2"/>
      <c r="FNY155" s="2"/>
      <c r="FNZ155" s="2"/>
      <c r="FOA155" s="2"/>
      <c r="FOB155" s="2"/>
      <c r="FOC155" s="2"/>
      <c r="FOD155" s="2"/>
      <c r="FOE155" s="2"/>
      <c r="FOF155" s="2"/>
      <c r="FOG155" s="2"/>
      <c r="FOH155" s="2"/>
      <c r="FOI155" s="2"/>
      <c r="FOJ155" s="2"/>
      <c r="FOK155" s="2"/>
      <c r="FOL155" s="2"/>
      <c r="FOM155" s="2"/>
      <c r="FON155" s="2"/>
      <c r="FOO155" s="2"/>
      <c r="FOP155" s="2"/>
      <c r="FOQ155" s="2"/>
      <c r="FOR155" s="2"/>
      <c r="FOS155" s="2"/>
      <c r="FOT155" s="2"/>
      <c r="FOU155" s="2"/>
      <c r="FOV155" s="2"/>
      <c r="FOW155" s="2"/>
      <c r="FOX155" s="2"/>
      <c r="FOY155" s="2"/>
      <c r="FOZ155" s="2"/>
      <c r="FPA155" s="2"/>
      <c r="FPB155" s="2"/>
      <c r="FPC155" s="2"/>
      <c r="FPD155" s="2"/>
      <c r="FPE155" s="2"/>
      <c r="FPF155" s="2"/>
      <c r="FPG155" s="2"/>
      <c r="FPH155" s="2"/>
      <c r="FPI155" s="2"/>
      <c r="FPJ155" s="2"/>
      <c r="FPK155" s="2"/>
      <c r="FPL155" s="2"/>
      <c r="FPM155" s="2"/>
      <c r="FPN155" s="2"/>
      <c r="FPO155" s="2"/>
      <c r="FPP155" s="2"/>
      <c r="FPQ155" s="2"/>
      <c r="FPR155" s="2"/>
      <c r="FPS155" s="2"/>
      <c r="FPT155" s="2"/>
      <c r="FPU155" s="2"/>
      <c r="FPV155" s="2"/>
      <c r="FPW155" s="2"/>
      <c r="FPX155" s="2"/>
      <c r="FPY155" s="2"/>
      <c r="FPZ155" s="2"/>
      <c r="FQA155" s="2"/>
      <c r="FQB155" s="2"/>
      <c r="FQC155" s="2"/>
      <c r="FQD155" s="2"/>
      <c r="FQE155" s="2"/>
      <c r="FQF155" s="2"/>
      <c r="FQG155" s="2"/>
      <c r="FQH155" s="2"/>
      <c r="FQI155" s="2"/>
      <c r="FQJ155" s="2"/>
      <c r="FQK155" s="2"/>
      <c r="FQL155" s="2"/>
      <c r="FQM155" s="2"/>
      <c r="FQN155" s="2"/>
      <c r="FQO155" s="2"/>
      <c r="FQP155" s="2"/>
      <c r="FQQ155" s="2"/>
      <c r="FQR155" s="2"/>
      <c r="FQS155" s="2"/>
      <c r="FQT155" s="2"/>
      <c r="FQU155" s="2"/>
      <c r="FQV155" s="2"/>
      <c r="FQW155" s="2"/>
      <c r="FQX155" s="2"/>
      <c r="FQY155" s="2"/>
      <c r="FQZ155" s="2"/>
      <c r="FRA155" s="2"/>
      <c r="FRB155" s="2"/>
      <c r="FRC155" s="2"/>
      <c r="FRD155" s="2"/>
      <c r="FRE155" s="2"/>
      <c r="FRF155" s="2"/>
      <c r="FRG155" s="2"/>
      <c r="FRH155" s="2"/>
      <c r="FRI155" s="2"/>
      <c r="FRJ155" s="2"/>
      <c r="FRK155" s="2"/>
      <c r="FRL155" s="2"/>
      <c r="FRM155" s="2"/>
      <c r="FRN155" s="2"/>
      <c r="FRO155" s="2"/>
      <c r="FRP155" s="2"/>
      <c r="FRQ155" s="2"/>
      <c r="FRR155" s="2"/>
      <c r="FRS155" s="2"/>
      <c r="FRT155" s="2"/>
      <c r="FRU155" s="2"/>
      <c r="FRV155" s="2"/>
      <c r="FRW155" s="2"/>
      <c r="FRX155" s="2"/>
      <c r="FRY155" s="2"/>
      <c r="FRZ155" s="2"/>
      <c r="FSA155" s="2"/>
      <c r="FSB155" s="2"/>
      <c r="FSC155" s="2"/>
      <c r="FSD155" s="2"/>
      <c r="FSE155" s="2"/>
      <c r="FSF155" s="2"/>
      <c r="FSG155" s="2"/>
      <c r="FSH155" s="2"/>
      <c r="FSI155" s="2"/>
      <c r="FSJ155" s="2"/>
      <c r="FSK155" s="2"/>
      <c r="FSL155" s="2"/>
      <c r="FSM155" s="2"/>
      <c r="FSN155" s="2"/>
      <c r="FSO155" s="2"/>
      <c r="FSP155" s="2"/>
      <c r="FSQ155" s="2"/>
      <c r="FSR155" s="2"/>
      <c r="FSS155" s="2"/>
      <c r="FST155" s="2"/>
      <c r="FSU155" s="2"/>
      <c r="FSV155" s="2"/>
      <c r="FSW155" s="2"/>
      <c r="FSX155" s="2"/>
      <c r="FSY155" s="2"/>
      <c r="FSZ155" s="2"/>
      <c r="FTA155" s="2"/>
      <c r="FTB155" s="2"/>
      <c r="FTC155" s="2"/>
      <c r="FTD155" s="2"/>
      <c r="FTE155" s="2"/>
      <c r="FTF155" s="2"/>
      <c r="FTG155" s="2"/>
      <c r="FTH155" s="2"/>
      <c r="FTI155" s="2"/>
      <c r="FTJ155" s="2"/>
      <c r="FTK155" s="2"/>
      <c r="FTL155" s="2"/>
      <c r="FTM155" s="2"/>
      <c r="FTN155" s="2"/>
      <c r="FTO155" s="2"/>
      <c r="FTP155" s="2"/>
      <c r="FTQ155" s="2"/>
      <c r="FTR155" s="2"/>
      <c r="FTS155" s="2"/>
      <c r="FTT155" s="2"/>
      <c r="FTU155" s="2"/>
      <c r="FTV155" s="2"/>
      <c r="FTW155" s="2"/>
      <c r="FTX155" s="2"/>
      <c r="FTY155" s="2"/>
      <c r="FTZ155" s="2"/>
      <c r="FUA155" s="2"/>
      <c r="FUB155" s="2"/>
      <c r="FUC155" s="2"/>
      <c r="FUD155" s="2"/>
      <c r="FUE155" s="2"/>
      <c r="FUF155" s="2"/>
      <c r="FUG155" s="2"/>
      <c r="FUH155" s="2"/>
      <c r="FUI155" s="2"/>
      <c r="FUJ155" s="2"/>
      <c r="FUK155" s="2"/>
      <c r="FUL155" s="2"/>
      <c r="FUM155" s="2"/>
      <c r="FUN155" s="2"/>
      <c r="FUO155" s="2"/>
      <c r="FUP155" s="2"/>
      <c r="FUQ155" s="2"/>
      <c r="FUR155" s="2"/>
      <c r="FUS155" s="2"/>
      <c r="FUT155" s="2"/>
      <c r="FUU155" s="2"/>
      <c r="FUV155" s="2"/>
      <c r="FUW155" s="2"/>
      <c r="FUX155" s="2"/>
      <c r="FUY155" s="2"/>
      <c r="FUZ155" s="2"/>
      <c r="FVA155" s="2"/>
      <c r="FVB155" s="2"/>
      <c r="FVC155" s="2"/>
      <c r="FVD155" s="2"/>
      <c r="FVE155" s="2"/>
      <c r="FVF155" s="2"/>
      <c r="FVG155" s="2"/>
      <c r="FVH155" s="2"/>
      <c r="FVI155" s="2"/>
      <c r="FVJ155" s="2"/>
      <c r="FVK155" s="2"/>
      <c r="FVL155" s="2"/>
      <c r="FVM155" s="2"/>
      <c r="FVN155" s="2"/>
      <c r="FVO155" s="2"/>
      <c r="FVP155" s="2"/>
      <c r="FVQ155" s="2"/>
      <c r="FVR155" s="2"/>
      <c r="FVS155" s="2"/>
      <c r="FVT155" s="2"/>
      <c r="FVU155" s="2"/>
      <c r="FVV155" s="2"/>
      <c r="FVW155" s="2"/>
      <c r="FVX155" s="2"/>
      <c r="FVY155" s="2"/>
      <c r="FVZ155" s="2"/>
      <c r="FWA155" s="2"/>
      <c r="FWB155" s="2"/>
      <c r="FWC155" s="2"/>
      <c r="FWD155" s="2"/>
      <c r="FWE155" s="2"/>
      <c r="FWF155" s="2"/>
      <c r="FWG155" s="2"/>
      <c r="FWH155" s="2"/>
      <c r="FWI155" s="2"/>
      <c r="FWJ155" s="2"/>
      <c r="FWK155" s="2"/>
      <c r="FWL155" s="2"/>
      <c r="FWM155" s="2"/>
      <c r="FWN155" s="2"/>
      <c r="FWO155" s="2"/>
      <c r="FWP155" s="2"/>
      <c r="FWQ155" s="2"/>
      <c r="FWR155" s="2"/>
      <c r="FWS155" s="2"/>
      <c r="FWT155" s="2"/>
      <c r="FWU155" s="2"/>
      <c r="FWV155" s="2"/>
      <c r="FWW155" s="2"/>
      <c r="FWX155" s="2"/>
      <c r="FWY155" s="2"/>
      <c r="FWZ155" s="2"/>
      <c r="FXA155" s="2"/>
      <c r="FXB155" s="2"/>
      <c r="FXC155" s="2"/>
      <c r="FXD155" s="2"/>
      <c r="FXE155" s="2"/>
      <c r="FXF155" s="2"/>
      <c r="FXG155" s="2"/>
      <c r="FXH155" s="2"/>
      <c r="FXI155" s="2"/>
      <c r="FXJ155" s="2"/>
      <c r="FXK155" s="2"/>
      <c r="FXL155" s="2"/>
      <c r="FXM155" s="2"/>
      <c r="FXN155" s="2"/>
      <c r="FXO155" s="2"/>
      <c r="FXP155" s="2"/>
      <c r="FXQ155" s="2"/>
      <c r="FXR155" s="2"/>
      <c r="FXS155" s="2"/>
      <c r="FXT155" s="2"/>
      <c r="FXU155" s="2"/>
      <c r="FXV155" s="2"/>
      <c r="FXW155" s="2"/>
      <c r="FXX155" s="2"/>
      <c r="FXY155" s="2"/>
      <c r="FXZ155" s="2"/>
      <c r="FYA155" s="2"/>
      <c r="FYB155" s="2"/>
      <c r="FYC155" s="2"/>
      <c r="FYD155" s="2"/>
      <c r="FYE155" s="2"/>
      <c r="FYF155" s="2"/>
      <c r="FYG155" s="2"/>
      <c r="FYH155" s="2"/>
      <c r="FYI155" s="2"/>
      <c r="FYJ155" s="2"/>
      <c r="FYK155" s="2"/>
      <c r="FYL155" s="2"/>
      <c r="FYM155" s="2"/>
      <c r="FYN155" s="2"/>
      <c r="FYO155" s="2"/>
      <c r="FYP155" s="2"/>
      <c r="FYQ155" s="2"/>
      <c r="FYR155" s="2"/>
      <c r="FYS155" s="2"/>
      <c r="FYT155" s="2"/>
      <c r="FYU155" s="2"/>
      <c r="FYV155" s="2"/>
      <c r="FYW155" s="2"/>
      <c r="FYX155" s="2"/>
      <c r="FYY155" s="2"/>
      <c r="FYZ155" s="2"/>
      <c r="FZA155" s="2"/>
      <c r="FZB155" s="2"/>
      <c r="FZC155" s="2"/>
      <c r="FZD155" s="2"/>
      <c r="FZE155" s="2"/>
      <c r="FZF155" s="2"/>
      <c r="FZG155" s="2"/>
      <c r="FZH155" s="2"/>
      <c r="FZI155" s="2"/>
      <c r="FZJ155" s="2"/>
      <c r="FZK155" s="2"/>
      <c r="FZL155" s="2"/>
      <c r="FZM155" s="2"/>
      <c r="FZN155" s="2"/>
      <c r="FZO155" s="2"/>
      <c r="FZP155" s="2"/>
      <c r="FZQ155" s="2"/>
      <c r="FZR155" s="2"/>
      <c r="FZS155" s="2"/>
      <c r="FZT155" s="2"/>
      <c r="FZU155" s="2"/>
      <c r="FZV155" s="2"/>
      <c r="FZW155" s="2"/>
      <c r="FZX155" s="2"/>
      <c r="FZY155" s="2"/>
      <c r="FZZ155" s="2"/>
      <c r="GAA155" s="2"/>
      <c r="GAB155" s="2"/>
      <c r="GAC155" s="2"/>
      <c r="GAD155" s="2"/>
      <c r="GAE155" s="2"/>
      <c r="GAF155" s="2"/>
      <c r="GAG155" s="2"/>
      <c r="GAH155" s="2"/>
      <c r="GAI155" s="2"/>
      <c r="GAJ155" s="2"/>
      <c r="GAK155" s="2"/>
      <c r="GAL155" s="2"/>
      <c r="GAM155" s="2"/>
      <c r="GAN155" s="2"/>
      <c r="GAO155" s="2"/>
      <c r="GAP155" s="2"/>
      <c r="GAQ155" s="2"/>
      <c r="GAR155" s="2"/>
      <c r="GAS155" s="2"/>
      <c r="GAT155" s="2"/>
      <c r="GAU155" s="2"/>
      <c r="GAV155" s="2"/>
      <c r="GAW155" s="2"/>
      <c r="GAX155" s="2"/>
      <c r="GAY155" s="2"/>
      <c r="GAZ155" s="2"/>
      <c r="GBA155" s="2"/>
      <c r="GBB155" s="2"/>
      <c r="GBC155" s="2"/>
      <c r="GBD155" s="2"/>
      <c r="GBE155" s="2"/>
      <c r="GBF155" s="2"/>
      <c r="GBG155" s="2"/>
      <c r="GBH155" s="2"/>
      <c r="GBI155" s="2"/>
      <c r="GBJ155" s="2"/>
      <c r="GBK155" s="2"/>
      <c r="GBL155" s="2"/>
      <c r="GBM155" s="2"/>
      <c r="GBN155" s="2"/>
      <c r="GBO155" s="2"/>
      <c r="GBP155" s="2"/>
      <c r="GBQ155" s="2"/>
      <c r="GBR155" s="2"/>
      <c r="GBS155" s="2"/>
      <c r="GBT155" s="2"/>
      <c r="GBU155" s="2"/>
      <c r="GBV155" s="2"/>
      <c r="GBW155" s="2"/>
      <c r="GBX155" s="2"/>
      <c r="GBY155" s="2"/>
      <c r="GBZ155" s="2"/>
      <c r="GCA155" s="2"/>
      <c r="GCB155" s="2"/>
      <c r="GCC155" s="2"/>
      <c r="GCD155" s="2"/>
      <c r="GCE155" s="2"/>
      <c r="GCF155" s="2"/>
      <c r="GCG155" s="2"/>
      <c r="GCH155" s="2"/>
      <c r="GCI155" s="2"/>
      <c r="GCJ155" s="2"/>
      <c r="GCK155" s="2"/>
      <c r="GCL155" s="2"/>
      <c r="GCM155" s="2"/>
      <c r="GCN155" s="2"/>
      <c r="GCO155" s="2"/>
      <c r="GCP155" s="2"/>
      <c r="GCQ155" s="2"/>
      <c r="GCR155" s="2"/>
      <c r="GCS155" s="2"/>
      <c r="GCT155" s="2"/>
      <c r="GCU155" s="2"/>
      <c r="GCV155" s="2"/>
      <c r="GCW155" s="2"/>
      <c r="GCX155" s="2"/>
      <c r="GCY155" s="2"/>
      <c r="GCZ155" s="2"/>
      <c r="GDA155" s="2"/>
      <c r="GDB155" s="2"/>
      <c r="GDC155" s="2"/>
      <c r="GDD155" s="2"/>
      <c r="GDE155" s="2"/>
      <c r="GDF155" s="2"/>
      <c r="GDG155" s="2"/>
      <c r="GDH155" s="2"/>
      <c r="GDI155" s="2"/>
      <c r="GDJ155" s="2"/>
      <c r="GDK155" s="2"/>
      <c r="GDL155" s="2"/>
      <c r="GDM155" s="2"/>
      <c r="GDN155" s="2"/>
      <c r="GDO155" s="2"/>
      <c r="GDP155" s="2"/>
      <c r="GDQ155" s="2"/>
      <c r="GDR155" s="2"/>
      <c r="GDS155" s="2"/>
      <c r="GDT155" s="2"/>
      <c r="GDU155" s="2"/>
      <c r="GDV155" s="2"/>
      <c r="GDW155" s="2"/>
      <c r="GDX155" s="2"/>
      <c r="GDY155" s="2"/>
      <c r="GDZ155" s="2"/>
      <c r="GEA155" s="2"/>
      <c r="GEB155" s="2"/>
      <c r="GEC155" s="2"/>
      <c r="GED155" s="2"/>
      <c r="GEE155" s="2"/>
      <c r="GEF155" s="2"/>
      <c r="GEG155" s="2"/>
      <c r="GEH155" s="2"/>
      <c r="GEI155" s="2"/>
      <c r="GEJ155" s="2"/>
      <c r="GEK155" s="2"/>
      <c r="GEL155" s="2"/>
      <c r="GEM155" s="2"/>
      <c r="GEN155" s="2"/>
      <c r="GEO155" s="2"/>
      <c r="GEP155" s="2"/>
      <c r="GEQ155" s="2"/>
      <c r="GER155" s="2"/>
      <c r="GES155" s="2"/>
      <c r="GET155" s="2"/>
      <c r="GEU155" s="2"/>
      <c r="GEV155" s="2"/>
      <c r="GEW155" s="2"/>
      <c r="GEX155" s="2"/>
      <c r="GEY155" s="2"/>
      <c r="GEZ155" s="2"/>
      <c r="GFA155" s="2"/>
      <c r="GFB155" s="2"/>
      <c r="GFC155" s="2"/>
      <c r="GFD155" s="2"/>
      <c r="GFE155" s="2"/>
      <c r="GFF155" s="2"/>
      <c r="GFG155" s="2"/>
      <c r="GFH155" s="2"/>
      <c r="GFI155" s="2"/>
      <c r="GFJ155" s="2"/>
      <c r="GFK155" s="2"/>
      <c r="GFL155" s="2"/>
      <c r="GFM155" s="2"/>
      <c r="GFN155" s="2"/>
      <c r="GFO155" s="2"/>
      <c r="GFP155" s="2"/>
      <c r="GFQ155" s="2"/>
      <c r="GFR155" s="2"/>
      <c r="GFS155" s="2"/>
      <c r="GFT155" s="2"/>
      <c r="GFU155" s="2"/>
      <c r="GFV155" s="2"/>
      <c r="GFW155" s="2"/>
      <c r="GFX155" s="2"/>
      <c r="GFY155" s="2"/>
      <c r="GFZ155" s="2"/>
      <c r="GGA155" s="2"/>
      <c r="GGB155" s="2"/>
      <c r="GGC155" s="2"/>
      <c r="GGD155" s="2"/>
      <c r="GGE155" s="2"/>
      <c r="GGF155" s="2"/>
      <c r="GGG155" s="2"/>
      <c r="GGH155" s="2"/>
      <c r="GGI155" s="2"/>
      <c r="GGJ155" s="2"/>
      <c r="GGK155" s="2"/>
      <c r="GGL155" s="2"/>
      <c r="GGM155" s="2"/>
      <c r="GGN155" s="2"/>
      <c r="GGO155" s="2"/>
      <c r="GGP155" s="2"/>
      <c r="GGQ155" s="2"/>
      <c r="GGR155" s="2"/>
      <c r="GGS155" s="2"/>
      <c r="GGT155" s="2"/>
      <c r="GGU155" s="2"/>
      <c r="GGV155" s="2"/>
      <c r="GGW155" s="2"/>
      <c r="GGX155" s="2"/>
      <c r="GGY155" s="2"/>
      <c r="GGZ155" s="2"/>
      <c r="GHA155" s="2"/>
      <c r="GHB155" s="2"/>
      <c r="GHC155" s="2"/>
      <c r="GHD155" s="2"/>
      <c r="GHE155" s="2"/>
      <c r="GHF155" s="2"/>
      <c r="GHG155" s="2"/>
      <c r="GHH155" s="2"/>
      <c r="GHI155" s="2"/>
      <c r="GHJ155" s="2"/>
      <c r="GHK155" s="2"/>
      <c r="GHL155" s="2"/>
      <c r="GHM155" s="2"/>
      <c r="GHN155" s="2"/>
      <c r="GHO155" s="2"/>
      <c r="GHP155" s="2"/>
      <c r="GHQ155" s="2"/>
      <c r="GHR155" s="2"/>
      <c r="GHS155" s="2"/>
      <c r="GHT155" s="2"/>
      <c r="GHU155" s="2"/>
      <c r="GHV155" s="2"/>
      <c r="GHW155" s="2"/>
      <c r="GHX155" s="2"/>
      <c r="GHY155" s="2"/>
      <c r="GHZ155" s="2"/>
      <c r="GIA155" s="2"/>
      <c r="GIB155" s="2"/>
      <c r="GIC155" s="2"/>
      <c r="GID155" s="2"/>
      <c r="GIE155" s="2"/>
      <c r="GIF155" s="2"/>
      <c r="GIG155" s="2"/>
      <c r="GIH155" s="2"/>
      <c r="GII155" s="2"/>
      <c r="GIJ155" s="2"/>
      <c r="GIK155" s="2"/>
      <c r="GIL155" s="2"/>
      <c r="GIM155" s="2"/>
      <c r="GIN155" s="2"/>
      <c r="GIO155" s="2"/>
      <c r="GIP155" s="2"/>
      <c r="GIQ155" s="2"/>
      <c r="GIR155" s="2"/>
      <c r="GIS155" s="2"/>
      <c r="GIT155" s="2"/>
      <c r="GIU155" s="2"/>
      <c r="GIV155" s="2"/>
      <c r="GIW155" s="2"/>
      <c r="GIX155" s="2"/>
      <c r="GIY155" s="2"/>
      <c r="GIZ155" s="2"/>
      <c r="GJA155" s="2"/>
      <c r="GJB155" s="2"/>
      <c r="GJC155" s="2"/>
      <c r="GJD155" s="2"/>
      <c r="GJE155" s="2"/>
      <c r="GJF155" s="2"/>
      <c r="GJG155" s="2"/>
      <c r="GJH155" s="2"/>
      <c r="GJI155" s="2"/>
      <c r="GJJ155" s="2"/>
      <c r="GJK155" s="2"/>
      <c r="GJL155" s="2"/>
      <c r="GJM155" s="2"/>
      <c r="GJN155" s="2"/>
      <c r="GJO155" s="2"/>
      <c r="GJP155" s="2"/>
      <c r="GJQ155" s="2"/>
      <c r="GJR155" s="2"/>
      <c r="GJS155" s="2"/>
      <c r="GJT155" s="2"/>
      <c r="GJU155" s="2"/>
      <c r="GJV155" s="2"/>
      <c r="GJW155" s="2"/>
      <c r="GJX155" s="2"/>
      <c r="GJY155" s="2"/>
      <c r="GJZ155" s="2"/>
      <c r="GKA155" s="2"/>
      <c r="GKB155" s="2"/>
      <c r="GKC155" s="2"/>
      <c r="GKD155" s="2"/>
      <c r="GKE155" s="2"/>
      <c r="GKF155" s="2"/>
      <c r="GKG155" s="2"/>
      <c r="GKH155" s="2"/>
      <c r="GKI155" s="2"/>
      <c r="GKJ155" s="2"/>
      <c r="GKK155" s="2"/>
      <c r="GKL155" s="2"/>
      <c r="GKM155" s="2"/>
      <c r="GKN155" s="2"/>
      <c r="GKO155" s="2"/>
      <c r="GKP155" s="2"/>
      <c r="GKQ155" s="2"/>
      <c r="GKR155" s="2"/>
      <c r="GKS155" s="2"/>
      <c r="GKT155" s="2"/>
      <c r="GKU155" s="2"/>
      <c r="GKV155" s="2"/>
      <c r="GKW155" s="2"/>
      <c r="GKX155" s="2"/>
      <c r="GKY155" s="2"/>
      <c r="GKZ155" s="2"/>
      <c r="GLA155" s="2"/>
      <c r="GLB155" s="2"/>
      <c r="GLC155" s="2"/>
      <c r="GLD155" s="2"/>
      <c r="GLE155" s="2"/>
      <c r="GLF155" s="2"/>
      <c r="GLG155" s="2"/>
      <c r="GLH155" s="2"/>
      <c r="GLI155" s="2"/>
      <c r="GLJ155" s="2"/>
      <c r="GLK155" s="2"/>
      <c r="GLL155" s="2"/>
      <c r="GLM155" s="2"/>
      <c r="GLN155" s="2"/>
      <c r="GLO155" s="2"/>
      <c r="GLP155" s="2"/>
      <c r="GLQ155" s="2"/>
      <c r="GLR155" s="2"/>
      <c r="GLS155" s="2"/>
      <c r="GLT155" s="2"/>
      <c r="GLU155" s="2"/>
      <c r="GLV155" s="2"/>
      <c r="GLW155" s="2"/>
      <c r="GLX155" s="2"/>
      <c r="GLY155" s="2"/>
      <c r="GLZ155" s="2"/>
      <c r="GMA155" s="2"/>
      <c r="GMB155" s="2"/>
      <c r="GMC155" s="2"/>
      <c r="GMD155" s="2"/>
      <c r="GME155" s="2"/>
      <c r="GMF155" s="2"/>
      <c r="GMG155" s="2"/>
      <c r="GMH155" s="2"/>
      <c r="GMI155" s="2"/>
      <c r="GMJ155" s="2"/>
      <c r="GMK155" s="2"/>
      <c r="GML155" s="2"/>
      <c r="GMM155" s="2"/>
      <c r="GMN155" s="2"/>
      <c r="GMO155" s="2"/>
      <c r="GMP155" s="2"/>
      <c r="GMQ155" s="2"/>
      <c r="GMR155" s="2"/>
      <c r="GMS155" s="2"/>
      <c r="GMT155" s="2"/>
      <c r="GMU155" s="2"/>
      <c r="GMV155" s="2"/>
      <c r="GMW155" s="2"/>
      <c r="GMX155" s="2"/>
      <c r="GMY155" s="2"/>
      <c r="GMZ155" s="2"/>
      <c r="GNA155" s="2"/>
      <c r="GNB155" s="2"/>
      <c r="GNC155" s="2"/>
      <c r="GND155" s="2"/>
      <c r="GNE155" s="2"/>
      <c r="GNF155" s="2"/>
      <c r="GNG155" s="2"/>
      <c r="GNH155" s="2"/>
      <c r="GNI155" s="2"/>
      <c r="GNJ155" s="2"/>
      <c r="GNK155" s="2"/>
      <c r="GNL155" s="2"/>
      <c r="GNM155" s="2"/>
      <c r="GNN155" s="2"/>
      <c r="GNO155" s="2"/>
      <c r="GNP155" s="2"/>
      <c r="GNQ155" s="2"/>
      <c r="GNR155" s="2"/>
      <c r="GNS155" s="2"/>
      <c r="GNT155" s="2"/>
      <c r="GNU155" s="2"/>
      <c r="GNV155" s="2"/>
      <c r="GNW155" s="2"/>
      <c r="GNX155" s="2"/>
      <c r="GNY155" s="2"/>
      <c r="GNZ155" s="2"/>
      <c r="GOA155" s="2"/>
      <c r="GOB155" s="2"/>
      <c r="GOC155" s="2"/>
      <c r="GOD155" s="2"/>
      <c r="GOE155" s="2"/>
      <c r="GOF155" s="2"/>
      <c r="GOG155" s="2"/>
      <c r="GOH155" s="2"/>
      <c r="GOI155" s="2"/>
      <c r="GOJ155" s="2"/>
      <c r="GOK155" s="2"/>
      <c r="GOL155" s="2"/>
      <c r="GOM155" s="2"/>
      <c r="GON155" s="2"/>
      <c r="GOO155" s="2"/>
      <c r="GOP155" s="2"/>
      <c r="GOQ155" s="2"/>
      <c r="GOR155" s="2"/>
      <c r="GOS155" s="2"/>
      <c r="GOT155" s="2"/>
      <c r="GOU155" s="2"/>
      <c r="GOV155" s="2"/>
      <c r="GOW155" s="2"/>
      <c r="GOX155" s="2"/>
      <c r="GOY155" s="2"/>
      <c r="GOZ155" s="2"/>
      <c r="GPA155" s="2"/>
      <c r="GPB155" s="2"/>
      <c r="GPC155" s="2"/>
      <c r="GPD155" s="2"/>
      <c r="GPE155" s="2"/>
      <c r="GPF155" s="2"/>
      <c r="GPG155" s="2"/>
      <c r="GPH155" s="2"/>
      <c r="GPI155" s="2"/>
      <c r="GPJ155" s="2"/>
      <c r="GPK155" s="2"/>
      <c r="GPL155" s="2"/>
      <c r="GPM155" s="2"/>
      <c r="GPN155" s="2"/>
      <c r="GPO155" s="2"/>
      <c r="GPP155" s="2"/>
      <c r="GPQ155" s="2"/>
      <c r="GPR155" s="2"/>
      <c r="GPS155" s="2"/>
      <c r="GPT155" s="2"/>
      <c r="GPU155" s="2"/>
      <c r="GPV155" s="2"/>
      <c r="GPW155" s="2"/>
      <c r="GPX155" s="2"/>
      <c r="GPY155" s="2"/>
      <c r="GPZ155" s="2"/>
      <c r="GQA155" s="2"/>
      <c r="GQB155" s="2"/>
      <c r="GQC155" s="2"/>
      <c r="GQD155" s="2"/>
      <c r="GQE155" s="2"/>
      <c r="GQF155" s="2"/>
      <c r="GQG155" s="2"/>
      <c r="GQH155" s="2"/>
      <c r="GQI155" s="2"/>
      <c r="GQJ155" s="2"/>
      <c r="GQK155" s="2"/>
      <c r="GQL155" s="2"/>
      <c r="GQM155" s="2"/>
      <c r="GQN155" s="2"/>
      <c r="GQO155" s="2"/>
      <c r="GQP155" s="2"/>
      <c r="GQQ155" s="2"/>
      <c r="GQR155" s="2"/>
      <c r="GQS155" s="2"/>
      <c r="GQT155" s="2"/>
      <c r="GQU155" s="2"/>
      <c r="GQV155" s="2"/>
      <c r="GQW155" s="2"/>
      <c r="GQX155" s="2"/>
      <c r="GQY155" s="2"/>
      <c r="GQZ155" s="2"/>
      <c r="GRA155" s="2"/>
      <c r="GRB155" s="2"/>
      <c r="GRC155" s="2"/>
      <c r="GRD155" s="2"/>
      <c r="GRE155" s="2"/>
      <c r="GRF155" s="2"/>
      <c r="GRG155" s="2"/>
      <c r="GRH155" s="2"/>
      <c r="GRI155" s="2"/>
      <c r="GRJ155" s="2"/>
      <c r="GRK155" s="2"/>
      <c r="GRL155" s="2"/>
      <c r="GRM155" s="2"/>
      <c r="GRN155" s="2"/>
      <c r="GRO155" s="2"/>
      <c r="GRP155" s="2"/>
      <c r="GRQ155" s="2"/>
      <c r="GRR155" s="2"/>
      <c r="GRS155" s="2"/>
      <c r="GRT155" s="2"/>
      <c r="GRU155" s="2"/>
      <c r="GRV155" s="2"/>
      <c r="GRW155" s="2"/>
      <c r="GRX155" s="2"/>
      <c r="GRY155" s="2"/>
      <c r="GRZ155" s="2"/>
      <c r="GSA155" s="2"/>
      <c r="GSB155" s="2"/>
      <c r="GSC155" s="2"/>
      <c r="GSD155" s="2"/>
      <c r="GSE155" s="2"/>
      <c r="GSF155" s="2"/>
      <c r="GSG155" s="2"/>
      <c r="GSH155" s="2"/>
      <c r="GSI155" s="2"/>
      <c r="GSJ155" s="2"/>
      <c r="GSK155" s="2"/>
      <c r="GSL155" s="2"/>
      <c r="GSM155" s="2"/>
      <c r="GSN155" s="2"/>
      <c r="GSO155" s="2"/>
      <c r="GSP155" s="2"/>
      <c r="GSQ155" s="2"/>
      <c r="GSR155" s="2"/>
      <c r="GSS155" s="2"/>
      <c r="GST155" s="2"/>
      <c r="GSU155" s="2"/>
      <c r="GSV155" s="2"/>
      <c r="GSW155" s="2"/>
      <c r="GSX155" s="2"/>
      <c r="GSY155" s="2"/>
      <c r="GSZ155" s="2"/>
      <c r="GTA155" s="2"/>
      <c r="GTB155" s="2"/>
      <c r="GTC155" s="2"/>
      <c r="GTD155" s="2"/>
      <c r="GTE155" s="2"/>
      <c r="GTF155" s="2"/>
      <c r="GTG155" s="2"/>
      <c r="GTH155" s="2"/>
      <c r="GTI155" s="2"/>
      <c r="GTJ155" s="2"/>
      <c r="GTK155" s="2"/>
      <c r="GTL155" s="2"/>
      <c r="GTM155" s="2"/>
      <c r="GTN155" s="2"/>
      <c r="GTO155" s="2"/>
      <c r="GTP155" s="2"/>
      <c r="GTQ155" s="2"/>
      <c r="GTR155" s="2"/>
      <c r="GTS155" s="2"/>
      <c r="GTT155" s="2"/>
      <c r="GTU155" s="2"/>
      <c r="GTV155" s="2"/>
      <c r="GTW155" s="2"/>
      <c r="GTX155" s="2"/>
      <c r="GTY155" s="2"/>
      <c r="GTZ155" s="2"/>
      <c r="GUA155" s="2"/>
      <c r="GUB155" s="2"/>
      <c r="GUC155" s="2"/>
      <c r="GUD155" s="2"/>
      <c r="GUE155" s="2"/>
      <c r="GUF155" s="2"/>
      <c r="GUG155" s="2"/>
      <c r="GUH155" s="2"/>
      <c r="GUI155" s="2"/>
      <c r="GUJ155" s="2"/>
      <c r="GUK155" s="2"/>
      <c r="GUL155" s="2"/>
      <c r="GUM155" s="2"/>
      <c r="GUN155" s="2"/>
      <c r="GUO155" s="2"/>
      <c r="GUP155" s="2"/>
      <c r="GUQ155" s="2"/>
      <c r="GUR155" s="2"/>
      <c r="GUS155" s="2"/>
      <c r="GUT155" s="2"/>
      <c r="GUU155" s="2"/>
      <c r="GUV155" s="2"/>
      <c r="GUW155" s="2"/>
      <c r="GUX155" s="2"/>
      <c r="GUY155" s="2"/>
      <c r="GUZ155" s="2"/>
      <c r="GVA155" s="2"/>
      <c r="GVB155" s="2"/>
      <c r="GVC155" s="2"/>
      <c r="GVD155" s="2"/>
      <c r="GVE155" s="2"/>
      <c r="GVF155" s="2"/>
      <c r="GVG155" s="2"/>
      <c r="GVH155" s="2"/>
      <c r="GVI155" s="2"/>
      <c r="GVJ155" s="2"/>
      <c r="GVK155" s="2"/>
      <c r="GVL155" s="2"/>
      <c r="GVM155" s="2"/>
      <c r="GVN155" s="2"/>
      <c r="GVO155" s="2"/>
      <c r="GVP155" s="2"/>
      <c r="GVQ155" s="2"/>
      <c r="GVR155" s="2"/>
      <c r="GVS155" s="2"/>
      <c r="GVT155" s="2"/>
      <c r="GVU155" s="2"/>
      <c r="GVV155" s="2"/>
      <c r="GVW155" s="2"/>
      <c r="GVX155" s="2"/>
      <c r="GVY155" s="2"/>
      <c r="GVZ155" s="2"/>
      <c r="GWA155" s="2"/>
      <c r="GWB155" s="2"/>
      <c r="GWC155" s="2"/>
      <c r="GWD155" s="2"/>
      <c r="GWE155" s="2"/>
      <c r="GWF155" s="2"/>
      <c r="GWG155" s="2"/>
      <c r="GWH155" s="2"/>
      <c r="GWI155" s="2"/>
      <c r="GWJ155" s="2"/>
      <c r="GWK155" s="2"/>
      <c r="GWL155" s="2"/>
      <c r="GWM155" s="2"/>
      <c r="GWN155" s="2"/>
      <c r="GWO155" s="2"/>
      <c r="GWP155" s="2"/>
      <c r="GWQ155" s="2"/>
      <c r="GWR155" s="2"/>
      <c r="GWS155" s="2"/>
      <c r="GWT155" s="2"/>
      <c r="GWU155" s="2"/>
      <c r="GWV155" s="2"/>
      <c r="GWW155" s="2"/>
      <c r="GWX155" s="2"/>
      <c r="GWY155" s="2"/>
      <c r="GWZ155" s="2"/>
      <c r="GXA155" s="2"/>
      <c r="GXB155" s="2"/>
      <c r="GXC155" s="2"/>
      <c r="GXD155" s="2"/>
      <c r="GXE155" s="2"/>
      <c r="GXF155" s="2"/>
      <c r="GXG155" s="2"/>
      <c r="GXH155" s="2"/>
      <c r="GXI155" s="2"/>
      <c r="GXJ155" s="2"/>
      <c r="GXK155" s="2"/>
      <c r="GXL155" s="2"/>
      <c r="GXM155" s="2"/>
      <c r="GXN155" s="2"/>
      <c r="GXO155" s="2"/>
      <c r="GXP155" s="2"/>
      <c r="GXQ155" s="2"/>
      <c r="GXR155" s="2"/>
      <c r="GXS155" s="2"/>
      <c r="GXT155" s="2"/>
      <c r="GXU155" s="2"/>
      <c r="GXV155" s="2"/>
      <c r="GXW155" s="2"/>
      <c r="GXX155" s="2"/>
      <c r="GXY155" s="2"/>
      <c r="GXZ155" s="2"/>
      <c r="GYA155" s="2"/>
      <c r="GYB155" s="2"/>
      <c r="GYC155" s="2"/>
      <c r="GYD155" s="2"/>
      <c r="GYE155" s="2"/>
      <c r="GYF155" s="2"/>
      <c r="GYG155" s="2"/>
      <c r="GYH155" s="2"/>
      <c r="GYI155" s="2"/>
      <c r="GYJ155" s="2"/>
      <c r="GYK155" s="2"/>
      <c r="GYL155" s="2"/>
      <c r="GYM155" s="2"/>
      <c r="GYN155" s="2"/>
      <c r="GYO155" s="2"/>
      <c r="GYP155" s="2"/>
      <c r="GYQ155" s="2"/>
      <c r="GYR155" s="2"/>
      <c r="GYS155" s="2"/>
      <c r="GYT155" s="2"/>
      <c r="GYU155" s="2"/>
      <c r="GYV155" s="2"/>
      <c r="GYW155" s="2"/>
      <c r="GYX155" s="2"/>
      <c r="GYY155" s="2"/>
      <c r="GYZ155" s="2"/>
      <c r="GZA155" s="2"/>
      <c r="GZB155" s="2"/>
      <c r="GZC155" s="2"/>
      <c r="GZD155" s="2"/>
      <c r="GZE155" s="2"/>
      <c r="GZF155" s="2"/>
      <c r="GZG155" s="2"/>
      <c r="GZH155" s="2"/>
      <c r="GZI155" s="2"/>
      <c r="GZJ155" s="2"/>
      <c r="GZK155" s="2"/>
      <c r="GZL155" s="2"/>
      <c r="GZM155" s="2"/>
      <c r="GZN155" s="2"/>
      <c r="GZO155" s="2"/>
      <c r="GZP155" s="2"/>
      <c r="GZQ155" s="2"/>
      <c r="GZR155" s="2"/>
      <c r="GZS155" s="2"/>
      <c r="GZT155" s="2"/>
      <c r="GZU155" s="2"/>
      <c r="GZV155" s="2"/>
      <c r="GZW155" s="2"/>
      <c r="GZX155" s="2"/>
      <c r="GZY155" s="2"/>
      <c r="GZZ155" s="2"/>
      <c r="HAA155" s="2"/>
      <c r="HAB155" s="2"/>
      <c r="HAC155" s="2"/>
      <c r="HAD155" s="2"/>
      <c r="HAE155" s="2"/>
      <c r="HAF155" s="2"/>
      <c r="HAG155" s="2"/>
      <c r="HAH155" s="2"/>
      <c r="HAI155" s="2"/>
      <c r="HAJ155" s="2"/>
      <c r="HAK155" s="2"/>
      <c r="HAL155" s="2"/>
      <c r="HAM155" s="2"/>
      <c r="HAN155" s="2"/>
      <c r="HAO155" s="2"/>
      <c r="HAP155" s="2"/>
      <c r="HAQ155" s="2"/>
      <c r="HAR155" s="2"/>
      <c r="HAS155" s="2"/>
      <c r="HAT155" s="2"/>
      <c r="HAU155" s="2"/>
      <c r="HAV155" s="2"/>
      <c r="HAW155" s="2"/>
      <c r="HAX155" s="2"/>
      <c r="HAY155" s="2"/>
      <c r="HAZ155" s="2"/>
      <c r="HBA155" s="2"/>
      <c r="HBB155" s="2"/>
      <c r="HBC155" s="2"/>
      <c r="HBD155" s="2"/>
      <c r="HBE155" s="2"/>
      <c r="HBF155" s="2"/>
      <c r="HBG155" s="2"/>
      <c r="HBH155" s="2"/>
      <c r="HBI155" s="2"/>
      <c r="HBJ155" s="2"/>
      <c r="HBK155" s="2"/>
      <c r="HBL155" s="2"/>
      <c r="HBM155" s="2"/>
      <c r="HBN155" s="2"/>
      <c r="HBO155" s="2"/>
      <c r="HBP155" s="2"/>
      <c r="HBQ155" s="2"/>
      <c r="HBR155" s="2"/>
      <c r="HBS155" s="2"/>
      <c r="HBT155" s="2"/>
      <c r="HBU155" s="2"/>
      <c r="HBV155" s="2"/>
      <c r="HBW155" s="2"/>
      <c r="HBX155" s="2"/>
      <c r="HBY155" s="2"/>
      <c r="HBZ155" s="2"/>
      <c r="HCA155" s="2"/>
      <c r="HCB155" s="2"/>
      <c r="HCC155" s="2"/>
      <c r="HCD155" s="2"/>
      <c r="HCE155" s="2"/>
      <c r="HCF155" s="2"/>
      <c r="HCG155" s="2"/>
      <c r="HCH155" s="2"/>
      <c r="HCI155" s="2"/>
      <c r="HCJ155" s="2"/>
      <c r="HCK155" s="2"/>
      <c r="HCL155" s="2"/>
      <c r="HCM155" s="2"/>
      <c r="HCN155" s="2"/>
      <c r="HCO155" s="2"/>
      <c r="HCP155" s="2"/>
      <c r="HCQ155" s="2"/>
      <c r="HCR155" s="2"/>
      <c r="HCS155" s="2"/>
      <c r="HCT155" s="2"/>
      <c r="HCU155" s="2"/>
      <c r="HCV155" s="2"/>
      <c r="HCW155" s="2"/>
      <c r="HCX155" s="2"/>
      <c r="HCY155" s="2"/>
      <c r="HCZ155" s="2"/>
      <c r="HDA155" s="2"/>
      <c r="HDB155" s="2"/>
      <c r="HDC155" s="2"/>
      <c r="HDD155" s="2"/>
      <c r="HDE155" s="2"/>
      <c r="HDF155" s="2"/>
      <c r="HDG155" s="2"/>
      <c r="HDH155" s="2"/>
      <c r="HDI155" s="2"/>
      <c r="HDJ155" s="2"/>
      <c r="HDK155" s="2"/>
      <c r="HDL155" s="2"/>
      <c r="HDM155" s="2"/>
      <c r="HDN155" s="2"/>
      <c r="HDO155" s="2"/>
      <c r="HDP155" s="2"/>
      <c r="HDQ155" s="2"/>
      <c r="HDR155" s="2"/>
      <c r="HDS155" s="2"/>
      <c r="HDT155" s="2"/>
      <c r="HDU155" s="2"/>
      <c r="HDV155" s="2"/>
      <c r="HDW155" s="2"/>
      <c r="HDX155" s="2"/>
      <c r="HDY155" s="2"/>
      <c r="HDZ155" s="2"/>
      <c r="HEA155" s="2"/>
      <c r="HEB155" s="2"/>
      <c r="HEC155" s="2"/>
      <c r="HED155" s="2"/>
      <c r="HEE155" s="2"/>
      <c r="HEF155" s="2"/>
      <c r="HEG155" s="2"/>
      <c r="HEH155" s="2"/>
      <c r="HEI155" s="2"/>
      <c r="HEJ155" s="2"/>
      <c r="HEK155" s="2"/>
      <c r="HEL155" s="2"/>
      <c r="HEM155" s="2"/>
      <c r="HEN155" s="2"/>
      <c r="HEO155" s="2"/>
      <c r="HEP155" s="2"/>
      <c r="HEQ155" s="2"/>
      <c r="HER155" s="2"/>
      <c r="HES155" s="2"/>
      <c r="HET155" s="2"/>
      <c r="HEU155" s="2"/>
      <c r="HEV155" s="2"/>
      <c r="HEW155" s="2"/>
      <c r="HEX155" s="2"/>
      <c r="HEY155" s="2"/>
      <c r="HEZ155" s="2"/>
      <c r="HFA155" s="2"/>
      <c r="HFB155" s="2"/>
      <c r="HFC155" s="2"/>
      <c r="HFD155" s="2"/>
      <c r="HFE155" s="2"/>
      <c r="HFF155" s="2"/>
      <c r="HFG155" s="2"/>
      <c r="HFH155" s="2"/>
      <c r="HFI155" s="2"/>
      <c r="HFJ155" s="2"/>
      <c r="HFK155" s="2"/>
      <c r="HFL155" s="2"/>
      <c r="HFM155" s="2"/>
      <c r="HFN155" s="2"/>
      <c r="HFO155" s="2"/>
      <c r="HFP155" s="2"/>
      <c r="HFQ155" s="2"/>
      <c r="HFR155" s="2"/>
      <c r="HFS155" s="2"/>
      <c r="HFT155" s="2"/>
      <c r="HFU155" s="2"/>
      <c r="HFV155" s="2"/>
      <c r="HFW155" s="2"/>
      <c r="HFX155" s="2"/>
      <c r="HFY155" s="2"/>
      <c r="HFZ155" s="2"/>
      <c r="HGA155" s="2"/>
      <c r="HGB155" s="2"/>
      <c r="HGC155" s="2"/>
      <c r="HGD155" s="2"/>
      <c r="HGE155" s="2"/>
      <c r="HGF155" s="2"/>
      <c r="HGG155" s="2"/>
      <c r="HGH155" s="2"/>
      <c r="HGI155" s="2"/>
      <c r="HGJ155" s="2"/>
      <c r="HGK155" s="2"/>
      <c r="HGL155" s="2"/>
      <c r="HGM155" s="2"/>
      <c r="HGN155" s="2"/>
      <c r="HGO155" s="2"/>
      <c r="HGP155" s="2"/>
      <c r="HGQ155" s="2"/>
      <c r="HGR155" s="2"/>
      <c r="HGS155" s="2"/>
      <c r="HGT155" s="2"/>
      <c r="HGU155" s="2"/>
      <c r="HGV155" s="2"/>
      <c r="HGW155" s="2"/>
      <c r="HGX155" s="2"/>
      <c r="HGY155" s="2"/>
      <c r="HGZ155" s="2"/>
      <c r="HHA155" s="2"/>
      <c r="HHB155" s="2"/>
      <c r="HHC155" s="2"/>
      <c r="HHD155" s="2"/>
      <c r="HHE155" s="2"/>
      <c r="HHF155" s="2"/>
      <c r="HHG155" s="2"/>
      <c r="HHH155" s="2"/>
      <c r="HHI155" s="2"/>
      <c r="HHJ155" s="2"/>
      <c r="HHK155" s="2"/>
      <c r="HHL155" s="2"/>
      <c r="HHM155" s="2"/>
      <c r="HHN155" s="2"/>
      <c r="HHO155" s="2"/>
      <c r="HHP155" s="2"/>
      <c r="HHQ155" s="2"/>
      <c r="HHR155" s="2"/>
      <c r="HHS155" s="2"/>
      <c r="HHT155" s="2"/>
      <c r="HHU155" s="2"/>
      <c r="HHV155" s="2"/>
      <c r="HHW155" s="2"/>
      <c r="HHX155" s="2"/>
      <c r="HHY155" s="2"/>
      <c r="HHZ155" s="2"/>
      <c r="HIA155" s="2"/>
      <c r="HIB155" s="2"/>
      <c r="HIC155" s="2"/>
      <c r="HID155" s="2"/>
      <c r="HIE155" s="2"/>
      <c r="HIF155" s="2"/>
      <c r="HIG155" s="2"/>
      <c r="HIH155" s="2"/>
      <c r="HII155" s="2"/>
      <c r="HIJ155" s="2"/>
      <c r="HIK155" s="2"/>
      <c r="HIL155" s="2"/>
      <c r="HIM155" s="2"/>
      <c r="HIN155" s="2"/>
      <c r="HIO155" s="2"/>
      <c r="HIP155" s="2"/>
      <c r="HIQ155" s="2"/>
      <c r="HIR155" s="2"/>
      <c r="HIS155" s="2"/>
      <c r="HIT155" s="2"/>
      <c r="HIU155" s="2"/>
      <c r="HIV155" s="2"/>
      <c r="HIW155" s="2"/>
      <c r="HIX155" s="2"/>
      <c r="HIY155" s="2"/>
      <c r="HIZ155" s="2"/>
      <c r="HJA155" s="2"/>
      <c r="HJB155" s="2"/>
      <c r="HJC155" s="2"/>
      <c r="HJD155" s="2"/>
      <c r="HJE155" s="2"/>
      <c r="HJF155" s="2"/>
      <c r="HJG155" s="2"/>
      <c r="HJH155" s="2"/>
      <c r="HJI155" s="2"/>
      <c r="HJJ155" s="2"/>
      <c r="HJK155" s="2"/>
      <c r="HJL155" s="2"/>
      <c r="HJM155" s="2"/>
      <c r="HJN155" s="2"/>
      <c r="HJO155" s="2"/>
      <c r="HJP155" s="2"/>
      <c r="HJQ155" s="2"/>
      <c r="HJR155" s="2"/>
      <c r="HJS155" s="2"/>
      <c r="HJT155" s="2"/>
      <c r="HJU155" s="2"/>
      <c r="HJV155" s="2"/>
      <c r="HJW155" s="2"/>
      <c r="HJX155" s="2"/>
      <c r="HJY155" s="2"/>
      <c r="HJZ155" s="2"/>
      <c r="HKA155" s="2"/>
      <c r="HKB155" s="2"/>
      <c r="HKC155" s="2"/>
      <c r="HKD155" s="2"/>
      <c r="HKE155" s="2"/>
      <c r="HKF155" s="2"/>
      <c r="HKG155" s="2"/>
      <c r="HKH155" s="2"/>
      <c r="HKI155" s="2"/>
      <c r="HKJ155" s="2"/>
      <c r="HKK155" s="2"/>
      <c r="HKL155" s="2"/>
      <c r="HKM155" s="2"/>
      <c r="HKN155" s="2"/>
      <c r="HKO155" s="2"/>
      <c r="HKP155" s="2"/>
      <c r="HKQ155" s="2"/>
      <c r="HKR155" s="2"/>
      <c r="HKS155" s="2"/>
      <c r="HKT155" s="2"/>
      <c r="HKU155" s="2"/>
      <c r="HKV155" s="2"/>
      <c r="HKW155" s="2"/>
      <c r="HKX155" s="2"/>
      <c r="HKY155" s="2"/>
      <c r="HKZ155" s="2"/>
      <c r="HLA155" s="2"/>
      <c r="HLB155" s="2"/>
      <c r="HLC155" s="2"/>
      <c r="HLD155" s="2"/>
      <c r="HLE155" s="2"/>
      <c r="HLF155" s="2"/>
      <c r="HLG155" s="2"/>
      <c r="HLH155" s="2"/>
      <c r="HLI155" s="2"/>
      <c r="HLJ155" s="2"/>
      <c r="HLK155" s="2"/>
      <c r="HLL155" s="2"/>
      <c r="HLM155" s="2"/>
      <c r="HLN155" s="2"/>
      <c r="HLO155" s="2"/>
      <c r="HLP155" s="2"/>
      <c r="HLQ155" s="2"/>
      <c r="HLR155" s="2"/>
      <c r="HLS155" s="2"/>
      <c r="HLT155" s="2"/>
      <c r="HLU155" s="2"/>
      <c r="HLV155" s="2"/>
      <c r="HLW155" s="2"/>
      <c r="HLX155" s="2"/>
      <c r="HLY155" s="2"/>
      <c r="HLZ155" s="2"/>
      <c r="HMA155" s="2"/>
      <c r="HMB155" s="2"/>
      <c r="HMC155" s="2"/>
      <c r="HMD155" s="2"/>
      <c r="HME155" s="2"/>
      <c r="HMF155" s="2"/>
      <c r="HMG155" s="2"/>
      <c r="HMH155" s="2"/>
      <c r="HMI155" s="2"/>
      <c r="HMJ155" s="2"/>
      <c r="HMK155" s="2"/>
      <c r="HML155" s="2"/>
      <c r="HMM155" s="2"/>
      <c r="HMN155" s="2"/>
      <c r="HMO155" s="2"/>
      <c r="HMP155" s="2"/>
      <c r="HMQ155" s="2"/>
      <c r="HMR155" s="2"/>
      <c r="HMS155" s="2"/>
      <c r="HMT155" s="2"/>
      <c r="HMU155" s="2"/>
      <c r="HMV155" s="2"/>
      <c r="HMW155" s="2"/>
      <c r="HMX155" s="2"/>
      <c r="HMY155" s="2"/>
      <c r="HMZ155" s="2"/>
      <c r="HNA155" s="2"/>
      <c r="HNB155" s="2"/>
      <c r="HNC155" s="2"/>
      <c r="HND155" s="2"/>
      <c r="HNE155" s="2"/>
      <c r="HNF155" s="2"/>
      <c r="HNG155" s="2"/>
      <c r="HNH155" s="2"/>
      <c r="HNI155" s="2"/>
      <c r="HNJ155" s="2"/>
      <c r="HNK155" s="2"/>
      <c r="HNL155" s="2"/>
      <c r="HNM155" s="2"/>
      <c r="HNN155" s="2"/>
      <c r="HNO155" s="2"/>
      <c r="HNP155" s="2"/>
      <c r="HNQ155" s="2"/>
      <c r="HNR155" s="2"/>
      <c r="HNS155" s="2"/>
      <c r="HNT155" s="2"/>
      <c r="HNU155" s="2"/>
      <c r="HNV155" s="2"/>
      <c r="HNW155" s="2"/>
      <c r="HNX155" s="2"/>
      <c r="HNY155" s="2"/>
      <c r="HNZ155" s="2"/>
      <c r="HOA155" s="2"/>
      <c r="HOB155" s="2"/>
      <c r="HOC155" s="2"/>
      <c r="HOD155" s="2"/>
      <c r="HOE155" s="2"/>
      <c r="HOF155" s="2"/>
      <c r="HOG155" s="2"/>
      <c r="HOH155" s="2"/>
      <c r="HOI155" s="2"/>
      <c r="HOJ155" s="2"/>
      <c r="HOK155" s="2"/>
      <c r="HOL155" s="2"/>
      <c r="HOM155" s="2"/>
      <c r="HON155" s="2"/>
      <c r="HOO155" s="2"/>
      <c r="HOP155" s="2"/>
      <c r="HOQ155" s="2"/>
      <c r="HOR155" s="2"/>
      <c r="HOS155" s="2"/>
      <c r="HOT155" s="2"/>
      <c r="HOU155" s="2"/>
      <c r="HOV155" s="2"/>
      <c r="HOW155" s="2"/>
      <c r="HOX155" s="2"/>
      <c r="HOY155" s="2"/>
      <c r="HOZ155" s="2"/>
      <c r="HPA155" s="2"/>
      <c r="HPB155" s="2"/>
      <c r="HPC155" s="2"/>
      <c r="HPD155" s="2"/>
      <c r="HPE155" s="2"/>
      <c r="HPF155" s="2"/>
      <c r="HPG155" s="2"/>
      <c r="HPH155" s="2"/>
      <c r="HPI155" s="2"/>
      <c r="HPJ155" s="2"/>
      <c r="HPK155" s="2"/>
      <c r="HPL155" s="2"/>
      <c r="HPM155" s="2"/>
      <c r="HPN155" s="2"/>
      <c r="HPO155" s="2"/>
      <c r="HPP155" s="2"/>
      <c r="HPQ155" s="2"/>
      <c r="HPR155" s="2"/>
      <c r="HPS155" s="2"/>
      <c r="HPT155" s="2"/>
      <c r="HPU155" s="2"/>
      <c r="HPV155" s="2"/>
      <c r="HPW155" s="2"/>
      <c r="HPX155" s="2"/>
      <c r="HPY155" s="2"/>
      <c r="HPZ155" s="2"/>
      <c r="HQA155" s="2"/>
      <c r="HQB155" s="2"/>
      <c r="HQC155" s="2"/>
      <c r="HQD155" s="2"/>
      <c r="HQE155" s="2"/>
      <c r="HQF155" s="2"/>
      <c r="HQG155" s="2"/>
      <c r="HQH155" s="2"/>
      <c r="HQI155" s="2"/>
      <c r="HQJ155" s="2"/>
      <c r="HQK155" s="2"/>
      <c r="HQL155" s="2"/>
      <c r="HQM155" s="2"/>
      <c r="HQN155" s="2"/>
      <c r="HQO155" s="2"/>
      <c r="HQP155" s="2"/>
      <c r="HQQ155" s="2"/>
      <c r="HQR155" s="2"/>
      <c r="HQS155" s="2"/>
      <c r="HQT155" s="2"/>
      <c r="HQU155" s="2"/>
      <c r="HQV155" s="2"/>
      <c r="HQW155" s="2"/>
      <c r="HQX155" s="2"/>
      <c r="HQY155" s="2"/>
      <c r="HQZ155" s="2"/>
      <c r="HRA155" s="2"/>
      <c r="HRB155" s="2"/>
      <c r="HRC155" s="2"/>
      <c r="HRD155" s="2"/>
      <c r="HRE155" s="2"/>
      <c r="HRF155" s="2"/>
      <c r="HRG155" s="2"/>
      <c r="HRH155" s="2"/>
      <c r="HRI155" s="2"/>
      <c r="HRJ155" s="2"/>
      <c r="HRK155" s="2"/>
      <c r="HRL155" s="2"/>
      <c r="HRM155" s="2"/>
      <c r="HRN155" s="2"/>
      <c r="HRO155" s="2"/>
      <c r="HRP155" s="2"/>
      <c r="HRQ155" s="2"/>
      <c r="HRR155" s="2"/>
      <c r="HRS155" s="2"/>
      <c r="HRT155" s="2"/>
      <c r="HRU155" s="2"/>
      <c r="HRV155" s="2"/>
      <c r="HRW155" s="2"/>
      <c r="HRX155" s="2"/>
      <c r="HRY155" s="2"/>
      <c r="HRZ155" s="2"/>
      <c r="HSA155" s="2"/>
      <c r="HSB155" s="2"/>
      <c r="HSC155" s="2"/>
      <c r="HSD155" s="2"/>
      <c r="HSE155" s="2"/>
      <c r="HSF155" s="2"/>
      <c r="HSG155" s="2"/>
      <c r="HSH155" s="2"/>
      <c r="HSI155" s="2"/>
      <c r="HSJ155" s="2"/>
      <c r="HSK155" s="2"/>
      <c r="HSL155" s="2"/>
      <c r="HSM155" s="2"/>
      <c r="HSN155" s="2"/>
      <c r="HSO155" s="2"/>
      <c r="HSP155" s="2"/>
      <c r="HSQ155" s="2"/>
      <c r="HSR155" s="2"/>
      <c r="HSS155" s="2"/>
      <c r="HST155" s="2"/>
      <c r="HSU155" s="2"/>
      <c r="HSV155" s="2"/>
      <c r="HSW155" s="2"/>
      <c r="HSX155" s="2"/>
      <c r="HSY155" s="2"/>
      <c r="HSZ155" s="2"/>
      <c r="HTA155" s="2"/>
      <c r="HTB155" s="2"/>
      <c r="HTC155" s="2"/>
      <c r="HTD155" s="2"/>
      <c r="HTE155" s="2"/>
      <c r="HTF155" s="2"/>
      <c r="HTG155" s="2"/>
      <c r="HTH155" s="2"/>
      <c r="HTI155" s="2"/>
      <c r="HTJ155" s="2"/>
      <c r="HTK155" s="2"/>
      <c r="HTL155" s="2"/>
      <c r="HTM155" s="2"/>
      <c r="HTN155" s="2"/>
      <c r="HTO155" s="2"/>
      <c r="HTP155" s="2"/>
      <c r="HTQ155" s="2"/>
      <c r="HTR155" s="2"/>
      <c r="HTS155" s="2"/>
      <c r="HTT155" s="2"/>
      <c r="HTU155" s="2"/>
      <c r="HTV155" s="2"/>
      <c r="HTW155" s="2"/>
      <c r="HTX155" s="2"/>
      <c r="HTY155" s="2"/>
      <c r="HTZ155" s="2"/>
      <c r="HUA155" s="2"/>
      <c r="HUB155" s="2"/>
      <c r="HUC155" s="2"/>
      <c r="HUD155" s="2"/>
      <c r="HUE155" s="2"/>
      <c r="HUF155" s="2"/>
      <c r="HUG155" s="2"/>
      <c r="HUH155" s="2"/>
      <c r="HUI155" s="2"/>
      <c r="HUJ155" s="2"/>
      <c r="HUK155" s="2"/>
      <c r="HUL155" s="2"/>
      <c r="HUM155" s="2"/>
      <c r="HUN155" s="2"/>
      <c r="HUO155" s="2"/>
      <c r="HUP155" s="2"/>
      <c r="HUQ155" s="2"/>
      <c r="HUR155" s="2"/>
      <c r="HUS155" s="2"/>
      <c r="HUT155" s="2"/>
      <c r="HUU155" s="2"/>
      <c r="HUV155" s="2"/>
      <c r="HUW155" s="2"/>
      <c r="HUX155" s="2"/>
      <c r="HUY155" s="2"/>
      <c r="HUZ155" s="2"/>
      <c r="HVA155" s="2"/>
      <c r="HVB155" s="2"/>
      <c r="HVC155" s="2"/>
      <c r="HVD155" s="2"/>
      <c r="HVE155" s="2"/>
      <c r="HVF155" s="2"/>
      <c r="HVG155" s="2"/>
      <c r="HVH155" s="2"/>
      <c r="HVI155" s="2"/>
      <c r="HVJ155" s="2"/>
      <c r="HVK155" s="2"/>
      <c r="HVL155" s="2"/>
      <c r="HVM155" s="2"/>
      <c r="HVN155" s="2"/>
      <c r="HVO155" s="2"/>
      <c r="HVP155" s="2"/>
      <c r="HVQ155" s="2"/>
      <c r="HVR155" s="2"/>
      <c r="HVS155" s="2"/>
      <c r="HVT155" s="2"/>
      <c r="HVU155" s="2"/>
      <c r="HVV155" s="2"/>
      <c r="HVW155" s="2"/>
      <c r="HVX155" s="2"/>
      <c r="HVY155" s="2"/>
      <c r="HVZ155" s="2"/>
      <c r="HWA155" s="2"/>
      <c r="HWB155" s="2"/>
      <c r="HWC155" s="2"/>
      <c r="HWD155" s="2"/>
      <c r="HWE155" s="2"/>
      <c r="HWF155" s="2"/>
      <c r="HWG155" s="2"/>
      <c r="HWH155" s="2"/>
      <c r="HWI155" s="2"/>
      <c r="HWJ155" s="2"/>
      <c r="HWK155" s="2"/>
      <c r="HWL155" s="2"/>
      <c r="HWM155" s="2"/>
      <c r="HWN155" s="2"/>
      <c r="HWO155" s="2"/>
      <c r="HWP155" s="2"/>
      <c r="HWQ155" s="2"/>
      <c r="HWR155" s="2"/>
      <c r="HWS155" s="2"/>
      <c r="HWT155" s="2"/>
      <c r="HWU155" s="2"/>
      <c r="HWV155" s="2"/>
      <c r="HWW155" s="2"/>
      <c r="HWX155" s="2"/>
      <c r="HWY155" s="2"/>
      <c r="HWZ155" s="2"/>
      <c r="HXA155" s="2"/>
      <c r="HXB155" s="2"/>
      <c r="HXC155" s="2"/>
      <c r="HXD155" s="2"/>
      <c r="HXE155" s="2"/>
      <c r="HXF155" s="2"/>
      <c r="HXG155" s="2"/>
      <c r="HXH155" s="2"/>
      <c r="HXI155" s="2"/>
      <c r="HXJ155" s="2"/>
      <c r="HXK155" s="2"/>
      <c r="HXL155" s="2"/>
      <c r="HXM155" s="2"/>
      <c r="HXN155" s="2"/>
      <c r="HXO155" s="2"/>
      <c r="HXP155" s="2"/>
      <c r="HXQ155" s="2"/>
      <c r="HXR155" s="2"/>
      <c r="HXS155" s="2"/>
      <c r="HXT155" s="2"/>
      <c r="HXU155" s="2"/>
      <c r="HXV155" s="2"/>
      <c r="HXW155" s="2"/>
      <c r="HXX155" s="2"/>
      <c r="HXY155" s="2"/>
      <c r="HXZ155" s="2"/>
      <c r="HYA155" s="2"/>
      <c r="HYB155" s="2"/>
      <c r="HYC155" s="2"/>
      <c r="HYD155" s="2"/>
      <c r="HYE155" s="2"/>
      <c r="HYF155" s="2"/>
      <c r="HYG155" s="2"/>
      <c r="HYH155" s="2"/>
      <c r="HYI155" s="2"/>
      <c r="HYJ155" s="2"/>
      <c r="HYK155" s="2"/>
      <c r="HYL155" s="2"/>
      <c r="HYM155" s="2"/>
      <c r="HYN155" s="2"/>
      <c r="HYO155" s="2"/>
      <c r="HYP155" s="2"/>
      <c r="HYQ155" s="2"/>
      <c r="HYR155" s="2"/>
      <c r="HYS155" s="2"/>
      <c r="HYT155" s="2"/>
      <c r="HYU155" s="2"/>
      <c r="HYV155" s="2"/>
      <c r="HYW155" s="2"/>
      <c r="HYX155" s="2"/>
      <c r="HYY155" s="2"/>
      <c r="HYZ155" s="2"/>
      <c r="HZA155" s="2"/>
      <c r="HZB155" s="2"/>
      <c r="HZC155" s="2"/>
      <c r="HZD155" s="2"/>
      <c r="HZE155" s="2"/>
      <c r="HZF155" s="2"/>
      <c r="HZG155" s="2"/>
      <c r="HZH155" s="2"/>
      <c r="HZI155" s="2"/>
      <c r="HZJ155" s="2"/>
      <c r="HZK155" s="2"/>
      <c r="HZL155" s="2"/>
      <c r="HZM155" s="2"/>
      <c r="HZN155" s="2"/>
      <c r="HZO155" s="2"/>
      <c r="HZP155" s="2"/>
      <c r="HZQ155" s="2"/>
      <c r="HZR155" s="2"/>
      <c r="HZS155" s="2"/>
      <c r="HZT155" s="2"/>
      <c r="HZU155" s="2"/>
      <c r="HZV155" s="2"/>
      <c r="HZW155" s="2"/>
      <c r="HZX155" s="2"/>
      <c r="HZY155" s="2"/>
      <c r="HZZ155" s="2"/>
      <c r="IAA155" s="2"/>
      <c r="IAB155" s="2"/>
      <c r="IAC155" s="2"/>
      <c r="IAD155" s="2"/>
      <c r="IAE155" s="2"/>
      <c r="IAF155" s="2"/>
      <c r="IAG155" s="2"/>
      <c r="IAH155" s="2"/>
      <c r="IAI155" s="2"/>
      <c r="IAJ155" s="2"/>
      <c r="IAK155" s="2"/>
      <c r="IAL155" s="2"/>
      <c r="IAM155" s="2"/>
      <c r="IAN155" s="2"/>
      <c r="IAO155" s="2"/>
      <c r="IAP155" s="2"/>
      <c r="IAQ155" s="2"/>
      <c r="IAR155" s="2"/>
      <c r="IAS155" s="2"/>
      <c r="IAT155" s="2"/>
      <c r="IAU155" s="2"/>
      <c r="IAV155" s="2"/>
      <c r="IAW155" s="2"/>
      <c r="IAX155" s="2"/>
      <c r="IAY155" s="2"/>
      <c r="IAZ155" s="2"/>
      <c r="IBA155" s="2"/>
      <c r="IBB155" s="2"/>
      <c r="IBC155" s="2"/>
      <c r="IBD155" s="2"/>
      <c r="IBE155" s="2"/>
      <c r="IBF155" s="2"/>
      <c r="IBG155" s="2"/>
      <c r="IBH155" s="2"/>
      <c r="IBI155" s="2"/>
      <c r="IBJ155" s="2"/>
      <c r="IBK155" s="2"/>
      <c r="IBL155" s="2"/>
      <c r="IBM155" s="2"/>
      <c r="IBN155" s="2"/>
      <c r="IBO155" s="2"/>
      <c r="IBP155" s="2"/>
      <c r="IBQ155" s="2"/>
      <c r="IBR155" s="2"/>
      <c r="IBS155" s="2"/>
      <c r="IBT155" s="2"/>
      <c r="IBU155" s="2"/>
      <c r="IBV155" s="2"/>
      <c r="IBW155" s="2"/>
      <c r="IBX155" s="2"/>
      <c r="IBY155" s="2"/>
      <c r="IBZ155" s="2"/>
      <c r="ICA155" s="2"/>
      <c r="ICB155" s="2"/>
      <c r="ICC155" s="2"/>
      <c r="ICD155" s="2"/>
      <c r="ICE155" s="2"/>
      <c r="ICF155" s="2"/>
      <c r="ICG155" s="2"/>
      <c r="ICH155" s="2"/>
      <c r="ICI155" s="2"/>
      <c r="ICJ155" s="2"/>
      <c r="ICK155" s="2"/>
      <c r="ICL155" s="2"/>
      <c r="ICM155" s="2"/>
      <c r="ICN155" s="2"/>
      <c r="ICO155" s="2"/>
      <c r="ICP155" s="2"/>
      <c r="ICQ155" s="2"/>
      <c r="ICR155" s="2"/>
      <c r="ICS155" s="2"/>
      <c r="ICT155" s="2"/>
      <c r="ICU155" s="2"/>
      <c r="ICV155" s="2"/>
      <c r="ICW155" s="2"/>
      <c r="ICX155" s="2"/>
      <c r="ICY155" s="2"/>
      <c r="ICZ155" s="2"/>
      <c r="IDA155" s="2"/>
      <c r="IDB155" s="2"/>
      <c r="IDC155" s="2"/>
      <c r="IDD155" s="2"/>
      <c r="IDE155" s="2"/>
      <c r="IDF155" s="2"/>
      <c r="IDG155" s="2"/>
      <c r="IDH155" s="2"/>
      <c r="IDI155" s="2"/>
      <c r="IDJ155" s="2"/>
      <c r="IDK155" s="2"/>
      <c r="IDL155" s="2"/>
      <c r="IDM155" s="2"/>
      <c r="IDN155" s="2"/>
      <c r="IDO155" s="2"/>
      <c r="IDP155" s="2"/>
      <c r="IDQ155" s="2"/>
      <c r="IDR155" s="2"/>
      <c r="IDS155" s="2"/>
      <c r="IDT155" s="2"/>
      <c r="IDU155" s="2"/>
      <c r="IDV155" s="2"/>
      <c r="IDW155" s="2"/>
      <c r="IDX155" s="2"/>
      <c r="IDY155" s="2"/>
      <c r="IDZ155" s="2"/>
      <c r="IEA155" s="2"/>
      <c r="IEB155" s="2"/>
      <c r="IEC155" s="2"/>
      <c r="IED155" s="2"/>
      <c r="IEE155" s="2"/>
      <c r="IEF155" s="2"/>
      <c r="IEG155" s="2"/>
      <c r="IEH155" s="2"/>
      <c r="IEI155" s="2"/>
      <c r="IEJ155" s="2"/>
      <c r="IEK155" s="2"/>
      <c r="IEL155" s="2"/>
      <c r="IEM155" s="2"/>
      <c r="IEN155" s="2"/>
      <c r="IEO155" s="2"/>
      <c r="IEP155" s="2"/>
      <c r="IEQ155" s="2"/>
      <c r="IER155" s="2"/>
      <c r="IES155" s="2"/>
      <c r="IET155" s="2"/>
      <c r="IEU155" s="2"/>
      <c r="IEV155" s="2"/>
      <c r="IEW155" s="2"/>
      <c r="IEX155" s="2"/>
      <c r="IEY155" s="2"/>
      <c r="IEZ155" s="2"/>
      <c r="IFA155" s="2"/>
      <c r="IFB155" s="2"/>
      <c r="IFC155" s="2"/>
      <c r="IFD155" s="2"/>
      <c r="IFE155" s="2"/>
      <c r="IFF155" s="2"/>
      <c r="IFG155" s="2"/>
      <c r="IFH155" s="2"/>
      <c r="IFI155" s="2"/>
      <c r="IFJ155" s="2"/>
      <c r="IFK155" s="2"/>
      <c r="IFL155" s="2"/>
      <c r="IFM155" s="2"/>
      <c r="IFN155" s="2"/>
      <c r="IFO155" s="2"/>
      <c r="IFP155" s="2"/>
      <c r="IFQ155" s="2"/>
      <c r="IFR155" s="2"/>
      <c r="IFS155" s="2"/>
      <c r="IFT155" s="2"/>
      <c r="IFU155" s="2"/>
      <c r="IFV155" s="2"/>
      <c r="IFW155" s="2"/>
      <c r="IFX155" s="2"/>
      <c r="IFY155" s="2"/>
      <c r="IFZ155" s="2"/>
      <c r="IGA155" s="2"/>
      <c r="IGB155" s="2"/>
      <c r="IGC155" s="2"/>
      <c r="IGD155" s="2"/>
      <c r="IGE155" s="2"/>
      <c r="IGF155" s="2"/>
      <c r="IGG155" s="2"/>
      <c r="IGH155" s="2"/>
      <c r="IGI155" s="2"/>
      <c r="IGJ155" s="2"/>
      <c r="IGK155" s="2"/>
      <c r="IGL155" s="2"/>
      <c r="IGM155" s="2"/>
      <c r="IGN155" s="2"/>
      <c r="IGO155" s="2"/>
      <c r="IGP155" s="2"/>
      <c r="IGQ155" s="2"/>
      <c r="IGR155" s="2"/>
      <c r="IGS155" s="2"/>
      <c r="IGT155" s="2"/>
      <c r="IGU155" s="2"/>
      <c r="IGV155" s="2"/>
      <c r="IGW155" s="2"/>
      <c r="IGX155" s="2"/>
      <c r="IGY155" s="2"/>
      <c r="IGZ155" s="2"/>
      <c r="IHA155" s="2"/>
      <c r="IHB155" s="2"/>
      <c r="IHC155" s="2"/>
      <c r="IHD155" s="2"/>
      <c r="IHE155" s="2"/>
      <c r="IHF155" s="2"/>
      <c r="IHG155" s="2"/>
      <c r="IHH155" s="2"/>
      <c r="IHI155" s="2"/>
      <c r="IHJ155" s="2"/>
      <c r="IHK155" s="2"/>
      <c r="IHL155" s="2"/>
      <c r="IHM155" s="2"/>
      <c r="IHN155" s="2"/>
      <c r="IHO155" s="2"/>
      <c r="IHP155" s="2"/>
      <c r="IHQ155" s="2"/>
      <c r="IHR155" s="2"/>
      <c r="IHS155" s="2"/>
      <c r="IHT155" s="2"/>
      <c r="IHU155" s="2"/>
      <c r="IHV155" s="2"/>
      <c r="IHW155" s="2"/>
      <c r="IHX155" s="2"/>
      <c r="IHY155" s="2"/>
      <c r="IHZ155" s="2"/>
      <c r="IIA155" s="2"/>
      <c r="IIB155" s="2"/>
      <c r="IIC155" s="2"/>
      <c r="IID155" s="2"/>
      <c r="IIE155" s="2"/>
      <c r="IIF155" s="2"/>
      <c r="IIG155" s="2"/>
      <c r="IIH155" s="2"/>
      <c r="III155" s="2"/>
      <c r="IIJ155" s="2"/>
      <c r="IIK155" s="2"/>
      <c r="IIL155" s="2"/>
      <c r="IIM155" s="2"/>
      <c r="IIN155" s="2"/>
      <c r="IIO155" s="2"/>
      <c r="IIP155" s="2"/>
      <c r="IIQ155" s="2"/>
      <c r="IIR155" s="2"/>
      <c r="IIS155" s="2"/>
      <c r="IIT155" s="2"/>
      <c r="IIU155" s="2"/>
      <c r="IIV155" s="2"/>
      <c r="IIW155" s="2"/>
      <c r="IIX155" s="2"/>
      <c r="IIY155" s="2"/>
      <c r="IIZ155" s="2"/>
      <c r="IJA155" s="2"/>
      <c r="IJB155" s="2"/>
      <c r="IJC155" s="2"/>
      <c r="IJD155" s="2"/>
      <c r="IJE155" s="2"/>
      <c r="IJF155" s="2"/>
      <c r="IJG155" s="2"/>
      <c r="IJH155" s="2"/>
      <c r="IJI155" s="2"/>
      <c r="IJJ155" s="2"/>
      <c r="IJK155" s="2"/>
      <c r="IJL155" s="2"/>
      <c r="IJM155" s="2"/>
      <c r="IJN155" s="2"/>
      <c r="IJO155" s="2"/>
      <c r="IJP155" s="2"/>
      <c r="IJQ155" s="2"/>
      <c r="IJR155" s="2"/>
      <c r="IJS155" s="2"/>
      <c r="IJT155" s="2"/>
      <c r="IJU155" s="2"/>
      <c r="IJV155" s="2"/>
      <c r="IJW155" s="2"/>
      <c r="IJX155" s="2"/>
      <c r="IJY155" s="2"/>
      <c r="IJZ155" s="2"/>
      <c r="IKA155" s="2"/>
      <c r="IKB155" s="2"/>
      <c r="IKC155" s="2"/>
      <c r="IKD155" s="2"/>
      <c r="IKE155" s="2"/>
      <c r="IKF155" s="2"/>
      <c r="IKG155" s="2"/>
      <c r="IKH155" s="2"/>
      <c r="IKI155" s="2"/>
      <c r="IKJ155" s="2"/>
      <c r="IKK155" s="2"/>
      <c r="IKL155" s="2"/>
      <c r="IKM155" s="2"/>
      <c r="IKN155" s="2"/>
      <c r="IKO155" s="2"/>
      <c r="IKP155" s="2"/>
      <c r="IKQ155" s="2"/>
      <c r="IKR155" s="2"/>
      <c r="IKS155" s="2"/>
      <c r="IKT155" s="2"/>
      <c r="IKU155" s="2"/>
      <c r="IKV155" s="2"/>
      <c r="IKW155" s="2"/>
      <c r="IKX155" s="2"/>
      <c r="IKY155" s="2"/>
      <c r="IKZ155" s="2"/>
      <c r="ILA155" s="2"/>
      <c r="ILB155" s="2"/>
      <c r="ILC155" s="2"/>
      <c r="ILD155" s="2"/>
      <c r="ILE155" s="2"/>
      <c r="ILF155" s="2"/>
      <c r="ILG155" s="2"/>
      <c r="ILH155" s="2"/>
      <c r="ILI155" s="2"/>
      <c r="ILJ155" s="2"/>
      <c r="ILK155" s="2"/>
      <c r="ILL155" s="2"/>
      <c r="ILM155" s="2"/>
      <c r="ILN155" s="2"/>
      <c r="ILO155" s="2"/>
      <c r="ILP155" s="2"/>
      <c r="ILQ155" s="2"/>
      <c r="ILR155" s="2"/>
      <c r="ILS155" s="2"/>
      <c r="ILT155" s="2"/>
      <c r="ILU155" s="2"/>
      <c r="ILV155" s="2"/>
      <c r="ILW155" s="2"/>
      <c r="ILX155" s="2"/>
      <c r="ILY155" s="2"/>
      <c r="ILZ155" s="2"/>
      <c r="IMA155" s="2"/>
      <c r="IMB155" s="2"/>
      <c r="IMC155" s="2"/>
      <c r="IMD155" s="2"/>
      <c r="IME155" s="2"/>
      <c r="IMF155" s="2"/>
      <c r="IMG155" s="2"/>
      <c r="IMH155" s="2"/>
      <c r="IMI155" s="2"/>
      <c r="IMJ155" s="2"/>
      <c r="IMK155" s="2"/>
      <c r="IML155" s="2"/>
      <c r="IMM155" s="2"/>
      <c r="IMN155" s="2"/>
      <c r="IMO155" s="2"/>
      <c r="IMP155" s="2"/>
      <c r="IMQ155" s="2"/>
      <c r="IMR155" s="2"/>
      <c r="IMS155" s="2"/>
      <c r="IMT155" s="2"/>
      <c r="IMU155" s="2"/>
      <c r="IMV155" s="2"/>
      <c r="IMW155" s="2"/>
      <c r="IMX155" s="2"/>
      <c r="IMY155" s="2"/>
      <c r="IMZ155" s="2"/>
      <c r="INA155" s="2"/>
      <c r="INB155" s="2"/>
      <c r="INC155" s="2"/>
      <c r="IND155" s="2"/>
      <c r="INE155" s="2"/>
      <c r="INF155" s="2"/>
      <c r="ING155" s="2"/>
      <c r="INH155" s="2"/>
      <c r="INI155" s="2"/>
      <c r="INJ155" s="2"/>
      <c r="INK155" s="2"/>
      <c r="INL155" s="2"/>
      <c r="INM155" s="2"/>
      <c r="INN155" s="2"/>
      <c r="INO155" s="2"/>
      <c r="INP155" s="2"/>
      <c r="INQ155" s="2"/>
      <c r="INR155" s="2"/>
      <c r="INS155" s="2"/>
      <c r="INT155" s="2"/>
      <c r="INU155" s="2"/>
      <c r="INV155" s="2"/>
      <c r="INW155" s="2"/>
      <c r="INX155" s="2"/>
      <c r="INY155" s="2"/>
      <c r="INZ155" s="2"/>
      <c r="IOA155" s="2"/>
      <c r="IOB155" s="2"/>
      <c r="IOC155" s="2"/>
      <c r="IOD155" s="2"/>
      <c r="IOE155" s="2"/>
      <c r="IOF155" s="2"/>
      <c r="IOG155" s="2"/>
      <c r="IOH155" s="2"/>
      <c r="IOI155" s="2"/>
      <c r="IOJ155" s="2"/>
      <c r="IOK155" s="2"/>
      <c r="IOL155" s="2"/>
      <c r="IOM155" s="2"/>
      <c r="ION155" s="2"/>
      <c r="IOO155" s="2"/>
      <c r="IOP155" s="2"/>
      <c r="IOQ155" s="2"/>
      <c r="IOR155" s="2"/>
      <c r="IOS155" s="2"/>
      <c r="IOT155" s="2"/>
      <c r="IOU155" s="2"/>
      <c r="IOV155" s="2"/>
      <c r="IOW155" s="2"/>
      <c r="IOX155" s="2"/>
      <c r="IOY155" s="2"/>
      <c r="IOZ155" s="2"/>
      <c r="IPA155" s="2"/>
      <c r="IPB155" s="2"/>
      <c r="IPC155" s="2"/>
      <c r="IPD155" s="2"/>
      <c r="IPE155" s="2"/>
      <c r="IPF155" s="2"/>
      <c r="IPG155" s="2"/>
      <c r="IPH155" s="2"/>
      <c r="IPI155" s="2"/>
      <c r="IPJ155" s="2"/>
      <c r="IPK155" s="2"/>
      <c r="IPL155" s="2"/>
      <c r="IPM155" s="2"/>
      <c r="IPN155" s="2"/>
      <c r="IPO155" s="2"/>
      <c r="IPP155" s="2"/>
      <c r="IPQ155" s="2"/>
      <c r="IPR155" s="2"/>
      <c r="IPS155" s="2"/>
      <c r="IPT155" s="2"/>
      <c r="IPU155" s="2"/>
      <c r="IPV155" s="2"/>
      <c r="IPW155" s="2"/>
      <c r="IPX155" s="2"/>
      <c r="IPY155" s="2"/>
      <c r="IPZ155" s="2"/>
      <c r="IQA155" s="2"/>
      <c r="IQB155" s="2"/>
      <c r="IQC155" s="2"/>
      <c r="IQD155" s="2"/>
      <c r="IQE155" s="2"/>
      <c r="IQF155" s="2"/>
      <c r="IQG155" s="2"/>
      <c r="IQH155" s="2"/>
      <c r="IQI155" s="2"/>
      <c r="IQJ155" s="2"/>
      <c r="IQK155" s="2"/>
      <c r="IQL155" s="2"/>
      <c r="IQM155" s="2"/>
      <c r="IQN155" s="2"/>
      <c r="IQO155" s="2"/>
      <c r="IQP155" s="2"/>
      <c r="IQQ155" s="2"/>
      <c r="IQR155" s="2"/>
      <c r="IQS155" s="2"/>
      <c r="IQT155" s="2"/>
      <c r="IQU155" s="2"/>
      <c r="IQV155" s="2"/>
      <c r="IQW155" s="2"/>
      <c r="IQX155" s="2"/>
      <c r="IQY155" s="2"/>
      <c r="IQZ155" s="2"/>
      <c r="IRA155" s="2"/>
      <c r="IRB155" s="2"/>
      <c r="IRC155" s="2"/>
      <c r="IRD155" s="2"/>
      <c r="IRE155" s="2"/>
      <c r="IRF155" s="2"/>
      <c r="IRG155" s="2"/>
      <c r="IRH155" s="2"/>
      <c r="IRI155" s="2"/>
      <c r="IRJ155" s="2"/>
      <c r="IRK155" s="2"/>
      <c r="IRL155" s="2"/>
      <c r="IRM155" s="2"/>
      <c r="IRN155" s="2"/>
      <c r="IRO155" s="2"/>
      <c r="IRP155" s="2"/>
      <c r="IRQ155" s="2"/>
      <c r="IRR155" s="2"/>
      <c r="IRS155" s="2"/>
      <c r="IRT155" s="2"/>
      <c r="IRU155" s="2"/>
      <c r="IRV155" s="2"/>
      <c r="IRW155" s="2"/>
      <c r="IRX155" s="2"/>
      <c r="IRY155" s="2"/>
      <c r="IRZ155" s="2"/>
      <c r="ISA155" s="2"/>
      <c r="ISB155" s="2"/>
      <c r="ISC155" s="2"/>
      <c r="ISD155" s="2"/>
      <c r="ISE155" s="2"/>
      <c r="ISF155" s="2"/>
      <c r="ISG155" s="2"/>
      <c r="ISH155" s="2"/>
      <c r="ISI155" s="2"/>
      <c r="ISJ155" s="2"/>
      <c r="ISK155" s="2"/>
      <c r="ISL155" s="2"/>
      <c r="ISM155" s="2"/>
      <c r="ISN155" s="2"/>
      <c r="ISO155" s="2"/>
      <c r="ISP155" s="2"/>
      <c r="ISQ155" s="2"/>
      <c r="ISR155" s="2"/>
      <c r="ISS155" s="2"/>
      <c r="IST155" s="2"/>
      <c r="ISU155" s="2"/>
      <c r="ISV155" s="2"/>
      <c r="ISW155" s="2"/>
      <c r="ISX155" s="2"/>
      <c r="ISY155" s="2"/>
      <c r="ISZ155" s="2"/>
      <c r="ITA155" s="2"/>
      <c r="ITB155" s="2"/>
      <c r="ITC155" s="2"/>
      <c r="ITD155" s="2"/>
      <c r="ITE155" s="2"/>
      <c r="ITF155" s="2"/>
      <c r="ITG155" s="2"/>
      <c r="ITH155" s="2"/>
      <c r="ITI155" s="2"/>
      <c r="ITJ155" s="2"/>
      <c r="ITK155" s="2"/>
      <c r="ITL155" s="2"/>
      <c r="ITM155" s="2"/>
      <c r="ITN155" s="2"/>
      <c r="ITO155" s="2"/>
      <c r="ITP155" s="2"/>
      <c r="ITQ155" s="2"/>
      <c r="ITR155" s="2"/>
      <c r="ITS155" s="2"/>
      <c r="ITT155" s="2"/>
      <c r="ITU155" s="2"/>
      <c r="ITV155" s="2"/>
      <c r="ITW155" s="2"/>
      <c r="ITX155" s="2"/>
      <c r="ITY155" s="2"/>
      <c r="ITZ155" s="2"/>
      <c r="IUA155" s="2"/>
      <c r="IUB155" s="2"/>
      <c r="IUC155" s="2"/>
      <c r="IUD155" s="2"/>
      <c r="IUE155" s="2"/>
      <c r="IUF155" s="2"/>
      <c r="IUG155" s="2"/>
      <c r="IUH155" s="2"/>
      <c r="IUI155" s="2"/>
      <c r="IUJ155" s="2"/>
      <c r="IUK155" s="2"/>
      <c r="IUL155" s="2"/>
      <c r="IUM155" s="2"/>
      <c r="IUN155" s="2"/>
      <c r="IUO155" s="2"/>
      <c r="IUP155" s="2"/>
      <c r="IUQ155" s="2"/>
      <c r="IUR155" s="2"/>
      <c r="IUS155" s="2"/>
      <c r="IUT155" s="2"/>
      <c r="IUU155" s="2"/>
      <c r="IUV155" s="2"/>
      <c r="IUW155" s="2"/>
      <c r="IUX155" s="2"/>
      <c r="IUY155" s="2"/>
      <c r="IUZ155" s="2"/>
      <c r="IVA155" s="2"/>
      <c r="IVB155" s="2"/>
      <c r="IVC155" s="2"/>
      <c r="IVD155" s="2"/>
      <c r="IVE155" s="2"/>
      <c r="IVF155" s="2"/>
      <c r="IVG155" s="2"/>
      <c r="IVH155" s="2"/>
      <c r="IVI155" s="2"/>
      <c r="IVJ155" s="2"/>
      <c r="IVK155" s="2"/>
      <c r="IVL155" s="2"/>
      <c r="IVM155" s="2"/>
      <c r="IVN155" s="2"/>
      <c r="IVO155" s="2"/>
      <c r="IVP155" s="2"/>
      <c r="IVQ155" s="2"/>
      <c r="IVR155" s="2"/>
      <c r="IVS155" s="2"/>
      <c r="IVT155" s="2"/>
      <c r="IVU155" s="2"/>
      <c r="IVV155" s="2"/>
      <c r="IVW155" s="2"/>
      <c r="IVX155" s="2"/>
      <c r="IVY155" s="2"/>
      <c r="IVZ155" s="2"/>
      <c r="IWA155" s="2"/>
      <c r="IWB155" s="2"/>
      <c r="IWC155" s="2"/>
      <c r="IWD155" s="2"/>
      <c r="IWE155" s="2"/>
      <c r="IWF155" s="2"/>
      <c r="IWG155" s="2"/>
      <c r="IWH155" s="2"/>
      <c r="IWI155" s="2"/>
      <c r="IWJ155" s="2"/>
      <c r="IWK155" s="2"/>
      <c r="IWL155" s="2"/>
      <c r="IWM155" s="2"/>
      <c r="IWN155" s="2"/>
      <c r="IWO155" s="2"/>
      <c r="IWP155" s="2"/>
      <c r="IWQ155" s="2"/>
      <c r="IWR155" s="2"/>
      <c r="IWS155" s="2"/>
      <c r="IWT155" s="2"/>
      <c r="IWU155" s="2"/>
      <c r="IWV155" s="2"/>
      <c r="IWW155" s="2"/>
      <c r="IWX155" s="2"/>
      <c r="IWY155" s="2"/>
      <c r="IWZ155" s="2"/>
      <c r="IXA155" s="2"/>
      <c r="IXB155" s="2"/>
      <c r="IXC155" s="2"/>
      <c r="IXD155" s="2"/>
      <c r="IXE155" s="2"/>
      <c r="IXF155" s="2"/>
      <c r="IXG155" s="2"/>
      <c r="IXH155" s="2"/>
      <c r="IXI155" s="2"/>
      <c r="IXJ155" s="2"/>
      <c r="IXK155" s="2"/>
      <c r="IXL155" s="2"/>
      <c r="IXM155" s="2"/>
      <c r="IXN155" s="2"/>
      <c r="IXO155" s="2"/>
      <c r="IXP155" s="2"/>
      <c r="IXQ155" s="2"/>
      <c r="IXR155" s="2"/>
      <c r="IXS155" s="2"/>
      <c r="IXT155" s="2"/>
      <c r="IXU155" s="2"/>
      <c r="IXV155" s="2"/>
      <c r="IXW155" s="2"/>
      <c r="IXX155" s="2"/>
      <c r="IXY155" s="2"/>
      <c r="IXZ155" s="2"/>
      <c r="IYA155" s="2"/>
      <c r="IYB155" s="2"/>
      <c r="IYC155" s="2"/>
      <c r="IYD155" s="2"/>
      <c r="IYE155" s="2"/>
      <c r="IYF155" s="2"/>
      <c r="IYG155" s="2"/>
      <c r="IYH155" s="2"/>
      <c r="IYI155" s="2"/>
      <c r="IYJ155" s="2"/>
      <c r="IYK155" s="2"/>
      <c r="IYL155" s="2"/>
      <c r="IYM155" s="2"/>
      <c r="IYN155" s="2"/>
      <c r="IYO155" s="2"/>
      <c r="IYP155" s="2"/>
      <c r="IYQ155" s="2"/>
      <c r="IYR155" s="2"/>
      <c r="IYS155" s="2"/>
      <c r="IYT155" s="2"/>
      <c r="IYU155" s="2"/>
      <c r="IYV155" s="2"/>
      <c r="IYW155" s="2"/>
      <c r="IYX155" s="2"/>
      <c r="IYY155" s="2"/>
      <c r="IYZ155" s="2"/>
      <c r="IZA155" s="2"/>
      <c r="IZB155" s="2"/>
      <c r="IZC155" s="2"/>
      <c r="IZD155" s="2"/>
      <c r="IZE155" s="2"/>
      <c r="IZF155" s="2"/>
      <c r="IZG155" s="2"/>
      <c r="IZH155" s="2"/>
      <c r="IZI155" s="2"/>
      <c r="IZJ155" s="2"/>
      <c r="IZK155" s="2"/>
      <c r="IZL155" s="2"/>
      <c r="IZM155" s="2"/>
      <c r="IZN155" s="2"/>
      <c r="IZO155" s="2"/>
      <c r="IZP155" s="2"/>
      <c r="IZQ155" s="2"/>
      <c r="IZR155" s="2"/>
      <c r="IZS155" s="2"/>
      <c r="IZT155" s="2"/>
      <c r="IZU155" s="2"/>
      <c r="IZV155" s="2"/>
      <c r="IZW155" s="2"/>
      <c r="IZX155" s="2"/>
      <c r="IZY155" s="2"/>
      <c r="IZZ155" s="2"/>
      <c r="JAA155" s="2"/>
      <c r="JAB155" s="2"/>
      <c r="JAC155" s="2"/>
      <c r="JAD155" s="2"/>
      <c r="JAE155" s="2"/>
      <c r="JAF155" s="2"/>
      <c r="JAG155" s="2"/>
      <c r="JAH155" s="2"/>
      <c r="JAI155" s="2"/>
      <c r="JAJ155" s="2"/>
      <c r="JAK155" s="2"/>
      <c r="JAL155" s="2"/>
      <c r="JAM155" s="2"/>
      <c r="JAN155" s="2"/>
      <c r="JAO155" s="2"/>
      <c r="JAP155" s="2"/>
      <c r="JAQ155" s="2"/>
      <c r="JAR155" s="2"/>
      <c r="JAS155" s="2"/>
      <c r="JAT155" s="2"/>
      <c r="JAU155" s="2"/>
      <c r="JAV155" s="2"/>
      <c r="JAW155" s="2"/>
      <c r="JAX155" s="2"/>
      <c r="JAY155" s="2"/>
      <c r="JAZ155" s="2"/>
      <c r="JBA155" s="2"/>
      <c r="JBB155" s="2"/>
      <c r="JBC155" s="2"/>
      <c r="JBD155" s="2"/>
      <c r="JBE155" s="2"/>
      <c r="JBF155" s="2"/>
      <c r="JBG155" s="2"/>
      <c r="JBH155" s="2"/>
      <c r="JBI155" s="2"/>
      <c r="JBJ155" s="2"/>
      <c r="JBK155" s="2"/>
      <c r="JBL155" s="2"/>
      <c r="JBM155" s="2"/>
      <c r="JBN155" s="2"/>
      <c r="JBO155" s="2"/>
      <c r="JBP155" s="2"/>
      <c r="JBQ155" s="2"/>
      <c r="JBR155" s="2"/>
      <c r="JBS155" s="2"/>
      <c r="JBT155" s="2"/>
      <c r="JBU155" s="2"/>
      <c r="JBV155" s="2"/>
      <c r="JBW155" s="2"/>
      <c r="JBX155" s="2"/>
      <c r="JBY155" s="2"/>
      <c r="JBZ155" s="2"/>
      <c r="JCA155" s="2"/>
      <c r="JCB155" s="2"/>
      <c r="JCC155" s="2"/>
      <c r="JCD155" s="2"/>
      <c r="JCE155" s="2"/>
      <c r="JCF155" s="2"/>
      <c r="JCG155" s="2"/>
      <c r="JCH155" s="2"/>
      <c r="JCI155" s="2"/>
      <c r="JCJ155" s="2"/>
      <c r="JCK155" s="2"/>
      <c r="JCL155" s="2"/>
      <c r="JCM155" s="2"/>
      <c r="JCN155" s="2"/>
      <c r="JCO155" s="2"/>
      <c r="JCP155" s="2"/>
      <c r="JCQ155" s="2"/>
      <c r="JCR155" s="2"/>
      <c r="JCS155" s="2"/>
      <c r="JCT155" s="2"/>
      <c r="JCU155" s="2"/>
      <c r="JCV155" s="2"/>
      <c r="JCW155" s="2"/>
      <c r="JCX155" s="2"/>
      <c r="JCY155" s="2"/>
      <c r="JCZ155" s="2"/>
      <c r="JDA155" s="2"/>
      <c r="JDB155" s="2"/>
      <c r="JDC155" s="2"/>
      <c r="JDD155" s="2"/>
      <c r="JDE155" s="2"/>
      <c r="JDF155" s="2"/>
      <c r="JDG155" s="2"/>
      <c r="JDH155" s="2"/>
      <c r="JDI155" s="2"/>
      <c r="JDJ155" s="2"/>
      <c r="JDK155" s="2"/>
      <c r="JDL155" s="2"/>
      <c r="JDM155" s="2"/>
      <c r="JDN155" s="2"/>
      <c r="JDO155" s="2"/>
      <c r="JDP155" s="2"/>
      <c r="JDQ155" s="2"/>
      <c r="JDR155" s="2"/>
      <c r="JDS155" s="2"/>
      <c r="JDT155" s="2"/>
      <c r="JDU155" s="2"/>
      <c r="JDV155" s="2"/>
      <c r="JDW155" s="2"/>
      <c r="JDX155" s="2"/>
      <c r="JDY155" s="2"/>
      <c r="JDZ155" s="2"/>
      <c r="JEA155" s="2"/>
      <c r="JEB155" s="2"/>
      <c r="JEC155" s="2"/>
      <c r="JED155" s="2"/>
      <c r="JEE155" s="2"/>
      <c r="JEF155" s="2"/>
      <c r="JEG155" s="2"/>
      <c r="JEH155" s="2"/>
      <c r="JEI155" s="2"/>
      <c r="JEJ155" s="2"/>
      <c r="JEK155" s="2"/>
      <c r="JEL155" s="2"/>
      <c r="JEM155" s="2"/>
      <c r="JEN155" s="2"/>
      <c r="JEO155" s="2"/>
      <c r="JEP155" s="2"/>
      <c r="JEQ155" s="2"/>
      <c r="JER155" s="2"/>
      <c r="JES155" s="2"/>
      <c r="JET155" s="2"/>
      <c r="JEU155" s="2"/>
      <c r="JEV155" s="2"/>
      <c r="JEW155" s="2"/>
      <c r="JEX155" s="2"/>
      <c r="JEY155" s="2"/>
      <c r="JEZ155" s="2"/>
      <c r="JFA155" s="2"/>
      <c r="JFB155" s="2"/>
      <c r="JFC155" s="2"/>
      <c r="JFD155" s="2"/>
      <c r="JFE155" s="2"/>
      <c r="JFF155" s="2"/>
      <c r="JFG155" s="2"/>
      <c r="JFH155" s="2"/>
      <c r="JFI155" s="2"/>
      <c r="JFJ155" s="2"/>
      <c r="JFK155" s="2"/>
      <c r="JFL155" s="2"/>
      <c r="JFM155" s="2"/>
      <c r="JFN155" s="2"/>
      <c r="JFO155" s="2"/>
      <c r="JFP155" s="2"/>
      <c r="JFQ155" s="2"/>
      <c r="JFR155" s="2"/>
      <c r="JFS155" s="2"/>
      <c r="JFT155" s="2"/>
      <c r="JFU155" s="2"/>
      <c r="JFV155" s="2"/>
      <c r="JFW155" s="2"/>
      <c r="JFX155" s="2"/>
      <c r="JFY155" s="2"/>
      <c r="JFZ155" s="2"/>
      <c r="JGA155" s="2"/>
      <c r="JGB155" s="2"/>
      <c r="JGC155" s="2"/>
      <c r="JGD155" s="2"/>
      <c r="JGE155" s="2"/>
      <c r="JGF155" s="2"/>
      <c r="JGG155" s="2"/>
      <c r="JGH155" s="2"/>
      <c r="JGI155" s="2"/>
      <c r="JGJ155" s="2"/>
      <c r="JGK155" s="2"/>
      <c r="JGL155" s="2"/>
      <c r="JGM155" s="2"/>
      <c r="JGN155" s="2"/>
      <c r="JGO155" s="2"/>
      <c r="JGP155" s="2"/>
      <c r="JGQ155" s="2"/>
      <c r="JGR155" s="2"/>
      <c r="JGS155" s="2"/>
      <c r="JGT155" s="2"/>
      <c r="JGU155" s="2"/>
      <c r="JGV155" s="2"/>
      <c r="JGW155" s="2"/>
      <c r="JGX155" s="2"/>
      <c r="JGY155" s="2"/>
      <c r="JGZ155" s="2"/>
      <c r="JHA155" s="2"/>
      <c r="JHB155" s="2"/>
      <c r="JHC155" s="2"/>
      <c r="JHD155" s="2"/>
      <c r="JHE155" s="2"/>
      <c r="JHF155" s="2"/>
      <c r="JHG155" s="2"/>
      <c r="JHH155" s="2"/>
      <c r="JHI155" s="2"/>
      <c r="JHJ155" s="2"/>
      <c r="JHK155" s="2"/>
      <c r="JHL155" s="2"/>
      <c r="JHM155" s="2"/>
      <c r="JHN155" s="2"/>
      <c r="JHO155" s="2"/>
      <c r="JHP155" s="2"/>
      <c r="JHQ155" s="2"/>
      <c r="JHR155" s="2"/>
      <c r="JHS155" s="2"/>
      <c r="JHT155" s="2"/>
      <c r="JHU155" s="2"/>
      <c r="JHV155" s="2"/>
      <c r="JHW155" s="2"/>
      <c r="JHX155" s="2"/>
      <c r="JHY155" s="2"/>
      <c r="JHZ155" s="2"/>
      <c r="JIA155" s="2"/>
      <c r="JIB155" s="2"/>
      <c r="JIC155" s="2"/>
      <c r="JID155" s="2"/>
      <c r="JIE155" s="2"/>
      <c r="JIF155" s="2"/>
      <c r="JIG155" s="2"/>
      <c r="JIH155" s="2"/>
      <c r="JII155" s="2"/>
      <c r="JIJ155" s="2"/>
      <c r="JIK155" s="2"/>
      <c r="JIL155" s="2"/>
      <c r="JIM155" s="2"/>
      <c r="JIN155" s="2"/>
      <c r="JIO155" s="2"/>
      <c r="JIP155" s="2"/>
      <c r="JIQ155" s="2"/>
      <c r="JIR155" s="2"/>
      <c r="JIS155" s="2"/>
      <c r="JIT155" s="2"/>
      <c r="JIU155" s="2"/>
      <c r="JIV155" s="2"/>
      <c r="JIW155" s="2"/>
      <c r="JIX155" s="2"/>
      <c r="JIY155" s="2"/>
      <c r="JIZ155" s="2"/>
      <c r="JJA155" s="2"/>
      <c r="JJB155" s="2"/>
      <c r="JJC155" s="2"/>
      <c r="JJD155" s="2"/>
      <c r="JJE155" s="2"/>
      <c r="JJF155" s="2"/>
      <c r="JJG155" s="2"/>
      <c r="JJH155" s="2"/>
      <c r="JJI155" s="2"/>
      <c r="JJJ155" s="2"/>
      <c r="JJK155" s="2"/>
      <c r="JJL155" s="2"/>
      <c r="JJM155" s="2"/>
      <c r="JJN155" s="2"/>
      <c r="JJO155" s="2"/>
      <c r="JJP155" s="2"/>
      <c r="JJQ155" s="2"/>
      <c r="JJR155" s="2"/>
      <c r="JJS155" s="2"/>
      <c r="JJT155" s="2"/>
      <c r="JJU155" s="2"/>
      <c r="JJV155" s="2"/>
      <c r="JJW155" s="2"/>
      <c r="JJX155" s="2"/>
      <c r="JJY155" s="2"/>
      <c r="JJZ155" s="2"/>
      <c r="JKA155" s="2"/>
      <c r="JKB155" s="2"/>
      <c r="JKC155" s="2"/>
      <c r="JKD155" s="2"/>
      <c r="JKE155" s="2"/>
      <c r="JKF155" s="2"/>
      <c r="JKG155" s="2"/>
      <c r="JKH155" s="2"/>
      <c r="JKI155" s="2"/>
      <c r="JKJ155" s="2"/>
      <c r="JKK155" s="2"/>
      <c r="JKL155" s="2"/>
      <c r="JKM155" s="2"/>
      <c r="JKN155" s="2"/>
      <c r="JKO155" s="2"/>
      <c r="JKP155" s="2"/>
      <c r="JKQ155" s="2"/>
      <c r="JKR155" s="2"/>
      <c r="JKS155" s="2"/>
      <c r="JKT155" s="2"/>
      <c r="JKU155" s="2"/>
      <c r="JKV155" s="2"/>
      <c r="JKW155" s="2"/>
      <c r="JKX155" s="2"/>
      <c r="JKY155" s="2"/>
      <c r="JKZ155" s="2"/>
      <c r="JLA155" s="2"/>
      <c r="JLB155" s="2"/>
      <c r="JLC155" s="2"/>
      <c r="JLD155" s="2"/>
      <c r="JLE155" s="2"/>
      <c r="JLF155" s="2"/>
      <c r="JLG155" s="2"/>
      <c r="JLH155" s="2"/>
      <c r="JLI155" s="2"/>
      <c r="JLJ155" s="2"/>
      <c r="JLK155" s="2"/>
      <c r="JLL155" s="2"/>
      <c r="JLM155" s="2"/>
      <c r="JLN155" s="2"/>
      <c r="JLO155" s="2"/>
      <c r="JLP155" s="2"/>
      <c r="JLQ155" s="2"/>
      <c r="JLR155" s="2"/>
      <c r="JLS155" s="2"/>
      <c r="JLT155" s="2"/>
      <c r="JLU155" s="2"/>
      <c r="JLV155" s="2"/>
      <c r="JLW155" s="2"/>
      <c r="JLX155" s="2"/>
      <c r="JLY155" s="2"/>
      <c r="JLZ155" s="2"/>
      <c r="JMA155" s="2"/>
      <c r="JMB155" s="2"/>
      <c r="JMC155" s="2"/>
      <c r="JMD155" s="2"/>
      <c r="JME155" s="2"/>
      <c r="JMF155" s="2"/>
      <c r="JMG155" s="2"/>
      <c r="JMH155" s="2"/>
      <c r="JMI155" s="2"/>
      <c r="JMJ155" s="2"/>
      <c r="JMK155" s="2"/>
      <c r="JML155" s="2"/>
      <c r="JMM155" s="2"/>
      <c r="JMN155" s="2"/>
      <c r="JMO155" s="2"/>
      <c r="JMP155" s="2"/>
      <c r="JMQ155" s="2"/>
      <c r="JMR155" s="2"/>
      <c r="JMS155" s="2"/>
      <c r="JMT155" s="2"/>
      <c r="JMU155" s="2"/>
      <c r="JMV155" s="2"/>
      <c r="JMW155" s="2"/>
      <c r="JMX155" s="2"/>
      <c r="JMY155" s="2"/>
      <c r="JMZ155" s="2"/>
      <c r="JNA155" s="2"/>
      <c r="JNB155" s="2"/>
      <c r="JNC155" s="2"/>
      <c r="JND155" s="2"/>
      <c r="JNE155" s="2"/>
      <c r="JNF155" s="2"/>
      <c r="JNG155" s="2"/>
      <c r="JNH155" s="2"/>
      <c r="JNI155" s="2"/>
      <c r="JNJ155" s="2"/>
      <c r="JNK155" s="2"/>
      <c r="JNL155" s="2"/>
      <c r="JNM155" s="2"/>
      <c r="JNN155" s="2"/>
      <c r="JNO155" s="2"/>
      <c r="JNP155" s="2"/>
      <c r="JNQ155" s="2"/>
      <c r="JNR155" s="2"/>
      <c r="JNS155" s="2"/>
      <c r="JNT155" s="2"/>
      <c r="JNU155" s="2"/>
      <c r="JNV155" s="2"/>
      <c r="JNW155" s="2"/>
      <c r="JNX155" s="2"/>
      <c r="JNY155" s="2"/>
      <c r="JNZ155" s="2"/>
      <c r="JOA155" s="2"/>
      <c r="JOB155" s="2"/>
      <c r="JOC155" s="2"/>
      <c r="JOD155" s="2"/>
      <c r="JOE155" s="2"/>
      <c r="JOF155" s="2"/>
      <c r="JOG155" s="2"/>
      <c r="JOH155" s="2"/>
      <c r="JOI155" s="2"/>
      <c r="JOJ155" s="2"/>
      <c r="JOK155" s="2"/>
      <c r="JOL155" s="2"/>
      <c r="JOM155" s="2"/>
      <c r="JON155" s="2"/>
      <c r="JOO155" s="2"/>
      <c r="JOP155" s="2"/>
      <c r="JOQ155" s="2"/>
      <c r="JOR155" s="2"/>
      <c r="JOS155" s="2"/>
      <c r="JOT155" s="2"/>
      <c r="JOU155" s="2"/>
      <c r="JOV155" s="2"/>
      <c r="JOW155" s="2"/>
      <c r="JOX155" s="2"/>
      <c r="JOY155" s="2"/>
      <c r="JOZ155" s="2"/>
      <c r="JPA155" s="2"/>
      <c r="JPB155" s="2"/>
      <c r="JPC155" s="2"/>
      <c r="JPD155" s="2"/>
      <c r="JPE155" s="2"/>
      <c r="JPF155" s="2"/>
      <c r="JPG155" s="2"/>
      <c r="JPH155" s="2"/>
      <c r="JPI155" s="2"/>
      <c r="JPJ155" s="2"/>
      <c r="JPK155" s="2"/>
      <c r="JPL155" s="2"/>
      <c r="JPM155" s="2"/>
      <c r="JPN155" s="2"/>
      <c r="JPO155" s="2"/>
      <c r="JPP155" s="2"/>
      <c r="JPQ155" s="2"/>
      <c r="JPR155" s="2"/>
      <c r="JPS155" s="2"/>
      <c r="JPT155" s="2"/>
      <c r="JPU155" s="2"/>
      <c r="JPV155" s="2"/>
      <c r="JPW155" s="2"/>
      <c r="JPX155" s="2"/>
      <c r="JPY155" s="2"/>
      <c r="JPZ155" s="2"/>
      <c r="JQA155" s="2"/>
      <c r="JQB155" s="2"/>
      <c r="JQC155" s="2"/>
      <c r="JQD155" s="2"/>
      <c r="JQE155" s="2"/>
      <c r="JQF155" s="2"/>
      <c r="JQG155" s="2"/>
      <c r="JQH155" s="2"/>
      <c r="JQI155" s="2"/>
      <c r="JQJ155" s="2"/>
      <c r="JQK155" s="2"/>
      <c r="JQL155" s="2"/>
      <c r="JQM155" s="2"/>
      <c r="JQN155" s="2"/>
      <c r="JQO155" s="2"/>
      <c r="JQP155" s="2"/>
      <c r="JQQ155" s="2"/>
      <c r="JQR155" s="2"/>
      <c r="JQS155" s="2"/>
      <c r="JQT155" s="2"/>
      <c r="JQU155" s="2"/>
      <c r="JQV155" s="2"/>
      <c r="JQW155" s="2"/>
      <c r="JQX155" s="2"/>
      <c r="JQY155" s="2"/>
      <c r="JQZ155" s="2"/>
      <c r="JRA155" s="2"/>
      <c r="JRB155" s="2"/>
      <c r="JRC155" s="2"/>
      <c r="JRD155" s="2"/>
      <c r="JRE155" s="2"/>
      <c r="JRF155" s="2"/>
      <c r="JRG155" s="2"/>
      <c r="JRH155" s="2"/>
      <c r="JRI155" s="2"/>
      <c r="JRJ155" s="2"/>
      <c r="JRK155" s="2"/>
      <c r="JRL155" s="2"/>
      <c r="JRM155" s="2"/>
      <c r="JRN155" s="2"/>
      <c r="JRO155" s="2"/>
      <c r="JRP155" s="2"/>
      <c r="JRQ155" s="2"/>
      <c r="JRR155" s="2"/>
      <c r="JRS155" s="2"/>
      <c r="JRT155" s="2"/>
      <c r="JRU155" s="2"/>
      <c r="JRV155" s="2"/>
      <c r="JRW155" s="2"/>
      <c r="JRX155" s="2"/>
      <c r="JRY155" s="2"/>
      <c r="JRZ155" s="2"/>
      <c r="JSA155" s="2"/>
      <c r="JSB155" s="2"/>
      <c r="JSC155" s="2"/>
      <c r="JSD155" s="2"/>
      <c r="JSE155" s="2"/>
      <c r="JSF155" s="2"/>
      <c r="JSG155" s="2"/>
      <c r="JSH155" s="2"/>
      <c r="JSI155" s="2"/>
      <c r="JSJ155" s="2"/>
      <c r="JSK155" s="2"/>
      <c r="JSL155" s="2"/>
      <c r="JSM155" s="2"/>
      <c r="JSN155" s="2"/>
      <c r="JSO155" s="2"/>
      <c r="JSP155" s="2"/>
      <c r="JSQ155" s="2"/>
      <c r="JSR155" s="2"/>
      <c r="JSS155" s="2"/>
      <c r="JST155" s="2"/>
      <c r="JSU155" s="2"/>
      <c r="JSV155" s="2"/>
      <c r="JSW155" s="2"/>
      <c r="JSX155" s="2"/>
      <c r="JSY155" s="2"/>
      <c r="JSZ155" s="2"/>
      <c r="JTA155" s="2"/>
      <c r="JTB155" s="2"/>
      <c r="JTC155" s="2"/>
      <c r="JTD155" s="2"/>
      <c r="JTE155" s="2"/>
      <c r="JTF155" s="2"/>
      <c r="JTG155" s="2"/>
      <c r="JTH155" s="2"/>
      <c r="JTI155" s="2"/>
      <c r="JTJ155" s="2"/>
      <c r="JTK155" s="2"/>
      <c r="JTL155" s="2"/>
      <c r="JTM155" s="2"/>
      <c r="JTN155" s="2"/>
      <c r="JTO155" s="2"/>
      <c r="JTP155" s="2"/>
      <c r="JTQ155" s="2"/>
      <c r="JTR155" s="2"/>
      <c r="JTS155" s="2"/>
      <c r="JTT155" s="2"/>
      <c r="JTU155" s="2"/>
      <c r="JTV155" s="2"/>
      <c r="JTW155" s="2"/>
      <c r="JTX155" s="2"/>
      <c r="JTY155" s="2"/>
      <c r="JTZ155" s="2"/>
      <c r="JUA155" s="2"/>
      <c r="JUB155" s="2"/>
      <c r="JUC155" s="2"/>
      <c r="JUD155" s="2"/>
      <c r="JUE155" s="2"/>
      <c r="JUF155" s="2"/>
      <c r="JUG155" s="2"/>
      <c r="JUH155" s="2"/>
      <c r="JUI155" s="2"/>
      <c r="JUJ155" s="2"/>
      <c r="JUK155" s="2"/>
      <c r="JUL155" s="2"/>
      <c r="JUM155" s="2"/>
      <c r="JUN155" s="2"/>
      <c r="JUO155" s="2"/>
      <c r="JUP155" s="2"/>
      <c r="JUQ155" s="2"/>
      <c r="JUR155" s="2"/>
      <c r="JUS155" s="2"/>
      <c r="JUT155" s="2"/>
      <c r="JUU155" s="2"/>
      <c r="JUV155" s="2"/>
      <c r="JUW155" s="2"/>
      <c r="JUX155" s="2"/>
      <c r="JUY155" s="2"/>
      <c r="JUZ155" s="2"/>
      <c r="JVA155" s="2"/>
      <c r="JVB155" s="2"/>
      <c r="JVC155" s="2"/>
      <c r="JVD155" s="2"/>
      <c r="JVE155" s="2"/>
      <c r="JVF155" s="2"/>
      <c r="JVG155" s="2"/>
      <c r="JVH155" s="2"/>
      <c r="JVI155" s="2"/>
      <c r="JVJ155" s="2"/>
      <c r="JVK155" s="2"/>
      <c r="JVL155" s="2"/>
      <c r="JVM155" s="2"/>
      <c r="JVN155" s="2"/>
      <c r="JVO155" s="2"/>
      <c r="JVP155" s="2"/>
      <c r="JVQ155" s="2"/>
      <c r="JVR155" s="2"/>
      <c r="JVS155" s="2"/>
      <c r="JVT155" s="2"/>
      <c r="JVU155" s="2"/>
      <c r="JVV155" s="2"/>
      <c r="JVW155" s="2"/>
      <c r="JVX155" s="2"/>
      <c r="JVY155" s="2"/>
      <c r="JVZ155" s="2"/>
      <c r="JWA155" s="2"/>
      <c r="JWB155" s="2"/>
      <c r="JWC155" s="2"/>
      <c r="JWD155" s="2"/>
      <c r="JWE155" s="2"/>
      <c r="JWF155" s="2"/>
      <c r="JWG155" s="2"/>
      <c r="JWH155" s="2"/>
      <c r="JWI155" s="2"/>
      <c r="JWJ155" s="2"/>
      <c r="JWK155" s="2"/>
      <c r="JWL155" s="2"/>
      <c r="JWM155" s="2"/>
      <c r="JWN155" s="2"/>
      <c r="JWO155" s="2"/>
      <c r="JWP155" s="2"/>
      <c r="JWQ155" s="2"/>
      <c r="JWR155" s="2"/>
      <c r="JWS155" s="2"/>
      <c r="JWT155" s="2"/>
      <c r="JWU155" s="2"/>
      <c r="JWV155" s="2"/>
      <c r="JWW155" s="2"/>
      <c r="JWX155" s="2"/>
      <c r="JWY155" s="2"/>
      <c r="JWZ155" s="2"/>
      <c r="JXA155" s="2"/>
      <c r="JXB155" s="2"/>
      <c r="JXC155" s="2"/>
      <c r="JXD155" s="2"/>
      <c r="JXE155" s="2"/>
      <c r="JXF155" s="2"/>
      <c r="JXG155" s="2"/>
      <c r="JXH155" s="2"/>
      <c r="JXI155" s="2"/>
      <c r="JXJ155" s="2"/>
      <c r="JXK155" s="2"/>
      <c r="JXL155" s="2"/>
      <c r="JXM155" s="2"/>
      <c r="JXN155" s="2"/>
      <c r="JXO155" s="2"/>
      <c r="JXP155" s="2"/>
      <c r="JXQ155" s="2"/>
      <c r="JXR155" s="2"/>
      <c r="JXS155" s="2"/>
      <c r="JXT155" s="2"/>
      <c r="JXU155" s="2"/>
      <c r="JXV155" s="2"/>
      <c r="JXW155" s="2"/>
      <c r="JXX155" s="2"/>
      <c r="JXY155" s="2"/>
      <c r="JXZ155" s="2"/>
      <c r="JYA155" s="2"/>
      <c r="JYB155" s="2"/>
      <c r="JYC155" s="2"/>
      <c r="JYD155" s="2"/>
      <c r="JYE155" s="2"/>
      <c r="JYF155" s="2"/>
      <c r="JYG155" s="2"/>
      <c r="JYH155" s="2"/>
      <c r="JYI155" s="2"/>
      <c r="JYJ155" s="2"/>
      <c r="JYK155" s="2"/>
      <c r="JYL155" s="2"/>
      <c r="JYM155" s="2"/>
      <c r="JYN155" s="2"/>
      <c r="JYO155" s="2"/>
      <c r="JYP155" s="2"/>
      <c r="JYQ155" s="2"/>
      <c r="JYR155" s="2"/>
      <c r="JYS155" s="2"/>
      <c r="JYT155" s="2"/>
      <c r="JYU155" s="2"/>
      <c r="JYV155" s="2"/>
      <c r="JYW155" s="2"/>
      <c r="JYX155" s="2"/>
      <c r="JYY155" s="2"/>
      <c r="JYZ155" s="2"/>
      <c r="JZA155" s="2"/>
      <c r="JZB155" s="2"/>
      <c r="JZC155" s="2"/>
      <c r="JZD155" s="2"/>
      <c r="JZE155" s="2"/>
      <c r="JZF155" s="2"/>
      <c r="JZG155" s="2"/>
      <c r="JZH155" s="2"/>
      <c r="JZI155" s="2"/>
      <c r="JZJ155" s="2"/>
      <c r="JZK155" s="2"/>
      <c r="JZL155" s="2"/>
      <c r="JZM155" s="2"/>
      <c r="JZN155" s="2"/>
      <c r="JZO155" s="2"/>
      <c r="JZP155" s="2"/>
      <c r="JZQ155" s="2"/>
      <c r="JZR155" s="2"/>
      <c r="JZS155" s="2"/>
      <c r="JZT155" s="2"/>
      <c r="JZU155" s="2"/>
      <c r="JZV155" s="2"/>
      <c r="JZW155" s="2"/>
      <c r="JZX155" s="2"/>
      <c r="JZY155" s="2"/>
      <c r="JZZ155" s="2"/>
      <c r="KAA155" s="2"/>
      <c r="KAB155" s="2"/>
      <c r="KAC155" s="2"/>
      <c r="KAD155" s="2"/>
      <c r="KAE155" s="2"/>
      <c r="KAF155" s="2"/>
      <c r="KAG155" s="2"/>
      <c r="KAH155" s="2"/>
      <c r="KAI155" s="2"/>
      <c r="KAJ155" s="2"/>
      <c r="KAK155" s="2"/>
      <c r="KAL155" s="2"/>
      <c r="KAM155" s="2"/>
      <c r="KAN155" s="2"/>
      <c r="KAO155" s="2"/>
      <c r="KAP155" s="2"/>
      <c r="KAQ155" s="2"/>
      <c r="KAR155" s="2"/>
      <c r="KAS155" s="2"/>
      <c r="KAT155" s="2"/>
      <c r="KAU155" s="2"/>
      <c r="KAV155" s="2"/>
      <c r="KAW155" s="2"/>
      <c r="KAX155" s="2"/>
      <c r="KAY155" s="2"/>
      <c r="KAZ155" s="2"/>
      <c r="KBA155" s="2"/>
      <c r="KBB155" s="2"/>
      <c r="KBC155" s="2"/>
      <c r="KBD155" s="2"/>
      <c r="KBE155" s="2"/>
      <c r="KBF155" s="2"/>
      <c r="KBG155" s="2"/>
      <c r="KBH155" s="2"/>
      <c r="KBI155" s="2"/>
      <c r="KBJ155" s="2"/>
      <c r="KBK155" s="2"/>
      <c r="KBL155" s="2"/>
      <c r="KBM155" s="2"/>
      <c r="KBN155" s="2"/>
      <c r="KBO155" s="2"/>
      <c r="KBP155" s="2"/>
      <c r="KBQ155" s="2"/>
      <c r="KBR155" s="2"/>
      <c r="KBS155" s="2"/>
      <c r="KBT155" s="2"/>
      <c r="KBU155" s="2"/>
      <c r="KBV155" s="2"/>
      <c r="KBW155" s="2"/>
      <c r="KBX155" s="2"/>
      <c r="KBY155" s="2"/>
      <c r="KBZ155" s="2"/>
      <c r="KCA155" s="2"/>
      <c r="KCB155" s="2"/>
      <c r="KCC155" s="2"/>
      <c r="KCD155" s="2"/>
      <c r="KCE155" s="2"/>
      <c r="KCF155" s="2"/>
      <c r="KCG155" s="2"/>
      <c r="KCH155" s="2"/>
      <c r="KCI155" s="2"/>
      <c r="KCJ155" s="2"/>
      <c r="KCK155" s="2"/>
      <c r="KCL155" s="2"/>
      <c r="KCM155" s="2"/>
      <c r="KCN155" s="2"/>
      <c r="KCO155" s="2"/>
      <c r="KCP155" s="2"/>
      <c r="KCQ155" s="2"/>
      <c r="KCR155" s="2"/>
      <c r="KCS155" s="2"/>
      <c r="KCT155" s="2"/>
      <c r="KCU155" s="2"/>
      <c r="KCV155" s="2"/>
      <c r="KCW155" s="2"/>
      <c r="KCX155" s="2"/>
      <c r="KCY155" s="2"/>
      <c r="KCZ155" s="2"/>
      <c r="KDA155" s="2"/>
      <c r="KDB155" s="2"/>
      <c r="KDC155" s="2"/>
      <c r="KDD155" s="2"/>
      <c r="KDE155" s="2"/>
      <c r="KDF155" s="2"/>
      <c r="KDG155" s="2"/>
      <c r="KDH155" s="2"/>
      <c r="KDI155" s="2"/>
      <c r="KDJ155" s="2"/>
      <c r="KDK155" s="2"/>
      <c r="KDL155" s="2"/>
      <c r="KDM155" s="2"/>
      <c r="KDN155" s="2"/>
      <c r="KDO155" s="2"/>
      <c r="KDP155" s="2"/>
      <c r="KDQ155" s="2"/>
      <c r="KDR155" s="2"/>
      <c r="KDS155" s="2"/>
      <c r="KDT155" s="2"/>
      <c r="KDU155" s="2"/>
      <c r="KDV155" s="2"/>
      <c r="KDW155" s="2"/>
      <c r="KDX155" s="2"/>
      <c r="KDY155" s="2"/>
      <c r="KDZ155" s="2"/>
      <c r="KEA155" s="2"/>
      <c r="KEB155" s="2"/>
      <c r="KEC155" s="2"/>
      <c r="KED155" s="2"/>
      <c r="KEE155" s="2"/>
      <c r="KEF155" s="2"/>
      <c r="KEG155" s="2"/>
      <c r="KEH155" s="2"/>
      <c r="KEI155" s="2"/>
      <c r="KEJ155" s="2"/>
      <c r="KEK155" s="2"/>
      <c r="KEL155" s="2"/>
      <c r="KEM155" s="2"/>
      <c r="KEN155" s="2"/>
      <c r="KEO155" s="2"/>
      <c r="KEP155" s="2"/>
      <c r="KEQ155" s="2"/>
      <c r="KER155" s="2"/>
      <c r="KES155" s="2"/>
      <c r="KET155" s="2"/>
      <c r="KEU155" s="2"/>
      <c r="KEV155" s="2"/>
      <c r="KEW155" s="2"/>
      <c r="KEX155" s="2"/>
      <c r="KEY155" s="2"/>
      <c r="KEZ155" s="2"/>
      <c r="KFA155" s="2"/>
      <c r="KFB155" s="2"/>
      <c r="KFC155" s="2"/>
      <c r="KFD155" s="2"/>
      <c r="KFE155" s="2"/>
      <c r="KFF155" s="2"/>
      <c r="KFG155" s="2"/>
      <c r="KFH155" s="2"/>
      <c r="KFI155" s="2"/>
      <c r="KFJ155" s="2"/>
      <c r="KFK155" s="2"/>
      <c r="KFL155" s="2"/>
      <c r="KFM155" s="2"/>
      <c r="KFN155" s="2"/>
      <c r="KFO155" s="2"/>
      <c r="KFP155" s="2"/>
      <c r="KFQ155" s="2"/>
      <c r="KFR155" s="2"/>
      <c r="KFS155" s="2"/>
      <c r="KFT155" s="2"/>
      <c r="KFU155" s="2"/>
      <c r="KFV155" s="2"/>
      <c r="KFW155" s="2"/>
      <c r="KFX155" s="2"/>
      <c r="KFY155" s="2"/>
      <c r="KFZ155" s="2"/>
      <c r="KGA155" s="2"/>
      <c r="KGB155" s="2"/>
      <c r="KGC155" s="2"/>
      <c r="KGD155" s="2"/>
      <c r="KGE155" s="2"/>
      <c r="KGF155" s="2"/>
      <c r="KGG155" s="2"/>
      <c r="KGH155" s="2"/>
      <c r="KGI155" s="2"/>
      <c r="KGJ155" s="2"/>
      <c r="KGK155" s="2"/>
      <c r="KGL155" s="2"/>
      <c r="KGM155" s="2"/>
      <c r="KGN155" s="2"/>
      <c r="KGO155" s="2"/>
      <c r="KGP155" s="2"/>
      <c r="KGQ155" s="2"/>
      <c r="KGR155" s="2"/>
      <c r="KGS155" s="2"/>
      <c r="KGT155" s="2"/>
      <c r="KGU155" s="2"/>
      <c r="KGV155" s="2"/>
      <c r="KGW155" s="2"/>
      <c r="KGX155" s="2"/>
      <c r="KGY155" s="2"/>
      <c r="KGZ155" s="2"/>
      <c r="KHA155" s="2"/>
      <c r="KHB155" s="2"/>
      <c r="KHC155" s="2"/>
      <c r="KHD155" s="2"/>
      <c r="KHE155" s="2"/>
      <c r="KHF155" s="2"/>
      <c r="KHG155" s="2"/>
      <c r="KHH155" s="2"/>
      <c r="KHI155" s="2"/>
      <c r="KHJ155" s="2"/>
      <c r="KHK155" s="2"/>
      <c r="KHL155" s="2"/>
      <c r="KHM155" s="2"/>
      <c r="KHN155" s="2"/>
      <c r="KHO155" s="2"/>
      <c r="KHP155" s="2"/>
      <c r="KHQ155" s="2"/>
      <c r="KHR155" s="2"/>
      <c r="KHS155" s="2"/>
      <c r="KHT155" s="2"/>
      <c r="KHU155" s="2"/>
      <c r="KHV155" s="2"/>
      <c r="KHW155" s="2"/>
      <c r="KHX155" s="2"/>
      <c r="KHY155" s="2"/>
      <c r="KHZ155" s="2"/>
      <c r="KIA155" s="2"/>
      <c r="KIB155" s="2"/>
      <c r="KIC155" s="2"/>
      <c r="KID155" s="2"/>
      <c r="KIE155" s="2"/>
      <c r="KIF155" s="2"/>
      <c r="KIG155" s="2"/>
      <c r="KIH155" s="2"/>
      <c r="KII155" s="2"/>
      <c r="KIJ155" s="2"/>
      <c r="KIK155" s="2"/>
      <c r="KIL155" s="2"/>
      <c r="KIM155" s="2"/>
      <c r="KIN155" s="2"/>
      <c r="KIO155" s="2"/>
      <c r="KIP155" s="2"/>
      <c r="KIQ155" s="2"/>
      <c r="KIR155" s="2"/>
      <c r="KIS155" s="2"/>
      <c r="KIT155" s="2"/>
      <c r="KIU155" s="2"/>
      <c r="KIV155" s="2"/>
      <c r="KIW155" s="2"/>
      <c r="KIX155" s="2"/>
      <c r="KIY155" s="2"/>
      <c r="KIZ155" s="2"/>
      <c r="KJA155" s="2"/>
      <c r="KJB155" s="2"/>
      <c r="KJC155" s="2"/>
      <c r="KJD155" s="2"/>
      <c r="KJE155" s="2"/>
      <c r="KJF155" s="2"/>
      <c r="KJG155" s="2"/>
      <c r="KJH155" s="2"/>
      <c r="KJI155" s="2"/>
      <c r="KJJ155" s="2"/>
      <c r="KJK155" s="2"/>
      <c r="KJL155" s="2"/>
      <c r="KJM155" s="2"/>
      <c r="KJN155" s="2"/>
      <c r="KJO155" s="2"/>
      <c r="KJP155" s="2"/>
      <c r="KJQ155" s="2"/>
      <c r="KJR155" s="2"/>
      <c r="KJS155" s="2"/>
      <c r="KJT155" s="2"/>
      <c r="KJU155" s="2"/>
      <c r="KJV155" s="2"/>
      <c r="KJW155" s="2"/>
      <c r="KJX155" s="2"/>
      <c r="KJY155" s="2"/>
      <c r="KJZ155" s="2"/>
      <c r="KKA155" s="2"/>
      <c r="KKB155" s="2"/>
      <c r="KKC155" s="2"/>
      <c r="KKD155" s="2"/>
      <c r="KKE155" s="2"/>
      <c r="KKF155" s="2"/>
      <c r="KKG155" s="2"/>
      <c r="KKH155" s="2"/>
      <c r="KKI155" s="2"/>
      <c r="KKJ155" s="2"/>
      <c r="KKK155" s="2"/>
      <c r="KKL155" s="2"/>
      <c r="KKM155" s="2"/>
      <c r="KKN155" s="2"/>
      <c r="KKO155" s="2"/>
      <c r="KKP155" s="2"/>
      <c r="KKQ155" s="2"/>
      <c r="KKR155" s="2"/>
      <c r="KKS155" s="2"/>
      <c r="KKT155" s="2"/>
      <c r="KKU155" s="2"/>
      <c r="KKV155" s="2"/>
      <c r="KKW155" s="2"/>
      <c r="KKX155" s="2"/>
      <c r="KKY155" s="2"/>
      <c r="KKZ155" s="2"/>
      <c r="KLA155" s="2"/>
      <c r="KLB155" s="2"/>
      <c r="KLC155" s="2"/>
      <c r="KLD155" s="2"/>
      <c r="KLE155" s="2"/>
      <c r="KLF155" s="2"/>
      <c r="KLG155" s="2"/>
      <c r="KLH155" s="2"/>
      <c r="KLI155" s="2"/>
      <c r="KLJ155" s="2"/>
      <c r="KLK155" s="2"/>
      <c r="KLL155" s="2"/>
      <c r="KLM155" s="2"/>
      <c r="KLN155" s="2"/>
      <c r="KLO155" s="2"/>
      <c r="KLP155" s="2"/>
      <c r="KLQ155" s="2"/>
      <c r="KLR155" s="2"/>
      <c r="KLS155" s="2"/>
      <c r="KLT155" s="2"/>
      <c r="KLU155" s="2"/>
      <c r="KLV155" s="2"/>
      <c r="KLW155" s="2"/>
      <c r="KLX155" s="2"/>
      <c r="KLY155" s="2"/>
      <c r="KLZ155" s="2"/>
      <c r="KMA155" s="2"/>
      <c r="KMB155" s="2"/>
      <c r="KMC155" s="2"/>
      <c r="KMD155" s="2"/>
      <c r="KME155" s="2"/>
      <c r="KMF155" s="2"/>
      <c r="KMG155" s="2"/>
      <c r="KMH155" s="2"/>
      <c r="KMI155" s="2"/>
      <c r="KMJ155" s="2"/>
      <c r="KMK155" s="2"/>
      <c r="KML155" s="2"/>
      <c r="KMM155" s="2"/>
      <c r="KMN155" s="2"/>
      <c r="KMO155" s="2"/>
      <c r="KMP155" s="2"/>
      <c r="KMQ155" s="2"/>
      <c r="KMR155" s="2"/>
      <c r="KMS155" s="2"/>
      <c r="KMT155" s="2"/>
      <c r="KMU155" s="2"/>
      <c r="KMV155" s="2"/>
      <c r="KMW155" s="2"/>
      <c r="KMX155" s="2"/>
      <c r="KMY155" s="2"/>
      <c r="KMZ155" s="2"/>
      <c r="KNA155" s="2"/>
      <c r="KNB155" s="2"/>
      <c r="KNC155" s="2"/>
      <c r="KND155" s="2"/>
      <c r="KNE155" s="2"/>
      <c r="KNF155" s="2"/>
      <c r="KNG155" s="2"/>
      <c r="KNH155" s="2"/>
      <c r="KNI155" s="2"/>
      <c r="KNJ155" s="2"/>
      <c r="KNK155" s="2"/>
      <c r="KNL155" s="2"/>
      <c r="KNM155" s="2"/>
      <c r="KNN155" s="2"/>
      <c r="KNO155" s="2"/>
      <c r="KNP155" s="2"/>
      <c r="KNQ155" s="2"/>
      <c r="KNR155" s="2"/>
      <c r="KNS155" s="2"/>
      <c r="KNT155" s="2"/>
      <c r="KNU155" s="2"/>
      <c r="KNV155" s="2"/>
      <c r="KNW155" s="2"/>
      <c r="KNX155" s="2"/>
      <c r="KNY155" s="2"/>
      <c r="KNZ155" s="2"/>
      <c r="KOA155" s="2"/>
      <c r="KOB155" s="2"/>
      <c r="KOC155" s="2"/>
      <c r="KOD155" s="2"/>
      <c r="KOE155" s="2"/>
      <c r="KOF155" s="2"/>
      <c r="KOG155" s="2"/>
      <c r="KOH155" s="2"/>
      <c r="KOI155" s="2"/>
      <c r="KOJ155" s="2"/>
      <c r="KOK155" s="2"/>
      <c r="KOL155" s="2"/>
      <c r="KOM155" s="2"/>
      <c r="KON155" s="2"/>
      <c r="KOO155" s="2"/>
      <c r="KOP155" s="2"/>
      <c r="KOQ155" s="2"/>
      <c r="KOR155" s="2"/>
      <c r="KOS155" s="2"/>
      <c r="KOT155" s="2"/>
      <c r="KOU155" s="2"/>
      <c r="KOV155" s="2"/>
      <c r="KOW155" s="2"/>
      <c r="KOX155" s="2"/>
      <c r="KOY155" s="2"/>
      <c r="KOZ155" s="2"/>
      <c r="KPA155" s="2"/>
      <c r="KPB155" s="2"/>
      <c r="KPC155" s="2"/>
      <c r="KPD155" s="2"/>
      <c r="KPE155" s="2"/>
      <c r="KPF155" s="2"/>
      <c r="KPG155" s="2"/>
      <c r="KPH155" s="2"/>
      <c r="KPI155" s="2"/>
      <c r="KPJ155" s="2"/>
      <c r="KPK155" s="2"/>
      <c r="KPL155" s="2"/>
      <c r="KPM155" s="2"/>
      <c r="KPN155" s="2"/>
      <c r="KPO155" s="2"/>
      <c r="KPP155" s="2"/>
      <c r="KPQ155" s="2"/>
      <c r="KPR155" s="2"/>
      <c r="KPS155" s="2"/>
      <c r="KPT155" s="2"/>
      <c r="KPU155" s="2"/>
      <c r="KPV155" s="2"/>
      <c r="KPW155" s="2"/>
      <c r="KPX155" s="2"/>
      <c r="KPY155" s="2"/>
      <c r="KPZ155" s="2"/>
      <c r="KQA155" s="2"/>
      <c r="KQB155" s="2"/>
      <c r="KQC155" s="2"/>
      <c r="KQD155" s="2"/>
      <c r="KQE155" s="2"/>
      <c r="KQF155" s="2"/>
      <c r="KQG155" s="2"/>
      <c r="KQH155" s="2"/>
      <c r="KQI155" s="2"/>
      <c r="KQJ155" s="2"/>
      <c r="KQK155" s="2"/>
      <c r="KQL155" s="2"/>
      <c r="KQM155" s="2"/>
      <c r="KQN155" s="2"/>
      <c r="KQO155" s="2"/>
      <c r="KQP155" s="2"/>
      <c r="KQQ155" s="2"/>
      <c r="KQR155" s="2"/>
      <c r="KQS155" s="2"/>
      <c r="KQT155" s="2"/>
      <c r="KQU155" s="2"/>
      <c r="KQV155" s="2"/>
      <c r="KQW155" s="2"/>
      <c r="KQX155" s="2"/>
      <c r="KQY155" s="2"/>
      <c r="KQZ155" s="2"/>
      <c r="KRA155" s="2"/>
      <c r="KRB155" s="2"/>
      <c r="KRC155" s="2"/>
      <c r="KRD155" s="2"/>
      <c r="KRE155" s="2"/>
      <c r="KRF155" s="2"/>
      <c r="KRG155" s="2"/>
      <c r="KRH155" s="2"/>
      <c r="KRI155" s="2"/>
      <c r="KRJ155" s="2"/>
      <c r="KRK155" s="2"/>
      <c r="KRL155" s="2"/>
      <c r="KRM155" s="2"/>
      <c r="KRN155" s="2"/>
      <c r="KRO155" s="2"/>
      <c r="KRP155" s="2"/>
      <c r="KRQ155" s="2"/>
      <c r="KRR155" s="2"/>
      <c r="KRS155" s="2"/>
      <c r="KRT155" s="2"/>
      <c r="KRU155" s="2"/>
      <c r="KRV155" s="2"/>
      <c r="KRW155" s="2"/>
      <c r="KRX155" s="2"/>
      <c r="KRY155" s="2"/>
      <c r="KRZ155" s="2"/>
      <c r="KSA155" s="2"/>
      <c r="KSB155" s="2"/>
      <c r="KSC155" s="2"/>
      <c r="KSD155" s="2"/>
      <c r="KSE155" s="2"/>
      <c r="KSF155" s="2"/>
      <c r="KSG155" s="2"/>
      <c r="KSH155" s="2"/>
      <c r="KSI155" s="2"/>
      <c r="KSJ155" s="2"/>
      <c r="KSK155" s="2"/>
      <c r="KSL155" s="2"/>
      <c r="KSM155" s="2"/>
      <c r="KSN155" s="2"/>
      <c r="KSO155" s="2"/>
      <c r="KSP155" s="2"/>
      <c r="KSQ155" s="2"/>
      <c r="KSR155" s="2"/>
      <c r="KSS155" s="2"/>
      <c r="KST155" s="2"/>
      <c r="KSU155" s="2"/>
      <c r="KSV155" s="2"/>
      <c r="KSW155" s="2"/>
      <c r="KSX155" s="2"/>
      <c r="KSY155" s="2"/>
      <c r="KSZ155" s="2"/>
      <c r="KTA155" s="2"/>
      <c r="KTB155" s="2"/>
      <c r="KTC155" s="2"/>
      <c r="KTD155" s="2"/>
      <c r="KTE155" s="2"/>
      <c r="KTF155" s="2"/>
      <c r="KTG155" s="2"/>
      <c r="KTH155" s="2"/>
      <c r="KTI155" s="2"/>
      <c r="KTJ155" s="2"/>
      <c r="KTK155" s="2"/>
      <c r="KTL155" s="2"/>
      <c r="KTM155" s="2"/>
      <c r="KTN155" s="2"/>
      <c r="KTO155" s="2"/>
      <c r="KTP155" s="2"/>
      <c r="KTQ155" s="2"/>
      <c r="KTR155" s="2"/>
      <c r="KTS155" s="2"/>
      <c r="KTT155" s="2"/>
      <c r="KTU155" s="2"/>
      <c r="KTV155" s="2"/>
      <c r="KTW155" s="2"/>
      <c r="KTX155" s="2"/>
      <c r="KTY155" s="2"/>
      <c r="KTZ155" s="2"/>
      <c r="KUA155" s="2"/>
      <c r="KUB155" s="2"/>
      <c r="KUC155" s="2"/>
      <c r="KUD155" s="2"/>
      <c r="KUE155" s="2"/>
      <c r="KUF155" s="2"/>
      <c r="KUG155" s="2"/>
      <c r="KUH155" s="2"/>
      <c r="KUI155" s="2"/>
      <c r="KUJ155" s="2"/>
      <c r="KUK155" s="2"/>
      <c r="KUL155" s="2"/>
      <c r="KUM155" s="2"/>
      <c r="KUN155" s="2"/>
      <c r="KUO155" s="2"/>
      <c r="KUP155" s="2"/>
      <c r="KUQ155" s="2"/>
      <c r="KUR155" s="2"/>
      <c r="KUS155" s="2"/>
      <c r="KUT155" s="2"/>
      <c r="KUU155" s="2"/>
      <c r="KUV155" s="2"/>
      <c r="KUW155" s="2"/>
      <c r="KUX155" s="2"/>
      <c r="KUY155" s="2"/>
      <c r="KUZ155" s="2"/>
      <c r="KVA155" s="2"/>
      <c r="KVB155" s="2"/>
      <c r="KVC155" s="2"/>
      <c r="KVD155" s="2"/>
      <c r="KVE155" s="2"/>
      <c r="KVF155" s="2"/>
      <c r="KVG155" s="2"/>
      <c r="KVH155" s="2"/>
      <c r="KVI155" s="2"/>
      <c r="KVJ155" s="2"/>
      <c r="KVK155" s="2"/>
      <c r="KVL155" s="2"/>
      <c r="KVM155" s="2"/>
      <c r="KVN155" s="2"/>
      <c r="KVO155" s="2"/>
      <c r="KVP155" s="2"/>
      <c r="KVQ155" s="2"/>
      <c r="KVR155" s="2"/>
      <c r="KVS155" s="2"/>
      <c r="KVT155" s="2"/>
      <c r="KVU155" s="2"/>
      <c r="KVV155" s="2"/>
      <c r="KVW155" s="2"/>
      <c r="KVX155" s="2"/>
      <c r="KVY155" s="2"/>
      <c r="KVZ155" s="2"/>
      <c r="KWA155" s="2"/>
      <c r="KWB155" s="2"/>
      <c r="KWC155" s="2"/>
      <c r="KWD155" s="2"/>
      <c r="KWE155" s="2"/>
      <c r="KWF155" s="2"/>
      <c r="KWG155" s="2"/>
      <c r="KWH155" s="2"/>
      <c r="KWI155" s="2"/>
      <c r="KWJ155" s="2"/>
      <c r="KWK155" s="2"/>
      <c r="KWL155" s="2"/>
      <c r="KWM155" s="2"/>
      <c r="KWN155" s="2"/>
      <c r="KWO155" s="2"/>
      <c r="KWP155" s="2"/>
      <c r="KWQ155" s="2"/>
      <c r="KWR155" s="2"/>
      <c r="KWS155" s="2"/>
      <c r="KWT155" s="2"/>
      <c r="KWU155" s="2"/>
      <c r="KWV155" s="2"/>
      <c r="KWW155" s="2"/>
      <c r="KWX155" s="2"/>
      <c r="KWY155" s="2"/>
      <c r="KWZ155" s="2"/>
      <c r="KXA155" s="2"/>
      <c r="KXB155" s="2"/>
      <c r="KXC155" s="2"/>
      <c r="KXD155" s="2"/>
      <c r="KXE155" s="2"/>
      <c r="KXF155" s="2"/>
      <c r="KXG155" s="2"/>
      <c r="KXH155" s="2"/>
      <c r="KXI155" s="2"/>
      <c r="KXJ155" s="2"/>
      <c r="KXK155" s="2"/>
      <c r="KXL155" s="2"/>
      <c r="KXM155" s="2"/>
      <c r="KXN155" s="2"/>
      <c r="KXO155" s="2"/>
      <c r="KXP155" s="2"/>
      <c r="KXQ155" s="2"/>
      <c r="KXR155" s="2"/>
      <c r="KXS155" s="2"/>
      <c r="KXT155" s="2"/>
      <c r="KXU155" s="2"/>
      <c r="KXV155" s="2"/>
      <c r="KXW155" s="2"/>
      <c r="KXX155" s="2"/>
      <c r="KXY155" s="2"/>
      <c r="KXZ155" s="2"/>
      <c r="KYA155" s="2"/>
      <c r="KYB155" s="2"/>
      <c r="KYC155" s="2"/>
      <c r="KYD155" s="2"/>
      <c r="KYE155" s="2"/>
      <c r="KYF155" s="2"/>
      <c r="KYG155" s="2"/>
      <c r="KYH155" s="2"/>
      <c r="KYI155" s="2"/>
      <c r="KYJ155" s="2"/>
      <c r="KYK155" s="2"/>
      <c r="KYL155" s="2"/>
      <c r="KYM155" s="2"/>
      <c r="KYN155" s="2"/>
      <c r="KYO155" s="2"/>
      <c r="KYP155" s="2"/>
      <c r="KYQ155" s="2"/>
      <c r="KYR155" s="2"/>
      <c r="KYS155" s="2"/>
      <c r="KYT155" s="2"/>
      <c r="KYU155" s="2"/>
      <c r="KYV155" s="2"/>
      <c r="KYW155" s="2"/>
      <c r="KYX155" s="2"/>
      <c r="KYY155" s="2"/>
      <c r="KYZ155" s="2"/>
      <c r="KZA155" s="2"/>
      <c r="KZB155" s="2"/>
      <c r="KZC155" s="2"/>
      <c r="KZD155" s="2"/>
      <c r="KZE155" s="2"/>
      <c r="KZF155" s="2"/>
      <c r="KZG155" s="2"/>
      <c r="KZH155" s="2"/>
      <c r="KZI155" s="2"/>
      <c r="KZJ155" s="2"/>
      <c r="KZK155" s="2"/>
      <c r="KZL155" s="2"/>
      <c r="KZM155" s="2"/>
      <c r="KZN155" s="2"/>
      <c r="KZO155" s="2"/>
      <c r="KZP155" s="2"/>
      <c r="KZQ155" s="2"/>
      <c r="KZR155" s="2"/>
      <c r="KZS155" s="2"/>
      <c r="KZT155" s="2"/>
      <c r="KZU155" s="2"/>
      <c r="KZV155" s="2"/>
      <c r="KZW155" s="2"/>
      <c r="KZX155" s="2"/>
      <c r="KZY155" s="2"/>
      <c r="KZZ155" s="2"/>
      <c r="LAA155" s="2"/>
      <c r="LAB155" s="2"/>
      <c r="LAC155" s="2"/>
      <c r="LAD155" s="2"/>
      <c r="LAE155" s="2"/>
      <c r="LAF155" s="2"/>
      <c r="LAG155" s="2"/>
      <c r="LAH155" s="2"/>
      <c r="LAI155" s="2"/>
      <c r="LAJ155" s="2"/>
      <c r="LAK155" s="2"/>
      <c r="LAL155" s="2"/>
      <c r="LAM155" s="2"/>
      <c r="LAN155" s="2"/>
      <c r="LAO155" s="2"/>
      <c r="LAP155" s="2"/>
      <c r="LAQ155" s="2"/>
      <c r="LAR155" s="2"/>
      <c r="LAS155" s="2"/>
      <c r="LAT155" s="2"/>
      <c r="LAU155" s="2"/>
      <c r="LAV155" s="2"/>
      <c r="LAW155" s="2"/>
      <c r="LAX155" s="2"/>
      <c r="LAY155" s="2"/>
      <c r="LAZ155" s="2"/>
      <c r="LBA155" s="2"/>
      <c r="LBB155" s="2"/>
      <c r="LBC155" s="2"/>
      <c r="LBD155" s="2"/>
      <c r="LBE155" s="2"/>
      <c r="LBF155" s="2"/>
      <c r="LBG155" s="2"/>
      <c r="LBH155" s="2"/>
      <c r="LBI155" s="2"/>
      <c r="LBJ155" s="2"/>
      <c r="LBK155" s="2"/>
      <c r="LBL155" s="2"/>
      <c r="LBM155" s="2"/>
      <c r="LBN155" s="2"/>
      <c r="LBO155" s="2"/>
      <c r="LBP155" s="2"/>
      <c r="LBQ155" s="2"/>
      <c r="LBR155" s="2"/>
      <c r="LBS155" s="2"/>
      <c r="LBT155" s="2"/>
      <c r="LBU155" s="2"/>
      <c r="LBV155" s="2"/>
      <c r="LBW155" s="2"/>
      <c r="LBX155" s="2"/>
      <c r="LBY155" s="2"/>
      <c r="LBZ155" s="2"/>
      <c r="LCA155" s="2"/>
      <c r="LCB155" s="2"/>
      <c r="LCC155" s="2"/>
      <c r="LCD155" s="2"/>
      <c r="LCE155" s="2"/>
      <c r="LCF155" s="2"/>
      <c r="LCG155" s="2"/>
      <c r="LCH155" s="2"/>
      <c r="LCI155" s="2"/>
      <c r="LCJ155" s="2"/>
      <c r="LCK155" s="2"/>
      <c r="LCL155" s="2"/>
      <c r="LCM155" s="2"/>
      <c r="LCN155" s="2"/>
      <c r="LCO155" s="2"/>
      <c r="LCP155" s="2"/>
      <c r="LCQ155" s="2"/>
      <c r="LCR155" s="2"/>
      <c r="LCS155" s="2"/>
      <c r="LCT155" s="2"/>
      <c r="LCU155" s="2"/>
      <c r="LCV155" s="2"/>
      <c r="LCW155" s="2"/>
      <c r="LCX155" s="2"/>
      <c r="LCY155" s="2"/>
      <c r="LCZ155" s="2"/>
      <c r="LDA155" s="2"/>
      <c r="LDB155" s="2"/>
      <c r="LDC155" s="2"/>
      <c r="LDD155" s="2"/>
      <c r="LDE155" s="2"/>
      <c r="LDF155" s="2"/>
      <c r="LDG155" s="2"/>
      <c r="LDH155" s="2"/>
      <c r="LDI155" s="2"/>
      <c r="LDJ155" s="2"/>
      <c r="LDK155" s="2"/>
      <c r="LDL155" s="2"/>
      <c r="LDM155" s="2"/>
      <c r="LDN155" s="2"/>
      <c r="LDO155" s="2"/>
      <c r="LDP155" s="2"/>
      <c r="LDQ155" s="2"/>
      <c r="LDR155" s="2"/>
      <c r="LDS155" s="2"/>
      <c r="LDT155" s="2"/>
      <c r="LDU155" s="2"/>
      <c r="LDV155" s="2"/>
      <c r="LDW155" s="2"/>
      <c r="LDX155" s="2"/>
      <c r="LDY155" s="2"/>
      <c r="LDZ155" s="2"/>
      <c r="LEA155" s="2"/>
      <c r="LEB155" s="2"/>
      <c r="LEC155" s="2"/>
      <c r="LED155" s="2"/>
      <c r="LEE155" s="2"/>
      <c r="LEF155" s="2"/>
      <c r="LEG155" s="2"/>
      <c r="LEH155" s="2"/>
      <c r="LEI155" s="2"/>
      <c r="LEJ155" s="2"/>
      <c r="LEK155" s="2"/>
      <c r="LEL155" s="2"/>
      <c r="LEM155" s="2"/>
      <c r="LEN155" s="2"/>
      <c r="LEO155" s="2"/>
      <c r="LEP155" s="2"/>
      <c r="LEQ155" s="2"/>
      <c r="LER155" s="2"/>
      <c r="LES155" s="2"/>
      <c r="LET155" s="2"/>
      <c r="LEU155" s="2"/>
      <c r="LEV155" s="2"/>
      <c r="LEW155" s="2"/>
      <c r="LEX155" s="2"/>
      <c r="LEY155" s="2"/>
      <c r="LEZ155" s="2"/>
      <c r="LFA155" s="2"/>
      <c r="LFB155" s="2"/>
      <c r="LFC155" s="2"/>
      <c r="LFD155" s="2"/>
      <c r="LFE155" s="2"/>
      <c r="LFF155" s="2"/>
      <c r="LFG155" s="2"/>
      <c r="LFH155" s="2"/>
      <c r="LFI155" s="2"/>
      <c r="LFJ155" s="2"/>
      <c r="LFK155" s="2"/>
      <c r="LFL155" s="2"/>
      <c r="LFM155" s="2"/>
      <c r="LFN155" s="2"/>
      <c r="LFO155" s="2"/>
      <c r="LFP155" s="2"/>
      <c r="LFQ155" s="2"/>
      <c r="LFR155" s="2"/>
      <c r="LFS155" s="2"/>
      <c r="LFT155" s="2"/>
      <c r="LFU155" s="2"/>
      <c r="LFV155" s="2"/>
      <c r="LFW155" s="2"/>
      <c r="LFX155" s="2"/>
      <c r="LFY155" s="2"/>
      <c r="LFZ155" s="2"/>
      <c r="LGA155" s="2"/>
      <c r="LGB155" s="2"/>
      <c r="LGC155" s="2"/>
      <c r="LGD155" s="2"/>
      <c r="LGE155" s="2"/>
      <c r="LGF155" s="2"/>
      <c r="LGG155" s="2"/>
      <c r="LGH155" s="2"/>
      <c r="LGI155" s="2"/>
      <c r="LGJ155" s="2"/>
      <c r="LGK155" s="2"/>
      <c r="LGL155" s="2"/>
      <c r="LGM155" s="2"/>
      <c r="LGN155" s="2"/>
      <c r="LGO155" s="2"/>
      <c r="LGP155" s="2"/>
      <c r="LGQ155" s="2"/>
      <c r="LGR155" s="2"/>
      <c r="LGS155" s="2"/>
      <c r="LGT155" s="2"/>
      <c r="LGU155" s="2"/>
      <c r="LGV155" s="2"/>
      <c r="LGW155" s="2"/>
      <c r="LGX155" s="2"/>
      <c r="LGY155" s="2"/>
      <c r="LGZ155" s="2"/>
      <c r="LHA155" s="2"/>
      <c r="LHB155" s="2"/>
      <c r="LHC155" s="2"/>
      <c r="LHD155" s="2"/>
      <c r="LHE155" s="2"/>
      <c r="LHF155" s="2"/>
      <c r="LHG155" s="2"/>
      <c r="LHH155" s="2"/>
      <c r="LHI155" s="2"/>
      <c r="LHJ155" s="2"/>
      <c r="LHK155" s="2"/>
      <c r="LHL155" s="2"/>
      <c r="LHM155" s="2"/>
      <c r="LHN155" s="2"/>
      <c r="LHO155" s="2"/>
      <c r="LHP155" s="2"/>
      <c r="LHQ155" s="2"/>
      <c r="LHR155" s="2"/>
      <c r="LHS155" s="2"/>
      <c r="LHT155" s="2"/>
      <c r="LHU155" s="2"/>
      <c r="LHV155" s="2"/>
      <c r="LHW155" s="2"/>
      <c r="LHX155" s="2"/>
      <c r="LHY155" s="2"/>
      <c r="LHZ155" s="2"/>
      <c r="LIA155" s="2"/>
      <c r="LIB155" s="2"/>
      <c r="LIC155" s="2"/>
      <c r="LID155" s="2"/>
      <c r="LIE155" s="2"/>
      <c r="LIF155" s="2"/>
      <c r="LIG155" s="2"/>
      <c r="LIH155" s="2"/>
      <c r="LII155" s="2"/>
      <c r="LIJ155" s="2"/>
      <c r="LIK155" s="2"/>
      <c r="LIL155" s="2"/>
      <c r="LIM155" s="2"/>
      <c r="LIN155" s="2"/>
      <c r="LIO155" s="2"/>
      <c r="LIP155" s="2"/>
      <c r="LIQ155" s="2"/>
      <c r="LIR155" s="2"/>
      <c r="LIS155" s="2"/>
      <c r="LIT155" s="2"/>
      <c r="LIU155" s="2"/>
      <c r="LIV155" s="2"/>
      <c r="LIW155" s="2"/>
      <c r="LIX155" s="2"/>
      <c r="LIY155" s="2"/>
      <c r="LIZ155" s="2"/>
      <c r="LJA155" s="2"/>
      <c r="LJB155" s="2"/>
      <c r="LJC155" s="2"/>
      <c r="LJD155" s="2"/>
      <c r="LJE155" s="2"/>
      <c r="LJF155" s="2"/>
      <c r="LJG155" s="2"/>
      <c r="LJH155" s="2"/>
      <c r="LJI155" s="2"/>
      <c r="LJJ155" s="2"/>
      <c r="LJK155" s="2"/>
      <c r="LJL155" s="2"/>
      <c r="LJM155" s="2"/>
      <c r="LJN155" s="2"/>
      <c r="LJO155" s="2"/>
      <c r="LJP155" s="2"/>
      <c r="LJQ155" s="2"/>
      <c r="LJR155" s="2"/>
      <c r="LJS155" s="2"/>
      <c r="LJT155" s="2"/>
      <c r="LJU155" s="2"/>
      <c r="LJV155" s="2"/>
      <c r="LJW155" s="2"/>
      <c r="LJX155" s="2"/>
      <c r="LJY155" s="2"/>
      <c r="LJZ155" s="2"/>
      <c r="LKA155" s="2"/>
      <c r="LKB155" s="2"/>
      <c r="LKC155" s="2"/>
      <c r="LKD155" s="2"/>
      <c r="LKE155" s="2"/>
      <c r="LKF155" s="2"/>
      <c r="LKG155" s="2"/>
      <c r="LKH155" s="2"/>
      <c r="LKI155" s="2"/>
      <c r="LKJ155" s="2"/>
      <c r="LKK155" s="2"/>
      <c r="LKL155" s="2"/>
      <c r="LKM155" s="2"/>
      <c r="LKN155" s="2"/>
      <c r="LKO155" s="2"/>
      <c r="LKP155" s="2"/>
      <c r="LKQ155" s="2"/>
      <c r="LKR155" s="2"/>
      <c r="LKS155" s="2"/>
      <c r="LKT155" s="2"/>
      <c r="LKU155" s="2"/>
      <c r="LKV155" s="2"/>
      <c r="LKW155" s="2"/>
      <c r="LKX155" s="2"/>
      <c r="LKY155" s="2"/>
      <c r="LKZ155" s="2"/>
      <c r="LLA155" s="2"/>
      <c r="LLB155" s="2"/>
      <c r="LLC155" s="2"/>
      <c r="LLD155" s="2"/>
      <c r="LLE155" s="2"/>
      <c r="LLF155" s="2"/>
      <c r="LLG155" s="2"/>
      <c r="LLH155" s="2"/>
      <c r="LLI155" s="2"/>
      <c r="LLJ155" s="2"/>
      <c r="LLK155" s="2"/>
      <c r="LLL155" s="2"/>
      <c r="LLM155" s="2"/>
      <c r="LLN155" s="2"/>
      <c r="LLO155" s="2"/>
      <c r="LLP155" s="2"/>
      <c r="LLQ155" s="2"/>
      <c r="LLR155" s="2"/>
      <c r="LLS155" s="2"/>
      <c r="LLT155" s="2"/>
      <c r="LLU155" s="2"/>
      <c r="LLV155" s="2"/>
      <c r="LLW155" s="2"/>
      <c r="LLX155" s="2"/>
      <c r="LLY155" s="2"/>
      <c r="LLZ155" s="2"/>
      <c r="LMA155" s="2"/>
      <c r="LMB155" s="2"/>
      <c r="LMC155" s="2"/>
      <c r="LMD155" s="2"/>
      <c r="LME155" s="2"/>
      <c r="LMF155" s="2"/>
      <c r="LMG155" s="2"/>
      <c r="LMH155" s="2"/>
      <c r="LMI155" s="2"/>
      <c r="LMJ155" s="2"/>
      <c r="LMK155" s="2"/>
      <c r="LML155" s="2"/>
      <c r="LMM155" s="2"/>
      <c r="LMN155" s="2"/>
      <c r="LMO155" s="2"/>
      <c r="LMP155" s="2"/>
      <c r="LMQ155" s="2"/>
      <c r="LMR155" s="2"/>
      <c r="LMS155" s="2"/>
      <c r="LMT155" s="2"/>
      <c r="LMU155" s="2"/>
      <c r="LMV155" s="2"/>
      <c r="LMW155" s="2"/>
      <c r="LMX155" s="2"/>
      <c r="LMY155" s="2"/>
      <c r="LMZ155" s="2"/>
      <c r="LNA155" s="2"/>
      <c r="LNB155" s="2"/>
      <c r="LNC155" s="2"/>
      <c r="LND155" s="2"/>
      <c r="LNE155" s="2"/>
      <c r="LNF155" s="2"/>
      <c r="LNG155" s="2"/>
      <c r="LNH155" s="2"/>
      <c r="LNI155" s="2"/>
      <c r="LNJ155" s="2"/>
      <c r="LNK155" s="2"/>
      <c r="LNL155" s="2"/>
      <c r="LNM155" s="2"/>
      <c r="LNN155" s="2"/>
      <c r="LNO155" s="2"/>
      <c r="LNP155" s="2"/>
      <c r="LNQ155" s="2"/>
      <c r="LNR155" s="2"/>
      <c r="LNS155" s="2"/>
      <c r="LNT155" s="2"/>
      <c r="LNU155" s="2"/>
      <c r="LNV155" s="2"/>
      <c r="LNW155" s="2"/>
      <c r="LNX155" s="2"/>
      <c r="LNY155" s="2"/>
      <c r="LNZ155" s="2"/>
      <c r="LOA155" s="2"/>
      <c r="LOB155" s="2"/>
      <c r="LOC155" s="2"/>
      <c r="LOD155" s="2"/>
      <c r="LOE155" s="2"/>
      <c r="LOF155" s="2"/>
      <c r="LOG155" s="2"/>
      <c r="LOH155" s="2"/>
      <c r="LOI155" s="2"/>
      <c r="LOJ155" s="2"/>
      <c r="LOK155" s="2"/>
      <c r="LOL155" s="2"/>
      <c r="LOM155" s="2"/>
      <c r="LON155" s="2"/>
      <c r="LOO155" s="2"/>
      <c r="LOP155" s="2"/>
      <c r="LOQ155" s="2"/>
      <c r="LOR155" s="2"/>
      <c r="LOS155" s="2"/>
      <c r="LOT155" s="2"/>
      <c r="LOU155" s="2"/>
      <c r="LOV155" s="2"/>
      <c r="LOW155" s="2"/>
      <c r="LOX155" s="2"/>
      <c r="LOY155" s="2"/>
      <c r="LOZ155" s="2"/>
      <c r="LPA155" s="2"/>
      <c r="LPB155" s="2"/>
      <c r="LPC155" s="2"/>
      <c r="LPD155" s="2"/>
      <c r="LPE155" s="2"/>
      <c r="LPF155" s="2"/>
      <c r="LPG155" s="2"/>
      <c r="LPH155" s="2"/>
      <c r="LPI155" s="2"/>
      <c r="LPJ155" s="2"/>
      <c r="LPK155" s="2"/>
      <c r="LPL155" s="2"/>
      <c r="LPM155" s="2"/>
      <c r="LPN155" s="2"/>
      <c r="LPO155" s="2"/>
      <c r="LPP155" s="2"/>
      <c r="LPQ155" s="2"/>
      <c r="LPR155" s="2"/>
      <c r="LPS155" s="2"/>
      <c r="LPT155" s="2"/>
      <c r="LPU155" s="2"/>
      <c r="LPV155" s="2"/>
      <c r="LPW155" s="2"/>
      <c r="LPX155" s="2"/>
      <c r="LPY155" s="2"/>
      <c r="LPZ155" s="2"/>
      <c r="LQA155" s="2"/>
      <c r="LQB155" s="2"/>
      <c r="LQC155" s="2"/>
      <c r="LQD155" s="2"/>
      <c r="LQE155" s="2"/>
      <c r="LQF155" s="2"/>
      <c r="LQG155" s="2"/>
      <c r="LQH155" s="2"/>
      <c r="LQI155" s="2"/>
      <c r="LQJ155" s="2"/>
      <c r="LQK155" s="2"/>
      <c r="LQL155" s="2"/>
      <c r="LQM155" s="2"/>
      <c r="LQN155" s="2"/>
      <c r="LQO155" s="2"/>
      <c r="LQP155" s="2"/>
      <c r="LQQ155" s="2"/>
      <c r="LQR155" s="2"/>
      <c r="LQS155" s="2"/>
      <c r="LQT155" s="2"/>
      <c r="LQU155" s="2"/>
      <c r="LQV155" s="2"/>
      <c r="LQW155" s="2"/>
      <c r="LQX155" s="2"/>
      <c r="LQY155" s="2"/>
      <c r="LQZ155" s="2"/>
      <c r="LRA155" s="2"/>
      <c r="LRB155" s="2"/>
      <c r="LRC155" s="2"/>
      <c r="LRD155" s="2"/>
      <c r="LRE155" s="2"/>
      <c r="LRF155" s="2"/>
      <c r="LRG155" s="2"/>
      <c r="LRH155" s="2"/>
      <c r="LRI155" s="2"/>
      <c r="LRJ155" s="2"/>
      <c r="LRK155" s="2"/>
      <c r="LRL155" s="2"/>
      <c r="LRM155" s="2"/>
      <c r="LRN155" s="2"/>
      <c r="LRO155" s="2"/>
      <c r="LRP155" s="2"/>
      <c r="LRQ155" s="2"/>
      <c r="LRR155" s="2"/>
      <c r="LRS155" s="2"/>
      <c r="LRT155" s="2"/>
      <c r="LRU155" s="2"/>
      <c r="LRV155" s="2"/>
      <c r="LRW155" s="2"/>
      <c r="LRX155" s="2"/>
      <c r="LRY155" s="2"/>
      <c r="LRZ155" s="2"/>
      <c r="LSA155" s="2"/>
      <c r="LSB155" s="2"/>
      <c r="LSC155" s="2"/>
      <c r="LSD155" s="2"/>
      <c r="LSE155" s="2"/>
      <c r="LSF155" s="2"/>
      <c r="LSG155" s="2"/>
      <c r="LSH155" s="2"/>
      <c r="LSI155" s="2"/>
      <c r="LSJ155" s="2"/>
      <c r="LSK155" s="2"/>
      <c r="LSL155" s="2"/>
      <c r="LSM155" s="2"/>
      <c r="LSN155" s="2"/>
      <c r="LSO155" s="2"/>
      <c r="LSP155" s="2"/>
      <c r="LSQ155" s="2"/>
      <c r="LSR155" s="2"/>
      <c r="LSS155" s="2"/>
      <c r="LST155" s="2"/>
      <c r="LSU155" s="2"/>
      <c r="LSV155" s="2"/>
      <c r="LSW155" s="2"/>
      <c r="LSX155" s="2"/>
      <c r="LSY155" s="2"/>
      <c r="LSZ155" s="2"/>
      <c r="LTA155" s="2"/>
      <c r="LTB155" s="2"/>
      <c r="LTC155" s="2"/>
      <c r="LTD155" s="2"/>
      <c r="LTE155" s="2"/>
      <c r="LTF155" s="2"/>
      <c r="LTG155" s="2"/>
      <c r="LTH155" s="2"/>
      <c r="LTI155" s="2"/>
      <c r="LTJ155" s="2"/>
      <c r="LTK155" s="2"/>
      <c r="LTL155" s="2"/>
      <c r="LTM155" s="2"/>
      <c r="LTN155" s="2"/>
      <c r="LTO155" s="2"/>
      <c r="LTP155" s="2"/>
      <c r="LTQ155" s="2"/>
      <c r="LTR155" s="2"/>
      <c r="LTS155" s="2"/>
      <c r="LTT155" s="2"/>
      <c r="LTU155" s="2"/>
      <c r="LTV155" s="2"/>
      <c r="LTW155" s="2"/>
      <c r="LTX155" s="2"/>
      <c r="LTY155" s="2"/>
      <c r="LTZ155" s="2"/>
      <c r="LUA155" s="2"/>
      <c r="LUB155" s="2"/>
      <c r="LUC155" s="2"/>
      <c r="LUD155" s="2"/>
      <c r="LUE155" s="2"/>
      <c r="LUF155" s="2"/>
      <c r="LUG155" s="2"/>
      <c r="LUH155" s="2"/>
      <c r="LUI155" s="2"/>
      <c r="LUJ155" s="2"/>
      <c r="LUK155" s="2"/>
      <c r="LUL155" s="2"/>
      <c r="LUM155" s="2"/>
      <c r="LUN155" s="2"/>
      <c r="LUO155" s="2"/>
      <c r="LUP155" s="2"/>
      <c r="LUQ155" s="2"/>
      <c r="LUR155" s="2"/>
      <c r="LUS155" s="2"/>
      <c r="LUT155" s="2"/>
      <c r="LUU155" s="2"/>
      <c r="LUV155" s="2"/>
      <c r="LUW155" s="2"/>
      <c r="LUX155" s="2"/>
      <c r="LUY155" s="2"/>
      <c r="LUZ155" s="2"/>
      <c r="LVA155" s="2"/>
      <c r="LVB155" s="2"/>
      <c r="LVC155" s="2"/>
      <c r="LVD155" s="2"/>
      <c r="LVE155" s="2"/>
      <c r="LVF155" s="2"/>
      <c r="LVG155" s="2"/>
      <c r="LVH155" s="2"/>
      <c r="LVI155" s="2"/>
      <c r="LVJ155" s="2"/>
      <c r="LVK155" s="2"/>
      <c r="LVL155" s="2"/>
      <c r="LVM155" s="2"/>
      <c r="LVN155" s="2"/>
      <c r="LVO155" s="2"/>
      <c r="LVP155" s="2"/>
      <c r="LVQ155" s="2"/>
      <c r="LVR155" s="2"/>
      <c r="LVS155" s="2"/>
      <c r="LVT155" s="2"/>
      <c r="LVU155" s="2"/>
      <c r="LVV155" s="2"/>
      <c r="LVW155" s="2"/>
      <c r="LVX155" s="2"/>
      <c r="LVY155" s="2"/>
      <c r="LVZ155" s="2"/>
      <c r="LWA155" s="2"/>
      <c r="LWB155" s="2"/>
      <c r="LWC155" s="2"/>
      <c r="LWD155" s="2"/>
      <c r="LWE155" s="2"/>
      <c r="LWF155" s="2"/>
      <c r="LWG155" s="2"/>
      <c r="LWH155" s="2"/>
      <c r="LWI155" s="2"/>
      <c r="LWJ155" s="2"/>
      <c r="LWK155" s="2"/>
      <c r="LWL155" s="2"/>
      <c r="LWM155" s="2"/>
      <c r="LWN155" s="2"/>
      <c r="LWO155" s="2"/>
      <c r="LWP155" s="2"/>
      <c r="LWQ155" s="2"/>
      <c r="LWR155" s="2"/>
      <c r="LWS155" s="2"/>
      <c r="LWT155" s="2"/>
      <c r="LWU155" s="2"/>
      <c r="LWV155" s="2"/>
      <c r="LWW155" s="2"/>
      <c r="LWX155" s="2"/>
      <c r="LWY155" s="2"/>
      <c r="LWZ155" s="2"/>
      <c r="LXA155" s="2"/>
      <c r="LXB155" s="2"/>
      <c r="LXC155" s="2"/>
      <c r="LXD155" s="2"/>
      <c r="LXE155" s="2"/>
      <c r="LXF155" s="2"/>
      <c r="LXG155" s="2"/>
      <c r="LXH155" s="2"/>
      <c r="LXI155" s="2"/>
      <c r="LXJ155" s="2"/>
      <c r="LXK155" s="2"/>
      <c r="LXL155" s="2"/>
      <c r="LXM155" s="2"/>
      <c r="LXN155" s="2"/>
      <c r="LXO155" s="2"/>
      <c r="LXP155" s="2"/>
      <c r="LXQ155" s="2"/>
      <c r="LXR155" s="2"/>
      <c r="LXS155" s="2"/>
      <c r="LXT155" s="2"/>
      <c r="LXU155" s="2"/>
      <c r="LXV155" s="2"/>
      <c r="LXW155" s="2"/>
      <c r="LXX155" s="2"/>
      <c r="LXY155" s="2"/>
      <c r="LXZ155" s="2"/>
      <c r="LYA155" s="2"/>
      <c r="LYB155" s="2"/>
      <c r="LYC155" s="2"/>
      <c r="LYD155" s="2"/>
      <c r="LYE155" s="2"/>
      <c r="LYF155" s="2"/>
      <c r="LYG155" s="2"/>
      <c r="LYH155" s="2"/>
      <c r="LYI155" s="2"/>
      <c r="LYJ155" s="2"/>
      <c r="LYK155" s="2"/>
      <c r="LYL155" s="2"/>
      <c r="LYM155" s="2"/>
      <c r="LYN155" s="2"/>
      <c r="LYO155" s="2"/>
      <c r="LYP155" s="2"/>
      <c r="LYQ155" s="2"/>
      <c r="LYR155" s="2"/>
      <c r="LYS155" s="2"/>
      <c r="LYT155" s="2"/>
      <c r="LYU155" s="2"/>
      <c r="LYV155" s="2"/>
      <c r="LYW155" s="2"/>
      <c r="LYX155" s="2"/>
      <c r="LYY155" s="2"/>
      <c r="LYZ155" s="2"/>
      <c r="LZA155" s="2"/>
      <c r="LZB155" s="2"/>
      <c r="LZC155" s="2"/>
      <c r="LZD155" s="2"/>
      <c r="LZE155" s="2"/>
      <c r="LZF155" s="2"/>
      <c r="LZG155" s="2"/>
      <c r="LZH155" s="2"/>
      <c r="LZI155" s="2"/>
      <c r="LZJ155" s="2"/>
      <c r="LZK155" s="2"/>
      <c r="LZL155" s="2"/>
      <c r="LZM155" s="2"/>
      <c r="LZN155" s="2"/>
      <c r="LZO155" s="2"/>
      <c r="LZP155" s="2"/>
      <c r="LZQ155" s="2"/>
      <c r="LZR155" s="2"/>
      <c r="LZS155" s="2"/>
      <c r="LZT155" s="2"/>
      <c r="LZU155" s="2"/>
      <c r="LZV155" s="2"/>
      <c r="LZW155" s="2"/>
      <c r="LZX155" s="2"/>
      <c r="LZY155" s="2"/>
      <c r="LZZ155" s="2"/>
      <c r="MAA155" s="2"/>
      <c r="MAB155" s="2"/>
      <c r="MAC155" s="2"/>
      <c r="MAD155" s="2"/>
      <c r="MAE155" s="2"/>
      <c r="MAF155" s="2"/>
      <c r="MAG155" s="2"/>
      <c r="MAH155" s="2"/>
      <c r="MAI155" s="2"/>
      <c r="MAJ155" s="2"/>
      <c r="MAK155" s="2"/>
      <c r="MAL155" s="2"/>
      <c r="MAM155" s="2"/>
      <c r="MAN155" s="2"/>
      <c r="MAO155" s="2"/>
      <c r="MAP155" s="2"/>
      <c r="MAQ155" s="2"/>
      <c r="MAR155" s="2"/>
      <c r="MAS155" s="2"/>
      <c r="MAT155" s="2"/>
      <c r="MAU155" s="2"/>
      <c r="MAV155" s="2"/>
      <c r="MAW155" s="2"/>
      <c r="MAX155" s="2"/>
      <c r="MAY155" s="2"/>
      <c r="MAZ155" s="2"/>
      <c r="MBA155" s="2"/>
      <c r="MBB155" s="2"/>
      <c r="MBC155" s="2"/>
      <c r="MBD155" s="2"/>
      <c r="MBE155" s="2"/>
      <c r="MBF155" s="2"/>
      <c r="MBG155" s="2"/>
      <c r="MBH155" s="2"/>
      <c r="MBI155" s="2"/>
      <c r="MBJ155" s="2"/>
      <c r="MBK155" s="2"/>
      <c r="MBL155" s="2"/>
      <c r="MBM155" s="2"/>
      <c r="MBN155" s="2"/>
      <c r="MBO155" s="2"/>
      <c r="MBP155" s="2"/>
      <c r="MBQ155" s="2"/>
      <c r="MBR155" s="2"/>
      <c r="MBS155" s="2"/>
      <c r="MBT155" s="2"/>
      <c r="MBU155" s="2"/>
      <c r="MBV155" s="2"/>
      <c r="MBW155" s="2"/>
      <c r="MBX155" s="2"/>
      <c r="MBY155" s="2"/>
      <c r="MBZ155" s="2"/>
      <c r="MCA155" s="2"/>
      <c r="MCB155" s="2"/>
      <c r="MCC155" s="2"/>
      <c r="MCD155" s="2"/>
      <c r="MCE155" s="2"/>
      <c r="MCF155" s="2"/>
      <c r="MCG155" s="2"/>
      <c r="MCH155" s="2"/>
      <c r="MCI155" s="2"/>
      <c r="MCJ155" s="2"/>
      <c r="MCK155" s="2"/>
      <c r="MCL155" s="2"/>
      <c r="MCM155" s="2"/>
      <c r="MCN155" s="2"/>
      <c r="MCO155" s="2"/>
      <c r="MCP155" s="2"/>
      <c r="MCQ155" s="2"/>
      <c r="MCR155" s="2"/>
      <c r="MCS155" s="2"/>
      <c r="MCT155" s="2"/>
      <c r="MCU155" s="2"/>
      <c r="MCV155" s="2"/>
      <c r="MCW155" s="2"/>
      <c r="MCX155" s="2"/>
      <c r="MCY155" s="2"/>
      <c r="MCZ155" s="2"/>
      <c r="MDA155" s="2"/>
      <c r="MDB155" s="2"/>
      <c r="MDC155" s="2"/>
      <c r="MDD155" s="2"/>
      <c r="MDE155" s="2"/>
      <c r="MDF155" s="2"/>
      <c r="MDG155" s="2"/>
      <c r="MDH155" s="2"/>
      <c r="MDI155" s="2"/>
      <c r="MDJ155" s="2"/>
      <c r="MDK155" s="2"/>
      <c r="MDL155" s="2"/>
      <c r="MDM155" s="2"/>
      <c r="MDN155" s="2"/>
      <c r="MDO155" s="2"/>
      <c r="MDP155" s="2"/>
      <c r="MDQ155" s="2"/>
      <c r="MDR155" s="2"/>
      <c r="MDS155" s="2"/>
      <c r="MDT155" s="2"/>
      <c r="MDU155" s="2"/>
      <c r="MDV155" s="2"/>
      <c r="MDW155" s="2"/>
      <c r="MDX155" s="2"/>
      <c r="MDY155" s="2"/>
      <c r="MDZ155" s="2"/>
      <c r="MEA155" s="2"/>
      <c r="MEB155" s="2"/>
      <c r="MEC155" s="2"/>
      <c r="MED155" s="2"/>
      <c r="MEE155" s="2"/>
      <c r="MEF155" s="2"/>
      <c r="MEG155" s="2"/>
      <c r="MEH155" s="2"/>
      <c r="MEI155" s="2"/>
      <c r="MEJ155" s="2"/>
      <c r="MEK155" s="2"/>
      <c r="MEL155" s="2"/>
      <c r="MEM155" s="2"/>
      <c r="MEN155" s="2"/>
      <c r="MEO155" s="2"/>
      <c r="MEP155" s="2"/>
      <c r="MEQ155" s="2"/>
      <c r="MER155" s="2"/>
      <c r="MES155" s="2"/>
      <c r="MET155" s="2"/>
      <c r="MEU155" s="2"/>
      <c r="MEV155" s="2"/>
      <c r="MEW155" s="2"/>
      <c r="MEX155" s="2"/>
      <c r="MEY155" s="2"/>
      <c r="MEZ155" s="2"/>
      <c r="MFA155" s="2"/>
      <c r="MFB155" s="2"/>
      <c r="MFC155" s="2"/>
      <c r="MFD155" s="2"/>
      <c r="MFE155" s="2"/>
      <c r="MFF155" s="2"/>
      <c r="MFG155" s="2"/>
      <c r="MFH155" s="2"/>
      <c r="MFI155" s="2"/>
      <c r="MFJ155" s="2"/>
      <c r="MFK155" s="2"/>
      <c r="MFL155" s="2"/>
      <c r="MFM155" s="2"/>
      <c r="MFN155" s="2"/>
      <c r="MFO155" s="2"/>
      <c r="MFP155" s="2"/>
      <c r="MFQ155" s="2"/>
      <c r="MFR155" s="2"/>
      <c r="MFS155" s="2"/>
      <c r="MFT155" s="2"/>
      <c r="MFU155" s="2"/>
      <c r="MFV155" s="2"/>
      <c r="MFW155" s="2"/>
      <c r="MFX155" s="2"/>
      <c r="MFY155" s="2"/>
      <c r="MFZ155" s="2"/>
      <c r="MGA155" s="2"/>
      <c r="MGB155" s="2"/>
      <c r="MGC155" s="2"/>
      <c r="MGD155" s="2"/>
      <c r="MGE155" s="2"/>
      <c r="MGF155" s="2"/>
      <c r="MGG155" s="2"/>
      <c r="MGH155" s="2"/>
      <c r="MGI155" s="2"/>
      <c r="MGJ155" s="2"/>
      <c r="MGK155" s="2"/>
      <c r="MGL155" s="2"/>
      <c r="MGM155" s="2"/>
      <c r="MGN155" s="2"/>
      <c r="MGO155" s="2"/>
      <c r="MGP155" s="2"/>
      <c r="MGQ155" s="2"/>
      <c r="MGR155" s="2"/>
      <c r="MGS155" s="2"/>
      <c r="MGT155" s="2"/>
      <c r="MGU155" s="2"/>
      <c r="MGV155" s="2"/>
      <c r="MGW155" s="2"/>
      <c r="MGX155" s="2"/>
      <c r="MGY155" s="2"/>
      <c r="MGZ155" s="2"/>
      <c r="MHA155" s="2"/>
      <c r="MHB155" s="2"/>
      <c r="MHC155" s="2"/>
      <c r="MHD155" s="2"/>
      <c r="MHE155" s="2"/>
      <c r="MHF155" s="2"/>
      <c r="MHG155" s="2"/>
      <c r="MHH155" s="2"/>
      <c r="MHI155" s="2"/>
      <c r="MHJ155" s="2"/>
      <c r="MHK155" s="2"/>
      <c r="MHL155" s="2"/>
      <c r="MHM155" s="2"/>
      <c r="MHN155" s="2"/>
      <c r="MHO155" s="2"/>
      <c r="MHP155" s="2"/>
      <c r="MHQ155" s="2"/>
      <c r="MHR155" s="2"/>
      <c r="MHS155" s="2"/>
      <c r="MHT155" s="2"/>
      <c r="MHU155" s="2"/>
      <c r="MHV155" s="2"/>
      <c r="MHW155" s="2"/>
      <c r="MHX155" s="2"/>
      <c r="MHY155" s="2"/>
      <c r="MHZ155" s="2"/>
      <c r="MIA155" s="2"/>
      <c r="MIB155" s="2"/>
      <c r="MIC155" s="2"/>
      <c r="MID155" s="2"/>
      <c r="MIE155" s="2"/>
      <c r="MIF155" s="2"/>
      <c r="MIG155" s="2"/>
      <c r="MIH155" s="2"/>
      <c r="MII155" s="2"/>
      <c r="MIJ155" s="2"/>
      <c r="MIK155" s="2"/>
      <c r="MIL155" s="2"/>
      <c r="MIM155" s="2"/>
      <c r="MIN155" s="2"/>
      <c r="MIO155" s="2"/>
      <c r="MIP155" s="2"/>
      <c r="MIQ155" s="2"/>
      <c r="MIR155" s="2"/>
      <c r="MIS155" s="2"/>
      <c r="MIT155" s="2"/>
      <c r="MIU155" s="2"/>
      <c r="MIV155" s="2"/>
      <c r="MIW155" s="2"/>
      <c r="MIX155" s="2"/>
      <c r="MIY155" s="2"/>
      <c r="MIZ155" s="2"/>
      <c r="MJA155" s="2"/>
      <c r="MJB155" s="2"/>
      <c r="MJC155" s="2"/>
      <c r="MJD155" s="2"/>
      <c r="MJE155" s="2"/>
      <c r="MJF155" s="2"/>
      <c r="MJG155" s="2"/>
      <c r="MJH155" s="2"/>
      <c r="MJI155" s="2"/>
      <c r="MJJ155" s="2"/>
      <c r="MJK155" s="2"/>
      <c r="MJL155" s="2"/>
      <c r="MJM155" s="2"/>
      <c r="MJN155" s="2"/>
      <c r="MJO155" s="2"/>
      <c r="MJP155" s="2"/>
      <c r="MJQ155" s="2"/>
      <c r="MJR155" s="2"/>
      <c r="MJS155" s="2"/>
      <c r="MJT155" s="2"/>
      <c r="MJU155" s="2"/>
      <c r="MJV155" s="2"/>
      <c r="MJW155" s="2"/>
      <c r="MJX155" s="2"/>
      <c r="MJY155" s="2"/>
      <c r="MJZ155" s="2"/>
      <c r="MKA155" s="2"/>
      <c r="MKB155" s="2"/>
      <c r="MKC155" s="2"/>
      <c r="MKD155" s="2"/>
      <c r="MKE155" s="2"/>
      <c r="MKF155" s="2"/>
      <c r="MKG155" s="2"/>
      <c r="MKH155" s="2"/>
      <c r="MKI155" s="2"/>
      <c r="MKJ155" s="2"/>
      <c r="MKK155" s="2"/>
      <c r="MKL155" s="2"/>
      <c r="MKM155" s="2"/>
      <c r="MKN155" s="2"/>
      <c r="MKO155" s="2"/>
      <c r="MKP155" s="2"/>
      <c r="MKQ155" s="2"/>
      <c r="MKR155" s="2"/>
      <c r="MKS155" s="2"/>
      <c r="MKT155" s="2"/>
      <c r="MKU155" s="2"/>
      <c r="MKV155" s="2"/>
      <c r="MKW155" s="2"/>
      <c r="MKX155" s="2"/>
      <c r="MKY155" s="2"/>
      <c r="MKZ155" s="2"/>
      <c r="MLA155" s="2"/>
      <c r="MLB155" s="2"/>
      <c r="MLC155" s="2"/>
      <c r="MLD155" s="2"/>
      <c r="MLE155" s="2"/>
      <c r="MLF155" s="2"/>
      <c r="MLG155" s="2"/>
      <c r="MLH155" s="2"/>
      <c r="MLI155" s="2"/>
      <c r="MLJ155" s="2"/>
      <c r="MLK155" s="2"/>
      <c r="MLL155" s="2"/>
      <c r="MLM155" s="2"/>
      <c r="MLN155" s="2"/>
      <c r="MLO155" s="2"/>
      <c r="MLP155" s="2"/>
      <c r="MLQ155" s="2"/>
      <c r="MLR155" s="2"/>
      <c r="MLS155" s="2"/>
      <c r="MLT155" s="2"/>
      <c r="MLU155" s="2"/>
      <c r="MLV155" s="2"/>
      <c r="MLW155" s="2"/>
      <c r="MLX155" s="2"/>
      <c r="MLY155" s="2"/>
      <c r="MLZ155" s="2"/>
      <c r="MMA155" s="2"/>
      <c r="MMB155" s="2"/>
      <c r="MMC155" s="2"/>
      <c r="MMD155" s="2"/>
      <c r="MME155" s="2"/>
      <c r="MMF155" s="2"/>
      <c r="MMG155" s="2"/>
      <c r="MMH155" s="2"/>
      <c r="MMI155" s="2"/>
      <c r="MMJ155" s="2"/>
      <c r="MMK155" s="2"/>
      <c r="MML155" s="2"/>
      <c r="MMM155" s="2"/>
      <c r="MMN155" s="2"/>
      <c r="MMO155" s="2"/>
      <c r="MMP155" s="2"/>
      <c r="MMQ155" s="2"/>
      <c r="MMR155" s="2"/>
      <c r="MMS155" s="2"/>
      <c r="MMT155" s="2"/>
      <c r="MMU155" s="2"/>
      <c r="MMV155" s="2"/>
      <c r="MMW155" s="2"/>
      <c r="MMX155" s="2"/>
      <c r="MMY155" s="2"/>
      <c r="MMZ155" s="2"/>
      <c r="MNA155" s="2"/>
      <c r="MNB155" s="2"/>
      <c r="MNC155" s="2"/>
      <c r="MND155" s="2"/>
      <c r="MNE155" s="2"/>
      <c r="MNF155" s="2"/>
      <c r="MNG155" s="2"/>
      <c r="MNH155" s="2"/>
      <c r="MNI155" s="2"/>
      <c r="MNJ155" s="2"/>
      <c r="MNK155" s="2"/>
      <c r="MNL155" s="2"/>
      <c r="MNM155" s="2"/>
      <c r="MNN155" s="2"/>
      <c r="MNO155" s="2"/>
      <c r="MNP155" s="2"/>
      <c r="MNQ155" s="2"/>
      <c r="MNR155" s="2"/>
      <c r="MNS155" s="2"/>
      <c r="MNT155" s="2"/>
      <c r="MNU155" s="2"/>
      <c r="MNV155" s="2"/>
      <c r="MNW155" s="2"/>
      <c r="MNX155" s="2"/>
      <c r="MNY155" s="2"/>
      <c r="MNZ155" s="2"/>
      <c r="MOA155" s="2"/>
      <c r="MOB155" s="2"/>
      <c r="MOC155" s="2"/>
      <c r="MOD155" s="2"/>
      <c r="MOE155" s="2"/>
      <c r="MOF155" s="2"/>
      <c r="MOG155" s="2"/>
      <c r="MOH155" s="2"/>
      <c r="MOI155" s="2"/>
      <c r="MOJ155" s="2"/>
      <c r="MOK155" s="2"/>
      <c r="MOL155" s="2"/>
      <c r="MOM155" s="2"/>
      <c r="MON155" s="2"/>
      <c r="MOO155" s="2"/>
      <c r="MOP155" s="2"/>
      <c r="MOQ155" s="2"/>
      <c r="MOR155" s="2"/>
      <c r="MOS155" s="2"/>
      <c r="MOT155" s="2"/>
      <c r="MOU155" s="2"/>
      <c r="MOV155" s="2"/>
      <c r="MOW155" s="2"/>
      <c r="MOX155" s="2"/>
      <c r="MOY155" s="2"/>
      <c r="MOZ155" s="2"/>
      <c r="MPA155" s="2"/>
      <c r="MPB155" s="2"/>
      <c r="MPC155" s="2"/>
      <c r="MPD155" s="2"/>
      <c r="MPE155" s="2"/>
      <c r="MPF155" s="2"/>
      <c r="MPG155" s="2"/>
      <c r="MPH155" s="2"/>
      <c r="MPI155" s="2"/>
      <c r="MPJ155" s="2"/>
      <c r="MPK155" s="2"/>
      <c r="MPL155" s="2"/>
      <c r="MPM155" s="2"/>
      <c r="MPN155" s="2"/>
      <c r="MPO155" s="2"/>
      <c r="MPP155" s="2"/>
      <c r="MPQ155" s="2"/>
      <c r="MPR155" s="2"/>
      <c r="MPS155" s="2"/>
      <c r="MPT155" s="2"/>
      <c r="MPU155" s="2"/>
      <c r="MPV155" s="2"/>
      <c r="MPW155" s="2"/>
      <c r="MPX155" s="2"/>
      <c r="MPY155" s="2"/>
      <c r="MPZ155" s="2"/>
      <c r="MQA155" s="2"/>
      <c r="MQB155" s="2"/>
      <c r="MQC155" s="2"/>
      <c r="MQD155" s="2"/>
      <c r="MQE155" s="2"/>
      <c r="MQF155" s="2"/>
      <c r="MQG155" s="2"/>
      <c r="MQH155" s="2"/>
      <c r="MQI155" s="2"/>
      <c r="MQJ155" s="2"/>
      <c r="MQK155" s="2"/>
      <c r="MQL155" s="2"/>
      <c r="MQM155" s="2"/>
      <c r="MQN155" s="2"/>
      <c r="MQO155" s="2"/>
      <c r="MQP155" s="2"/>
      <c r="MQQ155" s="2"/>
      <c r="MQR155" s="2"/>
      <c r="MQS155" s="2"/>
      <c r="MQT155" s="2"/>
      <c r="MQU155" s="2"/>
      <c r="MQV155" s="2"/>
      <c r="MQW155" s="2"/>
      <c r="MQX155" s="2"/>
      <c r="MQY155" s="2"/>
      <c r="MQZ155" s="2"/>
      <c r="MRA155" s="2"/>
      <c r="MRB155" s="2"/>
      <c r="MRC155" s="2"/>
      <c r="MRD155" s="2"/>
      <c r="MRE155" s="2"/>
      <c r="MRF155" s="2"/>
      <c r="MRG155" s="2"/>
      <c r="MRH155" s="2"/>
      <c r="MRI155" s="2"/>
      <c r="MRJ155" s="2"/>
      <c r="MRK155" s="2"/>
      <c r="MRL155" s="2"/>
      <c r="MRM155" s="2"/>
      <c r="MRN155" s="2"/>
      <c r="MRO155" s="2"/>
      <c r="MRP155" s="2"/>
      <c r="MRQ155" s="2"/>
      <c r="MRR155" s="2"/>
      <c r="MRS155" s="2"/>
      <c r="MRT155" s="2"/>
      <c r="MRU155" s="2"/>
      <c r="MRV155" s="2"/>
      <c r="MRW155" s="2"/>
      <c r="MRX155" s="2"/>
      <c r="MRY155" s="2"/>
      <c r="MRZ155" s="2"/>
      <c r="MSA155" s="2"/>
      <c r="MSB155" s="2"/>
      <c r="MSC155" s="2"/>
      <c r="MSD155" s="2"/>
      <c r="MSE155" s="2"/>
      <c r="MSF155" s="2"/>
      <c r="MSG155" s="2"/>
      <c r="MSH155" s="2"/>
      <c r="MSI155" s="2"/>
      <c r="MSJ155" s="2"/>
      <c r="MSK155" s="2"/>
      <c r="MSL155" s="2"/>
      <c r="MSM155" s="2"/>
      <c r="MSN155" s="2"/>
      <c r="MSO155" s="2"/>
      <c r="MSP155" s="2"/>
      <c r="MSQ155" s="2"/>
      <c r="MSR155" s="2"/>
      <c r="MSS155" s="2"/>
      <c r="MST155" s="2"/>
      <c r="MSU155" s="2"/>
      <c r="MSV155" s="2"/>
      <c r="MSW155" s="2"/>
      <c r="MSX155" s="2"/>
      <c r="MSY155" s="2"/>
      <c r="MSZ155" s="2"/>
      <c r="MTA155" s="2"/>
      <c r="MTB155" s="2"/>
      <c r="MTC155" s="2"/>
      <c r="MTD155" s="2"/>
      <c r="MTE155" s="2"/>
      <c r="MTF155" s="2"/>
      <c r="MTG155" s="2"/>
      <c r="MTH155" s="2"/>
      <c r="MTI155" s="2"/>
      <c r="MTJ155" s="2"/>
      <c r="MTK155" s="2"/>
      <c r="MTL155" s="2"/>
      <c r="MTM155" s="2"/>
      <c r="MTN155" s="2"/>
      <c r="MTO155" s="2"/>
      <c r="MTP155" s="2"/>
      <c r="MTQ155" s="2"/>
      <c r="MTR155" s="2"/>
      <c r="MTS155" s="2"/>
      <c r="MTT155" s="2"/>
      <c r="MTU155" s="2"/>
      <c r="MTV155" s="2"/>
      <c r="MTW155" s="2"/>
      <c r="MTX155" s="2"/>
      <c r="MTY155" s="2"/>
      <c r="MTZ155" s="2"/>
      <c r="MUA155" s="2"/>
      <c r="MUB155" s="2"/>
      <c r="MUC155" s="2"/>
      <c r="MUD155" s="2"/>
      <c r="MUE155" s="2"/>
      <c r="MUF155" s="2"/>
      <c r="MUG155" s="2"/>
      <c r="MUH155" s="2"/>
      <c r="MUI155" s="2"/>
      <c r="MUJ155" s="2"/>
      <c r="MUK155" s="2"/>
      <c r="MUL155" s="2"/>
      <c r="MUM155" s="2"/>
      <c r="MUN155" s="2"/>
      <c r="MUO155" s="2"/>
      <c r="MUP155" s="2"/>
      <c r="MUQ155" s="2"/>
      <c r="MUR155" s="2"/>
      <c r="MUS155" s="2"/>
      <c r="MUT155" s="2"/>
      <c r="MUU155" s="2"/>
      <c r="MUV155" s="2"/>
      <c r="MUW155" s="2"/>
      <c r="MUX155" s="2"/>
      <c r="MUY155" s="2"/>
      <c r="MUZ155" s="2"/>
      <c r="MVA155" s="2"/>
      <c r="MVB155" s="2"/>
      <c r="MVC155" s="2"/>
      <c r="MVD155" s="2"/>
      <c r="MVE155" s="2"/>
      <c r="MVF155" s="2"/>
      <c r="MVG155" s="2"/>
      <c r="MVH155" s="2"/>
      <c r="MVI155" s="2"/>
      <c r="MVJ155" s="2"/>
      <c r="MVK155" s="2"/>
      <c r="MVL155" s="2"/>
      <c r="MVM155" s="2"/>
      <c r="MVN155" s="2"/>
      <c r="MVO155" s="2"/>
      <c r="MVP155" s="2"/>
      <c r="MVQ155" s="2"/>
      <c r="MVR155" s="2"/>
      <c r="MVS155" s="2"/>
      <c r="MVT155" s="2"/>
      <c r="MVU155" s="2"/>
      <c r="MVV155" s="2"/>
      <c r="MVW155" s="2"/>
      <c r="MVX155" s="2"/>
      <c r="MVY155" s="2"/>
      <c r="MVZ155" s="2"/>
      <c r="MWA155" s="2"/>
      <c r="MWB155" s="2"/>
      <c r="MWC155" s="2"/>
      <c r="MWD155" s="2"/>
      <c r="MWE155" s="2"/>
      <c r="MWF155" s="2"/>
      <c r="MWG155" s="2"/>
      <c r="MWH155" s="2"/>
      <c r="MWI155" s="2"/>
      <c r="MWJ155" s="2"/>
      <c r="MWK155" s="2"/>
      <c r="MWL155" s="2"/>
      <c r="MWM155" s="2"/>
      <c r="MWN155" s="2"/>
      <c r="MWO155" s="2"/>
      <c r="MWP155" s="2"/>
      <c r="MWQ155" s="2"/>
      <c r="MWR155" s="2"/>
      <c r="MWS155" s="2"/>
      <c r="MWT155" s="2"/>
      <c r="MWU155" s="2"/>
      <c r="MWV155" s="2"/>
      <c r="MWW155" s="2"/>
      <c r="MWX155" s="2"/>
      <c r="MWY155" s="2"/>
      <c r="MWZ155" s="2"/>
      <c r="MXA155" s="2"/>
      <c r="MXB155" s="2"/>
      <c r="MXC155" s="2"/>
      <c r="MXD155" s="2"/>
      <c r="MXE155" s="2"/>
      <c r="MXF155" s="2"/>
      <c r="MXG155" s="2"/>
      <c r="MXH155" s="2"/>
      <c r="MXI155" s="2"/>
      <c r="MXJ155" s="2"/>
      <c r="MXK155" s="2"/>
      <c r="MXL155" s="2"/>
      <c r="MXM155" s="2"/>
      <c r="MXN155" s="2"/>
      <c r="MXO155" s="2"/>
      <c r="MXP155" s="2"/>
      <c r="MXQ155" s="2"/>
      <c r="MXR155" s="2"/>
      <c r="MXS155" s="2"/>
      <c r="MXT155" s="2"/>
      <c r="MXU155" s="2"/>
      <c r="MXV155" s="2"/>
      <c r="MXW155" s="2"/>
      <c r="MXX155" s="2"/>
      <c r="MXY155" s="2"/>
      <c r="MXZ155" s="2"/>
      <c r="MYA155" s="2"/>
      <c r="MYB155" s="2"/>
      <c r="MYC155" s="2"/>
      <c r="MYD155" s="2"/>
      <c r="MYE155" s="2"/>
      <c r="MYF155" s="2"/>
      <c r="MYG155" s="2"/>
      <c r="MYH155" s="2"/>
      <c r="MYI155" s="2"/>
      <c r="MYJ155" s="2"/>
      <c r="MYK155" s="2"/>
      <c r="MYL155" s="2"/>
      <c r="MYM155" s="2"/>
      <c r="MYN155" s="2"/>
      <c r="MYO155" s="2"/>
      <c r="MYP155" s="2"/>
      <c r="MYQ155" s="2"/>
      <c r="MYR155" s="2"/>
      <c r="MYS155" s="2"/>
      <c r="MYT155" s="2"/>
      <c r="MYU155" s="2"/>
      <c r="MYV155" s="2"/>
      <c r="MYW155" s="2"/>
      <c r="MYX155" s="2"/>
      <c r="MYY155" s="2"/>
      <c r="MYZ155" s="2"/>
      <c r="MZA155" s="2"/>
      <c r="MZB155" s="2"/>
      <c r="MZC155" s="2"/>
      <c r="MZD155" s="2"/>
      <c r="MZE155" s="2"/>
      <c r="MZF155" s="2"/>
      <c r="MZG155" s="2"/>
      <c r="MZH155" s="2"/>
      <c r="MZI155" s="2"/>
      <c r="MZJ155" s="2"/>
      <c r="MZK155" s="2"/>
      <c r="MZL155" s="2"/>
      <c r="MZM155" s="2"/>
      <c r="MZN155" s="2"/>
      <c r="MZO155" s="2"/>
      <c r="MZP155" s="2"/>
      <c r="MZQ155" s="2"/>
      <c r="MZR155" s="2"/>
      <c r="MZS155" s="2"/>
      <c r="MZT155" s="2"/>
      <c r="MZU155" s="2"/>
      <c r="MZV155" s="2"/>
      <c r="MZW155" s="2"/>
      <c r="MZX155" s="2"/>
      <c r="MZY155" s="2"/>
      <c r="MZZ155" s="2"/>
      <c r="NAA155" s="2"/>
      <c r="NAB155" s="2"/>
      <c r="NAC155" s="2"/>
      <c r="NAD155" s="2"/>
      <c r="NAE155" s="2"/>
      <c r="NAF155" s="2"/>
      <c r="NAG155" s="2"/>
      <c r="NAH155" s="2"/>
      <c r="NAI155" s="2"/>
      <c r="NAJ155" s="2"/>
      <c r="NAK155" s="2"/>
      <c r="NAL155" s="2"/>
      <c r="NAM155" s="2"/>
      <c r="NAN155" s="2"/>
      <c r="NAO155" s="2"/>
      <c r="NAP155" s="2"/>
      <c r="NAQ155" s="2"/>
      <c r="NAR155" s="2"/>
      <c r="NAS155" s="2"/>
      <c r="NAT155" s="2"/>
      <c r="NAU155" s="2"/>
      <c r="NAV155" s="2"/>
      <c r="NAW155" s="2"/>
      <c r="NAX155" s="2"/>
      <c r="NAY155" s="2"/>
      <c r="NAZ155" s="2"/>
      <c r="NBA155" s="2"/>
      <c r="NBB155" s="2"/>
      <c r="NBC155" s="2"/>
      <c r="NBD155" s="2"/>
      <c r="NBE155" s="2"/>
      <c r="NBF155" s="2"/>
      <c r="NBG155" s="2"/>
      <c r="NBH155" s="2"/>
      <c r="NBI155" s="2"/>
      <c r="NBJ155" s="2"/>
      <c r="NBK155" s="2"/>
      <c r="NBL155" s="2"/>
      <c r="NBM155" s="2"/>
      <c r="NBN155" s="2"/>
      <c r="NBO155" s="2"/>
      <c r="NBP155" s="2"/>
      <c r="NBQ155" s="2"/>
      <c r="NBR155" s="2"/>
      <c r="NBS155" s="2"/>
      <c r="NBT155" s="2"/>
      <c r="NBU155" s="2"/>
      <c r="NBV155" s="2"/>
      <c r="NBW155" s="2"/>
      <c r="NBX155" s="2"/>
      <c r="NBY155" s="2"/>
      <c r="NBZ155" s="2"/>
      <c r="NCA155" s="2"/>
      <c r="NCB155" s="2"/>
      <c r="NCC155" s="2"/>
      <c r="NCD155" s="2"/>
      <c r="NCE155" s="2"/>
      <c r="NCF155" s="2"/>
      <c r="NCG155" s="2"/>
      <c r="NCH155" s="2"/>
      <c r="NCI155" s="2"/>
      <c r="NCJ155" s="2"/>
      <c r="NCK155" s="2"/>
      <c r="NCL155" s="2"/>
      <c r="NCM155" s="2"/>
      <c r="NCN155" s="2"/>
      <c r="NCO155" s="2"/>
      <c r="NCP155" s="2"/>
      <c r="NCQ155" s="2"/>
      <c r="NCR155" s="2"/>
      <c r="NCS155" s="2"/>
      <c r="NCT155" s="2"/>
      <c r="NCU155" s="2"/>
      <c r="NCV155" s="2"/>
      <c r="NCW155" s="2"/>
      <c r="NCX155" s="2"/>
      <c r="NCY155" s="2"/>
      <c r="NCZ155" s="2"/>
      <c r="NDA155" s="2"/>
      <c r="NDB155" s="2"/>
      <c r="NDC155" s="2"/>
      <c r="NDD155" s="2"/>
      <c r="NDE155" s="2"/>
      <c r="NDF155" s="2"/>
      <c r="NDG155" s="2"/>
      <c r="NDH155" s="2"/>
      <c r="NDI155" s="2"/>
      <c r="NDJ155" s="2"/>
      <c r="NDK155" s="2"/>
      <c r="NDL155" s="2"/>
      <c r="NDM155" s="2"/>
      <c r="NDN155" s="2"/>
      <c r="NDO155" s="2"/>
      <c r="NDP155" s="2"/>
      <c r="NDQ155" s="2"/>
      <c r="NDR155" s="2"/>
      <c r="NDS155" s="2"/>
      <c r="NDT155" s="2"/>
      <c r="NDU155" s="2"/>
      <c r="NDV155" s="2"/>
      <c r="NDW155" s="2"/>
      <c r="NDX155" s="2"/>
      <c r="NDY155" s="2"/>
      <c r="NDZ155" s="2"/>
      <c r="NEA155" s="2"/>
      <c r="NEB155" s="2"/>
      <c r="NEC155" s="2"/>
      <c r="NED155" s="2"/>
      <c r="NEE155" s="2"/>
      <c r="NEF155" s="2"/>
      <c r="NEG155" s="2"/>
      <c r="NEH155" s="2"/>
      <c r="NEI155" s="2"/>
      <c r="NEJ155" s="2"/>
      <c r="NEK155" s="2"/>
      <c r="NEL155" s="2"/>
      <c r="NEM155" s="2"/>
      <c r="NEN155" s="2"/>
      <c r="NEO155" s="2"/>
      <c r="NEP155" s="2"/>
      <c r="NEQ155" s="2"/>
      <c r="NER155" s="2"/>
      <c r="NES155" s="2"/>
      <c r="NET155" s="2"/>
      <c r="NEU155" s="2"/>
      <c r="NEV155" s="2"/>
      <c r="NEW155" s="2"/>
      <c r="NEX155" s="2"/>
      <c r="NEY155" s="2"/>
      <c r="NEZ155" s="2"/>
      <c r="NFA155" s="2"/>
      <c r="NFB155" s="2"/>
      <c r="NFC155" s="2"/>
      <c r="NFD155" s="2"/>
      <c r="NFE155" s="2"/>
      <c r="NFF155" s="2"/>
      <c r="NFG155" s="2"/>
      <c r="NFH155" s="2"/>
      <c r="NFI155" s="2"/>
      <c r="NFJ155" s="2"/>
      <c r="NFK155" s="2"/>
      <c r="NFL155" s="2"/>
      <c r="NFM155" s="2"/>
      <c r="NFN155" s="2"/>
      <c r="NFO155" s="2"/>
      <c r="NFP155" s="2"/>
      <c r="NFQ155" s="2"/>
      <c r="NFR155" s="2"/>
      <c r="NFS155" s="2"/>
      <c r="NFT155" s="2"/>
      <c r="NFU155" s="2"/>
      <c r="NFV155" s="2"/>
      <c r="NFW155" s="2"/>
      <c r="NFX155" s="2"/>
      <c r="NFY155" s="2"/>
      <c r="NFZ155" s="2"/>
      <c r="NGA155" s="2"/>
      <c r="NGB155" s="2"/>
      <c r="NGC155" s="2"/>
      <c r="NGD155" s="2"/>
      <c r="NGE155" s="2"/>
      <c r="NGF155" s="2"/>
      <c r="NGG155" s="2"/>
      <c r="NGH155" s="2"/>
      <c r="NGI155" s="2"/>
      <c r="NGJ155" s="2"/>
      <c r="NGK155" s="2"/>
      <c r="NGL155" s="2"/>
      <c r="NGM155" s="2"/>
      <c r="NGN155" s="2"/>
      <c r="NGO155" s="2"/>
      <c r="NGP155" s="2"/>
      <c r="NGQ155" s="2"/>
      <c r="NGR155" s="2"/>
      <c r="NGS155" s="2"/>
      <c r="NGT155" s="2"/>
      <c r="NGU155" s="2"/>
      <c r="NGV155" s="2"/>
      <c r="NGW155" s="2"/>
      <c r="NGX155" s="2"/>
      <c r="NGY155" s="2"/>
      <c r="NGZ155" s="2"/>
      <c r="NHA155" s="2"/>
      <c r="NHB155" s="2"/>
      <c r="NHC155" s="2"/>
      <c r="NHD155" s="2"/>
      <c r="NHE155" s="2"/>
      <c r="NHF155" s="2"/>
      <c r="NHG155" s="2"/>
      <c r="NHH155" s="2"/>
      <c r="NHI155" s="2"/>
      <c r="NHJ155" s="2"/>
      <c r="NHK155" s="2"/>
      <c r="NHL155" s="2"/>
      <c r="NHM155" s="2"/>
      <c r="NHN155" s="2"/>
      <c r="NHO155" s="2"/>
      <c r="NHP155" s="2"/>
      <c r="NHQ155" s="2"/>
      <c r="NHR155" s="2"/>
      <c r="NHS155" s="2"/>
      <c r="NHT155" s="2"/>
      <c r="NHU155" s="2"/>
      <c r="NHV155" s="2"/>
      <c r="NHW155" s="2"/>
      <c r="NHX155" s="2"/>
      <c r="NHY155" s="2"/>
      <c r="NHZ155" s="2"/>
      <c r="NIA155" s="2"/>
      <c r="NIB155" s="2"/>
      <c r="NIC155" s="2"/>
      <c r="NID155" s="2"/>
      <c r="NIE155" s="2"/>
      <c r="NIF155" s="2"/>
      <c r="NIG155" s="2"/>
      <c r="NIH155" s="2"/>
      <c r="NII155" s="2"/>
      <c r="NIJ155" s="2"/>
      <c r="NIK155" s="2"/>
      <c r="NIL155" s="2"/>
      <c r="NIM155" s="2"/>
      <c r="NIN155" s="2"/>
      <c r="NIO155" s="2"/>
      <c r="NIP155" s="2"/>
      <c r="NIQ155" s="2"/>
      <c r="NIR155" s="2"/>
      <c r="NIS155" s="2"/>
      <c r="NIT155" s="2"/>
      <c r="NIU155" s="2"/>
      <c r="NIV155" s="2"/>
      <c r="NIW155" s="2"/>
      <c r="NIX155" s="2"/>
      <c r="NIY155" s="2"/>
      <c r="NIZ155" s="2"/>
      <c r="NJA155" s="2"/>
      <c r="NJB155" s="2"/>
      <c r="NJC155" s="2"/>
      <c r="NJD155" s="2"/>
      <c r="NJE155" s="2"/>
      <c r="NJF155" s="2"/>
      <c r="NJG155" s="2"/>
      <c r="NJH155" s="2"/>
      <c r="NJI155" s="2"/>
      <c r="NJJ155" s="2"/>
      <c r="NJK155" s="2"/>
      <c r="NJL155" s="2"/>
      <c r="NJM155" s="2"/>
      <c r="NJN155" s="2"/>
      <c r="NJO155" s="2"/>
      <c r="NJP155" s="2"/>
      <c r="NJQ155" s="2"/>
      <c r="NJR155" s="2"/>
      <c r="NJS155" s="2"/>
      <c r="NJT155" s="2"/>
      <c r="NJU155" s="2"/>
      <c r="NJV155" s="2"/>
      <c r="NJW155" s="2"/>
      <c r="NJX155" s="2"/>
      <c r="NJY155" s="2"/>
      <c r="NJZ155" s="2"/>
      <c r="NKA155" s="2"/>
      <c r="NKB155" s="2"/>
      <c r="NKC155" s="2"/>
      <c r="NKD155" s="2"/>
      <c r="NKE155" s="2"/>
      <c r="NKF155" s="2"/>
      <c r="NKG155" s="2"/>
      <c r="NKH155" s="2"/>
      <c r="NKI155" s="2"/>
      <c r="NKJ155" s="2"/>
      <c r="NKK155" s="2"/>
      <c r="NKL155" s="2"/>
      <c r="NKM155" s="2"/>
      <c r="NKN155" s="2"/>
      <c r="NKO155" s="2"/>
      <c r="NKP155" s="2"/>
      <c r="NKQ155" s="2"/>
      <c r="NKR155" s="2"/>
      <c r="NKS155" s="2"/>
      <c r="NKT155" s="2"/>
      <c r="NKU155" s="2"/>
      <c r="NKV155" s="2"/>
      <c r="NKW155" s="2"/>
      <c r="NKX155" s="2"/>
      <c r="NKY155" s="2"/>
      <c r="NKZ155" s="2"/>
      <c r="NLA155" s="2"/>
      <c r="NLB155" s="2"/>
      <c r="NLC155" s="2"/>
      <c r="NLD155" s="2"/>
      <c r="NLE155" s="2"/>
      <c r="NLF155" s="2"/>
      <c r="NLG155" s="2"/>
      <c r="NLH155" s="2"/>
      <c r="NLI155" s="2"/>
      <c r="NLJ155" s="2"/>
      <c r="NLK155" s="2"/>
      <c r="NLL155" s="2"/>
      <c r="NLM155" s="2"/>
      <c r="NLN155" s="2"/>
      <c r="NLO155" s="2"/>
      <c r="NLP155" s="2"/>
      <c r="NLQ155" s="2"/>
      <c r="NLR155" s="2"/>
      <c r="NLS155" s="2"/>
      <c r="NLT155" s="2"/>
      <c r="NLU155" s="2"/>
      <c r="NLV155" s="2"/>
      <c r="NLW155" s="2"/>
      <c r="NLX155" s="2"/>
      <c r="NLY155" s="2"/>
      <c r="NLZ155" s="2"/>
      <c r="NMA155" s="2"/>
      <c r="NMB155" s="2"/>
      <c r="NMC155" s="2"/>
      <c r="NMD155" s="2"/>
      <c r="NME155" s="2"/>
      <c r="NMF155" s="2"/>
      <c r="NMG155" s="2"/>
      <c r="NMH155" s="2"/>
      <c r="NMI155" s="2"/>
      <c r="NMJ155" s="2"/>
      <c r="NMK155" s="2"/>
      <c r="NML155" s="2"/>
      <c r="NMM155" s="2"/>
      <c r="NMN155" s="2"/>
      <c r="NMO155" s="2"/>
      <c r="NMP155" s="2"/>
      <c r="NMQ155" s="2"/>
      <c r="NMR155" s="2"/>
      <c r="NMS155" s="2"/>
      <c r="NMT155" s="2"/>
      <c r="NMU155" s="2"/>
      <c r="NMV155" s="2"/>
      <c r="NMW155" s="2"/>
      <c r="NMX155" s="2"/>
      <c r="NMY155" s="2"/>
      <c r="NMZ155" s="2"/>
      <c r="NNA155" s="2"/>
      <c r="NNB155" s="2"/>
      <c r="NNC155" s="2"/>
      <c r="NND155" s="2"/>
      <c r="NNE155" s="2"/>
      <c r="NNF155" s="2"/>
      <c r="NNG155" s="2"/>
      <c r="NNH155" s="2"/>
      <c r="NNI155" s="2"/>
      <c r="NNJ155" s="2"/>
      <c r="NNK155" s="2"/>
      <c r="NNL155" s="2"/>
      <c r="NNM155" s="2"/>
      <c r="NNN155" s="2"/>
      <c r="NNO155" s="2"/>
      <c r="NNP155" s="2"/>
      <c r="NNQ155" s="2"/>
      <c r="NNR155" s="2"/>
      <c r="NNS155" s="2"/>
      <c r="NNT155" s="2"/>
      <c r="NNU155" s="2"/>
      <c r="NNV155" s="2"/>
      <c r="NNW155" s="2"/>
      <c r="NNX155" s="2"/>
      <c r="NNY155" s="2"/>
      <c r="NNZ155" s="2"/>
      <c r="NOA155" s="2"/>
      <c r="NOB155" s="2"/>
      <c r="NOC155" s="2"/>
      <c r="NOD155" s="2"/>
      <c r="NOE155" s="2"/>
      <c r="NOF155" s="2"/>
      <c r="NOG155" s="2"/>
      <c r="NOH155" s="2"/>
      <c r="NOI155" s="2"/>
      <c r="NOJ155" s="2"/>
      <c r="NOK155" s="2"/>
      <c r="NOL155" s="2"/>
      <c r="NOM155" s="2"/>
      <c r="NON155" s="2"/>
      <c r="NOO155" s="2"/>
      <c r="NOP155" s="2"/>
      <c r="NOQ155" s="2"/>
      <c r="NOR155" s="2"/>
      <c r="NOS155" s="2"/>
      <c r="NOT155" s="2"/>
      <c r="NOU155" s="2"/>
      <c r="NOV155" s="2"/>
      <c r="NOW155" s="2"/>
      <c r="NOX155" s="2"/>
      <c r="NOY155" s="2"/>
      <c r="NOZ155" s="2"/>
      <c r="NPA155" s="2"/>
      <c r="NPB155" s="2"/>
      <c r="NPC155" s="2"/>
      <c r="NPD155" s="2"/>
      <c r="NPE155" s="2"/>
      <c r="NPF155" s="2"/>
      <c r="NPG155" s="2"/>
      <c r="NPH155" s="2"/>
      <c r="NPI155" s="2"/>
      <c r="NPJ155" s="2"/>
      <c r="NPK155" s="2"/>
      <c r="NPL155" s="2"/>
      <c r="NPM155" s="2"/>
      <c r="NPN155" s="2"/>
      <c r="NPO155" s="2"/>
      <c r="NPP155" s="2"/>
      <c r="NPQ155" s="2"/>
      <c r="NPR155" s="2"/>
      <c r="NPS155" s="2"/>
      <c r="NPT155" s="2"/>
      <c r="NPU155" s="2"/>
      <c r="NPV155" s="2"/>
      <c r="NPW155" s="2"/>
      <c r="NPX155" s="2"/>
      <c r="NPY155" s="2"/>
      <c r="NPZ155" s="2"/>
      <c r="NQA155" s="2"/>
      <c r="NQB155" s="2"/>
      <c r="NQC155" s="2"/>
      <c r="NQD155" s="2"/>
      <c r="NQE155" s="2"/>
      <c r="NQF155" s="2"/>
      <c r="NQG155" s="2"/>
      <c r="NQH155" s="2"/>
      <c r="NQI155" s="2"/>
      <c r="NQJ155" s="2"/>
      <c r="NQK155" s="2"/>
      <c r="NQL155" s="2"/>
      <c r="NQM155" s="2"/>
      <c r="NQN155" s="2"/>
      <c r="NQO155" s="2"/>
      <c r="NQP155" s="2"/>
      <c r="NQQ155" s="2"/>
      <c r="NQR155" s="2"/>
      <c r="NQS155" s="2"/>
      <c r="NQT155" s="2"/>
      <c r="NQU155" s="2"/>
      <c r="NQV155" s="2"/>
      <c r="NQW155" s="2"/>
      <c r="NQX155" s="2"/>
      <c r="NQY155" s="2"/>
      <c r="NQZ155" s="2"/>
      <c r="NRA155" s="2"/>
      <c r="NRB155" s="2"/>
      <c r="NRC155" s="2"/>
      <c r="NRD155" s="2"/>
      <c r="NRE155" s="2"/>
      <c r="NRF155" s="2"/>
      <c r="NRG155" s="2"/>
      <c r="NRH155" s="2"/>
      <c r="NRI155" s="2"/>
      <c r="NRJ155" s="2"/>
      <c r="NRK155" s="2"/>
      <c r="NRL155" s="2"/>
      <c r="NRM155" s="2"/>
      <c r="NRN155" s="2"/>
      <c r="NRO155" s="2"/>
      <c r="NRP155" s="2"/>
      <c r="NRQ155" s="2"/>
      <c r="NRR155" s="2"/>
      <c r="NRS155" s="2"/>
      <c r="NRT155" s="2"/>
      <c r="NRU155" s="2"/>
      <c r="NRV155" s="2"/>
      <c r="NRW155" s="2"/>
      <c r="NRX155" s="2"/>
      <c r="NRY155" s="2"/>
      <c r="NRZ155" s="2"/>
      <c r="NSA155" s="2"/>
      <c r="NSB155" s="2"/>
      <c r="NSC155" s="2"/>
      <c r="NSD155" s="2"/>
      <c r="NSE155" s="2"/>
      <c r="NSF155" s="2"/>
      <c r="NSG155" s="2"/>
      <c r="NSH155" s="2"/>
      <c r="NSI155" s="2"/>
      <c r="NSJ155" s="2"/>
      <c r="NSK155" s="2"/>
      <c r="NSL155" s="2"/>
      <c r="NSM155" s="2"/>
      <c r="NSN155" s="2"/>
      <c r="NSO155" s="2"/>
      <c r="NSP155" s="2"/>
      <c r="NSQ155" s="2"/>
      <c r="NSR155" s="2"/>
      <c r="NSS155" s="2"/>
      <c r="NST155" s="2"/>
      <c r="NSU155" s="2"/>
      <c r="NSV155" s="2"/>
      <c r="NSW155" s="2"/>
      <c r="NSX155" s="2"/>
      <c r="NSY155" s="2"/>
      <c r="NSZ155" s="2"/>
      <c r="NTA155" s="2"/>
      <c r="NTB155" s="2"/>
      <c r="NTC155" s="2"/>
      <c r="NTD155" s="2"/>
      <c r="NTE155" s="2"/>
      <c r="NTF155" s="2"/>
      <c r="NTG155" s="2"/>
      <c r="NTH155" s="2"/>
      <c r="NTI155" s="2"/>
      <c r="NTJ155" s="2"/>
      <c r="NTK155" s="2"/>
      <c r="NTL155" s="2"/>
      <c r="NTM155" s="2"/>
      <c r="NTN155" s="2"/>
      <c r="NTO155" s="2"/>
      <c r="NTP155" s="2"/>
      <c r="NTQ155" s="2"/>
      <c r="NTR155" s="2"/>
      <c r="NTS155" s="2"/>
      <c r="NTT155" s="2"/>
      <c r="NTU155" s="2"/>
      <c r="NTV155" s="2"/>
      <c r="NTW155" s="2"/>
      <c r="NTX155" s="2"/>
      <c r="NTY155" s="2"/>
      <c r="NTZ155" s="2"/>
      <c r="NUA155" s="2"/>
      <c r="NUB155" s="2"/>
      <c r="NUC155" s="2"/>
      <c r="NUD155" s="2"/>
      <c r="NUE155" s="2"/>
      <c r="NUF155" s="2"/>
      <c r="NUG155" s="2"/>
      <c r="NUH155" s="2"/>
      <c r="NUI155" s="2"/>
      <c r="NUJ155" s="2"/>
      <c r="NUK155" s="2"/>
      <c r="NUL155" s="2"/>
      <c r="NUM155" s="2"/>
      <c r="NUN155" s="2"/>
      <c r="NUO155" s="2"/>
      <c r="NUP155" s="2"/>
      <c r="NUQ155" s="2"/>
      <c r="NUR155" s="2"/>
      <c r="NUS155" s="2"/>
      <c r="NUT155" s="2"/>
      <c r="NUU155" s="2"/>
      <c r="NUV155" s="2"/>
      <c r="NUW155" s="2"/>
      <c r="NUX155" s="2"/>
      <c r="NUY155" s="2"/>
      <c r="NUZ155" s="2"/>
      <c r="NVA155" s="2"/>
      <c r="NVB155" s="2"/>
      <c r="NVC155" s="2"/>
      <c r="NVD155" s="2"/>
      <c r="NVE155" s="2"/>
      <c r="NVF155" s="2"/>
      <c r="NVG155" s="2"/>
      <c r="NVH155" s="2"/>
      <c r="NVI155" s="2"/>
      <c r="NVJ155" s="2"/>
      <c r="NVK155" s="2"/>
      <c r="NVL155" s="2"/>
      <c r="NVM155" s="2"/>
      <c r="NVN155" s="2"/>
      <c r="NVO155" s="2"/>
      <c r="NVP155" s="2"/>
      <c r="NVQ155" s="2"/>
      <c r="NVR155" s="2"/>
      <c r="NVS155" s="2"/>
      <c r="NVT155" s="2"/>
      <c r="NVU155" s="2"/>
      <c r="NVV155" s="2"/>
      <c r="NVW155" s="2"/>
      <c r="NVX155" s="2"/>
      <c r="NVY155" s="2"/>
      <c r="NVZ155" s="2"/>
      <c r="NWA155" s="2"/>
      <c r="NWB155" s="2"/>
      <c r="NWC155" s="2"/>
      <c r="NWD155" s="2"/>
      <c r="NWE155" s="2"/>
      <c r="NWF155" s="2"/>
      <c r="NWG155" s="2"/>
      <c r="NWH155" s="2"/>
      <c r="NWI155" s="2"/>
      <c r="NWJ155" s="2"/>
      <c r="NWK155" s="2"/>
      <c r="NWL155" s="2"/>
      <c r="NWM155" s="2"/>
      <c r="NWN155" s="2"/>
      <c r="NWO155" s="2"/>
      <c r="NWP155" s="2"/>
      <c r="NWQ155" s="2"/>
      <c r="NWR155" s="2"/>
      <c r="NWS155" s="2"/>
      <c r="NWT155" s="2"/>
      <c r="NWU155" s="2"/>
      <c r="NWV155" s="2"/>
      <c r="NWW155" s="2"/>
      <c r="NWX155" s="2"/>
      <c r="NWY155" s="2"/>
      <c r="NWZ155" s="2"/>
      <c r="NXA155" s="2"/>
      <c r="NXB155" s="2"/>
      <c r="NXC155" s="2"/>
      <c r="NXD155" s="2"/>
      <c r="NXE155" s="2"/>
      <c r="NXF155" s="2"/>
      <c r="NXG155" s="2"/>
      <c r="NXH155" s="2"/>
      <c r="NXI155" s="2"/>
      <c r="NXJ155" s="2"/>
      <c r="NXK155" s="2"/>
      <c r="NXL155" s="2"/>
      <c r="NXM155" s="2"/>
      <c r="NXN155" s="2"/>
      <c r="NXO155" s="2"/>
      <c r="NXP155" s="2"/>
      <c r="NXQ155" s="2"/>
      <c r="NXR155" s="2"/>
      <c r="NXS155" s="2"/>
      <c r="NXT155" s="2"/>
      <c r="NXU155" s="2"/>
      <c r="NXV155" s="2"/>
      <c r="NXW155" s="2"/>
      <c r="NXX155" s="2"/>
      <c r="NXY155" s="2"/>
      <c r="NXZ155" s="2"/>
      <c r="NYA155" s="2"/>
      <c r="NYB155" s="2"/>
      <c r="NYC155" s="2"/>
      <c r="NYD155" s="2"/>
      <c r="NYE155" s="2"/>
      <c r="NYF155" s="2"/>
      <c r="NYG155" s="2"/>
      <c r="NYH155" s="2"/>
      <c r="NYI155" s="2"/>
      <c r="NYJ155" s="2"/>
      <c r="NYK155" s="2"/>
      <c r="NYL155" s="2"/>
      <c r="NYM155" s="2"/>
      <c r="NYN155" s="2"/>
      <c r="NYO155" s="2"/>
      <c r="NYP155" s="2"/>
      <c r="NYQ155" s="2"/>
      <c r="NYR155" s="2"/>
      <c r="NYS155" s="2"/>
      <c r="NYT155" s="2"/>
      <c r="NYU155" s="2"/>
      <c r="NYV155" s="2"/>
      <c r="NYW155" s="2"/>
      <c r="NYX155" s="2"/>
      <c r="NYY155" s="2"/>
      <c r="NYZ155" s="2"/>
      <c r="NZA155" s="2"/>
      <c r="NZB155" s="2"/>
      <c r="NZC155" s="2"/>
      <c r="NZD155" s="2"/>
      <c r="NZE155" s="2"/>
      <c r="NZF155" s="2"/>
      <c r="NZG155" s="2"/>
      <c r="NZH155" s="2"/>
      <c r="NZI155" s="2"/>
      <c r="NZJ155" s="2"/>
      <c r="NZK155" s="2"/>
      <c r="NZL155" s="2"/>
      <c r="NZM155" s="2"/>
      <c r="NZN155" s="2"/>
      <c r="NZO155" s="2"/>
      <c r="NZP155" s="2"/>
      <c r="NZQ155" s="2"/>
      <c r="NZR155" s="2"/>
      <c r="NZS155" s="2"/>
      <c r="NZT155" s="2"/>
      <c r="NZU155" s="2"/>
      <c r="NZV155" s="2"/>
      <c r="NZW155" s="2"/>
      <c r="NZX155" s="2"/>
      <c r="NZY155" s="2"/>
      <c r="NZZ155" s="2"/>
      <c r="OAA155" s="2"/>
      <c r="OAB155" s="2"/>
      <c r="OAC155" s="2"/>
      <c r="OAD155" s="2"/>
      <c r="OAE155" s="2"/>
      <c r="OAF155" s="2"/>
      <c r="OAG155" s="2"/>
      <c r="OAH155" s="2"/>
      <c r="OAI155" s="2"/>
      <c r="OAJ155" s="2"/>
      <c r="OAK155" s="2"/>
      <c r="OAL155" s="2"/>
      <c r="OAM155" s="2"/>
      <c r="OAN155" s="2"/>
      <c r="OAO155" s="2"/>
      <c r="OAP155" s="2"/>
      <c r="OAQ155" s="2"/>
      <c r="OAR155" s="2"/>
      <c r="OAS155" s="2"/>
      <c r="OAT155" s="2"/>
      <c r="OAU155" s="2"/>
      <c r="OAV155" s="2"/>
      <c r="OAW155" s="2"/>
      <c r="OAX155" s="2"/>
      <c r="OAY155" s="2"/>
      <c r="OAZ155" s="2"/>
      <c r="OBA155" s="2"/>
      <c r="OBB155" s="2"/>
      <c r="OBC155" s="2"/>
      <c r="OBD155" s="2"/>
      <c r="OBE155" s="2"/>
      <c r="OBF155" s="2"/>
      <c r="OBG155" s="2"/>
      <c r="OBH155" s="2"/>
      <c r="OBI155" s="2"/>
      <c r="OBJ155" s="2"/>
      <c r="OBK155" s="2"/>
      <c r="OBL155" s="2"/>
      <c r="OBM155" s="2"/>
      <c r="OBN155" s="2"/>
      <c r="OBO155" s="2"/>
      <c r="OBP155" s="2"/>
      <c r="OBQ155" s="2"/>
      <c r="OBR155" s="2"/>
      <c r="OBS155" s="2"/>
      <c r="OBT155" s="2"/>
      <c r="OBU155" s="2"/>
      <c r="OBV155" s="2"/>
      <c r="OBW155" s="2"/>
      <c r="OBX155" s="2"/>
      <c r="OBY155" s="2"/>
      <c r="OBZ155" s="2"/>
      <c r="OCA155" s="2"/>
      <c r="OCB155" s="2"/>
      <c r="OCC155" s="2"/>
      <c r="OCD155" s="2"/>
      <c r="OCE155" s="2"/>
      <c r="OCF155" s="2"/>
      <c r="OCG155" s="2"/>
      <c r="OCH155" s="2"/>
      <c r="OCI155" s="2"/>
      <c r="OCJ155" s="2"/>
      <c r="OCK155" s="2"/>
      <c r="OCL155" s="2"/>
      <c r="OCM155" s="2"/>
      <c r="OCN155" s="2"/>
      <c r="OCO155" s="2"/>
      <c r="OCP155" s="2"/>
      <c r="OCQ155" s="2"/>
      <c r="OCR155" s="2"/>
      <c r="OCS155" s="2"/>
      <c r="OCT155" s="2"/>
      <c r="OCU155" s="2"/>
      <c r="OCV155" s="2"/>
      <c r="OCW155" s="2"/>
      <c r="OCX155" s="2"/>
      <c r="OCY155" s="2"/>
      <c r="OCZ155" s="2"/>
      <c r="ODA155" s="2"/>
      <c r="ODB155" s="2"/>
      <c r="ODC155" s="2"/>
      <c r="ODD155" s="2"/>
      <c r="ODE155" s="2"/>
      <c r="ODF155" s="2"/>
      <c r="ODG155" s="2"/>
      <c r="ODH155" s="2"/>
      <c r="ODI155" s="2"/>
      <c r="ODJ155" s="2"/>
      <c r="ODK155" s="2"/>
      <c r="ODL155" s="2"/>
      <c r="ODM155" s="2"/>
      <c r="ODN155" s="2"/>
      <c r="ODO155" s="2"/>
      <c r="ODP155" s="2"/>
      <c r="ODQ155" s="2"/>
      <c r="ODR155" s="2"/>
      <c r="ODS155" s="2"/>
      <c r="ODT155" s="2"/>
      <c r="ODU155" s="2"/>
      <c r="ODV155" s="2"/>
      <c r="ODW155" s="2"/>
      <c r="ODX155" s="2"/>
      <c r="ODY155" s="2"/>
      <c r="ODZ155" s="2"/>
      <c r="OEA155" s="2"/>
      <c r="OEB155" s="2"/>
      <c r="OEC155" s="2"/>
      <c r="OED155" s="2"/>
      <c r="OEE155" s="2"/>
      <c r="OEF155" s="2"/>
      <c r="OEG155" s="2"/>
      <c r="OEH155" s="2"/>
      <c r="OEI155" s="2"/>
      <c r="OEJ155" s="2"/>
      <c r="OEK155" s="2"/>
      <c r="OEL155" s="2"/>
      <c r="OEM155" s="2"/>
      <c r="OEN155" s="2"/>
      <c r="OEO155" s="2"/>
      <c r="OEP155" s="2"/>
      <c r="OEQ155" s="2"/>
      <c r="OER155" s="2"/>
      <c r="OES155" s="2"/>
      <c r="OET155" s="2"/>
      <c r="OEU155" s="2"/>
      <c r="OEV155" s="2"/>
      <c r="OEW155" s="2"/>
      <c r="OEX155" s="2"/>
      <c r="OEY155" s="2"/>
      <c r="OEZ155" s="2"/>
      <c r="OFA155" s="2"/>
      <c r="OFB155" s="2"/>
      <c r="OFC155" s="2"/>
      <c r="OFD155" s="2"/>
      <c r="OFE155" s="2"/>
      <c r="OFF155" s="2"/>
      <c r="OFG155" s="2"/>
      <c r="OFH155" s="2"/>
      <c r="OFI155" s="2"/>
      <c r="OFJ155" s="2"/>
      <c r="OFK155" s="2"/>
      <c r="OFL155" s="2"/>
      <c r="OFM155" s="2"/>
      <c r="OFN155" s="2"/>
      <c r="OFO155" s="2"/>
      <c r="OFP155" s="2"/>
      <c r="OFQ155" s="2"/>
      <c r="OFR155" s="2"/>
      <c r="OFS155" s="2"/>
      <c r="OFT155" s="2"/>
      <c r="OFU155" s="2"/>
      <c r="OFV155" s="2"/>
      <c r="OFW155" s="2"/>
      <c r="OFX155" s="2"/>
      <c r="OFY155" s="2"/>
      <c r="OFZ155" s="2"/>
      <c r="OGA155" s="2"/>
      <c r="OGB155" s="2"/>
      <c r="OGC155" s="2"/>
      <c r="OGD155" s="2"/>
      <c r="OGE155" s="2"/>
      <c r="OGF155" s="2"/>
      <c r="OGG155" s="2"/>
      <c r="OGH155" s="2"/>
      <c r="OGI155" s="2"/>
      <c r="OGJ155" s="2"/>
      <c r="OGK155" s="2"/>
      <c r="OGL155" s="2"/>
      <c r="OGM155" s="2"/>
      <c r="OGN155" s="2"/>
      <c r="OGO155" s="2"/>
      <c r="OGP155" s="2"/>
      <c r="OGQ155" s="2"/>
      <c r="OGR155" s="2"/>
      <c r="OGS155" s="2"/>
      <c r="OGT155" s="2"/>
      <c r="OGU155" s="2"/>
      <c r="OGV155" s="2"/>
      <c r="OGW155" s="2"/>
      <c r="OGX155" s="2"/>
      <c r="OGY155" s="2"/>
      <c r="OGZ155" s="2"/>
      <c r="OHA155" s="2"/>
      <c r="OHB155" s="2"/>
      <c r="OHC155" s="2"/>
      <c r="OHD155" s="2"/>
      <c r="OHE155" s="2"/>
      <c r="OHF155" s="2"/>
      <c r="OHG155" s="2"/>
      <c r="OHH155" s="2"/>
      <c r="OHI155" s="2"/>
      <c r="OHJ155" s="2"/>
      <c r="OHK155" s="2"/>
      <c r="OHL155" s="2"/>
      <c r="OHM155" s="2"/>
      <c r="OHN155" s="2"/>
      <c r="OHO155" s="2"/>
      <c r="OHP155" s="2"/>
      <c r="OHQ155" s="2"/>
      <c r="OHR155" s="2"/>
      <c r="OHS155" s="2"/>
      <c r="OHT155" s="2"/>
      <c r="OHU155" s="2"/>
      <c r="OHV155" s="2"/>
      <c r="OHW155" s="2"/>
      <c r="OHX155" s="2"/>
      <c r="OHY155" s="2"/>
      <c r="OHZ155" s="2"/>
      <c r="OIA155" s="2"/>
      <c r="OIB155" s="2"/>
      <c r="OIC155" s="2"/>
      <c r="OID155" s="2"/>
      <c r="OIE155" s="2"/>
      <c r="OIF155" s="2"/>
      <c r="OIG155" s="2"/>
      <c r="OIH155" s="2"/>
      <c r="OII155" s="2"/>
      <c r="OIJ155" s="2"/>
      <c r="OIK155" s="2"/>
      <c r="OIL155" s="2"/>
      <c r="OIM155" s="2"/>
      <c r="OIN155" s="2"/>
      <c r="OIO155" s="2"/>
      <c r="OIP155" s="2"/>
      <c r="OIQ155" s="2"/>
      <c r="OIR155" s="2"/>
      <c r="OIS155" s="2"/>
      <c r="OIT155" s="2"/>
      <c r="OIU155" s="2"/>
      <c r="OIV155" s="2"/>
      <c r="OIW155" s="2"/>
      <c r="OIX155" s="2"/>
      <c r="OIY155" s="2"/>
      <c r="OIZ155" s="2"/>
      <c r="OJA155" s="2"/>
      <c r="OJB155" s="2"/>
      <c r="OJC155" s="2"/>
      <c r="OJD155" s="2"/>
      <c r="OJE155" s="2"/>
      <c r="OJF155" s="2"/>
      <c r="OJG155" s="2"/>
      <c r="OJH155" s="2"/>
      <c r="OJI155" s="2"/>
      <c r="OJJ155" s="2"/>
      <c r="OJK155" s="2"/>
      <c r="OJL155" s="2"/>
      <c r="OJM155" s="2"/>
      <c r="OJN155" s="2"/>
      <c r="OJO155" s="2"/>
      <c r="OJP155" s="2"/>
      <c r="OJQ155" s="2"/>
      <c r="OJR155" s="2"/>
      <c r="OJS155" s="2"/>
      <c r="OJT155" s="2"/>
      <c r="OJU155" s="2"/>
      <c r="OJV155" s="2"/>
      <c r="OJW155" s="2"/>
      <c r="OJX155" s="2"/>
      <c r="OJY155" s="2"/>
      <c r="OJZ155" s="2"/>
      <c r="OKA155" s="2"/>
      <c r="OKB155" s="2"/>
      <c r="OKC155" s="2"/>
      <c r="OKD155" s="2"/>
      <c r="OKE155" s="2"/>
      <c r="OKF155" s="2"/>
      <c r="OKG155" s="2"/>
      <c r="OKH155" s="2"/>
      <c r="OKI155" s="2"/>
      <c r="OKJ155" s="2"/>
      <c r="OKK155" s="2"/>
      <c r="OKL155" s="2"/>
      <c r="OKM155" s="2"/>
      <c r="OKN155" s="2"/>
      <c r="OKO155" s="2"/>
      <c r="OKP155" s="2"/>
      <c r="OKQ155" s="2"/>
      <c r="OKR155" s="2"/>
      <c r="OKS155" s="2"/>
      <c r="OKT155" s="2"/>
      <c r="OKU155" s="2"/>
      <c r="OKV155" s="2"/>
      <c r="OKW155" s="2"/>
      <c r="OKX155" s="2"/>
      <c r="OKY155" s="2"/>
      <c r="OKZ155" s="2"/>
      <c r="OLA155" s="2"/>
      <c r="OLB155" s="2"/>
      <c r="OLC155" s="2"/>
      <c r="OLD155" s="2"/>
      <c r="OLE155" s="2"/>
      <c r="OLF155" s="2"/>
      <c r="OLG155" s="2"/>
      <c r="OLH155" s="2"/>
      <c r="OLI155" s="2"/>
      <c r="OLJ155" s="2"/>
      <c r="OLK155" s="2"/>
      <c r="OLL155" s="2"/>
      <c r="OLM155" s="2"/>
      <c r="OLN155" s="2"/>
      <c r="OLO155" s="2"/>
      <c r="OLP155" s="2"/>
      <c r="OLQ155" s="2"/>
      <c r="OLR155" s="2"/>
      <c r="OLS155" s="2"/>
      <c r="OLT155" s="2"/>
      <c r="OLU155" s="2"/>
      <c r="OLV155" s="2"/>
      <c r="OLW155" s="2"/>
      <c r="OLX155" s="2"/>
      <c r="OLY155" s="2"/>
      <c r="OLZ155" s="2"/>
      <c r="OMA155" s="2"/>
      <c r="OMB155" s="2"/>
      <c r="OMC155" s="2"/>
      <c r="OMD155" s="2"/>
      <c r="OME155" s="2"/>
      <c r="OMF155" s="2"/>
      <c r="OMG155" s="2"/>
      <c r="OMH155" s="2"/>
      <c r="OMI155" s="2"/>
      <c r="OMJ155" s="2"/>
      <c r="OMK155" s="2"/>
      <c r="OML155" s="2"/>
      <c r="OMM155" s="2"/>
      <c r="OMN155" s="2"/>
      <c r="OMO155" s="2"/>
      <c r="OMP155" s="2"/>
      <c r="OMQ155" s="2"/>
      <c r="OMR155" s="2"/>
      <c r="OMS155" s="2"/>
      <c r="OMT155" s="2"/>
      <c r="OMU155" s="2"/>
      <c r="OMV155" s="2"/>
      <c r="OMW155" s="2"/>
      <c r="OMX155" s="2"/>
      <c r="OMY155" s="2"/>
      <c r="OMZ155" s="2"/>
      <c r="ONA155" s="2"/>
      <c r="ONB155" s="2"/>
      <c r="ONC155" s="2"/>
      <c r="OND155" s="2"/>
      <c r="ONE155" s="2"/>
      <c r="ONF155" s="2"/>
      <c r="ONG155" s="2"/>
      <c r="ONH155" s="2"/>
      <c r="ONI155" s="2"/>
      <c r="ONJ155" s="2"/>
      <c r="ONK155" s="2"/>
      <c r="ONL155" s="2"/>
      <c r="ONM155" s="2"/>
      <c r="ONN155" s="2"/>
      <c r="ONO155" s="2"/>
      <c r="ONP155" s="2"/>
      <c r="ONQ155" s="2"/>
      <c r="ONR155" s="2"/>
      <c r="ONS155" s="2"/>
      <c r="ONT155" s="2"/>
      <c r="ONU155" s="2"/>
      <c r="ONV155" s="2"/>
      <c r="ONW155" s="2"/>
      <c r="ONX155" s="2"/>
      <c r="ONY155" s="2"/>
      <c r="ONZ155" s="2"/>
      <c r="OOA155" s="2"/>
      <c r="OOB155" s="2"/>
      <c r="OOC155" s="2"/>
      <c r="OOD155" s="2"/>
      <c r="OOE155" s="2"/>
      <c r="OOF155" s="2"/>
      <c r="OOG155" s="2"/>
      <c r="OOH155" s="2"/>
      <c r="OOI155" s="2"/>
      <c r="OOJ155" s="2"/>
      <c r="OOK155" s="2"/>
      <c r="OOL155" s="2"/>
      <c r="OOM155" s="2"/>
      <c r="OON155" s="2"/>
      <c r="OOO155" s="2"/>
      <c r="OOP155" s="2"/>
      <c r="OOQ155" s="2"/>
      <c r="OOR155" s="2"/>
      <c r="OOS155" s="2"/>
      <c r="OOT155" s="2"/>
      <c r="OOU155" s="2"/>
      <c r="OOV155" s="2"/>
      <c r="OOW155" s="2"/>
      <c r="OOX155" s="2"/>
      <c r="OOY155" s="2"/>
      <c r="OOZ155" s="2"/>
      <c r="OPA155" s="2"/>
      <c r="OPB155" s="2"/>
      <c r="OPC155" s="2"/>
      <c r="OPD155" s="2"/>
      <c r="OPE155" s="2"/>
      <c r="OPF155" s="2"/>
      <c r="OPG155" s="2"/>
      <c r="OPH155" s="2"/>
      <c r="OPI155" s="2"/>
      <c r="OPJ155" s="2"/>
      <c r="OPK155" s="2"/>
      <c r="OPL155" s="2"/>
      <c r="OPM155" s="2"/>
      <c r="OPN155" s="2"/>
      <c r="OPO155" s="2"/>
      <c r="OPP155" s="2"/>
      <c r="OPQ155" s="2"/>
      <c r="OPR155" s="2"/>
      <c r="OPS155" s="2"/>
      <c r="OPT155" s="2"/>
      <c r="OPU155" s="2"/>
      <c r="OPV155" s="2"/>
      <c r="OPW155" s="2"/>
      <c r="OPX155" s="2"/>
      <c r="OPY155" s="2"/>
      <c r="OPZ155" s="2"/>
      <c r="OQA155" s="2"/>
      <c r="OQB155" s="2"/>
      <c r="OQC155" s="2"/>
      <c r="OQD155" s="2"/>
      <c r="OQE155" s="2"/>
      <c r="OQF155" s="2"/>
      <c r="OQG155" s="2"/>
      <c r="OQH155" s="2"/>
      <c r="OQI155" s="2"/>
      <c r="OQJ155" s="2"/>
      <c r="OQK155" s="2"/>
      <c r="OQL155" s="2"/>
      <c r="OQM155" s="2"/>
      <c r="OQN155" s="2"/>
      <c r="OQO155" s="2"/>
      <c r="OQP155" s="2"/>
      <c r="OQQ155" s="2"/>
      <c r="OQR155" s="2"/>
      <c r="OQS155" s="2"/>
      <c r="OQT155" s="2"/>
      <c r="OQU155" s="2"/>
      <c r="OQV155" s="2"/>
      <c r="OQW155" s="2"/>
      <c r="OQX155" s="2"/>
      <c r="OQY155" s="2"/>
      <c r="OQZ155" s="2"/>
      <c r="ORA155" s="2"/>
      <c r="ORB155" s="2"/>
      <c r="ORC155" s="2"/>
      <c r="ORD155" s="2"/>
      <c r="ORE155" s="2"/>
      <c r="ORF155" s="2"/>
      <c r="ORG155" s="2"/>
      <c r="ORH155" s="2"/>
      <c r="ORI155" s="2"/>
      <c r="ORJ155" s="2"/>
      <c r="ORK155" s="2"/>
      <c r="ORL155" s="2"/>
      <c r="ORM155" s="2"/>
      <c r="ORN155" s="2"/>
      <c r="ORO155" s="2"/>
      <c r="ORP155" s="2"/>
      <c r="ORQ155" s="2"/>
      <c r="ORR155" s="2"/>
      <c r="ORS155" s="2"/>
      <c r="ORT155" s="2"/>
      <c r="ORU155" s="2"/>
      <c r="ORV155" s="2"/>
      <c r="ORW155" s="2"/>
      <c r="ORX155" s="2"/>
      <c r="ORY155" s="2"/>
      <c r="ORZ155" s="2"/>
      <c r="OSA155" s="2"/>
      <c r="OSB155" s="2"/>
      <c r="OSC155" s="2"/>
      <c r="OSD155" s="2"/>
      <c r="OSE155" s="2"/>
      <c r="OSF155" s="2"/>
      <c r="OSG155" s="2"/>
      <c r="OSH155" s="2"/>
      <c r="OSI155" s="2"/>
      <c r="OSJ155" s="2"/>
      <c r="OSK155" s="2"/>
      <c r="OSL155" s="2"/>
      <c r="OSM155" s="2"/>
      <c r="OSN155" s="2"/>
      <c r="OSO155" s="2"/>
      <c r="OSP155" s="2"/>
      <c r="OSQ155" s="2"/>
      <c r="OSR155" s="2"/>
      <c r="OSS155" s="2"/>
      <c r="OST155" s="2"/>
      <c r="OSU155" s="2"/>
      <c r="OSV155" s="2"/>
      <c r="OSW155" s="2"/>
      <c r="OSX155" s="2"/>
      <c r="OSY155" s="2"/>
      <c r="OSZ155" s="2"/>
      <c r="OTA155" s="2"/>
      <c r="OTB155" s="2"/>
      <c r="OTC155" s="2"/>
      <c r="OTD155" s="2"/>
      <c r="OTE155" s="2"/>
      <c r="OTF155" s="2"/>
      <c r="OTG155" s="2"/>
      <c r="OTH155" s="2"/>
      <c r="OTI155" s="2"/>
      <c r="OTJ155" s="2"/>
      <c r="OTK155" s="2"/>
      <c r="OTL155" s="2"/>
      <c r="OTM155" s="2"/>
      <c r="OTN155" s="2"/>
      <c r="OTO155" s="2"/>
      <c r="OTP155" s="2"/>
      <c r="OTQ155" s="2"/>
      <c r="OTR155" s="2"/>
      <c r="OTS155" s="2"/>
      <c r="OTT155" s="2"/>
      <c r="OTU155" s="2"/>
      <c r="OTV155" s="2"/>
      <c r="OTW155" s="2"/>
      <c r="OTX155" s="2"/>
      <c r="OTY155" s="2"/>
      <c r="OTZ155" s="2"/>
      <c r="OUA155" s="2"/>
      <c r="OUB155" s="2"/>
      <c r="OUC155" s="2"/>
      <c r="OUD155" s="2"/>
      <c r="OUE155" s="2"/>
      <c r="OUF155" s="2"/>
      <c r="OUG155" s="2"/>
      <c r="OUH155" s="2"/>
      <c r="OUI155" s="2"/>
      <c r="OUJ155" s="2"/>
      <c r="OUK155" s="2"/>
      <c r="OUL155" s="2"/>
      <c r="OUM155" s="2"/>
      <c r="OUN155" s="2"/>
      <c r="OUO155" s="2"/>
      <c r="OUP155" s="2"/>
      <c r="OUQ155" s="2"/>
      <c r="OUR155" s="2"/>
      <c r="OUS155" s="2"/>
      <c r="OUT155" s="2"/>
      <c r="OUU155" s="2"/>
      <c r="OUV155" s="2"/>
      <c r="OUW155" s="2"/>
      <c r="OUX155" s="2"/>
      <c r="OUY155" s="2"/>
      <c r="OUZ155" s="2"/>
      <c r="OVA155" s="2"/>
      <c r="OVB155" s="2"/>
      <c r="OVC155" s="2"/>
      <c r="OVD155" s="2"/>
      <c r="OVE155" s="2"/>
      <c r="OVF155" s="2"/>
      <c r="OVG155" s="2"/>
      <c r="OVH155" s="2"/>
      <c r="OVI155" s="2"/>
      <c r="OVJ155" s="2"/>
      <c r="OVK155" s="2"/>
      <c r="OVL155" s="2"/>
      <c r="OVM155" s="2"/>
      <c r="OVN155" s="2"/>
      <c r="OVO155" s="2"/>
      <c r="OVP155" s="2"/>
      <c r="OVQ155" s="2"/>
      <c r="OVR155" s="2"/>
      <c r="OVS155" s="2"/>
      <c r="OVT155" s="2"/>
      <c r="OVU155" s="2"/>
      <c r="OVV155" s="2"/>
      <c r="OVW155" s="2"/>
      <c r="OVX155" s="2"/>
      <c r="OVY155" s="2"/>
      <c r="OVZ155" s="2"/>
      <c r="OWA155" s="2"/>
      <c r="OWB155" s="2"/>
      <c r="OWC155" s="2"/>
      <c r="OWD155" s="2"/>
      <c r="OWE155" s="2"/>
      <c r="OWF155" s="2"/>
      <c r="OWG155" s="2"/>
      <c r="OWH155" s="2"/>
      <c r="OWI155" s="2"/>
      <c r="OWJ155" s="2"/>
      <c r="OWK155" s="2"/>
      <c r="OWL155" s="2"/>
      <c r="OWM155" s="2"/>
      <c r="OWN155" s="2"/>
      <c r="OWO155" s="2"/>
      <c r="OWP155" s="2"/>
      <c r="OWQ155" s="2"/>
      <c r="OWR155" s="2"/>
      <c r="OWS155" s="2"/>
      <c r="OWT155" s="2"/>
      <c r="OWU155" s="2"/>
      <c r="OWV155" s="2"/>
      <c r="OWW155" s="2"/>
      <c r="OWX155" s="2"/>
      <c r="OWY155" s="2"/>
      <c r="OWZ155" s="2"/>
      <c r="OXA155" s="2"/>
      <c r="OXB155" s="2"/>
      <c r="OXC155" s="2"/>
      <c r="OXD155" s="2"/>
      <c r="OXE155" s="2"/>
      <c r="OXF155" s="2"/>
      <c r="OXG155" s="2"/>
      <c r="OXH155" s="2"/>
      <c r="OXI155" s="2"/>
      <c r="OXJ155" s="2"/>
      <c r="OXK155" s="2"/>
      <c r="OXL155" s="2"/>
      <c r="OXM155" s="2"/>
      <c r="OXN155" s="2"/>
      <c r="OXO155" s="2"/>
      <c r="OXP155" s="2"/>
      <c r="OXQ155" s="2"/>
      <c r="OXR155" s="2"/>
      <c r="OXS155" s="2"/>
      <c r="OXT155" s="2"/>
      <c r="OXU155" s="2"/>
      <c r="OXV155" s="2"/>
      <c r="OXW155" s="2"/>
      <c r="OXX155" s="2"/>
      <c r="OXY155" s="2"/>
      <c r="OXZ155" s="2"/>
      <c r="OYA155" s="2"/>
      <c r="OYB155" s="2"/>
      <c r="OYC155" s="2"/>
      <c r="OYD155" s="2"/>
      <c r="OYE155" s="2"/>
      <c r="OYF155" s="2"/>
      <c r="OYG155" s="2"/>
      <c r="OYH155" s="2"/>
      <c r="OYI155" s="2"/>
      <c r="OYJ155" s="2"/>
      <c r="OYK155" s="2"/>
      <c r="OYL155" s="2"/>
      <c r="OYM155" s="2"/>
      <c r="OYN155" s="2"/>
      <c r="OYO155" s="2"/>
      <c r="OYP155" s="2"/>
      <c r="OYQ155" s="2"/>
      <c r="OYR155" s="2"/>
      <c r="OYS155" s="2"/>
      <c r="OYT155" s="2"/>
      <c r="OYU155" s="2"/>
      <c r="OYV155" s="2"/>
      <c r="OYW155" s="2"/>
      <c r="OYX155" s="2"/>
      <c r="OYY155" s="2"/>
      <c r="OYZ155" s="2"/>
      <c r="OZA155" s="2"/>
      <c r="OZB155" s="2"/>
      <c r="OZC155" s="2"/>
      <c r="OZD155" s="2"/>
      <c r="OZE155" s="2"/>
      <c r="OZF155" s="2"/>
      <c r="OZG155" s="2"/>
      <c r="OZH155" s="2"/>
      <c r="OZI155" s="2"/>
      <c r="OZJ155" s="2"/>
      <c r="OZK155" s="2"/>
      <c r="OZL155" s="2"/>
      <c r="OZM155" s="2"/>
      <c r="OZN155" s="2"/>
      <c r="OZO155" s="2"/>
      <c r="OZP155" s="2"/>
      <c r="OZQ155" s="2"/>
      <c r="OZR155" s="2"/>
      <c r="OZS155" s="2"/>
      <c r="OZT155" s="2"/>
      <c r="OZU155" s="2"/>
      <c r="OZV155" s="2"/>
      <c r="OZW155" s="2"/>
      <c r="OZX155" s="2"/>
      <c r="OZY155" s="2"/>
      <c r="OZZ155" s="2"/>
      <c r="PAA155" s="2"/>
      <c r="PAB155" s="2"/>
      <c r="PAC155" s="2"/>
      <c r="PAD155" s="2"/>
      <c r="PAE155" s="2"/>
      <c r="PAF155" s="2"/>
      <c r="PAG155" s="2"/>
      <c r="PAH155" s="2"/>
      <c r="PAI155" s="2"/>
      <c r="PAJ155" s="2"/>
      <c r="PAK155" s="2"/>
      <c r="PAL155" s="2"/>
      <c r="PAM155" s="2"/>
      <c r="PAN155" s="2"/>
      <c r="PAO155" s="2"/>
      <c r="PAP155" s="2"/>
      <c r="PAQ155" s="2"/>
      <c r="PAR155" s="2"/>
      <c r="PAS155" s="2"/>
      <c r="PAT155" s="2"/>
      <c r="PAU155" s="2"/>
      <c r="PAV155" s="2"/>
      <c r="PAW155" s="2"/>
      <c r="PAX155" s="2"/>
      <c r="PAY155" s="2"/>
      <c r="PAZ155" s="2"/>
      <c r="PBA155" s="2"/>
      <c r="PBB155" s="2"/>
      <c r="PBC155" s="2"/>
      <c r="PBD155" s="2"/>
      <c r="PBE155" s="2"/>
      <c r="PBF155" s="2"/>
      <c r="PBG155" s="2"/>
      <c r="PBH155" s="2"/>
      <c r="PBI155" s="2"/>
      <c r="PBJ155" s="2"/>
      <c r="PBK155" s="2"/>
      <c r="PBL155" s="2"/>
      <c r="PBM155" s="2"/>
      <c r="PBN155" s="2"/>
      <c r="PBO155" s="2"/>
      <c r="PBP155" s="2"/>
      <c r="PBQ155" s="2"/>
      <c r="PBR155" s="2"/>
      <c r="PBS155" s="2"/>
      <c r="PBT155" s="2"/>
      <c r="PBU155" s="2"/>
      <c r="PBV155" s="2"/>
      <c r="PBW155" s="2"/>
      <c r="PBX155" s="2"/>
      <c r="PBY155" s="2"/>
      <c r="PBZ155" s="2"/>
      <c r="PCA155" s="2"/>
      <c r="PCB155" s="2"/>
      <c r="PCC155" s="2"/>
      <c r="PCD155" s="2"/>
      <c r="PCE155" s="2"/>
      <c r="PCF155" s="2"/>
      <c r="PCG155" s="2"/>
      <c r="PCH155" s="2"/>
      <c r="PCI155" s="2"/>
      <c r="PCJ155" s="2"/>
      <c r="PCK155" s="2"/>
      <c r="PCL155" s="2"/>
      <c r="PCM155" s="2"/>
      <c r="PCN155" s="2"/>
      <c r="PCO155" s="2"/>
      <c r="PCP155" s="2"/>
      <c r="PCQ155" s="2"/>
      <c r="PCR155" s="2"/>
      <c r="PCS155" s="2"/>
      <c r="PCT155" s="2"/>
      <c r="PCU155" s="2"/>
      <c r="PCV155" s="2"/>
      <c r="PCW155" s="2"/>
      <c r="PCX155" s="2"/>
      <c r="PCY155" s="2"/>
      <c r="PCZ155" s="2"/>
      <c r="PDA155" s="2"/>
      <c r="PDB155" s="2"/>
      <c r="PDC155" s="2"/>
      <c r="PDD155" s="2"/>
      <c r="PDE155" s="2"/>
      <c r="PDF155" s="2"/>
      <c r="PDG155" s="2"/>
      <c r="PDH155" s="2"/>
      <c r="PDI155" s="2"/>
      <c r="PDJ155" s="2"/>
      <c r="PDK155" s="2"/>
      <c r="PDL155" s="2"/>
      <c r="PDM155" s="2"/>
      <c r="PDN155" s="2"/>
      <c r="PDO155" s="2"/>
      <c r="PDP155" s="2"/>
      <c r="PDQ155" s="2"/>
      <c r="PDR155" s="2"/>
      <c r="PDS155" s="2"/>
      <c r="PDT155" s="2"/>
      <c r="PDU155" s="2"/>
      <c r="PDV155" s="2"/>
      <c r="PDW155" s="2"/>
      <c r="PDX155" s="2"/>
      <c r="PDY155" s="2"/>
      <c r="PDZ155" s="2"/>
      <c r="PEA155" s="2"/>
      <c r="PEB155" s="2"/>
      <c r="PEC155" s="2"/>
      <c r="PED155" s="2"/>
      <c r="PEE155" s="2"/>
      <c r="PEF155" s="2"/>
      <c r="PEG155" s="2"/>
      <c r="PEH155" s="2"/>
      <c r="PEI155" s="2"/>
      <c r="PEJ155" s="2"/>
      <c r="PEK155" s="2"/>
      <c r="PEL155" s="2"/>
      <c r="PEM155" s="2"/>
      <c r="PEN155" s="2"/>
      <c r="PEO155" s="2"/>
      <c r="PEP155" s="2"/>
      <c r="PEQ155" s="2"/>
      <c r="PER155" s="2"/>
      <c r="PES155" s="2"/>
      <c r="PET155" s="2"/>
      <c r="PEU155" s="2"/>
      <c r="PEV155" s="2"/>
      <c r="PEW155" s="2"/>
      <c r="PEX155" s="2"/>
      <c r="PEY155" s="2"/>
      <c r="PEZ155" s="2"/>
      <c r="PFA155" s="2"/>
      <c r="PFB155" s="2"/>
      <c r="PFC155" s="2"/>
      <c r="PFD155" s="2"/>
      <c r="PFE155" s="2"/>
      <c r="PFF155" s="2"/>
      <c r="PFG155" s="2"/>
      <c r="PFH155" s="2"/>
      <c r="PFI155" s="2"/>
      <c r="PFJ155" s="2"/>
      <c r="PFK155" s="2"/>
      <c r="PFL155" s="2"/>
      <c r="PFM155" s="2"/>
      <c r="PFN155" s="2"/>
      <c r="PFO155" s="2"/>
      <c r="PFP155" s="2"/>
      <c r="PFQ155" s="2"/>
      <c r="PFR155" s="2"/>
      <c r="PFS155" s="2"/>
      <c r="PFT155" s="2"/>
      <c r="PFU155" s="2"/>
      <c r="PFV155" s="2"/>
      <c r="PFW155" s="2"/>
      <c r="PFX155" s="2"/>
      <c r="PFY155" s="2"/>
      <c r="PFZ155" s="2"/>
      <c r="PGA155" s="2"/>
      <c r="PGB155" s="2"/>
      <c r="PGC155" s="2"/>
      <c r="PGD155" s="2"/>
      <c r="PGE155" s="2"/>
      <c r="PGF155" s="2"/>
      <c r="PGG155" s="2"/>
      <c r="PGH155" s="2"/>
      <c r="PGI155" s="2"/>
      <c r="PGJ155" s="2"/>
      <c r="PGK155" s="2"/>
      <c r="PGL155" s="2"/>
      <c r="PGM155" s="2"/>
      <c r="PGN155" s="2"/>
      <c r="PGO155" s="2"/>
      <c r="PGP155" s="2"/>
      <c r="PGQ155" s="2"/>
      <c r="PGR155" s="2"/>
      <c r="PGS155" s="2"/>
      <c r="PGT155" s="2"/>
      <c r="PGU155" s="2"/>
      <c r="PGV155" s="2"/>
      <c r="PGW155" s="2"/>
      <c r="PGX155" s="2"/>
      <c r="PGY155" s="2"/>
      <c r="PGZ155" s="2"/>
      <c r="PHA155" s="2"/>
      <c r="PHB155" s="2"/>
      <c r="PHC155" s="2"/>
      <c r="PHD155" s="2"/>
      <c r="PHE155" s="2"/>
      <c r="PHF155" s="2"/>
      <c r="PHG155" s="2"/>
      <c r="PHH155" s="2"/>
      <c r="PHI155" s="2"/>
      <c r="PHJ155" s="2"/>
      <c r="PHK155" s="2"/>
      <c r="PHL155" s="2"/>
      <c r="PHM155" s="2"/>
      <c r="PHN155" s="2"/>
      <c r="PHO155" s="2"/>
      <c r="PHP155" s="2"/>
      <c r="PHQ155" s="2"/>
      <c r="PHR155" s="2"/>
      <c r="PHS155" s="2"/>
      <c r="PHT155" s="2"/>
      <c r="PHU155" s="2"/>
      <c r="PHV155" s="2"/>
      <c r="PHW155" s="2"/>
      <c r="PHX155" s="2"/>
      <c r="PHY155" s="2"/>
      <c r="PHZ155" s="2"/>
      <c r="PIA155" s="2"/>
      <c r="PIB155" s="2"/>
      <c r="PIC155" s="2"/>
      <c r="PID155" s="2"/>
      <c r="PIE155" s="2"/>
      <c r="PIF155" s="2"/>
      <c r="PIG155" s="2"/>
      <c r="PIH155" s="2"/>
      <c r="PII155" s="2"/>
      <c r="PIJ155" s="2"/>
      <c r="PIK155" s="2"/>
      <c r="PIL155" s="2"/>
      <c r="PIM155" s="2"/>
      <c r="PIN155" s="2"/>
      <c r="PIO155" s="2"/>
      <c r="PIP155" s="2"/>
      <c r="PIQ155" s="2"/>
      <c r="PIR155" s="2"/>
      <c r="PIS155" s="2"/>
      <c r="PIT155" s="2"/>
      <c r="PIU155" s="2"/>
      <c r="PIV155" s="2"/>
      <c r="PIW155" s="2"/>
      <c r="PIX155" s="2"/>
      <c r="PIY155" s="2"/>
      <c r="PIZ155" s="2"/>
      <c r="PJA155" s="2"/>
      <c r="PJB155" s="2"/>
      <c r="PJC155" s="2"/>
      <c r="PJD155" s="2"/>
      <c r="PJE155" s="2"/>
      <c r="PJF155" s="2"/>
      <c r="PJG155" s="2"/>
      <c r="PJH155" s="2"/>
      <c r="PJI155" s="2"/>
      <c r="PJJ155" s="2"/>
      <c r="PJK155" s="2"/>
      <c r="PJL155" s="2"/>
      <c r="PJM155" s="2"/>
      <c r="PJN155" s="2"/>
      <c r="PJO155" s="2"/>
      <c r="PJP155" s="2"/>
      <c r="PJQ155" s="2"/>
      <c r="PJR155" s="2"/>
      <c r="PJS155" s="2"/>
      <c r="PJT155" s="2"/>
      <c r="PJU155" s="2"/>
      <c r="PJV155" s="2"/>
      <c r="PJW155" s="2"/>
      <c r="PJX155" s="2"/>
      <c r="PJY155" s="2"/>
      <c r="PJZ155" s="2"/>
      <c r="PKA155" s="2"/>
      <c r="PKB155" s="2"/>
      <c r="PKC155" s="2"/>
      <c r="PKD155" s="2"/>
      <c r="PKE155" s="2"/>
      <c r="PKF155" s="2"/>
      <c r="PKG155" s="2"/>
      <c r="PKH155" s="2"/>
      <c r="PKI155" s="2"/>
      <c r="PKJ155" s="2"/>
      <c r="PKK155" s="2"/>
      <c r="PKL155" s="2"/>
      <c r="PKM155" s="2"/>
      <c r="PKN155" s="2"/>
      <c r="PKO155" s="2"/>
      <c r="PKP155" s="2"/>
      <c r="PKQ155" s="2"/>
      <c r="PKR155" s="2"/>
      <c r="PKS155" s="2"/>
      <c r="PKT155" s="2"/>
      <c r="PKU155" s="2"/>
      <c r="PKV155" s="2"/>
      <c r="PKW155" s="2"/>
      <c r="PKX155" s="2"/>
      <c r="PKY155" s="2"/>
      <c r="PKZ155" s="2"/>
      <c r="PLA155" s="2"/>
      <c r="PLB155" s="2"/>
      <c r="PLC155" s="2"/>
      <c r="PLD155" s="2"/>
      <c r="PLE155" s="2"/>
      <c r="PLF155" s="2"/>
      <c r="PLG155" s="2"/>
      <c r="PLH155" s="2"/>
      <c r="PLI155" s="2"/>
      <c r="PLJ155" s="2"/>
      <c r="PLK155" s="2"/>
      <c r="PLL155" s="2"/>
      <c r="PLM155" s="2"/>
      <c r="PLN155" s="2"/>
      <c r="PLO155" s="2"/>
      <c r="PLP155" s="2"/>
      <c r="PLQ155" s="2"/>
      <c r="PLR155" s="2"/>
      <c r="PLS155" s="2"/>
      <c r="PLT155" s="2"/>
      <c r="PLU155" s="2"/>
      <c r="PLV155" s="2"/>
      <c r="PLW155" s="2"/>
      <c r="PLX155" s="2"/>
      <c r="PLY155" s="2"/>
      <c r="PLZ155" s="2"/>
      <c r="PMA155" s="2"/>
      <c r="PMB155" s="2"/>
      <c r="PMC155" s="2"/>
      <c r="PMD155" s="2"/>
      <c r="PME155" s="2"/>
      <c r="PMF155" s="2"/>
      <c r="PMG155" s="2"/>
      <c r="PMH155" s="2"/>
      <c r="PMI155" s="2"/>
      <c r="PMJ155" s="2"/>
      <c r="PMK155" s="2"/>
      <c r="PML155" s="2"/>
      <c r="PMM155" s="2"/>
      <c r="PMN155" s="2"/>
      <c r="PMO155" s="2"/>
      <c r="PMP155" s="2"/>
      <c r="PMQ155" s="2"/>
      <c r="PMR155" s="2"/>
      <c r="PMS155" s="2"/>
      <c r="PMT155" s="2"/>
      <c r="PMU155" s="2"/>
      <c r="PMV155" s="2"/>
      <c r="PMW155" s="2"/>
      <c r="PMX155" s="2"/>
      <c r="PMY155" s="2"/>
      <c r="PMZ155" s="2"/>
      <c r="PNA155" s="2"/>
      <c r="PNB155" s="2"/>
      <c r="PNC155" s="2"/>
      <c r="PND155" s="2"/>
      <c r="PNE155" s="2"/>
      <c r="PNF155" s="2"/>
      <c r="PNG155" s="2"/>
      <c r="PNH155" s="2"/>
      <c r="PNI155" s="2"/>
      <c r="PNJ155" s="2"/>
      <c r="PNK155" s="2"/>
      <c r="PNL155" s="2"/>
      <c r="PNM155" s="2"/>
      <c r="PNN155" s="2"/>
      <c r="PNO155" s="2"/>
      <c r="PNP155" s="2"/>
      <c r="PNQ155" s="2"/>
      <c r="PNR155" s="2"/>
      <c r="PNS155" s="2"/>
      <c r="PNT155" s="2"/>
      <c r="PNU155" s="2"/>
      <c r="PNV155" s="2"/>
      <c r="PNW155" s="2"/>
      <c r="PNX155" s="2"/>
      <c r="PNY155" s="2"/>
      <c r="PNZ155" s="2"/>
      <c r="POA155" s="2"/>
      <c r="POB155" s="2"/>
      <c r="POC155" s="2"/>
      <c r="POD155" s="2"/>
      <c r="POE155" s="2"/>
      <c r="POF155" s="2"/>
      <c r="POG155" s="2"/>
      <c r="POH155" s="2"/>
      <c r="POI155" s="2"/>
      <c r="POJ155" s="2"/>
      <c r="POK155" s="2"/>
      <c r="POL155" s="2"/>
      <c r="POM155" s="2"/>
      <c r="PON155" s="2"/>
      <c r="POO155" s="2"/>
      <c r="POP155" s="2"/>
      <c r="POQ155" s="2"/>
      <c r="POR155" s="2"/>
      <c r="POS155" s="2"/>
      <c r="POT155" s="2"/>
      <c r="POU155" s="2"/>
      <c r="POV155" s="2"/>
      <c r="POW155" s="2"/>
      <c r="POX155" s="2"/>
      <c r="POY155" s="2"/>
      <c r="POZ155" s="2"/>
      <c r="PPA155" s="2"/>
      <c r="PPB155" s="2"/>
      <c r="PPC155" s="2"/>
      <c r="PPD155" s="2"/>
      <c r="PPE155" s="2"/>
      <c r="PPF155" s="2"/>
      <c r="PPG155" s="2"/>
      <c r="PPH155" s="2"/>
      <c r="PPI155" s="2"/>
      <c r="PPJ155" s="2"/>
      <c r="PPK155" s="2"/>
      <c r="PPL155" s="2"/>
      <c r="PPM155" s="2"/>
      <c r="PPN155" s="2"/>
      <c r="PPO155" s="2"/>
      <c r="PPP155" s="2"/>
      <c r="PPQ155" s="2"/>
      <c r="PPR155" s="2"/>
      <c r="PPS155" s="2"/>
      <c r="PPT155" s="2"/>
      <c r="PPU155" s="2"/>
      <c r="PPV155" s="2"/>
      <c r="PPW155" s="2"/>
      <c r="PPX155" s="2"/>
      <c r="PPY155" s="2"/>
      <c r="PPZ155" s="2"/>
      <c r="PQA155" s="2"/>
      <c r="PQB155" s="2"/>
      <c r="PQC155" s="2"/>
      <c r="PQD155" s="2"/>
      <c r="PQE155" s="2"/>
      <c r="PQF155" s="2"/>
      <c r="PQG155" s="2"/>
      <c r="PQH155" s="2"/>
      <c r="PQI155" s="2"/>
      <c r="PQJ155" s="2"/>
      <c r="PQK155" s="2"/>
      <c r="PQL155" s="2"/>
      <c r="PQM155" s="2"/>
      <c r="PQN155" s="2"/>
      <c r="PQO155" s="2"/>
      <c r="PQP155" s="2"/>
      <c r="PQQ155" s="2"/>
      <c r="PQR155" s="2"/>
      <c r="PQS155" s="2"/>
      <c r="PQT155" s="2"/>
      <c r="PQU155" s="2"/>
      <c r="PQV155" s="2"/>
      <c r="PQW155" s="2"/>
      <c r="PQX155" s="2"/>
      <c r="PQY155" s="2"/>
      <c r="PQZ155" s="2"/>
      <c r="PRA155" s="2"/>
      <c r="PRB155" s="2"/>
      <c r="PRC155" s="2"/>
      <c r="PRD155" s="2"/>
      <c r="PRE155" s="2"/>
      <c r="PRF155" s="2"/>
      <c r="PRG155" s="2"/>
      <c r="PRH155" s="2"/>
      <c r="PRI155" s="2"/>
      <c r="PRJ155" s="2"/>
      <c r="PRK155" s="2"/>
      <c r="PRL155" s="2"/>
      <c r="PRM155" s="2"/>
      <c r="PRN155" s="2"/>
      <c r="PRO155" s="2"/>
      <c r="PRP155" s="2"/>
      <c r="PRQ155" s="2"/>
      <c r="PRR155" s="2"/>
      <c r="PRS155" s="2"/>
      <c r="PRT155" s="2"/>
      <c r="PRU155" s="2"/>
      <c r="PRV155" s="2"/>
      <c r="PRW155" s="2"/>
      <c r="PRX155" s="2"/>
      <c r="PRY155" s="2"/>
      <c r="PRZ155" s="2"/>
      <c r="PSA155" s="2"/>
      <c r="PSB155" s="2"/>
      <c r="PSC155" s="2"/>
      <c r="PSD155" s="2"/>
      <c r="PSE155" s="2"/>
      <c r="PSF155" s="2"/>
      <c r="PSG155" s="2"/>
      <c r="PSH155" s="2"/>
      <c r="PSI155" s="2"/>
      <c r="PSJ155" s="2"/>
      <c r="PSK155" s="2"/>
      <c r="PSL155" s="2"/>
      <c r="PSM155" s="2"/>
      <c r="PSN155" s="2"/>
      <c r="PSO155" s="2"/>
      <c r="PSP155" s="2"/>
      <c r="PSQ155" s="2"/>
      <c r="PSR155" s="2"/>
      <c r="PSS155" s="2"/>
      <c r="PST155" s="2"/>
      <c r="PSU155" s="2"/>
      <c r="PSV155" s="2"/>
      <c r="PSW155" s="2"/>
      <c r="PSX155" s="2"/>
      <c r="PSY155" s="2"/>
      <c r="PSZ155" s="2"/>
      <c r="PTA155" s="2"/>
      <c r="PTB155" s="2"/>
      <c r="PTC155" s="2"/>
      <c r="PTD155" s="2"/>
      <c r="PTE155" s="2"/>
      <c r="PTF155" s="2"/>
      <c r="PTG155" s="2"/>
      <c r="PTH155" s="2"/>
      <c r="PTI155" s="2"/>
      <c r="PTJ155" s="2"/>
      <c r="PTK155" s="2"/>
      <c r="PTL155" s="2"/>
      <c r="PTM155" s="2"/>
      <c r="PTN155" s="2"/>
      <c r="PTO155" s="2"/>
      <c r="PTP155" s="2"/>
      <c r="PTQ155" s="2"/>
      <c r="PTR155" s="2"/>
      <c r="PTS155" s="2"/>
      <c r="PTT155" s="2"/>
      <c r="PTU155" s="2"/>
      <c r="PTV155" s="2"/>
      <c r="PTW155" s="2"/>
      <c r="PTX155" s="2"/>
      <c r="PTY155" s="2"/>
      <c r="PTZ155" s="2"/>
      <c r="PUA155" s="2"/>
      <c r="PUB155" s="2"/>
      <c r="PUC155" s="2"/>
      <c r="PUD155" s="2"/>
      <c r="PUE155" s="2"/>
      <c r="PUF155" s="2"/>
      <c r="PUG155" s="2"/>
      <c r="PUH155" s="2"/>
      <c r="PUI155" s="2"/>
      <c r="PUJ155" s="2"/>
      <c r="PUK155" s="2"/>
      <c r="PUL155" s="2"/>
      <c r="PUM155" s="2"/>
      <c r="PUN155" s="2"/>
      <c r="PUO155" s="2"/>
      <c r="PUP155" s="2"/>
      <c r="PUQ155" s="2"/>
      <c r="PUR155" s="2"/>
      <c r="PUS155" s="2"/>
      <c r="PUT155" s="2"/>
      <c r="PUU155" s="2"/>
      <c r="PUV155" s="2"/>
      <c r="PUW155" s="2"/>
      <c r="PUX155" s="2"/>
      <c r="PUY155" s="2"/>
      <c r="PUZ155" s="2"/>
      <c r="PVA155" s="2"/>
      <c r="PVB155" s="2"/>
      <c r="PVC155" s="2"/>
      <c r="PVD155" s="2"/>
      <c r="PVE155" s="2"/>
      <c r="PVF155" s="2"/>
      <c r="PVG155" s="2"/>
      <c r="PVH155" s="2"/>
      <c r="PVI155" s="2"/>
      <c r="PVJ155" s="2"/>
      <c r="PVK155" s="2"/>
      <c r="PVL155" s="2"/>
      <c r="PVM155" s="2"/>
      <c r="PVN155" s="2"/>
      <c r="PVO155" s="2"/>
      <c r="PVP155" s="2"/>
      <c r="PVQ155" s="2"/>
      <c r="PVR155" s="2"/>
      <c r="PVS155" s="2"/>
      <c r="PVT155" s="2"/>
      <c r="PVU155" s="2"/>
      <c r="PVV155" s="2"/>
      <c r="PVW155" s="2"/>
      <c r="PVX155" s="2"/>
      <c r="PVY155" s="2"/>
      <c r="PVZ155" s="2"/>
      <c r="PWA155" s="2"/>
      <c r="PWB155" s="2"/>
      <c r="PWC155" s="2"/>
      <c r="PWD155" s="2"/>
      <c r="PWE155" s="2"/>
      <c r="PWF155" s="2"/>
      <c r="PWG155" s="2"/>
      <c r="PWH155" s="2"/>
      <c r="PWI155" s="2"/>
      <c r="PWJ155" s="2"/>
      <c r="PWK155" s="2"/>
      <c r="PWL155" s="2"/>
      <c r="PWM155" s="2"/>
      <c r="PWN155" s="2"/>
      <c r="PWO155" s="2"/>
      <c r="PWP155" s="2"/>
      <c r="PWQ155" s="2"/>
      <c r="PWR155" s="2"/>
      <c r="PWS155" s="2"/>
      <c r="PWT155" s="2"/>
      <c r="PWU155" s="2"/>
      <c r="PWV155" s="2"/>
      <c r="PWW155" s="2"/>
      <c r="PWX155" s="2"/>
      <c r="PWY155" s="2"/>
      <c r="PWZ155" s="2"/>
      <c r="PXA155" s="2"/>
      <c r="PXB155" s="2"/>
      <c r="PXC155" s="2"/>
      <c r="PXD155" s="2"/>
      <c r="PXE155" s="2"/>
      <c r="PXF155" s="2"/>
      <c r="PXG155" s="2"/>
      <c r="PXH155" s="2"/>
      <c r="PXI155" s="2"/>
      <c r="PXJ155" s="2"/>
      <c r="PXK155" s="2"/>
      <c r="PXL155" s="2"/>
      <c r="PXM155" s="2"/>
      <c r="PXN155" s="2"/>
      <c r="PXO155" s="2"/>
      <c r="PXP155" s="2"/>
      <c r="PXQ155" s="2"/>
      <c r="PXR155" s="2"/>
      <c r="PXS155" s="2"/>
      <c r="PXT155" s="2"/>
      <c r="PXU155" s="2"/>
      <c r="PXV155" s="2"/>
      <c r="PXW155" s="2"/>
      <c r="PXX155" s="2"/>
      <c r="PXY155" s="2"/>
      <c r="PXZ155" s="2"/>
      <c r="PYA155" s="2"/>
      <c r="PYB155" s="2"/>
      <c r="PYC155" s="2"/>
      <c r="PYD155" s="2"/>
      <c r="PYE155" s="2"/>
      <c r="PYF155" s="2"/>
      <c r="PYG155" s="2"/>
      <c r="PYH155" s="2"/>
      <c r="PYI155" s="2"/>
      <c r="PYJ155" s="2"/>
      <c r="PYK155" s="2"/>
      <c r="PYL155" s="2"/>
      <c r="PYM155" s="2"/>
      <c r="PYN155" s="2"/>
      <c r="PYO155" s="2"/>
      <c r="PYP155" s="2"/>
      <c r="PYQ155" s="2"/>
      <c r="PYR155" s="2"/>
      <c r="PYS155" s="2"/>
      <c r="PYT155" s="2"/>
      <c r="PYU155" s="2"/>
      <c r="PYV155" s="2"/>
      <c r="PYW155" s="2"/>
      <c r="PYX155" s="2"/>
      <c r="PYY155" s="2"/>
      <c r="PYZ155" s="2"/>
      <c r="PZA155" s="2"/>
      <c r="PZB155" s="2"/>
      <c r="PZC155" s="2"/>
      <c r="PZD155" s="2"/>
      <c r="PZE155" s="2"/>
      <c r="PZF155" s="2"/>
      <c r="PZG155" s="2"/>
      <c r="PZH155" s="2"/>
      <c r="PZI155" s="2"/>
      <c r="PZJ155" s="2"/>
      <c r="PZK155" s="2"/>
      <c r="PZL155" s="2"/>
      <c r="PZM155" s="2"/>
      <c r="PZN155" s="2"/>
      <c r="PZO155" s="2"/>
      <c r="PZP155" s="2"/>
      <c r="PZQ155" s="2"/>
      <c r="PZR155" s="2"/>
      <c r="PZS155" s="2"/>
      <c r="PZT155" s="2"/>
      <c r="PZU155" s="2"/>
      <c r="PZV155" s="2"/>
      <c r="PZW155" s="2"/>
      <c r="PZX155" s="2"/>
      <c r="PZY155" s="2"/>
      <c r="PZZ155" s="2"/>
      <c r="QAA155" s="2"/>
      <c r="QAB155" s="2"/>
      <c r="QAC155" s="2"/>
      <c r="QAD155" s="2"/>
      <c r="QAE155" s="2"/>
      <c r="QAF155" s="2"/>
      <c r="QAG155" s="2"/>
      <c r="QAH155" s="2"/>
      <c r="QAI155" s="2"/>
      <c r="QAJ155" s="2"/>
      <c r="QAK155" s="2"/>
      <c r="QAL155" s="2"/>
      <c r="QAM155" s="2"/>
      <c r="QAN155" s="2"/>
      <c r="QAO155" s="2"/>
      <c r="QAP155" s="2"/>
      <c r="QAQ155" s="2"/>
      <c r="QAR155" s="2"/>
      <c r="QAS155" s="2"/>
      <c r="QAT155" s="2"/>
      <c r="QAU155" s="2"/>
      <c r="QAV155" s="2"/>
      <c r="QAW155" s="2"/>
      <c r="QAX155" s="2"/>
      <c r="QAY155" s="2"/>
      <c r="QAZ155" s="2"/>
      <c r="QBA155" s="2"/>
      <c r="QBB155" s="2"/>
      <c r="QBC155" s="2"/>
      <c r="QBD155" s="2"/>
      <c r="QBE155" s="2"/>
      <c r="QBF155" s="2"/>
      <c r="QBG155" s="2"/>
      <c r="QBH155" s="2"/>
      <c r="QBI155" s="2"/>
      <c r="QBJ155" s="2"/>
      <c r="QBK155" s="2"/>
      <c r="QBL155" s="2"/>
      <c r="QBM155" s="2"/>
      <c r="QBN155" s="2"/>
      <c r="QBO155" s="2"/>
      <c r="QBP155" s="2"/>
      <c r="QBQ155" s="2"/>
      <c r="QBR155" s="2"/>
      <c r="QBS155" s="2"/>
      <c r="QBT155" s="2"/>
      <c r="QBU155" s="2"/>
      <c r="QBV155" s="2"/>
      <c r="QBW155" s="2"/>
      <c r="QBX155" s="2"/>
      <c r="QBY155" s="2"/>
      <c r="QBZ155" s="2"/>
      <c r="QCA155" s="2"/>
      <c r="QCB155" s="2"/>
      <c r="QCC155" s="2"/>
      <c r="QCD155" s="2"/>
      <c r="QCE155" s="2"/>
      <c r="QCF155" s="2"/>
      <c r="QCG155" s="2"/>
      <c r="QCH155" s="2"/>
      <c r="QCI155" s="2"/>
      <c r="QCJ155" s="2"/>
      <c r="QCK155" s="2"/>
      <c r="QCL155" s="2"/>
      <c r="QCM155" s="2"/>
      <c r="QCN155" s="2"/>
      <c r="QCO155" s="2"/>
      <c r="QCP155" s="2"/>
      <c r="QCQ155" s="2"/>
      <c r="QCR155" s="2"/>
      <c r="QCS155" s="2"/>
      <c r="QCT155" s="2"/>
      <c r="QCU155" s="2"/>
      <c r="QCV155" s="2"/>
      <c r="QCW155" s="2"/>
      <c r="QCX155" s="2"/>
      <c r="QCY155" s="2"/>
      <c r="QCZ155" s="2"/>
      <c r="QDA155" s="2"/>
      <c r="QDB155" s="2"/>
      <c r="QDC155" s="2"/>
      <c r="QDD155" s="2"/>
      <c r="QDE155" s="2"/>
      <c r="QDF155" s="2"/>
      <c r="QDG155" s="2"/>
      <c r="QDH155" s="2"/>
      <c r="QDI155" s="2"/>
      <c r="QDJ155" s="2"/>
      <c r="QDK155" s="2"/>
      <c r="QDL155" s="2"/>
      <c r="QDM155" s="2"/>
      <c r="QDN155" s="2"/>
      <c r="QDO155" s="2"/>
      <c r="QDP155" s="2"/>
      <c r="QDQ155" s="2"/>
      <c r="QDR155" s="2"/>
      <c r="QDS155" s="2"/>
      <c r="QDT155" s="2"/>
      <c r="QDU155" s="2"/>
      <c r="QDV155" s="2"/>
      <c r="QDW155" s="2"/>
      <c r="QDX155" s="2"/>
      <c r="QDY155" s="2"/>
      <c r="QDZ155" s="2"/>
      <c r="QEA155" s="2"/>
      <c r="QEB155" s="2"/>
      <c r="QEC155" s="2"/>
      <c r="QED155" s="2"/>
      <c r="QEE155" s="2"/>
      <c r="QEF155" s="2"/>
      <c r="QEG155" s="2"/>
      <c r="QEH155" s="2"/>
      <c r="QEI155" s="2"/>
      <c r="QEJ155" s="2"/>
      <c r="QEK155" s="2"/>
      <c r="QEL155" s="2"/>
      <c r="QEM155" s="2"/>
      <c r="QEN155" s="2"/>
      <c r="QEO155" s="2"/>
      <c r="QEP155" s="2"/>
      <c r="QEQ155" s="2"/>
      <c r="QER155" s="2"/>
      <c r="QES155" s="2"/>
      <c r="QET155" s="2"/>
      <c r="QEU155" s="2"/>
      <c r="QEV155" s="2"/>
      <c r="QEW155" s="2"/>
      <c r="QEX155" s="2"/>
      <c r="QEY155" s="2"/>
      <c r="QEZ155" s="2"/>
      <c r="QFA155" s="2"/>
      <c r="QFB155" s="2"/>
      <c r="QFC155" s="2"/>
      <c r="QFD155" s="2"/>
      <c r="QFE155" s="2"/>
      <c r="QFF155" s="2"/>
      <c r="QFG155" s="2"/>
      <c r="QFH155" s="2"/>
      <c r="QFI155" s="2"/>
      <c r="QFJ155" s="2"/>
      <c r="QFK155" s="2"/>
      <c r="QFL155" s="2"/>
      <c r="QFM155" s="2"/>
      <c r="QFN155" s="2"/>
      <c r="QFO155" s="2"/>
      <c r="QFP155" s="2"/>
      <c r="QFQ155" s="2"/>
      <c r="QFR155" s="2"/>
      <c r="QFS155" s="2"/>
      <c r="QFT155" s="2"/>
      <c r="QFU155" s="2"/>
      <c r="QFV155" s="2"/>
      <c r="QFW155" s="2"/>
      <c r="QFX155" s="2"/>
      <c r="QFY155" s="2"/>
      <c r="QFZ155" s="2"/>
      <c r="QGA155" s="2"/>
      <c r="QGB155" s="2"/>
      <c r="QGC155" s="2"/>
      <c r="QGD155" s="2"/>
      <c r="QGE155" s="2"/>
      <c r="QGF155" s="2"/>
      <c r="QGG155" s="2"/>
      <c r="QGH155" s="2"/>
      <c r="QGI155" s="2"/>
      <c r="QGJ155" s="2"/>
      <c r="QGK155" s="2"/>
      <c r="QGL155" s="2"/>
      <c r="QGM155" s="2"/>
      <c r="QGN155" s="2"/>
      <c r="QGO155" s="2"/>
      <c r="QGP155" s="2"/>
      <c r="QGQ155" s="2"/>
      <c r="QGR155" s="2"/>
      <c r="QGS155" s="2"/>
      <c r="QGT155" s="2"/>
      <c r="QGU155" s="2"/>
      <c r="QGV155" s="2"/>
      <c r="QGW155" s="2"/>
      <c r="QGX155" s="2"/>
      <c r="QGY155" s="2"/>
      <c r="QGZ155" s="2"/>
      <c r="QHA155" s="2"/>
      <c r="QHB155" s="2"/>
      <c r="QHC155" s="2"/>
      <c r="QHD155" s="2"/>
      <c r="QHE155" s="2"/>
      <c r="QHF155" s="2"/>
      <c r="QHG155" s="2"/>
      <c r="QHH155" s="2"/>
      <c r="QHI155" s="2"/>
      <c r="QHJ155" s="2"/>
      <c r="QHK155" s="2"/>
      <c r="QHL155" s="2"/>
      <c r="QHM155" s="2"/>
      <c r="QHN155" s="2"/>
      <c r="QHO155" s="2"/>
      <c r="QHP155" s="2"/>
      <c r="QHQ155" s="2"/>
      <c r="QHR155" s="2"/>
      <c r="QHS155" s="2"/>
      <c r="QHT155" s="2"/>
      <c r="QHU155" s="2"/>
      <c r="QHV155" s="2"/>
      <c r="QHW155" s="2"/>
      <c r="QHX155" s="2"/>
      <c r="QHY155" s="2"/>
      <c r="QHZ155" s="2"/>
      <c r="QIA155" s="2"/>
      <c r="QIB155" s="2"/>
      <c r="QIC155" s="2"/>
      <c r="QID155" s="2"/>
      <c r="QIE155" s="2"/>
      <c r="QIF155" s="2"/>
      <c r="QIG155" s="2"/>
      <c r="QIH155" s="2"/>
      <c r="QII155" s="2"/>
      <c r="QIJ155" s="2"/>
      <c r="QIK155" s="2"/>
      <c r="QIL155" s="2"/>
      <c r="QIM155" s="2"/>
      <c r="QIN155" s="2"/>
      <c r="QIO155" s="2"/>
      <c r="QIP155" s="2"/>
      <c r="QIQ155" s="2"/>
      <c r="QIR155" s="2"/>
      <c r="QIS155" s="2"/>
      <c r="QIT155" s="2"/>
      <c r="QIU155" s="2"/>
      <c r="QIV155" s="2"/>
      <c r="QIW155" s="2"/>
      <c r="QIX155" s="2"/>
      <c r="QIY155" s="2"/>
      <c r="QIZ155" s="2"/>
      <c r="QJA155" s="2"/>
      <c r="QJB155" s="2"/>
      <c r="QJC155" s="2"/>
      <c r="QJD155" s="2"/>
      <c r="QJE155" s="2"/>
      <c r="QJF155" s="2"/>
      <c r="QJG155" s="2"/>
      <c r="QJH155" s="2"/>
      <c r="QJI155" s="2"/>
      <c r="QJJ155" s="2"/>
      <c r="QJK155" s="2"/>
      <c r="QJL155" s="2"/>
      <c r="QJM155" s="2"/>
      <c r="QJN155" s="2"/>
      <c r="QJO155" s="2"/>
      <c r="QJP155" s="2"/>
      <c r="QJQ155" s="2"/>
      <c r="QJR155" s="2"/>
      <c r="QJS155" s="2"/>
      <c r="QJT155" s="2"/>
      <c r="QJU155" s="2"/>
      <c r="QJV155" s="2"/>
      <c r="QJW155" s="2"/>
      <c r="QJX155" s="2"/>
      <c r="QJY155" s="2"/>
      <c r="QJZ155" s="2"/>
      <c r="QKA155" s="2"/>
      <c r="QKB155" s="2"/>
      <c r="QKC155" s="2"/>
      <c r="QKD155" s="2"/>
      <c r="QKE155" s="2"/>
      <c r="QKF155" s="2"/>
      <c r="QKG155" s="2"/>
      <c r="QKH155" s="2"/>
      <c r="QKI155" s="2"/>
      <c r="QKJ155" s="2"/>
      <c r="QKK155" s="2"/>
      <c r="QKL155" s="2"/>
      <c r="QKM155" s="2"/>
      <c r="QKN155" s="2"/>
      <c r="QKO155" s="2"/>
      <c r="QKP155" s="2"/>
      <c r="QKQ155" s="2"/>
      <c r="QKR155" s="2"/>
      <c r="QKS155" s="2"/>
      <c r="QKT155" s="2"/>
      <c r="QKU155" s="2"/>
      <c r="QKV155" s="2"/>
      <c r="QKW155" s="2"/>
      <c r="QKX155" s="2"/>
      <c r="QKY155" s="2"/>
      <c r="QKZ155" s="2"/>
      <c r="QLA155" s="2"/>
      <c r="QLB155" s="2"/>
      <c r="QLC155" s="2"/>
      <c r="QLD155" s="2"/>
      <c r="QLE155" s="2"/>
      <c r="QLF155" s="2"/>
      <c r="QLG155" s="2"/>
      <c r="QLH155" s="2"/>
      <c r="QLI155" s="2"/>
      <c r="QLJ155" s="2"/>
      <c r="QLK155" s="2"/>
      <c r="QLL155" s="2"/>
      <c r="QLM155" s="2"/>
      <c r="QLN155" s="2"/>
      <c r="QLO155" s="2"/>
      <c r="QLP155" s="2"/>
      <c r="QLQ155" s="2"/>
      <c r="QLR155" s="2"/>
      <c r="QLS155" s="2"/>
      <c r="QLT155" s="2"/>
      <c r="QLU155" s="2"/>
      <c r="QLV155" s="2"/>
      <c r="QLW155" s="2"/>
      <c r="QLX155" s="2"/>
      <c r="QLY155" s="2"/>
      <c r="QLZ155" s="2"/>
      <c r="QMA155" s="2"/>
      <c r="QMB155" s="2"/>
      <c r="QMC155" s="2"/>
      <c r="QMD155" s="2"/>
      <c r="QME155" s="2"/>
      <c r="QMF155" s="2"/>
      <c r="QMG155" s="2"/>
      <c r="QMH155" s="2"/>
      <c r="QMI155" s="2"/>
      <c r="QMJ155" s="2"/>
      <c r="QMK155" s="2"/>
      <c r="QML155" s="2"/>
      <c r="QMM155" s="2"/>
      <c r="QMN155" s="2"/>
      <c r="QMO155" s="2"/>
      <c r="QMP155" s="2"/>
      <c r="QMQ155" s="2"/>
      <c r="QMR155" s="2"/>
      <c r="QMS155" s="2"/>
      <c r="QMT155" s="2"/>
      <c r="QMU155" s="2"/>
      <c r="QMV155" s="2"/>
      <c r="QMW155" s="2"/>
      <c r="QMX155" s="2"/>
      <c r="QMY155" s="2"/>
      <c r="QMZ155" s="2"/>
      <c r="QNA155" s="2"/>
      <c r="QNB155" s="2"/>
      <c r="QNC155" s="2"/>
      <c r="QND155" s="2"/>
      <c r="QNE155" s="2"/>
      <c r="QNF155" s="2"/>
      <c r="QNG155" s="2"/>
      <c r="QNH155" s="2"/>
      <c r="QNI155" s="2"/>
      <c r="QNJ155" s="2"/>
      <c r="QNK155" s="2"/>
      <c r="QNL155" s="2"/>
      <c r="QNM155" s="2"/>
      <c r="QNN155" s="2"/>
      <c r="QNO155" s="2"/>
      <c r="QNP155" s="2"/>
      <c r="QNQ155" s="2"/>
      <c r="QNR155" s="2"/>
      <c r="QNS155" s="2"/>
      <c r="QNT155" s="2"/>
      <c r="QNU155" s="2"/>
      <c r="QNV155" s="2"/>
      <c r="QNW155" s="2"/>
      <c r="QNX155" s="2"/>
      <c r="QNY155" s="2"/>
      <c r="QNZ155" s="2"/>
      <c r="QOA155" s="2"/>
      <c r="QOB155" s="2"/>
      <c r="QOC155" s="2"/>
      <c r="QOD155" s="2"/>
      <c r="QOE155" s="2"/>
      <c r="QOF155" s="2"/>
      <c r="QOG155" s="2"/>
      <c r="QOH155" s="2"/>
      <c r="QOI155" s="2"/>
      <c r="QOJ155" s="2"/>
      <c r="QOK155" s="2"/>
      <c r="QOL155" s="2"/>
      <c r="QOM155" s="2"/>
      <c r="QON155" s="2"/>
      <c r="QOO155" s="2"/>
      <c r="QOP155" s="2"/>
      <c r="QOQ155" s="2"/>
      <c r="QOR155" s="2"/>
      <c r="QOS155" s="2"/>
      <c r="QOT155" s="2"/>
      <c r="QOU155" s="2"/>
      <c r="QOV155" s="2"/>
      <c r="QOW155" s="2"/>
      <c r="QOX155" s="2"/>
      <c r="QOY155" s="2"/>
      <c r="QOZ155" s="2"/>
      <c r="QPA155" s="2"/>
      <c r="QPB155" s="2"/>
      <c r="QPC155" s="2"/>
      <c r="QPD155" s="2"/>
      <c r="QPE155" s="2"/>
      <c r="QPF155" s="2"/>
      <c r="QPG155" s="2"/>
      <c r="QPH155" s="2"/>
      <c r="QPI155" s="2"/>
      <c r="QPJ155" s="2"/>
      <c r="QPK155" s="2"/>
      <c r="QPL155" s="2"/>
      <c r="QPM155" s="2"/>
      <c r="QPN155" s="2"/>
      <c r="QPO155" s="2"/>
      <c r="QPP155" s="2"/>
      <c r="QPQ155" s="2"/>
      <c r="QPR155" s="2"/>
      <c r="QPS155" s="2"/>
      <c r="QPT155" s="2"/>
      <c r="QPU155" s="2"/>
      <c r="QPV155" s="2"/>
      <c r="QPW155" s="2"/>
      <c r="QPX155" s="2"/>
      <c r="QPY155" s="2"/>
      <c r="QPZ155" s="2"/>
      <c r="QQA155" s="2"/>
      <c r="QQB155" s="2"/>
      <c r="QQC155" s="2"/>
      <c r="QQD155" s="2"/>
      <c r="QQE155" s="2"/>
      <c r="QQF155" s="2"/>
      <c r="QQG155" s="2"/>
      <c r="QQH155" s="2"/>
      <c r="QQI155" s="2"/>
      <c r="QQJ155" s="2"/>
      <c r="QQK155" s="2"/>
      <c r="QQL155" s="2"/>
      <c r="QQM155" s="2"/>
      <c r="QQN155" s="2"/>
      <c r="QQO155" s="2"/>
      <c r="QQP155" s="2"/>
      <c r="QQQ155" s="2"/>
      <c r="QQR155" s="2"/>
      <c r="QQS155" s="2"/>
      <c r="QQT155" s="2"/>
      <c r="QQU155" s="2"/>
      <c r="QQV155" s="2"/>
      <c r="QQW155" s="2"/>
      <c r="QQX155" s="2"/>
      <c r="QQY155" s="2"/>
      <c r="QQZ155" s="2"/>
      <c r="QRA155" s="2"/>
      <c r="QRB155" s="2"/>
      <c r="QRC155" s="2"/>
      <c r="QRD155" s="2"/>
      <c r="QRE155" s="2"/>
      <c r="QRF155" s="2"/>
      <c r="QRG155" s="2"/>
      <c r="QRH155" s="2"/>
      <c r="QRI155" s="2"/>
      <c r="QRJ155" s="2"/>
      <c r="QRK155" s="2"/>
      <c r="QRL155" s="2"/>
      <c r="QRM155" s="2"/>
      <c r="QRN155" s="2"/>
      <c r="QRO155" s="2"/>
      <c r="QRP155" s="2"/>
      <c r="QRQ155" s="2"/>
      <c r="QRR155" s="2"/>
      <c r="QRS155" s="2"/>
      <c r="QRT155" s="2"/>
      <c r="QRU155" s="2"/>
      <c r="QRV155" s="2"/>
      <c r="QRW155" s="2"/>
      <c r="QRX155" s="2"/>
      <c r="QRY155" s="2"/>
      <c r="QRZ155" s="2"/>
      <c r="QSA155" s="2"/>
      <c r="QSB155" s="2"/>
      <c r="QSC155" s="2"/>
      <c r="QSD155" s="2"/>
      <c r="QSE155" s="2"/>
      <c r="QSF155" s="2"/>
      <c r="QSG155" s="2"/>
      <c r="QSH155" s="2"/>
      <c r="QSI155" s="2"/>
      <c r="QSJ155" s="2"/>
      <c r="QSK155" s="2"/>
      <c r="QSL155" s="2"/>
      <c r="QSM155" s="2"/>
      <c r="QSN155" s="2"/>
      <c r="QSO155" s="2"/>
      <c r="QSP155" s="2"/>
      <c r="QSQ155" s="2"/>
      <c r="QSR155" s="2"/>
      <c r="QSS155" s="2"/>
      <c r="QST155" s="2"/>
      <c r="QSU155" s="2"/>
      <c r="QSV155" s="2"/>
      <c r="QSW155" s="2"/>
      <c r="QSX155" s="2"/>
      <c r="QSY155" s="2"/>
      <c r="QSZ155" s="2"/>
      <c r="QTA155" s="2"/>
      <c r="QTB155" s="2"/>
      <c r="QTC155" s="2"/>
      <c r="QTD155" s="2"/>
      <c r="QTE155" s="2"/>
      <c r="QTF155" s="2"/>
      <c r="QTG155" s="2"/>
      <c r="QTH155" s="2"/>
      <c r="QTI155" s="2"/>
      <c r="QTJ155" s="2"/>
      <c r="QTK155" s="2"/>
      <c r="QTL155" s="2"/>
      <c r="QTM155" s="2"/>
      <c r="QTN155" s="2"/>
      <c r="QTO155" s="2"/>
      <c r="QTP155" s="2"/>
      <c r="QTQ155" s="2"/>
      <c r="QTR155" s="2"/>
      <c r="QTS155" s="2"/>
      <c r="QTT155" s="2"/>
      <c r="QTU155" s="2"/>
      <c r="QTV155" s="2"/>
      <c r="QTW155" s="2"/>
      <c r="QTX155" s="2"/>
      <c r="QTY155" s="2"/>
      <c r="QTZ155" s="2"/>
      <c r="QUA155" s="2"/>
      <c r="QUB155" s="2"/>
      <c r="QUC155" s="2"/>
      <c r="QUD155" s="2"/>
      <c r="QUE155" s="2"/>
      <c r="QUF155" s="2"/>
      <c r="QUG155" s="2"/>
      <c r="QUH155" s="2"/>
      <c r="QUI155" s="2"/>
      <c r="QUJ155" s="2"/>
      <c r="QUK155" s="2"/>
      <c r="QUL155" s="2"/>
      <c r="QUM155" s="2"/>
      <c r="QUN155" s="2"/>
      <c r="QUO155" s="2"/>
      <c r="QUP155" s="2"/>
      <c r="QUQ155" s="2"/>
      <c r="QUR155" s="2"/>
      <c r="QUS155" s="2"/>
      <c r="QUT155" s="2"/>
      <c r="QUU155" s="2"/>
      <c r="QUV155" s="2"/>
      <c r="QUW155" s="2"/>
      <c r="QUX155" s="2"/>
      <c r="QUY155" s="2"/>
      <c r="QUZ155" s="2"/>
      <c r="QVA155" s="2"/>
      <c r="QVB155" s="2"/>
      <c r="QVC155" s="2"/>
      <c r="QVD155" s="2"/>
      <c r="QVE155" s="2"/>
      <c r="QVF155" s="2"/>
      <c r="QVG155" s="2"/>
      <c r="QVH155" s="2"/>
      <c r="QVI155" s="2"/>
      <c r="QVJ155" s="2"/>
      <c r="QVK155" s="2"/>
      <c r="QVL155" s="2"/>
      <c r="QVM155" s="2"/>
      <c r="QVN155" s="2"/>
      <c r="QVO155" s="2"/>
      <c r="QVP155" s="2"/>
      <c r="QVQ155" s="2"/>
      <c r="QVR155" s="2"/>
      <c r="QVS155" s="2"/>
      <c r="QVT155" s="2"/>
      <c r="QVU155" s="2"/>
      <c r="QVV155" s="2"/>
      <c r="QVW155" s="2"/>
      <c r="QVX155" s="2"/>
      <c r="QVY155" s="2"/>
      <c r="QVZ155" s="2"/>
      <c r="QWA155" s="2"/>
      <c r="QWB155" s="2"/>
      <c r="QWC155" s="2"/>
      <c r="QWD155" s="2"/>
      <c r="QWE155" s="2"/>
      <c r="QWF155" s="2"/>
      <c r="QWG155" s="2"/>
      <c r="QWH155" s="2"/>
      <c r="QWI155" s="2"/>
      <c r="QWJ155" s="2"/>
      <c r="QWK155" s="2"/>
      <c r="QWL155" s="2"/>
      <c r="QWM155" s="2"/>
      <c r="QWN155" s="2"/>
      <c r="QWO155" s="2"/>
      <c r="QWP155" s="2"/>
      <c r="QWQ155" s="2"/>
      <c r="QWR155" s="2"/>
      <c r="QWS155" s="2"/>
      <c r="QWT155" s="2"/>
      <c r="QWU155" s="2"/>
      <c r="QWV155" s="2"/>
      <c r="QWW155" s="2"/>
      <c r="QWX155" s="2"/>
      <c r="QWY155" s="2"/>
      <c r="QWZ155" s="2"/>
      <c r="QXA155" s="2"/>
      <c r="QXB155" s="2"/>
      <c r="QXC155" s="2"/>
      <c r="QXD155" s="2"/>
      <c r="QXE155" s="2"/>
      <c r="QXF155" s="2"/>
      <c r="QXG155" s="2"/>
      <c r="QXH155" s="2"/>
      <c r="QXI155" s="2"/>
      <c r="QXJ155" s="2"/>
      <c r="QXK155" s="2"/>
      <c r="QXL155" s="2"/>
      <c r="QXM155" s="2"/>
      <c r="QXN155" s="2"/>
      <c r="QXO155" s="2"/>
      <c r="QXP155" s="2"/>
      <c r="QXQ155" s="2"/>
      <c r="QXR155" s="2"/>
      <c r="QXS155" s="2"/>
      <c r="QXT155" s="2"/>
      <c r="QXU155" s="2"/>
      <c r="QXV155" s="2"/>
      <c r="QXW155" s="2"/>
      <c r="QXX155" s="2"/>
      <c r="QXY155" s="2"/>
      <c r="QXZ155" s="2"/>
      <c r="QYA155" s="2"/>
      <c r="QYB155" s="2"/>
      <c r="QYC155" s="2"/>
      <c r="QYD155" s="2"/>
      <c r="QYE155" s="2"/>
      <c r="QYF155" s="2"/>
      <c r="QYG155" s="2"/>
      <c r="QYH155" s="2"/>
      <c r="QYI155" s="2"/>
      <c r="QYJ155" s="2"/>
      <c r="QYK155" s="2"/>
      <c r="QYL155" s="2"/>
      <c r="QYM155" s="2"/>
      <c r="QYN155" s="2"/>
      <c r="QYO155" s="2"/>
      <c r="QYP155" s="2"/>
      <c r="QYQ155" s="2"/>
      <c r="QYR155" s="2"/>
      <c r="QYS155" s="2"/>
      <c r="QYT155" s="2"/>
      <c r="QYU155" s="2"/>
      <c r="QYV155" s="2"/>
      <c r="QYW155" s="2"/>
      <c r="QYX155" s="2"/>
      <c r="QYY155" s="2"/>
      <c r="QYZ155" s="2"/>
      <c r="QZA155" s="2"/>
      <c r="QZB155" s="2"/>
      <c r="QZC155" s="2"/>
      <c r="QZD155" s="2"/>
      <c r="QZE155" s="2"/>
      <c r="QZF155" s="2"/>
      <c r="QZG155" s="2"/>
      <c r="QZH155" s="2"/>
      <c r="QZI155" s="2"/>
      <c r="QZJ155" s="2"/>
      <c r="QZK155" s="2"/>
      <c r="QZL155" s="2"/>
      <c r="QZM155" s="2"/>
      <c r="QZN155" s="2"/>
      <c r="QZO155" s="2"/>
      <c r="QZP155" s="2"/>
      <c r="QZQ155" s="2"/>
      <c r="QZR155" s="2"/>
      <c r="QZS155" s="2"/>
      <c r="QZT155" s="2"/>
      <c r="QZU155" s="2"/>
      <c r="QZV155" s="2"/>
      <c r="QZW155" s="2"/>
      <c r="QZX155" s="2"/>
      <c r="QZY155" s="2"/>
      <c r="QZZ155" s="2"/>
      <c r="RAA155" s="2"/>
      <c r="RAB155" s="2"/>
      <c r="RAC155" s="2"/>
      <c r="RAD155" s="2"/>
      <c r="RAE155" s="2"/>
      <c r="RAF155" s="2"/>
      <c r="RAG155" s="2"/>
      <c r="RAH155" s="2"/>
      <c r="RAI155" s="2"/>
      <c r="RAJ155" s="2"/>
      <c r="RAK155" s="2"/>
      <c r="RAL155" s="2"/>
      <c r="RAM155" s="2"/>
      <c r="RAN155" s="2"/>
      <c r="RAO155" s="2"/>
      <c r="RAP155" s="2"/>
      <c r="RAQ155" s="2"/>
      <c r="RAR155" s="2"/>
      <c r="RAS155" s="2"/>
      <c r="RAT155" s="2"/>
      <c r="RAU155" s="2"/>
      <c r="RAV155" s="2"/>
      <c r="RAW155" s="2"/>
      <c r="RAX155" s="2"/>
      <c r="RAY155" s="2"/>
      <c r="RAZ155" s="2"/>
      <c r="RBA155" s="2"/>
      <c r="RBB155" s="2"/>
      <c r="RBC155" s="2"/>
      <c r="RBD155" s="2"/>
      <c r="RBE155" s="2"/>
      <c r="RBF155" s="2"/>
      <c r="RBG155" s="2"/>
      <c r="RBH155" s="2"/>
      <c r="RBI155" s="2"/>
      <c r="RBJ155" s="2"/>
      <c r="RBK155" s="2"/>
      <c r="RBL155" s="2"/>
      <c r="RBM155" s="2"/>
      <c r="RBN155" s="2"/>
      <c r="RBO155" s="2"/>
      <c r="RBP155" s="2"/>
      <c r="RBQ155" s="2"/>
      <c r="RBR155" s="2"/>
      <c r="RBS155" s="2"/>
      <c r="RBT155" s="2"/>
      <c r="RBU155" s="2"/>
      <c r="RBV155" s="2"/>
      <c r="RBW155" s="2"/>
      <c r="RBX155" s="2"/>
      <c r="RBY155" s="2"/>
      <c r="RBZ155" s="2"/>
      <c r="RCA155" s="2"/>
      <c r="RCB155" s="2"/>
      <c r="RCC155" s="2"/>
      <c r="RCD155" s="2"/>
      <c r="RCE155" s="2"/>
      <c r="RCF155" s="2"/>
      <c r="RCG155" s="2"/>
      <c r="RCH155" s="2"/>
      <c r="RCI155" s="2"/>
      <c r="RCJ155" s="2"/>
      <c r="RCK155" s="2"/>
      <c r="RCL155" s="2"/>
      <c r="RCM155" s="2"/>
      <c r="RCN155" s="2"/>
      <c r="RCO155" s="2"/>
      <c r="RCP155" s="2"/>
      <c r="RCQ155" s="2"/>
      <c r="RCR155" s="2"/>
      <c r="RCS155" s="2"/>
      <c r="RCT155" s="2"/>
      <c r="RCU155" s="2"/>
      <c r="RCV155" s="2"/>
      <c r="RCW155" s="2"/>
      <c r="RCX155" s="2"/>
      <c r="RCY155" s="2"/>
      <c r="RCZ155" s="2"/>
      <c r="RDA155" s="2"/>
      <c r="RDB155" s="2"/>
      <c r="RDC155" s="2"/>
      <c r="RDD155" s="2"/>
      <c r="RDE155" s="2"/>
      <c r="RDF155" s="2"/>
      <c r="RDG155" s="2"/>
      <c r="RDH155" s="2"/>
      <c r="RDI155" s="2"/>
      <c r="RDJ155" s="2"/>
      <c r="RDK155" s="2"/>
      <c r="RDL155" s="2"/>
      <c r="RDM155" s="2"/>
      <c r="RDN155" s="2"/>
      <c r="RDO155" s="2"/>
      <c r="RDP155" s="2"/>
      <c r="RDQ155" s="2"/>
      <c r="RDR155" s="2"/>
      <c r="RDS155" s="2"/>
      <c r="RDT155" s="2"/>
      <c r="RDU155" s="2"/>
      <c r="RDV155" s="2"/>
      <c r="RDW155" s="2"/>
      <c r="RDX155" s="2"/>
      <c r="RDY155" s="2"/>
      <c r="RDZ155" s="2"/>
      <c r="REA155" s="2"/>
      <c r="REB155" s="2"/>
      <c r="REC155" s="2"/>
      <c r="RED155" s="2"/>
      <c r="REE155" s="2"/>
      <c r="REF155" s="2"/>
      <c r="REG155" s="2"/>
      <c r="REH155" s="2"/>
      <c r="REI155" s="2"/>
      <c r="REJ155" s="2"/>
      <c r="REK155" s="2"/>
      <c r="REL155" s="2"/>
      <c r="REM155" s="2"/>
      <c r="REN155" s="2"/>
      <c r="REO155" s="2"/>
      <c r="REP155" s="2"/>
      <c r="REQ155" s="2"/>
      <c r="RER155" s="2"/>
      <c r="RES155" s="2"/>
      <c r="RET155" s="2"/>
      <c r="REU155" s="2"/>
      <c r="REV155" s="2"/>
      <c r="REW155" s="2"/>
      <c r="REX155" s="2"/>
      <c r="REY155" s="2"/>
      <c r="REZ155" s="2"/>
      <c r="RFA155" s="2"/>
      <c r="RFB155" s="2"/>
      <c r="RFC155" s="2"/>
      <c r="RFD155" s="2"/>
      <c r="RFE155" s="2"/>
      <c r="RFF155" s="2"/>
      <c r="RFG155" s="2"/>
      <c r="RFH155" s="2"/>
      <c r="RFI155" s="2"/>
      <c r="RFJ155" s="2"/>
      <c r="RFK155" s="2"/>
      <c r="RFL155" s="2"/>
      <c r="RFM155" s="2"/>
      <c r="RFN155" s="2"/>
      <c r="RFO155" s="2"/>
      <c r="RFP155" s="2"/>
      <c r="RFQ155" s="2"/>
      <c r="RFR155" s="2"/>
      <c r="RFS155" s="2"/>
      <c r="RFT155" s="2"/>
      <c r="RFU155" s="2"/>
      <c r="RFV155" s="2"/>
      <c r="RFW155" s="2"/>
      <c r="RFX155" s="2"/>
      <c r="RFY155" s="2"/>
      <c r="RFZ155" s="2"/>
      <c r="RGA155" s="2"/>
      <c r="RGB155" s="2"/>
      <c r="RGC155" s="2"/>
      <c r="RGD155" s="2"/>
      <c r="RGE155" s="2"/>
      <c r="RGF155" s="2"/>
      <c r="RGG155" s="2"/>
      <c r="RGH155" s="2"/>
      <c r="RGI155" s="2"/>
      <c r="RGJ155" s="2"/>
      <c r="RGK155" s="2"/>
      <c r="RGL155" s="2"/>
      <c r="RGM155" s="2"/>
      <c r="RGN155" s="2"/>
      <c r="RGO155" s="2"/>
      <c r="RGP155" s="2"/>
      <c r="RGQ155" s="2"/>
      <c r="RGR155" s="2"/>
      <c r="RGS155" s="2"/>
      <c r="RGT155" s="2"/>
      <c r="RGU155" s="2"/>
      <c r="RGV155" s="2"/>
      <c r="RGW155" s="2"/>
      <c r="RGX155" s="2"/>
      <c r="RGY155" s="2"/>
      <c r="RGZ155" s="2"/>
      <c r="RHA155" s="2"/>
      <c r="RHB155" s="2"/>
      <c r="RHC155" s="2"/>
      <c r="RHD155" s="2"/>
      <c r="RHE155" s="2"/>
      <c r="RHF155" s="2"/>
      <c r="RHG155" s="2"/>
      <c r="RHH155" s="2"/>
      <c r="RHI155" s="2"/>
      <c r="RHJ155" s="2"/>
      <c r="RHK155" s="2"/>
      <c r="RHL155" s="2"/>
      <c r="RHM155" s="2"/>
      <c r="RHN155" s="2"/>
      <c r="RHO155" s="2"/>
      <c r="RHP155" s="2"/>
      <c r="RHQ155" s="2"/>
      <c r="RHR155" s="2"/>
      <c r="RHS155" s="2"/>
      <c r="RHT155" s="2"/>
      <c r="RHU155" s="2"/>
      <c r="RHV155" s="2"/>
      <c r="RHW155" s="2"/>
      <c r="RHX155" s="2"/>
      <c r="RHY155" s="2"/>
      <c r="RHZ155" s="2"/>
      <c r="RIA155" s="2"/>
      <c r="RIB155" s="2"/>
      <c r="RIC155" s="2"/>
      <c r="RID155" s="2"/>
      <c r="RIE155" s="2"/>
      <c r="RIF155" s="2"/>
      <c r="RIG155" s="2"/>
      <c r="RIH155" s="2"/>
      <c r="RII155" s="2"/>
      <c r="RIJ155" s="2"/>
      <c r="RIK155" s="2"/>
      <c r="RIL155" s="2"/>
      <c r="RIM155" s="2"/>
      <c r="RIN155" s="2"/>
      <c r="RIO155" s="2"/>
      <c r="RIP155" s="2"/>
      <c r="RIQ155" s="2"/>
      <c r="RIR155" s="2"/>
      <c r="RIS155" s="2"/>
      <c r="RIT155" s="2"/>
      <c r="RIU155" s="2"/>
      <c r="RIV155" s="2"/>
      <c r="RIW155" s="2"/>
      <c r="RIX155" s="2"/>
      <c r="RIY155" s="2"/>
      <c r="RIZ155" s="2"/>
      <c r="RJA155" s="2"/>
      <c r="RJB155" s="2"/>
      <c r="RJC155" s="2"/>
      <c r="RJD155" s="2"/>
      <c r="RJE155" s="2"/>
      <c r="RJF155" s="2"/>
      <c r="RJG155" s="2"/>
      <c r="RJH155" s="2"/>
      <c r="RJI155" s="2"/>
      <c r="RJJ155" s="2"/>
      <c r="RJK155" s="2"/>
      <c r="RJL155" s="2"/>
      <c r="RJM155" s="2"/>
      <c r="RJN155" s="2"/>
      <c r="RJO155" s="2"/>
      <c r="RJP155" s="2"/>
      <c r="RJQ155" s="2"/>
      <c r="RJR155" s="2"/>
      <c r="RJS155" s="2"/>
      <c r="RJT155" s="2"/>
      <c r="RJU155" s="2"/>
      <c r="RJV155" s="2"/>
      <c r="RJW155" s="2"/>
      <c r="RJX155" s="2"/>
      <c r="RJY155" s="2"/>
      <c r="RJZ155" s="2"/>
      <c r="RKA155" s="2"/>
      <c r="RKB155" s="2"/>
      <c r="RKC155" s="2"/>
      <c r="RKD155" s="2"/>
      <c r="RKE155" s="2"/>
      <c r="RKF155" s="2"/>
      <c r="RKG155" s="2"/>
      <c r="RKH155" s="2"/>
      <c r="RKI155" s="2"/>
      <c r="RKJ155" s="2"/>
      <c r="RKK155" s="2"/>
      <c r="RKL155" s="2"/>
      <c r="RKM155" s="2"/>
      <c r="RKN155" s="2"/>
      <c r="RKO155" s="2"/>
      <c r="RKP155" s="2"/>
      <c r="RKQ155" s="2"/>
      <c r="RKR155" s="2"/>
      <c r="RKS155" s="2"/>
      <c r="RKT155" s="2"/>
      <c r="RKU155" s="2"/>
      <c r="RKV155" s="2"/>
      <c r="RKW155" s="2"/>
      <c r="RKX155" s="2"/>
      <c r="RKY155" s="2"/>
      <c r="RKZ155" s="2"/>
      <c r="RLA155" s="2"/>
      <c r="RLB155" s="2"/>
      <c r="RLC155" s="2"/>
      <c r="RLD155" s="2"/>
      <c r="RLE155" s="2"/>
      <c r="RLF155" s="2"/>
      <c r="RLG155" s="2"/>
      <c r="RLH155" s="2"/>
      <c r="RLI155" s="2"/>
      <c r="RLJ155" s="2"/>
      <c r="RLK155" s="2"/>
      <c r="RLL155" s="2"/>
      <c r="RLM155" s="2"/>
      <c r="RLN155" s="2"/>
      <c r="RLO155" s="2"/>
      <c r="RLP155" s="2"/>
      <c r="RLQ155" s="2"/>
      <c r="RLR155" s="2"/>
      <c r="RLS155" s="2"/>
      <c r="RLT155" s="2"/>
      <c r="RLU155" s="2"/>
      <c r="RLV155" s="2"/>
      <c r="RLW155" s="2"/>
      <c r="RLX155" s="2"/>
      <c r="RLY155" s="2"/>
      <c r="RLZ155" s="2"/>
      <c r="RMA155" s="2"/>
      <c r="RMB155" s="2"/>
      <c r="RMC155" s="2"/>
      <c r="RMD155" s="2"/>
      <c r="RME155" s="2"/>
      <c r="RMF155" s="2"/>
      <c r="RMG155" s="2"/>
      <c r="RMH155" s="2"/>
      <c r="RMI155" s="2"/>
      <c r="RMJ155" s="2"/>
      <c r="RMK155" s="2"/>
      <c r="RML155" s="2"/>
      <c r="RMM155" s="2"/>
      <c r="RMN155" s="2"/>
      <c r="RMO155" s="2"/>
      <c r="RMP155" s="2"/>
      <c r="RMQ155" s="2"/>
      <c r="RMR155" s="2"/>
      <c r="RMS155" s="2"/>
      <c r="RMT155" s="2"/>
      <c r="RMU155" s="2"/>
      <c r="RMV155" s="2"/>
      <c r="RMW155" s="2"/>
      <c r="RMX155" s="2"/>
      <c r="RMY155" s="2"/>
      <c r="RMZ155" s="2"/>
      <c r="RNA155" s="2"/>
      <c r="RNB155" s="2"/>
      <c r="RNC155" s="2"/>
      <c r="RND155" s="2"/>
      <c r="RNE155" s="2"/>
      <c r="RNF155" s="2"/>
      <c r="RNG155" s="2"/>
      <c r="RNH155" s="2"/>
      <c r="RNI155" s="2"/>
      <c r="RNJ155" s="2"/>
      <c r="RNK155" s="2"/>
      <c r="RNL155" s="2"/>
      <c r="RNM155" s="2"/>
      <c r="RNN155" s="2"/>
      <c r="RNO155" s="2"/>
      <c r="RNP155" s="2"/>
      <c r="RNQ155" s="2"/>
      <c r="RNR155" s="2"/>
      <c r="RNS155" s="2"/>
      <c r="RNT155" s="2"/>
      <c r="RNU155" s="2"/>
      <c r="RNV155" s="2"/>
      <c r="RNW155" s="2"/>
      <c r="RNX155" s="2"/>
      <c r="RNY155" s="2"/>
      <c r="RNZ155" s="2"/>
      <c r="ROA155" s="2"/>
      <c r="ROB155" s="2"/>
      <c r="ROC155" s="2"/>
      <c r="ROD155" s="2"/>
      <c r="ROE155" s="2"/>
      <c r="ROF155" s="2"/>
      <c r="ROG155" s="2"/>
      <c r="ROH155" s="2"/>
      <c r="ROI155" s="2"/>
      <c r="ROJ155" s="2"/>
      <c r="ROK155" s="2"/>
      <c r="ROL155" s="2"/>
      <c r="ROM155" s="2"/>
      <c r="RON155" s="2"/>
      <c r="ROO155" s="2"/>
      <c r="ROP155" s="2"/>
      <c r="ROQ155" s="2"/>
      <c r="ROR155" s="2"/>
      <c r="ROS155" s="2"/>
      <c r="ROT155" s="2"/>
      <c r="ROU155" s="2"/>
      <c r="ROV155" s="2"/>
      <c r="ROW155" s="2"/>
      <c r="ROX155" s="2"/>
      <c r="ROY155" s="2"/>
      <c r="ROZ155" s="2"/>
      <c r="RPA155" s="2"/>
      <c r="RPB155" s="2"/>
      <c r="RPC155" s="2"/>
      <c r="RPD155" s="2"/>
      <c r="RPE155" s="2"/>
      <c r="RPF155" s="2"/>
      <c r="RPG155" s="2"/>
      <c r="RPH155" s="2"/>
      <c r="RPI155" s="2"/>
      <c r="RPJ155" s="2"/>
      <c r="RPK155" s="2"/>
      <c r="RPL155" s="2"/>
      <c r="RPM155" s="2"/>
      <c r="RPN155" s="2"/>
      <c r="RPO155" s="2"/>
      <c r="RPP155" s="2"/>
      <c r="RPQ155" s="2"/>
      <c r="RPR155" s="2"/>
      <c r="RPS155" s="2"/>
      <c r="RPT155" s="2"/>
      <c r="RPU155" s="2"/>
      <c r="RPV155" s="2"/>
      <c r="RPW155" s="2"/>
      <c r="RPX155" s="2"/>
      <c r="RPY155" s="2"/>
      <c r="RPZ155" s="2"/>
      <c r="RQA155" s="2"/>
      <c r="RQB155" s="2"/>
      <c r="RQC155" s="2"/>
      <c r="RQD155" s="2"/>
      <c r="RQE155" s="2"/>
      <c r="RQF155" s="2"/>
      <c r="RQG155" s="2"/>
      <c r="RQH155" s="2"/>
      <c r="RQI155" s="2"/>
      <c r="RQJ155" s="2"/>
      <c r="RQK155" s="2"/>
      <c r="RQL155" s="2"/>
      <c r="RQM155" s="2"/>
      <c r="RQN155" s="2"/>
      <c r="RQO155" s="2"/>
      <c r="RQP155" s="2"/>
      <c r="RQQ155" s="2"/>
      <c r="RQR155" s="2"/>
      <c r="RQS155" s="2"/>
      <c r="RQT155" s="2"/>
      <c r="RQU155" s="2"/>
      <c r="RQV155" s="2"/>
      <c r="RQW155" s="2"/>
      <c r="RQX155" s="2"/>
      <c r="RQY155" s="2"/>
      <c r="RQZ155" s="2"/>
      <c r="RRA155" s="2"/>
      <c r="RRB155" s="2"/>
      <c r="RRC155" s="2"/>
      <c r="RRD155" s="2"/>
      <c r="RRE155" s="2"/>
      <c r="RRF155" s="2"/>
      <c r="RRG155" s="2"/>
      <c r="RRH155" s="2"/>
      <c r="RRI155" s="2"/>
      <c r="RRJ155" s="2"/>
      <c r="RRK155" s="2"/>
      <c r="RRL155" s="2"/>
      <c r="RRM155" s="2"/>
      <c r="RRN155" s="2"/>
      <c r="RRO155" s="2"/>
      <c r="RRP155" s="2"/>
      <c r="RRQ155" s="2"/>
      <c r="RRR155" s="2"/>
      <c r="RRS155" s="2"/>
      <c r="RRT155" s="2"/>
      <c r="RRU155" s="2"/>
      <c r="RRV155" s="2"/>
      <c r="RRW155" s="2"/>
      <c r="RRX155" s="2"/>
      <c r="RRY155" s="2"/>
      <c r="RRZ155" s="2"/>
      <c r="RSA155" s="2"/>
      <c r="RSB155" s="2"/>
      <c r="RSC155" s="2"/>
      <c r="RSD155" s="2"/>
      <c r="RSE155" s="2"/>
      <c r="RSF155" s="2"/>
      <c r="RSG155" s="2"/>
      <c r="RSH155" s="2"/>
      <c r="RSI155" s="2"/>
      <c r="RSJ155" s="2"/>
      <c r="RSK155" s="2"/>
      <c r="RSL155" s="2"/>
      <c r="RSM155" s="2"/>
      <c r="RSN155" s="2"/>
      <c r="RSO155" s="2"/>
      <c r="RSP155" s="2"/>
      <c r="RSQ155" s="2"/>
      <c r="RSR155" s="2"/>
      <c r="RSS155" s="2"/>
      <c r="RST155" s="2"/>
      <c r="RSU155" s="2"/>
      <c r="RSV155" s="2"/>
      <c r="RSW155" s="2"/>
      <c r="RSX155" s="2"/>
      <c r="RSY155" s="2"/>
      <c r="RSZ155" s="2"/>
      <c r="RTA155" s="2"/>
      <c r="RTB155" s="2"/>
      <c r="RTC155" s="2"/>
      <c r="RTD155" s="2"/>
      <c r="RTE155" s="2"/>
      <c r="RTF155" s="2"/>
      <c r="RTG155" s="2"/>
      <c r="RTH155" s="2"/>
      <c r="RTI155" s="2"/>
      <c r="RTJ155" s="2"/>
      <c r="RTK155" s="2"/>
      <c r="RTL155" s="2"/>
      <c r="RTM155" s="2"/>
      <c r="RTN155" s="2"/>
      <c r="RTO155" s="2"/>
      <c r="RTP155" s="2"/>
      <c r="RTQ155" s="2"/>
      <c r="RTR155" s="2"/>
      <c r="RTS155" s="2"/>
      <c r="RTT155" s="2"/>
      <c r="RTU155" s="2"/>
      <c r="RTV155" s="2"/>
      <c r="RTW155" s="2"/>
      <c r="RTX155" s="2"/>
      <c r="RTY155" s="2"/>
      <c r="RTZ155" s="2"/>
      <c r="RUA155" s="2"/>
      <c r="RUB155" s="2"/>
      <c r="RUC155" s="2"/>
      <c r="RUD155" s="2"/>
      <c r="RUE155" s="2"/>
      <c r="RUF155" s="2"/>
      <c r="RUG155" s="2"/>
      <c r="RUH155" s="2"/>
      <c r="RUI155" s="2"/>
      <c r="RUJ155" s="2"/>
      <c r="RUK155" s="2"/>
      <c r="RUL155" s="2"/>
      <c r="RUM155" s="2"/>
      <c r="RUN155" s="2"/>
      <c r="RUO155" s="2"/>
      <c r="RUP155" s="2"/>
      <c r="RUQ155" s="2"/>
      <c r="RUR155" s="2"/>
      <c r="RUS155" s="2"/>
      <c r="RUT155" s="2"/>
      <c r="RUU155" s="2"/>
      <c r="RUV155" s="2"/>
      <c r="RUW155" s="2"/>
      <c r="RUX155" s="2"/>
      <c r="RUY155" s="2"/>
      <c r="RUZ155" s="2"/>
      <c r="RVA155" s="2"/>
      <c r="RVB155" s="2"/>
      <c r="RVC155" s="2"/>
      <c r="RVD155" s="2"/>
      <c r="RVE155" s="2"/>
      <c r="RVF155" s="2"/>
      <c r="RVG155" s="2"/>
      <c r="RVH155" s="2"/>
      <c r="RVI155" s="2"/>
      <c r="RVJ155" s="2"/>
      <c r="RVK155" s="2"/>
      <c r="RVL155" s="2"/>
      <c r="RVM155" s="2"/>
      <c r="RVN155" s="2"/>
      <c r="RVO155" s="2"/>
      <c r="RVP155" s="2"/>
      <c r="RVQ155" s="2"/>
      <c r="RVR155" s="2"/>
      <c r="RVS155" s="2"/>
      <c r="RVT155" s="2"/>
      <c r="RVU155" s="2"/>
      <c r="RVV155" s="2"/>
      <c r="RVW155" s="2"/>
      <c r="RVX155" s="2"/>
      <c r="RVY155" s="2"/>
      <c r="RVZ155" s="2"/>
      <c r="RWA155" s="2"/>
      <c r="RWB155" s="2"/>
      <c r="RWC155" s="2"/>
      <c r="RWD155" s="2"/>
      <c r="RWE155" s="2"/>
      <c r="RWF155" s="2"/>
      <c r="RWG155" s="2"/>
      <c r="RWH155" s="2"/>
      <c r="RWI155" s="2"/>
      <c r="RWJ155" s="2"/>
      <c r="RWK155" s="2"/>
      <c r="RWL155" s="2"/>
      <c r="RWM155" s="2"/>
      <c r="RWN155" s="2"/>
      <c r="RWO155" s="2"/>
      <c r="RWP155" s="2"/>
      <c r="RWQ155" s="2"/>
      <c r="RWR155" s="2"/>
      <c r="RWS155" s="2"/>
      <c r="RWT155" s="2"/>
      <c r="RWU155" s="2"/>
      <c r="RWV155" s="2"/>
      <c r="RWW155" s="2"/>
      <c r="RWX155" s="2"/>
      <c r="RWY155" s="2"/>
      <c r="RWZ155" s="2"/>
      <c r="RXA155" s="2"/>
      <c r="RXB155" s="2"/>
      <c r="RXC155" s="2"/>
      <c r="RXD155" s="2"/>
      <c r="RXE155" s="2"/>
      <c r="RXF155" s="2"/>
      <c r="RXG155" s="2"/>
      <c r="RXH155" s="2"/>
      <c r="RXI155" s="2"/>
      <c r="RXJ155" s="2"/>
      <c r="RXK155" s="2"/>
      <c r="RXL155" s="2"/>
      <c r="RXM155" s="2"/>
      <c r="RXN155" s="2"/>
      <c r="RXO155" s="2"/>
      <c r="RXP155" s="2"/>
      <c r="RXQ155" s="2"/>
      <c r="RXR155" s="2"/>
      <c r="RXS155" s="2"/>
      <c r="RXT155" s="2"/>
      <c r="RXU155" s="2"/>
      <c r="RXV155" s="2"/>
      <c r="RXW155" s="2"/>
      <c r="RXX155" s="2"/>
      <c r="RXY155" s="2"/>
      <c r="RXZ155" s="2"/>
      <c r="RYA155" s="2"/>
      <c r="RYB155" s="2"/>
      <c r="RYC155" s="2"/>
      <c r="RYD155" s="2"/>
      <c r="RYE155" s="2"/>
      <c r="RYF155" s="2"/>
      <c r="RYG155" s="2"/>
      <c r="RYH155" s="2"/>
      <c r="RYI155" s="2"/>
      <c r="RYJ155" s="2"/>
      <c r="RYK155" s="2"/>
      <c r="RYL155" s="2"/>
      <c r="RYM155" s="2"/>
      <c r="RYN155" s="2"/>
      <c r="RYO155" s="2"/>
      <c r="RYP155" s="2"/>
      <c r="RYQ155" s="2"/>
      <c r="RYR155" s="2"/>
      <c r="RYS155" s="2"/>
      <c r="RYT155" s="2"/>
      <c r="RYU155" s="2"/>
      <c r="RYV155" s="2"/>
      <c r="RYW155" s="2"/>
      <c r="RYX155" s="2"/>
      <c r="RYY155" s="2"/>
      <c r="RYZ155" s="2"/>
      <c r="RZA155" s="2"/>
      <c r="RZB155" s="2"/>
      <c r="RZC155" s="2"/>
      <c r="RZD155" s="2"/>
      <c r="RZE155" s="2"/>
      <c r="RZF155" s="2"/>
      <c r="RZG155" s="2"/>
      <c r="RZH155" s="2"/>
      <c r="RZI155" s="2"/>
      <c r="RZJ155" s="2"/>
      <c r="RZK155" s="2"/>
      <c r="RZL155" s="2"/>
      <c r="RZM155" s="2"/>
      <c r="RZN155" s="2"/>
      <c r="RZO155" s="2"/>
      <c r="RZP155" s="2"/>
      <c r="RZQ155" s="2"/>
      <c r="RZR155" s="2"/>
      <c r="RZS155" s="2"/>
      <c r="RZT155" s="2"/>
      <c r="RZU155" s="2"/>
      <c r="RZV155" s="2"/>
      <c r="RZW155" s="2"/>
      <c r="RZX155" s="2"/>
      <c r="RZY155" s="2"/>
      <c r="RZZ155" s="2"/>
      <c r="SAA155" s="2"/>
      <c r="SAB155" s="2"/>
      <c r="SAC155" s="2"/>
      <c r="SAD155" s="2"/>
      <c r="SAE155" s="2"/>
      <c r="SAF155" s="2"/>
      <c r="SAG155" s="2"/>
      <c r="SAH155" s="2"/>
      <c r="SAI155" s="2"/>
      <c r="SAJ155" s="2"/>
      <c r="SAK155" s="2"/>
      <c r="SAL155" s="2"/>
      <c r="SAM155" s="2"/>
      <c r="SAN155" s="2"/>
      <c r="SAO155" s="2"/>
      <c r="SAP155" s="2"/>
      <c r="SAQ155" s="2"/>
      <c r="SAR155" s="2"/>
      <c r="SAS155" s="2"/>
      <c r="SAT155" s="2"/>
      <c r="SAU155" s="2"/>
      <c r="SAV155" s="2"/>
      <c r="SAW155" s="2"/>
      <c r="SAX155" s="2"/>
      <c r="SAY155" s="2"/>
      <c r="SAZ155" s="2"/>
      <c r="SBA155" s="2"/>
      <c r="SBB155" s="2"/>
      <c r="SBC155" s="2"/>
      <c r="SBD155" s="2"/>
      <c r="SBE155" s="2"/>
      <c r="SBF155" s="2"/>
      <c r="SBG155" s="2"/>
      <c r="SBH155" s="2"/>
      <c r="SBI155" s="2"/>
      <c r="SBJ155" s="2"/>
      <c r="SBK155" s="2"/>
      <c r="SBL155" s="2"/>
      <c r="SBM155" s="2"/>
      <c r="SBN155" s="2"/>
      <c r="SBO155" s="2"/>
      <c r="SBP155" s="2"/>
      <c r="SBQ155" s="2"/>
      <c r="SBR155" s="2"/>
      <c r="SBS155" s="2"/>
      <c r="SBT155" s="2"/>
      <c r="SBU155" s="2"/>
      <c r="SBV155" s="2"/>
      <c r="SBW155" s="2"/>
      <c r="SBX155" s="2"/>
      <c r="SBY155" s="2"/>
      <c r="SBZ155" s="2"/>
      <c r="SCA155" s="2"/>
      <c r="SCB155" s="2"/>
      <c r="SCC155" s="2"/>
      <c r="SCD155" s="2"/>
      <c r="SCE155" s="2"/>
      <c r="SCF155" s="2"/>
      <c r="SCG155" s="2"/>
      <c r="SCH155" s="2"/>
      <c r="SCI155" s="2"/>
      <c r="SCJ155" s="2"/>
      <c r="SCK155" s="2"/>
      <c r="SCL155" s="2"/>
      <c r="SCM155" s="2"/>
      <c r="SCN155" s="2"/>
      <c r="SCO155" s="2"/>
      <c r="SCP155" s="2"/>
      <c r="SCQ155" s="2"/>
      <c r="SCR155" s="2"/>
      <c r="SCS155" s="2"/>
      <c r="SCT155" s="2"/>
      <c r="SCU155" s="2"/>
      <c r="SCV155" s="2"/>
      <c r="SCW155" s="2"/>
      <c r="SCX155" s="2"/>
      <c r="SCY155" s="2"/>
      <c r="SCZ155" s="2"/>
      <c r="SDA155" s="2"/>
      <c r="SDB155" s="2"/>
      <c r="SDC155" s="2"/>
      <c r="SDD155" s="2"/>
      <c r="SDE155" s="2"/>
      <c r="SDF155" s="2"/>
      <c r="SDG155" s="2"/>
      <c r="SDH155" s="2"/>
      <c r="SDI155" s="2"/>
      <c r="SDJ155" s="2"/>
      <c r="SDK155" s="2"/>
      <c r="SDL155" s="2"/>
      <c r="SDM155" s="2"/>
      <c r="SDN155" s="2"/>
      <c r="SDO155" s="2"/>
      <c r="SDP155" s="2"/>
      <c r="SDQ155" s="2"/>
      <c r="SDR155" s="2"/>
      <c r="SDS155" s="2"/>
      <c r="SDT155" s="2"/>
      <c r="SDU155" s="2"/>
      <c r="SDV155" s="2"/>
      <c r="SDW155" s="2"/>
      <c r="SDX155" s="2"/>
      <c r="SDY155" s="2"/>
      <c r="SDZ155" s="2"/>
      <c r="SEA155" s="2"/>
      <c r="SEB155" s="2"/>
      <c r="SEC155" s="2"/>
      <c r="SED155" s="2"/>
      <c r="SEE155" s="2"/>
      <c r="SEF155" s="2"/>
      <c r="SEG155" s="2"/>
      <c r="SEH155" s="2"/>
      <c r="SEI155" s="2"/>
      <c r="SEJ155" s="2"/>
      <c r="SEK155" s="2"/>
      <c r="SEL155" s="2"/>
      <c r="SEM155" s="2"/>
      <c r="SEN155" s="2"/>
      <c r="SEO155" s="2"/>
      <c r="SEP155" s="2"/>
      <c r="SEQ155" s="2"/>
      <c r="SER155" s="2"/>
      <c r="SES155" s="2"/>
      <c r="SET155" s="2"/>
      <c r="SEU155" s="2"/>
      <c r="SEV155" s="2"/>
      <c r="SEW155" s="2"/>
      <c r="SEX155" s="2"/>
      <c r="SEY155" s="2"/>
      <c r="SEZ155" s="2"/>
      <c r="SFA155" s="2"/>
      <c r="SFB155" s="2"/>
      <c r="SFC155" s="2"/>
      <c r="SFD155" s="2"/>
      <c r="SFE155" s="2"/>
      <c r="SFF155" s="2"/>
      <c r="SFG155" s="2"/>
      <c r="SFH155" s="2"/>
      <c r="SFI155" s="2"/>
      <c r="SFJ155" s="2"/>
      <c r="SFK155" s="2"/>
      <c r="SFL155" s="2"/>
      <c r="SFM155" s="2"/>
      <c r="SFN155" s="2"/>
      <c r="SFO155" s="2"/>
      <c r="SFP155" s="2"/>
      <c r="SFQ155" s="2"/>
      <c r="SFR155" s="2"/>
      <c r="SFS155" s="2"/>
      <c r="SFT155" s="2"/>
      <c r="SFU155" s="2"/>
      <c r="SFV155" s="2"/>
      <c r="SFW155" s="2"/>
      <c r="SFX155" s="2"/>
      <c r="SFY155" s="2"/>
      <c r="SFZ155" s="2"/>
      <c r="SGA155" s="2"/>
      <c r="SGB155" s="2"/>
      <c r="SGC155" s="2"/>
      <c r="SGD155" s="2"/>
      <c r="SGE155" s="2"/>
      <c r="SGF155" s="2"/>
      <c r="SGG155" s="2"/>
      <c r="SGH155" s="2"/>
      <c r="SGI155" s="2"/>
      <c r="SGJ155" s="2"/>
      <c r="SGK155" s="2"/>
      <c r="SGL155" s="2"/>
      <c r="SGM155" s="2"/>
      <c r="SGN155" s="2"/>
      <c r="SGO155" s="2"/>
      <c r="SGP155" s="2"/>
      <c r="SGQ155" s="2"/>
      <c r="SGR155" s="2"/>
      <c r="SGS155" s="2"/>
      <c r="SGT155" s="2"/>
      <c r="SGU155" s="2"/>
      <c r="SGV155" s="2"/>
      <c r="SGW155" s="2"/>
      <c r="SGX155" s="2"/>
      <c r="SGY155" s="2"/>
      <c r="SGZ155" s="2"/>
      <c r="SHA155" s="2"/>
      <c r="SHB155" s="2"/>
      <c r="SHC155" s="2"/>
      <c r="SHD155" s="2"/>
      <c r="SHE155" s="2"/>
      <c r="SHF155" s="2"/>
      <c r="SHG155" s="2"/>
      <c r="SHH155" s="2"/>
      <c r="SHI155" s="2"/>
      <c r="SHJ155" s="2"/>
      <c r="SHK155" s="2"/>
      <c r="SHL155" s="2"/>
      <c r="SHM155" s="2"/>
      <c r="SHN155" s="2"/>
      <c r="SHO155" s="2"/>
      <c r="SHP155" s="2"/>
      <c r="SHQ155" s="2"/>
      <c r="SHR155" s="2"/>
      <c r="SHS155" s="2"/>
      <c r="SHT155" s="2"/>
      <c r="SHU155" s="2"/>
      <c r="SHV155" s="2"/>
      <c r="SHW155" s="2"/>
      <c r="SHX155" s="2"/>
      <c r="SHY155" s="2"/>
      <c r="SHZ155" s="2"/>
      <c r="SIA155" s="2"/>
      <c r="SIB155" s="2"/>
      <c r="SIC155" s="2"/>
      <c r="SID155" s="2"/>
      <c r="SIE155" s="2"/>
      <c r="SIF155" s="2"/>
      <c r="SIG155" s="2"/>
      <c r="SIH155" s="2"/>
      <c r="SII155" s="2"/>
      <c r="SIJ155" s="2"/>
      <c r="SIK155" s="2"/>
      <c r="SIL155" s="2"/>
      <c r="SIM155" s="2"/>
      <c r="SIN155" s="2"/>
      <c r="SIO155" s="2"/>
      <c r="SIP155" s="2"/>
      <c r="SIQ155" s="2"/>
      <c r="SIR155" s="2"/>
      <c r="SIS155" s="2"/>
      <c r="SIT155" s="2"/>
      <c r="SIU155" s="2"/>
      <c r="SIV155" s="2"/>
      <c r="SIW155" s="2"/>
      <c r="SIX155" s="2"/>
      <c r="SIY155" s="2"/>
      <c r="SIZ155" s="2"/>
      <c r="SJA155" s="2"/>
      <c r="SJB155" s="2"/>
      <c r="SJC155" s="2"/>
      <c r="SJD155" s="2"/>
      <c r="SJE155" s="2"/>
      <c r="SJF155" s="2"/>
      <c r="SJG155" s="2"/>
      <c r="SJH155" s="2"/>
      <c r="SJI155" s="2"/>
      <c r="SJJ155" s="2"/>
      <c r="SJK155" s="2"/>
      <c r="SJL155" s="2"/>
      <c r="SJM155" s="2"/>
      <c r="SJN155" s="2"/>
      <c r="SJO155" s="2"/>
      <c r="SJP155" s="2"/>
      <c r="SJQ155" s="2"/>
      <c r="SJR155" s="2"/>
      <c r="SJS155" s="2"/>
      <c r="SJT155" s="2"/>
      <c r="SJU155" s="2"/>
      <c r="SJV155" s="2"/>
      <c r="SJW155" s="2"/>
      <c r="SJX155" s="2"/>
      <c r="SJY155" s="2"/>
      <c r="SJZ155" s="2"/>
      <c r="SKA155" s="2"/>
      <c r="SKB155" s="2"/>
      <c r="SKC155" s="2"/>
      <c r="SKD155" s="2"/>
      <c r="SKE155" s="2"/>
      <c r="SKF155" s="2"/>
      <c r="SKG155" s="2"/>
      <c r="SKH155" s="2"/>
      <c r="SKI155" s="2"/>
      <c r="SKJ155" s="2"/>
      <c r="SKK155" s="2"/>
      <c r="SKL155" s="2"/>
      <c r="SKM155" s="2"/>
      <c r="SKN155" s="2"/>
      <c r="SKO155" s="2"/>
      <c r="SKP155" s="2"/>
      <c r="SKQ155" s="2"/>
      <c r="SKR155" s="2"/>
      <c r="SKS155" s="2"/>
      <c r="SKT155" s="2"/>
      <c r="SKU155" s="2"/>
      <c r="SKV155" s="2"/>
      <c r="SKW155" s="2"/>
      <c r="SKX155" s="2"/>
      <c r="SKY155" s="2"/>
      <c r="SKZ155" s="2"/>
      <c r="SLA155" s="2"/>
      <c r="SLB155" s="2"/>
      <c r="SLC155" s="2"/>
      <c r="SLD155" s="2"/>
      <c r="SLE155" s="2"/>
      <c r="SLF155" s="2"/>
      <c r="SLG155" s="2"/>
      <c r="SLH155" s="2"/>
      <c r="SLI155" s="2"/>
      <c r="SLJ155" s="2"/>
      <c r="SLK155" s="2"/>
      <c r="SLL155" s="2"/>
      <c r="SLM155" s="2"/>
      <c r="SLN155" s="2"/>
      <c r="SLO155" s="2"/>
      <c r="SLP155" s="2"/>
      <c r="SLQ155" s="2"/>
      <c r="SLR155" s="2"/>
      <c r="SLS155" s="2"/>
      <c r="SLT155" s="2"/>
      <c r="SLU155" s="2"/>
      <c r="SLV155" s="2"/>
      <c r="SLW155" s="2"/>
      <c r="SLX155" s="2"/>
      <c r="SLY155" s="2"/>
      <c r="SLZ155" s="2"/>
      <c r="SMA155" s="2"/>
      <c r="SMB155" s="2"/>
      <c r="SMC155" s="2"/>
      <c r="SMD155" s="2"/>
      <c r="SME155" s="2"/>
      <c r="SMF155" s="2"/>
      <c r="SMG155" s="2"/>
      <c r="SMH155" s="2"/>
      <c r="SMI155" s="2"/>
      <c r="SMJ155" s="2"/>
      <c r="SMK155" s="2"/>
      <c r="SML155" s="2"/>
      <c r="SMM155" s="2"/>
      <c r="SMN155" s="2"/>
      <c r="SMO155" s="2"/>
      <c r="SMP155" s="2"/>
      <c r="SMQ155" s="2"/>
      <c r="SMR155" s="2"/>
      <c r="SMS155" s="2"/>
      <c r="SMT155" s="2"/>
      <c r="SMU155" s="2"/>
      <c r="SMV155" s="2"/>
      <c r="SMW155" s="2"/>
      <c r="SMX155" s="2"/>
      <c r="SMY155" s="2"/>
      <c r="SMZ155" s="2"/>
      <c r="SNA155" s="2"/>
      <c r="SNB155" s="2"/>
      <c r="SNC155" s="2"/>
      <c r="SND155" s="2"/>
      <c r="SNE155" s="2"/>
      <c r="SNF155" s="2"/>
      <c r="SNG155" s="2"/>
      <c r="SNH155" s="2"/>
      <c r="SNI155" s="2"/>
      <c r="SNJ155" s="2"/>
      <c r="SNK155" s="2"/>
      <c r="SNL155" s="2"/>
      <c r="SNM155" s="2"/>
      <c r="SNN155" s="2"/>
      <c r="SNO155" s="2"/>
      <c r="SNP155" s="2"/>
      <c r="SNQ155" s="2"/>
      <c r="SNR155" s="2"/>
      <c r="SNS155" s="2"/>
      <c r="SNT155" s="2"/>
      <c r="SNU155" s="2"/>
      <c r="SNV155" s="2"/>
      <c r="SNW155" s="2"/>
      <c r="SNX155" s="2"/>
      <c r="SNY155" s="2"/>
      <c r="SNZ155" s="2"/>
      <c r="SOA155" s="2"/>
      <c r="SOB155" s="2"/>
      <c r="SOC155" s="2"/>
      <c r="SOD155" s="2"/>
      <c r="SOE155" s="2"/>
      <c r="SOF155" s="2"/>
      <c r="SOG155" s="2"/>
      <c r="SOH155" s="2"/>
      <c r="SOI155" s="2"/>
      <c r="SOJ155" s="2"/>
      <c r="SOK155" s="2"/>
      <c r="SOL155" s="2"/>
      <c r="SOM155" s="2"/>
      <c r="SON155" s="2"/>
      <c r="SOO155" s="2"/>
      <c r="SOP155" s="2"/>
      <c r="SOQ155" s="2"/>
      <c r="SOR155" s="2"/>
      <c r="SOS155" s="2"/>
      <c r="SOT155" s="2"/>
      <c r="SOU155" s="2"/>
      <c r="SOV155" s="2"/>
      <c r="SOW155" s="2"/>
      <c r="SOX155" s="2"/>
      <c r="SOY155" s="2"/>
      <c r="SOZ155" s="2"/>
      <c r="SPA155" s="2"/>
      <c r="SPB155" s="2"/>
      <c r="SPC155" s="2"/>
      <c r="SPD155" s="2"/>
      <c r="SPE155" s="2"/>
      <c r="SPF155" s="2"/>
      <c r="SPG155" s="2"/>
      <c r="SPH155" s="2"/>
      <c r="SPI155" s="2"/>
      <c r="SPJ155" s="2"/>
      <c r="SPK155" s="2"/>
      <c r="SPL155" s="2"/>
      <c r="SPM155" s="2"/>
      <c r="SPN155" s="2"/>
      <c r="SPO155" s="2"/>
      <c r="SPP155" s="2"/>
      <c r="SPQ155" s="2"/>
      <c r="SPR155" s="2"/>
      <c r="SPS155" s="2"/>
      <c r="SPT155" s="2"/>
      <c r="SPU155" s="2"/>
      <c r="SPV155" s="2"/>
      <c r="SPW155" s="2"/>
      <c r="SPX155" s="2"/>
      <c r="SPY155" s="2"/>
      <c r="SPZ155" s="2"/>
      <c r="SQA155" s="2"/>
      <c r="SQB155" s="2"/>
      <c r="SQC155" s="2"/>
      <c r="SQD155" s="2"/>
      <c r="SQE155" s="2"/>
      <c r="SQF155" s="2"/>
      <c r="SQG155" s="2"/>
      <c r="SQH155" s="2"/>
      <c r="SQI155" s="2"/>
      <c r="SQJ155" s="2"/>
      <c r="SQK155" s="2"/>
      <c r="SQL155" s="2"/>
      <c r="SQM155" s="2"/>
      <c r="SQN155" s="2"/>
      <c r="SQO155" s="2"/>
      <c r="SQP155" s="2"/>
      <c r="SQQ155" s="2"/>
      <c r="SQR155" s="2"/>
      <c r="SQS155" s="2"/>
      <c r="SQT155" s="2"/>
      <c r="SQU155" s="2"/>
      <c r="SQV155" s="2"/>
      <c r="SQW155" s="2"/>
      <c r="SQX155" s="2"/>
      <c r="SQY155" s="2"/>
      <c r="SQZ155" s="2"/>
      <c r="SRA155" s="2"/>
      <c r="SRB155" s="2"/>
      <c r="SRC155" s="2"/>
      <c r="SRD155" s="2"/>
      <c r="SRE155" s="2"/>
      <c r="SRF155" s="2"/>
      <c r="SRG155" s="2"/>
      <c r="SRH155" s="2"/>
      <c r="SRI155" s="2"/>
      <c r="SRJ155" s="2"/>
      <c r="SRK155" s="2"/>
      <c r="SRL155" s="2"/>
      <c r="SRM155" s="2"/>
      <c r="SRN155" s="2"/>
      <c r="SRO155" s="2"/>
      <c r="SRP155" s="2"/>
      <c r="SRQ155" s="2"/>
      <c r="SRR155" s="2"/>
      <c r="SRS155" s="2"/>
      <c r="SRT155" s="2"/>
      <c r="SRU155" s="2"/>
      <c r="SRV155" s="2"/>
      <c r="SRW155" s="2"/>
      <c r="SRX155" s="2"/>
      <c r="SRY155" s="2"/>
      <c r="SRZ155" s="2"/>
      <c r="SSA155" s="2"/>
      <c r="SSB155" s="2"/>
      <c r="SSC155" s="2"/>
      <c r="SSD155" s="2"/>
      <c r="SSE155" s="2"/>
      <c r="SSF155" s="2"/>
      <c r="SSG155" s="2"/>
      <c r="SSH155" s="2"/>
      <c r="SSI155" s="2"/>
      <c r="SSJ155" s="2"/>
      <c r="SSK155" s="2"/>
      <c r="SSL155" s="2"/>
      <c r="SSM155" s="2"/>
      <c r="SSN155" s="2"/>
      <c r="SSO155" s="2"/>
      <c r="SSP155" s="2"/>
      <c r="SSQ155" s="2"/>
      <c r="SSR155" s="2"/>
      <c r="SSS155" s="2"/>
      <c r="SST155" s="2"/>
      <c r="SSU155" s="2"/>
      <c r="SSV155" s="2"/>
      <c r="SSW155" s="2"/>
      <c r="SSX155" s="2"/>
      <c r="SSY155" s="2"/>
      <c r="SSZ155" s="2"/>
      <c r="STA155" s="2"/>
      <c r="STB155" s="2"/>
      <c r="STC155" s="2"/>
      <c r="STD155" s="2"/>
      <c r="STE155" s="2"/>
      <c r="STF155" s="2"/>
      <c r="STG155" s="2"/>
      <c r="STH155" s="2"/>
      <c r="STI155" s="2"/>
      <c r="STJ155" s="2"/>
      <c r="STK155" s="2"/>
      <c r="STL155" s="2"/>
      <c r="STM155" s="2"/>
      <c r="STN155" s="2"/>
      <c r="STO155" s="2"/>
      <c r="STP155" s="2"/>
      <c r="STQ155" s="2"/>
      <c r="STR155" s="2"/>
      <c r="STS155" s="2"/>
      <c r="STT155" s="2"/>
      <c r="STU155" s="2"/>
      <c r="STV155" s="2"/>
      <c r="STW155" s="2"/>
      <c r="STX155" s="2"/>
      <c r="STY155" s="2"/>
      <c r="STZ155" s="2"/>
      <c r="SUA155" s="2"/>
      <c r="SUB155" s="2"/>
      <c r="SUC155" s="2"/>
      <c r="SUD155" s="2"/>
      <c r="SUE155" s="2"/>
      <c r="SUF155" s="2"/>
      <c r="SUG155" s="2"/>
      <c r="SUH155" s="2"/>
      <c r="SUI155" s="2"/>
      <c r="SUJ155" s="2"/>
      <c r="SUK155" s="2"/>
      <c r="SUL155" s="2"/>
      <c r="SUM155" s="2"/>
      <c r="SUN155" s="2"/>
      <c r="SUO155" s="2"/>
      <c r="SUP155" s="2"/>
      <c r="SUQ155" s="2"/>
      <c r="SUR155" s="2"/>
      <c r="SUS155" s="2"/>
      <c r="SUT155" s="2"/>
      <c r="SUU155" s="2"/>
      <c r="SUV155" s="2"/>
      <c r="SUW155" s="2"/>
      <c r="SUX155" s="2"/>
      <c r="SUY155" s="2"/>
      <c r="SUZ155" s="2"/>
      <c r="SVA155" s="2"/>
      <c r="SVB155" s="2"/>
      <c r="SVC155" s="2"/>
      <c r="SVD155" s="2"/>
      <c r="SVE155" s="2"/>
      <c r="SVF155" s="2"/>
      <c r="SVG155" s="2"/>
      <c r="SVH155" s="2"/>
      <c r="SVI155" s="2"/>
      <c r="SVJ155" s="2"/>
      <c r="SVK155" s="2"/>
      <c r="SVL155" s="2"/>
      <c r="SVM155" s="2"/>
      <c r="SVN155" s="2"/>
      <c r="SVO155" s="2"/>
      <c r="SVP155" s="2"/>
      <c r="SVQ155" s="2"/>
      <c r="SVR155" s="2"/>
      <c r="SVS155" s="2"/>
      <c r="SVT155" s="2"/>
      <c r="SVU155" s="2"/>
      <c r="SVV155" s="2"/>
      <c r="SVW155" s="2"/>
      <c r="SVX155" s="2"/>
      <c r="SVY155" s="2"/>
      <c r="SVZ155" s="2"/>
      <c r="SWA155" s="2"/>
      <c r="SWB155" s="2"/>
      <c r="SWC155" s="2"/>
      <c r="SWD155" s="2"/>
      <c r="SWE155" s="2"/>
      <c r="SWF155" s="2"/>
      <c r="SWG155" s="2"/>
      <c r="SWH155" s="2"/>
      <c r="SWI155" s="2"/>
      <c r="SWJ155" s="2"/>
      <c r="SWK155" s="2"/>
      <c r="SWL155" s="2"/>
      <c r="SWM155" s="2"/>
      <c r="SWN155" s="2"/>
      <c r="SWO155" s="2"/>
      <c r="SWP155" s="2"/>
      <c r="SWQ155" s="2"/>
      <c r="SWR155" s="2"/>
      <c r="SWS155" s="2"/>
      <c r="SWT155" s="2"/>
      <c r="SWU155" s="2"/>
      <c r="SWV155" s="2"/>
      <c r="SWW155" s="2"/>
      <c r="SWX155" s="2"/>
      <c r="SWY155" s="2"/>
      <c r="SWZ155" s="2"/>
      <c r="SXA155" s="2"/>
      <c r="SXB155" s="2"/>
      <c r="SXC155" s="2"/>
      <c r="SXD155" s="2"/>
      <c r="SXE155" s="2"/>
      <c r="SXF155" s="2"/>
      <c r="SXG155" s="2"/>
      <c r="SXH155" s="2"/>
      <c r="SXI155" s="2"/>
      <c r="SXJ155" s="2"/>
      <c r="SXK155" s="2"/>
      <c r="SXL155" s="2"/>
      <c r="SXM155" s="2"/>
      <c r="SXN155" s="2"/>
      <c r="SXO155" s="2"/>
      <c r="SXP155" s="2"/>
      <c r="SXQ155" s="2"/>
      <c r="SXR155" s="2"/>
      <c r="SXS155" s="2"/>
      <c r="SXT155" s="2"/>
      <c r="SXU155" s="2"/>
      <c r="SXV155" s="2"/>
      <c r="SXW155" s="2"/>
      <c r="SXX155" s="2"/>
      <c r="SXY155" s="2"/>
      <c r="SXZ155" s="2"/>
      <c r="SYA155" s="2"/>
      <c r="SYB155" s="2"/>
      <c r="SYC155" s="2"/>
      <c r="SYD155" s="2"/>
      <c r="SYE155" s="2"/>
      <c r="SYF155" s="2"/>
      <c r="SYG155" s="2"/>
      <c r="SYH155" s="2"/>
      <c r="SYI155" s="2"/>
      <c r="SYJ155" s="2"/>
      <c r="SYK155" s="2"/>
      <c r="SYL155" s="2"/>
      <c r="SYM155" s="2"/>
      <c r="SYN155" s="2"/>
      <c r="SYO155" s="2"/>
      <c r="SYP155" s="2"/>
      <c r="SYQ155" s="2"/>
      <c r="SYR155" s="2"/>
      <c r="SYS155" s="2"/>
      <c r="SYT155" s="2"/>
      <c r="SYU155" s="2"/>
      <c r="SYV155" s="2"/>
      <c r="SYW155" s="2"/>
      <c r="SYX155" s="2"/>
      <c r="SYY155" s="2"/>
      <c r="SYZ155" s="2"/>
      <c r="SZA155" s="2"/>
      <c r="SZB155" s="2"/>
      <c r="SZC155" s="2"/>
      <c r="SZD155" s="2"/>
      <c r="SZE155" s="2"/>
      <c r="SZF155" s="2"/>
      <c r="SZG155" s="2"/>
      <c r="SZH155" s="2"/>
      <c r="SZI155" s="2"/>
      <c r="SZJ155" s="2"/>
      <c r="SZK155" s="2"/>
      <c r="SZL155" s="2"/>
      <c r="SZM155" s="2"/>
      <c r="SZN155" s="2"/>
      <c r="SZO155" s="2"/>
      <c r="SZP155" s="2"/>
      <c r="SZQ155" s="2"/>
      <c r="SZR155" s="2"/>
      <c r="SZS155" s="2"/>
      <c r="SZT155" s="2"/>
      <c r="SZU155" s="2"/>
      <c r="SZV155" s="2"/>
      <c r="SZW155" s="2"/>
      <c r="SZX155" s="2"/>
      <c r="SZY155" s="2"/>
      <c r="SZZ155" s="2"/>
      <c r="TAA155" s="2"/>
      <c r="TAB155" s="2"/>
      <c r="TAC155" s="2"/>
      <c r="TAD155" s="2"/>
      <c r="TAE155" s="2"/>
      <c r="TAF155" s="2"/>
      <c r="TAG155" s="2"/>
      <c r="TAH155" s="2"/>
      <c r="TAI155" s="2"/>
      <c r="TAJ155" s="2"/>
      <c r="TAK155" s="2"/>
      <c r="TAL155" s="2"/>
      <c r="TAM155" s="2"/>
      <c r="TAN155" s="2"/>
      <c r="TAO155" s="2"/>
      <c r="TAP155" s="2"/>
      <c r="TAQ155" s="2"/>
      <c r="TAR155" s="2"/>
      <c r="TAS155" s="2"/>
      <c r="TAT155" s="2"/>
      <c r="TAU155" s="2"/>
      <c r="TAV155" s="2"/>
      <c r="TAW155" s="2"/>
      <c r="TAX155" s="2"/>
      <c r="TAY155" s="2"/>
      <c r="TAZ155" s="2"/>
      <c r="TBA155" s="2"/>
      <c r="TBB155" s="2"/>
      <c r="TBC155" s="2"/>
      <c r="TBD155" s="2"/>
      <c r="TBE155" s="2"/>
      <c r="TBF155" s="2"/>
      <c r="TBG155" s="2"/>
      <c r="TBH155" s="2"/>
      <c r="TBI155" s="2"/>
      <c r="TBJ155" s="2"/>
      <c r="TBK155" s="2"/>
      <c r="TBL155" s="2"/>
      <c r="TBM155" s="2"/>
      <c r="TBN155" s="2"/>
      <c r="TBO155" s="2"/>
      <c r="TBP155" s="2"/>
      <c r="TBQ155" s="2"/>
      <c r="TBR155" s="2"/>
      <c r="TBS155" s="2"/>
      <c r="TBT155" s="2"/>
      <c r="TBU155" s="2"/>
      <c r="TBV155" s="2"/>
      <c r="TBW155" s="2"/>
      <c r="TBX155" s="2"/>
      <c r="TBY155" s="2"/>
      <c r="TBZ155" s="2"/>
      <c r="TCA155" s="2"/>
      <c r="TCB155" s="2"/>
      <c r="TCC155" s="2"/>
      <c r="TCD155" s="2"/>
      <c r="TCE155" s="2"/>
      <c r="TCF155" s="2"/>
      <c r="TCG155" s="2"/>
      <c r="TCH155" s="2"/>
      <c r="TCI155" s="2"/>
      <c r="TCJ155" s="2"/>
      <c r="TCK155" s="2"/>
      <c r="TCL155" s="2"/>
      <c r="TCM155" s="2"/>
      <c r="TCN155" s="2"/>
      <c r="TCO155" s="2"/>
      <c r="TCP155" s="2"/>
      <c r="TCQ155" s="2"/>
      <c r="TCR155" s="2"/>
      <c r="TCS155" s="2"/>
      <c r="TCT155" s="2"/>
      <c r="TCU155" s="2"/>
      <c r="TCV155" s="2"/>
      <c r="TCW155" s="2"/>
      <c r="TCX155" s="2"/>
      <c r="TCY155" s="2"/>
      <c r="TCZ155" s="2"/>
      <c r="TDA155" s="2"/>
      <c r="TDB155" s="2"/>
      <c r="TDC155" s="2"/>
      <c r="TDD155" s="2"/>
      <c r="TDE155" s="2"/>
      <c r="TDF155" s="2"/>
      <c r="TDG155" s="2"/>
      <c r="TDH155" s="2"/>
      <c r="TDI155" s="2"/>
      <c r="TDJ155" s="2"/>
      <c r="TDK155" s="2"/>
      <c r="TDL155" s="2"/>
      <c r="TDM155" s="2"/>
      <c r="TDN155" s="2"/>
      <c r="TDO155" s="2"/>
      <c r="TDP155" s="2"/>
      <c r="TDQ155" s="2"/>
      <c r="TDR155" s="2"/>
      <c r="TDS155" s="2"/>
      <c r="TDT155" s="2"/>
      <c r="TDU155" s="2"/>
      <c r="TDV155" s="2"/>
      <c r="TDW155" s="2"/>
      <c r="TDX155" s="2"/>
      <c r="TDY155" s="2"/>
      <c r="TDZ155" s="2"/>
      <c r="TEA155" s="2"/>
      <c r="TEB155" s="2"/>
      <c r="TEC155" s="2"/>
      <c r="TED155" s="2"/>
      <c r="TEE155" s="2"/>
      <c r="TEF155" s="2"/>
      <c r="TEG155" s="2"/>
      <c r="TEH155" s="2"/>
      <c r="TEI155" s="2"/>
      <c r="TEJ155" s="2"/>
      <c r="TEK155" s="2"/>
      <c r="TEL155" s="2"/>
      <c r="TEM155" s="2"/>
      <c r="TEN155" s="2"/>
      <c r="TEO155" s="2"/>
      <c r="TEP155" s="2"/>
      <c r="TEQ155" s="2"/>
      <c r="TER155" s="2"/>
      <c r="TES155" s="2"/>
      <c r="TET155" s="2"/>
      <c r="TEU155" s="2"/>
      <c r="TEV155" s="2"/>
      <c r="TEW155" s="2"/>
      <c r="TEX155" s="2"/>
      <c r="TEY155" s="2"/>
      <c r="TEZ155" s="2"/>
      <c r="TFA155" s="2"/>
      <c r="TFB155" s="2"/>
      <c r="TFC155" s="2"/>
      <c r="TFD155" s="2"/>
      <c r="TFE155" s="2"/>
      <c r="TFF155" s="2"/>
      <c r="TFG155" s="2"/>
      <c r="TFH155" s="2"/>
      <c r="TFI155" s="2"/>
      <c r="TFJ155" s="2"/>
      <c r="TFK155" s="2"/>
      <c r="TFL155" s="2"/>
      <c r="TFM155" s="2"/>
      <c r="TFN155" s="2"/>
      <c r="TFO155" s="2"/>
      <c r="TFP155" s="2"/>
      <c r="TFQ155" s="2"/>
      <c r="TFR155" s="2"/>
      <c r="TFS155" s="2"/>
      <c r="TFT155" s="2"/>
      <c r="TFU155" s="2"/>
      <c r="TFV155" s="2"/>
      <c r="TFW155" s="2"/>
      <c r="TFX155" s="2"/>
      <c r="TFY155" s="2"/>
      <c r="TFZ155" s="2"/>
      <c r="TGA155" s="2"/>
      <c r="TGB155" s="2"/>
      <c r="TGC155" s="2"/>
      <c r="TGD155" s="2"/>
      <c r="TGE155" s="2"/>
      <c r="TGF155" s="2"/>
      <c r="TGG155" s="2"/>
      <c r="TGH155" s="2"/>
      <c r="TGI155" s="2"/>
      <c r="TGJ155" s="2"/>
      <c r="TGK155" s="2"/>
      <c r="TGL155" s="2"/>
      <c r="TGM155" s="2"/>
      <c r="TGN155" s="2"/>
      <c r="TGO155" s="2"/>
      <c r="TGP155" s="2"/>
      <c r="TGQ155" s="2"/>
      <c r="TGR155" s="2"/>
      <c r="TGS155" s="2"/>
      <c r="TGT155" s="2"/>
      <c r="TGU155" s="2"/>
      <c r="TGV155" s="2"/>
      <c r="TGW155" s="2"/>
      <c r="TGX155" s="2"/>
      <c r="TGY155" s="2"/>
      <c r="TGZ155" s="2"/>
      <c r="THA155" s="2"/>
      <c r="THB155" s="2"/>
      <c r="THC155" s="2"/>
      <c r="THD155" s="2"/>
      <c r="THE155" s="2"/>
      <c r="THF155" s="2"/>
      <c r="THG155" s="2"/>
      <c r="THH155" s="2"/>
      <c r="THI155" s="2"/>
      <c r="THJ155" s="2"/>
      <c r="THK155" s="2"/>
      <c r="THL155" s="2"/>
      <c r="THM155" s="2"/>
      <c r="THN155" s="2"/>
      <c r="THO155" s="2"/>
      <c r="THP155" s="2"/>
      <c r="THQ155" s="2"/>
      <c r="THR155" s="2"/>
      <c r="THS155" s="2"/>
      <c r="THT155" s="2"/>
      <c r="THU155" s="2"/>
      <c r="THV155" s="2"/>
      <c r="THW155" s="2"/>
      <c r="THX155" s="2"/>
      <c r="THY155" s="2"/>
      <c r="THZ155" s="2"/>
      <c r="TIA155" s="2"/>
      <c r="TIB155" s="2"/>
      <c r="TIC155" s="2"/>
      <c r="TID155" s="2"/>
      <c r="TIE155" s="2"/>
      <c r="TIF155" s="2"/>
      <c r="TIG155" s="2"/>
      <c r="TIH155" s="2"/>
      <c r="TII155" s="2"/>
      <c r="TIJ155" s="2"/>
      <c r="TIK155" s="2"/>
      <c r="TIL155" s="2"/>
      <c r="TIM155" s="2"/>
      <c r="TIN155" s="2"/>
      <c r="TIO155" s="2"/>
      <c r="TIP155" s="2"/>
      <c r="TIQ155" s="2"/>
      <c r="TIR155" s="2"/>
      <c r="TIS155" s="2"/>
      <c r="TIT155" s="2"/>
      <c r="TIU155" s="2"/>
      <c r="TIV155" s="2"/>
      <c r="TIW155" s="2"/>
      <c r="TIX155" s="2"/>
      <c r="TIY155" s="2"/>
      <c r="TIZ155" s="2"/>
      <c r="TJA155" s="2"/>
      <c r="TJB155" s="2"/>
      <c r="TJC155" s="2"/>
      <c r="TJD155" s="2"/>
      <c r="TJE155" s="2"/>
      <c r="TJF155" s="2"/>
      <c r="TJG155" s="2"/>
      <c r="TJH155" s="2"/>
      <c r="TJI155" s="2"/>
      <c r="TJJ155" s="2"/>
      <c r="TJK155" s="2"/>
      <c r="TJL155" s="2"/>
      <c r="TJM155" s="2"/>
      <c r="TJN155" s="2"/>
      <c r="TJO155" s="2"/>
      <c r="TJP155" s="2"/>
      <c r="TJQ155" s="2"/>
      <c r="TJR155" s="2"/>
      <c r="TJS155" s="2"/>
      <c r="TJT155" s="2"/>
      <c r="TJU155" s="2"/>
      <c r="TJV155" s="2"/>
      <c r="TJW155" s="2"/>
      <c r="TJX155" s="2"/>
      <c r="TJY155" s="2"/>
      <c r="TJZ155" s="2"/>
      <c r="TKA155" s="2"/>
      <c r="TKB155" s="2"/>
      <c r="TKC155" s="2"/>
      <c r="TKD155" s="2"/>
      <c r="TKE155" s="2"/>
      <c r="TKF155" s="2"/>
      <c r="TKG155" s="2"/>
      <c r="TKH155" s="2"/>
      <c r="TKI155" s="2"/>
      <c r="TKJ155" s="2"/>
      <c r="TKK155" s="2"/>
      <c r="TKL155" s="2"/>
      <c r="TKM155" s="2"/>
      <c r="TKN155" s="2"/>
      <c r="TKO155" s="2"/>
      <c r="TKP155" s="2"/>
      <c r="TKQ155" s="2"/>
      <c r="TKR155" s="2"/>
      <c r="TKS155" s="2"/>
      <c r="TKT155" s="2"/>
      <c r="TKU155" s="2"/>
      <c r="TKV155" s="2"/>
      <c r="TKW155" s="2"/>
      <c r="TKX155" s="2"/>
      <c r="TKY155" s="2"/>
      <c r="TKZ155" s="2"/>
      <c r="TLA155" s="2"/>
      <c r="TLB155" s="2"/>
      <c r="TLC155" s="2"/>
      <c r="TLD155" s="2"/>
      <c r="TLE155" s="2"/>
      <c r="TLF155" s="2"/>
      <c r="TLG155" s="2"/>
      <c r="TLH155" s="2"/>
      <c r="TLI155" s="2"/>
      <c r="TLJ155" s="2"/>
      <c r="TLK155" s="2"/>
      <c r="TLL155" s="2"/>
      <c r="TLM155" s="2"/>
      <c r="TLN155" s="2"/>
      <c r="TLO155" s="2"/>
      <c r="TLP155" s="2"/>
      <c r="TLQ155" s="2"/>
      <c r="TLR155" s="2"/>
      <c r="TLS155" s="2"/>
      <c r="TLT155" s="2"/>
      <c r="TLU155" s="2"/>
      <c r="TLV155" s="2"/>
      <c r="TLW155" s="2"/>
      <c r="TLX155" s="2"/>
      <c r="TLY155" s="2"/>
      <c r="TLZ155" s="2"/>
      <c r="TMA155" s="2"/>
      <c r="TMB155" s="2"/>
      <c r="TMC155" s="2"/>
      <c r="TMD155" s="2"/>
      <c r="TME155" s="2"/>
      <c r="TMF155" s="2"/>
      <c r="TMG155" s="2"/>
      <c r="TMH155" s="2"/>
      <c r="TMI155" s="2"/>
      <c r="TMJ155" s="2"/>
      <c r="TMK155" s="2"/>
      <c r="TML155" s="2"/>
      <c r="TMM155" s="2"/>
      <c r="TMN155" s="2"/>
      <c r="TMO155" s="2"/>
      <c r="TMP155" s="2"/>
      <c r="TMQ155" s="2"/>
      <c r="TMR155" s="2"/>
      <c r="TMS155" s="2"/>
      <c r="TMT155" s="2"/>
      <c r="TMU155" s="2"/>
      <c r="TMV155" s="2"/>
      <c r="TMW155" s="2"/>
      <c r="TMX155" s="2"/>
      <c r="TMY155" s="2"/>
      <c r="TMZ155" s="2"/>
      <c r="TNA155" s="2"/>
      <c r="TNB155" s="2"/>
      <c r="TNC155" s="2"/>
      <c r="TND155" s="2"/>
      <c r="TNE155" s="2"/>
      <c r="TNF155" s="2"/>
      <c r="TNG155" s="2"/>
      <c r="TNH155" s="2"/>
      <c r="TNI155" s="2"/>
      <c r="TNJ155" s="2"/>
      <c r="TNK155" s="2"/>
      <c r="TNL155" s="2"/>
      <c r="TNM155" s="2"/>
      <c r="TNN155" s="2"/>
      <c r="TNO155" s="2"/>
      <c r="TNP155" s="2"/>
      <c r="TNQ155" s="2"/>
      <c r="TNR155" s="2"/>
      <c r="TNS155" s="2"/>
      <c r="TNT155" s="2"/>
      <c r="TNU155" s="2"/>
      <c r="TNV155" s="2"/>
      <c r="TNW155" s="2"/>
      <c r="TNX155" s="2"/>
      <c r="TNY155" s="2"/>
      <c r="TNZ155" s="2"/>
      <c r="TOA155" s="2"/>
      <c r="TOB155" s="2"/>
      <c r="TOC155" s="2"/>
      <c r="TOD155" s="2"/>
      <c r="TOE155" s="2"/>
      <c r="TOF155" s="2"/>
      <c r="TOG155" s="2"/>
      <c r="TOH155" s="2"/>
      <c r="TOI155" s="2"/>
      <c r="TOJ155" s="2"/>
      <c r="TOK155" s="2"/>
      <c r="TOL155" s="2"/>
      <c r="TOM155" s="2"/>
      <c r="TON155" s="2"/>
      <c r="TOO155" s="2"/>
      <c r="TOP155" s="2"/>
      <c r="TOQ155" s="2"/>
      <c r="TOR155" s="2"/>
      <c r="TOS155" s="2"/>
      <c r="TOT155" s="2"/>
      <c r="TOU155" s="2"/>
      <c r="TOV155" s="2"/>
      <c r="TOW155" s="2"/>
      <c r="TOX155" s="2"/>
      <c r="TOY155" s="2"/>
      <c r="TOZ155" s="2"/>
      <c r="TPA155" s="2"/>
      <c r="TPB155" s="2"/>
      <c r="TPC155" s="2"/>
      <c r="TPD155" s="2"/>
      <c r="TPE155" s="2"/>
      <c r="TPF155" s="2"/>
      <c r="TPG155" s="2"/>
      <c r="TPH155" s="2"/>
      <c r="TPI155" s="2"/>
      <c r="TPJ155" s="2"/>
      <c r="TPK155" s="2"/>
      <c r="TPL155" s="2"/>
      <c r="TPM155" s="2"/>
      <c r="TPN155" s="2"/>
      <c r="TPO155" s="2"/>
      <c r="TPP155" s="2"/>
      <c r="TPQ155" s="2"/>
      <c r="TPR155" s="2"/>
      <c r="TPS155" s="2"/>
      <c r="TPT155" s="2"/>
      <c r="TPU155" s="2"/>
      <c r="TPV155" s="2"/>
      <c r="TPW155" s="2"/>
      <c r="TPX155" s="2"/>
      <c r="TPY155" s="2"/>
      <c r="TPZ155" s="2"/>
      <c r="TQA155" s="2"/>
      <c r="TQB155" s="2"/>
      <c r="TQC155" s="2"/>
      <c r="TQD155" s="2"/>
      <c r="TQE155" s="2"/>
      <c r="TQF155" s="2"/>
      <c r="TQG155" s="2"/>
      <c r="TQH155" s="2"/>
      <c r="TQI155" s="2"/>
      <c r="TQJ155" s="2"/>
      <c r="TQK155" s="2"/>
      <c r="TQL155" s="2"/>
      <c r="TQM155" s="2"/>
      <c r="TQN155" s="2"/>
      <c r="TQO155" s="2"/>
      <c r="TQP155" s="2"/>
      <c r="TQQ155" s="2"/>
      <c r="TQR155" s="2"/>
      <c r="TQS155" s="2"/>
      <c r="TQT155" s="2"/>
      <c r="TQU155" s="2"/>
      <c r="TQV155" s="2"/>
      <c r="TQW155" s="2"/>
      <c r="TQX155" s="2"/>
      <c r="TQY155" s="2"/>
      <c r="TQZ155" s="2"/>
      <c r="TRA155" s="2"/>
      <c r="TRB155" s="2"/>
      <c r="TRC155" s="2"/>
      <c r="TRD155" s="2"/>
      <c r="TRE155" s="2"/>
      <c r="TRF155" s="2"/>
      <c r="TRG155" s="2"/>
      <c r="TRH155" s="2"/>
      <c r="TRI155" s="2"/>
      <c r="TRJ155" s="2"/>
      <c r="TRK155" s="2"/>
      <c r="TRL155" s="2"/>
      <c r="TRM155" s="2"/>
      <c r="TRN155" s="2"/>
      <c r="TRO155" s="2"/>
      <c r="TRP155" s="2"/>
      <c r="TRQ155" s="2"/>
      <c r="TRR155" s="2"/>
      <c r="TRS155" s="2"/>
      <c r="TRT155" s="2"/>
      <c r="TRU155" s="2"/>
      <c r="TRV155" s="2"/>
      <c r="TRW155" s="2"/>
      <c r="TRX155" s="2"/>
      <c r="TRY155" s="2"/>
      <c r="TRZ155" s="2"/>
      <c r="TSA155" s="2"/>
      <c r="TSB155" s="2"/>
      <c r="TSC155" s="2"/>
      <c r="TSD155" s="2"/>
      <c r="TSE155" s="2"/>
      <c r="TSF155" s="2"/>
      <c r="TSG155" s="2"/>
      <c r="TSH155" s="2"/>
      <c r="TSI155" s="2"/>
      <c r="TSJ155" s="2"/>
      <c r="TSK155" s="2"/>
      <c r="TSL155" s="2"/>
      <c r="TSM155" s="2"/>
      <c r="TSN155" s="2"/>
      <c r="TSO155" s="2"/>
      <c r="TSP155" s="2"/>
      <c r="TSQ155" s="2"/>
      <c r="TSR155" s="2"/>
      <c r="TSS155" s="2"/>
      <c r="TST155" s="2"/>
      <c r="TSU155" s="2"/>
      <c r="TSV155" s="2"/>
      <c r="TSW155" s="2"/>
      <c r="TSX155" s="2"/>
      <c r="TSY155" s="2"/>
      <c r="TSZ155" s="2"/>
      <c r="TTA155" s="2"/>
      <c r="TTB155" s="2"/>
      <c r="TTC155" s="2"/>
      <c r="TTD155" s="2"/>
      <c r="TTE155" s="2"/>
      <c r="TTF155" s="2"/>
      <c r="TTG155" s="2"/>
      <c r="TTH155" s="2"/>
      <c r="TTI155" s="2"/>
      <c r="TTJ155" s="2"/>
      <c r="TTK155" s="2"/>
      <c r="TTL155" s="2"/>
      <c r="TTM155" s="2"/>
      <c r="TTN155" s="2"/>
      <c r="TTO155" s="2"/>
      <c r="TTP155" s="2"/>
      <c r="TTQ155" s="2"/>
      <c r="TTR155" s="2"/>
      <c r="TTS155" s="2"/>
      <c r="TTT155" s="2"/>
      <c r="TTU155" s="2"/>
      <c r="TTV155" s="2"/>
      <c r="TTW155" s="2"/>
      <c r="TTX155" s="2"/>
      <c r="TTY155" s="2"/>
      <c r="TTZ155" s="2"/>
      <c r="TUA155" s="2"/>
      <c r="TUB155" s="2"/>
      <c r="TUC155" s="2"/>
      <c r="TUD155" s="2"/>
      <c r="TUE155" s="2"/>
      <c r="TUF155" s="2"/>
      <c r="TUG155" s="2"/>
      <c r="TUH155" s="2"/>
      <c r="TUI155" s="2"/>
      <c r="TUJ155" s="2"/>
      <c r="TUK155" s="2"/>
      <c r="TUL155" s="2"/>
      <c r="TUM155" s="2"/>
      <c r="TUN155" s="2"/>
      <c r="TUO155" s="2"/>
      <c r="TUP155" s="2"/>
      <c r="TUQ155" s="2"/>
      <c r="TUR155" s="2"/>
      <c r="TUS155" s="2"/>
      <c r="TUT155" s="2"/>
      <c r="TUU155" s="2"/>
      <c r="TUV155" s="2"/>
      <c r="TUW155" s="2"/>
      <c r="TUX155" s="2"/>
      <c r="TUY155" s="2"/>
      <c r="TUZ155" s="2"/>
      <c r="TVA155" s="2"/>
      <c r="TVB155" s="2"/>
      <c r="TVC155" s="2"/>
      <c r="TVD155" s="2"/>
      <c r="TVE155" s="2"/>
      <c r="TVF155" s="2"/>
      <c r="TVG155" s="2"/>
      <c r="TVH155" s="2"/>
      <c r="TVI155" s="2"/>
      <c r="TVJ155" s="2"/>
      <c r="TVK155" s="2"/>
      <c r="TVL155" s="2"/>
      <c r="TVM155" s="2"/>
      <c r="TVN155" s="2"/>
      <c r="TVO155" s="2"/>
      <c r="TVP155" s="2"/>
      <c r="TVQ155" s="2"/>
      <c r="TVR155" s="2"/>
      <c r="TVS155" s="2"/>
      <c r="TVT155" s="2"/>
      <c r="TVU155" s="2"/>
      <c r="TVV155" s="2"/>
      <c r="TVW155" s="2"/>
      <c r="TVX155" s="2"/>
      <c r="TVY155" s="2"/>
      <c r="TVZ155" s="2"/>
      <c r="TWA155" s="2"/>
      <c r="TWB155" s="2"/>
      <c r="TWC155" s="2"/>
      <c r="TWD155" s="2"/>
      <c r="TWE155" s="2"/>
      <c r="TWF155" s="2"/>
      <c r="TWG155" s="2"/>
      <c r="TWH155" s="2"/>
      <c r="TWI155" s="2"/>
      <c r="TWJ155" s="2"/>
      <c r="TWK155" s="2"/>
      <c r="TWL155" s="2"/>
      <c r="TWM155" s="2"/>
      <c r="TWN155" s="2"/>
      <c r="TWO155" s="2"/>
      <c r="TWP155" s="2"/>
      <c r="TWQ155" s="2"/>
      <c r="TWR155" s="2"/>
      <c r="TWS155" s="2"/>
      <c r="TWT155" s="2"/>
      <c r="TWU155" s="2"/>
      <c r="TWV155" s="2"/>
      <c r="TWW155" s="2"/>
      <c r="TWX155" s="2"/>
      <c r="TWY155" s="2"/>
      <c r="TWZ155" s="2"/>
      <c r="TXA155" s="2"/>
      <c r="TXB155" s="2"/>
      <c r="TXC155" s="2"/>
      <c r="TXD155" s="2"/>
      <c r="TXE155" s="2"/>
      <c r="TXF155" s="2"/>
      <c r="TXG155" s="2"/>
      <c r="TXH155" s="2"/>
      <c r="TXI155" s="2"/>
      <c r="TXJ155" s="2"/>
      <c r="TXK155" s="2"/>
      <c r="TXL155" s="2"/>
      <c r="TXM155" s="2"/>
      <c r="TXN155" s="2"/>
      <c r="TXO155" s="2"/>
      <c r="TXP155" s="2"/>
      <c r="TXQ155" s="2"/>
      <c r="TXR155" s="2"/>
      <c r="TXS155" s="2"/>
      <c r="TXT155" s="2"/>
      <c r="TXU155" s="2"/>
      <c r="TXV155" s="2"/>
      <c r="TXW155" s="2"/>
      <c r="TXX155" s="2"/>
      <c r="TXY155" s="2"/>
      <c r="TXZ155" s="2"/>
      <c r="TYA155" s="2"/>
      <c r="TYB155" s="2"/>
      <c r="TYC155" s="2"/>
      <c r="TYD155" s="2"/>
      <c r="TYE155" s="2"/>
      <c r="TYF155" s="2"/>
      <c r="TYG155" s="2"/>
      <c r="TYH155" s="2"/>
      <c r="TYI155" s="2"/>
      <c r="TYJ155" s="2"/>
      <c r="TYK155" s="2"/>
      <c r="TYL155" s="2"/>
      <c r="TYM155" s="2"/>
      <c r="TYN155" s="2"/>
      <c r="TYO155" s="2"/>
      <c r="TYP155" s="2"/>
      <c r="TYQ155" s="2"/>
      <c r="TYR155" s="2"/>
      <c r="TYS155" s="2"/>
      <c r="TYT155" s="2"/>
      <c r="TYU155" s="2"/>
      <c r="TYV155" s="2"/>
      <c r="TYW155" s="2"/>
      <c r="TYX155" s="2"/>
      <c r="TYY155" s="2"/>
      <c r="TYZ155" s="2"/>
      <c r="TZA155" s="2"/>
      <c r="TZB155" s="2"/>
      <c r="TZC155" s="2"/>
      <c r="TZD155" s="2"/>
      <c r="TZE155" s="2"/>
      <c r="TZF155" s="2"/>
      <c r="TZG155" s="2"/>
      <c r="TZH155" s="2"/>
      <c r="TZI155" s="2"/>
      <c r="TZJ155" s="2"/>
      <c r="TZK155" s="2"/>
      <c r="TZL155" s="2"/>
      <c r="TZM155" s="2"/>
      <c r="TZN155" s="2"/>
      <c r="TZO155" s="2"/>
      <c r="TZP155" s="2"/>
      <c r="TZQ155" s="2"/>
      <c r="TZR155" s="2"/>
      <c r="TZS155" s="2"/>
      <c r="TZT155" s="2"/>
      <c r="TZU155" s="2"/>
      <c r="TZV155" s="2"/>
      <c r="TZW155" s="2"/>
      <c r="TZX155" s="2"/>
      <c r="TZY155" s="2"/>
      <c r="TZZ155" s="2"/>
      <c r="UAA155" s="2"/>
      <c r="UAB155" s="2"/>
      <c r="UAC155" s="2"/>
      <c r="UAD155" s="2"/>
      <c r="UAE155" s="2"/>
      <c r="UAF155" s="2"/>
      <c r="UAG155" s="2"/>
      <c r="UAH155" s="2"/>
      <c r="UAI155" s="2"/>
      <c r="UAJ155" s="2"/>
      <c r="UAK155" s="2"/>
      <c r="UAL155" s="2"/>
      <c r="UAM155" s="2"/>
      <c r="UAN155" s="2"/>
      <c r="UAO155" s="2"/>
      <c r="UAP155" s="2"/>
      <c r="UAQ155" s="2"/>
      <c r="UAR155" s="2"/>
      <c r="UAS155" s="2"/>
      <c r="UAT155" s="2"/>
      <c r="UAU155" s="2"/>
      <c r="UAV155" s="2"/>
      <c r="UAW155" s="2"/>
      <c r="UAX155" s="2"/>
      <c r="UAY155" s="2"/>
      <c r="UAZ155" s="2"/>
      <c r="UBA155" s="2"/>
      <c r="UBB155" s="2"/>
      <c r="UBC155" s="2"/>
      <c r="UBD155" s="2"/>
      <c r="UBE155" s="2"/>
      <c r="UBF155" s="2"/>
      <c r="UBG155" s="2"/>
      <c r="UBH155" s="2"/>
      <c r="UBI155" s="2"/>
      <c r="UBJ155" s="2"/>
      <c r="UBK155" s="2"/>
      <c r="UBL155" s="2"/>
      <c r="UBM155" s="2"/>
      <c r="UBN155" s="2"/>
      <c r="UBO155" s="2"/>
      <c r="UBP155" s="2"/>
      <c r="UBQ155" s="2"/>
      <c r="UBR155" s="2"/>
      <c r="UBS155" s="2"/>
      <c r="UBT155" s="2"/>
      <c r="UBU155" s="2"/>
      <c r="UBV155" s="2"/>
      <c r="UBW155" s="2"/>
      <c r="UBX155" s="2"/>
      <c r="UBY155" s="2"/>
      <c r="UBZ155" s="2"/>
      <c r="UCA155" s="2"/>
      <c r="UCB155" s="2"/>
      <c r="UCC155" s="2"/>
      <c r="UCD155" s="2"/>
      <c r="UCE155" s="2"/>
      <c r="UCF155" s="2"/>
      <c r="UCG155" s="2"/>
      <c r="UCH155" s="2"/>
      <c r="UCI155" s="2"/>
      <c r="UCJ155" s="2"/>
      <c r="UCK155" s="2"/>
      <c r="UCL155" s="2"/>
      <c r="UCM155" s="2"/>
      <c r="UCN155" s="2"/>
      <c r="UCO155" s="2"/>
      <c r="UCP155" s="2"/>
      <c r="UCQ155" s="2"/>
      <c r="UCR155" s="2"/>
      <c r="UCS155" s="2"/>
      <c r="UCT155" s="2"/>
      <c r="UCU155" s="2"/>
      <c r="UCV155" s="2"/>
      <c r="UCW155" s="2"/>
      <c r="UCX155" s="2"/>
      <c r="UCY155" s="2"/>
      <c r="UCZ155" s="2"/>
      <c r="UDA155" s="2"/>
      <c r="UDB155" s="2"/>
      <c r="UDC155" s="2"/>
      <c r="UDD155" s="2"/>
      <c r="UDE155" s="2"/>
      <c r="UDF155" s="2"/>
      <c r="UDG155" s="2"/>
      <c r="UDH155" s="2"/>
      <c r="UDI155" s="2"/>
      <c r="UDJ155" s="2"/>
      <c r="UDK155" s="2"/>
      <c r="UDL155" s="2"/>
      <c r="UDM155" s="2"/>
      <c r="UDN155" s="2"/>
      <c r="UDO155" s="2"/>
      <c r="UDP155" s="2"/>
      <c r="UDQ155" s="2"/>
      <c r="UDR155" s="2"/>
      <c r="UDS155" s="2"/>
      <c r="UDT155" s="2"/>
      <c r="UDU155" s="2"/>
      <c r="UDV155" s="2"/>
      <c r="UDW155" s="2"/>
      <c r="UDX155" s="2"/>
      <c r="UDY155" s="2"/>
      <c r="UDZ155" s="2"/>
      <c r="UEA155" s="2"/>
      <c r="UEB155" s="2"/>
      <c r="UEC155" s="2"/>
      <c r="UED155" s="2"/>
      <c r="UEE155" s="2"/>
      <c r="UEF155" s="2"/>
      <c r="UEG155" s="2"/>
      <c r="UEH155" s="2"/>
      <c r="UEI155" s="2"/>
      <c r="UEJ155" s="2"/>
      <c r="UEK155" s="2"/>
      <c r="UEL155" s="2"/>
      <c r="UEM155" s="2"/>
      <c r="UEN155" s="2"/>
      <c r="UEO155" s="2"/>
      <c r="UEP155" s="2"/>
      <c r="UEQ155" s="2"/>
      <c r="UER155" s="2"/>
      <c r="UES155" s="2"/>
      <c r="UET155" s="2"/>
      <c r="UEU155" s="2"/>
      <c r="UEV155" s="2"/>
      <c r="UEW155" s="2"/>
      <c r="UEX155" s="2"/>
      <c r="UEY155" s="2"/>
      <c r="UEZ155" s="2"/>
      <c r="UFA155" s="2"/>
      <c r="UFB155" s="2"/>
      <c r="UFC155" s="2"/>
      <c r="UFD155" s="2"/>
      <c r="UFE155" s="2"/>
      <c r="UFF155" s="2"/>
      <c r="UFG155" s="2"/>
      <c r="UFH155" s="2"/>
      <c r="UFI155" s="2"/>
      <c r="UFJ155" s="2"/>
      <c r="UFK155" s="2"/>
      <c r="UFL155" s="2"/>
      <c r="UFM155" s="2"/>
      <c r="UFN155" s="2"/>
      <c r="UFO155" s="2"/>
      <c r="UFP155" s="2"/>
      <c r="UFQ155" s="2"/>
      <c r="UFR155" s="2"/>
      <c r="UFS155" s="2"/>
      <c r="UFT155" s="2"/>
      <c r="UFU155" s="2"/>
      <c r="UFV155" s="2"/>
      <c r="UFW155" s="2"/>
      <c r="UFX155" s="2"/>
      <c r="UFY155" s="2"/>
      <c r="UFZ155" s="2"/>
      <c r="UGA155" s="2"/>
      <c r="UGB155" s="2"/>
      <c r="UGC155" s="2"/>
      <c r="UGD155" s="2"/>
      <c r="UGE155" s="2"/>
      <c r="UGF155" s="2"/>
      <c r="UGG155" s="2"/>
      <c r="UGH155" s="2"/>
      <c r="UGI155" s="2"/>
      <c r="UGJ155" s="2"/>
      <c r="UGK155" s="2"/>
      <c r="UGL155" s="2"/>
      <c r="UGM155" s="2"/>
      <c r="UGN155" s="2"/>
      <c r="UGO155" s="2"/>
      <c r="UGP155" s="2"/>
      <c r="UGQ155" s="2"/>
      <c r="UGR155" s="2"/>
      <c r="UGS155" s="2"/>
      <c r="UGT155" s="2"/>
      <c r="UGU155" s="2"/>
      <c r="UGV155" s="2"/>
      <c r="UGW155" s="2"/>
      <c r="UGX155" s="2"/>
      <c r="UGY155" s="2"/>
      <c r="UGZ155" s="2"/>
      <c r="UHA155" s="2"/>
      <c r="UHB155" s="2"/>
      <c r="UHC155" s="2"/>
      <c r="UHD155" s="2"/>
      <c r="UHE155" s="2"/>
      <c r="UHF155" s="2"/>
      <c r="UHG155" s="2"/>
      <c r="UHH155" s="2"/>
      <c r="UHI155" s="2"/>
      <c r="UHJ155" s="2"/>
      <c r="UHK155" s="2"/>
      <c r="UHL155" s="2"/>
      <c r="UHM155" s="2"/>
      <c r="UHN155" s="2"/>
      <c r="UHO155" s="2"/>
      <c r="UHP155" s="2"/>
      <c r="UHQ155" s="2"/>
      <c r="UHR155" s="2"/>
      <c r="UHS155" s="2"/>
      <c r="UHT155" s="2"/>
      <c r="UHU155" s="2"/>
      <c r="UHV155" s="2"/>
      <c r="UHW155" s="2"/>
      <c r="UHX155" s="2"/>
      <c r="UHY155" s="2"/>
      <c r="UHZ155" s="2"/>
      <c r="UIA155" s="2"/>
      <c r="UIB155" s="2"/>
      <c r="UIC155" s="2"/>
      <c r="UID155" s="2"/>
      <c r="UIE155" s="2"/>
      <c r="UIF155" s="2"/>
      <c r="UIG155" s="2"/>
      <c r="UIH155" s="2"/>
      <c r="UII155" s="2"/>
      <c r="UIJ155" s="2"/>
      <c r="UIK155" s="2"/>
      <c r="UIL155" s="2"/>
      <c r="UIM155" s="2"/>
      <c r="UIN155" s="2"/>
      <c r="UIO155" s="2"/>
      <c r="UIP155" s="2"/>
      <c r="UIQ155" s="2"/>
      <c r="UIR155" s="2"/>
      <c r="UIS155" s="2"/>
      <c r="UIT155" s="2"/>
      <c r="UIU155" s="2"/>
      <c r="UIV155" s="2"/>
      <c r="UIW155" s="2"/>
      <c r="UIX155" s="2"/>
      <c r="UIY155" s="2"/>
      <c r="UIZ155" s="2"/>
      <c r="UJA155" s="2"/>
      <c r="UJB155" s="2"/>
      <c r="UJC155" s="2"/>
      <c r="UJD155" s="2"/>
      <c r="UJE155" s="2"/>
      <c r="UJF155" s="2"/>
      <c r="UJG155" s="2"/>
      <c r="UJH155" s="2"/>
      <c r="UJI155" s="2"/>
      <c r="UJJ155" s="2"/>
      <c r="UJK155" s="2"/>
      <c r="UJL155" s="2"/>
      <c r="UJM155" s="2"/>
      <c r="UJN155" s="2"/>
      <c r="UJO155" s="2"/>
      <c r="UJP155" s="2"/>
      <c r="UJQ155" s="2"/>
      <c r="UJR155" s="2"/>
      <c r="UJS155" s="2"/>
      <c r="UJT155" s="2"/>
      <c r="UJU155" s="2"/>
      <c r="UJV155" s="2"/>
      <c r="UJW155" s="2"/>
      <c r="UJX155" s="2"/>
      <c r="UJY155" s="2"/>
      <c r="UJZ155" s="2"/>
      <c r="UKA155" s="2"/>
      <c r="UKB155" s="2"/>
      <c r="UKC155" s="2"/>
      <c r="UKD155" s="2"/>
      <c r="UKE155" s="2"/>
      <c r="UKF155" s="2"/>
      <c r="UKG155" s="2"/>
      <c r="UKH155" s="2"/>
      <c r="UKI155" s="2"/>
      <c r="UKJ155" s="2"/>
      <c r="UKK155" s="2"/>
      <c r="UKL155" s="2"/>
      <c r="UKM155" s="2"/>
      <c r="UKN155" s="2"/>
      <c r="UKO155" s="2"/>
      <c r="UKP155" s="2"/>
      <c r="UKQ155" s="2"/>
      <c r="UKR155" s="2"/>
      <c r="UKS155" s="2"/>
      <c r="UKT155" s="2"/>
      <c r="UKU155" s="2"/>
      <c r="UKV155" s="2"/>
      <c r="UKW155" s="2"/>
      <c r="UKX155" s="2"/>
      <c r="UKY155" s="2"/>
      <c r="UKZ155" s="2"/>
      <c r="ULA155" s="2"/>
      <c r="ULB155" s="2"/>
      <c r="ULC155" s="2"/>
      <c r="ULD155" s="2"/>
      <c r="ULE155" s="2"/>
      <c r="ULF155" s="2"/>
      <c r="ULG155" s="2"/>
      <c r="ULH155" s="2"/>
      <c r="ULI155" s="2"/>
      <c r="ULJ155" s="2"/>
      <c r="ULK155" s="2"/>
      <c r="ULL155" s="2"/>
      <c r="ULM155" s="2"/>
      <c r="ULN155" s="2"/>
      <c r="ULO155" s="2"/>
      <c r="ULP155" s="2"/>
      <c r="ULQ155" s="2"/>
      <c r="ULR155" s="2"/>
      <c r="ULS155" s="2"/>
      <c r="ULT155" s="2"/>
      <c r="ULU155" s="2"/>
      <c r="ULV155" s="2"/>
      <c r="ULW155" s="2"/>
      <c r="ULX155" s="2"/>
      <c r="ULY155" s="2"/>
      <c r="ULZ155" s="2"/>
      <c r="UMA155" s="2"/>
      <c r="UMB155" s="2"/>
      <c r="UMC155" s="2"/>
      <c r="UMD155" s="2"/>
      <c r="UME155" s="2"/>
      <c r="UMF155" s="2"/>
      <c r="UMG155" s="2"/>
      <c r="UMH155" s="2"/>
      <c r="UMI155" s="2"/>
      <c r="UMJ155" s="2"/>
      <c r="UMK155" s="2"/>
      <c r="UML155" s="2"/>
      <c r="UMM155" s="2"/>
      <c r="UMN155" s="2"/>
      <c r="UMO155" s="2"/>
      <c r="UMP155" s="2"/>
      <c r="UMQ155" s="2"/>
      <c r="UMR155" s="2"/>
      <c r="UMS155" s="2"/>
      <c r="UMT155" s="2"/>
      <c r="UMU155" s="2"/>
      <c r="UMV155" s="2"/>
      <c r="UMW155" s="2"/>
      <c r="UMX155" s="2"/>
      <c r="UMY155" s="2"/>
      <c r="UMZ155" s="2"/>
      <c r="UNA155" s="2"/>
      <c r="UNB155" s="2"/>
      <c r="UNC155" s="2"/>
      <c r="UND155" s="2"/>
      <c r="UNE155" s="2"/>
      <c r="UNF155" s="2"/>
      <c r="UNG155" s="2"/>
      <c r="UNH155" s="2"/>
      <c r="UNI155" s="2"/>
      <c r="UNJ155" s="2"/>
      <c r="UNK155" s="2"/>
      <c r="UNL155" s="2"/>
      <c r="UNM155" s="2"/>
      <c r="UNN155" s="2"/>
      <c r="UNO155" s="2"/>
      <c r="UNP155" s="2"/>
      <c r="UNQ155" s="2"/>
      <c r="UNR155" s="2"/>
      <c r="UNS155" s="2"/>
      <c r="UNT155" s="2"/>
      <c r="UNU155" s="2"/>
      <c r="UNV155" s="2"/>
      <c r="UNW155" s="2"/>
      <c r="UNX155" s="2"/>
      <c r="UNY155" s="2"/>
      <c r="UNZ155" s="2"/>
      <c r="UOA155" s="2"/>
      <c r="UOB155" s="2"/>
      <c r="UOC155" s="2"/>
      <c r="UOD155" s="2"/>
      <c r="UOE155" s="2"/>
      <c r="UOF155" s="2"/>
      <c r="UOG155" s="2"/>
      <c r="UOH155" s="2"/>
      <c r="UOI155" s="2"/>
      <c r="UOJ155" s="2"/>
      <c r="UOK155" s="2"/>
      <c r="UOL155" s="2"/>
      <c r="UOM155" s="2"/>
      <c r="UON155" s="2"/>
      <c r="UOO155" s="2"/>
      <c r="UOP155" s="2"/>
      <c r="UOQ155" s="2"/>
      <c r="UOR155" s="2"/>
      <c r="UOS155" s="2"/>
      <c r="UOT155" s="2"/>
      <c r="UOU155" s="2"/>
      <c r="UOV155" s="2"/>
      <c r="UOW155" s="2"/>
      <c r="UOX155" s="2"/>
      <c r="UOY155" s="2"/>
      <c r="UOZ155" s="2"/>
      <c r="UPA155" s="2"/>
      <c r="UPB155" s="2"/>
      <c r="UPC155" s="2"/>
      <c r="UPD155" s="2"/>
      <c r="UPE155" s="2"/>
      <c r="UPF155" s="2"/>
      <c r="UPG155" s="2"/>
      <c r="UPH155" s="2"/>
      <c r="UPI155" s="2"/>
      <c r="UPJ155" s="2"/>
      <c r="UPK155" s="2"/>
      <c r="UPL155" s="2"/>
      <c r="UPM155" s="2"/>
      <c r="UPN155" s="2"/>
      <c r="UPO155" s="2"/>
      <c r="UPP155" s="2"/>
      <c r="UPQ155" s="2"/>
      <c r="UPR155" s="2"/>
      <c r="UPS155" s="2"/>
      <c r="UPT155" s="2"/>
      <c r="UPU155" s="2"/>
      <c r="UPV155" s="2"/>
      <c r="UPW155" s="2"/>
      <c r="UPX155" s="2"/>
      <c r="UPY155" s="2"/>
      <c r="UPZ155" s="2"/>
      <c r="UQA155" s="2"/>
      <c r="UQB155" s="2"/>
      <c r="UQC155" s="2"/>
      <c r="UQD155" s="2"/>
      <c r="UQE155" s="2"/>
      <c r="UQF155" s="2"/>
      <c r="UQG155" s="2"/>
      <c r="UQH155" s="2"/>
      <c r="UQI155" s="2"/>
      <c r="UQJ155" s="2"/>
      <c r="UQK155" s="2"/>
      <c r="UQL155" s="2"/>
      <c r="UQM155" s="2"/>
      <c r="UQN155" s="2"/>
      <c r="UQO155" s="2"/>
      <c r="UQP155" s="2"/>
      <c r="UQQ155" s="2"/>
      <c r="UQR155" s="2"/>
      <c r="UQS155" s="2"/>
      <c r="UQT155" s="2"/>
      <c r="UQU155" s="2"/>
      <c r="UQV155" s="2"/>
      <c r="UQW155" s="2"/>
      <c r="UQX155" s="2"/>
      <c r="UQY155" s="2"/>
      <c r="UQZ155" s="2"/>
      <c r="URA155" s="2"/>
      <c r="URB155" s="2"/>
      <c r="URC155" s="2"/>
      <c r="URD155" s="2"/>
      <c r="URE155" s="2"/>
      <c r="URF155" s="2"/>
      <c r="URG155" s="2"/>
      <c r="URH155" s="2"/>
      <c r="URI155" s="2"/>
      <c r="URJ155" s="2"/>
      <c r="URK155" s="2"/>
      <c r="URL155" s="2"/>
      <c r="URM155" s="2"/>
      <c r="URN155" s="2"/>
      <c r="URO155" s="2"/>
      <c r="URP155" s="2"/>
      <c r="URQ155" s="2"/>
      <c r="URR155" s="2"/>
      <c r="URS155" s="2"/>
      <c r="URT155" s="2"/>
      <c r="URU155" s="2"/>
      <c r="URV155" s="2"/>
      <c r="URW155" s="2"/>
      <c r="URX155" s="2"/>
      <c r="URY155" s="2"/>
      <c r="URZ155" s="2"/>
      <c r="USA155" s="2"/>
      <c r="USB155" s="2"/>
      <c r="USC155" s="2"/>
      <c r="USD155" s="2"/>
      <c r="USE155" s="2"/>
      <c r="USF155" s="2"/>
      <c r="USG155" s="2"/>
      <c r="USH155" s="2"/>
      <c r="USI155" s="2"/>
      <c r="USJ155" s="2"/>
      <c r="USK155" s="2"/>
      <c r="USL155" s="2"/>
      <c r="USM155" s="2"/>
      <c r="USN155" s="2"/>
      <c r="USO155" s="2"/>
      <c r="USP155" s="2"/>
      <c r="USQ155" s="2"/>
      <c r="USR155" s="2"/>
      <c r="USS155" s="2"/>
      <c r="UST155" s="2"/>
      <c r="USU155" s="2"/>
      <c r="USV155" s="2"/>
      <c r="USW155" s="2"/>
      <c r="USX155" s="2"/>
      <c r="USY155" s="2"/>
      <c r="USZ155" s="2"/>
      <c r="UTA155" s="2"/>
      <c r="UTB155" s="2"/>
      <c r="UTC155" s="2"/>
      <c r="UTD155" s="2"/>
      <c r="UTE155" s="2"/>
      <c r="UTF155" s="2"/>
      <c r="UTG155" s="2"/>
      <c r="UTH155" s="2"/>
      <c r="UTI155" s="2"/>
      <c r="UTJ155" s="2"/>
      <c r="UTK155" s="2"/>
      <c r="UTL155" s="2"/>
      <c r="UTM155" s="2"/>
      <c r="UTN155" s="2"/>
      <c r="UTO155" s="2"/>
      <c r="UTP155" s="2"/>
      <c r="UTQ155" s="2"/>
      <c r="UTR155" s="2"/>
      <c r="UTS155" s="2"/>
      <c r="UTT155" s="2"/>
      <c r="UTU155" s="2"/>
      <c r="UTV155" s="2"/>
      <c r="UTW155" s="2"/>
      <c r="UTX155" s="2"/>
      <c r="UTY155" s="2"/>
      <c r="UTZ155" s="2"/>
      <c r="UUA155" s="2"/>
      <c r="UUB155" s="2"/>
      <c r="UUC155" s="2"/>
      <c r="UUD155" s="2"/>
      <c r="UUE155" s="2"/>
      <c r="UUF155" s="2"/>
      <c r="UUG155" s="2"/>
      <c r="UUH155" s="2"/>
      <c r="UUI155" s="2"/>
      <c r="UUJ155" s="2"/>
      <c r="UUK155" s="2"/>
      <c r="UUL155" s="2"/>
      <c r="UUM155" s="2"/>
      <c r="UUN155" s="2"/>
      <c r="UUO155" s="2"/>
      <c r="UUP155" s="2"/>
      <c r="UUQ155" s="2"/>
      <c r="UUR155" s="2"/>
      <c r="UUS155" s="2"/>
      <c r="UUT155" s="2"/>
      <c r="UUU155" s="2"/>
      <c r="UUV155" s="2"/>
      <c r="UUW155" s="2"/>
      <c r="UUX155" s="2"/>
      <c r="UUY155" s="2"/>
      <c r="UUZ155" s="2"/>
      <c r="UVA155" s="2"/>
      <c r="UVB155" s="2"/>
      <c r="UVC155" s="2"/>
      <c r="UVD155" s="2"/>
      <c r="UVE155" s="2"/>
      <c r="UVF155" s="2"/>
      <c r="UVG155" s="2"/>
      <c r="UVH155" s="2"/>
      <c r="UVI155" s="2"/>
      <c r="UVJ155" s="2"/>
      <c r="UVK155" s="2"/>
      <c r="UVL155" s="2"/>
      <c r="UVM155" s="2"/>
      <c r="UVN155" s="2"/>
      <c r="UVO155" s="2"/>
      <c r="UVP155" s="2"/>
      <c r="UVQ155" s="2"/>
      <c r="UVR155" s="2"/>
      <c r="UVS155" s="2"/>
      <c r="UVT155" s="2"/>
      <c r="UVU155" s="2"/>
      <c r="UVV155" s="2"/>
      <c r="UVW155" s="2"/>
      <c r="UVX155" s="2"/>
      <c r="UVY155" s="2"/>
      <c r="UVZ155" s="2"/>
      <c r="UWA155" s="2"/>
      <c r="UWB155" s="2"/>
      <c r="UWC155" s="2"/>
      <c r="UWD155" s="2"/>
      <c r="UWE155" s="2"/>
      <c r="UWF155" s="2"/>
      <c r="UWG155" s="2"/>
      <c r="UWH155" s="2"/>
      <c r="UWI155" s="2"/>
      <c r="UWJ155" s="2"/>
      <c r="UWK155" s="2"/>
      <c r="UWL155" s="2"/>
      <c r="UWM155" s="2"/>
      <c r="UWN155" s="2"/>
      <c r="UWO155" s="2"/>
      <c r="UWP155" s="2"/>
      <c r="UWQ155" s="2"/>
      <c r="UWR155" s="2"/>
      <c r="UWS155" s="2"/>
      <c r="UWT155" s="2"/>
      <c r="UWU155" s="2"/>
      <c r="UWV155" s="2"/>
      <c r="UWW155" s="2"/>
      <c r="UWX155" s="2"/>
      <c r="UWY155" s="2"/>
      <c r="UWZ155" s="2"/>
      <c r="UXA155" s="2"/>
      <c r="UXB155" s="2"/>
      <c r="UXC155" s="2"/>
      <c r="UXD155" s="2"/>
      <c r="UXE155" s="2"/>
      <c r="UXF155" s="2"/>
      <c r="UXG155" s="2"/>
      <c r="UXH155" s="2"/>
      <c r="UXI155" s="2"/>
      <c r="UXJ155" s="2"/>
      <c r="UXK155" s="2"/>
      <c r="UXL155" s="2"/>
      <c r="UXM155" s="2"/>
      <c r="UXN155" s="2"/>
      <c r="UXO155" s="2"/>
      <c r="UXP155" s="2"/>
      <c r="UXQ155" s="2"/>
      <c r="UXR155" s="2"/>
      <c r="UXS155" s="2"/>
      <c r="UXT155" s="2"/>
      <c r="UXU155" s="2"/>
      <c r="UXV155" s="2"/>
      <c r="UXW155" s="2"/>
      <c r="UXX155" s="2"/>
      <c r="UXY155" s="2"/>
      <c r="UXZ155" s="2"/>
      <c r="UYA155" s="2"/>
      <c r="UYB155" s="2"/>
      <c r="UYC155" s="2"/>
      <c r="UYD155" s="2"/>
      <c r="UYE155" s="2"/>
      <c r="UYF155" s="2"/>
      <c r="UYG155" s="2"/>
      <c r="UYH155" s="2"/>
      <c r="UYI155" s="2"/>
      <c r="UYJ155" s="2"/>
      <c r="UYK155" s="2"/>
      <c r="UYL155" s="2"/>
      <c r="UYM155" s="2"/>
      <c r="UYN155" s="2"/>
      <c r="UYO155" s="2"/>
      <c r="UYP155" s="2"/>
      <c r="UYQ155" s="2"/>
      <c r="UYR155" s="2"/>
      <c r="UYS155" s="2"/>
      <c r="UYT155" s="2"/>
      <c r="UYU155" s="2"/>
      <c r="UYV155" s="2"/>
      <c r="UYW155" s="2"/>
      <c r="UYX155" s="2"/>
      <c r="UYY155" s="2"/>
      <c r="UYZ155" s="2"/>
      <c r="UZA155" s="2"/>
      <c r="UZB155" s="2"/>
      <c r="UZC155" s="2"/>
      <c r="UZD155" s="2"/>
      <c r="UZE155" s="2"/>
      <c r="UZF155" s="2"/>
      <c r="UZG155" s="2"/>
      <c r="UZH155" s="2"/>
      <c r="UZI155" s="2"/>
      <c r="UZJ155" s="2"/>
      <c r="UZK155" s="2"/>
      <c r="UZL155" s="2"/>
      <c r="UZM155" s="2"/>
      <c r="UZN155" s="2"/>
      <c r="UZO155" s="2"/>
      <c r="UZP155" s="2"/>
      <c r="UZQ155" s="2"/>
      <c r="UZR155" s="2"/>
      <c r="UZS155" s="2"/>
      <c r="UZT155" s="2"/>
      <c r="UZU155" s="2"/>
      <c r="UZV155" s="2"/>
      <c r="UZW155" s="2"/>
      <c r="UZX155" s="2"/>
      <c r="UZY155" s="2"/>
      <c r="UZZ155" s="2"/>
      <c r="VAA155" s="2"/>
      <c r="VAB155" s="2"/>
      <c r="VAC155" s="2"/>
      <c r="VAD155" s="2"/>
      <c r="VAE155" s="2"/>
      <c r="VAF155" s="2"/>
      <c r="VAG155" s="2"/>
      <c r="VAH155" s="2"/>
      <c r="VAI155" s="2"/>
      <c r="VAJ155" s="2"/>
      <c r="VAK155" s="2"/>
      <c r="VAL155" s="2"/>
      <c r="VAM155" s="2"/>
      <c r="VAN155" s="2"/>
      <c r="VAO155" s="2"/>
      <c r="VAP155" s="2"/>
      <c r="VAQ155" s="2"/>
      <c r="VAR155" s="2"/>
      <c r="VAS155" s="2"/>
      <c r="VAT155" s="2"/>
      <c r="VAU155" s="2"/>
      <c r="VAV155" s="2"/>
      <c r="VAW155" s="2"/>
      <c r="VAX155" s="2"/>
      <c r="VAY155" s="2"/>
      <c r="VAZ155" s="2"/>
      <c r="VBA155" s="2"/>
      <c r="VBB155" s="2"/>
      <c r="VBC155" s="2"/>
      <c r="VBD155" s="2"/>
      <c r="VBE155" s="2"/>
      <c r="VBF155" s="2"/>
      <c r="VBG155" s="2"/>
      <c r="VBH155" s="2"/>
      <c r="VBI155" s="2"/>
      <c r="VBJ155" s="2"/>
      <c r="VBK155" s="2"/>
      <c r="VBL155" s="2"/>
      <c r="VBM155" s="2"/>
      <c r="VBN155" s="2"/>
      <c r="VBO155" s="2"/>
      <c r="VBP155" s="2"/>
      <c r="VBQ155" s="2"/>
      <c r="VBR155" s="2"/>
      <c r="VBS155" s="2"/>
      <c r="VBT155" s="2"/>
      <c r="VBU155" s="2"/>
      <c r="VBV155" s="2"/>
      <c r="VBW155" s="2"/>
      <c r="VBX155" s="2"/>
      <c r="VBY155" s="2"/>
      <c r="VBZ155" s="2"/>
      <c r="VCA155" s="2"/>
      <c r="VCB155" s="2"/>
      <c r="VCC155" s="2"/>
      <c r="VCD155" s="2"/>
      <c r="VCE155" s="2"/>
      <c r="VCF155" s="2"/>
      <c r="VCG155" s="2"/>
      <c r="VCH155" s="2"/>
      <c r="VCI155" s="2"/>
      <c r="VCJ155" s="2"/>
      <c r="VCK155" s="2"/>
      <c r="VCL155" s="2"/>
      <c r="VCM155" s="2"/>
      <c r="VCN155" s="2"/>
      <c r="VCO155" s="2"/>
      <c r="VCP155" s="2"/>
      <c r="VCQ155" s="2"/>
      <c r="VCR155" s="2"/>
      <c r="VCS155" s="2"/>
      <c r="VCT155" s="2"/>
      <c r="VCU155" s="2"/>
      <c r="VCV155" s="2"/>
      <c r="VCW155" s="2"/>
      <c r="VCX155" s="2"/>
      <c r="VCY155" s="2"/>
      <c r="VCZ155" s="2"/>
      <c r="VDA155" s="2"/>
      <c r="VDB155" s="2"/>
      <c r="VDC155" s="2"/>
      <c r="VDD155" s="2"/>
      <c r="VDE155" s="2"/>
      <c r="VDF155" s="2"/>
      <c r="VDG155" s="2"/>
      <c r="VDH155" s="2"/>
      <c r="VDI155" s="2"/>
      <c r="VDJ155" s="2"/>
      <c r="VDK155" s="2"/>
      <c r="VDL155" s="2"/>
      <c r="VDM155" s="2"/>
      <c r="VDN155" s="2"/>
      <c r="VDO155" s="2"/>
      <c r="VDP155" s="2"/>
      <c r="VDQ155" s="2"/>
      <c r="VDR155" s="2"/>
      <c r="VDS155" s="2"/>
      <c r="VDT155" s="2"/>
      <c r="VDU155" s="2"/>
      <c r="VDV155" s="2"/>
      <c r="VDW155" s="2"/>
      <c r="VDX155" s="2"/>
      <c r="VDY155" s="2"/>
      <c r="VDZ155" s="2"/>
      <c r="VEA155" s="2"/>
      <c r="VEB155" s="2"/>
      <c r="VEC155" s="2"/>
      <c r="VED155" s="2"/>
      <c r="VEE155" s="2"/>
      <c r="VEF155" s="2"/>
      <c r="VEG155" s="2"/>
      <c r="VEH155" s="2"/>
      <c r="VEI155" s="2"/>
      <c r="VEJ155" s="2"/>
      <c r="VEK155" s="2"/>
      <c r="VEL155" s="2"/>
      <c r="VEM155" s="2"/>
      <c r="VEN155" s="2"/>
      <c r="VEO155" s="2"/>
      <c r="VEP155" s="2"/>
      <c r="VEQ155" s="2"/>
      <c r="VER155" s="2"/>
      <c r="VES155" s="2"/>
      <c r="VET155" s="2"/>
      <c r="VEU155" s="2"/>
      <c r="VEV155" s="2"/>
      <c r="VEW155" s="2"/>
      <c r="VEX155" s="2"/>
      <c r="VEY155" s="2"/>
      <c r="VEZ155" s="2"/>
      <c r="VFA155" s="2"/>
      <c r="VFB155" s="2"/>
      <c r="VFC155" s="2"/>
      <c r="VFD155" s="2"/>
      <c r="VFE155" s="2"/>
      <c r="VFF155" s="2"/>
      <c r="VFG155" s="2"/>
      <c r="VFH155" s="2"/>
      <c r="VFI155" s="2"/>
      <c r="VFJ155" s="2"/>
      <c r="VFK155" s="2"/>
      <c r="VFL155" s="2"/>
      <c r="VFM155" s="2"/>
      <c r="VFN155" s="2"/>
      <c r="VFO155" s="2"/>
      <c r="VFP155" s="2"/>
      <c r="VFQ155" s="2"/>
      <c r="VFR155" s="2"/>
      <c r="VFS155" s="2"/>
      <c r="VFT155" s="2"/>
      <c r="VFU155" s="2"/>
      <c r="VFV155" s="2"/>
      <c r="VFW155" s="2"/>
      <c r="VFX155" s="2"/>
      <c r="VFY155" s="2"/>
      <c r="VFZ155" s="2"/>
      <c r="VGA155" s="2"/>
      <c r="VGB155" s="2"/>
      <c r="VGC155" s="2"/>
      <c r="VGD155" s="2"/>
      <c r="VGE155" s="2"/>
      <c r="VGF155" s="2"/>
      <c r="VGG155" s="2"/>
      <c r="VGH155" s="2"/>
      <c r="VGI155" s="2"/>
      <c r="VGJ155" s="2"/>
      <c r="VGK155" s="2"/>
      <c r="VGL155" s="2"/>
      <c r="VGM155" s="2"/>
      <c r="VGN155" s="2"/>
      <c r="VGO155" s="2"/>
      <c r="VGP155" s="2"/>
      <c r="VGQ155" s="2"/>
      <c r="VGR155" s="2"/>
      <c r="VGS155" s="2"/>
      <c r="VGT155" s="2"/>
      <c r="VGU155" s="2"/>
      <c r="VGV155" s="2"/>
      <c r="VGW155" s="2"/>
      <c r="VGX155" s="2"/>
      <c r="VGY155" s="2"/>
      <c r="VGZ155" s="2"/>
      <c r="VHA155" s="2"/>
      <c r="VHB155" s="2"/>
      <c r="VHC155" s="2"/>
      <c r="VHD155" s="2"/>
      <c r="VHE155" s="2"/>
      <c r="VHF155" s="2"/>
      <c r="VHG155" s="2"/>
      <c r="VHH155" s="2"/>
      <c r="VHI155" s="2"/>
      <c r="VHJ155" s="2"/>
      <c r="VHK155" s="2"/>
      <c r="VHL155" s="2"/>
      <c r="VHM155" s="2"/>
      <c r="VHN155" s="2"/>
      <c r="VHO155" s="2"/>
      <c r="VHP155" s="2"/>
      <c r="VHQ155" s="2"/>
      <c r="VHR155" s="2"/>
      <c r="VHS155" s="2"/>
      <c r="VHT155" s="2"/>
      <c r="VHU155" s="2"/>
      <c r="VHV155" s="2"/>
      <c r="VHW155" s="2"/>
      <c r="VHX155" s="2"/>
      <c r="VHY155" s="2"/>
      <c r="VHZ155" s="2"/>
      <c r="VIA155" s="2"/>
      <c r="VIB155" s="2"/>
      <c r="VIC155" s="2"/>
      <c r="VID155" s="2"/>
      <c r="VIE155" s="2"/>
      <c r="VIF155" s="2"/>
      <c r="VIG155" s="2"/>
      <c r="VIH155" s="2"/>
      <c r="VII155" s="2"/>
      <c r="VIJ155" s="2"/>
      <c r="VIK155" s="2"/>
      <c r="VIL155" s="2"/>
      <c r="VIM155" s="2"/>
      <c r="VIN155" s="2"/>
      <c r="VIO155" s="2"/>
      <c r="VIP155" s="2"/>
      <c r="VIQ155" s="2"/>
      <c r="VIR155" s="2"/>
      <c r="VIS155" s="2"/>
      <c r="VIT155" s="2"/>
      <c r="VIU155" s="2"/>
      <c r="VIV155" s="2"/>
      <c r="VIW155" s="2"/>
      <c r="VIX155" s="2"/>
      <c r="VIY155" s="2"/>
      <c r="VIZ155" s="2"/>
      <c r="VJA155" s="2"/>
      <c r="VJB155" s="2"/>
      <c r="VJC155" s="2"/>
      <c r="VJD155" s="2"/>
      <c r="VJE155" s="2"/>
      <c r="VJF155" s="2"/>
      <c r="VJG155" s="2"/>
      <c r="VJH155" s="2"/>
      <c r="VJI155" s="2"/>
      <c r="VJJ155" s="2"/>
      <c r="VJK155" s="2"/>
      <c r="VJL155" s="2"/>
      <c r="VJM155" s="2"/>
      <c r="VJN155" s="2"/>
      <c r="VJO155" s="2"/>
      <c r="VJP155" s="2"/>
      <c r="VJQ155" s="2"/>
      <c r="VJR155" s="2"/>
      <c r="VJS155" s="2"/>
      <c r="VJT155" s="2"/>
      <c r="VJU155" s="2"/>
      <c r="VJV155" s="2"/>
      <c r="VJW155" s="2"/>
      <c r="VJX155" s="2"/>
      <c r="VJY155" s="2"/>
      <c r="VJZ155" s="2"/>
      <c r="VKA155" s="2"/>
      <c r="VKB155" s="2"/>
      <c r="VKC155" s="2"/>
      <c r="VKD155" s="2"/>
      <c r="VKE155" s="2"/>
      <c r="VKF155" s="2"/>
      <c r="VKG155" s="2"/>
      <c r="VKH155" s="2"/>
      <c r="VKI155" s="2"/>
      <c r="VKJ155" s="2"/>
      <c r="VKK155" s="2"/>
      <c r="VKL155" s="2"/>
      <c r="VKM155" s="2"/>
      <c r="VKN155" s="2"/>
      <c r="VKO155" s="2"/>
      <c r="VKP155" s="2"/>
      <c r="VKQ155" s="2"/>
      <c r="VKR155" s="2"/>
      <c r="VKS155" s="2"/>
      <c r="VKT155" s="2"/>
      <c r="VKU155" s="2"/>
      <c r="VKV155" s="2"/>
      <c r="VKW155" s="2"/>
      <c r="VKX155" s="2"/>
      <c r="VKY155" s="2"/>
      <c r="VKZ155" s="2"/>
      <c r="VLA155" s="2"/>
      <c r="VLB155" s="2"/>
      <c r="VLC155" s="2"/>
      <c r="VLD155" s="2"/>
      <c r="VLE155" s="2"/>
      <c r="VLF155" s="2"/>
      <c r="VLG155" s="2"/>
      <c r="VLH155" s="2"/>
      <c r="VLI155" s="2"/>
      <c r="VLJ155" s="2"/>
      <c r="VLK155" s="2"/>
      <c r="VLL155" s="2"/>
      <c r="VLM155" s="2"/>
      <c r="VLN155" s="2"/>
      <c r="VLO155" s="2"/>
      <c r="VLP155" s="2"/>
      <c r="VLQ155" s="2"/>
      <c r="VLR155" s="2"/>
      <c r="VLS155" s="2"/>
      <c r="VLT155" s="2"/>
      <c r="VLU155" s="2"/>
      <c r="VLV155" s="2"/>
      <c r="VLW155" s="2"/>
      <c r="VLX155" s="2"/>
      <c r="VLY155" s="2"/>
      <c r="VLZ155" s="2"/>
      <c r="VMA155" s="2"/>
      <c r="VMB155" s="2"/>
      <c r="VMC155" s="2"/>
      <c r="VMD155" s="2"/>
      <c r="VME155" s="2"/>
      <c r="VMF155" s="2"/>
      <c r="VMG155" s="2"/>
      <c r="VMH155" s="2"/>
      <c r="VMI155" s="2"/>
      <c r="VMJ155" s="2"/>
      <c r="VMK155" s="2"/>
      <c r="VML155" s="2"/>
      <c r="VMM155" s="2"/>
      <c r="VMN155" s="2"/>
      <c r="VMO155" s="2"/>
      <c r="VMP155" s="2"/>
      <c r="VMQ155" s="2"/>
      <c r="VMR155" s="2"/>
      <c r="VMS155" s="2"/>
      <c r="VMT155" s="2"/>
      <c r="VMU155" s="2"/>
      <c r="VMV155" s="2"/>
      <c r="VMW155" s="2"/>
      <c r="VMX155" s="2"/>
      <c r="VMY155" s="2"/>
      <c r="VMZ155" s="2"/>
      <c r="VNA155" s="2"/>
      <c r="VNB155" s="2"/>
      <c r="VNC155" s="2"/>
      <c r="VND155" s="2"/>
      <c r="VNE155" s="2"/>
      <c r="VNF155" s="2"/>
      <c r="VNG155" s="2"/>
      <c r="VNH155" s="2"/>
      <c r="VNI155" s="2"/>
      <c r="VNJ155" s="2"/>
      <c r="VNK155" s="2"/>
      <c r="VNL155" s="2"/>
      <c r="VNM155" s="2"/>
      <c r="VNN155" s="2"/>
      <c r="VNO155" s="2"/>
      <c r="VNP155" s="2"/>
      <c r="VNQ155" s="2"/>
      <c r="VNR155" s="2"/>
      <c r="VNS155" s="2"/>
      <c r="VNT155" s="2"/>
      <c r="VNU155" s="2"/>
      <c r="VNV155" s="2"/>
      <c r="VNW155" s="2"/>
      <c r="VNX155" s="2"/>
      <c r="VNY155" s="2"/>
      <c r="VNZ155" s="2"/>
      <c r="VOA155" s="2"/>
      <c r="VOB155" s="2"/>
      <c r="VOC155" s="2"/>
      <c r="VOD155" s="2"/>
      <c r="VOE155" s="2"/>
      <c r="VOF155" s="2"/>
      <c r="VOG155" s="2"/>
      <c r="VOH155" s="2"/>
      <c r="VOI155" s="2"/>
      <c r="VOJ155" s="2"/>
      <c r="VOK155" s="2"/>
      <c r="VOL155" s="2"/>
      <c r="VOM155" s="2"/>
      <c r="VON155" s="2"/>
      <c r="VOO155" s="2"/>
      <c r="VOP155" s="2"/>
      <c r="VOQ155" s="2"/>
      <c r="VOR155" s="2"/>
      <c r="VOS155" s="2"/>
      <c r="VOT155" s="2"/>
      <c r="VOU155" s="2"/>
      <c r="VOV155" s="2"/>
      <c r="VOW155" s="2"/>
      <c r="VOX155" s="2"/>
      <c r="VOY155" s="2"/>
      <c r="VOZ155" s="2"/>
      <c r="VPA155" s="2"/>
      <c r="VPB155" s="2"/>
      <c r="VPC155" s="2"/>
      <c r="VPD155" s="2"/>
      <c r="VPE155" s="2"/>
      <c r="VPF155" s="2"/>
      <c r="VPG155" s="2"/>
      <c r="VPH155" s="2"/>
      <c r="VPI155" s="2"/>
      <c r="VPJ155" s="2"/>
      <c r="VPK155" s="2"/>
      <c r="VPL155" s="2"/>
      <c r="VPM155" s="2"/>
      <c r="VPN155" s="2"/>
      <c r="VPO155" s="2"/>
      <c r="VPP155" s="2"/>
      <c r="VPQ155" s="2"/>
      <c r="VPR155" s="2"/>
      <c r="VPS155" s="2"/>
      <c r="VPT155" s="2"/>
      <c r="VPU155" s="2"/>
      <c r="VPV155" s="2"/>
      <c r="VPW155" s="2"/>
      <c r="VPX155" s="2"/>
      <c r="VPY155" s="2"/>
      <c r="VPZ155" s="2"/>
      <c r="VQA155" s="2"/>
      <c r="VQB155" s="2"/>
      <c r="VQC155" s="2"/>
      <c r="VQD155" s="2"/>
      <c r="VQE155" s="2"/>
      <c r="VQF155" s="2"/>
      <c r="VQG155" s="2"/>
      <c r="VQH155" s="2"/>
      <c r="VQI155" s="2"/>
      <c r="VQJ155" s="2"/>
      <c r="VQK155" s="2"/>
      <c r="VQL155" s="2"/>
      <c r="VQM155" s="2"/>
      <c r="VQN155" s="2"/>
      <c r="VQO155" s="2"/>
      <c r="VQP155" s="2"/>
      <c r="VQQ155" s="2"/>
      <c r="VQR155" s="2"/>
      <c r="VQS155" s="2"/>
      <c r="VQT155" s="2"/>
      <c r="VQU155" s="2"/>
      <c r="VQV155" s="2"/>
      <c r="VQW155" s="2"/>
      <c r="VQX155" s="2"/>
      <c r="VQY155" s="2"/>
      <c r="VQZ155" s="2"/>
      <c r="VRA155" s="2"/>
      <c r="VRB155" s="2"/>
      <c r="VRC155" s="2"/>
      <c r="VRD155" s="2"/>
      <c r="VRE155" s="2"/>
      <c r="VRF155" s="2"/>
      <c r="VRG155" s="2"/>
      <c r="VRH155" s="2"/>
      <c r="VRI155" s="2"/>
      <c r="VRJ155" s="2"/>
      <c r="VRK155" s="2"/>
      <c r="VRL155" s="2"/>
      <c r="VRM155" s="2"/>
      <c r="VRN155" s="2"/>
      <c r="VRO155" s="2"/>
      <c r="VRP155" s="2"/>
      <c r="VRQ155" s="2"/>
      <c r="VRR155" s="2"/>
      <c r="VRS155" s="2"/>
      <c r="VRT155" s="2"/>
      <c r="VRU155" s="2"/>
      <c r="VRV155" s="2"/>
      <c r="VRW155" s="2"/>
      <c r="VRX155" s="2"/>
      <c r="VRY155" s="2"/>
      <c r="VRZ155" s="2"/>
      <c r="VSA155" s="2"/>
      <c r="VSB155" s="2"/>
      <c r="VSC155" s="2"/>
      <c r="VSD155" s="2"/>
      <c r="VSE155" s="2"/>
      <c r="VSF155" s="2"/>
      <c r="VSG155" s="2"/>
      <c r="VSH155" s="2"/>
      <c r="VSI155" s="2"/>
      <c r="VSJ155" s="2"/>
      <c r="VSK155" s="2"/>
      <c r="VSL155" s="2"/>
      <c r="VSM155" s="2"/>
      <c r="VSN155" s="2"/>
      <c r="VSO155" s="2"/>
      <c r="VSP155" s="2"/>
      <c r="VSQ155" s="2"/>
      <c r="VSR155" s="2"/>
      <c r="VSS155" s="2"/>
      <c r="VST155" s="2"/>
      <c r="VSU155" s="2"/>
      <c r="VSV155" s="2"/>
      <c r="VSW155" s="2"/>
      <c r="VSX155" s="2"/>
      <c r="VSY155" s="2"/>
      <c r="VSZ155" s="2"/>
      <c r="VTA155" s="2"/>
      <c r="VTB155" s="2"/>
      <c r="VTC155" s="2"/>
      <c r="VTD155" s="2"/>
      <c r="VTE155" s="2"/>
      <c r="VTF155" s="2"/>
      <c r="VTG155" s="2"/>
      <c r="VTH155" s="2"/>
      <c r="VTI155" s="2"/>
      <c r="VTJ155" s="2"/>
      <c r="VTK155" s="2"/>
      <c r="VTL155" s="2"/>
      <c r="VTM155" s="2"/>
      <c r="VTN155" s="2"/>
      <c r="VTO155" s="2"/>
      <c r="VTP155" s="2"/>
      <c r="VTQ155" s="2"/>
      <c r="VTR155" s="2"/>
      <c r="VTS155" s="2"/>
      <c r="VTT155" s="2"/>
      <c r="VTU155" s="2"/>
      <c r="VTV155" s="2"/>
      <c r="VTW155" s="2"/>
      <c r="VTX155" s="2"/>
      <c r="VTY155" s="2"/>
      <c r="VTZ155" s="2"/>
      <c r="VUA155" s="2"/>
      <c r="VUB155" s="2"/>
      <c r="VUC155" s="2"/>
      <c r="VUD155" s="2"/>
      <c r="VUE155" s="2"/>
      <c r="VUF155" s="2"/>
      <c r="VUG155" s="2"/>
      <c r="VUH155" s="2"/>
      <c r="VUI155" s="2"/>
      <c r="VUJ155" s="2"/>
      <c r="VUK155" s="2"/>
      <c r="VUL155" s="2"/>
      <c r="VUM155" s="2"/>
      <c r="VUN155" s="2"/>
      <c r="VUO155" s="2"/>
      <c r="VUP155" s="2"/>
      <c r="VUQ155" s="2"/>
      <c r="VUR155" s="2"/>
      <c r="VUS155" s="2"/>
      <c r="VUT155" s="2"/>
      <c r="VUU155" s="2"/>
      <c r="VUV155" s="2"/>
      <c r="VUW155" s="2"/>
      <c r="VUX155" s="2"/>
      <c r="VUY155" s="2"/>
      <c r="VUZ155" s="2"/>
      <c r="VVA155" s="2"/>
      <c r="VVB155" s="2"/>
      <c r="VVC155" s="2"/>
      <c r="VVD155" s="2"/>
      <c r="VVE155" s="2"/>
      <c r="VVF155" s="2"/>
      <c r="VVG155" s="2"/>
      <c r="VVH155" s="2"/>
      <c r="VVI155" s="2"/>
      <c r="VVJ155" s="2"/>
      <c r="VVK155" s="2"/>
      <c r="VVL155" s="2"/>
      <c r="VVM155" s="2"/>
      <c r="VVN155" s="2"/>
      <c r="VVO155" s="2"/>
      <c r="VVP155" s="2"/>
      <c r="VVQ155" s="2"/>
      <c r="VVR155" s="2"/>
      <c r="VVS155" s="2"/>
      <c r="VVT155" s="2"/>
      <c r="VVU155" s="2"/>
      <c r="VVV155" s="2"/>
      <c r="VVW155" s="2"/>
      <c r="VVX155" s="2"/>
      <c r="VVY155" s="2"/>
      <c r="VVZ155" s="2"/>
      <c r="VWA155" s="2"/>
      <c r="VWB155" s="2"/>
      <c r="VWC155" s="2"/>
      <c r="VWD155" s="2"/>
      <c r="VWE155" s="2"/>
      <c r="VWF155" s="2"/>
      <c r="VWG155" s="2"/>
      <c r="VWH155" s="2"/>
      <c r="VWI155" s="2"/>
      <c r="VWJ155" s="2"/>
      <c r="VWK155" s="2"/>
      <c r="VWL155" s="2"/>
      <c r="VWM155" s="2"/>
      <c r="VWN155" s="2"/>
      <c r="VWO155" s="2"/>
      <c r="VWP155" s="2"/>
      <c r="VWQ155" s="2"/>
      <c r="VWR155" s="2"/>
      <c r="VWS155" s="2"/>
      <c r="VWT155" s="2"/>
      <c r="VWU155" s="2"/>
      <c r="VWV155" s="2"/>
      <c r="VWW155" s="2"/>
      <c r="VWX155" s="2"/>
      <c r="VWY155" s="2"/>
      <c r="VWZ155" s="2"/>
      <c r="VXA155" s="2"/>
      <c r="VXB155" s="2"/>
      <c r="VXC155" s="2"/>
      <c r="VXD155" s="2"/>
      <c r="VXE155" s="2"/>
      <c r="VXF155" s="2"/>
      <c r="VXG155" s="2"/>
      <c r="VXH155" s="2"/>
      <c r="VXI155" s="2"/>
      <c r="VXJ155" s="2"/>
      <c r="VXK155" s="2"/>
      <c r="VXL155" s="2"/>
      <c r="VXM155" s="2"/>
      <c r="VXN155" s="2"/>
      <c r="VXO155" s="2"/>
      <c r="VXP155" s="2"/>
      <c r="VXQ155" s="2"/>
      <c r="VXR155" s="2"/>
      <c r="VXS155" s="2"/>
      <c r="VXT155" s="2"/>
      <c r="VXU155" s="2"/>
      <c r="VXV155" s="2"/>
      <c r="VXW155" s="2"/>
      <c r="VXX155" s="2"/>
      <c r="VXY155" s="2"/>
      <c r="VXZ155" s="2"/>
      <c r="VYA155" s="2"/>
      <c r="VYB155" s="2"/>
      <c r="VYC155" s="2"/>
      <c r="VYD155" s="2"/>
      <c r="VYE155" s="2"/>
      <c r="VYF155" s="2"/>
      <c r="VYG155" s="2"/>
      <c r="VYH155" s="2"/>
      <c r="VYI155" s="2"/>
      <c r="VYJ155" s="2"/>
      <c r="VYK155" s="2"/>
      <c r="VYL155" s="2"/>
      <c r="VYM155" s="2"/>
      <c r="VYN155" s="2"/>
      <c r="VYO155" s="2"/>
      <c r="VYP155" s="2"/>
      <c r="VYQ155" s="2"/>
      <c r="VYR155" s="2"/>
      <c r="VYS155" s="2"/>
      <c r="VYT155" s="2"/>
      <c r="VYU155" s="2"/>
      <c r="VYV155" s="2"/>
      <c r="VYW155" s="2"/>
      <c r="VYX155" s="2"/>
      <c r="VYY155" s="2"/>
      <c r="VYZ155" s="2"/>
      <c r="VZA155" s="2"/>
      <c r="VZB155" s="2"/>
      <c r="VZC155" s="2"/>
      <c r="VZD155" s="2"/>
      <c r="VZE155" s="2"/>
      <c r="VZF155" s="2"/>
      <c r="VZG155" s="2"/>
      <c r="VZH155" s="2"/>
      <c r="VZI155" s="2"/>
      <c r="VZJ155" s="2"/>
      <c r="VZK155" s="2"/>
      <c r="VZL155" s="2"/>
      <c r="VZM155" s="2"/>
      <c r="VZN155" s="2"/>
      <c r="VZO155" s="2"/>
      <c r="VZP155" s="2"/>
      <c r="VZQ155" s="2"/>
      <c r="VZR155" s="2"/>
      <c r="VZS155" s="2"/>
      <c r="VZT155" s="2"/>
      <c r="VZU155" s="2"/>
      <c r="VZV155" s="2"/>
      <c r="VZW155" s="2"/>
      <c r="VZX155" s="2"/>
      <c r="VZY155" s="2"/>
      <c r="VZZ155" s="2"/>
      <c r="WAA155" s="2"/>
      <c r="WAB155" s="2"/>
      <c r="WAC155" s="2"/>
      <c r="WAD155" s="2"/>
      <c r="WAE155" s="2"/>
      <c r="WAF155" s="2"/>
      <c r="WAG155" s="2"/>
      <c r="WAH155" s="2"/>
      <c r="WAI155" s="2"/>
      <c r="WAJ155" s="2"/>
      <c r="WAK155" s="2"/>
      <c r="WAL155" s="2"/>
      <c r="WAM155" s="2"/>
      <c r="WAN155" s="2"/>
      <c r="WAO155" s="2"/>
      <c r="WAP155" s="2"/>
      <c r="WAQ155" s="2"/>
      <c r="WAR155" s="2"/>
      <c r="WAS155" s="2"/>
      <c r="WAT155" s="2"/>
      <c r="WAU155" s="2"/>
      <c r="WAV155" s="2"/>
      <c r="WAW155" s="2"/>
      <c r="WAX155" s="2"/>
      <c r="WAY155" s="2"/>
      <c r="WAZ155" s="2"/>
      <c r="WBA155" s="2"/>
      <c r="WBB155" s="2"/>
      <c r="WBC155" s="2"/>
      <c r="WBD155" s="2"/>
      <c r="WBE155" s="2"/>
      <c r="WBF155" s="2"/>
      <c r="WBG155" s="2"/>
      <c r="WBH155" s="2"/>
      <c r="WBI155" s="2"/>
      <c r="WBJ155" s="2"/>
      <c r="WBK155" s="2"/>
      <c r="WBL155" s="2"/>
      <c r="WBM155" s="2"/>
      <c r="WBN155" s="2"/>
      <c r="WBO155" s="2"/>
      <c r="WBP155" s="2"/>
      <c r="WBQ155" s="2"/>
      <c r="WBR155" s="2"/>
      <c r="WBS155" s="2"/>
      <c r="WBT155" s="2"/>
      <c r="WBU155" s="2"/>
      <c r="WBV155" s="2"/>
      <c r="WBW155" s="2"/>
      <c r="WBX155" s="2"/>
      <c r="WBY155" s="2"/>
      <c r="WBZ155" s="2"/>
      <c r="WCA155" s="2"/>
      <c r="WCB155" s="2"/>
      <c r="WCC155" s="2"/>
      <c r="WCD155" s="2"/>
      <c r="WCE155" s="2"/>
      <c r="WCF155" s="2"/>
      <c r="WCG155" s="2"/>
      <c r="WCH155" s="2"/>
      <c r="WCI155" s="2"/>
      <c r="WCJ155" s="2"/>
      <c r="WCK155" s="2"/>
      <c r="WCL155" s="2"/>
      <c r="WCM155" s="2"/>
      <c r="WCN155" s="2"/>
      <c r="WCO155" s="2"/>
      <c r="WCP155" s="2"/>
      <c r="WCQ155" s="2"/>
      <c r="WCR155" s="2"/>
      <c r="WCS155" s="2"/>
      <c r="WCT155" s="2"/>
      <c r="WCU155" s="2"/>
      <c r="WCV155" s="2"/>
      <c r="WCW155" s="2"/>
      <c r="WCX155" s="2"/>
      <c r="WCY155" s="2"/>
      <c r="WCZ155" s="2"/>
      <c r="WDA155" s="2"/>
      <c r="WDB155" s="2"/>
      <c r="WDC155" s="2"/>
      <c r="WDD155" s="2"/>
      <c r="WDE155" s="2"/>
      <c r="WDF155" s="2"/>
      <c r="WDG155" s="2"/>
      <c r="WDH155" s="2"/>
      <c r="WDI155" s="2"/>
      <c r="WDJ155" s="2"/>
      <c r="WDK155" s="2"/>
      <c r="WDL155" s="2"/>
      <c r="WDM155" s="2"/>
      <c r="WDN155" s="2"/>
      <c r="WDO155" s="2"/>
      <c r="WDP155" s="2"/>
      <c r="WDQ155" s="2"/>
      <c r="WDR155" s="2"/>
      <c r="WDS155" s="2"/>
      <c r="WDT155" s="2"/>
      <c r="WDU155" s="2"/>
      <c r="WDV155" s="2"/>
      <c r="WDW155" s="2"/>
      <c r="WDX155" s="2"/>
      <c r="WDY155" s="2"/>
      <c r="WDZ155" s="2"/>
      <c r="WEA155" s="2"/>
      <c r="WEB155" s="2"/>
      <c r="WEC155" s="2"/>
      <c r="WED155" s="2"/>
      <c r="WEE155" s="2"/>
      <c r="WEF155" s="2"/>
      <c r="WEG155" s="2"/>
      <c r="WEH155" s="2"/>
      <c r="WEI155" s="2"/>
      <c r="WEJ155" s="2"/>
      <c r="WEK155" s="2"/>
      <c r="WEL155" s="2"/>
      <c r="WEM155" s="2"/>
      <c r="WEN155" s="2"/>
      <c r="WEO155" s="2"/>
      <c r="WEP155" s="2"/>
      <c r="WEQ155" s="2"/>
      <c r="WER155" s="2"/>
      <c r="WES155" s="2"/>
      <c r="WET155" s="2"/>
      <c r="WEU155" s="2"/>
      <c r="WEV155" s="2"/>
      <c r="WEW155" s="2"/>
      <c r="WEX155" s="2"/>
      <c r="WEY155" s="2"/>
      <c r="WEZ155" s="2"/>
      <c r="WFA155" s="2"/>
      <c r="WFB155" s="2"/>
      <c r="WFC155" s="2"/>
      <c r="WFD155" s="2"/>
      <c r="WFE155" s="2"/>
      <c r="WFF155" s="2"/>
      <c r="WFG155" s="2"/>
      <c r="WFH155" s="2"/>
      <c r="WFI155" s="2"/>
      <c r="WFJ155" s="2"/>
      <c r="WFK155" s="2"/>
      <c r="WFL155" s="2"/>
      <c r="WFM155" s="2"/>
      <c r="WFN155" s="2"/>
      <c r="WFO155" s="2"/>
      <c r="WFP155" s="2"/>
      <c r="WFQ155" s="2"/>
      <c r="WFR155" s="2"/>
      <c r="WFS155" s="2"/>
      <c r="WFT155" s="2"/>
      <c r="WFU155" s="2"/>
      <c r="WFV155" s="2"/>
      <c r="WFW155" s="2"/>
      <c r="WFX155" s="2"/>
      <c r="WFY155" s="2"/>
      <c r="WFZ155" s="2"/>
      <c r="WGA155" s="2"/>
      <c r="WGB155" s="2"/>
      <c r="WGC155" s="2"/>
      <c r="WGD155" s="2"/>
      <c r="WGE155" s="2"/>
      <c r="WGF155" s="2"/>
      <c r="WGG155" s="2"/>
      <c r="WGH155" s="2"/>
      <c r="WGI155" s="2"/>
      <c r="WGJ155" s="2"/>
      <c r="WGK155" s="2"/>
      <c r="WGL155" s="2"/>
      <c r="WGM155" s="2"/>
      <c r="WGN155" s="2"/>
      <c r="WGO155" s="2"/>
      <c r="WGP155" s="2"/>
      <c r="WGQ155" s="2"/>
      <c r="WGR155" s="2"/>
      <c r="WGS155" s="2"/>
      <c r="WGT155" s="2"/>
      <c r="WGU155" s="2"/>
      <c r="WGV155" s="2"/>
      <c r="WGW155" s="2"/>
      <c r="WGX155" s="2"/>
      <c r="WGY155" s="2"/>
      <c r="WGZ155" s="2"/>
      <c r="WHA155" s="2"/>
      <c r="WHB155" s="2"/>
      <c r="WHC155" s="2"/>
      <c r="WHD155" s="2"/>
      <c r="WHE155" s="2"/>
      <c r="WHF155" s="2"/>
      <c r="WHG155" s="2"/>
      <c r="WHH155" s="2"/>
      <c r="WHI155" s="2"/>
      <c r="WHJ155" s="2"/>
      <c r="WHK155" s="2"/>
      <c r="WHL155" s="2"/>
      <c r="WHM155" s="2"/>
      <c r="WHN155" s="2"/>
      <c r="WHO155" s="2"/>
      <c r="WHP155" s="2"/>
      <c r="WHQ155" s="2"/>
      <c r="WHR155" s="2"/>
      <c r="WHS155" s="2"/>
      <c r="WHT155" s="2"/>
      <c r="WHU155" s="2"/>
      <c r="WHV155" s="2"/>
      <c r="WHW155" s="2"/>
      <c r="WHX155" s="2"/>
      <c r="WHY155" s="2"/>
      <c r="WHZ155" s="2"/>
      <c r="WIA155" s="2"/>
      <c r="WIB155" s="2"/>
      <c r="WIC155" s="2"/>
      <c r="WID155" s="2"/>
      <c r="WIE155" s="2"/>
      <c r="WIF155" s="2"/>
      <c r="WIG155" s="2"/>
      <c r="WIH155" s="2"/>
      <c r="WII155" s="2"/>
      <c r="WIJ155" s="2"/>
      <c r="WIK155" s="2"/>
      <c r="WIL155" s="2"/>
      <c r="WIM155" s="2"/>
      <c r="WIN155" s="2"/>
      <c r="WIO155" s="2"/>
      <c r="WIP155" s="2"/>
      <c r="WIQ155" s="2"/>
      <c r="WIR155" s="2"/>
      <c r="WIS155" s="2"/>
      <c r="WIT155" s="2"/>
      <c r="WIU155" s="2"/>
      <c r="WIV155" s="2"/>
      <c r="WIW155" s="2"/>
      <c r="WIX155" s="2"/>
      <c r="WIY155" s="2"/>
      <c r="WIZ155" s="2"/>
      <c r="WJA155" s="2"/>
      <c r="WJB155" s="2"/>
      <c r="WJC155" s="2"/>
      <c r="WJD155" s="2"/>
      <c r="WJE155" s="2"/>
      <c r="WJF155" s="2"/>
      <c r="WJG155" s="2"/>
      <c r="WJH155" s="2"/>
      <c r="WJI155" s="2"/>
      <c r="WJJ155" s="2"/>
      <c r="WJK155" s="2"/>
      <c r="WJL155" s="2"/>
      <c r="WJM155" s="2"/>
      <c r="WJN155" s="2"/>
      <c r="WJO155" s="2"/>
      <c r="WJP155" s="2"/>
      <c r="WJQ155" s="2"/>
      <c r="WJR155" s="2"/>
      <c r="WJS155" s="2"/>
      <c r="WJT155" s="2"/>
      <c r="WJU155" s="2"/>
      <c r="WJV155" s="2"/>
      <c r="WJW155" s="2"/>
      <c r="WJX155" s="2"/>
      <c r="WJY155" s="2"/>
      <c r="WJZ155" s="2"/>
      <c r="WKA155" s="2"/>
      <c r="WKB155" s="2"/>
      <c r="WKC155" s="2"/>
      <c r="WKD155" s="2"/>
      <c r="WKE155" s="2"/>
      <c r="WKF155" s="2"/>
      <c r="WKG155" s="2"/>
      <c r="WKH155" s="2"/>
      <c r="WKI155" s="2"/>
      <c r="WKJ155" s="2"/>
      <c r="WKK155" s="2"/>
      <c r="WKL155" s="2"/>
      <c r="WKM155" s="2"/>
      <c r="WKN155" s="2"/>
      <c r="WKO155" s="2"/>
      <c r="WKP155" s="2"/>
      <c r="WKQ155" s="2"/>
      <c r="WKR155" s="2"/>
      <c r="WKS155" s="2"/>
      <c r="WKT155" s="2"/>
      <c r="WKU155" s="2"/>
      <c r="WKV155" s="2"/>
      <c r="WKW155" s="2"/>
      <c r="WKX155" s="2"/>
      <c r="WKY155" s="2"/>
      <c r="WKZ155" s="2"/>
      <c r="WLA155" s="2"/>
      <c r="WLB155" s="2"/>
      <c r="WLC155" s="2"/>
      <c r="WLD155" s="2"/>
      <c r="WLE155" s="2"/>
      <c r="WLF155" s="2"/>
      <c r="WLG155" s="2"/>
      <c r="WLH155" s="2"/>
      <c r="WLI155" s="2"/>
      <c r="WLJ155" s="2"/>
      <c r="WLK155" s="2"/>
      <c r="WLL155" s="2"/>
      <c r="WLM155" s="2"/>
      <c r="WLN155" s="2"/>
      <c r="WLO155" s="2"/>
      <c r="WLP155" s="2"/>
      <c r="WLQ155" s="2"/>
      <c r="WLR155" s="2"/>
      <c r="WLS155" s="2"/>
      <c r="WLT155" s="2"/>
      <c r="WLU155" s="2"/>
      <c r="WLV155" s="2"/>
      <c r="WLW155" s="2"/>
      <c r="WLX155" s="2"/>
      <c r="WLY155" s="2"/>
      <c r="WLZ155" s="2"/>
      <c r="WMA155" s="2"/>
      <c r="WMB155" s="2"/>
      <c r="WMC155" s="2"/>
      <c r="WMD155" s="2"/>
      <c r="WME155" s="2"/>
      <c r="WMF155" s="2"/>
      <c r="WMG155" s="2"/>
      <c r="WMH155" s="2"/>
      <c r="WMI155" s="2"/>
      <c r="WMJ155" s="2"/>
      <c r="WMK155" s="2"/>
      <c r="WML155" s="2"/>
      <c r="WMM155" s="2"/>
      <c r="WMN155" s="2"/>
      <c r="WMO155" s="2"/>
      <c r="WMP155" s="2"/>
      <c r="WMQ155" s="2"/>
      <c r="WMR155" s="2"/>
      <c r="WMS155" s="2"/>
      <c r="WMT155" s="2"/>
      <c r="WMU155" s="2"/>
      <c r="WMV155" s="2"/>
      <c r="WMW155" s="2"/>
      <c r="WMX155" s="2"/>
      <c r="WMY155" s="2"/>
      <c r="WMZ155" s="2"/>
      <c r="WNA155" s="2"/>
      <c r="WNB155" s="2"/>
      <c r="WNC155" s="2"/>
      <c r="WND155" s="2"/>
      <c r="WNE155" s="2"/>
      <c r="WNF155" s="2"/>
      <c r="WNG155" s="2"/>
      <c r="WNH155" s="2"/>
      <c r="WNI155" s="2"/>
      <c r="WNJ155" s="2"/>
      <c r="WNK155" s="2"/>
      <c r="WNL155" s="2"/>
      <c r="WNM155" s="2"/>
      <c r="WNN155" s="2"/>
      <c r="WNO155" s="2"/>
      <c r="WNP155" s="2"/>
      <c r="WNQ155" s="2"/>
      <c r="WNR155" s="2"/>
      <c r="WNS155" s="2"/>
      <c r="WNT155" s="2"/>
      <c r="WNU155" s="2"/>
      <c r="WNV155" s="2"/>
      <c r="WNW155" s="2"/>
      <c r="WNX155" s="2"/>
      <c r="WNY155" s="2"/>
      <c r="WNZ155" s="2"/>
      <c r="WOA155" s="2"/>
      <c r="WOB155" s="2"/>
      <c r="WOC155" s="2"/>
      <c r="WOD155" s="2"/>
      <c r="WOE155" s="2"/>
      <c r="WOF155" s="2"/>
      <c r="WOG155" s="2"/>
      <c r="WOH155" s="2"/>
      <c r="WOI155" s="2"/>
      <c r="WOJ155" s="2"/>
      <c r="WOK155" s="2"/>
      <c r="WOL155" s="2"/>
      <c r="WOM155" s="2"/>
      <c r="WON155" s="2"/>
      <c r="WOO155" s="2"/>
      <c r="WOP155" s="2"/>
      <c r="WOQ155" s="2"/>
      <c r="WOR155" s="2"/>
      <c r="WOS155" s="2"/>
      <c r="WOT155" s="2"/>
      <c r="WOU155" s="2"/>
      <c r="WOV155" s="2"/>
      <c r="WOW155" s="2"/>
      <c r="WOX155" s="2"/>
      <c r="WOY155" s="2"/>
      <c r="WOZ155" s="2"/>
      <c r="WPA155" s="2"/>
      <c r="WPB155" s="2"/>
      <c r="WPC155" s="2"/>
      <c r="WPD155" s="2"/>
      <c r="WPE155" s="2"/>
      <c r="WPF155" s="2"/>
      <c r="WPG155" s="2"/>
      <c r="WPH155" s="2"/>
      <c r="WPI155" s="2"/>
      <c r="WPJ155" s="2"/>
      <c r="WPK155" s="2"/>
      <c r="WPL155" s="2"/>
      <c r="WPM155" s="2"/>
      <c r="WPN155" s="2"/>
      <c r="WPO155" s="2"/>
      <c r="WPP155" s="2"/>
      <c r="WPQ155" s="2"/>
      <c r="WPR155" s="2"/>
      <c r="WPS155" s="2"/>
      <c r="WPT155" s="2"/>
      <c r="WPU155" s="2"/>
      <c r="WPV155" s="2"/>
      <c r="WPW155" s="2"/>
      <c r="WPX155" s="2"/>
      <c r="WPY155" s="2"/>
      <c r="WPZ155" s="2"/>
      <c r="WQA155" s="2"/>
      <c r="WQB155" s="2"/>
      <c r="WQC155" s="2"/>
      <c r="WQD155" s="2"/>
      <c r="WQE155" s="2"/>
      <c r="WQF155" s="2"/>
      <c r="WQG155" s="2"/>
      <c r="WQH155" s="2"/>
      <c r="WQI155" s="2"/>
      <c r="WQJ155" s="2"/>
      <c r="WQK155" s="2"/>
      <c r="WQL155" s="2"/>
      <c r="WQM155" s="2"/>
      <c r="WQN155" s="2"/>
      <c r="WQO155" s="2"/>
      <c r="WQP155" s="2"/>
      <c r="WQQ155" s="2"/>
      <c r="WQR155" s="2"/>
      <c r="WQS155" s="2"/>
      <c r="WQT155" s="2"/>
      <c r="WQU155" s="2"/>
      <c r="WQV155" s="2"/>
      <c r="WQW155" s="2"/>
      <c r="WQX155" s="2"/>
      <c r="WQY155" s="2"/>
      <c r="WQZ155" s="2"/>
      <c r="WRA155" s="2"/>
      <c r="WRB155" s="2"/>
      <c r="WRC155" s="2"/>
      <c r="WRD155" s="2"/>
      <c r="WRE155" s="2"/>
      <c r="WRF155" s="2"/>
      <c r="WRG155" s="2"/>
      <c r="WRH155" s="2"/>
      <c r="WRI155" s="2"/>
      <c r="WRJ155" s="2"/>
      <c r="WRK155" s="2"/>
      <c r="WRL155" s="2"/>
      <c r="WRM155" s="2"/>
      <c r="WRN155" s="2"/>
      <c r="WRO155" s="2"/>
      <c r="WRP155" s="2"/>
      <c r="WRQ155" s="2"/>
      <c r="WRR155" s="2"/>
      <c r="WRS155" s="2"/>
      <c r="WRT155" s="2"/>
      <c r="WRU155" s="2"/>
      <c r="WRV155" s="2"/>
      <c r="WRW155" s="2"/>
      <c r="WRX155" s="2"/>
      <c r="WRY155" s="2"/>
      <c r="WRZ155" s="2"/>
      <c r="WSA155" s="2"/>
      <c r="WSB155" s="2"/>
      <c r="WSC155" s="2"/>
      <c r="WSD155" s="2"/>
      <c r="WSE155" s="2"/>
      <c r="WSF155" s="2"/>
      <c r="WSG155" s="2"/>
      <c r="WSH155" s="2"/>
      <c r="WSI155" s="2"/>
      <c r="WSJ155" s="2"/>
      <c r="WSK155" s="2"/>
      <c r="WSL155" s="2"/>
      <c r="WSM155" s="2"/>
      <c r="WSN155" s="2"/>
      <c r="WSO155" s="2"/>
      <c r="WSP155" s="2"/>
      <c r="WSQ155" s="2"/>
      <c r="WSR155" s="2"/>
      <c r="WSS155" s="2"/>
      <c r="WST155" s="2"/>
      <c r="WSU155" s="2"/>
      <c r="WSV155" s="2"/>
      <c r="WSW155" s="2"/>
      <c r="WSX155" s="2"/>
      <c r="WSY155" s="2"/>
      <c r="WSZ155" s="2"/>
      <c r="WTA155" s="2"/>
      <c r="WTB155" s="2"/>
      <c r="WTC155" s="2"/>
      <c r="WTD155" s="2"/>
      <c r="WTE155" s="2"/>
      <c r="WTF155" s="2"/>
      <c r="WTG155" s="2"/>
      <c r="WTH155" s="2"/>
      <c r="WTI155" s="2"/>
      <c r="WTJ155" s="2"/>
      <c r="WTK155" s="2"/>
      <c r="WTL155" s="2"/>
      <c r="WTM155" s="2"/>
      <c r="WTN155" s="2"/>
      <c r="WTO155" s="2"/>
      <c r="WTP155" s="2"/>
      <c r="WTQ155" s="2"/>
      <c r="WTR155" s="2"/>
      <c r="WTS155" s="2"/>
      <c r="WTT155" s="2"/>
      <c r="WTU155" s="2"/>
      <c r="WTV155" s="2"/>
      <c r="WTW155" s="2"/>
      <c r="WTX155" s="2"/>
      <c r="WTY155" s="2"/>
      <c r="WTZ155" s="2"/>
      <c r="WUA155" s="2"/>
      <c r="WUB155" s="2"/>
      <c r="WUC155" s="2"/>
      <c r="WUD155" s="2"/>
      <c r="WUE155" s="2"/>
      <c r="WUF155" s="2"/>
      <c r="WUG155" s="2"/>
      <c r="WUH155" s="2"/>
      <c r="WUI155" s="2"/>
      <c r="WUJ155" s="2"/>
      <c r="WUK155" s="2"/>
      <c r="WUL155" s="2"/>
      <c r="WUM155" s="2"/>
      <c r="WUN155" s="2"/>
      <c r="WUO155" s="2"/>
      <c r="WUP155" s="2"/>
      <c r="WUQ155" s="2"/>
      <c r="WUR155" s="2"/>
      <c r="WUS155" s="2"/>
      <c r="WUT155" s="2"/>
      <c r="WUU155" s="2"/>
      <c r="WUV155" s="2"/>
      <c r="WUW155" s="2"/>
      <c r="WUX155" s="2"/>
      <c r="WUY155" s="2"/>
      <c r="WUZ155" s="2"/>
      <c r="WVA155" s="2"/>
      <c r="WVB155" s="2"/>
      <c r="WVC155" s="2"/>
      <c r="WVD155" s="2"/>
      <c r="WVE155" s="2"/>
      <c r="WVF155" s="2"/>
      <c r="WVG155" s="2"/>
      <c r="WVH155" s="2"/>
      <c r="WVI155" s="2"/>
      <c r="WVJ155" s="2"/>
      <c r="WVK155" s="2"/>
      <c r="WVL155" s="2"/>
      <c r="WVM155" s="2"/>
      <c r="WVN155" s="2"/>
      <c r="WVO155" s="2"/>
      <c r="WVP155" s="2"/>
      <c r="WVQ155" s="2"/>
      <c r="WVR155" s="2"/>
      <c r="WVS155" s="2"/>
      <c r="WVT155" s="2"/>
      <c r="WVU155" s="2"/>
      <c r="WVV155" s="2"/>
      <c r="WVW155" s="2"/>
      <c r="WVX155" s="2"/>
      <c r="WVY155" s="2"/>
      <c r="WVZ155" s="2"/>
      <c r="WWA155" s="2"/>
      <c r="WWB155" s="2"/>
      <c r="WWC155" s="2"/>
      <c r="WWD155" s="2"/>
      <c r="WWE155" s="2"/>
      <c r="WWF155" s="2"/>
      <c r="WWG155" s="2"/>
      <c r="WWH155" s="2"/>
      <c r="WWI155" s="2"/>
      <c r="WWJ155" s="2"/>
      <c r="WWK155" s="2"/>
      <c r="WWL155" s="2"/>
      <c r="WWM155" s="2"/>
      <c r="WWN155" s="2"/>
      <c r="WWO155" s="2"/>
      <c r="WWP155" s="2"/>
      <c r="WWQ155" s="2"/>
      <c r="WWR155" s="2"/>
      <c r="WWS155" s="2"/>
      <c r="WWT155" s="2"/>
      <c r="WWU155" s="2"/>
      <c r="WWV155" s="2"/>
      <c r="WWW155" s="2"/>
      <c r="WWX155" s="2"/>
      <c r="WWY155" s="2"/>
      <c r="WWZ155" s="2"/>
      <c r="WXA155" s="2"/>
      <c r="WXB155" s="2"/>
      <c r="WXC155" s="2"/>
      <c r="WXD155" s="2"/>
      <c r="WXE155" s="2"/>
      <c r="WXF155" s="2"/>
      <c r="WXG155" s="2"/>
      <c r="WXH155" s="2"/>
      <c r="WXI155" s="2"/>
      <c r="WXJ155" s="2"/>
      <c r="WXK155" s="2"/>
      <c r="WXL155" s="2"/>
      <c r="WXM155" s="2"/>
      <c r="WXN155" s="2"/>
      <c r="WXO155" s="2"/>
      <c r="WXP155" s="2"/>
      <c r="WXQ155" s="2"/>
      <c r="WXR155" s="2"/>
      <c r="WXS155" s="2"/>
      <c r="WXT155" s="2"/>
      <c r="WXU155" s="2"/>
      <c r="WXV155" s="2"/>
      <c r="WXW155" s="2"/>
      <c r="WXX155" s="2"/>
      <c r="WXY155" s="2"/>
      <c r="WXZ155" s="2"/>
      <c r="WYA155" s="2"/>
      <c r="WYB155" s="2"/>
      <c r="WYC155" s="2"/>
      <c r="WYD155" s="2"/>
      <c r="WYE155" s="2"/>
      <c r="WYF155" s="2"/>
      <c r="WYG155" s="2"/>
      <c r="WYH155" s="2"/>
      <c r="WYI155" s="2"/>
      <c r="WYJ155" s="2"/>
      <c r="WYK155" s="2"/>
      <c r="WYL155" s="2"/>
      <c r="WYM155" s="2"/>
      <c r="WYN155" s="2"/>
      <c r="WYO155" s="2"/>
      <c r="WYP155" s="2"/>
      <c r="WYQ155" s="2"/>
      <c r="WYR155" s="2"/>
      <c r="WYS155" s="2"/>
      <c r="WYT155" s="2"/>
      <c r="WYU155" s="2"/>
      <c r="WYV155" s="2"/>
      <c r="WYW155" s="2"/>
      <c r="WYX155" s="2"/>
      <c r="WYY155" s="2"/>
      <c r="WYZ155" s="2"/>
      <c r="WZA155" s="2"/>
      <c r="WZB155" s="2"/>
      <c r="WZC155" s="2"/>
      <c r="WZD155" s="2"/>
      <c r="WZE155" s="2"/>
      <c r="WZF155" s="2"/>
      <c r="WZG155" s="2"/>
      <c r="WZH155" s="2"/>
      <c r="WZI155" s="2"/>
      <c r="WZJ155" s="2"/>
      <c r="WZK155" s="2"/>
      <c r="WZL155" s="2"/>
      <c r="WZM155" s="2"/>
      <c r="WZN155" s="2"/>
      <c r="WZO155" s="2"/>
      <c r="WZP155" s="2"/>
      <c r="WZQ155" s="2"/>
      <c r="WZR155" s="2"/>
      <c r="WZS155" s="2"/>
      <c r="WZT155" s="2"/>
      <c r="WZU155" s="2"/>
      <c r="WZV155" s="2"/>
      <c r="WZW155" s="2"/>
      <c r="WZX155" s="2"/>
      <c r="WZY155" s="2"/>
      <c r="WZZ155" s="2"/>
      <c r="XAA155" s="2"/>
      <c r="XAB155" s="2"/>
      <c r="XAC155" s="2"/>
      <c r="XAD155" s="2"/>
      <c r="XAE155" s="2"/>
      <c r="XAF155" s="2"/>
      <c r="XAG155" s="2"/>
      <c r="XAH155" s="2"/>
      <c r="XAI155" s="2"/>
      <c r="XAJ155" s="2"/>
      <c r="XAK155" s="2"/>
      <c r="XAL155" s="2"/>
      <c r="XAM155" s="2"/>
      <c r="XAN155" s="2"/>
      <c r="XAO155" s="2"/>
      <c r="XAP155" s="2"/>
      <c r="XAQ155" s="2"/>
      <c r="XAR155" s="2"/>
      <c r="XAS155" s="2"/>
      <c r="XAT155" s="2"/>
      <c r="XAU155" s="2"/>
      <c r="XAV155" s="2"/>
      <c r="XAW155" s="2"/>
      <c r="XAX155" s="2"/>
      <c r="XAY155" s="2"/>
      <c r="XAZ155" s="2"/>
      <c r="XBA155" s="2"/>
      <c r="XBB155" s="2"/>
      <c r="XBC155" s="2"/>
      <c r="XBD155" s="2"/>
      <c r="XBE155" s="2"/>
      <c r="XBF155" s="2"/>
      <c r="XBG155" s="2"/>
      <c r="XBH155" s="2"/>
      <c r="XBI155" s="2"/>
      <c r="XBJ155" s="2"/>
      <c r="XBK155" s="2"/>
      <c r="XBL155" s="2"/>
      <c r="XBM155" s="2"/>
      <c r="XBN155" s="2"/>
      <c r="XBO155" s="2"/>
      <c r="XBP155" s="2"/>
      <c r="XBQ155" s="2"/>
      <c r="XBR155" s="2"/>
      <c r="XBS155" s="2"/>
      <c r="XBT155" s="2"/>
      <c r="XBU155" s="2"/>
      <c r="XBV155" s="2"/>
      <c r="XBW155" s="2"/>
      <c r="XBX155" s="2"/>
      <c r="XBY155" s="2"/>
      <c r="XBZ155" s="2"/>
      <c r="XCA155" s="2"/>
      <c r="XCB155" s="2"/>
      <c r="XCC155" s="2"/>
      <c r="XCD155" s="2"/>
      <c r="XCE155" s="2"/>
      <c r="XCF155" s="2"/>
      <c r="XCG155" s="2"/>
      <c r="XCH155" s="2"/>
      <c r="XCI155" s="2"/>
      <c r="XCJ155" s="2"/>
      <c r="XCK155" s="2"/>
      <c r="XCL155" s="2"/>
      <c r="XCM155" s="2"/>
      <c r="XCN155" s="2"/>
      <c r="XCO155" s="2"/>
      <c r="XCP155" s="2"/>
      <c r="XCQ155" s="2"/>
      <c r="XCR155" s="2"/>
      <c r="XCS155" s="2"/>
      <c r="XCT155" s="2"/>
      <c r="XCU155" s="2"/>
      <c r="XCV155" s="2"/>
      <c r="XCW155" s="2"/>
      <c r="XCX155" s="2"/>
      <c r="XCY155" s="2"/>
      <c r="XCZ155" s="2"/>
      <c r="XDA155" s="2"/>
      <c r="XDB155" s="2"/>
      <c r="XDC155" s="2"/>
      <c r="XDD155" s="2"/>
      <c r="XDE155" s="2"/>
      <c r="XDF155" s="2"/>
      <c r="XDG155" s="2"/>
      <c r="XDH155" s="2"/>
      <c r="XDI155" s="2"/>
      <c r="XDJ155" s="2"/>
      <c r="XDK155" s="2"/>
      <c r="XDL155" s="2"/>
      <c r="XDM155" s="2"/>
      <c r="XDN155" s="2"/>
      <c r="XDO155" s="2"/>
      <c r="XDP155" s="2"/>
      <c r="XDQ155" s="2"/>
      <c r="XDR155" s="2"/>
      <c r="XDS155" s="2"/>
      <c r="XDT155" s="2"/>
      <c r="XDU155" s="2"/>
      <c r="XDV155" s="2"/>
      <c r="XDW155" s="2"/>
      <c r="XDX155" s="2"/>
      <c r="XDY155" s="2"/>
      <c r="XDZ155" s="2"/>
      <c r="XEA155" s="2"/>
      <c r="XEB155" s="2"/>
      <c r="XEC155" s="2"/>
      <c r="XED155" s="2"/>
      <c r="XEE155" s="2"/>
      <c r="XEF155" s="2"/>
      <c r="XEG155" s="2"/>
      <c r="XEH155" s="2"/>
      <c r="XEI155" s="2"/>
      <c r="XEJ155" s="2"/>
      <c r="XEK155" s="2"/>
      <c r="XEL155" s="2"/>
      <c r="XEM155" s="2"/>
      <c r="XEN155" s="2"/>
      <c r="XEO155" s="2"/>
      <c r="XEP155" s="2"/>
      <c r="XEQ155" s="2"/>
      <c r="XER155" s="2"/>
      <c r="XES155" s="2"/>
      <c r="XET155" s="2"/>
      <c r="XEU155" s="2"/>
      <c r="XEV155" s="2"/>
      <c r="XEW155" s="2"/>
      <c r="XEX155" s="2"/>
    </row>
    <row r="156" spans="1:16378" ht="12" customHeight="1">
      <c r="A156" s="37" t="s">
        <v>166</v>
      </c>
      <c r="B156" s="37" t="e">
        <f>VLOOKUP(A156,'[39]Sales Summary Regulated'!$B:$C,2,FALSE)</f>
        <v>#REF!</v>
      </c>
      <c r="C156" s="38">
        <v>118.2</v>
      </c>
      <c r="D156" s="108"/>
      <c r="E156" s="35">
        <f>IFERROR(VLOOKUP($A156,'[39]Sales Summary Regulated'!$B:$O,3,0),0)</f>
        <v>154.38</v>
      </c>
      <c r="F156" s="35">
        <f>IFERROR(VLOOKUP($A156,'[39]Sales Summary Regulated'!$B:$O,4,0),0)</f>
        <v>0</v>
      </c>
      <c r="G156" s="35">
        <f>IFERROR(VLOOKUP($A156,'[39]Sales Summary Regulated'!$B:$O,5,0),0)</f>
        <v>0</v>
      </c>
      <c r="H156" s="35">
        <f>IFERROR(VLOOKUP($A156,'[39]Sales Summary Regulated'!$B:$O,6,0),0)</f>
        <v>125.44</v>
      </c>
      <c r="I156" s="35">
        <f>IFERROR(VLOOKUP($A156,'[39]Sales Summary Regulated'!$B:$O,7,0),0)</f>
        <v>313.5</v>
      </c>
      <c r="J156" s="35">
        <f>IFERROR(VLOOKUP($A156,'[39]Sales Summary Regulated'!$B:$O,8,0),0)</f>
        <v>534.75</v>
      </c>
      <c r="K156" s="35">
        <f>IFERROR(VLOOKUP($A156,'[39]Sales Summary Regulated'!$B:$O,9,0),0)</f>
        <v>186</v>
      </c>
      <c r="L156" s="35">
        <f>IFERROR(VLOOKUP($A156,'[39]Sales Summary Regulated'!$B:$O,10,0),0)</f>
        <v>0</v>
      </c>
      <c r="M156" s="35">
        <f>IFERROR(VLOOKUP($A156,'[39]Sales Summary Regulated'!$B:$O,11,0),0)</f>
        <v>147</v>
      </c>
      <c r="N156" s="35">
        <f>IFERROR(VLOOKUP($A156,'[39]Sales Summary Regulated'!$B:$O,12,0),0)</f>
        <v>0</v>
      </c>
      <c r="O156" s="35">
        <f>IFERROR(VLOOKUP($A156,'[39]Sales Summary Regulated'!$B:$O,13,0),0)</f>
        <v>0</v>
      </c>
      <c r="P156" s="35">
        <f>IFERROR(VLOOKUP($A156,'[39]Sales Summary Regulated'!$B:$O,14,0),0)</f>
        <v>0</v>
      </c>
      <c r="Q156" s="89">
        <f t="shared" si="36"/>
        <v>1461.07</v>
      </c>
      <c r="R156" s="111"/>
      <c r="S156" s="89">
        <f t="shared" si="58"/>
        <v>1.3060913705583757</v>
      </c>
      <c r="T156" s="89">
        <f t="shared" si="58"/>
        <v>0</v>
      </c>
      <c r="U156" s="89">
        <f t="shared" si="58"/>
        <v>0</v>
      </c>
      <c r="V156" s="89">
        <f t="shared" si="58"/>
        <v>1.0612521150592216</v>
      </c>
      <c r="W156" s="89">
        <f t="shared" si="58"/>
        <v>2.6522842639593907</v>
      </c>
      <c r="X156" s="89">
        <f t="shared" si="58"/>
        <v>4.5241116751269033</v>
      </c>
      <c r="Y156" s="89">
        <f t="shared" si="58"/>
        <v>1.5736040609137056</v>
      </c>
      <c r="Z156" s="89">
        <f t="shared" si="58"/>
        <v>0</v>
      </c>
      <c r="AA156" s="89">
        <f t="shared" si="58"/>
        <v>1.2436548223350254</v>
      </c>
      <c r="AB156" s="89">
        <f t="shared" si="58"/>
        <v>0</v>
      </c>
      <c r="AC156" s="89">
        <f t="shared" si="58"/>
        <v>0</v>
      </c>
      <c r="AD156" s="89">
        <f t="shared" si="58"/>
        <v>0</v>
      </c>
      <c r="AE156" s="89">
        <f t="shared" si="38"/>
        <v>1.0300831923293852</v>
      </c>
      <c r="AH156" s="42">
        <f t="shared" si="39"/>
        <v>4.2113827665408516</v>
      </c>
      <c r="AI156" s="43">
        <f t="shared" si="40"/>
        <v>122.41138276654085</v>
      </c>
      <c r="AJ156" s="43">
        <f t="shared" si="41"/>
        <v>1513.1268952513522</v>
      </c>
      <c r="AK156" s="43">
        <f t="shared" si="42"/>
        <v>52.056895251352216</v>
      </c>
      <c r="AM156" s="97"/>
      <c r="AN156" s="136" t="s">
        <v>33</v>
      </c>
    </row>
    <row r="157" spans="1:16378" ht="12" customHeight="1">
      <c r="A157" s="117" t="s">
        <v>166</v>
      </c>
      <c r="B157" s="117" t="s">
        <v>167</v>
      </c>
      <c r="C157" s="118">
        <f>VLOOKUP(A157,'[39]Coupeville Rates'!$F:$H,3,FALSE)</f>
        <v>7.45</v>
      </c>
      <c r="D157" s="119"/>
      <c r="E157" s="120">
        <f>IFERROR(VLOOKUP($A157,'[39]Sales Summary Coupeville'!$B:$O,3,0),0)</f>
        <v>0</v>
      </c>
      <c r="F157" s="120">
        <f>IFERROR(VLOOKUP($A157,'[39]Sales Summary Coupeville'!$B:$O,4,0),0)</f>
        <v>0</v>
      </c>
      <c r="G157" s="120">
        <f>IFERROR(VLOOKUP($A157,'[39]Sales Summary Coupeville'!$B:$O,5,0),0)</f>
        <v>0</v>
      </c>
      <c r="H157" s="120">
        <f>IFERROR(VLOOKUP($A157,'[39]Sales Summary Coupeville'!$B:$O,6,0),0)</f>
        <v>64.12</v>
      </c>
      <c r="I157" s="120">
        <f>IFERROR(VLOOKUP($A157,'[39]Sales Summary Coupeville'!$B:$O,7,0),0)</f>
        <v>0</v>
      </c>
      <c r="J157" s="120">
        <f>IFERROR(VLOOKUP($A157,'[39]Sales Summary Coupeville'!$B:$O,8,0),0)</f>
        <v>0</v>
      </c>
      <c r="K157" s="120">
        <f>IFERROR(VLOOKUP($A157,'[39]Sales Summary Coupeville'!$B:$O,9,0),0)</f>
        <v>0</v>
      </c>
      <c r="L157" s="120">
        <f>IFERROR(VLOOKUP($A157,'[39]Sales Summary Coupeville'!$B:$O,10,0),0)</f>
        <v>0</v>
      </c>
      <c r="M157" s="120">
        <f>IFERROR(VLOOKUP($A157,'[39]Sales Summary Coupeville'!$B:$O,11,0),0)</f>
        <v>0</v>
      </c>
      <c r="N157" s="120">
        <f>IFERROR(VLOOKUP($A157,'[39]Sales Summary Coupeville'!$B:$O,12,0),0)</f>
        <v>64.12</v>
      </c>
      <c r="O157" s="120">
        <f>IFERROR(VLOOKUP($A157,'[39]Sales Summary Coupeville'!$B:$O,13,0),0)</f>
        <v>0</v>
      </c>
      <c r="P157" s="120">
        <f>IFERROR(VLOOKUP($A157,'[39]Sales Summary Coupeville'!$B:$O,14,0),0)</f>
        <v>0</v>
      </c>
      <c r="Q157" s="121">
        <f t="shared" si="36"/>
        <v>128.24</v>
      </c>
      <c r="R157" s="122"/>
      <c r="S157" s="121">
        <f t="shared" si="58"/>
        <v>0</v>
      </c>
      <c r="T157" s="121">
        <f t="shared" si="58"/>
        <v>0</v>
      </c>
      <c r="U157" s="121">
        <f t="shared" si="58"/>
        <v>0</v>
      </c>
      <c r="V157" s="121">
        <f t="shared" si="58"/>
        <v>8.6067114093959738</v>
      </c>
      <c r="W157" s="121">
        <f t="shared" si="58"/>
        <v>0</v>
      </c>
      <c r="X157" s="121">
        <f t="shared" si="58"/>
        <v>0</v>
      </c>
      <c r="Y157" s="121">
        <f t="shared" si="58"/>
        <v>0</v>
      </c>
      <c r="Z157" s="121">
        <f t="shared" si="58"/>
        <v>0</v>
      </c>
      <c r="AA157" s="121">
        <f t="shared" si="58"/>
        <v>0</v>
      </c>
      <c r="AB157" s="121">
        <f t="shared" si="58"/>
        <v>8.6067114093959738</v>
      </c>
      <c r="AC157" s="121">
        <f t="shared" si="58"/>
        <v>0</v>
      </c>
      <c r="AD157" s="121">
        <f t="shared" si="58"/>
        <v>0</v>
      </c>
      <c r="AE157" s="121">
        <f t="shared" si="38"/>
        <v>1.4344519015659956</v>
      </c>
      <c r="AF157" s="123" t="s">
        <v>141</v>
      </c>
      <c r="AG157" s="123"/>
      <c r="AH157" s="42">
        <f t="shared" si="39"/>
        <v>0.26543825389787939</v>
      </c>
      <c r="AI157" s="43">
        <f t="shared" si="40"/>
        <v>7.7154382538978794</v>
      </c>
      <c r="AJ157" s="43">
        <f t="shared" si="41"/>
        <v>132.80910089662603</v>
      </c>
      <c r="AK157" s="43">
        <f t="shared" si="42"/>
        <v>4.5691008966260256</v>
      </c>
      <c r="AM157" s="97" t="s">
        <v>168</v>
      </c>
      <c r="AN157" s="137">
        <f>+SUM(AQ120:AQ149)</f>
        <v>89.338041762498591</v>
      </c>
    </row>
    <row r="159" spans="1:16378" s="100" customFormat="1" ht="13.5" thickBot="1">
      <c r="A159" s="138"/>
      <c r="B159" s="58" t="s">
        <v>169</v>
      </c>
      <c r="E159" s="60">
        <f t="shared" ref="E159:Q159" si="59">SUM(E102:E158)</f>
        <v>44955.729999999974</v>
      </c>
      <c r="F159" s="60">
        <f t="shared" si="59"/>
        <v>38491.460000000006</v>
      </c>
      <c r="G159" s="60">
        <f t="shared" si="59"/>
        <v>45191.340000000004</v>
      </c>
      <c r="H159" s="60">
        <f t="shared" si="59"/>
        <v>50378.570000000014</v>
      </c>
      <c r="I159" s="60">
        <f t="shared" si="59"/>
        <v>60076.429999999993</v>
      </c>
      <c r="J159" s="60">
        <f t="shared" si="59"/>
        <v>54179.19</v>
      </c>
      <c r="K159" s="60">
        <f t="shared" si="59"/>
        <v>58301.779999999984</v>
      </c>
      <c r="L159" s="60">
        <f t="shared" si="59"/>
        <v>46254.649999999994</v>
      </c>
      <c r="M159" s="60">
        <f t="shared" si="59"/>
        <v>45950.520000000004</v>
      </c>
      <c r="N159" s="60">
        <f t="shared" si="59"/>
        <v>42339.08</v>
      </c>
      <c r="O159" s="60">
        <f t="shared" si="59"/>
        <v>42106.879999999997</v>
      </c>
      <c r="P159" s="60">
        <f t="shared" si="59"/>
        <v>39917.87999999999</v>
      </c>
      <c r="Q159" s="60">
        <f t="shared" si="59"/>
        <v>568143.50999999978</v>
      </c>
      <c r="S159" s="139">
        <f t="shared" ref="S159:AE159" si="60">+SUM(S134:S149)</f>
        <v>71.258478957456887</v>
      </c>
      <c r="T159" s="139">
        <f t="shared" si="60"/>
        <v>75.983993121021797</v>
      </c>
      <c r="U159" s="139">
        <f t="shared" si="60"/>
        <v>79.742784791270992</v>
      </c>
      <c r="V159" s="139">
        <f t="shared" si="60"/>
        <v>81.576118124604321</v>
      </c>
      <c r="W159" s="139">
        <f t="shared" si="60"/>
        <v>86.376118124604318</v>
      </c>
      <c r="X159" s="139">
        <f t="shared" si="60"/>
        <v>99.526231705954643</v>
      </c>
      <c r="Y159" s="139">
        <f t="shared" si="60"/>
        <v>117.42489695313321</v>
      </c>
      <c r="Z159" s="139">
        <f t="shared" si="60"/>
        <v>66.546988522871729</v>
      </c>
      <c r="AA159" s="139">
        <f t="shared" si="60"/>
        <v>88.476345287304952</v>
      </c>
      <c r="AB159" s="139">
        <f t="shared" si="60"/>
        <v>86.94301195397162</v>
      </c>
      <c r="AC159" s="139">
        <f t="shared" si="60"/>
        <v>69.84568307250251</v>
      </c>
      <c r="AD159" s="139">
        <f t="shared" si="60"/>
        <v>86.28634519591516</v>
      </c>
      <c r="AE159" s="139">
        <f t="shared" si="60"/>
        <v>84.165582984217664</v>
      </c>
      <c r="AF159" s="140"/>
      <c r="AG159" s="140"/>
      <c r="AH159" s="140"/>
      <c r="AJ159" s="60">
        <f t="shared" ref="AJ159:AK159" si="61">SUM(AJ102:AJ158)</f>
        <v>588386.06318896788</v>
      </c>
      <c r="AK159" s="60">
        <f t="shared" si="61"/>
        <v>20242.553188968104</v>
      </c>
    </row>
    <row r="160" spans="1:16378" s="2" customFormat="1" ht="13.5" customHeight="1">
      <c r="A160" s="66"/>
      <c r="B160" s="66"/>
      <c r="C160" s="66"/>
      <c r="D160" s="4"/>
      <c r="E160" s="108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5"/>
      <c r="AG160" s="5"/>
      <c r="AH160" s="5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  <c r="JC160" s="4"/>
      <c r="JD160" s="4"/>
      <c r="JE160" s="4"/>
      <c r="JF160" s="4"/>
      <c r="JG160" s="4"/>
      <c r="JH160" s="4"/>
      <c r="JI160" s="4"/>
      <c r="JJ160" s="4"/>
      <c r="JK160" s="4"/>
      <c r="JL160" s="4"/>
      <c r="JM160" s="4"/>
      <c r="JN160" s="4"/>
      <c r="JO160" s="4"/>
      <c r="JP160" s="4"/>
      <c r="JQ160" s="4"/>
      <c r="JR160" s="4"/>
      <c r="JS160" s="4"/>
      <c r="JT160" s="4"/>
      <c r="JU160" s="4"/>
      <c r="JV160" s="4"/>
      <c r="JW160" s="4"/>
      <c r="JX160" s="4"/>
      <c r="JY160" s="4"/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/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/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4"/>
      <c r="LR160" s="4"/>
      <c r="LS160" s="4"/>
      <c r="LT160" s="4"/>
      <c r="LU160" s="4"/>
      <c r="LV160" s="4"/>
      <c r="LW160" s="4"/>
      <c r="LX160" s="4"/>
      <c r="LY160" s="4"/>
      <c r="LZ160" s="4"/>
      <c r="MA160" s="4"/>
      <c r="MB160" s="4"/>
      <c r="MC160" s="4"/>
      <c r="MD160" s="4"/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/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/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/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/>
      <c r="OE160" s="4"/>
      <c r="OF160" s="4"/>
      <c r="OG160" s="4"/>
      <c r="OH160" s="4"/>
      <c r="OI160" s="4"/>
      <c r="OJ160" s="4"/>
      <c r="OK160" s="4"/>
      <c r="OL160" s="4"/>
      <c r="OM160" s="4"/>
      <c r="ON160" s="4"/>
      <c r="OO160" s="4"/>
      <c r="OP160" s="4"/>
      <c r="OQ160" s="4"/>
      <c r="OR160" s="4"/>
      <c r="OS160" s="4"/>
      <c r="OT160" s="4"/>
      <c r="OU160" s="4"/>
      <c r="OV160" s="4"/>
      <c r="OW160" s="4"/>
      <c r="OX160" s="4"/>
      <c r="OY160" s="4"/>
      <c r="OZ160" s="4"/>
      <c r="PA160" s="4"/>
      <c r="PB160" s="4"/>
      <c r="PC160" s="4"/>
      <c r="PD160" s="4"/>
      <c r="PE160" s="4"/>
      <c r="PF160" s="4"/>
      <c r="PG160" s="4"/>
      <c r="PH160" s="4"/>
      <c r="PI160" s="4"/>
      <c r="PJ160" s="4"/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  <c r="VW160" s="4"/>
      <c r="VX160" s="4"/>
      <c r="VY160" s="4"/>
      <c r="VZ160" s="4"/>
      <c r="WA160" s="4"/>
      <c r="WB160" s="4"/>
      <c r="WC160" s="4"/>
      <c r="WD160" s="4"/>
      <c r="WE160" s="4"/>
      <c r="WF160" s="4"/>
      <c r="WG160" s="4"/>
      <c r="WH160" s="4"/>
      <c r="WI160" s="4"/>
      <c r="WJ160" s="4"/>
      <c r="WK160" s="4"/>
      <c r="WL160" s="4"/>
      <c r="WM160" s="4"/>
      <c r="WN160" s="4"/>
      <c r="WO160" s="4"/>
      <c r="WP160" s="4"/>
      <c r="WQ160" s="4"/>
      <c r="WR160" s="4"/>
      <c r="WS160" s="4"/>
      <c r="WT160" s="4"/>
      <c r="WU160" s="4"/>
      <c r="WV160" s="4"/>
      <c r="WW160" s="4"/>
      <c r="WX160" s="4"/>
      <c r="WY160" s="4"/>
      <c r="WZ160" s="4"/>
      <c r="XA160" s="4"/>
      <c r="XB160" s="4"/>
      <c r="XC160" s="4"/>
      <c r="XD160" s="4"/>
      <c r="XE160" s="4"/>
      <c r="XF160" s="4"/>
      <c r="XG160" s="4"/>
      <c r="XH160" s="4"/>
      <c r="XI160" s="4"/>
      <c r="XJ160" s="4"/>
      <c r="XK160" s="4"/>
      <c r="XL160" s="4"/>
      <c r="XM160" s="4"/>
      <c r="XN160" s="4"/>
      <c r="XO160" s="4"/>
      <c r="XP160" s="4"/>
      <c r="XQ160" s="4"/>
      <c r="XR160" s="4"/>
      <c r="XS160" s="4"/>
      <c r="XT160" s="4"/>
      <c r="XU160" s="4"/>
      <c r="XV160" s="4"/>
      <c r="XW160" s="4"/>
      <c r="XX160" s="4"/>
      <c r="XY160" s="4"/>
      <c r="XZ160" s="4"/>
      <c r="YA160" s="4"/>
      <c r="YB160" s="4"/>
      <c r="YC160" s="4"/>
      <c r="YD160" s="4"/>
      <c r="YE160" s="4"/>
      <c r="YF160" s="4"/>
      <c r="YG160" s="4"/>
      <c r="YH160" s="4"/>
      <c r="YI160" s="4"/>
      <c r="YJ160" s="4"/>
      <c r="YK160" s="4"/>
      <c r="YL160" s="4"/>
      <c r="YM160" s="4"/>
      <c r="YN160" s="4"/>
      <c r="YO160" s="4"/>
      <c r="YP160" s="4"/>
      <c r="YQ160" s="4"/>
      <c r="YR160" s="4"/>
      <c r="YS160" s="4"/>
      <c r="YT160" s="4"/>
      <c r="YU160" s="4"/>
      <c r="YV160" s="4"/>
      <c r="YW160" s="4"/>
      <c r="YX160" s="4"/>
      <c r="YY160" s="4"/>
      <c r="YZ160" s="4"/>
      <c r="ZA160" s="4"/>
      <c r="ZB160" s="4"/>
      <c r="ZC160" s="4"/>
      <c r="ZD160" s="4"/>
      <c r="ZE160" s="4"/>
      <c r="ZF160" s="4"/>
      <c r="ZG160" s="4"/>
      <c r="ZH160" s="4"/>
      <c r="ZI160" s="4"/>
      <c r="ZJ160" s="4"/>
      <c r="ZK160" s="4"/>
      <c r="ZL160" s="4"/>
      <c r="ZM160" s="4"/>
      <c r="ZN160" s="4"/>
      <c r="ZO160" s="4"/>
      <c r="ZP160" s="4"/>
      <c r="ZQ160" s="4"/>
      <c r="ZR160" s="4"/>
      <c r="ZS160" s="4"/>
      <c r="ZT160" s="4"/>
      <c r="ZU160" s="4"/>
      <c r="ZV160" s="4"/>
      <c r="ZW160" s="4"/>
      <c r="ZX160" s="4"/>
      <c r="ZY160" s="4"/>
      <c r="ZZ160" s="4"/>
      <c r="AAA160" s="4"/>
      <c r="AAB160" s="4"/>
      <c r="AAC160" s="4"/>
      <c r="AAD160" s="4"/>
      <c r="AAE160" s="4"/>
      <c r="AAF160" s="4"/>
      <c r="AAG160" s="4"/>
      <c r="AAH160" s="4"/>
      <c r="AAI160" s="4"/>
      <c r="AAJ160" s="4"/>
      <c r="AAK160" s="4"/>
      <c r="AAL160" s="4"/>
      <c r="AAM160" s="4"/>
      <c r="AAN160" s="4"/>
      <c r="AAO160" s="4"/>
      <c r="AAP160" s="4"/>
      <c r="AAQ160" s="4"/>
      <c r="AAR160" s="4"/>
      <c r="AAS160" s="4"/>
      <c r="AAT160" s="4"/>
      <c r="AAU160" s="4"/>
      <c r="AAV160" s="4"/>
      <c r="AAW160" s="4"/>
      <c r="AAX160" s="4"/>
      <c r="AAY160" s="4"/>
      <c r="AAZ160" s="4"/>
      <c r="ABA160" s="4"/>
      <c r="ABB160" s="4"/>
      <c r="ABC160" s="4"/>
      <c r="ABD160" s="4"/>
      <c r="ABE160" s="4"/>
      <c r="ABF160" s="4"/>
      <c r="ABG160" s="4"/>
      <c r="ABH160" s="4"/>
      <c r="ABI160" s="4"/>
      <c r="ABJ160" s="4"/>
      <c r="ABK160" s="4"/>
      <c r="ABL160" s="4"/>
      <c r="ABM160" s="4"/>
      <c r="ABN160" s="4"/>
      <c r="ABO160" s="4"/>
      <c r="ABP160" s="4"/>
      <c r="ABQ160" s="4"/>
      <c r="ABR160" s="4"/>
      <c r="ABS160" s="4"/>
      <c r="ABT160" s="4"/>
      <c r="ABU160" s="4"/>
      <c r="ABV160" s="4"/>
      <c r="ABW160" s="4"/>
      <c r="ABX160" s="4"/>
      <c r="ABY160" s="4"/>
      <c r="ABZ160" s="4"/>
      <c r="ACA160" s="4"/>
      <c r="ACB160" s="4"/>
      <c r="ACC160" s="4"/>
      <c r="ACD160" s="4"/>
      <c r="ACE160" s="4"/>
      <c r="ACF160" s="4"/>
      <c r="ACG160" s="4"/>
      <c r="ACH160" s="4"/>
      <c r="ACI160" s="4"/>
      <c r="ACJ160" s="4"/>
      <c r="ACK160" s="4"/>
      <c r="ACL160" s="4"/>
      <c r="ACM160" s="4"/>
      <c r="ACN160" s="4"/>
      <c r="ACO160" s="4"/>
      <c r="ACP160" s="4"/>
      <c r="ACQ160" s="4"/>
      <c r="ACR160" s="4"/>
      <c r="ACS160" s="4"/>
      <c r="ACT160" s="4"/>
      <c r="ACU160" s="4"/>
      <c r="ACV160" s="4"/>
      <c r="ACW160" s="4"/>
      <c r="ACX160" s="4"/>
      <c r="ACY160" s="4"/>
      <c r="ACZ160" s="4"/>
      <c r="ADA160" s="4"/>
      <c r="ADB160" s="4"/>
      <c r="ADC160" s="4"/>
      <c r="ADD160" s="4"/>
      <c r="ADE160" s="4"/>
      <c r="ADF160" s="4"/>
      <c r="ADG160" s="4"/>
      <c r="ADH160" s="4"/>
      <c r="ADI160" s="4"/>
      <c r="ADJ160" s="4"/>
      <c r="ADK160" s="4"/>
      <c r="ADL160" s="4"/>
      <c r="ADM160" s="4"/>
      <c r="ADN160" s="4"/>
      <c r="ADO160" s="4"/>
      <c r="ADP160" s="4"/>
      <c r="ADQ160" s="4"/>
      <c r="ADR160" s="4"/>
      <c r="ADS160" s="4"/>
      <c r="ADT160" s="4"/>
      <c r="ADU160" s="4"/>
      <c r="ADV160" s="4"/>
      <c r="ADW160" s="4"/>
      <c r="ADX160" s="4"/>
      <c r="ADY160" s="4"/>
      <c r="ADZ160" s="4"/>
      <c r="AEA160" s="4"/>
      <c r="AEB160" s="4"/>
      <c r="AEC160" s="4"/>
      <c r="AED160" s="4"/>
      <c r="AEE160" s="4"/>
      <c r="AEF160" s="4"/>
      <c r="AEG160" s="4"/>
      <c r="AEH160" s="4"/>
      <c r="AEI160" s="4"/>
      <c r="AEJ160" s="4"/>
      <c r="AEK160" s="4"/>
      <c r="AEL160" s="4"/>
      <c r="AEM160" s="4"/>
      <c r="AEN160" s="4"/>
      <c r="AEO160" s="4"/>
      <c r="AEP160" s="4"/>
      <c r="AEQ160" s="4"/>
      <c r="AER160" s="4"/>
      <c r="AES160" s="4"/>
      <c r="AET160" s="4"/>
      <c r="AEU160" s="4"/>
      <c r="AEV160" s="4"/>
      <c r="AEW160" s="4"/>
      <c r="AEX160" s="4"/>
      <c r="AEY160" s="4"/>
      <c r="AEZ160" s="4"/>
      <c r="AFA160" s="4"/>
      <c r="AFB160" s="4"/>
      <c r="AFC160" s="4"/>
      <c r="AFD160" s="4"/>
      <c r="AFE160" s="4"/>
      <c r="AFF160" s="4"/>
      <c r="AFG160" s="4"/>
      <c r="AFH160" s="4"/>
      <c r="AFI160" s="4"/>
      <c r="AFJ160" s="4"/>
      <c r="AFK160" s="4"/>
      <c r="AFL160" s="4"/>
      <c r="AFM160" s="4"/>
      <c r="AFN160" s="4"/>
      <c r="AFO160" s="4"/>
      <c r="AFP160" s="4"/>
      <c r="AFQ160" s="4"/>
      <c r="AFR160" s="4"/>
      <c r="AFS160" s="4"/>
      <c r="AFT160" s="4"/>
      <c r="AFU160" s="4"/>
      <c r="AFV160" s="4"/>
      <c r="AFW160" s="4"/>
      <c r="AFX160" s="4"/>
      <c r="AFY160" s="4"/>
      <c r="AFZ160" s="4"/>
      <c r="AGA160" s="4"/>
      <c r="AGB160" s="4"/>
      <c r="AGC160" s="4"/>
      <c r="AGD160" s="4"/>
      <c r="AGE160" s="4"/>
      <c r="AGF160" s="4"/>
      <c r="AGG160" s="4"/>
      <c r="AGH160" s="4"/>
      <c r="AGI160" s="4"/>
      <c r="AGJ160" s="4"/>
      <c r="AGK160" s="4"/>
      <c r="AGL160" s="4"/>
      <c r="AGM160" s="4"/>
      <c r="AGN160" s="4"/>
      <c r="AGO160" s="4"/>
      <c r="AGP160" s="4"/>
      <c r="AGQ160" s="4"/>
      <c r="AGR160" s="4"/>
      <c r="AGS160" s="4"/>
      <c r="AGT160" s="4"/>
      <c r="AGU160" s="4"/>
      <c r="AGV160" s="4"/>
      <c r="AGW160" s="4"/>
      <c r="AGX160" s="4"/>
      <c r="AGY160" s="4"/>
      <c r="AGZ160" s="4"/>
      <c r="AHA160" s="4"/>
      <c r="AHB160" s="4"/>
      <c r="AHC160" s="4"/>
      <c r="AHD160" s="4"/>
      <c r="AHE160" s="4"/>
      <c r="AHF160" s="4"/>
      <c r="AHG160" s="4"/>
      <c r="AHH160" s="4"/>
      <c r="AHI160" s="4"/>
      <c r="AHJ160" s="4"/>
      <c r="AHK160" s="4"/>
      <c r="AHL160" s="4"/>
      <c r="AHM160" s="4"/>
      <c r="AHN160" s="4"/>
      <c r="AHO160" s="4"/>
      <c r="AHP160" s="4"/>
      <c r="AHQ160" s="4"/>
      <c r="AHR160" s="4"/>
      <c r="AHS160" s="4"/>
      <c r="AHT160" s="4"/>
      <c r="AHU160" s="4"/>
      <c r="AHV160" s="4"/>
      <c r="AHW160" s="4"/>
      <c r="AHX160" s="4"/>
      <c r="AHY160" s="4"/>
      <c r="AHZ160" s="4"/>
      <c r="AIA160" s="4"/>
      <c r="AIB160" s="4"/>
      <c r="AIC160" s="4"/>
      <c r="AID160" s="4"/>
      <c r="AIE160" s="4"/>
      <c r="AIF160" s="4"/>
      <c r="AIG160" s="4"/>
      <c r="AIH160" s="4"/>
      <c r="AII160" s="4"/>
      <c r="AIJ160" s="4"/>
      <c r="AIK160" s="4"/>
      <c r="AIL160" s="4"/>
      <c r="AIM160" s="4"/>
      <c r="AIN160" s="4"/>
      <c r="AIO160" s="4"/>
      <c r="AIP160" s="4"/>
      <c r="AIQ160" s="4"/>
      <c r="AIR160" s="4"/>
      <c r="AIS160" s="4"/>
      <c r="AIT160" s="4"/>
      <c r="AIU160" s="4"/>
      <c r="AIV160" s="4"/>
      <c r="AIW160" s="4"/>
      <c r="AIX160" s="4"/>
      <c r="AIY160" s="4"/>
      <c r="AIZ160" s="4"/>
      <c r="AJA160" s="4"/>
      <c r="AJB160" s="4"/>
      <c r="AJC160" s="4"/>
      <c r="AJD160" s="4"/>
      <c r="AJE160" s="4"/>
      <c r="AJF160" s="4"/>
      <c r="AJG160" s="4"/>
      <c r="AJH160" s="4"/>
      <c r="AJI160" s="4"/>
      <c r="AJJ160" s="4"/>
      <c r="AJK160" s="4"/>
      <c r="AJL160" s="4"/>
      <c r="AJM160" s="4"/>
      <c r="AJN160" s="4"/>
      <c r="AJO160" s="4"/>
      <c r="AJP160" s="4"/>
      <c r="AJQ160" s="4"/>
      <c r="AJR160" s="4"/>
      <c r="AJS160" s="4"/>
      <c r="AJT160" s="4"/>
      <c r="AJU160" s="4"/>
      <c r="AJV160" s="4"/>
      <c r="AJW160" s="4"/>
      <c r="AJX160" s="4"/>
      <c r="AJY160" s="4"/>
      <c r="AJZ160" s="4"/>
      <c r="AKA160" s="4"/>
      <c r="AKB160" s="4"/>
      <c r="AKC160" s="4"/>
      <c r="AKD160" s="4"/>
      <c r="AKE160" s="4"/>
      <c r="AKF160" s="4"/>
      <c r="AKG160" s="4"/>
      <c r="AKH160" s="4"/>
      <c r="AKI160" s="4"/>
      <c r="AKJ160" s="4"/>
      <c r="AKK160" s="4"/>
      <c r="AKL160" s="4"/>
      <c r="AKM160" s="4"/>
      <c r="AKN160" s="4"/>
      <c r="AKO160" s="4"/>
      <c r="AKP160" s="4"/>
      <c r="AKQ160" s="4"/>
      <c r="AKR160" s="4"/>
      <c r="AKS160" s="4"/>
      <c r="AKT160" s="4"/>
      <c r="AKU160" s="4"/>
      <c r="AKV160" s="4"/>
      <c r="AKW160" s="4"/>
      <c r="AKX160" s="4"/>
      <c r="AKY160" s="4"/>
      <c r="AKZ160" s="4"/>
      <c r="ALA160" s="4"/>
      <c r="ALB160" s="4"/>
      <c r="ALC160" s="4"/>
      <c r="ALD160" s="4"/>
      <c r="ALE160" s="4"/>
      <c r="ALF160" s="4"/>
      <c r="ALG160" s="4"/>
      <c r="ALH160" s="4"/>
      <c r="ALI160" s="4"/>
      <c r="ALJ160" s="4"/>
      <c r="ALK160" s="4"/>
      <c r="ALL160" s="4"/>
      <c r="ALM160" s="4"/>
      <c r="ALN160" s="4"/>
      <c r="ALO160" s="4"/>
      <c r="ALP160" s="4"/>
      <c r="ALQ160" s="4"/>
      <c r="ALR160" s="4"/>
      <c r="ALS160" s="4"/>
      <c r="ALT160" s="4"/>
      <c r="ALU160" s="4"/>
      <c r="ALV160" s="4"/>
      <c r="ALW160" s="4"/>
      <c r="ALX160" s="4"/>
      <c r="ALY160" s="4"/>
      <c r="ALZ160" s="4"/>
      <c r="AMA160" s="4"/>
      <c r="AMB160" s="4"/>
      <c r="AMC160" s="4"/>
      <c r="AMD160" s="4"/>
      <c r="AME160" s="4"/>
      <c r="AMF160" s="4"/>
      <c r="AMG160" s="4"/>
      <c r="AMH160" s="4"/>
      <c r="AMI160" s="4"/>
      <c r="AMJ160" s="4"/>
      <c r="AMK160" s="4"/>
      <c r="AML160" s="4"/>
      <c r="AMM160" s="4"/>
      <c r="AMN160" s="4"/>
      <c r="AMO160" s="4"/>
      <c r="AMP160" s="4"/>
      <c r="AMQ160" s="4"/>
      <c r="AMR160" s="4"/>
      <c r="AMS160" s="4"/>
      <c r="AMT160" s="4"/>
      <c r="AMU160" s="4"/>
      <c r="AMV160" s="4"/>
      <c r="AMW160" s="4"/>
      <c r="AMX160" s="4"/>
      <c r="AMY160" s="4"/>
      <c r="AMZ160" s="4"/>
      <c r="ANA160" s="4"/>
      <c r="ANB160" s="4"/>
      <c r="ANC160" s="4"/>
      <c r="AND160" s="4"/>
      <c r="ANE160" s="4"/>
      <c r="ANF160" s="4"/>
      <c r="ANG160" s="4"/>
      <c r="ANH160" s="4"/>
      <c r="ANI160" s="4"/>
      <c r="ANJ160" s="4"/>
      <c r="ANK160" s="4"/>
      <c r="ANL160" s="4"/>
      <c r="ANM160" s="4"/>
      <c r="ANN160" s="4"/>
      <c r="ANO160" s="4"/>
      <c r="ANP160" s="4"/>
      <c r="ANQ160" s="4"/>
      <c r="ANR160" s="4"/>
      <c r="ANS160" s="4"/>
      <c r="ANT160" s="4"/>
      <c r="ANU160" s="4"/>
      <c r="ANV160" s="4"/>
      <c r="ANW160" s="4"/>
      <c r="ANX160" s="4"/>
      <c r="ANY160" s="4"/>
      <c r="ANZ160" s="4"/>
      <c r="AOA160" s="4"/>
      <c r="AOB160" s="4"/>
      <c r="AOC160" s="4"/>
      <c r="AOD160" s="4"/>
      <c r="AOE160" s="4"/>
      <c r="AOF160" s="4"/>
      <c r="AOG160" s="4"/>
      <c r="AOH160" s="4"/>
      <c r="AOI160" s="4"/>
      <c r="AOJ160" s="4"/>
      <c r="AOK160" s="4"/>
      <c r="AOL160" s="4"/>
      <c r="AOM160" s="4"/>
      <c r="AON160" s="4"/>
      <c r="AOO160" s="4"/>
      <c r="AOP160" s="4"/>
      <c r="AOQ160" s="4"/>
      <c r="AOR160" s="4"/>
      <c r="AOS160" s="4"/>
      <c r="AOT160" s="4"/>
      <c r="AOU160" s="4"/>
      <c r="AOV160" s="4"/>
      <c r="AOW160" s="4"/>
      <c r="AOX160" s="4"/>
      <c r="AOY160" s="4"/>
      <c r="AOZ160" s="4"/>
      <c r="APA160" s="4"/>
      <c r="APB160" s="4"/>
      <c r="APC160" s="4"/>
      <c r="APD160" s="4"/>
      <c r="APE160" s="4"/>
      <c r="APF160" s="4"/>
      <c r="APG160" s="4"/>
      <c r="APH160" s="4"/>
      <c r="API160" s="4"/>
      <c r="APJ160" s="4"/>
      <c r="APK160" s="4"/>
      <c r="APL160" s="4"/>
      <c r="APM160" s="4"/>
      <c r="APN160" s="4"/>
      <c r="APO160" s="4"/>
      <c r="APP160" s="4"/>
      <c r="APQ160" s="4"/>
      <c r="APR160" s="4"/>
      <c r="APS160" s="4"/>
      <c r="APT160" s="4"/>
      <c r="APU160" s="4"/>
      <c r="APV160" s="4"/>
      <c r="APW160" s="4"/>
      <c r="APX160" s="4"/>
      <c r="APY160" s="4"/>
      <c r="APZ160" s="4"/>
      <c r="AQA160" s="4"/>
      <c r="AQB160" s="4"/>
      <c r="AQC160" s="4"/>
      <c r="AQD160" s="4"/>
      <c r="AQE160" s="4"/>
      <c r="AQF160" s="4"/>
      <c r="AQG160" s="4"/>
      <c r="AQH160" s="4"/>
      <c r="AQI160" s="4"/>
      <c r="AQJ160" s="4"/>
      <c r="AQK160" s="4"/>
      <c r="AQL160" s="4"/>
      <c r="AQM160" s="4"/>
      <c r="AQN160" s="4"/>
      <c r="AQO160" s="4"/>
      <c r="AQP160" s="4"/>
      <c r="AQQ160" s="4"/>
      <c r="AQR160" s="4"/>
      <c r="AQS160" s="4"/>
      <c r="AQT160" s="4"/>
      <c r="AQU160" s="4"/>
      <c r="AQV160" s="4"/>
      <c r="AQW160" s="4"/>
      <c r="AQX160" s="4"/>
      <c r="AQY160" s="4"/>
      <c r="AQZ160" s="4"/>
      <c r="ARA160" s="4"/>
      <c r="ARB160" s="4"/>
      <c r="ARC160" s="4"/>
      <c r="ARD160" s="4"/>
      <c r="ARE160" s="4"/>
      <c r="ARF160" s="4"/>
      <c r="ARG160" s="4"/>
      <c r="ARH160" s="4"/>
      <c r="ARI160" s="4"/>
      <c r="ARJ160" s="4"/>
      <c r="ARK160" s="4"/>
      <c r="ARL160" s="4"/>
      <c r="ARM160" s="4"/>
      <c r="ARN160" s="4"/>
      <c r="ARO160" s="4"/>
      <c r="ARP160" s="4"/>
      <c r="ARQ160" s="4"/>
      <c r="ARR160" s="4"/>
      <c r="ARS160" s="4"/>
      <c r="ART160" s="4"/>
      <c r="ARU160" s="4"/>
      <c r="ARV160" s="4"/>
      <c r="ARW160" s="4"/>
      <c r="ARX160" s="4"/>
      <c r="ARY160" s="4"/>
      <c r="ARZ160" s="4"/>
      <c r="ASA160" s="4"/>
      <c r="ASB160" s="4"/>
      <c r="ASC160" s="4"/>
      <c r="ASD160" s="4"/>
      <c r="ASE160" s="4"/>
      <c r="ASF160" s="4"/>
      <c r="ASG160" s="4"/>
      <c r="ASH160" s="4"/>
      <c r="ASI160" s="4"/>
      <c r="ASJ160" s="4"/>
      <c r="ASK160" s="4"/>
      <c r="ASL160" s="4"/>
      <c r="ASM160" s="4"/>
      <c r="ASN160" s="4"/>
      <c r="ASO160" s="4"/>
      <c r="ASP160" s="4"/>
      <c r="ASQ160" s="4"/>
      <c r="ASR160" s="4"/>
      <c r="ASS160" s="4"/>
      <c r="AST160" s="4"/>
      <c r="ASU160" s="4"/>
      <c r="ASV160" s="4"/>
      <c r="ASW160" s="4"/>
      <c r="ASX160" s="4"/>
      <c r="ASY160" s="4"/>
      <c r="ASZ160" s="4"/>
      <c r="ATA160" s="4"/>
      <c r="ATB160" s="4"/>
      <c r="ATC160" s="4"/>
      <c r="ATD160" s="4"/>
      <c r="ATE160" s="4"/>
      <c r="ATF160" s="4"/>
      <c r="ATG160" s="4"/>
      <c r="ATH160" s="4"/>
      <c r="ATI160" s="4"/>
      <c r="ATJ160" s="4"/>
      <c r="ATK160" s="4"/>
      <c r="ATL160" s="4"/>
      <c r="ATM160" s="4"/>
      <c r="ATN160" s="4"/>
      <c r="ATO160" s="4"/>
      <c r="ATP160" s="4"/>
      <c r="ATQ160" s="4"/>
      <c r="ATR160" s="4"/>
      <c r="ATS160" s="4"/>
      <c r="ATT160" s="4"/>
      <c r="ATU160" s="4"/>
      <c r="ATV160" s="4"/>
      <c r="ATW160" s="4"/>
      <c r="ATX160" s="4"/>
      <c r="ATY160" s="4"/>
      <c r="ATZ160" s="4"/>
      <c r="AUA160" s="4"/>
      <c r="AUB160" s="4"/>
      <c r="AUC160" s="4"/>
      <c r="AUD160" s="4"/>
      <c r="AUE160" s="4"/>
      <c r="AUF160" s="4"/>
      <c r="AUG160" s="4"/>
      <c r="AUH160" s="4"/>
      <c r="AUI160" s="4"/>
      <c r="AUJ160" s="4"/>
      <c r="AUK160" s="4"/>
      <c r="AUL160" s="4"/>
      <c r="AUM160" s="4"/>
      <c r="AUN160" s="4"/>
      <c r="AUO160" s="4"/>
      <c r="AUP160" s="4"/>
      <c r="AUQ160" s="4"/>
      <c r="AUR160" s="4"/>
      <c r="AUS160" s="4"/>
      <c r="AUT160" s="4"/>
      <c r="AUU160" s="4"/>
      <c r="AUV160" s="4"/>
      <c r="AUW160" s="4"/>
      <c r="AUX160" s="4"/>
      <c r="AUY160" s="4"/>
      <c r="AUZ160" s="4"/>
      <c r="AVA160" s="4"/>
      <c r="AVB160" s="4"/>
      <c r="AVC160" s="4"/>
      <c r="AVD160" s="4"/>
      <c r="AVE160" s="4"/>
      <c r="AVF160" s="4"/>
      <c r="AVG160" s="4"/>
      <c r="AVH160" s="4"/>
      <c r="AVI160" s="4"/>
      <c r="AVJ160" s="4"/>
      <c r="AVK160" s="4"/>
      <c r="AVL160" s="4"/>
      <c r="AVM160" s="4"/>
      <c r="AVN160" s="4"/>
      <c r="AVO160" s="4"/>
      <c r="AVP160" s="4"/>
      <c r="AVQ160" s="4"/>
      <c r="AVR160" s="4"/>
      <c r="AVS160" s="4"/>
      <c r="AVT160" s="4"/>
      <c r="AVU160" s="4"/>
      <c r="AVV160" s="4"/>
      <c r="AVW160" s="4"/>
      <c r="AVX160" s="4"/>
      <c r="AVY160" s="4"/>
      <c r="AVZ160" s="4"/>
      <c r="AWA160" s="4"/>
      <c r="AWB160" s="4"/>
      <c r="AWC160" s="4"/>
      <c r="AWD160" s="4"/>
      <c r="AWE160" s="4"/>
      <c r="AWF160" s="4"/>
      <c r="AWG160" s="4"/>
      <c r="AWH160" s="4"/>
      <c r="AWI160" s="4"/>
      <c r="AWJ160" s="4"/>
      <c r="AWK160" s="4"/>
      <c r="AWL160" s="4"/>
      <c r="AWM160" s="4"/>
      <c r="AWN160" s="4"/>
      <c r="AWO160" s="4"/>
      <c r="AWP160" s="4"/>
      <c r="AWQ160" s="4"/>
      <c r="AWR160" s="4"/>
      <c r="AWS160" s="4"/>
      <c r="AWT160" s="4"/>
      <c r="AWU160" s="4"/>
      <c r="AWV160" s="4"/>
      <c r="AWW160" s="4"/>
      <c r="AWX160" s="4"/>
      <c r="AWY160" s="4"/>
      <c r="AWZ160" s="4"/>
      <c r="AXA160" s="4"/>
      <c r="AXB160" s="4"/>
      <c r="AXC160" s="4"/>
      <c r="AXD160" s="4"/>
      <c r="AXE160" s="4"/>
      <c r="AXF160" s="4"/>
      <c r="AXG160" s="4"/>
      <c r="AXH160" s="4"/>
      <c r="AXI160" s="4"/>
      <c r="AXJ160" s="4"/>
      <c r="AXK160" s="4"/>
      <c r="AXL160" s="4"/>
      <c r="AXM160" s="4"/>
      <c r="AXN160" s="4"/>
      <c r="AXO160" s="4"/>
      <c r="AXP160" s="4"/>
      <c r="AXQ160" s="4"/>
      <c r="AXR160" s="4"/>
      <c r="AXS160" s="4"/>
      <c r="AXT160" s="4"/>
      <c r="AXU160" s="4"/>
      <c r="AXV160" s="4"/>
      <c r="AXW160" s="4"/>
      <c r="AXX160" s="4"/>
      <c r="AXY160" s="4"/>
      <c r="AXZ160" s="4"/>
      <c r="AYA160" s="4"/>
      <c r="AYB160" s="4"/>
      <c r="AYC160" s="4"/>
      <c r="AYD160" s="4"/>
      <c r="AYE160" s="4"/>
      <c r="AYF160" s="4"/>
      <c r="AYG160" s="4"/>
      <c r="AYH160" s="4"/>
      <c r="AYI160" s="4"/>
      <c r="AYJ160" s="4"/>
      <c r="AYK160" s="4"/>
      <c r="AYL160" s="4"/>
      <c r="AYM160" s="4"/>
      <c r="AYN160" s="4"/>
      <c r="AYO160" s="4"/>
      <c r="AYP160" s="4"/>
      <c r="AYQ160" s="4"/>
      <c r="AYR160" s="4"/>
      <c r="AYS160" s="4"/>
      <c r="AYT160" s="4"/>
      <c r="AYU160" s="4"/>
      <c r="AYV160" s="4"/>
      <c r="AYW160" s="4"/>
      <c r="AYX160" s="4"/>
      <c r="AYY160" s="4"/>
      <c r="AYZ160" s="4"/>
      <c r="AZA160" s="4"/>
      <c r="AZB160" s="4"/>
      <c r="AZC160" s="4"/>
      <c r="AZD160" s="4"/>
      <c r="AZE160" s="4"/>
      <c r="AZF160" s="4"/>
      <c r="AZG160" s="4"/>
      <c r="AZH160" s="4"/>
      <c r="AZI160" s="4"/>
      <c r="AZJ160" s="4"/>
      <c r="AZK160" s="4"/>
      <c r="AZL160" s="4"/>
      <c r="AZM160" s="4"/>
      <c r="AZN160" s="4"/>
      <c r="AZO160" s="4"/>
      <c r="AZP160" s="4"/>
      <c r="AZQ160" s="4"/>
      <c r="AZR160" s="4"/>
      <c r="AZS160" s="4"/>
      <c r="AZT160" s="4"/>
      <c r="AZU160" s="4"/>
      <c r="AZV160" s="4"/>
      <c r="AZW160" s="4"/>
      <c r="AZX160" s="4"/>
      <c r="AZY160" s="4"/>
      <c r="AZZ160" s="4"/>
      <c r="BAA160" s="4"/>
      <c r="BAB160" s="4"/>
      <c r="BAC160" s="4"/>
      <c r="BAD160" s="4"/>
      <c r="BAE160" s="4"/>
      <c r="BAF160" s="4"/>
      <c r="BAG160" s="4"/>
      <c r="BAH160" s="4"/>
      <c r="BAI160" s="4"/>
      <c r="BAJ160" s="4"/>
      <c r="BAK160" s="4"/>
      <c r="BAL160" s="4"/>
      <c r="BAM160" s="4"/>
      <c r="BAN160" s="4"/>
      <c r="BAO160" s="4"/>
      <c r="BAP160" s="4"/>
      <c r="BAQ160" s="4"/>
      <c r="BAR160" s="4"/>
      <c r="BAS160" s="4"/>
      <c r="BAT160" s="4"/>
      <c r="BAU160" s="4"/>
      <c r="BAV160" s="4"/>
      <c r="BAW160" s="4"/>
      <c r="BAX160" s="4"/>
      <c r="BAY160" s="4"/>
      <c r="BAZ160" s="4"/>
      <c r="BBA160" s="4"/>
      <c r="BBB160" s="4"/>
      <c r="BBC160" s="4"/>
      <c r="BBD160" s="4"/>
      <c r="BBE160" s="4"/>
      <c r="BBF160" s="4"/>
      <c r="BBG160" s="4"/>
      <c r="BBH160" s="4"/>
      <c r="BBI160" s="4"/>
      <c r="BBJ160" s="4"/>
      <c r="BBK160" s="4"/>
      <c r="BBL160" s="4"/>
      <c r="BBM160" s="4"/>
      <c r="BBN160" s="4"/>
      <c r="BBO160" s="4"/>
      <c r="BBP160" s="4"/>
      <c r="BBQ160" s="4"/>
      <c r="BBR160" s="4"/>
      <c r="BBS160" s="4"/>
      <c r="BBT160" s="4"/>
      <c r="BBU160" s="4"/>
      <c r="BBV160" s="4"/>
      <c r="BBW160" s="4"/>
      <c r="BBX160" s="4"/>
      <c r="BBY160" s="4"/>
      <c r="BBZ160" s="4"/>
      <c r="BCA160" s="4"/>
      <c r="BCB160" s="4"/>
      <c r="BCC160" s="4"/>
      <c r="BCD160" s="4"/>
      <c r="BCE160" s="4"/>
      <c r="BCF160" s="4"/>
      <c r="BCG160" s="4"/>
      <c r="BCH160" s="4"/>
      <c r="BCI160" s="4"/>
      <c r="BCJ160" s="4"/>
      <c r="BCK160" s="4"/>
      <c r="BCL160" s="4"/>
      <c r="BCM160" s="4"/>
      <c r="BCN160" s="4"/>
      <c r="BCO160" s="4"/>
      <c r="BCP160" s="4"/>
      <c r="BCQ160" s="4"/>
      <c r="BCR160" s="4"/>
      <c r="BCS160" s="4"/>
      <c r="BCT160" s="4"/>
      <c r="BCU160" s="4"/>
      <c r="BCV160" s="4"/>
      <c r="BCW160" s="4"/>
      <c r="BCX160" s="4"/>
      <c r="BCY160" s="4"/>
      <c r="BCZ160" s="4"/>
      <c r="BDA160" s="4"/>
      <c r="BDB160" s="4"/>
      <c r="BDC160" s="4"/>
      <c r="BDD160" s="4"/>
      <c r="BDE160" s="4"/>
      <c r="BDF160" s="4"/>
      <c r="BDG160" s="4"/>
      <c r="BDH160" s="4"/>
      <c r="BDI160" s="4"/>
      <c r="BDJ160" s="4"/>
      <c r="BDK160" s="4"/>
      <c r="BDL160" s="4"/>
      <c r="BDM160" s="4"/>
      <c r="BDN160" s="4"/>
      <c r="BDO160" s="4"/>
      <c r="BDP160" s="4"/>
      <c r="BDQ160" s="4"/>
      <c r="BDR160" s="4"/>
      <c r="BDS160" s="4"/>
      <c r="BDT160" s="4"/>
      <c r="BDU160" s="4"/>
      <c r="BDV160" s="4"/>
      <c r="BDW160" s="4"/>
      <c r="BDX160" s="4"/>
      <c r="BDY160" s="4"/>
      <c r="BDZ160" s="4"/>
      <c r="BEA160" s="4"/>
      <c r="BEB160" s="4"/>
      <c r="BEC160" s="4"/>
      <c r="BED160" s="4"/>
      <c r="BEE160" s="4"/>
      <c r="BEF160" s="4"/>
      <c r="BEG160" s="4"/>
      <c r="BEH160" s="4"/>
      <c r="BEI160" s="4"/>
      <c r="BEJ160" s="4"/>
      <c r="BEK160" s="4"/>
      <c r="BEL160" s="4"/>
      <c r="BEM160" s="4"/>
      <c r="BEN160" s="4"/>
      <c r="BEO160" s="4"/>
      <c r="BEP160" s="4"/>
      <c r="BEQ160" s="4"/>
      <c r="BER160" s="4"/>
      <c r="BES160" s="4"/>
      <c r="BET160" s="4"/>
      <c r="BEU160" s="4"/>
      <c r="BEV160" s="4"/>
      <c r="BEW160" s="4"/>
      <c r="BEX160" s="4"/>
      <c r="BEY160" s="4"/>
      <c r="BEZ160" s="4"/>
      <c r="BFA160" s="4"/>
      <c r="BFB160" s="4"/>
      <c r="BFC160" s="4"/>
      <c r="BFD160" s="4"/>
      <c r="BFE160" s="4"/>
      <c r="BFF160" s="4"/>
      <c r="BFG160" s="4"/>
      <c r="BFH160" s="4"/>
      <c r="BFI160" s="4"/>
      <c r="BFJ160" s="4"/>
      <c r="BFK160" s="4"/>
      <c r="BFL160" s="4"/>
      <c r="BFM160" s="4"/>
      <c r="BFN160" s="4"/>
      <c r="BFO160" s="4"/>
      <c r="BFP160" s="4"/>
      <c r="BFQ160" s="4"/>
      <c r="BFR160" s="4"/>
      <c r="BFS160" s="4"/>
      <c r="BFT160" s="4"/>
      <c r="BFU160" s="4"/>
      <c r="BFV160" s="4"/>
      <c r="BFW160" s="4"/>
      <c r="BFX160" s="4"/>
      <c r="BFY160" s="4"/>
      <c r="BFZ160" s="4"/>
      <c r="BGA160" s="4"/>
      <c r="BGB160" s="4"/>
      <c r="BGC160" s="4"/>
      <c r="BGD160" s="4"/>
      <c r="BGE160" s="4"/>
      <c r="BGF160" s="4"/>
      <c r="BGG160" s="4"/>
      <c r="BGH160" s="4"/>
      <c r="BGI160" s="4"/>
      <c r="BGJ160" s="4"/>
      <c r="BGK160" s="4"/>
      <c r="BGL160" s="4"/>
      <c r="BGM160" s="4"/>
      <c r="BGN160" s="4"/>
      <c r="BGO160" s="4"/>
      <c r="BGP160" s="4"/>
      <c r="BGQ160" s="4"/>
      <c r="BGR160" s="4"/>
      <c r="BGS160" s="4"/>
      <c r="BGT160" s="4"/>
      <c r="BGU160" s="4"/>
      <c r="BGV160" s="4"/>
      <c r="BGW160" s="4"/>
      <c r="BGX160" s="4"/>
      <c r="BGY160" s="4"/>
      <c r="BGZ160" s="4"/>
      <c r="BHA160" s="4"/>
      <c r="BHB160" s="4"/>
      <c r="BHC160" s="4"/>
      <c r="BHD160" s="4"/>
      <c r="BHE160" s="4"/>
      <c r="BHF160" s="4"/>
      <c r="BHG160" s="4"/>
      <c r="BHH160" s="4"/>
      <c r="BHI160" s="4"/>
      <c r="BHJ160" s="4"/>
      <c r="BHK160" s="4"/>
      <c r="BHL160" s="4"/>
      <c r="BHM160" s="4"/>
      <c r="BHN160" s="4"/>
      <c r="BHO160" s="4"/>
      <c r="BHP160" s="4"/>
      <c r="BHQ160" s="4"/>
      <c r="BHR160" s="4"/>
      <c r="BHS160" s="4"/>
      <c r="BHT160" s="4"/>
      <c r="BHU160" s="4"/>
      <c r="BHV160" s="4"/>
      <c r="BHW160" s="4"/>
      <c r="BHX160" s="4"/>
      <c r="BHY160" s="4"/>
      <c r="BHZ160" s="4"/>
      <c r="BIA160" s="4"/>
      <c r="BIB160" s="4"/>
      <c r="BIC160" s="4"/>
      <c r="BID160" s="4"/>
      <c r="BIE160" s="4"/>
      <c r="BIF160" s="4"/>
      <c r="BIG160" s="4"/>
      <c r="BIH160" s="4"/>
      <c r="BII160" s="4"/>
      <c r="BIJ160" s="4"/>
      <c r="BIK160" s="4"/>
      <c r="BIL160" s="4"/>
      <c r="BIM160" s="4"/>
      <c r="BIN160" s="4"/>
      <c r="BIO160" s="4"/>
      <c r="BIP160" s="4"/>
      <c r="BIQ160" s="4"/>
      <c r="BIR160" s="4"/>
      <c r="BIS160" s="4"/>
      <c r="BIT160" s="4"/>
      <c r="BIU160" s="4"/>
      <c r="BIV160" s="4"/>
      <c r="BIW160" s="4"/>
      <c r="BIX160" s="4"/>
      <c r="BIY160" s="4"/>
      <c r="BIZ160" s="4"/>
      <c r="BJA160" s="4"/>
      <c r="BJB160" s="4"/>
      <c r="BJC160" s="4"/>
      <c r="BJD160" s="4"/>
      <c r="BJE160" s="4"/>
      <c r="BJF160" s="4"/>
      <c r="BJG160" s="4"/>
      <c r="BJH160" s="4"/>
      <c r="BJI160" s="4"/>
      <c r="BJJ160" s="4"/>
      <c r="BJK160" s="4"/>
      <c r="BJL160" s="4"/>
      <c r="BJM160" s="4"/>
      <c r="BJN160" s="4"/>
      <c r="BJO160" s="4"/>
      <c r="BJP160" s="4"/>
      <c r="BJQ160" s="4"/>
      <c r="BJR160" s="4"/>
      <c r="BJS160" s="4"/>
      <c r="BJT160" s="4"/>
      <c r="BJU160" s="4"/>
      <c r="BJV160" s="4"/>
      <c r="BJW160" s="4"/>
      <c r="BJX160" s="4"/>
      <c r="BJY160" s="4"/>
      <c r="BJZ160" s="4"/>
      <c r="BKA160" s="4"/>
      <c r="BKB160" s="4"/>
      <c r="BKC160" s="4"/>
      <c r="BKD160" s="4"/>
      <c r="BKE160" s="4"/>
      <c r="BKF160" s="4"/>
      <c r="BKG160" s="4"/>
      <c r="BKH160" s="4"/>
      <c r="BKI160" s="4"/>
      <c r="BKJ160" s="4"/>
      <c r="BKK160" s="4"/>
      <c r="BKL160" s="4"/>
      <c r="BKM160" s="4"/>
      <c r="BKN160" s="4"/>
      <c r="BKO160" s="4"/>
      <c r="BKP160" s="4"/>
      <c r="BKQ160" s="4"/>
      <c r="BKR160" s="4"/>
      <c r="BKS160" s="4"/>
      <c r="BKT160" s="4"/>
      <c r="BKU160" s="4"/>
      <c r="BKV160" s="4"/>
      <c r="BKW160" s="4"/>
      <c r="BKX160" s="4"/>
      <c r="BKY160" s="4"/>
      <c r="BKZ160" s="4"/>
      <c r="BLA160" s="4"/>
      <c r="BLB160" s="4"/>
      <c r="BLC160" s="4"/>
      <c r="BLD160" s="4"/>
      <c r="BLE160" s="4"/>
      <c r="BLF160" s="4"/>
      <c r="BLG160" s="4"/>
      <c r="BLH160" s="4"/>
      <c r="BLI160" s="4"/>
      <c r="BLJ160" s="4"/>
      <c r="BLK160" s="4"/>
      <c r="BLL160" s="4"/>
      <c r="BLM160" s="4"/>
      <c r="BLN160" s="4"/>
      <c r="BLO160" s="4"/>
      <c r="BLP160" s="4"/>
      <c r="BLQ160" s="4"/>
      <c r="BLR160" s="4"/>
      <c r="BLS160" s="4"/>
      <c r="BLT160" s="4"/>
      <c r="BLU160" s="4"/>
      <c r="BLV160" s="4"/>
      <c r="BLW160" s="4"/>
      <c r="BLX160" s="4"/>
      <c r="BLY160" s="4"/>
      <c r="BLZ160" s="4"/>
      <c r="BMA160" s="4"/>
      <c r="BMB160" s="4"/>
      <c r="BMC160" s="4"/>
      <c r="BMD160" s="4"/>
      <c r="BME160" s="4"/>
      <c r="BMF160" s="4"/>
      <c r="BMG160" s="4"/>
      <c r="BMH160" s="4"/>
      <c r="BMI160" s="4"/>
      <c r="BMJ160" s="4"/>
      <c r="BMK160" s="4"/>
      <c r="BML160" s="4"/>
      <c r="BMM160" s="4"/>
      <c r="BMN160" s="4"/>
      <c r="BMO160" s="4"/>
      <c r="BMP160" s="4"/>
      <c r="BMQ160" s="4"/>
      <c r="BMR160" s="4"/>
      <c r="BMS160" s="4"/>
      <c r="BMT160" s="4"/>
      <c r="BMU160" s="4"/>
      <c r="BMV160" s="4"/>
      <c r="BMW160" s="4"/>
      <c r="BMX160" s="4"/>
      <c r="BMY160" s="4"/>
      <c r="BMZ160" s="4"/>
      <c r="BNA160" s="4"/>
      <c r="BNB160" s="4"/>
      <c r="BNC160" s="4"/>
      <c r="BND160" s="4"/>
      <c r="BNE160" s="4"/>
      <c r="BNF160" s="4"/>
      <c r="BNG160" s="4"/>
      <c r="BNH160" s="4"/>
      <c r="BNI160" s="4"/>
      <c r="BNJ160" s="4"/>
      <c r="BNK160" s="4"/>
      <c r="BNL160" s="4"/>
      <c r="BNM160" s="4"/>
      <c r="BNN160" s="4"/>
      <c r="BNO160" s="4"/>
      <c r="BNP160" s="4"/>
      <c r="BNQ160" s="4"/>
      <c r="BNR160" s="4"/>
      <c r="BNS160" s="4"/>
      <c r="BNT160" s="4"/>
      <c r="BNU160" s="4"/>
      <c r="BNV160" s="4"/>
      <c r="BNW160" s="4"/>
      <c r="BNX160" s="4"/>
      <c r="BNY160" s="4"/>
      <c r="BNZ160" s="4"/>
      <c r="BOA160" s="4"/>
      <c r="BOB160" s="4"/>
      <c r="BOC160" s="4"/>
      <c r="BOD160" s="4"/>
      <c r="BOE160" s="4"/>
      <c r="BOF160" s="4"/>
      <c r="BOG160" s="4"/>
      <c r="BOH160" s="4"/>
      <c r="BOI160" s="4"/>
      <c r="BOJ160" s="4"/>
      <c r="BOK160" s="4"/>
      <c r="BOL160" s="4"/>
      <c r="BOM160" s="4"/>
      <c r="BON160" s="4"/>
      <c r="BOO160" s="4"/>
      <c r="BOP160" s="4"/>
      <c r="BOQ160" s="4"/>
      <c r="BOR160" s="4"/>
      <c r="BOS160" s="4"/>
      <c r="BOT160" s="4"/>
      <c r="BOU160" s="4"/>
      <c r="BOV160" s="4"/>
      <c r="BOW160" s="4"/>
      <c r="BOX160" s="4"/>
      <c r="BOY160" s="4"/>
      <c r="BOZ160" s="4"/>
      <c r="BPA160" s="4"/>
      <c r="BPB160" s="4"/>
      <c r="BPC160" s="4"/>
      <c r="BPD160" s="4"/>
      <c r="BPE160" s="4"/>
      <c r="BPF160" s="4"/>
      <c r="BPG160" s="4"/>
      <c r="BPH160" s="4"/>
      <c r="BPI160" s="4"/>
      <c r="BPJ160" s="4"/>
      <c r="BPK160" s="4"/>
      <c r="BPL160" s="4"/>
      <c r="BPM160" s="4"/>
      <c r="BPN160" s="4"/>
      <c r="BPO160" s="4"/>
      <c r="BPP160" s="4"/>
      <c r="BPQ160" s="4"/>
      <c r="BPR160" s="4"/>
      <c r="BPS160" s="4"/>
      <c r="BPT160" s="4"/>
      <c r="BPU160" s="4"/>
      <c r="BPV160" s="4"/>
      <c r="BPW160" s="4"/>
      <c r="BPX160" s="4"/>
      <c r="BPY160" s="4"/>
      <c r="BPZ160" s="4"/>
      <c r="BQA160" s="4"/>
      <c r="BQB160" s="4"/>
      <c r="BQC160" s="4"/>
      <c r="BQD160" s="4"/>
      <c r="BQE160" s="4"/>
      <c r="BQF160" s="4"/>
      <c r="BQG160" s="4"/>
      <c r="BQH160" s="4"/>
      <c r="BQI160" s="4"/>
      <c r="BQJ160" s="4"/>
      <c r="BQK160" s="4"/>
      <c r="BQL160" s="4"/>
      <c r="BQM160" s="4"/>
      <c r="BQN160" s="4"/>
      <c r="BQO160" s="4"/>
      <c r="BQP160" s="4"/>
      <c r="BQQ160" s="4"/>
      <c r="BQR160" s="4"/>
      <c r="BQS160" s="4"/>
      <c r="BQT160" s="4"/>
      <c r="BQU160" s="4"/>
      <c r="BQV160" s="4"/>
      <c r="BQW160" s="4"/>
      <c r="BQX160" s="4"/>
      <c r="BQY160" s="4"/>
      <c r="BQZ160" s="4"/>
      <c r="BRA160" s="4"/>
      <c r="BRB160" s="4"/>
      <c r="BRC160" s="4"/>
      <c r="BRD160" s="4"/>
      <c r="BRE160" s="4"/>
      <c r="BRF160" s="4"/>
      <c r="BRG160" s="4"/>
      <c r="BRH160" s="4"/>
      <c r="BRI160" s="4"/>
      <c r="BRJ160" s="4"/>
      <c r="BRK160" s="4"/>
      <c r="BRL160" s="4"/>
      <c r="BRM160" s="4"/>
      <c r="BRN160" s="4"/>
      <c r="BRO160" s="4"/>
      <c r="BRP160" s="4"/>
      <c r="BRQ160" s="4"/>
      <c r="BRR160" s="4"/>
      <c r="BRS160" s="4"/>
      <c r="BRT160" s="4"/>
      <c r="BRU160" s="4"/>
      <c r="BRV160" s="4"/>
      <c r="BRW160" s="4"/>
      <c r="BRX160" s="4"/>
      <c r="BRY160" s="4"/>
      <c r="BRZ160" s="4"/>
      <c r="BSA160" s="4"/>
      <c r="BSB160" s="4"/>
      <c r="BSC160" s="4"/>
      <c r="BSD160" s="4"/>
      <c r="BSE160" s="4"/>
      <c r="BSF160" s="4"/>
      <c r="BSG160" s="4"/>
      <c r="BSH160" s="4"/>
      <c r="BSI160" s="4"/>
      <c r="BSJ160" s="4"/>
      <c r="BSK160" s="4"/>
      <c r="BSL160" s="4"/>
      <c r="BSM160" s="4"/>
      <c r="BSN160" s="4"/>
      <c r="BSO160" s="4"/>
      <c r="BSP160" s="4"/>
      <c r="BSQ160" s="4"/>
      <c r="BSR160" s="4"/>
      <c r="BSS160" s="4"/>
      <c r="BST160" s="4"/>
      <c r="BSU160" s="4"/>
      <c r="BSV160" s="4"/>
      <c r="BSW160" s="4"/>
      <c r="BSX160" s="4"/>
      <c r="BSY160" s="4"/>
      <c r="BSZ160" s="4"/>
      <c r="BTA160" s="4"/>
      <c r="BTB160" s="4"/>
      <c r="BTC160" s="4"/>
      <c r="BTD160" s="4"/>
      <c r="BTE160" s="4"/>
      <c r="BTF160" s="4"/>
      <c r="BTG160" s="4"/>
      <c r="BTH160" s="4"/>
      <c r="BTI160" s="4"/>
      <c r="BTJ160" s="4"/>
      <c r="BTK160" s="4"/>
      <c r="BTL160" s="4"/>
      <c r="BTM160" s="4"/>
      <c r="BTN160" s="4"/>
      <c r="BTO160" s="4"/>
      <c r="BTP160" s="4"/>
      <c r="BTQ160" s="4"/>
      <c r="BTR160" s="4"/>
      <c r="BTS160" s="4"/>
      <c r="BTT160" s="4"/>
      <c r="BTU160" s="4"/>
      <c r="BTV160" s="4"/>
      <c r="BTW160" s="4"/>
      <c r="BTX160" s="4"/>
      <c r="BTY160" s="4"/>
      <c r="BTZ160" s="4"/>
      <c r="BUA160" s="4"/>
      <c r="BUB160" s="4"/>
      <c r="BUC160" s="4"/>
      <c r="BUD160" s="4"/>
      <c r="BUE160" s="4"/>
      <c r="BUF160" s="4"/>
      <c r="BUG160" s="4"/>
      <c r="BUH160" s="4"/>
      <c r="BUI160" s="4"/>
      <c r="BUJ160" s="4"/>
      <c r="BUK160" s="4"/>
      <c r="BUL160" s="4"/>
      <c r="BUM160" s="4"/>
      <c r="BUN160" s="4"/>
      <c r="BUO160" s="4"/>
      <c r="BUP160" s="4"/>
      <c r="BUQ160" s="4"/>
      <c r="BUR160" s="4"/>
      <c r="BUS160" s="4"/>
      <c r="BUT160" s="4"/>
      <c r="BUU160" s="4"/>
      <c r="BUV160" s="4"/>
      <c r="BUW160" s="4"/>
      <c r="BUX160" s="4"/>
      <c r="BUY160" s="4"/>
      <c r="BUZ160" s="4"/>
      <c r="BVA160" s="4"/>
      <c r="BVB160" s="4"/>
      <c r="BVC160" s="4"/>
      <c r="BVD160" s="4"/>
      <c r="BVE160" s="4"/>
      <c r="BVF160" s="4"/>
      <c r="BVG160" s="4"/>
      <c r="BVH160" s="4"/>
      <c r="BVI160" s="4"/>
      <c r="BVJ160" s="4"/>
      <c r="BVK160" s="4"/>
      <c r="BVL160" s="4"/>
      <c r="BVM160" s="4"/>
      <c r="BVN160" s="4"/>
      <c r="BVO160" s="4"/>
      <c r="BVP160" s="4"/>
      <c r="BVQ160" s="4"/>
      <c r="BVR160" s="4"/>
      <c r="BVS160" s="4"/>
      <c r="BVT160" s="4"/>
      <c r="BVU160" s="4"/>
      <c r="BVV160" s="4"/>
      <c r="BVW160" s="4"/>
      <c r="BVX160" s="4"/>
      <c r="BVY160" s="4"/>
      <c r="BVZ160" s="4"/>
      <c r="BWA160" s="4"/>
      <c r="BWB160" s="4"/>
      <c r="BWC160" s="4"/>
      <c r="BWD160" s="4"/>
      <c r="BWE160" s="4"/>
      <c r="BWF160" s="4"/>
      <c r="BWG160" s="4"/>
      <c r="BWH160" s="4"/>
      <c r="BWI160" s="4"/>
      <c r="BWJ160" s="4"/>
      <c r="BWK160" s="4"/>
      <c r="BWL160" s="4"/>
      <c r="BWM160" s="4"/>
      <c r="BWN160" s="4"/>
      <c r="BWO160" s="4"/>
      <c r="BWP160" s="4"/>
      <c r="BWQ160" s="4"/>
      <c r="BWR160" s="4"/>
      <c r="BWS160" s="4"/>
      <c r="BWT160" s="4"/>
      <c r="BWU160" s="4"/>
      <c r="BWV160" s="4"/>
      <c r="BWW160" s="4"/>
      <c r="BWX160" s="4"/>
      <c r="BWY160" s="4"/>
      <c r="BWZ160" s="4"/>
      <c r="BXA160" s="4"/>
      <c r="BXB160" s="4"/>
      <c r="BXC160" s="4"/>
      <c r="BXD160" s="4"/>
      <c r="BXE160" s="4"/>
      <c r="BXF160" s="4"/>
      <c r="BXG160" s="4"/>
      <c r="BXH160" s="4"/>
      <c r="BXI160" s="4"/>
      <c r="BXJ160" s="4"/>
      <c r="BXK160" s="4"/>
      <c r="BXL160" s="4"/>
      <c r="BXM160" s="4"/>
      <c r="BXN160" s="4"/>
      <c r="BXO160" s="4"/>
      <c r="BXP160" s="4"/>
      <c r="BXQ160" s="4"/>
      <c r="BXR160" s="4"/>
      <c r="BXS160" s="4"/>
      <c r="BXT160" s="4"/>
      <c r="BXU160" s="4"/>
      <c r="BXV160" s="4"/>
      <c r="BXW160" s="4"/>
      <c r="BXX160" s="4"/>
      <c r="BXY160" s="4"/>
      <c r="BXZ160" s="4"/>
      <c r="BYA160" s="4"/>
      <c r="BYB160" s="4"/>
      <c r="BYC160" s="4"/>
      <c r="BYD160" s="4"/>
      <c r="BYE160" s="4"/>
      <c r="BYF160" s="4"/>
      <c r="BYG160" s="4"/>
      <c r="BYH160" s="4"/>
      <c r="BYI160" s="4"/>
      <c r="BYJ160" s="4"/>
      <c r="BYK160" s="4"/>
      <c r="BYL160" s="4"/>
      <c r="BYM160" s="4"/>
      <c r="BYN160" s="4"/>
      <c r="BYO160" s="4"/>
      <c r="BYP160" s="4"/>
      <c r="BYQ160" s="4"/>
      <c r="BYR160" s="4"/>
      <c r="BYS160" s="4"/>
      <c r="BYT160" s="4"/>
      <c r="BYU160" s="4"/>
      <c r="BYV160" s="4"/>
      <c r="BYW160" s="4"/>
      <c r="BYX160" s="4"/>
      <c r="BYY160" s="4"/>
      <c r="BYZ160" s="4"/>
      <c r="BZA160" s="4"/>
      <c r="BZB160" s="4"/>
      <c r="BZC160" s="4"/>
      <c r="BZD160" s="4"/>
      <c r="BZE160" s="4"/>
      <c r="BZF160" s="4"/>
      <c r="BZG160" s="4"/>
      <c r="BZH160" s="4"/>
      <c r="BZI160" s="4"/>
      <c r="BZJ160" s="4"/>
      <c r="BZK160" s="4"/>
      <c r="BZL160" s="4"/>
      <c r="BZM160" s="4"/>
      <c r="BZN160" s="4"/>
      <c r="BZO160" s="4"/>
      <c r="BZP160" s="4"/>
      <c r="BZQ160" s="4"/>
      <c r="BZR160" s="4"/>
      <c r="BZS160" s="4"/>
      <c r="BZT160" s="4"/>
      <c r="BZU160" s="4"/>
      <c r="BZV160" s="4"/>
      <c r="BZW160" s="4"/>
      <c r="BZX160" s="4"/>
      <c r="BZY160" s="4"/>
      <c r="BZZ160" s="4"/>
      <c r="CAA160" s="4"/>
      <c r="CAB160" s="4"/>
      <c r="CAC160" s="4"/>
      <c r="CAD160" s="4"/>
      <c r="CAE160" s="4"/>
      <c r="CAF160" s="4"/>
      <c r="CAG160" s="4"/>
      <c r="CAH160" s="4"/>
      <c r="CAI160" s="4"/>
      <c r="CAJ160" s="4"/>
      <c r="CAK160" s="4"/>
      <c r="CAL160" s="4"/>
      <c r="CAM160" s="4"/>
      <c r="CAN160" s="4"/>
      <c r="CAO160" s="4"/>
      <c r="CAP160" s="4"/>
      <c r="CAQ160" s="4"/>
      <c r="CAR160" s="4"/>
      <c r="CAS160" s="4"/>
      <c r="CAT160" s="4"/>
      <c r="CAU160" s="4"/>
      <c r="CAV160" s="4"/>
      <c r="CAW160" s="4"/>
      <c r="CAX160" s="4"/>
      <c r="CAY160" s="4"/>
      <c r="CAZ160" s="4"/>
      <c r="CBA160" s="4"/>
      <c r="CBB160" s="4"/>
      <c r="CBC160" s="4"/>
      <c r="CBD160" s="4"/>
      <c r="CBE160" s="4"/>
      <c r="CBF160" s="4"/>
      <c r="CBG160" s="4"/>
      <c r="CBH160" s="4"/>
      <c r="CBI160" s="4"/>
      <c r="CBJ160" s="4"/>
      <c r="CBK160" s="4"/>
      <c r="CBL160" s="4"/>
      <c r="CBM160" s="4"/>
      <c r="CBN160" s="4"/>
      <c r="CBO160" s="4"/>
      <c r="CBP160" s="4"/>
      <c r="CBQ160" s="4"/>
      <c r="CBR160" s="4"/>
      <c r="CBS160" s="4"/>
      <c r="CBT160" s="4"/>
      <c r="CBU160" s="4"/>
      <c r="CBV160" s="4"/>
      <c r="CBW160" s="4"/>
      <c r="CBX160" s="4"/>
      <c r="CBY160" s="4"/>
      <c r="CBZ160" s="4"/>
      <c r="CCA160" s="4"/>
      <c r="CCB160" s="4"/>
      <c r="CCC160" s="4"/>
      <c r="CCD160" s="4"/>
      <c r="CCE160" s="4"/>
      <c r="CCF160" s="4"/>
      <c r="CCG160" s="4"/>
      <c r="CCH160" s="4"/>
      <c r="CCI160" s="4"/>
      <c r="CCJ160" s="4"/>
      <c r="CCK160" s="4"/>
      <c r="CCL160" s="4"/>
      <c r="CCM160" s="4"/>
      <c r="CCN160" s="4"/>
      <c r="CCO160" s="4"/>
      <c r="CCP160" s="4"/>
      <c r="CCQ160" s="4"/>
      <c r="CCR160" s="4"/>
      <c r="CCS160" s="4"/>
      <c r="CCT160" s="4"/>
      <c r="CCU160" s="4"/>
      <c r="CCV160" s="4"/>
      <c r="CCW160" s="4"/>
      <c r="CCX160" s="4"/>
      <c r="CCY160" s="4"/>
      <c r="CCZ160" s="4"/>
      <c r="CDA160" s="4"/>
      <c r="CDB160" s="4"/>
      <c r="CDC160" s="4"/>
      <c r="CDD160" s="4"/>
      <c r="CDE160" s="4"/>
      <c r="CDF160" s="4"/>
      <c r="CDG160" s="4"/>
      <c r="CDH160" s="4"/>
      <c r="CDI160" s="4"/>
      <c r="CDJ160" s="4"/>
      <c r="CDK160" s="4"/>
      <c r="CDL160" s="4"/>
      <c r="CDM160" s="4"/>
      <c r="CDN160" s="4"/>
      <c r="CDO160" s="4"/>
      <c r="CDP160" s="4"/>
      <c r="CDQ160" s="4"/>
      <c r="CDR160" s="4"/>
      <c r="CDS160" s="4"/>
      <c r="CDT160" s="4"/>
      <c r="CDU160" s="4"/>
      <c r="CDV160" s="4"/>
      <c r="CDW160" s="4"/>
      <c r="CDX160" s="4"/>
      <c r="CDY160" s="4"/>
      <c r="CDZ160" s="4"/>
      <c r="CEA160" s="4"/>
      <c r="CEB160" s="4"/>
      <c r="CEC160" s="4"/>
      <c r="CED160" s="4"/>
      <c r="CEE160" s="4"/>
      <c r="CEF160" s="4"/>
      <c r="CEG160" s="4"/>
      <c r="CEH160" s="4"/>
      <c r="CEI160" s="4"/>
      <c r="CEJ160" s="4"/>
      <c r="CEK160" s="4"/>
      <c r="CEL160" s="4"/>
      <c r="CEM160" s="4"/>
      <c r="CEN160" s="4"/>
      <c r="CEO160" s="4"/>
      <c r="CEP160" s="4"/>
      <c r="CEQ160" s="4"/>
      <c r="CER160" s="4"/>
      <c r="CES160" s="4"/>
      <c r="CET160" s="4"/>
      <c r="CEU160" s="4"/>
      <c r="CEV160" s="4"/>
      <c r="CEW160" s="4"/>
      <c r="CEX160" s="4"/>
      <c r="CEY160" s="4"/>
      <c r="CEZ160" s="4"/>
      <c r="CFA160" s="4"/>
      <c r="CFB160" s="4"/>
      <c r="CFC160" s="4"/>
      <c r="CFD160" s="4"/>
      <c r="CFE160" s="4"/>
      <c r="CFF160" s="4"/>
      <c r="CFG160" s="4"/>
      <c r="CFH160" s="4"/>
      <c r="CFI160" s="4"/>
      <c r="CFJ160" s="4"/>
      <c r="CFK160" s="4"/>
      <c r="CFL160" s="4"/>
      <c r="CFM160" s="4"/>
      <c r="CFN160" s="4"/>
      <c r="CFO160" s="4"/>
      <c r="CFP160" s="4"/>
      <c r="CFQ160" s="4"/>
      <c r="CFR160" s="4"/>
      <c r="CFS160" s="4"/>
      <c r="CFT160" s="4"/>
      <c r="CFU160" s="4"/>
      <c r="CFV160" s="4"/>
      <c r="CFW160" s="4"/>
      <c r="CFX160" s="4"/>
      <c r="CFY160" s="4"/>
      <c r="CFZ160" s="4"/>
      <c r="CGA160" s="4"/>
      <c r="CGB160" s="4"/>
      <c r="CGC160" s="4"/>
      <c r="CGD160" s="4"/>
      <c r="CGE160" s="4"/>
      <c r="CGF160" s="4"/>
      <c r="CGG160" s="4"/>
      <c r="CGH160" s="4"/>
      <c r="CGI160" s="4"/>
      <c r="CGJ160" s="4"/>
      <c r="CGK160" s="4"/>
      <c r="CGL160" s="4"/>
      <c r="CGM160" s="4"/>
      <c r="CGN160" s="4"/>
      <c r="CGO160" s="4"/>
      <c r="CGP160" s="4"/>
      <c r="CGQ160" s="4"/>
      <c r="CGR160" s="4"/>
      <c r="CGS160" s="4"/>
      <c r="CGT160" s="4"/>
      <c r="CGU160" s="4"/>
      <c r="CGV160" s="4"/>
      <c r="CGW160" s="4"/>
      <c r="CGX160" s="4"/>
      <c r="CGY160" s="4"/>
      <c r="CGZ160" s="4"/>
      <c r="CHA160" s="4"/>
      <c r="CHB160" s="4"/>
      <c r="CHC160" s="4"/>
      <c r="CHD160" s="4"/>
      <c r="CHE160" s="4"/>
      <c r="CHF160" s="4"/>
      <c r="CHG160" s="4"/>
      <c r="CHH160" s="4"/>
      <c r="CHI160" s="4"/>
      <c r="CHJ160" s="4"/>
      <c r="CHK160" s="4"/>
      <c r="CHL160" s="4"/>
      <c r="CHM160" s="4"/>
      <c r="CHN160" s="4"/>
      <c r="CHO160" s="4"/>
      <c r="CHP160" s="4"/>
      <c r="CHQ160" s="4"/>
      <c r="CHR160" s="4"/>
      <c r="CHS160" s="4"/>
      <c r="CHT160" s="4"/>
      <c r="CHU160" s="4"/>
      <c r="CHV160" s="4"/>
      <c r="CHW160" s="4"/>
      <c r="CHX160" s="4"/>
      <c r="CHY160" s="4"/>
      <c r="CHZ160" s="4"/>
      <c r="CIA160" s="4"/>
      <c r="CIB160" s="4"/>
      <c r="CIC160" s="4"/>
      <c r="CID160" s="4"/>
      <c r="CIE160" s="4"/>
      <c r="CIF160" s="4"/>
      <c r="CIG160" s="4"/>
      <c r="CIH160" s="4"/>
      <c r="CII160" s="4"/>
      <c r="CIJ160" s="4"/>
      <c r="CIK160" s="4"/>
      <c r="CIL160" s="4"/>
      <c r="CIM160" s="4"/>
      <c r="CIN160" s="4"/>
      <c r="CIO160" s="4"/>
      <c r="CIP160" s="4"/>
      <c r="CIQ160" s="4"/>
      <c r="CIR160" s="4"/>
      <c r="CIS160" s="4"/>
      <c r="CIT160" s="4"/>
      <c r="CIU160" s="4"/>
      <c r="CIV160" s="4"/>
      <c r="CIW160" s="4"/>
      <c r="CIX160" s="4"/>
      <c r="CIY160" s="4"/>
      <c r="CIZ160" s="4"/>
      <c r="CJA160" s="4"/>
      <c r="CJB160" s="4"/>
      <c r="CJC160" s="4"/>
      <c r="CJD160" s="4"/>
      <c r="CJE160" s="4"/>
      <c r="CJF160" s="4"/>
      <c r="CJG160" s="4"/>
      <c r="CJH160" s="4"/>
      <c r="CJI160" s="4"/>
      <c r="CJJ160" s="4"/>
      <c r="CJK160" s="4"/>
      <c r="CJL160" s="4"/>
      <c r="CJM160" s="4"/>
      <c r="CJN160" s="4"/>
      <c r="CJO160" s="4"/>
      <c r="CJP160" s="4"/>
      <c r="CJQ160" s="4"/>
      <c r="CJR160" s="4"/>
      <c r="CJS160" s="4"/>
      <c r="CJT160" s="4"/>
      <c r="CJU160" s="4"/>
      <c r="CJV160" s="4"/>
      <c r="CJW160" s="4"/>
      <c r="CJX160" s="4"/>
      <c r="CJY160" s="4"/>
      <c r="CJZ160" s="4"/>
      <c r="CKA160" s="4"/>
      <c r="CKB160" s="4"/>
      <c r="CKC160" s="4"/>
      <c r="CKD160" s="4"/>
      <c r="CKE160" s="4"/>
      <c r="CKF160" s="4"/>
      <c r="CKG160" s="4"/>
      <c r="CKH160" s="4"/>
      <c r="CKI160" s="4"/>
      <c r="CKJ160" s="4"/>
      <c r="CKK160" s="4"/>
      <c r="CKL160" s="4"/>
      <c r="CKM160" s="4"/>
      <c r="CKN160" s="4"/>
      <c r="CKO160" s="4"/>
      <c r="CKP160" s="4"/>
      <c r="CKQ160" s="4"/>
      <c r="CKR160" s="4"/>
      <c r="CKS160" s="4"/>
      <c r="CKT160" s="4"/>
      <c r="CKU160" s="4"/>
      <c r="CKV160" s="4"/>
      <c r="CKW160" s="4"/>
      <c r="CKX160" s="4"/>
      <c r="CKY160" s="4"/>
      <c r="CKZ160" s="4"/>
      <c r="CLA160" s="4"/>
      <c r="CLB160" s="4"/>
      <c r="CLC160" s="4"/>
      <c r="CLD160" s="4"/>
      <c r="CLE160" s="4"/>
      <c r="CLF160" s="4"/>
      <c r="CLG160" s="4"/>
      <c r="CLH160" s="4"/>
      <c r="CLI160" s="4"/>
      <c r="CLJ160" s="4"/>
      <c r="CLK160" s="4"/>
      <c r="CLL160" s="4"/>
      <c r="CLM160" s="4"/>
      <c r="CLN160" s="4"/>
      <c r="CLO160" s="4"/>
      <c r="CLP160" s="4"/>
      <c r="CLQ160" s="4"/>
      <c r="CLR160" s="4"/>
      <c r="CLS160" s="4"/>
      <c r="CLT160" s="4"/>
      <c r="CLU160" s="4"/>
      <c r="CLV160" s="4"/>
      <c r="CLW160" s="4"/>
      <c r="CLX160" s="4"/>
      <c r="CLY160" s="4"/>
      <c r="CLZ160" s="4"/>
      <c r="CMA160" s="4"/>
      <c r="CMB160" s="4"/>
      <c r="CMC160" s="4"/>
      <c r="CMD160" s="4"/>
      <c r="CME160" s="4"/>
      <c r="CMF160" s="4"/>
      <c r="CMG160" s="4"/>
      <c r="CMH160" s="4"/>
      <c r="CMI160" s="4"/>
      <c r="CMJ160" s="4"/>
      <c r="CMK160" s="4"/>
      <c r="CML160" s="4"/>
      <c r="CMM160" s="4"/>
      <c r="CMN160" s="4"/>
      <c r="CMO160" s="4"/>
      <c r="CMP160" s="4"/>
      <c r="CMQ160" s="4"/>
      <c r="CMR160" s="4"/>
      <c r="CMS160" s="4"/>
      <c r="CMT160" s="4"/>
      <c r="CMU160" s="4"/>
      <c r="CMV160" s="4"/>
      <c r="CMW160" s="4"/>
      <c r="CMX160" s="4"/>
      <c r="CMY160" s="4"/>
      <c r="CMZ160" s="4"/>
      <c r="CNA160" s="4"/>
      <c r="CNB160" s="4"/>
      <c r="CNC160" s="4"/>
      <c r="CND160" s="4"/>
      <c r="CNE160" s="4"/>
      <c r="CNF160" s="4"/>
      <c r="CNG160" s="4"/>
      <c r="CNH160" s="4"/>
      <c r="CNI160" s="4"/>
      <c r="CNJ160" s="4"/>
      <c r="CNK160" s="4"/>
      <c r="CNL160" s="4"/>
      <c r="CNM160" s="4"/>
      <c r="CNN160" s="4"/>
      <c r="CNO160" s="4"/>
      <c r="CNP160" s="4"/>
      <c r="CNQ160" s="4"/>
      <c r="CNR160" s="4"/>
      <c r="CNS160" s="4"/>
      <c r="CNT160" s="4"/>
      <c r="CNU160" s="4"/>
      <c r="CNV160" s="4"/>
      <c r="CNW160" s="4"/>
      <c r="CNX160" s="4"/>
      <c r="CNY160" s="4"/>
      <c r="CNZ160" s="4"/>
      <c r="COA160" s="4"/>
      <c r="COB160" s="4"/>
      <c r="COC160" s="4"/>
      <c r="COD160" s="4"/>
      <c r="COE160" s="4"/>
      <c r="COF160" s="4"/>
      <c r="COG160" s="4"/>
      <c r="COH160" s="4"/>
      <c r="COI160" s="4"/>
      <c r="COJ160" s="4"/>
      <c r="COK160" s="4"/>
      <c r="COL160" s="4"/>
      <c r="COM160" s="4"/>
      <c r="CON160" s="4"/>
      <c r="COO160" s="4"/>
      <c r="COP160" s="4"/>
      <c r="COQ160" s="4"/>
      <c r="COR160" s="4"/>
      <c r="COS160" s="4"/>
      <c r="COT160" s="4"/>
      <c r="COU160" s="4"/>
      <c r="COV160" s="4"/>
      <c r="COW160" s="4"/>
      <c r="COX160" s="4"/>
      <c r="COY160" s="4"/>
      <c r="COZ160" s="4"/>
      <c r="CPA160" s="4"/>
      <c r="CPB160" s="4"/>
      <c r="CPC160" s="4"/>
      <c r="CPD160" s="4"/>
      <c r="CPE160" s="4"/>
      <c r="CPF160" s="4"/>
      <c r="CPG160" s="4"/>
      <c r="CPH160" s="4"/>
      <c r="CPI160" s="4"/>
      <c r="CPJ160" s="4"/>
      <c r="CPK160" s="4"/>
      <c r="CPL160" s="4"/>
      <c r="CPM160" s="4"/>
      <c r="CPN160" s="4"/>
      <c r="CPO160" s="4"/>
      <c r="CPP160" s="4"/>
      <c r="CPQ160" s="4"/>
      <c r="CPR160" s="4"/>
      <c r="CPS160" s="4"/>
      <c r="CPT160" s="4"/>
      <c r="CPU160" s="4"/>
      <c r="CPV160" s="4"/>
      <c r="CPW160" s="4"/>
      <c r="CPX160" s="4"/>
      <c r="CPY160" s="4"/>
      <c r="CPZ160" s="4"/>
      <c r="CQA160" s="4"/>
      <c r="CQB160" s="4"/>
      <c r="CQC160" s="4"/>
      <c r="CQD160" s="4"/>
      <c r="CQE160" s="4"/>
      <c r="CQF160" s="4"/>
      <c r="CQG160" s="4"/>
      <c r="CQH160" s="4"/>
      <c r="CQI160" s="4"/>
      <c r="CQJ160" s="4"/>
      <c r="CQK160" s="4"/>
      <c r="CQL160" s="4"/>
      <c r="CQM160" s="4"/>
      <c r="CQN160" s="4"/>
      <c r="CQO160" s="4"/>
      <c r="CQP160" s="4"/>
      <c r="CQQ160" s="4"/>
      <c r="CQR160" s="4"/>
      <c r="CQS160" s="4"/>
      <c r="CQT160" s="4"/>
      <c r="CQU160" s="4"/>
      <c r="CQV160" s="4"/>
      <c r="CQW160" s="4"/>
      <c r="CQX160" s="4"/>
      <c r="CQY160" s="4"/>
      <c r="CQZ160" s="4"/>
      <c r="CRA160" s="4"/>
      <c r="CRB160" s="4"/>
      <c r="CRC160" s="4"/>
      <c r="CRD160" s="4"/>
      <c r="CRE160" s="4"/>
      <c r="CRF160" s="4"/>
      <c r="CRG160" s="4"/>
      <c r="CRH160" s="4"/>
      <c r="CRI160" s="4"/>
      <c r="CRJ160" s="4"/>
      <c r="CRK160" s="4"/>
      <c r="CRL160" s="4"/>
      <c r="CRM160" s="4"/>
      <c r="CRN160" s="4"/>
      <c r="CRO160" s="4"/>
      <c r="CRP160" s="4"/>
      <c r="CRQ160" s="4"/>
      <c r="CRR160" s="4"/>
      <c r="CRS160" s="4"/>
      <c r="CRT160" s="4"/>
      <c r="CRU160" s="4"/>
      <c r="CRV160" s="4"/>
      <c r="CRW160" s="4"/>
      <c r="CRX160" s="4"/>
      <c r="CRY160" s="4"/>
      <c r="CRZ160" s="4"/>
      <c r="CSA160" s="4"/>
      <c r="CSB160" s="4"/>
      <c r="CSC160" s="4"/>
      <c r="CSD160" s="4"/>
      <c r="CSE160" s="4"/>
      <c r="CSF160" s="4"/>
      <c r="CSG160" s="4"/>
      <c r="CSH160" s="4"/>
      <c r="CSI160" s="4"/>
      <c r="CSJ160" s="4"/>
      <c r="CSK160" s="4"/>
      <c r="CSL160" s="4"/>
      <c r="CSM160" s="4"/>
      <c r="CSN160" s="4"/>
      <c r="CSO160" s="4"/>
      <c r="CSP160" s="4"/>
      <c r="CSQ160" s="4"/>
      <c r="CSR160" s="4"/>
      <c r="CSS160" s="4"/>
      <c r="CST160" s="4"/>
      <c r="CSU160" s="4"/>
      <c r="CSV160" s="4"/>
      <c r="CSW160" s="4"/>
      <c r="CSX160" s="4"/>
      <c r="CSY160" s="4"/>
      <c r="CSZ160" s="4"/>
      <c r="CTA160" s="4"/>
      <c r="CTB160" s="4"/>
      <c r="CTC160" s="4"/>
      <c r="CTD160" s="4"/>
      <c r="CTE160" s="4"/>
      <c r="CTF160" s="4"/>
      <c r="CTG160" s="4"/>
      <c r="CTH160" s="4"/>
      <c r="CTI160" s="4"/>
      <c r="CTJ160" s="4"/>
      <c r="CTK160" s="4"/>
      <c r="CTL160" s="4"/>
      <c r="CTM160" s="4"/>
      <c r="CTN160" s="4"/>
      <c r="CTO160" s="4"/>
      <c r="CTP160" s="4"/>
      <c r="CTQ160" s="4"/>
      <c r="CTR160" s="4"/>
      <c r="CTS160" s="4"/>
      <c r="CTT160" s="4"/>
      <c r="CTU160" s="4"/>
      <c r="CTV160" s="4"/>
      <c r="CTW160" s="4"/>
      <c r="CTX160" s="4"/>
      <c r="CTY160" s="4"/>
      <c r="CTZ160" s="4"/>
      <c r="CUA160" s="4"/>
      <c r="CUB160" s="4"/>
      <c r="CUC160" s="4"/>
      <c r="CUD160" s="4"/>
      <c r="CUE160" s="4"/>
      <c r="CUF160" s="4"/>
      <c r="CUG160" s="4"/>
      <c r="CUH160" s="4"/>
      <c r="CUI160" s="4"/>
      <c r="CUJ160" s="4"/>
      <c r="CUK160" s="4"/>
      <c r="CUL160" s="4"/>
      <c r="CUM160" s="4"/>
      <c r="CUN160" s="4"/>
      <c r="CUO160" s="4"/>
      <c r="CUP160" s="4"/>
      <c r="CUQ160" s="4"/>
      <c r="CUR160" s="4"/>
      <c r="CUS160" s="4"/>
      <c r="CUT160" s="4"/>
      <c r="CUU160" s="4"/>
      <c r="CUV160" s="4"/>
      <c r="CUW160" s="4"/>
      <c r="CUX160" s="4"/>
      <c r="CUY160" s="4"/>
      <c r="CUZ160" s="4"/>
      <c r="CVA160" s="4"/>
      <c r="CVB160" s="4"/>
      <c r="CVC160" s="4"/>
      <c r="CVD160" s="4"/>
      <c r="CVE160" s="4"/>
      <c r="CVF160" s="4"/>
      <c r="CVG160" s="4"/>
      <c r="CVH160" s="4"/>
      <c r="CVI160" s="4"/>
      <c r="CVJ160" s="4"/>
      <c r="CVK160" s="4"/>
      <c r="CVL160" s="4"/>
      <c r="CVM160" s="4"/>
      <c r="CVN160" s="4"/>
      <c r="CVO160" s="4"/>
      <c r="CVP160" s="4"/>
      <c r="CVQ160" s="4"/>
      <c r="CVR160" s="4"/>
      <c r="CVS160" s="4"/>
      <c r="CVT160" s="4"/>
      <c r="CVU160" s="4"/>
      <c r="CVV160" s="4"/>
      <c r="CVW160" s="4"/>
      <c r="CVX160" s="4"/>
      <c r="CVY160" s="4"/>
      <c r="CVZ160" s="4"/>
      <c r="CWA160" s="4"/>
      <c r="CWB160" s="4"/>
      <c r="CWC160" s="4"/>
      <c r="CWD160" s="4"/>
      <c r="CWE160" s="4"/>
      <c r="CWF160" s="4"/>
      <c r="CWG160" s="4"/>
      <c r="CWH160" s="4"/>
      <c r="CWI160" s="4"/>
      <c r="CWJ160" s="4"/>
      <c r="CWK160" s="4"/>
      <c r="CWL160" s="4"/>
      <c r="CWM160" s="4"/>
      <c r="CWN160" s="4"/>
      <c r="CWO160" s="4"/>
      <c r="CWP160" s="4"/>
      <c r="CWQ160" s="4"/>
      <c r="CWR160" s="4"/>
      <c r="CWS160" s="4"/>
      <c r="CWT160" s="4"/>
      <c r="CWU160" s="4"/>
      <c r="CWV160" s="4"/>
      <c r="CWW160" s="4"/>
      <c r="CWX160" s="4"/>
      <c r="CWY160" s="4"/>
      <c r="CWZ160" s="4"/>
      <c r="CXA160" s="4"/>
      <c r="CXB160" s="4"/>
      <c r="CXC160" s="4"/>
      <c r="CXD160" s="4"/>
      <c r="CXE160" s="4"/>
      <c r="CXF160" s="4"/>
      <c r="CXG160" s="4"/>
      <c r="CXH160" s="4"/>
      <c r="CXI160" s="4"/>
      <c r="CXJ160" s="4"/>
      <c r="CXK160" s="4"/>
      <c r="CXL160" s="4"/>
      <c r="CXM160" s="4"/>
      <c r="CXN160" s="4"/>
      <c r="CXO160" s="4"/>
      <c r="CXP160" s="4"/>
      <c r="CXQ160" s="4"/>
      <c r="CXR160" s="4"/>
      <c r="CXS160" s="4"/>
      <c r="CXT160" s="4"/>
      <c r="CXU160" s="4"/>
      <c r="CXV160" s="4"/>
      <c r="CXW160" s="4"/>
      <c r="CXX160" s="4"/>
      <c r="CXY160" s="4"/>
      <c r="CXZ160" s="4"/>
      <c r="CYA160" s="4"/>
      <c r="CYB160" s="4"/>
      <c r="CYC160" s="4"/>
      <c r="CYD160" s="4"/>
      <c r="CYE160" s="4"/>
      <c r="CYF160" s="4"/>
      <c r="CYG160" s="4"/>
      <c r="CYH160" s="4"/>
      <c r="CYI160" s="4"/>
      <c r="CYJ160" s="4"/>
      <c r="CYK160" s="4"/>
      <c r="CYL160" s="4"/>
      <c r="CYM160" s="4"/>
      <c r="CYN160" s="4"/>
      <c r="CYO160" s="4"/>
      <c r="CYP160" s="4"/>
      <c r="CYQ160" s="4"/>
      <c r="CYR160" s="4"/>
      <c r="CYS160" s="4"/>
      <c r="CYT160" s="4"/>
      <c r="CYU160" s="4"/>
      <c r="CYV160" s="4"/>
      <c r="CYW160" s="4"/>
      <c r="CYX160" s="4"/>
      <c r="CYY160" s="4"/>
      <c r="CYZ160" s="4"/>
      <c r="CZA160" s="4"/>
      <c r="CZB160" s="4"/>
      <c r="CZC160" s="4"/>
      <c r="CZD160" s="4"/>
      <c r="CZE160" s="4"/>
      <c r="CZF160" s="4"/>
      <c r="CZG160" s="4"/>
      <c r="CZH160" s="4"/>
      <c r="CZI160" s="4"/>
      <c r="CZJ160" s="4"/>
      <c r="CZK160" s="4"/>
      <c r="CZL160" s="4"/>
      <c r="CZM160" s="4"/>
      <c r="CZN160" s="4"/>
      <c r="CZO160" s="4"/>
      <c r="CZP160" s="4"/>
      <c r="CZQ160" s="4"/>
      <c r="CZR160" s="4"/>
      <c r="CZS160" s="4"/>
      <c r="CZT160" s="4"/>
      <c r="CZU160" s="4"/>
      <c r="CZV160" s="4"/>
      <c r="CZW160" s="4"/>
      <c r="CZX160" s="4"/>
      <c r="CZY160" s="4"/>
      <c r="CZZ160" s="4"/>
      <c r="DAA160" s="4"/>
      <c r="DAB160" s="4"/>
      <c r="DAC160" s="4"/>
      <c r="DAD160" s="4"/>
      <c r="DAE160" s="4"/>
      <c r="DAF160" s="4"/>
      <c r="DAG160" s="4"/>
      <c r="DAH160" s="4"/>
      <c r="DAI160" s="4"/>
      <c r="DAJ160" s="4"/>
      <c r="DAK160" s="4"/>
      <c r="DAL160" s="4"/>
      <c r="DAM160" s="4"/>
      <c r="DAN160" s="4"/>
      <c r="DAO160" s="4"/>
      <c r="DAP160" s="4"/>
      <c r="DAQ160" s="4"/>
      <c r="DAR160" s="4"/>
      <c r="DAS160" s="4"/>
      <c r="DAT160" s="4"/>
      <c r="DAU160" s="4"/>
      <c r="DAV160" s="4"/>
      <c r="DAW160" s="4"/>
      <c r="DAX160" s="4"/>
      <c r="DAY160" s="4"/>
      <c r="DAZ160" s="4"/>
      <c r="DBA160" s="4"/>
      <c r="DBB160" s="4"/>
      <c r="DBC160" s="4"/>
      <c r="DBD160" s="4"/>
      <c r="DBE160" s="4"/>
      <c r="DBF160" s="4"/>
      <c r="DBG160" s="4"/>
      <c r="DBH160" s="4"/>
      <c r="DBI160" s="4"/>
      <c r="DBJ160" s="4"/>
      <c r="DBK160" s="4"/>
      <c r="DBL160" s="4"/>
      <c r="DBM160" s="4"/>
      <c r="DBN160" s="4"/>
      <c r="DBO160" s="4"/>
      <c r="DBP160" s="4"/>
      <c r="DBQ160" s="4"/>
      <c r="DBR160" s="4"/>
      <c r="DBS160" s="4"/>
      <c r="DBT160" s="4"/>
      <c r="DBU160" s="4"/>
      <c r="DBV160" s="4"/>
      <c r="DBW160" s="4"/>
      <c r="DBX160" s="4"/>
      <c r="DBY160" s="4"/>
      <c r="DBZ160" s="4"/>
      <c r="DCA160" s="4"/>
      <c r="DCB160" s="4"/>
      <c r="DCC160" s="4"/>
      <c r="DCD160" s="4"/>
      <c r="DCE160" s="4"/>
      <c r="DCF160" s="4"/>
      <c r="DCG160" s="4"/>
      <c r="DCH160" s="4"/>
      <c r="DCI160" s="4"/>
      <c r="DCJ160" s="4"/>
      <c r="DCK160" s="4"/>
      <c r="DCL160" s="4"/>
      <c r="DCM160" s="4"/>
      <c r="DCN160" s="4"/>
      <c r="DCO160" s="4"/>
      <c r="DCP160" s="4"/>
      <c r="DCQ160" s="4"/>
      <c r="DCR160" s="4"/>
      <c r="DCS160" s="4"/>
      <c r="DCT160" s="4"/>
      <c r="DCU160" s="4"/>
      <c r="DCV160" s="4"/>
      <c r="DCW160" s="4"/>
      <c r="DCX160" s="4"/>
      <c r="DCY160" s="4"/>
      <c r="DCZ160" s="4"/>
      <c r="DDA160" s="4"/>
      <c r="DDB160" s="4"/>
      <c r="DDC160" s="4"/>
      <c r="DDD160" s="4"/>
      <c r="DDE160" s="4"/>
      <c r="DDF160" s="4"/>
      <c r="DDG160" s="4"/>
      <c r="DDH160" s="4"/>
      <c r="DDI160" s="4"/>
      <c r="DDJ160" s="4"/>
      <c r="DDK160" s="4"/>
      <c r="DDL160" s="4"/>
      <c r="DDM160" s="4"/>
      <c r="DDN160" s="4"/>
      <c r="DDO160" s="4"/>
      <c r="DDP160" s="4"/>
      <c r="DDQ160" s="4"/>
      <c r="DDR160" s="4"/>
      <c r="DDS160" s="4"/>
      <c r="DDT160" s="4"/>
      <c r="DDU160" s="4"/>
      <c r="DDV160" s="4"/>
      <c r="DDW160" s="4"/>
      <c r="DDX160" s="4"/>
      <c r="DDY160" s="4"/>
      <c r="DDZ160" s="4"/>
      <c r="DEA160" s="4"/>
      <c r="DEB160" s="4"/>
      <c r="DEC160" s="4"/>
      <c r="DED160" s="4"/>
      <c r="DEE160" s="4"/>
      <c r="DEF160" s="4"/>
      <c r="DEG160" s="4"/>
      <c r="DEH160" s="4"/>
      <c r="DEI160" s="4"/>
      <c r="DEJ160" s="4"/>
      <c r="DEK160" s="4"/>
      <c r="DEL160" s="4"/>
      <c r="DEM160" s="4"/>
      <c r="DEN160" s="4"/>
      <c r="DEO160" s="4"/>
      <c r="DEP160" s="4"/>
      <c r="DEQ160" s="4"/>
      <c r="DER160" s="4"/>
      <c r="DES160" s="4"/>
      <c r="DET160" s="4"/>
      <c r="DEU160" s="4"/>
      <c r="DEV160" s="4"/>
      <c r="DEW160" s="4"/>
      <c r="DEX160" s="4"/>
      <c r="DEY160" s="4"/>
      <c r="DEZ160" s="4"/>
      <c r="DFA160" s="4"/>
      <c r="DFB160" s="4"/>
      <c r="DFC160" s="4"/>
      <c r="DFD160" s="4"/>
      <c r="DFE160" s="4"/>
      <c r="DFF160" s="4"/>
      <c r="DFG160" s="4"/>
      <c r="DFH160" s="4"/>
      <c r="DFI160" s="4"/>
      <c r="DFJ160" s="4"/>
      <c r="DFK160" s="4"/>
      <c r="DFL160" s="4"/>
      <c r="DFM160" s="4"/>
      <c r="DFN160" s="4"/>
      <c r="DFO160" s="4"/>
      <c r="DFP160" s="4"/>
      <c r="DFQ160" s="4"/>
      <c r="DFR160" s="4"/>
      <c r="DFS160" s="4"/>
      <c r="DFT160" s="4"/>
      <c r="DFU160" s="4"/>
      <c r="DFV160" s="4"/>
      <c r="DFW160" s="4"/>
      <c r="DFX160" s="4"/>
      <c r="DFY160" s="4"/>
      <c r="DFZ160" s="4"/>
      <c r="DGA160" s="4"/>
      <c r="DGB160" s="4"/>
      <c r="DGC160" s="4"/>
      <c r="DGD160" s="4"/>
      <c r="DGE160" s="4"/>
      <c r="DGF160" s="4"/>
      <c r="DGG160" s="4"/>
      <c r="DGH160" s="4"/>
      <c r="DGI160" s="4"/>
      <c r="DGJ160" s="4"/>
      <c r="DGK160" s="4"/>
      <c r="DGL160" s="4"/>
      <c r="DGM160" s="4"/>
      <c r="DGN160" s="4"/>
      <c r="DGO160" s="4"/>
      <c r="DGP160" s="4"/>
      <c r="DGQ160" s="4"/>
      <c r="DGR160" s="4"/>
      <c r="DGS160" s="4"/>
      <c r="DGT160" s="4"/>
      <c r="DGU160" s="4"/>
      <c r="DGV160" s="4"/>
      <c r="DGW160" s="4"/>
      <c r="DGX160" s="4"/>
      <c r="DGY160" s="4"/>
      <c r="DGZ160" s="4"/>
      <c r="DHA160" s="4"/>
      <c r="DHB160" s="4"/>
      <c r="DHC160" s="4"/>
      <c r="DHD160" s="4"/>
      <c r="DHE160" s="4"/>
      <c r="DHF160" s="4"/>
      <c r="DHG160" s="4"/>
      <c r="DHH160" s="4"/>
      <c r="DHI160" s="4"/>
      <c r="DHJ160" s="4"/>
      <c r="DHK160" s="4"/>
      <c r="DHL160" s="4"/>
      <c r="DHM160" s="4"/>
      <c r="DHN160" s="4"/>
      <c r="DHO160" s="4"/>
      <c r="DHP160" s="4"/>
      <c r="DHQ160" s="4"/>
      <c r="DHR160" s="4"/>
      <c r="DHS160" s="4"/>
      <c r="DHT160" s="4"/>
      <c r="DHU160" s="4"/>
      <c r="DHV160" s="4"/>
      <c r="DHW160" s="4"/>
      <c r="DHX160" s="4"/>
      <c r="DHY160" s="4"/>
      <c r="DHZ160" s="4"/>
      <c r="DIA160" s="4"/>
      <c r="DIB160" s="4"/>
      <c r="DIC160" s="4"/>
      <c r="DID160" s="4"/>
      <c r="DIE160" s="4"/>
      <c r="DIF160" s="4"/>
      <c r="DIG160" s="4"/>
      <c r="DIH160" s="4"/>
      <c r="DII160" s="4"/>
      <c r="DIJ160" s="4"/>
      <c r="DIK160" s="4"/>
      <c r="DIL160" s="4"/>
      <c r="DIM160" s="4"/>
      <c r="DIN160" s="4"/>
      <c r="DIO160" s="4"/>
      <c r="DIP160" s="4"/>
      <c r="DIQ160" s="4"/>
      <c r="DIR160" s="4"/>
      <c r="DIS160" s="4"/>
      <c r="DIT160" s="4"/>
      <c r="DIU160" s="4"/>
      <c r="DIV160" s="4"/>
      <c r="DIW160" s="4"/>
      <c r="DIX160" s="4"/>
      <c r="DIY160" s="4"/>
      <c r="DIZ160" s="4"/>
      <c r="DJA160" s="4"/>
      <c r="DJB160" s="4"/>
      <c r="DJC160" s="4"/>
      <c r="DJD160" s="4"/>
      <c r="DJE160" s="4"/>
      <c r="DJF160" s="4"/>
      <c r="DJG160" s="4"/>
      <c r="DJH160" s="4"/>
      <c r="DJI160" s="4"/>
      <c r="DJJ160" s="4"/>
      <c r="DJK160" s="4"/>
      <c r="DJL160" s="4"/>
      <c r="DJM160" s="4"/>
      <c r="DJN160" s="4"/>
      <c r="DJO160" s="4"/>
      <c r="DJP160" s="4"/>
      <c r="DJQ160" s="4"/>
      <c r="DJR160" s="4"/>
      <c r="DJS160" s="4"/>
      <c r="DJT160" s="4"/>
      <c r="DJU160" s="4"/>
      <c r="DJV160" s="4"/>
      <c r="DJW160" s="4"/>
      <c r="DJX160" s="4"/>
      <c r="DJY160" s="4"/>
      <c r="DJZ160" s="4"/>
      <c r="DKA160" s="4"/>
      <c r="DKB160" s="4"/>
      <c r="DKC160" s="4"/>
      <c r="DKD160" s="4"/>
      <c r="DKE160" s="4"/>
      <c r="DKF160" s="4"/>
      <c r="DKG160" s="4"/>
      <c r="DKH160" s="4"/>
      <c r="DKI160" s="4"/>
      <c r="DKJ160" s="4"/>
      <c r="DKK160" s="4"/>
      <c r="DKL160" s="4"/>
      <c r="DKM160" s="4"/>
      <c r="DKN160" s="4"/>
      <c r="DKO160" s="4"/>
      <c r="DKP160" s="4"/>
      <c r="DKQ160" s="4"/>
      <c r="DKR160" s="4"/>
      <c r="DKS160" s="4"/>
      <c r="DKT160" s="4"/>
      <c r="DKU160" s="4"/>
      <c r="DKV160" s="4"/>
      <c r="DKW160" s="4"/>
      <c r="DKX160" s="4"/>
      <c r="DKY160" s="4"/>
      <c r="DKZ160" s="4"/>
      <c r="DLA160" s="4"/>
      <c r="DLB160" s="4"/>
      <c r="DLC160" s="4"/>
      <c r="DLD160" s="4"/>
      <c r="DLE160" s="4"/>
      <c r="DLF160" s="4"/>
      <c r="DLG160" s="4"/>
      <c r="DLH160" s="4"/>
      <c r="DLI160" s="4"/>
      <c r="DLJ160" s="4"/>
      <c r="DLK160" s="4"/>
      <c r="DLL160" s="4"/>
      <c r="DLM160" s="4"/>
      <c r="DLN160" s="4"/>
      <c r="DLO160" s="4"/>
      <c r="DLP160" s="4"/>
      <c r="DLQ160" s="4"/>
      <c r="DLR160" s="4"/>
      <c r="DLS160" s="4"/>
      <c r="DLT160" s="4"/>
      <c r="DLU160" s="4"/>
      <c r="DLV160" s="4"/>
      <c r="DLW160" s="4"/>
      <c r="DLX160" s="4"/>
      <c r="DLY160" s="4"/>
      <c r="DLZ160" s="4"/>
      <c r="DMA160" s="4"/>
      <c r="DMB160" s="4"/>
      <c r="DMC160" s="4"/>
      <c r="DMD160" s="4"/>
      <c r="DME160" s="4"/>
      <c r="DMF160" s="4"/>
      <c r="DMG160" s="4"/>
      <c r="DMH160" s="4"/>
      <c r="DMI160" s="4"/>
      <c r="DMJ160" s="4"/>
      <c r="DMK160" s="4"/>
      <c r="DML160" s="4"/>
      <c r="DMM160" s="4"/>
      <c r="DMN160" s="4"/>
      <c r="DMO160" s="4"/>
      <c r="DMP160" s="4"/>
      <c r="DMQ160" s="4"/>
      <c r="DMR160" s="4"/>
      <c r="DMS160" s="4"/>
      <c r="DMT160" s="4"/>
      <c r="DMU160" s="4"/>
      <c r="DMV160" s="4"/>
      <c r="DMW160" s="4"/>
      <c r="DMX160" s="4"/>
      <c r="DMY160" s="4"/>
      <c r="DMZ160" s="4"/>
      <c r="DNA160" s="4"/>
      <c r="DNB160" s="4"/>
      <c r="DNC160" s="4"/>
      <c r="DND160" s="4"/>
      <c r="DNE160" s="4"/>
      <c r="DNF160" s="4"/>
      <c r="DNG160" s="4"/>
      <c r="DNH160" s="4"/>
      <c r="DNI160" s="4"/>
      <c r="DNJ160" s="4"/>
      <c r="DNK160" s="4"/>
      <c r="DNL160" s="4"/>
      <c r="DNM160" s="4"/>
      <c r="DNN160" s="4"/>
      <c r="DNO160" s="4"/>
      <c r="DNP160" s="4"/>
      <c r="DNQ160" s="4"/>
      <c r="DNR160" s="4"/>
      <c r="DNS160" s="4"/>
      <c r="DNT160" s="4"/>
      <c r="DNU160" s="4"/>
      <c r="DNV160" s="4"/>
      <c r="DNW160" s="4"/>
      <c r="DNX160" s="4"/>
      <c r="DNY160" s="4"/>
      <c r="DNZ160" s="4"/>
      <c r="DOA160" s="4"/>
      <c r="DOB160" s="4"/>
      <c r="DOC160" s="4"/>
      <c r="DOD160" s="4"/>
      <c r="DOE160" s="4"/>
      <c r="DOF160" s="4"/>
      <c r="DOG160" s="4"/>
      <c r="DOH160" s="4"/>
      <c r="DOI160" s="4"/>
      <c r="DOJ160" s="4"/>
      <c r="DOK160" s="4"/>
      <c r="DOL160" s="4"/>
      <c r="DOM160" s="4"/>
      <c r="DON160" s="4"/>
      <c r="DOO160" s="4"/>
      <c r="DOP160" s="4"/>
      <c r="DOQ160" s="4"/>
      <c r="DOR160" s="4"/>
      <c r="DOS160" s="4"/>
      <c r="DOT160" s="4"/>
      <c r="DOU160" s="4"/>
      <c r="DOV160" s="4"/>
      <c r="DOW160" s="4"/>
      <c r="DOX160" s="4"/>
      <c r="DOY160" s="4"/>
      <c r="DOZ160" s="4"/>
      <c r="DPA160" s="4"/>
      <c r="DPB160" s="4"/>
      <c r="DPC160" s="4"/>
      <c r="DPD160" s="4"/>
      <c r="DPE160" s="4"/>
      <c r="DPF160" s="4"/>
      <c r="DPG160" s="4"/>
      <c r="DPH160" s="4"/>
      <c r="DPI160" s="4"/>
      <c r="DPJ160" s="4"/>
      <c r="DPK160" s="4"/>
      <c r="DPL160" s="4"/>
      <c r="DPM160" s="4"/>
      <c r="DPN160" s="4"/>
      <c r="DPO160" s="4"/>
      <c r="DPP160" s="4"/>
      <c r="DPQ160" s="4"/>
      <c r="DPR160" s="4"/>
      <c r="DPS160" s="4"/>
      <c r="DPT160" s="4"/>
      <c r="DPU160" s="4"/>
      <c r="DPV160" s="4"/>
      <c r="DPW160" s="4"/>
      <c r="DPX160" s="4"/>
      <c r="DPY160" s="4"/>
      <c r="DPZ160" s="4"/>
      <c r="DQA160" s="4"/>
      <c r="DQB160" s="4"/>
      <c r="DQC160" s="4"/>
      <c r="DQD160" s="4"/>
      <c r="DQE160" s="4"/>
      <c r="DQF160" s="4"/>
      <c r="DQG160" s="4"/>
      <c r="DQH160" s="4"/>
      <c r="DQI160" s="4"/>
      <c r="DQJ160" s="4"/>
      <c r="DQK160" s="4"/>
      <c r="DQL160" s="4"/>
      <c r="DQM160" s="4"/>
      <c r="DQN160" s="4"/>
      <c r="DQO160" s="4"/>
      <c r="DQP160" s="4"/>
      <c r="DQQ160" s="4"/>
      <c r="DQR160" s="4"/>
      <c r="DQS160" s="4"/>
      <c r="DQT160" s="4"/>
      <c r="DQU160" s="4"/>
      <c r="DQV160" s="4"/>
      <c r="DQW160" s="4"/>
      <c r="DQX160" s="4"/>
      <c r="DQY160" s="4"/>
      <c r="DQZ160" s="4"/>
      <c r="DRA160" s="4"/>
      <c r="DRB160" s="4"/>
      <c r="DRC160" s="4"/>
      <c r="DRD160" s="4"/>
      <c r="DRE160" s="4"/>
      <c r="DRF160" s="4"/>
      <c r="DRG160" s="4"/>
      <c r="DRH160" s="4"/>
      <c r="DRI160" s="4"/>
      <c r="DRJ160" s="4"/>
      <c r="DRK160" s="4"/>
      <c r="DRL160" s="4"/>
      <c r="DRM160" s="4"/>
      <c r="DRN160" s="4"/>
      <c r="DRO160" s="4"/>
      <c r="DRP160" s="4"/>
      <c r="DRQ160" s="4"/>
      <c r="DRR160" s="4"/>
      <c r="DRS160" s="4"/>
      <c r="DRT160" s="4"/>
      <c r="DRU160" s="4"/>
      <c r="DRV160" s="4"/>
      <c r="DRW160" s="4"/>
      <c r="DRX160" s="4"/>
      <c r="DRY160" s="4"/>
      <c r="DRZ160" s="4"/>
      <c r="DSA160" s="4"/>
      <c r="DSB160" s="4"/>
      <c r="DSC160" s="4"/>
      <c r="DSD160" s="4"/>
      <c r="DSE160" s="4"/>
      <c r="DSF160" s="4"/>
      <c r="DSG160" s="4"/>
      <c r="DSH160" s="4"/>
      <c r="DSI160" s="4"/>
      <c r="DSJ160" s="4"/>
      <c r="DSK160" s="4"/>
      <c r="DSL160" s="4"/>
      <c r="DSM160" s="4"/>
      <c r="DSN160" s="4"/>
      <c r="DSO160" s="4"/>
      <c r="DSP160" s="4"/>
      <c r="DSQ160" s="4"/>
      <c r="DSR160" s="4"/>
      <c r="DSS160" s="4"/>
      <c r="DST160" s="4"/>
      <c r="DSU160" s="4"/>
      <c r="DSV160" s="4"/>
      <c r="DSW160" s="4"/>
      <c r="DSX160" s="4"/>
      <c r="DSY160" s="4"/>
      <c r="DSZ160" s="4"/>
      <c r="DTA160" s="4"/>
      <c r="DTB160" s="4"/>
      <c r="DTC160" s="4"/>
      <c r="DTD160" s="4"/>
      <c r="DTE160" s="4"/>
      <c r="DTF160" s="4"/>
      <c r="DTG160" s="4"/>
      <c r="DTH160" s="4"/>
      <c r="DTI160" s="4"/>
      <c r="DTJ160" s="4"/>
      <c r="DTK160" s="4"/>
      <c r="DTL160" s="4"/>
      <c r="DTM160" s="4"/>
      <c r="DTN160" s="4"/>
      <c r="DTO160" s="4"/>
      <c r="DTP160" s="4"/>
      <c r="DTQ160" s="4"/>
      <c r="DTR160" s="4"/>
      <c r="DTS160" s="4"/>
      <c r="DTT160" s="4"/>
      <c r="DTU160" s="4"/>
      <c r="DTV160" s="4"/>
      <c r="DTW160" s="4"/>
      <c r="DTX160" s="4"/>
      <c r="DTY160" s="4"/>
      <c r="DTZ160" s="4"/>
      <c r="DUA160" s="4"/>
      <c r="DUB160" s="4"/>
      <c r="DUC160" s="4"/>
      <c r="DUD160" s="4"/>
      <c r="DUE160" s="4"/>
      <c r="DUF160" s="4"/>
      <c r="DUG160" s="4"/>
      <c r="DUH160" s="4"/>
      <c r="DUI160" s="4"/>
      <c r="DUJ160" s="4"/>
      <c r="DUK160" s="4"/>
      <c r="DUL160" s="4"/>
      <c r="DUM160" s="4"/>
      <c r="DUN160" s="4"/>
      <c r="DUO160" s="4"/>
      <c r="DUP160" s="4"/>
      <c r="DUQ160" s="4"/>
      <c r="DUR160" s="4"/>
      <c r="DUS160" s="4"/>
      <c r="DUT160" s="4"/>
      <c r="DUU160" s="4"/>
      <c r="DUV160" s="4"/>
      <c r="DUW160" s="4"/>
      <c r="DUX160" s="4"/>
      <c r="DUY160" s="4"/>
      <c r="DUZ160" s="4"/>
      <c r="DVA160" s="4"/>
      <c r="DVB160" s="4"/>
      <c r="DVC160" s="4"/>
      <c r="DVD160" s="4"/>
      <c r="DVE160" s="4"/>
      <c r="DVF160" s="4"/>
      <c r="DVG160" s="4"/>
      <c r="DVH160" s="4"/>
      <c r="DVI160" s="4"/>
      <c r="DVJ160" s="4"/>
      <c r="DVK160" s="4"/>
      <c r="DVL160" s="4"/>
      <c r="DVM160" s="4"/>
      <c r="DVN160" s="4"/>
      <c r="DVO160" s="4"/>
      <c r="DVP160" s="4"/>
      <c r="DVQ160" s="4"/>
      <c r="DVR160" s="4"/>
      <c r="DVS160" s="4"/>
      <c r="DVT160" s="4"/>
      <c r="DVU160" s="4"/>
      <c r="DVV160" s="4"/>
      <c r="DVW160" s="4"/>
      <c r="DVX160" s="4"/>
      <c r="DVY160" s="4"/>
      <c r="DVZ160" s="4"/>
      <c r="DWA160" s="4"/>
      <c r="DWB160" s="4"/>
      <c r="DWC160" s="4"/>
      <c r="DWD160" s="4"/>
      <c r="DWE160" s="4"/>
      <c r="DWF160" s="4"/>
      <c r="DWG160" s="4"/>
      <c r="DWH160" s="4"/>
      <c r="DWI160" s="4"/>
      <c r="DWJ160" s="4"/>
      <c r="DWK160" s="4"/>
      <c r="DWL160" s="4"/>
      <c r="DWM160" s="4"/>
      <c r="DWN160" s="4"/>
      <c r="DWO160" s="4"/>
      <c r="DWP160" s="4"/>
      <c r="DWQ160" s="4"/>
      <c r="DWR160" s="4"/>
      <c r="DWS160" s="4"/>
      <c r="DWT160" s="4"/>
      <c r="DWU160" s="4"/>
      <c r="DWV160" s="4"/>
      <c r="DWW160" s="4"/>
      <c r="DWX160" s="4"/>
      <c r="DWY160" s="4"/>
      <c r="DWZ160" s="4"/>
      <c r="DXA160" s="4"/>
      <c r="DXB160" s="4"/>
      <c r="DXC160" s="4"/>
      <c r="DXD160" s="4"/>
      <c r="DXE160" s="4"/>
      <c r="DXF160" s="4"/>
      <c r="DXG160" s="4"/>
      <c r="DXH160" s="4"/>
      <c r="DXI160" s="4"/>
      <c r="DXJ160" s="4"/>
      <c r="DXK160" s="4"/>
      <c r="DXL160" s="4"/>
      <c r="DXM160" s="4"/>
      <c r="DXN160" s="4"/>
      <c r="DXO160" s="4"/>
      <c r="DXP160" s="4"/>
      <c r="DXQ160" s="4"/>
      <c r="DXR160" s="4"/>
      <c r="DXS160" s="4"/>
      <c r="DXT160" s="4"/>
      <c r="DXU160" s="4"/>
      <c r="DXV160" s="4"/>
      <c r="DXW160" s="4"/>
      <c r="DXX160" s="4"/>
      <c r="DXY160" s="4"/>
      <c r="DXZ160" s="4"/>
      <c r="DYA160" s="4"/>
      <c r="DYB160" s="4"/>
      <c r="DYC160" s="4"/>
      <c r="DYD160" s="4"/>
      <c r="DYE160" s="4"/>
      <c r="DYF160" s="4"/>
      <c r="DYG160" s="4"/>
      <c r="DYH160" s="4"/>
      <c r="DYI160" s="4"/>
      <c r="DYJ160" s="4"/>
      <c r="DYK160" s="4"/>
      <c r="DYL160" s="4"/>
      <c r="DYM160" s="4"/>
      <c r="DYN160" s="4"/>
      <c r="DYO160" s="4"/>
      <c r="DYP160" s="4"/>
      <c r="DYQ160" s="4"/>
      <c r="DYR160" s="4"/>
      <c r="DYS160" s="4"/>
      <c r="DYT160" s="4"/>
      <c r="DYU160" s="4"/>
      <c r="DYV160" s="4"/>
      <c r="DYW160" s="4"/>
      <c r="DYX160" s="4"/>
      <c r="DYY160" s="4"/>
      <c r="DYZ160" s="4"/>
      <c r="DZA160" s="4"/>
      <c r="DZB160" s="4"/>
      <c r="DZC160" s="4"/>
      <c r="DZD160" s="4"/>
      <c r="DZE160" s="4"/>
      <c r="DZF160" s="4"/>
      <c r="DZG160" s="4"/>
      <c r="DZH160" s="4"/>
      <c r="DZI160" s="4"/>
      <c r="DZJ160" s="4"/>
      <c r="DZK160" s="4"/>
      <c r="DZL160" s="4"/>
      <c r="DZM160" s="4"/>
      <c r="DZN160" s="4"/>
      <c r="DZO160" s="4"/>
      <c r="DZP160" s="4"/>
      <c r="DZQ160" s="4"/>
      <c r="DZR160" s="4"/>
      <c r="DZS160" s="4"/>
      <c r="DZT160" s="4"/>
      <c r="DZU160" s="4"/>
      <c r="DZV160" s="4"/>
      <c r="DZW160" s="4"/>
      <c r="DZX160" s="4"/>
      <c r="DZY160" s="4"/>
      <c r="DZZ160" s="4"/>
      <c r="EAA160" s="4"/>
      <c r="EAB160" s="4"/>
      <c r="EAC160" s="4"/>
      <c r="EAD160" s="4"/>
      <c r="EAE160" s="4"/>
      <c r="EAF160" s="4"/>
      <c r="EAG160" s="4"/>
      <c r="EAH160" s="4"/>
      <c r="EAI160" s="4"/>
      <c r="EAJ160" s="4"/>
      <c r="EAK160" s="4"/>
      <c r="EAL160" s="4"/>
      <c r="EAM160" s="4"/>
      <c r="EAN160" s="4"/>
      <c r="EAO160" s="4"/>
      <c r="EAP160" s="4"/>
      <c r="EAQ160" s="4"/>
      <c r="EAR160" s="4"/>
      <c r="EAS160" s="4"/>
      <c r="EAT160" s="4"/>
      <c r="EAU160" s="4"/>
      <c r="EAV160" s="4"/>
      <c r="EAW160" s="4"/>
      <c r="EAX160" s="4"/>
      <c r="EAY160" s="4"/>
      <c r="EAZ160" s="4"/>
      <c r="EBA160" s="4"/>
      <c r="EBB160" s="4"/>
      <c r="EBC160" s="4"/>
      <c r="EBD160" s="4"/>
      <c r="EBE160" s="4"/>
      <c r="EBF160" s="4"/>
      <c r="EBG160" s="4"/>
      <c r="EBH160" s="4"/>
      <c r="EBI160" s="4"/>
      <c r="EBJ160" s="4"/>
      <c r="EBK160" s="4"/>
      <c r="EBL160" s="4"/>
      <c r="EBM160" s="4"/>
      <c r="EBN160" s="4"/>
      <c r="EBO160" s="4"/>
      <c r="EBP160" s="4"/>
      <c r="EBQ160" s="4"/>
      <c r="EBR160" s="4"/>
      <c r="EBS160" s="4"/>
      <c r="EBT160" s="4"/>
      <c r="EBU160" s="4"/>
      <c r="EBV160" s="4"/>
      <c r="EBW160" s="4"/>
      <c r="EBX160" s="4"/>
      <c r="EBY160" s="4"/>
      <c r="EBZ160" s="4"/>
      <c r="ECA160" s="4"/>
      <c r="ECB160" s="4"/>
      <c r="ECC160" s="4"/>
      <c r="ECD160" s="4"/>
      <c r="ECE160" s="4"/>
      <c r="ECF160" s="4"/>
      <c r="ECG160" s="4"/>
      <c r="ECH160" s="4"/>
      <c r="ECI160" s="4"/>
      <c r="ECJ160" s="4"/>
      <c r="ECK160" s="4"/>
      <c r="ECL160" s="4"/>
      <c r="ECM160" s="4"/>
      <c r="ECN160" s="4"/>
      <c r="ECO160" s="4"/>
      <c r="ECP160" s="4"/>
      <c r="ECQ160" s="4"/>
      <c r="ECR160" s="4"/>
      <c r="ECS160" s="4"/>
      <c r="ECT160" s="4"/>
      <c r="ECU160" s="4"/>
      <c r="ECV160" s="4"/>
      <c r="ECW160" s="4"/>
      <c r="ECX160" s="4"/>
      <c r="ECY160" s="4"/>
      <c r="ECZ160" s="4"/>
      <c r="EDA160" s="4"/>
      <c r="EDB160" s="4"/>
      <c r="EDC160" s="4"/>
      <c r="EDD160" s="4"/>
      <c r="EDE160" s="4"/>
      <c r="EDF160" s="4"/>
      <c r="EDG160" s="4"/>
      <c r="EDH160" s="4"/>
      <c r="EDI160" s="4"/>
      <c r="EDJ160" s="4"/>
      <c r="EDK160" s="4"/>
      <c r="EDL160" s="4"/>
      <c r="EDM160" s="4"/>
      <c r="EDN160" s="4"/>
      <c r="EDO160" s="4"/>
      <c r="EDP160" s="4"/>
      <c r="EDQ160" s="4"/>
      <c r="EDR160" s="4"/>
      <c r="EDS160" s="4"/>
      <c r="EDT160" s="4"/>
      <c r="EDU160" s="4"/>
      <c r="EDV160" s="4"/>
      <c r="EDW160" s="4"/>
      <c r="EDX160" s="4"/>
      <c r="EDY160" s="4"/>
      <c r="EDZ160" s="4"/>
      <c r="EEA160" s="4"/>
      <c r="EEB160" s="4"/>
      <c r="EEC160" s="4"/>
      <c r="EED160" s="4"/>
      <c r="EEE160" s="4"/>
      <c r="EEF160" s="4"/>
      <c r="EEG160" s="4"/>
      <c r="EEH160" s="4"/>
      <c r="EEI160" s="4"/>
      <c r="EEJ160" s="4"/>
      <c r="EEK160" s="4"/>
      <c r="EEL160" s="4"/>
      <c r="EEM160" s="4"/>
      <c r="EEN160" s="4"/>
      <c r="EEO160" s="4"/>
      <c r="EEP160" s="4"/>
      <c r="EEQ160" s="4"/>
      <c r="EER160" s="4"/>
      <c r="EES160" s="4"/>
      <c r="EET160" s="4"/>
      <c r="EEU160" s="4"/>
      <c r="EEV160" s="4"/>
      <c r="EEW160" s="4"/>
      <c r="EEX160" s="4"/>
      <c r="EEY160" s="4"/>
      <c r="EEZ160" s="4"/>
      <c r="EFA160" s="4"/>
      <c r="EFB160" s="4"/>
      <c r="EFC160" s="4"/>
      <c r="EFD160" s="4"/>
      <c r="EFE160" s="4"/>
      <c r="EFF160" s="4"/>
      <c r="EFG160" s="4"/>
      <c r="EFH160" s="4"/>
      <c r="EFI160" s="4"/>
      <c r="EFJ160" s="4"/>
      <c r="EFK160" s="4"/>
      <c r="EFL160" s="4"/>
      <c r="EFM160" s="4"/>
      <c r="EFN160" s="4"/>
      <c r="EFO160" s="4"/>
      <c r="EFP160" s="4"/>
      <c r="EFQ160" s="4"/>
      <c r="EFR160" s="4"/>
      <c r="EFS160" s="4"/>
      <c r="EFT160" s="4"/>
      <c r="EFU160" s="4"/>
      <c r="EFV160" s="4"/>
      <c r="EFW160" s="4"/>
      <c r="EFX160" s="4"/>
      <c r="EFY160" s="4"/>
      <c r="EFZ160" s="4"/>
      <c r="EGA160" s="4"/>
      <c r="EGB160" s="4"/>
      <c r="EGC160" s="4"/>
      <c r="EGD160" s="4"/>
      <c r="EGE160" s="4"/>
      <c r="EGF160" s="4"/>
      <c r="EGG160" s="4"/>
      <c r="EGH160" s="4"/>
      <c r="EGI160" s="4"/>
      <c r="EGJ160" s="4"/>
      <c r="EGK160" s="4"/>
      <c r="EGL160" s="4"/>
      <c r="EGM160" s="4"/>
      <c r="EGN160" s="4"/>
      <c r="EGO160" s="4"/>
      <c r="EGP160" s="4"/>
      <c r="EGQ160" s="4"/>
      <c r="EGR160" s="4"/>
      <c r="EGS160" s="4"/>
      <c r="EGT160" s="4"/>
      <c r="EGU160" s="4"/>
      <c r="EGV160" s="4"/>
      <c r="EGW160" s="4"/>
      <c r="EGX160" s="4"/>
      <c r="EGY160" s="4"/>
      <c r="EGZ160" s="4"/>
      <c r="EHA160" s="4"/>
      <c r="EHB160" s="4"/>
      <c r="EHC160" s="4"/>
      <c r="EHD160" s="4"/>
      <c r="EHE160" s="4"/>
      <c r="EHF160" s="4"/>
      <c r="EHG160" s="4"/>
      <c r="EHH160" s="4"/>
      <c r="EHI160" s="4"/>
      <c r="EHJ160" s="4"/>
      <c r="EHK160" s="4"/>
      <c r="EHL160" s="4"/>
      <c r="EHM160" s="4"/>
      <c r="EHN160" s="4"/>
      <c r="EHO160" s="4"/>
      <c r="EHP160" s="4"/>
      <c r="EHQ160" s="4"/>
      <c r="EHR160" s="4"/>
      <c r="EHS160" s="4"/>
      <c r="EHT160" s="4"/>
      <c r="EHU160" s="4"/>
      <c r="EHV160" s="4"/>
      <c r="EHW160" s="4"/>
      <c r="EHX160" s="4"/>
      <c r="EHY160" s="4"/>
      <c r="EHZ160" s="4"/>
      <c r="EIA160" s="4"/>
      <c r="EIB160" s="4"/>
      <c r="EIC160" s="4"/>
      <c r="EID160" s="4"/>
      <c r="EIE160" s="4"/>
      <c r="EIF160" s="4"/>
      <c r="EIG160" s="4"/>
      <c r="EIH160" s="4"/>
      <c r="EII160" s="4"/>
      <c r="EIJ160" s="4"/>
      <c r="EIK160" s="4"/>
      <c r="EIL160" s="4"/>
      <c r="EIM160" s="4"/>
      <c r="EIN160" s="4"/>
      <c r="EIO160" s="4"/>
      <c r="EIP160" s="4"/>
      <c r="EIQ160" s="4"/>
      <c r="EIR160" s="4"/>
      <c r="EIS160" s="4"/>
      <c r="EIT160" s="4"/>
      <c r="EIU160" s="4"/>
      <c r="EIV160" s="4"/>
      <c r="EIW160" s="4"/>
      <c r="EIX160" s="4"/>
      <c r="EIY160" s="4"/>
      <c r="EIZ160" s="4"/>
      <c r="EJA160" s="4"/>
      <c r="EJB160" s="4"/>
      <c r="EJC160" s="4"/>
      <c r="EJD160" s="4"/>
      <c r="EJE160" s="4"/>
      <c r="EJF160" s="4"/>
      <c r="EJG160" s="4"/>
      <c r="EJH160" s="4"/>
      <c r="EJI160" s="4"/>
      <c r="EJJ160" s="4"/>
      <c r="EJK160" s="4"/>
      <c r="EJL160" s="4"/>
      <c r="EJM160" s="4"/>
      <c r="EJN160" s="4"/>
      <c r="EJO160" s="4"/>
      <c r="EJP160" s="4"/>
      <c r="EJQ160" s="4"/>
      <c r="EJR160" s="4"/>
      <c r="EJS160" s="4"/>
      <c r="EJT160" s="4"/>
      <c r="EJU160" s="4"/>
      <c r="EJV160" s="4"/>
      <c r="EJW160" s="4"/>
      <c r="EJX160" s="4"/>
      <c r="EJY160" s="4"/>
      <c r="EJZ160" s="4"/>
      <c r="EKA160" s="4"/>
      <c r="EKB160" s="4"/>
      <c r="EKC160" s="4"/>
      <c r="EKD160" s="4"/>
      <c r="EKE160" s="4"/>
      <c r="EKF160" s="4"/>
      <c r="EKG160" s="4"/>
      <c r="EKH160" s="4"/>
      <c r="EKI160" s="4"/>
      <c r="EKJ160" s="4"/>
      <c r="EKK160" s="4"/>
      <c r="EKL160" s="4"/>
      <c r="EKM160" s="4"/>
      <c r="EKN160" s="4"/>
      <c r="EKO160" s="4"/>
      <c r="EKP160" s="4"/>
      <c r="EKQ160" s="4"/>
      <c r="EKR160" s="4"/>
      <c r="EKS160" s="4"/>
      <c r="EKT160" s="4"/>
      <c r="EKU160" s="4"/>
      <c r="EKV160" s="4"/>
      <c r="EKW160" s="4"/>
      <c r="EKX160" s="4"/>
      <c r="EKY160" s="4"/>
      <c r="EKZ160" s="4"/>
      <c r="ELA160" s="4"/>
      <c r="ELB160" s="4"/>
      <c r="ELC160" s="4"/>
      <c r="ELD160" s="4"/>
      <c r="ELE160" s="4"/>
      <c r="ELF160" s="4"/>
      <c r="ELG160" s="4"/>
      <c r="ELH160" s="4"/>
      <c r="ELI160" s="4"/>
      <c r="ELJ160" s="4"/>
      <c r="ELK160" s="4"/>
      <c r="ELL160" s="4"/>
      <c r="ELM160" s="4"/>
      <c r="ELN160" s="4"/>
      <c r="ELO160" s="4"/>
      <c r="ELP160" s="4"/>
      <c r="ELQ160" s="4"/>
      <c r="ELR160" s="4"/>
      <c r="ELS160" s="4"/>
      <c r="ELT160" s="4"/>
      <c r="ELU160" s="4"/>
      <c r="ELV160" s="4"/>
      <c r="ELW160" s="4"/>
      <c r="ELX160" s="4"/>
      <c r="ELY160" s="4"/>
      <c r="ELZ160" s="4"/>
      <c r="EMA160" s="4"/>
      <c r="EMB160" s="4"/>
      <c r="EMC160" s="4"/>
      <c r="EMD160" s="4"/>
      <c r="EME160" s="4"/>
      <c r="EMF160" s="4"/>
      <c r="EMG160" s="4"/>
      <c r="EMH160" s="4"/>
      <c r="EMI160" s="4"/>
      <c r="EMJ160" s="4"/>
      <c r="EMK160" s="4"/>
      <c r="EML160" s="4"/>
      <c r="EMM160" s="4"/>
      <c r="EMN160" s="4"/>
      <c r="EMO160" s="4"/>
      <c r="EMP160" s="4"/>
      <c r="EMQ160" s="4"/>
      <c r="EMR160" s="4"/>
      <c r="EMS160" s="4"/>
      <c r="EMT160" s="4"/>
      <c r="EMU160" s="4"/>
      <c r="EMV160" s="4"/>
      <c r="EMW160" s="4"/>
      <c r="EMX160" s="4"/>
      <c r="EMY160" s="4"/>
      <c r="EMZ160" s="4"/>
      <c r="ENA160" s="4"/>
      <c r="ENB160" s="4"/>
      <c r="ENC160" s="4"/>
      <c r="END160" s="4"/>
      <c r="ENE160" s="4"/>
      <c r="ENF160" s="4"/>
      <c r="ENG160" s="4"/>
      <c r="ENH160" s="4"/>
      <c r="ENI160" s="4"/>
      <c r="ENJ160" s="4"/>
      <c r="ENK160" s="4"/>
      <c r="ENL160" s="4"/>
      <c r="ENM160" s="4"/>
      <c r="ENN160" s="4"/>
      <c r="ENO160" s="4"/>
      <c r="ENP160" s="4"/>
      <c r="ENQ160" s="4"/>
      <c r="ENR160" s="4"/>
      <c r="ENS160" s="4"/>
      <c r="ENT160" s="4"/>
      <c r="ENU160" s="4"/>
      <c r="ENV160" s="4"/>
      <c r="ENW160" s="4"/>
      <c r="ENX160" s="4"/>
      <c r="ENY160" s="4"/>
      <c r="ENZ160" s="4"/>
      <c r="EOA160" s="4"/>
      <c r="EOB160" s="4"/>
      <c r="EOC160" s="4"/>
      <c r="EOD160" s="4"/>
      <c r="EOE160" s="4"/>
      <c r="EOF160" s="4"/>
      <c r="EOG160" s="4"/>
      <c r="EOH160" s="4"/>
      <c r="EOI160" s="4"/>
      <c r="EOJ160" s="4"/>
      <c r="EOK160" s="4"/>
      <c r="EOL160" s="4"/>
      <c r="EOM160" s="4"/>
      <c r="EON160" s="4"/>
      <c r="EOO160" s="4"/>
      <c r="EOP160" s="4"/>
      <c r="EOQ160" s="4"/>
      <c r="EOR160" s="4"/>
      <c r="EOS160" s="4"/>
      <c r="EOT160" s="4"/>
      <c r="EOU160" s="4"/>
      <c r="EOV160" s="4"/>
      <c r="EOW160" s="4"/>
      <c r="EOX160" s="4"/>
      <c r="EOY160" s="4"/>
      <c r="EOZ160" s="4"/>
      <c r="EPA160" s="4"/>
      <c r="EPB160" s="4"/>
      <c r="EPC160" s="4"/>
      <c r="EPD160" s="4"/>
      <c r="EPE160" s="4"/>
      <c r="EPF160" s="4"/>
      <c r="EPG160" s="4"/>
      <c r="EPH160" s="4"/>
      <c r="EPI160" s="4"/>
      <c r="EPJ160" s="4"/>
      <c r="EPK160" s="4"/>
      <c r="EPL160" s="4"/>
      <c r="EPM160" s="4"/>
      <c r="EPN160" s="4"/>
      <c r="EPO160" s="4"/>
      <c r="EPP160" s="4"/>
      <c r="EPQ160" s="4"/>
      <c r="EPR160" s="4"/>
      <c r="EPS160" s="4"/>
      <c r="EPT160" s="4"/>
      <c r="EPU160" s="4"/>
      <c r="EPV160" s="4"/>
      <c r="EPW160" s="4"/>
      <c r="EPX160" s="4"/>
      <c r="EPY160" s="4"/>
      <c r="EPZ160" s="4"/>
      <c r="EQA160" s="4"/>
      <c r="EQB160" s="4"/>
      <c r="EQC160" s="4"/>
      <c r="EQD160" s="4"/>
      <c r="EQE160" s="4"/>
      <c r="EQF160" s="4"/>
      <c r="EQG160" s="4"/>
      <c r="EQH160" s="4"/>
      <c r="EQI160" s="4"/>
      <c r="EQJ160" s="4"/>
      <c r="EQK160" s="4"/>
      <c r="EQL160" s="4"/>
      <c r="EQM160" s="4"/>
      <c r="EQN160" s="4"/>
      <c r="EQO160" s="4"/>
      <c r="EQP160" s="4"/>
      <c r="EQQ160" s="4"/>
      <c r="EQR160" s="4"/>
      <c r="EQS160" s="4"/>
      <c r="EQT160" s="4"/>
      <c r="EQU160" s="4"/>
      <c r="EQV160" s="4"/>
      <c r="EQW160" s="4"/>
      <c r="EQX160" s="4"/>
      <c r="EQY160" s="4"/>
      <c r="EQZ160" s="4"/>
      <c r="ERA160" s="4"/>
      <c r="ERB160" s="4"/>
      <c r="ERC160" s="4"/>
      <c r="ERD160" s="4"/>
      <c r="ERE160" s="4"/>
      <c r="ERF160" s="4"/>
      <c r="ERG160" s="4"/>
      <c r="ERH160" s="4"/>
      <c r="ERI160" s="4"/>
      <c r="ERJ160" s="4"/>
      <c r="ERK160" s="4"/>
      <c r="ERL160" s="4"/>
      <c r="ERM160" s="4"/>
      <c r="ERN160" s="4"/>
      <c r="ERO160" s="4"/>
      <c r="ERP160" s="4"/>
      <c r="ERQ160" s="4"/>
      <c r="ERR160" s="4"/>
      <c r="ERS160" s="4"/>
      <c r="ERT160" s="4"/>
      <c r="ERU160" s="4"/>
      <c r="ERV160" s="4"/>
      <c r="ERW160" s="4"/>
      <c r="ERX160" s="4"/>
      <c r="ERY160" s="4"/>
      <c r="ERZ160" s="4"/>
      <c r="ESA160" s="4"/>
      <c r="ESB160" s="4"/>
      <c r="ESC160" s="4"/>
      <c r="ESD160" s="4"/>
      <c r="ESE160" s="4"/>
      <c r="ESF160" s="4"/>
      <c r="ESG160" s="4"/>
      <c r="ESH160" s="4"/>
      <c r="ESI160" s="4"/>
      <c r="ESJ160" s="4"/>
      <c r="ESK160" s="4"/>
      <c r="ESL160" s="4"/>
      <c r="ESM160" s="4"/>
      <c r="ESN160" s="4"/>
      <c r="ESO160" s="4"/>
      <c r="ESP160" s="4"/>
      <c r="ESQ160" s="4"/>
      <c r="ESR160" s="4"/>
      <c r="ESS160" s="4"/>
      <c r="EST160" s="4"/>
      <c r="ESU160" s="4"/>
      <c r="ESV160" s="4"/>
      <c r="ESW160" s="4"/>
      <c r="ESX160" s="4"/>
      <c r="ESY160" s="4"/>
      <c r="ESZ160" s="4"/>
      <c r="ETA160" s="4"/>
      <c r="ETB160" s="4"/>
      <c r="ETC160" s="4"/>
      <c r="ETD160" s="4"/>
      <c r="ETE160" s="4"/>
      <c r="ETF160" s="4"/>
      <c r="ETG160" s="4"/>
      <c r="ETH160" s="4"/>
      <c r="ETI160" s="4"/>
      <c r="ETJ160" s="4"/>
      <c r="ETK160" s="4"/>
      <c r="ETL160" s="4"/>
      <c r="ETM160" s="4"/>
      <c r="ETN160" s="4"/>
      <c r="ETO160" s="4"/>
      <c r="ETP160" s="4"/>
      <c r="ETQ160" s="4"/>
      <c r="ETR160" s="4"/>
      <c r="ETS160" s="4"/>
      <c r="ETT160" s="4"/>
      <c r="ETU160" s="4"/>
      <c r="ETV160" s="4"/>
      <c r="ETW160" s="4"/>
      <c r="ETX160" s="4"/>
      <c r="ETY160" s="4"/>
      <c r="ETZ160" s="4"/>
      <c r="EUA160" s="4"/>
      <c r="EUB160" s="4"/>
      <c r="EUC160" s="4"/>
      <c r="EUD160" s="4"/>
      <c r="EUE160" s="4"/>
      <c r="EUF160" s="4"/>
      <c r="EUG160" s="4"/>
      <c r="EUH160" s="4"/>
      <c r="EUI160" s="4"/>
      <c r="EUJ160" s="4"/>
      <c r="EUK160" s="4"/>
      <c r="EUL160" s="4"/>
      <c r="EUM160" s="4"/>
      <c r="EUN160" s="4"/>
      <c r="EUO160" s="4"/>
      <c r="EUP160" s="4"/>
      <c r="EUQ160" s="4"/>
      <c r="EUR160" s="4"/>
      <c r="EUS160" s="4"/>
      <c r="EUT160" s="4"/>
      <c r="EUU160" s="4"/>
      <c r="EUV160" s="4"/>
      <c r="EUW160" s="4"/>
      <c r="EUX160" s="4"/>
      <c r="EUY160" s="4"/>
      <c r="EUZ160" s="4"/>
      <c r="EVA160" s="4"/>
      <c r="EVB160" s="4"/>
      <c r="EVC160" s="4"/>
      <c r="EVD160" s="4"/>
      <c r="EVE160" s="4"/>
      <c r="EVF160" s="4"/>
      <c r="EVG160" s="4"/>
      <c r="EVH160" s="4"/>
      <c r="EVI160" s="4"/>
      <c r="EVJ160" s="4"/>
      <c r="EVK160" s="4"/>
      <c r="EVL160" s="4"/>
      <c r="EVM160" s="4"/>
      <c r="EVN160" s="4"/>
      <c r="EVO160" s="4"/>
      <c r="EVP160" s="4"/>
      <c r="EVQ160" s="4"/>
      <c r="EVR160" s="4"/>
      <c r="EVS160" s="4"/>
      <c r="EVT160" s="4"/>
      <c r="EVU160" s="4"/>
      <c r="EVV160" s="4"/>
      <c r="EVW160" s="4"/>
      <c r="EVX160" s="4"/>
      <c r="EVY160" s="4"/>
      <c r="EVZ160" s="4"/>
      <c r="EWA160" s="4"/>
      <c r="EWB160" s="4"/>
      <c r="EWC160" s="4"/>
      <c r="EWD160" s="4"/>
      <c r="EWE160" s="4"/>
      <c r="EWF160" s="4"/>
      <c r="EWG160" s="4"/>
      <c r="EWH160" s="4"/>
      <c r="EWI160" s="4"/>
      <c r="EWJ160" s="4"/>
      <c r="EWK160" s="4"/>
      <c r="EWL160" s="4"/>
      <c r="EWM160" s="4"/>
      <c r="EWN160" s="4"/>
      <c r="EWO160" s="4"/>
      <c r="EWP160" s="4"/>
      <c r="EWQ160" s="4"/>
      <c r="EWR160" s="4"/>
      <c r="EWS160" s="4"/>
      <c r="EWT160" s="4"/>
      <c r="EWU160" s="4"/>
      <c r="EWV160" s="4"/>
      <c r="EWW160" s="4"/>
      <c r="EWX160" s="4"/>
      <c r="EWY160" s="4"/>
      <c r="EWZ160" s="4"/>
      <c r="EXA160" s="4"/>
      <c r="EXB160" s="4"/>
      <c r="EXC160" s="4"/>
      <c r="EXD160" s="4"/>
      <c r="EXE160" s="4"/>
      <c r="EXF160" s="4"/>
      <c r="EXG160" s="4"/>
      <c r="EXH160" s="4"/>
      <c r="EXI160" s="4"/>
      <c r="EXJ160" s="4"/>
      <c r="EXK160" s="4"/>
      <c r="EXL160" s="4"/>
      <c r="EXM160" s="4"/>
      <c r="EXN160" s="4"/>
      <c r="EXO160" s="4"/>
      <c r="EXP160" s="4"/>
      <c r="EXQ160" s="4"/>
      <c r="EXR160" s="4"/>
      <c r="EXS160" s="4"/>
      <c r="EXT160" s="4"/>
      <c r="EXU160" s="4"/>
      <c r="EXV160" s="4"/>
      <c r="EXW160" s="4"/>
      <c r="EXX160" s="4"/>
      <c r="EXY160" s="4"/>
      <c r="EXZ160" s="4"/>
      <c r="EYA160" s="4"/>
      <c r="EYB160" s="4"/>
      <c r="EYC160" s="4"/>
      <c r="EYD160" s="4"/>
      <c r="EYE160" s="4"/>
      <c r="EYF160" s="4"/>
      <c r="EYG160" s="4"/>
      <c r="EYH160" s="4"/>
      <c r="EYI160" s="4"/>
      <c r="EYJ160" s="4"/>
      <c r="EYK160" s="4"/>
      <c r="EYL160" s="4"/>
      <c r="EYM160" s="4"/>
      <c r="EYN160" s="4"/>
      <c r="EYO160" s="4"/>
      <c r="EYP160" s="4"/>
      <c r="EYQ160" s="4"/>
      <c r="EYR160" s="4"/>
      <c r="EYS160" s="4"/>
      <c r="EYT160" s="4"/>
      <c r="EYU160" s="4"/>
      <c r="EYV160" s="4"/>
      <c r="EYW160" s="4"/>
      <c r="EYX160" s="4"/>
      <c r="EYY160" s="4"/>
      <c r="EYZ160" s="4"/>
      <c r="EZA160" s="4"/>
      <c r="EZB160" s="4"/>
      <c r="EZC160" s="4"/>
      <c r="EZD160" s="4"/>
      <c r="EZE160" s="4"/>
      <c r="EZF160" s="4"/>
      <c r="EZG160" s="4"/>
      <c r="EZH160" s="4"/>
      <c r="EZI160" s="4"/>
      <c r="EZJ160" s="4"/>
      <c r="EZK160" s="4"/>
      <c r="EZL160" s="4"/>
      <c r="EZM160" s="4"/>
      <c r="EZN160" s="4"/>
      <c r="EZO160" s="4"/>
      <c r="EZP160" s="4"/>
      <c r="EZQ160" s="4"/>
      <c r="EZR160" s="4"/>
      <c r="EZS160" s="4"/>
      <c r="EZT160" s="4"/>
      <c r="EZU160" s="4"/>
      <c r="EZV160" s="4"/>
      <c r="EZW160" s="4"/>
      <c r="EZX160" s="4"/>
      <c r="EZY160" s="4"/>
      <c r="EZZ160" s="4"/>
      <c r="FAA160" s="4"/>
      <c r="FAB160" s="4"/>
      <c r="FAC160" s="4"/>
      <c r="FAD160" s="4"/>
      <c r="FAE160" s="4"/>
      <c r="FAF160" s="4"/>
      <c r="FAG160" s="4"/>
      <c r="FAH160" s="4"/>
      <c r="FAI160" s="4"/>
      <c r="FAJ160" s="4"/>
      <c r="FAK160" s="4"/>
      <c r="FAL160" s="4"/>
      <c r="FAM160" s="4"/>
      <c r="FAN160" s="4"/>
      <c r="FAO160" s="4"/>
      <c r="FAP160" s="4"/>
      <c r="FAQ160" s="4"/>
      <c r="FAR160" s="4"/>
      <c r="FAS160" s="4"/>
      <c r="FAT160" s="4"/>
      <c r="FAU160" s="4"/>
      <c r="FAV160" s="4"/>
      <c r="FAW160" s="4"/>
      <c r="FAX160" s="4"/>
      <c r="FAY160" s="4"/>
      <c r="FAZ160" s="4"/>
      <c r="FBA160" s="4"/>
      <c r="FBB160" s="4"/>
      <c r="FBC160" s="4"/>
      <c r="FBD160" s="4"/>
      <c r="FBE160" s="4"/>
      <c r="FBF160" s="4"/>
      <c r="FBG160" s="4"/>
      <c r="FBH160" s="4"/>
      <c r="FBI160" s="4"/>
      <c r="FBJ160" s="4"/>
      <c r="FBK160" s="4"/>
      <c r="FBL160" s="4"/>
      <c r="FBM160" s="4"/>
      <c r="FBN160" s="4"/>
      <c r="FBO160" s="4"/>
      <c r="FBP160" s="4"/>
      <c r="FBQ160" s="4"/>
      <c r="FBR160" s="4"/>
      <c r="FBS160" s="4"/>
      <c r="FBT160" s="4"/>
      <c r="FBU160" s="4"/>
      <c r="FBV160" s="4"/>
      <c r="FBW160" s="4"/>
      <c r="FBX160" s="4"/>
      <c r="FBY160" s="4"/>
      <c r="FBZ160" s="4"/>
      <c r="FCA160" s="4"/>
      <c r="FCB160" s="4"/>
      <c r="FCC160" s="4"/>
      <c r="FCD160" s="4"/>
      <c r="FCE160" s="4"/>
      <c r="FCF160" s="4"/>
      <c r="FCG160" s="4"/>
      <c r="FCH160" s="4"/>
      <c r="FCI160" s="4"/>
      <c r="FCJ160" s="4"/>
      <c r="FCK160" s="4"/>
      <c r="FCL160" s="4"/>
      <c r="FCM160" s="4"/>
      <c r="FCN160" s="4"/>
      <c r="FCO160" s="4"/>
      <c r="FCP160" s="4"/>
      <c r="FCQ160" s="4"/>
      <c r="FCR160" s="4"/>
      <c r="FCS160" s="4"/>
      <c r="FCT160" s="4"/>
      <c r="FCU160" s="4"/>
      <c r="FCV160" s="4"/>
      <c r="FCW160" s="4"/>
      <c r="FCX160" s="4"/>
      <c r="FCY160" s="4"/>
      <c r="FCZ160" s="4"/>
      <c r="FDA160" s="4"/>
      <c r="FDB160" s="4"/>
      <c r="FDC160" s="4"/>
      <c r="FDD160" s="4"/>
      <c r="FDE160" s="4"/>
      <c r="FDF160" s="4"/>
      <c r="FDG160" s="4"/>
      <c r="FDH160" s="4"/>
      <c r="FDI160" s="4"/>
      <c r="FDJ160" s="4"/>
      <c r="FDK160" s="4"/>
      <c r="FDL160" s="4"/>
      <c r="FDM160" s="4"/>
      <c r="FDN160" s="4"/>
      <c r="FDO160" s="4"/>
      <c r="FDP160" s="4"/>
      <c r="FDQ160" s="4"/>
      <c r="FDR160" s="4"/>
      <c r="FDS160" s="4"/>
      <c r="FDT160" s="4"/>
      <c r="FDU160" s="4"/>
      <c r="FDV160" s="4"/>
      <c r="FDW160" s="4"/>
      <c r="FDX160" s="4"/>
      <c r="FDY160" s="4"/>
      <c r="FDZ160" s="4"/>
      <c r="FEA160" s="4"/>
      <c r="FEB160" s="4"/>
      <c r="FEC160" s="4"/>
      <c r="FED160" s="4"/>
      <c r="FEE160" s="4"/>
      <c r="FEF160" s="4"/>
      <c r="FEG160" s="4"/>
      <c r="FEH160" s="4"/>
      <c r="FEI160" s="4"/>
      <c r="FEJ160" s="4"/>
      <c r="FEK160" s="4"/>
      <c r="FEL160" s="4"/>
      <c r="FEM160" s="4"/>
      <c r="FEN160" s="4"/>
      <c r="FEO160" s="4"/>
      <c r="FEP160" s="4"/>
      <c r="FEQ160" s="4"/>
      <c r="FER160" s="4"/>
      <c r="FES160" s="4"/>
      <c r="FET160" s="4"/>
      <c r="FEU160" s="4"/>
      <c r="FEV160" s="4"/>
      <c r="FEW160" s="4"/>
      <c r="FEX160" s="4"/>
      <c r="FEY160" s="4"/>
      <c r="FEZ160" s="4"/>
      <c r="FFA160" s="4"/>
      <c r="FFB160" s="4"/>
      <c r="FFC160" s="4"/>
      <c r="FFD160" s="4"/>
      <c r="FFE160" s="4"/>
      <c r="FFF160" s="4"/>
      <c r="FFG160" s="4"/>
      <c r="FFH160" s="4"/>
      <c r="FFI160" s="4"/>
      <c r="FFJ160" s="4"/>
      <c r="FFK160" s="4"/>
      <c r="FFL160" s="4"/>
      <c r="FFM160" s="4"/>
      <c r="FFN160" s="4"/>
      <c r="FFO160" s="4"/>
      <c r="FFP160" s="4"/>
      <c r="FFQ160" s="4"/>
      <c r="FFR160" s="4"/>
      <c r="FFS160" s="4"/>
      <c r="FFT160" s="4"/>
      <c r="FFU160" s="4"/>
      <c r="FFV160" s="4"/>
      <c r="FFW160" s="4"/>
      <c r="FFX160" s="4"/>
      <c r="FFY160" s="4"/>
      <c r="FFZ160" s="4"/>
      <c r="FGA160" s="4"/>
      <c r="FGB160" s="4"/>
      <c r="FGC160" s="4"/>
      <c r="FGD160" s="4"/>
      <c r="FGE160" s="4"/>
      <c r="FGF160" s="4"/>
      <c r="FGG160" s="4"/>
      <c r="FGH160" s="4"/>
      <c r="FGI160" s="4"/>
      <c r="FGJ160" s="4"/>
      <c r="FGK160" s="4"/>
      <c r="FGL160" s="4"/>
      <c r="FGM160" s="4"/>
      <c r="FGN160" s="4"/>
      <c r="FGO160" s="4"/>
      <c r="FGP160" s="4"/>
      <c r="FGQ160" s="4"/>
      <c r="FGR160" s="4"/>
      <c r="FGS160" s="4"/>
      <c r="FGT160" s="4"/>
      <c r="FGU160" s="4"/>
      <c r="FGV160" s="4"/>
      <c r="FGW160" s="4"/>
      <c r="FGX160" s="4"/>
      <c r="FGY160" s="4"/>
      <c r="FGZ160" s="4"/>
      <c r="FHA160" s="4"/>
      <c r="FHB160" s="4"/>
      <c r="FHC160" s="4"/>
      <c r="FHD160" s="4"/>
      <c r="FHE160" s="4"/>
      <c r="FHF160" s="4"/>
      <c r="FHG160" s="4"/>
      <c r="FHH160" s="4"/>
      <c r="FHI160" s="4"/>
      <c r="FHJ160" s="4"/>
      <c r="FHK160" s="4"/>
      <c r="FHL160" s="4"/>
      <c r="FHM160" s="4"/>
      <c r="FHN160" s="4"/>
      <c r="FHO160" s="4"/>
      <c r="FHP160" s="4"/>
      <c r="FHQ160" s="4"/>
      <c r="FHR160" s="4"/>
      <c r="FHS160" s="4"/>
      <c r="FHT160" s="4"/>
      <c r="FHU160" s="4"/>
      <c r="FHV160" s="4"/>
      <c r="FHW160" s="4"/>
      <c r="FHX160" s="4"/>
      <c r="FHY160" s="4"/>
      <c r="FHZ160" s="4"/>
      <c r="FIA160" s="4"/>
      <c r="FIB160" s="4"/>
      <c r="FIC160" s="4"/>
      <c r="FID160" s="4"/>
      <c r="FIE160" s="4"/>
      <c r="FIF160" s="4"/>
      <c r="FIG160" s="4"/>
      <c r="FIH160" s="4"/>
      <c r="FII160" s="4"/>
      <c r="FIJ160" s="4"/>
      <c r="FIK160" s="4"/>
      <c r="FIL160" s="4"/>
      <c r="FIM160" s="4"/>
      <c r="FIN160" s="4"/>
      <c r="FIO160" s="4"/>
      <c r="FIP160" s="4"/>
      <c r="FIQ160" s="4"/>
      <c r="FIR160" s="4"/>
      <c r="FIS160" s="4"/>
      <c r="FIT160" s="4"/>
      <c r="FIU160" s="4"/>
      <c r="FIV160" s="4"/>
      <c r="FIW160" s="4"/>
      <c r="FIX160" s="4"/>
      <c r="FIY160" s="4"/>
      <c r="FIZ160" s="4"/>
      <c r="FJA160" s="4"/>
      <c r="FJB160" s="4"/>
      <c r="FJC160" s="4"/>
      <c r="FJD160" s="4"/>
      <c r="FJE160" s="4"/>
      <c r="FJF160" s="4"/>
      <c r="FJG160" s="4"/>
      <c r="FJH160" s="4"/>
      <c r="FJI160" s="4"/>
      <c r="FJJ160" s="4"/>
      <c r="FJK160" s="4"/>
      <c r="FJL160" s="4"/>
      <c r="FJM160" s="4"/>
      <c r="FJN160" s="4"/>
      <c r="FJO160" s="4"/>
      <c r="FJP160" s="4"/>
      <c r="FJQ160" s="4"/>
      <c r="FJR160" s="4"/>
      <c r="FJS160" s="4"/>
      <c r="FJT160" s="4"/>
      <c r="FJU160" s="4"/>
      <c r="FJV160" s="4"/>
      <c r="FJW160" s="4"/>
      <c r="FJX160" s="4"/>
      <c r="FJY160" s="4"/>
      <c r="FJZ160" s="4"/>
      <c r="FKA160" s="4"/>
      <c r="FKB160" s="4"/>
      <c r="FKC160" s="4"/>
      <c r="FKD160" s="4"/>
      <c r="FKE160" s="4"/>
      <c r="FKF160" s="4"/>
      <c r="FKG160" s="4"/>
      <c r="FKH160" s="4"/>
      <c r="FKI160" s="4"/>
      <c r="FKJ160" s="4"/>
      <c r="FKK160" s="4"/>
      <c r="FKL160" s="4"/>
      <c r="FKM160" s="4"/>
      <c r="FKN160" s="4"/>
      <c r="FKO160" s="4"/>
      <c r="FKP160" s="4"/>
      <c r="FKQ160" s="4"/>
      <c r="FKR160" s="4"/>
      <c r="FKS160" s="4"/>
      <c r="FKT160" s="4"/>
      <c r="FKU160" s="4"/>
      <c r="FKV160" s="4"/>
      <c r="FKW160" s="4"/>
      <c r="FKX160" s="4"/>
      <c r="FKY160" s="4"/>
      <c r="FKZ160" s="4"/>
      <c r="FLA160" s="4"/>
      <c r="FLB160" s="4"/>
      <c r="FLC160" s="4"/>
      <c r="FLD160" s="4"/>
      <c r="FLE160" s="4"/>
      <c r="FLF160" s="4"/>
      <c r="FLG160" s="4"/>
      <c r="FLH160" s="4"/>
      <c r="FLI160" s="4"/>
      <c r="FLJ160" s="4"/>
      <c r="FLK160" s="4"/>
      <c r="FLL160" s="4"/>
      <c r="FLM160" s="4"/>
      <c r="FLN160" s="4"/>
      <c r="FLO160" s="4"/>
      <c r="FLP160" s="4"/>
      <c r="FLQ160" s="4"/>
      <c r="FLR160" s="4"/>
      <c r="FLS160" s="4"/>
      <c r="FLT160" s="4"/>
      <c r="FLU160" s="4"/>
      <c r="FLV160" s="4"/>
      <c r="FLW160" s="4"/>
      <c r="FLX160" s="4"/>
      <c r="FLY160" s="4"/>
      <c r="FLZ160" s="4"/>
      <c r="FMA160" s="4"/>
      <c r="FMB160" s="4"/>
      <c r="FMC160" s="4"/>
      <c r="FMD160" s="4"/>
      <c r="FME160" s="4"/>
      <c r="FMF160" s="4"/>
      <c r="FMG160" s="4"/>
      <c r="FMH160" s="4"/>
      <c r="FMI160" s="4"/>
      <c r="FMJ160" s="4"/>
      <c r="FMK160" s="4"/>
      <c r="FML160" s="4"/>
      <c r="FMM160" s="4"/>
      <c r="FMN160" s="4"/>
      <c r="FMO160" s="4"/>
      <c r="FMP160" s="4"/>
      <c r="FMQ160" s="4"/>
      <c r="FMR160" s="4"/>
      <c r="FMS160" s="4"/>
      <c r="FMT160" s="4"/>
      <c r="FMU160" s="4"/>
      <c r="FMV160" s="4"/>
      <c r="FMW160" s="4"/>
      <c r="FMX160" s="4"/>
      <c r="FMY160" s="4"/>
      <c r="FMZ160" s="4"/>
      <c r="FNA160" s="4"/>
      <c r="FNB160" s="4"/>
      <c r="FNC160" s="4"/>
      <c r="FND160" s="4"/>
      <c r="FNE160" s="4"/>
      <c r="FNF160" s="4"/>
      <c r="FNG160" s="4"/>
      <c r="FNH160" s="4"/>
      <c r="FNI160" s="4"/>
      <c r="FNJ160" s="4"/>
      <c r="FNK160" s="4"/>
      <c r="FNL160" s="4"/>
      <c r="FNM160" s="4"/>
      <c r="FNN160" s="4"/>
      <c r="FNO160" s="4"/>
      <c r="FNP160" s="4"/>
      <c r="FNQ160" s="4"/>
      <c r="FNR160" s="4"/>
      <c r="FNS160" s="4"/>
      <c r="FNT160" s="4"/>
      <c r="FNU160" s="4"/>
      <c r="FNV160" s="4"/>
      <c r="FNW160" s="4"/>
      <c r="FNX160" s="4"/>
      <c r="FNY160" s="4"/>
      <c r="FNZ160" s="4"/>
      <c r="FOA160" s="4"/>
      <c r="FOB160" s="4"/>
      <c r="FOC160" s="4"/>
      <c r="FOD160" s="4"/>
      <c r="FOE160" s="4"/>
      <c r="FOF160" s="4"/>
      <c r="FOG160" s="4"/>
      <c r="FOH160" s="4"/>
      <c r="FOI160" s="4"/>
      <c r="FOJ160" s="4"/>
      <c r="FOK160" s="4"/>
      <c r="FOL160" s="4"/>
      <c r="FOM160" s="4"/>
      <c r="FON160" s="4"/>
      <c r="FOO160" s="4"/>
      <c r="FOP160" s="4"/>
      <c r="FOQ160" s="4"/>
      <c r="FOR160" s="4"/>
      <c r="FOS160" s="4"/>
      <c r="FOT160" s="4"/>
      <c r="FOU160" s="4"/>
      <c r="FOV160" s="4"/>
      <c r="FOW160" s="4"/>
      <c r="FOX160" s="4"/>
      <c r="FOY160" s="4"/>
      <c r="FOZ160" s="4"/>
      <c r="FPA160" s="4"/>
      <c r="FPB160" s="4"/>
      <c r="FPC160" s="4"/>
      <c r="FPD160" s="4"/>
      <c r="FPE160" s="4"/>
      <c r="FPF160" s="4"/>
      <c r="FPG160" s="4"/>
      <c r="FPH160" s="4"/>
      <c r="FPI160" s="4"/>
      <c r="FPJ160" s="4"/>
      <c r="FPK160" s="4"/>
      <c r="FPL160" s="4"/>
      <c r="FPM160" s="4"/>
      <c r="FPN160" s="4"/>
      <c r="FPO160" s="4"/>
      <c r="FPP160" s="4"/>
      <c r="FPQ160" s="4"/>
      <c r="FPR160" s="4"/>
      <c r="FPS160" s="4"/>
      <c r="FPT160" s="4"/>
      <c r="FPU160" s="4"/>
      <c r="FPV160" s="4"/>
      <c r="FPW160" s="4"/>
      <c r="FPX160" s="4"/>
      <c r="FPY160" s="4"/>
      <c r="FPZ160" s="4"/>
      <c r="FQA160" s="4"/>
      <c r="FQB160" s="4"/>
      <c r="FQC160" s="4"/>
      <c r="FQD160" s="4"/>
      <c r="FQE160" s="4"/>
      <c r="FQF160" s="4"/>
      <c r="FQG160" s="4"/>
      <c r="FQH160" s="4"/>
      <c r="FQI160" s="4"/>
      <c r="FQJ160" s="4"/>
      <c r="FQK160" s="4"/>
      <c r="FQL160" s="4"/>
      <c r="FQM160" s="4"/>
      <c r="FQN160" s="4"/>
      <c r="FQO160" s="4"/>
      <c r="FQP160" s="4"/>
      <c r="FQQ160" s="4"/>
      <c r="FQR160" s="4"/>
      <c r="FQS160" s="4"/>
      <c r="FQT160" s="4"/>
      <c r="FQU160" s="4"/>
      <c r="FQV160" s="4"/>
      <c r="FQW160" s="4"/>
      <c r="FQX160" s="4"/>
      <c r="FQY160" s="4"/>
      <c r="FQZ160" s="4"/>
      <c r="FRA160" s="4"/>
      <c r="FRB160" s="4"/>
      <c r="FRC160" s="4"/>
      <c r="FRD160" s="4"/>
      <c r="FRE160" s="4"/>
      <c r="FRF160" s="4"/>
      <c r="FRG160" s="4"/>
      <c r="FRH160" s="4"/>
      <c r="FRI160" s="4"/>
      <c r="FRJ160" s="4"/>
      <c r="FRK160" s="4"/>
      <c r="FRL160" s="4"/>
      <c r="FRM160" s="4"/>
      <c r="FRN160" s="4"/>
      <c r="FRO160" s="4"/>
      <c r="FRP160" s="4"/>
      <c r="FRQ160" s="4"/>
      <c r="FRR160" s="4"/>
      <c r="FRS160" s="4"/>
      <c r="FRT160" s="4"/>
      <c r="FRU160" s="4"/>
      <c r="FRV160" s="4"/>
      <c r="FRW160" s="4"/>
      <c r="FRX160" s="4"/>
      <c r="FRY160" s="4"/>
      <c r="FRZ160" s="4"/>
      <c r="FSA160" s="4"/>
      <c r="FSB160" s="4"/>
      <c r="FSC160" s="4"/>
      <c r="FSD160" s="4"/>
      <c r="FSE160" s="4"/>
      <c r="FSF160" s="4"/>
      <c r="FSG160" s="4"/>
      <c r="FSH160" s="4"/>
      <c r="FSI160" s="4"/>
      <c r="FSJ160" s="4"/>
      <c r="FSK160" s="4"/>
      <c r="FSL160" s="4"/>
      <c r="FSM160" s="4"/>
      <c r="FSN160" s="4"/>
      <c r="FSO160" s="4"/>
      <c r="FSP160" s="4"/>
      <c r="FSQ160" s="4"/>
      <c r="FSR160" s="4"/>
      <c r="FSS160" s="4"/>
      <c r="FST160" s="4"/>
      <c r="FSU160" s="4"/>
      <c r="FSV160" s="4"/>
      <c r="FSW160" s="4"/>
      <c r="FSX160" s="4"/>
      <c r="FSY160" s="4"/>
      <c r="FSZ160" s="4"/>
      <c r="FTA160" s="4"/>
      <c r="FTB160" s="4"/>
      <c r="FTC160" s="4"/>
      <c r="FTD160" s="4"/>
      <c r="FTE160" s="4"/>
      <c r="FTF160" s="4"/>
      <c r="FTG160" s="4"/>
      <c r="FTH160" s="4"/>
      <c r="FTI160" s="4"/>
      <c r="FTJ160" s="4"/>
      <c r="FTK160" s="4"/>
      <c r="FTL160" s="4"/>
      <c r="FTM160" s="4"/>
      <c r="FTN160" s="4"/>
      <c r="FTO160" s="4"/>
      <c r="FTP160" s="4"/>
      <c r="FTQ160" s="4"/>
      <c r="FTR160" s="4"/>
      <c r="FTS160" s="4"/>
      <c r="FTT160" s="4"/>
      <c r="FTU160" s="4"/>
      <c r="FTV160" s="4"/>
      <c r="FTW160" s="4"/>
      <c r="FTX160" s="4"/>
      <c r="FTY160" s="4"/>
      <c r="FTZ160" s="4"/>
      <c r="FUA160" s="4"/>
      <c r="FUB160" s="4"/>
      <c r="FUC160" s="4"/>
      <c r="FUD160" s="4"/>
      <c r="FUE160" s="4"/>
      <c r="FUF160" s="4"/>
      <c r="FUG160" s="4"/>
      <c r="FUH160" s="4"/>
      <c r="FUI160" s="4"/>
      <c r="FUJ160" s="4"/>
      <c r="FUK160" s="4"/>
      <c r="FUL160" s="4"/>
      <c r="FUM160" s="4"/>
      <c r="FUN160" s="4"/>
      <c r="FUO160" s="4"/>
      <c r="FUP160" s="4"/>
      <c r="FUQ160" s="4"/>
      <c r="FUR160" s="4"/>
      <c r="FUS160" s="4"/>
      <c r="FUT160" s="4"/>
      <c r="FUU160" s="4"/>
      <c r="FUV160" s="4"/>
      <c r="FUW160" s="4"/>
      <c r="FUX160" s="4"/>
      <c r="FUY160" s="4"/>
      <c r="FUZ160" s="4"/>
      <c r="FVA160" s="4"/>
      <c r="FVB160" s="4"/>
      <c r="FVC160" s="4"/>
      <c r="FVD160" s="4"/>
      <c r="FVE160" s="4"/>
      <c r="FVF160" s="4"/>
      <c r="FVG160" s="4"/>
      <c r="FVH160" s="4"/>
      <c r="FVI160" s="4"/>
      <c r="FVJ160" s="4"/>
      <c r="FVK160" s="4"/>
      <c r="FVL160" s="4"/>
      <c r="FVM160" s="4"/>
      <c r="FVN160" s="4"/>
      <c r="FVO160" s="4"/>
      <c r="FVP160" s="4"/>
      <c r="FVQ160" s="4"/>
      <c r="FVR160" s="4"/>
      <c r="FVS160" s="4"/>
      <c r="FVT160" s="4"/>
      <c r="FVU160" s="4"/>
      <c r="FVV160" s="4"/>
      <c r="FVW160" s="4"/>
      <c r="FVX160" s="4"/>
      <c r="FVY160" s="4"/>
      <c r="FVZ160" s="4"/>
      <c r="FWA160" s="4"/>
      <c r="FWB160" s="4"/>
      <c r="FWC160" s="4"/>
      <c r="FWD160" s="4"/>
      <c r="FWE160" s="4"/>
      <c r="FWF160" s="4"/>
      <c r="FWG160" s="4"/>
      <c r="FWH160" s="4"/>
      <c r="FWI160" s="4"/>
      <c r="FWJ160" s="4"/>
      <c r="FWK160" s="4"/>
      <c r="FWL160" s="4"/>
      <c r="FWM160" s="4"/>
      <c r="FWN160" s="4"/>
      <c r="FWO160" s="4"/>
      <c r="FWP160" s="4"/>
      <c r="FWQ160" s="4"/>
      <c r="FWR160" s="4"/>
      <c r="FWS160" s="4"/>
      <c r="FWT160" s="4"/>
      <c r="FWU160" s="4"/>
      <c r="FWV160" s="4"/>
      <c r="FWW160" s="4"/>
      <c r="FWX160" s="4"/>
      <c r="FWY160" s="4"/>
      <c r="FWZ160" s="4"/>
      <c r="FXA160" s="4"/>
      <c r="FXB160" s="4"/>
      <c r="FXC160" s="4"/>
      <c r="FXD160" s="4"/>
      <c r="FXE160" s="4"/>
      <c r="FXF160" s="4"/>
      <c r="FXG160" s="4"/>
      <c r="FXH160" s="4"/>
      <c r="FXI160" s="4"/>
      <c r="FXJ160" s="4"/>
      <c r="FXK160" s="4"/>
      <c r="FXL160" s="4"/>
      <c r="FXM160" s="4"/>
      <c r="FXN160" s="4"/>
      <c r="FXO160" s="4"/>
      <c r="FXP160" s="4"/>
      <c r="FXQ160" s="4"/>
      <c r="FXR160" s="4"/>
      <c r="FXS160" s="4"/>
      <c r="FXT160" s="4"/>
      <c r="FXU160" s="4"/>
      <c r="FXV160" s="4"/>
      <c r="FXW160" s="4"/>
      <c r="FXX160" s="4"/>
      <c r="FXY160" s="4"/>
      <c r="FXZ160" s="4"/>
      <c r="FYA160" s="4"/>
      <c r="FYB160" s="4"/>
      <c r="FYC160" s="4"/>
      <c r="FYD160" s="4"/>
      <c r="FYE160" s="4"/>
      <c r="FYF160" s="4"/>
      <c r="FYG160" s="4"/>
      <c r="FYH160" s="4"/>
      <c r="FYI160" s="4"/>
      <c r="FYJ160" s="4"/>
      <c r="FYK160" s="4"/>
      <c r="FYL160" s="4"/>
      <c r="FYM160" s="4"/>
      <c r="FYN160" s="4"/>
      <c r="FYO160" s="4"/>
      <c r="FYP160" s="4"/>
      <c r="FYQ160" s="4"/>
      <c r="FYR160" s="4"/>
      <c r="FYS160" s="4"/>
      <c r="FYT160" s="4"/>
      <c r="FYU160" s="4"/>
      <c r="FYV160" s="4"/>
      <c r="FYW160" s="4"/>
      <c r="FYX160" s="4"/>
      <c r="FYY160" s="4"/>
      <c r="FYZ160" s="4"/>
      <c r="FZA160" s="4"/>
      <c r="FZB160" s="4"/>
      <c r="FZC160" s="4"/>
      <c r="FZD160" s="4"/>
      <c r="FZE160" s="4"/>
      <c r="FZF160" s="4"/>
      <c r="FZG160" s="4"/>
      <c r="FZH160" s="4"/>
      <c r="FZI160" s="4"/>
      <c r="FZJ160" s="4"/>
      <c r="FZK160" s="4"/>
      <c r="FZL160" s="4"/>
      <c r="FZM160" s="4"/>
      <c r="FZN160" s="4"/>
      <c r="FZO160" s="4"/>
      <c r="FZP160" s="4"/>
      <c r="FZQ160" s="4"/>
      <c r="FZR160" s="4"/>
      <c r="FZS160" s="4"/>
      <c r="FZT160" s="4"/>
      <c r="FZU160" s="4"/>
      <c r="FZV160" s="4"/>
      <c r="FZW160" s="4"/>
      <c r="FZX160" s="4"/>
      <c r="FZY160" s="4"/>
      <c r="FZZ160" s="4"/>
      <c r="GAA160" s="4"/>
      <c r="GAB160" s="4"/>
      <c r="GAC160" s="4"/>
      <c r="GAD160" s="4"/>
      <c r="GAE160" s="4"/>
      <c r="GAF160" s="4"/>
      <c r="GAG160" s="4"/>
      <c r="GAH160" s="4"/>
      <c r="GAI160" s="4"/>
      <c r="GAJ160" s="4"/>
      <c r="GAK160" s="4"/>
      <c r="GAL160" s="4"/>
      <c r="GAM160" s="4"/>
      <c r="GAN160" s="4"/>
      <c r="GAO160" s="4"/>
      <c r="GAP160" s="4"/>
      <c r="GAQ160" s="4"/>
      <c r="GAR160" s="4"/>
      <c r="GAS160" s="4"/>
      <c r="GAT160" s="4"/>
      <c r="GAU160" s="4"/>
      <c r="GAV160" s="4"/>
      <c r="GAW160" s="4"/>
      <c r="GAX160" s="4"/>
      <c r="GAY160" s="4"/>
      <c r="GAZ160" s="4"/>
      <c r="GBA160" s="4"/>
      <c r="GBB160" s="4"/>
      <c r="GBC160" s="4"/>
      <c r="GBD160" s="4"/>
      <c r="GBE160" s="4"/>
      <c r="GBF160" s="4"/>
      <c r="GBG160" s="4"/>
      <c r="GBH160" s="4"/>
      <c r="GBI160" s="4"/>
      <c r="GBJ160" s="4"/>
      <c r="GBK160" s="4"/>
      <c r="GBL160" s="4"/>
      <c r="GBM160" s="4"/>
      <c r="GBN160" s="4"/>
      <c r="GBO160" s="4"/>
      <c r="GBP160" s="4"/>
      <c r="GBQ160" s="4"/>
      <c r="GBR160" s="4"/>
      <c r="GBS160" s="4"/>
      <c r="GBT160" s="4"/>
      <c r="GBU160" s="4"/>
      <c r="GBV160" s="4"/>
      <c r="GBW160" s="4"/>
      <c r="GBX160" s="4"/>
      <c r="GBY160" s="4"/>
      <c r="GBZ160" s="4"/>
      <c r="GCA160" s="4"/>
      <c r="GCB160" s="4"/>
      <c r="GCC160" s="4"/>
      <c r="GCD160" s="4"/>
      <c r="GCE160" s="4"/>
      <c r="GCF160" s="4"/>
      <c r="GCG160" s="4"/>
      <c r="GCH160" s="4"/>
      <c r="GCI160" s="4"/>
      <c r="GCJ160" s="4"/>
      <c r="GCK160" s="4"/>
      <c r="GCL160" s="4"/>
      <c r="GCM160" s="4"/>
      <c r="GCN160" s="4"/>
      <c r="GCO160" s="4"/>
      <c r="GCP160" s="4"/>
      <c r="GCQ160" s="4"/>
      <c r="GCR160" s="4"/>
      <c r="GCS160" s="4"/>
      <c r="GCT160" s="4"/>
      <c r="GCU160" s="4"/>
      <c r="GCV160" s="4"/>
      <c r="GCW160" s="4"/>
      <c r="GCX160" s="4"/>
      <c r="GCY160" s="4"/>
      <c r="GCZ160" s="4"/>
      <c r="GDA160" s="4"/>
      <c r="GDB160" s="4"/>
      <c r="GDC160" s="4"/>
      <c r="GDD160" s="4"/>
      <c r="GDE160" s="4"/>
      <c r="GDF160" s="4"/>
      <c r="GDG160" s="4"/>
      <c r="GDH160" s="4"/>
      <c r="GDI160" s="4"/>
      <c r="GDJ160" s="4"/>
      <c r="GDK160" s="4"/>
      <c r="GDL160" s="4"/>
      <c r="GDM160" s="4"/>
      <c r="GDN160" s="4"/>
      <c r="GDO160" s="4"/>
      <c r="GDP160" s="4"/>
      <c r="GDQ160" s="4"/>
      <c r="GDR160" s="4"/>
      <c r="GDS160" s="4"/>
      <c r="GDT160" s="4"/>
      <c r="GDU160" s="4"/>
      <c r="GDV160" s="4"/>
      <c r="GDW160" s="4"/>
      <c r="GDX160" s="4"/>
      <c r="GDY160" s="4"/>
      <c r="GDZ160" s="4"/>
      <c r="GEA160" s="4"/>
      <c r="GEB160" s="4"/>
      <c r="GEC160" s="4"/>
      <c r="GED160" s="4"/>
      <c r="GEE160" s="4"/>
      <c r="GEF160" s="4"/>
      <c r="GEG160" s="4"/>
      <c r="GEH160" s="4"/>
      <c r="GEI160" s="4"/>
      <c r="GEJ160" s="4"/>
      <c r="GEK160" s="4"/>
      <c r="GEL160" s="4"/>
      <c r="GEM160" s="4"/>
      <c r="GEN160" s="4"/>
      <c r="GEO160" s="4"/>
      <c r="GEP160" s="4"/>
      <c r="GEQ160" s="4"/>
      <c r="GER160" s="4"/>
      <c r="GES160" s="4"/>
      <c r="GET160" s="4"/>
      <c r="GEU160" s="4"/>
      <c r="GEV160" s="4"/>
      <c r="GEW160" s="4"/>
      <c r="GEX160" s="4"/>
      <c r="GEY160" s="4"/>
      <c r="GEZ160" s="4"/>
      <c r="GFA160" s="4"/>
      <c r="GFB160" s="4"/>
      <c r="GFC160" s="4"/>
      <c r="GFD160" s="4"/>
      <c r="GFE160" s="4"/>
      <c r="GFF160" s="4"/>
      <c r="GFG160" s="4"/>
      <c r="GFH160" s="4"/>
      <c r="GFI160" s="4"/>
      <c r="GFJ160" s="4"/>
      <c r="GFK160" s="4"/>
      <c r="GFL160" s="4"/>
      <c r="GFM160" s="4"/>
      <c r="GFN160" s="4"/>
      <c r="GFO160" s="4"/>
      <c r="GFP160" s="4"/>
      <c r="GFQ160" s="4"/>
      <c r="GFR160" s="4"/>
      <c r="GFS160" s="4"/>
      <c r="GFT160" s="4"/>
      <c r="GFU160" s="4"/>
      <c r="GFV160" s="4"/>
      <c r="GFW160" s="4"/>
      <c r="GFX160" s="4"/>
      <c r="GFY160" s="4"/>
      <c r="GFZ160" s="4"/>
      <c r="GGA160" s="4"/>
      <c r="GGB160" s="4"/>
      <c r="GGC160" s="4"/>
      <c r="GGD160" s="4"/>
      <c r="GGE160" s="4"/>
      <c r="GGF160" s="4"/>
      <c r="GGG160" s="4"/>
      <c r="GGH160" s="4"/>
      <c r="GGI160" s="4"/>
      <c r="GGJ160" s="4"/>
      <c r="GGK160" s="4"/>
      <c r="GGL160" s="4"/>
      <c r="GGM160" s="4"/>
      <c r="GGN160" s="4"/>
      <c r="GGO160" s="4"/>
      <c r="GGP160" s="4"/>
      <c r="GGQ160" s="4"/>
      <c r="GGR160" s="4"/>
      <c r="GGS160" s="4"/>
      <c r="GGT160" s="4"/>
      <c r="GGU160" s="4"/>
      <c r="GGV160" s="4"/>
      <c r="GGW160" s="4"/>
      <c r="GGX160" s="4"/>
      <c r="GGY160" s="4"/>
      <c r="GGZ160" s="4"/>
      <c r="GHA160" s="4"/>
      <c r="GHB160" s="4"/>
      <c r="GHC160" s="4"/>
      <c r="GHD160" s="4"/>
      <c r="GHE160" s="4"/>
      <c r="GHF160" s="4"/>
      <c r="GHG160" s="4"/>
      <c r="GHH160" s="4"/>
      <c r="GHI160" s="4"/>
      <c r="GHJ160" s="4"/>
      <c r="GHK160" s="4"/>
      <c r="GHL160" s="4"/>
      <c r="GHM160" s="4"/>
      <c r="GHN160" s="4"/>
      <c r="GHO160" s="4"/>
      <c r="GHP160" s="4"/>
      <c r="GHQ160" s="4"/>
      <c r="GHR160" s="4"/>
      <c r="GHS160" s="4"/>
      <c r="GHT160" s="4"/>
      <c r="GHU160" s="4"/>
      <c r="GHV160" s="4"/>
      <c r="GHW160" s="4"/>
      <c r="GHX160" s="4"/>
      <c r="GHY160" s="4"/>
      <c r="GHZ160" s="4"/>
      <c r="GIA160" s="4"/>
      <c r="GIB160" s="4"/>
      <c r="GIC160" s="4"/>
      <c r="GID160" s="4"/>
      <c r="GIE160" s="4"/>
      <c r="GIF160" s="4"/>
      <c r="GIG160" s="4"/>
      <c r="GIH160" s="4"/>
      <c r="GII160" s="4"/>
      <c r="GIJ160" s="4"/>
      <c r="GIK160" s="4"/>
      <c r="GIL160" s="4"/>
      <c r="GIM160" s="4"/>
      <c r="GIN160" s="4"/>
      <c r="GIO160" s="4"/>
      <c r="GIP160" s="4"/>
      <c r="GIQ160" s="4"/>
      <c r="GIR160" s="4"/>
      <c r="GIS160" s="4"/>
      <c r="GIT160" s="4"/>
      <c r="GIU160" s="4"/>
      <c r="GIV160" s="4"/>
      <c r="GIW160" s="4"/>
      <c r="GIX160" s="4"/>
      <c r="GIY160" s="4"/>
      <c r="GIZ160" s="4"/>
      <c r="GJA160" s="4"/>
      <c r="GJB160" s="4"/>
      <c r="GJC160" s="4"/>
      <c r="GJD160" s="4"/>
      <c r="GJE160" s="4"/>
      <c r="GJF160" s="4"/>
      <c r="GJG160" s="4"/>
      <c r="GJH160" s="4"/>
      <c r="GJI160" s="4"/>
      <c r="GJJ160" s="4"/>
      <c r="GJK160" s="4"/>
      <c r="GJL160" s="4"/>
      <c r="GJM160" s="4"/>
      <c r="GJN160" s="4"/>
      <c r="GJO160" s="4"/>
      <c r="GJP160" s="4"/>
      <c r="GJQ160" s="4"/>
      <c r="GJR160" s="4"/>
      <c r="GJS160" s="4"/>
      <c r="GJT160" s="4"/>
      <c r="GJU160" s="4"/>
      <c r="GJV160" s="4"/>
      <c r="GJW160" s="4"/>
      <c r="GJX160" s="4"/>
      <c r="GJY160" s="4"/>
      <c r="GJZ160" s="4"/>
      <c r="GKA160" s="4"/>
      <c r="GKB160" s="4"/>
      <c r="GKC160" s="4"/>
      <c r="GKD160" s="4"/>
      <c r="GKE160" s="4"/>
      <c r="GKF160" s="4"/>
      <c r="GKG160" s="4"/>
      <c r="GKH160" s="4"/>
      <c r="GKI160" s="4"/>
      <c r="GKJ160" s="4"/>
      <c r="GKK160" s="4"/>
      <c r="GKL160" s="4"/>
      <c r="GKM160" s="4"/>
      <c r="GKN160" s="4"/>
      <c r="GKO160" s="4"/>
      <c r="GKP160" s="4"/>
      <c r="GKQ160" s="4"/>
      <c r="GKR160" s="4"/>
      <c r="GKS160" s="4"/>
      <c r="GKT160" s="4"/>
      <c r="GKU160" s="4"/>
      <c r="GKV160" s="4"/>
      <c r="GKW160" s="4"/>
      <c r="GKX160" s="4"/>
      <c r="GKY160" s="4"/>
      <c r="GKZ160" s="4"/>
      <c r="GLA160" s="4"/>
      <c r="GLB160" s="4"/>
      <c r="GLC160" s="4"/>
      <c r="GLD160" s="4"/>
      <c r="GLE160" s="4"/>
      <c r="GLF160" s="4"/>
      <c r="GLG160" s="4"/>
      <c r="GLH160" s="4"/>
      <c r="GLI160" s="4"/>
      <c r="GLJ160" s="4"/>
      <c r="GLK160" s="4"/>
      <c r="GLL160" s="4"/>
      <c r="GLM160" s="4"/>
      <c r="GLN160" s="4"/>
      <c r="GLO160" s="4"/>
      <c r="GLP160" s="4"/>
      <c r="GLQ160" s="4"/>
      <c r="GLR160" s="4"/>
      <c r="GLS160" s="4"/>
      <c r="GLT160" s="4"/>
      <c r="GLU160" s="4"/>
      <c r="GLV160" s="4"/>
      <c r="GLW160" s="4"/>
      <c r="GLX160" s="4"/>
      <c r="GLY160" s="4"/>
      <c r="GLZ160" s="4"/>
      <c r="GMA160" s="4"/>
      <c r="GMB160" s="4"/>
      <c r="GMC160" s="4"/>
      <c r="GMD160" s="4"/>
      <c r="GME160" s="4"/>
      <c r="GMF160" s="4"/>
      <c r="GMG160" s="4"/>
      <c r="GMH160" s="4"/>
      <c r="GMI160" s="4"/>
      <c r="GMJ160" s="4"/>
      <c r="GMK160" s="4"/>
      <c r="GML160" s="4"/>
      <c r="GMM160" s="4"/>
      <c r="GMN160" s="4"/>
      <c r="GMO160" s="4"/>
      <c r="GMP160" s="4"/>
      <c r="GMQ160" s="4"/>
      <c r="GMR160" s="4"/>
      <c r="GMS160" s="4"/>
      <c r="GMT160" s="4"/>
      <c r="GMU160" s="4"/>
      <c r="GMV160" s="4"/>
      <c r="GMW160" s="4"/>
      <c r="GMX160" s="4"/>
      <c r="GMY160" s="4"/>
      <c r="GMZ160" s="4"/>
      <c r="GNA160" s="4"/>
      <c r="GNB160" s="4"/>
      <c r="GNC160" s="4"/>
      <c r="GND160" s="4"/>
      <c r="GNE160" s="4"/>
      <c r="GNF160" s="4"/>
      <c r="GNG160" s="4"/>
      <c r="GNH160" s="4"/>
      <c r="GNI160" s="4"/>
      <c r="GNJ160" s="4"/>
      <c r="GNK160" s="4"/>
      <c r="GNL160" s="4"/>
      <c r="GNM160" s="4"/>
      <c r="GNN160" s="4"/>
      <c r="GNO160" s="4"/>
      <c r="GNP160" s="4"/>
      <c r="GNQ160" s="4"/>
      <c r="GNR160" s="4"/>
      <c r="GNS160" s="4"/>
      <c r="GNT160" s="4"/>
      <c r="GNU160" s="4"/>
      <c r="GNV160" s="4"/>
      <c r="GNW160" s="4"/>
      <c r="GNX160" s="4"/>
      <c r="GNY160" s="4"/>
      <c r="GNZ160" s="4"/>
      <c r="GOA160" s="4"/>
      <c r="GOB160" s="4"/>
      <c r="GOC160" s="4"/>
      <c r="GOD160" s="4"/>
      <c r="GOE160" s="4"/>
      <c r="GOF160" s="4"/>
      <c r="GOG160" s="4"/>
      <c r="GOH160" s="4"/>
      <c r="GOI160" s="4"/>
      <c r="GOJ160" s="4"/>
      <c r="GOK160" s="4"/>
      <c r="GOL160" s="4"/>
      <c r="GOM160" s="4"/>
      <c r="GON160" s="4"/>
      <c r="GOO160" s="4"/>
      <c r="GOP160" s="4"/>
      <c r="GOQ160" s="4"/>
      <c r="GOR160" s="4"/>
      <c r="GOS160" s="4"/>
      <c r="GOT160" s="4"/>
      <c r="GOU160" s="4"/>
      <c r="GOV160" s="4"/>
      <c r="GOW160" s="4"/>
      <c r="GOX160" s="4"/>
      <c r="GOY160" s="4"/>
      <c r="GOZ160" s="4"/>
      <c r="GPA160" s="4"/>
      <c r="GPB160" s="4"/>
      <c r="GPC160" s="4"/>
      <c r="GPD160" s="4"/>
      <c r="GPE160" s="4"/>
      <c r="GPF160" s="4"/>
      <c r="GPG160" s="4"/>
      <c r="GPH160" s="4"/>
      <c r="GPI160" s="4"/>
      <c r="GPJ160" s="4"/>
      <c r="GPK160" s="4"/>
      <c r="GPL160" s="4"/>
      <c r="GPM160" s="4"/>
      <c r="GPN160" s="4"/>
      <c r="GPO160" s="4"/>
      <c r="GPP160" s="4"/>
      <c r="GPQ160" s="4"/>
      <c r="GPR160" s="4"/>
      <c r="GPS160" s="4"/>
      <c r="GPT160" s="4"/>
      <c r="GPU160" s="4"/>
      <c r="GPV160" s="4"/>
      <c r="GPW160" s="4"/>
      <c r="GPX160" s="4"/>
      <c r="GPY160" s="4"/>
      <c r="GPZ160" s="4"/>
      <c r="GQA160" s="4"/>
      <c r="GQB160" s="4"/>
      <c r="GQC160" s="4"/>
      <c r="GQD160" s="4"/>
      <c r="GQE160" s="4"/>
      <c r="GQF160" s="4"/>
      <c r="GQG160" s="4"/>
      <c r="GQH160" s="4"/>
      <c r="GQI160" s="4"/>
      <c r="GQJ160" s="4"/>
      <c r="GQK160" s="4"/>
      <c r="GQL160" s="4"/>
      <c r="GQM160" s="4"/>
      <c r="GQN160" s="4"/>
      <c r="GQO160" s="4"/>
      <c r="GQP160" s="4"/>
      <c r="GQQ160" s="4"/>
      <c r="GQR160" s="4"/>
      <c r="GQS160" s="4"/>
      <c r="GQT160" s="4"/>
      <c r="GQU160" s="4"/>
      <c r="GQV160" s="4"/>
      <c r="GQW160" s="4"/>
      <c r="GQX160" s="4"/>
      <c r="GQY160" s="4"/>
      <c r="GQZ160" s="4"/>
      <c r="GRA160" s="4"/>
      <c r="GRB160" s="4"/>
      <c r="GRC160" s="4"/>
      <c r="GRD160" s="4"/>
      <c r="GRE160" s="4"/>
      <c r="GRF160" s="4"/>
      <c r="GRG160" s="4"/>
      <c r="GRH160" s="4"/>
      <c r="GRI160" s="4"/>
      <c r="GRJ160" s="4"/>
      <c r="GRK160" s="4"/>
      <c r="GRL160" s="4"/>
      <c r="GRM160" s="4"/>
      <c r="GRN160" s="4"/>
      <c r="GRO160" s="4"/>
      <c r="GRP160" s="4"/>
      <c r="GRQ160" s="4"/>
      <c r="GRR160" s="4"/>
      <c r="GRS160" s="4"/>
      <c r="GRT160" s="4"/>
      <c r="GRU160" s="4"/>
      <c r="GRV160" s="4"/>
      <c r="GRW160" s="4"/>
      <c r="GRX160" s="4"/>
      <c r="GRY160" s="4"/>
      <c r="GRZ160" s="4"/>
      <c r="GSA160" s="4"/>
      <c r="GSB160" s="4"/>
      <c r="GSC160" s="4"/>
      <c r="GSD160" s="4"/>
      <c r="GSE160" s="4"/>
      <c r="GSF160" s="4"/>
      <c r="GSG160" s="4"/>
      <c r="GSH160" s="4"/>
      <c r="GSI160" s="4"/>
      <c r="GSJ160" s="4"/>
      <c r="GSK160" s="4"/>
      <c r="GSL160" s="4"/>
      <c r="GSM160" s="4"/>
      <c r="GSN160" s="4"/>
      <c r="GSO160" s="4"/>
      <c r="GSP160" s="4"/>
      <c r="GSQ160" s="4"/>
      <c r="GSR160" s="4"/>
      <c r="GSS160" s="4"/>
      <c r="GST160" s="4"/>
      <c r="GSU160" s="4"/>
      <c r="GSV160" s="4"/>
      <c r="GSW160" s="4"/>
      <c r="GSX160" s="4"/>
      <c r="GSY160" s="4"/>
      <c r="GSZ160" s="4"/>
      <c r="GTA160" s="4"/>
      <c r="GTB160" s="4"/>
      <c r="GTC160" s="4"/>
      <c r="GTD160" s="4"/>
      <c r="GTE160" s="4"/>
      <c r="GTF160" s="4"/>
      <c r="GTG160" s="4"/>
      <c r="GTH160" s="4"/>
      <c r="GTI160" s="4"/>
      <c r="GTJ160" s="4"/>
      <c r="GTK160" s="4"/>
      <c r="GTL160" s="4"/>
      <c r="GTM160" s="4"/>
      <c r="GTN160" s="4"/>
      <c r="GTO160" s="4"/>
      <c r="GTP160" s="4"/>
      <c r="GTQ160" s="4"/>
      <c r="GTR160" s="4"/>
      <c r="GTS160" s="4"/>
      <c r="GTT160" s="4"/>
      <c r="GTU160" s="4"/>
      <c r="GTV160" s="4"/>
      <c r="GTW160" s="4"/>
      <c r="GTX160" s="4"/>
      <c r="GTY160" s="4"/>
      <c r="GTZ160" s="4"/>
      <c r="GUA160" s="4"/>
      <c r="GUB160" s="4"/>
      <c r="GUC160" s="4"/>
      <c r="GUD160" s="4"/>
      <c r="GUE160" s="4"/>
      <c r="GUF160" s="4"/>
      <c r="GUG160" s="4"/>
      <c r="GUH160" s="4"/>
      <c r="GUI160" s="4"/>
      <c r="GUJ160" s="4"/>
      <c r="GUK160" s="4"/>
      <c r="GUL160" s="4"/>
      <c r="GUM160" s="4"/>
      <c r="GUN160" s="4"/>
      <c r="GUO160" s="4"/>
      <c r="GUP160" s="4"/>
      <c r="GUQ160" s="4"/>
      <c r="GUR160" s="4"/>
      <c r="GUS160" s="4"/>
      <c r="GUT160" s="4"/>
      <c r="GUU160" s="4"/>
      <c r="GUV160" s="4"/>
      <c r="GUW160" s="4"/>
      <c r="GUX160" s="4"/>
      <c r="GUY160" s="4"/>
      <c r="GUZ160" s="4"/>
      <c r="GVA160" s="4"/>
      <c r="GVB160" s="4"/>
      <c r="GVC160" s="4"/>
      <c r="GVD160" s="4"/>
      <c r="GVE160" s="4"/>
      <c r="GVF160" s="4"/>
      <c r="GVG160" s="4"/>
      <c r="GVH160" s="4"/>
      <c r="GVI160" s="4"/>
      <c r="GVJ160" s="4"/>
      <c r="GVK160" s="4"/>
      <c r="GVL160" s="4"/>
      <c r="GVM160" s="4"/>
      <c r="GVN160" s="4"/>
      <c r="GVO160" s="4"/>
      <c r="GVP160" s="4"/>
      <c r="GVQ160" s="4"/>
      <c r="GVR160" s="4"/>
      <c r="GVS160" s="4"/>
      <c r="GVT160" s="4"/>
      <c r="GVU160" s="4"/>
      <c r="GVV160" s="4"/>
      <c r="GVW160" s="4"/>
      <c r="GVX160" s="4"/>
      <c r="GVY160" s="4"/>
      <c r="GVZ160" s="4"/>
      <c r="GWA160" s="4"/>
      <c r="GWB160" s="4"/>
      <c r="GWC160" s="4"/>
      <c r="GWD160" s="4"/>
      <c r="GWE160" s="4"/>
      <c r="GWF160" s="4"/>
      <c r="GWG160" s="4"/>
      <c r="GWH160" s="4"/>
      <c r="GWI160" s="4"/>
      <c r="GWJ160" s="4"/>
      <c r="GWK160" s="4"/>
      <c r="GWL160" s="4"/>
      <c r="GWM160" s="4"/>
      <c r="GWN160" s="4"/>
      <c r="GWO160" s="4"/>
      <c r="GWP160" s="4"/>
      <c r="GWQ160" s="4"/>
      <c r="GWR160" s="4"/>
      <c r="GWS160" s="4"/>
      <c r="GWT160" s="4"/>
      <c r="GWU160" s="4"/>
      <c r="GWV160" s="4"/>
      <c r="GWW160" s="4"/>
      <c r="GWX160" s="4"/>
      <c r="GWY160" s="4"/>
      <c r="GWZ160" s="4"/>
      <c r="GXA160" s="4"/>
      <c r="GXB160" s="4"/>
      <c r="GXC160" s="4"/>
      <c r="GXD160" s="4"/>
      <c r="GXE160" s="4"/>
      <c r="GXF160" s="4"/>
      <c r="GXG160" s="4"/>
      <c r="GXH160" s="4"/>
      <c r="GXI160" s="4"/>
      <c r="GXJ160" s="4"/>
      <c r="GXK160" s="4"/>
      <c r="GXL160" s="4"/>
      <c r="GXM160" s="4"/>
      <c r="GXN160" s="4"/>
      <c r="GXO160" s="4"/>
      <c r="GXP160" s="4"/>
      <c r="GXQ160" s="4"/>
      <c r="GXR160" s="4"/>
      <c r="GXS160" s="4"/>
      <c r="GXT160" s="4"/>
      <c r="GXU160" s="4"/>
      <c r="GXV160" s="4"/>
      <c r="GXW160" s="4"/>
      <c r="GXX160" s="4"/>
      <c r="GXY160" s="4"/>
      <c r="GXZ160" s="4"/>
      <c r="GYA160" s="4"/>
      <c r="GYB160" s="4"/>
      <c r="GYC160" s="4"/>
      <c r="GYD160" s="4"/>
      <c r="GYE160" s="4"/>
      <c r="GYF160" s="4"/>
      <c r="GYG160" s="4"/>
      <c r="GYH160" s="4"/>
      <c r="GYI160" s="4"/>
      <c r="GYJ160" s="4"/>
      <c r="GYK160" s="4"/>
      <c r="GYL160" s="4"/>
      <c r="GYM160" s="4"/>
      <c r="GYN160" s="4"/>
      <c r="GYO160" s="4"/>
      <c r="GYP160" s="4"/>
      <c r="GYQ160" s="4"/>
      <c r="GYR160" s="4"/>
      <c r="GYS160" s="4"/>
      <c r="GYT160" s="4"/>
      <c r="GYU160" s="4"/>
      <c r="GYV160" s="4"/>
      <c r="GYW160" s="4"/>
      <c r="GYX160" s="4"/>
      <c r="GYY160" s="4"/>
      <c r="GYZ160" s="4"/>
      <c r="GZA160" s="4"/>
      <c r="GZB160" s="4"/>
      <c r="GZC160" s="4"/>
      <c r="GZD160" s="4"/>
      <c r="GZE160" s="4"/>
      <c r="GZF160" s="4"/>
      <c r="GZG160" s="4"/>
      <c r="GZH160" s="4"/>
      <c r="GZI160" s="4"/>
      <c r="GZJ160" s="4"/>
      <c r="GZK160" s="4"/>
      <c r="GZL160" s="4"/>
      <c r="GZM160" s="4"/>
      <c r="GZN160" s="4"/>
      <c r="GZO160" s="4"/>
      <c r="GZP160" s="4"/>
      <c r="GZQ160" s="4"/>
      <c r="GZR160" s="4"/>
      <c r="GZS160" s="4"/>
      <c r="GZT160" s="4"/>
      <c r="GZU160" s="4"/>
      <c r="GZV160" s="4"/>
      <c r="GZW160" s="4"/>
      <c r="GZX160" s="4"/>
      <c r="GZY160" s="4"/>
      <c r="GZZ160" s="4"/>
      <c r="HAA160" s="4"/>
      <c r="HAB160" s="4"/>
      <c r="HAC160" s="4"/>
      <c r="HAD160" s="4"/>
      <c r="HAE160" s="4"/>
      <c r="HAF160" s="4"/>
      <c r="HAG160" s="4"/>
      <c r="HAH160" s="4"/>
      <c r="HAI160" s="4"/>
      <c r="HAJ160" s="4"/>
      <c r="HAK160" s="4"/>
      <c r="HAL160" s="4"/>
      <c r="HAM160" s="4"/>
      <c r="HAN160" s="4"/>
      <c r="HAO160" s="4"/>
      <c r="HAP160" s="4"/>
      <c r="HAQ160" s="4"/>
      <c r="HAR160" s="4"/>
      <c r="HAS160" s="4"/>
      <c r="HAT160" s="4"/>
      <c r="HAU160" s="4"/>
      <c r="HAV160" s="4"/>
      <c r="HAW160" s="4"/>
      <c r="HAX160" s="4"/>
      <c r="HAY160" s="4"/>
      <c r="HAZ160" s="4"/>
      <c r="HBA160" s="4"/>
      <c r="HBB160" s="4"/>
      <c r="HBC160" s="4"/>
      <c r="HBD160" s="4"/>
      <c r="HBE160" s="4"/>
      <c r="HBF160" s="4"/>
      <c r="HBG160" s="4"/>
      <c r="HBH160" s="4"/>
      <c r="HBI160" s="4"/>
      <c r="HBJ160" s="4"/>
      <c r="HBK160" s="4"/>
      <c r="HBL160" s="4"/>
      <c r="HBM160" s="4"/>
      <c r="HBN160" s="4"/>
      <c r="HBO160" s="4"/>
      <c r="HBP160" s="4"/>
      <c r="HBQ160" s="4"/>
      <c r="HBR160" s="4"/>
      <c r="HBS160" s="4"/>
      <c r="HBT160" s="4"/>
      <c r="HBU160" s="4"/>
      <c r="HBV160" s="4"/>
      <c r="HBW160" s="4"/>
      <c r="HBX160" s="4"/>
      <c r="HBY160" s="4"/>
      <c r="HBZ160" s="4"/>
      <c r="HCA160" s="4"/>
      <c r="HCB160" s="4"/>
      <c r="HCC160" s="4"/>
      <c r="HCD160" s="4"/>
      <c r="HCE160" s="4"/>
      <c r="HCF160" s="4"/>
      <c r="HCG160" s="4"/>
      <c r="HCH160" s="4"/>
      <c r="HCI160" s="4"/>
      <c r="HCJ160" s="4"/>
      <c r="HCK160" s="4"/>
      <c r="HCL160" s="4"/>
      <c r="HCM160" s="4"/>
      <c r="HCN160" s="4"/>
      <c r="HCO160" s="4"/>
      <c r="HCP160" s="4"/>
      <c r="HCQ160" s="4"/>
      <c r="HCR160" s="4"/>
      <c r="HCS160" s="4"/>
      <c r="HCT160" s="4"/>
      <c r="HCU160" s="4"/>
      <c r="HCV160" s="4"/>
      <c r="HCW160" s="4"/>
      <c r="HCX160" s="4"/>
      <c r="HCY160" s="4"/>
      <c r="HCZ160" s="4"/>
      <c r="HDA160" s="4"/>
      <c r="HDB160" s="4"/>
      <c r="HDC160" s="4"/>
      <c r="HDD160" s="4"/>
      <c r="HDE160" s="4"/>
      <c r="HDF160" s="4"/>
      <c r="HDG160" s="4"/>
      <c r="HDH160" s="4"/>
      <c r="HDI160" s="4"/>
      <c r="HDJ160" s="4"/>
      <c r="HDK160" s="4"/>
      <c r="HDL160" s="4"/>
      <c r="HDM160" s="4"/>
      <c r="HDN160" s="4"/>
      <c r="HDO160" s="4"/>
      <c r="HDP160" s="4"/>
      <c r="HDQ160" s="4"/>
      <c r="HDR160" s="4"/>
      <c r="HDS160" s="4"/>
      <c r="HDT160" s="4"/>
      <c r="HDU160" s="4"/>
      <c r="HDV160" s="4"/>
      <c r="HDW160" s="4"/>
      <c r="HDX160" s="4"/>
      <c r="HDY160" s="4"/>
      <c r="HDZ160" s="4"/>
      <c r="HEA160" s="4"/>
      <c r="HEB160" s="4"/>
      <c r="HEC160" s="4"/>
      <c r="HED160" s="4"/>
      <c r="HEE160" s="4"/>
      <c r="HEF160" s="4"/>
      <c r="HEG160" s="4"/>
      <c r="HEH160" s="4"/>
      <c r="HEI160" s="4"/>
      <c r="HEJ160" s="4"/>
      <c r="HEK160" s="4"/>
      <c r="HEL160" s="4"/>
      <c r="HEM160" s="4"/>
      <c r="HEN160" s="4"/>
      <c r="HEO160" s="4"/>
      <c r="HEP160" s="4"/>
      <c r="HEQ160" s="4"/>
      <c r="HER160" s="4"/>
      <c r="HES160" s="4"/>
      <c r="HET160" s="4"/>
      <c r="HEU160" s="4"/>
      <c r="HEV160" s="4"/>
      <c r="HEW160" s="4"/>
      <c r="HEX160" s="4"/>
      <c r="HEY160" s="4"/>
      <c r="HEZ160" s="4"/>
      <c r="HFA160" s="4"/>
      <c r="HFB160" s="4"/>
      <c r="HFC160" s="4"/>
      <c r="HFD160" s="4"/>
      <c r="HFE160" s="4"/>
      <c r="HFF160" s="4"/>
      <c r="HFG160" s="4"/>
      <c r="HFH160" s="4"/>
      <c r="HFI160" s="4"/>
      <c r="HFJ160" s="4"/>
      <c r="HFK160" s="4"/>
      <c r="HFL160" s="4"/>
      <c r="HFM160" s="4"/>
      <c r="HFN160" s="4"/>
      <c r="HFO160" s="4"/>
      <c r="HFP160" s="4"/>
      <c r="HFQ160" s="4"/>
      <c r="HFR160" s="4"/>
      <c r="HFS160" s="4"/>
      <c r="HFT160" s="4"/>
      <c r="HFU160" s="4"/>
      <c r="HFV160" s="4"/>
      <c r="HFW160" s="4"/>
      <c r="HFX160" s="4"/>
      <c r="HFY160" s="4"/>
      <c r="HFZ160" s="4"/>
      <c r="HGA160" s="4"/>
      <c r="HGB160" s="4"/>
      <c r="HGC160" s="4"/>
      <c r="HGD160" s="4"/>
      <c r="HGE160" s="4"/>
      <c r="HGF160" s="4"/>
      <c r="HGG160" s="4"/>
      <c r="HGH160" s="4"/>
      <c r="HGI160" s="4"/>
      <c r="HGJ160" s="4"/>
      <c r="HGK160" s="4"/>
      <c r="HGL160" s="4"/>
      <c r="HGM160" s="4"/>
      <c r="HGN160" s="4"/>
      <c r="HGO160" s="4"/>
      <c r="HGP160" s="4"/>
      <c r="HGQ160" s="4"/>
      <c r="HGR160" s="4"/>
      <c r="HGS160" s="4"/>
      <c r="HGT160" s="4"/>
      <c r="HGU160" s="4"/>
      <c r="HGV160" s="4"/>
      <c r="HGW160" s="4"/>
      <c r="HGX160" s="4"/>
      <c r="HGY160" s="4"/>
      <c r="HGZ160" s="4"/>
      <c r="HHA160" s="4"/>
      <c r="HHB160" s="4"/>
      <c r="HHC160" s="4"/>
      <c r="HHD160" s="4"/>
      <c r="HHE160" s="4"/>
      <c r="HHF160" s="4"/>
      <c r="HHG160" s="4"/>
      <c r="HHH160" s="4"/>
      <c r="HHI160" s="4"/>
      <c r="HHJ160" s="4"/>
      <c r="HHK160" s="4"/>
      <c r="HHL160" s="4"/>
      <c r="HHM160" s="4"/>
      <c r="HHN160" s="4"/>
      <c r="HHO160" s="4"/>
      <c r="HHP160" s="4"/>
      <c r="HHQ160" s="4"/>
      <c r="HHR160" s="4"/>
      <c r="HHS160" s="4"/>
      <c r="HHT160" s="4"/>
      <c r="HHU160" s="4"/>
      <c r="HHV160" s="4"/>
      <c r="HHW160" s="4"/>
      <c r="HHX160" s="4"/>
      <c r="HHY160" s="4"/>
      <c r="HHZ160" s="4"/>
      <c r="HIA160" s="4"/>
      <c r="HIB160" s="4"/>
      <c r="HIC160" s="4"/>
      <c r="HID160" s="4"/>
      <c r="HIE160" s="4"/>
      <c r="HIF160" s="4"/>
      <c r="HIG160" s="4"/>
      <c r="HIH160" s="4"/>
      <c r="HII160" s="4"/>
      <c r="HIJ160" s="4"/>
      <c r="HIK160" s="4"/>
      <c r="HIL160" s="4"/>
      <c r="HIM160" s="4"/>
      <c r="HIN160" s="4"/>
      <c r="HIO160" s="4"/>
      <c r="HIP160" s="4"/>
      <c r="HIQ160" s="4"/>
      <c r="HIR160" s="4"/>
      <c r="HIS160" s="4"/>
      <c r="HIT160" s="4"/>
      <c r="HIU160" s="4"/>
      <c r="HIV160" s="4"/>
      <c r="HIW160" s="4"/>
      <c r="HIX160" s="4"/>
      <c r="HIY160" s="4"/>
      <c r="HIZ160" s="4"/>
      <c r="HJA160" s="4"/>
      <c r="HJB160" s="4"/>
      <c r="HJC160" s="4"/>
      <c r="HJD160" s="4"/>
      <c r="HJE160" s="4"/>
      <c r="HJF160" s="4"/>
      <c r="HJG160" s="4"/>
      <c r="HJH160" s="4"/>
      <c r="HJI160" s="4"/>
      <c r="HJJ160" s="4"/>
      <c r="HJK160" s="4"/>
      <c r="HJL160" s="4"/>
      <c r="HJM160" s="4"/>
      <c r="HJN160" s="4"/>
      <c r="HJO160" s="4"/>
      <c r="HJP160" s="4"/>
      <c r="HJQ160" s="4"/>
      <c r="HJR160" s="4"/>
      <c r="HJS160" s="4"/>
      <c r="HJT160" s="4"/>
      <c r="HJU160" s="4"/>
      <c r="HJV160" s="4"/>
      <c r="HJW160" s="4"/>
      <c r="HJX160" s="4"/>
      <c r="HJY160" s="4"/>
      <c r="HJZ160" s="4"/>
      <c r="HKA160" s="4"/>
      <c r="HKB160" s="4"/>
      <c r="HKC160" s="4"/>
      <c r="HKD160" s="4"/>
      <c r="HKE160" s="4"/>
      <c r="HKF160" s="4"/>
      <c r="HKG160" s="4"/>
      <c r="HKH160" s="4"/>
      <c r="HKI160" s="4"/>
      <c r="HKJ160" s="4"/>
      <c r="HKK160" s="4"/>
      <c r="HKL160" s="4"/>
      <c r="HKM160" s="4"/>
      <c r="HKN160" s="4"/>
      <c r="HKO160" s="4"/>
      <c r="HKP160" s="4"/>
      <c r="HKQ160" s="4"/>
      <c r="HKR160" s="4"/>
      <c r="HKS160" s="4"/>
      <c r="HKT160" s="4"/>
      <c r="HKU160" s="4"/>
      <c r="HKV160" s="4"/>
      <c r="HKW160" s="4"/>
      <c r="HKX160" s="4"/>
      <c r="HKY160" s="4"/>
      <c r="HKZ160" s="4"/>
      <c r="HLA160" s="4"/>
      <c r="HLB160" s="4"/>
      <c r="HLC160" s="4"/>
      <c r="HLD160" s="4"/>
      <c r="HLE160" s="4"/>
      <c r="HLF160" s="4"/>
      <c r="HLG160" s="4"/>
      <c r="HLH160" s="4"/>
      <c r="HLI160" s="4"/>
      <c r="HLJ160" s="4"/>
      <c r="HLK160" s="4"/>
      <c r="HLL160" s="4"/>
      <c r="HLM160" s="4"/>
      <c r="HLN160" s="4"/>
      <c r="HLO160" s="4"/>
      <c r="HLP160" s="4"/>
      <c r="HLQ160" s="4"/>
      <c r="HLR160" s="4"/>
      <c r="HLS160" s="4"/>
      <c r="HLT160" s="4"/>
      <c r="HLU160" s="4"/>
      <c r="HLV160" s="4"/>
      <c r="HLW160" s="4"/>
      <c r="HLX160" s="4"/>
      <c r="HLY160" s="4"/>
      <c r="HLZ160" s="4"/>
      <c r="HMA160" s="4"/>
      <c r="HMB160" s="4"/>
      <c r="HMC160" s="4"/>
      <c r="HMD160" s="4"/>
      <c r="HME160" s="4"/>
      <c r="HMF160" s="4"/>
      <c r="HMG160" s="4"/>
      <c r="HMH160" s="4"/>
      <c r="HMI160" s="4"/>
      <c r="HMJ160" s="4"/>
      <c r="HMK160" s="4"/>
      <c r="HML160" s="4"/>
      <c r="HMM160" s="4"/>
      <c r="HMN160" s="4"/>
      <c r="HMO160" s="4"/>
      <c r="HMP160" s="4"/>
      <c r="HMQ160" s="4"/>
      <c r="HMR160" s="4"/>
      <c r="HMS160" s="4"/>
      <c r="HMT160" s="4"/>
      <c r="HMU160" s="4"/>
      <c r="HMV160" s="4"/>
      <c r="HMW160" s="4"/>
      <c r="HMX160" s="4"/>
      <c r="HMY160" s="4"/>
      <c r="HMZ160" s="4"/>
      <c r="HNA160" s="4"/>
      <c r="HNB160" s="4"/>
      <c r="HNC160" s="4"/>
      <c r="HND160" s="4"/>
      <c r="HNE160" s="4"/>
      <c r="HNF160" s="4"/>
      <c r="HNG160" s="4"/>
      <c r="HNH160" s="4"/>
      <c r="HNI160" s="4"/>
      <c r="HNJ160" s="4"/>
      <c r="HNK160" s="4"/>
      <c r="HNL160" s="4"/>
      <c r="HNM160" s="4"/>
      <c r="HNN160" s="4"/>
      <c r="HNO160" s="4"/>
      <c r="HNP160" s="4"/>
      <c r="HNQ160" s="4"/>
      <c r="HNR160" s="4"/>
      <c r="HNS160" s="4"/>
      <c r="HNT160" s="4"/>
      <c r="HNU160" s="4"/>
      <c r="HNV160" s="4"/>
      <c r="HNW160" s="4"/>
      <c r="HNX160" s="4"/>
      <c r="HNY160" s="4"/>
      <c r="HNZ160" s="4"/>
      <c r="HOA160" s="4"/>
      <c r="HOB160" s="4"/>
      <c r="HOC160" s="4"/>
      <c r="HOD160" s="4"/>
      <c r="HOE160" s="4"/>
      <c r="HOF160" s="4"/>
      <c r="HOG160" s="4"/>
      <c r="HOH160" s="4"/>
      <c r="HOI160" s="4"/>
      <c r="HOJ160" s="4"/>
      <c r="HOK160" s="4"/>
      <c r="HOL160" s="4"/>
      <c r="HOM160" s="4"/>
      <c r="HON160" s="4"/>
      <c r="HOO160" s="4"/>
      <c r="HOP160" s="4"/>
      <c r="HOQ160" s="4"/>
      <c r="HOR160" s="4"/>
      <c r="HOS160" s="4"/>
      <c r="HOT160" s="4"/>
      <c r="HOU160" s="4"/>
      <c r="HOV160" s="4"/>
      <c r="HOW160" s="4"/>
      <c r="HOX160" s="4"/>
      <c r="HOY160" s="4"/>
      <c r="HOZ160" s="4"/>
      <c r="HPA160" s="4"/>
      <c r="HPB160" s="4"/>
      <c r="HPC160" s="4"/>
      <c r="HPD160" s="4"/>
      <c r="HPE160" s="4"/>
      <c r="HPF160" s="4"/>
      <c r="HPG160" s="4"/>
      <c r="HPH160" s="4"/>
      <c r="HPI160" s="4"/>
      <c r="HPJ160" s="4"/>
      <c r="HPK160" s="4"/>
      <c r="HPL160" s="4"/>
      <c r="HPM160" s="4"/>
      <c r="HPN160" s="4"/>
      <c r="HPO160" s="4"/>
      <c r="HPP160" s="4"/>
      <c r="HPQ160" s="4"/>
      <c r="HPR160" s="4"/>
      <c r="HPS160" s="4"/>
      <c r="HPT160" s="4"/>
      <c r="HPU160" s="4"/>
      <c r="HPV160" s="4"/>
      <c r="HPW160" s="4"/>
      <c r="HPX160" s="4"/>
      <c r="HPY160" s="4"/>
      <c r="HPZ160" s="4"/>
      <c r="HQA160" s="4"/>
      <c r="HQB160" s="4"/>
      <c r="HQC160" s="4"/>
      <c r="HQD160" s="4"/>
      <c r="HQE160" s="4"/>
      <c r="HQF160" s="4"/>
      <c r="HQG160" s="4"/>
      <c r="HQH160" s="4"/>
      <c r="HQI160" s="4"/>
      <c r="HQJ160" s="4"/>
      <c r="HQK160" s="4"/>
      <c r="HQL160" s="4"/>
      <c r="HQM160" s="4"/>
      <c r="HQN160" s="4"/>
      <c r="HQO160" s="4"/>
      <c r="HQP160" s="4"/>
      <c r="HQQ160" s="4"/>
      <c r="HQR160" s="4"/>
      <c r="HQS160" s="4"/>
      <c r="HQT160" s="4"/>
      <c r="HQU160" s="4"/>
      <c r="HQV160" s="4"/>
      <c r="HQW160" s="4"/>
      <c r="HQX160" s="4"/>
      <c r="HQY160" s="4"/>
      <c r="HQZ160" s="4"/>
      <c r="HRA160" s="4"/>
      <c r="HRB160" s="4"/>
      <c r="HRC160" s="4"/>
      <c r="HRD160" s="4"/>
      <c r="HRE160" s="4"/>
      <c r="HRF160" s="4"/>
      <c r="HRG160" s="4"/>
      <c r="HRH160" s="4"/>
      <c r="HRI160" s="4"/>
      <c r="HRJ160" s="4"/>
      <c r="HRK160" s="4"/>
      <c r="HRL160" s="4"/>
      <c r="HRM160" s="4"/>
      <c r="HRN160" s="4"/>
      <c r="HRO160" s="4"/>
      <c r="HRP160" s="4"/>
      <c r="HRQ160" s="4"/>
      <c r="HRR160" s="4"/>
      <c r="HRS160" s="4"/>
      <c r="HRT160" s="4"/>
      <c r="HRU160" s="4"/>
      <c r="HRV160" s="4"/>
      <c r="HRW160" s="4"/>
      <c r="HRX160" s="4"/>
      <c r="HRY160" s="4"/>
      <c r="HRZ160" s="4"/>
      <c r="HSA160" s="4"/>
      <c r="HSB160" s="4"/>
      <c r="HSC160" s="4"/>
      <c r="HSD160" s="4"/>
      <c r="HSE160" s="4"/>
      <c r="HSF160" s="4"/>
      <c r="HSG160" s="4"/>
      <c r="HSH160" s="4"/>
      <c r="HSI160" s="4"/>
      <c r="HSJ160" s="4"/>
      <c r="HSK160" s="4"/>
      <c r="HSL160" s="4"/>
      <c r="HSM160" s="4"/>
      <c r="HSN160" s="4"/>
      <c r="HSO160" s="4"/>
      <c r="HSP160" s="4"/>
      <c r="HSQ160" s="4"/>
      <c r="HSR160" s="4"/>
      <c r="HSS160" s="4"/>
      <c r="HST160" s="4"/>
      <c r="HSU160" s="4"/>
      <c r="HSV160" s="4"/>
      <c r="HSW160" s="4"/>
      <c r="HSX160" s="4"/>
      <c r="HSY160" s="4"/>
      <c r="HSZ160" s="4"/>
      <c r="HTA160" s="4"/>
      <c r="HTB160" s="4"/>
      <c r="HTC160" s="4"/>
      <c r="HTD160" s="4"/>
      <c r="HTE160" s="4"/>
      <c r="HTF160" s="4"/>
      <c r="HTG160" s="4"/>
      <c r="HTH160" s="4"/>
      <c r="HTI160" s="4"/>
      <c r="HTJ160" s="4"/>
      <c r="HTK160" s="4"/>
      <c r="HTL160" s="4"/>
      <c r="HTM160" s="4"/>
      <c r="HTN160" s="4"/>
      <c r="HTO160" s="4"/>
      <c r="HTP160" s="4"/>
      <c r="HTQ160" s="4"/>
      <c r="HTR160" s="4"/>
      <c r="HTS160" s="4"/>
      <c r="HTT160" s="4"/>
      <c r="HTU160" s="4"/>
      <c r="HTV160" s="4"/>
      <c r="HTW160" s="4"/>
      <c r="HTX160" s="4"/>
      <c r="HTY160" s="4"/>
      <c r="HTZ160" s="4"/>
      <c r="HUA160" s="4"/>
      <c r="HUB160" s="4"/>
      <c r="HUC160" s="4"/>
      <c r="HUD160" s="4"/>
      <c r="HUE160" s="4"/>
      <c r="HUF160" s="4"/>
      <c r="HUG160" s="4"/>
      <c r="HUH160" s="4"/>
      <c r="HUI160" s="4"/>
      <c r="HUJ160" s="4"/>
      <c r="HUK160" s="4"/>
      <c r="HUL160" s="4"/>
      <c r="HUM160" s="4"/>
      <c r="HUN160" s="4"/>
      <c r="HUO160" s="4"/>
      <c r="HUP160" s="4"/>
      <c r="HUQ160" s="4"/>
      <c r="HUR160" s="4"/>
      <c r="HUS160" s="4"/>
      <c r="HUT160" s="4"/>
      <c r="HUU160" s="4"/>
      <c r="HUV160" s="4"/>
      <c r="HUW160" s="4"/>
      <c r="HUX160" s="4"/>
      <c r="HUY160" s="4"/>
      <c r="HUZ160" s="4"/>
      <c r="HVA160" s="4"/>
      <c r="HVB160" s="4"/>
      <c r="HVC160" s="4"/>
      <c r="HVD160" s="4"/>
      <c r="HVE160" s="4"/>
      <c r="HVF160" s="4"/>
      <c r="HVG160" s="4"/>
      <c r="HVH160" s="4"/>
      <c r="HVI160" s="4"/>
      <c r="HVJ160" s="4"/>
      <c r="HVK160" s="4"/>
      <c r="HVL160" s="4"/>
      <c r="HVM160" s="4"/>
      <c r="HVN160" s="4"/>
      <c r="HVO160" s="4"/>
      <c r="HVP160" s="4"/>
      <c r="HVQ160" s="4"/>
      <c r="HVR160" s="4"/>
      <c r="HVS160" s="4"/>
      <c r="HVT160" s="4"/>
      <c r="HVU160" s="4"/>
      <c r="HVV160" s="4"/>
      <c r="HVW160" s="4"/>
      <c r="HVX160" s="4"/>
      <c r="HVY160" s="4"/>
      <c r="HVZ160" s="4"/>
      <c r="HWA160" s="4"/>
      <c r="HWB160" s="4"/>
      <c r="HWC160" s="4"/>
      <c r="HWD160" s="4"/>
      <c r="HWE160" s="4"/>
      <c r="HWF160" s="4"/>
      <c r="HWG160" s="4"/>
      <c r="HWH160" s="4"/>
      <c r="HWI160" s="4"/>
      <c r="HWJ160" s="4"/>
      <c r="HWK160" s="4"/>
      <c r="HWL160" s="4"/>
      <c r="HWM160" s="4"/>
      <c r="HWN160" s="4"/>
      <c r="HWO160" s="4"/>
      <c r="HWP160" s="4"/>
      <c r="HWQ160" s="4"/>
      <c r="HWR160" s="4"/>
      <c r="HWS160" s="4"/>
      <c r="HWT160" s="4"/>
      <c r="HWU160" s="4"/>
      <c r="HWV160" s="4"/>
      <c r="HWW160" s="4"/>
      <c r="HWX160" s="4"/>
      <c r="HWY160" s="4"/>
      <c r="HWZ160" s="4"/>
      <c r="HXA160" s="4"/>
      <c r="HXB160" s="4"/>
      <c r="HXC160" s="4"/>
      <c r="HXD160" s="4"/>
      <c r="HXE160" s="4"/>
      <c r="HXF160" s="4"/>
      <c r="HXG160" s="4"/>
      <c r="HXH160" s="4"/>
      <c r="HXI160" s="4"/>
      <c r="HXJ160" s="4"/>
      <c r="HXK160" s="4"/>
      <c r="HXL160" s="4"/>
      <c r="HXM160" s="4"/>
      <c r="HXN160" s="4"/>
      <c r="HXO160" s="4"/>
      <c r="HXP160" s="4"/>
      <c r="HXQ160" s="4"/>
      <c r="HXR160" s="4"/>
      <c r="HXS160" s="4"/>
      <c r="HXT160" s="4"/>
      <c r="HXU160" s="4"/>
      <c r="HXV160" s="4"/>
      <c r="HXW160" s="4"/>
      <c r="HXX160" s="4"/>
      <c r="HXY160" s="4"/>
      <c r="HXZ160" s="4"/>
      <c r="HYA160" s="4"/>
      <c r="HYB160" s="4"/>
      <c r="HYC160" s="4"/>
      <c r="HYD160" s="4"/>
      <c r="HYE160" s="4"/>
      <c r="HYF160" s="4"/>
      <c r="HYG160" s="4"/>
      <c r="HYH160" s="4"/>
      <c r="HYI160" s="4"/>
      <c r="HYJ160" s="4"/>
      <c r="HYK160" s="4"/>
      <c r="HYL160" s="4"/>
      <c r="HYM160" s="4"/>
      <c r="HYN160" s="4"/>
      <c r="HYO160" s="4"/>
      <c r="HYP160" s="4"/>
      <c r="HYQ160" s="4"/>
      <c r="HYR160" s="4"/>
      <c r="HYS160" s="4"/>
      <c r="HYT160" s="4"/>
      <c r="HYU160" s="4"/>
      <c r="HYV160" s="4"/>
      <c r="HYW160" s="4"/>
      <c r="HYX160" s="4"/>
      <c r="HYY160" s="4"/>
      <c r="HYZ160" s="4"/>
      <c r="HZA160" s="4"/>
      <c r="HZB160" s="4"/>
      <c r="HZC160" s="4"/>
      <c r="HZD160" s="4"/>
      <c r="HZE160" s="4"/>
      <c r="HZF160" s="4"/>
      <c r="HZG160" s="4"/>
      <c r="HZH160" s="4"/>
      <c r="HZI160" s="4"/>
      <c r="HZJ160" s="4"/>
      <c r="HZK160" s="4"/>
      <c r="HZL160" s="4"/>
      <c r="HZM160" s="4"/>
      <c r="HZN160" s="4"/>
      <c r="HZO160" s="4"/>
      <c r="HZP160" s="4"/>
      <c r="HZQ160" s="4"/>
      <c r="HZR160" s="4"/>
      <c r="HZS160" s="4"/>
      <c r="HZT160" s="4"/>
      <c r="HZU160" s="4"/>
      <c r="HZV160" s="4"/>
      <c r="HZW160" s="4"/>
      <c r="HZX160" s="4"/>
      <c r="HZY160" s="4"/>
      <c r="HZZ160" s="4"/>
      <c r="IAA160" s="4"/>
      <c r="IAB160" s="4"/>
      <c r="IAC160" s="4"/>
      <c r="IAD160" s="4"/>
      <c r="IAE160" s="4"/>
      <c r="IAF160" s="4"/>
      <c r="IAG160" s="4"/>
      <c r="IAH160" s="4"/>
      <c r="IAI160" s="4"/>
      <c r="IAJ160" s="4"/>
      <c r="IAK160" s="4"/>
      <c r="IAL160" s="4"/>
      <c r="IAM160" s="4"/>
      <c r="IAN160" s="4"/>
      <c r="IAO160" s="4"/>
      <c r="IAP160" s="4"/>
      <c r="IAQ160" s="4"/>
      <c r="IAR160" s="4"/>
      <c r="IAS160" s="4"/>
      <c r="IAT160" s="4"/>
      <c r="IAU160" s="4"/>
      <c r="IAV160" s="4"/>
      <c r="IAW160" s="4"/>
      <c r="IAX160" s="4"/>
      <c r="IAY160" s="4"/>
      <c r="IAZ160" s="4"/>
      <c r="IBA160" s="4"/>
      <c r="IBB160" s="4"/>
      <c r="IBC160" s="4"/>
      <c r="IBD160" s="4"/>
      <c r="IBE160" s="4"/>
      <c r="IBF160" s="4"/>
      <c r="IBG160" s="4"/>
      <c r="IBH160" s="4"/>
      <c r="IBI160" s="4"/>
      <c r="IBJ160" s="4"/>
      <c r="IBK160" s="4"/>
      <c r="IBL160" s="4"/>
      <c r="IBM160" s="4"/>
      <c r="IBN160" s="4"/>
      <c r="IBO160" s="4"/>
      <c r="IBP160" s="4"/>
      <c r="IBQ160" s="4"/>
      <c r="IBR160" s="4"/>
      <c r="IBS160" s="4"/>
      <c r="IBT160" s="4"/>
      <c r="IBU160" s="4"/>
      <c r="IBV160" s="4"/>
      <c r="IBW160" s="4"/>
      <c r="IBX160" s="4"/>
      <c r="IBY160" s="4"/>
      <c r="IBZ160" s="4"/>
      <c r="ICA160" s="4"/>
      <c r="ICB160" s="4"/>
      <c r="ICC160" s="4"/>
      <c r="ICD160" s="4"/>
      <c r="ICE160" s="4"/>
      <c r="ICF160" s="4"/>
      <c r="ICG160" s="4"/>
      <c r="ICH160" s="4"/>
      <c r="ICI160" s="4"/>
      <c r="ICJ160" s="4"/>
      <c r="ICK160" s="4"/>
      <c r="ICL160" s="4"/>
      <c r="ICM160" s="4"/>
      <c r="ICN160" s="4"/>
      <c r="ICO160" s="4"/>
      <c r="ICP160" s="4"/>
      <c r="ICQ160" s="4"/>
      <c r="ICR160" s="4"/>
      <c r="ICS160" s="4"/>
      <c r="ICT160" s="4"/>
      <c r="ICU160" s="4"/>
      <c r="ICV160" s="4"/>
      <c r="ICW160" s="4"/>
      <c r="ICX160" s="4"/>
      <c r="ICY160" s="4"/>
      <c r="ICZ160" s="4"/>
      <c r="IDA160" s="4"/>
      <c r="IDB160" s="4"/>
      <c r="IDC160" s="4"/>
      <c r="IDD160" s="4"/>
      <c r="IDE160" s="4"/>
      <c r="IDF160" s="4"/>
      <c r="IDG160" s="4"/>
      <c r="IDH160" s="4"/>
      <c r="IDI160" s="4"/>
      <c r="IDJ160" s="4"/>
      <c r="IDK160" s="4"/>
      <c r="IDL160" s="4"/>
      <c r="IDM160" s="4"/>
      <c r="IDN160" s="4"/>
      <c r="IDO160" s="4"/>
      <c r="IDP160" s="4"/>
      <c r="IDQ160" s="4"/>
      <c r="IDR160" s="4"/>
      <c r="IDS160" s="4"/>
      <c r="IDT160" s="4"/>
      <c r="IDU160" s="4"/>
      <c r="IDV160" s="4"/>
      <c r="IDW160" s="4"/>
      <c r="IDX160" s="4"/>
      <c r="IDY160" s="4"/>
      <c r="IDZ160" s="4"/>
      <c r="IEA160" s="4"/>
      <c r="IEB160" s="4"/>
      <c r="IEC160" s="4"/>
      <c r="IED160" s="4"/>
      <c r="IEE160" s="4"/>
      <c r="IEF160" s="4"/>
      <c r="IEG160" s="4"/>
      <c r="IEH160" s="4"/>
      <c r="IEI160" s="4"/>
      <c r="IEJ160" s="4"/>
      <c r="IEK160" s="4"/>
      <c r="IEL160" s="4"/>
      <c r="IEM160" s="4"/>
      <c r="IEN160" s="4"/>
      <c r="IEO160" s="4"/>
      <c r="IEP160" s="4"/>
      <c r="IEQ160" s="4"/>
      <c r="IER160" s="4"/>
      <c r="IES160" s="4"/>
      <c r="IET160" s="4"/>
      <c r="IEU160" s="4"/>
      <c r="IEV160" s="4"/>
      <c r="IEW160" s="4"/>
      <c r="IEX160" s="4"/>
      <c r="IEY160" s="4"/>
      <c r="IEZ160" s="4"/>
      <c r="IFA160" s="4"/>
      <c r="IFB160" s="4"/>
      <c r="IFC160" s="4"/>
      <c r="IFD160" s="4"/>
      <c r="IFE160" s="4"/>
      <c r="IFF160" s="4"/>
      <c r="IFG160" s="4"/>
      <c r="IFH160" s="4"/>
      <c r="IFI160" s="4"/>
      <c r="IFJ160" s="4"/>
      <c r="IFK160" s="4"/>
      <c r="IFL160" s="4"/>
      <c r="IFM160" s="4"/>
      <c r="IFN160" s="4"/>
      <c r="IFO160" s="4"/>
      <c r="IFP160" s="4"/>
      <c r="IFQ160" s="4"/>
      <c r="IFR160" s="4"/>
      <c r="IFS160" s="4"/>
      <c r="IFT160" s="4"/>
      <c r="IFU160" s="4"/>
      <c r="IFV160" s="4"/>
      <c r="IFW160" s="4"/>
      <c r="IFX160" s="4"/>
      <c r="IFY160" s="4"/>
      <c r="IFZ160" s="4"/>
      <c r="IGA160" s="4"/>
      <c r="IGB160" s="4"/>
      <c r="IGC160" s="4"/>
      <c r="IGD160" s="4"/>
      <c r="IGE160" s="4"/>
      <c r="IGF160" s="4"/>
      <c r="IGG160" s="4"/>
      <c r="IGH160" s="4"/>
      <c r="IGI160" s="4"/>
      <c r="IGJ160" s="4"/>
      <c r="IGK160" s="4"/>
      <c r="IGL160" s="4"/>
      <c r="IGM160" s="4"/>
      <c r="IGN160" s="4"/>
      <c r="IGO160" s="4"/>
      <c r="IGP160" s="4"/>
      <c r="IGQ160" s="4"/>
      <c r="IGR160" s="4"/>
      <c r="IGS160" s="4"/>
      <c r="IGT160" s="4"/>
      <c r="IGU160" s="4"/>
      <c r="IGV160" s="4"/>
      <c r="IGW160" s="4"/>
      <c r="IGX160" s="4"/>
      <c r="IGY160" s="4"/>
      <c r="IGZ160" s="4"/>
      <c r="IHA160" s="4"/>
      <c r="IHB160" s="4"/>
      <c r="IHC160" s="4"/>
      <c r="IHD160" s="4"/>
      <c r="IHE160" s="4"/>
      <c r="IHF160" s="4"/>
      <c r="IHG160" s="4"/>
      <c r="IHH160" s="4"/>
      <c r="IHI160" s="4"/>
      <c r="IHJ160" s="4"/>
      <c r="IHK160" s="4"/>
      <c r="IHL160" s="4"/>
      <c r="IHM160" s="4"/>
      <c r="IHN160" s="4"/>
      <c r="IHO160" s="4"/>
      <c r="IHP160" s="4"/>
      <c r="IHQ160" s="4"/>
      <c r="IHR160" s="4"/>
      <c r="IHS160" s="4"/>
      <c r="IHT160" s="4"/>
      <c r="IHU160" s="4"/>
      <c r="IHV160" s="4"/>
      <c r="IHW160" s="4"/>
      <c r="IHX160" s="4"/>
      <c r="IHY160" s="4"/>
      <c r="IHZ160" s="4"/>
      <c r="IIA160" s="4"/>
      <c r="IIB160" s="4"/>
      <c r="IIC160" s="4"/>
      <c r="IID160" s="4"/>
      <c r="IIE160" s="4"/>
      <c r="IIF160" s="4"/>
      <c r="IIG160" s="4"/>
      <c r="IIH160" s="4"/>
      <c r="III160" s="4"/>
      <c r="IIJ160" s="4"/>
      <c r="IIK160" s="4"/>
      <c r="IIL160" s="4"/>
      <c r="IIM160" s="4"/>
      <c r="IIN160" s="4"/>
      <c r="IIO160" s="4"/>
      <c r="IIP160" s="4"/>
      <c r="IIQ160" s="4"/>
      <c r="IIR160" s="4"/>
      <c r="IIS160" s="4"/>
      <c r="IIT160" s="4"/>
      <c r="IIU160" s="4"/>
      <c r="IIV160" s="4"/>
      <c r="IIW160" s="4"/>
      <c r="IIX160" s="4"/>
      <c r="IIY160" s="4"/>
      <c r="IIZ160" s="4"/>
      <c r="IJA160" s="4"/>
      <c r="IJB160" s="4"/>
      <c r="IJC160" s="4"/>
      <c r="IJD160" s="4"/>
      <c r="IJE160" s="4"/>
      <c r="IJF160" s="4"/>
      <c r="IJG160" s="4"/>
      <c r="IJH160" s="4"/>
      <c r="IJI160" s="4"/>
      <c r="IJJ160" s="4"/>
      <c r="IJK160" s="4"/>
      <c r="IJL160" s="4"/>
      <c r="IJM160" s="4"/>
      <c r="IJN160" s="4"/>
      <c r="IJO160" s="4"/>
      <c r="IJP160" s="4"/>
      <c r="IJQ160" s="4"/>
      <c r="IJR160" s="4"/>
      <c r="IJS160" s="4"/>
      <c r="IJT160" s="4"/>
      <c r="IJU160" s="4"/>
      <c r="IJV160" s="4"/>
      <c r="IJW160" s="4"/>
      <c r="IJX160" s="4"/>
      <c r="IJY160" s="4"/>
      <c r="IJZ160" s="4"/>
      <c r="IKA160" s="4"/>
      <c r="IKB160" s="4"/>
      <c r="IKC160" s="4"/>
      <c r="IKD160" s="4"/>
      <c r="IKE160" s="4"/>
      <c r="IKF160" s="4"/>
      <c r="IKG160" s="4"/>
      <c r="IKH160" s="4"/>
      <c r="IKI160" s="4"/>
      <c r="IKJ160" s="4"/>
      <c r="IKK160" s="4"/>
      <c r="IKL160" s="4"/>
      <c r="IKM160" s="4"/>
      <c r="IKN160" s="4"/>
      <c r="IKO160" s="4"/>
      <c r="IKP160" s="4"/>
      <c r="IKQ160" s="4"/>
      <c r="IKR160" s="4"/>
      <c r="IKS160" s="4"/>
      <c r="IKT160" s="4"/>
      <c r="IKU160" s="4"/>
      <c r="IKV160" s="4"/>
      <c r="IKW160" s="4"/>
      <c r="IKX160" s="4"/>
      <c r="IKY160" s="4"/>
      <c r="IKZ160" s="4"/>
      <c r="ILA160" s="4"/>
      <c r="ILB160" s="4"/>
      <c r="ILC160" s="4"/>
      <c r="ILD160" s="4"/>
      <c r="ILE160" s="4"/>
      <c r="ILF160" s="4"/>
      <c r="ILG160" s="4"/>
      <c r="ILH160" s="4"/>
      <c r="ILI160" s="4"/>
      <c r="ILJ160" s="4"/>
      <c r="ILK160" s="4"/>
      <c r="ILL160" s="4"/>
      <c r="ILM160" s="4"/>
      <c r="ILN160" s="4"/>
      <c r="ILO160" s="4"/>
      <c r="ILP160" s="4"/>
      <c r="ILQ160" s="4"/>
      <c r="ILR160" s="4"/>
      <c r="ILS160" s="4"/>
      <c r="ILT160" s="4"/>
      <c r="ILU160" s="4"/>
      <c r="ILV160" s="4"/>
      <c r="ILW160" s="4"/>
      <c r="ILX160" s="4"/>
      <c r="ILY160" s="4"/>
      <c r="ILZ160" s="4"/>
      <c r="IMA160" s="4"/>
      <c r="IMB160" s="4"/>
      <c r="IMC160" s="4"/>
      <c r="IMD160" s="4"/>
      <c r="IME160" s="4"/>
      <c r="IMF160" s="4"/>
      <c r="IMG160" s="4"/>
      <c r="IMH160" s="4"/>
      <c r="IMI160" s="4"/>
      <c r="IMJ160" s="4"/>
      <c r="IMK160" s="4"/>
      <c r="IML160" s="4"/>
      <c r="IMM160" s="4"/>
      <c r="IMN160" s="4"/>
      <c r="IMO160" s="4"/>
      <c r="IMP160" s="4"/>
      <c r="IMQ160" s="4"/>
      <c r="IMR160" s="4"/>
      <c r="IMS160" s="4"/>
      <c r="IMT160" s="4"/>
      <c r="IMU160" s="4"/>
      <c r="IMV160" s="4"/>
      <c r="IMW160" s="4"/>
      <c r="IMX160" s="4"/>
      <c r="IMY160" s="4"/>
      <c r="IMZ160" s="4"/>
      <c r="INA160" s="4"/>
      <c r="INB160" s="4"/>
      <c r="INC160" s="4"/>
      <c r="IND160" s="4"/>
      <c r="INE160" s="4"/>
      <c r="INF160" s="4"/>
      <c r="ING160" s="4"/>
      <c r="INH160" s="4"/>
      <c r="INI160" s="4"/>
      <c r="INJ160" s="4"/>
      <c r="INK160" s="4"/>
      <c r="INL160" s="4"/>
      <c r="INM160" s="4"/>
      <c r="INN160" s="4"/>
      <c r="INO160" s="4"/>
      <c r="INP160" s="4"/>
      <c r="INQ160" s="4"/>
      <c r="INR160" s="4"/>
      <c r="INS160" s="4"/>
      <c r="INT160" s="4"/>
      <c r="INU160" s="4"/>
      <c r="INV160" s="4"/>
      <c r="INW160" s="4"/>
      <c r="INX160" s="4"/>
      <c r="INY160" s="4"/>
      <c r="INZ160" s="4"/>
      <c r="IOA160" s="4"/>
      <c r="IOB160" s="4"/>
      <c r="IOC160" s="4"/>
      <c r="IOD160" s="4"/>
      <c r="IOE160" s="4"/>
      <c r="IOF160" s="4"/>
      <c r="IOG160" s="4"/>
      <c r="IOH160" s="4"/>
      <c r="IOI160" s="4"/>
      <c r="IOJ160" s="4"/>
      <c r="IOK160" s="4"/>
      <c r="IOL160" s="4"/>
      <c r="IOM160" s="4"/>
      <c r="ION160" s="4"/>
      <c r="IOO160" s="4"/>
      <c r="IOP160" s="4"/>
      <c r="IOQ160" s="4"/>
      <c r="IOR160" s="4"/>
      <c r="IOS160" s="4"/>
      <c r="IOT160" s="4"/>
      <c r="IOU160" s="4"/>
      <c r="IOV160" s="4"/>
      <c r="IOW160" s="4"/>
      <c r="IOX160" s="4"/>
      <c r="IOY160" s="4"/>
      <c r="IOZ160" s="4"/>
      <c r="IPA160" s="4"/>
      <c r="IPB160" s="4"/>
      <c r="IPC160" s="4"/>
      <c r="IPD160" s="4"/>
      <c r="IPE160" s="4"/>
      <c r="IPF160" s="4"/>
      <c r="IPG160" s="4"/>
      <c r="IPH160" s="4"/>
      <c r="IPI160" s="4"/>
      <c r="IPJ160" s="4"/>
      <c r="IPK160" s="4"/>
      <c r="IPL160" s="4"/>
      <c r="IPM160" s="4"/>
      <c r="IPN160" s="4"/>
      <c r="IPO160" s="4"/>
      <c r="IPP160" s="4"/>
      <c r="IPQ160" s="4"/>
      <c r="IPR160" s="4"/>
      <c r="IPS160" s="4"/>
      <c r="IPT160" s="4"/>
      <c r="IPU160" s="4"/>
      <c r="IPV160" s="4"/>
      <c r="IPW160" s="4"/>
      <c r="IPX160" s="4"/>
      <c r="IPY160" s="4"/>
      <c r="IPZ160" s="4"/>
      <c r="IQA160" s="4"/>
      <c r="IQB160" s="4"/>
      <c r="IQC160" s="4"/>
      <c r="IQD160" s="4"/>
      <c r="IQE160" s="4"/>
      <c r="IQF160" s="4"/>
      <c r="IQG160" s="4"/>
      <c r="IQH160" s="4"/>
      <c r="IQI160" s="4"/>
      <c r="IQJ160" s="4"/>
      <c r="IQK160" s="4"/>
      <c r="IQL160" s="4"/>
      <c r="IQM160" s="4"/>
      <c r="IQN160" s="4"/>
      <c r="IQO160" s="4"/>
      <c r="IQP160" s="4"/>
      <c r="IQQ160" s="4"/>
      <c r="IQR160" s="4"/>
      <c r="IQS160" s="4"/>
      <c r="IQT160" s="4"/>
      <c r="IQU160" s="4"/>
      <c r="IQV160" s="4"/>
      <c r="IQW160" s="4"/>
      <c r="IQX160" s="4"/>
      <c r="IQY160" s="4"/>
      <c r="IQZ160" s="4"/>
      <c r="IRA160" s="4"/>
      <c r="IRB160" s="4"/>
      <c r="IRC160" s="4"/>
      <c r="IRD160" s="4"/>
      <c r="IRE160" s="4"/>
      <c r="IRF160" s="4"/>
      <c r="IRG160" s="4"/>
      <c r="IRH160" s="4"/>
      <c r="IRI160" s="4"/>
      <c r="IRJ160" s="4"/>
      <c r="IRK160" s="4"/>
      <c r="IRL160" s="4"/>
      <c r="IRM160" s="4"/>
      <c r="IRN160" s="4"/>
      <c r="IRO160" s="4"/>
      <c r="IRP160" s="4"/>
      <c r="IRQ160" s="4"/>
      <c r="IRR160" s="4"/>
      <c r="IRS160" s="4"/>
      <c r="IRT160" s="4"/>
      <c r="IRU160" s="4"/>
      <c r="IRV160" s="4"/>
      <c r="IRW160" s="4"/>
      <c r="IRX160" s="4"/>
      <c r="IRY160" s="4"/>
      <c r="IRZ160" s="4"/>
      <c r="ISA160" s="4"/>
      <c r="ISB160" s="4"/>
      <c r="ISC160" s="4"/>
      <c r="ISD160" s="4"/>
      <c r="ISE160" s="4"/>
      <c r="ISF160" s="4"/>
      <c r="ISG160" s="4"/>
      <c r="ISH160" s="4"/>
      <c r="ISI160" s="4"/>
      <c r="ISJ160" s="4"/>
      <c r="ISK160" s="4"/>
      <c r="ISL160" s="4"/>
      <c r="ISM160" s="4"/>
      <c r="ISN160" s="4"/>
      <c r="ISO160" s="4"/>
      <c r="ISP160" s="4"/>
      <c r="ISQ160" s="4"/>
      <c r="ISR160" s="4"/>
      <c r="ISS160" s="4"/>
      <c r="IST160" s="4"/>
      <c r="ISU160" s="4"/>
      <c r="ISV160" s="4"/>
      <c r="ISW160" s="4"/>
      <c r="ISX160" s="4"/>
      <c r="ISY160" s="4"/>
      <c r="ISZ160" s="4"/>
      <c r="ITA160" s="4"/>
      <c r="ITB160" s="4"/>
      <c r="ITC160" s="4"/>
      <c r="ITD160" s="4"/>
      <c r="ITE160" s="4"/>
      <c r="ITF160" s="4"/>
      <c r="ITG160" s="4"/>
      <c r="ITH160" s="4"/>
      <c r="ITI160" s="4"/>
      <c r="ITJ160" s="4"/>
      <c r="ITK160" s="4"/>
      <c r="ITL160" s="4"/>
      <c r="ITM160" s="4"/>
      <c r="ITN160" s="4"/>
      <c r="ITO160" s="4"/>
      <c r="ITP160" s="4"/>
      <c r="ITQ160" s="4"/>
      <c r="ITR160" s="4"/>
      <c r="ITS160" s="4"/>
      <c r="ITT160" s="4"/>
      <c r="ITU160" s="4"/>
      <c r="ITV160" s="4"/>
      <c r="ITW160" s="4"/>
      <c r="ITX160" s="4"/>
      <c r="ITY160" s="4"/>
      <c r="ITZ160" s="4"/>
      <c r="IUA160" s="4"/>
      <c r="IUB160" s="4"/>
      <c r="IUC160" s="4"/>
      <c r="IUD160" s="4"/>
      <c r="IUE160" s="4"/>
      <c r="IUF160" s="4"/>
      <c r="IUG160" s="4"/>
      <c r="IUH160" s="4"/>
      <c r="IUI160" s="4"/>
      <c r="IUJ160" s="4"/>
      <c r="IUK160" s="4"/>
      <c r="IUL160" s="4"/>
      <c r="IUM160" s="4"/>
      <c r="IUN160" s="4"/>
      <c r="IUO160" s="4"/>
      <c r="IUP160" s="4"/>
      <c r="IUQ160" s="4"/>
      <c r="IUR160" s="4"/>
      <c r="IUS160" s="4"/>
      <c r="IUT160" s="4"/>
      <c r="IUU160" s="4"/>
      <c r="IUV160" s="4"/>
      <c r="IUW160" s="4"/>
      <c r="IUX160" s="4"/>
      <c r="IUY160" s="4"/>
      <c r="IUZ160" s="4"/>
      <c r="IVA160" s="4"/>
      <c r="IVB160" s="4"/>
      <c r="IVC160" s="4"/>
      <c r="IVD160" s="4"/>
      <c r="IVE160" s="4"/>
      <c r="IVF160" s="4"/>
      <c r="IVG160" s="4"/>
      <c r="IVH160" s="4"/>
      <c r="IVI160" s="4"/>
      <c r="IVJ160" s="4"/>
      <c r="IVK160" s="4"/>
      <c r="IVL160" s="4"/>
      <c r="IVM160" s="4"/>
      <c r="IVN160" s="4"/>
      <c r="IVO160" s="4"/>
      <c r="IVP160" s="4"/>
      <c r="IVQ160" s="4"/>
      <c r="IVR160" s="4"/>
      <c r="IVS160" s="4"/>
      <c r="IVT160" s="4"/>
      <c r="IVU160" s="4"/>
      <c r="IVV160" s="4"/>
      <c r="IVW160" s="4"/>
      <c r="IVX160" s="4"/>
      <c r="IVY160" s="4"/>
      <c r="IVZ160" s="4"/>
      <c r="IWA160" s="4"/>
      <c r="IWB160" s="4"/>
      <c r="IWC160" s="4"/>
      <c r="IWD160" s="4"/>
      <c r="IWE160" s="4"/>
      <c r="IWF160" s="4"/>
      <c r="IWG160" s="4"/>
      <c r="IWH160" s="4"/>
      <c r="IWI160" s="4"/>
      <c r="IWJ160" s="4"/>
      <c r="IWK160" s="4"/>
      <c r="IWL160" s="4"/>
      <c r="IWM160" s="4"/>
      <c r="IWN160" s="4"/>
      <c r="IWO160" s="4"/>
      <c r="IWP160" s="4"/>
      <c r="IWQ160" s="4"/>
      <c r="IWR160" s="4"/>
      <c r="IWS160" s="4"/>
      <c r="IWT160" s="4"/>
      <c r="IWU160" s="4"/>
      <c r="IWV160" s="4"/>
      <c r="IWW160" s="4"/>
      <c r="IWX160" s="4"/>
      <c r="IWY160" s="4"/>
      <c r="IWZ160" s="4"/>
      <c r="IXA160" s="4"/>
      <c r="IXB160" s="4"/>
      <c r="IXC160" s="4"/>
      <c r="IXD160" s="4"/>
      <c r="IXE160" s="4"/>
      <c r="IXF160" s="4"/>
      <c r="IXG160" s="4"/>
      <c r="IXH160" s="4"/>
      <c r="IXI160" s="4"/>
      <c r="IXJ160" s="4"/>
      <c r="IXK160" s="4"/>
      <c r="IXL160" s="4"/>
      <c r="IXM160" s="4"/>
      <c r="IXN160" s="4"/>
      <c r="IXO160" s="4"/>
      <c r="IXP160" s="4"/>
      <c r="IXQ160" s="4"/>
      <c r="IXR160" s="4"/>
      <c r="IXS160" s="4"/>
      <c r="IXT160" s="4"/>
      <c r="IXU160" s="4"/>
      <c r="IXV160" s="4"/>
      <c r="IXW160" s="4"/>
      <c r="IXX160" s="4"/>
      <c r="IXY160" s="4"/>
      <c r="IXZ160" s="4"/>
      <c r="IYA160" s="4"/>
      <c r="IYB160" s="4"/>
      <c r="IYC160" s="4"/>
      <c r="IYD160" s="4"/>
      <c r="IYE160" s="4"/>
      <c r="IYF160" s="4"/>
      <c r="IYG160" s="4"/>
      <c r="IYH160" s="4"/>
      <c r="IYI160" s="4"/>
      <c r="IYJ160" s="4"/>
      <c r="IYK160" s="4"/>
      <c r="IYL160" s="4"/>
      <c r="IYM160" s="4"/>
      <c r="IYN160" s="4"/>
      <c r="IYO160" s="4"/>
      <c r="IYP160" s="4"/>
      <c r="IYQ160" s="4"/>
      <c r="IYR160" s="4"/>
      <c r="IYS160" s="4"/>
      <c r="IYT160" s="4"/>
      <c r="IYU160" s="4"/>
      <c r="IYV160" s="4"/>
      <c r="IYW160" s="4"/>
      <c r="IYX160" s="4"/>
      <c r="IYY160" s="4"/>
      <c r="IYZ160" s="4"/>
      <c r="IZA160" s="4"/>
      <c r="IZB160" s="4"/>
      <c r="IZC160" s="4"/>
      <c r="IZD160" s="4"/>
      <c r="IZE160" s="4"/>
      <c r="IZF160" s="4"/>
      <c r="IZG160" s="4"/>
      <c r="IZH160" s="4"/>
      <c r="IZI160" s="4"/>
      <c r="IZJ160" s="4"/>
      <c r="IZK160" s="4"/>
      <c r="IZL160" s="4"/>
      <c r="IZM160" s="4"/>
      <c r="IZN160" s="4"/>
      <c r="IZO160" s="4"/>
      <c r="IZP160" s="4"/>
      <c r="IZQ160" s="4"/>
      <c r="IZR160" s="4"/>
      <c r="IZS160" s="4"/>
      <c r="IZT160" s="4"/>
      <c r="IZU160" s="4"/>
      <c r="IZV160" s="4"/>
      <c r="IZW160" s="4"/>
      <c r="IZX160" s="4"/>
      <c r="IZY160" s="4"/>
      <c r="IZZ160" s="4"/>
      <c r="JAA160" s="4"/>
      <c r="JAB160" s="4"/>
      <c r="JAC160" s="4"/>
      <c r="JAD160" s="4"/>
      <c r="JAE160" s="4"/>
      <c r="JAF160" s="4"/>
      <c r="JAG160" s="4"/>
      <c r="JAH160" s="4"/>
      <c r="JAI160" s="4"/>
      <c r="JAJ160" s="4"/>
      <c r="JAK160" s="4"/>
      <c r="JAL160" s="4"/>
      <c r="JAM160" s="4"/>
      <c r="JAN160" s="4"/>
      <c r="JAO160" s="4"/>
      <c r="JAP160" s="4"/>
      <c r="JAQ160" s="4"/>
      <c r="JAR160" s="4"/>
      <c r="JAS160" s="4"/>
      <c r="JAT160" s="4"/>
      <c r="JAU160" s="4"/>
      <c r="JAV160" s="4"/>
      <c r="JAW160" s="4"/>
      <c r="JAX160" s="4"/>
      <c r="JAY160" s="4"/>
      <c r="JAZ160" s="4"/>
      <c r="JBA160" s="4"/>
      <c r="JBB160" s="4"/>
      <c r="JBC160" s="4"/>
      <c r="JBD160" s="4"/>
      <c r="JBE160" s="4"/>
      <c r="JBF160" s="4"/>
      <c r="JBG160" s="4"/>
      <c r="JBH160" s="4"/>
      <c r="JBI160" s="4"/>
      <c r="JBJ160" s="4"/>
      <c r="JBK160" s="4"/>
      <c r="JBL160" s="4"/>
      <c r="JBM160" s="4"/>
      <c r="JBN160" s="4"/>
      <c r="JBO160" s="4"/>
      <c r="JBP160" s="4"/>
      <c r="JBQ160" s="4"/>
      <c r="JBR160" s="4"/>
      <c r="JBS160" s="4"/>
      <c r="JBT160" s="4"/>
      <c r="JBU160" s="4"/>
      <c r="JBV160" s="4"/>
      <c r="JBW160" s="4"/>
      <c r="JBX160" s="4"/>
      <c r="JBY160" s="4"/>
      <c r="JBZ160" s="4"/>
      <c r="JCA160" s="4"/>
      <c r="JCB160" s="4"/>
      <c r="JCC160" s="4"/>
      <c r="JCD160" s="4"/>
      <c r="JCE160" s="4"/>
      <c r="JCF160" s="4"/>
      <c r="JCG160" s="4"/>
      <c r="JCH160" s="4"/>
      <c r="JCI160" s="4"/>
      <c r="JCJ160" s="4"/>
      <c r="JCK160" s="4"/>
      <c r="JCL160" s="4"/>
      <c r="JCM160" s="4"/>
      <c r="JCN160" s="4"/>
      <c r="JCO160" s="4"/>
      <c r="JCP160" s="4"/>
      <c r="JCQ160" s="4"/>
      <c r="JCR160" s="4"/>
      <c r="JCS160" s="4"/>
      <c r="JCT160" s="4"/>
      <c r="JCU160" s="4"/>
      <c r="JCV160" s="4"/>
      <c r="JCW160" s="4"/>
      <c r="JCX160" s="4"/>
      <c r="JCY160" s="4"/>
      <c r="JCZ160" s="4"/>
      <c r="JDA160" s="4"/>
      <c r="JDB160" s="4"/>
      <c r="JDC160" s="4"/>
      <c r="JDD160" s="4"/>
      <c r="JDE160" s="4"/>
      <c r="JDF160" s="4"/>
      <c r="JDG160" s="4"/>
      <c r="JDH160" s="4"/>
      <c r="JDI160" s="4"/>
      <c r="JDJ160" s="4"/>
      <c r="JDK160" s="4"/>
      <c r="JDL160" s="4"/>
      <c r="JDM160" s="4"/>
      <c r="JDN160" s="4"/>
      <c r="JDO160" s="4"/>
      <c r="JDP160" s="4"/>
      <c r="JDQ160" s="4"/>
      <c r="JDR160" s="4"/>
      <c r="JDS160" s="4"/>
      <c r="JDT160" s="4"/>
      <c r="JDU160" s="4"/>
      <c r="JDV160" s="4"/>
      <c r="JDW160" s="4"/>
      <c r="JDX160" s="4"/>
      <c r="JDY160" s="4"/>
      <c r="JDZ160" s="4"/>
      <c r="JEA160" s="4"/>
      <c r="JEB160" s="4"/>
      <c r="JEC160" s="4"/>
      <c r="JED160" s="4"/>
      <c r="JEE160" s="4"/>
      <c r="JEF160" s="4"/>
      <c r="JEG160" s="4"/>
      <c r="JEH160" s="4"/>
      <c r="JEI160" s="4"/>
      <c r="JEJ160" s="4"/>
      <c r="JEK160" s="4"/>
      <c r="JEL160" s="4"/>
      <c r="JEM160" s="4"/>
      <c r="JEN160" s="4"/>
      <c r="JEO160" s="4"/>
      <c r="JEP160" s="4"/>
      <c r="JEQ160" s="4"/>
      <c r="JER160" s="4"/>
      <c r="JES160" s="4"/>
      <c r="JET160" s="4"/>
      <c r="JEU160" s="4"/>
      <c r="JEV160" s="4"/>
      <c r="JEW160" s="4"/>
      <c r="JEX160" s="4"/>
      <c r="JEY160" s="4"/>
      <c r="JEZ160" s="4"/>
      <c r="JFA160" s="4"/>
      <c r="JFB160" s="4"/>
      <c r="JFC160" s="4"/>
      <c r="JFD160" s="4"/>
      <c r="JFE160" s="4"/>
      <c r="JFF160" s="4"/>
      <c r="JFG160" s="4"/>
      <c r="JFH160" s="4"/>
      <c r="JFI160" s="4"/>
      <c r="JFJ160" s="4"/>
      <c r="JFK160" s="4"/>
      <c r="JFL160" s="4"/>
      <c r="JFM160" s="4"/>
      <c r="JFN160" s="4"/>
      <c r="JFO160" s="4"/>
      <c r="JFP160" s="4"/>
      <c r="JFQ160" s="4"/>
      <c r="JFR160" s="4"/>
      <c r="JFS160" s="4"/>
      <c r="JFT160" s="4"/>
      <c r="JFU160" s="4"/>
      <c r="JFV160" s="4"/>
      <c r="JFW160" s="4"/>
      <c r="JFX160" s="4"/>
      <c r="JFY160" s="4"/>
      <c r="JFZ160" s="4"/>
      <c r="JGA160" s="4"/>
      <c r="JGB160" s="4"/>
      <c r="JGC160" s="4"/>
      <c r="JGD160" s="4"/>
      <c r="JGE160" s="4"/>
      <c r="JGF160" s="4"/>
      <c r="JGG160" s="4"/>
      <c r="JGH160" s="4"/>
      <c r="JGI160" s="4"/>
      <c r="JGJ160" s="4"/>
      <c r="JGK160" s="4"/>
      <c r="JGL160" s="4"/>
      <c r="JGM160" s="4"/>
      <c r="JGN160" s="4"/>
      <c r="JGO160" s="4"/>
      <c r="JGP160" s="4"/>
      <c r="JGQ160" s="4"/>
      <c r="JGR160" s="4"/>
      <c r="JGS160" s="4"/>
      <c r="JGT160" s="4"/>
      <c r="JGU160" s="4"/>
      <c r="JGV160" s="4"/>
      <c r="JGW160" s="4"/>
      <c r="JGX160" s="4"/>
      <c r="JGY160" s="4"/>
      <c r="JGZ160" s="4"/>
      <c r="JHA160" s="4"/>
      <c r="JHB160" s="4"/>
      <c r="JHC160" s="4"/>
      <c r="JHD160" s="4"/>
      <c r="JHE160" s="4"/>
      <c r="JHF160" s="4"/>
      <c r="JHG160" s="4"/>
      <c r="JHH160" s="4"/>
      <c r="JHI160" s="4"/>
      <c r="JHJ160" s="4"/>
      <c r="JHK160" s="4"/>
      <c r="JHL160" s="4"/>
      <c r="JHM160" s="4"/>
      <c r="JHN160" s="4"/>
      <c r="JHO160" s="4"/>
      <c r="JHP160" s="4"/>
      <c r="JHQ160" s="4"/>
      <c r="JHR160" s="4"/>
      <c r="JHS160" s="4"/>
      <c r="JHT160" s="4"/>
      <c r="JHU160" s="4"/>
      <c r="JHV160" s="4"/>
      <c r="JHW160" s="4"/>
      <c r="JHX160" s="4"/>
      <c r="JHY160" s="4"/>
      <c r="JHZ160" s="4"/>
      <c r="JIA160" s="4"/>
      <c r="JIB160" s="4"/>
      <c r="JIC160" s="4"/>
      <c r="JID160" s="4"/>
      <c r="JIE160" s="4"/>
      <c r="JIF160" s="4"/>
      <c r="JIG160" s="4"/>
      <c r="JIH160" s="4"/>
      <c r="JII160" s="4"/>
      <c r="JIJ160" s="4"/>
      <c r="JIK160" s="4"/>
      <c r="JIL160" s="4"/>
      <c r="JIM160" s="4"/>
      <c r="JIN160" s="4"/>
      <c r="JIO160" s="4"/>
      <c r="JIP160" s="4"/>
      <c r="JIQ160" s="4"/>
      <c r="JIR160" s="4"/>
      <c r="JIS160" s="4"/>
      <c r="JIT160" s="4"/>
      <c r="JIU160" s="4"/>
      <c r="JIV160" s="4"/>
      <c r="JIW160" s="4"/>
      <c r="JIX160" s="4"/>
      <c r="JIY160" s="4"/>
      <c r="JIZ160" s="4"/>
      <c r="JJA160" s="4"/>
      <c r="JJB160" s="4"/>
      <c r="JJC160" s="4"/>
      <c r="JJD160" s="4"/>
      <c r="JJE160" s="4"/>
      <c r="JJF160" s="4"/>
      <c r="JJG160" s="4"/>
      <c r="JJH160" s="4"/>
      <c r="JJI160" s="4"/>
      <c r="JJJ160" s="4"/>
      <c r="JJK160" s="4"/>
      <c r="JJL160" s="4"/>
      <c r="JJM160" s="4"/>
      <c r="JJN160" s="4"/>
      <c r="JJO160" s="4"/>
      <c r="JJP160" s="4"/>
      <c r="JJQ160" s="4"/>
      <c r="JJR160" s="4"/>
      <c r="JJS160" s="4"/>
      <c r="JJT160" s="4"/>
      <c r="JJU160" s="4"/>
      <c r="JJV160" s="4"/>
      <c r="JJW160" s="4"/>
      <c r="JJX160" s="4"/>
      <c r="JJY160" s="4"/>
      <c r="JJZ160" s="4"/>
      <c r="JKA160" s="4"/>
      <c r="JKB160" s="4"/>
      <c r="JKC160" s="4"/>
      <c r="JKD160" s="4"/>
      <c r="JKE160" s="4"/>
      <c r="JKF160" s="4"/>
      <c r="JKG160" s="4"/>
      <c r="JKH160" s="4"/>
      <c r="JKI160" s="4"/>
      <c r="JKJ160" s="4"/>
      <c r="JKK160" s="4"/>
      <c r="JKL160" s="4"/>
      <c r="JKM160" s="4"/>
      <c r="JKN160" s="4"/>
      <c r="JKO160" s="4"/>
      <c r="JKP160" s="4"/>
      <c r="JKQ160" s="4"/>
      <c r="JKR160" s="4"/>
      <c r="JKS160" s="4"/>
      <c r="JKT160" s="4"/>
      <c r="JKU160" s="4"/>
      <c r="JKV160" s="4"/>
      <c r="JKW160" s="4"/>
      <c r="JKX160" s="4"/>
      <c r="JKY160" s="4"/>
      <c r="JKZ160" s="4"/>
      <c r="JLA160" s="4"/>
      <c r="JLB160" s="4"/>
      <c r="JLC160" s="4"/>
      <c r="JLD160" s="4"/>
      <c r="JLE160" s="4"/>
      <c r="JLF160" s="4"/>
      <c r="JLG160" s="4"/>
      <c r="JLH160" s="4"/>
      <c r="JLI160" s="4"/>
      <c r="JLJ160" s="4"/>
      <c r="JLK160" s="4"/>
      <c r="JLL160" s="4"/>
      <c r="JLM160" s="4"/>
      <c r="JLN160" s="4"/>
      <c r="JLO160" s="4"/>
      <c r="JLP160" s="4"/>
      <c r="JLQ160" s="4"/>
      <c r="JLR160" s="4"/>
      <c r="JLS160" s="4"/>
      <c r="JLT160" s="4"/>
      <c r="JLU160" s="4"/>
      <c r="JLV160" s="4"/>
      <c r="JLW160" s="4"/>
      <c r="JLX160" s="4"/>
      <c r="JLY160" s="4"/>
      <c r="JLZ160" s="4"/>
      <c r="JMA160" s="4"/>
      <c r="JMB160" s="4"/>
      <c r="JMC160" s="4"/>
      <c r="JMD160" s="4"/>
      <c r="JME160" s="4"/>
      <c r="JMF160" s="4"/>
      <c r="JMG160" s="4"/>
      <c r="JMH160" s="4"/>
      <c r="JMI160" s="4"/>
      <c r="JMJ160" s="4"/>
      <c r="JMK160" s="4"/>
      <c r="JML160" s="4"/>
      <c r="JMM160" s="4"/>
      <c r="JMN160" s="4"/>
      <c r="JMO160" s="4"/>
      <c r="JMP160" s="4"/>
      <c r="JMQ160" s="4"/>
      <c r="JMR160" s="4"/>
      <c r="JMS160" s="4"/>
      <c r="JMT160" s="4"/>
      <c r="JMU160" s="4"/>
      <c r="JMV160" s="4"/>
      <c r="JMW160" s="4"/>
      <c r="JMX160" s="4"/>
      <c r="JMY160" s="4"/>
      <c r="JMZ160" s="4"/>
      <c r="JNA160" s="4"/>
      <c r="JNB160" s="4"/>
      <c r="JNC160" s="4"/>
      <c r="JND160" s="4"/>
      <c r="JNE160" s="4"/>
      <c r="JNF160" s="4"/>
      <c r="JNG160" s="4"/>
      <c r="JNH160" s="4"/>
      <c r="JNI160" s="4"/>
      <c r="JNJ160" s="4"/>
      <c r="JNK160" s="4"/>
      <c r="JNL160" s="4"/>
      <c r="JNM160" s="4"/>
      <c r="JNN160" s="4"/>
      <c r="JNO160" s="4"/>
      <c r="JNP160" s="4"/>
      <c r="JNQ160" s="4"/>
      <c r="JNR160" s="4"/>
      <c r="JNS160" s="4"/>
      <c r="JNT160" s="4"/>
      <c r="JNU160" s="4"/>
      <c r="JNV160" s="4"/>
      <c r="JNW160" s="4"/>
      <c r="JNX160" s="4"/>
      <c r="JNY160" s="4"/>
      <c r="JNZ160" s="4"/>
      <c r="JOA160" s="4"/>
      <c r="JOB160" s="4"/>
      <c r="JOC160" s="4"/>
      <c r="JOD160" s="4"/>
      <c r="JOE160" s="4"/>
      <c r="JOF160" s="4"/>
      <c r="JOG160" s="4"/>
      <c r="JOH160" s="4"/>
      <c r="JOI160" s="4"/>
      <c r="JOJ160" s="4"/>
      <c r="JOK160" s="4"/>
      <c r="JOL160" s="4"/>
      <c r="JOM160" s="4"/>
      <c r="JON160" s="4"/>
      <c r="JOO160" s="4"/>
      <c r="JOP160" s="4"/>
      <c r="JOQ160" s="4"/>
      <c r="JOR160" s="4"/>
      <c r="JOS160" s="4"/>
      <c r="JOT160" s="4"/>
      <c r="JOU160" s="4"/>
      <c r="JOV160" s="4"/>
      <c r="JOW160" s="4"/>
      <c r="JOX160" s="4"/>
      <c r="JOY160" s="4"/>
      <c r="JOZ160" s="4"/>
      <c r="JPA160" s="4"/>
      <c r="JPB160" s="4"/>
      <c r="JPC160" s="4"/>
      <c r="JPD160" s="4"/>
      <c r="JPE160" s="4"/>
      <c r="JPF160" s="4"/>
      <c r="JPG160" s="4"/>
      <c r="JPH160" s="4"/>
      <c r="JPI160" s="4"/>
      <c r="JPJ160" s="4"/>
      <c r="JPK160" s="4"/>
      <c r="JPL160" s="4"/>
      <c r="JPM160" s="4"/>
      <c r="JPN160" s="4"/>
      <c r="JPO160" s="4"/>
      <c r="JPP160" s="4"/>
      <c r="JPQ160" s="4"/>
      <c r="JPR160" s="4"/>
      <c r="JPS160" s="4"/>
      <c r="JPT160" s="4"/>
      <c r="JPU160" s="4"/>
      <c r="JPV160" s="4"/>
      <c r="JPW160" s="4"/>
      <c r="JPX160" s="4"/>
      <c r="JPY160" s="4"/>
      <c r="JPZ160" s="4"/>
      <c r="JQA160" s="4"/>
      <c r="JQB160" s="4"/>
      <c r="JQC160" s="4"/>
      <c r="JQD160" s="4"/>
      <c r="JQE160" s="4"/>
      <c r="JQF160" s="4"/>
      <c r="JQG160" s="4"/>
      <c r="JQH160" s="4"/>
      <c r="JQI160" s="4"/>
      <c r="JQJ160" s="4"/>
      <c r="JQK160" s="4"/>
      <c r="JQL160" s="4"/>
      <c r="JQM160" s="4"/>
      <c r="JQN160" s="4"/>
      <c r="JQO160" s="4"/>
      <c r="JQP160" s="4"/>
      <c r="JQQ160" s="4"/>
      <c r="JQR160" s="4"/>
      <c r="JQS160" s="4"/>
      <c r="JQT160" s="4"/>
      <c r="JQU160" s="4"/>
      <c r="JQV160" s="4"/>
      <c r="JQW160" s="4"/>
      <c r="JQX160" s="4"/>
      <c r="JQY160" s="4"/>
      <c r="JQZ160" s="4"/>
      <c r="JRA160" s="4"/>
      <c r="JRB160" s="4"/>
      <c r="JRC160" s="4"/>
      <c r="JRD160" s="4"/>
      <c r="JRE160" s="4"/>
      <c r="JRF160" s="4"/>
      <c r="JRG160" s="4"/>
      <c r="JRH160" s="4"/>
      <c r="JRI160" s="4"/>
      <c r="JRJ160" s="4"/>
      <c r="JRK160" s="4"/>
      <c r="JRL160" s="4"/>
      <c r="JRM160" s="4"/>
      <c r="JRN160" s="4"/>
      <c r="JRO160" s="4"/>
      <c r="JRP160" s="4"/>
      <c r="JRQ160" s="4"/>
      <c r="JRR160" s="4"/>
      <c r="JRS160" s="4"/>
      <c r="JRT160" s="4"/>
      <c r="JRU160" s="4"/>
      <c r="JRV160" s="4"/>
      <c r="JRW160" s="4"/>
      <c r="JRX160" s="4"/>
      <c r="JRY160" s="4"/>
      <c r="JRZ160" s="4"/>
      <c r="JSA160" s="4"/>
      <c r="JSB160" s="4"/>
      <c r="JSC160" s="4"/>
      <c r="JSD160" s="4"/>
      <c r="JSE160" s="4"/>
      <c r="JSF160" s="4"/>
      <c r="JSG160" s="4"/>
      <c r="JSH160" s="4"/>
      <c r="JSI160" s="4"/>
      <c r="JSJ160" s="4"/>
      <c r="JSK160" s="4"/>
      <c r="JSL160" s="4"/>
      <c r="JSM160" s="4"/>
      <c r="JSN160" s="4"/>
      <c r="JSO160" s="4"/>
      <c r="JSP160" s="4"/>
      <c r="JSQ160" s="4"/>
      <c r="JSR160" s="4"/>
      <c r="JSS160" s="4"/>
      <c r="JST160" s="4"/>
      <c r="JSU160" s="4"/>
      <c r="JSV160" s="4"/>
      <c r="JSW160" s="4"/>
      <c r="JSX160" s="4"/>
      <c r="JSY160" s="4"/>
      <c r="JSZ160" s="4"/>
      <c r="JTA160" s="4"/>
      <c r="JTB160" s="4"/>
      <c r="JTC160" s="4"/>
      <c r="JTD160" s="4"/>
      <c r="JTE160" s="4"/>
      <c r="JTF160" s="4"/>
      <c r="JTG160" s="4"/>
      <c r="JTH160" s="4"/>
      <c r="JTI160" s="4"/>
      <c r="JTJ160" s="4"/>
      <c r="JTK160" s="4"/>
      <c r="JTL160" s="4"/>
      <c r="JTM160" s="4"/>
      <c r="JTN160" s="4"/>
      <c r="JTO160" s="4"/>
      <c r="JTP160" s="4"/>
      <c r="JTQ160" s="4"/>
      <c r="JTR160" s="4"/>
      <c r="JTS160" s="4"/>
      <c r="JTT160" s="4"/>
      <c r="JTU160" s="4"/>
      <c r="JTV160" s="4"/>
      <c r="JTW160" s="4"/>
      <c r="JTX160" s="4"/>
      <c r="JTY160" s="4"/>
      <c r="JTZ160" s="4"/>
      <c r="JUA160" s="4"/>
      <c r="JUB160" s="4"/>
      <c r="JUC160" s="4"/>
      <c r="JUD160" s="4"/>
      <c r="JUE160" s="4"/>
      <c r="JUF160" s="4"/>
      <c r="JUG160" s="4"/>
      <c r="JUH160" s="4"/>
      <c r="JUI160" s="4"/>
      <c r="JUJ160" s="4"/>
      <c r="JUK160" s="4"/>
      <c r="JUL160" s="4"/>
      <c r="JUM160" s="4"/>
      <c r="JUN160" s="4"/>
      <c r="JUO160" s="4"/>
      <c r="JUP160" s="4"/>
      <c r="JUQ160" s="4"/>
      <c r="JUR160" s="4"/>
      <c r="JUS160" s="4"/>
      <c r="JUT160" s="4"/>
      <c r="JUU160" s="4"/>
      <c r="JUV160" s="4"/>
      <c r="JUW160" s="4"/>
      <c r="JUX160" s="4"/>
      <c r="JUY160" s="4"/>
      <c r="JUZ160" s="4"/>
      <c r="JVA160" s="4"/>
      <c r="JVB160" s="4"/>
      <c r="JVC160" s="4"/>
      <c r="JVD160" s="4"/>
      <c r="JVE160" s="4"/>
      <c r="JVF160" s="4"/>
      <c r="JVG160" s="4"/>
      <c r="JVH160" s="4"/>
      <c r="JVI160" s="4"/>
      <c r="JVJ160" s="4"/>
      <c r="JVK160" s="4"/>
      <c r="JVL160" s="4"/>
      <c r="JVM160" s="4"/>
      <c r="JVN160" s="4"/>
      <c r="JVO160" s="4"/>
      <c r="JVP160" s="4"/>
      <c r="JVQ160" s="4"/>
      <c r="JVR160" s="4"/>
      <c r="JVS160" s="4"/>
      <c r="JVT160" s="4"/>
      <c r="JVU160" s="4"/>
      <c r="JVV160" s="4"/>
      <c r="JVW160" s="4"/>
      <c r="JVX160" s="4"/>
      <c r="JVY160" s="4"/>
      <c r="JVZ160" s="4"/>
      <c r="JWA160" s="4"/>
      <c r="JWB160" s="4"/>
      <c r="JWC160" s="4"/>
      <c r="JWD160" s="4"/>
      <c r="JWE160" s="4"/>
      <c r="JWF160" s="4"/>
      <c r="JWG160" s="4"/>
      <c r="JWH160" s="4"/>
      <c r="JWI160" s="4"/>
      <c r="JWJ160" s="4"/>
      <c r="JWK160" s="4"/>
      <c r="JWL160" s="4"/>
      <c r="JWM160" s="4"/>
      <c r="JWN160" s="4"/>
      <c r="JWO160" s="4"/>
      <c r="JWP160" s="4"/>
      <c r="JWQ160" s="4"/>
      <c r="JWR160" s="4"/>
      <c r="JWS160" s="4"/>
      <c r="JWT160" s="4"/>
      <c r="JWU160" s="4"/>
      <c r="JWV160" s="4"/>
      <c r="JWW160" s="4"/>
      <c r="JWX160" s="4"/>
      <c r="JWY160" s="4"/>
      <c r="JWZ160" s="4"/>
      <c r="JXA160" s="4"/>
      <c r="JXB160" s="4"/>
      <c r="JXC160" s="4"/>
      <c r="JXD160" s="4"/>
      <c r="JXE160" s="4"/>
      <c r="JXF160" s="4"/>
      <c r="JXG160" s="4"/>
      <c r="JXH160" s="4"/>
      <c r="JXI160" s="4"/>
      <c r="JXJ160" s="4"/>
      <c r="JXK160" s="4"/>
      <c r="JXL160" s="4"/>
      <c r="JXM160" s="4"/>
      <c r="JXN160" s="4"/>
      <c r="JXO160" s="4"/>
      <c r="JXP160" s="4"/>
      <c r="JXQ160" s="4"/>
      <c r="JXR160" s="4"/>
      <c r="JXS160" s="4"/>
      <c r="JXT160" s="4"/>
      <c r="JXU160" s="4"/>
      <c r="JXV160" s="4"/>
      <c r="JXW160" s="4"/>
      <c r="JXX160" s="4"/>
      <c r="JXY160" s="4"/>
      <c r="JXZ160" s="4"/>
      <c r="JYA160" s="4"/>
      <c r="JYB160" s="4"/>
      <c r="JYC160" s="4"/>
      <c r="JYD160" s="4"/>
      <c r="JYE160" s="4"/>
      <c r="JYF160" s="4"/>
      <c r="JYG160" s="4"/>
      <c r="JYH160" s="4"/>
      <c r="JYI160" s="4"/>
      <c r="JYJ160" s="4"/>
      <c r="JYK160" s="4"/>
      <c r="JYL160" s="4"/>
      <c r="JYM160" s="4"/>
      <c r="JYN160" s="4"/>
      <c r="JYO160" s="4"/>
      <c r="JYP160" s="4"/>
      <c r="JYQ160" s="4"/>
      <c r="JYR160" s="4"/>
      <c r="JYS160" s="4"/>
      <c r="JYT160" s="4"/>
      <c r="JYU160" s="4"/>
      <c r="JYV160" s="4"/>
      <c r="JYW160" s="4"/>
      <c r="JYX160" s="4"/>
      <c r="JYY160" s="4"/>
      <c r="JYZ160" s="4"/>
      <c r="JZA160" s="4"/>
      <c r="JZB160" s="4"/>
      <c r="JZC160" s="4"/>
      <c r="JZD160" s="4"/>
      <c r="JZE160" s="4"/>
      <c r="JZF160" s="4"/>
      <c r="JZG160" s="4"/>
      <c r="JZH160" s="4"/>
      <c r="JZI160" s="4"/>
      <c r="JZJ160" s="4"/>
      <c r="JZK160" s="4"/>
      <c r="JZL160" s="4"/>
      <c r="JZM160" s="4"/>
      <c r="JZN160" s="4"/>
      <c r="JZO160" s="4"/>
      <c r="JZP160" s="4"/>
      <c r="JZQ160" s="4"/>
      <c r="JZR160" s="4"/>
      <c r="JZS160" s="4"/>
      <c r="JZT160" s="4"/>
      <c r="JZU160" s="4"/>
      <c r="JZV160" s="4"/>
      <c r="JZW160" s="4"/>
      <c r="JZX160" s="4"/>
      <c r="JZY160" s="4"/>
      <c r="JZZ160" s="4"/>
      <c r="KAA160" s="4"/>
      <c r="KAB160" s="4"/>
      <c r="KAC160" s="4"/>
      <c r="KAD160" s="4"/>
      <c r="KAE160" s="4"/>
      <c r="KAF160" s="4"/>
      <c r="KAG160" s="4"/>
      <c r="KAH160" s="4"/>
      <c r="KAI160" s="4"/>
      <c r="KAJ160" s="4"/>
      <c r="KAK160" s="4"/>
      <c r="KAL160" s="4"/>
      <c r="KAM160" s="4"/>
      <c r="KAN160" s="4"/>
      <c r="KAO160" s="4"/>
      <c r="KAP160" s="4"/>
      <c r="KAQ160" s="4"/>
      <c r="KAR160" s="4"/>
      <c r="KAS160" s="4"/>
      <c r="KAT160" s="4"/>
      <c r="KAU160" s="4"/>
      <c r="KAV160" s="4"/>
      <c r="KAW160" s="4"/>
      <c r="KAX160" s="4"/>
      <c r="KAY160" s="4"/>
      <c r="KAZ160" s="4"/>
      <c r="KBA160" s="4"/>
      <c r="KBB160" s="4"/>
      <c r="KBC160" s="4"/>
      <c r="KBD160" s="4"/>
      <c r="KBE160" s="4"/>
      <c r="KBF160" s="4"/>
      <c r="KBG160" s="4"/>
      <c r="KBH160" s="4"/>
      <c r="KBI160" s="4"/>
      <c r="KBJ160" s="4"/>
      <c r="KBK160" s="4"/>
      <c r="KBL160" s="4"/>
      <c r="KBM160" s="4"/>
      <c r="KBN160" s="4"/>
      <c r="KBO160" s="4"/>
      <c r="KBP160" s="4"/>
      <c r="KBQ160" s="4"/>
      <c r="KBR160" s="4"/>
      <c r="KBS160" s="4"/>
      <c r="KBT160" s="4"/>
      <c r="KBU160" s="4"/>
      <c r="KBV160" s="4"/>
      <c r="KBW160" s="4"/>
      <c r="KBX160" s="4"/>
      <c r="KBY160" s="4"/>
      <c r="KBZ160" s="4"/>
      <c r="KCA160" s="4"/>
      <c r="KCB160" s="4"/>
      <c r="KCC160" s="4"/>
      <c r="KCD160" s="4"/>
      <c r="KCE160" s="4"/>
      <c r="KCF160" s="4"/>
      <c r="KCG160" s="4"/>
      <c r="KCH160" s="4"/>
      <c r="KCI160" s="4"/>
      <c r="KCJ160" s="4"/>
      <c r="KCK160" s="4"/>
      <c r="KCL160" s="4"/>
      <c r="KCM160" s="4"/>
      <c r="KCN160" s="4"/>
      <c r="KCO160" s="4"/>
      <c r="KCP160" s="4"/>
      <c r="KCQ160" s="4"/>
      <c r="KCR160" s="4"/>
      <c r="KCS160" s="4"/>
      <c r="KCT160" s="4"/>
      <c r="KCU160" s="4"/>
      <c r="KCV160" s="4"/>
      <c r="KCW160" s="4"/>
      <c r="KCX160" s="4"/>
      <c r="KCY160" s="4"/>
      <c r="KCZ160" s="4"/>
      <c r="KDA160" s="4"/>
      <c r="KDB160" s="4"/>
      <c r="KDC160" s="4"/>
      <c r="KDD160" s="4"/>
      <c r="KDE160" s="4"/>
      <c r="KDF160" s="4"/>
      <c r="KDG160" s="4"/>
      <c r="KDH160" s="4"/>
      <c r="KDI160" s="4"/>
      <c r="KDJ160" s="4"/>
      <c r="KDK160" s="4"/>
      <c r="KDL160" s="4"/>
      <c r="KDM160" s="4"/>
      <c r="KDN160" s="4"/>
      <c r="KDO160" s="4"/>
      <c r="KDP160" s="4"/>
      <c r="KDQ160" s="4"/>
      <c r="KDR160" s="4"/>
      <c r="KDS160" s="4"/>
      <c r="KDT160" s="4"/>
      <c r="KDU160" s="4"/>
      <c r="KDV160" s="4"/>
      <c r="KDW160" s="4"/>
      <c r="KDX160" s="4"/>
      <c r="KDY160" s="4"/>
      <c r="KDZ160" s="4"/>
      <c r="KEA160" s="4"/>
      <c r="KEB160" s="4"/>
      <c r="KEC160" s="4"/>
      <c r="KED160" s="4"/>
      <c r="KEE160" s="4"/>
      <c r="KEF160" s="4"/>
      <c r="KEG160" s="4"/>
      <c r="KEH160" s="4"/>
      <c r="KEI160" s="4"/>
      <c r="KEJ160" s="4"/>
      <c r="KEK160" s="4"/>
      <c r="KEL160" s="4"/>
      <c r="KEM160" s="4"/>
      <c r="KEN160" s="4"/>
      <c r="KEO160" s="4"/>
      <c r="KEP160" s="4"/>
      <c r="KEQ160" s="4"/>
      <c r="KER160" s="4"/>
      <c r="KES160" s="4"/>
      <c r="KET160" s="4"/>
      <c r="KEU160" s="4"/>
      <c r="KEV160" s="4"/>
      <c r="KEW160" s="4"/>
      <c r="KEX160" s="4"/>
      <c r="KEY160" s="4"/>
      <c r="KEZ160" s="4"/>
      <c r="KFA160" s="4"/>
      <c r="KFB160" s="4"/>
      <c r="KFC160" s="4"/>
      <c r="KFD160" s="4"/>
      <c r="KFE160" s="4"/>
      <c r="KFF160" s="4"/>
      <c r="KFG160" s="4"/>
      <c r="KFH160" s="4"/>
      <c r="KFI160" s="4"/>
      <c r="KFJ160" s="4"/>
      <c r="KFK160" s="4"/>
      <c r="KFL160" s="4"/>
      <c r="KFM160" s="4"/>
      <c r="KFN160" s="4"/>
      <c r="KFO160" s="4"/>
      <c r="KFP160" s="4"/>
      <c r="KFQ160" s="4"/>
      <c r="KFR160" s="4"/>
      <c r="KFS160" s="4"/>
      <c r="KFT160" s="4"/>
      <c r="KFU160" s="4"/>
      <c r="KFV160" s="4"/>
      <c r="KFW160" s="4"/>
      <c r="KFX160" s="4"/>
      <c r="KFY160" s="4"/>
      <c r="KFZ160" s="4"/>
      <c r="KGA160" s="4"/>
      <c r="KGB160" s="4"/>
      <c r="KGC160" s="4"/>
      <c r="KGD160" s="4"/>
      <c r="KGE160" s="4"/>
      <c r="KGF160" s="4"/>
      <c r="KGG160" s="4"/>
      <c r="KGH160" s="4"/>
      <c r="KGI160" s="4"/>
      <c r="KGJ160" s="4"/>
      <c r="KGK160" s="4"/>
      <c r="KGL160" s="4"/>
      <c r="KGM160" s="4"/>
      <c r="KGN160" s="4"/>
      <c r="KGO160" s="4"/>
      <c r="KGP160" s="4"/>
      <c r="KGQ160" s="4"/>
      <c r="KGR160" s="4"/>
      <c r="KGS160" s="4"/>
      <c r="KGT160" s="4"/>
      <c r="KGU160" s="4"/>
      <c r="KGV160" s="4"/>
      <c r="KGW160" s="4"/>
      <c r="KGX160" s="4"/>
      <c r="KGY160" s="4"/>
      <c r="KGZ160" s="4"/>
      <c r="KHA160" s="4"/>
      <c r="KHB160" s="4"/>
      <c r="KHC160" s="4"/>
      <c r="KHD160" s="4"/>
      <c r="KHE160" s="4"/>
      <c r="KHF160" s="4"/>
      <c r="KHG160" s="4"/>
      <c r="KHH160" s="4"/>
      <c r="KHI160" s="4"/>
      <c r="KHJ160" s="4"/>
      <c r="KHK160" s="4"/>
      <c r="KHL160" s="4"/>
      <c r="KHM160" s="4"/>
      <c r="KHN160" s="4"/>
      <c r="KHO160" s="4"/>
      <c r="KHP160" s="4"/>
      <c r="KHQ160" s="4"/>
      <c r="KHR160" s="4"/>
      <c r="KHS160" s="4"/>
      <c r="KHT160" s="4"/>
      <c r="KHU160" s="4"/>
      <c r="KHV160" s="4"/>
      <c r="KHW160" s="4"/>
      <c r="KHX160" s="4"/>
      <c r="KHY160" s="4"/>
      <c r="KHZ160" s="4"/>
      <c r="KIA160" s="4"/>
      <c r="KIB160" s="4"/>
      <c r="KIC160" s="4"/>
      <c r="KID160" s="4"/>
      <c r="KIE160" s="4"/>
      <c r="KIF160" s="4"/>
      <c r="KIG160" s="4"/>
      <c r="KIH160" s="4"/>
      <c r="KII160" s="4"/>
      <c r="KIJ160" s="4"/>
      <c r="KIK160" s="4"/>
      <c r="KIL160" s="4"/>
      <c r="KIM160" s="4"/>
      <c r="KIN160" s="4"/>
      <c r="KIO160" s="4"/>
      <c r="KIP160" s="4"/>
      <c r="KIQ160" s="4"/>
      <c r="KIR160" s="4"/>
      <c r="KIS160" s="4"/>
      <c r="KIT160" s="4"/>
      <c r="KIU160" s="4"/>
      <c r="KIV160" s="4"/>
      <c r="KIW160" s="4"/>
      <c r="KIX160" s="4"/>
      <c r="KIY160" s="4"/>
      <c r="KIZ160" s="4"/>
      <c r="KJA160" s="4"/>
      <c r="KJB160" s="4"/>
      <c r="KJC160" s="4"/>
      <c r="KJD160" s="4"/>
      <c r="KJE160" s="4"/>
      <c r="KJF160" s="4"/>
      <c r="KJG160" s="4"/>
      <c r="KJH160" s="4"/>
      <c r="KJI160" s="4"/>
      <c r="KJJ160" s="4"/>
      <c r="KJK160" s="4"/>
      <c r="KJL160" s="4"/>
      <c r="KJM160" s="4"/>
      <c r="KJN160" s="4"/>
      <c r="KJO160" s="4"/>
      <c r="KJP160" s="4"/>
      <c r="KJQ160" s="4"/>
      <c r="KJR160" s="4"/>
      <c r="KJS160" s="4"/>
      <c r="KJT160" s="4"/>
      <c r="KJU160" s="4"/>
      <c r="KJV160" s="4"/>
      <c r="KJW160" s="4"/>
      <c r="KJX160" s="4"/>
      <c r="KJY160" s="4"/>
      <c r="KJZ160" s="4"/>
      <c r="KKA160" s="4"/>
      <c r="KKB160" s="4"/>
      <c r="KKC160" s="4"/>
      <c r="KKD160" s="4"/>
      <c r="KKE160" s="4"/>
      <c r="KKF160" s="4"/>
      <c r="KKG160" s="4"/>
      <c r="KKH160" s="4"/>
      <c r="KKI160" s="4"/>
      <c r="KKJ160" s="4"/>
      <c r="KKK160" s="4"/>
      <c r="KKL160" s="4"/>
      <c r="KKM160" s="4"/>
      <c r="KKN160" s="4"/>
      <c r="KKO160" s="4"/>
      <c r="KKP160" s="4"/>
      <c r="KKQ160" s="4"/>
      <c r="KKR160" s="4"/>
      <c r="KKS160" s="4"/>
      <c r="KKT160" s="4"/>
      <c r="KKU160" s="4"/>
      <c r="KKV160" s="4"/>
      <c r="KKW160" s="4"/>
      <c r="KKX160" s="4"/>
      <c r="KKY160" s="4"/>
      <c r="KKZ160" s="4"/>
      <c r="KLA160" s="4"/>
      <c r="KLB160" s="4"/>
      <c r="KLC160" s="4"/>
      <c r="KLD160" s="4"/>
      <c r="KLE160" s="4"/>
      <c r="KLF160" s="4"/>
      <c r="KLG160" s="4"/>
      <c r="KLH160" s="4"/>
      <c r="KLI160" s="4"/>
      <c r="KLJ160" s="4"/>
      <c r="KLK160" s="4"/>
      <c r="KLL160" s="4"/>
      <c r="KLM160" s="4"/>
      <c r="KLN160" s="4"/>
      <c r="KLO160" s="4"/>
      <c r="KLP160" s="4"/>
      <c r="KLQ160" s="4"/>
      <c r="KLR160" s="4"/>
      <c r="KLS160" s="4"/>
      <c r="KLT160" s="4"/>
      <c r="KLU160" s="4"/>
      <c r="KLV160" s="4"/>
      <c r="KLW160" s="4"/>
      <c r="KLX160" s="4"/>
      <c r="KLY160" s="4"/>
      <c r="KLZ160" s="4"/>
      <c r="KMA160" s="4"/>
      <c r="KMB160" s="4"/>
      <c r="KMC160" s="4"/>
      <c r="KMD160" s="4"/>
      <c r="KME160" s="4"/>
      <c r="KMF160" s="4"/>
      <c r="KMG160" s="4"/>
      <c r="KMH160" s="4"/>
      <c r="KMI160" s="4"/>
      <c r="KMJ160" s="4"/>
      <c r="KMK160" s="4"/>
      <c r="KML160" s="4"/>
      <c r="KMM160" s="4"/>
      <c r="KMN160" s="4"/>
      <c r="KMO160" s="4"/>
      <c r="KMP160" s="4"/>
      <c r="KMQ160" s="4"/>
      <c r="KMR160" s="4"/>
      <c r="KMS160" s="4"/>
      <c r="KMT160" s="4"/>
      <c r="KMU160" s="4"/>
      <c r="KMV160" s="4"/>
      <c r="KMW160" s="4"/>
      <c r="KMX160" s="4"/>
      <c r="KMY160" s="4"/>
      <c r="KMZ160" s="4"/>
      <c r="KNA160" s="4"/>
      <c r="KNB160" s="4"/>
      <c r="KNC160" s="4"/>
      <c r="KND160" s="4"/>
      <c r="KNE160" s="4"/>
      <c r="KNF160" s="4"/>
      <c r="KNG160" s="4"/>
      <c r="KNH160" s="4"/>
      <c r="KNI160" s="4"/>
      <c r="KNJ160" s="4"/>
      <c r="KNK160" s="4"/>
      <c r="KNL160" s="4"/>
      <c r="KNM160" s="4"/>
      <c r="KNN160" s="4"/>
      <c r="KNO160" s="4"/>
      <c r="KNP160" s="4"/>
      <c r="KNQ160" s="4"/>
      <c r="KNR160" s="4"/>
      <c r="KNS160" s="4"/>
      <c r="KNT160" s="4"/>
      <c r="KNU160" s="4"/>
      <c r="KNV160" s="4"/>
      <c r="KNW160" s="4"/>
      <c r="KNX160" s="4"/>
      <c r="KNY160" s="4"/>
      <c r="KNZ160" s="4"/>
      <c r="KOA160" s="4"/>
      <c r="KOB160" s="4"/>
      <c r="KOC160" s="4"/>
      <c r="KOD160" s="4"/>
      <c r="KOE160" s="4"/>
      <c r="KOF160" s="4"/>
      <c r="KOG160" s="4"/>
      <c r="KOH160" s="4"/>
      <c r="KOI160" s="4"/>
      <c r="KOJ160" s="4"/>
      <c r="KOK160" s="4"/>
      <c r="KOL160" s="4"/>
      <c r="KOM160" s="4"/>
      <c r="KON160" s="4"/>
      <c r="KOO160" s="4"/>
      <c r="KOP160" s="4"/>
      <c r="KOQ160" s="4"/>
      <c r="KOR160" s="4"/>
      <c r="KOS160" s="4"/>
      <c r="KOT160" s="4"/>
      <c r="KOU160" s="4"/>
      <c r="KOV160" s="4"/>
      <c r="KOW160" s="4"/>
      <c r="KOX160" s="4"/>
      <c r="KOY160" s="4"/>
      <c r="KOZ160" s="4"/>
      <c r="KPA160" s="4"/>
      <c r="KPB160" s="4"/>
      <c r="KPC160" s="4"/>
      <c r="KPD160" s="4"/>
      <c r="KPE160" s="4"/>
      <c r="KPF160" s="4"/>
      <c r="KPG160" s="4"/>
      <c r="KPH160" s="4"/>
      <c r="KPI160" s="4"/>
      <c r="KPJ160" s="4"/>
      <c r="KPK160" s="4"/>
      <c r="KPL160" s="4"/>
      <c r="KPM160" s="4"/>
      <c r="KPN160" s="4"/>
      <c r="KPO160" s="4"/>
      <c r="KPP160" s="4"/>
      <c r="KPQ160" s="4"/>
      <c r="KPR160" s="4"/>
      <c r="KPS160" s="4"/>
      <c r="KPT160" s="4"/>
      <c r="KPU160" s="4"/>
      <c r="KPV160" s="4"/>
      <c r="KPW160" s="4"/>
      <c r="KPX160" s="4"/>
      <c r="KPY160" s="4"/>
      <c r="KPZ160" s="4"/>
      <c r="KQA160" s="4"/>
      <c r="KQB160" s="4"/>
      <c r="KQC160" s="4"/>
      <c r="KQD160" s="4"/>
      <c r="KQE160" s="4"/>
      <c r="KQF160" s="4"/>
      <c r="KQG160" s="4"/>
      <c r="KQH160" s="4"/>
      <c r="KQI160" s="4"/>
      <c r="KQJ160" s="4"/>
      <c r="KQK160" s="4"/>
      <c r="KQL160" s="4"/>
      <c r="KQM160" s="4"/>
      <c r="KQN160" s="4"/>
      <c r="KQO160" s="4"/>
      <c r="KQP160" s="4"/>
      <c r="KQQ160" s="4"/>
      <c r="KQR160" s="4"/>
      <c r="KQS160" s="4"/>
      <c r="KQT160" s="4"/>
      <c r="KQU160" s="4"/>
      <c r="KQV160" s="4"/>
      <c r="KQW160" s="4"/>
      <c r="KQX160" s="4"/>
      <c r="KQY160" s="4"/>
      <c r="KQZ160" s="4"/>
      <c r="KRA160" s="4"/>
      <c r="KRB160" s="4"/>
      <c r="KRC160" s="4"/>
      <c r="KRD160" s="4"/>
      <c r="KRE160" s="4"/>
      <c r="KRF160" s="4"/>
      <c r="KRG160" s="4"/>
      <c r="KRH160" s="4"/>
      <c r="KRI160" s="4"/>
      <c r="KRJ160" s="4"/>
      <c r="KRK160" s="4"/>
      <c r="KRL160" s="4"/>
      <c r="KRM160" s="4"/>
      <c r="KRN160" s="4"/>
      <c r="KRO160" s="4"/>
      <c r="KRP160" s="4"/>
      <c r="KRQ160" s="4"/>
      <c r="KRR160" s="4"/>
      <c r="KRS160" s="4"/>
      <c r="KRT160" s="4"/>
      <c r="KRU160" s="4"/>
      <c r="KRV160" s="4"/>
      <c r="KRW160" s="4"/>
      <c r="KRX160" s="4"/>
      <c r="KRY160" s="4"/>
      <c r="KRZ160" s="4"/>
      <c r="KSA160" s="4"/>
      <c r="KSB160" s="4"/>
      <c r="KSC160" s="4"/>
      <c r="KSD160" s="4"/>
      <c r="KSE160" s="4"/>
      <c r="KSF160" s="4"/>
      <c r="KSG160" s="4"/>
      <c r="KSH160" s="4"/>
      <c r="KSI160" s="4"/>
      <c r="KSJ160" s="4"/>
      <c r="KSK160" s="4"/>
      <c r="KSL160" s="4"/>
      <c r="KSM160" s="4"/>
      <c r="KSN160" s="4"/>
      <c r="KSO160" s="4"/>
      <c r="KSP160" s="4"/>
      <c r="KSQ160" s="4"/>
      <c r="KSR160" s="4"/>
      <c r="KSS160" s="4"/>
      <c r="KST160" s="4"/>
      <c r="KSU160" s="4"/>
      <c r="KSV160" s="4"/>
      <c r="KSW160" s="4"/>
      <c r="KSX160" s="4"/>
      <c r="KSY160" s="4"/>
      <c r="KSZ160" s="4"/>
      <c r="KTA160" s="4"/>
      <c r="KTB160" s="4"/>
      <c r="KTC160" s="4"/>
      <c r="KTD160" s="4"/>
      <c r="KTE160" s="4"/>
      <c r="KTF160" s="4"/>
      <c r="KTG160" s="4"/>
      <c r="KTH160" s="4"/>
      <c r="KTI160" s="4"/>
      <c r="KTJ160" s="4"/>
      <c r="KTK160" s="4"/>
      <c r="KTL160" s="4"/>
      <c r="KTM160" s="4"/>
      <c r="KTN160" s="4"/>
      <c r="KTO160" s="4"/>
      <c r="KTP160" s="4"/>
      <c r="KTQ160" s="4"/>
      <c r="KTR160" s="4"/>
      <c r="KTS160" s="4"/>
      <c r="KTT160" s="4"/>
      <c r="KTU160" s="4"/>
      <c r="KTV160" s="4"/>
      <c r="KTW160" s="4"/>
      <c r="KTX160" s="4"/>
      <c r="KTY160" s="4"/>
      <c r="KTZ160" s="4"/>
      <c r="KUA160" s="4"/>
      <c r="KUB160" s="4"/>
      <c r="KUC160" s="4"/>
      <c r="KUD160" s="4"/>
      <c r="KUE160" s="4"/>
      <c r="KUF160" s="4"/>
      <c r="KUG160" s="4"/>
      <c r="KUH160" s="4"/>
      <c r="KUI160" s="4"/>
      <c r="KUJ160" s="4"/>
      <c r="KUK160" s="4"/>
      <c r="KUL160" s="4"/>
      <c r="KUM160" s="4"/>
      <c r="KUN160" s="4"/>
      <c r="KUO160" s="4"/>
      <c r="KUP160" s="4"/>
      <c r="KUQ160" s="4"/>
      <c r="KUR160" s="4"/>
      <c r="KUS160" s="4"/>
      <c r="KUT160" s="4"/>
      <c r="KUU160" s="4"/>
      <c r="KUV160" s="4"/>
      <c r="KUW160" s="4"/>
      <c r="KUX160" s="4"/>
      <c r="KUY160" s="4"/>
      <c r="KUZ160" s="4"/>
      <c r="KVA160" s="4"/>
      <c r="KVB160" s="4"/>
      <c r="KVC160" s="4"/>
      <c r="KVD160" s="4"/>
      <c r="KVE160" s="4"/>
      <c r="KVF160" s="4"/>
      <c r="KVG160" s="4"/>
      <c r="KVH160" s="4"/>
      <c r="KVI160" s="4"/>
      <c r="KVJ160" s="4"/>
      <c r="KVK160" s="4"/>
      <c r="KVL160" s="4"/>
      <c r="KVM160" s="4"/>
      <c r="KVN160" s="4"/>
      <c r="KVO160" s="4"/>
      <c r="KVP160" s="4"/>
      <c r="KVQ160" s="4"/>
      <c r="KVR160" s="4"/>
      <c r="KVS160" s="4"/>
      <c r="KVT160" s="4"/>
      <c r="KVU160" s="4"/>
      <c r="KVV160" s="4"/>
      <c r="KVW160" s="4"/>
      <c r="KVX160" s="4"/>
      <c r="KVY160" s="4"/>
      <c r="KVZ160" s="4"/>
      <c r="KWA160" s="4"/>
      <c r="KWB160" s="4"/>
      <c r="KWC160" s="4"/>
      <c r="KWD160" s="4"/>
      <c r="KWE160" s="4"/>
      <c r="KWF160" s="4"/>
      <c r="KWG160" s="4"/>
      <c r="KWH160" s="4"/>
      <c r="KWI160" s="4"/>
      <c r="KWJ160" s="4"/>
      <c r="KWK160" s="4"/>
      <c r="KWL160" s="4"/>
      <c r="KWM160" s="4"/>
      <c r="KWN160" s="4"/>
      <c r="KWO160" s="4"/>
      <c r="KWP160" s="4"/>
      <c r="KWQ160" s="4"/>
      <c r="KWR160" s="4"/>
      <c r="KWS160" s="4"/>
      <c r="KWT160" s="4"/>
      <c r="KWU160" s="4"/>
      <c r="KWV160" s="4"/>
      <c r="KWW160" s="4"/>
      <c r="KWX160" s="4"/>
      <c r="KWY160" s="4"/>
      <c r="KWZ160" s="4"/>
      <c r="KXA160" s="4"/>
      <c r="KXB160" s="4"/>
      <c r="KXC160" s="4"/>
      <c r="KXD160" s="4"/>
      <c r="KXE160" s="4"/>
      <c r="KXF160" s="4"/>
      <c r="KXG160" s="4"/>
      <c r="KXH160" s="4"/>
      <c r="KXI160" s="4"/>
      <c r="KXJ160" s="4"/>
      <c r="KXK160" s="4"/>
      <c r="KXL160" s="4"/>
      <c r="KXM160" s="4"/>
      <c r="KXN160" s="4"/>
      <c r="KXO160" s="4"/>
      <c r="KXP160" s="4"/>
      <c r="KXQ160" s="4"/>
      <c r="KXR160" s="4"/>
      <c r="KXS160" s="4"/>
      <c r="KXT160" s="4"/>
      <c r="KXU160" s="4"/>
      <c r="KXV160" s="4"/>
      <c r="KXW160" s="4"/>
      <c r="KXX160" s="4"/>
      <c r="KXY160" s="4"/>
      <c r="KXZ160" s="4"/>
      <c r="KYA160" s="4"/>
      <c r="KYB160" s="4"/>
      <c r="KYC160" s="4"/>
      <c r="KYD160" s="4"/>
      <c r="KYE160" s="4"/>
      <c r="KYF160" s="4"/>
      <c r="KYG160" s="4"/>
      <c r="KYH160" s="4"/>
      <c r="KYI160" s="4"/>
      <c r="KYJ160" s="4"/>
      <c r="KYK160" s="4"/>
      <c r="KYL160" s="4"/>
      <c r="KYM160" s="4"/>
      <c r="KYN160" s="4"/>
      <c r="KYO160" s="4"/>
      <c r="KYP160" s="4"/>
      <c r="KYQ160" s="4"/>
      <c r="KYR160" s="4"/>
      <c r="KYS160" s="4"/>
      <c r="KYT160" s="4"/>
      <c r="KYU160" s="4"/>
      <c r="KYV160" s="4"/>
      <c r="KYW160" s="4"/>
      <c r="KYX160" s="4"/>
      <c r="KYY160" s="4"/>
      <c r="KYZ160" s="4"/>
      <c r="KZA160" s="4"/>
      <c r="KZB160" s="4"/>
      <c r="KZC160" s="4"/>
      <c r="KZD160" s="4"/>
      <c r="KZE160" s="4"/>
      <c r="KZF160" s="4"/>
      <c r="KZG160" s="4"/>
      <c r="KZH160" s="4"/>
      <c r="KZI160" s="4"/>
      <c r="KZJ160" s="4"/>
      <c r="KZK160" s="4"/>
      <c r="KZL160" s="4"/>
      <c r="KZM160" s="4"/>
      <c r="KZN160" s="4"/>
      <c r="KZO160" s="4"/>
      <c r="KZP160" s="4"/>
      <c r="KZQ160" s="4"/>
      <c r="KZR160" s="4"/>
      <c r="KZS160" s="4"/>
      <c r="KZT160" s="4"/>
      <c r="KZU160" s="4"/>
      <c r="KZV160" s="4"/>
      <c r="KZW160" s="4"/>
      <c r="KZX160" s="4"/>
      <c r="KZY160" s="4"/>
      <c r="KZZ160" s="4"/>
      <c r="LAA160" s="4"/>
      <c r="LAB160" s="4"/>
      <c r="LAC160" s="4"/>
      <c r="LAD160" s="4"/>
      <c r="LAE160" s="4"/>
      <c r="LAF160" s="4"/>
      <c r="LAG160" s="4"/>
      <c r="LAH160" s="4"/>
      <c r="LAI160" s="4"/>
      <c r="LAJ160" s="4"/>
      <c r="LAK160" s="4"/>
      <c r="LAL160" s="4"/>
      <c r="LAM160" s="4"/>
      <c r="LAN160" s="4"/>
      <c r="LAO160" s="4"/>
      <c r="LAP160" s="4"/>
      <c r="LAQ160" s="4"/>
      <c r="LAR160" s="4"/>
      <c r="LAS160" s="4"/>
      <c r="LAT160" s="4"/>
      <c r="LAU160" s="4"/>
      <c r="LAV160" s="4"/>
      <c r="LAW160" s="4"/>
      <c r="LAX160" s="4"/>
      <c r="LAY160" s="4"/>
      <c r="LAZ160" s="4"/>
      <c r="LBA160" s="4"/>
      <c r="LBB160" s="4"/>
      <c r="LBC160" s="4"/>
      <c r="LBD160" s="4"/>
      <c r="LBE160" s="4"/>
      <c r="LBF160" s="4"/>
      <c r="LBG160" s="4"/>
      <c r="LBH160" s="4"/>
      <c r="LBI160" s="4"/>
      <c r="LBJ160" s="4"/>
      <c r="LBK160" s="4"/>
      <c r="LBL160" s="4"/>
      <c r="LBM160" s="4"/>
      <c r="LBN160" s="4"/>
      <c r="LBO160" s="4"/>
      <c r="LBP160" s="4"/>
      <c r="LBQ160" s="4"/>
      <c r="LBR160" s="4"/>
      <c r="LBS160" s="4"/>
      <c r="LBT160" s="4"/>
      <c r="LBU160" s="4"/>
      <c r="LBV160" s="4"/>
      <c r="LBW160" s="4"/>
      <c r="LBX160" s="4"/>
      <c r="LBY160" s="4"/>
      <c r="LBZ160" s="4"/>
      <c r="LCA160" s="4"/>
      <c r="LCB160" s="4"/>
      <c r="LCC160" s="4"/>
      <c r="LCD160" s="4"/>
      <c r="LCE160" s="4"/>
      <c r="LCF160" s="4"/>
      <c r="LCG160" s="4"/>
      <c r="LCH160" s="4"/>
      <c r="LCI160" s="4"/>
      <c r="LCJ160" s="4"/>
      <c r="LCK160" s="4"/>
      <c r="LCL160" s="4"/>
      <c r="LCM160" s="4"/>
      <c r="LCN160" s="4"/>
      <c r="LCO160" s="4"/>
      <c r="LCP160" s="4"/>
      <c r="LCQ160" s="4"/>
      <c r="LCR160" s="4"/>
      <c r="LCS160" s="4"/>
      <c r="LCT160" s="4"/>
      <c r="LCU160" s="4"/>
      <c r="LCV160" s="4"/>
      <c r="LCW160" s="4"/>
      <c r="LCX160" s="4"/>
      <c r="LCY160" s="4"/>
      <c r="LCZ160" s="4"/>
      <c r="LDA160" s="4"/>
      <c r="LDB160" s="4"/>
      <c r="LDC160" s="4"/>
      <c r="LDD160" s="4"/>
      <c r="LDE160" s="4"/>
      <c r="LDF160" s="4"/>
      <c r="LDG160" s="4"/>
      <c r="LDH160" s="4"/>
      <c r="LDI160" s="4"/>
      <c r="LDJ160" s="4"/>
      <c r="LDK160" s="4"/>
      <c r="LDL160" s="4"/>
      <c r="LDM160" s="4"/>
      <c r="LDN160" s="4"/>
      <c r="LDO160" s="4"/>
      <c r="LDP160" s="4"/>
      <c r="LDQ160" s="4"/>
      <c r="LDR160" s="4"/>
      <c r="LDS160" s="4"/>
      <c r="LDT160" s="4"/>
      <c r="LDU160" s="4"/>
      <c r="LDV160" s="4"/>
      <c r="LDW160" s="4"/>
      <c r="LDX160" s="4"/>
      <c r="LDY160" s="4"/>
      <c r="LDZ160" s="4"/>
      <c r="LEA160" s="4"/>
      <c r="LEB160" s="4"/>
      <c r="LEC160" s="4"/>
      <c r="LED160" s="4"/>
      <c r="LEE160" s="4"/>
      <c r="LEF160" s="4"/>
      <c r="LEG160" s="4"/>
      <c r="LEH160" s="4"/>
      <c r="LEI160" s="4"/>
      <c r="LEJ160" s="4"/>
      <c r="LEK160" s="4"/>
      <c r="LEL160" s="4"/>
      <c r="LEM160" s="4"/>
      <c r="LEN160" s="4"/>
      <c r="LEO160" s="4"/>
      <c r="LEP160" s="4"/>
      <c r="LEQ160" s="4"/>
      <c r="LER160" s="4"/>
      <c r="LES160" s="4"/>
      <c r="LET160" s="4"/>
      <c r="LEU160" s="4"/>
      <c r="LEV160" s="4"/>
      <c r="LEW160" s="4"/>
      <c r="LEX160" s="4"/>
      <c r="LEY160" s="4"/>
      <c r="LEZ160" s="4"/>
      <c r="LFA160" s="4"/>
      <c r="LFB160" s="4"/>
      <c r="LFC160" s="4"/>
      <c r="LFD160" s="4"/>
      <c r="LFE160" s="4"/>
      <c r="LFF160" s="4"/>
      <c r="LFG160" s="4"/>
      <c r="LFH160" s="4"/>
      <c r="LFI160" s="4"/>
      <c r="LFJ160" s="4"/>
      <c r="LFK160" s="4"/>
      <c r="LFL160" s="4"/>
      <c r="LFM160" s="4"/>
      <c r="LFN160" s="4"/>
      <c r="LFO160" s="4"/>
      <c r="LFP160" s="4"/>
      <c r="LFQ160" s="4"/>
      <c r="LFR160" s="4"/>
      <c r="LFS160" s="4"/>
      <c r="LFT160" s="4"/>
      <c r="LFU160" s="4"/>
      <c r="LFV160" s="4"/>
      <c r="LFW160" s="4"/>
      <c r="LFX160" s="4"/>
      <c r="LFY160" s="4"/>
      <c r="LFZ160" s="4"/>
      <c r="LGA160" s="4"/>
      <c r="LGB160" s="4"/>
      <c r="LGC160" s="4"/>
      <c r="LGD160" s="4"/>
      <c r="LGE160" s="4"/>
      <c r="LGF160" s="4"/>
      <c r="LGG160" s="4"/>
      <c r="LGH160" s="4"/>
      <c r="LGI160" s="4"/>
      <c r="LGJ160" s="4"/>
      <c r="LGK160" s="4"/>
      <c r="LGL160" s="4"/>
      <c r="LGM160" s="4"/>
      <c r="LGN160" s="4"/>
      <c r="LGO160" s="4"/>
      <c r="LGP160" s="4"/>
      <c r="LGQ160" s="4"/>
      <c r="LGR160" s="4"/>
      <c r="LGS160" s="4"/>
      <c r="LGT160" s="4"/>
      <c r="LGU160" s="4"/>
      <c r="LGV160" s="4"/>
      <c r="LGW160" s="4"/>
      <c r="LGX160" s="4"/>
      <c r="LGY160" s="4"/>
      <c r="LGZ160" s="4"/>
      <c r="LHA160" s="4"/>
      <c r="LHB160" s="4"/>
      <c r="LHC160" s="4"/>
      <c r="LHD160" s="4"/>
      <c r="LHE160" s="4"/>
      <c r="LHF160" s="4"/>
      <c r="LHG160" s="4"/>
      <c r="LHH160" s="4"/>
      <c r="LHI160" s="4"/>
      <c r="LHJ160" s="4"/>
      <c r="LHK160" s="4"/>
      <c r="LHL160" s="4"/>
      <c r="LHM160" s="4"/>
      <c r="LHN160" s="4"/>
      <c r="LHO160" s="4"/>
      <c r="LHP160" s="4"/>
      <c r="LHQ160" s="4"/>
      <c r="LHR160" s="4"/>
      <c r="LHS160" s="4"/>
      <c r="LHT160" s="4"/>
      <c r="LHU160" s="4"/>
      <c r="LHV160" s="4"/>
      <c r="LHW160" s="4"/>
      <c r="LHX160" s="4"/>
      <c r="LHY160" s="4"/>
      <c r="LHZ160" s="4"/>
      <c r="LIA160" s="4"/>
      <c r="LIB160" s="4"/>
      <c r="LIC160" s="4"/>
      <c r="LID160" s="4"/>
      <c r="LIE160" s="4"/>
      <c r="LIF160" s="4"/>
      <c r="LIG160" s="4"/>
      <c r="LIH160" s="4"/>
      <c r="LII160" s="4"/>
      <c r="LIJ160" s="4"/>
      <c r="LIK160" s="4"/>
      <c r="LIL160" s="4"/>
      <c r="LIM160" s="4"/>
      <c r="LIN160" s="4"/>
      <c r="LIO160" s="4"/>
      <c r="LIP160" s="4"/>
      <c r="LIQ160" s="4"/>
      <c r="LIR160" s="4"/>
      <c r="LIS160" s="4"/>
      <c r="LIT160" s="4"/>
      <c r="LIU160" s="4"/>
      <c r="LIV160" s="4"/>
      <c r="LIW160" s="4"/>
      <c r="LIX160" s="4"/>
      <c r="LIY160" s="4"/>
      <c r="LIZ160" s="4"/>
      <c r="LJA160" s="4"/>
      <c r="LJB160" s="4"/>
      <c r="LJC160" s="4"/>
      <c r="LJD160" s="4"/>
      <c r="LJE160" s="4"/>
      <c r="LJF160" s="4"/>
      <c r="LJG160" s="4"/>
      <c r="LJH160" s="4"/>
      <c r="LJI160" s="4"/>
      <c r="LJJ160" s="4"/>
      <c r="LJK160" s="4"/>
      <c r="LJL160" s="4"/>
      <c r="LJM160" s="4"/>
      <c r="LJN160" s="4"/>
      <c r="LJO160" s="4"/>
      <c r="LJP160" s="4"/>
      <c r="LJQ160" s="4"/>
      <c r="LJR160" s="4"/>
      <c r="LJS160" s="4"/>
      <c r="LJT160" s="4"/>
      <c r="LJU160" s="4"/>
      <c r="LJV160" s="4"/>
      <c r="LJW160" s="4"/>
      <c r="LJX160" s="4"/>
      <c r="LJY160" s="4"/>
      <c r="LJZ160" s="4"/>
      <c r="LKA160" s="4"/>
      <c r="LKB160" s="4"/>
      <c r="LKC160" s="4"/>
      <c r="LKD160" s="4"/>
      <c r="LKE160" s="4"/>
      <c r="LKF160" s="4"/>
      <c r="LKG160" s="4"/>
      <c r="LKH160" s="4"/>
      <c r="LKI160" s="4"/>
      <c r="LKJ160" s="4"/>
      <c r="LKK160" s="4"/>
      <c r="LKL160" s="4"/>
      <c r="LKM160" s="4"/>
      <c r="LKN160" s="4"/>
      <c r="LKO160" s="4"/>
      <c r="LKP160" s="4"/>
      <c r="LKQ160" s="4"/>
      <c r="LKR160" s="4"/>
      <c r="LKS160" s="4"/>
      <c r="LKT160" s="4"/>
      <c r="LKU160" s="4"/>
      <c r="LKV160" s="4"/>
      <c r="LKW160" s="4"/>
      <c r="LKX160" s="4"/>
      <c r="LKY160" s="4"/>
      <c r="LKZ160" s="4"/>
      <c r="LLA160" s="4"/>
      <c r="LLB160" s="4"/>
      <c r="LLC160" s="4"/>
      <c r="LLD160" s="4"/>
      <c r="LLE160" s="4"/>
      <c r="LLF160" s="4"/>
      <c r="LLG160" s="4"/>
      <c r="LLH160" s="4"/>
      <c r="LLI160" s="4"/>
      <c r="LLJ160" s="4"/>
      <c r="LLK160" s="4"/>
      <c r="LLL160" s="4"/>
      <c r="LLM160" s="4"/>
      <c r="LLN160" s="4"/>
      <c r="LLO160" s="4"/>
      <c r="LLP160" s="4"/>
      <c r="LLQ160" s="4"/>
      <c r="LLR160" s="4"/>
      <c r="LLS160" s="4"/>
      <c r="LLT160" s="4"/>
      <c r="LLU160" s="4"/>
      <c r="LLV160" s="4"/>
      <c r="LLW160" s="4"/>
      <c r="LLX160" s="4"/>
      <c r="LLY160" s="4"/>
      <c r="LLZ160" s="4"/>
      <c r="LMA160" s="4"/>
      <c r="LMB160" s="4"/>
      <c r="LMC160" s="4"/>
      <c r="LMD160" s="4"/>
      <c r="LME160" s="4"/>
      <c r="LMF160" s="4"/>
      <c r="LMG160" s="4"/>
      <c r="LMH160" s="4"/>
      <c r="LMI160" s="4"/>
      <c r="LMJ160" s="4"/>
      <c r="LMK160" s="4"/>
      <c r="LML160" s="4"/>
      <c r="LMM160" s="4"/>
      <c r="LMN160" s="4"/>
      <c r="LMO160" s="4"/>
      <c r="LMP160" s="4"/>
      <c r="LMQ160" s="4"/>
      <c r="LMR160" s="4"/>
      <c r="LMS160" s="4"/>
      <c r="LMT160" s="4"/>
      <c r="LMU160" s="4"/>
      <c r="LMV160" s="4"/>
      <c r="LMW160" s="4"/>
      <c r="LMX160" s="4"/>
      <c r="LMY160" s="4"/>
      <c r="LMZ160" s="4"/>
      <c r="LNA160" s="4"/>
      <c r="LNB160" s="4"/>
      <c r="LNC160" s="4"/>
      <c r="LND160" s="4"/>
      <c r="LNE160" s="4"/>
      <c r="LNF160" s="4"/>
      <c r="LNG160" s="4"/>
      <c r="LNH160" s="4"/>
      <c r="LNI160" s="4"/>
      <c r="LNJ160" s="4"/>
      <c r="LNK160" s="4"/>
      <c r="LNL160" s="4"/>
      <c r="LNM160" s="4"/>
      <c r="LNN160" s="4"/>
      <c r="LNO160" s="4"/>
      <c r="LNP160" s="4"/>
      <c r="LNQ160" s="4"/>
      <c r="LNR160" s="4"/>
      <c r="LNS160" s="4"/>
      <c r="LNT160" s="4"/>
      <c r="LNU160" s="4"/>
      <c r="LNV160" s="4"/>
      <c r="LNW160" s="4"/>
      <c r="LNX160" s="4"/>
      <c r="LNY160" s="4"/>
      <c r="LNZ160" s="4"/>
      <c r="LOA160" s="4"/>
      <c r="LOB160" s="4"/>
      <c r="LOC160" s="4"/>
      <c r="LOD160" s="4"/>
      <c r="LOE160" s="4"/>
      <c r="LOF160" s="4"/>
      <c r="LOG160" s="4"/>
      <c r="LOH160" s="4"/>
      <c r="LOI160" s="4"/>
      <c r="LOJ160" s="4"/>
      <c r="LOK160" s="4"/>
      <c r="LOL160" s="4"/>
      <c r="LOM160" s="4"/>
      <c r="LON160" s="4"/>
      <c r="LOO160" s="4"/>
      <c r="LOP160" s="4"/>
      <c r="LOQ160" s="4"/>
      <c r="LOR160" s="4"/>
      <c r="LOS160" s="4"/>
      <c r="LOT160" s="4"/>
      <c r="LOU160" s="4"/>
      <c r="LOV160" s="4"/>
      <c r="LOW160" s="4"/>
      <c r="LOX160" s="4"/>
      <c r="LOY160" s="4"/>
      <c r="LOZ160" s="4"/>
      <c r="LPA160" s="4"/>
      <c r="LPB160" s="4"/>
      <c r="LPC160" s="4"/>
      <c r="LPD160" s="4"/>
      <c r="LPE160" s="4"/>
      <c r="LPF160" s="4"/>
      <c r="LPG160" s="4"/>
      <c r="LPH160" s="4"/>
      <c r="LPI160" s="4"/>
      <c r="LPJ160" s="4"/>
      <c r="LPK160" s="4"/>
      <c r="LPL160" s="4"/>
      <c r="LPM160" s="4"/>
      <c r="LPN160" s="4"/>
      <c r="LPO160" s="4"/>
      <c r="LPP160" s="4"/>
      <c r="LPQ160" s="4"/>
      <c r="LPR160" s="4"/>
      <c r="LPS160" s="4"/>
      <c r="LPT160" s="4"/>
      <c r="LPU160" s="4"/>
      <c r="LPV160" s="4"/>
      <c r="LPW160" s="4"/>
      <c r="LPX160" s="4"/>
      <c r="LPY160" s="4"/>
      <c r="LPZ160" s="4"/>
      <c r="LQA160" s="4"/>
      <c r="LQB160" s="4"/>
      <c r="LQC160" s="4"/>
      <c r="LQD160" s="4"/>
      <c r="LQE160" s="4"/>
      <c r="LQF160" s="4"/>
      <c r="LQG160" s="4"/>
      <c r="LQH160" s="4"/>
      <c r="LQI160" s="4"/>
      <c r="LQJ160" s="4"/>
      <c r="LQK160" s="4"/>
      <c r="LQL160" s="4"/>
      <c r="LQM160" s="4"/>
      <c r="LQN160" s="4"/>
      <c r="LQO160" s="4"/>
      <c r="LQP160" s="4"/>
      <c r="LQQ160" s="4"/>
      <c r="LQR160" s="4"/>
      <c r="LQS160" s="4"/>
      <c r="LQT160" s="4"/>
      <c r="LQU160" s="4"/>
      <c r="LQV160" s="4"/>
      <c r="LQW160" s="4"/>
      <c r="LQX160" s="4"/>
      <c r="LQY160" s="4"/>
      <c r="LQZ160" s="4"/>
      <c r="LRA160" s="4"/>
      <c r="LRB160" s="4"/>
      <c r="LRC160" s="4"/>
      <c r="LRD160" s="4"/>
      <c r="LRE160" s="4"/>
      <c r="LRF160" s="4"/>
      <c r="LRG160" s="4"/>
      <c r="LRH160" s="4"/>
      <c r="LRI160" s="4"/>
      <c r="LRJ160" s="4"/>
      <c r="LRK160" s="4"/>
      <c r="LRL160" s="4"/>
      <c r="LRM160" s="4"/>
      <c r="LRN160" s="4"/>
      <c r="LRO160" s="4"/>
      <c r="LRP160" s="4"/>
      <c r="LRQ160" s="4"/>
      <c r="LRR160" s="4"/>
      <c r="LRS160" s="4"/>
      <c r="LRT160" s="4"/>
      <c r="LRU160" s="4"/>
      <c r="LRV160" s="4"/>
      <c r="LRW160" s="4"/>
      <c r="LRX160" s="4"/>
      <c r="LRY160" s="4"/>
      <c r="LRZ160" s="4"/>
      <c r="LSA160" s="4"/>
      <c r="LSB160" s="4"/>
      <c r="LSC160" s="4"/>
      <c r="LSD160" s="4"/>
      <c r="LSE160" s="4"/>
      <c r="LSF160" s="4"/>
      <c r="LSG160" s="4"/>
      <c r="LSH160" s="4"/>
      <c r="LSI160" s="4"/>
      <c r="LSJ160" s="4"/>
      <c r="LSK160" s="4"/>
      <c r="LSL160" s="4"/>
      <c r="LSM160" s="4"/>
      <c r="LSN160" s="4"/>
      <c r="LSO160" s="4"/>
      <c r="LSP160" s="4"/>
      <c r="LSQ160" s="4"/>
      <c r="LSR160" s="4"/>
      <c r="LSS160" s="4"/>
      <c r="LST160" s="4"/>
      <c r="LSU160" s="4"/>
      <c r="LSV160" s="4"/>
      <c r="LSW160" s="4"/>
      <c r="LSX160" s="4"/>
      <c r="LSY160" s="4"/>
      <c r="LSZ160" s="4"/>
      <c r="LTA160" s="4"/>
      <c r="LTB160" s="4"/>
      <c r="LTC160" s="4"/>
      <c r="LTD160" s="4"/>
      <c r="LTE160" s="4"/>
      <c r="LTF160" s="4"/>
      <c r="LTG160" s="4"/>
      <c r="LTH160" s="4"/>
      <c r="LTI160" s="4"/>
      <c r="LTJ160" s="4"/>
      <c r="LTK160" s="4"/>
      <c r="LTL160" s="4"/>
      <c r="LTM160" s="4"/>
      <c r="LTN160" s="4"/>
      <c r="LTO160" s="4"/>
      <c r="LTP160" s="4"/>
      <c r="LTQ160" s="4"/>
      <c r="LTR160" s="4"/>
      <c r="LTS160" s="4"/>
      <c r="LTT160" s="4"/>
      <c r="LTU160" s="4"/>
      <c r="LTV160" s="4"/>
      <c r="LTW160" s="4"/>
      <c r="LTX160" s="4"/>
      <c r="LTY160" s="4"/>
      <c r="LTZ160" s="4"/>
      <c r="LUA160" s="4"/>
      <c r="LUB160" s="4"/>
      <c r="LUC160" s="4"/>
      <c r="LUD160" s="4"/>
      <c r="LUE160" s="4"/>
      <c r="LUF160" s="4"/>
      <c r="LUG160" s="4"/>
      <c r="LUH160" s="4"/>
      <c r="LUI160" s="4"/>
      <c r="LUJ160" s="4"/>
      <c r="LUK160" s="4"/>
      <c r="LUL160" s="4"/>
      <c r="LUM160" s="4"/>
      <c r="LUN160" s="4"/>
      <c r="LUO160" s="4"/>
      <c r="LUP160" s="4"/>
      <c r="LUQ160" s="4"/>
      <c r="LUR160" s="4"/>
      <c r="LUS160" s="4"/>
      <c r="LUT160" s="4"/>
      <c r="LUU160" s="4"/>
      <c r="LUV160" s="4"/>
      <c r="LUW160" s="4"/>
      <c r="LUX160" s="4"/>
      <c r="LUY160" s="4"/>
      <c r="LUZ160" s="4"/>
      <c r="LVA160" s="4"/>
      <c r="LVB160" s="4"/>
      <c r="LVC160" s="4"/>
      <c r="LVD160" s="4"/>
      <c r="LVE160" s="4"/>
      <c r="LVF160" s="4"/>
      <c r="LVG160" s="4"/>
      <c r="LVH160" s="4"/>
      <c r="LVI160" s="4"/>
      <c r="LVJ160" s="4"/>
      <c r="LVK160" s="4"/>
      <c r="LVL160" s="4"/>
      <c r="LVM160" s="4"/>
      <c r="LVN160" s="4"/>
      <c r="LVO160" s="4"/>
      <c r="LVP160" s="4"/>
      <c r="LVQ160" s="4"/>
      <c r="LVR160" s="4"/>
      <c r="LVS160" s="4"/>
      <c r="LVT160" s="4"/>
      <c r="LVU160" s="4"/>
      <c r="LVV160" s="4"/>
      <c r="LVW160" s="4"/>
      <c r="LVX160" s="4"/>
      <c r="LVY160" s="4"/>
      <c r="LVZ160" s="4"/>
      <c r="LWA160" s="4"/>
      <c r="LWB160" s="4"/>
      <c r="LWC160" s="4"/>
      <c r="LWD160" s="4"/>
      <c r="LWE160" s="4"/>
      <c r="LWF160" s="4"/>
      <c r="LWG160" s="4"/>
      <c r="LWH160" s="4"/>
      <c r="LWI160" s="4"/>
      <c r="LWJ160" s="4"/>
      <c r="LWK160" s="4"/>
      <c r="LWL160" s="4"/>
      <c r="LWM160" s="4"/>
      <c r="LWN160" s="4"/>
      <c r="LWO160" s="4"/>
      <c r="LWP160" s="4"/>
      <c r="LWQ160" s="4"/>
      <c r="LWR160" s="4"/>
      <c r="LWS160" s="4"/>
      <c r="LWT160" s="4"/>
      <c r="LWU160" s="4"/>
      <c r="LWV160" s="4"/>
      <c r="LWW160" s="4"/>
      <c r="LWX160" s="4"/>
      <c r="LWY160" s="4"/>
      <c r="LWZ160" s="4"/>
      <c r="LXA160" s="4"/>
      <c r="LXB160" s="4"/>
      <c r="LXC160" s="4"/>
      <c r="LXD160" s="4"/>
      <c r="LXE160" s="4"/>
      <c r="LXF160" s="4"/>
      <c r="LXG160" s="4"/>
      <c r="LXH160" s="4"/>
      <c r="LXI160" s="4"/>
      <c r="LXJ160" s="4"/>
      <c r="LXK160" s="4"/>
      <c r="LXL160" s="4"/>
      <c r="LXM160" s="4"/>
      <c r="LXN160" s="4"/>
      <c r="LXO160" s="4"/>
      <c r="LXP160" s="4"/>
      <c r="LXQ160" s="4"/>
      <c r="LXR160" s="4"/>
      <c r="LXS160" s="4"/>
      <c r="LXT160" s="4"/>
      <c r="LXU160" s="4"/>
      <c r="LXV160" s="4"/>
      <c r="LXW160" s="4"/>
      <c r="LXX160" s="4"/>
      <c r="LXY160" s="4"/>
      <c r="LXZ160" s="4"/>
      <c r="LYA160" s="4"/>
      <c r="LYB160" s="4"/>
      <c r="LYC160" s="4"/>
      <c r="LYD160" s="4"/>
      <c r="LYE160" s="4"/>
      <c r="LYF160" s="4"/>
      <c r="LYG160" s="4"/>
      <c r="LYH160" s="4"/>
      <c r="LYI160" s="4"/>
      <c r="LYJ160" s="4"/>
      <c r="LYK160" s="4"/>
      <c r="LYL160" s="4"/>
      <c r="LYM160" s="4"/>
      <c r="LYN160" s="4"/>
      <c r="LYO160" s="4"/>
      <c r="LYP160" s="4"/>
      <c r="LYQ160" s="4"/>
      <c r="LYR160" s="4"/>
      <c r="LYS160" s="4"/>
      <c r="LYT160" s="4"/>
      <c r="LYU160" s="4"/>
      <c r="LYV160" s="4"/>
      <c r="LYW160" s="4"/>
      <c r="LYX160" s="4"/>
      <c r="LYY160" s="4"/>
      <c r="LYZ160" s="4"/>
      <c r="LZA160" s="4"/>
      <c r="LZB160" s="4"/>
      <c r="LZC160" s="4"/>
      <c r="LZD160" s="4"/>
      <c r="LZE160" s="4"/>
      <c r="LZF160" s="4"/>
      <c r="LZG160" s="4"/>
      <c r="LZH160" s="4"/>
      <c r="LZI160" s="4"/>
      <c r="LZJ160" s="4"/>
      <c r="LZK160" s="4"/>
      <c r="LZL160" s="4"/>
      <c r="LZM160" s="4"/>
      <c r="LZN160" s="4"/>
      <c r="LZO160" s="4"/>
      <c r="LZP160" s="4"/>
      <c r="LZQ160" s="4"/>
      <c r="LZR160" s="4"/>
      <c r="LZS160" s="4"/>
      <c r="LZT160" s="4"/>
      <c r="LZU160" s="4"/>
      <c r="LZV160" s="4"/>
      <c r="LZW160" s="4"/>
      <c r="LZX160" s="4"/>
      <c r="LZY160" s="4"/>
      <c r="LZZ160" s="4"/>
      <c r="MAA160" s="4"/>
      <c r="MAB160" s="4"/>
      <c r="MAC160" s="4"/>
      <c r="MAD160" s="4"/>
      <c r="MAE160" s="4"/>
      <c r="MAF160" s="4"/>
      <c r="MAG160" s="4"/>
      <c r="MAH160" s="4"/>
      <c r="MAI160" s="4"/>
      <c r="MAJ160" s="4"/>
      <c r="MAK160" s="4"/>
      <c r="MAL160" s="4"/>
      <c r="MAM160" s="4"/>
      <c r="MAN160" s="4"/>
      <c r="MAO160" s="4"/>
      <c r="MAP160" s="4"/>
      <c r="MAQ160" s="4"/>
      <c r="MAR160" s="4"/>
      <c r="MAS160" s="4"/>
      <c r="MAT160" s="4"/>
      <c r="MAU160" s="4"/>
      <c r="MAV160" s="4"/>
      <c r="MAW160" s="4"/>
      <c r="MAX160" s="4"/>
      <c r="MAY160" s="4"/>
      <c r="MAZ160" s="4"/>
      <c r="MBA160" s="4"/>
      <c r="MBB160" s="4"/>
      <c r="MBC160" s="4"/>
      <c r="MBD160" s="4"/>
      <c r="MBE160" s="4"/>
      <c r="MBF160" s="4"/>
      <c r="MBG160" s="4"/>
      <c r="MBH160" s="4"/>
      <c r="MBI160" s="4"/>
      <c r="MBJ160" s="4"/>
      <c r="MBK160" s="4"/>
      <c r="MBL160" s="4"/>
      <c r="MBM160" s="4"/>
      <c r="MBN160" s="4"/>
      <c r="MBO160" s="4"/>
      <c r="MBP160" s="4"/>
      <c r="MBQ160" s="4"/>
      <c r="MBR160" s="4"/>
      <c r="MBS160" s="4"/>
      <c r="MBT160" s="4"/>
      <c r="MBU160" s="4"/>
      <c r="MBV160" s="4"/>
      <c r="MBW160" s="4"/>
      <c r="MBX160" s="4"/>
      <c r="MBY160" s="4"/>
      <c r="MBZ160" s="4"/>
      <c r="MCA160" s="4"/>
      <c r="MCB160" s="4"/>
      <c r="MCC160" s="4"/>
      <c r="MCD160" s="4"/>
      <c r="MCE160" s="4"/>
      <c r="MCF160" s="4"/>
      <c r="MCG160" s="4"/>
      <c r="MCH160" s="4"/>
      <c r="MCI160" s="4"/>
      <c r="MCJ160" s="4"/>
      <c r="MCK160" s="4"/>
      <c r="MCL160" s="4"/>
      <c r="MCM160" s="4"/>
      <c r="MCN160" s="4"/>
      <c r="MCO160" s="4"/>
      <c r="MCP160" s="4"/>
      <c r="MCQ160" s="4"/>
      <c r="MCR160" s="4"/>
      <c r="MCS160" s="4"/>
      <c r="MCT160" s="4"/>
      <c r="MCU160" s="4"/>
      <c r="MCV160" s="4"/>
      <c r="MCW160" s="4"/>
      <c r="MCX160" s="4"/>
      <c r="MCY160" s="4"/>
      <c r="MCZ160" s="4"/>
      <c r="MDA160" s="4"/>
      <c r="MDB160" s="4"/>
      <c r="MDC160" s="4"/>
      <c r="MDD160" s="4"/>
      <c r="MDE160" s="4"/>
      <c r="MDF160" s="4"/>
      <c r="MDG160" s="4"/>
      <c r="MDH160" s="4"/>
      <c r="MDI160" s="4"/>
      <c r="MDJ160" s="4"/>
      <c r="MDK160" s="4"/>
      <c r="MDL160" s="4"/>
      <c r="MDM160" s="4"/>
      <c r="MDN160" s="4"/>
      <c r="MDO160" s="4"/>
      <c r="MDP160" s="4"/>
      <c r="MDQ160" s="4"/>
      <c r="MDR160" s="4"/>
      <c r="MDS160" s="4"/>
      <c r="MDT160" s="4"/>
      <c r="MDU160" s="4"/>
      <c r="MDV160" s="4"/>
      <c r="MDW160" s="4"/>
      <c r="MDX160" s="4"/>
      <c r="MDY160" s="4"/>
      <c r="MDZ160" s="4"/>
      <c r="MEA160" s="4"/>
      <c r="MEB160" s="4"/>
      <c r="MEC160" s="4"/>
      <c r="MED160" s="4"/>
      <c r="MEE160" s="4"/>
      <c r="MEF160" s="4"/>
      <c r="MEG160" s="4"/>
      <c r="MEH160" s="4"/>
      <c r="MEI160" s="4"/>
      <c r="MEJ160" s="4"/>
      <c r="MEK160" s="4"/>
      <c r="MEL160" s="4"/>
      <c r="MEM160" s="4"/>
      <c r="MEN160" s="4"/>
      <c r="MEO160" s="4"/>
      <c r="MEP160" s="4"/>
      <c r="MEQ160" s="4"/>
      <c r="MER160" s="4"/>
      <c r="MES160" s="4"/>
      <c r="MET160" s="4"/>
      <c r="MEU160" s="4"/>
      <c r="MEV160" s="4"/>
      <c r="MEW160" s="4"/>
      <c r="MEX160" s="4"/>
      <c r="MEY160" s="4"/>
      <c r="MEZ160" s="4"/>
      <c r="MFA160" s="4"/>
      <c r="MFB160" s="4"/>
      <c r="MFC160" s="4"/>
      <c r="MFD160" s="4"/>
      <c r="MFE160" s="4"/>
      <c r="MFF160" s="4"/>
      <c r="MFG160" s="4"/>
      <c r="MFH160" s="4"/>
      <c r="MFI160" s="4"/>
      <c r="MFJ160" s="4"/>
      <c r="MFK160" s="4"/>
      <c r="MFL160" s="4"/>
      <c r="MFM160" s="4"/>
      <c r="MFN160" s="4"/>
      <c r="MFO160" s="4"/>
      <c r="MFP160" s="4"/>
      <c r="MFQ160" s="4"/>
      <c r="MFR160" s="4"/>
      <c r="MFS160" s="4"/>
      <c r="MFT160" s="4"/>
      <c r="MFU160" s="4"/>
      <c r="MFV160" s="4"/>
      <c r="MFW160" s="4"/>
      <c r="MFX160" s="4"/>
      <c r="MFY160" s="4"/>
      <c r="MFZ160" s="4"/>
      <c r="MGA160" s="4"/>
      <c r="MGB160" s="4"/>
      <c r="MGC160" s="4"/>
      <c r="MGD160" s="4"/>
      <c r="MGE160" s="4"/>
      <c r="MGF160" s="4"/>
      <c r="MGG160" s="4"/>
      <c r="MGH160" s="4"/>
      <c r="MGI160" s="4"/>
      <c r="MGJ160" s="4"/>
      <c r="MGK160" s="4"/>
      <c r="MGL160" s="4"/>
      <c r="MGM160" s="4"/>
      <c r="MGN160" s="4"/>
      <c r="MGO160" s="4"/>
      <c r="MGP160" s="4"/>
      <c r="MGQ160" s="4"/>
      <c r="MGR160" s="4"/>
      <c r="MGS160" s="4"/>
      <c r="MGT160" s="4"/>
      <c r="MGU160" s="4"/>
      <c r="MGV160" s="4"/>
      <c r="MGW160" s="4"/>
      <c r="MGX160" s="4"/>
      <c r="MGY160" s="4"/>
      <c r="MGZ160" s="4"/>
      <c r="MHA160" s="4"/>
      <c r="MHB160" s="4"/>
      <c r="MHC160" s="4"/>
      <c r="MHD160" s="4"/>
      <c r="MHE160" s="4"/>
      <c r="MHF160" s="4"/>
      <c r="MHG160" s="4"/>
      <c r="MHH160" s="4"/>
      <c r="MHI160" s="4"/>
      <c r="MHJ160" s="4"/>
      <c r="MHK160" s="4"/>
      <c r="MHL160" s="4"/>
      <c r="MHM160" s="4"/>
      <c r="MHN160" s="4"/>
      <c r="MHO160" s="4"/>
      <c r="MHP160" s="4"/>
      <c r="MHQ160" s="4"/>
      <c r="MHR160" s="4"/>
      <c r="MHS160" s="4"/>
      <c r="MHT160" s="4"/>
      <c r="MHU160" s="4"/>
      <c r="MHV160" s="4"/>
      <c r="MHW160" s="4"/>
      <c r="MHX160" s="4"/>
      <c r="MHY160" s="4"/>
      <c r="MHZ160" s="4"/>
      <c r="MIA160" s="4"/>
      <c r="MIB160" s="4"/>
      <c r="MIC160" s="4"/>
      <c r="MID160" s="4"/>
      <c r="MIE160" s="4"/>
      <c r="MIF160" s="4"/>
      <c r="MIG160" s="4"/>
      <c r="MIH160" s="4"/>
      <c r="MII160" s="4"/>
      <c r="MIJ160" s="4"/>
      <c r="MIK160" s="4"/>
      <c r="MIL160" s="4"/>
      <c r="MIM160" s="4"/>
      <c r="MIN160" s="4"/>
      <c r="MIO160" s="4"/>
      <c r="MIP160" s="4"/>
      <c r="MIQ160" s="4"/>
      <c r="MIR160" s="4"/>
      <c r="MIS160" s="4"/>
      <c r="MIT160" s="4"/>
      <c r="MIU160" s="4"/>
      <c r="MIV160" s="4"/>
      <c r="MIW160" s="4"/>
      <c r="MIX160" s="4"/>
      <c r="MIY160" s="4"/>
      <c r="MIZ160" s="4"/>
      <c r="MJA160" s="4"/>
      <c r="MJB160" s="4"/>
      <c r="MJC160" s="4"/>
      <c r="MJD160" s="4"/>
      <c r="MJE160" s="4"/>
      <c r="MJF160" s="4"/>
      <c r="MJG160" s="4"/>
      <c r="MJH160" s="4"/>
      <c r="MJI160" s="4"/>
      <c r="MJJ160" s="4"/>
      <c r="MJK160" s="4"/>
      <c r="MJL160" s="4"/>
      <c r="MJM160" s="4"/>
      <c r="MJN160" s="4"/>
      <c r="MJO160" s="4"/>
      <c r="MJP160" s="4"/>
      <c r="MJQ160" s="4"/>
      <c r="MJR160" s="4"/>
      <c r="MJS160" s="4"/>
      <c r="MJT160" s="4"/>
      <c r="MJU160" s="4"/>
      <c r="MJV160" s="4"/>
      <c r="MJW160" s="4"/>
      <c r="MJX160" s="4"/>
      <c r="MJY160" s="4"/>
      <c r="MJZ160" s="4"/>
      <c r="MKA160" s="4"/>
      <c r="MKB160" s="4"/>
      <c r="MKC160" s="4"/>
      <c r="MKD160" s="4"/>
      <c r="MKE160" s="4"/>
      <c r="MKF160" s="4"/>
      <c r="MKG160" s="4"/>
      <c r="MKH160" s="4"/>
      <c r="MKI160" s="4"/>
      <c r="MKJ160" s="4"/>
      <c r="MKK160" s="4"/>
      <c r="MKL160" s="4"/>
      <c r="MKM160" s="4"/>
      <c r="MKN160" s="4"/>
      <c r="MKO160" s="4"/>
      <c r="MKP160" s="4"/>
      <c r="MKQ160" s="4"/>
      <c r="MKR160" s="4"/>
      <c r="MKS160" s="4"/>
      <c r="MKT160" s="4"/>
      <c r="MKU160" s="4"/>
      <c r="MKV160" s="4"/>
      <c r="MKW160" s="4"/>
      <c r="MKX160" s="4"/>
      <c r="MKY160" s="4"/>
      <c r="MKZ160" s="4"/>
      <c r="MLA160" s="4"/>
      <c r="MLB160" s="4"/>
      <c r="MLC160" s="4"/>
      <c r="MLD160" s="4"/>
      <c r="MLE160" s="4"/>
      <c r="MLF160" s="4"/>
      <c r="MLG160" s="4"/>
      <c r="MLH160" s="4"/>
      <c r="MLI160" s="4"/>
      <c r="MLJ160" s="4"/>
      <c r="MLK160" s="4"/>
      <c r="MLL160" s="4"/>
      <c r="MLM160" s="4"/>
      <c r="MLN160" s="4"/>
      <c r="MLO160" s="4"/>
      <c r="MLP160" s="4"/>
      <c r="MLQ160" s="4"/>
      <c r="MLR160" s="4"/>
      <c r="MLS160" s="4"/>
      <c r="MLT160" s="4"/>
      <c r="MLU160" s="4"/>
      <c r="MLV160" s="4"/>
      <c r="MLW160" s="4"/>
      <c r="MLX160" s="4"/>
      <c r="MLY160" s="4"/>
      <c r="MLZ160" s="4"/>
      <c r="MMA160" s="4"/>
      <c r="MMB160" s="4"/>
      <c r="MMC160" s="4"/>
      <c r="MMD160" s="4"/>
      <c r="MME160" s="4"/>
      <c r="MMF160" s="4"/>
      <c r="MMG160" s="4"/>
      <c r="MMH160" s="4"/>
      <c r="MMI160" s="4"/>
      <c r="MMJ160" s="4"/>
      <c r="MMK160" s="4"/>
      <c r="MML160" s="4"/>
      <c r="MMM160" s="4"/>
      <c r="MMN160" s="4"/>
      <c r="MMO160" s="4"/>
      <c r="MMP160" s="4"/>
      <c r="MMQ160" s="4"/>
      <c r="MMR160" s="4"/>
      <c r="MMS160" s="4"/>
      <c r="MMT160" s="4"/>
      <c r="MMU160" s="4"/>
      <c r="MMV160" s="4"/>
      <c r="MMW160" s="4"/>
      <c r="MMX160" s="4"/>
      <c r="MMY160" s="4"/>
      <c r="MMZ160" s="4"/>
      <c r="MNA160" s="4"/>
      <c r="MNB160" s="4"/>
      <c r="MNC160" s="4"/>
      <c r="MND160" s="4"/>
      <c r="MNE160" s="4"/>
      <c r="MNF160" s="4"/>
      <c r="MNG160" s="4"/>
      <c r="MNH160" s="4"/>
      <c r="MNI160" s="4"/>
      <c r="MNJ160" s="4"/>
      <c r="MNK160" s="4"/>
      <c r="MNL160" s="4"/>
      <c r="MNM160" s="4"/>
      <c r="MNN160" s="4"/>
      <c r="MNO160" s="4"/>
      <c r="MNP160" s="4"/>
      <c r="MNQ160" s="4"/>
      <c r="MNR160" s="4"/>
      <c r="MNS160" s="4"/>
      <c r="MNT160" s="4"/>
      <c r="MNU160" s="4"/>
      <c r="MNV160" s="4"/>
      <c r="MNW160" s="4"/>
      <c r="MNX160" s="4"/>
      <c r="MNY160" s="4"/>
      <c r="MNZ160" s="4"/>
      <c r="MOA160" s="4"/>
      <c r="MOB160" s="4"/>
      <c r="MOC160" s="4"/>
      <c r="MOD160" s="4"/>
      <c r="MOE160" s="4"/>
      <c r="MOF160" s="4"/>
      <c r="MOG160" s="4"/>
      <c r="MOH160" s="4"/>
      <c r="MOI160" s="4"/>
      <c r="MOJ160" s="4"/>
      <c r="MOK160" s="4"/>
      <c r="MOL160" s="4"/>
      <c r="MOM160" s="4"/>
      <c r="MON160" s="4"/>
      <c r="MOO160" s="4"/>
      <c r="MOP160" s="4"/>
      <c r="MOQ160" s="4"/>
      <c r="MOR160" s="4"/>
      <c r="MOS160" s="4"/>
      <c r="MOT160" s="4"/>
      <c r="MOU160" s="4"/>
      <c r="MOV160" s="4"/>
      <c r="MOW160" s="4"/>
      <c r="MOX160" s="4"/>
      <c r="MOY160" s="4"/>
      <c r="MOZ160" s="4"/>
      <c r="MPA160" s="4"/>
      <c r="MPB160" s="4"/>
      <c r="MPC160" s="4"/>
      <c r="MPD160" s="4"/>
      <c r="MPE160" s="4"/>
      <c r="MPF160" s="4"/>
      <c r="MPG160" s="4"/>
      <c r="MPH160" s="4"/>
      <c r="MPI160" s="4"/>
      <c r="MPJ160" s="4"/>
      <c r="MPK160" s="4"/>
      <c r="MPL160" s="4"/>
      <c r="MPM160" s="4"/>
      <c r="MPN160" s="4"/>
      <c r="MPO160" s="4"/>
      <c r="MPP160" s="4"/>
      <c r="MPQ160" s="4"/>
      <c r="MPR160" s="4"/>
      <c r="MPS160" s="4"/>
      <c r="MPT160" s="4"/>
      <c r="MPU160" s="4"/>
      <c r="MPV160" s="4"/>
      <c r="MPW160" s="4"/>
      <c r="MPX160" s="4"/>
      <c r="MPY160" s="4"/>
      <c r="MPZ160" s="4"/>
      <c r="MQA160" s="4"/>
      <c r="MQB160" s="4"/>
      <c r="MQC160" s="4"/>
      <c r="MQD160" s="4"/>
      <c r="MQE160" s="4"/>
      <c r="MQF160" s="4"/>
      <c r="MQG160" s="4"/>
      <c r="MQH160" s="4"/>
      <c r="MQI160" s="4"/>
      <c r="MQJ160" s="4"/>
      <c r="MQK160" s="4"/>
      <c r="MQL160" s="4"/>
      <c r="MQM160" s="4"/>
      <c r="MQN160" s="4"/>
      <c r="MQO160" s="4"/>
      <c r="MQP160" s="4"/>
      <c r="MQQ160" s="4"/>
      <c r="MQR160" s="4"/>
      <c r="MQS160" s="4"/>
      <c r="MQT160" s="4"/>
      <c r="MQU160" s="4"/>
      <c r="MQV160" s="4"/>
      <c r="MQW160" s="4"/>
      <c r="MQX160" s="4"/>
      <c r="MQY160" s="4"/>
      <c r="MQZ160" s="4"/>
      <c r="MRA160" s="4"/>
      <c r="MRB160" s="4"/>
      <c r="MRC160" s="4"/>
      <c r="MRD160" s="4"/>
      <c r="MRE160" s="4"/>
      <c r="MRF160" s="4"/>
      <c r="MRG160" s="4"/>
      <c r="MRH160" s="4"/>
      <c r="MRI160" s="4"/>
      <c r="MRJ160" s="4"/>
      <c r="MRK160" s="4"/>
      <c r="MRL160" s="4"/>
      <c r="MRM160" s="4"/>
      <c r="MRN160" s="4"/>
      <c r="MRO160" s="4"/>
      <c r="MRP160" s="4"/>
      <c r="MRQ160" s="4"/>
      <c r="MRR160" s="4"/>
      <c r="MRS160" s="4"/>
      <c r="MRT160" s="4"/>
      <c r="MRU160" s="4"/>
      <c r="MRV160" s="4"/>
      <c r="MRW160" s="4"/>
      <c r="MRX160" s="4"/>
      <c r="MRY160" s="4"/>
      <c r="MRZ160" s="4"/>
      <c r="MSA160" s="4"/>
      <c r="MSB160" s="4"/>
      <c r="MSC160" s="4"/>
      <c r="MSD160" s="4"/>
      <c r="MSE160" s="4"/>
      <c r="MSF160" s="4"/>
      <c r="MSG160" s="4"/>
      <c r="MSH160" s="4"/>
      <c r="MSI160" s="4"/>
      <c r="MSJ160" s="4"/>
      <c r="MSK160" s="4"/>
      <c r="MSL160" s="4"/>
      <c r="MSM160" s="4"/>
      <c r="MSN160" s="4"/>
      <c r="MSO160" s="4"/>
      <c r="MSP160" s="4"/>
      <c r="MSQ160" s="4"/>
      <c r="MSR160" s="4"/>
      <c r="MSS160" s="4"/>
      <c r="MST160" s="4"/>
      <c r="MSU160" s="4"/>
      <c r="MSV160" s="4"/>
      <c r="MSW160" s="4"/>
      <c r="MSX160" s="4"/>
      <c r="MSY160" s="4"/>
      <c r="MSZ160" s="4"/>
      <c r="MTA160" s="4"/>
      <c r="MTB160" s="4"/>
      <c r="MTC160" s="4"/>
      <c r="MTD160" s="4"/>
      <c r="MTE160" s="4"/>
      <c r="MTF160" s="4"/>
      <c r="MTG160" s="4"/>
      <c r="MTH160" s="4"/>
      <c r="MTI160" s="4"/>
      <c r="MTJ160" s="4"/>
      <c r="MTK160" s="4"/>
      <c r="MTL160" s="4"/>
      <c r="MTM160" s="4"/>
      <c r="MTN160" s="4"/>
      <c r="MTO160" s="4"/>
      <c r="MTP160" s="4"/>
      <c r="MTQ160" s="4"/>
      <c r="MTR160" s="4"/>
      <c r="MTS160" s="4"/>
      <c r="MTT160" s="4"/>
      <c r="MTU160" s="4"/>
      <c r="MTV160" s="4"/>
      <c r="MTW160" s="4"/>
      <c r="MTX160" s="4"/>
      <c r="MTY160" s="4"/>
      <c r="MTZ160" s="4"/>
      <c r="MUA160" s="4"/>
      <c r="MUB160" s="4"/>
      <c r="MUC160" s="4"/>
      <c r="MUD160" s="4"/>
      <c r="MUE160" s="4"/>
      <c r="MUF160" s="4"/>
      <c r="MUG160" s="4"/>
      <c r="MUH160" s="4"/>
      <c r="MUI160" s="4"/>
      <c r="MUJ160" s="4"/>
      <c r="MUK160" s="4"/>
      <c r="MUL160" s="4"/>
      <c r="MUM160" s="4"/>
      <c r="MUN160" s="4"/>
      <c r="MUO160" s="4"/>
      <c r="MUP160" s="4"/>
      <c r="MUQ160" s="4"/>
      <c r="MUR160" s="4"/>
      <c r="MUS160" s="4"/>
      <c r="MUT160" s="4"/>
      <c r="MUU160" s="4"/>
      <c r="MUV160" s="4"/>
      <c r="MUW160" s="4"/>
      <c r="MUX160" s="4"/>
      <c r="MUY160" s="4"/>
      <c r="MUZ160" s="4"/>
      <c r="MVA160" s="4"/>
      <c r="MVB160" s="4"/>
      <c r="MVC160" s="4"/>
      <c r="MVD160" s="4"/>
      <c r="MVE160" s="4"/>
      <c r="MVF160" s="4"/>
      <c r="MVG160" s="4"/>
      <c r="MVH160" s="4"/>
      <c r="MVI160" s="4"/>
      <c r="MVJ160" s="4"/>
      <c r="MVK160" s="4"/>
      <c r="MVL160" s="4"/>
      <c r="MVM160" s="4"/>
      <c r="MVN160" s="4"/>
      <c r="MVO160" s="4"/>
      <c r="MVP160" s="4"/>
      <c r="MVQ160" s="4"/>
      <c r="MVR160" s="4"/>
      <c r="MVS160" s="4"/>
      <c r="MVT160" s="4"/>
      <c r="MVU160" s="4"/>
      <c r="MVV160" s="4"/>
      <c r="MVW160" s="4"/>
      <c r="MVX160" s="4"/>
      <c r="MVY160" s="4"/>
      <c r="MVZ160" s="4"/>
      <c r="MWA160" s="4"/>
      <c r="MWB160" s="4"/>
      <c r="MWC160" s="4"/>
      <c r="MWD160" s="4"/>
      <c r="MWE160" s="4"/>
      <c r="MWF160" s="4"/>
      <c r="MWG160" s="4"/>
      <c r="MWH160" s="4"/>
      <c r="MWI160" s="4"/>
      <c r="MWJ160" s="4"/>
      <c r="MWK160" s="4"/>
      <c r="MWL160" s="4"/>
      <c r="MWM160" s="4"/>
      <c r="MWN160" s="4"/>
      <c r="MWO160" s="4"/>
      <c r="MWP160" s="4"/>
      <c r="MWQ160" s="4"/>
      <c r="MWR160" s="4"/>
      <c r="MWS160" s="4"/>
      <c r="MWT160" s="4"/>
      <c r="MWU160" s="4"/>
      <c r="MWV160" s="4"/>
      <c r="MWW160" s="4"/>
      <c r="MWX160" s="4"/>
      <c r="MWY160" s="4"/>
      <c r="MWZ160" s="4"/>
      <c r="MXA160" s="4"/>
      <c r="MXB160" s="4"/>
      <c r="MXC160" s="4"/>
      <c r="MXD160" s="4"/>
      <c r="MXE160" s="4"/>
      <c r="MXF160" s="4"/>
      <c r="MXG160" s="4"/>
      <c r="MXH160" s="4"/>
      <c r="MXI160" s="4"/>
      <c r="MXJ160" s="4"/>
      <c r="MXK160" s="4"/>
      <c r="MXL160" s="4"/>
      <c r="MXM160" s="4"/>
      <c r="MXN160" s="4"/>
      <c r="MXO160" s="4"/>
      <c r="MXP160" s="4"/>
      <c r="MXQ160" s="4"/>
      <c r="MXR160" s="4"/>
      <c r="MXS160" s="4"/>
      <c r="MXT160" s="4"/>
      <c r="MXU160" s="4"/>
      <c r="MXV160" s="4"/>
      <c r="MXW160" s="4"/>
      <c r="MXX160" s="4"/>
      <c r="MXY160" s="4"/>
      <c r="MXZ160" s="4"/>
      <c r="MYA160" s="4"/>
      <c r="MYB160" s="4"/>
      <c r="MYC160" s="4"/>
      <c r="MYD160" s="4"/>
      <c r="MYE160" s="4"/>
      <c r="MYF160" s="4"/>
      <c r="MYG160" s="4"/>
      <c r="MYH160" s="4"/>
      <c r="MYI160" s="4"/>
      <c r="MYJ160" s="4"/>
      <c r="MYK160" s="4"/>
      <c r="MYL160" s="4"/>
      <c r="MYM160" s="4"/>
      <c r="MYN160" s="4"/>
      <c r="MYO160" s="4"/>
      <c r="MYP160" s="4"/>
      <c r="MYQ160" s="4"/>
      <c r="MYR160" s="4"/>
      <c r="MYS160" s="4"/>
      <c r="MYT160" s="4"/>
      <c r="MYU160" s="4"/>
      <c r="MYV160" s="4"/>
      <c r="MYW160" s="4"/>
      <c r="MYX160" s="4"/>
      <c r="MYY160" s="4"/>
      <c r="MYZ160" s="4"/>
      <c r="MZA160" s="4"/>
      <c r="MZB160" s="4"/>
      <c r="MZC160" s="4"/>
      <c r="MZD160" s="4"/>
      <c r="MZE160" s="4"/>
      <c r="MZF160" s="4"/>
      <c r="MZG160" s="4"/>
      <c r="MZH160" s="4"/>
      <c r="MZI160" s="4"/>
      <c r="MZJ160" s="4"/>
      <c r="MZK160" s="4"/>
      <c r="MZL160" s="4"/>
      <c r="MZM160" s="4"/>
      <c r="MZN160" s="4"/>
      <c r="MZO160" s="4"/>
      <c r="MZP160" s="4"/>
      <c r="MZQ160" s="4"/>
      <c r="MZR160" s="4"/>
      <c r="MZS160" s="4"/>
      <c r="MZT160" s="4"/>
      <c r="MZU160" s="4"/>
      <c r="MZV160" s="4"/>
      <c r="MZW160" s="4"/>
      <c r="MZX160" s="4"/>
      <c r="MZY160" s="4"/>
      <c r="MZZ160" s="4"/>
      <c r="NAA160" s="4"/>
      <c r="NAB160" s="4"/>
      <c r="NAC160" s="4"/>
      <c r="NAD160" s="4"/>
      <c r="NAE160" s="4"/>
      <c r="NAF160" s="4"/>
      <c r="NAG160" s="4"/>
      <c r="NAH160" s="4"/>
      <c r="NAI160" s="4"/>
      <c r="NAJ160" s="4"/>
      <c r="NAK160" s="4"/>
      <c r="NAL160" s="4"/>
      <c r="NAM160" s="4"/>
      <c r="NAN160" s="4"/>
      <c r="NAO160" s="4"/>
      <c r="NAP160" s="4"/>
      <c r="NAQ160" s="4"/>
      <c r="NAR160" s="4"/>
      <c r="NAS160" s="4"/>
      <c r="NAT160" s="4"/>
      <c r="NAU160" s="4"/>
      <c r="NAV160" s="4"/>
      <c r="NAW160" s="4"/>
      <c r="NAX160" s="4"/>
      <c r="NAY160" s="4"/>
      <c r="NAZ160" s="4"/>
      <c r="NBA160" s="4"/>
      <c r="NBB160" s="4"/>
      <c r="NBC160" s="4"/>
      <c r="NBD160" s="4"/>
      <c r="NBE160" s="4"/>
      <c r="NBF160" s="4"/>
      <c r="NBG160" s="4"/>
      <c r="NBH160" s="4"/>
      <c r="NBI160" s="4"/>
      <c r="NBJ160" s="4"/>
      <c r="NBK160" s="4"/>
      <c r="NBL160" s="4"/>
      <c r="NBM160" s="4"/>
      <c r="NBN160" s="4"/>
      <c r="NBO160" s="4"/>
      <c r="NBP160" s="4"/>
      <c r="NBQ160" s="4"/>
      <c r="NBR160" s="4"/>
      <c r="NBS160" s="4"/>
      <c r="NBT160" s="4"/>
      <c r="NBU160" s="4"/>
      <c r="NBV160" s="4"/>
      <c r="NBW160" s="4"/>
      <c r="NBX160" s="4"/>
      <c r="NBY160" s="4"/>
      <c r="NBZ160" s="4"/>
      <c r="NCA160" s="4"/>
      <c r="NCB160" s="4"/>
      <c r="NCC160" s="4"/>
      <c r="NCD160" s="4"/>
      <c r="NCE160" s="4"/>
      <c r="NCF160" s="4"/>
      <c r="NCG160" s="4"/>
      <c r="NCH160" s="4"/>
      <c r="NCI160" s="4"/>
      <c r="NCJ160" s="4"/>
      <c r="NCK160" s="4"/>
      <c r="NCL160" s="4"/>
      <c r="NCM160" s="4"/>
      <c r="NCN160" s="4"/>
      <c r="NCO160" s="4"/>
      <c r="NCP160" s="4"/>
      <c r="NCQ160" s="4"/>
      <c r="NCR160" s="4"/>
      <c r="NCS160" s="4"/>
      <c r="NCT160" s="4"/>
      <c r="NCU160" s="4"/>
      <c r="NCV160" s="4"/>
      <c r="NCW160" s="4"/>
      <c r="NCX160" s="4"/>
      <c r="NCY160" s="4"/>
      <c r="NCZ160" s="4"/>
      <c r="NDA160" s="4"/>
      <c r="NDB160" s="4"/>
      <c r="NDC160" s="4"/>
      <c r="NDD160" s="4"/>
      <c r="NDE160" s="4"/>
      <c r="NDF160" s="4"/>
      <c r="NDG160" s="4"/>
      <c r="NDH160" s="4"/>
      <c r="NDI160" s="4"/>
      <c r="NDJ160" s="4"/>
      <c r="NDK160" s="4"/>
      <c r="NDL160" s="4"/>
      <c r="NDM160" s="4"/>
      <c r="NDN160" s="4"/>
      <c r="NDO160" s="4"/>
      <c r="NDP160" s="4"/>
      <c r="NDQ160" s="4"/>
      <c r="NDR160" s="4"/>
      <c r="NDS160" s="4"/>
      <c r="NDT160" s="4"/>
      <c r="NDU160" s="4"/>
      <c r="NDV160" s="4"/>
      <c r="NDW160" s="4"/>
      <c r="NDX160" s="4"/>
      <c r="NDY160" s="4"/>
      <c r="NDZ160" s="4"/>
      <c r="NEA160" s="4"/>
      <c r="NEB160" s="4"/>
      <c r="NEC160" s="4"/>
      <c r="NED160" s="4"/>
      <c r="NEE160" s="4"/>
      <c r="NEF160" s="4"/>
      <c r="NEG160" s="4"/>
      <c r="NEH160" s="4"/>
      <c r="NEI160" s="4"/>
      <c r="NEJ160" s="4"/>
      <c r="NEK160" s="4"/>
      <c r="NEL160" s="4"/>
      <c r="NEM160" s="4"/>
      <c r="NEN160" s="4"/>
      <c r="NEO160" s="4"/>
      <c r="NEP160" s="4"/>
      <c r="NEQ160" s="4"/>
      <c r="NER160" s="4"/>
      <c r="NES160" s="4"/>
      <c r="NET160" s="4"/>
      <c r="NEU160" s="4"/>
      <c r="NEV160" s="4"/>
      <c r="NEW160" s="4"/>
      <c r="NEX160" s="4"/>
      <c r="NEY160" s="4"/>
      <c r="NEZ160" s="4"/>
      <c r="NFA160" s="4"/>
      <c r="NFB160" s="4"/>
      <c r="NFC160" s="4"/>
      <c r="NFD160" s="4"/>
      <c r="NFE160" s="4"/>
      <c r="NFF160" s="4"/>
      <c r="NFG160" s="4"/>
      <c r="NFH160" s="4"/>
      <c r="NFI160" s="4"/>
      <c r="NFJ160" s="4"/>
      <c r="NFK160" s="4"/>
      <c r="NFL160" s="4"/>
      <c r="NFM160" s="4"/>
      <c r="NFN160" s="4"/>
      <c r="NFO160" s="4"/>
      <c r="NFP160" s="4"/>
      <c r="NFQ160" s="4"/>
      <c r="NFR160" s="4"/>
      <c r="NFS160" s="4"/>
      <c r="NFT160" s="4"/>
      <c r="NFU160" s="4"/>
      <c r="NFV160" s="4"/>
      <c r="NFW160" s="4"/>
      <c r="NFX160" s="4"/>
      <c r="NFY160" s="4"/>
      <c r="NFZ160" s="4"/>
      <c r="NGA160" s="4"/>
      <c r="NGB160" s="4"/>
      <c r="NGC160" s="4"/>
      <c r="NGD160" s="4"/>
      <c r="NGE160" s="4"/>
      <c r="NGF160" s="4"/>
      <c r="NGG160" s="4"/>
      <c r="NGH160" s="4"/>
      <c r="NGI160" s="4"/>
      <c r="NGJ160" s="4"/>
      <c r="NGK160" s="4"/>
      <c r="NGL160" s="4"/>
      <c r="NGM160" s="4"/>
      <c r="NGN160" s="4"/>
      <c r="NGO160" s="4"/>
      <c r="NGP160" s="4"/>
      <c r="NGQ160" s="4"/>
      <c r="NGR160" s="4"/>
      <c r="NGS160" s="4"/>
      <c r="NGT160" s="4"/>
      <c r="NGU160" s="4"/>
      <c r="NGV160" s="4"/>
      <c r="NGW160" s="4"/>
      <c r="NGX160" s="4"/>
      <c r="NGY160" s="4"/>
      <c r="NGZ160" s="4"/>
      <c r="NHA160" s="4"/>
      <c r="NHB160" s="4"/>
      <c r="NHC160" s="4"/>
      <c r="NHD160" s="4"/>
      <c r="NHE160" s="4"/>
      <c r="NHF160" s="4"/>
      <c r="NHG160" s="4"/>
      <c r="NHH160" s="4"/>
      <c r="NHI160" s="4"/>
      <c r="NHJ160" s="4"/>
      <c r="NHK160" s="4"/>
      <c r="NHL160" s="4"/>
      <c r="NHM160" s="4"/>
      <c r="NHN160" s="4"/>
      <c r="NHO160" s="4"/>
      <c r="NHP160" s="4"/>
      <c r="NHQ160" s="4"/>
      <c r="NHR160" s="4"/>
      <c r="NHS160" s="4"/>
      <c r="NHT160" s="4"/>
      <c r="NHU160" s="4"/>
      <c r="NHV160" s="4"/>
      <c r="NHW160" s="4"/>
      <c r="NHX160" s="4"/>
      <c r="NHY160" s="4"/>
      <c r="NHZ160" s="4"/>
      <c r="NIA160" s="4"/>
      <c r="NIB160" s="4"/>
      <c r="NIC160" s="4"/>
      <c r="NID160" s="4"/>
      <c r="NIE160" s="4"/>
      <c r="NIF160" s="4"/>
      <c r="NIG160" s="4"/>
      <c r="NIH160" s="4"/>
      <c r="NII160" s="4"/>
      <c r="NIJ160" s="4"/>
      <c r="NIK160" s="4"/>
      <c r="NIL160" s="4"/>
      <c r="NIM160" s="4"/>
      <c r="NIN160" s="4"/>
      <c r="NIO160" s="4"/>
      <c r="NIP160" s="4"/>
      <c r="NIQ160" s="4"/>
      <c r="NIR160" s="4"/>
      <c r="NIS160" s="4"/>
      <c r="NIT160" s="4"/>
      <c r="NIU160" s="4"/>
      <c r="NIV160" s="4"/>
      <c r="NIW160" s="4"/>
      <c r="NIX160" s="4"/>
      <c r="NIY160" s="4"/>
      <c r="NIZ160" s="4"/>
      <c r="NJA160" s="4"/>
      <c r="NJB160" s="4"/>
      <c r="NJC160" s="4"/>
      <c r="NJD160" s="4"/>
      <c r="NJE160" s="4"/>
      <c r="NJF160" s="4"/>
      <c r="NJG160" s="4"/>
      <c r="NJH160" s="4"/>
      <c r="NJI160" s="4"/>
      <c r="NJJ160" s="4"/>
      <c r="NJK160" s="4"/>
      <c r="NJL160" s="4"/>
      <c r="NJM160" s="4"/>
      <c r="NJN160" s="4"/>
      <c r="NJO160" s="4"/>
      <c r="NJP160" s="4"/>
      <c r="NJQ160" s="4"/>
      <c r="NJR160" s="4"/>
      <c r="NJS160" s="4"/>
      <c r="NJT160" s="4"/>
      <c r="NJU160" s="4"/>
      <c r="NJV160" s="4"/>
      <c r="NJW160" s="4"/>
      <c r="NJX160" s="4"/>
      <c r="NJY160" s="4"/>
      <c r="NJZ160" s="4"/>
      <c r="NKA160" s="4"/>
      <c r="NKB160" s="4"/>
      <c r="NKC160" s="4"/>
      <c r="NKD160" s="4"/>
      <c r="NKE160" s="4"/>
      <c r="NKF160" s="4"/>
      <c r="NKG160" s="4"/>
      <c r="NKH160" s="4"/>
      <c r="NKI160" s="4"/>
      <c r="NKJ160" s="4"/>
      <c r="NKK160" s="4"/>
      <c r="NKL160" s="4"/>
      <c r="NKM160" s="4"/>
      <c r="NKN160" s="4"/>
      <c r="NKO160" s="4"/>
      <c r="NKP160" s="4"/>
      <c r="NKQ160" s="4"/>
      <c r="NKR160" s="4"/>
      <c r="NKS160" s="4"/>
      <c r="NKT160" s="4"/>
      <c r="NKU160" s="4"/>
      <c r="NKV160" s="4"/>
      <c r="NKW160" s="4"/>
      <c r="NKX160" s="4"/>
      <c r="NKY160" s="4"/>
      <c r="NKZ160" s="4"/>
      <c r="NLA160" s="4"/>
      <c r="NLB160" s="4"/>
      <c r="NLC160" s="4"/>
      <c r="NLD160" s="4"/>
      <c r="NLE160" s="4"/>
      <c r="NLF160" s="4"/>
      <c r="NLG160" s="4"/>
      <c r="NLH160" s="4"/>
      <c r="NLI160" s="4"/>
      <c r="NLJ160" s="4"/>
      <c r="NLK160" s="4"/>
      <c r="NLL160" s="4"/>
      <c r="NLM160" s="4"/>
      <c r="NLN160" s="4"/>
      <c r="NLO160" s="4"/>
      <c r="NLP160" s="4"/>
      <c r="NLQ160" s="4"/>
      <c r="NLR160" s="4"/>
      <c r="NLS160" s="4"/>
      <c r="NLT160" s="4"/>
      <c r="NLU160" s="4"/>
      <c r="NLV160" s="4"/>
      <c r="NLW160" s="4"/>
      <c r="NLX160" s="4"/>
      <c r="NLY160" s="4"/>
      <c r="NLZ160" s="4"/>
      <c r="NMA160" s="4"/>
      <c r="NMB160" s="4"/>
      <c r="NMC160" s="4"/>
      <c r="NMD160" s="4"/>
      <c r="NME160" s="4"/>
      <c r="NMF160" s="4"/>
      <c r="NMG160" s="4"/>
      <c r="NMH160" s="4"/>
      <c r="NMI160" s="4"/>
      <c r="NMJ160" s="4"/>
      <c r="NMK160" s="4"/>
      <c r="NML160" s="4"/>
      <c r="NMM160" s="4"/>
      <c r="NMN160" s="4"/>
      <c r="NMO160" s="4"/>
      <c r="NMP160" s="4"/>
      <c r="NMQ160" s="4"/>
      <c r="NMR160" s="4"/>
      <c r="NMS160" s="4"/>
      <c r="NMT160" s="4"/>
      <c r="NMU160" s="4"/>
      <c r="NMV160" s="4"/>
      <c r="NMW160" s="4"/>
      <c r="NMX160" s="4"/>
      <c r="NMY160" s="4"/>
      <c r="NMZ160" s="4"/>
      <c r="NNA160" s="4"/>
      <c r="NNB160" s="4"/>
      <c r="NNC160" s="4"/>
      <c r="NND160" s="4"/>
      <c r="NNE160" s="4"/>
      <c r="NNF160" s="4"/>
      <c r="NNG160" s="4"/>
      <c r="NNH160" s="4"/>
      <c r="NNI160" s="4"/>
      <c r="NNJ160" s="4"/>
      <c r="NNK160" s="4"/>
      <c r="NNL160" s="4"/>
      <c r="NNM160" s="4"/>
      <c r="NNN160" s="4"/>
      <c r="NNO160" s="4"/>
      <c r="NNP160" s="4"/>
      <c r="NNQ160" s="4"/>
      <c r="NNR160" s="4"/>
      <c r="NNS160" s="4"/>
      <c r="NNT160" s="4"/>
      <c r="NNU160" s="4"/>
      <c r="NNV160" s="4"/>
      <c r="NNW160" s="4"/>
      <c r="NNX160" s="4"/>
      <c r="NNY160" s="4"/>
      <c r="NNZ160" s="4"/>
      <c r="NOA160" s="4"/>
      <c r="NOB160" s="4"/>
      <c r="NOC160" s="4"/>
      <c r="NOD160" s="4"/>
      <c r="NOE160" s="4"/>
      <c r="NOF160" s="4"/>
      <c r="NOG160" s="4"/>
      <c r="NOH160" s="4"/>
      <c r="NOI160" s="4"/>
      <c r="NOJ160" s="4"/>
      <c r="NOK160" s="4"/>
      <c r="NOL160" s="4"/>
      <c r="NOM160" s="4"/>
      <c r="NON160" s="4"/>
      <c r="NOO160" s="4"/>
      <c r="NOP160" s="4"/>
      <c r="NOQ160" s="4"/>
      <c r="NOR160" s="4"/>
      <c r="NOS160" s="4"/>
      <c r="NOT160" s="4"/>
      <c r="NOU160" s="4"/>
      <c r="NOV160" s="4"/>
      <c r="NOW160" s="4"/>
      <c r="NOX160" s="4"/>
      <c r="NOY160" s="4"/>
      <c r="NOZ160" s="4"/>
      <c r="NPA160" s="4"/>
      <c r="NPB160" s="4"/>
      <c r="NPC160" s="4"/>
      <c r="NPD160" s="4"/>
      <c r="NPE160" s="4"/>
      <c r="NPF160" s="4"/>
      <c r="NPG160" s="4"/>
      <c r="NPH160" s="4"/>
      <c r="NPI160" s="4"/>
      <c r="NPJ160" s="4"/>
      <c r="NPK160" s="4"/>
      <c r="NPL160" s="4"/>
      <c r="NPM160" s="4"/>
      <c r="NPN160" s="4"/>
      <c r="NPO160" s="4"/>
      <c r="NPP160" s="4"/>
      <c r="NPQ160" s="4"/>
      <c r="NPR160" s="4"/>
      <c r="NPS160" s="4"/>
      <c r="NPT160" s="4"/>
      <c r="NPU160" s="4"/>
      <c r="NPV160" s="4"/>
      <c r="NPW160" s="4"/>
      <c r="NPX160" s="4"/>
      <c r="NPY160" s="4"/>
      <c r="NPZ160" s="4"/>
      <c r="NQA160" s="4"/>
      <c r="NQB160" s="4"/>
      <c r="NQC160" s="4"/>
      <c r="NQD160" s="4"/>
      <c r="NQE160" s="4"/>
      <c r="NQF160" s="4"/>
      <c r="NQG160" s="4"/>
      <c r="NQH160" s="4"/>
      <c r="NQI160" s="4"/>
      <c r="NQJ160" s="4"/>
      <c r="NQK160" s="4"/>
      <c r="NQL160" s="4"/>
      <c r="NQM160" s="4"/>
      <c r="NQN160" s="4"/>
      <c r="NQO160" s="4"/>
      <c r="NQP160" s="4"/>
      <c r="NQQ160" s="4"/>
      <c r="NQR160" s="4"/>
      <c r="NQS160" s="4"/>
      <c r="NQT160" s="4"/>
      <c r="NQU160" s="4"/>
      <c r="NQV160" s="4"/>
      <c r="NQW160" s="4"/>
      <c r="NQX160" s="4"/>
      <c r="NQY160" s="4"/>
      <c r="NQZ160" s="4"/>
      <c r="NRA160" s="4"/>
      <c r="NRB160" s="4"/>
      <c r="NRC160" s="4"/>
      <c r="NRD160" s="4"/>
      <c r="NRE160" s="4"/>
      <c r="NRF160" s="4"/>
      <c r="NRG160" s="4"/>
      <c r="NRH160" s="4"/>
      <c r="NRI160" s="4"/>
      <c r="NRJ160" s="4"/>
      <c r="NRK160" s="4"/>
      <c r="NRL160" s="4"/>
      <c r="NRM160" s="4"/>
      <c r="NRN160" s="4"/>
      <c r="NRO160" s="4"/>
      <c r="NRP160" s="4"/>
      <c r="NRQ160" s="4"/>
      <c r="NRR160" s="4"/>
      <c r="NRS160" s="4"/>
      <c r="NRT160" s="4"/>
      <c r="NRU160" s="4"/>
      <c r="NRV160" s="4"/>
      <c r="NRW160" s="4"/>
      <c r="NRX160" s="4"/>
      <c r="NRY160" s="4"/>
      <c r="NRZ160" s="4"/>
      <c r="NSA160" s="4"/>
      <c r="NSB160" s="4"/>
      <c r="NSC160" s="4"/>
      <c r="NSD160" s="4"/>
      <c r="NSE160" s="4"/>
      <c r="NSF160" s="4"/>
      <c r="NSG160" s="4"/>
      <c r="NSH160" s="4"/>
      <c r="NSI160" s="4"/>
      <c r="NSJ160" s="4"/>
      <c r="NSK160" s="4"/>
      <c r="NSL160" s="4"/>
      <c r="NSM160" s="4"/>
      <c r="NSN160" s="4"/>
      <c r="NSO160" s="4"/>
      <c r="NSP160" s="4"/>
      <c r="NSQ160" s="4"/>
      <c r="NSR160" s="4"/>
      <c r="NSS160" s="4"/>
      <c r="NST160" s="4"/>
      <c r="NSU160" s="4"/>
      <c r="NSV160" s="4"/>
      <c r="NSW160" s="4"/>
      <c r="NSX160" s="4"/>
      <c r="NSY160" s="4"/>
      <c r="NSZ160" s="4"/>
      <c r="NTA160" s="4"/>
      <c r="NTB160" s="4"/>
      <c r="NTC160" s="4"/>
      <c r="NTD160" s="4"/>
      <c r="NTE160" s="4"/>
      <c r="NTF160" s="4"/>
      <c r="NTG160" s="4"/>
      <c r="NTH160" s="4"/>
      <c r="NTI160" s="4"/>
      <c r="NTJ160" s="4"/>
      <c r="NTK160" s="4"/>
      <c r="NTL160" s="4"/>
      <c r="NTM160" s="4"/>
      <c r="NTN160" s="4"/>
      <c r="NTO160" s="4"/>
      <c r="NTP160" s="4"/>
      <c r="NTQ160" s="4"/>
      <c r="NTR160" s="4"/>
      <c r="NTS160" s="4"/>
      <c r="NTT160" s="4"/>
      <c r="NTU160" s="4"/>
      <c r="NTV160" s="4"/>
      <c r="NTW160" s="4"/>
      <c r="NTX160" s="4"/>
      <c r="NTY160" s="4"/>
      <c r="NTZ160" s="4"/>
      <c r="NUA160" s="4"/>
      <c r="NUB160" s="4"/>
      <c r="NUC160" s="4"/>
      <c r="NUD160" s="4"/>
      <c r="NUE160" s="4"/>
      <c r="NUF160" s="4"/>
      <c r="NUG160" s="4"/>
      <c r="NUH160" s="4"/>
      <c r="NUI160" s="4"/>
      <c r="NUJ160" s="4"/>
      <c r="NUK160" s="4"/>
      <c r="NUL160" s="4"/>
      <c r="NUM160" s="4"/>
      <c r="NUN160" s="4"/>
      <c r="NUO160" s="4"/>
      <c r="NUP160" s="4"/>
      <c r="NUQ160" s="4"/>
      <c r="NUR160" s="4"/>
      <c r="NUS160" s="4"/>
      <c r="NUT160" s="4"/>
      <c r="NUU160" s="4"/>
      <c r="NUV160" s="4"/>
      <c r="NUW160" s="4"/>
      <c r="NUX160" s="4"/>
      <c r="NUY160" s="4"/>
      <c r="NUZ160" s="4"/>
      <c r="NVA160" s="4"/>
      <c r="NVB160" s="4"/>
      <c r="NVC160" s="4"/>
      <c r="NVD160" s="4"/>
      <c r="NVE160" s="4"/>
      <c r="NVF160" s="4"/>
      <c r="NVG160" s="4"/>
      <c r="NVH160" s="4"/>
      <c r="NVI160" s="4"/>
      <c r="NVJ160" s="4"/>
      <c r="NVK160" s="4"/>
      <c r="NVL160" s="4"/>
      <c r="NVM160" s="4"/>
      <c r="NVN160" s="4"/>
      <c r="NVO160" s="4"/>
      <c r="NVP160" s="4"/>
      <c r="NVQ160" s="4"/>
      <c r="NVR160" s="4"/>
      <c r="NVS160" s="4"/>
      <c r="NVT160" s="4"/>
      <c r="NVU160" s="4"/>
      <c r="NVV160" s="4"/>
      <c r="NVW160" s="4"/>
      <c r="NVX160" s="4"/>
      <c r="NVY160" s="4"/>
      <c r="NVZ160" s="4"/>
      <c r="NWA160" s="4"/>
      <c r="NWB160" s="4"/>
      <c r="NWC160" s="4"/>
      <c r="NWD160" s="4"/>
      <c r="NWE160" s="4"/>
      <c r="NWF160" s="4"/>
      <c r="NWG160" s="4"/>
      <c r="NWH160" s="4"/>
      <c r="NWI160" s="4"/>
      <c r="NWJ160" s="4"/>
      <c r="NWK160" s="4"/>
      <c r="NWL160" s="4"/>
      <c r="NWM160" s="4"/>
      <c r="NWN160" s="4"/>
      <c r="NWO160" s="4"/>
      <c r="NWP160" s="4"/>
      <c r="NWQ160" s="4"/>
      <c r="NWR160" s="4"/>
      <c r="NWS160" s="4"/>
      <c r="NWT160" s="4"/>
      <c r="NWU160" s="4"/>
      <c r="NWV160" s="4"/>
      <c r="NWW160" s="4"/>
      <c r="NWX160" s="4"/>
      <c r="NWY160" s="4"/>
      <c r="NWZ160" s="4"/>
      <c r="NXA160" s="4"/>
      <c r="NXB160" s="4"/>
      <c r="NXC160" s="4"/>
      <c r="NXD160" s="4"/>
      <c r="NXE160" s="4"/>
      <c r="NXF160" s="4"/>
      <c r="NXG160" s="4"/>
      <c r="NXH160" s="4"/>
      <c r="NXI160" s="4"/>
      <c r="NXJ160" s="4"/>
      <c r="NXK160" s="4"/>
      <c r="NXL160" s="4"/>
      <c r="NXM160" s="4"/>
      <c r="NXN160" s="4"/>
      <c r="NXO160" s="4"/>
      <c r="NXP160" s="4"/>
      <c r="NXQ160" s="4"/>
      <c r="NXR160" s="4"/>
      <c r="NXS160" s="4"/>
      <c r="NXT160" s="4"/>
      <c r="NXU160" s="4"/>
      <c r="NXV160" s="4"/>
      <c r="NXW160" s="4"/>
      <c r="NXX160" s="4"/>
      <c r="NXY160" s="4"/>
      <c r="NXZ160" s="4"/>
      <c r="NYA160" s="4"/>
      <c r="NYB160" s="4"/>
      <c r="NYC160" s="4"/>
      <c r="NYD160" s="4"/>
      <c r="NYE160" s="4"/>
      <c r="NYF160" s="4"/>
      <c r="NYG160" s="4"/>
      <c r="NYH160" s="4"/>
      <c r="NYI160" s="4"/>
      <c r="NYJ160" s="4"/>
      <c r="NYK160" s="4"/>
      <c r="NYL160" s="4"/>
      <c r="NYM160" s="4"/>
      <c r="NYN160" s="4"/>
      <c r="NYO160" s="4"/>
      <c r="NYP160" s="4"/>
      <c r="NYQ160" s="4"/>
      <c r="NYR160" s="4"/>
      <c r="NYS160" s="4"/>
      <c r="NYT160" s="4"/>
      <c r="NYU160" s="4"/>
      <c r="NYV160" s="4"/>
      <c r="NYW160" s="4"/>
      <c r="NYX160" s="4"/>
      <c r="NYY160" s="4"/>
      <c r="NYZ160" s="4"/>
      <c r="NZA160" s="4"/>
      <c r="NZB160" s="4"/>
      <c r="NZC160" s="4"/>
      <c r="NZD160" s="4"/>
      <c r="NZE160" s="4"/>
      <c r="NZF160" s="4"/>
      <c r="NZG160" s="4"/>
      <c r="NZH160" s="4"/>
      <c r="NZI160" s="4"/>
      <c r="NZJ160" s="4"/>
      <c r="NZK160" s="4"/>
      <c r="NZL160" s="4"/>
      <c r="NZM160" s="4"/>
      <c r="NZN160" s="4"/>
      <c r="NZO160" s="4"/>
      <c r="NZP160" s="4"/>
      <c r="NZQ160" s="4"/>
      <c r="NZR160" s="4"/>
      <c r="NZS160" s="4"/>
      <c r="NZT160" s="4"/>
      <c r="NZU160" s="4"/>
      <c r="NZV160" s="4"/>
      <c r="NZW160" s="4"/>
      <c r="NZX160" s="4"/>
      <c r="NZY160" s="4"/>
      <c r="NZZ160" s="4"/>
      <c r="OAA160" s="4"/>
      <c r="OAB160" s="4"/>
      <c r="OAC160" s="4"/>
      <c r="OAD160" s="4"/>
      <c r="OAE160" s="4"/>
      <c r="OAF160" s="4"/>
      <c r="OAG160" s="4"/>
      <c r="OAH160" s="4"/>
      <c r="OAI160" s="4"/>
      <c r="OAJ160" s="4"/>
      <c r="OAK160" s="4"/>
      <c r="OAL160" s="4"/>
      <c r="OAM160" s="4"/>
      <c r="OAN160" s="4"/>
      <c r="OAO160" s="4"/>
      <c r="OAP160" s="4"/>
      <c r="OAQ160" s="4"/>
      <c r="OAR160" s="4"/>
      <c r="OAS160" s="4"/>
      <c r="OAT160" s="4"/>
      <c r="OAU160" s="4"/>
      <c r="OAV160" s="4"/>
      <c r="OAW160" s="4"/>
      <c r="OAX160" s="4"/>
      <c r="OAY160" s="4"/>
      <c r="OAZ160" s="4"/>
      <c r="OBA160" s="4"/>
      <c r="OBB160" s="4"/>
      <c r="OBC160" s="4"/>
      <c r="OBD160" s="4"/>
      <c r="OBE160" s="4"/>
      <c r="OBF160" s="4"/>
      <c r="OBG160" s="4"/>
      <c r="OBH160" s="4"/>
      <c r="OBI160" s="4"/>
      <c r="OBJ160" s="4"/>
      <c r="OBK160" s="4"/>
      <c r="OBL160" s="4"/>
      <c r="OBM160" s="4"/>
      <c r="OBN160" s="4"/>
      <c r="OBO160" s="4"/>
      <c r="OBP160" s="4"/>
      <c r="OBQ160" s="4"/>
      <c r="OBR160" s="4"/>
      <c r="OBS160" s="4"/>
      <c r="OBT160" s="4"/>
      <c r="OBU160" s="4"/>
      <c r="OBV160" s="4"/>
      <c r="OBW160" s="4"/>
      <c r="OBX160" s="4"/>
      <c r="OBY160" s="4"/>
      <c r="OBZ160" s="4"/>
      <c r="OCA160" s="4"/>
      <c r="OCB160" s="4"/>
      <c r="OCC160" s="4"/>
      <c r="OCD160" s="4"/>
      <c r="OCE160" s="4"/>
      <c r="OCF160" s="4"/>
      <c r="OCG160" s="4"/>
      <c r="OCH160" s="4"/>
      <c r="OCI160" s="4"/>
      <c r="OCJ160" s="4"/>
      <c r="OCK160" s="4"/>
      <c r="OCL160" s="4"/>
      <c r="OCM160" s="4"/>
      <c r="OCN160" s="4"/>
      <c r="OCO160" s="4"/>
      <c r="OCP160" s="4"/>
      <c r="OCQ160" s="4"/>
      <c r="OCR160" s="4"/>
      <c r="OCS160" s="4"/>
      <c r="OCT160" s="4"/>
      <c r="OCU160" s="4"/>
      <c r="OCV160" s="4"/>
      <c r="OCW160" s="4"/>
      <c r="OCX160" s="4"/>
      <c r="OCY160" s="4"/>
      <c r="OCZ160" s="4"/>
      <c r="ODA160" s="4"/>
      <c r="ODB160" s="4"/>
      <c r="ODC160" s="4"/>
      <c r="ODD160" s="4"/>
      <c r="ODE160" s="4"/>
      <c r="ODF160" s="4"/>
      <c r="ODG160" s="4"/>
      <c r="ODH160" s="4"/>
      <c r="ODI160" s="4"/>
      <c r="ODJ160" s="4"/>
      <c r="ODK160" s="4"/>
      <c r="ODL160" s="4"/>
      <c r="ODM160" s="4"/>
      <c r="ODN160" s="4"/>
      <c r="ODO160" s="4"/>
      <c r="ODP160" s="4"/>
      <c r="ODQ160" s="4"/>
      <c r="ODR160" s="4"/>
      <c r="ODS160" s="4"/>
      <c r="ODT160" s="4"/>
      <c r="ODU160" s="4"/>
      <c r="ODV160" s="4"/>
      <c r="ODW160" s="4"/>
      <c r="ODX160" s="4"/>
      <c r="ODY160" s="4"/>
      <c r="ODZ160" s="4"/>
      <c r="OEA160" s="4"/>
      <c r="OEB160" s="4"/>
      <c r="OEC160" s="4"/>
      <c r="OED160" s="4"/>
      <c r="OEE160" s="4"/>
      <c r="OEF160" s="4"/>
      <c r="OEG160" s="4"/>
      <c r="OEH160" s="4"/>
      <c r="OEI160" s="4"/>
      <c r="OEJ160" s="4"/>
      <c r="OEK160" s="4"/>
      <c r="OEL160" s="4"/>
      <c r="OEM160" s="4"/>
      <c r="OEN160" s="4"/>
      <c r="OEO160" s="4"/>
      <c r="OEP160" s="4"/>
      <c r="OEQ160" s="4"/>
      <c r="OER160" s="4"/>
      <c r="OES160" s="4"/>
      <c r="OET160" s="4"/>
      <c r="OEU160" s="4"/>
      <c r="OEV160" s="4"/>
      <c r="OEW160" s="4"/>
      <c r="OEX160" s="4"/>
      <c r="OEY160" s="4"/>
      <c r="OEZ160" s="4"/>
      <c r="OFA160" s="4"/>
      <c r="OFB160" s="4"/>
      <c r="OFC160" s="4"/>
      <c r="OFD160" s="4"/>
      <c r="OFE160" s="4"/>
      <c r="OFF160" s="4"/>
      <c r="OFG160" s="4"/>
      <c r="OFH160" s="4"/>
      <c r="OFI160" s="4"/>
      <c r="OFJ160" s="4"/>
      <c r="OFK160" s="4"/>
      <c r="OFL160" s="4"/>
      <c r="OFM160" s="4"/>
      <c r="OFN160" s="4"/>
      <c r="OFO160" s="4"/>
      <c r="OFP160" s="4"/>
      <c r="OFQ160" s="4"/>
      <c r="OFR160" s="4"/>
      <c r="OFS160" s="4"/>
      <c r="OFT160" s="4"/>
      <c r="OFU160" s="4"/>
      <c r="OFV160" s="4"/>
      <c r="OFW160" s="4"/>
      <c r="OFX160" s="4"/>
      <c r="OFY160" s="4"/>
      <c r="OFZ160" s="4"/>
      <c r="OGA160" s="4"/>
      <c r="OGB160" s="4"/>
      <c r="OGC160" s="4"/>
      <c r="OGD160" s="4"/>
      <c r="OGE160" s="4"/>
      <c r="OGF160" s="4"/>
      <c r="OGG160" s="4"/>
      <c r="OGH160" s="4"/>
      <c r="OGI160" s="4"/>
      <c r="OGJ160" s="4"/>
      <c r="OGK160" s="4"/>
      <c r="OGL160" s="4"/>
      <c r="OGM160" s="4"/>
      <c r="OGN160" s="4"/>
      <c r="OGO160" s="4"/>
      <c r="OGP160" s="4"/>
      <c r="OGQ160" s="4"/>
      <c r="OGR160" s="4"/>
      <c r="OGS160" s="4"/>
      <c r="OGT160" s="4"/>
      <c r="OGU160" s="4"/>
      <c r="OGV160" s="4"/>
      <c r="OGW160" s="4"/>
      <c r="OGX160" s="4"/>
      <c r="OGY160" s="4"/>
      <c r="OGZ160" s="4"/>
      <c r="OHA160" s="4"/>
      <c r="OHB160" s="4"/>
      <c r="OHC160" s="4"/>
      <c r="OHD160" s="4"/>
      <c r="OHE160" s="4"/>
      <c r="OHF160" s="4"/>
      <c r="OHG160" s="4"/>
      <c r="OHH160" s="4"/>
      <c r="OHI160" s="4"/>
      <c r="OHJ160" s="4"/>
      <c r="OHK160" s="4"/>
      <c r="OHL160" s="4"/>
      <c r="OHM160" s="4"/>
      <c r="OHN160" s="4"/>
      <c r="OHO160" s="4"/>
      <c r="OHP160" s="4"/>
      <c r="OHQ160" s="4"/>
      <c r="OHR160" s="4"/>
      <c r="OHS160" s="4"/>
      <c r="OHT160" s="4"/>
      <c r="OHU160" s="4"/>
      <c r="OHV160" s="4"/>
      <c r="OHW160" s="4"/>
      <c r="OHX160" s="4"/>
      <c r="OHY160" s="4"/>
      <c r="OHZ160" s="4"/>
      <c r="OIA160" s="4"/>
      <c r="OIB160" s="4"/>
      <c r="OIC160" s="4"/>
      <c r="OID160" s="4"/>
      <c r="OIE160" s="4"/>
      <c r="OIF160" s="4"/>
      <c r="OIG160" s="4"/>
      <c r="OIH160" s="4"/>
      <c r="OII160" s="4"/>
      <c r="OIJ160" s="4"/>
      <c r="OIK160" s="4"/>
      <c r="OIL160" s="4"/>
      <c r="OIM160" s="4"/>
      <c r="OIN160" s="4"/>
      <c r="OIO160" s="4"/>
      <c r="OIP160" s="4"/>
      <c r="OIQ160" s="4"/>
      <c r="OIR160" s="4"/>
      <c r="OIS160" s="4"/>
      <c r="OIT160" s="4"/>
      <c r="OIU160" s="4"/>
      <c r="OIV160" s="4"/>
      <c r="OIW160" s="4"/>
      <c r="OIX160" s="4"/>
      <c r="OIY160" s="4"/>
      <c r="OIZ160" s="4"/>
      <c r="OJA160" s="4"/>
      <c r="OJB160" s="4"/>
      <c r="OJC160" s="4"/>
      <c r="OJD160" s="4"/>
      <c r="OJE160" s="4"/>
      <c r="OJF160" s="4"/>
      <c r="OJG160" s="4"/>
      <c r="OJH160" s="4"/>
      <c r="OJI160" s="4"/>
      <c r="OJJ160" s="4"/>
      <c r="OJK160" s="4"/>
      <c r="OJL160" s="4"/>
      <c r="OJM160" s="4"/>
      <c r="OJN160" s="4"/>
      <c r="OJO160" s="4"/>
      <c r="OJP160" s="4"/>
      <c r="OJQ160" s="4"/>
      <c r="OJR160" s="4"/>
      <c r="OJS160" s="4"/>
      <c r="OJT160" s="4"/>
      <c r="OJU160" s="4"/>
      <c r="OJV160" s="4"/>
      <c r="OJW160" s="4"/>
      <c r="OJX160" s="4"/>
      <c r="OJY160" s="4"/>
      <c r="OJZ160" s="4"/>
      <c r="OKA160" s="4"/>
      <c r="OKB160" s="4"/>
      <c r="OKC160" s="4"/>
      <c r="OKD160" s="4"/>
      <c r="OKE160" s="4"/>
      <c r="OKF160" s="4"/>
      <c r="OKG160" s="4"/>
      <c r="OKH160" s="4"/>
      <c r="OKI160" s="4"/>
      <c r="OKJ160" s="4"/>
      <c r="OKK160" s="4"/>
      <c r="OKL160" s="4"/>
      <c r="OKM160" s="4"/>
      <c r="OKN160" s="4"/>
      <c r="OKO160" s="4"/>
      <c r="OKP160" s="4"/>
      <c r="OKQ160" s="4"/>
      <c r="OKR160" s="4"/>
      <c r="OKS160" s="4"/>
      <c r="OKT160" s="4"/>
      <c r="OKU160" s="4"/>
      <c r="OKV160" s="4"/>
      <c r="OKW160" s="4"/>
      <c r="OKX160" s="4"/>
      <c r="OKY160" s="4"/>
      <c r="OKZ160" s="4"/>
      <c r="OLA160" s="4"/>
      <c r="OLB160" s="4"/>
      <c r="OLC160" s="4"/>
      <c r="OLD160" s="4"/>
      <c r="OLE160" s="4"/>
      <c r="OLF160" s="4"/>
      <c r="OLG160" s="4"/>
      <c r="OLH160" s="4"/>
      <c r="OLI160" s="4"/>
      <c r="OLJ160" s="4"/>
      <c r="OLK160" s="4"/>
      <c r="OLL160" s="4"/>
      <c r="OLM160" s="4"/>
      <c r="OLN160" s="4"/>
      <c r="OLO160" s="4"/>
      <c r="OLP160" s="4"/>
      <c r="OLQ160" s="4"/>
      <c r="OLR160" s="4"/>
      <c r="OLS160" s="4"/>
      <c r="OLT160" s="4"/>
      <c r="OLU160" s="4"/>
      <c r="OLV160" s="4"/>
      <c r="OLW160" s="4"/>
      <c r="OLX160" s="4"/>
      <c r="OLY160" s="4"/>
      <c r="OLZ160" s="4"/>
      <c r="OMA160" s="4"/>
      <c r="OMB160" s="4"/>
      <c r="OMC160" s="4"/>
      <c r="OMD160" s="4"/>
      <c r="OME160" s="4"/>
      <c r="OMF160" s="4"/>
      <c r="OMG160" s="4"/>
      <c r="OMH160" s="4"/>
      <c r="OMI160" s="4"/>
      <c r="OMJ160" s="4"/>
      <c r="OMK160" s="4"/>
      <c r="OML160" s="4"/>
      <c r="OMM160" s="4"/>
      <c r="OMN160" s="4"/>
      <c r="OMO160" s="4"/>
      <c r="OMP160" s="4"/>
      <c r="OMQ160" s="4"/>
      <c r="OMR160" s="4"/>
      <c r="OMS160" s="4"/>
      <c r="OMT160" s="4"/>
      <c r="OMU160" s="4"/>
      <c r="OMV160" s="4"/>
      <c r="OMW160" s="4"/>
      <c r="OMX160" s="4"/>
      <c r="OMY160" s="4"/>
      <c r="OMZ160" s="4"/>
      <c r="ONA160" s="4"/>
      <c r="ONB160" s="4"/>
      <c r="ONC160" s="4"/>
      <c r="OND160" s="4"/>
      <c r="ONE160" s="4"/>
      <c r="ONF160" s="4"/>
      <c r="ONG160" s="4"/>
      <c r="ONH160" s="4"/>
      <c r="ONI160" s="4"/>
      <c r="ONJ160" s="4"/>
      <c r="ONK160" s="4"/>
      <c r="ONL160" s="4"/>
      <c r="ONM160" s="4"/>
      <c r="ONN160" s="4"/>
      <c r="ONO160" s="4"/>
      <c r="ONP160" s="4"/>
      <c r="ONQ160" s="4"/>
      <c r="ONR160" s="4"/>
      <c r="ONS160" s="4"/>
      <c r="ONT160" s="4"/>
      <c r="ONU160" s="4"/>
      <c r="ONV160" s="4"/>
      <c r="ONW160" s="4"/>
      <c r="ONX160" s="4"/>
      <c r="ONY160" s="4"/>
      <c r="ONZ160" s="4"/>
      <c r="OOA160" s="4"/>
      <c r="OOB160" s="4"/>
      <c r="OOC160" s="4"/>
      <c r="OOD160" s="4"/>
      <c r="OOE160" s="4"/>
      <c r="OOF160" s="4"/>
      <c r="OOG160" s="4"/>
      <c r="OOH160" s="4"/>
      <c r="OOI160" s="4"/>
      <c r="OOJ160" s="4"/>
      <c r="OOK160" s="4"/>
      <c r="OOL160" s="4"/>
      <c r="OOM160" s="4"/>
      <c r="OON160" s="4"/>
      <c r="OOO160" s="4"/>
      <c r="OOP160" s="4"/>
      <c r="OOQ160" s="4"/>
      <c r="OOR160" s="4"/>
      <c r="OOS160" s="4"/>
      <c r="OOT160" s="4"/>
      <c r="OOU160" s="4"/>
      <c r="OOV160" s="4"/>
      <c r="OOW160" s="4"/>
      <c r="OOX160" s="4"/>
      <c r="OOY160" s="4"/>
      <c r="OOZ160" s="4"/>
      <c r="OPA160" s="4"/>
      <c r="OPB160" s="4"/>
      <c r="OPC160" s="4"/>
      <c r="OPD160" s="4"/>
      <c r="OPE160" s="4"/>
      <c r="OPF160" s="4"/>
      <c r="OPG160" s="4"/>
      <c r="OPH160" s="4"/>
      <c r="OPI160" s="4"/>
      <c r="OPJ160" s="4"/>
      <c r="OPK160" s="4"/>
      <c r="OPL160" s="4"/>
      <c r="OPM160" s="4"/>
      <c r="OPN160" s="4"/>
      <c r="OPO160" s="4"/>
      <c r="OPP160" s="4"/>
      <c r="OPQ160" s="4"/>
      <c r="OPR160" s="4"/>
      <c r="OPS160" s="4"/>
      <c r="OPT160" s="4"/>
      <c r="OPU160" s="4"/>
      <c r="OPV160" s="4"/>
      <c r="OPW160" s="4"/>
      <c r="OPX160" s="4"/>
      <c r="OPY160" s="4"/>
      <c r="OPZ160" s="4"/>
      <c r="OQA160" s="4"/>
      <c r="OQB160" s="4"/>
      <c r="OQC160" s="4"/>
      <c r="OQD160" s="4"/>
      <c r="OQE160" s="4"/>
      <c r="OQF160" s="4"/>
      <c r="OQG160" s="4"/>
      <c r="OQH160" s="4"/>
      <c r="OQI160" s="4"/>
      <c r="OQJ160" s="4"/>
      <c r="OQK160" s="4"/>
      <c r="OQL160" s="4"/>
      <c r="OQM160" s="4"/>
      <c r="OQN160" s="4"/>
      <c r="OQO160" s="4"/>
      <c r="OQP160" s="4"/>
      <c r="OQQ160" s="4"/>
      <c r="OQR160" s="4"/>
      <c r="OQS160" s="4"/>
      <c r="OQT160" s="4"/>
      <c r="OQU160" s="4"/>
      <c r="OQV160" s="4"/>
      <c r="OQW160" s="4"/>
      <c r="OQX160" s="4"/>
      <c r="OQY160" s="4"/>
      <c r="OQZ160" s="4"/>
      <c r="ORA160" s="4"/>
      <c r="ORB160" s="4"/>
      <c r="ORC160" s="4"/>
      <c r="ORD160" s="4"/>
      <c r="ORE160" s="4"/>
      <c r="ORF160" s="4"/>
      <c r="ORG160" s="4"/>
      <c r="ORH160" s="4"/>
      <c r="ORI160" s="4"/>
      <c r="ORJ160" s="4"/>
      <c r="ORK160" s="4"/>
      <c r="ORL160" s="4"/>
      <c r="ORM160" s="4"/>
      <c r="ORN160" s="4"/>
      <c r="ORO160" s="4"/>
      <c r="ORP160" s="4"/>
      <c r="ORQ160" s="4"/>
      <c r="ORR160" s="4"/>
      <c r="ORS160" s="4"/>
      <c r="ORT160" s="4"/>
      <c r="ORU160" s="4"/>
      <c r="ORV160" s="4"/>
      <c r="ORW160" s="4"/>
      <c r="ORX160" s="4"/>
      <c r="ORY160" s="4"/>
      <c r="ORZ160" s="4"/>
      <c r="OSA160" s="4"/>
      <c r="OSB160" s="4"/>
      <c r="OSC160" s="4"/>
      <c r="OSD160" s="4"/>
      <c r="OSE160" s="4"/>
      <c r="OSF160" s="4"/>
      <c r="OSG160" s="4"/>
      <c r="OSH160" s="4"/>
      <c r="OSI160" s="4"/>
      <c r="OSJ160" s="4"/>
      <c r="OSK160" s="4"/>
      <c r="OSL160" s="4"/>
      <c r="OSM160" s="4"/>
      <c r="OSN160" s="4"/>
      <c r="OSO160" s="4"/>
      <c r="OSP160" s="4"/>
      <c r="OSQ160" s="4"/>
      <c r="OSR160" s="4"/>
      <c r="OSS160" s="4"/>
      <c r="OST160" s="4"/>
      <c r="OSU160" s="4"/>
      <c r="OSV160" s="4"/>
      <c r="OSW160" s="4"/>
      <c r="OSX160" s="4"/>
      <c r="OSY160" s="4"/>
      <c r="OSZ160" s="4"/>
      <c r="OTA160" s="4"/>
      <c r="OTB160" s="4"/>
      <c r="OTC160" s="4"/>
      <c r="OTD160" s="4"/>
      <c r="OTE160" s="4"/>
      <c r="OTF160" s="4"/>
      <c r="OTG160" s="4"/>
      <c r="OTH160" s="4"/>
      <c r="OTI160" s="4"/>
      <c r="OTJ160" s="4"/>
      <c r="OTK160" s="4"/>
      <c r="OTL160" s="4"/>
      <c r="OTM160" s="4"/>
      <c r="OTN160" s="4"/>
      <c r="OTO160" s="4"/>
      <c r="OTP160" s="4"/>
      <c r="OTQ160" s="4"/>
      <c r="OTR160" s="4"/>
      <c r="OTS160" s="4"/>
      <c r="OTT160" s="4"/>
      <c r="OTU160" s="4"/>
      <c r="OTV160" s="4"/>
      <c r="OTW160" s="4"/>
      <c r="OTX160" s="4"/>
      <c r="OTY160" s="4"/>
      <c r="OTZ160" s="4"/>
      <c r="OUA160" s="4"/>
      <c r="OUB160" s="4"/>
      <c r="OUC160" s="4"/>
      <c r="OUD160" s="4"/>
      <c r="OUE160" s="4"/>
      <c r="OUF160" s="4"/>
      <c r="OUG160" s="4"/>
      <c r="OUH160" s="4"/>
      <c r="OUI160" s="4"/>
      <c r="OUJ160" s="4"/>
      <c r="OUK160" s="4"/>
      <c r="OUL160" s="4"/>
      <c r="OUM160" s="4"/>
      <c r="OUN160" s="4"/>
      <c r="OUO160" s="4"/>
      <c r="OUP160" s="4"/>
      <c r="OUQ160" s="4"/>
      <c r="OUR160" s="4"/>
      <c r="OUS160" s="4"/>
      <c r="OUT160" s="4"/>
      <c r="OUU160" s="4"/>
      <c r="OUV160" s="4"/>
      <c r="OUW160" s="4"/>
      <c r="OUX160" s="4"/>
      <c r="OUY160" s="4"/>
      <c r="OUZ160" s="4"/>
      <c r="OVA160" s="4"/>
      <c r="OVB160" s="4"/>
      <c r="OVC160" s="4"/>
      <c r="OVD160" s="4"/>
      <c r="OVE160" s="4"/>
      <c r="OVF160" s="4"/>
      <c r="OVG160" s="4"/>
      <c r="OVH160" s="4"/>
      <c r="OVI160" s="4"/>
      <c r="OVJ160" s="4"/>
      <c r="OVK160" s="4"/>
      <c r="OVL160" s="4"/>
      <c r="OVM160" s="4"/>
      <c r="OVN160" s="4"/>
      <c r="OVO160" s="4"/>
      <c r="OVP160" s="4"/>
      <c r="OVQ160" s="4"/>
      <c r="OVR160" s="4"/>
      <c r="OVS160" s="4"/>
      <c r="OVT160" s="4"/>
      <c r="OVU160" s="4"/>
      <c r="OVV160" s="4"/>
      <c r="OVW160" s="4"/>
      <c r="OVX160" s="4"/>
      <c r="OVY160" s="4"/>
      <c r="OVZ160" s="4"/>
      <c r="OWA160" s="4"/>
      <c r="OWB160" s="4"/>
      <c r="OWC160" s="4"/>
      <c r="OWD160" s="4"/>
      <c r="OWE160" s="4"/>
      <c r="OWF160" s="4"/>
      <c r="OWG160" s="4"/>
      <c r="OWH160" s="4"/>
      <c r="OWI160" s="4"/>
      <c r="OWJ160" s="4"/>
      <c r="OWK160" s="4"/>
      <c r="OWL160" s="4"/>
      <c r="OWM160" s="4"/>
      <c r="OWN160" s="4"/>
      <c r="OWO160" s="4"/>
      <c r="OWP160" s="4"/>
      <c r="OWQ160" s="4"/>
      <c r="OWR160" s="4"/>
      <c r="OWS160" s="4"/>
      <c r="OWT160" s="4"/>
      <c r="OWU160" s="4"/>
      <c r="OWV160" s="4"/>
      <c r="OWW160" s="4"/>
      <c r="OWX160" s="4"/>
      <c r="OWY160" s="4"/>
      <c r="OWZ160" s="4"/>
      <c r="OXA160" s="4"/>
      <c r="OXB160" s="4"/>
      <c r="OXC160" s="4"/>
      <c r="OXD160" s="4"/>
      <c r="OXE160" s="4"/>
      <c r="OXF160" s="4"/>
      <c r="OXG160" s="4"/>
      <c r="OXH160" s="4"/>
      <c r="OXI160" s="4"/>
      <c r="OXJ160" s="4"/>
      <c r="OXK160" s="4"/>
      <c r="OXL160" s="4"/>
      <c r="OXM160" s="4"/>
      <c r="OXN160" s="4"/>
      <c r="OXO160" s="4"/>
      <c r="OXP160" s="4"/>
      <c r="OXQ160" s="4"/>
      <c r="OXR160" s="4"/>
      <c r="OXS160" s="4"/>
      <c r="OXT160" s="4"/>
      <c r="OXU160" s="4"/>
      <c r="OXV160" s="4"/>
      <c r="OXW160" s="4"/>
      <c r="OXX160" s="4"/>
      <c r="OXY160" s="4"/>
      <c r="OXZ160" s="4"/>
      <c r="OYA160" s="4"/>
      <c r="OYB160" s="4"/>
      <c r="OYC160" s="4"/>
      <c r="OYD160" s="4"/>
      <c r="OYE160" s="4"/>
      <c r="OYF160" s="4"/>
      <c r="OYG160" s="4"/>
      <c r="OYH160" s="4"/>
      <c r="OYI160" s="4"/>
      <c r="OYJ160" s="4"/>
      <c r="OYK160" s="4"/>
      <c r="OYL160" s="4"/>
      <c r="OYM160" s="4"/>
      <c r="OYN160" s="4"/>
      <c r="OYO160" s="4"/>
      <c r="OYP160" s="4"/>
      <c r="OYQ160" s="4"/>
      <c r="OYR160" s="4"/>
      <c r="OYS160" s="4"/>
      <c r="OYT160" s="4"/>
      <c r="OYU160" s="4"/>
      <c r="OYV160" s="4"/>
      <c r="OYW160" s="4"/>
      <c r="OYX160" s="4"/>
      <c r="OYY160" s="4"/>
      <c r="OYZ160" s="4"/>
      <c r="OZA160" s="4"/>
      <c r="OZB160" s="4"/>
      <c r="OZC160" s="4"/>
      <c r="OZD160" s="4"/>
      <c r="OZE160" s="4"/>
      <c r="OZF160" s="4"/>
      <c r="OZG160" s="4"/>
      <c r="OZH160" s="4"/>
      <c r="OZI160" s="4"/>
      <c r="OZJ160" s="4"/>
      <c r="OZK160" s="4"/>
      <c r="OZL160" s="4"/>
      <c r="OZM160" s="4"/>
      <c r="OZN160" s="4"/>
      <c r="OZO160" s="4"/>
      <c r="OZP160" s="4"/>
      <c r="OZQ160" s="4"/>
      <c r="OZR160" s="4"/>
      <c r="OZS160" s="4"/>
      <c r="OZT160" s="4"/>
      <c r="OZU160" s="4"/>
      <c r="OZV160" s="4"/>
      <c r="OZW160" s="4"/>
      <c r="OZX160" s="4"/>
      <c r="OZY160" s="4"/>
      <c r="OZZ160" s="4"/>
      <c r="PAA160" s="4"/>
      <c r="PAB160" s="4"/>
      <c r="PAC160" s="4"/>
      <c r="PAD160" s="4"/>
      <c r="PAE160" s="4"/>
      <c r="PAF160" s="4"/>
      <c r="PAG160" s="4"/>
      <c r="PAH160" s="4"/>
      <c r="PAI160" s="4"/>
      <c r="PAJ160" s="4"/>
      <c r="PAK160" s="4"/>
      <c r="PAL160" s="4"/>
      <c r="PAM160" s="4"/>
      <c r="PAN160" s="4"/>
      <c r="PAO160" s="4"/>
      <c r="PAP160" s="4"/>
      <c r="PAQ160" s="4"/>
      <c r="PAR160" s="4"/>
      <c r="PAS160" s="4"/>
      <c r="PAT160" s="4"/>
      <c r="PAU160" s="4"/>
      <c r="PAV160" s="4"/>
      <c r="PAW160" s="4"/>
      <c r="PAX160" s="4"/>
      <c r="PAY160" s="4"/>
      <c r="PAZ160" s="4"/>
      <c r="PBA160" s="4"/>
      <c r="PBB160" s="4"/>
      <c r="PBC160" s="4"/>
      <c r="PBD160" s="4"/>
      <c r="PBE160" s="4"/>
      <c r="PBF160" s="4"/>
      <c r="PBG160" s="4"/>
      <c r="PBH160" s="4"/>
      <c r="PBI160" s="4"/>
      <c r="PBJ160" s="4"/>
      <c r="PBK160" s="4"/>
      <c r="PBL160" s="4"/>
      <c r="PBM160" s="4"/>
      <c r="PBN160" s="4"/>
      <c r="PBO160" s="4"/>
      <c r="PBP160" s="4"/>
      <c r="PBQ160" s="4"/>
      <c r="PBR160" s="4"/>
      <c r="PBS160" s="4"/>
      <c r="PBT160" s="4"/>
      <c r="PBU160" s="4"/>
      <c r="PBV160" s="4"/>
      <c r="PBW160" s="4"/>
      <c r="PBX160" s="4"/>
      <c r="PBY160" s="4"/>
      <c r="PBZ160" s="4"/>
      <c r="PCA160" s="4"/>
      <c r="PCB160" s="4"/>
      <c r="PCC160" s="4"/>
      <c r="PCD160" s="4"/>
      <c r="PCE160" s="4"/>
      <c r="PCF160" s="4"/>
      <c r="PCG160" s="4"/>
      <c r="PCH160" s="4"/>
      <c r="PCI160" s="4"/>
      <c r="PCJ160" s="4"/>
      <c r="PCK160" s="4"/>
      <c r="PCL160" s="4"/>
      <c r="PCM160" s="4"/>
      <c r="PCN160" s="4"/>
      <c r="PCO160" s="4"/>
      <c r="PCP160" s="4"/>
      <c r="PCQ160" s="4"/>
      <c r="PCR160" s="4"/>
      <c r="PCS160" s="4"/>
      <c r="PCT160" s="4"/>
      <c r="PCU160" s="4"/>
      <c r="PCV160" s="4"/>
      <c r="PCW160" s="4"/>
      <c r="PCX160" s="4"/>
      <c r="PCY160" s="4"/>
      <c r="PCZ160" s="4"/>
      <c r="PDA160" s="4"/>
      <c r="PDB160" s="4"/>
      <c r="PDC160" s="4"/>
      <c r="PDD160" s="4"/>
      <c r="PDE160" s="4"/>
      <c r="PDF160" s="4"/>
      <c r="PDG160" s="4"/>
      <c r="PDH160" s="4"/>
      <c r="PDI160" s="4"/>
      <c r="PDJ160" s="4"/>
      <c r="PDK160" s="4"/>
      <c r="PDL160" s="4"/>
      <c r="PDM160" s="4"/>
      <c r="PDN160" s="4"/>
      <c r="PDO160" s="4"/>
      <c r="PDP160" s="4"/>
      <c r="PDQ160" s="4"/>
      <c r="PDR160" s="4"/>
      <c r="PDS160" s="4"/>
      <c r="PDT160" s="4"/>
      <c r="PDU160" s="4"/>
      <c r="PDV160" s="4"/>
      <c r="PDW160" s="4"/>
      <c r="PDX160" s="4"/>
      <c r="PDY160" s="4"/>
      <c r="PDZ160" s="4"/>
      <c r="PEA160" s="4"/>
      <c r="PEB160" s="4"/>
      <c r="PEC160" s="4"/>
      <c r="PED160" s="4"/>
      <c r="PEE160" s="4"/>
      <c r="PEF160" s="4"/>
      <c r="PEG160" s="4"/>
      <c r="PEH160" s="4"/>
      <c r="PEI160" s="4"/>
      <c r="PEJ160" s="4"/>
      <c r="PEK160" s="4"/>
      <c r="PEL160" s="4"/>
      <c r="PEM160" s="4"/>
      <c r="PEN160" s="4"/>
      <c r="PEO160" s="4"/>
      <c r="PEP160" s="4"/>
      <c r="PEQ160" s="4"/>
      <c r="PER160" s="4"/>
      <c r="PES160" s="4"/>
      <c r="PET160" s="4"/>
      <c r="PEU160" s="4"/>
      <c r="PEV160" s="4"/>
      <c r="PEW160" s="4"/>
      <c r="PEX160" s="4"/>
      <c r="PEY160" s="4"/>
      <c r="PEZ160" s="4"/>
      <c r="PFA160" s="4"/>
      <c r="PFB160" s="4"/>
      <c r="PFC160" s="4"/>
      <c r="PFD160" s="4"/>
      <c r="PFE160" s="4"/>
      <c r="PFF160" s="4"/>
      <c r="PFG160" s="4"/>
      <c r="PFH160" s="4"/>
      <c r="PFI160" s="4"/>
      <c r="PFJ160" s="4"/>
      <c r="PFK160" s="4"/>
      <c r="PFL160" s="4"/>
      <c r="PFM160" s="4"/>
      <c r="PFN160" s="4"/>
      <c r="PFO160" s="4"/>
      <c r="PFP160" s="4"/>
      <c r="PFQ160" s="4"/>
      <c r="PFR160" s="4"/>
      <c r="PFS160" s="4"/>
      <c r="PFT160" s="4"/>
      <c r="PFU160" s="4"/>
      <c r="PFV160" s="4"/>
      <c r="PFW160" s="4"/>
      <c r="PFX160" s="4"/>
      <c r="PFY160" s="4"/>
      <c r="PFZ160" s="4"/>
      <c r="PGA160" s="4"/>
      <c r="PGB160" s="4"/>
      <c r="PGC160" s="4"/>
      <c r="PGD160" s="4"/>
      <c r="PGE160" s="4"/>
      <c r="PGF160" s="4"/>
      <c r="PGG160" s="4"/>
      <c r="PGH160" s="4"/>
      <c r="PGI160" s="4"/>
      <c r="PGJ160" s="4"/>
      <c r="PGK160" s="4"/>
      <c r="PGL160" s="4"/>
      <c r="PGM160" s="4"/>
      <c r="PGN160" s="4"/>
      <c r="PGO160" s="4"/>
      <c r="PGP160" s="4"/>
      <c r="PGQ160" s="4"/>
      <c r="PGR160" s="4"/>
      <c r="PGS160" s="4"/>
      <c r="PGT160" s="4"/>
      <c r="PGU160" s="4"/>
      <c r="PGV160" s="4"/>
      <c r="PGW160" s="4"/>
      <c r="PGX160" s="4"/>
      <c r="PGY160" s="4"/>
      <c r="PGZ160" s="4"/>
      <c r="PHA160" s="4"/>
      <c r="PHB160" s="4"/>
      <c r="PHC160" s="4"/>
      <c r="PHD160" s="4"/>
      <c r="PHE160" s="4"/>
      <c r="PHF160" s="4"/>
      <c r="PHG160" s="4"/>
      <c r="PHH160" s="4"/>
      <c r="PHI160" s="4"/>
      <c r="PHJ160" s="4"/>
      <c r="PHK160" s="4"/>
      <c r="PHL160" s="4"/>
      <c r="PHM160" s="4"/>
      <c r="PHN160" s="4"/>
      <c r="PHO160" s="4"/>
      <c r="PHP160" s="4"/>
      <c r="PHQ160" s="4"/>
      <c r="PHR160" s="4"/>
      <c r="PHS160" s="4"/>
      <c r="PHT160" s="4"/>
      <c r="PHU160" s="4"/>
      <c r="PHV160" s="4"/>
      <c r="PHW160" s="4"/>
      <c r="PHX160" s="4"/>
      <c r="PHY160" s="4"/>
      <c r="PHZ160" s="4"/>
      <c r="PIA160" s="4"/>
      <c r="PIB160" s="4"/>
      <c r="PIC160" s="4"/>
      <c r="PID160" s="4"/>
      <c r="PIE160" s="4"/>
      <c r="PIF160" s="4"/>
      <c r="PIG160" s="4"/>
      <c r="PIH160" s="4"/>
      <c r="PII160" s="4"/>
      <c r="PIJ160" s="4"/>
      <c r="PIK160" s="4"/>
      <c r="PIL160" s="4"/>
      <c r="PIM160" s="4"/>
      <c r="PIN160" s="4"/>
      <c r="PIO160" s="4"/>
      <c r="PIP160" s="4"/>
      <c r="PIQ160" s="4"/>
      <c r="PIR160" s="4"/>
      <c r="PIS160" s="4"/>
      <c r="PIT160" s="4"/>
      <c r="PIU160" s="4"/>
      <c r="PIV160" s="4"/>
      <c r="PIW160" s="4"/>
      <c r="PIX160" s="4"/>
      <c r="PIY160" s="4"/>
      <c r="PIZ160" s="4"/>
      <c r="PJA160" s="4"/>
      <c r="PJB160" s="4"/>
      <c r="PJC160" s="4"/>
      <c r="PJD160" s="4"/>
      <c r="PJE160" s="4"/>
      <c r="PJF160" s="4"/>
      <c r="PJG160" s="4"/>
      <c r="PJH160" s="4"/>
      <c r="PJI160" s="4"/>
      <c r="PJJ160" s="4"/>
      <c r="PJK160" s="4"/>
      <c r="PJL160" s="4"/>
      <c r="PJM160" s="4"/>
      <c r="PJN160" s="4"/>
      <c r="PJO160" s="4"/>
      <c r="PJP160" s="4"/>
      <c r="PJQ160" s="4"/>
      <c r="PJR160" s="4"/>
      <c r="PJS160" s="4"/>
      <c r="PJT160" s="4"/>
      <c r="PJU160" s="4"/>
      <c r="PJV160" s="4"/>
      <c r="PJW160" s="4"/>
      <c r="PJX160" s="4"/>
      <c r="PJY160" s="4"/>
      <c r="PJZ160" s="4"/>
      <c r="PKA160" s="4"/>
      <c r="PKB160" s="4"/>
      <c r="PKC160" s="4"/>
      <c r="PKD160" s="4"/>
      <c r="PKE160" s="4"/>
      <c r="PKF160" s="4"/>
      <c r="PKG160" s="4"/>
      <c r="PKH160" s="4"/>
      <c r="PKI160" s="4"/>
      <c r="PKJ160" s="4"/>
      <c r="PKK160" s="4"/>
      <c r="PKL160" s="4"/>
      <c r="PKM160" s="4"/>
      <c r="PKN160" s="4"/>
      <c r="PKO160" s="4"/>
      <c r="PKP160" s="4"/>
      <c r="PKQ160" s="4"/>
      <c r="PKR160" s="4"/>
      <c r="PKS160" s="4"/>
      <c r="PKT160" s="4"/>
      <c r="PKU160" s="4"/>
      <c r="PKV160" s="4"/>
      <c r="PKW160" s="4"/>
      <c r="PKX160" s="4"/>
      <c r="PKY160" s="4"/>
      <c r="PKZ160" s="4"/>
      <c r="PLA160" s="4"/>
      <c r="PLB160" s="4"/>
      <c r="PLC160" s="4"/>
      <c r="PLD160" s="4"/>
      <c r="PLE160" s="4"/>
      <c r="PLF160" s="4"/>
      <c r="PLG160" s="4"/>
      <c r="PLH160" s="4"/>
      <c r="PLI160" s="4"/>
      <c r="PLJ160" s="4"/>
      <c r="PLK160" s="4"/>
      <c r="PLL160" s="4"/>
      <c r="PLM160" s="4"/>
      <c r="PLN160" s="4"/>
      <c r="PLO160" s="4"/>
      <c r="PLP160" s="4"/>
      <c r="PLQ160" s="4"/>
      <c r="PLR160" s="4"/>
      <c r="PLS160" s="4"/>
      <c r="PLT160" s="4"/>
      <c r="PLU160" s="4"/>
      <c r="PLV160" s="4"/>
      <c r="PLW160" s="4"/>
      <c r="PLX160" s="4"/>
      <c r="PLY160" s="4"/>
      <c r="PLZ160" s="4"/>
      <c r="PMA160" s="4"/>
      <c r="PMB160" s="4"/>
      <c r="PMC160" s="4"/>
      <c r="PMD160" s="4"/>
      <c r="PME160" s="4"/>
      <c r="PMF160" s="4"/>
      <c r="PMG160" s="4"/>
      <c r="PMH160" s="4"/>
      <c r="PMI160" s="4"/>
      <c r="PMJ160" s="4"/>
      <c r="PMK160" s="4"/>
      <c r="PML160" s="4"/>
      <c r="PMM160" s="4"/>
      <c r="PMN160" s="4"/>
      <c r="PMO160" s="4"/>
      <c r="PMP160" s="4"/>
      <c r="PMQ160" s="4"/>
      <c r="PMR160" s="4"/>
      <c r="PMS160" s="4"/>
      <c r="PMT160" s="4"/>
      <c r="PMU160" s="4"/>
      <c r="PMV160" s="4"/>
      <c r="PMW160" s="4"/>
      <c r="PMX160" s="4"/>
      <c r="PMY160" s="4"/>
      <c r="PMZ160" s="4"/>
      <c r="PNA160" s="4"/>
      <c r="PNB160" s="4"/>
      <c r="PNC160" s="4"/>
      <c r="PND160" s="4"/>
      <c r="PNE160" s="4"/>
      <c r="PNF160" s="4"/>
      <c r="PNG160" s="4"/>
      <c r="PNH160" s="4"/>
      <c r="PNI160" s="4"/>
      <c r="PNJ160" s="4"/>
      <c r="PNK160" s="4"/>
      <c r="PNL160" s="4"/>
      <c r="PNM160" s="4"/>
      <c r="PNN160" s="4"/>
      <c r="PNO160" s="4"/>
      <c r="PNP160" s="4"/>
      <c r="PNQ160" s="4"/>
      <c r="PNR160" s="4"/>
      <c r="PNS160" s="4"/>
      <c r="PNT160" s="4"/>
      <c r="PNU160" s="4"/>
      <c r="PNV160" s="4"/>
      <c r="PNW160" s="4"/>
      <c r="PNX160" s="4"/>
      <c r="PNY160" s="4"/>
      <c r="PNZ160" s="4"/>
      <c r="POA160" s="4"/>
      <c r="POB160" s="4"/>
      <c r="POC160" s="4"/>
      <c r="POD160" s="4"/>
      <c r="POE160" s="4"/>
      <c r="POF160" s="4"/>
      <c r="POG160" s="4"/>
      <c r="POH160" s="4"/>
      <c r="POI160" s="4"/>
      <c r="POJ160" s="4"/>
      <c r="POK160" s="4"/>
      <c r="POL160" s="4"/>
      <c r="POM160" s="4"/>
      <c r="PON160" s="4"/>
      <c r="POO160" s="4"/>
      <c r="POP160" s="4"/>
      <c r="POQ160" s="4"/>
      <c r="POR160" s="4"/>
      <c r="POS160" s="4"/>
      <c r="POT160" s="4"/>
      <c r="POU160" s="4"/>
      <c r="POV160" s="4"/>
      <c r="POW160" s="4"/>
      <c r="POX160" s="4"/>
      <c r="POY160" s="4"/>
      <c r="POZ160" s="4"/>
      <c r="PPA160" s="4"/>
      <c r="PPB160" s="4"/>
      <c r="PPC160" s="4"/>
      <c r="PPD160" s="4"/>
      <c r="PPE160" s="4"/>
      <c r="PPF160" s="4"/>
      <c r="PPG160" s="4"/>
      <c r="PPH160" s="4"/>
      <c r="PPI160" s="4"/>
      <c r="PPJ160" s="4"/>
      <c r="PPK160" s="4"/>
      <c r="PPL160" s="4"/>
      <c r="PPM160" s="4"/>
      <c r="PPN160" s="4"/>
      <c r="PPO160" s="4"/>
      <c r="PPP160" s="4"/>
      <c r="PPQ160" s="4"/>
      <c r="PPR160" s="4"/>
      <c r="PPS160" s="4"/>
      <c r="PPT160" s="4"/>
      <c r="PPU160" s="4"/>
      <c r="PPV160" s="4"/>
      <c r="PPW160" s="4"/>
      <c r="PPX160" s="4"/>
      <c r="PPY160" s="4"/>
      <c r="PPZ160" s="4"/>
      <c r="PQA160" s="4"/>
      <c r="PQB160" s="4"/>
      <c r="PQC160" s="4"/>
      <c r="PQD160" s="4"/>
      <c r="PQE160" s="4"/>
      <c r="PQF160" s="4"/>
      <c r="PQG160" s="4"/>
      <c r="PQH160" s="4"/>
      <c r="PQI160" s="4"/>
      <c r="PQJ160" s="4"/>
      <c r="PQK160" s="4"/>
      <c r="PQL160" s="4"/>
      <c r="PQM160" s="4"/>
      <c r="PQN160" s="4"/>
      <c r="PQO160" s="4"/>
      <c r="PQP160" s="4"/>
      <c r="PQQ160" s="4"/>
      <c r="PQR160" s="4"/>
      <c r="PQS160" s="4"/>
      <c r="PQT160" s="4"/>
      <c r="PQU160" s="4"/>
      <c r="PQV160" s="4"/>
      <c r="PQW160" s="4"/>
      <c r="PQX160" s="4"/>
      <c r="PQY160" s="4"/>
      <c r="PQZ160" s="4"/>
      <c r="PRA160" s="4"/>
      <c r="PRB160" s="4"/>
      <c r="PRC160" s="4"/>
      <c r="PRD160" s="4"/>
      <c r="PRE160" s="4"/>
      <c r="PRF160" s="4"/>
      <c r="PRG160" s="4"/>
      <c r="PRH160" s="4"/>
      <c r="PRI160" s="4"/>
      <c r="PRJ160" s="4"/>
      <c r="PRK160" s="4"/>
      <c r="PRL160" s="4"/>
      <c r="PRM160" s="4"/>
      <c r="PRN160" s="4"/>
      <c r="PRO160" s="4"/>
      <c r="PRP160" s="4"/>
      <c r="PRQ160" s="4"/>
      <c r="PRR160" s="4"/>
      <c r="PRS160" s="4"/>
      <c r="PRT160" s="4"/>
      <c r="PRU160" s="4"/>
      <c r="PRV160" s="4"/>
      <c r="PRW160" s="4"/>
      <c r="PRX160" s="4"/>
      <c r="PRY160" s="4"/>
      <c r="PRZ160" s="4"/>
      <c r="PSA160" s="4"/>
      <c r="PSB160" s="4"/>
      <c r="PSC160" s="4"/>
      <c r="PSD160" s="4"/>
      <c r="PSE160" s="4"/>
      <c r="PSF160" s="4"/>
      <c r="PSG160" s="4"/>
      <c r="PSH160" s="4"/>
      <c r="PSI160" s="4"/>
      <c r="PSJ160" s="4"/>
      <c r="PSK160" s="4"/>
      <c r="PSL160" s="4"/>
      <c r="PSM160" s="4"/>
      <c r="PSN160" s="4"/>
      <c r="PSO160" s="4"/>
      <c r="PSP160" s="4"/>
      <c r="PSQ160" s="4"/>
      <c r="PSR160" s="4"/>
      <c r="PSS160" s="4"/>
      <c r="PST160" s="4"/>
      <c r="PSU160" s="4"/>
      <c r="PSV160" s="4"/>
      <c r="PSW160" s="4"/>
      <c r="PSX160" s="4"/>
      <c r="PSY160" s="4"/>
      <c r="PSZ160" s="4"/>
      <c r="PTA160" s="4"/>
      <c r="PTB160" s="4"/>
      <c r="PTC160" s="4"/>
      <c r="PTD160" s="4"/>
      <c r="PTE160" s="4"/>
      <c r="PTF160" s="4"/>
      <c r="PTG160" s="4"/>
      <c r="PTH160" s="4"/>
      <c r="PTI160" s="4"/>
      <c r="PTJ160" s="4"/>
      <c r="PTK160" s="4"/>
      <c r="PTL160" s="4"/>
      <c r="PTM160" s="4"/>
      <c r="PTN160" s="4"/>
      <c r="PTO160" s="4"/>
      <c r="PTP160" s="4"/>
      <c r="PTQ160" s="4"/>
      <c r="PTR160" s="4"/>
      <c r="PTS160" s="4"/>
      <c r="PTT160" s="4"/>
      <c r="PTU160" s="4"/>
      <c r="PTV160" s="4"/>
      <c r="PTW160" s="4"/>
      <c r="PTX160" s="4"/>
      <c r="PTY160" s="4"/>
      <c r="PTZ160" s="4"/>
      <c r="PUA160" s="4"/>
      <c r="PUB160" s="4"/>
      <c r="PUC160" s="4"/>
      <c r="PUD160" s="4"/>
      <c r="PUE160" s="4"/>
      <c r="PUF160" s="4"/>
      <c r="PUG160" s="4"/>
      <c r="PUH160" s="4"/>
      <c r="PUI160" s="4"/>
      <c r="PUJ160" s="4"/>
      <c r="PUK160" s="4"/>
      <c r="PUL160" s="4"/>
      <c r="PUM160" s="4"/>
      <c r="PUN160" s="4"/>
      <c r="PUO160" s="4"/>
      <c r="PUP160" s="4"/>
      <c r="PUQ160" s="4"/>
      <c r="PUR160" s="4"/>
      <c r="PUS160" s="4"/>
      <c r="PUT160" s="4"/>
      <c r="PUU160" s="4"/>
      <c r="PUV160" s="4"/>
      <c r="PUW160" s="4"/>
      <c r="PUX160" s="4"/>
      <c r="PUY160" s="4"/>
      <c r="PUZ160" s="4"/>
      <c r="PVA160" s="4"/>
      <c r="PVB160" s="4"/>
      <c r="PVC160" s="4"/>
      <c r="PVD160" s="4"/>
      <c r="PVE160" s="4"/>
      <c r="PVF160" s="4"/>
      <c r="PVG160" s="4"/>
      <c r="PVH160" s="4"/>
      <c r="PVI160" s="4"/>
      <c r="PVJ160" s="4"/>
      <c r="PVK160" s="4"/>
      <c r="PVL160" s="4"/>
      <c r="PVM160" s="4"/>
      <c r="PVN160" s="4"/>
      <c r="PVO160" s="4"/>
      <c r="PVP160" s="4"/>
      <c r="PVQ160" s="4"/>
      <c r="PVR160" s="4"/>
      <c r="PVS160" s="4"/>
      <c r="PVT160" s="4"/>
      <c r="PVU160" s="4"/>
      <c r="PVV160" s="4"/>
      <c r="PVW160" s="4"/>
      <c r="PVX160" s="4"/>
      <c r="PVY160" s="4"/>
      <c r="PVZ160" s="4"/>
      <c r="PWA160" s="4"/>
      <c r="PWB160" s="4"/>
      <c r="PWC160" s="4"/>
      <c r="PWD160" s="4"/>
      <c r="PWE160" s="4"/>
      <c r="PWF160" s="4"/>
      <c r="PWG160" s="4"/>
      <c r="PWH160" s="4"/>
      <c r="PWI160" s="4"/>
      <c r="PWJ160" s="4"/>
      <c r="PWK160" s="4"/>
      <c r="PWL160" s="4"/>
      <c r="PWM160" s="4"/>
      <c r="PWN160" s="4"/>
      <c r="PWO160" s="4"/>
      <c r="PWP160" s="4"/>
      <c r="PWQ160" s="4"/>
      <c r="PWR160" s="4"/>
      <c r="PWS160" s="4"/>
      <c r="PWT160" s="4"/>
      <c r="PWU160" s="4"/>
      <c r="PWV160" s="4"/>
      <c r="PWW160" s="4"/>
      <c r="PWX160" s="4"/>
      <c r="PWY160" s="4"/>
      <c r="PWZ160" s="4"/>
      <c r="PXA160" s="4"/>
      <c r="PXB160" s="4"/>
      <c r="PXC160" s="4"/>
      <c r="PXD160" s="4"/>
      <c r="PXE160" s="4"/>
      <c r="PXF160" s="4"/>
      <c r="PXG160" s="4"/>
      <c r="PXH160" s="4"/>
      <c r="PXI160" s="4"/>
      <c r="PXJ160" s="4"/>
      <c r="PXK160" s="4"/>
      <c r="PXL160" s="4"/>
      <c r="PXM160" s="4"/>
      <c r="PXN160" s="4"/>
      <c r="PXO160" s="4"/>
      <c r="PXP160" s="4"/>
      <c r="PXQ160" s="4"/>
      <c r="PXR160" s="4"/>
      <c r="PXS160" s="4"/>
      <c r="PXT160" s="4"/>
      <c r="PXU160" s="4"/>
      <c r="PXV160" s="4"/>
      <c r="PXW160" s="4"/>
      <c r="PXX160" s="4"/>
      <c r="PXY160" s="4"/>
      <c r="PXZ160" s="4"/>
      <c r="PYA160" s="4"/>
      <c r="PYB160" s="4"/>
      <c r="PYC160" s="4"/>
      <c r="PYD160" s="4"/>
      <c r="PYE160" s="4"/>
      <c r="PYF160" s="4"/>
      <c r="PYG160" s="4"/>
      <c r="PYH160" s="4"/>
      <c r="PYI160" s="4"/>
      <c r="PYJ160" s="4"/>
      <c r="PYK160" s="4"/>
      <c r="PYL160" s="4"/>
      <c r="PYM160" s="4"/>
      <c r="PYN160" s="4"/>
      <c r="PYO160" s="4"/>
      <c r="PYP160" s="4"/>
      <c r="PYQ160" s="4"/>
      <c r="PYR160" s="4"/>
      <c r="PYS160" s="4"/>
      <c r="PYT160" s="4"/>
      <c r="PYU160" s="4"/>
      <c r="PYV160" s="4"/>
      <c r="PYW160" s="4"/>
      <c r="PYX160" s="4"/>
      <c r="PYY160" s="4"/>
      <c r="PYZ160" s="4"/>
      <c r="PZA160" s="4"/>
      <c r="PZB160" s="4"/>
      <c r="PZC160" s="4"/>
      <c r="PZD160" s="4"/>
      <c r="PZE160" s="4"/>
      <c r="PZF160" s="4"/>
      <c r="PZG160" s="4"/>
      <c r="PZH160" s="4"/>
      <c r="PZI160" s="4"/>
      <c r="PZJ160" s="4"/>
      <c r="PZK160" s="4"/>
      <c r="PZL160" s="4"/>
      <c r="PZM160" s="4"/>
      <c r="PZN160" s="4"/>
      <c r="PZO160" s="4"/>
      <c r="PZP160" s="4"/>
      <c r="PZQ160" s="4"/>
      <c r="PZR160" s="4"/>
      <c r="PZS160" s="4"/>
      <c r="PZT160" s="4"/>
      <c r="PZU160" s="4"/>
      <c r="PZV160" s="4"/>
      <c r="PZW160" s="4"/>
      <c r="PZX160" s="4"/>
      <c r="PZY160" s="4"/>
      <c r="PZZ160" s="4"/>
      <c r="QAA160" s="4"/>
      <c r="QAB160" s="4"/>
      <c r="QAC160" s="4"/>
      <c r="QAD160" s="4"/>
      <c r="QAE160" s="4"/>
      <c r="QAF160" s="4"/>
      <c r="QAG160" s="4"/>
      <c r="QAH160" s="4"/>
      <c r="QAI160" s="4"/>
      <c r="QAJ160" s="4"/>
      <c r="QAK160" s="4"/>
      <c r="QAL160" s="4"/>
      <c r="QAM160" s="4"/>
      <c r="QAN160" s="4"/>
      <c r="QAO160" s="4"/>
      <c r="QAP160" s="4"/>
      <c r="QAQ160" s="4"/>
      <c r="QAR160" s="4"/>
      <c r="QAS160" s="4"/>
      <c r="QAT160" s="4"/>
      <c r="QAU160" s="4"/>
      <c r="QAV160" s="4"/>
      <c r="QAW160" s="4"/>
      <c r="QAX160" s="4"/>
      <c r="QAY160" s="4"/>
      <c r="QAZ160" s="4"/>
      <c r="QBA160" s="4"/>
      <c r="QBB160" s="4"/>
      <c r="QBC160" s="4"/>
      <c r="QBD160" s="4"/>
      <c r="QBE160" s="4"/>
      <c r="QBF160" s="4"/>
      <c r="QBG160" s="4"/>
      <c r="QBH160" s="4"/>
      <c r="QBI160" s="4"/>
      <c r="QBJ160" s="4"/>
      <c r="QBK160" s="4"/>
      <c r="QBL160" s="4"/>
      <c r="QBM160" s="4"/>
      <c r="QBN160" s="4"/>
      <c r="QBO160" s="4"/>
      <c r="QBP160" s="4"/>
      <c r="QBQ160" s="4"/>
      <c r="QBR160" s="4"/>
      <c r="QBS160" s="4"/>
      <c r="QBT160" s="4"/>
      <c r="QBU160" s="4"/>
      <c r="QBV160" s="4"/>
      <c r="QBW160" s="4"/>
      <c r="QBX160" s="4"/>
      <c r="QBY160" s="4"/>
      <c r="QBZ160" s="4"/>
      <c r="QCA160" s="4"/>
      <c r="QCB160" s="4"/>
      <c r="QCC160" s="4"/>
      <c r="QCD160" s="4"/>
      <c r="QCE160" s="4"/>
      <c r="QCF160" s="4"/>
      <c r="QCG160" s="4"/>
      <c r="QCH160" s="4"/>
      <c r="QCI160" s="4"/>
      <c r="QCJ160" s="4"/>
      <c r="QCK160" s="4"/>
      <c r="QCL160" s="4"/>
      <c r="QCM160" s="4"/>
      <c r="QCN160" s="4"/>
      <c r="QCO160" s="4"/>
      <c r="QCP160" s="4"/>
      <c r="QCQ160" s="4"/>
      <c r="QCR160" s="4"/>
      <c r="QCS160" s="4"/>
      <c r="QCT160" s="4"/>
      <c r="QCU160" s="4"/>
      <c r="QCV160" s="4"/>
      <c r="QCW160" s="4"/>
      <c r="QCX160" s="4"/>
      <c r="QCY160" s="4"/>
      <c r="QCZ160" s="4"/>
      <c r="QDA160" s="4"/>
      <c r="QDB160" s="4"/>
      <c r="QDC160" s="4"/>
      <c r="QDD160" s="4"/>
      <c r="QDE160" s="4"/>
      <c r="QDF160" s="4"/>
      <c r="QDG160" s="4"/>
      <c r="QDH160" s="4"/>
      <c r="QDI160" s="4"/>
      <c r="QDJ160" s="4"/>
      <c r="QDK160" s="4"/>
      <c r="QDL160" s="4"/>
      <c r="QDM160" s="4"/>
      <c r="QDN160" s="4"/>
      <c r="QDO160" s="4"/>
      <c r="QDP160" s="4"/>
      <c r="QDQ160" s="4"/>
      <c r="QDR160" s="4"/>
      <c r="QDS160" s="4"/>
      <c r="QDT160" s="4"/>
      <c r="QDU160" s="4"/>
      <c r="QDV160" s="4"/>
      <c r="QDW160" s="4"/>
      <c r="QDX160" s="4"/>
      <c r="QDY160" s="4"/>
      <c r="QDZ160" s="4"/>
      <c r="QEA160" s="4"/>
      <c r="QEB160" s="4"/>
      <c r="QEC160" s="4"/>
      <c r="QED160" s="4"/>
      <c r="QEE160" s="4"/>
      <c r="QEF160" s="4"/>
      <c r="QEG160" s="4"/>
      <c r="QEH160" s="4"/>
      <c r="QEI160" s="4"/>
      <c r="QEJ160" s="4"/>
      <c r="QEK160" s="4"/>
      <c r="QEL160" s="4"/>
      <c r="QEM160" s="4"/>
      <c r="QEN160" s="4"/>
      <c r="QEO160" s="4"/>
      <c r="QEP160" s="4"/>
      <c r="QEQ160" s="4"/>
      <c r="QER160" s="4"/>
      <c r="QES160" s="4"/>
      <c r="QET160" s="4"/>
      <c r="QEU160" s="4"/>
      <c r="QEV160" s="4"/>
      <c r="QEW160" s="4"/>
      <c r="QEX160" s="4"/>
      <c r="QEY160" s="4"/>
      <c r="QEZ160" s="4"/>
      <c r="QFA160" s="4"/>
      <c r="QFB160" s="4"/>
      <c r="QFC160" s="4"/>
      <c r="QFD160" s="4"/>
      <c r="QFE160" s="4"/>
      <c r="QFF160" s="4"/>
      <c r="QFG160" s="4"/>
      <c r="QFH160" s="4"/>
      <c r="QFI160" s="4"/>
      <c r="QFJ160" s="4"/>
      <c r="QFK160" s="4"/>
      <c r="QFL160" s="4"/>
      <c r="QFM160" s="4"/>
      <c r="QFN160" s="4"/>
      <c r="QFO160" s="4"/>
      <c r="QFP160" s="4"/>
      <c r="QFQ160" s="4"/>
      <c r="QFR160" s="4"/>
      <c r="QFS160" s="4"/>
      <c r="QFT160" s="4"/>
      <c r="QFU160" s="4"/>
      <c r="QFV160" s="4"/>
      <c r="QFW160" s="4"/>
      <c r="QFX160" s="4"/>
      <c r="QFY160" s="4"/>
      <c r="QFZ160" s="4"/>
      <c r="QGA160" s="4"/>
      <c r="QGB160" s="4"/>
      <c r="QGC160" s="4"/>
      <c r="QGD160" s="4"/>
      <c r="QGE160" s="4"/>
      <c r="QGF160" s="4"/>
      <c r="QGG160" s="4"/>
      <c r="QGH160" s="4"/>
      <c r="QGI160" s="4"/>
      <c r="QGJ160" s="4"/>
      <c r="QGK160" s="4"/>
      <c r="QGL160" s="4"/>
      <c r="QGM160" s="4"/>
      <c r="QGN160" s="4"/>
      <c r="QGO160" s="4"/>
      <c r="QGP160" s="4"/>
      <c r="QGQ160" s="4"/>
      <c r="QGR160" s="4"/>
      <c r="QGS160" s="4"/>
      <c r="QGT160" s="4"/>
      <c r="QGU160" s="4"/>
      <c r="QGV160" s="4"/>
      <c r="QGW160" s="4"/>
      <c r="QGX160" s="4"/>
      <c r="QGY160" s="4"/>
      <c r="QGZ160" s="4"/>
      <c r="QHA160" s="4"/>
      <c r="QHB160" s="4"/>
      <c r="QHC160" s="4"/>
      <c r="QHD160" s="4"/>
      <c r="QHE160" s="4"/>
      <c r="QHF160" s="4"/>
      <c r="QHG160" s="4"/>
      <c r="QHH160" s="4"/>
      <c r="QHI160" s="4"/>
      <c r="QHJ160" s="4"/>
      <c r="QHK160" s="4"/>
      <c r="QHL160" s="4"/>
      <c r="QHM160" s="4"/>
      <c r="QHN160" s="4"/>
      <c r="QHO160" s="4"/>
      <c r="QHP160" s="4"/>
      <c r="QHQ160" s="4"/>
      <c r="QHR160" s="4"/>
      <c r="QHS160" s="4"/>
      <c r="QHT160" s="4"/>
      <c r="QHU160" s="4"/>
      <c r="QHV160" s="4"/>
      <c r="QHW160" s="4"/>
      <c r="QHX160" s="4"/>
      <c r="QHY160" s="4"/>
      <c r="QHZ160" s="4"/>
      <c r="QIA160" s="4"/>
      <c r="QIB160" s="4"/>
      <c r="QIC160" s="4"/>
      <c r="QID160" s="4"/>
      <c r="QIE160" s="4"/>
      <c r="QIF160" s="4"/>
      <c r="QIG160" s="4"/>
      <c r="QIH160" s="4"/>
      <c r="QII160" s="4"/>
      <c r="QIJ160" s="4"/>
      <c r="QIK160" s="4"/>
      <c r="QIL160" s="4"/>
      <c r="QIM160" s="4"/>
      <c r="QIN160" s="4"/>
      <c r="QIO160" s="4"/>
      <c r="QIP160" s="4"/>
      <c r="QIQ160" s="4"/>
      <c r="QIR160" s="4"/>
      <c r="QIS160" s="4"/>
      <c r="QIT160" s="4"/>
      <c r="QIU160" s="4"/>
      <c r="QIV160" s="4"/>
      <c r="QIW160" s="4"/>
      <c r="QIX160" s="4"/>
      <c r="QIY160" s="4"/>
      <c r="QIZ160" s="4"/>
      <c r="QJA160" s="4"/>
      <c r="QJB160" s="4"/>
      <c r="QJC160" s="4"/>
      <c r="QJD160" s="4"/>
      <c r="QJE160" s="4"/>
      <c r="QJF160" s="4"/>
      <c r="QJG160" s="4"/>
      <c r="QJH160" s="4"/>
      <c r="QJI160" s="4"/>
      <c r="QJJ160" s="4"/>
      <c r="QJK160" s="4"/>
      <c r="QJL160" s="4"/>
      <c r="QJM160" s="4"/>
      <c r="QJN160" s="4"/>
      <c r="QJO160" s="4"/>
      <c r="QJP160" s="4"/>
      <c r="QJQ160" s="4"/>
      <c r="QJR160" s="4"/>
      <c r="QJS160" s="4"/>
      <c r="QJT160" s="4"/>
      <c r="QJU160" s="4"/>
      <c r="QJV160" s="4"/>
      <c r="QJW160" s="4"/>
      <c r="QJX160" s="4"/>
      <c r="QJY160" s="4"/>
      <c r="QJZ160" s="4"/>
      <c r="QKA160" s="4"/>
      <c r="QKB160" s="4"/>
      <c r="QKC160" s="4"/>
      <c r="QKD160" s="4"/>
      <c r="QKE160" s="4"/>
      <c r="QKF160" s="4"/>
      <c r="QKG160" s="4"/>
      <c r="QKH160" s="4"/>
      <c r="QKI160" s="4"/>
      <c r="QKJ160" s="4"/>
      <c r="QKK160" s="4"/>
      <c r="QKL160" s="4"/>
      <c r="QKM160" s="4"/>
      <c r="QKN160" s="4"/>
      <c r="QKO160" s="4"/>
      <c r="QKP160" s="4"/>
      <c r="QKQ160" s="4"/>
      <c r="QKR160" s="4"/>
      <c r="QKS160" s="4"/>
      <c r="QKT160" s="4"/>
      <c r="QKU160" s="4"/>
      <c r="QKV160" s="4"/>
      <c r="QKW160" s="4"/>
      <c r="QKX160" s="4"/>
      <c r="QKY160" s="4"/>
      <c r="QKZ160" s="4"/>
      <c r="QLA160" s="4"/>
      <c r="QLB160" s="4"/>
      <c r="QLC160" s="4"/>
      <c r="QLD160" s="4"/>
      <c r="QLE160" s="4"/>
      <c r="QLF160" s="4"/>
      <c r="QLG160" s="4"/>
      <c r="QLH160" s="4"/>
      <c r="QLI160" s="4"/>
      <c r="QLJ160" s="4"/>
      <c r="QLK160" s="4"/>
      <c r="QLL160" s="4"/>
      <c r="QLM160" s="4"/>
      <c r="QLN160" s="4"/>
      <c r="QLO160" s="4"/>
      <c r="QLP160" s="4"/>
      <c r="QLQ160" s="4"/>
      <c r="QLR160" s="4"/>
      <c r="QLS160" s="4"/>
      <c r="QLT160" s="4"/>
      <c r="QLU160" s="4"/>
      <c r="QLV160" s="4"/>
      <c r="QLW160" s="4"/>
      <c r="QLX160" s="4"/>
      <c r="QLY160" s="4"/>
      <c r="QLZ160" s="4"/>
      <c r="QMA160" s="4"/>
      <c r="QMB160" s="4"/>
      <c r="QMC160" s="4"/>
      <c r="QMD160" s="4"/>
      <c r="QME160" s="4"/>
      <c r="QMF160" s="4"/>
      <c r="QMG160" s="4"/>
      <c r="QMH160" s="4"/>
      <c r="QMI160" s="4"/>
      <c r="QMJ160" s="4"/>
      <c r="QMK160" s="4"/>
      <c r="QML160" s="4"/>
      <c r="QMM160" s="4"/>
      <c r="QMN160" s="4"/>
      <c r="QMO160" s="4"/>
      <c r="QMP160" s="4"/>
      <c r="QMQ160" s="4"/>
      <c r="QMR160" s="4"/>
      <c r="QMS160" s="4"/>
      <c r="QMT160" s="4"/>
      <c r="QMU160" s="4"/>
      <c r="QMV160" s="4"/>
      <c r="QMW160" s="4"/>
      <c r="QMX160" s="4"/>
      <c r="QMY160" s="4"/>
      <c r="QMZ160" s="4"/>
      <c r="QNA160" s="4"/>
      <c r="QNB160" s="4"/>
      <c r="QNC160" s="4"/>
      <c r="QND160" s="4"/>
      <c r="QNE160" s="4"/>
      <c r="QNF160" s="4"/>
      <c r="QNG160" s="4"/>
      <c r="QNH160" s="4"/>
      <c r="QNI160" s="4"/>
      <c r="QNJ160" s="4"/>
      <c r="QNK160" s="4"/>
      <c r="QNL160" s="4"/>
      <c r="QNM160" s="4"/>
      <c r="QNN160" s="4"/>
      <c r="QNO160" s="4"/>
      <c r="QNP160" s="4"/>
      <c r="QNQ160" s="4"/>
      <c r="QNR160" s="4"/>
      <c r="QNS160" s="4"/>
      <c r="QNT160" s="4"/>
      <c r="QNU160" s="4"/>
      <c r="QNV160" s="4"/>
      <c r="QNW160" s="4"/>
      <c r="QNX160" s="4"/>
      <c r="QNY160" s="4"/>
      <c r="QNZ160" s="4"/>
      <c r="QOA160" s="4"/>
      <c r="QOB160" s="4"/>
      <c r="QOC160" s="4"/>
      <c r="QOD160" s="4"/>
      <c r="QOE160" s="4"/>
      <c r="QOF160" s="4"/>
      <c r="QOG160" s="4"/>
      <c r="QOH160" s="4"/>
      <c r="QOI160" s="4"/>
      <c r="QOJ160" s="4"/>
      <c r="QOK160" s="4"/>
      <c r="QOL160" s="4"/>
      <c r="QOM160" s="4"/>
      <c r="QON160" s="4"/>
      <c r="QOO160" s="4"/>
      <c r="QOP160" s="4"/>
      <c r="QOQ160" s="4"/>
      <c r="QOR160" s="4"/>
      <c r="QOS160" s="4"/>
      <c r="QOT160" s="4"/>
      <c r="QOU160" s="4"/>
      <c r="QOV160" s="4"/>
      <c r="QOW160" s="4"/>
      <c r="QOX160" s="4"/>
      <c r="QOY160" s="4"/>
      <c r="QOZ160" s="4"/>
      <c r="QPA160" s="4"/>
      <c r="QPB160" s="4"/>
      <c r="QPC160" s="4"/>
      <c r="QPD160" s="4"/>
      <c r="QPE160" s="4"/>
      <c r="QPF160" s="4"/>
      <c r="QPG160" s="4"/>
      <c r="QPH160" s="4"/>
      <c r="QPI160" s="4"/>
      <c r="QPJ160" s="4"/>
      <c r="QPK160" s="4"/>
      <c r="QPL160" s="4"/>
      <c r="QPM160" s="4"/>
      <c r="QPN160" s="4"/>
      <c r="QPO160" s="4"/>
      <c r="QPP160" s="4"/>
      <c r="QPQ160" s="4"/>
      <c r="QPR160" s="4"/>
      <c r="QPS160" s="4"/>
      <c r="QPT160" s="4"/>
      <c r="QPU160" s="4"/>
      <c r="QPV160" s="4"/>
      <c r="QPW160" s="4"/>
      <c r="QPX160" s="4"/>
      <c r="QPY160" s="4"/>
      <c r="QPZ160" s="4"/>
      <c r="QQA160" s="4"/>
      <c r="QQB160" s="4"/>
      <c r="QQC160" s="4"/>
      <c r="QQD160" s="4"/>
      <c r="QQE160" s="4"/>
      <c r="QQF160" s="4"/>
      <c r="QQG160" s="4"/>
      <c r="QQH160" s="4"/>
      <c r="QQI160" s="4"/>
      <c r="QQJ160" s="4"/>
      <c r="QQK160" s="4"/>
      <c r="QQL160" s="4"/>
      <c r="QQM160" s="4"/>
      <c r="QQN160" s="4"/>
      <c r="QQO160" s="4"/>
      <c r="QQP160" s="4"/>
      <c r="QQQ160" s="4"/>
      <c r="QQR160" s="4"/>
      <c r="QQS160" s="4"/>
      <c r="QQT160" s="4"/>
      <c r="QQU160" s="4"/>
      <c r="QQV160" s="4"/>
      <c r="QQW160" s="4"/>
      <c r="QQX160" s="4"/>
      <c r="QQY160" s="4"/>
      <c r="QQZ160" s="4"/>
      <c r="QRA160" s="4"/>
      <c r="QRB160" s="4"/>
      <c r="QRC160" s="4"/>
      <c r="QRD160" s="4"/>
      <c r="QRE160" s="4"/>
      <c r="QRF160" s="4"/>
      <c r="QRG160" s="4"/>
      <c r="QRH160" s="4"/>
      <c r="QRI160" s="4"/>
      <c r="QRJ160" s="4"/>
      <c r="QRK160" s="4"/>
      <c r="QRL160" s="4"/>
      <c r="QRM160" s="4"/>
      <c r="QRN160" s="4"/>
      <c r="QRO160" s="4"/>
      <c r="QRP160" s="4"/>
      <c r="QRQ160" s="4"/>
      <c r="QRR160" s="4"/>
      <c r="QRS160" s="4"/>
      <c r="QRT160" s="4"/>
      <c r="QRU160" s="4"/>
      <c r="QRV160" s="4"/>
      <c r="QRW160" s="4"/>
      <c r="QRX160" s="4"/>
      <c r="QRY160" s="4"/>
      <c r="QRZ160" s="4"/>
      <c r="QSA160" s="4"/>
      <c r="QSB160" s="4"/>
      <c r="QSC160" s="4"/>
      <c r="QSD160" s="4"/>
      <c r="QSE160" s="4"/>
      <c r="QSF160" s="4"/>
      <c r="QSG160" s="4"/>
      <c r="QSH160" s="4"/>
      <c r="QSI160" s="4"/>
      <c r="QSJ160" s="4"/>
      <c r="QSK160" s="4"/>
      <c r="QSL160" s="4"/>
      <c r="QSM160" s="4"/>
      <c r="QSN160" s="4"/>
      <c r="QSO160" s="4"/>
      <c r="QSP160" s="4"/>
      <c r="QSQ160" s="4"/>
      <c r="QSR160" s="4"/>
      <c r="QSS160" s="4"/>
      <c r="QST160" s="4"/>
      <c r="QSU160" s="4"/>
      <c r="QSV160" s="4"/>
      <c r="QSW160" s="4"/>
      <c r="QSX160" s="4"/>
      <c r="QSY160" s="4"/>
      <c r="QSZ160" s="4"/>
      <c r="QTA160" s="4"/>
      <c r="QTB160" s="4"/>
      <c r="QTC160" s="4"/>
      <c r="QTD160" s="4"/>
      <c r="QTE160" s="4"/>
      <c r="QTF160" s="4"/>
      <c r="QTG160" s="4"/>
      <c r="QTH160" s="4"/>
      <c r="QTI160" s="4"/>
      <c r="QTJ160" s="4"/>
      <c r="QTK160" s="4"/>
      <c r="QTL160" s="4"/>
      <c r="QTM160" s="4"/>
      <c r="QTN160" s="4"/>
      <c r="QTO160" s="4"/>
      <c r="QTP160" s="4"/>
      <c r="QTQ160" s="4"/>
      <c r="QTR160" s="4"/>
      <c r="QTS160" s="4"/>
      <c r="QTT160" s="4"/>
      <c r="QTU160" s="4"/>
      <c r="QTV160" s="4"/>
      <c r="QTW160" s="4"/>
      <c r="QTX160" s="4"/>
      <c r="QTY160" s="4"/>
      <c r="QTZ160" s="4"/>
      <c r="QUA160" s="4"/>
      <c r="QUB160" s="4"/>
      <c r="QUC160" s="4"/>
      <c r="QUD160" s="4"/>
      <c r="QUE160" s="4"/>
      <c r="QUF160" s="4"/>
      <c r="QUG160" s="4"/>
      <c r="QUH160" s="4"/>
      <c r="QUI160" s="4"/>
      <c r="QUJ160" s="4"/>
      <c r="QUK160" s="4"/>
      <c r="QUL160" s="4"/>
      <c r="QUM160" s="4"/>
      <c r="QUN160" s="4"/>
      <c r="QUO160" s="4"/>
      <c r="QUP160" s="4"/>
      <c r="QUQ160" s="4"/>
      <c r="QUR160" s="4"/>
      <c r="QUS160" s="4"/>
      <c r="QUT160" s="4"/>
      <c r="QUU160" s="4"/>
      <c r="QUV160" s="4"/>
      <c r="QUW160" s="4"/>
      <c r="QUX160" s="4"/>
      <c r="QUY160" s="4"/>
      <c r="QUZ160" s="4"/>
      <c r="QVA160" s="4"/>
      <c r="QVB160" s="4"/>
      <c r="QVC160" s="4"/>
      <c r="QVD160" s="4"/>
      <c r="QVE160" s="4"/>
      <c r="QVF160" s="4"/>
      <c r="QVG160" s="4"/>
      <c r="QVH160" s="4"/>
      <c r="QVI160" s="4"/>
      <c r="QVJ160" s="4"/>
      <c r="QVK160" s="4"/>
      <c r="QVL160" s="4"/>
      <c r="QVM160" s="4"/>
      <c r="QVN160" s="4"/>
      <c r="QVO160" s="4"/>
      <c r="QVP160" s="4"/>
      <c r="QVQ160" s="4"/>
      <c r="QVR160" s="4"/>
      <c r="QVS160" s="4"/>
      <c r="QVT160" s="4"/>
      <c r="QVU160" s="4"/>
      <c r="QVV160" s="4"/>
      <c r="QVW160" s="4"/>
      <c r="QVX160" s="4"/>
      <c r="QVY160" s="4"/>
      <c r="QVZ160" s="4"/>
      <c r="QWA160" s="4"/>
      <c r="QWB160" s="4"/>
      <c r="QWC160" s="4"/>
      <c r="QWD160" s="4"/>
      <c r="QWE160" s="4"/>
      <c r="QWF160" s="4"/>
      <c r="QWG160" s="4"/>
      <c r="QWH160" s="4"/>
      <c r="QWI160" s="4"/>
      <c r="QWJ160" s="4"/>
      <c r="QWK160" s="4"/>
      <c r="QWL160" s="4"/>
      <c r="QWM160" s="4"/>
      <c r="QWN160" s="4"/>
      <c r="QWO160" s="4"/>
      <c r="QWP160" s="4"/>
      <c r="QWQ160" s="4"/>
      <c r="QWR160" s="4"/>
      <c r="QWS160" s="4"/>
      <c r="QWT160" s="4"/>
      <c r="QWU160" s="4"/>
      <c r="QWV160" s="4"/>
      <c r="QWW160" s="4"/>
      <c r="QWX160" s="4"/>
      <c r="QWY160" s="4"/>
      <c r="QWZ160" s="4"/>
      <c r="QXA160" s="4"/>
      <c r="QXB160" s="4"/>
      <c r="QXC160" s="4"/>
      <c r="QXD160" s="4"/>
      <c r="QXE160" s="4"/>
      <c r="QXF160" s="4"/>
      <c r="QXG160" s="4"/>
      <c r="QXH160" s="4"/>
      <c r="QXI160" s="4"/>
      <c r="QXJ160" s="4"/>
      <c r="QXK160" s="4"/>
      <c r="QXL160" s="4"/>
      <c r="QXM160" s="4"/>
      <c r="QXN160" s="4"/>
      <c r="QXO160" s="4"/>
      <c r="QXP160" s="4"/>
      <c r="QXQ160" s="4"/>
      <c r="QXR160" s="4"/>
      <c r="QXS160" s="4"/>
      <c r="QXT160" s="4"/>
      <c r="QXU160" s="4"/>
      <c r="QXV160" s="4"/>
      <c r="QXW160" s="4"/>
      <c r="QXX160" s="4"/>
      <c r="QXY160" s="4"/>
      <c r="QXZ160" s="4"/>
      <c r="QYA160" s="4"/>
      <c r="QYB160" s="4"/>
      <c r="QYC160" s="4"/>
      <c r="QYD160" s="4"/>
      <c r="QYE160" s="4"/>
      <c r="QYF160" s="4"/>
      <c r="QYG160" s="4"/>
      <c r="QYH160" s="4"/>
      <c r="QYI160" s="4"/>
      <c r="QYJ160" s="4"/>
      <c r="QYK160" s="4"/>
      <c r="QYL160" s="4"/>
      <c r="QYM160" s="4"/>
      <c r="QYN160" s="4"/>
      <c r="QYO160" s="4"/>
      <c r="QYP160" s="4"/>
      <c r="QYQ160" s="4"/>
      <c r="QYR160" s="4"/>
      <c r="QYS160" s="4"/>
      <c r="QYT160" s="4"/>
      <c r="QYU160" s="4"/>
      <c r="QYV160" s="4"/>
      <c r="QYW160" s="4"/>
      <c r="QYX160" s="4"/>
      <c r="QYY160" s="4"/>
      <c r="QYZ160" s="4"/>
      <c r="QZA160" s="4"/>
      <c r="QZB160" s="4"/>
      <c r="QZC160" s="4"/>
      <c r="QZD160" s="4"/>
      <c r="QZE160" s="4"/>
      <c r="QZF160" s="4"/>
      <c r="QZG160" s="4"/>
      <c r="QZH160" s="4"/>
      <c r="QZI160" s="4"/>
      <c r="QZJ160" s="4"/>
      <c r="QZK160" s="4"/>
      <c r="QZL160" s="4"/>
      <c r="QZM160" s="4"/>
      <c r="QZN160" s="4"/>
      <c r="QZO160" s="4"/>
      <c r="QZP160" s="4"/>
      <c r="QZQ160" s="4"/>
      <c r="QZR160" s="4"/>
      <c r="QZS160" s="4"/>
      <c r="QZT160" s="4"/>
      <c r="QZU160" s="4"/>
      <c r="QZV160" s="4"/>
      <c r="QZW160" s="4"/>
      <c r="QZX160" s="4"/>
      <c r="QZY160" s="4"/>
      <c r="QZZ160" s="4"/>
      <c r="RAA160" s="4"/>
      <c r="RAB160" s="4"/>
      <c r="RAC160" s="4"/>
      <c r="RAD160" s="4"/>
      <c r="RAE160" s="4"/>
      <c r="RAF160" s="4"/>
      <c r="RAG160" s="4"/>
      <c r="RAH160" s="4"/>
      <c r="RAI160" s="4"/>
      <c r="RAJ160" s="4"/>
      <c r="RAK160" s="4"/>
      <c r="RAL160" s="4"/>
      <c r="RAM160" s="4"/>
      <c r="RAN160" s="4"/>
      <c r="RAO160" s="4"/>
      <c r="RAP160" s="4"/>
      <c r="RAQ160" s="4"/>
      <c r="RAR160" s="4"/>
      <c r="RAS160" s="4"/>
      <c r="RAT160" s="4"/>
      <c r="RAU160" s="4"/>
      <c r="RAV160" s="4"/>
      <c r="RAW160" s="4"/>
      <c r="RAX160" s="4"/>
      <c r="RAY160" s="4"/>
      <c r="RAZ160" s="4"/>
      <c r="RBA160" s="4"/>
      <c r="RBB160" s="4"/>
      <c r="RBC160" s="4"/>
      <c r="RBD160" s="4"/>
      <c r="RBE160" s="4"/>
      <c r="RBF160" s="4"/>
      <c r="RBG160" s="4"/>
      <c r="RBH160" s="4"/>
      <c r="RBI160" s="4"/>
      <c r="RBJ160" s="4"/>
      <c r="RBK160" s="4"/>
      <c r="RBL160" s="4"/>
      <c r="RBM160" s="4"/>
      <c r="RBN160" s="4"/>
      <c r="RBO160" s="4"/>
      <c r="RBP160" s="4"/>
      <c r="RBQ160" s="4"/>
      <c r="RBR160" s="4"/>
      <c r="RBS160" s="4"/>
      <c r="RBT160" s="4"/>
      <c r="RBU160" s="4"/>
      <c r="RBV160" s="4"/>
      <c r="RBW160" s="4"/>
      <c r="RBX160" s="4"/>
      <c r="RBY160" s="4"/>
      <c r="RBZ160" s="4"/>
      <c r="RCA160" s="4"/>
      <c r="RCB160" s="4"/>
      <c r="RCC160" s="4"/>
      <c r="RCD160" s="4"/>
      <c r="RCE160" s="4"/>
      <c r="RCF160" s="4"/>
      <c r="RCG160" s="4"/>
      <c r="RCH160" s="4"/>
      <c r="RCI160" s="4"/>
      <c r="RCJ160" s="4"/>
      <c r="RCK160" s="4"/>
      <c r="RCL160" s="4"/>
      <c r="RCM160" s="4"/>
      <c r="RCN160" s="4"/>
      <c r="RCO160" s="4"/>
      <c r="RCP160" s="4"/>
      <c r="RCQ160" s="4"/>
      <c r="RCR160" s="4"/>
      <c r="RCS160" s="4"/>
      <c r="RCT160" s="4"/>
      <c r="RCU160" s="4"/>
      <c r="RCV160" s="4"/>
      <c r="RCW160" s="4"/>
      <c r="RCX160" s="4"/>
      <c r="RCY160" s="4"/>
      <c r="RCZ160" s="4"/>
      <c r="RDA160" s="4"/>
      <c r="RDB160" s="4"/>
      <c r="RDC160" s="4"/>
      <c r="RDD160" s="4"/>
      <c r="RDE160" s="4"/>
      <c r="RDF160" s="4"/>
      <c r="RDG160" s="4"/>
      <c r="RDH160" s="4"/>
      <c r="RDI160" s="4"/>
      <c r="RDJ160" s="4"/>
      <c r="RDK160" s="4"/>
      <c r="RDL160" s="4"/>
      <c r="RDM160" s="4"/>
      <c r="RDN160" s="4"/>
      <c r="RDO160" s="4"/>
      <c r="RDP160" s="4"/>
      <c r="RDQ160" s="4"/>
      <c r="RDR160" s="4"/>
      <c r="RDS160" s="4"/>
      <c r="RDT160" s="4"/>
      <c r="RDU160" s="4"/>
      <c r="RDV160" s="4"/>
      <c r="RDW160" s="4"/>
      <c r="RDX160" s="4"/>
      <c r="RDY160" s="4"/>
      <c r="RDZ160" s="4"/>
      <c r="REA160" s="4"/>
      <c r="REB160" s="4"/>
      <c r="REC160" s="4"/>
      <c r="RED160" s="4"/>
      <c r="REE160" s="4"/>
      <c r="REF160" s="4"/>
      <c r="REG160" s="4"/>
      <c r="REH160" s="4"/>
      <c r="REI160" s="4"/>
      <c r="REJ160" s="4"/>
      <c r="REK160" s="4"/>
      <c r="REL160" s="4"/>
      <c r="REM160" s="4"/>
      <c r="REN160" s="4"/>
      <c r="REO160" s="4"/>
      <c r="REP160" s="4"/>
      <c r="REQ160" s="4"/>
      <c r="RER160" s="4"/>
      <c r="RES160" s="4"/>
      <c r="RET160" s="4"/>
      <c r="REU160" s="4"/>
      <c r="REV160" s="4"/>
      <c r="REW160" s="4"/>
      <c r="REX160" s="4"/>
      <c r="REY160" s="4"/>
      <c r="REZ160" s="4"/>
      <c r="RFA160" s="4"/>
      <c r="RFB160" s="4"/>
      <c r="RFC160" s="4"/>
      <c r="RFD160" s="4"/>
      <c r="RFE160" s="4"/>
      <c r="RFF160" s="4"/>
      <c r="RFG160" s="4"/>
      <c r="RFH160" s="4"/>
      <c r="RFI160" s="4"/>
      <c r="RFJ160" s="4"/>
      <c r="RFK160" s="4"/>
      <c r="RFL160" s="4"/>
      <c r="RFM160" s="4"/>
      <c r="RFN160" s="4"/>
      <c r="RFO160" s="4"/>
      <c r="RFP160" s="4"/>
      <c r="RFQ160" s="4"/>
      <c r="RFR160" s="4"/>
      <c r="RFS160" s="4"/>
      <c r="RFT160" s="4"/>
      <c r="RFU160" s="4"/>
      <c r="RFV160" s="4"/>
      <c r="RFW160" s="4"/>
      <c r="RFX160" s="4"/>
      <c r="RFY160" s="4"/>
      <c r="RFZ160" s="4"/>
      <c r="RGA160" s="4"/>
      <c r="RGB160" s="4"/>
      <c r="RGC160" s="4"/>
      <c r="RGD160" s="4"/>
      <c r="RGE160" s="4"/>
      <c r="RGF160" s="4"/>
      <c r="RGG160" s="4"/>
      <c r="RGH160" s="4"/>
      <c r="RGI160" s="4"/>
      <c r="RGJ160" s="4"/>
      <c r="RGK160" s="4"/>
      <c r="RGL160" s="4"/>
      <c r="RGM160" s="4"/>
      <c r="RGN160" s="4"/>
      <c r="RGO160" s="4"/>
      <c r="RGP160" s="4"/>
      <c r="RGQ160" s="4"/>
      <c r="RGR160" s="4"/>
      <c r="RGS160" s="4"/>
      <c r="RGT160" s="4"/>
      <c r="RGU160" s="4"/>
      <c r="RGV160" s="4"/>
      <c r="RGW160" s="4"/>
      <c r="RGX160" s="4"/>
      <c r="RGY160" s="4"/>
      <c r="RGZ160" s="4"/>
      <c r="RHA160" s="4"/>
      <c r="RHB160" s="4"/>
      <c r="RHC160" s="4"/>
      <c r="RHD160" s="4"/>
      <c r="RHE160" s="4"/>
      <c r="RHF160" s="4"/>
      <c r="RHG160" s="4"/>
      <c r="RHH160" s="4"/>
      <c r="RHI160" s="4"/>
      <c r="RHJ160" s="4"/>
      <c r="RHK160" s="4"/>
      <c r="RHL160" s="4"/>
      <c r="RHM160" s="4"/>
      <c r="RHN160" s="4"/>
      <c r="RHO160" s="4"/>
      <c r="RHP160" s="4"/>
      <c r="RHQ160" s="4"/>
      <c r="RHR160" s="4"/>
      <c r="RHS160" s="4"/>
      <c r="RHT160" s="4"/>
      <c r="RHU160" s="4"/>
      <c r="RHV160" s="4"/>
      <c r="RHW160" s="4"/>
      <c r="RHX160" s="4"/>
      <c r="RHY160" s="4"/>
      <c r="RHZ160" s="4"/>
      <c r="RIA160" s="4"/>
      <c r="RIB160" s="4"/>
      <c r="RIC160" s="4"/>
      <c r="RID160" s="4"/>
      <c r="RIE160" s="4"/>
      <c r="RIF160" s="4"/>
      <c r="RIG160" s="4"/>
      <c r="RIH160" s="4"/>
      <c r="RII160" s="4"/>
      <c r="RIJ160" s="4"/>
      <c r="RIK160" s="4"/>
      <c r="RIL160" s="4"/>
      <c r="RIM160" s="4"/>
      <c r="RIN160" s="4"/>
      <c r="RIO160" s="4"/>
      <c r="RIP160" s="4"/>
      <c r="RIQ160" s="4"/>
      <c r="RIR160" s="4"/>
      <c r="RIS160" s="4"/>
      <c r="RIT160" s="4"/>
      <c r="RIU160" s="4"/>
      <c r="RIV160" s="4"/>
      <c r="RIW160" s="4"/>
      <c r="RIX160" s="4"/>
      <c r="RIY160" s="4"/>
      <c r="RIZ160" s="4"/>
      <c r="RJA160" s="4"/>
      <c r="RJB160" s="4"/>
      <c r="RJC160" s="4"/>
      <c r="RJD160" s="4"/>
      <c r="RJE160" s="4"/>
      <c r="RJF160" s="4"/>
      <c r="RJG160" s="4"/>
      <c r="RJH160" s="4"/>
      <c r="RJI160" s="4"/>
      <c r="RJJ160" s="4"/>
      <c r="RJK160" s="4"/>
      <c r="RJL160" s="4"/>
      <c r="RJM160" s="4"/>
      <c r="RJN160" s="4"/>
      <c r="RJO160" s="4"/>
      <c r="RJP160" s="4"/>
      <c r="RJQ160" s="4"/>
      <c r="RJR160" s="4"/>
      <c r="RJS160" s="4"/>
      <c r="RJT160" s="4"/>
      <c r="RJU160" s="4"/>
      <c r="RJV160" s="4"/>
      <c r="RJW160" s="4"/>
      <c r="RJX160" s="4"/>
      <c r="RJY160" s="4"/>
      <c r="RJZ160" s="4"/>
      <c r="RKA160" s="4"/>
      <c r="RKB160" s="4"/>
      <c r="RKC160" s="4"/>
      <c r="RKD160" s="4"/>
      <c r="RKE160" s="4"/>
      <c r="RKF160" s="4"/>
      <c r="RKG160" s="4"/>
      <c r="RKH160" s="4"/>
      <c r="RKI160" s="4"/>
      <c r="RKJ160" s="4"/>
      <c r="RKK160" s="4"/>
      <c r="RKL160" s="4"/>
      <c r="RKM160" s="4"/>
      <c r="RKN160" s="4"/>
      <c r="RKO160" s="4"/>
      <c r="RKP160" s="4"/>
      <c r="RKQ160" s="4"/>
      <c r="RKR160" s="4"/>
      <c r="RKS160" s="4"/>
      <c r="RKT160" s="4"/>
      <c r="RKU160" s="4"/>
      <c r="RKV160" s="4"/>
      <c r="RKW160" s="4"/>
      <c r="RKX160" s="4"/>
      <c r="RKY160" s="4"/>
      <c r="RKZ160" s="4"/>
      <c r="RLA160" s="4"/>
      <c r="RLB160" s="4"/>
      <c r="RLC160" s="4"/>
      <c r="RLD160" s="4"/>
      <c r="RLE160" s="4"/>
      <c r="RLF160" s="4"/>
      <c r="RLG160" s="4"/>
      <c r="RLH160" s="4"/>
      <c r="RLI160" s="4"/>
      <c r="RLJ160" s="4"/>
      <c r="RLK160" s="4"/>
      <c r="RLL160" s="4"/>
      <c r="RLM160" s="4"/>
      <c r="RLN160" s="4"/>
      <c r="RLO160" s="4"/>
      <c r="RLP160" s="4"/>
      <c r="RLQ160" s="4"/>
      <c r="RLR160" s="4"/>
      <c r="RLS160" s="4"/>
      <c r="RLT160" s="4"/>
      <c r="RLU160" s="4"/>
      <c r="RLV160" s="4"/>
      <c r="RLW160" s="4"/>
      <c r="RLX160" s="4"/>
      <c r="RLY160" s="4"/>
      <c r="RLZ160" s="4"/>
      <c r="RMA160" s="4"/>
      <c r="RMB160" s="4"/>
      <c r="RMC160" s="4"/>
      <c r="RMD160" s="4"/>
      <c r="RME160" s="4"/>
      <c r="RMF160" s="4"/>
      <c r="RMG160" s="4"/>
      <c r="RMH160" s="4"/>
      <c r="RMI160" s="4"/>
      <c r="RMJ160" s="4"/>
      <c r="RMK160" s="4"/>
      <c r="RML160" s="4"/>
      <c r="RMM160" s="4"/>
      <c r="RMN160" s="4"/>
      <c r="RMO160" s="4"/>
      <c r="RMP160" s="4"/>
      <c r="RMQ160" s="4"/>
      <c r="RMR160" s="4"/>
      <c r="RMS160" s="4"/>
      <c r="RMT160" s="4"/>
      <c r="RMU160" s="4"/>
      <c r="RMV160" s="4"/>
      <c r="RMW160" s="4"/>
      <c r="RMX160" s="4"/>
      <c r="RMY160" s="4"/>
      <c r="RMZ160" s="4"/>
      <c r="RNA160" s="4"/>
      <c r="RNB160" s="4"/>
      <c r="RNC160" s="4"/>
      <c r="RND160" s="4"/>
      <c r="RNE160" s="4"/>
      <c r="RNF160" s="4"/>
      <c r="RNG160" s="4"/>
      <c r="RNH160" s="4"/>
      <c r="RNI160" s="4"/>
      <c r="RNJ160" s="4"/>
      <c r="RNK160" s="4"/>
      <c r="RNL160" s="4"/>
      <c r="RNM160" s="4"/>
      <c r="RNN160" s="4"/>
      <c r="RNO160" s="4"/>
      <c r="RNP160" s="4"/>
      <c r="RNQ160" s="4"/>
      <c r="RNR160" s="4"/>
      <c r="RNS160" s="4"/>
      <c r="RNT160" s="4"/>
      <c r="RNU160" s="4"/>
      <c r="RNV160" s="4"/>
      <c r="RNW160" s="4"/>
      <c r="RNX160" s="4"/>
      <c r="RNY160" s="4"/>
      <c r="RNZ160" s="4"/>
      <c r="ROA160" s="4"/>
      <c r="ROB160" s="4"/>
      <c r="ROC160" s="4"/>
      <c r="ROD160" s="4"/>
      <c r="ROE160" s="4"/>
      <c r="ROF160" s="4"/>
      <c r="ROG160" s="4"/>
      <c r="ROH160" s="4"/>
      <c r="ROI160" s="4"/>
      <c r="ROJ160" s="4"/>
      <c r="ROK160" s="4"/>
      <c r="ROL160" s="4"/>
      <c r="ROM160" s="4"/>
      <c r="RON160" s="4"/>
      <c r="ROO160" s="4"/>
      <c r="ROP160" s="4"/>
      <c r="ROQ160" s="4"/>
      <c r="ROR160" s="4"/>
      <c r="ROS160" s="4"/>
      <c r="ROT160" s="4"/>
      <c r="ROU160" s="4"/>
      <c r="ROV160" s="4"/>
      <c r="ROW160" s="4"/>
      <c r="ROX160" s="4"/>
      <c r="ROY160" s="4"/>
      <c r="ROZ160" s="4"/>
      <c r="RPA160" s="4"/>
      <c r="RPB160" s="4"/>
      <c r="RPC160" s="4"/>
      <c r="RPD160" s="4"/>
      <c r="RPE160" s="4"/>
      <c r="RPF160" s="4"/>
      <c r="RPG160" s="4"/>
      <c r="RPH160" s="4"/>
      <c r="RPI160" s="4"/>
      <c r="RPJ160" s="4"/>
      <c r="RPK160" s="4"/>
      <c r="RPL160" s="4"/>
      <c r="RPM160" s="4"/>
      <c r="RPN160" s="4"/>
      <c r="RPO160" s="4"/>
      <c r="RPP160" s="4"/>
      <c r="RPQ160" s="4"/>
      <c r="RPR160" s="4"/>
      <c r="RPS160" s="4"/>
      <c r="RPT160" s="4"/>
      <c r="RPU160" s="4"/>
      <c r="RPV160" s="4"/>
      <c r="RPW160" s="4"/>
      <c r="RPX160" s="4"/>
      <c r="RPY160" s="4"/>
      <c r="RPZ160" s="4"/>
      <c r="RQA160" s="4"/>
      <c r="RQB160" s="4"/>
      <c r="RQC160" s="4"/>
      <c r="RQD160" s="4"/>
      <c r="RQE160" s="4"/>
      <c r="RQF160" s="4"/>
      <c r="RQG160" s="4"/>
      <c r="RQH160" s="4"/>
      <c r="RQI160" s="4"/>
      <c r="RQJ160" s="4"/>
      <c r="RQK160" s="4"/>
      <c r="RQL160" s="4"/>
      <c r="RQM160" s="4"/>
      <c r="RQN160" s="4"/>
      <c r="RQO160" s="4"/>
      <c r="RQP160" s="4"/>
      <c r="RQQ160" s="4"/>
      <c r="RQR160" s="4"/>
      <c r="RQS160" s="4"/>
      <c r="RQT160" s="4"/>
      <c r="RQU160" s="4"/>
      <c r="RQV160" s="4"/>
      <c r="RQW160" s="4"/>
      <c r="RQX160" s="4"/>
      <c r="RQY160" s="4"/>
      <c r="RQZ160" s="4"/>
      <c r="RRA160" s="4"/>
      <c r="RRB160" s="4"/>
      <c r="RRC160" s="4"/>
      <c r="RRD160" s="4"/>
      <c r="RRE160" s="4"/>
      <c r="RRF160" s="4"/>
      <c r="RRG160" s="4"/>
      <c r="RRH160" s="4"/>
      <c r="RRI160" s="4"/>
      <c r="RRJ160" s="4"/>
      <c r="RRK160" s="4"/>
      <c r="RRL160" s="4"/>
      <c r="RRM160" s="4"/>
      <c r="RRN160" s="4"/>
      <c r="RRO160" s="4"/>
      <c r="RRP160" s="4"/>
      <c r="RRQ160" s="4"/>
      <c r="RRR160" s="4"/>
      <c r="RRS160" s="4"/>
      <c r="RRT160" s="4"/>
      <c r="RRU160" s="4"/>
      <c r="RRV160" s="4"/>
      <c r="RRW160" s="4"/>
      <c r="RRX160" s="4"/>
      <c r="RRY160" s="4"/>
      <c r="RRZ160" s="4"/>
      <c r="RSA160" s="4"/>
      <c r="RSB160" s="4"/>
      <c r="RSC160" s="4"/>
      <c r="RSD160" s="4"/>
      <c r="RSE160" s="4"/>
      <c r="RSF160" s="4"/>
      <c r="RSG160" s="4"/>
      <c r="RSH160" s="4"/>
      <c r="RSI160" s="4"/>
      <c r="RSJ160" s="4"/>
      <c r="RSK160" s="4"/>
      <c r="RSL160" s="4"/>
      <c r="RSM160" s="4"/>
      <c r="RSN160" s="4"/>
      <c r="RSO160" s="4"/>
      <c r="RSP160" s="4"/>
      <c r="RSQ160" s="4"/>
      <c r="RSR160" s="4"/>
      <c r="RSS160" s="4"/>
      <c r="RST160" s="4"/>
      <c r="RSU160" s="4"/>
      <c r="RSV160" s="4"/>
      <c r="RSW160" s="4"/>
      <c r="RSX160" s="4"/>
      <c r="RSY160" s="4"/>
      <c r="RSZ160" s="4"/>
      <c r="RTA160" s="4"/>
      <c r="RTB160" s="4"/>
      <c r="RTC160" s="4"/>
      <c r="RTD160" s="4"/>
      <c r="RTE160" s="4"/>
      <c r="RTF160" s="4"/>
      <c r="RTG160" s="4"/>
      <c r="RTH160" s="4"/>
      <c r="RTI160" s="4"/>
      <c r="RTJ160" s="4"/>
      <c r="RTK160" s="4"/>
      <c r="RTL160" s="4"/>
      <c r="RTM160" s="4"/>
      <c r="RTN160" s="4"/>
      <c r="RTO160" s="4"/>
      <c r="RTP160" s="4"/>
      <c r="RTQ160" s="4"/>
      <c r="RTR160" s="4"/>
      <c r="RTS160" s="4"/>
      <c r="RTT160" s="4"/>
      <c r="RTU160" s="4"/>
      <c r="RTV160" s="4"/>
      <c r="RTW160" s="4"/>
      <c r="RTX160" s="4"/>
      <c r="RTY160" s="4"/>
      <c r="RTZ160" s="4"/>
      <c r="RUA160" s="4"/>
      <c r="RUB160" s="4"/>
      <c r="RUC160" s="4"/>
      <c r="RUD160" s="4"/>
      <c r="RUE160" s="4"/>
      <c r="RUF160" s="4"/>
      <c r="RUG160" s="4"/>
      <c r="RUH160" s="4"/>
      <c r="RUI160" s="4"/>
      <c r="RUJ160" s="4"/>
      <c r="RUK160" s="4"/>
      <c r="RUL160" s="4"/>
      <c r="RUM160" s="4"/>
      <c r="RUN160" s="4"/>
      <c r="RUO160" s="4"/>
      <c r="RUP160" s="4"/>
      <c r="RUQ160" s="4"/>
      <c r="RUR160" s="4"/>
      <c r="RUS160" s="4"/>
      <c r="RUT160" s="4"/>
      <c r="RUU160" s="4"/>
      <c r="RUV160" s="4"/>
      <c r="RUW160" s="4"/>
      <c r="RUX160" s="4"/>
      <c r="RUY160" s="4"/>
      <c r="RUZ160" s="4"/>
      <c r="RVA160" s="4"/>
      <c r="RVB160" s="4"/>
      <c r="RVC160" s="4"/>
      <c r="RVD160" s="4"/>
      <c r="RVE160" s="4"/>
      <c r="RVF160" s="4"/>
      <c r="RVG160" s="4"/>
      <c r="RVH160" s="4"/>
      <c r="RVI160" s="4"/>
      <c r="RVJ160" s="4"/>
      <c r="RVK160" s="4"/>
      <c r="RVL160" s="4"/>
      <c r="RVM160" s="4"/>
      <c r="RVN160" s="4"/>
      <c r="RVO160" s="4"/>
      <c r="RVP160" s="4"/>
      <c r="RVQ160" s="4"/>
      <c r="RVR160" s="4"/>
      <c r="RVS160" s="4"/>
      <c r="RVT160" s="4"/>
      <c r="RVU160" s="4"/>
      <c r="RVV160" s="4"/>
      <c r="RVW160" s="4"/>
      <c r="RVX160" s="4"/>
      <c r="RVY160" s="4"/>
      <c r="RVZ160" s="4"/>
      <c r="RWA160" s="4"/>
      <c r="RWB160" s="4"/>
      <c r="RWC160" s="4"/>
      <c r="RWD160" s="4"/>
      <c r="RWE160" s="4"/>
      <c r="RWF160" s="4"/>
      <c r="RWG160" s="4"/>
      <c r="RWH160" s="4"/>
      <c r="RWI160" s="4"/>
      <c r="RWJ160" s="4"/>
      <c r="RWK160" s="4"/>
      <c r="RWL160" s="4"/>
      <c r="RWM160" s="4"/>
      <c r="RWN160" s="4"/>
      <c r="RWO160" s="4"/>
      <c r="RWP160" s="4"/>
      <c r="RWQ160" s="4"/>
      <c r="RWR160" s="4"/>
      <c r="RWS160" s="4"/>
      <c r="RWT160" s="4"/>
      <c r="RWU160" s="4"/>
      <c r="RWV160" s="4"/>
      <c r="RWW160" s="4"/>
      <c r="RWX160" s="4"/>
      <c r="RWY160" s="4"/>
      <c r="RWZ160" s="4"/>
      <c r="RXA160" s="4"/>
      <c r="RXB160" s="4"/>
      <c r="RXC160" s="4"/>
      <c r="RXD160" s="4"/>
      <c r="RXE160" s="4"/>
      <c r="RXF160" s="4"/>
      <c r="RXG160" s="4"/>
      <c r="RXH160" s="4"/>
      <c r="RXI160" s="4"/>
      <c r="RXJ160" s="4"/>
      <c r="RXK160" s="4"/>
      <c r="RXL160" s="4"/>
      <c r="RXM160" s="4"/>
      <c r="RXN160" s="4"/>
      <c r="RXO160" s="4"/>
      <c r="RXP160" s="4"/>
      <c r="RXQ160" s="4"/>
      <c r="RXR160" s="4"/>
      <c r="RXS160" s="4"/>
      <c r="RXT160" s="4"/>
      <c r="RXU160" s="4"/>
      <c r="RXV160" s="4"/>
      <c r="RXW160" s="4"/>
      <c r="RXX160" s="4"/>
      <c r="RXY160" s="4"/>
      <c r="RXZ160" s="4"/>
      <c r="RYA160" s="4"/>
      <c r="RYB160" s="4"/>
      <c r="RYC160" s="4"/>
      <c r="RYD160" s="4"/>
      <c r="RYE160" s="4"/>
      <c r="RYF160" s="4"/>
      <c r="RYG160" s="4"/>
      <c r="RYH160" s="4"/>
      <c r="RYI160" s="4"/>
      <c r="RYJ160" s="4"/>
      <c r="RYK160" s="4"/>
      <c r="RYL160" s="4"/>
      <c r="RYM160" s="4"/>
      <c r="RYN160" s="4"/>
      <c r="RYO160" s="4"/>
      <c r="RYP160" s="4"/>
      <c r="RYQ160" s="4"/>
      <c r="RYR160" s="4"/>
      <c r="RYS160" s="4"/>
      <c r="RYT160" s="4"/>
      <c r="RYU160" s="4"/>
      <c r="RYV160" s="4"/>
      <c r="RYW160" s="4"/>
      <c r="RYX160" s="4"/>
      <c r="RYY160" s="4"/>
      <c r="RYZ160" s="4"/>
      <c r="RZA160" s="4"/>
      <c r="RZB160" s="4"/>
      <c r="RZC160" s="4"/>
      <c r="RZD160" s="4"/>
      <c r="RZE160" s="4"/>
      <c r="RZF160" s="4"/>
      <c r="RZG160" s="4"/>
      <c r="RZH160" s="4"/>
      <c r="RZI160" s="4"/>
      <c r="RZJ160" s="4"/>
      <c r="RZK160" s="4"/>
      <c r="RZL160" s="4"/>
      <c r="RZM160" s="4"/>
      <c r="RZN160" s="4"/>
      <c r="RZO160" s="4"/>
      <c r="RZP160" s="4"/>
      <c r="RZQ160" s="4"/>
      <c r="RZR160" s="4"/>
      <c r="RZS160" s="4"/>
      <c r="RZT160" s="4"/>
      <c r="RZU160" s="4"/>
      <c r="RZV160" s="4"/>
      <c r="RZW160" s="4"/>
      <c r="RZX160" s="4"/>
      <c r="RZY160" s="4"/>
      <c r="RZZ160" s="4"/>
      <c r="SAA160" s="4"/>
      <c r="SAB160" s="4"/>
      <c r="SAC160" s="4"/>
      <c r="SAD160" s="4"/>
      <c r="SAE160" s="4"/>
      <c r="SAF160" s="4"/>
      <c r="SAG160" s="4"/>
      <c r="SAH160" s="4"/>
      <c r="SAI160" s="4"/>
      <c r="SAJ160" s="4"/>
      <c r="SAK160" s="4"/>
      <c r="SAL160" s="4"/>
      <c r="SAM160" s="4"/>
      <c r="SAN160" s="4"/>
      <c r="SAO160" s="4"/>
      <c r="SAP160" s="4"/>
      <c r="SAQ160" s="4"/>
      <c r="SAR160" s="4"/>
      <c r="SAS160" s="4"/>
      <c r="SAT160" s="4"/>
      <c r="SAU160" s="4"/>
      <c r="SAV160" s="4"/>
      <c r="SAW160" s="4"/>
      <c r="SAX160" s="4"/>
      <c r="SAY160" s="4"/>
      <c r="SAZ160" s="4"/>
      <c r="SBA160" s="4"/>
      <c r="SBB160" s="4"/>
      <c r="SBC160" s="4"/>
      <c r="SBD160" s="4"/>
      <c r="SBE160" s="4"/>
      <c r="SBF160" s="4"/>
      <c r="SBG160" s="4"/>
      <c r="SBH160" s="4"/>
      <c r="SBI160" s="4"/>
      <c r="SBJ160" s="4"/>
      <c r="SBK160" s="4"/>
      <c r="SBL160" s="4"/>
      <c r="SBM160" s="4"/>
      <c r="SBN160" s="4"/>
      <c r="SBO160" s="4"/>
      <c r="SBP160" s="4"/>
      <c r="SBQ160" s="4"/>
      <c r="SBR160" s="4"/>
      <c r="SBS160" s="4"/>
      <c r="SBT160" s="4"/>
      <c r="SBU160" s="4"/>
      <c r="SBV160" s="4"/>
      <c r="SBW160" s="4"/>
      <c r="SBX160" s="4"/>
      <c r="SBY160" s="4"/>
      <c r="SBZ160" s="4"/>
      <c r="SCA160" s="4"/>
      <c r="SCB160" s="4"/>
      <c r="SCC160" s="4"/>
      <c r="SCD160" s="4"/>
      <c r="SCE160" s="4"/>
      <c r="SCF160" s="4"/>
      <c r="SCG160" s="4"/>
      <c r="SCH160" s="4"/>
      <c r="SCI160" s="4"/>
      <c r="SCJ160" s="4"/>
      <c r="SCK160" s="4"/>
      <c r="SCL160" s="4"/>
      <c r="SCM160" s="4"/>
      <c r="SCN160" s="4"/>
      <c r="SCO160" s="4"/>
      <c r="SCP160" s="4"/>
      <c r="SCQ160" s="4"/>
      <c r="SCR160" s="4"/>
      <c r="SCS160" s="4"/>
      <c r="SCT160" s="4"/>
      <c r="SCU160" s="4"/>
      <c r="SCV160" s="4"/>
      <c r="SCW160" s="4"/>
      <c r="SCX160" s="4"/>
      <c r="SCY160" s="4"/>
      <c r="SCZ160" s="4"/>
      <c r="SDA160" s="4"/>
      <c r="SDB160" s="4"/>
      <c r="SDC160" s="4"/>
      <c r="SDD160" s="4"/>
      <c r="SDE160" s="4"/>
      <c r="SDF160" s="4"/>
      <c r="SDG160" s="4"/>
      <c r="SDH160" s="4"/>
      <c r="SDI160" s="4"/>
      <c r="SDJ160" s="4"/>
      <c r="SDK160" s="4"/>
      <c r="SDL160" s="4"/>
      <c r="SDM160" s="4"/>
      <c r="SDN160" s="4"/>
      <c r="SDO160" s="4"/>
      <c r="SDP160" s="4"/>
      <c r="SDQ160" s="4"/>
      <c r="SDR160" s="4"/>
      <c r="SDS160" s="4"/>
      <c r="SDT160" s="4"/>
      <c r="SDU160" s="4"/>
      <c r="SDV160" s="4"/>
      <c r="SDW160" s="4"/>
      <c r="SDX160" s="4"/>
      <c r="SDY160" s="4"/>
      <c r="SDZ160" s="4"/>
      <c r="SEA160" s="4"/>
      <c r="SEB160" s="4"/>
      <c r="SEC160" s="4"/>
      <c r="SED160" s="4"/>
      <c r="SEE160" s="4"/>
      <c r="SEF160" s="4"/>
      <c r="SEG160" s="4"/>
      <c r="SEH160" s="4"/>
      <c r="SEI160" s="4"/>
      <c r="SEJ160" s="4"/>
      <c r="SEK160" s="4"/>
      <c r="SEL160" s="4"/>
      <c r="SEM160" s="4"/>
      <c r="SEN160" s="4"/>
      <c r="SEO160" s="4"/>
      <c r="SEP160" s="4"/>
      <c r="SEQ160" s="4"/>
      <c r="SER160" s="4"/>
      <c r="SES160" s="4"/>
      <c r="SET160" s="4"/>
      <c r="SEU160" s="4"/>
      <c r="SEV160" s="4"/>
      <c r="SEW160" s="4"/>
      <c r="SEX160" s="4"/>
      <c r="SEY160" s="4"/>
      <c r="SEZ160" s="4"/>
      <c r="SFA160" s="4"/>
      <c r="SFB160" s="4"/>
      <c r="SFC160" s="4"/>
      <c r="SFD160" s="4"/>
      <c r="SFE160" s="4"/>
      <c r="SFF160" s="4"/>
      <c r="SFG160" s="4"/>
      <c r="SFH160" s="4"/>
      <c r="SFI160" s="4"/>
      <c r="SFJ160" s="4"/>
      <c r="SFK160" s="4"/>
      <c r="SFL160" s="4"/>
      <c r="SFM160" s="4"/>
      <c r="SFN160" s="4"/>
      <c r="SFO160" s="4"/>
      <c r="SFP160" s="4"/>
      <c r="SFQ160" s="4"/>
      <c r="SFR160" s="4"/>
      <c r="SFS160" s="4"/>
      <c r="SFT160" s="4"/>
      <c r="SFU160" s="4"/>
      <c r="SFV160" s="4"/>
      <c r="SFW160" s="4"/>
      <c r="SFX160" s="4"/>
      <c r="SFY160" s="4"/>
      <c r="SFZ160" s="4"/>
      <c r="SGA160" s="4"/>
      <c r="SGB160" s="4"/>
      <c r="SGC160" s="4"/>
      <c r="SGD160" s="4"/>
      <c r="SGE160" s="4"/>
      <c r="SGF160" s="4"/>
      <c r="SGG160" s="4"/>
      <c r="SGH160" s="4"/>
      <c r="SGI160" s="4"/>
      <c r="SGJ160" s="4"/>
      <c r="SGK160" s="4"/>
      <c r="SGL160" s="4"/>
      <c r="SGM160" s="4"/>
      <c r="SGN160" s="4"/>
      <c r="SGO160" s="4"/>
      <c r="SGP160" s="4"/>
      <c r="SGQ160" s="4"/>
      <c r="SGR160" s="4"/>
      <c r="SGS160" s="4"/>
      <c r="SGT160" s="4"/>
      <c r="SGU160" s="4"/>
      <c r="SGV160" s="4"/>
      <c r="SGW160" s="4"/>
      <c r="SGX160" s="4"/>
      <c r="SGY160" s="4"/>
      <c r="SGZ160" s="4"/>
      <c r="SHA160" s="4"/>
      <c r="SHB160" s="4"/>
      <c r="SHC160" s="4"/>
      <c r="SHD160" s="4"/>
      <c r="SHE160" s="4"/>
      <c r="SHF160" s="4"/>
      <c r="SHG160" s="4"/>
      <c r="SHH160" s="4"/>
      <c r="SHI160" s="4"/>
      <c r="SHJ160" s="4"/>
      <c r="SHK160" s="4"/>
      <c r="SHL160" s="4"/>
      <c r="SHM160" s="4"/>
      <c r="SHN160" s="4"/>
      <c r="SHO160" s="4"/>
      <c r="SHP160" s="4"/>
      <c r="SHQ160" s="4"/>
      <c r="SHR160" s="4"/>
      <c r="SHS160" s="4"/>
      <c r="SHT160" s="4"/>
      <c r="SHU160" s="4"/>
      <c r="SHV160" s="4"/>
      <c r="SHW160" s="4"/>
      <c r="SHX160" s="4"/>
      <c r="SHY160" s="4"/>
      <c r="SHZ160" s="4"/>
      <c r="SIA160" s="4"/>
      <c r="SIB160" s="4"/>
      <c r="SIC160" s="4"/>
      <c r="SID160" s="4"/>
      <c r="SIE160" s="4"/>
      <c r="SIF160" s="4"/>
      <c r="SIG160" s="4"/>
      <c r="SIH160" s="4"/>
      <c r="SII160" s="4"/>
      <c r="SIJ160" s="4"/>
      <c r="SIK160" s="4"/>
      <c r="SIL160" s="4"/>
      <c r="SIM160" s="4"/>
      <c r="SIN160" s="4"/>
      <c r="SIO160" s="4"/>
      <c r="SIP160" s="4"/>
      <c r="SIQ160" s="4"/>
      <c r="SIR160" s="4"/>
      <c r="SIS160" s="4"/>
      <c r="SIT160" s="4"/>
      <c r="SIU160" s="4"/>
      <c r="SIV160" s="4"/>
      <c r="SIW160" s="4"/>
      <c r="SIX160" s="4"/>
      <c r="SIY160" s="4"/>
      <c r="SIZ160" s="4"/>
      <c r="SJA160" s="4"/>
      <c r="SJB160" s="4"/>
      <c r="SJC160" s="4"/>
      <c r="SJD160" s="4"/>
      <c r="SJE160" s="4"/>
      <c r="SJF160" s="4"/>
      <c r="SJG160" s="4"/>
      <c r="SJH160" s="4"/>
      <c r="SJI160" s="4"/>
      <c r="SJJ160" s="4"/>
      <c r="SJK160" s="4"/>
      <c r="SJL160" s="4"/>
      <c r="SJM160" s="4"/>
      <c r="SJN160" s="4"/>
      <c r="SJO160" s="4"/>
      <c r="SJP160" s="4"/>
      <c r="SJQ160" s="4"/>
      <c r="SJR160" s="4"/>
      <c r="SJS160" s="4"/>
      <c r="SJT160" s="4"/>
      <c r="SJU160" s="4"/>
      <c r="SJV160" s="4"/>
      <c r="SJW160" s="4"/>
      <c r="SJX160" s="4"/>
      <c r="SJY160" s="4"/>
      <c r="SJZ160" s="4"/>
      <c r="SKA160" s="4"/>
      <c r="SKB160" s="4"/>
      <c r="SKC160" s="4"/>
      <c r="SKD160" s="4"/>
      <c r="SKE160" s="4"/>
      <c r="SKF160" s="4"/>
      <c r="SKG160" s="4"/>
      <c r="SKH160" s="4"/>
      <c r="SKI160" s="4"/>
      <c r="SKJ160" s="4"/>
      <c r="SKK160" s="4"/>
      <c r="SKL160" s="4"/>
      <c r="SKM160" s="4"/>
      <c r="SKN160" s="4"/>
      <c r="SKO160" s="4"/>
      <c r="SKP160" s="4"/>
      <c r="SKQ160" s="4"/>
      <c r="SKR160" s="4"/>
      <c r="SKS160" s="4"/>
      <c r="SKT160" s="4"/>
      <c r="SKU160" s="4"/>
      <c r="SKV160" s="4"/>
      <c r="SKW160" s="4"/>
      <c r="SKX160" s="4"/>
      <c r="SKY160" s="4"/>
      <c r="SKZ160" s="4"/>
      <c r="SLA160" s="4"/>
      <c r="SLB160" s="4"/>
      <c r="SLC160" s="4"/>
      <c r="SLD160" s="4"/>
      <c r="SLE160" s="4"/>
      <c r="SLF160" s="4"/>
      <c r="SLG160" s="4"/>
      <c r="SLH160" s="4"/>
      <c r="SLI160" s="4"/>
      <c r="SLJ160" s="4"/>
      <c r="SLK160" s="4"/>
      <c r="SLL160" s="4"/>
      <c r="SLM160" s="4"/>
      <c r="SLN160" s="4"/>
      <c r="SLO160" s="4"/>
      <c r="SLP160" s="4"/>
      <c r="SLQ160" s="4"/>
      <c r="SLR160" s="4"/>
      <c r="SLS160" s="4"/>
      <c r="SLT160" s="4"/>
      <c r="SLU160" s="4"/>
      <c r="SLV160" s="4"/>
      <c r="SLW160" s="4"/>
      <c r="SLX160" s="4"/>
      <c r="SLY160" s="4"/>
      <c r="SLZ160" s="4"/>
      <c r="SMA160" s="4"/>
      <c r="SMB160" s="4"/>
      <c r="SMC160" s="4"/>
      <c r="SMD160" s="4"/>
      <c r="SME160" s="4"/>
      <c r="SMF160" s="4"/>
      <c r="SMG160" s="4"/>
      <c r="SMH160" s="4"/>
      <c r="SMI160" s="4"/>
      <c r="SMJ160" s="4"/>
      <c r="SMK160" s="4"/>
      <c r="SML160" s="4"/>
      <c r="SMM160" s="4"/>
      <c r="SMN160" s="4"/>
      <c r="SMO160" s="4"/>
      <c r="SMP160" s="4"/>
      <c r="SMQ160" s="4"/>
      <c r="SMR160" s="4"/>
      <c r="SMS160" s="4"/>
      <c r="SMT160" s="4"/>
      <c r="SMU160" s="4"/>
      <c r="SMV160" s="4"/>
      <c r="SMW160" s="4"/>
      <c r="SMX160" s="4"/>
      <c r="SMY160" s="4"/>
      <c r="SMZ160" s="4"/>
      <c r="SNA160" s="4"/>
      <c r="SNB160" s="4"/>
      <c r="SNC160" s="4"/>
      <c r="SND160" s="4"/>
      <c r="SNE160" s="4"/>
      <c r="SNF160" s="4"/>
      <c r="SNG160" s="4"/>
      <c r="SNH160" s="4"/>
      <c r="SNI160" s="4"/>
      <c r="SNJ160" s="4"/>
      <c r="SNK160" s="4"/>
      <c r="SNL160" s="4"/>
      <c r="SNM160" s="4"/>
      <c r="SNN160" s="4"/>
      <c r="SNO160" s="4"/>
      <c r="SNP160" s="4"/>
      <c r="SNQ160" s="4"/>
      <c r="SNR160" s="4"/>
      <c r="SNS160" s="4"/>
      <c r="SNT160" s="4"/>
      <c r="SNU160" s="4"/>
      <c r="SNV160" s="4"/>
      <c r="SNW160" s="4"/>
      <c r="SNX160" s="4"/>
      <c r="SNY160" s="4"/>
      <c r="SNZ160" s="4"/>
      <c r="SOA160" s="4"/>
      <c r="SOB160" s="4"/>
      <c r="SOC160" s="4"/>
      <c r="SOD160" s="4"/>
      <c r="SOE160" s="4"/>
      <c r="SOF160" s="4"/>
      <c r="SOG160" s="4"/>
      <c r="SOH160" s="4"/>
      <c r="SOI160" s="4"/>
      <c r="SOJ160" s="4"/>
      <c r="SOK160" s="4"/>
      <c r="SOL160" s="4"/>
      <c r="SOM160" s="4"/>
      <c r="SON160" s="4"/>
      <c r="SOO160" s="4"/>
      <c r="SOP160" s="4"/>
      <c r="SOQ160" s="4"/>
      <c r="SOR160" s="4"/>
      <c r="SOS160" s="4"/>
      <c r="SOT160" s="4"/>
      <c r="SOU160" s="4"/>
      <c r="SOV160" s="4"/>
      <c r="SOW160" s="4"/>
      <c r="SOX160" s="4"/>
      <c r="SOY160" s="4"/>
      <c r="SOZ160" s="4"/>
      <c r="SPA160" s="4"/>
      <c r="SPB160" s="4"/>
      <c r="SPC160" s="4"/>
      <c r="SPD160" s="4"/>
      <c r="SPE160" s="4"/>
      <c r="SPF160" s="4"/>
      <c r="SPG160" s="4"/>
      <c r="SPH160" s="4"/>
      <c r="SPI160" s="4"/>
      <c r="SPJ160" s="4"/>
      <c r="SPK160" s="4"/>
      <c r="SPL160" s="4"/>
      <c r="SPM160" s="4"/>
      <c r="SPN160" s="4"/>
      <c r="SPO160" s="4"/>
      <c r="SPP160" s="4"/>
      <c r="SPQ160" s="4"/>
      <c r="SPR160" s="4"/>
      <c r="SPS160" s="4"/>
      <c r="SPT160" s="4"/>
      <c r="SPU160" s="4"/>
      <c r="SPV160" s="4"/>
      <c r="SPW160" s="4"/>
      <c r="SPX160" s="4"/>
      <c r="SPY160" s="4"/>
      <c r="SPZ160" s="4"/>
      <c r="SQA160" s="4"/>
      <c r="SQB160" s="4"/>
      <c r="SQC160" s="4"/>
      <c r="SQD160" s="4"/>
      <c r="SQE160" s="4"/>
      <c r="SQF160" s="4"/>
      <c r="SQG160" s="4"/>
      <c r="SQH160" s="4"/>
      <c r="SQI160" s="4"/>
      <c r="SQJ160" s="4"/>
      <c r="SQK160" s="4"/>
      <c r="SQL160" s="4"/>
      <c r="SQM160" s="4"/>
      <c r="SQN160" s="4"/>
      <c r="SQO160" s="4"/>
      <c r="SQP160" s="4"/>
      <c r="SQQ160" s="4"/>
      <c r="SQR160" s="4"/>
      <c r="SQS160" s="4"/>
      <c r="SQT160" s="4"/>
      <c r="SQU160" s="4"/>
      <c r="SQV160" s="4"/>
      <c r="SQW160" s="4"/>
      <c r="SQX160" s="4"/>
      <c r="SQY160" s="4"/>
      <c r="SQZ160" s="4"/>
      <c r="SRA160" s="4"/>
      <c r="SRB160" s="4"/>
      <c r="SRC160" s="4"/>
      <c r="SRD160" s="4"/>
      <c r="SRE160" s="4"/>
      <c r="SRF160" s="4"/>
      <c r="SRG160" s="4"/>
      <c r="SRH160" s="4"/>
      <c r="SRI160" s="4"/>
      <c r="SRJ160" s="4"/>
      <c r="SRK160" s="4"/>
      <c r="SRL160" s="4"/>
      <c r="SRM160" s="4"/>
      <c r="SRN160" s="4"/>
      <c r="SRO160" s="4"/>
      <c r="SRP160" s="4"/>
      <c r="SRQ160" s="4"/>
      <c r="SRR160" s="4"/>
      <c r="SRS160" s="4"/>
      <c r="SRT160" s="4"/>
      <c r="SRU160" s="4"/>
      <c r="SRV160" s="4"/>
      <c r="SRW160" s="4"/>
      <c r="SRX160" s="4"/>
      <c r="SRY160" s="4"/>
      <c r="SRZ160" s="4"/>
      <c r="SSA160" s="4"/>
      <c r="SSB160" s="4"/>
      <c r="SSC160" s="4"/>
      <c r="SSD160" s="4"/>
      <c r="SSE160" s="4"/>
      <c r="SSF160" s="4"/>
      <c r="SSG160" s="4"/>
      <c r="SSH160" s="4"/>
      <c r="SSI160" s="4"/>
      <c r="SSJ160" s="4"/>
      <c r="SSK160" s="4"/>
      <c r="SSL160" s="4"/>
      <c r="SSM160" s="4"/>
      <c r="SSN160" s="4"/>
      <c r="SSO160" s="4"/>
      <c r="SSP160" s="4"/>
      <c r="SSQ160" s="4"/>
      <c r="SSR160" s="4"/>
      <c r="SSS160" s="4"/>
      <c r="SST160" s="4"/>
      <c r="SSU160" s="4"/>
      <c r="SSV160" s="4"/>
      <c r="SSW160" s="4"/>
      <c r="SSX160" s="4"/>
      <c r="SSY160" s="4"/>
      <c r="SSZ160" s="4"/>
      <c r="STA160" s="4"/>
      <c r="STB160" s="4"/>
      <c r="STC160" s="4"/>
      <c r="STD160" s="4"/>
      <c r="STE160" s="4"/>
      <c r="STF160" s="4"/>
      <c r="STG160" s="4"/>
      <c r="STH160" s="4"/>
      <c r="STI160" s="4"/>
      <c r="STJ160" s="4"/>
      <c r="STK160" s="4"/>
      <c r="STL160" s="4"/>
      <c r="STM160" s="4"/>
      <c r="STN160" s="4"/>
      <c r="STO160" s="4"/>
      <c r="STP160" s="4"/>
      <c r="STQ160" s="4"/>
      <c r="STR160" s="4"/>
      <c r="STS160" s="4"/>
      <c r="STT160" s="4"/>
      <c r="STU160" s="4"/>
      <c r="STV160" s="4"/>
      <c r="STW160" s="4"/>
      <c r="STX160" s="4"/>
      <c r="STY160" s="4"/>
      <c r="STZ160" s="4"/>
      <c r="SUA160" s="4"/>
      <c r="SUB160" s="4"/>
      <c r="SUC160" s="4"/>
      <c r="SUD160" s="4"/>
      <c r="SUE160" s="4"/>
      <c r="SUF160" s="4"/>
      <c r="SUG160" s="4"/>
      <c r="SUH160" s="4"/>
      <c r="SUI160" s="4"/>
      <c r="SUJ160" s="4"/>
      <c r="SUK160" s="4"/>
      <c r="SUL160" s="4"/>
      <c r="SUM160" s="4"/>
      <c r="SUN160" s="4"/>
      <c r="SUO160" s="4"/>
      <c r="SUP160" s="4"/>
      <c r="SUQ160" s="4"/>
      <c r="SUR160" s="4"/>
      <c r="SUS160" s="4"/>
      <c r="SUT160" s="4"/>
      <c r="SUU160" s="4"/>
      <c r="SUV160" s="4"/>
      <c r="SUW160" s="4"/>
      <c r="SUX160" s="4"/>
      <c r="SUY160" s="4"/>
      <c r="SUZ160" s="4"/>
      <c r="SVA160" s="4"/>
      <c r="SVB160" s="4"/>
      <c r="SVC160" s="4"/>
      <c r="SVD160" s="4"/>
      <c r="SVE160" s="4"/>
      <c r="SVF160" s="4"/>
      <c r="SVG160" s="4"/>
      <c r="SVH160" s="4"/>
      <c r="SVI160" s="4"/>
      <c r="SVJ160" s="4"/>
      <c r="SVK160" s="4"/>
      <c r="SVL160" s="4"/>
      <c r="SVM160" s="4"/>
      <c r="SVN160" s="4"/>
      <c r="SVO160" s="4"/>
      <c r="SVP160" s="4"/>
      <c r="SVQ160" s="4"/>
      <c r="SVR160" s="4"/>
      <c r="SVS160" s="4"/>
      <c r="SVT160" s="4"/>
      <c r="SVU160" s="4"/>
      <c r="SVV160" s="4"/>
      <c r="SVW160" s="4"/>
      <c r="SVX160" s="4"/>
      <c r="SVY160" s="4"/>
      <c r="SVZ160" s="4"/>
      <c r="SWA160" s="4"/>
      <c r="SWB160" s="4"/>
      <c r="SWC160" s="4"/>
      <c r="SWD160" s="4"/>
      <c r="SWE160" s="4"/>
      <c r="SWF160" s="4"/>
      <c r="SWG160" s="4"/>
      <c r="SWH160" s="4"/>
      <c r="SWI160" s="4"/>
      <c r="SWJ160" s="4"/>
      <c r="SWK160" s="4"/>
      <c r="SWL160" s="4"/>
      <c r="SWM160" s="4"/>
      <c r="SWN160" s="4"/>
      <c r="SWO160" s="4"/>
      <c r="SWP160" s="4"/>
      <c r="SWQ160" s="4"/>
      <c r="SWR160" s="4"/>
      <c r="SWS160" s="4"/>
      <c r="SWT160" s="4"/>
      <c r="SWU160" s="4"/>
      <c r="SWV160" s="4"/>
      <c r="SWW160" s="4"/>
      <c r="SWX160" s="4"/>
      <c r="SWY160" s="4"/>
      <c r="SWZ160" s="4"/>
      <c r="SXA160" s="4"/>
      <c r="SXB160" s="4"/>
      <c r="SXC160" s="4"/>
      <c r="SXD160" s="4"/>
      <c r="SXE160" s="4"/>
      <c r="SXF160" s="4"/>
      <c r="SXG160" s="4"/>
      <c r="SXH160" s="4"/>
      <c r="SXI160" s="4"/>
      <c r="SXJ160" s="4"/>
      <c r="SXK160" s="4"/>
      <c r="SXL160" s="4"/>
      <c r="SXM160" s="4"/>
      <c r="SXN160" s="4"/>
      <c r="SXO160" s="4"/>
      <c r="SXP160" s="4"/>
      <c r="SXQ160" s="4"/>
      <c r="SXR160" s="4"/>
      <c r="SXS160" s="4"/>
      <c r="SXT160" s="4"/>
      <c r="SXU160" s="4"/>
      <c r="SXV160" s="4"/>
      <c r="SXW160" s="4"/>
      <c r="SXX160" s="4"/>
      <c r="SXY160" s="4"/>
      <c r="SXZ160" s="4"/>
      <c r="SYA160" s="4"/>
      <c r="SYB160" s="4"/>
      <c r="SYC160" s="4"/>
      <c r="SYD160" s="4"/>
      <c r="SYE160" s="4"/>
      <c r="SYF160" s="4"/>
      <c r="SYG160" s="4"/>
      <c r="SYH160" s="4"/>
      <c r="SYI160" s="4"/>
      <c r="SYJ160" s="4"/>
      <c r="SYK160" s="4"/>
      <c r="SYL160" s="4"/>
      <c r="SYM160" s="4"/>
      <c r="SYN160" s="4"/>
      <c r="SYO160" s="4"/>
      <c r="SYP160" s="4"/>
      <c r="SYQ160" s="4"/>
      <c r="SYR160" s="4"/>
      <c r="SYS160" s="4"/>
      <c r="SYT160" s="4"/>
      <c r="SYU160" s="4"/>
      <c r="SYV160" s="4"/>
      <c r="SYW160" s="4"/>
      <c r="SYX160" s="4"/>
      <c r="SYY160" s="4"/>
      <c r="SYZ160" s="4"/>
      <c r="SZA160" s="4"/>
      <c r="SZB160" s="4"/>
      <c r="SZC160" s="4"/>
      <c r="SZD160" s="4"/>
      <c r="SZE160" s="4"/>
      <c r="SZF160" s="4"/>
      <c r="SZG160" s="4"/>
      <c r="SZH160" s="4"/>
      <c r="SZI160" s="4"/>
      <c r="SZJ160" s="4"/>
      <c r="SZK160" s="4"/>
      <c r="SZL160" s="4"/>
      <c r="SZM160" s="4"/>
      <c r="SZN160" s="4"/>
      <c r="SZO160" s="4"/>
      <c r="SZP160" s="4"/>
      <c r="SZQ160" s="4"/>
      <c r="SZR160" s="4"/>
      <c r="SZS160" s="4"/>
      <c r="SZT160" s="4"/>
      <c r="SZU160" s="4"/>
      <c r="SZV160" s="4"/>
      <c r="SZW160" s="4"/>
      <c r="SZX160" s="4"/>
      <c r="SZY160" s="4"/>
      <c r="SZZ160" s="4"/>
      <c r="TAA160" s="4"/>
      <c r="TAB160" s="4"/>
      <c r="TAC160" s="4"/>
      <c r="TAD160" s="4"/>
      <c r="TAE160" s="4"/>
      <c r="TAF160" s="4"/>
      <c r="TAG160" s="4"/>
      <c r="TAH160" s="4"/>
      <c r="TAI160" s="4"/>
      <c r="TAJ160" s="4"/>
      <c r="TAK160" s="4"/>
      <c r="TAL160" s="4"/>
      <c r="TAM160" s="4"/>
      <c r="TAN160" s="4"/>
      <c r="TAO160" s="4"/>
      <c r="TAP160" s="4"/>
      <c r="TAQ160" s="4"/>
      <c r="TAR160" s="4"/>
      <c r="TAS160" s="4"/>
      <c r="TAT160" s="4"/>
      <c r="TAU160" s="4"/>
      <c r="TAV160" s="4"/>
      <c r="TAW160" s="4"/>
      <c r="TAX160" s="4"/>
      <c r="TAY160" s="4"/>
      <c r="TAZ160" s="4"/>
      <c r="TBA160" s="4"/>
      <c r="TBB160" s="4"/>
      <c r="TBC160" s="4"/>
      <c r="TBD160" s="4"/>
      <c r="TBE160" s="4"/>
      <c r="TBF160" s="4"/>
      <c r="TBG160" s="4"/>
      <c r="TBH160" s="4"/>
      <c r="TBI160" s="4"/>
      <c r="TBJ160" s="4"/>
      <c r="TBK160" s="4"/>
      <c r="TBL160" s="4"/>
      <c r="TBM160" s="4"/>
      <c r="TBN160" s="4"/>
      <c r="TBO160" s="4"/>
      <c r="TBP160" s="4"/>
      <c r="TBQ160" s="4"/>
      <c r="TBR160" s="4"/>
      <c r="TBS160" s="4"/>
      <c r="TBT160" s="4"/>
      <c r="TBU160" s="4"/>
      <c r="TBV160" s="4"/>
      <c r="TBW160" s="4"/>
      <c r="TBX160" s="4"/>
      <c r="TBY160" s="4"/>
      <c r="TBZ160" s="4"/>
      <c r="TCA160" s="4"/>
      <c r="TCB160" s="4"/>
      <c r="TCC160" s="4"/>
      <c r="TCD160" s="4"/>
      <c r="TCE160" s="4"/>
      <c r="TCF160" s="4"/>
      <c r="TCG160" s="4"/>
      <c r="TCH160" s="4"/>
      <c r="TCI160" s="4"/>
      <c r="TCJ160" s="4"/>
      <c r="TCK160" s="4"/>
      <c r="TCL160" s="4"/>
      <c r="TCM160" s="4"/>
      <c r="TCN160" s="4"/>
      <c r="TCO160" s="4"/>
      <c r="TCP160" s="4"/>
      <c r="TCQ160" s="4"/>
      <c r="TCR160" s="4"/>
      <c r="TCS160" s="4"/>
      <c r="TCT160" s="4"/>
      <c r="TCU160" s="4"/>
      <c r="TCV160" s="4"/>
      <c r="TCW160" s="4"/>
      <c r="TCX160" s="4"/>
      <c r="TCY160" s="4"/>
      <c r="TCZ160" s="4"/>
      <c r="TDA160" s="4"/>
      <c r="TDB160" s="4"/>
      <c r="TDC160" s="4"/>
      <c r="TDD160" s="4"/>
      <c r="TDE160" s="4"/>
      <c r="TDF160" s="4"/>
      <c r="TDG160" s="4"/>
      <c r="TDH160" s="4"/>
      <c r="TDI160" s="4"/>
      <c r="TDJ160" s="4"/>
      <c r="TDK160" s="4"/>
      <c r="TDL160" s="4"/>
      <c r="TDM160" s="4"/>
      <c r="TDN160" s="4"/>
      <c r="TDO160" s="4"/>
      <c r="TDP160" s="4"/>
      <c r="TDQ160" s="4"/>
      <c r="TDR160" s="4"/>
      <c r="TDS160" s="4"/>
      <c r="TDT160" s="4"/>
      <c r="TDU160" s="4"/>
      <c r="TDV160" s="4"/>
      <c r="TDW160" s="4"/>
      <c r="TDX160" s="4"/>
      <c r="TDY160" s="4"/>
      <c r="TDZ160" s="4"/>
      <c r="TEA160" s="4"/>
      <c r="TEB160" s="4"/>
      <c r="TEC160" s="4"/>
      <c r="TED160" s="4"/>
      <c r="TEE160" s="4"/>
      <c r="TEF160" s="4"/>
      <c r="TEG160" s="4"/>
      <c r="TEH160" s="4"/>
      <c r="TEI160" s="4"/>
      <c r="TEJ160" s="4"/>
      <c r="TEK160" s="4"/>
      <c r="TEL160" s="4"/>
      <c r="TEM160" s="4"/>
      <c r="TEN160" s="4"/>
      <c r="TEO160" s="4"/>
      <c r="TEP160" s="4"/>
      <c r="TEQ160" s="4"/>
      <c r="TER160" s="4"/>
      <c r="TES160" s="4"/>
      <c r="TET160" s="4"/>
      <c r="TEU160" s="4"/>
      <c r="TEV160" s="4"/>
      <c r="TEW160" s="4"/>
      <c r="TEX160" s="4"/>
      <c r="TEY160" s="4"/>
      <c r="TEZ160" s="4"/>
      <c r="TFA160" s="4"/>
      <c r="TFB160" s="4"/>
      <c r="TFC160" s="4"/>
      <c r="TFD160" s="4"/>
      <c r="TFE160" s="4"/>
      <c r="TFF160" s="4"/>
      <c r="TFG160" s="4"/>
      <c r="TFH160" s="4"/>
      <c r="TFI160" s="4"/>
      <c r="TFJ160" s="4"/>
      <c r="TFK160" s="4"/>
      <c r="TFL160" s="4"/>
      <c r="TFM160" s="4"/>
      <c r="TFN160" s="4"/>
      <c r="TFO160" s="4"/>
      <c r="TFP160" s="4"/>
      <c r="TFQ160" s="4"/>
      <c r="TFR160" s="4"/>
      <c r="TFS160" s="4"/>
      <c r="TFT160" s="4"/>
      <c r="TFU160" s="4"/>
      <c r="TFV160" s="4"/>
      <c r="TFW160" s="4"/>
      <c r="TFX160" s="4"/>
      <c r="TFY160" s="4"/>
      <c r="TFZ160" s="4"/>
      <c r="TGA160" s="4"/>
      <c r="TGB160" s="4"/>
      <c r="TGC160" s="4"/>
      <c r="TGD160" s="4"/>
      <c r="TGE160" s="4"/>
      <c r="TGF160" s="4"/>
      <c r="TGG160" s="4"/>
      <c r="TGH160" s="4"/>
      <c r="TGI160" s="4"/>
      <c r="TGJ160" s="4"/>
      <c r="TGK160" s="4"/>
      <c r="TGL160" s="4"/>
      <c r="TGM160" s="4"/>
      <c r="TGN160" s="4"/>
      <c r="TGO160" s="4"/>
      <c r="TGP160" s="4"/>
      <c r="TGQ160" s="4"/>
      <c r="TGR160" s="4"/>
      <c r="TGS160" s="4"/>
      <c r="TGT160" s="4"/>
      <c r="TGU160" s="4"/>
      <c r="TGV160" s="4"/>
      <c r="TGW160" s="4"/>
      <c r="TGX160" s="4"/>
      <c r="TGY160" s="4"/>
      <c r="TGZ160" s="4"/>
      <c r="THA160" s="4"/>
      <c r="THB160" s="4"/>
      <c r="THC160" s="4"/>
      <c r="THD160" s="4"/>
      <c r="THE160" s="4"/>
      <c r="THF160" s="4"/>
      <c r="THG160" s="4"/>
      <c r="THH160" s="4"/>
      <c r="THI160" s="4"/>
      <c r="THJ160" s="4"/>
      <c r="THK160" s="4"/>
      <c r="THL160" s="4"/>
      <c r="THM160" s="4"/>
      <c r="THN160" s="4"/>
      <c r="THO160" s="4"/>
      <c r="THP160" s="4"/>
      <c r="THQ160" s="4"/>
      <c r="THR160" s="4"/>
      <c r="THS160" s="4"/>
      <c r="THT160" s="4"/>
      <c r="THU160" s="4"/>
      <c r="THV160" s="4"/>
      <c r="THW160" s="4"/>
      <c r="THX160" s="4"/>
      <c r="THY160" s="4"/>
      <c r="THZ160" s="4"/>
      <c r="TIA160" s="4"/>
      <c r="TIB160" s="4"/>
      <c r="TIC160" s="4"/>
      <c r="TID160" s="4"/>
      <c r="TIE160" s="4"/>
      <c r="TIF160" s="4"/>
      <c r="TIG160" s="4"/>
      <c r="TIH160" s="4"/>
      <c r="TII160" s="4"/>
      <c r="TIJ160" s="4"/>
      <c r="TIK160" s="4"/>
      <c r="TIL160" s="4"/>
      <c r="TIM160" s="4"/>
      <c r="TIN160" s="4"/>
      <c r="TIO160" s="4"/>
      <c r="TIP160" s="4"/>
      <c r="TIQ160" s="4"/>
      <c r="TIR160" s="4"/>
      <c r="TIS160" s="4"/>
      <c r="TIT160" s="4"/>
      <c r="TIU160" s="4"/>
      <c r="TIV160" s="4"/>
      <c r="TIW160" s="4"/>
      <c r="TIX160" s="4"/>
      <c r="TIY160" s="4"/>
      <c r="TIZ160" s="4"/>
      <c r="TJA160" s="4"/>
      <c r="TJB160" s="4"/>
      <c r="TJC160" s="4"/>
      <c r="TJD160" s="4"/>
      <c r="TJE160" s="4"/>
      <c r="TJF160" s="4"/>
      <c r="TJG160" s="4"/>
      <c r="TJH160" s="4"/>
      <c r="TJI160" s="4"/>
      <c r="TJJ160" s="4"/>
      <c r="TJK160" s="4"/>
      <c r="TJL160" s="4"/>
      <c r="TJM160" s="4"/>
      <c r="TJN160" s="4"/>
      <c r="TJO160" s="4"/>
      <c r="TJP160" s="4"/>
      <c r="TJQ160" s="4"/>
      <c r="TJR160" s="4"/>
      <c r="TJS160" s="4"/>
      <c r="TJT160" s="4"/>
      <c r="TJU160" s="4"/>
      <c r="TJV160" s="4"/>
      <c r="TJW160" s="4"/>
      <c r="TJX160" s="4"/>
      <c r="TJY160" s="4"/>
      <c r="TJZ160" s="4"/>
      <c r="TKA160" s="4"/>
      <c r="TKB160" s="4"/>
      <c r="TKC160" s="4"/>
      <c r="TKD160" s="4"/>
      <c r="TKE160" s="4"/>
      <c r="TKF160" s="4"/>
      <c r="TKG160" s="4"/>
      <c r="TKH160" s="4"/>
      <c r="TKI160" s="4"/>
      <c r="TKJ160" s="4"/>
      <c r="TKK160" s="4"/>
      <c r="TKL160" s="4"/>
      <c r="TKM160" s="4"/>
      <c r="TKN160" s="4"/>
      <c r="TKO160" s="4"/>
      <c r="TKP160" s="4"/>
      <c r="TKQ160" s="4"/>
      <c r="TKR160" s="4"/>
      <c r="TKS160" s="4"/>
      <c r="TKT160" s="4"/>
      <c r="TKU160" s="4"/>
      <c r="TKV160" s="4"/>
      <c r="TKW160" s="4"/>
      <c r="TKX160" s="4"/>
      <c r="TKY160" s="4"/>
      <c r="TKZ160" s="4"/>
      <c r="TLA160" s="4"/>
      <c r="TLB160" s="4"/>
      <c r="TLC160" s="4"/>
      <c r="TLD160" s="4"/>
      <c r="TLE160" s="4"/>
      <c r="TLF160" s="4"/>
      <c r="TLG160" s="4"/>
      <c r="TLH160" s="4"/>
      <c r="TLI160" s="4"/>
      <c r="TLJ160" s="4"/>
      <c r="TLK160" s="4"/>
      <c r="TLL160" s="4"/>
      <c r="TLM160" s="4"/>
      <c r="TLN160" s="4"/>
      <c r="TLO160" s="4"/>
      <c r="TLP160" s="4"/>
      <c r="TLQ160" s="4"/>
      <c r="TLR160" s="4"/>
      <c r="TLS160" s="4"/>
      <c r="TLT160" s="4"/>
      <c r="TLU160" s="4"/>
      <c r="TLV160" s="4"/>
      <c r="TLW160" s="4"/>
      <c r="TLX160" s="4"/>
      <c r="TLY160" s="4"/>
      <c r="TLZ160" s="4"/>
      <c r="TMA160" s="4"/>
      <c r="TMB160" s="4"/>
      <c r="TMC160" s="4"/>
      <c r="TMD160" s="4"/>
      <c r="TME160" s="4"/>
      <c r="TMF160" s="4"/>
      <c r="TMG160" s="4"/>
      <c r="TMH160" s="4"/>
      <c r="TMI160" s="4"/>
      <c r="TMJ160" s="4"/>
      <c r="TMK160" s="4"/>
      <c r="TML160" s="4"/>
      <c r="TMM160" s="4"/>
      <c r="TMN160" s="4"/>
      <c r="TMO160" s="4"/>
      <c r="TMP160" s="4"/>
      <c r="TMQ160" s="4"/>
      <c r="TMR160" s="4"/>
      <c r="TMS160" s="4"/>
      <c r="TMT160" s="4"/>
      <c r="TMU160" s="4"/>
      <c r="TMV160" s="4"/>
      <c r="TMW160" s="4"/>
      <c r="TMX160" s="4"/>
      <c r="TMY160" s="4"/>
      <c r="TMZ160" s="4"/>
      <c r="TNA160" s="4"/>
      <c r="TNB160" s="4"/>
      <c r="TNC160" s="4"/>
      <c r="TND160" s="4"/>
      <c r="TNE160" s="4"/>
      <c r="TNF160" s="4"/>
      <c r="TNG160" s="4"/>
      <c r="TNH160" s="4"/>
      <c r="TNI160" s="4"/>
      <c r="TNJ160" s="4"/>
      <c r="TNK160" s="4"/>
      <c r="TNL160" s="4"/>
      <c r="TNM160" s="4"/>
      <c r="TNN160" s="4"/>
      <c r="TNO160" s="4"/>
      <c r="TNP160" s="4"/>
      <c r="TNQ160" s="4"/>
      <c r="TNR160" s="4"/>
      <c r="TNS160" s="4"/>
      <c r="TNT160" s="4"/>
      <c r="TNU160" s="4"/>
      <c r="TNV160" s="4"/>
      <c r="TNW160" s="4"/>
      <c r="TNX160" s="4"/>
      <c r="TNY160" s="4"/>
      <c r="TNZ160" s="4"/>
      <c r="TOA160" s="4"/>
      <c r="TOB160" s="4"/>
      <c r="TOC160" s="4"/>
      <c r="TOD160" s="4"/>
      <c r="TOE160" s="4"/>
      <c r="TOF160" s="4"/>
      <c r="TOG160" s="4"/>
      <c r="TOH160" s="4"/>
      <c r="TOI160" s="4"/>
      <c r="TOJ160" s="4"/>
      <c r="TOK160" s="4"/>
      <c r="TOL160" s="4"/>
      <c r="TOM160" s="4"/>
      <c r="TON160" s="4"/>
      <c r="TOO160" s="4"/>
      <c r="TOP160" s="4"/>
      <c r="TOQ160" s="4"/>
      <c r="TOR160" s="4"/>
      <c r="TOS160" s="4"/>
      <c r="TOT160" s="4"/>
      <c r="TOU160" s="4"/>
      <c r="TOV160" s="4"/>
      <c r="TOW160" s="4"/>
      <c r="TOX160" s="4"/>
      <c r="TOY160" s="4"/>
      <c r="TOZ160" s="4"/>
      <c r="TPA160" s="4"/>
      <c r="TPB160" s="4"/>
      <c r="TPC160" s="4"/>
      <c r="TPD160" s="4"/>
      <c r="TPE160" s="4"/>
      <c r="TPF160" s="4"/>
      <c r="TPG160" s="4"/>
      <c r="TPH160" s="4"/>
      <c r="TPI160" s="4"/>
      <c r="TPJ160" s="4"/>
      <c r="TPK160" s="4"/>
      <c r="TPL160" s="4"/>
      <c r="TPM160" s="4"/>
      <c r="TPN160" s="4"/>
      <c r="TPO160" s="4"/>
      <c r="TPP160" s="4"/>
      <c r="TPQ160" s="4"/>
      <c r="TPR160" s="4"/>
      <c r="TPS160" s="4"/>
      <c r="TPT160" s="4"/>
      <c r="TPU160" s="4"/>
      <c r="TPV160" s="4"/>
      <c r="TPW160" s="4"/>
      <c r="TPX160" s="4"/>
      <c r="TPY160" s="4"/>
      <c r="TPZ160" s="4"/>
      <c r="TQA160" s="4"/>
      <c r="TQB160" s="4"/>
      <c r="TQC160" s="4"/>
      <c r="TQD160" s="4"/>
      <c r="TQE160" s="4"/>
      <c r="TQF160" s="4"/>
      <c r="TQG160" s="4"/>
      <c r="TQH160" s="4"/>
      <c r="TQI160" s="4"/>
      <c r="TQJ160" s="4"/>
      <c r="TQK160" s="4"/>
      <c r="TQL160" s="4"/>
      <c r="TQM160" s="4"/>
      <c r="TQN160" s="4"/>
      <c r="TQO160" s="4"/>
      <c r="TQP160" s="4"/>
      <c r="TQQ160" s="4"/>
      <c r="TQR160" s="4"/>
      <c r="TQS160" s="4"/>
      <c r="TQT160" s="4"/>
      <c r="TQU160" s="4"/>
      <c r="TQV160" s="4"/>
      <c r="TQW160" s="4"/>
      <c r="TQX160" s="4"/>
      <c r="TQY160" s="4"/>
      <c r="TQZ160" s="4"/>
      <c r="TRA160" s="4"/>
      <c r="TRB160" s="4"/>
      <c r="TRC160" s="4"/>
      <c r="TRD160" s="4"/>
      <c r="TRE160" s="4"/>
      <c r="TRF160" s="4"/>
      <c r="TRG160" s="4"/>
      <c r="TRH160" s="4"/>
      <c r="TRI160" s="4"/>
      <c r="TRJ160" s="4"/>
      <c r="TRK160" s="4"/>
      <c r="TRL160" s="4"/>
      <c r="TRM160" s="4"/>
      <c r="TRN160" s="4"/>
      <c r="TRO160" s="4"/>
      <c r="TRP160" s="4"/>
      <c r="TRQ160" s="4"/>
      <c r="TRR160" s="4"/>
      <c r="TRS160" s="4"/>
      <c r="TRT160" s="4"/>
      <c r="TRU160" s="4"/>
      <c r="TRV160" s="4"/>
      <c r="TRW160" s="4"/>
      <c r="TRX160" s="4"/>
      <c r="TRY160" s="4"/>
      <c r="TRZ160" s="4"/>
      <c r="TSA160" s="4"/>
      <c r="TSB160" s="4"/>
      <c r="TSC160" s="4"/>
      <c r="TSD160" s="4"/>
      <c r="TSE160" s="4"/>
      <c r="TSF160" s="4"/>
      <c r="TSG160" s="4"/>
      <c r="TSH160" s="4"/>
      <c r="TSI160" s="4"/>
      <c r="TSJ160" s="4"/>
      <c r="TSK160" s="4"/>
      <c r="TSL160" s="4"/>
      <c r="TSM160" s="4"/>
      <c r="TSN160" s="4"/>
      <c r="TSO160" s="4"/>
      <c r="TSP160" s="4"/>
      <c r="TSQ160" s="4"/>
      <c r="TSR160" s="4"/>
      <c r="TSS160" s="4"/>
      <c r="TST160" s="4"/>
      <c r="TSU160" s="4"/>
      <c r="TSV160" s="4"/>
      <c r="TSW160" s="4"/>
      <c r="TSX160" s="4"/>
      <c r="TSY160" s="4"/>
      <c r="TSZ160" s="4"/>
      <c r="TTA160" s="4"/>
      <c r="TTB160" s="4"/>
      <c r="TTC160" s="4"/>
      <c r="TTD160" s="4"/>
      <c r="TTE160" s="4"/>
      <c r="TTF160" s="4"/>
      <c r="TTG160" s="4"/>
      <c r="TTH160" s="4"/>
      <c r="TTI160" s="4"/>
      <c r="TTJ160" s="4"/>
      <c r="TTK160" s="4"/>
      <c r="TTL160" s="4"/>
      <c r="TTM160" s="4"/>
      <c r="TTN160" s="4"/>
      <c r="TTO160" s="4"/>
      <c r="TTP160" s="4"/>
      <c r="TTQ160" s="4"/>
      <c r="TTR160" s="4"/>
      <c r="TTS160" s="4"/>
      <c r="TTT160" s="4"/>
      <c r="TTU160" s="4"/>
      <c r="TTV160" s="4"/>
      <c r="TTW160" s="4"/>
      <c r="TTX160" s="4"/>
      <c r="TTY160" s="4"/>
      <c r="TTZ160" s="4"/>
      <c r="TUA160" s="4"/>
      <c r="TUB160" s="4"/>
      <c r="TUC160" s="4"/>
      <c r="TUD160" s="4"/>
      <c r="TUE160" s="4"/>
      <c r="TUF160" s="4"/>
      <c r="TUG160" s="4"/>
      <c r="TUH160" s="4"/>
      <c r="TUI160" s="4"/>
      <c r="TUJ160" s="4"/>
      <c r="TUK160" s="4"/>
      <c r="TUL160" s="4"/>
      <c r="TUM160" s="4"/>
      <c r="TUN160" s="4"/>
      <c r="TUO160" s="4"/>
      <c r="TUP160" s="4"/>
      <c r="TUQ160" s="4"/>
      <c r="TUR160" s="4"/>
      <c r="TUS160" s="4"/>
      <c r="TUT160" s="4"/>
      <c r="TUU160" s="4"/>
      <c r="TUV160" s="4"/>
      <c r="TUW160" s="4"/>
      <c r="TUX160" s="4"/>
      <c r="TUY160" s="4"/>
      <c r="TUZ160" s="4"/>
      <c r="TVA160" s="4"/>
      <c r="TVB160" s="4"/>
      <c r="TVC160" s="4"/>
      <c r="TVD160" s="4"/>
      <c r="TVE160" s="4"/>
      <c r="TVF160" s="4"/>
      <c r="TVG160" s="4"/>
      <c r="TVH160" s="4"/>
      <c r="TVI160" s="4"/>
      <c r="TVJ160" s="4"/>
      <c r="TVK160" s="4"/>
      <c r="TVL160" s="4"/>
      <c r="TVM160" s="4"/>
      <c r="TVN160" s="4"/>
      <c r="TVO160" s="4"/>
      <c r="TVP160" s="4"/>
      <c r="TVQ160" s="4"/>
      <c r="TVR160" s="4"/>
      <c r="TVS160" s="4"/>
      <c r="TVT160" s="4"/>
      <c r="TVU160" s="4"/>
      <c r="TVV160" s="4"/>
      <c r="TVW160" s="4"/>
      <c r="TVX160" s="4"/>
      <c r="TVY160" s="4"/>
      <c r="TVZ160" s="4"/>
      <c r="TWA160" s="4"/>
      <c r="TWB160" s="4"/>
      <c r="TWC160" s="4"/>
      <c r="TWD160" s="4"/>
      <c r="TWE160" s="4"/>
      <c r="TWF160" s="4"/>
      <c r="TWG160" s="4"/>
      <c r="TWH160" s="4"/>
      <c r="TWI160" s="4"/>
      <c r="TWJ160" s="4"/>
      <c r="TWK160" s="4"/>
      <c r="TWL160" s="4"/>
      <c r="TWM160" s="4"/>
      <c r="TWN160" s="4"/>
      <c r="TWO160" s="4"/>
      <c r="TWP160" s="4"/>
      <c r="TWQ160" s="4"/>
      <c r="TWR160" s="4"/>
      <c r="TWS160" s="4"/>
      <c r="TWT160" s="4"/>
      <c r="TWU160" s="4"/>
      <c r="TWV160" s="4"/>
      <c r="TWW160" s="4"/>
      <c r="TWX160" s="4"/>
      <c r="TWY160" s="4"/>
      <c r="TWZ160" s="4"/>
      <c r="TXA160" s="4"/>
      <c r="TXB160" s="4"/>
      <c r="TXC160" s="4"/>
      <c r="TXD160" s="4"/>
      <c r="TXE160" s="4"/>
      <c r="TXF160" s="4"/>
      <c r="TXG160" s="4"/>
      <c r="TXH160" s="4"/>
      <c r="TXI160" s="4"/>
      <c r="TXJ160" s="4"/>
      <c r="TXK160" s="4"/>
      <c r="TXL160" s="4"/>
      <c r="TXM160" s="4"/>
      <c r="TXN160" s="4"/>
      <c r="TXO160" s="4"/>
      <c r="TXP160" s="4"/>
      <c r="TXQ160" s="4"/>
      <c r="TXR160" s="4"/>
      <c r="TXS160" s="4"/>
      <c r="TXT160" s="4"/>
      <c r="TXU160" s="4"/>
      <c r="TXV160" s="4"/>
      <c r="TXW160" s="4"/>
      <c r="TXX160" s="4"/>
      <c r="TXY160" s="4"/>
      <c r="TXZ160" s="4"/>
      <c r="TYA160" s="4"/>
      <c r="TYB160" s="4"/>
      <c r="TYC160" s="4"/>
      <c r="TYD160" s="4"/>
      <c r="TYE160" s="4"/>
      <c r="TYF160" s="4"/>
      <c r="TYG160" s="4"/>
      <c r="TYH160" s="4"/>
      <c r="TYI160" s="4"/>
      <c r="TYJ160" s="4"/>
      <c r="TYK160" s="4"/>
      <c r="TYL160" s="4"/>
      <c r="TYM160" s="4"/>
      <c r="TYN160" s="4"/>
      <c r="TYO160" s="4"/>
      <c r="TYP160" s="4"/>
      <c r="TYQ160" s="4"/>
      <c r="TYR160" s="4"/>
      <c r="TYS160" s="4"/>
      <c r="TYT160" s="4"/>
      <c r="TYU160" s="4"/>
      <c r="TYV160" s="4"/>
      <c r="TYW160" s="4"/>
      <c r="TYX160" s="4"/>
      <c r="TYY160" s="4"/>
      <c r="TYZ160" s="4"/>
      <c r="TZA160" s="4"/>
      <c r="TZB160" s="4"/>
      <c r="TZC160" s="4"/>
      <c r="TZD160" s="4"/>
      <c r="TZE160" s="4"/>
      <c r="TZF160" s="4"/>
      <c r="TZG160" s="4"/>
      <c r="TZH160" s="4"/>
      <c r="TZI160" s="4"/>
      <c r="TZJ160" s="4"/>
      <c r="TZK160" s="4"/>
      <c r="TZL160" s="4"/>
      <c r="TZM160" s="4"/>
      <c r="TZN160" s="4"/>
      <c r="TZO160" s="4"/>
      <c r="TZP160" s="4"/>
      <c r="TZQ160" s="4"/>
      <c r="TZR160" s="4"/>
      <c r="TZS160" s="4"/>
      <c r="TZT160" s="4"/>
      <c r="TZU160" s="4"/>
      <c r="TZV160" s="4"/>
      <c r="TZW160" s="4"/>
      <c r="TZX160" s="4"/>
      <c r="TZY160" s="4"/>
      <c r="TZZ160" s="4"/>
      <c r="UAA160" s="4"/>
      <c r="UAB160" s="4"/>
      <c r="UAC160" s="4"/>
      <c r="UAD160" s="4"/>
      <c r="UAE160" s="4"/>
      <c r="UAF160" s="4"/>
      <c r="UAG160" s="4"/>
      <c r="UAH160" s="4"/>
      <c r="UAI160" s="4"/>
      <c r="UAJ160" s="4"/>
      <c r="UAK160" s="4"/>
      <c r="UAL160" s="4"/>
      <c r="UAM160" s="4"/>
      <c r="UAN160" s="4"/>
      <c r="UAO160" s="4"/>
      <c r="UAP160" s="4"/>
      <c r="UAQ160" s="4"/>
      <c r="UAR160" s="4"/>
      <c r="UAS160" s="4"/>
      <c r="UAT160" s="4"/>
      <c r="UAU160" s="4"/>
      <c r="UAV160" s="4"/>
      <c r="UAW160" s="4"/>
      <c r="UAX160" s="4"/>
      <c r="UAY160" s="4"/>
      <c r="UAZ160" s="4"/>
      <c r="UBA160" s="4"/>
      <c r="UBB160" s="4"/>
      <c r="UBC160" s="4"/>
      <c r="UBD160" s="4"/>
      <c r="UBE160" s="4"/>
      <c r="UBF160" s="4"/>
      <c r="UBG160" s="4"/>
      <c r="UBH160" s="4"/>
      <c r="UBI160" s="4"/>
      <c r="UBJ160" s="4"/>
      <c r="UBK160" s="4"/>
      <c r="UBL160" s="4"/>
      <c r="UBM160" s="4"/>
      <c r="UBN160" s="4"/>
      <c r="UBO160" s="4"/>
      <c r="UBP160" s="4"/>
      <c r="UBQ160" s="4"/>
      <c r="UBR160" s="4"/>
      <c r="UBS160" s="4"/>
      <c r="UBT160" s="4"/>
      <c r="UBU160" s="4"/>
      <c r="UBV160" s="4"/>
      <c r="UBW160" s="4"/>
      <c r="UBX160" s="4"/>
      <c r="UBY160" s="4"/>
      <c r="UBZ160" s="4"/>
      <c r="UCA160" s="4"/>
      <c r="UCB160" s="4"/>
      <c r="UCC160" s="4"/>
      <c r="UCD160" s="4"/>
      <c r="UCE160" s="4"/>
      <c r="UCF160" s="4"/>
      <c r="UCG160" s="4"/>
      <c r="UCH160" s="4"/>
      <c r="UCI160" s="4"/>
      <c r="UCJ160" s="4"/>
      <c r="UCK160" s="4"/>
      <c r="UCL160" s="4"/>
      <c r="UCM160" s="4"/>
      <c r="UCN160" s="4"/>
      <c r="UCO160" s="4"/>
      <c r="UCP160" s="4"/>
      <c r="UCQ160" s="4"/>
      <c r="UCR160" s="4"/>
      <c r="UCS160" s="4"/>
      <c r="UCT160" s="4"/>
      <c r="UCU160" s="4"/>
      <c r="UCV160" s="4"/>
      <c r="UCW160" s="4"/>
      <c r="UCX160" s="4"/>
      <c r="UCY160" s="4"/>
      <c r="UCZ160" s="4"/>
      <c r="UDA160" s="4"/>
      <c r="UDB160" s="4"/>
      <c r="UDC160" s="4"/>
      <c r="UDD160" s="4"/>
      <c r="UDE160" s="4"/>
      <c r="UDF160" s="4"/>
      <c r="UDG160" s="4"/>
      <c r="UDH160" s="4"/>
      <c r="UDI160" s="4"/>
      <c r="UDJ160" s="4"/>
      <c r="UDK160" s="4"/>
      <c r="UDL160" s="4"/>
      <c r="UDM160" s="4"/>
      <c r="UDN160" s="4"/>
      <c r="UDO160" s="4"/>
      <c r="UDP160" s="4"/>
      <c r="UDQ160" s="4"/>
      <c r="UDR160" s="4"/>
      <c r="UDS160" s="4"/>
      <c r="UDT160" s="4"/>
      <c r="UDU160" s="4"/>
      <c r="UDV160" s="4"/>
      <c r="UDW160" s="4"/>
      <c r="UDX160" s="4"/>
      <c r="UDY160" s="4"/>
      <c r="UDZ160" s="4"/>
      <c r="UEA160" s="4"/>
      <c r="UEB160" s="4"/>
      <c r="UEC160" s="4"/>
      <c r="UED160" s="4"/>
      <c r="UEE160" s="4"/>
      <c r="UEF160" s="4"/>
      <c r="UEG160" s="4"/>
      <c r="UEH160" s="4"/>
      <c r="UEI160" s="4"/>
      <c r="UEJ160" s="4"/>
      <c r="UEK160" s="4"/>
      <c r="UEL160" s="4"/>
      <c r="UEM160" s="4"/>
      <c r="UEN160" s="4"/>
      <c r="UEO160" s="4"/>
      <c r="UEP160" s="4"/>
      <c r="UEQ160" s="4"/>
      <c r="UER160" s="4"/>
      <c r="UES160" s="4"/>
      <c r="UET160" s="4"/>
      <c r="UEU160" s="4"/>
      <c r="UEV160" s="4"/>
      <c r="UEW160" s="4"/>
      <c r="UEX160" s="4"/>
      <c r="UEY160" s="4"/>
      <c r="UEZ160" s="4"/>
      <c r="UFA160" s="4"/>
      <c r="UFB160" s="4"/>
      <c r="UFC160" s="4"/>
      <c r="UFD160" s="4"/>
      <c r="UFE160" s="4"/>
      <c r="UFF160" s="4"/>
      <c r="UFG160" s="4"/>
      <c r="UFH160" s="4"/>
      <c r="UFI160" s="4"/>
      <c r="UFJ160" s="4"/>
      <c r="UFK160" s="4"/>
      <c r="UFL160" s="4"/>
      <c r="UFM160" s="4"/>
      <c r="UFN160" s="4"/>
      <c r="UFO160" s="4"/>
      <c r="UFP160" s="4"/>
      <c r="UFQ160" s="4"/>
      <c r="UFR160" s="4"/>
      <c r="UFS160" s="4"/>
      <c r="UFT160" s="4"/>
      <c r="UFU160" s="4"/>
      <c r="UFV160" s="4"/>
      <c r="UFW160" s="4"/>
      <c r="UFX160" s="4"/>
      <c r="UFY160" s="4"/>
      <c r="UFZ160" s="4"/>
      <c r="UGA160" s="4"/>
      <c r="UGB160" s="4"/>
      <c r="UGC160" s="4"/>
      <c r="UGD160" s="4"/>
      <c r="UGE160" s="4"/>
      <c r="UGF160" s="4"/>
      <c r="UGG160" s="4"/>
      <c r="UGH160" s="4"/>
      <c r="UGI160" s="4"/>
      <c r="UGJ160" s="4"/>
      <c r="UGK160" s="4"/>
      <c r="UGL160" s="4"/>
      <c r="UGM160" s="4"/>
      <c r="UGN160" s="4"/>
      <c r="UGO160" s="4"/>
      <c r="UGP160" s="4"/>
      <c r="UGQ160" s="4"/>
      <c r="UGR160" s="4"/>
      <c r="UGS160" s="4"/>
      <c r="UGT160" s="4"/>
      <c r="UGU160" s="4"/>
      <c r="UGV160" s="4"/>
      <c r="UGW160" s="4"/>
      <c r="UGX160" s="4"/>
      <c r="UGY160" s="4"/>
      <c r="UGZ160" s="4"/>
      <c r="UHA160" s="4"/>
      <c r="UHB160" s="4"/>
      <c r="UHC160" s="4"/>
      <c r="UHD160" s="4"/>
      <c r="UHE160" s="4"/>
      <c r="UHF160" s="4"/>
      <c r="UHG160" s="4"/>
      <c r="UHH160" s="4"/>
      <c r="UHI160" s="4"/>
      <c r="UHJ160" s="4"/>
      <c r="UHK160" s="4"/>
      <c r="UHL160" s="4"/>
      <c r="UHM160" s="4"/>
      <c r="UHN160" s="4"/>
      <c r="UHO160" s="4"/>
      <c r="UHP160" s="4"/>
      <c r="UHQ160" s="4"/>
      <c r="UHR160" s="4"/>
      <c r="UHS160" s="4"/>
      <c r="UHT160" s="4"/>
      <c r="UHU160" s="4"/>
      <c r="UHV160" s="4"/>
      <c r="UHW160" s="4"/>
      <c r="UHX160" s="4"/>
      <c r="UHY160" s="4"/>
      <c r="UHZ160" s="4"/>
      <c r="UIA160" s="4"/>
      <c r="UIB160" s="4"/>
      <c r="UIC160" s="4"/>
      <c r="UID160" s="4"/>
      <c r="UIE160" s="4"/>
      <c r="UIF160" s="4"/>
      <c r="UIG160" s="4"/>
      <c r="UIH160" s="4"/>
      <c r="UII160" s="4"/>
      <c r="UIJ160" s="4"/>
      <c r="UIK160" s="4"/>
      <c r="UIL160" s="4"/>
      <c r="UIM160" s="4"/>
      <c r="UIN160" s="4"/>
      <c r="UIO160" s="4"/>
      <c r="UIP160" s="4"/>
      <c r="UIQ160" s="4"/>
      <c r="UIR160" s="4"/>
      <c r="UIS160" s="4"/>
      <c r="UIT160" s="4"/>
      <c r="UIU160" s="4"/>
      <c r="UIV160" s="4"/>
      <c r="UIW160" s="4"/>
      <c r="UIX160" s="4"/>
      <c r="UIY160" s="4"/>
      <c r="UIZ160" s="4"/>
      <c r="UJA160" s="4"/>
      <c r="UJB160" s="4"/>
      <c r="UJC160" s="4"/>
      <c r="UJD160" s="4"/>
      <c r="UJE160" s="4"/>
      <c r="UJF160" s="4"/>
      <c r="UJG160" s="4"/>
      <c r="UJH160" s="4"/>
      <c r="UJI160" s="4"/>
      <c r="UJJ160" s="4"/>
      <c r="UJK160" s="4"/>
      <c r="UJL160" s="4"/>
      <c r="UJM160" s="4"/>
      <c r="UJN160" s="4"/>
      <c r="UJO160" s="4"/>
      <c r="UJP160" s="4"/>
      <c r="UJQ160" s="4"/>
      <c r="UJR160" s="4"/>
      <c r="UJS160" s="4"/>
      <c r="UJT160" s="4"/>
      <c r="UJU160" s="4"/>
      <c r="UJV160" s="4"/>
      <c r="UJW160" s="4"/>
      <c r="UJX160" s="4"/>
      <c r="UJY160" s="4"/>
      <c r="UJZ160" s="4"/>
      <c r="UKA160" s="4"/>
      <c r="UKB160" s="4"/>
      <c r="UKC160" s="4"/>
      <c r="UKD160" s="4"/>
      <c r="UKE160" s="4"/>
      <c r="UKF160" s="4"/>
      <c r="UKG160" s="4"/>
      <c r="UKH160" s="4"/>
      <c r="UKI160" s="4"/>
      <c r="UKJ160" s="4"/>
      <c r="UKK160" s="4"/>
      <c r="UKL160" s="4"/>
      <c r="UKM160" s="4"/>
      <c r="UKN160" s="4"/>
      <c r="UKO160" s="4"/>
      <c r="UKP160" s="4"/>
      <c r="UKQ160" s="4"/>
      <c r="UKR160" s="4"/>
      <c r="UKS160" s="4"/>
      <c r="UKT160" s="4"/>
      <c r="UKU160" s="4"/>
      <c r="UKV160" s="4"/>
      <c r="UKW160" s="4"/>
      <c r="UKX160" s="4"/>
      <c r="UKY160" s="4"/>
      <c r="UKZ160" s="4"/>
      <c r="ULA160" s="4"/>
      <c r="ULB160" s="4"/>
      <c r="ULC160" s="4"/>
      <c r="ULD160" s="4"/>
      <c r="ULE160" s="4"/>
      <c r="ULF160" s="4"/>
      <c r="ULG160" s="4"/>
      <c r="ULH160" s="4"/>
      <c r="ULI160" s="4"/>
      <c r="ULJ160" s="4"/>
      <c r="ULK160" s="4"/>
      <c r="ULL160" s="4"/>
      <c r="ULM160" s="4"/>
      <c r="ULN160" s="4"/>
      <c r="ULO160" s="4"/>
      <c r="ULP160" s="4"/>
      <c r="ULQ160" s="4"/>
      <c r="ULR160" s="4"/>
      <c r="ULS160" s="4"/>
      <c r="ULT160" s="4"/>
      <c r="ULU160" s="4"/>
      <c r="ULV160" s="4"/>
      <c r="ULW160" s="4"/>
      <c r="ULX160" s="4"/>
      <c r="ULY160" s="4"/>
      <c r="ULZ160" s="4"/>
      <c r="UMA160" s="4"/>
      <c r="UMB160" s="4"/>
      <c r="UMC160" s="4"/>
      <c r="UMD160" s="4"/>
      <c r="UME160" s="4"/>
      <c r="UMF160" s="4"/>
      <c r="UMG160" s="4"/>
      <c r="UMH160" s="4"/>
      <c r="UMI160" s="4"/>
      <c r="UMJ160" s="4"/>
      <c r="UMK160" s="4"/>
      <c r="UML160" s="4"/>
      <c r="UMM160" s="4"/>
      <c r="UMN160" s="4"/>
      <c r="UMO160" s="4"/>
      <c r="UMP160" s="4"/>
      <c r="UMQ160" s="4"/>
      <c r="UMR160" s="4"/>
      <c r="UMS160" s="4"/>
      <c r="UMT160" s="4"/>
      <c r="UMU160" s="4"/>
      <c r="UMV160" s="4"/>
      <c r="UMW160" s="4"/>
      <c r="UMX160" s="4"/>
      <c r="UMY160" s="4"/>
      <c r="UMZ160" s="4"/>
      <c r="UNA160" s="4"/>
      <c r="UNB160" s="4"/>
      <c r="UNC160" s="4"/>
      <c r="UND160" s="4"/>
      <c r="UNE160" s="4"/>
      <c r="UNF160" s="4"/>
      <c r="UNG160" s="4"/>
      <c r="UNH160" s="4"/>
      <c r="UNI160" s="4"/>
      <c r="UNJ160" s="4"/>
      <c r="UNK160" s="4"/>
      <c r="UNL160" s="4"/>
      <c r="UNM160" s="4"/>
      <c r="UNN160" s="4"/>
      <c r="UNO160" s="4"/>
      <c r="UNP160" s="4"/>
      <c r="UNQ160" s="4"/>
      <c r="UNR160" s="4"/>
      <c r="UNS160" s="4"/>
      <c r="UNT160" s="4"/>
      <c r="UNU160" s="4"/>
      <c r="UNV160" s="4"/>
      <c r="UNW160" s="4"/>
      <c r="UNX160" s="4"/>
      <c r="UNY160" s="4"/>
      <c r="UNZ160" s="4"/>
      <c r="UOA160" s="4"/>
      <c r="UOB160" s="4"/>
      <c r="UOC160" s="4"/>
      <c r="UOD160" s="4"/>
      <c r="UOE160" s="4"/>
      <c r="UOF160" s="4"/>
      <c r="UOG160" s="4"/>
      <c r="UOH160" s="4"/>
      <c r="UOI160" s="4"/>
      <c r="UOJ160" s="4"/>
      <c r="UOK160" s="4"/>
      <c r="UOL160" s="4"/>
      <c r="UOM160" s="4"/>
      <c r="UON160" s="4"/>
      <c r="UOO160" s="4"/>
      <c r="UOP160" s="4"/>
      <c r="UOQ160" s="4"/>
      <c r="UOR160" s="4"/>
      <c r="UOS160" s="4"/>
      <c r="UOT160" s="4"/>
      <c r="UOU160" s="4"/>
      <c r="UOV160" s="4"/>
      <c r="UOW160" s="4"/>
      <c r="UOX160" s="4"/>
      <c r="UOY160" s="4"/>
      <c r="UOZ160" s="4"/>
      <c r="UPA160" s="4"/>
      <c r="UPB160" s="4"/>
      <c r="UPC160" s="4"/>
      <c r="UPD160" s="4"/>
      <c r="UPE160" s="4"/>
      <c r="UPF160" s="4"/>
      <c r="UPG160" s="4"/>
      <c r="UPH160" s="4"/>
      <c r="UPI160" s="4"/>
      <c r="UPJ160" s="4"/>
      <c r="UPK160" s="4"/>
      <c r="UPL160" s="4"/>
      <c r="UPM160" s="4"/>
      <c r="UPN160" s="4"/>
      <c r="UPO160" s="4"/>
      <c r="UPP160" s="4"/>
      <c r="UPQ160" s="4"/>
      <c r="UPR160" s="4"/>
      <c r="UPS160" s="4"/>
      <c r="UPT160" s="4"/>
      <c r="UPU160" s="4"/>
      <c r="UPV160" s="4"/>
      <c r="UPW160" s="4"/>
      <c r="UPX160" s="4"/>
      <c r="UPY160" s="4"/>
      <c r="UPZ160" s="4"/>
      <c r="UQA160" s="4"/>
      <c r="UQB160" s="4"/>
      <c r="UQC160" s="4"/>
      <c r="UQD160" s="4"/>
      <c r="UQE160" s="4"/>
      <c r="UQF160" s="4"/>
      <c r="UQG160" s="4"/>
      <c r="UQH160" s="4"/>
      <c r="UQI160" s="4"/>
      <c r="UQJ160" s="4"/>
      <c r="UQK160" s="4"/>
      <c r="UQL160" s="4"/>
      <c r="UQM160" s="4"/>
      <c r="UQN160" s="4"/>
      <c r="UQO160" s="4"/>
      <c r="UQP160" s="4"/>
      <c r="UQQ160" s="4"/>
      <c r="UQR160" s="4"/>
      <c r="UQS160" s="4"/>
      <c r="UQT160" s="4"/>
      <c r="UQU160" s="4"/>
      <c r="UQV160" s="4"/>
      <c r="UQW160" s="4"/>
      <c r="UQX160" s="4"/>
      <c r="UQY160" s="4"/>
      <c r="UQZ160" s="4"/>
      <c r="URA160" s="4"/>
      <c r="URB160" s="4"/>
      <c r="URC160" s="4"/>
      <c r="URD160" s="4"/>
      <c r="URE160" s="4"/>
      <c r="URF160" s="4"/>
      <c r="URG160" s="4"/>
      <c r="URH160" s="4"/>
      <c r="URI160" s="4"/>
      <c r="URJ160" s="4"/>
      <c r="URK160" s="4"/>
      <c r="URL160" s="4"/>
      <c r="URM160" s="4"/>
      <c r="URN160" s="4"/>
      <c r="URO160" s="4"/>
      <c r="URP160" s="4"/>
      <c r="URQ160" s="4"/>
      <c r="URR160" s="4"/>
      <c r="URS160" s="4"/>
      <c r="URT160" s="4"/>
      <c r="URU160" s="4"/>
      <c r="URV160" s="4"/>
      <c r="URW160" s="4"/>
      <c r="URX160" s="4"/>
      <c r="URY160" s="4"/>
      <c r="URZ160" s="4"/>
      <c r="USA160" s="4"/>
      <c r="USB160" s="4"/>
      <c r="USC160" s="4"/>
      <c r="USD160" s="4"/>
      <c r="USE160" s="4"/>
      <c r="USF160" s="4"/>
      <c r="USG160" s="4"/>
      <c r="USH160" s="4"/>
      <c r="USI160" s="4"/>
      <c r="USJ160" s="4"/>
      <c r="USK160" s="4"/>
      <c r="USL160" s="4"/>
      <c r="USM160" s="4"/>
      <c r="USN160" s="4"/>
      <c r="USO160" s="4"/>
      <c r="USP160" s="4"/>
      <c r="USQ160" s="4"/>
      <c r="USR160" s="4"/>
      <c r="USS160" s="4"/>
      <c r="UST160" s="4"/>
      <c r="USU160" s="4"/>
      <c r="USV160" s="4"/>
      <c r="USW160" s="4"/>
      <c r="USX160" s="4"/>
      <c r="USY160" s="4"/>
      <c r="USZ160" s="4"/>
      <c r="UTA160" s="4"/>
      <c r="UTB160" s="4"/>
      <c r="UTC160" s="4"/>
      <c r="UTD160" s="4"/>
      <c r="UTE160" s="4"/>
      <c r="UTF160" s="4"/>
      <c r="UTG160" s="4"/>
      <c r="UTH160" s="4"/>
      <c r="UTI160" s="4"/>
      <c r="UTJ160" s="4"/>
      <c r="UTK160" s="4"/>
      <c r="UTL160" s="4"/>
      <c r="UTM160" s="4"/>
      <c r="UTN160" s="4"/>
      <c r="UTO160" s="4"/>
      <c r="UTP160" s="4"/>
      <c r="UTQ160" s="4"/>
      <c r="UTR160" s="4"/>
      <c r="UTS160" s="4"/>
      <c r="UTT160" s="4"/>
      <c r="UTU160" s="4"/>
      <c r="UTV160" s="4"/>
      <c r="UTW160" s="4"/>
      <c r="UTX160" s="4"/>
      <c r="UTY160" s="4"/>
      <c r="UTZ160" s="4"/>
      <c r="UUA160" s="4"/>
      <c r="UUB160" s="4"/>
      <c r="UUC160" s="4"/>
      <c r="UUD160" s="4"/>
      <c r="UUE160" s="4"/>
      <c r="UUF160" s="4"/>
      <c r="UUG160" s="4"/>
      <c r="UUH160" s="4"/>
      <c r="UUI160" s="4"/>
      <c r="UUJ160" s="4"/>
      <c r="UUK160" s="4"/>
      <c r="UUL160" s="4"/>
      <c r="UUM160" s="4"/>
      <c r="UUN160" s="4"/>
      <c r="UUO160" s="4"/>
      <c r="UUP160" s="4"/>
      <c r="UUQ160" s="4"/>
      <c r="UUR160" s="4"/>
      <c r="UUS160" s="4"/>
      <c r="UUT160" s="4"/>
      <c r="UUU160" s="4"/>
      <c r="UUV160" s="4"/>
      <c r="UUW160" s="4"/>
      <c r="UUX160" s="4"/>
      <c r="UUY160" s="4"/>
      <c r="UUZ160" s="4"/>
      <c r="UVA160" s="4"/>
      <c r="UVB160" s="4"/>
      <c r="UVC160" s="4"/>
      <c r="UVD160" s="4"/>
      <c r="UVE160" s="4"/>
      <c r="UVF160" s="4"/>
      <c r="UVG160" s="4"/>
      <c r="UVH160" s="4"/>
      <c r="UVI160" s="4"/>
      <c r="UVJ160" s="4"/>
      <c r="UVK160" s="4"/>
      <c r="UVL160" s="4"/>
      <c r="UVM160" s="4"/>
      <c r="UVN160" s="4"/>
      <c r="UVO160" s="4"/>
      <c r="UVP160" s="4"/>
      <c r="UVQ160" s="4"/>
      <c r="UVR160" s="4"/>
      <c r="UVS160" s="4"/>
      <c r="UVT160" s="4"/>
      <c r="UVU160" s="4"/>
      <c r="UVV160" s="4"/>
      <c r="UVW160" s="4"/>
      <c r="UVX160" s="4"/>
      <c r="UVY160" s="4"/>
      <c r="UVZ160" s="4"/>
      <c r="UWA160" s="4"/>
      <c r="UWB160" s="4"/>
      <c r="UWC160" s="4"/>
      <c r="UWD160" s="4"/>
      <c r="UWE160" s="4"/>
      <c r="UWF160" s="4"/>
      <c r="UWG160" s="4"/>
      <c r="UWH160" s="4"/>
      <c r="UWI160" s="4"/>
      <c r="UWJ160" s="4"/>
      <c r="UWK160" s="4"/>
      <c r="UWL160" s="4"/>
      <c r="UWM160" s="4"/>
      <c r="UWN160" s="4"/>
      <c r="UWO160" s="4"/>
      <c r="UWP160" s="4"/>
      <c r="UWQ160" s="4"/>
      <c r="UWR160" s="4"/>
      <c r="UWS160" s="4"/>
      <c r="UWT160" s="4"/>
      <c r="UWU160" s="4"/>
      <c r="UWV160" s="4"/>
      <c r="UWW160" s="4"/>
      <c r="UWX160" s="4"/>
      <c r="UWY160" s="4"/>
      <c r="UWZ160" s="4"/>
      <c r="UXA160" s="4"/>
      <c r="UXB160" s="4"/>
      <c r="UXC160" s="4"/>
      <c r="UXD160" s="4"/>
      <c r="UXE160" s="4"/>
      <c r="UXF160" s="4"/>
      <c r="UXG160" s="4"/>
      <c r="UXH160" s="4"/>
      <c r="UXI160" s="4"/>
      <c r="UXJ160" s="4"/>
      <c r="UXK160" s="4"/>
      <c r="UXL160" s="4"/>
      <c r="UXM160" s="4"/>
      <c r="UXN160" s="4"/>
      <c r="UXO160" s="4"/>
      <c r="UXP160" s="4"/>
      <c r="UXQ160" s="4"/>
      <c r="UXR160" s="4"/>
      <c r="UXS160" s="4"/>
      <c r="UXT160" s="4"/>
      <c r="UXU160" s="4"/>
      <c r="UXV160" s="4"/>
      <c r="UXW160" s="4"/>
      <c r="UXX160" s="4"/>
      <c r="UXY160" s="4"/>
      <c r="UXZ160" s="4"/>
      <c r="UYA160" s="4"/>
      <c r="UYB160" s="4"/>
      <c r="UYC160" s="4"/>
      <c r="UYD160" s="4"/>
      <c r="UYE160" s="4"/>
      <c r="UYF160" s="4"/>
      <c r="UYG160" s="4"/>
      <c r="UYH160" s="4"/>
      <c r="UYI160" s="4"/>
      <c r="UYJ160" s="4"/>
      <c r="UYK160" s="4"/>
      <c r="UYL160" s="4"/>
      <c r="UYM160" s="4"/>
      <c r="UYN160" s="4"/>
      <c r="UYO160" s="4"/>
      <c r="UYP160" s="4"/>
      <c r="UYQ160" s="4"/>
      <c r="UYR160" s="4"/>
      <c r="UYS160" s="4"/>
      <c r="UYT160" s="4"/>
      <c r="UYU160" s="4"/>
      <c r="UYV160" s="4"/>
      <c r="UYW160" s="4"/>
      <c r="UYX160" s="4"/>
      <c r="UYY160" s="4"/>
      <c r="UYZ160" s="4"/>
      <c r="UZA160" s="4"/>
      <c r="UZB160" s="4"/>
      <c r="UZC160" s="4"/>
      <c r="UZD160" s="4"/>
      <c r="UZE160" s="4"/>
      <c r="UZF160" s="4"/>
      <c r="UZG160" s="4"/>
      <c r="UZH160" s="4"/>
      <c r="UZI160" s="4"/>
      <c r="UZJ160" s="4"/>
      <c r="UZK160" s="4"/>
      <c r="UZL160" s="4"/>
      <c r="UZM160" s="4"/>
      <c r="UZN160" s="4"/>
      <c r="UZO160" s="4"/>
      <c r="UZP160" s="4"/>
      <c r="UZQ160" s="4"/>
      <c r="UZR160" s="4"/>
      <c r="UZS160" s="4"/>
      <c r="UZT160" s="4"/>
      <c r="UZU160" s="4"/>
      <c r="UZV160" s="4"/>
      <c r="UZW160" s="4"/>
      <c r="UZX160" s="4"/>
      <c r="UZY160" s="4"/>
      <c r="UZZ160" s="4"/>
      <c r="VAA160" s="4"/>
      <c r="VAB160" s="4"/>
      <c r="VAC160" s="4"/>
      <c r="VAD160" s="4"/>
      <c r="VAE160" s="4"/>
      <c r="VAF160" s="4"/>
      <c r="VAG160" s="4"/>
      <c r="VAH160" s="4"/>
      <c r="VAI160" s="4"/>
      <c r="VAJ160" s="4"/>
      <c r="VAK160" s="4"/>
      <c r="VAL160" s="4"/>
      <c r="VAM160" s="4"/>
      <c r="VAN160" s="4"/>
      <c r="VAO160" s="4"/>
      <c r="VAP160" s="4"/>
      <c r="VAQ160" s="4"/>
      <c r="VAR160" s="4"/>
      <c r="VAS160" s="4"/>
      <c r="VAT160" s="4"/>
      <c r="VAU160" s="4"/>
      <c r="VAV160" s="4"/>
      <c r="VAW160" s="4"/>
      <c r="VAX160" s="4"/>
      <c r="VAY160" s="4"/>
      <c r="VAZ160" s="4"/>
      <c r="VBA160" s="4"/>
      <c r="VBB160" s="4"/>
      <c r="VBC160" s="4"/>
      <c r="VBD160" s="4"/>
      <c r="VBE160" s="4"/>
      <c r="VBF160" s="4"/>
      <c r="VBG160" s="4"/>
      <c r="VBH160" s="4"/>
      <c r="VBI160" s="4"/>
      <c r="VBJ160" s="4"/>
      <c r="VBK160" s="4"/>
      <c r="VBL160" s="4"/>
      <c r="VBM160" s="4"/>
      <c r="VBN160" s="4"/>
      <c r="VBO160" s="4"/>
      <c r="VBP160" s="4"/>
      <c r="VBQ160" s="4"/>
      <c r="VBR160" s="4"/>
      <c r="VBS160" s="4"/>
      <c r="VBT160" s="4"/>
      <c r="VBU160" s="4"/>
      <c r="VBV160" s="4"/>
      <c r="VBW160" s="4"/>
      <c r="VBX160" s="4"/>
      <c r="VBY160" s="4"/>
      <c r="VBZ160" s="4"/>
      <c r="VCA160" s="4"/>
      <c r="VCB160" s="4"/>
      <c r="VCC160" s="4"/>
      <c r="VCD160" s="4"/>
      <c r="VCE160" s="4"/>
      <c r="VCF160" s="4"/>
      <c r="VCG160" s="4"/>
      <c r="VCH160" s="4"/>
      <c r="VCI160" s="4"/>
      <c r="VCJ160" s="4"/>
      <c r="VCK160" s="4"/>
      <c r="VCL160" s="4"/>
      <c r="VCM160" s="4"/>
      <c r="VCN160" s="4"/>
      <c r="VCO160" s="4"/>
      <c r="VCP160" s="4"/>
      <c r="VCQ160" s="4"/>
      <c r="VCR160" s="4"/>
      <c r="VCS160" s="4"/>
      <c r="VCT160" s="4"/>
      <c r="VCU160" s="4"/>
      <c r="VCV160" s="4"/>
      <c r="VCW160" s="4"/>
      <c r="VCX160" s="4"/>
      <c r="VCY160" s="4"/>
      <c r="VCZ160" s="4"/>
      <c r="VDA160" s="4"/>
      <c r="VDB160" s="4"/>
      <c r="VDC160" s="4"/>
      <c r="VDD160" s="4"/>
      <c r="VDE160" s="4"/>
      <c r="VDF160" s="4"/>
      <c r="VDG160" s="4"/>
      <c r="VDH160" s="4"/>
      <c r="VDI160" s="4"/>
      <c r="VDJ160" s="4"/>
      <c r="VDK160" s="4"/>
      <c r="VDL160" s="4"/>
      <c r="VDM160" s="4"/>
      <c r="VDN160" s="4"/>
      <c r="VDO160" s="4"/>
      <c r="VDP160" s="4"/>
      <c r="VDQ160" s="4"/>
      <c r="VDR160" s="4"/>
      <c r="VDS160" s="4"/>
      <c r="VDT160" s="4"/>
      <c r="VDU160" s="4"/>
      <c r="VDV160" s="4"/>
      <c r="VDW160" s="4"/>
      <c r="VDX160" s="4"/>
      <c r="VDY160" s="4"/>
      <c r="VDZ160" s="4"/>
      <c r="VEA160" s="4"/>
      <c r="VEB160" s="4"/>
      <c r="VEC160" s="4"/>
      <c r="VED160" s="4"/>
      <c r="VEE160" s="4"/>
      <c r="VEF160" s="4"/>
      <c r="VEG160" s="4"/>
      <c r="VEH160" s="4"/>
      <c r="VEI160" s="4"/>
      <c r="VEJ160" s="4"/>
      <c r="VEK160" s="4"/>
      <c r="VEL160" s="4"/>
      <c r="VEM160" s="4"/>
      <c r="VEN160" s="4"/>
      <c r="VEO160" s="4"/>
      <c r="VEP160" s="4"/>
      <c r="VEQ160" s="4"/>
      <c r="VER160" s="4"/>
      <c r="VES160" s="4"/>
      <c r="VET160" s="4"/>
      <c r="VEU160" s="4"/>
      <c r="VEV160" s="4"/>
      <c r="VEW160" s="4"/>
      <c r="VEX160" s="4"/>
      <c r="VEY160" s="4"/>
      <c r="VEZ160" s="4"/>
      <c r="VFA160" s="4"/>
      <c r="VFB160" s="4"/>
      <c r="VFC160" s="4"/>
      <c r="VFD160" s="4"/>
      <c r="VFE160" s="4"/>
      <c r="VFF160" s="4"/>
      <c r="VFG160" s="4"/>
      <c r="VFH160" s="4"/>
      <c r="VFI160" s="4"/>
      <c r="VFJ160" s="4"/>
      <c r="VFK160" s="4"/>
      <c r="VFL160" s="4"/>
      <c r="VFM160" s="4"/>
      <c r="VFN160" s="4"/>
      <c r="VFO160" s="4"/>
      <c r="VFP160" s="4"/>
      <c r="VFQ160" s="4"/>
      <c r="VFR160" s="4"/>
      <c r="VFS160" s="4"/>
      <c r="VFT160" s="4"/>
      <c r="VFU160" s="4"/>
      <c r="VFV160" s="4"/>
      <c r="VFW160" s="4"/>
      <c r="VFX160" s="4"/>
      <c r="VFY160" s="4"/>
      <c r="VFZ160" s="4"/>
      <c r="VGA160" s="4"/>
      <c r="VGB160" s="4"/>
      <c r="VGC160" s="4"/>
      <c r="VGD160" s="4"/>
      <c r="VGE160" s="4"/>
      <c r="VGF160" s="4"/>
      <c r="VGG160" s="4"/>
      <c r="VGH160" s="4"/>
      <c r="VGI160" s="4"/>
      <c r="VGJ160" s="4"/>
      <c r="VGK160" s="4"/>
      <c r="VGL160" s="4"/>
      <c r="VGM160" s="4"/>
      <c r="VGN160" s="4"/>
      <c r="VGO160" s="4"/>
      <c r="VGP160" s="4"/>
      <c r="VGQ160" s="4"/>
      <c r="VGR160" s="4"/>
      <c r="VGS160" s="4"/>
      <c r="VGT160" s="4"/>
      <c r="VGU160" s="4"/>
      <c r="VGV160" s="4"/>
      <c r="VGW160" s="4"/>
      <c r="VGX160" s="4"/>
      <c r="VGY160" s="4"/>
      <c r="VGZ160" s="4"/>
      <c r="VHA160" s="4"/>
      <c r="VHB160" s="4"/>
      <c r="VHC160" s="4"/>
      <c r="VHD160" s="4"/>
      <c r="VHE160" s="4"/>
      <c r="VHF160" s="4"/>
      <c r="VHG160" s="4"/>
      <c r="VHH160" s="4"/>
      <c r="VHI160" s="4"/>
      <c r="VHJ160" s="4"/>
      <c r="VHK160" s="4"/>
      <c r="VHL160" s="4"/>
      <c r="VHM160" s="4"/>
      <c r="VHN160" s="4"/>
      <c r="VHO160" s="4"/>
      <c r="VHP160" s="4"/>
      <c r="VHQ160" s="4"/>
      <c r="VHR160" s="4"/>
      <c r="VHS160" s="4"/>
      <c r="VHT160" s="4"/>
      <c r="VHU160" s="4"/>
      <c r="VHV160" s="4"/>
      <c r="VHW160" s="4"/>
      <c r="VHX160" s="4"/>
      <c r="VHY160" s="4"/>
      <c r="VHZ160" s="4"/>
      <c r="VIA160" s="4"/>
      <c r="VIB160" s="4"/>
      <c r="VIC160" s="4"/>
      <c r="VID160" s="4"/>
      <c r="VIE160" s="4"/>
      <c r="VIF160" s="4"/>
      <c r="VIG160" s="4"/>
      <c r="VIH160" s="4"/>
      <c r="VII160" s="4"/>
      <c r="VIJ160" s="4"/>
      <c r="VIK160" s="4"/>
      <c r="VIL160" s="4"/>
      <c r="VIM160" s="4"/>
      <c r="VIN160" s="4"/>
      <c r="VIO160" s="4"/>
      <c r="VIP160" s="4"/>
      <c r="VIQ160" s="4"/>
      <c r="VIR160" s="4"/>
      <c r="VIS160" s="4"/>
      <c r="VIT160" s="4"/>
      <c r="VIU160" s="4"/>
      <c r="VIV160" s="4"/>
      <c r="VIW160" s="4"/>
      <c r="VIX160" s="4"/>
      <c r="VIY160" s="4"/>
      <c r="VIZ160" s="4"/>
      <c r="VJA160" s="4"/>
      <c r="VJB160" s="4"/>
      <c r="VJC160" s="4"/>
      <c r="VJD160" s="4"/>
      <c r="VJE160" s="4"/>
      <c r="VJF160" s="4"/>
      <c r="VJG160" s="4"/>
      <c r="VJH160" s="4"/>
      <c r="VJI160" s="4"/>
      <c r="VJJ160" s="4"/>
      <c r="VJK160" s="4"/>
      <c r="VJL160" s="4"/>
      <c r="VJM160" s="4"/>
      <c r="VJN160" s="4"/>
      <c r="VJO160" s="4"/>
      <c r="VJP160" s="4"/>
      <c r="VJQ160" s="4"/>
      <c r="VJR160" s="4"/>
      <c r="VJS160" s="4"/>
      <c r="VJT160" s="4"/>
      <c r="VJU160" s="4"/>
      <c r="VJV160" s="4"/>
      <c r="VJW160" s="4"/>
      <c r="VJX160" s="4"/>
      <c r="VJY160" s="4"/>
      <c r="VJZ160" s="4"/>
      <c r="VKA160" s="4"/>
      <c r="VKB160" s="4"/>
      <c r="VKC160" s="4"/>
      <c r="VKD160" s="4"/>
      <c r="VKE160" s="4"/>
      <c r="VKF160" s="4"/>
      <c r="VKG160" s="4"/>
      <c r="VKH160" s="4"/>
      <c r="VKI160" s="4"/>
      <c r="VKJ160" s="4"/>
      <c r="VKK160" s="4"/>
      <c r="VKL160" s="4"/>
      <c r="VKM160" s="4"/>
      <c r="VKN160" s="4"/>
      <c r="VKO160" s="4"/>
      <c r="VKP160" s="4"/>
      <c r="VKQ160" s="4"/>
      <c r="VKR160" s="4"/>
      <c r="VKS160" s="4"/>
      <c r="VKT160" s="4"/>
      <c r="VKU160" s="4"/>
      <c r="VKV160" s="4"/>
      <c r="VKW160" s="4"/>
      <c r="VKX160" s="4"/>
      <c r="VKY160" s="4"/>
      <c r="VKZ160" s="4"/>
      <c r="VLA160" s="4"/>
      <c r="VLB160" s="4"/>
      <c r="VLC160" s="4"/>
      <c r="VLD160" s="4"/>
      <c r="VLE160" s="4"/>
      <c r="VLF160" s="4"/>
      <c r="VLG160" s="4"/>
      <c r="VLH160" s="4"/>
      <c r="VLI160" s="4"/>
      <c r="VLJ160" s="4"/>
      <c r="VLK160" s="4"/>
      <c r="VLL160" s="4"/>
      <c r="VLM160" s="4"/>
      <c r="VLN160" s="4"/>
      <c r="VLO160" s="4"/>
      <c r="VLP160" s="4"/>
      <c r="VLQ160" s="4"/>
      <c r="VLR160" s="4"/>
      <c r="VLS160" s="4"/>
      <c r="VLT160" s="4"/>
      <c r="VLU160" s="4"/>
      <c r="VLV160" s="4"/>
      <c r="VLW160" s="4"/>
      <c r="VLX160" s="4"/>
      <c r="VLY160" s="4"/>
      <c r="VLZ160" s="4"/>
      <c r="VMA160" s="4"/>
      <c r="VMB160" s="4"/>
      <c r="VMC160" s="4"/>
      <c r="VMD160" s="4"/>
      <c r="VME160" s="4"/>
      <c r="VMF160" s="4"/>
      <c r="VMG160" s="4"/>
      <c r="VMH160" s="4"/>
      <c r="VMI160" s="4"/>
      <c r="VMJ160" s="4"/>
      <c r="VMK160" s="4"/>
      <c r="VML160" s="4"/>
      <c r="VMM160" s="4"/>
      <c r="VMN160" s="4"/>
      <c r="VMO160" s="4"/>
      <c r="VMP160" s="4"/>
      <c r="VMQ160" s="4"/>
      <c r="VMR160" s="4"/>
      <c r="VMS160" s="4"/>
      <c r="VMT160" s="4"/>
      <c r="VMU160" s="4"/>
      <c r="VMV160" s="4"/>
      <c r="VMW160" s="4"/>
      <c r="VMX160" s="4"/>
      <c r="VMY160" s="4"/>
      <c r="VMZ160" s="4"/>
      <c r="VNA160" s="4"/>
      <c r="VNB160" s="4"/>
      <c r="VNC160" s="4"/>
      <c r="VND160" s="4"/>
      <c r="VNE160" s="4"/>
      <c r="VNF160" s="4"/>
      <c r="VNG160" s="4"/>
      <c r="VNH160" s="4"/>
      <c r="VNI160" s="4"/>
      <c r="VNJ160" s="4"/>
      <c r="VNK160" s="4"/>
      <c r="VNL160" s="4"/>
      <c r="VNM160" s="4"/>
      <c r="VNN160" s="4"/>
      <c r="VNO160" s="4"/>
      <c r="VNP160" s="4"/>
      <c r="VNQ160" s="4"/>
      <c r="VNR160" s="4"/>
      <c r="VNS160" s="4"/>
      <c r="VNT160" s="4"/>
      <c r="VNU160" s="4"/>
      <c r="VNV160" s="4"/>
      <c r="VNW160" s="4"/>
      <c r="VNX160" s="4"/>
      <c r="VNY160" s="4"/>
      <c r="VNZ160" s="4"/>
      <c r="VOA160" s="4"/>
      <c r="VOB160" s="4"/>
      <c r="VOC160" s="4"/>
      <c r="VOD160" s="4"/>
      <c r="VOE160" s="4"/>
      <c r="VOF160" s="4"/>
      <c r="VOG160" s="4"/>
      <c r="VOH160" s="4"/>
      <c r="VOI160" s="4"/>
      <c r="VOJ160" s="4"/>
      <c r="VOK160" s="4"/>
      <c r="VOL160" s="4"/>
      <c r="VOM160" s="4"/>
      <c r="VON160" s="4"/>
      <c r="VOO160" s="4"/>
      <c r="VOP160" s="4"/>
      <c r="VOQ160" s="4"/>
      <c r="VOR160" s="4"/>
      <c r="VOS160" s="4"/>
      <c r="VOT160" s="4"/>
      <c r="VOU160" s="4"/>
      <c r="VOV160" s="4"/>
      <c r="VOW160" s="4"/>
      <c r="VOX160" s="4"/>
      <c r="VOY160" s="4"/>
      <c r="VOZ160" s="4"/>
      <c r="VPA160" s="4"/>
      <c r="VPB160" s="4"/>
      <c r="VPC160" s="4"/>
      <c r="VPD160" s="4"/>
      <c r="VPE160" s="4"/>
      <c r="VPF160" s="4"/>
      <c r="VPG160" s="4"/>
      <c r="VPH160" s="4"/>
      <c r="VPI160" s="4"/>
      <c r="VPJ160" s="4"/>
      <c r="VPK160" s="4"/>
      <c r="VPL160" s="4"/>
      <c r="VPM160" s="4"/>
      <c r="VPN160" s="4"/>
      <c r="VPO160" s="4"/>
      <c r="VPP160" s="4"/>
      <c r="VPQ160" s="4"/>
      <c r="VPR160" s="4"/>
      <c r="VPS160" s="4"/>
      <c r="VPT160" s="4"/>
      <c r="VPU160" s="4"/>
      <c r="VPV160" s="4"/>
      <c r="VPW160" s="4"/>
      <c r="VPX160" s="4"/>
      <c r="VPY160" s="4"/>
      <c r="VPZ160" s="4"/>
      <c r="VQA160" s="4"/>
      <c r="VQB160" s="4"/>
      <c r="VQC160" s="4"/>
      <c r="VQD160" s="4"/>
      <c r="VQE160" s="4"/>
      <c r="VQF160" s="4"/>
      <c r="VQG160" s="4"/>
      <c r="VQH160" s="4"/>
      <c r="VQI160" s="4"/>
      <c r="VQJ160" s="4"/>
      <c r="VQK160" s="4"/>
      <c r="VQL160" s="4"/>
      <c r="VQM160" s="4"/>
      <c r="VQN160" s="4"/>
      <c r="VQO160" s="4"/>
      <c r="VQP160" s="4"/>
      <c r="VQQ160" s="4"/>
      <c r="VQR160" s="4"/>
      <c r="VQS160" s="4"/>
      <c r="VQT160" s="4"/>
      <c r="VQU160" s="4"/>
      <c r="VQV160" s="4"/>
      <c r="VQW160" s="4"/>
      <c r="VQX160" s="4"/>
      <c r="VQY160" s="4"/>
      <c r="VQZ160" s="4"/>
      <c r="VRA160" s="4"/>
      <c r="VRB160" s="4"/>
      <c r="VRC160" s="4"/>
      <c r="VRD160" s="4"/>
      <c r="VRE160" s="4"/>
      <c r="VRF160" s="4"/>
      <c r="VRG160" s="4"/>
      <c r="VRH160" s="4"/>
      <c r="VRI160" s="4"/>
      <c r="VRJ160" s="4"/>
      <c r="VRK160" s="4"/>
      <c r="VRL160" s="4"/>
      <c r="VRM160" s="4"/>
      <c r="VRN160" s="4"/>
      <c r="VRO160" s="4"/>
      <c r="VRP160" s="4"/>
      <c r="VRQ160" s="4"/>
      <c r="VRR160" s="4"/>
      <c r="VRS160" s="4"/>
      <c r="VRT160" s="4"/>
      <c r="VRU160" s="4"/>
      <c r="VRV160" s="4"/>
      <c r="VRW160" s="4"/>
      <c r="VRX160" s="4"/>
      <c r="VRY160" s="4"/>
      <c r="VRZ160" s="4"/>
      <c r="VSA160" s="4"/>
      <c r="VSB160" s="4"/>
      <c r="VSC160" s="4"/>
      <c r="VSD160" s="4"/>
      <c r="VSE160" s="4"/>
      <c r="VSF160" s="4"/>
      <c r="VSG160" s="4"/>
      <c r="VSH160" s="4"/>
      <c r="VSI160" s="4"/>
      <c r="VSJ160" s="4"/>
      <c r="VSK160" s="4"/>
      <c r="VSL160" s="4"/>
      <c r="VSM160" s="4"/>
      <c r="VSN160" s="4"/>
      <c r="VSO160" s="4"/>
      <c r="VSP160" s="4"/>
      <c r="VSQ160" s="4"/>
      <c r="VSR160" s="4"/>
      <c r="VSS160" s="4"/>
      <c r="VST160" s="4"/>
      <c r="VSU160" s="4"/>
      <c r="VSV160" s="4"/>
      <c r="VSW160" s="4"/>
      <c r="VSX160" s="4"/>
      <c r="VSY160" s="4"/>
      <c r="VSZ160" s="4"/>
      <c r="VTA160" s="4"/>
      <c r="VTB160" s="4"/>
      <c r="VTC160" s="4"/>
      <c r="VTD160" s="4"/>
      <c r="VTE160" s="4"/>
      <c r="VTF160" s="4"/>
      <c r="VTG160" s="4"/>
      <c r="VTH160" s="4"/>
      <c r="VTI160" s="4"/>
      <c r="VTJ160" s="4"/>
      <c r="VTK160" s="4"/>
      <c r="VTL160" s="4"/>
      <c r="VTM160" s="4"/>
      <c r="VTN160" s="4"/>
      <c r="VTO160" s="4"/>
      <c r="VTP160" s="4"/>
      <c r="VTQ160" s="4"/>
      <c r="VTR160" s="4"/>
      <c r="VTS160" s="4"/>
      <c r="VTT160" s="4"/>
      <c r="VTU160" s="4"/>
      <c r="VTV160" s="4"/>
      <c r="VTW160" s="4"/>
      <c r="VTX160" s="4"/>
      <c r="VTY160" s="4"/>
      <c r="VTZ160" s="4"/>
      <c r="VUA160" s="4"/>
      <c r="VUB160" s="4"/>
      <c r="VUC160" s="4"/>
      <c r="VUD160" s="4"/>
      <c r="VUE160" s="4"/>
      <c r="VUF160" s="4"/>
      <c r="VUG160" s="4"/>
      <c r="VUH160" s="4"/>
      <c r="VUI160" s="4"/>
      <c r="VUJ160" s="4"/>
      <c r="VUK160" s="4"/>
      <c r="VUL160" s="4"/>
      <c r="VUM160" s="4"/>
      <c r="VUN160" s="4"/>
      <c r="VUO160" s="4"/>
      <c r="VUP160" s="4"/>
      <c r="VUQ160" s="4"/>
      <c r="VUR160" s="4"/>
      <c r="VUS160" s="4"/>
      <c r="VUT160" s="4"/>
      <c r="VUU160" s="4"/>
      <c r="VUV160" s="4"/>
      <c r="VUW160" s="4"/>
      <c r="VUX160" s="4"/>
      <c r="VUY160" s="4"/>
      <c r="VUZ160" s="4"/>
      <c r="VVA160" s="4"/>
      <c r="VVB160" s="4"/>
      <c r="VVC160" s="4"/>
      <c r="VVD160" s="4"/>
      <c r="VVE160" s="4"/>
      <c r="VVF160" s="4"/>
      <c r="VVG160" s="4"/>
      <c r="VVH160" s="4"/>
      <c r="VVI160" s="4"/>
      <c r="VVJ160" s="4"/>
      <c r="VVK160" s="4"/>
      <c r="VVL160" s="4"/>
      <c r="VVM160" s="4"/>
      <c r="VVN160" s="4"/>
      <c r="VVO160" s="4"/>
      <c r="VVP160" s="4"/>
      <c r="VVQ160" s="4"/>
      <c r="VVR160" s="4"/>
      <c r="VVS160" s="4"/>
      <c r="VVT160" s="4"/>
      <c r="VVU160" s="4"/>
      <c r="VVV160" s="4"/>
      <c r="VVW160" s="4"/>
      <c r="VVX160" s="4"/>
      <c r="VVY160" s="4"/>
      <c r="VVZ160" s="4"/>
      <c r="VWA160" s="4"/>
      <c r="VWB160" s="4"/>
      <c r="VWC160" s="4"/>
      <c r="VWD160" s="4"/>
      <c r="VWE160" s="4"/>
      <c r="VWF160" s="4"/>
      <c r="VWG160" s="4"/>
      <c r="VWH160" s="4"/>
      <c r="VWI160" s="4"/>
      <c r="VWJ160" s="4"/>
      <c r="VWK160" s="4"/>
      <c r="VWL160" s="4"/>
      <c r="VWM160" s="4"/>
      <c r="VWN160" s="4"/>
      <c r="VWO160" s="4"/>
      <c r="VWP160" s="4"/>
      <c r="VWQ160" s="4"/>
      <c r="VWR160" s="4"/>
      <c r="VWS160" s="4"/>
      <c r="VWT160" s="4"/>
      <c r="VWU160" s="4"/>
      <c r="VWV160" s="4"/>
      <c r="VWW160" s="4"/>
      <c r="VWX160" s="4"/>
      <c r="VWY160" s="4"/>
      <c r="VWZ160" s="4"/>
      <c r="VXA160" s="4"/>
      <c r="VXB160" s="4"/>
      <c r="VXC160" s="4"/>
      <c r="VXD160" s="4"/>
      <c r="VXE160" s="4"/>
      <c r="VXF160" s="4"/>
      <c r="VXG160" s="4"/>
      <c r="VXH160" s="4"/>
      <c r="VXI160" s="4"/>
      <c r="VXJ160" s="4"/>
      <c r="VXK160" s="4"/>
      <c r="VXL160" s="4"/>
      <c r="VXM160" s="4"/>
      <c r="VXN160" s="4"/>
      <c r="VXO160" s="4"/>
      <c r="VXP160" s="4"/>
      <c r="VXQ160" s="4"/>
      <c r="VXR160" s="4"/>
      <c r="VXS160" s="4"/>
      <c r="VXT160" s="4"/>
      <c r="VXU160" s="4"/>
      <c r="VXV160" s="4"/>
      <c r="VXW160" s="4"/>
      <c r="VXX160" s="4"/>
      <c r="VXY160" s="4"/>
      <c r="VXZ160" s="4"/>
      <c r="VYA160" s="4"/>
      <c r="VYB160" s="4"/>
      <c r="VYC160" s="4"/>
      <c r="VYD160" s="4"/>
      <c r="VYE160" s="4"/>
      <c r="VYF160" s="4"/>
      <c r="VYG160" s="4"/>
      <c r="VYH160" s="4"/>
      <c r="VYI160" s="4"/>
      <c r="VYJ160" s="4"/>
      <c r="VYK160" s="4"/>
      <c r="VYL160" s="4"/>
      <c r="VYM160" s="4"/>
      <c r="VYN160" s="4"/>
      <c r="VYO160" s="4"/>
      <c r="VYP160" s="4"/>
      <c r="VYQ160" s="4"/>
      <c r="VYR160" s="4"/>
      <c r="VYS160" s="4"/>
      <c r="VYT160" s="4"/>
      <c r="VYU160" s="4"/>
      <c r="VYV160" s="4"/>
      <c r="VYW160" s="4"/>
      <c r="VYX160" s="4"/>
      <c r="VYY160" s="4"/>
      <c r="VYZ160" s="4"/>
      <c r="VZA160" s="4"/>
      <c r="VZB160" s="4"/>
      <c r="VZC160" s="4"/>
      <c r="VZD160" s="4"/>
      <c r="VZE160" s="4"/>
      <c r="VZF160" s="4"/>
      <c r="VZG160" s="4"/>
      <c r="VZH160" s="4"/>
      <c r="VZI160" s="4"/>
      <c r="VZJ160" s="4"/>
      <c r="VZK160" s="4"/>
      <c r="VZL160" s="4"/>
      <c r="VZM160" s="4"/>
      <c r="VZN160" s="4"/>
      <c r="VZO160" s="4"/>
      <c r="VZP160" s="4"/>
      <c r="VZQ160" s="4"/>
      <c r="VZR160" s="4"/>
      <c r="VZS160" s="4"/>
      <c r="VZT160" s="4"/>
      <c r="VZU160" s="4"/>
      <c r="VZV160" s="4"/>
      <c r="VZW160" s="4"/>
      <c r="VZX160" s="4"/>
      <c r="VZY160" s="4"/>
      <c r="VZZ160" s="4"/>
      <c r="WAA160" s="4"/>
      <c r="WAB160" s="4"/>
      <c r="WAC160" s="4"/>
      <c r="WAD160" s="4"/>
      <c r="WAE160" s="4"/>
      <c r="WAF160" s="4"/>
      <c r="WAG160" s="4"/>
      <c r="WAH160" s="4"/>
      <c r="WAI160" s="4"/>
      <c r="WAJ160" s="4"/>
      <c r="WAK160" s="4"/>
      <c r="WAL160" s="4"/>
      <c r="WAM160" s="4"/>
      <c r="WAN160" s="4"/>
      <c r="WAO160" s="4"/>
      <c r="WAP160" s="4"/>
      <c r="WAQ160" s="4"/>
      <c r="WAR160" s="4"/>
      <c r="WAS160" s="4"/>
      <c r="WAT160" s="4"/>
      <c r="WAU160" s="4"/>
      <c r="WAV160" s="4"/>
      <c r="WAW160" s="4"/>
      <c r="WAX160" s="4"/>
      <c r="WAY160" s="4"/>
      <c r="WAZ160" s="4"/>
      <c r="WBA160" s="4"/>
      <c r="WBB160" s="4"/>
      <c r="WBC160" s="4"/>
      <c r="WBD160" s="4"/>
      <c r="WBE160" s="4"/>
      <c r="WBF160" s="4"/>
      <c r="WBG160" s="4"/>
      <c r="WBH160" s="4"/>
      <c r="WBI160" s="4"/>
      <c r="WBJ160" s="4"/>
      <c r="WBK160" s="4"/>
      <c r="WBL160" s="4"/>
      <c r="WBM160" s="4"/>
      <c r="WBN160" s="4"/>
      <c r="WBO160" s="4"/>
      <c r="WBP160" s="4"/>
      <c r="WBQ160" s="4"/>
      <c r="WBR160" s="4"/>
      <c r="WBS160" s="4"/>
      <c r="WBT160" s="4"/>
      <c r="WBU160" s="4"/>
      <c r="WBV160" s="4"/>
      <c r="WBW160" s="4"/>
      <c r="WBX160" s="4"/>
      <c r="WBY160" s="4"/>
      <c r="WBZ160" s="4"/>
      <c r="WCA160" s="4"/>
      <c r="WCB160" s="4"/>
      <c r="WCC160" s="4"/>
      <c r="WCD160" s="4"/>
      <c r="WCE160" s="4"/>
      <c r="WCF160" s="4"/>
      <c r="WCG160" s="4"/>
      <c r="WCH160" s="4"/>
      <c r="WCI160" s="4"/>
      <c r="WCJ160" s="4"/>
      <c r="WCK160" s="4"/>
      <c r="WCL160" s="4"/>
      <c r="WCM160" s="4"/>
      <c r="WCN160" s="4"/>
      <c r="WCO160" s="4"/>
      <c r="WCP160" s="4"/>
      <c r="WCQ160" s="4"/>
      <c r="WCR160" s="4"/>
      <c r="WCS160" s="4"/>
      <c r="WCT160" s="4"/>
      <c r="WCU160" s="4"/>
      <c r="WCV160" s="4"/>
      <c r="WCW160" s="4"/>
      <c r="WCX160" s="4"/>
      <c r="WCY160" s="4"/>
      <c r="WCZ160" s="4"/>
      <c r="WDA160" s="4"/>
      <c r="WDB160" s="4"/>
      <c r="WDC160" s="4"/>
      <c r="WDD160" s="4"/>
      <c r="WDE160" s="4"/>
      <c r="WDF160" s="4"/>
      <c r="WDG160" s="4"/>
      <c r="WDH160" s="4"/>
      <c r="WDI160" s="4"/>
      <c r="WDJ160" s="4"/>
      <c r="WDK160" s="4"/>
      <c r="WDL160" s="4"/>
      <c r="WDM160" s="4"/>
      <c r="WDN160" s="4"/>
      <c r="WDO160" s="4"/>
      <c r="WDP160" s="4"/>
      <c r="WDQ160" s="4"/>
      <c r="WDR160" s="4"/>
      <c r="WDS160" s="4"/>
      <c r="WDT160" s="4"/>
      <c r="WDU160" s="4"/>
      <c r="WDV160" s="4"/>
      <c r="WDW160" s="4"/>
      <c r="WDX160" s="4"/>
      <c r="WDY160" s="4"/>
      <c r="WDZ160" s="4"/>
      <c r="WEA160" s="4"/>
      <c r="WEB160" s="4"/>
      <c r="WEC160" s="4"/>
      <c r="WED160" s="4"/>
      <c r="WEE160" s="4"/>
      <c r="WEF160" s="4"/>
      <c r="WEG160" s="4"/>
      <c r="WEH160" s="4"/>
      <c r="WEI160" s="4"/>
      <c r="WEJ160" s="4"/>
      <c r="WEK160" s="4"/>
      <c r="WEL160" s="4"/>
      <c r="WEM160" s="4"/>
      <c r="WEN160" s="4"/>
      <c r="WEO160" s="4"/>
      <c r="WEP160" s="4"/>
      <c r="WEQ160" s="4"/>
      <c r="WER160" s="4"/>
      <c r="WES160" s="4"/>
      <c r="WET160" s="4"/>
      <c r="WEU160" s="4"/>
      <c r="WEV160" s="4"/>
      <c r="WEW160" s="4"/>
      <c r="WEX160" s="4"/>
      <c r="WEY160" s="4"/>
      <c r="WEZ160" s="4"/>
      <c r="WFA160" s="4"/>
      <c r="WFB160" s="4"/>
      <c r="WFC160" s="4"/>
      <c r="WFD160" s="4"/>
      <c r="WFE160" s="4"/>
      <c r="WFF160" s="4"/>
      <c r="WFG160" s="4"/>
      <c r="WFH160" s="4"/>
      <c r="WFI160" s="4"/>
      <c r="WFJ160" s="4"/>
      <c r="WFK160" s="4"/>
      <c r="WFL160" s="4"/>
      <c r="WFM160" s="4"/>
      <c r="WFN160" s="4"/>
      <c r="WFO160" s="4"/>
      <c r="WFP160" s="4"/>
      <c r="WFQ160" s="4"/>
      <c r="WFR160" s="4"/>
      <c r="WFS160" s="4"/>
      <c r="WFT160" s="4"/>
      <c r="WFU160" s="4"/>
      <c r="WFV160" s="4"/>
      <c r="WFW160" s="4"/>
      <c r="WFX160" s="4"/>
      <c r="WFY160" s="4"/>
      <c r="WFZ160" s="4"/>
      <c r="WGA160" s="4"/>
      <c r="WGB160" s="4"/>
      <c r="WGC160" s="4"/>
      <c r="WGD160" s="4"/>
      <c r="WGE160" s="4"/>
      <c r="WGF160" s="4"/>
      <c r="WGG160" s="4"/>
      <c r="WGH160" s="4"/>
      <c r="WGI160" s="4"/>
      <c r="WGJ160" s="4"/>
      <c r="WGK160" s="4"/>
      <c r="WGL160" s="4"/>
      <c r="WGM160" s="4"/>
      <c r="WGN160" s="4"/>
      <c r="WGO160" s="4"/>
      <c r="WGP160" s="4"/>
      <c r="WGQ160" s="4"/>
      <c r="WGR160" s="4"/>
      <c r="WGS160" s="4"/>
      <c r="WGT160" s="4"/>
      <c r="WGU160" s="4"/>
      <c r="WGV160" s="4"/>
      <c r="WGW160" s="4"/>
      <c r="WGX160" s="4"/>
      <c r="WGY160" s="4"/>
      <c r="WGZ160" s="4"/>
      <c r="WHA160" s="4"/>
      <c r="WHB160" s="4"/>
      <c r="WHC160" s="4"/>
      <c r="WHD160" s="4"/>
      <c r="WHE160" s="4"/>
      <c r="WHF160" s="4"/>
      <c r="WHG160" s="4"/>
      <c r="WHH160" s="4"/>
      <c r="WHI160" s="4"/>
      <c r="WHJ160" s="4"/>
      <c r="WHK160" s="4"/>
      <c r="WHL160" s="4"/>
      <c r="WHM160" s="4"/>
      <c r="WHN160" s="4"/>
      <c r="WHO160" s="4"/>
      <c r="WHP160" s="4"/>
      <c r="WHQ160" s="4"/>
      <c r="WHR160" s="4"/>
      <c r="WHS160" s="4"/>
      <c r="WHT160" s="4"/>
      <c r="WHU160" s="4"/>
      <c r="WHV160" s="4"/>
      <c r="WHW160" s="4"/>
      <c r="WHX160" s="4"/>
      <c r="WHY160" s="4"/>
      <c r="WHZ160" s="4"/>
      <c r="WIA160" s="4"/>
      <c r="WIB160" s="4"/>
      <c r="WIC160" s="4"/>
      <c r="WID160" s="4"/>
      <c r="WIE160" s="4"/>
      <c r="WIF160" s="4"/>
      <c r="WIG160" s="4"/>
      <c r="WIH160" s="4"/>
      <c r="WII160" s="4"/>
      <c r="WIJ160" s="4"/>
      <c r="WIK160" s="4"/>
      <c r="WIL160" s="4"/>
      <c r="WIM160" s="4"/>
      <c r="WIN160" s="4"/>
      <c r="WIO160" s="4"/>
      <c r="WIP160" s="4"/>
      <c r="WIQ160" s="4"/>
      <c r="WIR160" s="4"/>
      <c r="WIS160" s="4"/>
      <c r="WIT160" s="4"/>
      <c r="WIU160" s="4"/>
      <c r="WIV160" s="4"/>
      <c r="WIW160" s="4"/>
      <c r="WIX160" s="4"/>
      <c r="WIY160" s="4"/>
      <c r="WIZ160" s="4"/>
      <c r="WJA160" s="4"/>
      <c r="WJB160" s="4"/>
      <c r="WJC160" s="4"/>
      <c r="WJD160" s="4"/>
      <c r="WJE160" s="4"/>
      <c r="WJF160" s="4"/>
      <c r="WJG160" s="4"/>
      <c r="WJH160" s="4"/>
      <c r="WJI160" s="4"/>
      <c r="WJJ160" s="4"/>
      <c r="WJK160" s="4"/>
      <c r="WJL160" s="4"/>
      <c r="WJM160" s="4"/>
      <c r="WJN160" s="4"/>
      <c r="WJO160" s="4"/>
      <c r="WJP160" s="4"/>
      <c r="WJQ160" s="4"/>
      <c r="WJR160" s="4"/>
      <c r="WJS160" s="4"/>
      <c r="WJT160" s="4"/>
      <c r="WJU160" s="4"/>
      <c r="WJV160" s="4"/>
      <c r="WJW160" s="4"/>
      <c r="WJX160" s="4"/>
      <c r="WJY160" s="4"/>
      <c r="WJZ160" s="4"/>
      <c r="WKA160" s="4"/>
      <c r="WKB160" s="4"/>
      <c r="WKC160" s="4"/>
      <c r="WKD160" s="4"/>
      <c r="WKE160" s="4"/>
      <c r="WKF160" s="4"/>
      <c r="WKG160" s="4"/>
      <c r="WKH160" s="4"/>
      <c r="WKI160" s="4"/>
      <c r="WKJ160" s="4"/>
      <c r="WKK160" s="4"/>
      <c r="WKL160" s="4"/>
      <c r="WKM160" s="4"/>
      <c r="WKN160" s="4"/>
      <c r="WKO160" s="4"/>
      <c r="WKP160" s="4"/>
      <c r="WKQ160" s="4"/>
      <c r="WKR160" s="4"/>
      <c r="WKS160" s="4"/>
      <c r="WKT160" s="4"/>
      <c r="WKU160" s="4"/>
      <c r="WKV160" s="4"/>
      <c r="WKW160" s="4"/>
      <c r="WKX160" s="4"/>
      <c r="WKY160" s="4"/>
      <c r="WKZ160" s="4"/>
      <c r="WLA160" s="4"/>
      <c r="WLB160" s="4"/>
      <c r="WLC160" s="4"/>
      <c r="WLD160" s="4"/>
      <c r="WLE160" s="4"/>
      <c r="WLF160" s="4"/>
      <c r="WLG160" s="4"/>
      <c r="WLH160" s="4"/>
      <c r="WLI160" s="4"/>
      <c r="WLJ160" s="4"/>
      <c r="WLK160" s="4"/>
      <c r="WLL160" s="4"/>
      <c r="WLM160" s="4"/>
      <c r="WLN160" s="4"/>
      <c r="WLO160" s="4"/>
      <c r="WLP160" s="4"/>
      <c r="WLQ160" s="4"/>
      <c r="WLR160" s="4"/>
      <c r="WLS160" s="4"/>
      <c r="WLT160" s="4"/>
      <c r="WLU160" s="4"/>
      <c r="WLV160" s="4"/>
      <c r="WLW160" s="4"/>
      <c r="WLX160" s="4"/>
      <c r="WLY160" s="4"/>
      <c r="WLZ160" s="4"/>
      <c r="WMA160" s="4"/>
      <c r="WMB160" s="4"/>
      <c r="WMC160" s="4"/>
      <c r="WMD160" s="4"/>
      <c r="WME160" s="4"/>
      <c r="WMF160" s="4"/>
      <c r="WMG160" s="4"/>
      <c r="WMH160" s="4"/>
      <c r="WMI160" s="4"/>
      <c r="WMJ160" s="4"/>
      <c r="WMK160" s="4"/>
      <c r="WML160" s="4"/>
      <c r="WMM160" s="4"/>
      <c r="WMN160" s="4"/>
      <c r="WMO160" s="4"/>
      <c r="WMP160" s="4"/>
      <c r="WMQ160" s="4"/>
      <c r="WMR160" s="4"/>
      <c r="WMS160" s="4"/>
      <c r="WMT160" s="4"/>
      <c r="WMU160" s="4"/>
      <c r="WMV160" s="4"/>
      <c r="WMW160" s="4"/>
      <c r="WMX160" s="4"/>
      <c r="WMY160" s="4"/>
      <c r="WMZ160" s="4"/>
      <c r="WNA160" s="4"/>
      <c r="WNB160" s="4"/>
      <c r="WNC160" s="4"/>
      <c r="WND160" s="4"/>
      <c r="WNE160" s="4"/>
      <c r="WNF160" s="4"/>
      <c r="WNG160" s="4"/>
      <c r="WNH160" s="4"/>
      <c r="WNI160" s="4"/>
      <c r="WNJ160" s="4"/>
      <c r="WNK160" s="4"/>
      <c r="WNL160" s="4"/>
      <c r="WNM160" s="4"/>
      <c r="WNN160" s="4"/>
      <c r="WNO160" s="4"/>
      <c r="WNP160" s="4"/>
      <c r="WNQ160" s="4"/>
      <c r="WNR160" s="4"/>
      <c r="WNS160" s="4"/>
      <c r="WNT160" s="4"/>
      <c r="WNU160" s="4"/>
      <c r="WNV160" s="4"/>
      <c r="WNW160" s="4"/>
      <c r="WNX160" s="4"/>
      <c r="WNY160" s="4"/>
      <c r="WNZ160" s="4"/>
      <c r="WOA160" s="4"/>
      <c r="WOB160" s="4"/>
      <c r="WOC160" s="4"/>
      <c r="WOD160" s="4"/>
      <c r="WOE160" s="4"/>
      <c r="WOF160" s="4"/>
      <c r="WOG160" s="4"/>
      <c r="WOH160" s="4"/>
      <c r="WOI160" s="4"/>
      <c r="WOJ160" s="4"/>
      <c r="WOK160" s="4"/>
      <c r="WOL160" s="4"/>
      <c r="WOM160" s="4"/>
      <c r="WON160" s="4"/>
      <c r="WOO160" s="4"/>
      <c r="WOP160" s="4"/>
      <c r="WOQ160" s="4"/>
      <c r="WOR160" s="4"/>
      <c r="WOS160" s="4"/>
      <c r="WOT160" s="4"/>
      <c r="WOU160" s="4"/>
      <c r="WOV160" s="4"/>
      <c r="WOW160" s="4"/>
      <c r="WOX160" s="4"/>
      <c r="WOY160" s="4"/>
      <c r="WOZ160" s="4"/>
      <c r="WPA160" s="4"/>
      <c r="WPB160" s="4"/>
      <c r="WPC160" s="4"/>
      <c r="WPD160" s="4"/>
      <c r="WPE160" s="4"/>
      <c r="WPF160" s="4"/>
      <c r="WPG160" s="4"/>
      <c r="WPH160" s="4"/>
      <c r="WPI160" s="4"/>
      <c r="WPJ160" s="4"/>
      <c r="WPK160" s="4"/>
      <c r="WPL160" s="4"/>
      <c r="WPM160" s="4"/>
      <c r="WPN160" s="4"/>
      <c r="WPO160" s="4"/>
      <c r="WPP160" s="4"/>
      <c r="WPQ160" s="4"/>
      <c r="WPR160" s="4"/>
      <c r="WPS160" s="4"/>
      <c r="WPT160" s="4"/>
      <c r="WPU160" s="4"/>
      <c r="WPV160" s="4"/>
      <c r="WPW160" s="4"/>
      <c r="WPX160" s="4"/>
      <c r="WPY160" s="4"/>
      <c r="WPZ160" s="4"/>
      <c r="WQA160" s="4"/>
      <c r="WQB160" s="4"/>
      <c r="WQC160" s="4"/>
      <c r="WQD160" s="4"/>
      <c r="WQE160" s="4"/>
      <c r="WQF160" s="4"/>
      <c r="WQG160" s="4"/>
      <c r="WQH160" s="4"/>
      <c r="WQI160" s="4"/>
      <c r="WQJ160" s="4"/>
      <c r="WQK160" s="4"/>
      <c r="WQL160" s="4"/>
      <c r="WQM160" s="4"/>
      <c r="WQN160" s="4"/>
      <c r="WQO160" s="4"/>
      <c r="WQP160" s="4"/>
      <c r="WQQ160" s="4"/>
      <c r="WQR160" s="4"/>
      <c r="WQS160" s="4"/>
      <c r="WQT160" s="4"/>
      <c r="WQU160" s="4"/>
      <c r="WQV160" s="4"/>
      <c r="WQW160" s="4"/>
      <c r="WQX160" s="4"/>
      <c r="WQY160" s="4"/>
      <c r="WQZ160" s="4"/>
      <c r="WRA160" s="4"/>
      <c r="WRB160" s="4"/>
      <c r="WRC160" s="4"/>
      <c r="WRD160" s="4"/>
      <c r="WRE160" s="4"/>
      <c r="WRF160" s="4"/>
      <c r="WRG160" s="4"/>
      <c r="WRH160" s="4"/>
      <c r="WRI160" s="4"/>
      <c r="WRJ160" s="4"/>
      <c r="WRK160" s="4"/>
      <c r="WRL160" s="4"/>
      <c r="WRM160" s="4"/>
      <c r="WRN160" s="4"/>
      <c r="WRO160" s="4"/>
      <c r="WRP160" s="4"/>
      <c r="WRQ160" s="4"/>
      <c r="WRR160" s="4"/>
      <c r="WRS160" s="4"/>
      <c r="WRT160" s="4"/>
      <c r="WRU160" s="4"/>
      <c r="WRV160" s="4"/>
      <c r="WRW160" s="4"/>
      <c r="WRX160" s="4"/>
      <c r="WRY160" s="4"/>
      <c r="WRZ160" s="4"/>
      <c r="WSA160" s="4"/>
      <c r="WSB160" s="4"/>
      <c r="WSC160" s="4"/>
      <c r="WSD160" s="4"/>
      <c r="WSE160" s="4"/>
      <c r="WSF160" s="4"/>
      <c r="WSG160" s="4"/>
      <c r="WSH160" s="4"/>
      <c r="WSI160" s="4"/>
      <c r="WSJ160" s="4"/>
      <c r="WSK160" s="4"/>
      <c r="WSL160" s="4"/>
      <c r="WSM160" s="4"/>
      <c r="WSN160" s="4"/>
      <c r="WSO160" s="4"/>
      <c r="WSP160" s="4"/>
      <c r="WSQ160" s="4"/>
      <c r="WSR160" s="4"/>
      <c r="WSS160" s="4"/>
      <c r="WST160" s="4"/>
      <c r="WSU160" s="4"/>
      <c r="WSV160" s="4"/>
      <c r="WSW160" s="4"/>
      <c r="WSX160" s="4"/>
      <c r="WSY160" s="4"/>
      <c r="WSZ160" s="4"/>
      <c r="WTA160" s="4"/>
      <c r="WTB160" s="4"/>
      <c r="WTC160" s="4"/>
      <c r="WTD160" s="4"/>
      <c r="WTE160" s="4"/>
      <c r="WTF160" s="4"/>
      <c r="WTG160" s="4"/>
      <c r="WTH160" s="4"/>
      <c r="WTI160" s="4"/>
      <c r="WTJ160" s="4"/>
      <c r="WTK160" s="4"/>
      <c r="WTL160" s="4"/>
      <c r="WTM160" s="4"/>
      <c r="WTN160" s="4"/>
      <c r="WTO160" s="4"/>
      <c r="WTP160" s="4"/>
      <c r="WTQ160" s="4"/>
      <c r="WTR160" s="4"/>
      <c r="WTS160" s="4"/>
      <c r="WTT160" s="4"/>
      <c r="WTU160" s="4"/>
      <c r="WTV160" s="4"/>
      <c r="WTW160" s="4"/>
      <c r="WTX160" s="4"/>
      <c r="WTY160" s="4"/>
      <c r="WTZ160" s="4"/>
      <c r="WUA160" s="4"/>
      <c r="WUB160" s="4"/>
      <c r="WUC160" s="4"/>
      <c r="WUD160" s="4"/>
      <c r="WUE160" s="4"/>
      <c r="WUF160" s="4"/>
      <c r="WUG160" s="4"/>
      <c r="WUH160" s="4"/>
      <c r="WUI160" s="4"/>
      <c r="WUJ160" s="4"/>
      <c r="WUK160" s="4"/>
      <c r="WUL160" s="4"/>
      <c r="WUM160" s="4"/>
      <c r="WUN160" s="4"/>
      <c r="WUO160" s="4"/>
      <c r="WUP160" s="4"/>
      <c r="WUQ160" s="4"/>
      <c r="WUR160" s="4"/>
      <c r="WUS160" s="4"/>
      <c r="WUT160" s="4"/>
      <c r="WUU160" s="4"/>
      <c r="WUV160" s="4"/>
      <c r="WUW160" s="4"/>
      <c r="WUX160" s="4"/>
      <c r="WUY160" s="4"/>
      <c r="WUZ160" s="4"/>
      <c r="WVA160" s="4"/>
      <c r="WVB160" s="4"/>
      <c r="WVC160" s="4"/>
      <c r="WVD160" s="4"/>
      <c r="WVE160" s="4"/>
      <c r="WVF160" s="4"/>
      <c r="WVG160" s="4"/>
      <c r="WVH160" s="4"/>
      <c r="WVI160" s="4"/>
      <c r="WVJ160" s="4"/>
      <c r="WVK160" s="4"/>
      <c r="WVL160" s="4"/>
      <c r="WVM160" s="4"/>
      <c r="WVN160" s="4"/>
      <c r="WVO160" s="4"/>
      <c r="WVP160" s="4"/>
      <c r="WVQ160" s="4"/>
      <c r="WVR160" s="4"/>
      <c r="WVS160" s="4"/>
      <c r="WVT160" s="4"/>
      <c r="WVU160" s="4"/>
      <c r="WVV160" s="4"/>
      <c r="WVW160" s="4"/>
      <c r="WVX160" s="4"/>
      <c r="WVY160" s="4"/>
      <c r="WVZ160" s="4"/>
      <c r="WWA160" s="4"/>
      <c r="WWB160" s="4"/>
      <c r="WWC160" s="4"/>
      <c r="WWD160" s="4"/>
      <c r="WWE160" s="4"/>
      <c r="WWF160" s="4"/>
      <c r="WWG160" s="4"/>
      <c r="WWH160" s="4"/>
      <c r="WWI160" s="4"/>
      <c r="WWJ160" s="4"/>
      <c r="WWK160" s="4"/>
      <c r="WWL160" s="4"/>
      <c r="WWM160" s="4"/>
      <c r="WWN160" s="4"/>
      <c r="WWO160" s="4"/>
      <c r="WWP160" s="4"/>
      <c r="WWQ160" s="4"/>
      <c r="WWR160" s="4"/>
      <c r="WWS160" s="4"/>
      <c r="WWT160" s="4"/>
      <c r="WWU160" s="4"/>
      <c r="WWV160" s="4"/>
      <c r="WWW160" s="4"/>
      <c r="WWX160" s="4"/>
      <c r="WWY160" s="4"/>
      <c r="WWZ160" s="4"/>
      <c r="WXA160" s="4"/>
      <c r="WXB160" s="4"/>
      <c r="WXC160" s="4"/>
      <c r="WXD160" s="4"/>
      <c r="WXE160" s="4"/>
      <c r="WXF160" s="4"/>
      <c r="WXG160" s="4"/>
      <c r="WXH160" s="4"/>
      <c r="WXI160" s="4"/>
      <c r="WXJ160" s="4"/>
      <c r="WXK160" s="4"/>
      <c r="WXL160" s="4"/>
      <c r="WXM160" s="4"/>
      <c r="WXN160" s="4"/>
      <c r="WXO160" s="4"/>
      <c r="WXP160" s="4"/>
      <c r="WXQ160" s="4"/>
      <c r="WXR160" s="4"/>
      <c r="WXS160" s="4"/>
      <c r="WXT160" s="4"/>
      <c r="WXU160" s="4"/>
      <c r="WXV160" s="4"/>
      <c r="WXW160" s="4"/>
      <c r="WXX160" s="4"/>
      <c r="WXY160" s="4"/>
      <c r="WXZ160" s="4"/>
      <c r="WYA160" s="4"/>
      <c r="WYB160" s="4"/>
      <c r="WYC160" s="4"/>
      <c r="WYD160" s="4"/>
      <c r="WYE160" s="4"/>
      <c r="WYF160" s="4"/>
      <c r="WYG160" s="4"/>
      <c r="WYH160" s="4"/>
      <c r="WYI160" s="4"/>
      <c r="WYJ160" s="4"/>
      <c r="WYK160" s="4"/>
      <c r="WYL160" s="4"/>
      <c r="WYM160" s="4"/>
      <c r="WYN160" s="4"/>
      <c r="WYO160" s="4"/>
      <c r="WYP160" s="4"/>
      <c r="WYQ160" s="4"/>
      <c r="WYR160" s="4"/>
      <c r="WYS160" s="4"/>
      <c r="WYT160" s="4"/>
      <c r="WYU160" s="4"/>
      <c r="WYV160" s="4"/>
      <c r="WYW160" s="4"/>
      <c r="WYX160" s="4"/>
      <c r="WYY160" s="4"/>
      <c r="WYZ160" s="4"/>
      <c r="WZA160" s="4"/>
      <c r="WZB160" s="4"/>
      <c r="WZC160" s="4"/>
      <c r="WZD160" s="4"/>
      <c r="WZE160" s="4"/>
      <c r="WZF160" s="4"/>
      <c r="WZG160" s="4"/>
      <c r="WZH160" s="4"/>
      <c r="WZI160" s="4"/>
      <c r="WZJ160" s="4"/>
      <c r="WZK160" s="4"/>
      <c r="WZL160" s="4"/>
      <c r="WZM160" s="4"/>
      <c r="WZN160" s="4"/>
      <c r="WZO160" s="4"/>
      <c r="WZP160" s="4"/>
      <c r="WZQ160" s="4"/>
      <c r="WZR160" s="4"/>
      <c r="WZS160" s="4"/>
      <c r="WZT160" s="4"/>
      <c r="WZU160" s="4"/>
      <c r="WZV160" s="4"/>
      <c r="WZW160" s="4"/>
      <c r="WZX160" s="4"/>
      <c r="WZY160" s="4"/>
      <c r="WZZ160" s="4"/>
      <c r="XAA160" s="4"/>
      <c r="XAB160" s="4"/>
      <c r="XAC160" s="4"/>
      <c r="XAD160" s="4"/>
      <c r="XAE160" s="4"/>
      <c r="XAF160" s="4"/>
      <c r="XAG160" s="4"/>
      <c r="XAH160" s="4"/>
      <c r="XAI160" s="4"/>
      <c r="XAJ160" s="4"/>
      <c r="XAK160" s="4"/>
      <c r="XAL160" s="4"/>
      <c r="XAM160" s="4"/>
      <c r="XAN160" s="4"/>
      <c r="XAO160" s="4"/>
      <c r="XAP160" s="4"/>
      <c r="XAQ160" s="4"/>
      <c r="XAR160" s="4"/>
      <c r="XAS160" s="4"/>
      <c r="XAT160" s="4"/>
      <c r="XAU160" s="4"/>
      <c r="XAV160" s="4"/>
      <c r="XAW160" s="4"/>
      <c r="XAX160" s="4"/>
      <c r="XAY160" s="4"/>
      <c r="XAZ160" s="4"/>
      <c r="XBA160" s="4"/>
      <c r="XBB160" s="4"/>
      <c r="XBC160" s="4"/>
      <c r="XBD160" s="4"/>
      <c r="XBE160" s="4"/>
      <c r="XBF160" s="4"/>
      <c r="XBG160" s="4"/>
      <c r="XBH160" s="4"/>
      <c r="XBI160" s="4"/>
      <c r="XBJ160" s="4"/>
      <c r="XBK160" s="4"/>
      <c r="XBL160" s="4"/>
      <c r="XBM160" s="4"/>
      <c r="XBN160" s="4"/>
      <c r="XBO160" s="4"/>
      <c r="XBP160" s="4"/>
      <c r="XBQ160" s="4"/>
      <c r="XBR160" s="4"/>
      <c r="XBS160" s="4"/>
      <c r="XBT160" s="4"/>
      <c r="XBU160" s="4"/>
      <c r="XBV160" s="4"/>
      <c r="XBW160" s="4"/>
      <c r="XBX160" s="4"/>
      <c r="XBY160" s="4"/>
      <c r="XBZ160" s="4"/>
      <c r="XCA160" s="4"/>
      <c r="XCB160" s="4"/>
      <c r="XCC160" s="4"/>
      <c r="XCD160" s="4"/>
      <c r="XCE160" s="4"/>
      <c r="XCF160" s="4"/>
      <c r="XCG160" s="4"/>
      <c r="XCH160" s="4"/>
      <c r="XCI160" s="4"/>
      <c r="XCJ160" s="4"/>
      <c r="XCK160" s="4"/>
      <c r="XCL160" s="4"/>
      <c r="XCM160" s="4"/>
      <c r="XCN160" s="4"/>
      <c r="XCO160" s="4"/>
      <c r="XCP160" s="4"/>
      <c r="XCQ160" s="4"/>
      <c r="XCR160" s="4"/>
      <c r="XCS160" s="4"/>
      <c r="XCT160" s="4"/>
      <c r="XCU160" s="4"/>
      <c r="XCV160" s="4"/>
      <c r="XCW160" s="4"/>
      <c r="XCX160" s="4"/>
      <c r="XCY160" s="4"/>
      <c r="XCZ160" s="4"/>
      <c r="XDA160" s="4"/>
      <c r="XDB160" s="4"/>
      <c r="XDC160" s="4"/>
      <c r="XDD160" s="4"/>
      <c r="XDE160" s="4"/>
      <c r="XDF160" s="4"/>
      <c r="XDG160" s="4"/>
      <c r="XDH160" s="4"/>
      <c r="XDI160" s="4"/>
      <c r="XDJ160" s="4"/>
      <c r="XDK160" s="4"/>
      <c r="XDL160" s="4"/>
      <c r="XDM160" s="4"/>
      <c r="XDN160" s="4"/>
      <c r="XDO160" s="4"/>
      <c r="XDP160" s="4"/>
      <c r="XDQ160" s="4"/>
      <c r="XDR160" s="4"/>
      <c r="XDS160" s="4"/>
      <c r="XDT160" s="4"/>
      <c r="XDU160" s="4"/>
      <c r="XDV160" s="4"/>
      <c r="XDW160" s="4"/>
      <c r="XDX160" s="4"/>
      <c r="XDY160" s="4"/>
      <c r="XDZ160" s="4"/>
      <c r="XEA160" s="4"/>
      <c r="XEB160" s="4"/>
      <c r="XEC160" s="4"/>
      <c r="XED160" s="4"/>
      <c r="XEE160" s="4"/>
      <c r="XEF160" s="4"/>
      <c r="XEG160" s="4"/>
      <c r="XEH160" s="4"/>
      <c r="XEI160" s="4"/>
      <c r="XEJ160" s="4"/>
      <c r="XEK160" s="4"/>
      <c r="XEL160" s="4"/>
      <c r="XEM160" s="4"/>
      <c r="XEN160" s="4"/>
      <c r="XEO160" s="4"/>
      <c r="XEP160" s="4"/>
      <c r="XEQ160" s="4"/>
      <c r="XER160" s="4"/>
      <c r="XES160" s="4"/>
      <c r="XET160" s="4"/>
      <c r="XEU160" s="4"/>
      <c r="XEV160" s="4"/>
      <c r="XEW160" s="4"/>
      <c r="XEX160" s="4"/>
    </row>
    <row r="161" spans="1:16378" ht="12" customHeight="1">
      <c r="A161" s="109" t="s">
        <v>170</v>
      </c>
      <c r="B161" s="109" t="s">
        <v>170</v>
      </c>
      <c r="C161" s="109"/>
      <c r="D161" s="25"/>
      <c r="AL161" s="373" t="s">
        <v>603</v>
      </c>
    </row>
    <row r="162" spans="1:16378" ht="12" customHeight="1">
      <c r="A162" s="37" t="s">
        <v>171</v>
      </c>
      <c r="B162" s="37" t="str">
        <f>VLOOKUP(A162,'[39]Sales Summary Regulated'!$B:$C,2,FALSE)</f>
        <v>Disposal Fee Per Ton</v>
      </c>
      <c r="C162" s="38">
        <v>115</v>
      </c>
      <c r="D162" s="141"/>
      <c r="E162" s="35">
        <f>IFERROR(VLOOKUP($A162,'[39]Sales Summary Regulated'!$B:$O,3,0),0)</f>
        <v>23454.059999999998</v>
      </c>
      <c r="F162" s="35">
        <f>IFERROR(VLOOKUP($A162,'[39]Sales Summary Regulated'!$B:$O,4,0),0)</f>
        <v>22469.759999999998</v>
      </c>
      <c r="G162" s="35">
        <f>IFERROR(VLOOKUP($A162,'[39]Sales Summary Regulated'!$B:$O,5,0),0)</f>
        <v>29898.779999999995</v>
      </c>
      <c r="H162" s="35">
        <f>IFERROR(VLOOKUP($A162,'[39]Sales Summary Regulated'!$B:$O,6,0),0)</f>
        <v>33657.31</v>
      </c>
      <c r="I162" s="35">
        <f>IFERROR(VLOOKUP($A162,'[39]Sales Summary Regulated'!$B:$O,7,0),0)</f>
        <v>33505.979999999996</v>
      </c>
      <c r="J162" s="35">
        <f>IFERROR(VLOOKUP($A162,'[39]Sales Summary Regulated'!$B:$O,8,0),0)</f>
        <v>22201.63</v>
      </c>
      <c r="K162" s="35">
        <f>IFERROR(VLOOKUP($A162,'[39]Sales Summary Regulated'!$B:$O,9,0),0)</f>
        <v>29718.55</v>
      </c>
      <c r="L162" s="35">
        <f>IFERROR(VLOOKUP($A162,'[39]Sales Summary Regulated'!$B:$O,10,0),0)</f>
        <v>26474.34</v>
      </c>
      <c r="M162" s="35">
        <f>IFERROR(VLOOKUP($A162,'[39]Sales Summary Regulated'!$B:$O,11,0),0)</f>
        <v>25574.260000000002</v>
      </c>
      <c r="N162" s="35">
        <f>IFERROR(VLOOKUP($A162,'[39]Sales Summary Regulated'!$B:$O,12,0),0)</f>
        <v>31082.059999999998</v>
      </c>
      <c r="O162" s="35">
        <f>IFERROR(VLOOKUP($A162,'[39]Sales Summary Regulated'!$B:$O,13,0),0)</f>
        <v>33549.67</v>
      </c>
      <c r="P162" s="35">
        <f>IFERROR(VLOOKUP($A162,'[39]Sales Summary Regulated'!$B:$O,14,0),0)</f>
        <v>27339.5</v>
      </c>
      <c r="Q162" s="35">
        <f t="shared" ref="Q162:Q172" si="62">SUM(E162:P162)</f>
        <v>338925.89999999997</v>
      </c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>
        <f>Q162/C162</f>
        <v>2947.1817391304344</v>
      </c>
      <c r="AH162" s="42"/>
      <c r="AL162" s="374">
        <f>+Q162/C162</f>
        <v>2947.1817391304344</v>
      </c>
    </row>
    <row r="163" spans="1:16378">
      <c r="A163" s="37" t="s">
        <v>172</v>
      </c>
      <c r="B163" s="37" t="str">
        <f>VLOOKUP(A163,'[39]Sales Summary Regulated'!$B:$C,2,FALSE)</f>
        <v>DUMP FEE - COMPR/GROCERY</v>
      </c>
      <c r="C163" s="38">
        <f>IFERROR(IFERROR(VLOOKUP(A163,'[39]All Other Rates'!$F$2:$H$646,3,FALSE),VLOOKUP(A163,#REF!,3,FALSE)),IF('Regulated Price Out'!Q163=0,0,"missing price"))</f>
        <v>109</v>
      </c>
      <c r="D163" s="141"/>
      <c r="E163" s="35">
        <f>IFERROR(VLOOKUP($A163,'[39]Sales Summary Regulated'!$B:$O,3,0),0)</f>
        <v>11786.21</v>
      </c>
      <c r="F163" s="35">
        <f>IFERROR(VLOOKUP($A163,'[39]Sales Summary Regulated'!$B:$O,4,0),0)</f>
        <v>8860.2000000000007</v>
      </c>
      <c r="G163" s="35">
        <f>IFERROR(VLOOKUP($A163,'[39]Sales Summary Regulated'!$B:$O,5,0),0)</f>
        <v>10287.740000000002</v>
      </c>
      <c r="H163" s="35">
        <f>IFERROR(VLOOKUP($A163,'[39]Sales Summary Regulated'!$B:$O,6,0),0)</f>
        <v>10637.98</v>
      </c>
      <c r="I163" s="35">
        <f>IFERROR(VLOOKUP($A163,'[39]Sales Summary Regulated'!$B:$O,7,0),0)</f>
        <v>11887.98</v>
      </c>
      <c r="J163" s="35">
        <f>IFERROR(VLOOKUP($A163,'[39]Sales Summary Regulated'!$B:$O,8,0),0)</f>
        <v>10559.98</v>
      </c>
      <c r="K163" s="35">
        <f>IFERROR(VLOOKUP($A163,'[39]Sales Summary Regulated'!$B:$O,9,0),0)</f>
        <v>10854.98</v>
      </c>
      <c r="L163" s="35">
        <f>IFERROR(VLOOKUP($A163,'[39]Sales Summary Regulated'!$B:$O,10,0),0)</f>
        <v>14271.279999999999</v>
      </c>
      <c r="M163" s="35">
        <f>IFERROR(VLOOKUP($A163,'[39]Sales Summary Regulated'!$B:$O,11,0),0)</f>
        <v>12685.75</v>
      </c>
      <c r="N163" s="35">
        <f>IFERROR(VLOOKUP($A163,'[39]Sales Summary Regulated'!$B:$O,12,0),0)</f>
        <v>12495.24</v>
      </c>
      <c r="O163" s="35">
        <f>IFERROR(VLOOKUP($A163,'[39]Sales Summary Regulated'!$B:$O,13,0),0)</f>
        <v>11292.72</v>
      </c>
      <c r="P163" s="35">
        <f>IFERROR(VLOOKUP($A163,'[39]Sales Summary Regulated'!$B:$O,14,0),0)</f>
        <v>12184.25</v>
      </c>
      <c r="Q163" s="35">
        <f t="shared" si="62"/>
        <v>137804.31</v>
      </c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>
        <f>Q163/C163</f>
        <v>1264.2597247706422</v>
      </c>
      <c r="AH163" s="42"/>
      <c r="AL163" s="374">
        <f>+Q163/C163</f>
        <v>1264.2597247706422</v>
      </c>
    </row>
    <row r="164" spans="1:16378">
      <c r="A164" s="37" t="s">
        <v>173</v>
      </c>
      <c r="B164" s="37" t="str">
        <f>VLOOKUP(A164,'[39]Sales Summary Regulated'!$B:$C,2,FALSE)</f>
        <v>APPLIANCE REMOVAL - RES</v>
      </c>
      <c r="C164" s="38">
        <v>22.5</v>
      </c>
      <c r="D164" s="142"/>
      <c r="E164" s="35">
        <f>IFERROR(VLOOKUP($A164,'[39]Sales Summary Regulated'!$B:$O,3,0),0)</f>
        <v>0</v>
      </c>
      <c r="F164" s="35">
        <f>IFERROR(VLOOKUP($A164,'[39]Sales Summary Regulated'!$B:$O,4,0),0)</f>
        <v>0</v>
      </c>
      <c r="G164" s="35">
        <f>IFERROR(VLOOKUP($A164,'[39]Sales Summary Regulated'!$B:$O,5,0),0)</f>
        <v>0</v>
      </c>
      <c r="H164" s="35">
        <f>IFERROR(VLOOKUP($A164,'[39]Sales Summary Regulated'!$B:$O,6,0),0)</f>
        <v>0</v>
      </c>
      <c r="I164" s="35">
        <f>IFERROR(VLOOKUP($A164,'[39]Sales Summary Regulated'!$B:$O,7,0),0)</f>
        <v>22.5</v>
      </c>
      <c r="J164" s="35">
        <f>IFERROR(VLOOKUP($A164,'[39]Sales Summary Regulated'!$B:$O,8,0),0)</f>
        <v>0</v>
      </c>
      <c r="K164" s="35">
        <f>IFERROR(VLOOKUP($A164,'[39]Sales Summary Regulated'!$B:$O,9,0),0)</f>
        <v>45</v>
      </c>
      <c r="L164" s="35">
        <f>IFERROR(VLOOKUP($A164,'[39]Sales Summary Regulated'!$B:$O,10,0),0)</f>
        <v>0</v>
      </c>
      <c r="M164" s="35">
        <f>IFERROR(VLOOKUP($A164,'[39]Sales Summary Regulated'!$B:$O,11,0),0)</f>
        <v>0</v>
      </c>
      <c r="N164" s="35">
        <f>IFERROR(VLOOKUP($A164,'[39]Sales Summary Regulated'!$B:$O,12,0),0)</f>
        <v>0</v>
      </c>
      <c r="O164" s="35">
        <f>IFERROR(VLOOKUP($A164,'[39]Sales Summary Regulated'!$B:$O,13,0),0)</f>
        <v>0</v>
      </c>
      <c r="P164" s="35">
        <f>IFERROR(VLOOKUP($A164,'[39]Sales Summary Regulated'!$B:$O,14,0),0)</f>
        <v>0</v>
      </c>
      <c r="Q164" s="35">
        <f t="shared" si="62"/>
        <v>67.5</v>
      </c>
      <c r="R164" s="2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28"/>
      <c r="AG164" s="28"/>
      <c r="AH164" s="42"/>
      <c r="AI164" s="2"/>
      <c r="AJ164" s="2"/>
      <c r="AK164" s="2"/>
      <c r="AL164" s="375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  <c r="CSP164" s="2"/>
      <c r="CSQ164" s="2"/>
      <c r="CSR164" s="2"/>
      <c r="CSS164" s="2"/>
      <c r="CST164" s="2"/>
      <c r="CSU164" s="2"/>
      <c r="CSV164" s="2"/>
      <c r="CSW164" s="2"/>
      <c r="CSX164" s="2"/>
      <c r="CSY164" s="2"/>
      <c r="CSZ164" s="2"/>
      <c r="CTA164" s="2"/>
      <c r="CTB164" s="2"/>
      <c r="CTC164" s="2"/>
      <c r="CTD164" s="2"/>
      <c r="CTE164" s="2"/>
      <c r="CTF164" s="2"/>
      <c r="CTG164" s="2"/>
      <c r="CTH164" s="2"/>
      <c r="CTI164" s="2"/>
      <c r="CTJ164" s="2"/>
      <c r="CTK164" s="2"/>
      <c r="CTL164" s="2"/>
      <c r="CTM164" s="2"/>
      <c r="CTN164" s="2"/>
      <c r="CTO164" s="2"/>
      <c r="CTP164" s="2"/>
      <c r="CTQ164" s="2"/>
      <c r="CTR164" s="2"/>
      <c r="CTS164" s="2"/>
      <c r="CTT164" s="2"/>
      <c r="CTU164" s="2"/>
      <c r="CTV164" s="2"/>
      <c r="CTW164" s="2"/>
      <c r="CTX164" s="2"/>
      <c r="CTY164" s="2"/>
      <c r="CTZ164" s="2"/>
      <c r="CUA164" s="2"/>
      <c r="CUB164" s="2"/>
      <c r="CUC164" s="2"/>
      <c r="CUD164" s="2"/>
      <c r="CUE164" s="2"/>
      <c r="CUF164" s="2"/>
      <c r="CUG164" s="2"/>
      <c r="CUH164" s="2"/>
      <c r="CUI164" s="2"/>
      <c r="CUJ164" s="2"/>
      <c r="CUK164" s="2"/>
      <c r="CUL164" s="2"/>
      <c r="CUM164" s="2"/>
      <c r="CUN164" s="2"/>
      <c r="CUO164" s="2"/>
      <c r="CUP164" s="2"/>
      <c r="CUQ164" s="2"/>
      <c r="CUR164" s="2"/>
      <c r="CUS164" s="2"/>
      <c r="CUT164" s="2"/>
      <c r="CUU164" s="2"/>
      <c r="CUV164" s="2"/>
      <c r="CUW164" s="2"/>
      <c r="CUX164" s="2"/>
      <c r="CUY164" s="2"/>
      <c r="CUZ164" s="2"/>
      <c r="CVA164" s="2"/>
      <c r="CVB164" s="2"/>
      <c r="CVC164" s="2"/>
      <c r="CVD164" s="2"/>
      <c r="CVE164" s="2"/>
      <c r="CVF164" s="2"/>
      <c r="CVG164" s="2"/>
      <c r="CVH164" s="2"/>
      <c r="CVI164" s="2"/>
      <c r="CVJ164" s="2"/>
      <c r="CVK164" s="2"/>
      <c r="CVL164" s="2"/>
      <c r="CVM164" s="2"/>
      <c r="CVN164" s="2"/>
      <c r="CVO164" s="2"/>
      <c r="CVP164" s="2"/>
      <c r="CVQ164" s="2"/>
      <c r="CVR164" s="2"/>
      <c r="CVS164" s="2"/>
      <c r="CVT164" s="2"/>
      <c r="CVU164" s="2"/>
      <c r="CVV164" s="2"/>
      <c r="CVW164" s="2"/>
      <c r="CVX164" s="2"/>
      <c r="CVY164" s="2"/>
      <c r="CVZ164" s="2"/>
      <c r="CWA164" s="2"/>
      <c r="CWB164" s="2"/>
      <c r="CWC164" s="2"/>
      <c r="CWD164" s="2"/>
      <c r="CWE164" s="2"/>
      <c r="CWF164" s="2"/>
      <c r="CWG164" s="2"/>
      <c r="CWH164" s="2"/>
      <c r="CWI164" s="2"/>
      <c r="CWJ164" s="2"/>
      <c r="CWK164" s="2"/>
      <c r="CWL164" s="2"/>
      <c r="CWM164" s="2"/>
      <c r="CWN164" s="2"/>
      <c r="CWO164" s="2"/>
      <c r="CWP164" s="2"/>
      <c r="CWQ164" s="2"/>
      <c r="CWR164" s="2"/>
      <c r="CWS164" s="2"/>
      <c r="CWT164" s="2"/>
      <c r="CWU164" s="2"/>
      <c r="CWV164" s="2"/>
      <c r="CWW164" s="2"/>
      <c r="CWX164" s="2"/>
      <c r="CWY164" s="2"/>
      <c r="CWZ164" s="2"/>
      <c r="CXA164" s="2"/>
      <c r="CXB164" s="2"/>
      <c r="CXC164" s="2"/>
      <c r="CXD164" s="2"/>
      <c r="CXE164" s="2"/>
      <c r="CXF164" s="2"/>
      <c r="CXG164" s="2"/>
      <c r="CXH164" s="2"/>
      <c r="CXI164" s="2"/>
      <c r="CXJ164" s="2"/>
      <c r="CXK164" s="2"/>
      <c r="CXL164" s="2"/>
      <c r="CXM164" s="2"/>
      <c r="CXN164" s="2"/>
      <c r="CXO164" s="2"/>
      <c r="CXP164" s="2"/>
      <c r="CXQ164" s="2"/>
      <c r="CXR164" s="2"/>
      <c r="CXS164" s="2"/>
      <c r="CXT164" s="2"/>
      <c r="CXU164" s="2"/>
      <c r="CXV164" s="2"/>
      <c r="CXW164" s="2"/>
      <c r="CXX164" s="2"/>
      <c r="CXY164" s="2"/>
      <c r="CXZ164" s="2"/>
      <c r="CYA164" s="2"/>
      <c r="CYB164" s="2"/>
      <c r="CYC164" s="2"/>
      <c r="CYD164" s="2"/>
      <c r="CYE164" s="2"/>
      <c r="CYF164" s="2"/>
      <c r="CYG164" s="2"/>
      <c r="CYH164" s="2"/>
      <c r="CYI164" s="2"/>
      <c r="CYJ164" s="2"/>
      <c r="CYK164" s="2"/>
      <c r="CYL164" s="2"/>
      <c r="CYM164" s="2"/>
      <c r="CYN164" s="2"/>
      <c r="CYO164" s="2"/>
      <c r="CYP164" s="2"/>
      <c r="CYQ164" s="2"/>
      <c r="CYR164" s="2"/>
      <c r="CYS164" s="2"/>
      <c r="CYT164" s="2"/>
      <c r="CYU164" s="2"/>
      <c r="CYV164" s="2"/>
      <c r="CYW164" s="2"/>
      <c r="CYX164" s="2"/>
      <c r="CYY164" s="2"/>
      <c r="CYZ164" s="2"/>
      <c r="CZA164" s="2"/>
      <c r="CZB164" s="2"/>
      <c r="CZC164" s="2"/>
      <c r="CZD164" s="2"/>
      <c r="CZE164" s="2"/>
      <c r="CZF164" s="2"/>
      <c r="CZG164" s="2"/>
      <c r="CZH164" s="2"/>
      <c r="CZI164" s="2"/>
      <c r="CZJ164" s="2"/>
      <c r="CZK164" s="2"/>
      <c r="CZL164" s="2"/>
      <c r="CZM164" s="2"/>
      <c r="CZN164" s="2"/>
      <c r="CZO164" s="2"/>
      <c r="CZP164" s="2"/>
      <c r="CZQ164" s="2"/>
      <c r="CZR164" s="2"/>
      <c r="CZS164" s="2"/>
      <c r="CZT164" s="2"/>
      <c r="CZU164" s="2"/>
      <c r="CZV164" s="2"/>
      <c r="CZW164" s="2"/>
      <c r="CZX164" s="2"/>
      <c r="CZY164" s="2"/>
      <c r="CZZ164" s="2"/>
      <c r="DAA164" s="2"/>
      <c r="DAB164" s="2"/>
      <c r="DAC164" s="2"/>
      <c r="DAD164" s="2"/>
      <c r="DAE164" s="2"/>
      <c r="DAF164" s="2"/>
      <c r="DAG164" s="2"/>
      <c r="DAH164" s="2"/>
      <c r="DAI164" s="2"/>
      <c r="DAJ164" s="2"/>
      <c r="DAK164" s="2"/>
      <c r="DAL164" s="2"/>
      <c r="DAM164" s="2"/>
      <c r="DAN164" s="2"/>
      <c r="DAO164" s="2"/>
      <c r="DAP164" s="2"/>
      <c r="DAQ164" s="2"/>
      <c r="DAR164" s="2"/>
      <c r="DAS164" s="2"/>
      <c r="DAT164" s="2"/>
      <c r="DAU164" s="2"/>
      <c r="DAV164" s="2"/>
      <c r="DAW164" s="2"/>
      <c r="DAX164" s="2"/>
      <c r="DAY164" s="2"/>
      <c r="DAZ164" s="2"/>
      <c r="DBA164" s="2"/>
      <c r="DBB164" s="2"/>
      <c r="DBC164" s="2"/>
      <c r="DBD164" s="2"/>
      <c r="DBE164" s="2"/>
      <c r="DBF164" s="2"/>
      <c r="DBG164" s="2"/>
      <c r="DBH164" s="2"/>
      <c r="DBI164" s="2"/>
      <c r="DBJ164" s="2"/>
      <c r="DBK164" s="2"/>
      <c r="DBL164" s="2"/>
      <c r="DBM164" s="2"/>
      <c r="DBN164" s="2"/>
      <c r="DBO164" s="2"/>
      <c r="DBP164" s="2"/>
      <c r="DBQ164" s="2"/>
      <c r="DBR164" s="2"/>
      <c r="DBS164" s="2"/>
      <c r="DBT164" s="2"/>
      <c r="DBU164" s="2"/>
      <c r="DBV164" s="2"/>
      <c r="DBW164" s="2"/>
      <c r="DBX164" s="2"/>
      <c r="DBY164" s="2"/>
      <c r="DBZ164" s="2"/>
      <c r="DCA164" s="2"/>
      <c r="DCB164" s="2"/>
      <c r="DCC164" s="2"/>
      <c r="DCD164" s="2"/>
      <c r="DCE164" s="2"/>
      <c r="DCF164" s="2"/>
      <c r="DCG164" s="2"/>
      <c r="DCH164" s="2"/>
      <c r="DCI164" s="2"/>
      <c r="DCJ164" s="2"/>
      <c r="DCK164" s="2"/>
      <c r="DCL164" s="2"/>
      <c r="DCM164" s="2"/>
      <c r="DCN164" s="2"/>
      <c r="DCO164" s="2"/>
      <c r="DCP164" s="2"/>
      <c r="DCQ164" s="2"/>
      <c r="DCR164" s="2"/>
      <c r="DCS164" s="2"/>
      <c r="DCT164" s="2"/>
      <c r="DCU164" s="2"/>
      <c r="DCV164" s="2"/>
      <c r="DCW164" s="2"/>
      <c r="DCX164" s="2"/>
      <c r="DCY164" s="2"/>
      <c r="DCZ164" s="2"/>
      <c r="DDA164" s="2"/>
      <c r="DDB164" s="2"/>
      <c r="DDC164" s="2"/>
      <c r="DDD164" s="2"/>
      <c r="DDE164" s="2"/>
      <c r="DDF164" s="2"/>
      <c r="DDG164" s="2"/>
      <c r="DDH164" s="2"/>
      <c r="DDI164" s="2"/>
      <c r="DDJ164" s="2"/>
      <c r="DDK164" s="2"/>
      <c r="DDL164" s="2"/>
      <c r="DDM164" s="2"/>
      <c r="DDN164" s="2"/>
      <c r="DDO164" s="2"/>
      <c r="DDP164" s="2"/>
      <c r="DDQ164" s="2"/>
      <c r="DDR164" s="2"/>
      <c r="DDS164" s="2"/>
      <c r="DDT164" s="2"/>
      <c r="DDU164" s="2"/>
      <c r="DDV164" s="2"/>
      <c r="DDW164" s="2"/>
      <c r="DDX164" s="2"/>
      <c r="DDY164" s="2"/>
      <c r="DDZ164" s="2"/>
      <c r="DEA164" s="2"/>
      <c r="DEB164" s="2"/>
      <c r="DEC164" s="2"/>
      <c r="DED164" s="2"/>
      <c r="DEE164" s="2"/>
      <c r="DEF164" s="2"/>
      <c r="DEG164" s="2"/>
      <c r="DEH164" s="2"/>
      <c r="DEI164" s="2"/>
      <c r="DEJ164" s="2"/>
      <c r="DEK164" s="2"/>
      <c r="DEL164" s="2"/>
      <c r="DEM164" s="2"/>
      <c r="DEN164" s="2"/>
      <c r="DEO164" s="2"/>
      <c r="DEP164" s="2"/>
      <c r="DEQ164" s="2"/>
      <c r="DER164" s="2"/>
      <c r="DES164" s="2"/>
      <c r="DET164" s="2"/>
      <c r="DEU164" s="2"/>
      <c r="DEV164" s="2"/>
      <c r="DEW164" s="2"/>
      <c r="DEX164" s="2"/>
      <c r="DEY164" s="2"/>
      <c r="DEZ164" s="2"/>
      <c r="DFA164" s="2"/>
      <c r="DFB164" s="2"/>
      <c r="DFC164" s="2"/>
      <c r="DFD164" s="2"/>
      <c r="DFE164" s="2"/>
      <c r="DFF164" s="2"/>
      <c r="DFG164" s="2"/>
      <c r="DFH164" s="2"/>
      <c r="DFI164" s="2"/>
      <c r="DFJ164" s="2"/>
      <c r="DFK164" s="2"/>
      <c r="DFL164" s="2"/>
      <c r="DFM164" s="2"/>
      <c r="DFN164" s="2"/>
      <c r="DFO164" s="2"/>
      <c r="DFP164" s="2"/>
      <c r="DFQ164" s="2"/>
      <c r="DFR164" s="2"/>
      <c r="DFS164" s="2"/>
      <c r="DFT164" s="2"/>
      <c r="DFU164" s="2"/>
      <c r="DFV164" s="2"/>
      <c r="DFW164" s="2"/>
      <c r="DFX164" s="2"/>
      <c r="DFY164" s="2"/>
      <c r="DFZ164" s="2"/>
      <c r="DGA164" s="2"/>
      <c r="DGB164" s="2"/>
      <c r="DGC164" s="2"/>
      <c r="DGD164" s="2"/>
      <c r="DGE164" s="2"/>
      <c r="DGF164" s="2"/>
      <c r="DGG164" s="2"/>
      <c r="DGH164" s="2"/>
      <c r="DGI164" s="2"/>
      <c r="DGJ164" s="2"/>
      <c r="DGK164" s="2"/>
      <c r="DGL164" s="2"/>
      <c r="DGM164" s="2"/>
      <c r="DGN164" s="2"/>
      <c r="DGO164" s="2"/>
      <c r="DGP164" s="2"/>
      <c r="DGQ164" s="2"/>
      <c r="DGR164" s="2"/>
      <c r="DGS164" s="2"/>
      <c r="DGT164" s="2"/>
      <c r="DGU164" s="2"/>
      <c r="DGV164" s="2"/>
      <c r="DGW164" s="2"/>
      <c r="DGX164" s="2"/>
      <c r="DGY164" s="2"/>
      <c r="DGZ164" s="2"/>
      <c r="DHA164" s="2"/>
      <c r="DHB164" s="2"/>
      <c r="DHC164" s="2"/>
      <c r="DHD164" s="2"/>
      <c r="DHE164" s="2"/>
      <c r="DHF164" s="2"/>
      <c r="DHG164" s="2"/>
      <c r="DHH164" s="2"/>
      <c r="DHI164" s="2"/>
      <c r="DHJ164" s="2"/>
      <c r="DHK164" s="2"/>
      <c r="DHL164" s="2"/>
      <c r="DHM164" s="2"/>
      <c r="DHN164" s="2"/>
      <c r="DHO164" s="2"/>
      <c r="DHP164" s="2"/>
      <c r="DHQ164" s="2"/>
      <c r="DHR164" s="2"/>
      <c r="DHS164" s="2"/>
      <c r="DHT164" s="2"/>
      <c r="DHU164" s="2"/>
      <c r="DHV164" s="2"/>
      <c r="DHW164" s="2"/>
      <c r="DHX164" s="2"/>
      <c r="DHY164" s="2"/>
      <c r="DHZ164" s="2"/>
      <c r="DIA164" s="2"/>
      <c r="DIB164" s="2"/>
      <c r="DIC164" s="2"/>
      <c r="DID164" s="2"/>
      <c r="DIE164" s="2"/>
      <c r="DIF164" s="2"/>
      <c r="DIG164" s="2"/>
      <c r="DIH164" s="2"/>
      <c r="DII164" s="2"/>
      <c r="DIJ164" s="2"/>
      <c r="DIK164" s="2"/>
      <c r="DIL164" s="2"/>
      <c r="DIM164" s="2"/>
      <c r="DIN164" s="2"/>
      <c r="DIO164" s="2"/>
      <c r="DIP164" s="2"/>
      <c r="DIQ164" s="2"/>
      <c r="DIR164" s="2"/>
      <c r="DIS164" s="2"/>
      <c r="DIT164" s="2"/>
      <c r="DIU164" s="2"/>
      <c r="DIV164" s="2"/>
      <c r="DIW164" s="2"/>
      <c r="DIX164" s="2"/>
      <c r="DIY164" s="2"/>
      <c r="DIZ164" s="2"/>
      <c r="DJA164" s="2"/>
      <c r="DJB164" s="2"/>
      <c r="DJC164" s="2"/>
      <c r="DJD164" s="2"/>
      <c r="DJE164" s="2"/>
      <c r="DJF164" s="2"/>
      <c r="DJG164" s="2"/>
      <c r="DJH164" s="2"/>
      <c r="DJI164" s="2"/>
      <c r="DJJ164" s="2"/>
      <c r="DJK164" s="2"/>
      <c r="DJL164" s="2"/>
      <c r="DJM164" s="2"/>
      <c r="DJN164" s="2"/>
      <c r="DJO164" s="2"/>
      <c r="DJP164" s="2"/>
      <c r="DJQ164" s="2"/>
      <c r="DJR164" s="2"/>
      <c r="DJS164" s="2"/>
      <c r="DJT164" s="2"/>
      <c r="DJU164" s="2"/>
      <c r="DJV164" s="2"/>
      <c r="DJW164" s="2"/>
      <c r="DJX164" s="2"/>
      <c r="DJY164" s="2"/>
      <c r="DJZ164" s="2"/>
      <c r="DKA164" s="2"/>
      <c r="DKB164" s="2"/>
      <c r="DKC164" s="2"/>
      <c r="DKD164" s="2"/>
      <c r="DKE164" s="2"/>
      <c r="DKF164" s="2"/>
      <c r="DKG164" s="2"/>
      <c r="DKH164" s="2"/>
      <c r="DKI164" s="2"/>
      <c r="DKJ164" s="2"/>
      <c r="DKK164" s="2"/>
      <c r="DKL164" s="2"/>
      <c r="DKM164" s="2"/>
      <c r="DKN164" s="2"/>
      <c r="DKO164" s="2"/>
      <c r="DKP164" s="2"/>
      <c r="DKQ164" s="2"/>
      <c r="DKR164" s="2"/>
      <c r="DKS164" s="2"/>
      <c r="DKT164" s="2"/>
      <c r="DKU164" s="2"/>
      <c r="DKV164" s="2"/>
      <c r="DKW164" s="2"/>
      <c r="DKX164" s="2"/>
      <c r="DKY164" s="2"/>
      <c r="DKZ164" s="2"/>
      <c r="DLA164" s="2"/>
      <c r="DLB164" s="2"/>
      <c r="DLC164" s="2"/>
      <c r="DLD164" s="2"/>
      <c r="DLE164" s="2"/>
      <c r="DLF164" s="2"/>
      <c r="DLG164" s="2"/>
      <c r="DLH164" s="2"/>
      <c r="DLI164" s="2"/>
      <c r="DLJ164" s="2"/>
      <c r="DLK164" s="2"/>
      <c r="DLL164" s="2"/>
      <c r="DLM164" s="2"/>
      <c r="DLN164" s="2"/>
      <c r="DLO164" s="2"/>
      <c r="DLP164" s="2"/>
      <c r="DLQ164" s="2"/>
      <c r="DLR164" s="2"/>
      <c r="DLS164" s="2"/>
      <c r="DLT164" s="2"/>
      <c r="DLU164" s="2"/>
      <c r="DLV164" s="2"/>
      <c r="DLW164" s="2"/>
      <c r="DLX164" s="2"/>
      <c r="DLY164" s="2"/>
      <c r="DLZ164" s="2"/>
      <c r="DMA164" s="2"/>
      <c r="DMB164" s="2"/>
      <c r="DMC164" s="2"/>
      <c r="DMD164" s="2"/>
      <c r="DME164" s="2"/>
      <c r="DMF164" s="2"/>
      <c r="DMG164" s="2"/>
      <c r="DMH164" s="2"/>
      <c r="DMI164" s="2"/>
      <c r="DMJ164" s="2"/>
      <c r="DMK164" s="2"/>
      <c r="DML164" s="2"/>
      <c r="DMM164" s="2"/>
      <c r="DMN164" s="2"/>
      <c r="DMO164" s="2"/>
      <c r="DMP164" s="2"/>
      <c r="DMQ164" s="2"/>
      <c r="DMR164" s="2"/>
      <c r="DMS164" s="2"/>
      <c r="DMT164" s="2"/>
      <c r="DMU164" s="2"/>
      <c r="DMV164" s="2"/>
      <c r="DMW164" s="2"/>
      <c r="DMX164" s="2"/>
      <c r="DMY164" s="2"/>
      <c r="DMZ164" s="2"/>
      <c r="DNA164" s="2"/>
      <c r="DNB164" s="2"/>
      <c r="DNC164" s="2"/>
      <c r="DND164" s="2"/>
      <c r="DNE164" s="2"/>
      <c r="DNF164" s="2"/>
      <c r="DNG164" s="2"/>
      <c r="DNH164" s="2"/>
      <c r="DNI164" s="2"/>
      <c r="DNJ164" s="2"/>
      <c r="DNK164" s="2"/>
      <c r="DNL164" s="2"/>
      <c r="DNM164" s="2"/>
      <c r="DNN164" s="2"/>
      <c r="DNO164" s="2"/>
      <c r="DNP164" s="2"/>
      <c r="DNQ164" s="2"/>
      <c r="DNR164" s="2"/>
      <c r="DNS164" s="2"/>
      <c r="DNT164" s="2"/>
      <c r="DNU164" s="2"/>
      <c r="DNV164" s="2"/>
      <c r="DNW164" s="2"/>
      <c r="DNX164" s="2"/>
      <c r="DNY164" s="2"/>
      <c r="DNZ164" s="2"/>
      <c r="DOA164" s="2"/>
      <c r="DOB164" s="2"/>
      <c r="DOC164" s="2"/>
      <c r="DOD164" s="2"/>
      <c r="DOE164" s="2"/>
      <c r="DOF164" s="2"/>
      <c r="DOG164" s="2"/>
      <c r="DOH164" s="2"/>
      <c r="DOI164" s="2"/>
      <c r="DOJ164" s="2"/>
      <c r="DOK164" s="2"/>
      <c r="DOL164" s="2"/>
      <c r="DOM164" s="2"/>
      <c r="DON164" s="2"/>
      <c r="DOO164" s="2"/>
      <c r="DOP164" s="2"/>
      <c r="DOQ164" s="2"/>
      <c r="DOR164" s="2"/>
      <c r="DOS164" s="2"/>
      <c r="DOT164" s="2"/>
      <c r="DOU164" s="2"/>
      <c r="DOV164" s="2"/>
      <c r="DOW164" s="2"/>
      <c r="DOX164" s="2"/>
      <c r="DOY164" s="2"/>
      <c r="DOZ164" s="2"/>
      <c r="DPA164" s="2"/>
      <c r="DPB164" s="2"/>
      <c r="DPC164" s="2"/>
      <c r="DPD164" s="2"/>
      <c r="DPE164" s="2"/>
      <c r="DPF164" s="2"/>
      <c r="DPG164" s="2"/>
      <c r="DPH164" s="2"/>
      <c r="DPI164" s="2"/>
      <c r="DPJ164" s="2"/>
      <c r="DPK164" s="2"/>
      <c r="DPL164" s="2"/>
      <c r="DPM164" s="2"/>
      <c r="DPN164" s="2"/>
      <c r="DPO164" s="2"/>
      <c r="DPP164" s="2"/>
      <c r="DPQ164" s="2"/>
      <c r="DPR164" s="2"/>
      <c r="DPS164" s="2"/>
      <c r="DPT164" s="2"/>
      <c r="DPU164" s="2"/>
      <c r="DPV164" s="2"/>
      <c r="DPW164" s="2"/>
      <c r="DPX164" s="2"/>
      <c r="DPY164" s="2"/>
      <c r="DPZ164" s="2"/>
      <c r="DQA164" s="2"/>
      <c r="DQB164" s="2"/>
      <c r="DQC164" s="2"/>
      <c r="DQD164" s="2"/>
      <c r="DQE164" s="2"/>
      <c r="DQF164" s="2"/>
      <c r="DQG164" s="2"/>
      <c r="DQH164" s="2"/>
      <c r="DQI164" s="2"/>
      <c r="DQJ164" s="2"/>
      <c r="DQK164" s="2"/>
      <c r="DQL164" s="2"/>
      <c r="DQM164" s="2"/>
      <c r="DQN164" s="2"/>
      <c r="DQO164" s="2"/>
      <c r="DQP164" s="2"/>
      <c r="DQQ164" s="2"/>
      <c r="DQR164" s="2"/>
      <c r="DQS164" s="2"/>
      <c r="DQT164" s="2"/>
      <c r="DQU164" s="2"/>
      <c r="DQV164" s="2"/>
      <c r="DQW164" s="2"/>
      <c r="DQX164" s="2"/>
      <c r="DQY164" s="2"/>
      <c r="DQZ164" s="2"/>
      <c r="DRA164" s="2"/>
      <c r="DRB164" s="2"/>
      <c r="DRC164" s="2"/>
      <c r="DRD164" s="2"/>
      <c r="DRE164" s="2"/>
      <c r="DRF164" s="2"/>
      <c r="DRG164" s="2"/>
      <c r="DRH164" s="2"/>
      <c r="DRI164" s="2"/>
      <c r="DRJ164" s="2"/>
      <c r="DRK164" s="2"/>
      <c r="DRL164" s="2"/>
      <c r="DRM164" s="2"/>
      <c r="DRN164" s="2"/>
      <c r="DRO164" s="2"/>
      <c r="DRP164" s="2"/>
      <c r="DRQ164" s="2"/>
      <c r="DRR164" s="2"/>
      <c r="DRS164" s="2"/>
      <c r="DRT164" s="2"/>
      <c r="DRU164" s="2"/>
      <c r="DRV164" s="2"/>
      <c r="DRW164" s="2"/>
      <c r="DRX164" s="2"/>
      <c r="DRY164" s="2"/>
      <c r="DRZ164" s="2"/>
      <c r="DSA164" s="2"/>
      <c r="DSB164" s="2"/>
      <c r="DSC164" s="2"/>
      <c r="DSD164" s="2"/>
      <c r="DSE164" s="2"/>
      <c r="DSF164" s="2"/>
      <c r="DSG164" s="2"/>
      <c r="DSH164" s="2"/>
      <c r="DSI164" s="2"/>
      <c r="DSJ164" s="2"/>
      <c r="DSK164" s="2"/>
      <c r="DSL164" s="2"/>
      <c r="DSM164" s="2"/>
      <c r="DSN164" s="2"/>
      <c r="DSO164" s="2"/>
      <c r="DSP164" s="2"/>
      <c r="DSQ164" s="2"/>
      <c r="DSR164" s="2"/>
      <c r="DSS164" s="2"/>
      <c r="DST164" s="2"/>
      <c r="DSU164" s="2"/>
      <c r="DSV164" s="2"/>
      <c r="DSW164" s="2"/>
      <c r="DSX164" s="2"/>
      <c r="DSY164" s="2"/>
      <c r="DSZ164" s="2"/>
      <c r="DTA164" s="2"/>
      <c r="DTB164" s="2"/>
      <c r="DTC164" s="2"/>
      <c r="DTD164" s="2"/>
      <c r="DTE164" s="2"/>
      <c r="DTF164" s="2"/>
      <c r="DTG164" s="2"/>
      <c r="DTH164" s="2"/>
      <c r="DTI164" s="2"/>
      <c r="DTJ164" s="2"/>
      <c r="DTK164" s="2"/>
      <c r="DTL164" s="2"/>
      <c r="DTM164" s="2"/>
      <c r="DTN164" s="2"/>
      <c r="DTO164" s="2"/>
      <c r="DTP164" s="2"/>
      <c r="DTQ164" s="2"/>
      <c r="DTR164" s="2"/>
      <c r="DTS164" s="2"/>
      <c r="DTT164" s="2"/>
      <c r="DTU164" s="2"/>
      <c r="DTV164" s="2"/>
      <c r="DTW164" s="2"/>
      <c r="DTX164" s="2"/>
      <c r="DTY164" s="2"/>
      <c r="DTZ164" s="2"/>
      <c r="DUA164" s="2"/>
      <c r="DUB164" s="2"/>
      <c r="DUC164" s="2"/>
      <c r="DUD164" s="2"/>
      <c r="DUE164" s="2"/>
      <c r="DUF164" s="2"/>
      <c r="DUG164" s="2"/>
      <c r="DUH164" s="2"/>
      <c r="DUI164" s="2"/>
      <c r="DUJ164" s="2"/>
      <c r="DUK164" s="2"/>
      <c r="DUL164" s="2"/>
      <c r="DUM164" s="2"/>
      <c r="DUN164" s="2"/>
      <c r="DUO164" s="2"/>
      <c r="DUP164" s="2"/>
      <c r="DUQ164" s="2"/>
      <c r="DUR164" s="2"/>
      <c r="DUS164" s="2"/>
      <c r="DUT164" s="2"/>
      <c r="DUU164" s="2"/>
      <c r="DUV164" s="2"/>
      <c r="DUW164" s="2"/>
      <c r="DUX164" s="2"/>
      <c r="DUY164" s="2"/>
      <c r="DUZ164" s="2"/>
      <c r="DVA164" s="2"/>
      <c r="DVB164" s="2"/>
      <c r="DVC164" s="2"/>
      <c r="DVD164" s="2"/>
      <c r="DVE164" s="2"/>
      <c r="DVF164" s="2"/>
      <c r="DVG164" s="2"/>
      <c r="DVH164" s="2"/>
      <c r="DVI164" s="2"/>
      <c r="DVJ164" s="2"/>
      <c r="DVK164" s="2"/>
      <c r="DVL164" s="2"/>
      <c r="DVM164" s="2"/>
      <c r="DVN164" s="2"/>
      <c r="DVO164" s="2"/>
      <c r="DVP164" s="2"/>
      <c r="DVQ164" s="2"/>
      <c r="DVR164" s="2"/>
      <c r="DVS164" s="2"/>
      <c r="DVT164" s="2"/>
      <c r="DVU164" s="2"/>
      <c r="DVV164" s="2"/>
      <c r="DVW164" s="2"/>
      <c r="DVX164" s="2"/>
      <c r="DVY164" s="2"/>
      <c r="DVZ164" s="2"/>
      <c r="DWA164" s="2"/>
      <c r="DWB164" s="2"/>
      <c r="DWC164" s="2"/>
      <c r="DWD164" s="2"/>
      <c r="DWE164" s="2"/>
      <c r="DWF164" s="2"/>
      <c r="DWG164" s="2"/>
      <c r="DWH164" s="2"/>
      <c r="DWI164" s="2"/>
      <c r="DWJ164" s="2"/>
      <c r="DWK164" s="2"/>
      <c r="DWL164" s="2"/>
      <c r="DWM164" s="2"/>
      <c r="DWN164" s="2"/>
      <c r="DWO164" s="2"/>
      <c r="DWP164" s="2"/>
      <c r="DWQ164" s="2"/>
      <c r="DWR164" s="2"/>
      <c r="DWS164" s="2"/>
      <c r="DWT164" s="2"/>
      <c r="DWU164" s="2"/>
      <c r="DWV164" s="2"/>
      <c r="DWW164" s="2"/>
      <c r="DWX164" s="2"/>
      <c r="DWY164" s="2"/>
      <c r="DWZ164" s="2"/>
      <c r="DXA164" s="2"/>
      <c r="DXB164" s="2"/>
      <c r="DXC164" s="2"/>
      <c r="DXD164" s="2"/>
      <c r="DXE164" s="2"/>
      <c r="DXF164" s="2"/>
      <c r="DXG164" s="2"/>
      <c r="DXH164" s="2"/>
      <c r="DXI164" s="2"/>
      <c r="DXJ164" s="2"/>
      <c r="DXK164" s="2"/>
      <c r="DXL164" s="2"/>
      <c r="DXM164" s="2"/>
      <c r="DXN164" s="2"/>
      <c r="DXO164" s="2"/>
      <c r="DXP164" s="2"/>
      <c r="DXQ164" s="2"/>
      <c r="DXR164" s="2"/>
      <c r="DXS164" s="2"/>
      <c r="DXT164" s="2"/>
      <c r="DXU164" s="2"/>
      <c r="DXV164" s="2"/>
      <c r="DXW164" s="2"/>
      <c r="DXX164" s="2"/>
      <c r="DXY164" s="2"/>
      <c r="DXZ164" s="2"/>
      <c r="DYA164" s="2"/>
      <c r="DYB164" s="2"/>
      <c r="DYC164" s="2"/>
      <c r="DYD164" s="2"/>
      <c r="DYE164" s="2"/>
      <c r="DYF164" s="2"/>
      <c r="DYG164" s="2"/>
      <c r="DYH164" s="2"/>
      <c r="DYI164" s="2"/>
      <c r="DYJ164" s="2"/>
      <c r="DYK164" s="2"/>
      <c r="DYL164" s="2"/>
      <c r="DYM164" s="2"/>
      <c r="DYN164" s="2"/>
      <c r="DYO164" s="2"/>
      <c r="DYP164" s="2"/>
      <c r="DYQ164" s="2"/>
      <c r="DYR164" s="2"/>
      <c r="DYS164" s="2"/>
      <c r="DYT164" s="2"/>
      <c r="DYU164" s="2"/>
      <c r="DYV164" s="2"/>
      <c r="DYW164" s="2"/>
      <c r="DYX164" s="2"/>
      <c r="DYY164" s="2"/>
      <c r="DYZ164" s="2"/>
      <c r="DZA164" s="2"/>
      <c r="DZB164" s="2"/>
      <c r="DZC164" s="2"/>
      <c r="DZD164" s="2"/>
      <c r="DZE164" s="2"/>
      <c r="DZF164" s="2"/>
      <c r="DZG164" s="2"/>
      <c r="DZH164" s="2"/>
      <c r="DZI164" s="2"/>
      <c r="DZJ164" s="2"/>
      <c r="DZK164" s="2"/>
      <c r="DZL164" s="2"/>
      <c r="DZM164" s="2"/>
      <c r="DZN164" s="2"/>
      <c r="DZO164" s="2"/>
      <c r="DZP164" s="2"/>
      <c r="DZQ164" s="2"/>
      <c r="DZR164" s="2"/>
      <c r="DZS164" s="2"/>
      <c r="DZT164" s="2"/>
      <c r="DZU164" s="2"/>
      <c r="DZV164" s="2"/>
      <c r="DZW164" s="2"/>
      <c r="DZX164" s="2"/>
      <c r="DZY164" s="2"/>
      <c r="DZZ164" s="2"/>
      <c r="EAA164" s="2"/>
      <c r="EAB164" s="2"/>
      <c r="EAC164" s="2"/>
      <c r="EAD164" s="2"/>
      <c r="EAE164" s="2"/>
      <c r="EAF164" s="2"/>
      <c r="EAG164" s="2"/>
      <c r="EAH164" s="2"/>
      <c r="EAI164" s="2"/>
      <c r="EAJ164" s="2"/>
      <c r="EAK164" s="2"/>
      <c r="EAL164" s="2"/>
      <c r="EAM164" s="2"/>
      <c r="EAN164" s="2"/>
      <c r="EAO164" s="2"/>
      <c r="EAP164" s="2"/>
      <c r="EAQ164" s="2"/>
      <c r="EAR164" s="2"/>
      <c r="EAS164" s="2"/>
      <c r="EAT164" s="2"/>
      <c r="EAU164" s="2"/>
      <c r="EAV164" s="2"/>
      <c r="EAW164" s="2"/>
      <c r="EAX164" s="2"/>
      <c r="EAY164" s="2"/>
      <c r="EAZ164" s="2"/>
      <c r="EBA164" s="2"/>
      <c r="EBB164" s="2"/>
      <c r="EBC164" s="2"/>
      <c r="EBD164" s="2"/>
      <c r="EBE164" s="2"/>
      <c r="EBF164" s="2"/>
      <c r="EBG164" s="2"/>
      <c r="EBH164" s="2"/>
      <c r="EBI164" s="2"/>
      <c r="EBJ164" s="2"/>
      <c r="EBK164" s="2"/>
      <c r="EBL164" s="2"/>
      <c r="EBM164" s="2"/>
      <c r="EBN164" s="2"/>
      <c r="EBO164" s="2"/>
      <c r="EBP164" s="2"/>
      <c r="EBQ164" s="2"/>
      <c r="EBR164" s="2"/>
      <c r="EBS164" s="2"/>
      <c r="EBT164" s="2"/>
      <c r="EBU164" s="2"/>
      <c r="EBV164" s="2"/>
      <c r="EBW164" s="2"/>
      <c r="EBX164" s="2"/>
      <c r="EBY164" s="2"/>
      <c r="EBZ164" s="2"/>
      <c r="ECA164" s="2"/>
      <c r="ECB164" s="2"/>
      <c r="ECC164" s="2"/>
      <c r="ECD164" s="2"/>
      <c r="ECE164" s="2"/>
      <c r="ECF164" s="2"/>
      <c r="ECG164" s="2"/>
      <c r="ECH164" s="2"/>
      <c r="ECI164" s="2"/>
      <c r="ECJ164" s="2"/>
      <c r="ECK164" s="2"/>
      <c r="ECL164" s="2"/>
      <c r="ECM164" s="2"/>
      <c r="ECN164" s="2"/>
      <c r="ECO164" s="2"/>
      <c r="ECP164" s="2"/>
      <c r="ECQ164" s="2"/>
      <c r="ECR164" s="2"/>
      <c r="ECS164" s="2"/>
      <c r="ECT164" s="2"/>
      <c r="ECU164" s="2"/>
      <c r="ECV164" s="2"/>
      <c r="ECW164" s="2"/>
      <c r="ECX164" s="2"/>
      <c r="ECY164" s="2"/>
      <c r="ECZ164" s="2"/>
      <c r="EDA164" s="2"/>
      <c r="EDB164" s="2"/>
      <c r="EDC164" s="2"/>
      <c r="EDD164" s="2"/>
      <c r="EDE164" s="2"/>
      <c r="EDF164" s="2"/>
      <c r="EDG164" s="2"/>
      <c r="EDH164" s="2"/>
      <c r="EDI164" s="2"/>
      <c r="EDJ164" s="2"/>
      <c r="EDK164" s="2"/>
      <c r="EDL164" s="2"/>
      <c r="EDM164" s="2"/>
      <c r="EDN164" s="2"/>
      <c r="EDO164" s="2"/>
      <c r="EDP164" s="2"/>
      <c r="EDQ164" s="2"/>
      <c r="EDR164" s="2"/>
      <c r="EDS164" s="2"/>
      <c r="EDT164" s="2"/>
      <c r="EDU164" s="2"/>
      <c r="EDV164" s="2"/>
      <c r="EDW164" s="2"/>
      <c r="EDX164" s="2"/>
      <c r="EDY164" s="2"/>
      <c r="EDZ164" s="2"/>
      <c r="EEA164" s="2"/>
      <c r="EEB164" s="2"/>
      <c r="EEC164" s="2"/>
      <c r="EED164" s="2"/>
      <c r="EEE164" s="2"/>
      <c r="EEF164" s="2"/>
      <c r="EEG164" s="2"/>
      <c r="EEH164" s="2"/>
      <c r="EEI164" s="2"/>
      <c r="EEJ164" s="2"/>
      <c r="EEK164" s="2"/>
      <c r="EEL164" s="2"/>
      <c r="EEM164" s="2"/>
      <c r="EEN164" s="2"/>
      <c r="EEO164" s="2"/>
      <c r="EEP164" s="2"/>
      <c r="EEQ164" s="2"/>
      <c r="EER164" s="2"/>
      <c r="EES164" s="2"/>
      <c r="EET164" s="2"/>
      <c r="EEU164" s="2"/>
      <c r="EEV164" s="2"/>
      <c r="EEW164" s="2"/>
      <c r="EEX164" s="2"/>
      <c r="EEY164" s="2"/>
      <c r="EEZ164" s="2"/>
      <c r="EFA164" s="2"/>
      <c r="EFB164" s="2"/>
      <c r="EFC164" s="2"/>
      <c r="EFD164" s="2"/>
      <c r="EFE164" s="2"/>
      <c r="EFF164" s="2"/>
      <c r="EFG164" s="2"/>
      <c r="EFH164" s="2"/>
      <c r="EFI164" s="2"/>
      <c r="EFJ164" s="2"/>
      <c r="EFK164" s="2"/>
      <c r="EFL164" s="2"/>
      <c r="EFM164" s="2"/>
      <c r="EFN164" s="2"/>
      <c r="EFO164" s="2"/>
      <c r="EFP164" s="2"/>
      <c r="EFQ164" s="2"/>
      <c r="EFR164" s="2"/>
      <c r="EFS164" s="2"/>
      <c r="EFT164" s="2"/>
      <c r="EFU164" s="2"/>
      <c r="EFV164" s="2"/>
      <c r="EFW164" s="2"/>
      <c r="EFX164" s="2"/>
      <c r="EFY164" s="2"/>
      <c r="EFZ164" s="2"/>
      <c r="EGA164" s="2"/>
      <c r="EGB164" s="2"/>
      <c r="EGC164" s="2"/>
      <c r="EGD164" s="2"/>
      <c r="EGE164" s="2"/>
      <c r="EGF164" s="2"/>
      <c r="EGG164" s="2"/>
      <c r="EGH164" s="2"/>
      <c r="EGI164" s="2"/>
      <c r="EGJ164" s="2"/>
      <c r="EGK164" s="2"/>
      <c r="EGL164" s="2"/>
      <c r="EGM164" s="2"/>
      <c r="EGN164" s="2"/>
      <c r="EGO164" s="2"/>
      <c r="EGP164" s="2"/>
      <c r="EGQ164" s="2"/>
      <c r="EGR164" s="2"/>
      <c r="EGS164" s="2"/>
      <c r="EGT164" s="2"/>
      <c r="EGU164" s="2"/>
      <c r="EGV164" s="2"/>
      <c r="EGW164" s="2"/>
      <c r="EGX164" s="2"/>
      <c r="EGY164" s="2"/>
      <c r="EGZ164" s="2"/>
      <c r="EHA164" s="2"/>
      <c r="EHB164" s="2"/>
      <c r="EHC164" s="2"/>
      <c r="EHD164" s="2"/>
      <c r="EHE164" s="2"/>
      <c r="EHF164" s="2"/>
      <c r="EHG164" s="2"/>
      <c r="EHH164" s="2"/>
      <c r="EHI164" s="2"/>
      <c r="EHJ164" s="2"/>
      <c r="EHK164" s="2"/>
      <c r="EHL164" s="2"/>
      <c r="EHM164" s="2"/>
      <c r="EHN164" s="2"/>
      <c r="EHO164" s="2"/>
      <c r="EHP164" s="2"/>
      <c r="EHQ164" s="2"/>
      <c r="EHR164" s="2"/>
      <c r="EHS164" s="2"/>
      <c r="EHT164" s="2"/>
      <c r="EHU164" s="2"/>
      <c r="EHV164" s="2"/>
      <c r="EHW164" s="2"/>
      <c r="EHX164" s="2"/>
      <c r="EHY164" s="2"/>
      <c r="EHZ164" s="2"/>
      <c r="EIA164" s="2"/>
      <c r="EIB164" s="2"/>
      <c r="EIC164" s="2"/>
      <c r="EID164" s="2"/>
      <c r="EIE164" s="2"/>
      <c r="EIF164" s="2"/>
      <c r="EIG164" s="2"/>
      <c r="EIH164" s="2"/>
      <c r="EII164" s="2"/>
      <c r="EIJ164" s="2"/>
      <c r="EIK164" s="2"/>
      <c r="EIL164" s="2"/>
      <c r="EIM164" s="2"/>
      <c r="EIN164" s="2"/>
      <c r="EIO164" s="2"/>
      <c r="EIP164" s="2"/>
      <c r="EIQ164" s="2"/>
      <c r="EIR164" s="2"/>
      <c r="EIS164" s="2"/>
      <c r="EIT164" s="2"/>
      <c r="EIU164" s="2"/>
      <c r="EIV164" s="2"/>
      <c r="EIW164" s="2"/>
      <c r="EIX164" s="2"/>
      <c r="EIY164" s="2"/>
      <c r="EIZ164" s="2"/>
      <c r="EJA164" s="2"/>
      <c r="EJB164" s="2"/>
      <c r="EJC164" s="2"/>
      <c r="EJD164" s="2"/>
      <c r="EJE164" s="2"/>
      <c r="EJF164" s="2"/>
      <c r="EJG164" s="2"/>
      <c r="EJH164" s="2"/>
      <c r="EJI164" s="2"/>
      <c r="EJJ164" s="2"/>
      <c r="EJK164" s="2"/>
      <c r="EJL164" s="2"/>
      <c r="EJM164" s="2"/>
      <c r="EJN164" s="2"/>
      <c r="EJO164" s="2"/>
      <c r="EJP164" s="2"/>
      <c r="EJQ164" s="2"/>
      <c r="EJR164" s="2"/>
      <c r="EJS164" s="2"/>
      <c r="EJT164" s="2"/>
      <c r="EJU164" s="2"/>
      <c r="EJV164" s="2"/>
      <c r="EJW164" s="2"/>
      <c r="EJX164" s="2"/>
      <c r="EJY164" s="2"/>
      <c r="EJZ164" s="2"/>
      <c r="EKA164" s="2"/>
      <c r="EKB164" s="2"/>
      <c r="EKC164" s="2"/>
      <c r="EKD164" s="2"/>
      <c r="EKE164" s="2"/>
      <c r="EKF164" s="2"/>
      <c r="EKG164" s="2"/>
      <c r="EKH164" s="2"/>
      <c r="EKI164" s="2"/>
      <c r="EKJ164" s="2"/>
      <c r="EKK164" s="2"/>
      <c r="EKL164" s="2"/>
      <c r="EKM164" s="2"/>
      <c r="EKN164" s="2"/>
      <c r="EKO164" s="2"/>
      <c r="EKP164" s="2"/>
      <c r="EKQ164" s="2"/>
      <c r="EKR164" s="2"/>
      <c r="EKS164" s="2"/>
      <c r="EKT164" s="2"/>
      <c r="EKU164" s="2"/>
      <c r="EKV164" s="2"/>
      <c r="EKW164" s="2"/>
      <c r="EKX164" s="2"/>
      <c r="EKY164" s="2"/>
      <c r="EKZ164" s="2"/>
      <c r="ELA164" s="2"/>
      <c r="ELB164" s="2"/>
      <c r="ELC164" s="2"/>
      <c r="ELD164" s="2"/>
      <c r="ELE164" s="2"/>
      <c r="ELF164" s="2"/>
      <c r="ELG164" s="2"/>
      <c r="ELH164" s="2"/>
      <c r="ELI164" s="2"/>
      <c r="ELJ164" s="2"/>
      <c r="ELK164" s="2"/>
      <c r="ELL164" s="2"/>
      <c r="ELM164" s="2"/>
      <c r="ELN164" s="2"/>
      <c r="ELO164" s="2"/>
      <c r="ELP164" s="2"/>
      <c r="ELQ164" s="2"/>
      <c r="ELR164" s="2"/>
      <c r="ELS164" s="2"/>
      <c r="ELT164" s="2"/>
      <c r="ELU164" s="2"/>
      <c r="ELV164" s="2"/>
      <c r="ELW164" s="2"/>
      <c r="ELX164" s="2"/>
      <c r="ELY164" s="2"/>
      <c r="ELZ164" s="2"/>
      <c r="EMA164" s="2"/>
      <c r="EMB164" s="2"/>
      <c r="EMC164" s="2"/>
      <c r="EMD164" s="2"/>
      <c r="EME164" s="2"/>
      <c r="EMF164" s="2"/>
      <c r="EMG164" s="2"/>
      <c r="EMH164" s="2"/>
      <c r="EMI164" s="2"/>
      <c r="EMJ164" s="2"/>
      <c r="EMK164" s="2"/>
      <c r="EML164" s="2"/>
      <c r="EMM164" s="2"/>
      <c r="EMN164" s="2"/>
      <c r="EMO164" s="2"/>
      <c r="EMP164" s="2"/>
      <c r="EMQ164" s="2"/>
      <c r="EMR164" s="2"/>
      <c r="EMS164" s="2"/>
      <c r="EMT164" s="2"/>
      <c r="EMU164" s="2"/>
      <c r="EMV164" s="2"/>
      <c r="EMW164" s="2"/>
      <c r="EMX164" s="2"/>
      <c r="EMY164" s="2"/>
      <c r="EMZ164" s="2"/>
      <c r="ENA164" s="2"/>
      <c r="ENB164" s="2"/>
      <c r="ENC164" s="2"/>
      <c r="END164" s="2"/>
      <c r="ENE164" s="2"/>
      <c r="ENF164" s="2"/>
      <c r="ENG164" s="2"/>
      <c r="ENH164" s="2"/>
      <c r="ENI164" s="2"/>
      <c r="ENJ164" s="2"/>
      <c r="ENK164" s="2"/>
      <c r="ENL164" s="2"/>
      <c r="ENM164" s="2"/>
      <c r="ENN164" s="2"/>
      <c r="ENO164" s="2"/>
      <c r="ENP164" s="2"/>
      <c r="ENQ164" s="2"/>
      <c r="ENR164" s="2"/>
      <c r="ENS164" s="2"/>
      <c r="ENT164" s="2"/>
      <c r="ENU164" s="2"/>
      <c r="ENV164" s="2"/>
      <c r="ENW164" s="2"/>
      <c r="ENX164" s="2"/>
      <c r="ENY164" s="2"/>
      <c r="ENZ164" s="2"/>
      <c r="EOA164" s="2"/>
      <c r="EOB164" s="2"/>
      <c r="EOC164" s="2"/>
      <c r="EOD164" s="2"/>
      <c r="EOE164" s="2"/>
      <c r="EOF164" s="2"/>
      <c r="EOG164" s="2"/>
      <c r="EOH164" s="2"/>
      <c r="EOI164" s="2"/>
      <c r="EOJ164" s="2"/>
      <c r="EOK164" s="2"/>
      <c r="EOL164" s="2"/>
      <c r="EOM164" s="2"/>
      <c r="EON164" s="2"/>
      <c r="EOO164" s="2"/>
      <c r="EOP164" s="2"/>
      <c r="EOQ164" s="2"/>
      <c r="EOR164" s="2"/>
      <c r="EOS164" s="2"/>
      <c r="EOT164" s="2"/>
      <c r="EOU164" s="2"/>
      <c r="EOV164" s="2"/>
      <c r="EOW164" s="2"/>
      <c r="EOX164" s="2"/>
      <c r="EOY164" s="2"/>
      <c r="EOZ164" s="2"/>
      <c r="EPA164" s="2"/>
      <c r="EPB164" s="2"/>
      <c r="EPC164" s="2"/>
      <c r="EPD164" s="2"/>
      <c r="EPE164" s="2"/>
      <c r="EPF164" s="2"/>
      <c r="EPG164" s="2"/>
      <c r="EPH164" s="2"/>
      <c r="EPI164" s="2"/>
      <c r="EPJ164" s="2"/>
      <c r="EPK164" s="2"/>
      <c r="EPL164" s="2"/>
      <c r="EPM164" s="2"/>
      <c r="EPN164" s="2"/>
      <c r="EPO164" s="2"/>
      <c r="EPP164" s="2"/>
      <c r="EPQ164" s="2"/>
      <c r="EPR164" s="2"/>
      <c r="EPS164" s="2"/>
      <c r="EPT164" s="2"/>
      <c r="EPU164" s="2"/>
      <c r="EPV164" s="2"/>
      <c r="EPW164" s="2"/>
      <c r="EPX164" s="2"/>
      <c r="EPY164" s="2"/>
      <c r="EPZ164" s="2"/>
      <c r="EQA164" s="2"/>
      <c r="EQB164" s="2"/>
      <c r="EQC164" s="2"/>
      <c r="EQD164" s="2"/>
      <c r="EQE164" s="2"/>
      <c r="EQF164" s="2"/>
      <c r="EQG164" s="2"/>
      <c r="EQH164" s="2"/>
      <c r="EQI164" s="2"/>
      <c r="EQJ164" s="2"/>
      <c r="EQK164" s="2"/>
      <c r="EQL164" s="2"/>
      <c r="EQM164" s="2"/>
      <c r="EQN164" s="2"/>
      <c r="EQO164" s="2"/>
      <c r="EQP164" s="2"/>
      <c r="EQQ164" s="2"/>
      <c r="EQR164" s="2"/>
      <c r="EQS164" s="2"/>
      <c r="EQT164" s="2"/>
      <c r="EQU164" s="2"/>
      <c r="EQV164" s="2"/>
      <c r="EQW164" s="2"/>
      <c r="EQX164" s="2"/>
      <c r="EQY164" s="2"/>
      <c r="EQZ164" s="2"/>
      <c r="ERA164" s="2"/>
      <c r="ERB164" s="2"/>
      <c r="ERC164" s="2"/>
      <c r="ERD164" s="2"/>
      <c r="ERE164" s="2"/>
      <c r="ERF164" s="2"/>
      <c r="ERG164" s="2"/>
      <c r="ERH164" s="2"/>
      <c r="ERI164" s="2"/>
      <c r="ERJ164" s="2"/>
      <c r="ERK164" s="2"/>
      <c r="ERL164" s="2"/>
      <c r="ERM164" s="2"/>
      <c r="ERN164" s="2"/>
      <c r="ERO164" s="2"/>
      <c r="ERP164" s="2"/>
      <c r="ERQ164" s="2"/>
      <c r="ERR164" s="2"/>
      <c r="ERS164" s="2"/>
      <c r="ERT164" s="2"/>
      <c r="ERU164" s="2"/>
      <c r="ERV164" s="2"/>
      <c r="ERW164" s="2"/>
      <c r="ERX164" s="2"/>
      <c r="ERY164" s="2"/>
      <c r="ERZ164" s="2"/>
      <c r="ESA164" s="2"/>
      <c r="ESB164" s="2"/>
      <c r="ESC164" s="2"/>
      <c r="ESD164" s="2"/>
      <c r="ESE164" s="2"/>
      <c r="ESF164" s="2"/>
      <c r="ESG164" s="2"/>
      <c r="ESH164" s="2"/>
      <c r="ESI164" s="2"/>
      <c r="ESJ164" s="2"/>
      <c r="ESK164" s="2"/>
      <c r="ESL164" s="2"/>
      <c r="ESM164" s="2"/>
      <c r="ESN164" s="2"/>
      <c r="ESO164" s="2"/>
      <c r="ESP164" s="2"/>
      <c r="ESQ164" s="2"/>
      <c r="ESR164" s="2"/>
      <c r="ESS164" s="2"/>
      <c r="EST164" s="2"/>
      <c r="ESU164" s="2"/>
      <c r="ESV164" s="2"/>
      <c r="ESW164" s="2"/>
      <c r="ESX164" s="2"/>
      <c r="ESY164" s="2"/>
      <c r="ESZ164" s="2"/>
      <c r="ETA164" s="2"/>
      <c r="ETB164" s="2"/>
      <c r="ETC164" s="2"/>
      <c r="ETD164" s="2"/>
      <c r="ETE164" s="2"/>
      <c r="ETF164" s="2"/>
      <c r="ETG164" s="2"/>
      <c r="ETH164" s="2"/>
      <c r="ETI164" s="2"/>
      <c r="ETJ164" s="2"/>
      <c r="ETK164" s="2"/>
      <c r="ETL164" s="2"/>
      <c r="ETM164" s="2"/>
      <c r="ETN164" s="2"/>
      <c r="ETO164" s="2"/>
      <c r="ETP164" s="2"/>
      <c r="ETQ164" s="2"/>
      <c r="ETR164" s="2"/>
      <c r="ETS164" s="2"/>
      <c r="ETT164" s="2"/>
      <c r="ETU164" s="2"/>
      <c r="ETV164" s="2"/>
      <c r="ETW164" s="2"/>
      <c r="ETX164" s="2"/>
      <c r="ETY164" s="2"/>
      <c r="ETZ164" s="2"/>
      <c r="EUA164" s="2"/>
      <c r="EUB164" s="2"/>
      <c r="EUC164" s="2"/>
      <c r="EUD164" s="2"/>
      <c r="EUE164" s="2"/>
      <c r="EUF164" s="2"/>
      <c r="EUG164" s="2"/>
      <c r="EUH164" s="2"/>
      <c r="EUI164" s="2"/>
      <c r="EUJ164" s="2"/>
      <c r="EUK164" s="2"/>
      <c r="EUL164" s="2"/>
      <c r="EUM164" s="2"/>
      <c r="EUN164" s="2"/>
      <c r="EUO164" s="2"/>
      <c r="EUP164" s="2"/>
      <c r="EUQ164" s="2"/>
      <c r="EUR164" s="2"/>
      <c r="EUS164" s="2"/>
      <c r="EUT164" s="2"/>
      <c r="EUU164" s="2"/>
      <c r="EUV164" s="2"/>
      <c r="EUW164" s="2"/>
      <c r="EUX164" s="2"/>
      <c r="EUY164" s="2"/>
      <c r="EUZ164" s="2"/>
      <c r="EVA164" s="2"/>
      <c r="EVB164" s="2"/>
      <c r="EVC164" s="2"/>
      <c r="EVD164" s="2"/>
      <c r="EVE164" s="2"/>
      <c r="EVF164" s="2"/>
      <c r="EVG164" s="2"/>
      <c r="EVH164" s="2"/>
      <c r="EVI164" s="2"/>
      <c r="EVJ164" s="2"/>
      <c r="EVK164" s="2"/>
      <c r="EVL164" s="2"/>
      <c r="EVM164" s="2"/>
      <c r="EVN164" s="2"/>
      <c r="EVO164" s="2"/>
      <c r="EVP164" s="2"/>
      <c r="EVQ164" s="2"/>
      <c r="EVR164" s="2"/>
      <c r="EVS164" s="2"/>
      <c r="EVT164" s="2"/>
      <c r="EVU164" s="2"/>
      <c r="EVV164" s="2"/>
      <c r="EVW164" s="2"/>
      <c r="EVX164" s="2"/>
      <c r="EVY164" s="2"/>
      <c r="EVZ164" s="2"/>
      <c r="EWA164" s="2"/>
      <c r="EWB164" s="2"/>
      <c r="EWC164" s="2"/>
      <c r="EWD164" s="2"/>
      <c r="EWE164" s="2"/>
      <c r="EWF164" s="2"/>
      <c r="EWG164" s="2"/>
      <c r="EWH164" s="2"/>
      <c r="EWI164" s="2"/>
      <c r="EWJ164" s="2"/>
      <c r="EWK164" s="2"/>
      <c r="EWL164" s="2"/>
      <c r="EWM164" s="2"/>
      <c r="EWN164" s="2"/>
      <c r="EWO164" s="2"/>
      <c r="EWP164" s="2"/>
      <c r="EWQ164" s="2"/>
      <c r="EWR164" s="2"/>
      <c r="EWS164" s="2"/>
      <c r="EWT164" s="2"/>
      <c r="EWU164" s="2"/>
      <c r="EWV164" s="2"/>
      <c r="EWW164" s="2"/>
      <c r="EWX164" s="2"/>
      <c r="EWY164" s="2"/>
      <c r="EWZ164" s="2"/>
      <c r="EXA164" s="2"/>
      <c r="EXB164" s="2"/>
      <c r="EXC164" s="2"/>
      <c r="EXD164" s="2"/>
      <c r="EXE164" s="2"/>
      <c r="EXF164" s="2"/>
      <c r="EXG164" s="2"/>
      <c r="EXH164" s="2"/>
      <c r="EXI164" s="2"/>
      <c r="EXJ164" s="2"/>
      <c r="EXK164" s="2"/>
      <c r="EXL164" s="2"/>
      <c r="EXM164" s="2"/>
      <c r="EXN164" s="2"/>
      <c r="EXO164" s="2"/>
      <c r="EXP164" s="2"/>
      <c r="EXQ164" s="2"/>
      <c r="EXR164" s="2"/>
      <c r="EXS164" s="2"/>
      <c r="EXT164" s="2"/>
      <c r="EXU164" s="2"/>
      <c r="EXV164" s="2"/>
      <c r="EXW164" s="2"/>
      <c r="EXX164" s="2"/>
      <c r="EXY164" s="2"/>
      <c r="EXZ164" s="2"/>
      <c r="EYA164" s="2"/>
      <c r="EYB164" s="2"/>
      <c r="EYC164" s="2"/>
      <c r="EYD164" s="2"/>
      <c r="EYE164" s="2"/>
      <c r="EYF164" s="2"/>
      <c r="EYG164" s="2"/>
      <c r="EYH164" s="2"/>
      <c r="EYI164" s="2"/>
      <c r="EYJ164" s="2"/>
      <c r="EYK164" s="2"/>
      <c r="EYL164" s="2"/>
      <c r="EYM164" s="2"/>
      <c r="EYN164" s="2"/>
      <c r="EYO164" s="2"/>
      <c r="EYP164" s="2"/>
      <c r="EYQ164" s="2"/>
      <c r="EYR164" s="2"/>
      <c r="EYS164" s="2"/>
      <c r="EYT164" s="2"/>
      <c r="EYU164" s="2"/>
      <c r="EYV164" s="2"/>
      <c r="EYW164" s="2"/>
      <c r="EYX164" s="2"/>
      <c r="EYY164" s="2"/>
      <c r="EYZ164" s="2"/>
      <c r="EZA164" s="2"/>
      <c r="EZB164" s="2"/>
      <c r="EZC164" s="2"/>
      <c r="EZD164" s="2"/>
      <c r="EZE164" s="2"/>
      <c r="EZF164" s="2"/>
      <c r="EZG164" s="2"/>
      <c r="EZH164" s="2"/>
      <c r="EZI164" s="2"/>
      <c r="EZJ164" s="2"/>
      <c r="EZK164" s="2"/>
      <c r="EZL164" s="2"/>
      <c r="EZM164" s="2"/>
      <c r="EZN164" s="2"/>
      <c r="EZO164" s="2"/>
      <c r="EZP164" s="2"/>
      <c r="EZQ164" s="2"/>
      <c r="EZR164" s="2"/>
      <c r="EZS164" s="2"/>
      <c r="EZT164" s="2"/>
      <c r="EZU164" s="2"/>
      <c r="EZV164" s="2"/>
      <c r="EZW164" s="2"/>
      <c r="EZX164" s="2"/>
      <c r="EZY164" s="2"/>
      <c r="EZZ164" s="2"/>
      <c r="FAA164" s="2"/>
      <c r="FAB164" s="2"/>
      <c r="FAC164" s="2"/>
      <c r="FAD164" s="2"/>
      <c r="FAE164" s="2"/>
      <c r="FAF164" s="2"/>
      <c r="FAG164" s="2"/>
      <c r="FAH164" s="2"/>
      <c r="FAI164" s="2"/>
      <c r="FAJ164" s="2"/>
      <c r="FAK164" s="2"/>
      <c r="FAL164" s="2"/>
      <c r="FAM164" s="2"/>
      <c r="FAN164" s="2"/>
      <c r="FAO164" s="2"/>
      <c r="FAP164" s="2"/>
      <c r="FAQ164" s="2"/>
      <c r="FAR164" s="2"/>
      <c r="FAS164" s="2"/>
      <c r="FAT164" s="2"/>
      <c r="FAU164" s="2"/>
      <c r="FAV164" s="2"/>
      <c r="FAW164" s="2"/>
      <c r="FAX164" s="2"/>
      <c r="FAY164" s="2"/>
      <c r="FAZ164" s="2"/>
      <c r="FBA164" s="2"/>
      <c r="FBB164" s="2"/>
      <c r="FBC164" s="2"/>
      <c r="FBD164" s="2"/>
      <c r="FBE164" s="2"/>
      <c r="FBF164" s="2"/>
      <c r="FBG164" s="2"/>
      <c r="FBH164" s="2"/>
      <c r="FBI164" s="2"/>
      <c r="FBJ164" s="2"/>
      <c r="FBK164" s="2"/>
      <c r="FBL164" s="2"/>
      <c r="FBM164" s="2"/>
      <c r="FBN164" s="2"/>
      <c r="FBO164" s="2"/>
      <c r="FBP164" s="2"/>
      <c r="FBQ164" s="2"/>
      <c r="FBR164" s="2"/>
      <c r="FBS164" s="2"/>
      <c r="FBT164" s="2"/>
      <c r="FBU164" s="2"/>
      <c r="FBV164" s="2"/>
      <c r="FBW164" s="2"/>
      <c r="FBX164" s="2"/>
      <c r="FBY164" s="2"/>
      <c r="FBZ164" s="2"/>
      <c r="FCA164" s="2"/>
      <c r="FCB164" s="2"/>
      <c r="FCC164" s="2"/>
      <c r="FCD164" s="2"/>
      <c r="FCE164" s="2"/>
      <c r="FCF164" s="2"/>
      <c r="FCG164" s="2"/>
      <c r="FCH164" s="2"/>
      <c r="FCI164" s="2"/>
      <c r="FCJ164" s="2"/>
      <c r="FCK164" s="2"/>
      <c r="FCL164" s="2"/>
      <c r="FCM164" s="2"/>
      <c r="FCN164" s="2"/>
      <c r="FCO164" s="2"/>
      <c r="FCP164" s="2"/>
      <c r="FCQ164" s="2"/>
      <c r="FCR164" s="2"/>
      <c r="FCS164" s="2"/>
      <c r="FCT164" s="2"/>
      <c r="FCU164" s="2"/>
      <c r="FCV164" s="2"/>
      <c r="FCW164" s="2"/>
      <c r="FCX164" s="2"/>
      <c r="FCY164" s="2"/>
      <c r="FCZ164" s="2"/>
      <c r="FDA164" s="2"/>
      <c r="FDB164" s="2"/>
      <c r="FDC164" s="2"/>
      <c r="FDD164" s="2"/>
      <c r="FDE164" s="2"/>
      <c r="FDF164" s="2"/>
      <c r="FDG164" s="2"/>
      <c r="FDH164" s="2"/>
      <c r="FDI164" s="2"/>
      <c r="FDJ164" s="2"/>
      <c r="FDK164" s="2"/>
      <c r="FDL164" s="2"/>
      <c r="FDM164" s="2"/>
      <c r="FDN164" s="2"/>
      <c r="FDO164" s="2"/>
      <c r="FDP164" s="2"/>
      <c r="FDQ164" s="2"/>
      <c r="FDR164" s="2"/>
      <c r="FDS164" s="2"/>
      <c r="FDT164" s="2"/>
      <c r="FDU164" s="2"/>
      <c r="FDV164" s="2"/>
      <c r="FDW164" s="2"/>
      <c r="FDX164" s="2"/>
      <c r="FDY164" s="2"/>
      <c r="FDZ164" s="2"/>
      <c r="FEA164" s="2"/>
      <c r="FEB164" s="2"/>
      <c r="FEC164" s="2"/>
      <c r="FED164" s="2"/>
      <c r="FEE164" s="2"/>
      <c r="FEF164" s="2"/>
      <c r="FEG164" s="2"/>
      <c r="FEH164" s="2"/>
      <c r="FEI164" s="2"/>
      <c r="FEJ164" s="2"/>
      <c r="FEK164" s="2"/>
      <c r="FEL164" s="2"/>
      <c r="FEM164" s="2"/>
      <c r="FEN164" s="2"/>
      <c r="FEO164" s="2"/>
      <c r="FEP164" s="2"/>
      <c r="FEQ164" s="2"/>
      <c r="FER164" s="2"/>
      <c r="FES164" s="2"/>
      <c r="FET164" s="2"/>
      <c r="FEU164" s="2"/>
      <c r="FEV164" s="2"/>
      <c r="FEW164" s="2"/>
      <c r="FEX164" s="2"/>
      <c r="FEY164" s="2"/>
      <c r="FEZ164" s="2"/>
      <c r="FFA164" s="2"/>
      <c r="FFB164" s="2"/>
      <c r="FFC164" s="2"/>
      <c r="FFD164" s="2"/>
      <c r="FFE164" s="2"/>
      <c r="FFF164" s="2"/>
      <c r="FFG164" s="2"/>
      <c r="FFH164" s="2"/>
      <c r="FFI164" s="2"/>
      <c r="FFJ164" s="2"/>
      <c r="FFK164" s="2"/>
      <c r="FFL164" s="2"/>
      <c r="FFM164" s="2"/>
      <c r="FFN164" s="2"/>
      <c r="FFO164" s="2"/>
      <c r="FFP164" s="2"/>
      <c r="FFQ164" s="2"/>
      <c r="FFR164" s="2"/>
      <c r="FFS164" s="2"/>
      <c r="FFT164" s="2"/>
      <c r="FFU164" s="2"/>
      <c r="FFV164" s="2"/>
      <c r="FFW164" s="2"/>
      <c r="FFX164" s="2"/>
      <c r="FFY164" s="2"/>
      <c r="FFZ164" s="2"/>
      <c r="FGA164" s="2"/>
      <c r="FGB164" s="2"/>
      <c r="FGC164" s="2"/>
      <c r="FGD164" s="2"/>
      <c r="FGE164" s="2"/>
      <c r="FGF164" s="2"/>
      <c r="FGG164" s="2"/>
      <c r="FGH164" s="2"/>
      <c r="FGI164" s="2"/>
      <c r="FGJ164" s="2"/>
      <c r="FGK164" s="2"/>
      <c r="FGL164" s="2"/>
      <c r="FGM164" s="2"/>
      <c r="FGN164" s="2"/>
      <c r="FGO164" s="2"/>
      <c r="FGP164" s="2"/>
      <c r="FGQ164" s="2"/>
      <c r="FGR164" s="2"/>
      <c r="FGS164" s="2"/>
      <c r="FGT164" s="2"/>
      <c r="FGU164" s="2"/>
      <c r="FGV164" s="2"/>
      <c r="FGW164" s="2"/>
      <c r="FGX164" s="2"/>
      <c r="FGY164" s="2"/>
      <c r="FGZ164" s="2"/>
      <c r="FHA164" s="2"/>
      <c r="FHB164" s="2"/>
      <c r="FHC164" s="2"/>
      <c r="FHD164" s="2"/>
      <c r="FHE164" s="2"/>
      <c r="FHF164" s="2"/>
      <c r="FHG164" s="2"/>
      <c r="FHH164" s="2"/>
      <c r="FHI164" s="2"/>
      <c r="FHJ164" s="2"/>
      <c r="FHK164" s="2"/>
      <c r="FHL164" s="2"/>
      <c r="FHM164" s="2"/>
      <c r="FHN164" s="2"/>
      <c r="FHO164" s="2"/>
      <c r="FHP164" s="2"/>
      <c r="FHQ164" s="2"/>
      <c r="FHR164" s="2"/>
      <c r="FHS164" s="2"/>
      <c r="FHT164" s="2"/>
      <c r="FHU164" s="2"/>
      <c r="FHV164" s="2"/>
      <c r="FHW164" s="2"/>
      <c r="FHX164" s="2"/>
      <c r="FHY164" s="2"/>
      <c r="FHZ164" s="2"/>
      <c r="FIA164" s="2"/>
      <c r="FIB164" s="2"/>
      <c r="FIC164" s="2"/>
      <c r="FID164" s="2"/>
      <c r="FIE164" s="2"/>
      <c r="FIF164" s="2"/>
      <c r="FIG164" s="2"/>
      <c r="FIH164" s="2"/>
      <c r="FII164" s="2"/>
      <c r="FIJ164" s="2"/>
      <c r="FIK164" s="2"/>
      <c r="FIL164" s="2"/>
      <c r="FIM164" s="2"/>
      <c r="FIN164" s="2"/>
      <c r="FIO164" s="2"/>
      <c r="FIP164" s="2"/>
      <c r="FIQ164" s="2"/>
      <c r="FIR164" s="2"/>
      <c r="FIS164" s="2"/>
      <c r="FIT164" s="2"/>
      <c r="FIU164" s="2"/>
      <c r="FIV164" s="2"/>
      <c r="FIW164" s="2"/>
      <c r="FIX164" s="2"/>
      <c r="FIY164" s="2"/>
      <c r="FIZ164" s="2"/>
      <c r="FJA164" s="2"/>
      <c r="FJB164" s="2"/>
      <c r="FJC164" s="2"/>
      <c r="FJD164" s="2"/>
      <c r="FJE164" s="2"/>
      <c r="FJF164" s="2"/>
      <c r="FJG164" s="2"/>
      <c r="FJH164" s="2"/>
      <c r="FJI164" s="2"/>
      <c r="FJJ164" s="2"/>
      <c r="FJK164" s="2"/>
      <c r="FJL164" s="2"/>
      <c r="FJM164" s="2"/>
      <c r="FJN164" s="2"/>
      <c r="FJO164" s="2"/>
      <c r="FJP164" s="2"/>
      <c r="FJQ164" s="2"/>
      <c r="FJR164" s="2"/>
      <c r="FJS164" s="2"/>
      <c r="FJT164" s="2"/>
      <c r="FJU164" s="2"/>
      <c r="FJV164" s="2"/>
      <c r="FJW164" s="2"/>
      <c r="FJX164" s="2"/>
      <c r="FJY164" s="2"/>
      <c r="FJZ164" s="2"/>
      <c r="FKA164" s="2"/>
      <c r="FKB164" s="2"/>
      <c r="FKC164" s="2"/>
      <c r="FKD164" s="2"/>
      <c r="FKE164" s="2"/>
      <c r="FKF164" s="2"/>
      <c r="FKG164" s="2"/>
      <c r="FKH164" s="2"/>
      <c r="FKI164" s="2"/>
      <c r="FKJ164" s="2"/>
      <c r="FKK164" s="2"/>
      <c r="FKL164" s="2"/>
      <c r="FKM164" s="2"/>
      <c r="FKN164" s="2"/>
      <c r="FKO164" s="2"/>
      <c r="FKP164" s="2"/>
      <c r="FKQ164" s="2"/>
      <c r="FKR164" s="2"/>
      <c r="FKS164" s="2"/>
      <c r="FKT164" s="2"/>
      <c r="FKU164" s="2"/>
      <c r="FKV164" s="2"/>
      <c r="FKW164" s="2"/>
      <c r="FKX164" s="2"/>
      <c r="FKY164" s="2"/>
      <c r="FKZ164" s="2"/>
      <c r="FLA164" s="2"/>
      <c r="FLB164" s="2"/>
      <c r="FLC164" s="2"/>
      <c r="FLD164" s="2"/>
      <c r="FLE164" s="2"/>
      <c r="FLF164" s="2"/>
      <c r="FLG164" s="2"/>
      <c r="FLH164" s="2"/>
      <c r="FLI164" s="2"/>
      <c r="FLJ164" s="2"/>
      <c r="FLK164" s="2"/>
      <c r="FLL164" s="2"/>
      <c r="FLM164" s="2"/>
      <c r="FLN164" s="2"/>
      <c r="FLO164" s="2"/>
      <c r="FLP164" s="2"/>
      <c r="FLQ164" s="2"/>
      <c r="FLR164" s="2"/>
      <c r="FLS164" s="2"/>
      <c r="FLT164" s="2"/>
      <c r="FLU164" s="2"/>
      <c r="FLV164" s="2"/>
      <c r="FLW164" s="2"/>
      <c r="FLX164" s="2"/>
      <c r="FLY164" s="2"/>
      <c r="FLZ164" s="2"/>
      <c r="FMA164" s="2"/>
      <c r="FMB164" s="2"/>
      <c r="FMC164" s="2"/>
      <c r="FMD164" s="2"/>
      <c r="FME164" s="2"/>
      <c r="FMF164" s="2"/>
      <c r="FMG164" s="2"/>
      <c r="FMH164" s="2"/>
      <c r="FMI164" s="2"/>
      <c r="FMJ164" s="2"/>
      <c r="FMK164" s="2"/>
      <c r="FML164" s="2"/>
      <c r="FMM164" s="2"/>
      <c r="FMN164" s="2"/>
      <c r="FMO164" s="2"/>
      <c r="FMP164" s="2"/>
      <c r="FMQ164" s="2"/>
      <c r="FMR164" s="2"/>
      <c r="FMS164" s="2"/>
      <c r="FMT164" s="2"/>
      <c r="FMU164" s="2"/>
      <c r="FMV164" s="2"/>
      <c r="FMW164" s="2"/>
      <c r="FMX164" s="2"/>
      <c r="FMY164" s="2"/>
      <c r="FMZ164" s="2"/>
      <c r="FNA164" s="2"/>
      <c r="FNB164" s="2"/>
      <c r="FNC164" s="2"/>
      <c r="FND164" s="2"/>
      <c r="FNE164" s="2"/>
      <c r="FNF164" s="2"/>
      <c r="FNG164" s="2"/>
      <c r="FNH164" s="2"/>
      <c r="FNI164" s="2"/>
      <c r="FNJ164" s="2"/>
      <c r="FNK164" s="2"/>
      <c r="FNL164" s="2"/>
      <c r="FNM164" s="2"/>
      <c r="FNN164" s="2"/>
      <c r="FNO164" s="2"/>
      <c r="FNP164" s="2"/>
      <c r="FNQ164" s="2"/>
      <c r="FNR164" s="2"/>
      <c r="FNS164" s="2"/>
      <c r="FNT164" s="2"/>
      <c r="FNU164" s="2"/>
      <c r="FNV164" s="2"/>
      <c r="FNW164" s="2"/>
      <c r="FNX164" s="2"/>
      <c r="FNY164" s="2"/>
      <c r="FNZ164" s="2"/>
      <c r="FOA164" s="2"/>
      <c r="FOB164" s="2"/>
      <c r="FOC164" s="2"/>
      <c r="FOD164" s="2"/>
      <c r="FOE164" s="2"/>
      <c r="FOF164" s="2"/>
      <c r="FOG164" s="2"/>
      <c r="FOH164" s="2"/>
      <c r="FOI164" s="2"/>
      <c r="FOJ164" s="2"/>
      <c r="FOK164" s="2"/>
      <c r="FOL164" s="2"/>
      <c r="FOM164" s="2"/>
      <c r="FON164" s="2"/>
      <c r="FOO164" s="2"/>
      <c r="FOP164" s="2"/>
      <c r="FOQ164" s="2"/>
      <c r="FOR164" s="2"/>
      <c r="FOS164" s="2"/>
      <c r="FOT164" s="2"/>
      <c r="FOU164" s="2"/>
      <c r="FOV164" s="2"/>
      <c r="FOW164" s="2"/>
      <c r="FOX164" s="2"/>
      <c r="FOY164" s="2"/>
      <c r="FOZ164" s="2"/>
      <c r="FPA164" s="2"/>
      <c r="FPB164" s="2"/>
      <c r="FPC164" s="2"/>
      <c r="FPD164" s="2"/>
      <c r="FPE164" s="2"/>
      <c r="FPF164" s="2"/>
      <c r="FPG164" s="2"/>
      <c r="FPH164" s="2"/>
      <c r="FPI164" s="2"/>
      <c r="FPJ164" s="2"/>
      <c r="FPK164" s="2"/>
      <c r="FPL164" s="2"/>
      <c r="FPM164" s="2"/>
      <c r="FPN164" s="2"/>
      <c r="FPO164" s="2"/>
      <c r="FPP164" s="2"/>
      <c r="FPQ164" s="2"/>
      <c r="FPR164" s="2"/>
      <c r="FPS164" s="2"/>
      <c r="FPT164" s="2"/>
      <c r="FPU164" s="2"/>
      <c r="FPV164" s="2"/>
      <c r="FPW164" s="2"/>
      <c r="FPX164" s="2"/>
      <c r="FPY164" s="2"/>
      <c r="FPZ164" s="2"/>
      <c r="FQA164" s="2"/>
      <c r="FQB164" s="2"/>
      <c r="FQC164" s="2"/>
      <c r="FQD164" s="2"/>
      <c r="FQE164" s="2"/>
      <c r="FQF164" s="2"/>
      <c r="FQG164" s="2"/>
      <c r="FQH164" s="2"/>
      <c r="FQI164" s="2"/>
      <c r="FQJ164" s="2"/>
      <c r="FQK164" s="2"/>
      <c r="FQL164" s="2"/>
      <c r="FQM164" s="2"/>
      <c r="FQN164" s="2"/>
      <c r="FQO164" s="2"/>
      <c r="FQP164" s="2"/>
      <c r="FQQ164" s="2"/>
      <c r="FQR164" s="2"/>
      <c r="FQS164" s="2"/>
      <c r="FQT164" s="2"/>
      <c r="FQU164" s="2"/>
      <c r="FQV164" s="2"/>
      <c r="FQW164" s="2"/>
      <c r="FQX164" s="2"/>
      <c r="FQY164" s="2"/>
      <c r="FQZ164" s="2"/>
      <c r="FRA164" s="2"/>
      <c r="FRB164" s="2"/>
      <c r="FRC164" s="2"/>
      <c r="FRD164" s="2"/>
      <c r="FRE164" s="2"/>
      <c r="FRF164" s="2"/>
      <c r="FRG164" s="2"/>
      <c r="FRH164" s="2"/>
      <c r="FRI164" s="2"/>
      <c r="FRJ164" s="2"/>
      <c r="FRK164" s="2"/>
      <c r="FRL164" s="2"/>
      <c r="FRM164" s="2"/>
      <c r="FRN164" s="2"/>
      <c r="FRO164" s="2"/>
      <c r="FRP164" s="2"/>
      <c r="FRQ164" s="2"/>
      <c r="FRR164" s="2"/>
      <c r="FRS164" s="2"/>
      <c r="FRT164" s="2"/>
      <c r="FRU164" s="2"/>
      <c r="FRV164" s="2"/>
      <c r="FRW164" s="2"/>
      <c r="FRX164" s="2"/>
      <c r="FRY164" s="2"/>
      <c r="FRZ164" s="2"/>
      <c r="FSA164" s="2"/>
      <c r="FSB164" s="2"/>
      <c r="FSC164" s="2"/>
      <c r="FSD164" s="2"/>
      <c r="FSE164" s="2"/>
      <c r="FSF164" s="2"/>
      <c r="FSG164" s="2"/>
      <c r="FSH164" s="2"/>
      <c r="FSI164" s="2"/>
      <c r="FSJ164" s="2"/>
      <c r="FSK164" s="2"/>
      <c r="FSL164" s="2"/>
      <c r="FSM164" s="2"/>
      <c r="FSN164" s="2"/>
      <c r="FSO164" s="2"/>
      <c r="FSP164" s="2"/>
      <c r="FSQ164" s="2"/>
      <c r="FSR164" s="2"/>
      <c r="FSS164" s="2"/>
      <c r="FST164" s="2"/>
      <c r="FSU164" s="2"/>
      <c r="FSV164" s="2"/>
      <c r="FSW164" s="2"/>
      <c r="FSX164" s="2"/>
      <c r="FSY164" s="2"/>
      <c r="FSZ164" s="2"/>
      <c r="FTA164" s="2"/>
      <c r="FTB164" s="2"/>
      <c r="FTC164" s="2"/>
      <c r="FTD164" s="2"/>
      <c r="FTE164" s="2"/>
      <c r="FTF164" s="2"/>
      <c r="FTG164" s="2"/>
      <c r="FTH164" s="2"/>
      <c r="FTI164" s="2"/>
      <c r="FTJ164" s="2"/>
      <c r="FTK164" s="2"/>
      <c r="FTL164" s="2"/>
      <c r="FTM164" s="2"/>
      <c r="FTN164" s="2"/>
      <c r="FTO164" s="2"/>
      <c r="FTP164" s="2"/>
      <c r="FTQ164" s="2"/>
      <c r="FTR164" s="2"/>
      <c r="FTS164" s="2"/>
      <c r="FTT164" s="2"/>
      <c r="FTU164" s="2"/>
      <c r="FTV164" s="2"/>
      <c r="FTW164" s="2"/>
      <c r="FTX164" s="2"/>
      <c r="FTY164" s="2"/>
      <c r="FTZ164" s="2"/>
      <c r="FUA164" s="2"/>
      <c r="FUB164" s="2"/>
      <c r="FUC164" s="2"/>
      <c r="FUD164" s="2"/>
      <c r="FUE164" s="2"/>
      <c r="FUF164" s="2"/>
      <c r="FUG164" s="2"/>
      <c r="FUH164" s="2"/>
      <c r="FUI164" s="2"/>
      <c r="FUJ164" s="2"/>
      <c r="FUK164" s="2"/>
      <c r="FUL164" s="2"/>
      <c r="FUM164" s="2"/>
      <c r="FUN164" s="2"/>
      <c r="FUO164" s="2"/>
      <c r="FUP164" s="2"/>
      <c r="FUQ164" s="2"/>
      <c r="FUR164" s="2"/>
      <c r="FUS164" s="2"/>
      <c r="FUT164" s="2"/>
      <c r="FUU164" s="2"/>
      <c r="FUV164" s="2"/>
      <c r="FUW164" s="2"/>
      <c r="FUX164" s="2"/>
      <c r="FUY164" s="2"/>
      <c r="FUZ164" s="2"/>
      <c r="FVA164" s="2"/>
      <c r="FVB164" s="2"/>
      <c r="FVC164" s="2"/>
      <c r="FVD164" s="2"/>
      <c r="FVE164" s="2"/>
      <c r="FVF164" s="2"/>
      <c r="FVG164" s="2"/>
      <c r="FVH164" s="2"/>
      <c r="FVI164" s="2"/>
      <c r="FVJ164" s="2"/>
      <c r="FVK164" s="2"/>
      <c r="FVL164" s="2"/>
      <c r="FVM164" s="2"/>
      <c r="FVN164" s="2"/>
      <c r="FVO164" s="2"/>
      <c r="FVP164" s="2"/>
      <c r="FVQ164" s="2"/>
      <c r="FVR164" s="2"/>
      <c r="FVS164" s="2"/>
      <c r="FVT164" s="2"/>
      <c r="FVU164" s="2"/>
      <c r="FVV164" s="2"/>
      <c r="FVW164" s="2"/>
      <c r="FVX164" s="2"/>
      <c r="FVY164" s="2"/>
      <c r="FVZ164" s="2"/>
      <c r="FWA164" s="2"/>
      <c r="FWB164" s="2"/>
      <c r="FWC164" s="2"/>
      <c r="FWD164" s="2"/>
      <c r="FWE164" s="2"/>
      <c r="FWF164" s="2"/>
      <c r="FWG164" s="2"/>
      <c r="FWH164" s="2"/>
      <c r="FWI164" s="2"/>
      <c r="FWJ164" s="2"/>
      <c r="FWK164" s="2"/>
      <c r="FWL164" s="2"/>
      <c r="FWM164" s="2"/>
      <c r="FWN164" s="2"/>
      <c r="FWO164" s="2"/>
      <c r="FWP164" s="2"/>
      <c r="FWQ164" s="2"/>
      <c r="FWR164" s="2"/>
      <c r="FWS164" s="2"/>
      <c r="FWT164" s="2"/>
      <c r="FWU164" s="2"/>
      <c r="FWV164" s="2"/>
      <c r="FWW164" s="2"/>
      <c r="FWX164" s="2"/>
      <c r="FWY164" s="2"/>
      <c r="FWZ164" s="2"/>
      <c r="FXA164" s="2"/>
      <c r="FXB164" s="2"/>
      <c r="FXC164" s="2"/>
      <c r="FXD164" s="2"/>
      <c r="FXE164" s="2"/>
      <c r="FXF164" s="2"/>
      <c r="FXG164" s="2"/>
      <c r="FXH164" s="2"/>
      <c r="FXI164" s="2"/>
      <c r="FXJ164" s="2"/>
      <c r="FXK164" s="2"/>
      <c r="FXL164" s="2"/>
      <c r="FXM164" s="2"/>
      <c r="FXN164" s="2"/>
      <c r="FXO164" s="2"/>
      <c r="FXP164" s="2"/>
      <c r="FXQ164" s="2"/>
      <c r="FXR164" s="2"/>
      <c r="FXS164" s="2"/>
      <c r="FXT164" s="2"/>
      <c r="FXU164" s="2"/>
      <c r="FXV164" s="2"/>
      <c r="FXW164" s="2"/>
      <c r="FXX164" s="2"/>
      <c r="FXY164" s="2"/>
      <c r="FXZ164" s="2"/>
      <c r="FYA164" s="2"/>
      <c r="FYB164" s="2"/>
      <c r="FYC164" s="2"/>
      <c r="FYD164" s="2"/>
      <c r="FYE164" s="2"/>
      <c r="FYF164" s="2"/>
      <c r="FYG164" s="2"/>
      <c r="FYH164" s="2"/>
      <c r="FYI164" s="2"/>
      <c r="FYJ164" s="2"/>
      <c r="FYK164" s="2"/>
      <c r="FYL164" s="2"/>
      <c r="FYM164" s="2"/>
      <c r="FYN164" s="2"/>
      <c r="FYO164" s="2"/>
      <c r="FYP164" s="2"/>
      <c r="FYQ164" s="2"/>
      <c r="FYR164" s="2"/>
      <c r="FYS164" s="2"/>
      <c r="FYT164" s="2"/>
      <c r="FYU164" s="2"/>
      <c r="FYV164" s="2"/>
      <c r="FYW164" s="2"/>
      <c r="FYX164" s="2"/>
      <c r="FYY164" s="2"/>
      <c r="FYZ164" s="2"/>
      <c r="FZA164" s="2"/>
      <c r="FZB164" s="2"/>
      <c r="FZC164" s="2"/>
      <c r="FZD164" s="2"/>
      <c r="FZE164" s="2"/>
      <c r="FZF164" s="2"/>
      <c r="FZG164" s="2"/>
      <c r="FZH164" s="2"/>
      <c r="FZI164" s="2"/>
      <c r="FZJ164" s="2"/>
      <c r="FZK164" s="2"/>
      <c r="FZL164" s="2"/>
      <c r="FZM164" s="2"/>
      <c r="FZN164" s="2"/>
      <c r="FZO164" s="2"/>
      <c r="FZP164" s="2"/>
      <c r="FZQ164" s="2"/>
      <c r="FZR164" s="2"/>
      <c r="FZS164" s="2"/>
      <c r="FZT164" s="2"/>
      <c r="FZU164" s="2"/>
      <c r="FZV164" s="2"/>
      <c r="FZW164" s="2"/>
      <c r="FZX164" s="2"/>
      <c r="FZY164" s="2"/>
      <c r="FZZ164" s="2"/>
      <c r="GAA164" s="2"/>
      <c r="GAB164" s="2"/>
      <c r="GAC164" s="2"/>
      <c r="GAD164" s="2"/>
      <c r="GAE164" s="2"/>
      <c r="GAF164" s="2"/>
      <c r="GAG164" s="2"/>
      <c r="GAH164" s="2"/>
      <c r="GAI164" s="2"/>
      <c r="GAJ164" s="2"/>
      <c r="GAK164" s="2"/>
      <c r="GAL164" s="2"/>
      <c r="GAM164" s="2"/>
      <c r="GAN164" s="2"/>
      <c r="GAO164" s="2"/>
      <c r="GAP164" s="2"/>
      <c r="GAQ164" s="2"/>
      <c r="GAR164" s="2"/>
      <c r="GAS164" s="2"/>
      <c r="GAT164" s="2"/>
      <c r="GAU164" s="2"/>
      <c r="GAV164" s="2"/>
      <c r="GAW164" s="2"/>
      <c r="GAX164" s="2"/>
      <c r="GAY164" s="2"/>
      <c r="GAZ164" s="2"/>
      <c r="GBA164" s="2"/>
      <c r="GBB164" s="2"/>
      <c r="GBC164" s="2"/>
      <c r="GBD164" s="2"/>
      <c r="GBE164" s="2"/>
      <c r="GBF164" s="2"/>
      <c r="GBG164" s="2"/>
      <c r="GBH164" s="2"/>
      <c r="GBI164" s="2"/>
      <c r="GBJ164" s="2"/>
      <c r="GBK164" s="2"/>
      <c r="GBL164" s="2"/>
      <c r="GBM164" s="2"/>
      <c r="GBN164" s="2"/>
      <c r="GBO164" s="2"/>
      <c r="GBP164" s="2"/>
      <c r="GBQ164" s="2"/>
      <c r="GBR164" s="2"/>
      <c r="GBS164" s="2"/>
      <c r="GBT164" s="2"/>
      <c r="GBU164" s="2"/>
      <c r="GBV164" s="2"/>
      <c r="GBW164" s="2"/>
      <c r="GBX164" s="2"/>
      <c r="GBY164" s="2"/>
      <c r="GBZ164" s="2"/>
      <c r="GCA164" s="2"/>
      <c r="GCB164" s="2"/>
      <c r="GCC164" s="2"/>
      <c r="GCD164" s="2"/>
      <c r="GCE164" s="2"/>
      <c r="GCF164" s="2"/>
      <c r="GCG164" s="2"/>
      <c r="GCH164" s="2"/>
      <c r="GCI164" s="2"/>
      <c r="GCJ164" s="2"/>
      <c r="GCK164" s="2"/>
      <c r="GCL164" s="2"/>
      <c r="GCM164" s="2"/>
      <c r="GCN164" s="2"/>
      <c r="GCO164" s="2"/>
      <c r="GCP164" s="2"/>
      <c r="GCQ164" s="2"/>
      <c r="GCR164" s="2"/>
      <c r="GCS164" s="2"/>
      <c r="GCT164" s="2"/>
      <c r="GCU164" s="2"/>
      <c r="GCV164" s="2"/>
      <c r="GCW164" s="2"/>
      <c r="GCX164" s="2"/>
      <c r="GCY164" s="2"/>
      <c r="GCZ164" s="2"/>
      <c r="GDA164" s="2"/>
      <c r="GDB164" s="2"/>
      <c r="GDC164" s="2"/>
      <c r="GDD164" s="2"/>
      <c r="GDE164" s="2"/>
      <c r="GDF164" s="2"/>
      <c r="GDG164" s="2"/>
      <c r="GDH164" s="2"/>
      <c r="GDI164" s="2"/>
      <c r="GDJ164" s="2"/>
      <c r="GDK164" s="2"/>
      <c r="GDL164" s="2"/>
      <c r="GDM164" s="2"/>
      <c r="GDN164" s="2"/>
      <c r="GDO164" s="2"/>
      <c r="GDP164" s="2"/>
      <c r="GDQ164" s="2"/>
      <c r="GDR164" s="2"/>
      <c r="GDS164" s="2"/>
      <c r="GDT164" s="2"/>
      <c r="GDU164" s="2"/>
      <c r="GDV164" s="2"/>
      <c r="GDW164" s="2"/>
      <c r="GDX164" s="2"/>
      <c r="GDY164" s="2"/>
      <c r="GDZ164" s="2"/>
      <c r="GEA164" s="2"/>
      <c r="GEB164" s="2"/>
      <c r="GEC164" s="2"/>
      <c r="GED164" s="2"/>
      <c r="GEE164" s="2"/>
      <c r="GEF164" s="2"/>
      <c r="GEG164" s="2"/>
      <c r="GEH164" s="2"/>
      <c r="GEI164" s="2"/>
      <c r="GEJ164" s="2"/>
      <c r="GEK164" s="2"/>
      <c r="GEL164" s="2"/>
      <c r="GEM164" s="2"/>
      <c r="GEN164" s="2"/>
      <c r="GEO164" s="2"/>
      <c r="GEP164" s="2"/>
      <c r="GEQ164" s="2"/>
      <c r="GER164" s="2"/>
      <c r="GES164" s="2"/>
      <c r="GET164" s="2"/>
      <c r="GEU164" s="2"/>
      <c r="GEV164" s="2"/>
      <c r="GEW164" s="2"/>
      <c r="GEX164" s="2"/>
      <c r="GEY164" s="2"/>
      <c r="GEZ164" s="2"/>
      <c r="GFA164" s="2"/>
      <c r="GFB164" s="2"/>
      <c r="GFC164" s="2"/>
      <c r="GFD164" s="2"/>
      <c r="GFE164" s="2"/>
      <c r="GFF164" s="2"/>
      <c r="GFG164" s="2"/>
      <c r="GFH164" s="2"/>
      <c r="GFI164" s="2"/>
      <c r="GFJ164" s="2"/>
      <c r="GFK164" s="2"/>
      <c r="GFL164" s="2"/>
      <c r="GFM164" s="2"/>
      <c r="GFN164" s="2"/>
      <c r="GFO164" s="2"/>
      <c r="GFP164" s="2"/>
      <c r="GFQ164" s="2"/>
      <c r="GFR164" s="2"/>
      <c r="GFS164" s="2"/>
      <c r="GFT164" s="2"/>
      <c r="GFU164" s="2"/>
      <c r="GFV164" s="2"/>
      <c r="GFW164" s="2"/>
      <c r="GFX164" s="2"/>
      <c r="GFY164" s="2"/>
      <c r="GFZ164" s="2"/>
      <c r="GGA164" s="2"/>
      <c r="GGB164" s="2"/>
      <c r="GGC164" s="2"/>
      <c r="GGD164" s="2"/>
      <c r="GGE164" s="2"/>
      <c r="GGF164" s="2"/>
      <c r="GGG164" s="2"/>
      <c r="GGH164" s="2"/>
      <c r="GGI164" s="2"/>
      <c r="GGJ164" s="2"/>
      <c r="GGK164" s="2"/>
      <c r="GGL164" s="2"/>
      <c r="GGM164" s="2"/>
      <c r="GGN164" s="2"/>
      <c r="GGO164" s="2"/>
      <c r="GGP164" s="2"/>
      <c r="GGQ164" s="2"/>
      <c r="GGR164" s="2"/>
      <c r="GGS164" s="2"/>
      <c r="GGT164" s="2"/>
      <c r="GGU164" s="2"/>
      <c r="GGV164" s="2"/>
      <c r="GGW164" s="2"/>
      <c r="GGX164" s="2"/>
      <c r="GGY164" s="2"/>
      <c r="GGZ164" s="2"/>
      <c r="GHA164" s="2"/>
      <c r="GHB164" s="2"/>
      <c r="GHC164" s="2"/>
      <c r="GHD164" s="2"/>
      <c r="GHE164" s="2"/>
      <c r="GHF164" s="2"/>
      <c r="GHG164" s="2"/>
      <c r="GHH164" s="2"/>
      <c r="GHI164" s="2"/>
      <c r="GHJ164" s="2"/>
      <c r="GHK164" s="2"/>
      <c r="GHL164" s="2"/>
      <c r="GHM164" s="2"/>
      <c r="GHN164" s="2"/>
      <c r="GHO164" s="2"/>
      <c r="GHP164" s="2"/>
      <c r="GHQ164" s="2"/>
      <c r="GHR164" s="2"/>
      <c r="GHS164" s="2"/>
      <c r="GHT164" s="2"/>
      <c r="GHU164" s="2"/>
      <c r="GHV164" s="2"/>
      <c r="GHW164" s="2"/>
      <c r="GHX164" s="2"/>
      <c r="GHY164" s="2"/>
      <c r="GHZ164" s="2"/>
      <c r="GIA164" s="2"/>
      <c r="GIB164" s="2"/>
      <c r="GIC164" s="2"/>
      <c r="GID164" s="2"/>
      <c r="GIE164" s="2"/>
      <c r="GIF164" s="2"/>
      <c r="GIG164" s="2"/>
      <c r="GIH164" s="2"/>
      <c r="GII164" s="2"/>
      <c r="GIJ164" s="2"/>
      <c r="GIK164" s="2"/>
      <c r="GIL164" s="2"/>
      <c r="GIM164" s="2"/>
      <c r="GIN164" s="2"/>
      <c r="GIO164" s="2"/>
      <c r="GIP164" s="2"/>
      <c r="GIQ164" s="2"/>
      <c r="GIR164" s="2"/>
      <c r="GIS164" s="2"/>
      <c r="GIT164" s="2"/>
      <c r="GIU164" s="2"/>
      <c r="GIV164" s="2"/>
      <c r="GIW164" s="2"/>
      <c r="GIX164" s="2"/>
      <c r="GIY164" s="2"/>
      <c r="GIZ164" s="2"/>
      <c r="GJA164" s="2"/>
      <c r="GJB164" s="2"/>
      <c r="GJC164" s="2"/>
      <c r="GJD164" s="2"/>
      <c r="GJE164" s="2"/>
      <c r="GJF164" s="2"/>
      <c r="GJG164" s="2"/>
      <c r="GJH164" s="2"/>
      <c r="GJI164" s="2"/>
      <c r="GJJ164" s="2"/>
      <c r="GJK164" s="2"/>
      <c r="GJL164" s="2"/>
      <c r="GJM164" s="2"/>
      <c r="GJN164" s="2"/>
      <c r="GJO164" s="2"/>
      <c r="GJP164" s="2"/>
      <c r="GJQ164" s="2"/>
      <c r="GJR164" s="2"/>
      <c r="GJS164" s="2"/>
      <c r="GJT164" s="2"/>
      <c r="GJU164" s="2"/>
      <c r="GJV164" s="2"/>
      <c r="GJW164" s="2"/>
      <c r="GJX164" s="2"/>
      <c r="GJY164" s="2"/>
      <c r="GJZ164" s="2"/>
      <c r="GKA164" s="2"/>
      <c r="GKB164" s="2"/>
      <c r="GKC164" s="2"/>
      <c r="GKD164" s="2"/>
      <c r="GKE164" s="2"/>
      <c r="GKF164" s="2"/>
      <c r="GKG164" s="2"/>
      <c r="GKH164" s="2"/>
      <c r="GKI164" s="2"/>
      <c r="GKJ164" s="2"/>
      <c r="GKK164" s="2"/>
      <c r="GKL164" s="2"/>
      <c r="GKM164" s="2"/>
      <c r="GKN164" s="2"/>
      <c r="GKO164" s="2"/>
      <c r="GKP164" s="2"/>
      <c r="GKQ164" s="2"/>
      <c r="GKR164" s="2"/>
      <c r="GKS164" s="2"/>
      <c r="GKT164" s="2"/>
      <c r="GKU164" s="2"/>
      <c r="GKV164" s="2"/>
      <c r="GKW164" s="2"/>
      <c r="GKX164" s="2"/>
      <c r="GKY164" s="2"/>
      <c r="GKZ164" s="2"/>
      <c r="GLA164" s="2"/>
      <c r="GLB164" s="2"/>
      <c r="GLC164" s="2"/>
      <c r="GLD164" s="2"/>
      <c r="GLE164" s="2"/>
      <c r="GLF164" s="2"/>
      <c r="GLG164" s="2"/>
      <c r="GLH164" s="2"/>
      <c r="GLI164" s="2"/>
      <c r="GLJ164" s="2"/>
      <c r="GLK164" s="2"/>
      <c r="GLL164" s="2"/>
      <c r="GLM164" s="2"/>
      <c r="GLN164" s="2"/>
      <c r="GLO164" s="2"/>
      <c r="GLP164" s="2"/>
      <c r="GLQ164" s="2"/>
      <c r="GLR164" s="2"/>
      <c r="GLS164" s="2"/>
      <c r="GLT164" s="2"/>
      <c r="GLU164" s="2"/>
      <c r="GLV164" s="2"/>
      <c r="GLW164" s="2"/>
      <c r="GLX164" s="2"/>
      <c r="GLY164" s="2"/>
      <c r="GLZ164" s="2"/>
      <c r="GMA164" s="2"/>
      <c r="GMB164" s="2"/>
      <c r="GMC164" s="2"/>
      <c r="GMD164" s="2"/>
      <c r="GME164" s="2"/>
      <c r="GMF164" s="2"/>
      <c r="GMG164" s="2"/>
      <c r="GMH164" s="2"/>
      <c r="GMI164" s="2"/>
      <c r="GMJ164" s="2"/>
      <c r="GMK164" s="2"/>
      <c r="GML164" s="2"/>
      <c r="GMM164" s="2"/>
      <c r="GMN164" s="2"/>
      <c r="GMO164" s="2"/>
      <c r="GMP164" s="2"/>
      <c r="GMQ164" s="2"/>
      <c r="GMR164" s="2"/>
      <c r="GMS164" s="2"/>
      <c r="GMT164" s="2"/>
      <c r="GMU164" s="2"/>
      <c r="GMV164" s="2"/>
      <c r="GMW164" s="2"/>
      <c r="GMX164" s="2"/>
      <c r="GMY164" s="2"/>
      <c r="GMZ164" s="2"/>
      <c r="GNA164" s="2"/>
      <c r="GNB164" s="2"/>
      <c r="GNC164" s="2"/>
      <c r="GND164" s="2"/>
      <c r="GNE164" s="2"/>
      <c r="GNF164" s="2"/>
      <c r="GNG164" s="2"/>
      <c r="GNH164" s="2"/>
      <c r="GNI164" s="2"/>
      <c r="GNJ164" s="2"/>
      <c r="GNK164" s="2"/>
      <c r="GNL164" s="2"/>
      <c r="GNM164" s="2"/>
      <c r="GNN164" s="2"/>
      <c r="GNO164" s="2"/>
      <c r="GNP164" s="2"/>
      <c r="GNQ164" s="2"/>
      <c r="GNR164" s="2"/>
      <c r="GNS164" s="2"/>
      <c r="GNT164" s="2"/>
      <c r="GNU164" s="2"/>
      <c r="GNV164" s="2"/>
      <c r="GNW164" s="2"/>
      <c r="GNX164" s="2"/>
      <c r="GNY164" s="2"/>
      <c r="GNZ164" s="2"/>
      <c r="GOA164" s="2"/>
      <c r="GOB164" s="2"/>
      <c r="GOC164" s="2"/>
      <c r="GOD164" s="2"/>
      <c r="GOE164" s="2"/>
      <c r="GOF164" s="2"/>
      <c r="GOG164" s="2"/>
      <c r="GOH164" s="2"/>
      <c r="GOI164" s="2"/>
      <c r="GOJ164" s="2"/>
      <c r="GOK164" s="2"/>
      <c r="GOL164" s="2"/>
      <c r="GOM164" s="2"/>
      <c r="GON164" s="2"/>
      <c r="GOO164" s="2"/>
      <c r="GOP164" s="2"/>
      <c r="GOQ164" s="2"/>
      <c r="GOR164" s="2"/>
      <c r="GOS164" s="2"/>
      <c r="GOT164" s="2"/>
      <c r="GOU164" s="2"/>
      <c r="GOV164" s="2"/>
      <c r="GOW164" s="2"/>
      <c r="GOX164" s="2"/>
      <c r="GOY164" s="2"/>
      <c r="GOZ164" s="2"/>
      <c r="GPA164" s="2"/>
      <c r="GPB164" s="2"/>
      <c r="GPC164" s="2"/>
      <c r="GPD164" s="2"/>
      <c r="GPE164" s="2"/>
      <c r="GPF164" s="2"/>
      <c r="GPG164" s="2"/>
      <c r="GPH164" s="2"/>
      <c r="GPI164" s="2"/>
      <c r="GPJ164" s="2"/>
      <c r="GPK164" s="2"/>
      <c r="GPL164" s="2"/>
      <c r="GPM164" s="2"/>
      <c r="GPN164" s="2"/>
      <c r="GPO164" s="2"/>
      <c r="GPP164" s="2"/>
      <c r="GPQ164" s="2"/>
      <c r="GPR164" s="2"/>
      <c r="GPS164" s="2"/>
      <c r="GPT164" s="2"/>
      <c r="GPU164" s="2"/>
      <c r="GPV164" s="2"/>
      <c r="GPW164" s="2"/>
      <c r="GPX164" s="2"/>
      <c r="GPY164" s="2"/>
      <c r="GPZ164" s="2"/>
      <c r="GQA164" s="2"/>
      <c r="GQB164" s="2"/>
      <c r="GQC164" s="2"/>
      <c r="GQD164" s="2"/>
      <c r="GQE164" s="2"/>
      <c r="GQF164" s="2"/>
      <c r="GQG164" s="2"/>
      <c r="GQH164" s="2"/>
      <c r="GQI164" s="2"/>
      <c r="GQJ164" s="2"/>
      <c r="GQK164" s="2"/>
      <c r="GQL164" s="2"/>
      <c r="GQM164" s="2"/>
      <c r="GQN164" s="2"/>
      <c r="GQO164" s="2"/>
      <c r="GQP164" s="2"/>
      <c r="GQQ164" s="2"/>
      <c r="GQR164" s="2"/>
      <c r="GQS164" s="2"/>
      <c r="GQT164" s="2"/>
      <c r="GQU164" s="2"/>
      <c r="GQV164" s="2"/>
      <c r="GQW164" s="2"/>
      <c r="GQX164" s="2"/>
      <c r="GQY164" s="2"/>
      <c r="GQZ164" s="2"/>
      <c r="GRA164" s="2"/>
      <c r="GRB164" s="2"/>
      <c r="GRC164" s="2"/>
      <c r="GRD164" s="2"/>
      <c r="GRE164" s="2"/>
      <c r="GRF164" s="2"/>
      <c r="GRG164" s="2"/>
      <c r="GRH164" s="2"/>
      <c r="GRI164" s="2"/>
      <c r="GRJ164" s="2"/>
      <c r="GRK164" s="2"/>
      <c r="GRL164" s="2"/>
      <c r="GRM164" s="2"/>
      <c r="GRN164" s="2"/>
      <c r="GRO164" s="2"/>
      <c r="GRP164" s="2"/>
      <c r="GRQ164" s="2"/>
      <c r="GRR164" s="2"/>
      <c r="GRS164" s="2"/>
      <c r="GRT164" s="2"/>
      <c r="GRU164" s="2"/>
      <c r="GRV164" s="2"/>
      <c r="GRW164" s="2"/>
      <c r="GRX164" s="2"/>
      <c r="GRY164" s="2"/>
      <c r="GRZ164" s="2"/>
      <c r="GSA164" s="2"/>
      <c r="GSB164" s="2"/>
      <c r="GSC164" s="2"/>
      <c r="GSD164" s="2"/>
      <c r="GSE164" s="2"/>
      <c r="GSF164" s="2"/>
      <c r="GSG164" s="2"/>
      <c r="GSH164" s="2"/>
      <c r="GSI164" s="2"/>
      <c r="GSJ164" s="2"/>
      <c r="GSK164" s="2"/>
      <c r="GSL164" s="2"/>
      <c r="GSM164" s="2"/>
      <c r="GSN164" s="2"/>
      <c r="GSO164" s="2"/>
      <c r="GSP164" s="2"/>
      <c r="GSQ164" s="2"/>
      <c r="GSR164" s="2"/>
      <c r="GSS164" s="2"/>
      <c r="GST164" s="2"/>
      <c r="GSU164" s="2"/>
      <c r="GSV164" s="2"/>
      <c r="GSW164" s="2"/>
      <c r="GSX164" s="2"/>
      <c r="GSY164" s="2"/>
      <c r="GSZ164" s="2"/>
      <c r="GTA164" s="2"/>
      <c r="GTB164" s="2"/>
      <c r="GTC164" s="2"/>
      <c r="GTD164" s="2"/>
      <c r="GTE164" s="2"/>
      <c r="GTF164" s="2"/>
      <c r="GTG164" s="2"/>
      <c r="GTH164" s="2"/>
      <c r="GTI164" s="2"/>
      <c r="GTJ164" s="2"/>
      <c r="GTK164" s="2"/>
      <c r="GTL164" s="2"/>
      <c r="GTM164" s="2"/>
      <c r="GTN164" s="2"/>
      <c r="GTO164" s="2"/>
      <c r="GTP164" s="2"/>
      <c r="GTQ164" s="2"/>
      <c r="GTR164" s="2"/>
      <c r="GTS164" s="2"/>
      <c r="GTT164" s="2"/>
      <c r="GTU164" s="2"/>
      <c r="GTV164" s="2"/>
      <c r="GTW164" s="2"/>
      <c r="GTX164" s="2"/>
      <c r="GTY164" s="2"/>
      <c r="GTZ164" s="2"/>
      <c r="GUA164" s="2"/>
      <c r="GUB164" s="2"/>
      <c r="GUC164" s="2"/>
      <c r="GUD164" s="2"/>
      <c r="GUE164" s="2"/>
      <c r="GUF164" s="2"/>
      <c r="GUG164" s="2"/>
      <c r="GUH164" s="2"/>
      <c r="GUI164" s="2"/>
      <c r="GUJ164" s="2"/>
      <c r="GUK164" s="2"/>
      <c r="GUL164" s="2"/>
      <c r="GUM164" s="2"/>
      <c r="GUN164" s="2"/>
      <c r="GUO164" s="2"/>
      <c r="GUP164" s="2"/>
      <c r="GUQ164" s="2"/>
      <c r="GUR164" s="2"/>
      <c r="GUS164" s="2"/>
      <c r="GUT164" s="2"/>
      <c r="GUU164" s="2"/>
      <c r="GUV164" s="2"/>
      <c r="GUW164" s="2"/>
      <c r="GUX164" s="2"/>
      <c r="GUY164" s="2"/>
      <c r="GUZ164" s="2"/>
      <c r="GVA164" s="2"/>
      <c r="GVB164" s="2"/>
      <c r="GVC164" s="2"/>
      <c r="GVD164" s="2"/>
      <c r="GVE164" s="2"/>
      <c r="GVF164" s="2"/>
      <c r="GVG164" s="2"/>
      <c r="GVH164" s="2"/>
      <c r="GVI164" s="2"/>
      <c r="GVJ164" s="2"/>
      <c r="GVK164" s="2"/>
      <c r="GVL164" s="2"/>
      <c r="GVM164" s="2"/>
      <c r="GVN164" s="2"/>
      <c r="GVO164" s="2"/>
      <c r="GVP164" s="2"/>
      <c r="GVQ164" s="2"/>
      <c r="GVR164" s="2"/>
      <c r="GVS164" s="2"/>
      <c r="GVT164" s="2"/>
      <c r="GVU164" s="2"/>
      <c r="GVV164" s="2"/>
      <c r="GVW164" s="2"/>
      <c r="GVX164" s="2"/>
      <c r="GVY164" s="2"/>
      <c r="GVZ164" s="2"/>
      <c r="GWA164" s="2"/>
      <c r="GWB164" s="2"/>
      <c r="GWC164" s="2"/>
      <c r="GWD164" s="2"/>
      <c r="GWE164" s="2"/>
      <c r="GWF164" s="2"/>
      <c r="GWG164" s="2"/>
      <c r="GWH164" s="2"/>
      <c r="GWI164" s="2"/>
      <c r="GWJ164" s="2"/>
      <c r="GWK164" s="2"/>
      <c r="GWL164" s="2"/>
      <c r="GWM164" s="2"/>
      <c r="GWN164" s="2"/>
      <c r="GWO164" s="2"/>
      <c r="GWP164" s="2"/>
      <c r="GWQ164" s="2"/>
      <c r="GWR164" s="2"/>
      <c r="GWS164" s="2"/>
      <c r="GWT164" s="2"/>
      <c r="GWU164" s="2"/>
      <c r="GWV164" s="2"/>
      <c r="GWW164" s="2"/>
      <c r="GWX164" s="2"/>
      <c r="GWY164" s="2"/>
      <c r="GWZ164" s="2"/>
      <c r="GXA164" s="2"/>
      <c r="GXB164" s="2"/>
      <c r="GXC164" s="2"/>
      <c r="GXD164" s="2"/>
      <c r="GXE164" s="2"/>
      <c r="GXF164" s="2"/>
      <c r="GXG164" s="2"/>
      <c r="GXH164" s="2"/>
      <c r="GXI164" s="2"/>
      <c r="GXJ164" s="2"/>
      <c r="GXK164" s="2"/>
      <c r="GXL164" s="2"/>
      <c r="GXM164" s="2"/>
      <c r="GXN164" s="2"/>
      <c r="GXO164" s="2"/>
      <c r="GXP164" s="2"/>
      <c r="GXQ164" s="2"/>
      <c r="GXR164" s="2"/>
      <c r="GXS164" s="2"/>
      <c r="GXT164" s="2"/>
      <c r="GXU164" s="2"/>
      <c r="GXV164" s="2"/>
      <c r="GXW164" s="2"/>
      <c r="GXX164" s="2"/>
      <c r="GXY164" s="2"/>
      <c r="GXZ164" s="2"/>
      <c r="GYA164" s="2"/>
      <c r="GYB164" s="2"/>
      <c r="GYC164" s="2"/>
      <c r="GYD164" s="2"/>
      <c r="GYE164" s="2"/>
      <c r="GYF164" s="2"/>
      <c r="GYG164" s="2"/>
      <c r="GYH164" s="2"/>
      <c r="GYI164" s="2"/>
      <c r="GYJ164" s="2"/>
      <c r="GYK164" s="2"/>
      <c r="GYL164" s="2"/>
      <c r="GYM164" s="2"/>
      <c r="GYN164" s="2"/>
      <c r="GYO164" s="2"/>
      <c r="GYP164" s="2"/>
      <c r="GYQ164" s="2"/>
      <c r="GYR164" s="2"/>
      <c r="GYS164" s="2"/>
      <c r="GYT164" s="2"/>
      <c r="GYU164" s="2"/>
      <c r="GYV164" s="2"/>
      <c r="GYW164" s="2"/>
      <c r="GYX164" s="2"/>
      <c r="GYY164" s="2"/>
      <c r="GYZ164" s="2"/>
      <c r="GZA164" s="2"/>
      <c r="GZB164" s="2"/>
      <c r="GZC164" s="2"/>
      <c r="GZD164" s="2"/>
      <c r="GZE164" s="2"/>
      <c r="GZF164" s="2"/>
      <c r="GZG164" s="2"/>
      <c r="GZH164" s="2"/>
      <c r="GZI164" s="2"/>
      <c r="GZJ164" s="2"/>
      <c r="GZK164" s="2"/>
      <c r="GZL164" s="2"/>
      <c r="GZM164" s="2"/>
      <c r="GZN164" s="2"/>
      <c r="GZO164" s="2"/>
      <c r="GZP164" s="2"/>
      <c r="GZQ164" s="2"/>
      <c r="GZR164" s="2"/>
      <c r="GZS164" s="2"/>
      <c r="GZT164" s="2"/>
      <c r="GZU164" s="2"/>
      <c r="GZV164" s="2"/>
      <c r="GZW164" s="2"/>
      <c r="GZX164" s="2"/>
      <c r="GZY164" s="2"/>
      <c r="GZZ164" s="2"/>
      <c r="HAA164" s="2"/>
      <c r="HAB164" s="2"/>
      <c r="HAC164" s="2"/>
      <c r="HAD164" s="2"/>
      <c r="HAE164" s="2"/>
      <c r="HAF164" s="2"/>
      <c r="HAG164" s="2"/>
      <c r="HAH164" s="2"/>
      <c r="HAI164" s="2"/>
      <c r="HAJ164" s="2"/>
      <c r="HAK164" s="2"/>
      <c r="HAL164" s="2"/>
      <c r="HAM164" s="2"/>
      <c r="HAN164" s="2"/>
      <c r="HAO164" s="2"/>
      <c r="HAP164" s="2"/>
      <c r="HAQ164" s="2"/>
      <c r="HAR164" s="2"/>
      <c r="HAS164" s="2"/>
      <c r="HAT164" s="2"/>
      <c r="HAU164" s="2"/>
      <c r="HAV164" s="2"/>
      <c r="HAW164" s="2"/>
      <c r="HAX164" s="2"/>
      <c r="HAY164" s="2"/>
      <c r="HAZ164" s="2"/>
      <c r="HBA164" s="2"/>
      <c r="HBB164" s="2"/>
      <c r="HBC164" s="2"/>
      <c r="HBD164" s="2"/>
      <c r="HBE164" s="2"/>
      <c r="HBF164" s="2"/>
      <c r="HBG164" s="2"/>
      <c r="HBH164" s="2"/>
      <c r="HBI164" s="2"/>
      <c r="HBJ164" s="2"/>
      <c r="HBK164" s="2"/>
      <c r="HBL164" s="2"/>
      <c r="HBM164" s="2"/>
      <c r="HBN164" s="2"/>
      <c r="HBO164" s="2"/>
      <c r="HBP164" s="2"/>
      <c r="HBQ164" s="2"/>
      <c r="HBR164" s="2"/>
      <c r="HBS164" s="2"/>
      <c r="HBT164" s="2"/>
      <c r="HBU164" s="2"/>
      <c r="HBV164" s="2"/>
      <c r="HBW164" s="2"/>
      <c r="HBX164" s="2"/>
      <c r="HBY164" s="2"/>
      <c r="HBZ164" s="2"/>
      <c r="HCA164" s="2"/>
      <c r="HCB164" s="2"/>
      <c r="HCC164" s="2"/>
      <c r="HCD164" s="2"/>
      <c r="HCE164" s="2"/>
      <c r="HCF164" s="2"/>
      <c r="HCG164" s="2"/>
      <c r="HCH164" s="2"/>
      <c r="HCI164" s="2"/>
      <c r="HCJ164" s="2"/>
      <c r="HCK164" s="2"/>
      <c r="HCL164" s="2"/>
      <c r="HCM164" s="2"/>
      <c r="HCN164" s="2"/>
      <c r="HCO164" s="2"/>
      <c r="HCP164" s="2"/>
      <c r="HCQ164" s="2"/>
      <c r="HCR164" s="2"/>
      <c r="HCS164" s="2"/>
      <c r="HCT164" s="2"/>
      <c r="HCU164" s="2"/>
      <c r="HCV164" s="2"/>
      <c r="HCW164" s="2"/>
      <c r="HCX164" s="2"/>
      <c r="HCY164" s="2"/>
      <c r="HCZ164" s="2"/>
      <c r="HDA164" s="2"/>
      <c r="HDB164" s="2"/>
      <c r="HDC164" s="2"/>
      <c r="HDD164" s="2"/>
      <c r="HDE164" s="2"/>
      <c r="HDF164" s="2"/>
      <c r="HDG164" s="2"/>
      <c r="HDH164" s="2"/>
      <c r="HDI164" s="2"/>
      <c r="HDJ164" s="2"/>
      <c r="HDK164" s="2"/>
      <c r="HDL164" s="2"/>
      <c r="HDM164" s="2"/>
      <c r="HDN164" s="2"/>
      <c r="HDO164" s="2"/>
      <c r="HDP164" s="2"/>
      <c r="HDQ164" s="2"/>
      <c r="HDR164" s="2"/>
      <c r="HDS164" s="2"/>
      <c r="HDT164" s="2"/>
      <c r="HDU164" s="2"/>
      <c r="HDV164" s="2"/>
      <c r="HDW164" s="2"/>
      <c r="HDX164" s="2"/>
      <c r="HDY164" s="2"/>
      <c r="HDZ164" s="2"/>
      <c r="HEA164" s="2"/>
      <c r="HEB164" s="2"/>
      <c r="HEC164" s="2"/>
      <c r="HED164" s="2"/>
      <c r="HEE164" s="2"/>
      <c r="HEF164" s="2"/>
      <c r="HEG164" s="2"/>
      <c r="HEH164" s="2"/>
      <c r="HEI164" s="2"/>
      <c r="HEJ164" s="2"/>
      <c r="HEK164" s="2"/>
      <c r="HEL164" s="2"/>
      <c r="HEM164" s="2"/>
      <c r="HEN164" s="2"/>
      <c r="HEO164" s="2"/>
      <c r="HEP164" s="2"/>
      <c r="HEQ164" s="2"/>
      <c r="HER164" s="2"/>
      <c r="HES164" s="2"/>
      <c r="HET164" s="2"/>
      <c r="HEU164" s="2"/>
      <c r="HEV164" s="2"/>
      <c r="HEW164" s="2"/>
      <c r="HEX164" s="2"/>
      <c r="HEY164" s="2"/>
      <c r="HEZ164" s="2"/>
      <c r="HFA164" s="2"/>
      <c r="HFB164" s="2"/>
      <c r="HFC164" s="2"/>
      <c r="HFD164" s="2"/>
      <c r="HFE164" s="2"/>
      <c r="HFF164" s="2"/>
      <c r="HFG164" s="2"/>
      <c r="HFH164" s="2"/>
      <c r="HFI164" s="2"/>
      <c r="HFJ164" s="2"/>
      <c r="HFK164" s="2"/>
      <c r="HFL164" s="2"/>
      <c r="HFM164" s="2"/>
      <c r="HFN164" s="2"/>
      <c r="HFO164" s="2"/>
      <c r="HFP164" s="2"/>
      <c r="HFQ164" s="2"/>
      <c r="HFR164" s="2"/>
      <c r="HFS164" s="2"/>
      <c r="HFT164" s="2"/>
      <c r="HFU164" s="2"/>
      <c r="HFV164" s="2"/>
      <c r="HFW164" s="2"/>
      <c r="HFX164" s="2"/>
      <c r="HFY164" s="2"/>
      <c r="HFZ164" s="2"/>
      <c r="HGA164" s="2"/>
      <c r="HGB164" s="2"/>
      <c r="HGC164" s="2"/>
      <c r="HGD164" s="2"/>
      <c r="HGE164" s="2"/>
      <c r="HGF164" s="2"/>
      <c r="HGG164" s="2"/>
      <c r="HGH164" s="2"/>
      <c r="HGI164" s="2"/>
      <c r="HGJ164" s="2"/>
      <c r="HGK164" s="2"/>
      <c r="HGL164" s="2"/>
      <c r="HGM164" s="2"/>
      <c r="HGN164" s="2"/>
      <c r="HGO164" s="2"/>
      <c r="HGP164" s="2"/>
      <c r="HGQ164" s="2"/>
      <c r="HGR164" s="2"/>
      <c r="HGS164" s="2"/>
      <c r="HGT164" s="2"/>
      <c r="HGU164" s="2"/>
      <c r="HGV164" s="2"/>
      <c r="HGW164" s="2"/>
      <c r="HGX164" s="2"/>
      <c r="HGY164" s="2"/>
      <c r="HGZ164" s="2"/>
      <c r="HHA164" s="2"/>
      <c r="HHB164" s="2"/>
      <c r="HHC164" s="2"/>
      <c r="HHD164" s="2"/>
      <c r="HHE164" s="2"/>
      <c r="HHF164" s="2"/>
      <c r="HHG164" s="2"/>
      <c r="HHH164" s="2"/>
      <c r="HHI164" s="2"/>
      <c r="HHJ164" s="2"/>
      <c r="HHK164" s="2"/>
      <c r="HHL164" s="2"/>
      <c r="HHM164" s="2"/>
      <c r="HHN164" s="2"/>
      <c r="HHO164" s="2"/>
      <c r="HHP164" s="2"/>
      <c r="HHQ164" s="2"/>
      <c r="HHR164" s="2"/>
      <c r="HHS164" s="2"/>
      <c r="HHT164" s="2"/>
      <c r="HHU164" s="2"/>
      <c r="HHV164" s="2"/>
      <c r="HHW164" s="2"/>
      <c r="HHX164" s="2"/>
      <c r="HHY164" s="2"/>
      <c r="HHZ164" s="2"/>
      <c r="HIA164" s="2"/>
      <c r="HIB164" s="2"/>
      <c r="HIC164" s="2"/>
      <c r="HID164" s="2"/>
      <c r="HIE164" s="2"/>
      <c r="HIF164" s="2"/>
      <c r="HIG164" s="2"/>
      <c r="HIH164" s="2"/>
      <c r="HII164" s="2"/>
      <c r="HIJ164" s="2"/>
      <c r="HIK164" s="2"/>
      <c r="HIL164" s="2"/>
      <c r="HIM164" s="2"/>
      <c r="HIN164" s="2"/>
      <c r="HIO164" s="2"/>
      <c r="HIP164" s="2"/>
      <c r="HIQ164" s="2"/>
      <c r="HIR164" s="2"/>
      <c r="HIS164" s="2"/>
      <c r="HIT164" s="2"/>
      <c r="HIU164" s="2"/>
      <c r="HIV164" s="2"/>
      <c r="HIW164" s="2"/>
      <c r="HIX164" s="2"/>
      <c r="HIY164" s="2"/>
      <c r="HIZ164" s="2"/>
      <c r="HJA164" s="2"/>
      <c r="HJB164" s="2"/>
      <c r="HJC164" s="2"/>
      <c r="HJD164" s="2"/>
      <c r="HJE164" s="2"/>
      <c r="HJF164" s="2"/>
      <c r="HJG164" s="2"/>
      <c r="HJH164" s="2"/>
      <c r="HJI164" s="2"/>
      <c r="HJJ164" s="2"/>
      <c r="HJK164" s="2"/>
      <c r="HJL164" s="2"/>
      <c r="HJM164" s="2"/>
      <c r="HJN164" s="2"/>
      <c r="HJO164" s="2"/>
      <c r="HJP164" s="2"/>
      <c r="HJQ164" s="2"/>
      <c r="HJR164" s="2"/>
      <c r="HJS164" s="2"/>
      <c r="HJT164" s="2"/>
      <c r="HJU164" s="2"/>
      <c r="HJV164" s="2"/>
      <c r="HJW164" s="2"/>
      <c r="HJX164" s="2"/>
      <c r="HJY164" s="2"/>
      <c r="HJZ164" s="2"/>
      <c r="HKA164" s="2"/>
      <c r="HKB164" s="2"/>
      <c r="HKC164" s="2"/>
      <c r="HKD164" s="2"/>
      <c r="HKE164" s="2"/>
      <c r="HKF164" s="2"/>
      <c r="HKG164" s="2"/>
      <c r="HKH164" s="2"/>
      <c r="HKI164" s="2"/>
      <c r="HKJ164" s="2"/>
      <c r="HKK164" s="2"/>
      <c r="HKL164" s="2"/>
      <c r="HKM164" s="2"/>
      <c r="HKN164" s="2"/>
      <c r="HKO164" s="2"/>
      <c r="HKP164" s="2"/>
      <c r="HKQ164" s="2"/>
      <c r="HKR164" s="2"/>
      <c r="HKS164" s="2"/>
      <c r="HKT164" s="2"/>
      <c r="HKU164" s="2"/>
      <c r="HKV164" s="2"/>
      <c r="HKW164" s="2"/>
      <c r="HKX164" s="2"/>
      <c r="HKY164" s="2"/>
      <c r="HKZ164" s="2"/>
      <c r="HLA164" s="2"/>
      <c r="HLB164" s="2"/>
      <c r="HLC164" s="2"/>
      <c r="HLD164" s="2"/>
      <c r="HLE164" s="2"/>
      <c r="HLF164" s="2"/>
      <c r="HLG164" s="2"/>
      <c r="HLH164" s="2"/>
      <c r="HLI164" s="2"/>
      <c r="HLJ164" s="2"/>
      <c r="HLK164" s="2"/>
      <c r="HLL164" s="2"/>
      <c r="HLM164" s="2"/>
      <c r="HLN164" s="2"/>
      <c r="HLO164" s="2"/>
      <c r="HLP164" s="2"/>
      <c r="HLQ164" s="2"/>
      <c r="HLR164" s="2"/>
      <c r="HLS164" s="2"/>
      <c r="HLT164" s="2"/>
      <c r="HLU164" s="2"/>
      <c r="HLV164" s="2"/>
      <c r="HLW164" s="2"/>
      <c r="HLX164" s="2"/>
      <c r="HLY164" s="2"/>
      <c r="HLZ164" s="2"/>
      <c r="HMA164" s="2"/>
      <c r="HMB164" s="2"/>
      <c r="HMC164" s="2"/>
      <c r="HMD164" s="2"/>
      <c r="HME164" s="2"/>
      <c r="HMF164" s="2"/>
      <c r="HMG164" s="2"/>
      <c r="HMH164" s="2"/>
      <c r="HMI164" s="2"/>
      <c r="HMJ164" s="2"/>
      <c r="HMK164" s="2"/>
      <c r="HML164" s="2"/>
      <c r="HMM164" s="2"/>
      <c r="HMN164" s="2"/>
      <c r="HMO164" s="2"/>
      <c r="HMP164" s="2"/>
      <c r="HMQ164" s="2"/>
      <c r="HMR164" s="2"/>
      <c r="HMS164" s="2"/>
      <c r="HMT164" s="2"/>
      <c r="HMU164" s="2"/>
      <c r="HMV164" s="2"/>
      <c r="HMW164" s="2"/>
      <c r="HMX164" s="2"/>
      <c r="HMY164" s="2"/>
      <c r="HMZ164" s="2"/>
      <c r="HNA164" s="2"/>
      <c r="HNB164" s="2"/>
      <c r="HNC164" s="2"/>
      <c r="HND164" s="2"/>
      <c r="HNE164" s="2"/>
      <c r="HNF164" s="2"/>
      <c r="HNG164" s="2"/>
      <c r="HNH164" s="2"/>
      <c r="HNI164" s="2"/>
      <c r="HNJ164" s="2"/>
      <c r="HNK164" s="2"/>
      <c r="HNL164" s="2"/>
      <c r="HNM164" s="2"/>
      <c r="HNN164" s="2"/>
      <c r="HNO164" s="2"/>
      <c r="HNP164" s="2"/>
      <c r="HNQ164" s="2"/>
      <c r="HNR164" s="2"/>
      <c r="HNS164" s="2"/>
      <c r="HNT164" s="2"/>
      <c r="HNU164" s="2"/>
      <c r="HNV164" s="2"/>
      <c r="HNW164" s="2"/>
      <c r="HNX164" s="2"/>
      <c r="HNY164" s="2"/>
      <c r="HNZ164" s="2"/>
      <c r="HOA164" s="2"/>
      <c r="HOB164" s="2"/>
      <c r="HOC164" s="2"/>
      <c r="HOD164" s="2"/>
      <c r="HOE164" s="2"/>
      <c r="HOF164" s="2"/>
      <c r="HOG164" s="2"/>
      <c r="HOH164" s="2"/>
      <c r="HOI164" s="2"/>
      <c r="HOJ164" s="2"/>
      <c r="HOK164" s="2"/>
      <c r="HOL164" s="2"/>
      <c r="HOM164" s="2"/>
      <c r="HON164" s="2"/>
      <c r="HOO164" s="2"/>
      <c r="HOP164" s="2"/>
      <c r="HOQ164" s="2"/>
      <c r="HOR164" s="2"/>
      <c r="HOS164" s="2"/>
      <c r="HOT164" s="2"/>
      <c r="HOU164" s="2"/>
      <c r="HOV164" s="2"/>
      <c r="HOW164" s="2"/>
      <c r="HOX164" s="2"/>
      <c r="HOY164" s="2"/>
      <c r="HOZ164" s="2"/>
      <c r="HPA164" s="2"/>
      <c r="HPB164" s="2"/>
      <c r="HPC164" s="2"/>
      <c r="HPD164" s="2"/>
      <c r="HPE164" s="2"/>
      <c r="HPF164" s="2"/>
      <c r="HPG164" s="2"/>
      <c r="HPH164" s="2"/>
      <c r="HPI164" s="2"/>
      <c r="HPJ164" s="2"/>
      <c r="HPK164" s="2"/>
      <c r="HPL164" s="2"/>
      <c r="HPM164" s="2"/>
      <c r="HPN164" s="2"/>
      <c r="HPO164" s="2"/>
      <c r="HPP164" s="2"/>
      <c r="HPQ164" s="2"/>
      <c r="HPR164" s="2"/>
      <c r="HPS164" s="2"/>
      <c r="HPT164" s="2"/>
      <c r="HPU164" s="2"/>
      <c r="HPV164" s="2"/>
      <c r="HPW164" s="2"/>
      <c r="HPX164" s="2"/>
      <c r="HPY164" s="2"/>
      <c r="HPZ164" s="2"/>
      <c r="HQA164" s="2"/>
      <c r="HQB164" s="2"/>
      <c r="HQC164" s="2"/>
      <c r="HQD164" s="2"/>
      <c r="HQE164" s="2"/>
      <c r="HQF164" s="2"/>
      <c r="HQG164" s="2"/>
      <c r="HQH164" s="2"/>
      <c r="HQI164" s="2"/>
      <c r="HQJ164" s="2"/>
      <c r="HQK164" s="2"/>
      <c r="HQL164" s="2"/>
      <c r="HQM164" s="2"/>
      <c r="HQN164" s="2"/>
      <c r="HQO164" s="2"/>
      <c r="HQP164" s="2"/>
      <c r="HQQ164" s="2"/>
      <c r="HQR164" s="2"/>
      <c r="HQS164" s="2"/>
      <c r="HQT164" s="2"/>
      <c r="HQU164" s="2"/>
      <c r="HQV164" s="2"/>
      <c r="HQW164" s="2"/>
      <c r="HQX164" s="2"/>
      <c r="HQY164" s="2"/>
      <c r="HQZ164" s="2"/>
      <c r="HRA164" s="2"/>
      <c r="HRB164" s="2"/>
      <c r="HRC164" s="2"/>
      <c r="HRD164" s="2"/>
      <c r="HRE164" s="2"/>
      <c r="HRF164" s="2"/>
      <c r="HRG164" s="2"/>
      <c r="HRH164" s="2"/>
      <c r="HRI164" s="2"/>
      <c r="HRJ164" s="2"/>
      <c r="HRK164" s="2"/>
      <c r="HRL164" s="2"/>
      <c r="HRM164" s="2"/>
      <c r="HRN164" s="2"/>
      <c r="HRO164" s="2"/>
      <c r="HRP164" s="2"/>
      <c r="HRQ164" s="2"/>
      <c r="HRR164" s="2"/>
      <c r="HRS164" s="2"/>
      <c r="HRT164" s="2"/>
      <c r="HRU164" s="2"/>
      <c r="HRV164" s="2"/>
      <c r="HRW164" s="2"/>
      <c r="HRX164" s="2"/>
      <c r="HRY164" s="2"/>
      <c r="HRZ164" s="2"/>
      <c r="HSA164" s="2"/>
      <c r="HSB164" s="2"/>
      <c r="HSC164" s="2"/>
      <c r="HSD164" s="2"/>
      <c r="HSE164" s="2"/>
      <c r="HSF164" s="2"/>
      <c r="HSG164" s="2"/>
      <c r="HSH164" s="2"/>
      <c r="HSI164" s="2"/>
      <c r="HSJ164" s="2"/>
      <c r="HSK164" s="2"/>
      <c r="HSL164" s="2"/>
      <c r="HSM164" s="2"/>
      <c r="HSN164" s="2"/>
      <c r="HSO164" s="2"/>
      <c r="HSP164" s="2"/>
      <c r="HSQ164" s="2"/>
      <c r="HSR164" s="2"/>
      <c r="HSS164" s="2"/>
      <c r="HST164" s="2"/>
      <c r="HSU164" s="2"/>
      <c r="HSV164" s="2"/>
      <c r="HSW164" s="2"/>
      <c r="HSX164" s="2"/>
      <c r="HSY164" s="2"/>
      <c r="HSZ164" s="2"/>
      <c r="HTA164" s="2"/>
      <c r="HTB164" s="2"/>
      <c r="HTC164" s="2"/>
      <c r="HTD164" s="2"/>
      <c r="HTE164" s="2"/>
      <c r="HTF164" s="2"/>
      <c r="HTG164" s="2"/>
      <c r="HTH164" s="2"/>
      <c r="HTI164" s="2"/>
      <c r="HTJ164" s="2"/>
      <c r="HTK164" s="2"/>
      <c r="HTL164" s="2"/>
      <c r="HTM164" s="2"/>
      <c r="HTN164" s="2"/>
      <c r="HTO164" s="2"/>
      <c r="HTP164" s="2"/>
      <c r="HTQ164" s="2"/>
      <c r="HTR164" s="2"/>
      <c r="HTS164" s="2"/>
      <c r="HTT164" s="2"/>
      <c r="HTU164" s="2"/>
      <c r="HTV164" s="2"/>
      <c r="HTW164" s="2"/>
      <c r="HTX164" s="2"/>
      <c r="HTY164" s="2"/>
      <c r="HTZ164" s="2"/>
      <c r="HUA164" s="2"/>
      <c r="HUB164" s="2"/>
      <c r="HUC164" s="2"/>
      <c r="HUD164" s="2"/>
      <c r="HUE164" s="2"/>
      <c r="HUF164" s="2"/>
      <c r="HUG164" s="2"/>
      <c r="HUH164" s="2"/>
      <c r="HUI164" s="2"/>
      <c r="HUJ164" s="2"/>
      <c r="HUK164" s="2"/>
      <c r="HUL164" s="2"/>
      <c r="HUM164" s="2"/>
      <c r="HUN164" s="2"/>
      <c r="HUO164" s="2"/>
      <c r="HUP164" s="2"/>
      <c r="HUQ164" s="2"/>
      <c r="HUR164" s="2"/>
      <c r="HUS164" s="2"/>
      <c r="HUT164" s="2"/>
      <c r="HUU164" s="2"/>
      <c r="HUV164" s="2"/>
      <c r="HUW164" s="2"/>
      <c r="HUX164" s="2"/>
      <c r="HUY164" s="2"/>
      <c r="HUZ164" s="2"/>
      <c r="HVA164" s="2"/>
      <c r="HVB164" s="2"/>
      <c r="HVC164" s="2"/>
      <c r="HVD164" s="2"/>
      <c r="HVE164" s="2"/>
      <c r="HVF164" s="2"/>
      <c r="HVG164" s="2"/>
      <c r="HVH164" s="2"/>
      <c r="HVI164" s="2"/>
      <c r="HVJ164" s="2"/>
      <c r="HVK164" s="2"/>
      <c r="HVL164" s="2"/>
      <c r="HVM164" s="2"/>
      <c r="HVN164" s="2"/>
      <c r="HVO164" s="2"/>
      <c r="HVP164" s="2"/>
      <c r="HVQ164" s="2"/>
      <c r="HVR164" s="2"/>
      <c r="HVS164" s="2"/>
      <c r="HVT164" s="2"/>
      <c r="HVU164" s="2"/>
      <c r="HVV164" s="2"/>
      <c r="HVW164" s="2"/>
      <c r="HVX164" s="2"/>
      <c r="HVY164" s="2"/>
      <c r="HVZ164" s="2"/>
      <c r="HWA164" s="2"/>
      <c r="HWB164" s="2"/>
      <c r="HWC164" s="2"/>
      <c r="HWD164" s="2"/>
      <c r="HWE164" s="2"/>
      <c r="HWF164" s="2"/>
      <c r="HWG164" s="2"/>
      <c r="HWH164" s="2"/>
      <c r="HWI164" s="2"/>
      <c r="HWJ164" s="2"/>
      <c r="HWK164" s="2"/>
      <c r="HWL164" s="2"/>
      <c r="HWM164" s="2"/>
      <c r="HWN164" s="2"/>
      <c r="HWO164" s="2"/>
      <c r="HWP164" s="2"/>
      <c r="HWQ164" s="2"/>
      <c r="HWR164" s="2"/>
      <c r="HWS164" s="2"/>
      <c r="HWT164" s="2"/>
      <c r="HWU164" s="2"/>
      <c r="HWV164" s="2"/>
      <c r="HWW164" s="2"/>
      <c r="HWX164" s="2"/>
      <c r="HWY164" s="2"/>
      <c r="HWZ164" s="2"/>
      <c r="HXA164" s="2"/>
      <c r="HXB164" s="2"/>
      <c r="HXC164" s="2"/>
      <c r="HXD164" s="2"/>
      <c r="HXE164" s="2"/>
      <c r="HXF164" s="2"/>
      <c r="HXG164" s="2"/>
      <c r="HXH164" s="2"/>
      <c r="HXI164" s="2"/>
      <c r="HXJ164" s="2"/>
      <c r="HXK164" s="2"/>
      <c r="HXL164" s="2"/>
      <c r="HXM164" s="2"/>
      <c r="HXN164" s="2"/>
      <c r="HXO164" s="2"/>
      <c r="HXP164" s="2"/>
      <c r="HXQ164" s="2"/>
      <c r="HXR164" s="2"/>
      <c r="HXS164" s="2"/>
      <c r="HXT164" s="2"/>
      <c r="HXU164" s="2"/>
      <c r="HXV164" s="2"/>
      <c r="HXW164" s="2"/>
      <c r="HXX164" s="2"/>
      <c r="HXY164" s="2"/>
      <c r="HXZ164" s="2"/>
      <c r="HYA164" s="2"/>
      <c r="HYB164" s="2"/>
      <c r="HYC164" s="2"/>
      <c r="HYD164" s="2"/>
      <c r="HYE164" s="2"/>
      <c r="HYF164" s="2"/>
      <c r="HYG164" s="2"/>
      <c r="HYH164" s="2"/>
      <c r="HYI164" s="2"/>
      <c r="HYJ164" s="2"/>
      <c r="HYK164" s="2"/>
      <c r="HYL164" s="2"/>
      <c r="HYM164" s="2"/>
      <c r="HYN164" s="2"/>
      <c r="HYO164" s="2"/>
      <c r="HYP164" s="2"/>
      <c r="HYQ164" s="2"/>
      <c r="HYR164" s="2"/>
      <c r="HYS164" s="2"/>
      <c r="HYT164" s="2"/>
      <c r="HYU164" s="2"/>
      <c r="HYV164" s="2"/>
      <c r="HYW164" s="2"/>
      <c r="HYX164" s="2"/>
      <c r="HYY164" s="2"/>
      <c r="HYZ164" s="2"/>
      <c r="HZA164" s="2"/>
      <c r="HZB164" s="2"/>
      <c r="HZC164" s="2"/>
      <c r="HZD164" s="2"/>
      <c r="HZE164" s="2"/>
      <c r="HZF164" s="2"/>
      <c r="HZG164" s="2"/>
      <c r="HZH164" s="2"/>
      <c r="HZI164" s="2"/>
      <c r="HZJ164" s="2"/>
      <c r="HZK164" s="2"/>
      <c r="HZL164" s="2"/>
      <c r="HZM164" s="2"/>
      <c r="HZN164" s="2"/>
      <c r="HZO164" s="2"/>
      <c r="HZP164" s="2"/>
      <c r="HZQ164" s="2"/>
      <c r="HZR164" s="2"/>
      <c r="HZS164" s="2"/>
      <c r="HZT164" s="2"/>
      <c r="HZU164" s="2"/>
      <c r="HZV164" s="2"/>
      <c r="HZW164" s="2"/>
      <c r="HZX164" s="2"/>
      <c r="HZY164" s="2"/>
      <c r="HZZ164" s="2"/>
      <c r="IAA164" s="2"/>
      <c r="IAB164" s="2"/>
      <c r="IAC164" s="2"/>
      <c r="IAD164" s="2"/>
      <c r="IAE164" s="2"/>
      <c r="IAF164" s="2"/>
      <c r="IAG164" s="2"/>
      <c r="IAH164" s="2"/>
      <c r="IAI164" s="2"/>
      <c r="IAJ164" s="2"/>
      <c r="IAK164" s="2"/>
      <c r="IAL164" s="2"/>
      <c r="IAM164" s="2"/>
      <c r="IAN164" s="2"/>
      <c r="IAO164" s="2"/>
      <c r="IAP164" s="2"/>
      <c r="IAQ164" s="2"/>
      <c r="IAR164" s="2"/>
      <c r="IAS164" s="2"/>
      <c r="IAT164" s="2"/>
      <c r="IAU164" s="2"/>
      <c r="IAV164" s="2"/>
      <c r="IAW164" s="2"/>
      <c r="IAX164" s="2"/>
      <c r="IAY164" s="2"/>
      <c r="IAZ164" s="2"/>
      <c r="IBA164" s="2"/>
      <c r="IBB164" s="2"/>
      <c r="IBC164" s="2"/>
      <c r="IBD164" s="2"/>
      <c r="IBE164" s="2"/>
      <c r="IBF164" s="2"/>
      <c r="IBG164" s="2"/>
      <c r="IBH164" s="2"/>
      <c r="IBI164" s="2"/>
      <c r="IBJ164" s="2"/>
      <c r="IBK164" s="2"/>
      <c r="IBL164" s="2"/>
      <c r="IBM164" s="2"/>
      <c r="IBN164" s="2"/>
      <c r="IBO164" s="2"/>
      <c r="IBP164" s="2"/>
      <c r="IBQ164" s="2"/>
      <c r="IBR164" s="2"/>
      <c r="IBS164" s="2"/>
      <c r="IBT164" s="2"/>
      <c r="IBU164" s="2"/>
      <c r="IBV164" s="2"/>
      <c r="IBW164" s="2"/>
      <c r="IBX164" s="2"/>
      <c r="IBY164" s="2"/>
      <c r="IBZ164" s="2"/>
      <c r="ICA164" s="2"/>
      <c r="ICB164" s="2"/>
      <c r="ICC164" s="2"/>
      <c r="ICD164" s="2"/>
      <c r="ICE164" s="2"/>
      <c r="ICF164" s="2"/>
      <c r="ICG164" s="2"/>
      <c r="ICH164" s="2"/>
      <c r="ICI164" s="2"/>
      <c r="ICJ164" s="2"/>
      <c r="ICK164" s="2"/>
      <c r="ICL164" s="2"/>
      <c r="ICM164" s="2"/>
      <c r="ICN164" s="2"/>
      <c r="ICO164" s="2"/>
      <c r="ICP164" s="2"/>
      <c r="ICQ164" s="2"/>
      <c r="ICR164" s="2"/>
      <c r="ICS164" s="2"/>
      <c r="ICT164" s="2"/>
      <c r="ICU164" s="2"/>
      <c r="ICV164" s="2"/>
      <c r="ICW164" s="2"/>
      <c r="ICX164" s="2"/>
      <c r="ICY164" s="2"/>
      <c r="ICZ164" s="2"/>
      <c r="IDA164" s="2"/>
      <c r="IDB164" s="2"/>
      <c r="IDC164" s="2"/>
      <c r="IDD164" s="2"/>
      <c r="IDE164" s="2"/>
      <c r="IDF164" s="2"/>
      <c r="IDG164" s="2"/>
      <c r="IDH164" s="2"/>
      <c r="IDI164" s="2"/>
      <c r="IDJ164" s="2"/>
      <c r="IDK164" s="2"/>
      <c r="IDL164" s="2"/>
      <c r="IDM164" s="2"/>
      <c r="IDN164" s="2"/>
      <c r="IDO164" s="2"/>
      <c r="IDP164" s="2"/>
      <c r="IDQ164" s="2"/>
      <c r="IDR164" s="2"/>
      <c r="IDS164" s="2"/>
      <c r="IDT164" s="2"/>
      <c r="IDU164" s="2"/>
      <c r="IDV164" s="2"/>
      <c r="IDW164" s="2"/>
      <c r="IDX164" s="2"/>
      <c r="IDY164" s="2"/>
      <c r="IDZ164" s="2"/>
      <c r="IEA164" s="2"/>
      <c r="IEB164" s="2"/>
      <c r="IEC164" s="2"/>
      <c r="IED164" s="2"/>
      <c r="IEE164" s="2"/>
      <c r="IEF164" s="2"/>
      <c r="IEG164" s="2"/>
      <c r="IEH164" s="2"/>
      <c r="IEI164" s="2"/>
      <c r="IEJ164" s="2"/>
      <c r="IEK164" s="2"/>
      <c r="IEL164" s="2"/>
      <c r="IEM164" s="2"/>
      <c r="IEN164" s="2"/>
      <c r="IEO164" s="2"/>
      <c r="IEP164" s="2"/>
      <c r="IEQ164" s="2"/>
      <c r="IER164" s="2"/>
      <c r="IES164" s="2"/>
      <c r="IET164" s="2"/>
      <c r="IEU164" s="2"/>
      <c r="IEV164" s="2"/>
      <c r="IEW164" s="2"/>
      <c r="IEX164" s="2"/>
      <c r="IEY164" s="2"/>
      <c r="IEZ164" s="2"/>
      <c r="IFA164" s="2"/>
      <c r="IFB164" s="2"/>
      <c r="IFC164" s="2"/>
      <c r="IFD164" s="2"/>
      <c r="IFE164" s="2"/>
      <c r="IFF164" s="2"/>
      <c r="IFG164" s="2"/>
      <c r="IFH164" s="2"/>
      <c r="IFI164" s="2"/>
      <c r="IFJ164" s="2"/>
      <c r="IFK164" s="2"/>
      <c r="IFL164" s="2"/>
      <c r="IFM164" s="2"/>
      <c r="IFN164" s="2"/>
      <c r="IFO164" s="2"/>
      <c r="IFP164" s="2"/>
      <c r="IFQ164" s="2"/>
      <c r="IFR164" s="2"/>
      <c r="IFS164" s="2"/>
      <c r="IFT164" s="2"/>
      <c r="IFU164" s="2"/>
      <c r="IFV164" s="2"/>
      <c r="IFW164" s="2"/>
      <c r="IFX164" s="2"/>
      <c r="IFY164" s="2"/>
      <c r="IFZ164" s="2"/>
      <c r="IGA164" s="2"/>
      <c r="IGB164" s="2"/>
      <c r="IGC164" s="2"/>
      <c r="IGD164" s="2"/>
      <c r="IGE164" s="2"/>
      <c r="IGF164" s="2"/>
      <c r="IGG164" s="2"/>
      <c r="IGH164" s="2"/>
      <c r="IGI164" s="2"/>
      <c r="IGJ164" s="2"/>
      <c r="IGK164" s="2"/>
      <c r="IGL164" s="2"/>
      <c r="IGM164" s="2"/>
      <c r="IGN164" s="2"/>
      <c r="IGO164" s="2"/>
      <c r="IGP164" s="2"/>
      <c r="IGQ164" s="2"/>
      <c r="IGR164" s="2"/>
      <c r="IGS164" s="2"/>
      <c r="IGT164" s="2"/>
      <c r="IGU164" s="2"/>
      <c r="IGV164" s="2"/>
      <c r="IGW164" s="2"/>
      <c r="IGX164" s="2"/>
      <c r="IGY164" s="2"/>
      <c r="IGZ164" s="2"/>
      <c r="IHA164" s="2"/>
      <c r="IHB164" s="2"/>
      <c r="IHC164" s="2"/>
      <c r="IHD164" s="2"/>
      <c r="IHE164" s="2"/>
      <c r="IHF164" s="2"/>
      <c r="IHG164" s="2"/>
      <c r="IHH164" s="2"/>
      <c r="IHI164" s="2"/>
      <c r="IHJ164" s="2"/>
      <c r="IHK164" s="2"/>
      <c r="IHL164" s="2"/>
      <c r="IHM164" s="2"/>
      <c r="IHN164" s="2"/>
      <c r="IHO164" s="2"/>
      <c r="IHP164" s="2"/>
      <c r="IHQ164" s="2"/>
      <c r="IHR164" s="2"/>
      <c r="IHS164" s="2"/>
      <c r="IHT164" s="2"/>
      <c r="IHU164" s="2"/>
      <c r="IHV164" s="2"/>
      <c r="IHW164" s="2"/>
      <c r="IHX164" s="2"/>
      <c r="IHY164" s="2"/>
      <c r="IHZ164" s="2"/>
      <c r="IIA164" s="2"/>
      <c r="IIB164" s="2"/>
      <c r="IIC164" s="2"/>
      <c r="IID164" s="2"/>
      <c r="IIE164" s="2"/>
      <c r="IIF164" s="2"/>
      <c r="IIG164" s="2"/>
      <c r="IIH164" s="2"/>
      <c r="III164" s="2"/>
      <c r="IIJ164" s="2"/>
      <c r="IIK164" s="2"/>
      <c r="IIL164" s="2"/>
      <c r="IIM164" s="2"/>
      <c r="IIN164" s="2"/>
      <c r="IIO164" s="2"/>
      <c r="IIP164" s="2"/>
      <c r="IIQ164" s="2"/>
      <c r="IIR164" s="2"/>
      <c r="IIS164" s="2"/>
      <c r="IIT164" s="2"/>
      <c r="IIU164" s="2"/>
      <c r="IIV164" s="2"/>
      <c r="IIW164" s="2"/>
      <c r="IIX164" s="2"/>
      <c r="IIY164" s="2"/>
      <c r="IIZ164" s="2"/>
      <c r="IJA164" s="2"/>
      <c r="IJB164" s="2"/>
      <c r="IJC164" s="2"/>
      <c r="IJD164" s="2"/>
      <c r="IJE164" s="2"/>
      <c r="IJF164" s="2"/>
      <c r="IJG164" s="2"/>
      <c r="IJH164" s="2"/>
      <c r="IJI164" s="2"/>
      <c r="IJJ164" s="2"/>
      <c r="IJK164" s="2"/>
      <c r="IJL164" s="2"/>
      <c r="IJM164" s="2"/>
      <c r="IJN164" s="2"/>
      <c r="IJO164" s="2"/>
      <c r="IJP164" s="2"/>
      <c r="IJQ164" s="2"/>
      <c r="IJR164" s="2"/>
      <c r="IJS164" s="2"/>
      <c r="IJT164" s="2"/>
      <c r="IJU164" s="2"/>
      <c r="IJV164" s="2"/>
      <c r="IJW164" s="2"/>
      <c r="IJX164" s="2"/>
      <c r="IJY164" s="2"/>
      <c r="IJZ164" s="2"/>
      <c r="IKA164" s="2"/>
      <c r="IKB164" s="2"/>
      <c r="IKC164" s="2"/>
      <c r="IKD164" s="2"/>
      <c r="IKE164" s="2"/>
      <c r="IKF164" s="2"/>
      <c r="IKG164" s="2"/>
      <c r="IKH164" s="2"/>
      <c r="IKI164" s="2"/>
      <c r="IKJ164" s="2"/>
      <c r="IKK164" s="2"/>
      <c r="IKL164" s="2"/>
      <c r="IKM164" s="2"/>
      <c r="IKN164" s="2"/>
      <c r="IKO164" s="2"/>
      <c r="IKP164" s="2"/>
      <c r="IKQ164" s="2"/>
      <c r="IKR164" s="2"/>
      <c r="IKS164" s="2"/>
      <c r="IKT164" s="2"/>
      <c r="IKU164" s="2"/>
      <c r="IKV164" s="2"/>
      <c r="IKW164" s="2"/>
      <c r="IKX164" s="2"/>
      <c r="IKY164" s="2"/>
      <c r="IKZ164" s="2"/>
      <c r="ILA164" s="2"/>
      <c r="ILB164" s="2"/>
      <c r="ILC164" s="2"/>
      <c r="ILD164" s="2"/>
      <c r="ILE164" s="2"/>
      <c r="ILF164" s="2"/>
      <c r="ILG164" s="2"/>
      <c r="ILH164" s="2"/>
      <c r="ILI164" s="2"/>
      <c r="ILJ164" s="2"/>
      <c r="ILK164" s="2"/>
      <c r="ILL164" s="2"/>
      <c r="ILM164" s="2"/>
      <c r="ILN164" s="2"/>
      <c r="ILO164" s="2"/>
      <c r="ILP164" s="2"/>
      <c r="ILQ164" s="2"/>
      <c r="ILR164" s="2"/>
      <c r="ILS164" s="2"/>
      <c r="ILT164" s="2"/>
      <c r="ILU164" s="2"/>
      <c r="ILV164" s="2"/>
      <c r="ILW164" s="2"/>
      <c r="ILX164" s="2"/>
      <c r="ILY164" s="2"/>
      <c r="ILZ164" s="2"/>
      <c r="IMA164" s="2"/>
      <c r="IMB164" s="2"/>
      <c r="IMC164" s="2"/>
      <c r="IMD164" s="2"/>
      <c r="IME164" s="2"/>
      <c r="IMF164" s="2"/>
      <c r="IMG164" s="2"/>
      <c r="IMH164" s="2"/>
      <c r="IMI164" s="2"/>
      <c r="IMJ164" s="2"/>
      <c r="IMK164" s="2"/>
      <c r="IML164" s="2"/>
      <c r="IMM164" s="2"/>
      <c r="IMN164" s="2"/>
      <c r="IMO164" s="2"/>
      <c r="IMP164" s="2"/>
      <c r="IMQ164" s="2"/>
      <c r="IMR164" s="2"/>
      <c r="IMS164" s="2"/>
      <c r="IMT164" s="2"/>
      <c r="IMU164" s="2"/>
      <c r="IMV164" s="2"/>
      <c r="IMW164" s="2"/>
      <c r="IMX164" s="2"/>
      <c r="IMY164" s="2"/>
      <c r="IMZ164" s="2"/>
      <c r="INA164" s="2"/>
      <c r="INB164" s="2"/>
      <c r="INC164" s="2"/>
      <c r="IND164" s="2"/>
      <c r="INE164" s="2"/>
      <c r="INF164" s="2"/>
      <c r="ING164" s="2"/>
      <c r="INH164" s="2"/>
      <c r="INI164" s="2"/>
      <c r="INJ164" s="2"/>
      <c r="INK164" s="2"/>
      <c r="INL164" s="2"/>
      <c r="INM164" s="2"/>
      <c r="INN164" s="2"/>
      <c r="INO164" s="2"/>
      <c r="INP164" s="2"/>
      <c r="INQ164" s="2"/>
      <c r="INR164" s="2"/>
      <c r="INS164" s="2"/>
      <c r="INT164" s="2"/>
      <c r="INU164" s="2"/>
      <c r="INV164" s="2"/>
      <c r="INW164" s="2"/>
      <c r="INX164" s="2"/>
      <c r="INY164" s="2"/>
      <c r="INZ164" s="2"/>
      <c r="IOA164" s="2"/>
      <c r="IOB164" s="2"/>
      <c r="IOC164" s="2"/>
      <c r="IOD164" s="2"/>
      <c r="IOE164" s="2"/>
      <c r="IOF164" s="2"/>
      <c r="IOG164" s="2"/>
      <c r="IOH164" s="2"/>
      <c r="IOI164" s="2"/>
      <c r="IOJ164" s="2"/>
      <c r="IOK164" s="2"/>
      <c r="IOL164" s="2"/>
      <c r="IOM164" s="2"/>
      <c r="ION164" s="2"/>
      <c r="IOO164" s="2"/>
      <c r="IOP164" s="2"/>
      <c r="IOQ164" s="2"/>
      <c r="IOR164" s="2"/>
      <c r="IOS164" s="2"/>
      <c r="IOT164" s="2"/>
      <c r="IOU164" s="2"/>
      <c r="IOV164" s="2"/>
      <c r="IOW164" s="2"/>
      <c r="IOX164" s="2"/>
      <c r="IOY164" s="2"/>
      <c r="IOZ164" s="2"/>
      <c r="IPA164" s="2"/>
      <c r="IPB164" s="2"/>
      <c r="IPC164" s="2"/>
      <c r="IPD164" s="2"/>
      <c r="IPE164" s="2"/>
      <c r="IPF164" s="2"/>
      <c r="IPG164" s="2"/>
      <c r="IPH164" s="2"/>
      <c r="IPI164" s="2"/>
      <c r="IPJ164" s="2"/>
      <c r="IPK164" s="2"/>
      <c r="IPL164" s="2"/>
      <c r="IPM164" s="2"/>
      <c r="IPN164" s="2"/>
      <c r="IPO164" s="2"/>
      <c r="IPP164" s="2"/>
      <c r="IPQ164" s="2"/>
      <c r="IPR164" s="2"/>
      <c r="IPS164" s="2"/>
      <c r="IPT164" s="2"/>
      <c r="IPU164" s="2"/>
      <c r="IPV164" s="2"/>
      <c r="IPW164" s="2"/>
      <c r="IPX164" s="2"/>
      <c r="IPY164" s="2"/>
      <c r="IPZ164" s="2"/>
      <c r="IQA164" s="2"/>
      <c r="IQB164" s="2"/>
      <c r="IQC164" s="2"/>
      <c r="IQD164" s="2"/>
      <c r="IQE164" s="2"/>
      <c r="IQF164" s="2"/>
      <c r="IQG164" s="2"/>
      <c r="IQH164" s="2"/>
      <c r="IQI164" s="2"/>
      <c r="IQJ164" s="2"/>
      <c r="IQK164" s="2"/>
      <c r="IQL164" s="2"/>
      <c r="IQM164" s="2"/>
      <c r="IQN164" s="2"/>
      <c r="IQO164" s="2"/>
      <c r="IQP164" s="2"/>
      <c r="IQQ164" s="2"/>
      <c r="IQR164" s="2"/>
      <c r="IQS164" s="2"/>
      <c r="IQT164" s="2"/>
      <c r="IQU164" s="2"/>
      <c r="IQV164" s="2"/>
      <c r="IQW164" s="2"/>
      <c r="IQX164" s="2"/>
      <c r="IQY164" s="2"/>
      <c r="IQZ164" s="2"/>
      <c r="IRA164" s="2"/>
      <c r="IRB164" s="2"/>
      <c r="IRC164" s="2"/>
      <c r="IRD164" s="2"/>
      <c r="IRE164" s="2"/>
      <c r="IRF164" s="2"/>
      <c r="IRG164" s="2"/>
      <c r="IRH164" s="2"/>
      <c r="IRI164" s="2"/>
      <c r="IRJ164" s="2"/>
      <c r="IRK164" s="2"/>
      <c r="IRL164" s="2"/>
      <c r="IRM164" s="2"/>
      <c r="IRN164" s="2"/>
      <c r="IRO164" s="2"/>
      <c r="IRP164" s="2"/>
      <c r="IRQ164" s="2"/>
      <c r="IRR164" s="2"/>
      <c r="IRS164" s="2"/>
      <c r="IRT164" s="2"/>
      <c r="IRU164" s="2"/>
      <c r="IRV164" s="2"/>
      <c r="IRW164" s="2"/>
      <c r="IRX164" s="2"/>
      <c r="IRY164" s="2"/>
      <c r="IRZ164" s="2"/>
      <c r="ISA164" s="2"/>
      <c r="ISB164" s="2"/>
      <c r="ISC164" s="2"/>
      <c r="ISD164" s="2"/>
      <c r="ISE164" s="2"/>
      <c r="ISF164" s="2"/>
      <c r="ISG164" s="2"/>
      <c r="ISH164" s="2"/>
      <c r="ISI164" s="2"/>
      <c r="ISJ164" s="2"/>
      <c r="ISK164" s="2"/>
      <c r="ISL164" s="2"/>
      <c r="ISM164" s="2"/>
      <c r="ISN164" s="2"/>
      <c r="ISO164" s="2"/>
      <c r="ISP164" s="2"/>
      <c r="ISQ164" s="2"/>
      <c r="ISR164" s="2"/>
      <c r="ISS164" s="2"/>
      <c r="IST164" s="2"/>
      <c r="ISU164" s="2"/>
      <c r="ISV164" s="2"/>
      <c r="ISW164" s="2"/>
      <c r="ISX164" s="2"/>
      <c r="ISY164" s="2"/>
      <c r="ISZ164" s="2"/>
      <c r="ITA164" s="2"/>
      <c r="ITB164" s="2"/>
      <c r="ITC164" s="2"/>
      <c r="ITD164" s="2"/>
      <c r="ITE164" s="2"/>
      <c r="ITF164" s="2"/>
      <c r="ITG164" s="2"/>
      <c r="ITH164" s="2"/>
      <c r="ITI164" s="2"/>
      <c r="ITJ164" s="2"/>
      <c r="ITK164" s="2"/>
      <c r="ITL164" s="2"/>
      <c r="ITM164" s="2"/>
      <c r="ITN164" s="2"/>
      <c r="ITO164" s="2"/>
      <c r="ITP164" s="2"/>
      <c r="ITQ164" s="2"/>
      <c r="ITR164" s="2"/>
      <c r="ITS164" s="2"/>
      <c r="ITT164" s="2"/>
      <c r="ITU164" s="2"/>
      <c r="ITV164" s="2"/>
      <c r="ITW164" s="2"/>
      <c r="ITX164" s="2"/>
      <c r="ITY164" s="2"/>
      <c r="ITZ164" s="2"/>
      <c r="IUA164" s="2"/>
      <c r="IUB164" s="2"/>
      <c r="IUC164" s="2"/>
      <c r="IUD164" s="2"/>
      <c r="IUE164" s="2"/>
      <c r="IUF164" s="2"/>
      <c r="IUG164" s="2"/>
      <c r="IUH164" s="2"/>
      <c r="IUI164" s="2"/>
      <c r="IUJ164" s="2"/>
      <c r="IUK164" s="2"/>
      <c r="IUL164" s="2"/>
      <c r="IUM164" s="2"/>
      <c r="IUN164" s="2"/>
      <c r="IUO164" s="2"/>
      <c r="IUP164" s="2"/>
      <c r="IUQ164" s="2"/>
      <c r="IUR164" s="2"/>
      <c r="IUS164" s="2"/>
      <c r="IUT164" s="2"/>
      <c r="IUU164" s="2"/>
      <c r="IUV164" s="2"/>
      <c r="IUW164" s="2"/>
      <c r="IUX164" s="2"/>
      <c r="IUY164" s="2"/>
      <c r="IUZ164" s="2"/>
      <c r="IVA164" s="2"/>
      <c r="IVB164" s="2"/>
      <c r="IVC164" s="2"/>
      <c r="IVD164" s="2"/>
      <c r="IVE164" s="2"/>
      <c r="IVF164" s="2"/>
      <c r="IVG164" s="2"/>
      <c r="IVH164" s="2"/>
      <c r="IVI164" s="2"/>
      <c r="IVJ164" s="2"/>
      <c r="IVK164" s="2"/>
      <c r="IVL164" s="2"/>
      <c r="IVM164" s="2"/>
      <c r="IVN164" s="2"/>
      <c r="IVO164" s="2"/>
      <c r="IVP164" s="2"/>
      <c r="IVQ164" s="2"/>
      <c r="IVR164" s="2"/>
      <c r="IVS164" s="2"/>
      <c r="IVT164" s="2"/>
      <c r="IVU164" s="2"/>
      <c r="IVV164" s="2"/>
      <c r="IVW164" s="2"/>
      <c r="IVX164" s="2"/>
      <c r="IVY164" s="2"/>
      <c r="IVZ164" s="2"/>
      <c r="IWA164" s="2"/>
      <c r="IWB164" s="2"/>
      <c r="IWC164" s="2"/>
      <c r="IWD164" s="2"/>
      <c r="IWE164" s="2"/>
      <c r="IWF164" s="2"/>
      <c r="IWG164" s="2"/>
      <c r="IWH164" s="2"/>
      <c r="IWI164" s="2"/>
      <c r="IWJ164" s="2"/>
      <c r="IWK164" s="2"/>
      <c r="IWL164" s="2"/>
      <c r="IWM164" s="2"/>
      <c r="IWN164" s="2"/>
      <c r="IWO164" s="2"/>
      <c r="IWP164" s="2"/>
      <c r="IWQ164" s="2"/>
      <c r="IWR164" s="2"/>
      <c r="IWS164" s="2"/>
      <c r="IWT164" s="2"/>
      <c r="IWU164" s="2"/>
      <c r="IWV164" s="2"/>
      <c r="IWW164" s="2"/>
      <c r="IWX164" s="2"/>
      <c r="IWY164" s="2"/>
      <c r="IWZ164" s="2"/>
      <c r="IXA164" s="2"/>
      <c r="IXB164" s="2"/>
      <c r="IXC164" s="2"/>
      <c r="IXD164" s="2"/>
      <c r="IXE164" s="2"/>
      <c r="IXF164" s="2"/>
      <c r="IXG164" s="2"/>
      <c r="IXH164" s="2"/>
      <c r="IXI164" s="2"/>
      <c r="IXJ164" s="2"/>
      <c r="IXK164" s="2"/>
      <c r="IXL164" s="2"/>
      <c r="IXM164" s="2"/>
      <c r="IXN164" s="2"/>
      <c r="IXO164" s="2"/>
      <c r="IXP164" s="2"/>
      <c r="IXQ164" s="2"/>
      <c r="IXR164" s="2"/>
      <c r="IXS164" s="2"/>
      <c r="IXT164" s="2"/>
      <c r="IXU164" s="2"/>
      <c r="IXV164" s="2"/>
      <c r="IXW164" s="2"/>
      <c r="IXX164" s="2"/>
      <c r="IXY164" s="2"/>
      <c r="IXZ164" s="2"/>
      <c r="IYA164" s="2"/>
      <c r="IYB164" s="2"/>
      <c r="IYC164" s="2"/>
      <c r="IYD164" s="2"/>
      <c r="IYE164" s="2"/>
      <c r="IYF164" s="2"/>
      <c r="IYG164" s="2"/>
      <c r="IYH164" s="2"/>
      <c r="IYI164" s="2"/>
      <c r="IYJ164" s="2"/>
      <c r="IYK164" s="2"/>
      <c r="IYL164" s="2"/>
      <c r="IYM164" s="2"/>
      <c r="IYN164" s="2"/>
      <c r="IYO164" s="2"/>
      <c r="IYP164" s="2"/>
      <c r="IYQ164" s="2"/>
      <c r="IYR164" s="2"/>
      <c r="IYS164" s="2"/>
      <c r="IYT164" s="2"/>
      <c r="IYU164" s="2"/>
      <c r="IYV164" s="2"/>
      <c r="IYW164" s="2"/>
      <c r="IYX164" s="2"/>
      <c r="IYY164" s="2"/>
      <c r="IYZ164" s="2"/>
      <c r="IZA164" s="2"/>
      <c r="IZB164" s="2"/>
      <c r="IZC164" s="2"/>
      <c r="IZD164" s="2"/>
      <c r="IZE164" s="2"/>
      <c r="IZF164" s="2"/>
      <c r="IZG164" s="2"/>
      <c r="IZH164" s="2"/>
      <c r="IZI164" s="2"/>
      <c r="IZJ164" s="2"/>
      <c r="IZK164" s="2"/>
      <c r="IZL164" s="2"/>
      <c r="IZM164" s="2"/>
      <c r="IZN164" s="2"/>
      <c r="IZO164" s="2"/>
      <c r="IZP164" s="2"/>
      <c r="IZQ164" s="2"/>
      <c r="IZR164" s="2"/>
      <c r="IZS164" s="2"/>
      <c r="IZT164" s="2"/>
      <c r="IZU164" s="2"/>
      <c r="IZV164" s="2"/>
      <c r="IZW164" s="2"/>
      <c r="IZX164" s="2"/>
      <c r="IZY164" s="2"/>
      <c r="IZZ164" s="2"/>
      <c r="JAA164" s="2"/>
      <c r="JAB164" s="2"/>
      <c r="JAC164" s="2"/>
      <c r="JAD164" s="2"/>
      <c r="JAE164" s="2"/>
      <c r="JAF164" s="2"/>
      <c r="JAG164" s="2"/>
      <c r="JAH164" s="2"/>
      <c r="JAI164" s="2"/>
      <c r="JAJ164" s="2"/>
      <c r="JAK164" s="2"/>
      <c r="JAL164" s="2"/>
      <c r="JAM164" s="2"/>
      <c r="JAN164" s="2"/>
      <c r="JAO164" s="2"/>
      <c r="JAP164" s="2"/>
      <c r="JAQ164" s="2"/>
      <c r="JAR164" s="2"/>
      <c r="JAS164" s="2"/>
      <c r="JAT164" s="2"/>
      <c r="JAU164" s="2"/>
      <c r="JAV164" s="2"/>
      <c r="JAW164" s="2"/>
      <c r="JAX164" s="2"/>
      <c r="JAY164" s="2"/>
      <c r="JAZ164" s="2"/>
      <c r="JBA164" s="2"/>
      <c r="JBB164" s="2"/>
      <c r="JBC164" s="2"/>
      <c r="JBD164" s="2"/>
      <c r="JBE164" s="2"/>
      <c r="JBF164" s="2"/>
      <c r="JBG164" s="2"/>
      <c r="JBH164" s="2"/>
      <c r="JBI164" s="2"/>
      <c r="JBJ164" s="2"/>
      <c r="JBK164" s="2"/>
      <c r="JBL164" s="2"/>
      <c r="JBM164" s="2"/>
      <c r="JBN164" s="2"/>
      <c r="JBO164" s="2"/>
      <c r="JBP164" s="2"/>
      <c r="JBQ164" s="2"/>
      <c r="JBR164" s="2"/>
      <c r="JBS164" s="2"/>
      <c r="JBT164" s="2"/>
      <c r="JBU164" s="2"/>
      <c r="JBV164" s="2"/>
      <c r="JBW164" s="2"/>
      <c r="JBX164" s="2"/>
      <c r="JBY164" s="2"/>
      <c r="JBZ164" s="2"/>
      <c r="JCA164" s="2"/>
      <c r="JCB164" s="2"/>
      <c r="JCC164" s="2"/>
      <c r="JCD164" s="2"/>
      <c r="JCE164" s="2"/>
      <c r="JCF164" s="2"/>
      <c r="JCG164" s="2"/>
      <c r="JCH164" s="2"/>
      <c r="JCI164" s="2"/>
      <c r="JCJ164" s="2"/>
      <c r="JCK164" s="2"/>
      <c r="JCL164" s="2"/>
      <c r="JCM164" s="2"/>
      <c r="JCN164" s="2"/>
      <c r="JCO164" s="2"/>
      <c r="JCP164" s="2"/>
      <c r="JCQ164" s="2"/>
      <c r="JCR164" s="2"/>
      <c r="JCS164" s="2"/>
      <c r="JCT164" s="2"/>
      <c r="JCU164" s="2"/>
      <c r="JCV164" s="2"/>
      <c r="JCW164" s="2"/>
      <c r="JCX164" s="2"/>
      <c r="JCY164" s="2"/>
      <c r="JCZ164" s="2"/>
      <c r="JDA164" s="2"/>
      <c r="JDB164" s="2"/>
      <c r="JDC164" s="2"/>
      <c r="JDD164" s="2"/>
      <c r="JDE164" s="2"/>
      <c r="JDF164" s="2"/>
      <c r="JDG164" s="2"/>
      <c r="JDH164" s="2"/>
      <c r="JDI164" s="2"/>
      <c r="JDJ164" s="2"/>
      <c r="JDK164" s="2"/>
      <c r="JDL164" s="2"/>
      <c r="JDM164" s="2"/>
      <c r="JDN164" s="2"/>
      <c r="JDO164" s="2"/>
      <c r="JDP164" s="2"/>
      <c r="JDQ164" s="2"/>
      <c r="JDR164" s="2"/>
      <c r="JDS164" s="2"/>
      <c r="JDT164" s="2"/>
      <c r="JDU164" s="2"/>
      <c r="JDV164" s="2"/>
      <c r="JDW164" s="2"/>
      <c r="JDX164" s="2"/>
      <c r="JDY164" s="2"/>
      <c r="JDZ164" s="2"/>
      <c r="JEA164" s="2"/>
      <c r="JEB164" s="2"/>
      <c r="JEC164" s="2"/>
      <c r="JED164" s="2"/>
      <c r="JEE164" s="2"/>
      <c r="JEF164" s="2"/>
      <c r="JEG164" s="2"/>
      <c r="JEH164" s="2"/>
      <c r="JEI164" s="2"/>
      <c r="JEJ164" s="2"/>
      <c r="JEK164" s="2"/>
      <c r="JEL164" s="2"/>
      <c r="JEM164" s="2"/>
      <c r="JEN164" s="2"/>
      <c r="JEO164" s="2"/>
      <c r="JEP164" s="2"/>
      <c r="JEQ164" s="2"/>
      <c r="JER164" s="2"/>
      <c r="JES164" s="2"/>
      <c r="JET164" s="2"/>
      <c r="JEU164" s="2"/>
      <c r="JEV164" s="2"/>
      <c r="JEW164" s="2"/>
      <c r="JEX164" s="2"/>
      <c r="JEY164" s="2"/>
      <c r="JEZ164" s="2"/>
      <c r="JFA164" s="2"/>
      <c r="JFB164" s="2"/>
      <c r="JFC164" s="2"/>
      <c r="JFD164" s="2"/>
      <c r="JFE164" s="2"/>
      <c r="JFF164" s="2"/>
      <c r="JFG164" s="2"/>
      <c r="JFH164" s="2"/>
      <c r="JFI164" s="2"/>
      <c r="JFJ164" s="2"/>
      <c r="JFK164" s="2"/>
      <c r="JFL164" s="2"/>
      <c r="JFM164" s="2"/>
      <c r="JFN164" s="2"/>
      <c r="JFO164" s="2"/>
      <c r="JFP164" s="2"/>
      <c r="JFQ164" s="2"/>
      <c r="JFR164" s="2"/>
      <c r="JFS164" s="2"/>
      <c r="JFT164" s="2"/>
      <c r="JFU164" s="2"/>
      <c r="JFV164" s="2"/>
      <c r="JFW164" s="2"/>
      <c r="JFX164" s="2"/>
      <c r="JFY164" s="2"/>
      <c r="JFZ164" s="2"/>
      <c r="JGA164" s="2"/>
      <c r="JGB164" s="2"/>
      <c r="JGC164" s="2"/>
      <c r="JGD164" s="2"/>
      <c r="JGE164" s="2"/>
      <c r="JGF164" s="2"/>
      <c r="JGG164" s="2"/>
      <c r="JGH164" s="2"/>
      <c r="JGI164" s="2"/>
      <c r="JGJ164" s="2"/>
      <c r="JGK164" s="2"/>
      <c r="JGL164" s="2"/>
      <c r="JGM164" s="2"/>
      <c r="JGN164" s="2"/>
      <c r="JGO164" s="2"/>
      <c r="JGP164" s="2"/>
      <c r="JGQ164" s="2"/>
      <c r="JGR164" s="2"/>
      <c r="JGS164" s="2"/>
      <c r="JGT164" s="2"/>
      <c r="JGU164" s="2"/>
      <c r="JGV164" s="2"/>
      <c r="JGW164" s="2"/>
      <c r="JGX164" s="2"/>
      <c r="JGY164" s="2"/>
      <c r="JGZ164" s="2"/>
      <c r="JHA164" s="2"/>
      <c r="JHB164" s="2"/>
      <c r="JHC164" s="2"/>
      <c r="JHD164" s="2"/>
      <c r="JHE164" s="2"/>
      <c r="JHF164" s="2"/>
      <c r="JHG164" s="2"/>
      <c r="JHH164" s="2"/>
      <c r="JHI164" s="2"/>
      <c r="JHJ164" s="2"/>
      <c r="JHK164" s="2"/>
      <c r="JHL164" s="2"/>
      <c r="JHM164" s="2"/>
      <c r="JHN164" s="2"/>
      <c r="JHO164" s="2"/>
      <c r="JHP164" s="2"/>
      <c r="JHQ164" s="2"/>
      <c r="JHR164" s="2"/>
      <c r="JHS164" s="2"/>
      <c r="JHT164" s="2"/>
      <c r="JHU164" s="2"/>
      <c r="JHV164" s="2"/>
      <c r="JHW164" s="2"/>
      <c r="JHX164" s="2"/>
      <c r="JHY164" s="2"/>
      <c r="JHZ164" s="2"/>
      <c r="JIA164" s="2"/>
      <c r="JIB164" s="2"/>
      <c r="JIC164" s="2"/>
      <c r="JID164" s="2"/>
      <c r="JIE164" s="2"/>
      <c r="JIF164" s="2"/>
      <c r="JIG164" s="2"/>
      <c r="JIH164" s="2"/>
      <c r="JII164" s="2"/>
      <c r="JIJ164" s="2"/>
      <c r="JIK164" s="2"/>
      <c r="JIL164" s="2"/>
      <c r="JIM164" s="2"/>
      <c r="JIN164" s="2"/>
      <c r="JIO164" s="2"/>
      <c r="JIP164" s="2"/>
      <c r="JIQ164" s="2"/>
      <c r="JIR164" s="2"/>
      <c r="JIS164" s="2"/>
      <c r="JIT164" s="2"/>
      <c r="JIU164" s="2"/>
      <c r="JIV164" s="2"/>
      <c r="JIW164" s="2"/>
      <c r="JIX164" s="2"/>
      <c r="JIY164" s="2"/>
      <c r="JIZ164" s="2"/>
      <c r="JJA164" s="2"/>
      <c r="JJB164" s="2"/>
      <c r="JJC164" s="2"/>
      <c r="JJD164" s="2"/>
      <c r="JJE164" s="2"/>
      <c r="JJF164" s="2"/>
      <c r="JJG164" s="2"/>
      <c r="JJH164" s="2"/>
      <c r="JJI164" s="2"/>
      <c r="JJJ164" s="2"/>
      <c r="JJK164" s="2"/>
      <c r="JJL164" s="2"/>
      <c r="JJM164" s="2"/>
      <c r="JJN164" s="2"/>
      <c r="JJO164" s="2"/>
      <c r="JJP164" s="2"/>
      <c r="JJQ164" s="2"/>
      <c r="JJR164" s="2"/>
      <c r="JJS164" s="2"/>
      <c r="JJT164" s="2"/>
      <c r="JJU164" s="2"/>
      <c r="JJV164" s="2"/>
      <c r="JJW164" s="2"/>
      <c r="JJX164" s="2"/>
      <c r="JJY164" s="2"/>
      <c r="JJZ164" s="2"/>
      <c r="JKA164" s="2"/>
      <c r="JKB164" s="2"/>
      <c r="JKC164" s="2"/>
      <c r="JKD164" s="2"/>
      <c r="JKE164" s="2"/>
      <c r="JKF164" s="2"/>
      <c r="JKG164" s="2"/>
      <c r="JKH164" s="2"/>
      <c r="JKI164" s="2"/>
      <c r="JKJ164" s="2"/>
      <c r="JKK164" s="2"/>
      <c r="JKL164" s="2"/>
      <c r="JKM164" s="2"/>
      <c r="JKN164" s="2"/>
      <c r="JKO164" s="2"/>
      <c r="JKP164" s="2"/>
      <c r="JKQ164" s="2"/>
      <c r="JKR164" s="2"/>
      <c r="JKS164" s="2"/>
      <c r="JKT164" s="2"/>
      <c r="JKU164" s="2"/>
      <c r="JKV164" s="2"/>
      <c r="JKW164" s="2"/>
      <c r="JKX164" s="2"/>
      <c r="JKY164" s="2"/>
      <c r="JKZ164" s="2"/>
      <c r="JLA164" s="2"/>
      <c r="JLB164" s="2"/>
      <c r="JLC164" s="2"/>
      <c r="JLD164" s="2"/>
      <c r="JLE164" s="2"/>
      <c r="JLF164" s="2"/>
      <c r="JLG164" s="2"/>
      <c r="JLH164" s="2"/>
      <c r="JLI164" s="2"/>
      <c r="JLJ164" s="2"/>
      <c r="JLK164" s="2"/>
      <c r="JLL164" s="2"/>
      <c r="JLM164" s="2"/>
      <c r="JLN164" s="2"/>
      <c r="JLO164" s="2"/>
      <c r="JLP164" s="2"/>
      <c r="JLQ164" s="2"/>
      <c r="JLR164" s="2"/>
      <c r="JLS164" s="2"/>
      <c r="JLT164" s="2"/>
      <c r="JLU164" s="2"/>
      <c r="JLV164" s="2"/>
      <c r="JLW164" s="2"/>
      <c r="JLX164" s="2"/>
      <c r="JLY164" s="2"/>
      <c r="JLZ164" s="2"/>
      <c r="JMA164" s="2"/>
      <c r="JMB164" s="2"/>
      <c r="JMC164" s="2"/>
      <c r="JMD164" s="2"/>
      <c r="JME164" s="2"/>
      <c r="JMF164" s="2"/>
      <c r="JMG164" s="2"/>
      <c r="JMH164" s="2"/>
      <c r="JMI164" s="2"/>
      <c r="JMJ164" s="2"/>
      <c r="JMK164" s="2"/>
      <c r="JML164" s="2"/>
      <c r="JMM164" s="2"/>
      <c r="JMN164" s="2"/>
      <c r="JMO164" s="2"/>
      <c r="JMP164" s="2"/>
      <c r="JMQ164" s="2"/>
      <c r="JMR164" s="2"/>
      <c r="JMS164" s="2"/>
      <c r="JMT164" s="2"/>
      <c r="JMU164" s="2"/>
      <c r="JMV164" s="2"/>
      <c r="JMW164" s="2"/>
      <c r="JMX164" s="2"/>
      <c r="JMY164" s="2"/>
      <c r="JMZ164" s="2"/>
      <c r="JNA164" s="2"/>
      <c r="JNB164" s="2"/>
      <c r="JNC164" s="2"/>
      <c r="JND164" s="2"/>
      <c r="JNE164" s="2"/>
      <c r="JNF164" s="2"/>
      <c r="JNG164" s="2"/>
      <c r="JNH164" s="2"/>
      <c r="JNI164" s="2"/>
      <c r="JNJ164" s="2"/>
      <c r="JNK164" s="2"/>
      <c r="JNL164" s="2"/>
      <c r="JNM164" s="2"/>
      <c r="JNN164" s="2"/>
      <c r="JNO164" s="2"/>
      <c r="JNP164" s="2"/>
      <c r="JNQ164" s="2"/>
      <c r="JNR164" s="2"/>
      <c r="JNS164" s="2"/>
      <c r="JNT164" s="2"/>
      <c r="JNU164" s="2"/>
      <c r="JNV164" s="2"/>
      <c r="JNW164" s="2"/>
      <c r="JNX164" s="2"/>
      <c r="JNY164" s="2"/>
      <c r="JNZ164" s="2"/>
      <c r="JOA164" s="2"/>
      <c r="JOB164" s="2"/>
      <c r="JOC164" s="2"/>
      <c r="JOD164" s="2"/>
      <c r="JOE164" s="2"/>
      <c r="JOF164" s="2"/>
      <c r="JOG164" s="2"/>
      <c r="JOH164" s="2"/>
      <c r="JOI164" s="2"/>
      <c r="JOJ164" s="2"/>
      <c r="JOK164" s="2"/>
      <c r="JOL164" s="2"/>
      <c r="JOM164" s="2"/>
      <c r="JON164" s="2"/>
      <c r="JOO164" s="2"/>
      <c r="JOP164" s="2"/>
      <c r="JOQ164" s="2"/>
      <c r="JOR164" s="2"/>
      <c r="JOS164" s="2"/>
      <c r="JOT164" s="2"/>
      <c r="JOU164" s="2"/>
      <c r="JOV164" s="2"/>
      <c r="JOW164" s="2"/>
      <c r="JOX164" s="2"/>
      <c r="JOY164" s="2"/>
      <c r="JOZ164" s="2"/>
      <c r="JPA164" s="2"/>
      <c r="JPB164" s="2"/>
      <c r="JPC164" s="2"/>
      <c r="JPD164" s="2"/>
      <c r="JPE164" s="2"/>
      <c r="JPF164" s="2"/>
      <c r="JPG164" s="2"/>
      <c r="JPH164" s="2"/>
      <c r="JPI164" s="2"/>
      <c r="JPJ164" s="2"/>
      <c r="JPK164" s="2"/>
      <c r="JPL164" s="2"/>
      <c r="JPM164" s="2"/>
      <c r="JPN164" s="2"/>
      <c r="JPO164" s="2"/>
      <c r="JPP164" s="2"/>
      <c r="JPQ164" s="2"/>
      <c r="JPR164" s="2"/>
      <c r="JPS164" s="2"/>
      <c r="JPT164" s="2"/>
      <c r="JPU164" s="2"/>
      <c r="JPV164" s="2"/>
      <c r="JPW164" s="2"/>
      <c r="JPX164" s="2"/>
      <c r="JPY164" s="2"/>
      <c r="JPZ164" s="2"/>
      <c r="JQA164" s="2"/>
      <c r="JQB164" s="2"/>
      <c r="JQC164" s="2"/>
      <c r="JQD164" s="2"/>
      <c r="JQE164" s="2"/>
      <c r="JQF164" s="2"/>
      <c r="JQG164" s="2"/>
      <c r="JQH164" s="2"/>
      <c r="JQI164" s="2"/>
      <c r="JQJ164" s="2"/>
      <c r="JQK164" s="2"/>
      <c r="JQL164" s="2"/>
      <c r="JQM164" s="2"/>
      <c r="JQN164" s="2"/>
      <c r="JQO164" s="2"/>
      <c r="JQP164" s="2"/>
      <c r="JQQ164" s="2"/>
      <c r="JQR164" s="2"/>
      <c r="JQS164" s="2"/>
      <c r="JQT164" s="2"/>
      <c r="JQU164" s="2"/>
      <c r="JQV164" s="2"/>
      <c r="JQW164" s="2"/>
      <c r="JQX164" s="2"/>
      <c r="JQY164" s="2"/>
      <c r="JQZ164" s="2"/>
      <c r="JRA164" s="2"/>
      <c r="JRB164" s="2"/>
      <c r="JRC164" s="2"/>
      <c r="JRD164" s="2"/>
      <c r="JRE164" s="2"/>
      <c r="JRF164" s="2"/>
      <c r="JRG164" s="2"/>
      <c r="JRH164" s="2"/>
      <c r="JRI164" s="2"/>
      <c r="JRJ164" s="2"/>
      <c r="JRK164" s="2"/>
      <c r="JRL164" s="2"/>
      <c r="JRM164" s="2"/>
      <c r="JRN164" s="2"/>
      <c r="JRO164" s="2"/>
      <c r="JRP164" s="2"/>
      <c r="JRQ164" s="2"/>
      <c r="JRR164" s="2"/>
      <c r="JRS164" s="2"/>
      <c r="JRT164" s="2"/>
      <c r="JRU164" s="2"/>
      <c r="JRV164" s="2"/>
      <c r="JRW164" s="2"/>
      <c r="JRX164" s="2"/>
      <c r="JRY164" s="2"/>
      <c r="JRZ164" s="2"/>
      <c r="JSA164" s="2"/>
      <c r="JSB164" s="2"/>
      <c r="JSC164" s="2"/>
      <c r="JSD164" s="2"/>
      <c r="JSE164" s="2"/>
      <c r="JSF164" s="2"/>
      <c r="JSG164" s="2"/>
      <c r="JSH164" s="2"/>
      <c r="JSI164" s="2"/>
      <c r="JSJ164" s="2"/>
      <c r="JSK164" s="2"/>
      <c r="JSL164" s="2"/>
      <c r="JSM164" s="2"/>
      <c r="JSN164" s="2"/>
      <c r="JSO164" s="2"/>
      <c r="JSP164" s="2"/>
      <c r="JSQ164" s="2"/>
      <c r="JSR164" s="2"/>
      <c r="JSS164" s="2"/>
      <c r="JST164" s="2"/>
      <c r="JSU164" s="2"/>
      <c r="JSV164" s="2"/>
      <c r="JSW164" s="2"/>
      <c r="JSX164" s="2"/>
      <c r="JSY164" s="2"/>
      <c r="JSZ164" s="2"/>
      <c r="JTA164" s="2"/>
      <c r="JTB164" s="2"/>
      <c r="JTC164" s="2"/>
      <c r="JTD164" s="2"/>
      <c r="JTE164" s="2"/>
      <c r="JTF164" s="2"/>
      <c r="JTG164" s="2"/>
      <c r="JTH164" s="2"/>
      <c r="JTI164" s="2"/>
      <c r="JTJ164" s="2"/>
      <c r="JTK164" s="2"/>
      <c r="JTL164" s="2"/>
      <c r="JTM164" s="2"/>
      <c r="JTN164" s="2"/>
      <c r="JTO164" s="2"/>
      <c r="JTP164" s="2"/>
      <c r="JTQ164" s="2"/>
      <c r="JTR164" s="2"/>
      <c r="JTS164" s="2"/>
      <c r="JTT164" s="2"/>
      <c r="JTU164" s="2"/>
      <c r="JTV164" s="2"/>
      <c r="JTW164" s="2"/>
      <c r="JTX164" s="2"/>
      <c r="JTY164" s="2"/>
      <c r="JTZ164" s="2"/>
      <c r="JUA164" s="2"/>
      <c r="JUB164" s="2"/>
      <c r="JUC164" s="2"/>
      <c r="JUD164" s="2"/>
      <c r="JUE164" s="2"/>
      <c r="JUF164" s="2"/>
      <c r="JUG164" s="2"/>
      <c r="JUH164" s="2"/>
      <c r="JUI164" s="2"/>
      <c r="JUJ164" s="2"/>
      <c r="JUK164" s="2"/>
      <c r="JUL164" s="2"/>
      <c r="JUM164" s="2"/>
      <c r="JUN164" s="2"/>
      <c r="JUO164" s="2"/>
      <c r="JUP164" s="2"/>
      <c r="JUQ164" s="2"/>
      <c r="JUR164" s="2"/>
      <c r="JUS164" s="2"/>
      <c r="JUT164" s="2"/>
      <c r="JUU164" s="2"/>
      <c r="JUV164" s="2"/>
      <c r="JUW164" s="2"/>
      <c r="JUX164" s="2"/>
      <c r="JUY164" s="2"/>
      <c r="JUZ164" s="2"/>
      <c r="JVA164" s="2"/>
      <c r="JVB164" s="2"/>
      <c r="JVC164" s="2"/>
      <c r="JVD164" s="2"/>
      <c r="JVE164" s="2"/>
      <c r="JVF164" s="2"/>
      <c r="JVG164" s="2"/>
      <c r="JVH164" s="2"/>
      <c r="JVI164" s="2"/>
      <c r="JVJ164" s="2"/>
      <c r="JVK164" s="2"/>
      <c r="JVL164" s="2"/>
      <c r="JVM164" s="2"/>
      <c r="JVN164" s="2"/>
      <c r="JVO164" s="2"/>
      <c r="JVP164" s="2"/>
      <c r="JVQ164" s="2"/>
      <c r="JVR164" s="2"/>
      <c r="JVS164" s="2"/>
      <c r="JVT164" s="2"/>
      <c r="JVU164" s="2"/>
      <c r="JVV164" s="2"/>
      <c r="JVW164" s="2"/>
      <c r="JVX164" s="2"/>
      <c r="JVY164" s="2"/>
      <c r="JVZ164" s="2"/>
      <c r="JWA164" s="2"/>
      <c r="JWB164" s="2"/>
      <c r="JWC164" s="2"/>
      <c r="JWD164" s="2"/>
      <c r="JWE164" s="2"/>
      <c r="JWF164" s="2"/>
      <c r="JWG164" s="2"/>
      <c r="JWH164" s="2"/>
      <c r="JWI164" s="2"/>
      <c r="JWJ164" s="2"/>
      <c r="JWK164" s="2"/>
      <c r="JWL164" s="2"/>
      <c r="JWM164" s="2"/>
      <c r="JWN164" s="2"/>
      <c r="JWO164" s="2"/>
      <c r="JWP164" s="2"/>
      <c r="JWQ164" s="2"/>
      <c r="JWR164" s="2"/>
      <c r="JWS164" s="2"/>
      <c r="JWT164" s="2"/>
      <c r="JWU164" s="2"/>
      <c r="JWV164" s="2"/>
      <c r="JWW164" s="2"/>
      <c r="JWX164" s="2"/>
      <c r="JWY164" s="2"/>
      <c r="JWZ164" s="2"/>
      <c r="JXA164" s="2"/>
      <c r="JXB164" s="2"/>
      <c r="JXC164" s="2"/>
      <c r="JXD164" s="2"/>
      <c r="JXE164" s="2"/>
      <c r="JXF164" s="2"/>
      <c r="JXG164" s="2"/>
      <c r="JXH164" s="2"/>
      <c r="JXI164" s="2"/>
      <c r="JXJ164" s="2"/>
      <c r="JXK164" s="2"/>
      <c r="JXL164" s="2"/>
      <c r="JXM164" s="2"/>
      <c r="JXN164" s="2"/>
      <c r="JXO164" s="2"/>
      <c r="JXP164" s="2"/>
      <c r="JXQ164" s="2"/>
      <c r="JXR164" s="2"/>
      <c r="JXS164" s="2"/>
      <c r="JXT164" s="2"/>
      <c r="JXU164" s="2"/>
      <c r="JXV164" s="2"/>
      <c r="JXW164" s="2"/>
      <c r="JXX164" s="2"/>
      <c r="JXY164" s="2"/>
      <c r="JXZ164" s="2"/>
      <c r="JYA164" s="2"/>
      <c r="JYB164" s="2"/>
      <c r="JYC164" s="2"/>
      <c r="JYD164" s="2"/>
      <c r="JYE164" s="2"/>
      <c r="JYF164" s="2"/>
      <c r="JYG164" s="2"/>
      <c r="JYH164" s="2"/>
      <c r="JYI164" s="2"/>
      <c r="JYJ164" s="2"/>
      <c r="JYK164" s="2"/>
      <c r="JYL164" s="2"/>
      <c r="JYM164" s="2"/>
      <c r="JYN164" s="2"/>
      <c r="JYO164" s="2"/>
      <c r="JYP164" s="2"/>
      <c r="JYQ164" s="2"/>
      <c r="JYR164" s="2"/>
      <c r="JYS164" s="2"/>
      <c r="JYT164" s="2"/>
      <c r="JYU164" s="2"/>
      <c r="JYV164" s="2"/>
      <c r="JYW164" s="2"/>
      <c r="JYX164" s="2"/>
      <c r="JYY164" s="2"/>
      <c r="JYZ164" s="2"/>
      <c r="JZA164" s="2"/>
      <c r="JZB164" s="2"/>
      <c r="JZC164" s="2"/>
      <c r="JZD164" s="2"/>
      <c r="JZE164" s="2"/>
      <c r="JZF164" s="2"/>
      <c r="JZG164" s="2"/>
      <c r="JZH164" s="2"/>
      <c r="JZI164" s="2"/>
      <c r="JZJ164" s="2"/>
      <c r="JZK164" s="2"/>
      <c r="JZL164" s="2"/>
      <c r="JZM164" s="2"/>
      <c r="JZN164" s="2"/>
      <c r="JZO164" s="2"/>
      <c r="JZP164" s="2"/>
      <c r="JZQ164" s="2"/>
      <c r="JZR164" s="2"/>
      <c r="JZS164" s="2"/>
      <c r="JZT164" s="2"/>
      <c r="JZU164" s="2"/>
      <c r="JZV164" s="2"/>
      <c r="JZW164" s="2"/>
      <c r="JZX164" s="2"/>
      <c r="JZY164" s="2"/>
      <c r="JZZ164" s="2"/>
      <c r="KAA164" s="2"/>
      <c r="KAB164" s="2"/>
      <c r="KAC164" s="2"/>
      <c r="KAD164" s="2"/>
      <c r="KAE164" s="2"/>
      <c r="KAF164" s="2"/>
      <c r="KAG164" s="2"/>
      <c r="KAH164" s="2"/>
      <c r="KAI164" s="2"/>
      <c r="KAJ164" s="2"/>
      <c r="KAK164" s="2"/>
      <c r="KAL164" s="2"/>
      <c r="KAM164" s="2"/>
      <c r="KAN164" s="2"/>
      <c r="KAO164" s="2"/>
      <c r="KAP164" s="2"/>
      <c r="KAQ164" s="2"/>
      <c r="KAR164" s="2"/>
      <c r="KAS164" s="2"/>
      <c r="KAT164" s="2"/>
      <c r="KAU164" s="2"/>
      <c r="KAV164" s="2"/>
      <c r="KAW164" s="2"/>
      <c r="KAX164" s="2"/>
      <c r="KAY164" s="2"/>
      <c r="KAZ164" s="2"/>
      <c r="KBA164" s="2"/>
      <c r="KBB164" s="2"/>
      <c r="KBC164" s="2"/>
      <c r="KBD164" s="2"/>
      <c r="KBE164" s="2"/>
      <c r="KBF164" s="2"/>
      <c r="KBG164" s="2"/>
      <c r="KBH164" s="2"/>
      <c r="KBI164" s="2"/>
      <c r="KBJ164" s="2"/>
      <c r="KBK164" s="2"/>
      <c r="KBL164" s="2"/>
      <c r="KBM164" s="2"/>
      <c r="KBN164" s="2"/>
      <c r="KBO164" s="2"/>
      <c r="KBP164" s="2"/>
      <c r="KBQ164" s="2"/>
      <c r="KBR164" s="2"/>
      <c r="KBS164" s="2"/>
      <c r="KBT164" s="2"/>
      <c r="KBU164" s="2"/>
      <c r="KBV164" s="2"/>
      <c r="KBW164" s="2"/>
      <c r="KBX164" s="2"/>
      <c r="KBY164" s="2"/>
      <c r="KBZ164" s="2"/>
      <c r="KCA164" s="2"/>
      <c r="KCB164" s="2"/>
      <c r="KCC164" s="2"/>
      <c r="KCD164" s="2"/>
      <c r="KCE164" s="2"/>
      <c r="KCF164" s="2"/>
      <c r="KCG164" s="2"/>
      <c r="KCH164" s="2"/>
      <c r="KCI164" s="2"/>
      <c r="KCJ164" s="2"/>
      <c r="KCK164" s="2"/>
      <c r="KCL164" s="2"/>
      <c r="KCM164" s="2"/>
      <c r="KCN164" s="2"/>
      <c r="KCO164" s="2"/>
      <c r="KCP164" s="2"/>
      <c r="KCQ164" s="2"/>
      <c r="KCR164" s="2"/>
      <c r="KCS164" s="2"/>
      <c r="KCT164" s="2"/>
      <c r="KCU164" s="2"/>
      <c r="KCV164" s="2"/>
      <c r="KCW164" s="2"/>
      <c r="KCX164" s="2"/>
      <c r="KCY164" s="2"/>
      <c r="KCZ164" s="2"/>
      <c r="KDA164" s="2"/>
      <c r="KDB164" s="2"/>
      <c r="KDC164" s="2"/>
      <c r="KDD164" s="2"/>
      <c r="KDE164" s="2"/>
      <c r="KDF164" s="2"/>
      <c r="KDG164" s="2"/>
      <c r="KDH164" s="2"/>
      <c r="KDI164" s="2"/>
      <c r="KDJ164" s="2"/>
      <c r="KDK164" s="2"/>
      <c r="KDL164" s="2"/>
      <c r="KDM164" s="2"/>
      <c r="KDN164" s="2"/>
      <c r="KDO164" s="2"/>
      <c r="KDP164" s="2"/>
      <c r="KDQ164" s="2"/>
      <c r="KDR164" s="2"/>
      <c r="KDS164" s="2"/>
      <c r="KDT164" s="2"/>
      <c r="KDU164" s="2"/>
      <c r="KDV164" s="2"/>
      <c r="KDW164" s="2"/>
      <c r="KDX164" s="2"/>
      <c r="KDY164" s="2"/>
      <c r="KDZ164" s="2"/>
      <c r="KEA164" s="2"/>
      <c r="KEB164" s="2"/>
      <c r="KEC164" s="2"/>
      <c r="KED164" s="2"/>
      <c r="KEE164" s="2"/>
      <c r="KEF164" s="2"/>
      <c r="KEG164" s="2"/>
      <c r="KEH164" s="2"/>
      <c r="KEI164" s="2"/>
      <c r="KEJ164" s="2"/>
      <c r="KEK164" s="2"/>
      <c r="KEL164" s="2"/>
      <c r="KEM164" s="2"/>
      <c r="KEN164" s="2"/>
      <c r="KEO164" s="2"/>
      <c r="KEP164" s="2"/>
      <c r="KEQ164" s="2"/>
      <c r="KER164" s="2"/>
      <c r="KES164" s="2"/>
      <c r="KET164" s="2"/>
      <c r="KEU164" s="2"/>
      <c r="KEV164" s="2"/>
      <c r="KEW164" s="2"/>
      <c r="KEX164" s="2"/>
      <c r="KEY164" s="2"/>
      <c r="KEZ164" s="2"/>
      <c r="KFA164" s="2"/>
      <c r="KFB164" s="2"/>
      <c r="KFC164" s="2"/>
      <c r="KFD164" s="2"/>
      <c r="KFE164" s="2"/>
      <c r="KFF164" s="2"/>
      <c r="KFG164" s="2"/>
      <c r="KFH164" s="2"/>
      <c r="KFI164" s="2"/>
      <c r="KFJ164" s="2"/>
      <c r="KFK164" s="2"/>
      <c r="KFL164" s="2"/>
      <c r="KFM164" s="2"/>
      <c r="KFN164" s="2"/>
      <c r="KFO164" s="2"/>
      <c r="KFP164" s="2"/>
      <c r="KFQ164" s="2"/>
      <c r="KFR164" s="2"/>
      <c r="KFS164" s="2"/>
      <c r="KFT164" s="2"/>
      <c r="KFU164" s="2"/>
      <c r="KFV164" s="2"/>
      <c r="KFW164" s="2"/>
      <c r="KFX164" s="2"/>
      <c r="KFY164" s="2"/>
      <c r="KFZ164" s="2"/>
      <c r="KGA164" s="2"/>
      <c r="KGB164" s="2"/>
      <c r="KGC164" s="2"/>
      <c r="KGD164" s="2"/>
      <c r="KGE164" s="2"/>
      <c r="KGF164" s="2"/>
      <c r="KGG164" s="2"/>
      <c r="KGH164" s="2"/>
      <c r="KGI164" s="2"/>
      <c r="KGJ164" s="2"/>
      <c r="KGK164" s="2"/>
      <c r="KGL164" s="2"/>
      <c r="KGM164" s="2"/>
      <c r="KGN164" s="2"/>
      <c r="KGO164" s="2"/>
      <c r="KGP164" s="2"/>
      <c r="KGQ164" s="2"/>
      <c r="KGR164" s="2"/>
      <c r="KGS164" s="2"/>
      <c r="KGT164" s="2"/>
      <c r="KGU164" s="2"/>
      <c r="KGV164" s="2"/>
      <c r="KGW164" s="2"/>
      <c r="KGX164" s="2"/>
      <c r="KGY164" s="2"/>
      <c r="KGZ164" s="2"/>
      <c r="KHA164" s="2"/>
      <c r="KHB164" s="2"/>
      <c r="KHC164" s="2"/>
      <c r="KHD164" s="2"/>
      <c r="KHE164" s="2"/>
      <c r="KHF164" s="2"/>
      <c r="KHG164" s="2"/>
      <c r="KHH164" s="2"/>
      <c r="KHI164" s="2"/>
      <c r="KHJ164" s="2"/>
      <c r="KHK164" s="2"/>
      <c r="KHL164" s="2"/>
      <c r="KHM164" s="2"/>
      <c r="KHN164" s="2"/>
      <c r="KHO164" s="2"/>
      <c r="KHP164" s="2"/>
      <c r="KHQ164" s="2"/>
      <c r="KHR164" s="2"/>
      <c r="KHS164" s="2"/>
      <c r="KHT164" s="2"/>
      <c r="KHU164" s="2"/>
      <c r="KHV164" s="2"/>
      <c r="KHW164" s="2"/>
      <c r="KHX164" s="2"/>
      <c r="KHY164" s="2"/>
      <c r="KHZ164" s="2"/>
      <c r="KIA164" s="2"/>
      <c r="KIB164" s="2"/>
      <c r="KIC164" s="2"/>
      <c r="KID164" s="2"/>
      <c r="KIE164" s="2"/>
      <c r="KIF164" s="2"/>
      <c r="KIG164" s="2"/>
      <c r="KIH164" s="2"/>
      <c r="KII164" s="2"/>
      <c r="KIJ164" s="2"/>
      <c r="KIK164" s="2"/>
      <c r="KIL164" s="2"/>
      <c r="KIM164" s="2"/>
      <c r="KIN164" s="2"/>
      <c r="KIO164" s="2"/>
      <c r="KIP164" s="2"/>
      <c r="KIQ164" s="2"/>
      <c r="KIR164" s="2"/>
      <c r="KIS164" s="2"/>
      <c r="KIT164" s="2"/>
      <c r="KIU164" s="2"/>
      <c r="KIV164" s="2"/>
      <c r="KIW164" s="2"/>
      <c r="KIX164" s="2"/>
      <c r="KIY164" s="2"/>
      <c r="KIZ164" s="2"/>
      <c r="KJA164" s="2"/>
      <c r="KJB164" s="2"/>
      <c r="KJC164" s="2"/>
      <c r="KJD164" s="2"/>
      <c r="KJE164" s="2"/>
      <c r="KJF164" s="2"/>
      <c r="KJG164" s="2"/>
      <c r="KJH164" s="2"/>
      <c r="KJI164" s="2"/>
      <c r="KJJ164" s="2"/>
      <c r="KJK164" s="2"/>
      <c r="KJL164" s="2"/>
      <c r="KJM164" s="2"/>
      <c r="KJN164" s="2"/>
      <c r="KJO164" s="2"/>
      <c r="KJP164" s="2"/>
      <c r="KJQ164" s="2"/>
      <c r="KJR164" s="2"/>
      <c r="KJS164" s="2"/>
      <c r="KJT164" s="2"/>
      <c r="KJU164" s="2"/>
      <c r="KJV164" s="2"/>
      <c r="KJW164" s="2"/>
      <c r="KJX164" s="2"/>
      <c r="KJY164" s="2"/>
      <c r="KJZ164" s="2"/>
      <c r="KKA164" s="2"/>
      <c r="KKB164" s="2"/>
      <c r="KKC164" s="2"/>
      <c r="KKD164" s="2"/>
      <c r="KKE164" s="2"/>
      <c r="KKF164" s="2"/>
      <c r="KKG164" s="2"/>
      <c r="KKH164" s="2"/>
      <c r="KKI164" s="2"/>
      <c r="KKJ164" s="2"/>
      <c r="KKK164" s="2"/>
      <c r="KKL164" s="2"/>
      <c r="KKM164" s="2"/>
      <c r="KKN164" s="2"/>
      <c r="KKO164" s="2"/>
      <c r="KKP164" s="2"/>
      <c r="KKQ164" s="2"/>
      <c r="KKR164" s="2"/>
      <c r="KKS164" s="2"/>
      <c r="KKT164" s="2"/>
      <c r="KKU164" s="2"/>
      <c r="KKV164" s="2"/>
      <c r="KKW164" s="2"/>
      <c r="KKX164" s="2"/>
      <c r="KKY164" s="2"/>
      <c r="KKZ164" s="2"/>
      <c r="KLA164" s="2"/>
      <c r="KLB164" s="2"/>
      <c r="KLC164" s="2"/>
      <c r="KLD164" s="2"/>
      <c r="KLE164" s="2"/>
      <c r="KLF164" s="2"/>
      <c r="KLG164" s="2"/>
      <c r="KLH164" s="2"/>
      <c r="KLI164" s="2"/>
      <c r="KLJ164" s="2"/>
      <c r="KLK164" s="2"/>
      <c r="KLL164" s="2"/>
      <c r="KLM164" s="2"/>
      <c r="KLN164" s="2"/>
      <c r="KLO164" s="2"/>
      <c r="KLP164" s="2"/>
      <c r="KLQ164" s="2"/>
      <c r="KLR164" s="2"/>
      <c r="KLS164" s="2"/>
      <c r="KLT164" s="2"/>
      <c r="KLU164" s="2"/>
      <c r="KLV164" s="2"/>
      <c r="KLW164" s="2"/>
      <c r="KLX164" s="2"/>
      <c r="KLY164" s="2"/>
      <c r="KLZ164" s="2"/>
      <c r="KMA164" s="2"/>
      <c r="KMB164" s="2"/>
      <c r="KMC164" s="2"/>
      <c r="KMD164" s="2"/>
      <c r="KME164" s="2"/>
      <c r="KMF164" s="2"/>
      <c r="KMG164" s="2"/>
      <c r="KMH164" s="2"/>
      <c r="KMI164" s="2"/>
      <c r="KMJ164" s="2"/>
      <c r="KMK164" s="2"/>
      <c r="KML164" s="2"/>
      <c r="KMM164" s="2"/>
      <c r="KMN164" s="2"/>
      <c r="KMO164" s="2"/>
      <c r="KMP164" s="2"/>
      <c r="KMQ164" s="2"/>
      <c r="KMR164" s="2"/>
      <c r="KMS164" s="2"/>
      <c r="KMT164" s="2"/>
      <c r="KMU164" s="2"/>
      <c r="KMV164" s="2"/>
      <c r="KMW164" s="2"/>
      <c r="KMX164" s="2"/>
      <c r="KMY164" s="2"/>
      <c r="KMZ164" s="2"/>
      <c r="KNA164" s="2"/>
      <c r="KNB164" s="2"/>
      <c r="KNC164" s="2"/>
      <c r="KND164" s="2"/>
      <c r="KNE164" s="2"/>
      <c r="KNF164" s="2"/>
      <c r="KNG164" s="2"/>
      <c r="KNH164" s="2"/>
      <c r="KNI164" s="2"/>
      <c r="KNJ164" s="2"/>
      <c r="KNK164" s="2"/>
      <c r="KNL164" s="2"/>
      <c r="KNM164" s="2"/>
      <c r="KNN164" s="2"/>
      <c r="KNO164" s="2"/>
      <c r="KNP164" s="2"/>
      <c r="KNQ164" s="2"/>
      <c r="KNR164" s="2"/>
      <c r="KNS164" s="2"/>
      <c r="KNT164" s="2"/>
      <c r="KNU164" s="2"/>
      <c r="KNV164" s="2"/>
      <c r="KNW164" s="2"/>
      <c r="KNX164" s="2"/>
      <c r="KNY164" s="2"/>
      <c r="KNZ164" s="2"/>
      <c r="KOA164" s="2"/>
      <c r="KOB164" s="2"/>
      <c r="KOC164" s="2"/>
      <c r="KOD164" s="2"/>
      <c r="KOE164" s="2"/>
      <c r="KOF164" s="2"/>
      <c r="KOG164" s="2"/>
      <c r="KOH164" s="2"/>
      <c r="KOI164" s="2"/>
      <c r="KOJ164" s="2"/>
      <c r="KOK164" s="2"/>
      <c r="KOL164" s="2"/>
      <c r="KOM164" s="2"/>
      <c r="KON164" s="2"/>
      <c r="KOO164" s="2"/>
      <c r="KOP164" s="2"/>
      <c r="KOQ164" s="2"/>
      <c r="KOR164" s="2"/>
      <c r="KOS164" s="2"/>
      <c r="KOT164" s="2"/>
      <c r="KOU164" s="2"/>
      <c r="KOV164" s="2"/>
      <c r="KOW164" s="2"/>
      <c r="KOX164" s="2"/>
      <c r="KOY164" s="2"/>
      <c r="KOZ164" s="2"/>
      <c r="KPA164" s="2"/>
      <c r="KPB164" s="2"/>
      <c r="KPC164" s="2"/>
      <c r="KPD164" s="2"/>
      <c r="KPE164" s="2"/>
      <c r="KPF164" s="2"/>
      <c r="KPG164" s="2"/>
      <c r="KPH164" s="2"/>
      <c r="KPI164" s="2"/>
      <c r="KPJ164" s="2"/>
      <c r="KPK164" s="2"/>
      <c r="KPL164" s="2"/>
      <c r="KPM164" s="2"/>
      <c r="KPN164" s="2"/>
      <c r="KPO164" s="2"/>
      <c r="KPP164" s="2"/>
      <c r="KPQ164" s="2"/>
      <c r="KPR164" s="2"/>
      <c r="KPS164" s="2"/>
      <c r="KPT164" s="2"/>
      <c r="KPU164" s="2"/>
      <c r="KPV164" s="2"/>
      <c r="KPW164" s="2"/>
      <c r="KPX164" s="2"/>
      <c r="KPY164" s="2"/>
      <c r="KPZ164" s="2"/>
      <c r="KQA164" s="2"/>
      <c r="KQB164" s="2"/>
      <c r="KQC164" s="2"/>
      <c r="KQD164" s="2"/>
      <c r="KQE164" s="2"/>
      <c r="KQF164" s="2"/>
      <c r="KQG164" s="2"/>
      <c r="KQH164" s="2"/>
      <c r="KQI164" s="2"/>
      <c r="KQJ164" s="2"/>
      <c r="KQK164" s="2"/>
      <c r="KQL164" s="2"/>
      <c r="KQM164" s="2"/>
      <c r="KQN164" s="2"/>
      <c r="KQO164" s="2"/>
      <c r="KQP164" s="2"/>
      <c r="KQQ164" s="2"/>
      <c r="KQR164" s="2"/>
      <c r="KQS164" s="2"/>
      <c r="KQT164" s="2"/>
      <c r="KQU164" s="2"/>
      <c r="KQV164" s="2"/>
      <c r="KQW164" s="2"/>
      <c r="KQX164" s="2"/>
      <c r="KQY164" s="2"/>
      <c r="KQZ164" s="2"/>
      <c r="KRA164" s="2"/>
      <c r="KRB164" s="2"/>
      <c r="KRC164" s="2"/>
      <c r="KRD164" s="2"/>
      <c r="KRE164" s="2"/>
      <c r="KRF164" s="2"/>
      <c r="KRG164" s="2"/>
      <c r="KRH164" s="2"/>
      <c r="KRI164" s="2"/>
      <c r="KRJ164" s="2"/>
      <c r="KRK164" s="2"/>
      <c r="KRL164" s="2"/>
      <c r="KRM164" s="2"/>
      <c r="KRN164" s="2"/>
      <c r="KRO164" s="2"/>
      <c r="KRP164" s="2"/>
      <c r="KRQ164" s="2"/>
      <c r="KRR164" s="2"/>
      <c r="KRS164" s="2"/>
      <c r="KRT164" s="2"/>
      <c r="KRU164" s="2"/>
      <c r="KRV164" s="2"/>
      <c r="KRW164" s="2"/>
      <c r="KRX164" s="2"/>
      <c r="KRY164" s="2"/>
      <c r="KRZ164" s="2"/>
      <c r="KSA164" s="2"/>
      <c r="KSB164" s="2"/>
      <c r="KSC164" s="2"/>
      <c r="KSD164" s="2"/>
      <c r="KSE164" s="2"/>
      <c r="KSF164" s="2"/>
      <c r="KSG164" s="2"/>
      <c r="KSH164" s="2"/>
      <c r="KSI164" s="2"/>
      <c r="KSJ164" s="2"/>
      <c r="KSK164" s="2"/>
      <c r="KSL164" s="2"/>
      <c r="KSM164" s="2"/>
      <c r="KSN164" s="2"/>
      <c r="KSO164" s="2"/>
      <c r="KSP164" s="2"/>
      <c r="KSQ164" s="2"/>
      <c r="KSR164" s="2"/>
      <c r="KSS164" s="2"/>
      <c r="KST164" s="2"/>
      <c r="KSU164" s="2"/>
      <c r="KSV164" s="2"/>
      <c r="KSW164" s="2"/>
      <c r="KSX164" s="2"/>
      <c r="KSY164" s="2"/>
      <c r="KSZ164" s="2"/>
      <c r="KTA164" s="2"/>
      <c r="KTB164" s="2"/>
      <c r="KTC164" s="2"/>
      <c r="KTD164" s="2"/>
      <c r="KTE164" s="2"/>
      <c r="KTF164" s="2"/>
      <c r="KTG164" s="2"/>
      <c r="KTH164" s="2"/>
      <c r="KTI164" s="2"/>
      <c r="KTJ164" s="2"/>
      <c r="KTK164" s="2"/>
      <c r="KTL164" s="2"/>
      <c r="KTM164" s="2"/>
      <c r="KTN164" s="2"/>
      <c r="KTO164" s="2"/>
      <c r="KTP164" s="2"/>
      <c r="KTQ164" s="2"/>
      <c r="KTR164" s="2"/>
      <c r="KTS164" s="2"/>
      <c r="KTT164" s="2"/>
      <c r="KTU164" s="2"/>
      <c r="KTV164" s="2"/>
      <c r="KTW164" s="2"/>
      <c r="KTX164" s="2"/>
      <c r="KTY164" s="2"/>
      <c r="KTZ164" s="2"/>
      <c r="KUA164" s="2"/>
      <c r="KUB164" s="2"/>
      <c r="KUC164" s="2"/>
      <c r="KUD164" s="2"/>
      <c r="KUE164" s="2"/>
      <c r="KUF164" s="2"/>
      <c r="KUG164" s="2"/>
      <c r="KUH164" s="2"/>
      <c r="KUI164" s="2"/>
      <c r="KUJ164" s="2"/>
      <c r="KUK164" s="2"/>
      <c r="KUL164" s="2"/>
      <c r="KUM164" s="2"/>
      <c r="KUN164" s="2"/>
      <c r="KUO164" s="2"/>
      <c r="KUP164" s="2"/>
      <c r="KUQ164" s="2"/>
      <c r="KUR164" s="2"/>
      <c r="KUS164" s="2"/>
      <c r="KUT164" s="2"/>
      <c r="KUU164" s="2"/>
      <c r="KUV164" s="2"/>
      <c r="KUW164" s="2"/>
      <c r="KUX164" s="2"/>
      <c r="KUY164" s="2"/>
      <c r="KUZ164" s="2"/>
      <c r="KVA164" s="2"/>
      <c r="KVB164" s="2"/>
      <c r="KVC164" s="2"/>
      <c r="KVD164" s="2"/>
      <c r="KVE164" s="2"/>
      <c r="KVF164" s="2"/>
      <c r="KVG164" s="2"/>
      <c r="KVH164" s="2"/>
      <c r="KVI164" s="2"/>
      <c r="KVJ164" s="2"/>
      <c r="KVK164" s="2"/>
      <c r="KVL164" s="2"/>
      <c r="KVM164" s="2"/>
      <c r="KVN164" s="2"/>
      <c r="KVO164" s="2"/>
      <c r="KVP164" s="2"/>
      <c r="KVQ164" s="2"/>
      <c r="KVR164" s="2"/>
      <c r="KVS164" s="2"/>
      <c r="KVT164" s="2"/>
      <c r="KVU164" s="2"/>
      <c r="KVV164" s="2"/>
      <c r="KVW164" s="2"/>
      <c r="KVX164" s="2"/>
      <c r="KVY164" s="2"/>
      <c r="KVZ164" s="2"/>
      <c r="KWA164" s="2"/>
      <c r="KWB164" s="2"/>
      <c r="KWC164" s="2"/>
      <c r="KWD164" s="2"/>
      <c r="KWE164" s="2"/>
      <c r="KWF164" s="2"/>
      <c r="KWG164" s="2"/>
      <c r="KWH164" s="2"/>
      <c r="KWI164" s="2"/>
      <c r="KWJ164" s="2"/>
      <c r="KWK164" s="2"/>
      <c r="KWL164" s="2"/>
      <c r="KWM164" s="2"/>
      <c r="KWN164" s="2"/>
      <c r="KWO164" s="2"/>
      <c r="KWP164" s="2"/>
      <c r="KWQ164" s="2"/>
      <c r="KWR164" s="2"/>
      <c r="KWS164" s="2"/>
      <c r="KWT164" s="2"/>
      <c r="KWU164" s="2"/>
      <c r="KWV164" s="2"/>
      <c r="KWW164" s="2"/>
      <c r="KWX164" s="2"/>
      <c r="KWY164" s="2"/>
      <c r="KWZ164" s="2"/>
      <c r="KXA164" s="2"/>
      <c r="KXB164" s="2"/>
      <c r="KXC164" s="2"/>
      <c r="KXD164" s="2"/>
      <c r="KXE164" s="2"/>
      <c r="KXF164" s="2"/>
      <c r="KXG164" s="2"/>
      <c r="KXH164" s="2"/>
      <c r="KXI164" s="2"/>
      <c r="KXJ164" s="2"/>
      <c r="KXK164" s="2"/>
      <c r="KXL164" s="2"/>
      <c r="KXM164" s="2"/>
      <c r="KXN164" s="2"/>
      <c r="KXO164" s="2"/>
      <c r="KXP164" s="2"/>
      <c r="KXQ164" s="2"/>
      <c r="KXR164" s="2"/>
      <c r="KXS164" s="2"/>
      <c r="KXT164" s="2"/>
      <c r="KXU164" s="2"/>
      <c r="KXV164" s="2"/>
      <c r="KXW164" s="2"/>
      <c r="KXX164" s="2"/>
      <c r="KXY164" s="2"/>
      <c r="KXZ164" s="2"/>
      <c r="KYA164" s="2"/>
      <c r="KYB164" s="2"/>
      <c r="KYC164" s="2"/>
      <c r="KYD164" s="2"/>
      <c r="KYE164" s="2"/>
      <c r="KYF164" s="2"/>
      <c r="KYG164" s="2"/>
      <c r="KYH164" s="2"/>
      <c r="KYI164" s="2"/>
      <c r="KYJ164" s="2"/>
      <c r="KYK164" s="2"/>
      <c r="KYL164" s="2"/>
      <c r="KYM164" s="2"/>
      <c r="KYN164" s="2"/>
      <c r="KYO164" s="2"/>
      <c r="KYP164" s="2"/>
      <c r="KYQ164" s="2"/>
      <c r="KYR164" s="2"/>
      <c r="KYS164" s="2"/>
      <c r="KYT164" s="2"/>
      <c r="KYU164" s="2"/>
      <c r="KYV164" s="2"/>
      <c r="KYW164" s="2"/>
      <c r="KYX164" s="2"/>
      <c r="KYY164" s="2"/>
      <c r="KYZ164" s="2"/>
      <c r="KZA164" s="2"/>
      <c r="KZB164" s="2"/>
      <c r="KZC164" s="2"/>
      <c r="KZD164" s="2"/>
      <c r="KZE164" s="2"/>
      <c r="KZF164" s="2"/>
      <c r="KZG164" s="2"/>
      <c r="KZH164" s="2"/>
      <c r="KZI164" s="2"/>
      <c r="KZJ164" s="2"/>
      <c r="KZK164" s="2"/>
      <c r="KZL164" s="2"/>
      <c r="KZM164" s="2"/>
      <c r="KZN164" s="2"/>
      <c r="KZO164" s="2"/>
      <c r="KZP164" s="2"/>
      <c r="KZQ164" s="2"/>
      <c r="KZR164" s="2"/>
      <c r="KZS164" s="2"/>
      <c r="KZT164" s="2"/>
      <c r="KZU164" s="2"/>
      <c r="KZV164" s="2"/>
      <c r="KZW164" s="2"/>
      <c r="KZX164" s="2"/>
      <c r="KZY164" s="2"/>
      <c r="KZZ164" s="2"/>
      <c r="LAA164" s="2"/>
      <c r="LAB164" s="2"/>
      <c r="LAC164" s="2"/>
      <c r="LAD164" s="2"/>
      <c r="LAE164" s="2"/>
      <c r="LAF164" s="2"/>
      <c r="LAG164" s="2"/>
      <c r="LAH164" s="2"/>
      <c r="LAI164" s="2"/>
      <c r="LAJ164" s="2"/>
      <c r="LAK164" s="2"/>
      <c r="LAL164" s="2"/>
      <c r="LAM164" s="2"/>
      <c r="LAN164" s="2"/>
      <c r="LAO164" s="2"/>
      <c r="LAP164" s="2"/>
      <c r="LAQ164" s="2"/>
      <c r="LAR164" s="2"/>
      <c r="LAS164" s="2"/>
      <c r="LAT164" s="2"/>
      <c r="LAU164" s="2"/>
      <c r="LAV164" s="2"/>
      <c r="LAW164" s="2"/>
      <c r="LAX164" s="2"/>
      <c r="LAY164" s="2"/>
      <c r="LAZ164" s="2"/>
      <c r="LBA164" s="2"/>
      <c r="LBB164" s="2"/>
      <c r="LBC164" s="2"/>
      <c r="LBD164" s="2"/>
      <c r="LBE164" s="2"/>
      <c r="LBF164" s="2"/>
      <c r="LBG164" s="2"/>
      <c r="LBH164" s="2"/>
      <c r="LBI164" s="2"/>
      <c r="LBJ164" s="2"/>
      <c r="LBK164" s="2"/>
      <c r="LBL164" s="2"/>
      <c r="LBM164" s="2"/>
      <c r="LBN164" s="2"/>
      <c r="LBO164" s="2"/>
      <c r="LBP164" s="2"/>
      <c r="LBQ164" s="2"/>
      <c r="LBR164" s="2"/>
      <c r="LBS164" s="2"/>
      <c r="LBT164" s="2"/>
      <c r="LBU164" s="2"/>
      <c r="LBV164" s="2"/>
      <c r="LBW164" s="2"/>
      <c r="LBX164" s="2"/>
      <c r="LBY164" s="2"/>
      <c r="LBZ164" s="2"/>
      <c r="LCA164" s="2"/>
      <c r="LCB164" s="2"/>
      <c r="LCC164" s="2"/>
      <c r="LCD164" s="2"/>
      <c r="LCE164" s="2"/>
      <c r="LCF164" s="2"/>
      <c r="LCG164" s="2"/>
      <c r="LCH164" s="2"/>
      <c r="LCI164" s="2"/>
      <c r="LCJ164" s="2"/>
      <c r="LCK164" s="2"/>
      <c r="LCL164" s="2"/>
      <c r="LCM164" s="2"/>
      <c r="LCN164" s="2"/>
      <c r="LCO164" s="2"/>
      <c r="LCP164" s="2"/>
      <c r="LCQ164" s="2"/>
      <c r="LCR164" s="2"/>
      <c r="LCS164" s="2"/>
      <c r="LCT164" s="2"/>
      <c r="LCU164" s="2"/>
      <c r="LCV164" s="2"/>
      <c r="LCW164" s="2"/>
      <c r="LCX164" s="2"/>
      <c r="LCY164" s="2"/>
      <c r="LCZ164" s="2"/>
      <c r="LDA164" s="2"/>
      <c r="LDB164" s="2"/>
      <c r="LDC164" s="2"/>
      <c r="LDD164" s="2"/>
      <c r="LDE164" s="2"/>
      <c r="LDF164" s="2"/>
      <c r="LDG164" s="2"/>
      <c r="LDH164" s="2"/>
      <c r="LDI164" s="2"/>
      <c r="LDJ164" s="2"/>
      <c r="LDK164" s="2"/>
      <c r="LDL164" s="2"/>
      <c r="LDM164" s="2"/>
      <c r="LDN164" s="2"/>
      <c r="LDO164" s="2"/>
      <c r="LDP164" s="2"/>
      <c r="LDQ164" s="2"/>
      <c r="LDR164" s="2"/>
      <c r="LDS164" s="2"/>
      <c r="LDT164" s="2"/>
      <c r="LDU164" s="2"/>
      <c r="LDV164" s="2"/>
      <c r="LDW164" s="2"/>
      <c r="LDX164" s="2"/>
      <c r="LDY164" s="2"/>
      <c r="LDZ164" s="2"/>
      <c r="LEA164" s="2"/>
      <c r="LEB164" s="2"/>
      <c r="LEC164" s="2"/>
      <c r="LED164" s="2"/>
      <c r="LEE164" s="2"/>
      <c r="LEF164" s="2"/>
      <c r="LEG164" s="2"/>
      <c r="LEH164" s="2"/>
      <c r="LEI164" s="2"/>
      <c r="LEJ164" s="2"/>
      <c r="LEK164" s="2"/>
      <c r="LEL164" s="2"/>
      <c r="LEM164" s="2"/>
      <c r="LEN164" s="2"/>
      <c r="LEO164" s="2"/>
      <c r="LEP164" s="2"/>
      <c r="LEQ164" s="2"/>
      <c r="LER164" s="2"/>
      <c r="LES164" s="2"/>
      <c r="LET164" s="2"/>
      <c r="LEU164" s="2"/>
      <c r="LEV164" s="2"/>
      <c r="LEW164" s="2"/>
      <c r="LEX164" s="2"/>
      <c r="LEY164" s="2"/>
      <c r="LEZ164" s="2"/>
      <c r="LFA164" s="2"/>
      <c r="LFB164" s="2"/>
      <c r="LFC164" s="2"/>
      <c r="LFD164" s="2"/>
      <c r="LFE164" s="2"/>
      <c r="LFF164" s="2"/>
      <c r="LFG164" s="2"/>
      <c r="LFH164" s="2"/>
      <c r="LFI164" s="2"/>
      <c r="LFJ164" s="2"/>
      <c r="LFK164" s="2"/>
      <c r="LFL164" s="2"/>
      <c r="LFM164" s="2"/>
      <c r="LFN164" s="2"/>
      <c r="LFO164" s="2"/>
      <c r="LFP164" s="2"/>
      <c r="LFQ164" s="2"/>
      <c r="LFR164" s="2"/>
      <c r="LFS164" s="2"/>
      <c r="LFT164" s="2"/>
      <c r="LFU164" s="2"/>
      <c r="LFV164" s="2"/>
      <c r="LFW164" s="2"/>
      <c r="LFX164" s="2"/>
      <c r="LFY164" s="2"/>
      <c r="LFZ164" s="2"/>
      <c r="LGA164" s="2"/>
      <c r="LGB164" s="2"/>
      <c r="LGC164" s="2"/>
      <c r="LGD164" s="2"/>
      <c r="LGE164" s="2"/>
      <c r="LGF164" s="2"/>
      <c r="LGG164" s="2"/>
      <c r="LGH164" s="2"/>
      <c r="LGI164" s="2"/>
      <c r="LGJ164" s="2"/>
      <c r="LGK164" s="2"/>
      <c r="LGL164" s="2"/>
      <c r="LGM164" s="2"/>
      <c r="LGN164" s="2"/>
      <c r="LGO164" s="2"/>
      <c r="LGP164" s="2"/>
      <c r="LGQ164" s="2"/>
      <c r="LGR164" s="2"/>
      <c r="LGS164" s="2"/>
      <c r="LGT164" s="2"/>
      <c r="LGU164" s="2"/>
      <c r="LGV164" s="2"/>
      <c r="LGW164" s="2"/>
      <c r="LGX164" s="2"/>
      <c r="LGY164" s="2"/>
      <c r="LGZ164" s="2"/>
      <c r="LHA164" s="2"/>
      <c r="LHB164" s="2"/>
      <c r="LHC164" s="2"/>
      <c r="LHD164" s="2"/>
      <c r="LHE164" s="2"/>
      <c r="LHF164" s="2"/>
      <c r="LHG164" s="2"/>
      <c r="LHH164" s="2"/>
      <c r="LHI164" s="2"/>
      <c r="LHJ164" s="2"/>
      <c r="LHK164" s="2"/>
      <c r="LHL164" s="2"/>
      <c r="LHM164" s="2"/>
      <c r="LHN164" s="2"/>
      <c r="LHO164" s="2"/>
      <c r="LHP164" s="2"/>
      <c r="LHQ164" s="2"/>
      <c r="LHR164" s="2"/>
      <c r="LHS164" s="2"/>
      <c r="LHT164" s="2"/>
      <c r="LHU164" s="2"/>
      <c r="LHV164" s="2"/>
      <c r="LHW164" s="2"/>
      <c r="LHX164" s="2"/>
      <c r="LHY164" s="2"/>
      <c r="LHZ164" s="2"/>
      <c r="LIA164" s="2"/>
      <c r="LIB164" s="2"/>
      <c r="LIC164" s="2"/>
      <c r="LID164" s="2"/>
      <c r="LIE164" s="2"/>
      <c r="LIF164" s="2"/>
      <c r="LIG164" s="2"/>
      <c r="LIH164" s="2"/>
      <c r="LII164" s="2"/>
      <c r="LIJ164" s="2"/>
      <c r="LIK164" s="2"/>
      <c r="LIL164" s="2"/>
      <c r="LIM164" s="2"/>
      <c r="LIN164" s="2"/>
      <c r="LIO164" s="2"/>
      <c r="LIP164" s="2"/>
      <c r="LIQ164" s="2"/>
      <c r="LIR164" s="2"/>
      <c r="LIS164" s="2"/>
      <c r="LIT164" s="2"/>
      <c r="LIU164" s="2"/>
      <c r="LIV164" s="2"/>
      <c r="LIW164" s="2"/>
      <c r="LIX164" s="2"/>
      <c r="LIY164" s="2"/>
      <c r="LIZ164" s="2"/>
      <c r="LJA164" s="2"/>
      <c r="LJB164" s="2"/>
      <c r="LJC164" s="2"/>
      <c r="LJD164" s="2"/>
      <c r="LJE164" s="2"/>
      <c r="LJF164" s="2"/>
      <c r="LJG164" s="2"/>
      <c r="LJH164" s="2"/>
      <c r="LJI164" s="2"/>
      <c r="LJJ164" s="2"/>
      <c r="LJK164" s="2"/>
      <c r="LJL164" s="2"/>
      <c r="LJM164" s="2"/>
      <c r="LJN164" s="2"/>
      <c r="LJO164" s="2"/>
      <c r="LJP164" s="2"/>
      <c r="LJQ164" s="2"/>
      <c r="LJR164" s="2"/>
      <c r="LJS164" s="2"/>
      <c r="LJT164" s="2"/>
      <c r="LJU164" s="2"/>
      <c r="LJV164" s="2"/>
      <c r="LJW164" s="2"/>
      <c r="LJX164" s="2"/>
      <c r="LJY164" s="2"/>
      <c r="LJZ164" s="2"/>
      <c r="LKA164" s="2"/>
      <c r="LKB164" s="2"/>
      <c r="LKC164" s="2"/>
      <c r="LKD164" s="2"/>
      <c r="LKE164" s="2"/>
      <c r="LKF164" s="2"/>
      <c r="LKG164" s="2"/>
      <c r="LKH164" s="2"/>
      <c r="LKI164" s="2"/>
      <c r="LKJ164" s="2"/>
      <c r="LKK164" s="2"/>
      <c r="LKL164" s="2"/>
      <c r="LKM164" s="2"/>
      <c r="LKN164" s="2"/>
      <c r="LKO164" s="2"/>
      <c r="LKP164" s="2"/>
      <c r="LKQ164" s="2"/>
      <c r="LKR164" s="2"/>
      <c r="LKS164" s="2"/>
      <c r="LKT164" s="2"/>
      <c r="LKU164" s="2"/>
      <c r="LKV164" s="2"/>
      <c r="LKW164" s="2"/>
      <c r="LKX164" s="2"/>
      <c r="LKY164" s="2"/>
      <c r="LKZ164" s="2"/>
      <c r="LLA164" s="2"/>
      <c r="LLB164" s="2"/>
      <c r="LLC164" s="2"/>
      <c r="LLD164" s="2"/>
      <c r="LLE164" s="2"/>
      <c r="LLF164" s="2"/>
      <c r="LLG164" s="2"/>
      <c r="LLH164" s="2"/>
      <c r="LLI164" s="2"/>
      <c r="LLJ164" s="2"/>
      <c r="LLK164" s="2"/>
      <c r="LLL164" s="2"/>
      <c r="LLM164" s="2"/>
      <c r="LLN164" s="2"/>
      <c r="LLO164" s="2"/>
      <c r="LLP164" s="2"/>
      <c r="LLQ164" s="2"/>
      <c r="LLR164" s="2"/>
      <c r="LLS164" s="2"/>
      <c r="LLT164" s="2"/>
      <c r="LLU164" s="2"/>
      <c r="LLV164" s="2"/>
      <c r="LLW164" s="2"/>
      <c r="LLX164" s="2"/>
      <c r="LLY164" s="2"/>
      <c r="LLZ164" s="2"/>
      <c r="LMA164" s="2"/>
      <c r="LMB164" s="2"/>
      <c r="LMC164" s="2"/>
      <c r="LMD164" s="2"/>
      <c r="LME164" s="2"/>
      <c r="LMF164" s="2"/>
      <c r="LMG164" s="2"/>
      <c r="LMH164" s="2"/>
      <c r="LMI164" s="2"/>
      <c r="LMJ164" s="2"/>
      <c r="LMK164" s="2"/>
      <c r="LML164" s="2"/>
      <c r="LMM164" s="2"/>
      <c r="LMN164" s="2"/>
      <c r="LMO164" s="2"/>
      <c r="LMP164" s="2"/>
      <c r="LMQ164" s="2"/>
      <c r="LMR164" s="2"/>
      <c r="LMS164" s="2"/>
      <c r="LMT164" s="2"/>
      <c r="LMU164" s="2"/>
      <c r="LMV164" s="2"/>
      <c r="LMW164" s="2"/>
      <c r="LMX164" s="2"/>
      <c r="LMY164" s="2"/>
      <c r="LMZ164" s="2"/>
      <c r="LNA164" s="2"/>
      <c r="LNB164" s="2"/>
      <c r="LNC164" s="2"/>
      <c r="LND164" s="2"/>
      <c r="LNE164" s="2"/>
      <c r="LNF164" s="2"/>
      <c r="LNG164" s="2"/>
      <c r="LNH164" s="2"/>
      <c r="LNI164" s="2"/>
      <c r="LNJ164" s="2"/>
      <c r="LNK164" s="2"/>
      <c r="LNL164" s="2"/>
      <c r="LNM164" s="2"/>
      <c r="LNN164" s="2"/>
      <c r="LNO164" s="2"/>
      <c r="LNP164" s="2"/>
      <c r="LNQ164" s="2"/>
      <c r="LNR164" s="2"/>
      <c r="LNS164" s="2"/>
      <c r="LNT164" s="2"/>
      <c r="LNU164" s="2"/>
      <c r="LNV164" s="2"/>
      <c r="LNW164" s="2"/>
      <c r="LNX164" s="2"/>
      <c r="LNY164" s="2"/>
      <c r="LNZ164" s="2"/>
      <c r="LOA164" s="2"/>
      <c r="LOB164" s="2"/>
      <c r="LOC164" s="2"/>
      <c r="LOD164" s="2"/>
      <c r="LOE164" s="2"/>
      <c r="LOF164" s="2"/>
      <c r="LOG164" s="2"/>
      <c r="LOH164" s="2"/>
      <c r="LOI164" s="2"/>
      <c r="LOJ164" s="2"/>
      <c r="LOK164" s="2"/>
      <c r="LOL164" s="2"/>
      <c r="LOM164" s="2"/>
      <c r="LON164" s="2"/>
      <c r="LOO164" s="2"/>
      <c r="LOP164" s="2"/>
      <c r="LOQ164" s="2"/>
      <c r="LOR164" s="2"/>
      <c r="LOS164" s="2"/>
      <c r="LOT164" s="2"/>
      <c r="LOU164" s="2"/>
      <c r="LOV164" s="2"/>
      <c r="LOW164" s="2"/>
      <c r="LOX164" s="2"/>
      <c r="LOY164" s="2"/>
      <c r="LOZ164" s="2"/>
      <c r="LPA164" s="2"/>
      <c r="LPB164" s="2"/>
      <c r="LPC164" s="2"/>
      <c r="LPD164" s="2"/>
      <c r="LPE164" s="2"/>
      <c r="LPF164" s="2"/>
      <c r="LPG164" s="2"/>
      <c r="LPH164" s="2"/>
      <c r="LPI164" s="2"/>
      <c r="LPJ164" s="2"/>
      <c r="LPK164" s="2"/>
      <c r="LPL164" s="2"/>
      <c r="LPM164" s="2"/>
      <c r="LPN164" s="2"/>
      <c r="LPO164" s="2"/>
      <c r="LPP164" s="2"/>
      <c r="LPQ164" s="2"/>
      <c r="LPR164" s="2"/>
      <c r="LPS164" s="2"/>
      <c r="LPT164" s="2"/>
      <c r="LPU164" s="2"/>
      <c r="LPV164" s="2"/>
      <c r="LPW164" s="2"/>
      <c r="LPX164" s="2"/>
      <c r="LPY164" s="2"/>
      <c r="LPZ164" s="2"/>
      <c r="LQA164" s="2"/>
      <c r="LQB164" s="2"/>
      <c r="LQC164" s="2"/>
      <c r="LQD164" s="2"/>
      <c r="LQE164" s="2"/>
      <c r="LQF164" s="2"/>
      <c r="LQG164" s="2"/>
      <c r="LQH164" s="2"/>
      <c r="LQI164" s="2"/>
      <c r="LQJ164" s="2"/>
      <c r="LQK164" s="2"/>
      <c r="LQL164" s="2"/>
      <c r="LQM164" s="2"/>
      <c r="LQN164" s="2"/>
      <c r="LQO164" s="2"/>
      <c r="LQP164" s="2"/>
      <c r="LQQ164" s="2"/>
      <c r="LQR164" s="2"/>
      <c r="LQS164" s="2"/>
      <c r="LQT164" s="2"/>
      <c r="LQU164" s="2"/>
      <c r="LQV164" s="2"/>
      <c r="LQW164" s="2"/>
      <c r="LQX164" s="2"/>
      <c r="LQY164" s="2"/>
      <c r="LQZ164" s="2"/>
      <c r="LRA164" s="2"/>
      <c r="LRB164" s="2"/>
      <c r="LRC164" s="2"/>
      <c r="LRD164" s="2"/>
      <c r="LRE164" s="2"/>
      <c r="LRF164" s="2"/>
      <c r="LRG164" s="2"/>
      <c r="LRH164" s="2"/>
      <c r="LRI164" s="2"/>
      <c r="LRJ164" s="2"/>
      <c r="LRK164" s="2"/>
      <c r="LRL164" s="2"/>
      <c r="LRM164" s="2"/>
      <c r="LRN164" s="2"/>
      <c r="LRO164" s="2"/>
      <c r="LRP164" s="2"/>
      <c r="LRQ164" s="2"/>
      <c r="LRR164" s="2"/>
      <c r="LRS164" s="2"/>
      <c r="LRT164" s="2"/>
      <c r="LRU164" s="2"/>
      <c r="LRV164" s="2"/>
      <c r="LRW164" s="2"/>
      <c r="LRX164" s="2"/>
      <c r="LRY164" s="2"/>
      <c r="LRZ164" s="2"/>
      <c r="LSA164" s="2"/>
      <c r="LSB164" s="2"/>
      <c r="LSC164" s="2"/>
      <c r="LSD164" s="2"/>
      <c r="LSE164" s="2"/>
      <c r="LSF164" s="2"/>
      <c r="LSG164" s="2"/>
      <c r="LSH164" s="2"/>
      <c r="LSI164" s="2"/>
      <c r="LSJ164" s="2"/>
      <c r="LSK164" s="2"/>
      <c r="LSL164" s="2"/>
      <c r="LSM164" s="2"/>
      <c r="LSN164" s="2"/>
      <c r="LSO164" s="2"/>
      <c r="LSP164" s="2"/>
      <c r="LSQ164" s="2"/>
      <c r="LSR164" s="2"/>
      <c r="LSS164" s="2"/>
      <c r="LST164" s="2"/>
      <c r="LSU164" s="2"/>
      <c r="LSV164" s="2"/>
      <c r="LSW164" s="2"/>
      <c r="LSX164" s="2"/>
      <c r="LSY164" s="2"/>
      <c r="LSZ164" s="2"/>
      <c r="LTA164" s="2"/>
      <c r="LTB164" s="2"/>
      <c r="LTC164" s="2"/>
      <c r="LTD164" s="2"/>
      <c r="LTE164" s="2"/>
      <c r="LTF164" s="2"/>
      <c r="LTG164" s="2"/>
      <c r="LTH164" s="2"/>
      <c r="LTI164" s="2"/>
      <c r="LTJ164" s="2"/>
      <c r="LTK164" s="2"/>
      <c r="LTL164" s="2"/>
      <c r="LTM164" s="2"/>
      <c r="LTN164" s="2"/>
      <c r="LTO164" s="2"/>
      <c r="LTP164" s="2"/>
      <c r="LTQ164" s="2"/>
      <c r="LTR164" s="2"/>
      <c r="LTS164" s="2"/>
      <c r="LTT164" s="2"/>
      <c r="LTU164" s="2"/>
      <c r="LTV164" s="2"/>
      <c r="LTW164" s="2"/>
      <c r="LTX164" s="2"/>
      <c r="LTY164" s="2"/>
      <c r="LTZ164" s="2"/>
      <c r="LUA164" s="2"/>
      <c r="LUB164" s="2"/>
      <c r="LUC164" s="2"/>
      <c r="LUD164" s="2"/>
      <c r="LUE164" s="2"/>
      <c r="LUF164" s="2"/>
      <c r="LUG164" s="2"/>
      <c r="LUH164" s="2"/>
      <c r="LUI164" s="2"/>
      <c r="LUJ164" s="2"/>
      <c r="LUK164" s="2"/>
      <c r="LUL164" s="2"/>
      <c r="LUM164" s="2"/>
      <c r="LUN164" s="2"/>
      <c r="LUO164" s="2"/>
      <c r="LUP164" s="2"/>
      <c r="LUQ164" s="2"/>
      <c r="LUR164" s="2"/>
      <c r="LUS164" s="2"/>
      <c r="LUT164" s="2"/>
      <c r="LUU164" s="2"/>
      <c r="LUV164" s="2"/>
      <c r="LUW164" s="2"/>
      <c r="LUX164" s="2"/>
      <c r="LUY164" s="2"/>
      <c r="LUZ164" s="2"/>
      <c r="LVA164" s="2"/>
      <c r="LVB164" s="2"/>
      <c r="LVC164" s="2"/>
      <c r="LVD164" s="2"/>
      <c r="LVE164" s="2"/>
      <c r="LVF164" s="2"/>
      <c r="LVG164" s="2"/>
      <c r="LVH164" s="2"/>
      <c r="LVI164" s="2"/>
      <c r="LVJ164" s="2"/>
      <c r="LVK164" s="2"/>
      <c r="LVL164" s="2"/>
      <c r="LVM164" s="2"/>
      <c r="LVN164" s="2"/>
      <c r="LVO164" s="2"/>
      <c r="LVP164" s="2"/>
      <c r="LVQ164" s="2"/>
      <c r="LVR164" s="2"/>
      <c r="LVS164" s="2"/>
      <c r="LVT164" s="2"/>
      <c r="LVU164" s="2"/>
      <c r="LVV164" s="2"/>
      <c r="LVW164" s="2"/>
      <c r="LVX164" s="2"/>
      <c r="LVY164" s="2"/>
      <c r="LVZ164" s="2"/>
      <c r="LWA164" s="2"/>
      <c r="LWB164" s="2"/>
      <c r="LWC164" s="2"/>
      <c r="LWD164" s="2"/>
      <c r="LWE164" s="2"/>
      <c r="LWF164" s="2"/>
      <c r="LWG164" s="2"/>
      <c r="LWH164" s="2"/>
      <c r="LWI164" s="2"/>
      <c r="LWJ164" s="2"/>
      <c r="LWK164" s="2"/>
      <c r="LWL164" s="2"/>
      <c r="LWM164" s="2"/>
      <c r="LWN164" s="2"/>
      <c r="LWO164" s="2"/>
      <c r="LWP164" s="2"/>
      <c r="LWQ164" s="2"/>
      <c r="LWR164" s="2"/>
      <c r="LWS164" s="2"/>
      <c r="LWT164" s="2"/>
      <c r="LWU164" s="2"/>
      <c r="LWV164" s="2"/>
      <c r="LWW164" s="2"/>
      <c r="LWX164" s="2"/>
      <c r="LWY164" s="2"/>
      <c r="LWZ164" s="2"/>
      <c r="LXA164" s="2"/>
      <c r="LXB164" s="2"/>
      <c r="LXC164" s="2"/>
      <c r="LXD164" s="2"/>
      <c r="LXE164" s="2"/>
      <c r="LXF164" s="2"/>
      <c r="LXG164" s="2"/>
      <c r="LXH164" s="2"/>
      <c r="LXI164" s="2"/>
      <c r="LXJ164" s="2"/>
      <c r="LXK164" s="2"/>
      <c r="LXL164" s="2"/>
      <c r="LXM164" s="2"/>
      <c r="LXN164" s="2"/>
      <c r="LXO164" s="2"/>
      <c r="LXP164" s="2"/>
      <c r="LXQ164" s="2"/>
      <c r="LXR164" s="2"/>
      <c r="LXS164" s="2"/>
      <c r="LXT164" s="2"/>
      <c r="LXU164" s="2"/>
      <c r="LXV164" s="2"/>
      <c r="LXW164" s="2"/>
      <c r="LXX164" s="2"/>
      <c r="LXY164" s="2"/>
      <c r="LXZ164" s="2"/>
      <c r="LYA164" s="2"/>
      <c r="LYB164" s="2"/>
      <c r="LYC164" s="2"/>
      <c r="LYD164" s="2"/>
      <c r="LYE164" s="2"/>
      <c r="LYF164" s="2"/>
      <c r="LYG164" s="2"/>
      <c r="LYH164" s="2"/>
      <c r="LYI164" s="2"/>
      <c r="LYJ164" s="2"/>
      <c r="LYK164" s="2"/>
      <c r="LYL164" s="2"/>
      <c r="LYM164" s="2"/>
      <c r="LYN164" s="2"/>
      <c r="LYO164" s="2"/>
      <c r="LYP164" s="2"/>
      <c r="LYQ164" s="2"/>
      <c r="LYR164" s="2"/>
      <c r="LYS164" s="2"/>
      <c r="LYT164" s="2"/>
      <c r="LYU164" s="2"/>
      <c r="LYV164" s="2"/>
      <c r="LYW164" s="2"/>
      <c r="LYX164" s="2"/>
      <c r="LYY164" s="2"/>
      <c r="LYZ164" s="2"/>
      <c r="LZA164" s="2"/>
      <c r="LZB164" s="2"/>
      <c r="LZC164" s="2"/>
      <c r="LZD164" s="2"/>
      <c r="LZE164" s="2"/>
      <c r="LZF164" s="2"/>
      <c r="LZG164" s="2"/>
      <c r="LZH164" s="2"/>
      <c r="LZI164" s="2"/>
      <c r="LZJ164" s="2"/>
      <c r="LZK164" s="2"/>
      <c r="LZL164" s="2"/>
      <c r="LZM164" s="2"/>
      <c r="LZN164" s="2"/>
      <c r="LZO164" s="2"/>
      <c r="LZP164" s="2"/>
      <c r="LZQ164" s="2"/>
      <c r="LZR164" s="2"/>
      <c r="LZS164" s="2"/>
      <c r="LZT164" s="2"/>
      <c r="LZU164" s="2"/>
      <c r="LZV164" s="2"/>
      <c r="LZW164" s="2"/>
      <c r="LZX164" s="2"/>
      <c r="LZY164" s="2"/>
      <c r="LZZ164" s="2"/>
      <c r="MAA164" s="2"/>
      <c r="MAB164" s="2"/>
      <c r="MAC164" s="2"/>
      <c r="MAD164" s="2"/>
      <c r="MAE164" s="2"/>
      <c r="MAF164" s="2"/>
      <c r="MAG164" s="2"/>
      <c r="MAH164" s="2"/>
      <c r="MAI164" s="2"/>
      <c r="MAJ164" s="2"/>
      <c r="MAK164" s="2"/>
      <c r="MAL164" s="2"/>
      <c r="MAM164" s="2"/>
      <c r="MAN164" s="2"/>
      <c r="MAO164" s="2"/>
      <c r="MAP164" s="2"/>
      <c r="MAQ164" s="2"/>
      <c r="MAR164" s="2"/>
      <c r="MAS164" s="2"/>
      <c r="MAT164" s="2"/>
      <c r="MAU164" s="2"/>
      <c r="MAV164" s="2"/>
      <c r="MAW164" s="2"/>
      <c r="MAX164" s="2"/>
      <c r="MAY164" s="2"/>
      <c r="MAZ164" s="2"/>
      <c r="MBA164" s="2"/>
      <c r="MBB164" s="2"/>
      <c r="MBC164" s="2"/>
      <c r="MBD164" s="2"/>
      <c r="MBE164" s="2"/>
      <c r="MBF164" s="2"/>
      <c r="MBG164" s="2"/>
      <c r="MBH164" s="2"/>
      <c r="MBI164" s="2"/>
      <c r="MBJ164" s="2"/>
      <c r="MBK164" s="2"/>
      <c r="MBL164" s="2"/>
      <c r="MBM164" s="2"/>
      <c r="MBN164" s="2"/>
      <c r="MBO164" s="2"/>
      <c r="MBP164" s="2"/>
      <c r="MBQ164" s="2"/>
      <c r="MBR164" s="2"/>
      <c r="MBS164" s="2"/>
      <c r="MBT164" s="2"/>
      <c r="MBU164" s="2"/>
      <c r="MBV164" s="2"/>
      <c r="MBW164" s="2"/>
      <c r="MBX164" s="2"/>
      <c r="MBY164" s="2"/>
      <c r="MBZ164" s="2"/>
      <c r="MCA164" s="2"/>
      <c r="MCB164" s="2"/>
      <c r="MCC164" s="2"/>
      <c r="MCD164" s="2"/>
      <c r="MCE164" s="2"/>
      <c r="MCF164" s="2"/>
      <c r="MCG164" s="2"/>
      <c r="MCH164" s="2"/>
      <c r="MCI164" s="2"/>
      <c r="MCJ164" s="2"/>
      <c r="MCK164" s="2"/>
      <c r="MCL164" s="2"/>
      <c r="MCM164" s="2"/>
      <c r="MCN164" s="2"/>
      <c r="MCO164" s="2"/>
      <c r="MCP164" s="2"/>
      <c r="MCQ164" s="2"/>
      <c r="MCR164" s="2"/>
      <c r="MCS164" s="2"/>
      <c r="MCT164" s="2"/>
      <c r="MCU164" s="2"/>
      <c r="MCV164" s="2"/>
      <c r="MCW164" s="2"/>
      <c r="MCX164" s="2"/>
      <c r="MCY164" s="2"/>
      <c r="MCZ164" s="2"/>
      <c r="MDA164" s="2"/>
      <c r="MDB164" s="2"/>
      <c r="MDC164" s="2"/>
      <c r="MDD164" s="2"/>
      <c r="MDE164" s="2"/>
      <c r="MDF164" s="2"/>
      <c r="MDG164" s="2"/>
      <c r="MDH164" s="2"/>
      <c r="MDI164" s="2"/>
      <c r="MDJ164" s="2"/>
      <c r="MDK164" s="2"/>
      <c r="MDL164" s="2"/>
      <c r="MDM164" s="2"/>
      <c r="MDN164" s="2"/>
      <c r="MDO164" s="2"/>
      <c r="MDP164" s="2"/>
      <c r="MDQ164" s="2"/>
      <c r="MDR164" s="2"/>
      <c r="MDS164" s="2"/>
      <c r="MDT164" s="2"/>
      <c r="MDU164" s="2"/>
      <c r="MDV164" s="2"/>
      <c r="MDW164" s="2"/>
      <c r="MDX164" s="2"/>
      <c r="MDY164" s="2"/>
      <c r="MDZ164" s="2"/>
      <c r="MEA164" s="2"/>
      <c r="MEB164" s="2"/>
      <c r="MEC164" s="2"/>
      <c r="MED164" s="2"/>
      <c r="MEE164" s="2"/>
      <c r="MEF164" s="2"/>
      <c r="MEG164" s="2"/>
      <c r="MEH164" s="2"/>
      <c r="MEI164" s="2"/>
      <c r="MEJ164" s="2"/>
      <c r="MEK164" s="2"/>
      <c r="MEL164" s="2"/>
      <c r="MEM164" s="2"/>
      <c r="MEN164" s="2"/>
      <c r="MEO164" s="2"/>
      <c r="MEP164" s="2"/>
      <c r="MEQ164" s="2"/>
      <c r="MER164" s="2"/>
      <c r="MES164" s="2"/>
      <c r="MET164" s="2"/>
      <c r="MEU164" s="2"/>
      <c r="MEV164" s="2"/>
      <c r="MEW164" s="2"/>
      <c r="MEX164" s="2"/>
      <c r="MEY164" s="2"/>
      <c r="MEZ164" s="2"/>
      <c r="MFA164" s="2"/>
      <c r="MFB164" s="2"/>
      <c r="MFC164" s="2"/>
      <c r="MFD164" s="2"/>
      <c r="MFE164" s="2"/>
      <c r="MFF164" s="2"/>
      <c r="MFG164" s="2"/>
      <c r="MFH164" s="2"/>
      <c r="MFI164" s="2"/>
      <c r="MFJ164" s="2"/>
      <c r="MFK164" s="2"/>
      <c r="MFL164" s="2"/>
      <c r="MFM164" s="2"/>
      <c r="MFN164" s="2"/>
      <c r="MFO164" s="2"/>
      <c r="MFP164" s="2"/>
      <c r="MFQ164" s="2"/>
      <c r="MFR164" s="2"/>
      <c r="MFS164" s="2"/>
      <c r="MFT164" s="2"/>
      <c r="MFU164" s="2"/>
      <c r="MFV164" s="2"/>
      <c r="MFW164" s="2"/>
      <c r="MFX164" s="2"/>
      <c r="MFY164" s="2"/>
      <c r="MFZ164" s="2"/>
      <c r="MGA164" s="2"/>
      <c r="MGB164" s="2"/>
      <c r="MGC164" s="2"/>
      <c r="MGD164" s="2"/>
      <c r="MGE164" s="2"/>
      <c r="MGF164" s="2"/>
      <c r="MGG164" s="2"/>
      <c r="MGH164" s="2"/>
      <c r="MGI164" s="2"/>
      <c r="MGJ164" s="2"/>
      <c r="MGK164" s="2"/>
      <c r="MGL164" s="2"/>
      <c r="MGM164" s="2"/>
      <c r="MGN164" s="2"/>
      <c r="MGO164" s="2"/>
      <c r="MGP164" s="2"/>
      <c r="MGQ164" s="2"/>
      <c r="MGR164" s="2"/>
      <c r="MGS164" s="2"/>
      <c r="MGT164" s="2"/>
      <c r="MGU164" s="2"/>
      <c r="MGV164" s="2"/>
      <c r="MGW164" s="2"/>
      <c r="MGX164" s="2"/>
      <c r="MGY164" s="2"/>
      <c r="MGZ164" s="2"/>
      <c r="MHA164" s="2"/>
      <c r="MHB164" s="2"/>
      <c r="MHC164" s="2"/>
      <c r="MHD164" s="2"/>
      <c r="MHE164" s="2"/>
      <c r="MHF164" s="2"/>
      <c r="MHG164" s="2"/>
      <c r="MHH164" s="2"/>
      <c r="MHI164" s="2"/>
      <c r="MHJ164" s="2"/>
      <c r="MHK164" s="2"/>
      <c r="MHL164" s="2"/>
      <c r="MHM164" s="2"/>
      <c r="MHN164" s="2"/>
      <c r="MHO164" s="2"/>
      <c r="MHP164" s="2"/>
      <c r="MHQ164" s="2"/>
      <c r="MHR164" s="2"/>
      <c r="MHS164" s="2"/>
      <c r="MHT164" s="2"/>
      <c r="MHU164" s="2"/>
      <c r="MHV164" s="2"/>
      <c r="MHW164" s="2"/>
      <c r="MHX164" s="2"/>
      <c r="MHY164" s="2"/>
      <c r="MHZ164" s="2"/>
      <c r="MIA164" s="2"/>
      <c r="MIB164" s="2"/>
      <c r="MIC164" s="2"/>
      <c r="MID164" s="2"/>
      <c r="MIE164" s="2"/>
      <c r="MIF164" s="2"/>
      <c r="MIG164" s="2"/>
      <c r="MIH164" s="2"/>
      <c r="MII164" s="2"/>
      <c r="MIJ164" s="2"/>
      <c r="MIK164" s="2"/>
      <c r="MIL164" s="2"/>
      <c r="MIM164" s="2"/>
      <c r="MIN164" s="2"/>
      <c r="MIO164" s="2"/>
      <c r="MIP164" s="2"/>
      <c r="MIQ164" s="2"/>
      <c r="MIR164" s="2"/>
      <c r="MIS164" s="2"/>
      <c r="MIT164" s="2"/>
      <c r="MIU164" s="2"/>
      <c r="MIV164" s="2"/>
      <c r="MIW164" s="2"/>
      <c r="MIX164" s="2"/>
      <c r="MIY164" s="2"/>
      <c r="MIZ164" s="2"/>
      <c r="MJA164" s="2"/>
      <c r="MJB164" s="2"/>
      <c r="MJC164" s="2"/>
      <c r="MJD164" s="2"/>
      <c r="MJE164" s="2"/>
      <c r="MJF164" s="2"/>
      <c r="MJG164" s="2"/>
      <c r="MJH164" s="2"/>
      <c r="MJI164" s="2"/>
      <c r="MJJ164" s="2"/>
      <c r="MJK164" s="2"/>
      <c r="MJL164" s="2"/>
      <c r="MJM164" s="2"/>
      <c r="MJN164" s="2"/>
      <c r="MJO164" s="2"/>
      <c r="MJP164" s="2"/>
      <c r="MJQ164" s="2"/>
      <c r="MJR164" s="2"/>
      <c r="MJS164" s="2"/>
      <c r="MJT164" s="2"/>
      <c r="MJU164" s="2"/>
      <c r="MJV164" s="2"/>
      <c r="MJW164" s="2"/>
      <c r="MJX164" s="2"/>
      <c r="MJY164" s="2"/>
      <c r="MJZ164" s="2"/>
      <c r="MKA164" s="2"/>
      <c r="MKB164" s="2"/>
      <c r="MKC164" s="2"/>
      <c r="MKD164" s="2"/>
      <c r="MKE164" s="2"/>
      <c r="MKF164" s="2"/>
      <c r="MKG164" s="2"/>
      <c r="MKH164" s="2"/>
      <c r="MKI164" s="2"/>
      <c r="MKJ164" s="2"/>
      <c r="MKK164" s="2"/>
      <c r="MKL164" s="2"/>
      <c r="MKM164" s="2"/>
      <c r="MKN164" s="2"/>
      <c r="MKO164" s="2"/>
      <c r="MKP164" s="2"/>
      <c r="MKQ164" s="2"/>
      <c r="MKR164" s="2"/>
      <c r="MKS164" s="2"/>
      <c r="MKT164" s="2"/>
      <c r="MKU164" s="2"/>
      <c r="MKV164" s="2"/>
      <c r="MKW164" s="2"/>
      <c r="MKX164" s="2"/>
      <c r="MKY164" s="2"/>
      <c r="MKZ164" s="2"/>
      <c r="MLA164" s="2"/>
      <c r="MLB164" s="2"/>
      <c r="MLC164" s="2"/>
      <c r="MLD164" s="2"/>
      <c r="MLE164" s="2"/>
      <c r="MLF164" s="2"/>
      <c r="MLG164" s="2"/>
      <c r="MLH164" s="2"/>
      <c r="MLI164" s="2"/>
      <c r="MLJ164" s="2"/>
      <c r="MLK164" s="2"/>
      <c r="MLL164" s="2"/>
      <c r="MLM164" s="2"/>
      <c r="MLN164" s="2"/>
      <c r="MLO164" s="2"/>
      <c r="MLP164" s="2"/>
      <c r="MLQ164" s="2"/>
      <c r="MLR164" s="2"/>
      <c r="MLS164" s="2"/>
      <c r="MLT164" s="2"/>
      <c r="MLU164" s="2"/>
      <c r="MLV164" s="2"/>
      <c r="MLW164" s="2"/>
      <c r="MLX164" s="2"/>
      <c r="MLY164" s="2"/>
      <c r="MLZ164" s="2"/>
      <c r="MMA164" s="2"/>
      <c r="MMB164" s="2"/>
      <c r="MMC164" s="2"/>
      <c r="MMD164" s="2"/>
      <c r="MME164" s="2"/>
      <c r="MMF164" s="2"/>
      <c r="MMG164" s="2"/>
      <c r="MMH164" s="2"/>
      <c r="MMI164" s="2"/>
      <c r="MMJ164" s="2"/>
      <c r="MMK164" s="2"/>
      <c r="MML164" s="2"/>
      <c r="MMM164" s="2"/>
      <c r="MMN164" s="2"/>
      <c r="MMO164" s="2"/>
      <c r="MMP164" s="2"/>
      <c r="MMQ164" s="2"/>
      <c r="MMR164" s="2"/>
      <c r="MMS164" s="2"/>
      <c r="MMT164" s="2"/>
      <c r="MMU164" s="2"/>
      <c r="MMV164" s="2"/>
      <c r="MMW164" s="2"/>
      <c r="MMX164" s="2"/>
      <c r="MMY164" s="2"/>
      <c r="MMZ164" s="2"/>
      <c r="MNA164" s="2"/>
      <c r="MNB164" s="2"/>
      <c r="MNC164" s="2"/>
      <c r="MND164" s="2"/>
      <c r="MNE164" s="2"/>
      <c r="MNF164" s="2"/>
      <c r="MNG164" s="2"/>
      <c r="MNH164" s="2"/>
      <c r="MNI164" s="2"/>
      <c r="MNJ164" s="2"/>
      <c r="MNK164" s="2"/>
      <c r="MNL164" s="2"/>
      <c r="MNM164" s="2"/>
      <c r="MNN164" s="2"/>
      <c r="MNO164" s="2"/>
      <c r="MNP164" s="2"/>
      <c r="MNQ164" s="2"/>
      <c r="MNR164" s="2"/>
      <c r="MNS164" s="2"/>
      <c r="MNT164" s="2"/>
      <c r="MNU164" s="2"/>
      <c r="MNV164" s="2"/>
      <c r="MNW164" s="2"/>
      <c r="MNX164" s="2"/>
      <c r="MNY164" s="2"/>
      <c r="MNZ164" s="2"/>
      <c r="MOA164" s="2"/>
      <c r="MOB164" s="2"/>
      <c r="MOC164" s="2"/>
      <c r="MOD164" s="2"/>
      <c r="MOE164" s="2"/>
      <c r="MOF164" s="2"/>
      <c r="MOG164" s="2"/>
      <c r="MOH164" s="2"/>
      <c r="MOI164" s="2"/>
      <c r="MOJ164" s="2"/>
      <c r="MOK164" s="2"/>
      <c r="MOL164" s="2"/>
      <c r="MOM164" s="2"/>
      <c r="MON164" s="2"/>
      <c r="MOO164" s="2"/>
      <c r="MOP164" s="2"/>
      <c r="MOQ164" s="2"/>
      <c r="MOR164" s="2"/>
      <c r="MOS164" s="2"/>
      <c r="MOT164" s="2"/>
      <c r="MOU164" s="2"/>
      <c r="MOV164" s="2"/>
      <c r="MOW164" s="2"/>
      <c r="MOX164" s="2"/>
      <c r="MOY164" s="2"/>
      <c r="MOZ164" s="2"/>
      <c r="MPA164" s="2"/>
      <c r="MPB164" s="2"/>
      <c r="MPC164" s="2"/>
      <c r="MPD164" s="2"/>
      <c r="MPE164" s="2"/>
      <c r="MPF164" s="2"/>
      <c r="MPG164" s="2"/>
      <c r="MPH164" s="2"/>
      <c r="MPI164" s="2"/>
      <c r="MPJ164" s="2"/>
      <c r="MPK164" s="2"/>
      <c r="MPL164" s="2"/>
      <c r="MPM164" s="2"/>
      <c r="MPN164" s="2"/>
      <c r="MPO164" s="2"/>
      <c r="MPP164" s="2"/>
      <c r="MPQ164" s="2"/>
      <c r="MPR164" s="2"/>
      <c r="MPS164" s="2"/>
      <c r="MPT164" s="2"/>
      <c r="MPU164" s="2"/>
      <c r="MPV164" s="2"/>
      <c r="MPW164" s="2"/>
      <c r="MPX164" s="2"/>
      <c r="MPY164" s="2"/>
      <c r="MPZ164" s="2"/>
      <c r="MQA164" s="2"/>
      <c r="MQB164" s="2"/>
      <c r="MQC164" s="2"/>
      <c r="MQD164" s="2"/>
      <c r="MQE164" s="2"/>
      <c r="MQF164" s="2"/>
      <c r="MQG164" s="2"/>
      <c r="MQH164" s="2"/>
      <c r="MQI164" s="2"/>
      <c r="MQJ164" s="2"/>
      <c r="MQK164" s="2"/>
      <c r="MQL164" s="2"/>
      <c r="MQM164" s="2"/>
      <c r="MQN164" s="2"/>
      <c r="MQO164" s="2"/>
      <c r="MQP164" s="2"/>
      <c r="MQQ164" s="2"/>
      <c r="MQR164" s="2"/>
      <c r="MQS164" s="2"/>
      <c r="MQT164" s="2"/>
      <c r="MQU164" s="2"/>
      <c r="MQV164" s="2"/>
      <c r="MQW164" s="2"/>
      <c r="MQX164" s="2"/>
      <c r="MQY164" s="2"/>
      <c r="MQZ164" s="2"/>
      <c r="MRA164" s="2"/>
      <c r="MRB164" s="2"/>
      <c r="MRC164" s="2"/>
      <c r="MRD164" s="2"/>
      <c r="MRE164" s="2"/>
      <c r="MRF164" s="2"/>
      <c r="MRG164" s="2"/>
      <c r="MRH164" s="2"/>
      <c r="MRI164" s="2"/>
      <c r="MRJ164" s="2"/>
      <c r="MRK164" s="2"/>
      <c r="MRL164" s="2"/>
      <c r="MRM164" s="2"/>
      <c r="MRN164" s="2"/>
      <c r="MRO164" s="2"/>
      <c r="MRP164" s="2"/>
      <c r="MRQ164" s="2"/>
      <c r="MRR164" s="2"/>
      <c r="MRS164" s="2"/>
      <c r="MRT164" s="2"/>
      <c r="MRU164" s="2"/>
      <c r="MRV164" s="2"/>
      <c r="MRW164" s="2"/>
      <c r="MRX164" s="2"/>
      <c r="MRY164" s="2"/>
      <c r="MRZ164" s="2"/>
      <c r="MSA164" s="2"/>
      <c r="MSB164" s="2"/>
      <c r="MSC164" s="2"/>
      <c r="MSD164" s="2"/>
      <c r="MSE164" s="2"/>
      <c r="MSF164" s="2"/>
      <c r="MSG164" s="2"/>
      <c r="MSH164" s="2"/>
      <c r="MSI164" s="2"/>
      <c r="MSJ164" s="2"/>
      <c r="MSK164" s="2"/>
      <c r="MSL164" s="2"/>
      <c r="MSM164" s="2"/>
      <c r="MSN164" s="2"/>
      <c r="MSO164" s="2"/>
      <c r="MSP164" s="2"/>
      <c r="MSQ164" s="2"/>
      <c r="MSR164" s="2"/>
      <c r="MSS164" s="2"/>
      <c r="MST164" s="2"/>
      <c r="MSU164" s="2"/>
      <c r="MSV164" s="2"/>
      <c r="MSW164" s="2"/>
      <c r="MSX164" s="2"/>
      <c r="MSY164" s="2"/>
      <c r="MSZ164" s="2"/>
      <c r="MTA164" s="2"/>
      <c r="MTB164" s="2"/>
      <c r="MTC164" s="2"/>
      <c r="MTD164" s="2"/>
      <c r="MTE164" s="2"/>
      <c r="MTF164" s="2"/>
      <c r="MTG164" s="2"/>
      <c r="MTH164" s="2"/>
      <c r="MTI164" s="2"/>
      <c r="MTJ164" s="2"/>
      <c r="MTK164" s="2"/>
      <c r="MTL164" s="2"/>
      <c r="MTM164" s="2"/>
      <c r="MTN164" s="2"/>
      <c r="MTO164" s="2"/>
      <c r="MTP164" s="2"/>
      <c r="MTQ164" s="2"/>
      <c r="MTR164" s="2"/>
      <c r="MTS164" s="2"/>
      <c r="MTT164" s="2"/>
      <c r="MTU164" s="2"/>
      <c r="MTV164" s="2"/>
      <c r="MTW164" s="2"/>
      <c r="MTX164" s="2"/>
      <c r="MTY164" s="2"/>
      <c r="MTZ164" s="2"/>
      <c r="MUA164" s="2"/>
      <c r="MUB164" s="2"/>
      <c r="MUC164" s="2"/>
      <c r="MUD164" s="2"/>
      <c r="MUE164" s="2"/>
      <c r="MUF164" s="2"/>
      <c r="MUG164" s="2"/>
      <c r="MUH164" s="2"/>
      <c r="MUI164" s="2"/>
      <c r="MUJ164" s="2"/>
      <c r="MUK164" s="2"/>
      <c r="MUL164" s="2"/>
      <c r="MUM164" s="2"/>
      <c r="MUN164" s="2"/>
      <c r="MUO164" s="2"/>
      <c r="MUP164" s="2"/>
      <c r="MUQ164" s="2"/>
      <c r="MUR164" s="2"/>
      <c r="MUS164" s="2"/>
      <c r="MUT164" s="2"/>
      <c r="MUU164" s="2"/>
      <c r="MUV164" s="2"/>
      <c r="MUW164" s="2"/>
      <c r="MUX164" s="2"/>
      <c r="MUY164" s="2"/>
      <c r="MUZ164" s="2"/>
      <c r="MVA164" s="2"/>
      <c r="MVB164" s="2"/>
      <c r="MVC164" s="2"/>
      <c r="MVD164" s="2"/>
      <c r="MVE164" s="2"/>
      <c r="MVF164" s="2"/>
      <c r="MVG164" s="2"/>
      <c r="MVH164" s="2"/>
      <c r="MVI164" s="2"/>
      <c r="MVJ164" s="2"/>
      <c r="MVK164" s="2"/>
      <c r="MVL164" s="2"/>
      <c r="MVM164" s="2"/>
      <c r="MVN164" s="2"/>
      <c r="MVO164" s="2"/>
      <c r="MVP164" s="2"/>
      <c r="MVQ164" s="2"/>
      <c r="MVR164" s="2"/>
      <c r="MVS164" s="2"/>
      <c r="MVT164" s="2"/>
      <c r="MVU164" s="2"/>
      <c r="MVV164" s="2"/>
      <c r="MVW164" s="2"/>
      <c r="MVX164" s="2"/>
      <c r="MVY164" s="2"/>
      <c r="MVZ164" s="2"/>
      <c r="MWA164" s="2"/>
      <c r="MWB164" s="2"/>
      <c r="MWC164" s="2"/>
      <c r="MWD164" s="2"/>
      <c r="MWE164" s="2"/>
      <c r="MWF164" s="2"/>
      <c r="MWG164" s="2"/>
      <c r="MWH164" s="2"/>
      <c r="MWI164" s="2"/>
      <c r="MWJ164" s="2"/>
      <c r="MWK164" s="2"/>
      <c r="MWL164" s="2"/>
      <c r="MWM164" s="2"/>
      <c r="MWN164" s="2"/>
      <c r="MWO164" s="2"/>
      <c r="MWP164" s="2"/>
      <c r="MWQ164" s="2"/>
      <c r="MWR164" s="2"/>
      <c r="MWS164" s="2"/>
      <c r="MWT164" s="2"/>
      <c r="MWU164" s="2"/>
      <c r="MWV164" s="2"/>
      <c r="MWW164" s="2"/>
      <c r="MWX164" s="2"/>
      <c r="MWY164" s="2"/>
      <c r="MWZ164" s="2"/>
      <c r="MXA164" s="2"/>
      <c r="MXB164" s="2"/>
      <c r="MXC164" s="2"/>
      <c r="MXD164" s="2"/>
      <c r="MXE164" s="2"/>
      <c r="MXF164" s="2"/>
      <c r="MXG164" s="2"/>
      <c r="MXH164" s="2"/>
      <c r="MXI164" s="2"/>
      <c r="MXJ164" s="2"/>
      <c r="MXK164" s="2"/>
      <c r="MXL164" s="2"/>
      <c r="MXM164" s="2"/>
      <c r="MXN164" s="2"/>
      <c r="MXO164" s="2"/>
      <c r="MXP164" s="2"/>
      <c r="MXQ164" s="2"/>
      <c r="MXR164" s="2"/>
      <c r="MXS164" s="2"/>
      <c r="MXT164" s="2"/>
      <c r="MXU164" s="2"/>
      <c r="MXV164" s="2"/>
      <c r="MXW164" s="2"/>
      <c r="MXX164" s="2"/>
      <c r="MXY164" s="2"/>
      <c r="MXZ164" s="2"/>
      <c r="MYA164" s="2"/>
      <c r="MYB164" s="2"/>
      <c r="MYC164" s="2"/>
      <c r="MYD164" s="2"/>
      <c r="MYE164" s="2"/>
      <c r="MYF164" s="2"/>
      <c r="MYG164" s="2"/>
      <c r="MYH164" s="2"/>
      <c r="MYI164" s="2"/>
      <c r="MYJ164" s="2"/>
      <c r="MYK164" s="2"/>
      <c r="MYL164" s="2"/>
      <c r="MYM164" s="2"/>
      <c r="MYN164" s="2"/>
      <c r="MYO164" s="2"/>
      <c r="MYP164" s="2"/>
      <c r="MYQ164" s="2"/>
      <c r="MYR164" s="2"/>
      <c r="MYS164" s="2"/>
      <c r="MYT164" s="2"/>
      <c r="MYU164" s="2"/>
      <c r="MYV164" s="2"/>
      <c r="MYW164" s="2"/>
      <c r="MYX164" s="2"/>
      <c r="MYY164" s="2"/>
      <c r="MYZ164" s="2"/>
      <c r="MZA164" s="2"/>
      <c r="MZB164" s="2"/>
      <c r="MZC164" s="2"/>
      <c r="MZD164" s="2"/>
      <c r="MZE164" s="2"/>
      <c r="MZF164" s="2"/>
      <c r="MZG164" s="2"/>
      <c r="MZH164" s="2"/>
      <c r="MZI164" s="2"/>
      <c r="MZJ164" s="2"/>
      <c r="MZK164" s="2"/>
      <c r="MZL164" s="2"/>
      <c r="MZM164" s="2"/>
      <c r="MZN164" s="2"/>
      <c r="MZO164" s="2"/>
      <c r="MZP164" s="2"/>
      <c r="MZQ164" s="2"/>
      <c r="MZR164" s="2"/>
      <c r="MZS164" s="2"/>
      <c r="MZT164" s="2"/>
      <c r="MZU164" s="2"/>
      <c r="MZV164" s="2"/>
      <c r="MZW164" s="2"/>
      <c r="MZX164" s="2"/>
      <c r="MZY164" s="2"/>
      <c r="MZZ164" s="2"/>
      <c r="NAA164" s="2"/>
      <c r="NAB164" s="2"/>
      <c r="NAC164" s="2"/>
      <c r="NAD164" s="2"/>
      <c r="NAE164" s="2"/>
      <c r="NAF164" s="2"/>
      <c r="NAG164" s="2"/>
      <c r="NAH164" s="2"/>
      <c r="NAI164" s="2"/>
      <c r="NAJ164" s="2"/>
      <c r="NAK164" s="2"/>
      <c r="NAL164" s="2"/>
      <c r="NAM164" s="2"/>
      <c r="NAN164" s="2"/>
      <c r="NAO164" s="2"/>
      <c r="NAP164" s="2"/>
      <c r="NAQ164" s="2"/>
      <c r="NAR164" s="2"/>
      <c r="NAS164" s="2"/>
      <c r="NAT164" s="2"/>
      <c r="NAU164" s="2"/>
      <c r="NAV164" s="2"/>
      <c r="NAW164" s="2"/>
      <c r="NAX164" s="2"/>
      <c r="NAY164" s="2"/>
      <c r="NAZ164" s="2"/>
      <c r="NBA164" s="2"/>
      <c r="NBB164" s="2"/>
      <c r="NBC164" s="2"/>
      <c r="NBD164" s="2"/>
      <c r="NBE164" s="2"/>
      <c r="NBF164" s="2"/>
      <c r="NBG164" s="2"/>
      <c r="NBH164" s="2"/>
      <c r="NBI164" s="2"/>
      <c r="NBJ164" s="2"/>
      <c r="NBK164" s="2"/>
      <c r="NBL164" s="2"/>
      <c r="NBM164" s="2"/>
      <c r="NBN164" s="2"/>
      <c r="NBO164" s="2"/>
      <c r="NBP164" s="2"/>
      <c r="NBQ164" s="2"/>
      <c r="NBR164" s="2"/>
      <c r="NBS164" s="2"/>
      <c r="NBT164" s="2"/>
      <c r="NBU164" s="2"/>
      <c r="NBV164" s="2"/>
      <c r="NBW164" s="2"/>
      <c r="NBX164" s="2"/>
      <c r="NBY164" s="2"/>
      <c r="NBZ164" s="2"/>
      <c r="NCA164" s="2"/>
      <c r="NCB164" s="2"/>
      <c r="NCC164" s="2"/>
      <c r="NCD164" s="2"/>
      <c r="NCE164" s="2"/>
      <c r="NCF164" s="2"/>
      <c r="NCG164" s="2"/>
      <c r="NCH164" s="2"/>
      <c r="NCI164" s="2"/>
      <c r="NCJ164" s="2"/>
      <c r="NCK164" s="2"/>
      <c r="NCL164" s="2"/>
      <c r="NCM164" s="2"/>
      <c r="NCN164" s="2"/>
      <c r="NCO164" s="2"/>
      <c r="NCP164" s="2"/>
      <c r="NCQ164" s="2"/>
      <c r="NCR164" s="2"/>
      <c r="NCS164" s="2"/>
      <c r="NCT164" s="2"/>
      <c r="NCU164" s="2"/>
      <c r="NCV164" s="2"/>
      <c r="NCW164" s="2"/>
      <c r="NCX164" s="2"/>
      <c r="NCY164" s="2"/>
      <c r="NCZ164" s="2"/>
      <c r="NDA164" s="2"/>
      <c r="NDB164" s="2"/>
      <c r="NDC164" s="2"/>
      <c r="NDD164" s="2"/>
      <c r="NDE164" s="2"/>
      <c r="NDF164" s="2"/>
      <c r="NDG164" s="2"/>
      <c r="NDH164" s="2"/>
      <c r="NDI164" s="2"/>
      <c r="NDJ164" s="2"/>
      <c r="NDK164" s="2"/>
      <c r="NDL164" s="2"/>
      <c r="NDM164" s="2"/>
      <c r="NDN164" s="2"/>
      <c r="NDO164" s="2"/>
      <c r="NDP164" s="2"/>
      <c r="NDQ164" s="2"/>
      <c r="NDR164" s="2"/>
      <c r="NDS164" s="2"/>
      <c r="NDT164" s="2"/>
      <c r="NDU164" s="2"/>
      <c r="NDV164" s="2"/>
      <c r="NDW164" s="2"/>
      <c r="NDX164" s="2"/>
      <c r="NDY164" s="2"/>
      <c r="NDZ164" s="2"/>
      <c r="NEA164" s="2"/>
      <c r="NEB164" s="2"/>
      <c r="NEC164" s="2"/>
      <c r="NED164" s="2"/>
      <c r="NEE164" s="2"/>
      <c r="NEF164" s="2"/>
      <c r="NEG164" s="2"/>
      <c r="NEH164" s="2"/>
      <c r="NEI164" s="2"/>
      <c r="NEJ164" s="2"/>
      <c r="NEK164" s="2"/>
      <c r="NEL164" s="2"/>
      <c r="NEM164" s="2"/>
      <c r="NEN164" s="2"/>
      <c r="NEO164" s="2"/>
      <c r="NEP164" s="2"/>
      <c r="NEQ164" s="2"/>
      <c r="NER164" s="2"/>
      <c r="NES164" s="2"/>
      <c r="NET164" s="2"/>
      <c r="NEU164" s="2"/>
      <c r="NEV164" s="2"/>
      <c r="NEW164" s="2"/>
      <c r="NEX164" s="2"/>
      <c r="NEY164" s="2"/>
      <c r="NEZ164" s="2"/>
      <c r="NFA164" s="2"/>
      <c r="NFB164" s="2"/>
      <c r="NFC164" s="2"/>
      <c r="NFD164" s="2"/>
      <c r="NFE164" s="2"/>
      <c r="NFF164" s="2"/>
      <c r="NFG164" s="2"/>
      <c r="NFH164" s="2"/>
      <c r="NFI164" s="2"/>
      <c r="NFJ164" s="2"/>
      <c r="NFK164" s="2"/>
      <c r="NFL164" s="2"/>
      <c r="NFM164" s="2"/>
      <c r="NFN164" s="2"/>
      <c r="NFO164" s="2"/>
      <c r="NFP164" s="2"/>
      <c r="NFQ164" s="2"/>
      <c r="NFR164" s="2"/>
      <c r="NFS164" s="2"/>
      <c r="NFT164" s="2"/>
      <c r="NFU164" s="2"/>
      <c r="NFV164" s="2"/>
      <c r="NFW164" s="2"/>
      <c r="NFX164" s="2"/>
      <c r="NFY164" s="2"/>
      <c r="NFZ164" s="2"/>
      <c r="NGA164" s="2"/>
      <c r="NGB164" s="2"/>
      <c r="NGC164" s="2"/>
      <c r="NGD164" s="2"/>
      <c r="NGE164" s="2"/>
      <c r="NGF164" s="2"/>
      <c r="NGG164" s="2"/>
      <c r="NGH164" s="2"/>
      <c r="NGI164" s="2"/>
      <c r="NGJ164" s="2"/>
      <c r="NGK164" s="2"/>
      <c r="NGL164" s="2"/>
      <c r="NGM164" s="2"/>
      <c r="NGN164" s="2"/>
      <c r="NGO164" s="2"/>
      <c r="NGP164" s="2"/>
      <c r="NGQ164" s="2"/>
      <c r="NGR164" s="2"/>
      <c r="NGS164" s="2"/>
      <c r="NGT164" s="2"/>
      <c r="NGU164" s="2"/>
      <c r="NGV164" s="2"/>
      <c r="NGW164" s="2"/>
      <c r="NGX164" s="2"/>
      <c r="NGY164" s="2"/>
      <c r="NGZ164" s="2"/>
      <c r="NHA164" s="2"/>
      <c r="NHB164" s="2"/>
      <c r="NHC164" s="2"/>
      <c r="NHD164" s="2"/>
      <c r="NHE164" s="2"/>
      <c r="NHF164" s="2"/>
      <c r="NHG164" s="2"/>
      <c r="NHH164" s="2"/>
      <c r="NHI164" s="2"/>
      <c r="NHJ164" s="2"/>
      <c r="NHK164" s="2"/>
      <c r="NHL164" s="2"/>
      <c r="NHM164" s="2"/>
      <c r="NHN164" s="2"/>
      <c r="NHO164" s="2"/>
      <c r="NHP164" s="2"/>
      <c r="NHQ164" s="2"/>
      <c r="NHR164" s="2"/>
      <c r="NHS164" s="2"/>
      <c r="NHT164" s="2"/>
      <c r="NHU164" s="2"/>
      <c r="NHV164" s="2"/>
      <c r="NHW164" s="2"/>
      <c r="NHX164" s="2"/>
      <c r="NHY164" s="2"/>
      <c r="NHZ164" s="2"/>
      <c r="NIA164" s="2"/>
      <c r="NIB164" s="2"/>
      <c r="NIC164" s="2"/>
      <c r="NID164" s="2"/>
      <c r="NIE164" s="2"/>
      <c r="NIF164" s="2"/>
      <c r="NIG164" s="2"/>
      <c r="NIH164" s="2"/>
      <c r="NII164" s="2"/>
      <c r="NIJ164" s="2"/>
      <c r="NIK164" s="2"/>
      <c r="NIL164" s="2"/>
      <c r="NIM164" s="2"/>
      <c r="NIN164" s="2"/>
      <c r="NIO164" s="2"/>
      <c r="NIP164" s="2"/>
      <c r="NIQ164" s="2"/>
      <c r="NIR164" s="2"/>
      <c r="NIS164" s="2"/>
      <c r="NIT164" s="2"/>
      <c r="NIU164" s="2"/>
      <c r="NIV164" s="2"/>
      <c r="NIW164" s="2"/>
      <c r="NIX164" s="2"/>
      <c r="NIY164" s="2"/>
      <c r="NIZ164" s="2"/>
      <c r="NJA164" s="2"/>
      <c r="NJB164" s="2"/>
      <c r="NJC164" s="2"/>
      <c r="NJD164" s="2"/>
      <c r="NJE164" s="2"/>
      <c r="NJF164" s="2"/>
      <c r="NJG164" s="2"/>
      <c r="NJH164" s="2"/>
      <c r="NJI164" s="2"/>
      <c r="NJJ164" s="2"/>
      <c r="NJK164" s="2"/>
      <c r="NJL164" s="2"/>
      <c r="NJM164" s="2"/>
      <c r="NJN164" s="2"/>
      <c r="NJO164" s="2"/>
      <c r="NJP164" s="2"/>
      <c r="NJQ164" s="2"/>
      <c r="NJR164" s="2"/>
      <c r="NJS164" s="2"/>
      <c r="NJT164" s="2"/>
      <c r="NJU164" s="2"/>
      <c r="NJV164" s="2"/>
      <c r="NJW164" s="2"/>
      <c r="NJX164" s="2"/>
      <c r="NJY164" s="2"/>
      <c r="NJZ164" s="2"/>
      <c r="NKA164" s="2"/>
      <c r="NKB164" s="2"/>
      <c r="NKC164" s="2"/>
      <c r="NKD164" s="2"/>
      <c r="NKE164" s="2"/>
      <c r="NKF164" s="2"/>
      <c r="NKG164" s="2"/>
      <c r="NKH164" s="2"/>
      <c r="NKI164" s="2"/>
      <c r="NKJ164" s="2"/>
      <c r="NKK164" s="2"/>
      <c r="NKL164" s="2"/>
      <c r="NKM164" s="2"/>
      <c r="NKN164" s="2"/>
      <c r="NKO164" s="2"/>
      <c r="NKP164" s="2"/>
      <c r="NKQ164" s="2"/>
      <c r="NKR164" s="2"/>
      <c r="NKS164" s="2"/>
      <c r="NKT164" s="2"/>
      <c r="NKU164" s="2"/>
      <c r="NKV164" s="2"/>
      <c r="NKW164" s="2"/>
      <c r="NKX164" s="2"/>
      <c r="NKY164" s="2"/>
      <c r="NKZ164" s="2"/>
      <c r="NLA164" s="2"/>
      <c r="NLB164" s="2"/>
      <c r="NLC164" s="2"/>
      <c r="NLD164" s="2"/>
      <c r="NLE164" s="2"/>
      <c r="NLF164" s="2"/>
      <c r="NLG164" s="2"/>
      <c r="NLH164" s="2"/>
      <c r="NLI164" s="2"/>
      <c r="NLJ164" s="2"/>
      <c r="NLK164" s="2"/>
      <c r="NLL164" s="2"/>
      <c r="NLM164" s="2"/>
      <c r="NLN164" s="2"/>
      <c r="NLO164" s="2"/>
      <c r="NLP164" s="2"/>
      <c r="NLQ164" s="2"/>
      <c r="NLR164" s="2"/>
      <c r="NLS164" s="2"/>
      <c r="NLT164" s="2"/>
      <c r="NLU164" s="2"/>
      <c r="NLV164" s="2"/>
      <c r="NLW164" s="2"/>
      <c r="NLX164" s="2"/>
      <c r="NLY164" s="2"/>
      <c r="NLZ164" s="2"/>
      <c r="NMA164" s="2"/>
      <c r="NMB164" s="2"/>
      <c r="NMC164" s="2"/>
      <c r="NMD164" s="2"/>
      <c r="NME164" s="2"/>
      <c r="NMF164" s="2"/>
      <c r="NMG164" s="2"/>
      <c r="NMH164" s="2"/>
      <c r="NMI164" s="2"/>
      <c r="NMJ164" s="2"/>
      <c r="NMK164" s="2"/>
      <c r="NML164" s="2"/>
      <c r="NMM164" s="2"/>
      <c r="NMN164" s="2"/>
      <c r="NMO164" s="2"/>
      <c r="NMP164" s="2"/>
      <c r="NMQ164" s="2"/>
      <c r="NMR164" s="2"/>
      <c r="NMS164" s="2"/>
      <c r="NMT164" s="2"/>
      <c r="NMU164" s="2"/>
      <c r="NMV164" s="2"/>
      <c r="NMW164" s="2"/>
      <c r="NMX164" s="2"/>
      <c r="NMY164" s="2"/>
      <c r="NMZ164" s="2"/>
      <c r="NNA164" s="2"/>
      <c r="NNB164" s="2"/>
      <c r="NNC164" s="2"/>
      <c r="NND164" s="2"/>
      <c r="NNE164" s="2"/>
      <c r="NNF164" s="2"/>
      <c r="NNG164" s="2"/>
      <c r="NNH164" s="2"/>
      <c r="NNI164" s="2"/>
      <c r="NNJ164" s="2"/>
      <c r="NNK164" s="2"/>
      <c r="NNL164" s="2"/>
      <c r="NNM164" s="2"/>
      <c r="NNN164" s="2"/>
      <c r="NNO164" s="2"/>
      <c r="NNP164" s="2"/>
      <c r="NNQ164" s="2"/>
      <c r="NNR164" s="2"/>
      <c r="NNS164" s="2"/>
      <c r="NNT164" s="2"/>
      <c r="NNU164" s="2"/>
      <c r="NNV164" s="2"/>
      <c r="NNW164" s="2"/>
      <c r="NNX164" s="2"/>
      <c r="NNY164" s="2"/>
      <c r="NNZ164" s="2"/>
      <c r="NOA164" s="2"/>
      <c r="NOB164" s="2"/>
      <c r="NOC164" s="2"/>
      <c r="NOD164" s="2"/>
      <c r="NOE164" s="2"/>
      <c r="NOF164" s="2"/>
      <c r="NOG164" s="2"/>
      <c r="NOH164" s="2"/>
      <c r="NOI164" s="2"/>
      <c r="NOJ164" s="2"/>
      <c r="NOK164" s="2"/>
      <c r="NOL164" s="2"/>
      <c r="NOM164" s="2"/>
      <c r="NON164" s="2"/>
      <c r="NOO164" s="2"/>
      <c r="NOP164" s="2"/>
      <c r="NOQ164" s="2"/>
      <c r="NOR164" s="2"/>
      <c r="NOS164" s="2"/>
      <c r="NOT164" s="2"/>
      <c r="NOU164" s="2"/>
      <c r="NOV164" s="2"/>
      <c r="NOW164" s="2"/>
      <c r="NOX164" s="2"/>
      <c r="NOY164" s="2"/>
      <c r="NOZ164" s="2"/>
      <c r="NPA164" s="2"/>
      <c r="NPB164" s="2"/>
      <c r="NPC164" s="2"/>
      <c r="NPD164" s="2"/>
      <c r="NPE164" s="2"/>
      <c r="NPF164" s="2"/>
      <c r="NPG164" s="2"/>
      <c r="NPH164" s="2"/>
      <c r="NPI164" s="2"/>
      <c r="NPJ164" s="2"/>
      <c r="NPK164" s="2"/>
      <c r="NPL164" s="2"/>
      <c r="NPM164" s="2"/>
      <c r="NPN164" s="2"/>
      <c r="NPO164" s="2"/>
      <c r="NPP164" s="2"/>
      <c r="NPQ164" s="2"/>
      <c r="NPR164" s="2"/>
      <c r="NPS164" s="2"/>
      <c r="NPT164" s="2"/>
      <c r="NPU164" s="2"/>
      <c r="NPV164" s="2"/>
      <c r="NPW164" s="2"/>
      <c r="NPX164" s="2"/>
      <c r="NPY164" s="2"/>
      <c r="NPZ164" s="2"/>
      <c r="NQA164" s="2"/>
      <c r="NQB164" s="2"/>
      <c r="NQC164" s="2"/>
      <c r="NQD164" s="2"/>
      <c r="NQE164" s="2"/>
      <c r="NQF164" s="2"/>
      <c r="NQG164" s="2"/>
      <c r="NQH164" s="2"/>
      <c r="NQI164" s="2"/>
      <c r="NQJ164" s="2"/>
      <c r="NQK164" s="2"/>
      <c r="NQL164" s="2"/>
      <c r="NQM164" s="2"/>
      <c r="NQN164" s="2"/>
      <c r="NQO164" s="2"/>
      <c r="NQP164" s="2"/>
      <c r="NQQ164" s="2"/>
      <c r="NQR164" s="2"/>
      <c r="NQS164" s="2"/>
      <c r="NQT164" s="2"/>
      <c r="NQU164" s="2"/>
      <c r="NQV164" s="2"/>
      <c r="NQW164" s="2"/>
      <c r="NQX164" s="2"/>
      <c r="NQY164" s="2"/>
      <c r="NQZ164" s="2"/>
      <c r="NRA164" s="2"/>
      <c r="NRB164" s="2"/>
      <c r="NRC164" s="2"/>
      <c r="NRD164" s="2"/>
      <c r="NRE164" s="2"/>
      <c r="NRF164" s="2"/>
      <c r="NRG164" s="2"/>
      <c r="NRH164" s="2"/>
      <c r="NRI164" s="2"/>
      <c r="NRJ164" s="2"/>
      <c r="NRK164" s="2"/>
      <c r="NRL164" s="2"/>
      <c r="NRM164" s="2"/>
      <c r="NRN164" s="2"/>
      <c r="NRO164" s="2"/>
      <c r="NRP164" s="2"/>
      <c r="NRQ164" s="2"/>
      <c r="NRR164" s="2"/>
      <c r="NRS164" s="2"/>
      <c r="NRT164" s="2"/>
      <c r="NRU164" s="2"/>
      <c r="NRV164" s="2"/>
      <c r="NRW164" s="2"/>
      <c r="NRX164" s="2"/>
      <c r="NRY164" s="2"/>
      <c r="NRZ164" s="2"/>
      <c r="NSA164" s="2"/>
      <c r="NSB164" s="2"/>
      <c r="NSC164" s="2"/>
      <c r="NSD164" s="2"/>
      <c r="NSE164" s="2"/>
      <c r="NSF164" s="2"/>
      <c r="NSG164" s="2"/>
      <c r="NSH164" s="2"/>
      <c r="NSI164" s="2"/>
      <c r="NSJ164" s="2"/>
      <c r="NSK164" s="2"/>
      <c r="NSL164" s="2"/>
      <c r="NSM164" s="2"/>
      <c r="NSN164" s="2"/>
      <c r="NSO164" s="2"/>
      <c r="NSP164" s="2"/>
      <c r="NSQ164" s="2"/>
      <c r="NSR164" s="2"/>
      <c r="NSS164" s="2"/>
      <c r="NST164" s="2"/>
      <c r="NSU164" s="2"/>
      <c r="NSV164" s="2"/>
      <c r="NSW164" s="2"/>
      <c r="NSX164" s="2"/>
      <c r="NSY164" s="2"/>
      <c r="NSZ164" s="2"/>
      <c r="NTA164" s="2"/>
      <c r="NTB164" s="2"/>
      <c r="NTC164" s="2"/>
      <c r="NTD164" s="2"/>
      <c r="NTE164" s="2"/>
      <c r="NTF164" s="2"/>
      <c r="NTG164" s="2"/>
      <c r="NTH164" s="2"/>
      <c r="NTI164" s="2"/>
      <c r="NTJ164" s="2"/>
      <c r="NTK164" s="2"/>
      <c r="NTL164" s="2"/>
      <c r="NTM164" s="2"/>
      <c r="NTN164" s="2"/>
      <c r="NTO164" s="2"/>
      <c r="NTP164" s="2"/>
      <c r="NTQ164" s="2"/>
      <c r="NTR164" s="2"/>
      <c r="NTS164" s="2"/>
      <c r="NTT164" s="2"/>
      <c r="NTU164" s="2"/>
      <c r="NTV164" s="2"/>
      <c r="NTW164" s="2"/>
      <c r="NTX164" s="2"/>
      <c r="NTY164" s="2"/>
      <c r="NTZ164" s="2"/>
      <c r="NUA164" s="2"/>
      <c r="NUB164" s="2"/>
      <c r="NUC164" s="2"/>
      <c r="NUD164" s="2"/>
      <c r="NUE164" s="2"/>
      <c r="NUF164" s="2"/>
      <c r="NUG164" s="2"/>
      <c r="NUH164" s="2"/>
      <c r="NUI164" s="2"/>
      <c r="NUJ164" s="2"/>
      <c r="NUK164" s="2"/>
      <c r="NUL164" s="2"/>
      <c r="NUM164" s="2"/>
      <c r="NUN164" s="2"/>
      <c r="NUO164" s="2"/>
      <c r="NUP164" s="2"/>
      <c r="NUQ164" s="2"/>
      <c r="NUR164" s="2"/>
      <c r="NUS164" s="2"/>
      <c r="NUT164" s="2"/>
      <c r="NUU164" s="2"/>
      <c r="NUV164" s="2"/>
      <c r="NUW164" s="2"/>
      <c r="NUX164" s="2"/>
      <c r="NUY164" s="2"/>
      <c r="NUZ164" s="2"/>
      <c r="NVA164" s="2"/>
      <c r="NVB164" s="2"/>
      <c r="NVC164" s="2"/>
      <c r="NVD164" s="2"/>
      <c r="NVE164" s="2"/>
      <c r="NVF164" s="2"/>
      <c r="NVG164" s="2"/>
      <c r="NVH164" s="2"/>
      <c r="NVI164" s="2"/>
      <c r="NVJ164" s="2"/>
      <c r="NVK164" s="2"/>
      <c r="NVL164" s="2"/>
      <c r="NVM164" s="2"/>
      <c r="NVN164" s="2"/>
      <c r="NVO164" s="2"/>
      <c r="NVP164" s="2"/>
      <c r="NVQ164" s="2"/>
      <c r="NVR164" s="2"/>
      <c r="NVS164" s="2"/>
      <c r="NVT164" s="2"/>
      <c r="NVU164" s="2"/>
      <c r="NVV164" s="2"/>
      <c r="NVW164" s="2"/>
      <c r="NVX164" s="2"/>
      <c r="NVY164" s="2"/>
      <c r="NVZ164" s="2"/>
      <c r="NWA164" s="2"/>
      <c r="NWB164" s="2"/>
      <c r="NWC164" s="2"/>
      <c r="NWD164" s="2"/>
      <c r="NWE164" s="2"/>
      <c r="NWF164" s="2"/>
      <c r="NWG164" s="2"/>
      <c r="NWH164" s="2"/>
      <c r="NWI164" s="2"/>
      <c r="NWJ164" s="2"/>
      <c r="NWK164" s="2"/>
      <c r="NWL164" s="2"/>
      <c r="NWM164" s="2"/>
      <c r="NWN164" s="2"/>
      <c r="NWO164" s="2"/>
      <c r="NWP164" s="2"/>
      <c r="NWQ164" s="2"/>
      <c r="NWR164" s="2"/>
      <c r="NWS164" s="2"/>
      <c r="NWT164" s="2"/>
      <c r="NWU164" s="2"/>
      <c r="NWV164" s="2"/>
      <c r="NWW164" s="2"/>
      <c r="NWX164" s="2"/>
      <c r="NWY164" s="2"/>
      <c r="NWZ164" s="2"/>
      <c r="NXA164" s="2"/>
      <c r="NXB164" s="2"/>
      <c r="NXC164" s="2"/>
      <c r="NXD164" s="2"/>
      <c r="NXE164" s="2"/>
      <c r="NXF164" s="2"/>
      <c r="NXG164" s="2"/>
      <c r="NXH164" s="2"/>
      <c r="NXI164" s="2"/>
      <c r="NXJ164" s="2"/>
      <c r="NXK164" s="2"/>
      <c r="NXL164" s="2"/>
      <c r="NXM164" s="2"/>
      <c r="NXN164" s="2"/>
      <c r="NXO164" s="2"/>
      <c r="NXP164" s="2"/>
      <c r="NXQ164" s="2"/>
      <c r="NXR164" s="2"/>
      <c r="NXS164" s="2"/>
      <c r="NXT164" s="2"/>
      <c r="NXU164" s="2"/>
      <c r="NXV164" s="2"/>
      <c r="NXW164" s="2"/>
      <c r="NXX164" s="2"/>
      <c r="NXY164" s="2"/>
      <c r="NXZ164" s="2"/>
      <c r="NYA164" s="2"/>
      <c r="NYB164" s="2"/>
      <c r="NYC164" s="2"/>
      <c r="NYD164" s="2"/>
      <c r="NYE164" s="2"/>
      <c r="NYF164" s="2"/>
      <c r="NYG164" s="2"/>
      <c r="NYH164" s="2"/>
      <c r="NYI164" s="2"/>
      <c r="NYJ164" s="2"/>
      <c r="NYK164" s="2"/>
      <c r="NYL164" s="2"/>
      <c r="NYM164" s="2"/>
      <c r="NYN164" s="2"/>
      <c r="NYO164" s="2"/>
      <c r="NYP164" s="2"/>
      <c r="NYQ164" s="2"/>
      <c r="NYR164" s="2"/>
      <c r="NYS164" s="2"/>
      <c r="NYT164" s="2"/>
      <c r="NYU164" s="2"/>
      <c r="NYV164" s="2"/>
      <c r="NYW164" s="2"/>
      <c r="NYX164" s="2"/>
      <c r="NYY164" s="2"/>
      <c r="NYZ164" s="2"/>
      <c r="NZA164" s="2"/>
      <c r="NZB164" s="2"/>
      <c r="NZC164" s="2"/>
      <c r="NZD164" s="2"/>
      <c r="NZE164" s="2"/>
      <c r="NZF164" s="2"/>
      <c r="NZG164" s="2"/>
      <c r="NZH164" s="2"/>
      <c r="NZI164" s="2"/>
      <c r="NZJ164" s="2"/>
      <c r="NZK164" s="2"/>
      <c r="NZL164" s="2"/>
      <c r="NZM164" s="2"/>
      <c r="NZN164" s="2"/>
      <c r="NZO164" s="2"/>
      <c r="NZP164" s="2"/>
      <c r="NZQ164" s="2"/>
      <c r="NZR164" s="2"/>
      <c r="NZS164" s="2"/>
      <c r="NZT164" s="2"/>
      <c r="NZU164" s="2"/>
      <c r="NZV164" s="2"/>
      <c r="NZW164" s="2"/>
      <c r="NZX164" s="2"/>
      <c r="NZY164" s="2"/>
      <c r="NZZ164" s="2"/>
      <c r="OAA164" s="2"/>
      <c r="OAB164" s="2"/>
      <c r="OAC164" s="2"/>
      <c r="OAD164" s="2"/>
      <c r="OAE164" s="2"/>
      <c r="OAF164" s="2"/>
      <c r="OAG164" s="2"/>
      <c r="OAH164" s="2"/>
      <c r="OAI164" s="2"/>
      <c r="OAJ164" s="2"/>
      <c r="OAK164" s="2"/>
      <c r="OAL164" s="2"/>
      <c r="OAM164" s="2"/>
      <c r="OAN164" s="2"/>
      <c r="OAO164" s="2"/>
      <c r="OAP164" s="2"/>
      <c r="OAQ164" s="2"/>
      <c r="OAR164" s="2"/>
      <c r="OAS164" s="2"/>
      <c r="OAT164" s="2"/>
      <c r="OAU164" s="2"/>
      <c r="OAV164" s="2"/>
      <c r="OAW164" s="2"/>
      <c r="OAX164" s="2"/>
      <c r="OAY164" s="2"/>
      <c r="OAZ164" s="2"/>
      <c r="OBA164" s="2"/>
      <c r="OBB164" s="2"/>
      <c r="OBC164" s="2"/>
      <c r="OBD164" s="2"/>
      <c r="OBE164" s="2"/>
      <c r="OBF164" s="2"/>
      <c r="OBG164" s="2"/>
      <c r="OBH164" s="2"/>
      <c r="OBI164" s="2"/>
      <c r="OBJ164" s="2"/>
      <c r="OBK164" s="2"/>
      <c r="OBL164" s="2"/>
      <c r="OBM164" s="2"/>
      <c r="OBN164" s="2"/>
      <c r="OBO164" s="2"/>
      <c r="OBP164" s="2"/>
      <c r="OBQ164" s="2"/>
      <c r="OBR164" s="2"/>
      <c r="OBS164" s="2"/>
      <c r="OBT164" s="2"/>
      <c r="OBU164" s="2"/>
      <c r="OBV164" s="2"/>
      <c r="OBW164" s="2"/>
      <c r="OBX164" s="2"/>
      <c r="OBY164" s="2"/>
      <c r="OBZ164" s="2"/>
      <c r="OCA164" s="2"/>
      <c r="OCB164" s="2"/>
      <c r="OCC164" s="2"/>
      <c r="OCD164" s="2"/>
      <c r="OCE164" s="2"/>
      <c r="OCF164" s="2"/>
      <c r="OCG164" s="2"/>
      <c r="OCH164" s="2"/>
      <c r="OCI164" s="2"/>
      <c r="OCJ164" s="2"/>
      <c r="OCK164" s="2"/>
      <c r="OCL164" s="2"/>
      <c r="OCM164" s="2"/>
      <c r="OCN164" s="2"/>
      <c r="OCO164" s="2"/>
      <c r="OCP164" s="2"/>
      <c r="OCQ164" s="2"/>
      <c r="OCR164" s="2"/>
      <c r="OCS164" s="2"/>
      <c r="OCT164" s="2"/>
      <c r="OCU164" s="2"/>
      <c r="OCV164" s="2"/>
      <c r="OCW164" s="2"/>
      <c r="OCX164" s="2"/>
      <c r="OCY164" s="2"/>
      <c r="OCZ164" s="2"/>
      <c r="ODA164" s="2"/>
      <c r="ODB164" s="2"/>
      <c r="ODC164" s="2"/>
      <c r="ODD164" s="2"/>
      <c r="ODE164" s="2"/>
      <c r="ODF164" s="2"/>
      <c r="ODG164" s="2"/>
      <c r="ODH164" s="2"/>
      <c r="ODI164" s="2"/>
      <c r="ODJ164" s="2"/>
      <c r="ODK164" s="2"/>
      <c r="ODL164" s="2"/>
      <c r="ODM164" s="2"/>
      <c r="ODN164" s="2"/>
      <c r="ODO164" s="2"/>
      <c r="ODP164" s="2"/>
      <c r="ODQ164" s="2"/>
      <c r="ODR164" s="2"/>
      <c r="ODS164" s="2"/>
      <c r="ODT164" s="2"/>
      <c r="ODU164" s="2"/>
      <c r="ODV164" s="2"/>
      <c r="ODW164" s="2"/>
      <c r="ODX164" s="2"/>
      <c r="ODY164" s="2"/>
      <c r="ODZ164" s="2"/>
      <c r="OEA164" s="2"/>
      <c r="OEB164" s="2"/>
      <c r="OEC164" s="2"/>
      <c r="OED164" s="2"/>
      <c r="OEE164" s="2"/>
      <c r="OEF164" s="2"/>
      <c r="OEG164" s="2"/>
      <c r="OEH164" s="2"/>
      <c r="OEI164" s="2"/>
      <c r="OEJ164" s="2"/>
      <c r="OEK164" s="2"/>
      <c r="OEL164" s="2"/>
      <c r="OEM164" s="2"/>
      <c r="OEN164" s="2"/>
      <c r="OEO164" s="2"/>
      <c r="OEP164" s="2"/>
      <c r="OEQ164" s="2"/>
      <c r="OER164" s="2"/>
      <c r="OES164" s="2"/>
      <c r="OET164" s="2"/>
      <c r="OEU164" s="2"/>
      <c r="OEV164" s="2"/>
      <c r="OEW164" s="2"/>
      <c r="OEX164" s="2"/>
      <c r="OEY164" s="2"/>
      <c r="OEZ164" s="2"/>
      <c r="OFA164" s="2"/>
      <c r="OFB164" s="2"/>
      <c r="OFC164" s="2"/>
      <c r="OFD164" s="2"/>
      <c r="OFE164" s="2"/>
      <c r="OFF164" s="2"/>
      <c r="OFG164" s="2"/>
      <c r="OFH164" s="2"/>
      <c r="OFI164" s="2"/>
      <c r="OFJ164" s="2"/>
      <c r="OFK164" s="2"/>
      <c r="OFL164" s="2"/>
      <c r="OFM164" s="2"/>
      <c r="OFN164" s="2"/>
      <c r="OFO164" s="2"/>
      <c r="OFP164" s="2"/>
      <c r="OFQ164" s="2"/>
      <c r="OFR164" s="2"/>
      <c r="OFS164" s="2"/>
      <c r="OFT164" s="2"/>
      <c r="OFU164" s="2"/>
      <c r="OFV164" s="2"/>
      <c r="OFW164" s="2"/>
      <c r="OFX164" s="2"/>
      <c r="OFY164" s="2"/>
      <c r="OFZ164" s="2"/>
      <c r="OGA164" s="2"/>
      <c r="OGB164" s="2"/>
      <c r="OGC164" s="2"/>
      <c r="OGD164" s="2"/>
      <c r="OGE164" s="2"/>
      <c r="OGF164" s="2"/>
      <c r="OGG164" s="2"/>
      <c r="OGH164" s="2"/>
      <c r="OGI164" s="2"/>
      <c r="OGJ164" s="2"/>
      <c r="OGK164" s="2"/>
      <c r="OGL164" s="2"/>
      <c r="OGM164" s="2"/>
      <c r="OGN164" s="2"/>
      <c r="OGO164" s="2"/>
      <c r="OGP164" s="2"/>
      <c r="OGQ164" s="2"/>
      <c r="OGR164" s="2"/>
      <c r="OGS164" s="2"/>
      <c r="OGT164" s="2"/>
      <c r="OGU164" s="2"/>
      <c r="OGV164" s="2"/>
      <c r="OGW164" s="2"/>
      <c r="OGX164" s="2"/>
      <c r="OGY164" s="2"/>
      <c r="OGZ164" s="2"/>
      <c r="OHA164" s="2"/>
      <c r="OHB164" s="2"/>
      <c r="OHC164" s="2"/>
      <c r="OHD164" s="2"/>
      <c r="OHE164" s="2"/>
      <c r="OHF164" s="2"/>
      <c r="OHG164" s="2"/>
      <c r="OHH164" s="2"/>
      <c r="OHI164" s="2"/>
      <c r="OHJ164" s="2"/>
      <c r="OHK164" s="2"/>
      <c r="OHL164" s="2"/>
      <c r="OHM164" s="2"/>
      <c r="OHN164" s="2"/>
      <c r="OHO164" s="2"/>
      <c r="OHP164" s="2"/>
      <c r="OHQ164" s="2"/>
      <c r="OHR164" s="2"/>
      <c r="OHS164" s="2"/>
      <c r="OHT164" s="2"/>
      <c r="OHU164" s="2"/>
      <c r="OHV164" s="2"/>
      <c r="OHW164" s="2"/>
      <c r="OHX164" s="2"/>
      <c r="OHY164" s="2"/>
      <c r="OHZ164" s="2"/>
      <c r="OIA164" s="2"/>
      <c r="OIB164" s="2"/>
      <c r="OIC164" s="2"/>
      <c r="OID164" s="2"/>
      <c r="OIE164" s="2"/>
      <c r="OIF164" s="2"/>
      <c r="OIG164" s="2"/>
      <c r="OIH164" s="2"/>
      <c r="OII164" s="2"/>
      <c r="OIJ164" s="2"/>
      <c r="OIK164" s="2"/>
      <c r="OIL164" s="2"/>
      <c r="OIM164" s="2"/>
      <c r="OIN164" s="2"/>
      <c r="OIO164" s="2"/>
      <c r="OIP164" s="2"/>
      <c r="OIQ164" s="2"/>
      <c r="OIR164" s="2"/>
      <c r="OIS164" s="2"/>
      <c r="OIT164" s="2"/>
      <c r="OIU164" s="2"/>
      <c r="OIV164" s="2"/>
      <c r="OIW164" s="2"/>
      <c r="OIX164" s="2"/>
      <c r="OIY164" s="2"/>
      <c r="OIZ164" s="2"/>
      <c r="OJA164" s="2"/>
      <c r="OJB164" s="2"/>
      <c r="OJC164" s="2"/>
      <c r="OJD164" s="2"/>
      <c r="OJE164" s="2"/>
      <c r="OJF164" s="2"/>
      <c r="OJG164" s="2"/>
      <c r="OJH164" s="2"/>
      <c r="OJI164" s="2"/>
      <c r="OJJ164" s="2"/>
      <c r="OJK164" s="2"/>
      <c r="OJL164" s="2"/>
      <c r="OJM164" s="2"/>
      <c r="OJN164" s="2"/>
      <c r="OJO164" s="2"/>
      <c r="OJP164" s="2"/>
      <c r="OJQ164" s="2"/>
      <c r="OJR164" s="2"/>
      <c r="OJS164" s="2"/>
      <c r="OJT164" s="2"/>
      <c r="OJU164" s="2"/>
      <c r="OJV164" s="2"/>
      <c r="OJW164" s="2"/>
      <c r="OJX164" s="2"/>
      <c r="OJY164" s="2"/>
      <c r="OJZ164" s="2"/>
      <c r="OKA164" s="2"/>
      <c r="OKB164" s="2"/>
      <c r="OKC164" s="2"/>
      <c r="OKD164" s="2"/>
      <c r="OKE164" s="2"/>
      <c r="OKF164" s="2"/>
      <c r="OKG164" s="2"/>
      <c r="OKH164" s="2"/>
      <c r="OKI164" s="2"/>
      <c r="OKJ164" s="2"/>
      <c r="OKK164" s="2"/>
      <c r="OKL164" s="2"/>
      <c r="OKM164" s="2"/>
      <c r="OKN164" s="2"/>
      <c r="OKO164" s="2"/>
      <c r="OKP164" s="2"/>
      <c r="OKQ164" s="2"/>
      <c r="OKR164" s="2"/>
      <c r="OKS164" s="2"/>
      <c r="OKT164" s="2"/>
      <c r="OKU164" s="2"/>
      <c r="OKV164" s="2"/>
      <c r="OKW164" s="2"/>
      <c r="OKX164" s="2"/>
      <c r="OKY164" s="2"/>
      <c r="OKZ164" s="2"/>
      <c r="OLA164" s="2"/>
      <c r="OLB164" s="2"/>
      <c r="OLC164" s="2"/>
      <c r="OLD164" s="2"/>
      <c r="OLE164" s="2"/>
      <c r="OLF164" s="2"/>
      <c r="OLG164" s="2"/>
      <c r="OLH164" s="2"/>
      <c r="OLI164" s="2"/>
      <c r="OLJ164" s="2"/>
      <c r="OLK164" s="2"/>
      <c r="OLL164" s="2"/>
      <c r="OLM164" s="2"/>
      <c r="OLN164" s="2"/>
      <c r="OLO164" s="2"/>
      <c r="OLP164" s="2"/>
      <c r="OLQ164" s="2"/>
      <c r="OLR164" s="2"/>
      <c r="OLS164" s="2"/>
      <c r="OLT164" s="2"/>
      <c r="OLU164" s="2"/>
      <c r="OLV164" s="2"/>
      <c r="OLW164" s="2"/>
      <c r="OLX164" s="2"/>
      <c r="OLY164" s="2"/>
      <c r="OLZ164" s="2"/>
      <c r="OMA164" s="2"/>
      <c r="OMB164" s="2"/>
      <c r="OMC164" s="2"/>
      <c r="OMD164" s="2"/>
      <c r="OME164" s="2"/>
      <c r="OMF164" s="2"/>
      <c r="OMG164" s="2"/>
      <c r="OMH164" s="2"/>
      <c r="OMI164" s="2"/>
      <c r="OMJ164" s="2"/>
      <c r="OMK164" s="2"/>
      <c r="OML164" s="2"/>
      <c r="OMM164" s="2"/>
      <c r="OMN164" s="2"/>
      <c r="OMO164" s="2"/>
      <c r="OMP164" s="2"/>
      <c r="OMQ164" s="2"/>
      <c r="OMR164" s="2"/>
      <c r="OMS164" s="2"/>
      <c r="OMT164" s="2"/>
      <c r="OMU164" s="2"/>
      <c r="OMV164" s="2"/>
      <c r="OMW164" s="2"/>
      <c r="OMX164" s="2"/>
      <c r="OMY164" s="2"/>
      <c r="OMZ164" s="2"/>
      <c r="ONA164" s="2"/>
      <c r="ONB164" s="2"/>
      <c r="ONC164" s="2"/>
      <c r="OND164" s="2"/>
      <c r="ONE164" s="2"/>
      <c r="ONF164" s="2"/>
      <c r="ONG164" s="2"/>
      <c r="ONH164" s="2"/>
      <c r="ONI164" s="2"/>
      <c r="ONJ164" s="2"/>
      <c r="ONK164" s="2"/>
      <c r="ONL164" s="2"/>
      <c r="ONM164" s="2"/>
      <c r="ONN164" s="2"/>
      <c r="ONO164" s="2"/>
      <c r="ONP164" s="2"/>
      <c r="ONQ164" s="2"/>
      <c r="ONR164" s="2"/>
      <c r="ONS164" s="2"/>
      <c r="ONT164" s="2"/>
      <c r="ONU164" s="2"/>
      <c r="ONV164" s="2"/>
      <c r="ONW164" s="2"/>
      <c r="ONX164" s="2"/>
      <c r="ONY164" s="2"/>
      <c r="ONZ164" s="2"/>
      <c r="OOA164" s="2"/>
      <c r="OOB164" s="2"/>
      <c r="OOC164" s="2"/>
      <c r="OOD164" s="2"/>
      <c r="OOE164" s="2"/>
      <c r="OOF164" s="2"/>
      <c r="OOG164" s="2"/>
      <c r="OOH164" s="2"/>
      <c r="OOI164" s="2"/>
      <c r="OOJ164" s="2"/>
      <c r="OOK164" s="2"/>
      <c r="OOL164" s="2"/>
      <c r="OOM164" s="2"/>
      <c r="OON164" s="2"/>
      <c r="OOO164" s="2"/>
      <c r="OOP164" s="2"/>
      <c r="OOQ164" s="2"/>
      <c r="OOR164" s="2"/>
      <c r="OOS164" s="2"/>
      <c r="OOT164" s="2"/>
      <c r="OOU164" s="2"/>
      <c r="OOV164" s="2"/>
      <c r="OOW164" s="2"/>
      <c r="OOX164" s="2"/>
      <c r="OOY164" s="2"/>
      <c r="OOZ164" s="2"/>
      <c r="OPA164" s="2"/>
      <c r="OPB164" s="2"/>
      <c r="OPC164" s="2"/>
      <c r="OPD164" s="2"/>
      <c r="OPE164" s="2"/>
      <c r="OPF164" s="2"/>
      <c r="OPG164" s="2"/>
      <c r="OPH164" s="2"/>
      <c r="OPI164" s="2"/>
      <c r="OPJ164" s="2"/>
      <c r="OPK164" s="2"/>
      <c r="OPL164" s="2"/>
      <c r="OPM164" s="2"/>
      <c r="OPN164" s="2"/>
      <c r="OPO164" s="2"/>
      <c r="OPP164" s="2"/>
      <c r="OPQ164" s="2"/>
      <c r="OPR164" s="2"/>
      <c r="OPS164" s="2"/>
      <c r="OPT164" s="2"/>
      <c r="OPU164" s="2"/>
      <c r="OPV164" s="2"/>
      <c r="OPW164" s="2"/>
      <c r="OPX164" s="2"/>
      <c r="OPY164" s="2"/>
      <c r="OPZ164" s="2"/>
      <c r="OQA164" s="2"/>
      <c r="OQB164" s="2"/>
      <c r="OQC164" s="2"/>
      <c r="OQD164" s="2"/>
      <c r="OQE164" s="2"/>
      <c r="OQF164" s="2"/>
      <c r="OQG164" s="2"/>
      <c r="OQH164" s="2"/>
      <c r="OQI164" s="2"/>
      <c r="OQJ164" s="2"/>
      <c r="OQK164" s="2"/>
      <c r="OQL164" s="2"/>
      <c r="OQM164" s="2"/>
      <c r="OQN164" s="2"/>
      <c r="OQO164" s="2"/>
      <c r="OQP164" s="2"/>
      <c r="OQQ164" s="2"/>
      <c r="OQR164" s="2"/>
      <c r="OQS164" s="2"/>
      <c r="OQT164" s="2"/>
      <c r="OQU164" s="2"/>
      <c r="OQV164" s="2"/>
      <c r="OQW164" s="2"/>
      <c r="OQX164" s="2"/>
      <c r="OQY164" s="2"/>
      <c r="OQZ164" s="2"/>
      <c r="ORA164" s="2"/>
      <c r="ORB164" s="2"/>
      <c r="ORC164" s="2"/>
      <c r="ORD164" s="2"/>
      <c r="ORE164" s="2"/>
      <c r="ORF164" s="2"/>
      <c r="ORG164" s="2"/>
      <c r="ORH164" s="2"/>
      <c r="ORI164" s="2"/>
      <c r="ORJ164" s="2"/>
      <c r="ORK164" s="2"/>
      <c r="ORL164" s="2"/>
      <c r="ORM164" s="2"/>
      <c r="ORN164" s="2"/>
      <c r="ORO164" s="2"/>
      <c r="ORP164" s="2"/>
      <c r="ORQ164" s="2"/>
      <c r="ORR164" s="2"/>
      <c r="ORS164" s="2"/>
      <c r="ORT164" s="2"/>
      <c r="ORU164" s="2"/>
      <c r="ORV164" s="2"/>
      <c r="ORW164" s="2"/>
      <c r="ORX164" s="2"/>
      <c r="ORY164" s="2"/>
      <c r="ORZ164" s="2"/>
      <c r="OSA164" s="2"/>
      <c r="OSB164" s="2"/>
      <c r="OSC164" s="2"/>
      <c r="OSD164" s="2"/>
      <c r="OSE164" s="2"/>
      <c r="OSF164" s="2"/>
      <c r="OSG164" s="2"/>
      <c r="OSH164" s="2"/>
      <c r="OSI164" s="2"/>
      <c r="OSJ164" s="2"/>
      <c r="OSK164" s="2"/>
      <c r="OSL164" s="2"/>
      <c r="OSM164" s="2"/>
      <c r="OSN164" s="2"/>
      <c r="OSO164" s="2"/>
      <c r="OSP164" s="2"/>
      <c r="OSQ164" s="2"/>
      <c r="OSR164" s="2"/>
      <c r="OSS164" s="2"/>
      <c r="OST164" s="2"/>
      <c r="OSU164" s="2"/>
      <c r="OSV164" s="2"/>
      <c r="OSW164" s="2"/>
      <c r="OSX164" s="2"/>
      <c r="OSY164" s="2"/>
      <c r="OSZ164" s="2"/>
      <c r="OTA164" s="2"/>
      <c r="OTB164" s="2"/>
      <c r="OTC164" s="2"/>
      <c r="OTD164" s="2"/>
      <c r="OTE164" s="2"/>
      <c r="OTF164" s="2"/>
      <c r="OTG164" s="2"/>
      <c r="OTH164" s="2"/>
      <c r="OTI164" s="2"/>
      <c r="OTJ164" s="2"/>
      <c r="OTK164" s="2"/>
      <c r="OTL164" s="2"/>
      <c r="OTM164" s="2"/>
      <c r="OTN164" s="2"/>
      <c r="OTO164" s="2"/>
      <c r="OTP164" s="2"/>
      <c r="OTQ164" s="2"/>
      <c r="OTR164" s="2"/>
      <c r="OTS164" s="2"/>
      <c r="OTT164" s="2"/>
      <c r="OTU164" s="2"/>
      <c r="OTV164" s="2"/>
      <c r="OTW164" s="2"/>
      <c r="OTX164" s="2"/>
      <c r="OTY164" s="2"/>
      <c r="OTZ164" s="2"/>
      <c r="OUA164" s="2"/>
      <c r="OUB164" s="2"/>
      <c r="OUC164" s="2"/>
      <c r="OUD164" s="2"/>
      <c r="OUE164" s="2"/>
      <c r="OUF164" s="2"/>
      <c r="OUG164" s="2"/>
      <c r="OUH164" s="2"/>
      <c r="OUI164" s="2"/>
      <c r="OUJ164" s="2"/>
      <c r="OUK164" s="2"/>
      <c r="OUL164" s="2"/>
      <c r="OUM164" s="2"/>
      <c r="OUN164" s="2"/>
      <c r="OUO164" s="2"/>
      <c r="OUP164" s="2"/>
      <c r="OUQ164" s="2"/>
      <c r="OUR164" s="2"/>
      <c r="OUS164" s="2"/>
      <c r="OUT164" s="2"/>
      <c r="OUU164" s="2"/>
      <c r="OUV164" s="2"/>
      <c r="OUW164" s="2"/>
      <c r="OUX164" s="2"/>
      <c r="OUY164" s="2"/>
      <c r="OUZ164" s="2"/>
      <c r="OVA164" s="2"/>
      <c r="OVB164" s="2"/>
      <c r="OVC164" s="2"/>
      <c r="OVD164" s="2"/>
      <c r="OVE164" s="2"/>
      <c r="OVF164" s="2"/>
      <c r="OVG164" s="2"/>
      <c r="OVH164" s="2"/>
      <c r="OVI164" s="2"/>
      <c r="OVJ164" s="2"/>
      <c r="OVK164" s="2"/>
      <c r="OVL164" s="2"/>
      <c r="OVM164" s="2"/>
      <c r="OVN164" s="2"/>
      <c r="OVO164" s="2"/>
      <c r="OVP164" s="2"/>
      <c r="OVQ164" s="2"/>
      <c r="OVR164" s="2"/>
      <c r="OVS164" s="2"/>
      <c r="OVT164" s="2"/>
      <c r="OVU164" s="2"/>
      <c r="OVV164" s="2"/>
      <c r="OVW164" s="2"/>
      <c r="OVX164" s="2"/>
      <c r="OVY164" s="2"/>
      <c r="OVZ164" s="2"/>
      <c r="OWA164" s="2"/>
      <c r="OWB164" s="2"/>
      <c r="OWC164" s="2"/>
      <c r="OWD164" s="2"/>
      <c r="OWE164" s="2"/>
      <c r="OWF164" s="2"/>
      <c r="OWG164" s="2"/>
      <c r="OWH164" s="2"/>
      <c r="OWI164" s="2"/>
      <c r="OWJ164" s="2"/>
      <c r="OWK164" s="2"/>
      <c r="OWL164" s="2"/>
      <c r="OWM164" s="2"/>
      <c r="OWN164" s="2"/>
      <c r="OWO164" s="2"/>
      <c r="OWP164" s="2"/>
      <c r="OWQ164" s="2"/>
      <c r="OWR164" s="2"/>
      <c r="OWS164" s="2"/>
      <c r="OWT164" s="2"/>
      <c r="OWU164" s="2"/>
      <c r="OWV164" s="2"/>
      <c r="OWW164" s="2"/>
      <c r="OWX164" s="2"/>
      <c r="OWY164" s="2"/>
      <c r="OWZ164" s="2"/>
      <c r="OXA164" s="2"/>
      <c r="OXB164" s="2"/>
      <c r="OXC164" s="2"/>
      <c r="OXD164" s="2"/>
      <c r="OXE164" s="2"/>
      <c r="OXF164" s="2"/>
      <c r="OXG164" s="2"/>
      <c r="OXH164" s="2"/>
      <c r="OXI164" s="2"/>
      <c r="OXJ164" s="2"/>
      <c r="OXK164" s="2"/>
      <c r="OXL164" s="2"/>
      <c r="OXM164" s="2"/>
      <c r="OXN164" s="2"/>
      <c r="OXO164" s="2"/>
      <c r="OXP164" s="2"/>
      <c r="OXQ164" s="2"/>
      <c r="OXR164" s="2"/>
      <c r="OXS164" s="2"/>
      <c r="OXT164" s="2"/>
      <c r="OXU164" s="2"/>
      <c r="OXV164" s="2"/>
      <c r="OXW164" s="2"/>
      <c r="OXX164" s="2"/>
      <c r="OXY164" s="2"/>
      <c r="OXZ164" s="2"/>
      <c r="OYA164" s="2"/>
      <c r="OYB164" s="2"/>
      <c r="OYC164" s="2"/>
      <c r="OYD164" s="2"/>
      <c r="OYE164" s="2"/>
      <c r="OYF164" s="2"/>
      <c r="OYG164" s="2"/>
      <c r="OYH164" s="2"/>
      <c r="OYI164" s="2"/>
      <c r="OYJ164" s="2"/>
      <c r="OYK164" s="2"/>
      <c r="OYL164" s="2"/>
      <c r="OYM164" s="2"/>
      <c r="OYN164" s="2"/>
      <c r="OYO164" s="2"/>
      <c r="OYP164" s="2"/>
      <c r="OYQ164" s="2"/>
      <c r="OYR164" s="2"/>
      <c r="OYS164" s="2"/>
      <c r="OYT164" s="2"/>
      <c r="OYU164" s="2"/>
      <c r="OYV164" s="2"/>
      <c r="OYW164" s="2"/>
      <c r="OYX164" s="2"/>
      <c r="OYY164" s="2"/>
      <c r="OYZ164" s="2"/>
      <c r="OZA164" s="2"/>
      <c r="OZB164" s="2"/>
      <c r="OZC164" s="2"/>
      <c r="OZD164" s="2"/>
      <c r="OZE164" s="2"/>
      <c r="OZF164" s="2"/>
      <c r="OZG164" s="2"/>
      <c r="OZH164" s="2"/>
      <c r="OZI164" s="2"/>
      <c r="OZJ164" s="2"/>
      <c r="OZK164" s="2"/>
      <c r="OZL164" s="2"/>
      <c r="OZM164" s="2"/>
      <c r="OZN164" s="2"/>
      <c r="OZO164" s="2"/>
      <c r="OZP164" s="2"/>
      <c r="OZQ164" s="2"/>
      <c r="OZR164" s="2"/>
      <c r="OZS164" s="2"/>
      <c r="OZT164" s="2"/>
      <c r="OZU164" s="2"/>
      <c r="OZV164" s="2"/>
      <c r="OZW164" s="2"/>
      <c r="OZX164" s="2"/>
      <c r="OZY164" s="2"/>
      <c r="OZZ164" s="2"/>
      <c r="PAA164" s="2"/>
      <c r="PAB164" s="2"/>
      <c r="PAC164" s="2"/>
      <c r="PAD164" s="2"/>
      <c r="PAE164" s="2"/>
      <c r="PAF164" s="2"/>
      <c r="PAG164" s="2"/>
      <c r="PAH164" s="2"/>
      <c r="PAI164" s="2"/>
      <c r="PAJ164" s="2"/>
      <c r="PAK164" s="2"/>
      <c r="PAL164" s="2"/>
      <c r="PAM164" s="2"/>
      <c r="PAN164" s="2"/>
      <c r="PAO164" s="2"/>
      <c r="PAP164" s="2"/>
      <c r="PAQ164" s="2"/>
      <c r="PAR164" s="2"/>
      <c r="PAS164" s="2"/>
      <c r="PAT164" s="2"/>
      <c r="PAU164" s="2"/>
      <c r="PAV164" s="2"/>
      <c r="PAW164" s="2"/>
      <c r="PAX164" s="2"/>
      <c r="PAY164" s="2"/>
      <c r="PAZ164" s="2"/>
      <c r="PBA164" s="2"/>
      <c r="PBB164" s="2"/>
      <c r="PBC164" s="2"/>
      <c r="PBD164" s="2"/>
      <c r="PBE164" s="2"/>
      <c r="PBF164" s="2"/>
      <c r="PBG164" s="2"/>
      <c r="PBH164" s="2"/>
      <c r="PBI164" s="2"/>
      <c r="PBJ164" s="2"/>
      <c r="PBK164" s="2"/>
      <c r="PBL164" s="2"/>
      <c r="PBM164" s="2"/>
      <c r="PBN164" s="2"/>
      <c r="PBO164" s="2"/>
      <c r="PBP164" s="2"/>
      <c r="PBQ164" s="2"/>
      <c r="PBR164" s="2"/>
      <c r="PBS164" s="2"/>
      <c r="PBT164" s="2"/>
      <c r="PBU164" s="2"/>
      <c r="PBV164" s="2"/>
      <c r="PBW164" s="2"/>
      <c r="PBX164" s="2"/>
      <c r="PBY164" s="2"/>
      <c r="PBZ164" s="2"/>
      <c r="PCA164" s="2"/>
      <c r="PCB164" s="2"/>
      <c r="PCC164" s="2"/>
      <c r="PCD164" s="2"/>
      <c r="PCE164" s="2"/>
      <c r="PCF164" s="2"/>
      <c r="PCG164" s="2"/>
      <c r="PCH164" s="2"/>
      <c r="PCI164" s="2"/>
      <c r="PCJ164" s="2"/>
      <c r="PCK164" s="2"/>
      <c r="PCL164" s="2"/>
      <c r="PCM164" s="2"/>
      <c r="PCN164" s="2"/>
      <c r="PCO164" s="2"/>
      <c r="PCP164" s="2"/>
      <c r="PCQ164" s="2"/>
      <c r="PCR164" s="2"/>
      <c r="PCS164" s="2"/>
      <c r="PCT164" s="2"/>
      <c r="PCU164" s="2"/>
      <c r="PCV164" s="2"/>
      <c r="PCW164" s="2"/>
      <c r="PCX164" s="2"/>
      <c r="PCY164" s="2"/>
      <c r="PCZ164" s="2"/>
      <c r="PDA164" s="2"/>
      <c r="PDB164" s="2"/>
      <c r="PDC164" s="2"/>
      <c r="PDD164" s="2"/>
      <c r="PDE164" s="2"/>
      <c r="PDF164" s="2"/>
      <c r="PDG164" s="2"/>
      <c r="PDH164" s="2"/>
      <c r="PDI164" s="2"/>
      <c r="PDJ164" s="2"/>
      <c r="PDK164" s="2"/>
      <c r="PDL164" s="2"/>
      <c r="PDM164" s="2"/>
      <c r="PDN164" s="2"/>
      <c r="PDO164" s="2"/>
      <c r="PDP164" s="2"/>
      <c r="PDQ164" s="2"/>
      <c r="PDR164" s="2"/>
      <c r="PDS164" s="2"/>
      <c r="PDT164" s="2"/>
      <c r="PDU164" s="2"/>
      <c r="PDV164" s="2"/>
      <c r="PDW164" s="2"/>
      <c r="PDX164" s="2"/>
      <c r="PDY164" s="2"/>
      <c r="PDZ164" s="2"/>
      <c r="PEA164" s="2"/>
      <c r="PEB164" s="2"/>
      <c r="PEC164" s="2"/>
      <c r="PED164" s="2"/>
      <c r="PEE164" s="2"/>
      <c r="PEF164" s="2"/>
      <c r="PEG164" s="2"/>
      <c r="PEH164" s="2"/>
      <c r="PEI164" s="2"/>
      <c r="PEJ164" s="2"/>
      <c r="PEK164" s="2"/>
      <c r="PEL164" s="2"/>
      <c r="PEM164" s="2"/>
      <c r="PEN164" s="2"/>
      <c r="PEO164" s="2"/>
      <c r="PEP164" s="2"/>
      <c r="PEQ164" s="2"/>
      <c r="PER164" s="2"/>
      <c r="PES164" s="2"/>
      <c r="PET164" s="2"/>
      <c r="PEU164" s="2"/>
      <c r="PEV164" s="2"/>
      <c r="PEW164" s="2"/>
      <c r="PEX164" s="2"/>
      <c r="PEY164" s="2"/>
      <c r="PEZ164" s="2"/>
      <c r="PFA164" s="2"/>
      <c r="PFB164" s="2"/>
      <c r="PFC164" s="2"/>
      <c r="PFD164" s="2"/>
      <c r="PFE164" s="2"/>
      <c r="PFF164" s="2"/>
      <c r="PFG164" s="2"/>
      <c r="PFH164" s="2"/>
      <c r="PFI164" s="2"/>
      <c r="PFJ164" s="2"/>
      <c r="PFK164" s="2"/>
      <c r="PFL164" s="2"/>
      <c r="PFM164" s="2"/>
      <c r="PFN164" s="2"/>
      <c r="PFO164" s="2"/>
      <c r="PFP164" s="2"/>
      <c r="PFQ164" s="2"/>
      <c r="PFR164" s="2"/>
      <c r="PFS164" s="2"/>
      <c r="PFT164" s="2"/>
      <c r="PFU164" s="2"/>
      <c r="PFV164" s="2"/>
      <c r="PFW164" s="2"/>
      <c r="PFX164" s="2"/>
      <c r="PFY164" s="2"/>
      <c r="PFZ164" s="2"/>
      <c r="PGA164" s="2"/>
      <c r="PGB164" s="2"/>
      <c r="PGC164" s="2"/>
      <c r="PGD164" s="2"/>
      <c r="PGE164" s="2"/>
      <c r="PGF164" s="2"/>
      <c r="PGG164" s="2"/>
      <c r="PGH164" s="2"/>
      <c r="PGI164" s="2"/>
      <c r="PGJ164" s="2"/>
      <c r="PGK164" s="2"/>
      <c r="PGL164" s="2"/>
      <c r="PGM164" s="2"/>
      <c r="PGN164" s="2"/>
      <c r="PGO164" s="2"/>
      <c r="PGP164" s="2"/>
      <c r="PGQ164" s="2"/>
      <c r="PGR164" s="2"/>
      <c r="PGS164" s="2"/>
      <c r="PGT164" s="2"/>
      <c r="PGU164" s="2"/>
      <c r="PGV164" s="2"/>
      <c r="PGW164" s="2"/>
      <c r="PGX164" s="2"/>
      <c r="PGY164" s="2"/>
      <c r="PGZ164" s="2"/>
      <c r="PHA164" s="2"/>
      <c r="PHB164" s="2"/>
      <c r="PHC164" s="2"/>
      <c r="PHD164" s="2"/>
      <c r="PHE164" s="2"/>
      <c r="PHF164" s="2"/>
      <c r="PHG164" s="2"/>
      <c r="PHH164" s="2"/>
      <c r="PHI164" s="2"/>
      <c r="PHJ164" s="2"/>
      <c r="PHK164" s="2"/>
      <c r="PHL164" s="2"/>
      <c r="PHM164" s="2"/>
      <c r="PHN164" s="2"/>
      <c r="PHO164" s="2"/>
      <c r="PHP164" s="2"/>
      <c r="PHQ164" s="2"/>
      <c r="PHR164" s="2"/>
      <c r="PHS164" s="2"/>
      <c r="PHT164" s="2"/>
      <c r="PHU164" s="2"/>
      <c r="PHV164" s="2"/>
      <c r="PHW164" s="2"/>
      <c r="PHX164" s="2"/>
      <c r="PHY164" s="2"/>
      <c r="PHZ164" s="2"/>
      <c r="PIA164" s="2"/>
      <c r="PIB164" s="2"/>
      <c r="PIC164" s="2"/>
      <c r="PID164" s="2"/>
      <c r="PIE164" s="2"/>
      <c r="PIF164" s="2"/>
      <c r="PIG164" s="2"/>
      <c r="PIH164" s="2"/>
      <c r="PII164" s="2"/>
      <c r="PIJ164" s="2"/>
      <c r="PIK164" s="2"/>
      <c r="PIL164" s="2"/>
      <c r="PIM164" s="2"/>
      <c r="PIN164" s="2"/>
      <c r="PIO164" s="2"/>
      <c r="PIP164" s="2"/>
      <c r="PIQ164" s="2"/>
      <c r="PIR164" s="2"/>
      <c r="PIS164" s="2"/>
      <c r="PIT164" s="2"/>
      <c r="PIU164" s="2"/>
      <c r="PIV164" s="2"/>
      <c r="PIW164" s="2"/>
      <c r="PIX164" s="2"/>
      <c r="PIY164" s="2"/>
      <c r="PIZ164" s="2"/>
      <c r="PJA164" s="2"/>
      <c r="PJB164" s="2"/>
      <c r="PJC164" s="2"/>
      <c r="PJD164" s="2"/>
      <c r="PJE164" s="2"/>
      <c r="PJF164" s="2"/>
      <c r="PJG164" s="2"/>
      <c r="PJH164" s="2"/>
      <c r="PJI164" s="2"/>
      <c r="PJJ164" s="2"/>
      <c r="PJK164" s="2"/>
      <c r="PJL164" s="2"/>
      <c r="PJM164" s="2"/>
      <c r="PJN164" s="2"/>
      <c r="PJO164" s="2"/>
      <c r="PJP164" s="2"/>
      <c r="PJQ164" s="2"/>
      <c r="PJR164" s="2"/>
      <c r="PJS164" s="2"/>
      <c r="PJT164" s="2"/>
      <c r="PJU164" s="2"/>
      <c r="PJV164" s="2"/>
      <c r="PJW164" s="2"/>
      <c r="PJX164" s="2"/>
      <c r="PJY164" s="2"/>
      <c r="PJZ164" s="2"/>
      <c r="PKA164" s="2"/>
      <c r="PKB164" s="2"/>
      <c r="PKC164" s="2"/>
      <c r="PKD164" s="2"/>
      <c r="PKE164" s="2"/>
      <c r="PKF164" s="2"/>
      <c r="PKG164" s="2"/>
      <c r="PKH164" s="2"/>
      <c r="PKI164" s="2"/>
      <c r="PKJ164" s="2"/>
      <c r="PKK164" s="2"/>
      <c r="PKL164" s="2"/>
      <c r="PKM164" s="2"/>
      <c r="PKN164" s="2"/>
      <c r="PKO164" s="2"/>
      <c r="PKP164" s="2"/>
      <c r="PKQ164" s="2"/>
      <c r="PKR164" s="2"/>
      <c r="PKS164" s="2"/>
      <c r="PKT164" s="2"/>
      <c r="PKU164" s="2"/>
      <c r="PKV164" s="2"/>
      <c r="PKW164" s="2"/>
      <c r="PKX164" s="2"/>
      <c r="PKY164" s="2"/>
      <c r="PKZ164" s="2"/>
      <c r="PLA164" s="2"/>
      <c r="PLB164" s="2"/>
      <c r="PLC164" s="2"/>
      <c r="PLD164" s="2"/>
      <c r="PLE164" s="2"/>
      <c r="PLF164" s="2"/>
      <c r="PLG164" s="2"/>
      <c r="PLH164" s="2"/>
      <c r="PLI164" s="2"/>
      <c r="PLJ164" s="2"/>
      <c r="PLK164" s="2"/>
      <c r="PLL164" s="2"/>
      <c r="PLM164" s="2"/>
      <c r="PLN164" s="2"/>
      <c r="PLO164" s="2"/>
      <c r="PLP164" s="2"/>
      <c r="PLQ164" s="2"/>
      <c r="PLR164" s="2"/>
      <c r="PLS164" s="2"/>
      <c r="PLT164" s="2"/>
      <c r="PLU164" s="2"/>
      <c r="PLV164" s="2"/>
      <c r="PLW164" s="2"/>
      <c r="PLX164" s="2"/>
      <c r="PLY164" s="2"/>
      <c r="PLZ164" s="2"/>
      <c r="PMA164" s="2"/>
      <c r="PMB164" s="2"/>
      <c r="PMC164" s="2"/>
      <c r="PMD164" s="2"/>
      <c r="PME164" s="2"/>
      <c r="PMF164" s="2"/>
      <c r="PMG164" s="2"/>
      <c r="PMH164" s="2"/>
      <c r="PMI164" s="2"/>
      <c r="PMJ164" s="2"/>
      <c r="PMK164" s="2"/>
      <c r="PML164" s="2"/>
      <c r="PMM164" s="2"/>
      <c r="PMN164" s="2"/>
      <c r="PMO164" s="2"/>
      <c r="PMP164" s="2"/>
      <c r="PMQ164" s="2"/>
      <c r="PMR164" s="2"/>
      <c r="PMS164" s="2"/>
      <c r="PMT164" s="2"/>
      <c r="PMU164" s="2"/>
      <c r="PMV164" s="2"/>
      <c r="PMW164" s="2"/>
      <c r="PMX164" s="2"/>
      <c r="PMY164" s="2"/>
      <c r="PMZ164" s="2"/>
      <c r="PNA164" s="2"/>
      <c r="PNB164" s="2"/>
      <c r="PNC164" s="2"/>
      <c r="PND164" s="2"/>
      <c r="PNE164" s="2"/>
      <c r="PNF164" s="2"/>
      <c r="PNG164" s="2"/>
      <c r="PNH164" s="2"/>
      <c r="PNI164" s="2"/>
      <c r="PNJ164" s="2"/>
      <c r="PNK164" s="2"/>
      <c r="PNL164" s="2"/>
      <c r="PNM164" s="2"/>
      <c r="PNN164" s="2"/>
      <c r="PNO164" s="2"/>
      <c r="PNP164" s="2"/>
      <c r="PNQ164" s="2"/>
      <c r="PNR164" s="2"/>
      <c r="PNS164" s="2"/>
      <c r="PNT164" s="2"/>
      <c r="PNU164" s="2"/>
      <c r="PNV164" s="2"/>
      <c r="PNW164" s="2"/>
      <c r="PNX164" s="2"/>
      <c r="PNY164" s="2"/>
      <c r="PNZ164" s="2"/>
      <c r="POA164" s="2"/>
      <c r="POB164" s="2"/>
      <c r="POC164" s="2"/>
      <c r="POD164" s="2"/>
      <c r="POE164" s="2"/>
      <c r="POF164" s="2"/>
      <c r="POG164" s="2"/>
      <c r="POH164" s="2"/>
      <c r="POI164" s="2"/>
      <c r="POJ164" s="2"/>
      <c r="POK164" s="2"/>
      <c r="POL164" s="2"/>
      <c r="POM164" s="2"/>
      <c r="PON164" s="2"/>
      <c r="POO164" s="2"/>
      <c r="POP164" s="2"/>
      <c r="POQ164" s="2"/>
      <c r="POR164" s="2"/>
      <c r="POS164" s="2"/>
      <c r="POT164" s="2"/>
      <c r="POU164" s="2"/>
      <c r="POV164" s="2"/>
      <c r="POW164" s="2"/>
      <c r="POX164" s="2"/>
      <c r="POY164" s="2"/>
      <c r="POZ164" s="2"/>
      <c r="PPA164" s="2"/>
      <c r="PPB164" s="2"/>
      <c r="PPC164" s="2"/>
      <c r="PPD164" s="2"/>
      <c r="PPE164" s="2"/>
      <c r="PPF164" s="2"/>
      <c r="PPG164" s="2"/>
      <c r="PPH164" s="2"/>
      <c r="PPI164" s="2"/>
      <c r="PPJ164" s="2"/>
      <c r="PPK164" s="2"/>
      <c r="PPL164" s="2"/>
      <c r="PPM164" s="2"/>
      <c r="PPN164" s="2"/>
      <c r="PPO164" s="2"/>
      <c r="PPP164" s="2"/>
      <c r="PPQ164" s="2"/>
      <c r="PPR164" s="2"/>
      <c r="PPS164" s="2"/>
      <c r="PPT164" s="2"/>
      <c r="PPU164" s="2"/>
      <c r="PPV164" s="2"/>
      <c r="PPW164" s="2"/>
      <c r="PPX164" s="2"/>
      <c r="PPY164" s="2"/>
      <c r="PPZ164" s="2"/>
      <c r="PQA164" s="2"/>
      <c r="PQB164" s="2"/>
      <c r="PQC164" s="2"/>
      <c r="PQD164" s="2"/>
      <c r="PQE164" s="2"/>
      <c r="PQF164" s="2"/>
      <c r="PQG164" s="2"/>
      <c r="PQH164" s="2"/>
      <c r="PQI164" s="2"/>
      <c r="PQJ164" s="2"/>
      <c r="PQK164" s="2"/>
      <c r="PQL164" s="2"/>
      <c r="PQM164" s="2"/>
      <c r="PQN164" s="2"/>
      <c r="PQO164" s="2"/>
      <c r="PQP164" s="2"/>
      <c r="PQQ164" s="2"/>
      <c r="PQR164" s="2"/>
      <c r="PQS164" s="2"/>
      <c r="PQT164" s="2"/>
      <c r="PQU164" s="2"/>
      <c r="PQV164" s="2"/>
      <c r="PQW164" s="2"/>
      <c r="PQX164" s="2"/>
      <c r="PQY164" s="2"/>
      <c r="PQZ164" s="2"/>
      <c r="PRA164" s="2"/>
      <c r="PRB164" s="2"/>
      <c r="PRC164" s="2"/>
      <c r="PRD164" s="2"/>
      <c r="PRE164" s="2"/>
      <c r="PRF164" s="2"/>
      <c r="PRG164" s="2"/>
      <c r="PRH164" s="2"/>
      <c r="PRI164" s="2"/>
      <c r="PRJ164" s="2"/>
      <c r="PRK164" s="2"/>
      <c r="PRL164" s="2"/>
      <c r="PRM164" s="2"/>
      <c r="PRN164" s="2"/>
      <c r="PRO164" s="2"/>
      <c r="PRP164" s="2"/>
      <c r="PRQ164" s="2"/>
      <c r="PRR164" s="2"/>
      <c r="PRS164" s="2"/>
      <c r="PRT164" s="2"/>
      <c r="PRU164" s="2"/>
      <c r="PRV164" s="2"/>
      <c r="PRW164" s="2"/>
      <c r="PRX164" s="2"/>
      <c r="PRY164" s="2"/>
      <c r="PRZ164" s="2"/>
      <c r="PSA164" s="2"/>
      <c r="PSB164" s="2"/>
      <c r="PSC164" s="2"/>
      <c r="PSD164" s="2"/>
      <c r="PSE164" s="2"/>
      <c r="PSF164" s="2"/>
      <c r="PSG164" s="2"/>
      <c r="PSH164" s="2"/>
      <c r="PSI164" s="2"/>
      <c r="PSJ164" s="2"/>
      <c r="PSK164" s="2"/>
      <c r="PSL164" s="2"/>
      <c r="PSM164" s="2"/>
      <c r="PSN164" s="2"/>
      <c r="PSO164" s="2"/>
      <c r="PSP164" s="2"/>
      <c r="PSQ164" s="2"/>
      <c r="PSR164" s="2"/>
      <c r="PSS164" s="2"/>
      <c r="PST164" s="2"/>
      <c r="PSU164" s="2"/>
      <c r="PSV164" s="2"/>
      <c r="PSW164" s="2"/>
      <c r="PSX164" s="2"/>
      <c r="PSY164" s="2"/>
      <c r="PSZ164" s="2"/>
      <c r="PTA164" s="2"/>
      <c r="PTB164" s="2"/>
      <c r="PTC164" s="2"/>
      <c r="PTD164" s="2"/>
      <c r="PTE164" s="2"/>
      <c r="PTF164" s="2"/>
      <c r="PTG164" s="2"/>
      <c r="PTH164" s="2"/>
      <c r="PTI164" s="2"/>
      <c r="PTJ164" s="2"/>
      <c r="PTK164" s="2"/>
      <c r="PTL164" s="2"/>
      <c r="PTM164" s="2"/>
      <c r="PTN164" s="2"/>
      <c r="PTO164" s="2"/>
      <c r="PTP164" s="2"/>
      <c r="PTQ164" s="2"/>
      <c r="PTR164" s="2"/>
      <c r="PTS164" s="2"/>
      <c r="PTT164" s="2"/>
      <c r="PTU164" s="2"/>
      <c r="PTV164" s="2"/>
      <c r="PTW164" s="2"/>
      <c r="PTX164" s="2"/>
      <c r="PTY164" s="2"/>
      <c r="PTZ164" s="2"/>
      <c r="PUA164" s="2"/>
      <c r="PUB164" s="2"/>
      <c r="PUC164" s="2"/>
      <c r="PUD164" s="2"/>
      <c r="PUE164" s="2"/>
      <c r="PUF164" s="2"/>
      <c r="PUG164" s="2"/>
      <c r="PUH164" s="2"/>
      <c r="PUI164" s="2"/>
      <c r="PUJ164" s="2"/>
      <c r="PUK164" s="2"/>
      <c r="PUL164" s="2"/>
      <c r="PUM164" s="2"/>
      <c r="PUN164" s="2"/>
      <c r="PUO164" s="2"/>
      <c r="PUP164" s="2"/>
      <c r="PUQ164" s="2"/>
      <c r="PUR164" s="2"/>
      <c r="PUS164" s="2"/>
      <c r="PUT164" s="2"/>
      <c r="PUU164" s="2"/>
      <c r="PUV164" s="2"/>
      <c r="PUW164" s="2"/>
      <c r="PUX164" s="2"/>
      <c r="PUY164" s="2"/>
      <c r="PUZ164" s="2"/>
      <c r="PVA164" s="2"/>
      <c r="PVB164" s="2"/>
      <c r="PVC164" s="2"/>
      <c r="PVD164" s="2"/>
      <c r="PVE164" s="2"/>
      <c r="PVF164" s="2"/>
      <c r="PVG164" s="2"/>
      <c r="PVH164" s="2"/>
      <c r="PVI164" s="2"/>
      <c r="PVJ164" s="2"/>
      <c r="PVK164" s="2"/>
      <c r="PVL164" s="2"/>
      <c r="PVM164" s="2"/>
      <c r="PVN164" s="2"/>
      <c r="PVO164" s="2"/>
      <c r="PVP164" s="2"/>
      <c r="PVQ164" s="2"/>
      <c r="PVR164" s="2"/>
      <c r="PVS164" s="2"/>
      <c r="PVT164" s="2"/>
      <c r="PVU164" s="2"/>
      <c r="PVV164" s="2"/>
      <c r="PVW164" s="2"/>
      <c r="PVX164" s="2"/>
      <c r="PVY164" s="2"/>
      <c r="PVZ164" s="2"/>
      <c r="PWA164" s="2"/>
      <c r="PWB164" s="2"/>
      <c r="PWC164" s="2"/>
      <c r="PWD164" s="2"/>
      <c r="PWE164" s="2"/>
      <c r="PWF164" s="2"/>
      <c r="PWG164" s="2"/>
      <c r="PWH164" s="2"/>
      <c r="PWI164" s="2"/>
      <c r="PWJ164" s="2"/>
      <c r="PWK164" s="2"/>
      <c r="PWL164" s="2"/>
      <c r="PWM164" s="2"/>
      <c r="PWN164" s="2"/>
      <c r="PWO164" s="2"/>
      <c r="PWP164" s="2"/>
      <c r="PWQ164" s="2"/>
      <c r="PWR164" s="2"/>
      <c r="PWS164" s="2"/>
      <c r="PWT164" s="2"/>
      <c r="PWU164" s="2"/>
      <c r="PWV164" s="2"/>
      <c r="PWW164" s="2"/>
      <c r="PWX164" s="2"/>
      <c r="PWY164" s="2"/>
      <c r="PWZ164" s="2"/>
      <c r="PXA164" s="2"/>
      <c r="PXB164" s="2"/>
      <c r="PXC164" s="2"/>
      <c r="PXD164" s="2"/>
      <c r="PXE164" s="2"/>
      <c r="PXF164" s="2"/>
      <c r="PXG164" s="2"/>
      <c r="PXH164" s="2"/>
      <c r="PXI164" s="2"/>
      <c r="PXJ164" s="2"/>
      <c r="PXK164" s="2"/>
      <c r="PXL164" s="2"/>
      <c r="PXM164" s="2"/>
      <c r="PXN164" s="2"/>
      <c r="PXO164" s="2"/>
      <c r="PXP164" s="2"/>
      <c r="PXQ164" s="2"/>
      <c r="PXR164" s="2"/>
      <c r="PXS164" s="2"/>
      <c r="PXT164" s="2"/>
      <c r="PXU164" s="2"/>
      <c r="PXV164" s="2"/>
      <c r="PXW164" s="2"/>
      <c r="PXX164" s="2"/>
      <c r="PXY164" s="2"/>
      <c r="PXZ164" s="2"/>
      <c r="PYA164" s="2"/>
      <c r="PYB164" s="2"/>
      <c r="PYC164" s="2"/>
      <c r="PYD164" s="2"/>
      <c r="PYE164" s="2"/>
      <c r="PYF164" s="2"/>
      <c r="PYG164" s="2"/>
      <c r="PYH164" s="2"/>
      <c r="PYI164" s="2"/>
      <c r="PYJ164" s="2"/>
      <c r="PYK164" s="2"/>
      <c r="PYL164" s="2"/>
      <c r="PYM164" s="2"/>
      <c r="PYN164" s="2"/>
      <c r="PYO164" s="2"/>
      <c r="PYP164" s="2"/>
      <c r="PYQ164" s="2"/>
      <c r="PYR164" s="2"/>
      <c r="PYS164" s="2"/>
      <c r="PYT164" s="2"/>
      <c r="PYU164" s="2"/>
      <c r="PYV164" s="2"/>
      <c r="PYW164" s="2"/>
      <c r="PYX164" s="2"/>
      <c r="PYY164" s="2"/>
      <c r="PYZ164" s="2"/>
      <c r="PZA164" s="2"/>
      <c r="PZB164" s="2"/>
      <c r="PZC164" s="2"/>
      <c r="PZD164" s="2"/>
      <c r="PZE164" s="2"/>
      <c r="PZF164" s="2"/>
      <c r="PZG164" s="2"/>
      <c r="PZH164" s="2"/>
      <c r="PZI164" s="2"/>
      <c r="PZJ164" s="2"/>
      <c r="PZK164" s="2"/>
      <c r="PZL164" s="2"/>
      <c r="PZM164" s="2"/>
      <c r="PZN164" s="2"/>
      <c r="PZO164" s="2"/>
      <c r="PZP164" s="2"/>
      <c r="PZQ164" s="2"/>
      <c r="PZR164" s="2"/>
      <c r="PZS164" s="2"/>
      <c r="PZT164" s="2"/>
      <c r="PZU164" s="2"/>
      <c r="PZV164" s="2"/>
      <c r="PZW164" s="2"/>
      <c r="PZX164" s="2"/>
      <c r="PZY164" s="2"/>
      <c r="PZZ164" s="2"/>
      <c r="QAA164" s="2"/>
      <c r="QAB164" s="2"/>
      <c r="QAC164" s="2"/>
      <c r="QAD164" s="2"/>
      <c r="QAE164" s="2"/>
      <c r="QAF164" s="2"/>
      <c r="QAG164" s="2"/>
      <c r="QAH164" s="2"/>
      <c r="QAI164" s="2"/>
      <c r="QAJ164" s="2"/>
      <c r="QAK164" s="2"/>
      <c r="QAL164" s="2"/>
      <c r="QAM164" s="2"/>
      <c r="QAN164" s="2"/>
      <c r="QAO164" s="2"/>
      <c r="QAP164" s="2"/>
      <c r="QAQ164" s="2"/>
      <c r="QAR164" s="2"/>
      <c r="QAS164" s="2"/>
      <c r="QAT164" s="2"/>
      <c r="QAU164" s="2"/>
      <c r="QAV164" s="2"/>
      <c r="QAW164" s="2"/>
      <c r="QAX164" s="2"/>
      <c r="QAY164" s="2"/>
      <c r="QAZ164" s="2"/>
      <c r="QBA164" s="2"/>
      <c r="QBB164" s="2"/>
      <c r="QBC164" s="2"/>
      <c r="QBD164" s="2"/>
      <c r="QBE164" s="2"/>
      <c r="QBF164" s="2"/>
      <c r="QBG164" s="2"/>
      <c r="QBH164" s="2"/>
      <c r="QBI164" s="2"/>
      <c r="QBJ164" s="2"/>
      <c r="QBK164" s="2"/>
      <c r="QBL164" s="2"/>
      <c r="QBM164" s="2"/>
      <c r="QBN164" s="2"/>
      <c r="QBO164" s="2"/>
      <c r="QBP164" s="2"/>
      <c r="QBQ164" s="2"/>
      <c r="QBR164" s="2"/>
      <c r="QBS164" s="2"/>
      <c r="QBT164" s="2"/>
      <c r="QBU164" s="2"/>
      <c r="QBV164" s="2"/>
      <c r="QBW164" s="2"/>
      <c r="QBX164" s="2"/>
      <c r="QBY164" s="2"/>
      <c r="QBZ164" s="2"/>
      <c r="QCA164" s="2"/>
      <c r="QCB164" s="2"/>
      <c r="QCC164" s="2"/>
      <c r="QCD164" s="2"/>
      <c r="QCE164" s="2"/>
      <c r="QCF164" s="2"/>
      <c r="QCG164" s="2"/>
      <c r="QCH164" s="2"/>
      <c r="QCI164" s="2"/>
      <c r="QCJ164" s="2"/>
      <c r="QCK164" s="2"/>
      <c r="QCL164" s="2"/>
      <c r="QCM164" s="2"/>
      <c r="QCN164" s="2"/>
      <c r="QCO164" s="2"/>
      <c r="QCP164" s="2"/>
      <c r="QCQ164" s="2"/>
      <c r="QCR164" s="2"/>
      <c r="QCS164" s="2"/>
      <c r="QCT164" s="2"/>
      <c r="QCU164" s="2"/>
      <c r="QCV164" s="2"/>
      <c r="QCW164" s="2"/>
      <c r="QCX164" s="2"/>
      <c r="QCY164" s="2"/>
      <c r="QCZ164" s="2"/>
      <c r="QDA164" s="2"/>
      <c r="QDB164" s="2"/>
      <c r="QDC164" s="2"/>
      <c r="QDD164" s="2"/>
      <c r="QDE164" s="2"/>
      <c r="QDF164" s="2"/>
      <c r="QDG164" s="2"/>
      <c r="QDH164" s="2"/>
      <c r="QDI164" s="2"/>
      <c r="QDJ164" s="2"/>
      <c r="QDK164" s="2"/>
      <c r="QDL164" s="2"/>
      <c r="QDM164" s="2"/>
      <c r="QDN164" s="2"/>
      <c r="QDO164" s="2"/>
      <c r="QDP164" s="2"/>
      <c r="QDQ164" s="2"/>
      <c r="QDR164" s="2"/>
      <c r="QDS164" s="2"/>
      <c r="QDT164" s="2"/>
      <c r="QDU164" s="2"/>
      <c r="QDV164" s="2"/>
      <c r="QDW164" s="2"/>
      <c r="QDX164" s="2"/>
      <c r="QDY164" s="2"/>
      <c r="QDZ164" s="2"/>
      <c r="QEA164" s="2"/>
      <c r="QEB164" s="2"/>
      <c r="QEC164" s="2"/>
      <c r="QED164" s="2"/>
      <c r="QEE164" s="2"/>
      <c r="QEF164" s="2"/>
      <c r="QEG164" s="2"/>
      <c r="QEH164" s="2"/>
      <c r="QEI164" s="2"/>
      <c r="QEJ164" s="2"/>
      <c r="QEK164" s="2"/>
      <c r="QEL164" s="2"/>
      <c r="QEM164" s="2"/>
      <c r="QEN164" s="2"/>
      <c r="QEO164" s="2"/>
      <c r="QEP164" s="2"/>
      <c r="QEQ164" s="2"/>
      <c r="QER164" s="2"/>
      <c r="QES164" s="2"/>
      <c r="QET164" s="2"/>
      <c r="QEU164" s="2"/>
      <c r="QEV164" s="2"/>
      <c r="QEW164" s="2"/>
      <c r="QEX164" s="2"/>
      <c r="QEY164" s="2"/>
      <c r="QEZ164" s="2"/>
      <c r="QFA164" s="2"/>
      <c r="QFB164" s="2"/>
      <c r="QFC164" s="2"/>
      <c r="QFD164" s="2"/>
      <c r="QFE164" s="2"/>
      <c r="QFF164" s="2"/>
      <c r="QFG164" s="2"/>
      <c r="QFH164" s="2"/>
      <c r="QFI164" s="2"/>
      <c r="QFJ164" s="2"/>
      <c r="QFK164" s="2"/>
      <c r="QFL164" s="2"/>
      <c r="QFM164" s="2"/>
      <c r="QFN164" s="2"/>
      <c r="QFO164" s="2"/>
      <c r="QFP164" s="2"/>
      <c r="QFQ164" s="2"/>
      <c r="QFR164" s="2"/>
      <c r="QFS164" s="2"/>
      <c r="QFT164" s="2"/>
      <c r="QFU164" s="2"/>
      <c r="QFV164" s="2"/>
      <c r="QFW164" s="2"/>
      <c r="QFX164" s="2"/>
      <c r="QFY164" s="2"/>
      <c r="QFZ164" s="2"/>
      <c r="QGA164" s="2"/>
      <c r="QGB164" s="2"/>
      <c r="QGC164" s="2"/>
      <c r="QGD164" s="2"/>
      <c r="QGE164" s="2"/>
      <c r="QGF164" s="2"/>
      <c r="QGG164" s="2"/>
      <c r="QGH164" s="2"/>
      <c r="QGI164" s="2"/>
      <c r="QGJ164" s="2"/>
      <c r="QGK164" s="2"/>
      <c r="QGL164" s="2"/>
      <c r="QGM164" s="2"/>
      <c r="QGN164" s="2"/>
      <c r="QGO164" s="2"/>
      <c r="QGP164" s="2"/>
      <c r="QGQ164" s="2"/>
      <c r="QGR164" s="2"/>
      <c r="QGS164" s="2"/>
      <c r="QGT164" s="2"/>
      <c r="QGU164" s="2"/>
      <c r="QGV164" s="2"/>
      <c r="QGW164" s="2"/>
      <c r="QGX164" s="2"/>
      <c r="QGY164" s="2"/>
      <c r="QGZ164" s="2"/>
      <c r="QHA164" s="2"/>
      <c r="QHB164" s="2"/>
      <c r="QHC164" s="2"/>
      <c r="QHD164" s="2"/>
      <c r="QHE164" s="2"/>
      <c r="QHF164" s="2"/>
      <c r="QHG164" s="2"/>
      <c r="QHH164" s="2"/>
      <c r="QHI164" s="2"/>
      <c r="QHJ164" s="2"/>
      <c r="QHK164" s="2"/>
      <c r="QHL164" s="2"/>
      <c r="QHM164" s="2"/>
      <c r="QHN164" s="2"/>
      <c r="QHO164" s="2"/>
      <c r="QHP164" s="2"/>
      <c r="QHQ164" s="2"/>
      <c r="QHR164" s="2"/>
      <c r="QHS164" s="2"/>
      <c r="QHT164" s="2"/>
      <c r="QHU164" s="2"/>
      <c r="QHV164" s="2"/>
      <c r="QHW164" s="2"/>
      <c r="QHX164" s="2"/>
      <c r="QHY164" s="2"/>
      <c r="QHZ164" s="2"/>
      <c r="QIA164" s="2"/>
      <c r="QIB164" s="2"/>
      <c r="QIC164" s="2"/>
      <c r="QID164" s="2"/>
      <c r="QIE164" s="2"/>
      <c r="QIF164" s="2"/>
      <c r="QIG164" s="2"/>
      <c r="QIH164" s="2"/>
      <c r="QII164" s="2"/>
      <c r="QIJ164" s="2"/>
      <c r="QIK164" s="2"/>
      <c r="QIL164" s="2"/>
      <c r="QIM164" s="2"/>
      <c r="QIN164" s="2"/>
      <c r="QIO164" s="2"/>
      <c r="QIP164" s="2"/>
      <c r="QIQ164" s="2"/>
      <c r="QIR164" s="2"/>
      <c r="QIS164" s="2"/>
      <c r="QIT164" s="2"/>
      <c r="QIU164" s="2"/>
      <c r="QIV164" s="2"/>
      <c r="QIW164" s="2"/>
      <c r="QIX164" s="2"/>
      <c r="QIY164" s="2"/>
      <c r="QIZ164" s="2"/>
      <c r="QJA164" s="2"/>
      <c r="QJB164" s="2"/>
      <c r="QJC164" s="2"/>
      <c r="QJD164" s="2"/>
      <c r="QJE164" s="2"/>
      <c r="QJF164" s="2"/>
      <c r="QJG164" s="2"/>
      <c r="QJH164" s="2"/>
      <c r="QJI164" s="2"/>
      <c r="QJJ164" s="2"/>
      <c r="QJK164" s="2"/>
      <c r="QJL164" s="2"/>
      <c r="QJM164" s="2"/>
      <c r="QJN164" s="2"/>
      <c r="QJO164" s="2"/>
      <c r="QJP164" s="2"/>
      <c r="QJQ164" s="2"/>
      <c r="QJR164" s="2"/>
      <c r="QJS164" s="2"/>
      <c r="QJT164" s="2"/>
      <c r="QJU164" s="2"/>
      <c r="QJV164" s="2"/>
      <c r="QJW164" s="2"/>
      <c r="QJX164" s="2"/>
      <c r="QJY164" s="2"/>
      <c r="QJZ164" s="2"/>
      <c r="QKA164" s="2"/>
      <c r="QKB164" s="2"/>
      <c r="QKC164" s="2"/>
      <c r="QKD164" s="2"/>
      <c r="QKE164" s="2"/>
      <c r="QKF164" s="2"/>
      <c r="QKG164" s="2"/>
      <c r="QKH164" s="2"/>
      <c r="QKI164" s="2"/>
      <c r="QKJ164" s="2"/>
      <c r="QKK164" s="2"/>
      <c r="QKL164" s="2"/>
      <c r="QKM164" s="2"/>
      <c r="QKN164" s="2"/>
      <c r="QKO164" s="2"/>
      <c r="QKP164" s="2"/>
      <c r="QKQ164" s="2"/>
      <c r="QKR164" s="2"/>
      <c r="QKS164" s="2"/>
      <c r="QKT164" s="2"/>
      <c r="QKU164" s="2"/>
      <c r="QKV164" s="2"/>
      <c r="QKW164" s="2"/>
      <c r="QKX164" s="2"/>
      <c r="QKY164" s="2"/>
      <c r="QKZ164" s="2"/>
      <c r="QLA164" s="2"/>
      <c r="QLB164" s="2"/>
      <c r="QLC164" s="2"/>
      <c r="QLD164" s="2"/>
      <c r="QLE164" s="2"/>
      <c r="QLF164" s="2"/>
      <c r="QLG164" s="2"/>
      <c r="QLH164" s="2"/>
      <c r="QLI164" s="2"/>
      <c r="QLJ164" s="2"/>
      <c r="QLK164" s="2"/>
      <c r="QLL164" s="2"/>
      <c r="QLM164" s="2"/>
      <c r="QLN164" s="2"/>
      <c r="QLO164" s="2"/>
      <c r="QLP164" s="2"/>
      <c r="QLQ164" s="2"/>
      <c r="QLR164" s="2"/>
      <c r="QLS164" s="2"/>
      <c r="QLT164" s="2"/>
      <c r="QLU164" s="2"/>
      <c r="QLV164" s="2"/>
      <c r="QLW164" s="2"/>
      <c r="QLX164" s="2"/>
      <c r="QLY164" s="2"/>
      <c r="QLZ164" s="2"/>
      <c r="QMA164" s="2"/>
      <c r="QMB164" s="2"/>
      <c r="QMC164" s="2"/>
      <c r="QMD164" s="2"/>
      <c r="QME164" s="2"/>
      <c r="QMF164" s="2"/>
      <c r="QMG164" s="2"/>
      <c r="QMH164" s="2"/>
      <c r="QMI164" s="2"/>
      <c r="QMJ164" s="2"/>
      <c r="QMK164" s="2"/>
      <c r="QML164" s="2"/>
      <c r="QMM164" s="2"/>
      <c r="QMN164" s="2"/>
      <c r="QMO164" s="2"/>
      <c r="QMP164" s="2"/>
      <c r="QMQ164" s="2"/>
      <c r="QMR164" s="2"/>
      <c r="QMS164" s="2"/>
      <c r="QMT164" s="2"/>
      <c r="QMU164" s="2"/>
      <c r="QMV164" s="2"/>
      <c r="QMW164" s="2"/>
      <c r="QMX164" s="2"/>
      <c r="QMY164" s="2"/>
      <c r="QMZ164" s="2"/>
      <c r="QNA164" s="2"/>
      <c r="QNB164" s="2"/>
      <c r="QNC164" s="2"/>
      <c r="QND164" s="2"/>
      <c r="QNE164" s="2"/>
      <c r="QNF164" s="2"/>
      <c r="QNG164" s="2"/>
      <c r="QNH164" s="2"/>
      <c r="QNI164" s="2"/>
      <c r="QNJ164" s="2"/>
      <c r="QNK164" s="2"/>
      <c r="QNL164" s="2"/>
      <c r="QNM164" s="2"/>
      <c r="QNN164" s="2"/>
      <c r="QNO164" s="2"/>
      <c r="QNP164" s="2"/>
      <c r="QNQ164" s="2"/>
      <c r="QNR164" s="2"/>
      <c r="QNS164" s="2"/>
      <c r="QNT164" s="2"/>
      <c r="QNU164" s="2"/>
      <c r="QNV164" s="2"/>
      <c r="QNW164" s="2"/>
      <c r="QNX164" s="2"/>
      <c r="QNY164" s="2"/>
      <c r="QNZ164" s="2"/>
      <c r="QOA164" s="2"/>
      <c r="QOB164" s="2"/>
      <c r="QOC164" s="2"/>
      <c r="QOD164" s="2"/>
      <c r="QOE164" s="2"/>
      <c r="QOF164" s="2"/>
      <c r="QOG164" s="2"/>
      <c r="QOH164" s="2"/>
      <c r="QOI164" s="2"/>
      <c r="QOJ164" s="2"/>
      <c r="QOK164" s="2"/>
      <c r="QOL164" s="2"/>
      <c r="QOM164" s="2"/>
      <c r="QON164" s="2"/>
      <c r="QOO164" s="2"/>
      <c r="QOP164" s="2"/>
      <c r="QOQ164" s="2"/>
      <c r="QOR164" s="2"/>
      <c r="QOS164" s="2"/>
      <c r="QOT164" s="2"/>
      <c r="QOU164" s="2"/>
      <c r="QOV164" s="2"/>
      <c r="QOW164" s="2"/>
      <c r="QOX164" s="2"/>
      <c r="QOY164" s="2"/>
      <c r="QOZ164" s="2"/>
      <c r="QPA164" s="2"/>
      <c r="QPB164" s="2"/>
      <c r="QPC164" s="2"/>
      <c r="QPD164" s="2"/>
      <c r="QPE164" s="2"/>
      <c r="QPF164" s="2"/>
      <c r="QPG164" s="2"/>
      <c r="QPH164" s="2"/>
      <c r="QPI164" s="2"/>
      <c r="QPJ164" s="2"/>
      <c r="QPK164" s="2"/>
      <c r="QPL164" s="2"/>
      <c r="QPM164" s="2"/>
      <c r="QPN164" s="2"/>
      <c r="QPO164" s="2"/>
      <c r="QPP164" s="2"/>
      <c r="QPQ164" s="2"/>
      <c r="QPR164" s="2"/>
      <c r="QPS164" s="2"/>
      <c r="QPT164" s="2"/>
      <c r="QPU164" s="2"/>
      <c r="QPV164" s="2"/>
      <c r="QPW164" s="2"/>
      <c r="QPX164" s="2"/>
      <c r="QPY164" s="2"/>
      <c r="QPZ164" s="2"/>
      <c r="QQA164" s="2"/>
      <c r="QQB164" s="2"/>
      <c r="QQC164" s="2"/>
      <c r="QQD164" s="2"/>
      <c r="QQE164" s="2"/>
      <c r="QQF164" s="2"/>
      <c r="QQG164" s="2"/>
      <c r="QQH164" s="2"/>
      <c r="QQI164" s="2"/>
      <c r="QQJ164" s="2"/>
      <c r="QQK164" s="2"/>
      <c r="QQL164" s="2"/>
      <c r="QQM164" s="2"/>
      <c r="QQN164" s="2"/>
      <c r="QQO164" s="2"/>
      <c r="QQP164" s="2"/>
      <c r="QQQ164" s="2"/>
      <c r="QQR164" s="2"/>
      <c r="QQS164" s="2"/>
      <c r="QQT164" s="2"/>
      <c r="QQU164" s="2"/>
      <c r="QQV164" s="2"/>
      <c r="QQW164" s="2"/>
      <c r="QQX164" s="2"/>
      <c r="QQY164" s="2"/>
      <c r="QQZ164" s="2"/>
      <c r="QRA164" s="2"/>
      <c r="QRB164" s="2"/>
      <c r="QRC164" s="2"/>
      <c r="QRD164" s="2"/>
      <c r="QRE164" s="2"/>
      <c r="QRF164" s="2"/>
      <c r="QRG164" s="2"/>
      <c r="QRH164" s="2"/>
      <c r="QRI164" s="2"/>
      <c r="QRJ164" s="2"/>
      <c r="QRK164" s="2"/>
      <c r="QRL164" s="2"/>
      <c r="QRM164" s="2"/>
      <c r="QRN164" s="2"/>
      <c r="QRO164" s="2"/>
      <c r="QRP164" s="2"/>
      <c r="QRQ164" s="2"/>
      <c r="QRR164" s="2"/>
      <c r="QRS164" s="2"/>
      <c r="QRT164" s="2"/>
      <c r="QRU164" s="2"/>
      <c r="QRV164" s="2"/>
      <c r="QRW164" s="2"/>
      <c r="QRX164" s="2"/>
      <c r="QRY164" s="2"/>
      <c r="QRZ164" s="2"/>
      <c r="QSA164" s="2"/>
      <c r="QSB164" s="2"/>
      <c r="QSC164" s="2"/>
      <c r="QSD164" s="2"/>
      <c r="QSE164" s="2"/>
      <c r="QSF164" s="2"/>
      <c r="QSG164" s="2"/>
      <c r="QSH164" s="2"/>
      <c r="QSI164" s="2"/>
      <c r="QSJ164" s="2"/>
      <c r="QSK164" s="2"/>
      <c r="QSL164" s="2"/>
      <c r="QSM164" s="2"/>
      <c r="QSN164" s="2"/>
      <c r="QSO164" s="2"/>
      <c r="QSP164" s="2"/>
      <c r="QSQ164" s="2"/>
      <c r="QSR164" s="2"/>
      <c r="QSS164" s="2"/>
      <c r="QST164" s="2"/>
      <c r="QSU164" s="2"/>
      <c r="QSV164" s="2"/>
      <c r="QSW164" s="2"/>
      <c r="QSX164" s="2"/>
      <c r="QSY164" s="2"/>
      <c r="QSZ164" s="2"/>
      <c r="QTA164" s="2"/>
      <c r="QTB164" s="2"/>
      <c r="QTC164" s="2"/>
      <c r="QTD164" s="2"/>
      <c r="QTE164" s="2"/>
      <c r="QTF164" s="2"/>
      <c r="QTG164" s="2"/>
      <c r="QTH164" s="2"/>
      <c r="QTI164" s="2"/>
      <c r="QTJ164" s="2"/>
      <c r="QTK164" s="2"/>
      <c r="QTL164" s="2"/>
      <c r="QTM164" s="2"/>
      <c r="QTN164" s="2"/>
      <c r="QTO164" s="2"/>
      <c r="QTP164" s="2"/>
      <c r="QTQ164" s="2"/>
      <c r="QTR164" s="2"/>
      <c r="QTS164" s="2"/>
      <c r="QTT164" s="2"/>
      <c r="QTU164" s="2"/>
      <c r="QTV164" s="2"/>
      <c r="QTW164" s="2"/>
      <c r="QTX164" s="2"/>
      <c r="QTY164" s="2"/>
      <c r="QTZ164" s="2"/>
      <c r="QUA164" s="2"/>
      <c r="QUB164" s="2"/>
      <c r="QUC164" s="2"/>
      <c r="QUD164" s="2"/>
      <c r="QUE164" s="2"/>
      <c r="QUF164" s="2"/>
      <c r="QUG164" s="2"/>
      <c r="QUH164" s="2"/>
      <c r="QUI164" s="2"/>
      <c r="QUJ164" s="2"/>
      <c r="QUK164" s="2"/>
      <c r="QUL164" s="2"/>
      <c r="QUM164" s="2"/>
      <c r="QUN164" s="2"/>
      <c r="QUO164" s="2"/>
      <c r="QUP164" s="2"/>
      <c r="QUQ164" s="2"/>
      <c r="QUR164" s="2"/>
      <c r="QUS164" s="2"/>
      <c r="QUT164" s="2"/>
      <c r="QUU164" s="2"/>
      <c r="QUV164" s="2"/>
      <c r="QUW164" s="2"/>
      <c r="QUX164" s="2"/>
      <c r="QUY164" s="2"/>
      <c r="QUZ164" s="2"/>
      <c r="QVA164" s="2"/>
      <c r="QVB164" s="2"/>
      <c r="QVC164" s="2"/>
      <c r="QVD164" s="2"/>
      <c r="QVE164" s="2"/>
      <c r="QVF164" s="2"/>
      <c r="QVG164" s="2"/>
      <c r="QVH164" s="2"/>
      <c r="QVI164" s="2"/>
      <c r="QVJ164" s="2"/>
      <c r="QVK164" s="2"/>
      <c r="QVL164" s="2"/>
      <c r="QVM164" s="2"/>
      <c r="QVN164" s="2"/>
      <c r="QVO164" s="2"/>
      <c r="QVP164" s="2"/>
      <c r="QVQ164" s="2"/>
      <c r="QVR164" s="2"/>
      <c r="QVS164" s="2"/>
      <c r="QVT164" s="2"/>
      <c r="QVU164" s="2"/>
      <c r="QVV164" s="2"/>
      <c r="QVW164" s="2"/>
      <c r="QVX164" s="2"/>
      <c r="QVY164" s="2"/>
      <c r="QVZ164" s="2"/>
      <c r="QWA164" s="2"/>
      <c r="QWB164" s="2"/>
      <c r="QWC164" s="2"/>
      <c r="QWD164" s="2"/>
      <c r="QWE164" s="2"/>
      <c r="QWF164" s="2"/>
      <c r="QWG164" s="2"/>
      <c r="QWH164" s="2"/>
      <c r="QWI164" s="2"/>
      <c r="QWJ164" s="2"/>
      <c r="QWK164" s="2"/>
      <c r="QWL164" s="2"/>
      <c r="QWM164" s="2"/>
      <c r="QWN164" s="2"/>
      <c r="QWO164" s="2"/>
      <c r="QWP164" s="2"/>
      <c r="QWQ164" s="2"/>
      <c r="QWR164" s="2"/>
      <c r="QWS164" s="2"/>
      <c r="QWT164" s="2"/>
      <c r="QWU164" s="2"/>
      <c r="QWV164" s="2"/>
      <c r="QWW164" s="2"/>
      <c r="QWX164" s="2"/>
      <c r="QWY164" s="2"/>
      <c r="QWZ164" s="2"/>
      <c r="QXA164" s="2"/>
      <c r="QXB164" s="2"/>
      <c r="QXC164" s="2"/>
      <c r="QXD164" s="2"/>
      <c r="QXE164" s="2"/>
      <c r="QXF164" s="2"/>
      <c r="QXG164" s="2"/>
      <c r="QXH164" s="2"/>
      <c r="QXI164" s="2"/>
      <c r="QXJ164" s="2"/>
      <c r="QXK164" s="2"/>
      <c r="QXL164" s="2"/>
      <c r="QXM164" s="2"/>
      <c r="QXN164" s="2"/>
      <c r="QXO164" s="2"/>
      <c r="QXP164" s="2"/>
      <c r="QXQ164" s="2"/>
      <c r="QXR164" s="2"/>
      <c r="QXS164" s="2"/>
      <c r="QXT164" s="2"/>
      <c r="QXU164" s="2"/>
      <c r="QXV164" s="2"/>
      <c r="QXW164" s="2"/>
      <c r="QXX164" s="2"/>
      <c r="QXY164" s="2"/>
      <c r="QXZ164" s="2"/>
      <c r="QYA164" s="2"/>
      <c r="QYB164" s="2"/>
      <c r="QYC164" s="2"/>
      <c r="QYD164" s="2"/>
      <c r="QYE164" s="2"/>
      <c r="QYF164" s="2"/>
      <c r="QYG164" s="2"/>
      <c r="QYH164" s="2"/>
      <c r="QYI164" s="2"/>
      <c r="QYJ164" s="2"/>
      <c r="QYK164" s="2"/>
      <c r="QYL164" s="2"/>
      <c r="QYM164" s="2"/>
      <c r="QYN164" s="2"/>
      <c r="QYO164" s="2"/>
      <c r="QYP164" s="2"/>
      <c r="QYQ164" s="2"/>
      <c r="QYR164" s="2"/>
      <c r="QYS164" s="2"/>
      <c r="QYT164" s="2"/>
      <c r="QYU164" s="2"/>
      <c r="QYV164" s="2"/>
      <c r="QYW164" s="2"/>
      <c r="QYX164" s="2"/>
      <c r="QYY164" s="2"/>
      <c r="QYZ164" s="2"/>
      <c r="QZA164" s="2"/>
      <c r="QZB164" s="2"/>
      <c r="QZC164" s="2"/>
      <c r="QZD164" s="2"/>
      <c r="QZE164" s="2"/>
      <c r="QZF164" s="2"/>
      <c r="QZG164" s="2"/>
      <c r="QZH164" s="2"/>
      <c r="QZI164" s="2"/>
      <c r="QZJ164" s="2"/>
      <c r="QZK164" s="2"/>
      <c r="QZL164" s="2"/>
      <c r="QZM164" s="2"/>
      <c r="QZN164" s="2"/>
      <c r="QZO164" s="2"/>
      <c r="QZP164" s="2"/>
      <c r="QZQ164" s="2"/>
      <c r="QZR164" s="2"/>
      <c r="QZS164" s="2"/>
      <c r="QZT164" s="2"/>
      <c r="QZU164" s="2"/>
      <c r="QZV164" s="2"/>
      <c r="QZW164" s="2"/>
      <c r="QZX164" s="2"/>
      <c r="QZY164" s="2"/>
      <c r="QZZ164" s="2"/>
      <c r="RAA164" s="2"/>
      <c r="RAB164" s="2"/>
      <c r="RAC164" s="2"/>
      <c r="RAD164" s="2"/>
      <c r="RAE164" s="2"/>
      <c r="RAF164" s="2"/>
      <c r="RAG164" s="2"/>
      <c r="RAH164" s="2"/>
      <c r="RAI164" s="2"/>
      <c r="RAJ164" s="2"/>
      <c r="RAK164" s="2"/>
      <c r="RAL164" s="2"/>
      <c r="RAM164" s="2"/>
      <c r="RAN164" s="2"/>
      <c r="RAO164" s="2"/>
      <c r="RAP164" s="2"/>
      <c r="RAQ164" s="2"/>
      <c r="RAR164" s="2"/>
      <c r="RAS164" s="2"/>
      <c r="RAT164" s="2"/>
      <c r="RAU164" s="2"/>
      <c r="RAV164" s="2"/>
      <c r="RAW164" s="2"/>
      <c r="RAX164" s="2"/>
      <c r="RAY164" s="2"/>
      <c r="RAZ164" s="2"/>
      <c r="RBA164" s="2"/>
      <c r="RBB164" s="2"/>
      <c r="RBC164" s="2"/>
      <c r="RBD164" s="2"/>
      <c r="RBE164" s="2"/>
      <c r="RBF164" s="2"/>
      <c r="RBG164" s="2"/>
      <c r="RBH164" s="2"/>
      <c r="RBI164" s="2"/>
      <c r="RBJ164" s="2"/>
      <c r="RBK164" s="2"/>
      <c r="RBL164" s="2"/>
      <c r="RBM164" s="2"/>
      <c r="RBN164" s="2"/>
      <c r="RBO164" s="2"/>
      <c r="RBP164" s="2"/>
      <c r="RBQ164" s="2"/>
      <c r="RBR164" s="2"/>
      <c r="RBS164" s="2"/>
      <c r="RBT164" s="2"/>
      <c r="RBU164" s="2"/>
      <c r="RBV164" s="2"/>
      <c r="RBW164" s="2"/>
      <c r="RBX164" s="2"/>
      <c r="RBY164" s="2"/>
      <c r="RBZ164" s="2"/>
      <c r="RCA164" s="2"/>
      <c r="RCB164" s="2"/>
      <c r="RCC164" s="2"/>
      <c r="RCD164" s="2"/>
      <c r="RCE164" s="2"/>
      <c r="RCF164" s="2"/>
      <c r="RCG164" s="2"/>
      <c r="RCH164" s="2"/>
      <c r="RCI164" s="2"/>
      <c r="RCJ164" s="2"/>
      <c r="RCK164" s="2"/>
      <c r="RCL164" s="2"/>
      <c r="RCM164" s="2"/>
      <c r="RCN164" s="2"/>
      <c r="RCO164" s="2"/>
      <c r="RCP164" s="2"/>
      <c r="RCQ164" s="2"/>
      <c r="RCR164" s="2"/>
      <c r="RCS164" s="2"/>
      <c r="RCT164" s="2"/>
      <c r="RCU164" s="2"/>
      <c r="RCV164" s="2"/>
      <c r="RCW164" s="2"/>
      <c r="RCX164" s="2"/>
      <c r="RCY164" s="2"/>
      <c r="RCZ164" s="2"/>
      <c r="RDA164" s="2"/>
      <c r="RDB164" s="2"/>
      <c r="RDC164" s="2"/>
      <c r="RDD164" s="2"/>
      <c r="RDE164" s="2"/>
      <c r="RDF164" s="2"/>
      <c r="RDG164" s="2"/>
      <c r="RDH164" s="2"/>
      <c r="RDI164" s="2"/>
      <c r="RDJ164" s="2"/>
      <c r="RDK164" s="2"/>
      <c r="RDL164" s="2"/>
      <c r="RDM164" s="2"/>
      <c r="RDN164" s="2"/>
      <c r="RDO164" s="2"/>
      <c r="RDP164" s="2"/>
      <c r="RDQ164" s="2"/>
      <c r="RDR164" s="2"/>
      <c r="RDS164" s="2"/>
      <c r="RDT164" s="2"/>
      <c r="RDU164" s="2"/>
      <c r="RDV164" s="2"/>
      <c r="RDW164" s="2"/>
      <c r="RDX164" s="2"/>
      <c r="RDY164" s="2"/>
      <c r="RDZ164" s="2"/>
      <c r="REA164" s="2"/>
      <c r="REB164" s="2"/>
      <c r="REC164" s="2"/>
      <c r="RED164" s="2"/>
      <c r="REE164" s="2"/>
      <c r="REF164" s="2"/>
      <c r="REG164" s="2"/>
      <c r="REH164" s="2"/>
      <c r="REI164" s="2"/>
      <c r="REJ164" s="2"/>
      <c r="REK164" s="2"/>
      <c r="REL164" s="2"/>
      <c r="REM164" s="2"/>
      <c r="REN164" s="2"/>
      <c r="REO164" s="2"/>
      <c r="REP164" s="2"/>
      <c r="REQ164" s="2"/>
      <c r="RER164" s="2"/>
      <c r="RES164" s="2"/>
      <c r="RET164" s="2"/>
      <c r="REU164" s="2"/>
      <c r="REV164" s="2"/>
      <c r="REW164" s="2"/>
      <c r="REX164" s="2"/>
      <c r="REY164" s="2"/>
      <c r="REZ164" s="2"/>
      <c r="RFA164" s="2"/>
      <c r="RFB164" s="2"/>
      <c r="RFC164" s="2"/>
      <c r="RFD164" s="2"/>
      <c r="RFE164" s="2"/>
      <c r="RFF164" s="2"/>
      <c r="RFG164" s="2"/>
      <c r="RFH164" s="2"/>
      <c r="RFI164" s="2"/>
      <c r="RFJ164" s="2"/>
      <c r="RFK164" s="2"/>
      <c r="RFL164" s="2"/>
      <c r="RFM164" s="2"/>
      <c r="RFN164" s="2"/>
      <c r="RFO164" s="2"/>
      <c r="RFP164" s="2"/>
      <c r="RFQ164" s="2"/>
      <c r="RFR164" s="2"/>
      <c r="RFS164" s="2"/>
      <c r="RFT164" s="2"/>
      <c r="RFU164" s="2"/>
      <c r="RFV164" s="2"/>
      <c r="RFW164" s="2"/>
      <c r="RFX164" s="2"/>
      <c r="RFY164" s="2"/>
      <c r="RFZ164" s="2"/>
      <c r="RGA164" s="2"/>
      <c r="RGB164" s="2"/>
      <c r="RGC164" s="2"/>
      <c r="RGD164" s="2"/>
      <c r="RGE164" s="2"/>
      <c r="RGF164" s="2"/>
      <c r="RGG164" s="2"/>
      <c r="RGH164" s="2"/>
      <c r="RGI164" s="2"/>
      <c r="RGJ164" s="2"/>
      <c r="RGK164" s="2"/>
      <c r="RGL164" s="2"/>
      <c r="RGM164" s="2"/>
      <c r="RGN164" s="2"/>
      <c r="RGO164" s="2"/>
      <c r="RGP164" s="2"/>
      <c r="RGQ164" s="2"/>
      <c r="RGR164" s="2"/>
      <c r="RGS164" s="2"/>
      <c r="RGT164" s="2"/>
      <c r="RGU164" s="2"/>
      <c r="RGV164" s="2"/>
      <c r="RGW164" s="2"/>
      <c r="RGX164" s="2"/>
      <c r="RGY164" s="2"/>
      <c r="RGZ164" s="2"/>
      <c r="RHA164" s="2"/>
      <c r="RHB164" s="2"/>
      <c r="RHC164" s="2"/>
      <c r="RHD164" s="2"/>
      <c r="RHE164" s="2"/>
      <c r="RHF164" s="2"/>
      <c r="RHG164" s="2"/>
      <c r="RHH164" s="2"/>
      <c r="RHI164" s="2"/>
      <c r="RHJ164" s="2"/>
      <c r="RHK164" s="2"/>
      <c r="RHL164" s="2"/>
      <c r="RHM164" s="2"/>
      <c r="RHN164" s="2"/>
      <c r="RHO164" s="2"/>
      <c r="RHP164" s="2"/>
      <c r="RHQ164" s="2"/>
      <c r="RHR164" s="2"/>
      <c r="RHS164" s="2"/>
      <c r="RHT164" s="2"/>
      <c r="RHU164" s="2"/>
      <c r="RHV164" s="2"/>
      <c r="RHW164" s="2"/>
      <c r="RHX164" s="2"/>
      <c r="RHY164" s="2"/>
      <c r="RHZ164" s="2"/>
      <c r="RIA164" s="2"/>
      <c r="RIB164" s="2"/>
      <c r="RIC164" s="2"/>
      <c r="RID164" s="2"/>
      <c r="RIE164" s="2"/>
      <c r="RIF164" s="2"/>
      <c r="RIG164" s="2"/>
      <c r="RIH164" s="2"/>
      <c r="RII164" s="2"/>
      <c r="RIJ164" s="2"/>
      <c r="RIK164" s="2"/>
      <c r="RIL164" s="2"/>
      <c r="RIM164" s="2"/>
      <c r="RIN164" s="2"/>
      <c r="RIO164" s="2"/>
      <c r="RIP164" s="2"/>
      <c r="RIQ164" s="2"/>
      <c r="RIR164" s="2"/>
      <c r="RIS164" s="2"/>
      <c r="RIT164" s="2"/>
      <c r="RIU164" s="2"/>
      <c r="RIV164" s="2"/>
      <c r="RIW164" s="2"/>
      <c r="RIX164" s="2"/>
      <c r="RIY164" s="2"/>
      <c r="RIZ164" s="2"/>
      <c r="RJA164" s="2"/>
      <c r="RJB164" s="2"/>
      <c r="RJC164" s="2"/>
      <c r="RJD164" s="2"/>
      <c r="RJE164" s="2"/>
      <c r="RJF164" s="2"/>
      <c r="RJG164" s="2"/>
      <c r="RJH164" s="2"/>
      <c r="RJI164" s="2"/>
      <c r="RJJ164" s="2"/>
      <c r="RJK164" s="2"/>
      <c r="RJL164" s="2"/>
      <c r="RJM164" s="2"/>
      <c r="RJN164" s="2"/>
      <c r="RJO164" s="2"/>
      <c r="RJP164" s="2"/>
      <c r="RJQ164" s="2"/>
      <c r="RJR164" s="2"/>
      <c r="RJS164" s="2"/>
      <c r="RJT164" s="2"/>
      <c r="RJU164" s="2"/>
      <c r="RJV164" s="2"/>
      <c r="RJW164" s="2"/>
      <c r="RJX164" s="2"/>
      <c r="RJY164" s="2"/>
      <c r="RJZ164" s="2"/>
      <c r="RKA164" s="2"/>
      <c r="RKB164" s="2"/>
      <c r="RKC164" s="2"/>
      <c r="RKD164" s="2"/>
      <c r="RKE164" s="2"/>
      <c r="RKF164" s="2"/>
      <c r="RKG164" s="2"/>
      <c r="RKH164" s="2"/>
      <c r="RKI164" s="2"/>
      <c r="RKJ164" s="2"/>
      <c r="RKK164" s="2"/>
      <c r="RKL164" s="2"/>
      <c r="RKM164" s="2"/>
      <c r="RKN164" s="2"/>
      <c r="RKO164" s="2"/>
      <c r="RKP164" s="2"/>
      <c r="RKQ164" s="2"/>
      <c r="RKR164" s="2"/>
      <c r="RKS164" s="2"/>
      <c r="RKT164" s="2"/>
      <c r="RKU164" s="2"/>
      <c r="RKV164" s="2"/>
      <c r="RKW164" s="2"/>
      <c r="RKX164" s="2"/>
      <c r="RKY164" s="2"/>
      <c r="RKZ164" s="2"/>
      <c r="RLA164" s="2"/>
      <c r="RLB164" s="2"/>
      <c r="RLC164" s="2"/>
      <c r="RLD164" s="2"/>
      <c r="RLE164" s="2"/>
      <c r="RLF164" s="2"/>
      <c r="RLG164" s="2"/>
      <c r="RLH164" s="2"/>
      <c r="RLI164" s="2"/>
      <c r="RLJ164" s="2"/>
      <c r="RLK164" s="2"/>
      <c r="RLL164" s="2"/>
      <c r="RLM164" s="2"/>
      <c r="RLN164" s="2"/>
      <c r="RLO164" s="2"/>
      <c r="RLP164" s="2"/>
      <c r="RLQ164" s="2"/>
      <c r="RLR164" s="2"/>
      <c r="RLS164" s="2"/>
      <c r="RLT164" s="2"/>
      <c r="RLU164" s="2"/>
      <c r="RLV164" s="2"/>
      <c r="RLW164" s="2"/>
      <c r="RLX164" s="2"/>
      <c r="RLY164" s="2"/>
      <c r="RLZ164" s="2"/>
      <c r="RMA164" s="2"/>
      <c r="RMB164" s="2"/>
      <c r="RMC164" s="2"/>
      <c r="RMD164" s="2"/>
      <c r="RME164" s="2"/>
      <c r="RMF164" s="2"/>
      <c r="RMG164" s="2"/>
      <c r="RMH164" s="2"/>
      <c r="RMI164" s="2"/>
      <c r="RMJ164" s="2"/>
      <c r="RMK164" s="2"/>
      <c r="RML164" s="2"/>
      <c r="RMM164" s="2"/>
      <c r="RMN164" s="2"/>
      <c r="RMO164" s="2"/>
      <c r="RMP164" s="2"/>
      <c r="RMQ164" s="2"/>
      <c r="RMR164" s="2"/>
      <c r="RMS164" s="2"/>
      <c r="RMT164" s="2"/>
      <c r="RMU164" s="2"/>
      <c r="RMV164" s="2"/>
      <c r="RMW164" s="2"/>
      <c r="RMX164" s="2"/>
      <c r="RMY164" s="2"/>
      <c r="RMZ164" s="2"/>
      <c r="RNA164" s="2"/>
      <c r="RNB164" s="2"/>
      <c r="RNC164" s="2"/>
      <c r="RND164" s="2"/>
      <c r="RNE164" s="2"/>
      <c r="RNF164" s="2"/>
      <c r="RNG164" s="2"/>
      <c r="RNH164" s="2"/>
      <c r="RNI164" s="2"/>
      <c r="RNJ164" s="2"/>
      <c r="RNK164" s="2"/>
      <c r="RNL164" s="2"/>
      <c r="RNM164" s="2"/>
      <c r="RNN164" s="2"/>
      <c r="RNO164" s="2"/>
      <c r="RNP164" s="2"/>
      <c r="RNQ164" s="2"/>
      <c r="RNR164" s="2"/>
      <c r="RNS164" s="2"/>
      <c r="RNT164" s="2"/>
      <c r="RNU164" s="2"/>
      <c r="RNV164" s="2"/>
      <c r="RNW164" s="2"/>
      <c r="RNX164" s="2"/>
      <c r="RNY164" s="2"/>
      <c r="RNZ164" s="2"/>
      <c r="ROA164" s="2"/>
      <c r="ROB164" s="2"/>
      <c r="ROC164" s="2"/>
      <c r="ROD164" s="2"/>
      <c r="ROE164" s="2"/>
      <c r="ROF164" s="2"/>
      <c r="ROG164" s="2"/>
      <c r="ROH164" s="2"/>
      <c r="ROI164" s="2"/>
      <c r="ROJ164" s="2"/>
      <c r="ROK164" s="2"/>
      <c r="ROL164" s="2"/>
      <c r="ROM164" s="2"/>
      <c r="RON164" s="2"/>
      <c r="ROO164" s="2"/>
      <c r="ROP164" s="2"/>
      <c r="ROQ164" s="2"/>
      <c r="ROR164" s="2"/>
      <c r="ROS164" s="2"/>
      <c r="ROT164" s="2"/>
      <c r="ROU164" s="2"/>
      <c r="ROV164" s="2"/>
      <c r="ROW164" s="2"/>
      <c r="ROX164" s="2"/>
      <c r="ROY164" s="2"/>
      <c r="ROZ164" s="2"/>
      <c r="RPA164" s="2"/>
      <c r="RPB164" s="2"/>
      <c r="RPC164" s="2"/>
      <c r="RPD164" s="2"/>
      <c r="RPE164" s="2"/>
      <c r="RPF164" s="2"/>
      <c r="RPG164" s="2"/>
      <c r="RPH164" s="2"/>
      <c r="RPI164" s="2"/>
      <c r="RPJ164" s="2"/>
      <c r="RPK164" s="2"/>
      <c r="RPL164" s="2"/>
      <c r="RPM164" s="2"/>
      <c r="RPN164" s="2"/>
      <c r="RPO164" s="2"/>
      <c r="RPP164" s="2"/>
      <c r="RPQ164" s="2"/>
      <c r="RPR164" s="2"/>
      <c r="RPS164" s="2"/>
      <c r="RPT164" s="2"/>
      <c r="RPU164" s="2"/>
      <c r="RPV164" s="2"/>
      <c r="RPW164" s="2"/>
      <c r="RPX164" s="2"/>
      <c r="RPY164" s="2"/>
      <c r="RPZ164" s="2"/>
      <c r="RQA164" s="2"/>
      <c r="RQB164" s="2"/>
      <c r="RQC164" s="2"/>
      <c r="RQD164" s="2"/>
      <c r="RQE164" s="2"/>
      <c r="RQF164" s="2"/>
      <c r="RQG164" s="2"/>
      <c r="RQH164" s="2"/>
      <c r="RQI164" s="2"/>
      <c r="RQJ164" s="2"/>
      <c r="RQK164" s="2"/>
      <c r="RQL164" s="2"/>
      <c r="RQM164" s="2"/>
      <c r="RQN164" s="2"/>
      <c r="RQO164" s="2"/>
      <c r="RQP164" s="2"/>
      <c r="RQQ164" s="2"/>
      <c r="RQR164" s="2"/>
      <c r="RQS164" s="2"/>
      <c r="RQT164" s="2"/>
      <c r="RQU164" s="2"/>
      <c r="RQV164" s="2"/>
      <c r="RQW164" s="2"/>
      <c r="RQX164" s="2"/>
      <c r="RQY164" s="2"/>
      <c r="RQZ164" s="2"/>
      <c r="RRA164" s="2"/>
      <c r="RRB164" s="2"/>
      <c r="RRC164" s="2"/>
      <c r="RRD164" s="2"/>
      <c r="RRE164" s="2"/>
      <c r="RRF164" s="2"/>
      <c r="RRG164" s="2"/>
      <c r="RRH164" s="2"/>
      <c r="RRI164" s="2"/>
      <c r="RRJ164" s="2"/>
      <c r="RRK164" s="2"/>
      <c r="RRL164" s="2"/>
      <c r="RRM164" s="2"/>
      <c r="RRN164" s="2"/>
      <c r="RRO164" s="2"/>
      <c r="RRP164" s="2"/>
      <c r="RRQ164" s="2"/>
      <c r="RRR164" s="2"/>
      <c r="RRS164" s="2"/>
      <c r="RRT164" s="2"/>
      <c r="RRU164" s="2"/>
      <c r="RRV164" s="2"/>
      <c r="RRW164" s="2"/>
      <c r="RRX164" s="2"/>
      <c r="RRY164" s="2"/>
      <c r="RRZ164" s="2"/>
      <c r="RSA164" s="2"/>
      <c r="RSB164" s="2"/>
      <c r="RSC164" s="2"/>
      <c r="RSD164" s="2"/>
      <c r="RSE164" s="2"/>
      <c r="RSF164" s="2"/>
      <c r="RSG164" s="2"/>
      <c r="RSH164" s="2"/>
      <c r="RSI164" s="2"/>
      <c r="RSJ164" s="2"/>
      <c r="RSK164" s="2"/>
      <c r="RSL164" s="2"/>
      <c r="RSM164" s="2"/>
      <c r="RSN164" s="2"/>
      <c r="RSO164" s="2"/>
      <c r="RSP164" s="2"/>
      <c r="RSQ164" s="2"/>
      <c r="RSR164" s="2"/>
      <c r="RSS164" s="2"/>
      <c r="RST164" s="2"/>
      <c r="RSU164" s="2"/>
      <c r="RSV164" s="2"/>
      <c r="RSW164" s="2"/>
      <c r="RSX164" s="2"/>
      <c r="RSY164" s="2"/>
      <c r="RSZ164" s="2"/>
      <c r="RTA164" s="2"/>
      <c r="RTB164" s="2"/>
      <c r="RTC164" s="2"/>
      <c r="RTD164" s="2"/>
      <c r="RTE164" s="2"/>
      <c r="RTF164" s="2"/>
      <c r="RTG164" s="2"/>
      <c r="RTH164" s="2"/>
      <c r="RTI164" s="2"/>
      <c r="RTJ164" s="2"/>
      <c r="RTK164" s="2"/>
      <c r="RTL164" s="2"/>
      <c r="RTM164" s="2"/>
      <c r="RTN164" s="2"/>
      <c r="RTO164" s="2"/>
      <c r="RTP164" s="2"/>
      <c r="RTQ164" s="2"/>
      <c r="RTR164" s="2"/>
      <c r="RTS164" s="2"/>
      <c r="RTT164" s="2"/>
      <c r="RTU164" s="2"/>
      <c r="RTV164" s="2"/>
      <c r="RTW164" s="2"/>
      <c r="RTX164" s="2"/>
      <c r="RTY164" s="2"/>
      <c r="RTZ164" s="2"/>
      <c r="RUA164" s="2"/>
      <c r="RUB164" s="2"/>
      <c r="RUC164" s="2"/>
      <c r="RUD164" s="2"/>
      <c r="RUE164" s="2"/>
      <c r="RUF164" s="2"/>
      <c r="RUG164" s="2"/>
      <c r="RUH164" s="2"/>
      <c r="RUI164" s="2"/>
      <c r="RUJ164" s="2"/>
      <c r="RUK164" s="2"/>
      <c r="RUL164" s="2"/>
      <c r="RUM164" s="2"/>
      <c r="RUN164" s="2"/>
      <c r="RUO164" s="2"/>
      <c r="RUP164" s="2"/>
      <c r="RUQ164" s="2"/>
      <c r="RUR164" s="2"/>
      <c r="RUS164" s="2"/>
      <c r="RUT164" s="2"/>
      <c r="RUU164" s="2"/>
      <c r="RUV164" s="2"/>
      <c r="RUW164" s="2"/>
      <c r="RUX164" s="2"/>
      <c r="RUY164" s="2"/>
      <c r="RUZ164" s="2"/>
      <c r="RVA164" s="2"/>
      <c r="RVB164" s="2"/>
      <c r="RVC164" s="2"/>
      <c r="RVD164" s="2"/>
      <c r="RVE164" s="2"/>
      <c r="RVF164" s="2"/>
      <c r="RVG164" s="2"/>
      <c r="RVH164" s="2"/>
      <c r="RVI164" s="2"/>
      <c r="RVJ164" s="2"/>
      <c r="RVK164" s="2"/>
      <c r="RVL164" s="2"/>
      <c r="RVM164" s="2"/>
      <c r="RVN164" s="2"/>
      <c r="RVO164" s="2"/>
      <c r="RVP164" s="2"/>
      <c r="RVQ164" s="2"/>
      <c r="RVR164" s="2"/>
      <c r="RVS164" s="2"/>
      <c r="RVT164" s="2"/>
      <c r="RVU164" s="2"/>
      <c r="RVV164" s="2"/>
      <c r="RVW164" s="2"/>
      <c r="RVX164" s="2"/>
      <c r="RVY164" s="2"/>
      <c r="RVZ164" s="2"/>
      <c r="RWA164" s="2"/>
      <c r="RWB164" s="2"/>
      <c r="RWC164" s="2"/>
      <c r="RWD164" s="2"/>
      <c r="RWE164" s="2"/>
      <c r="RWF164" s="2"/>
      <c r="RWG164" s="2"/>
      <c r="RWH164" s="2"/>
      <c r="RWI164" s="2"/>
      <c r="RWJ164" s="2"/>
      <c r="RWK164" s="2"/>
      <c r="RWL164" s="2"/>
      <c r="RWM164" s="2"/>
      <c r="RWN164" s="2"/>
      <c r="RWO164" s="2"/>
      <c r="RWP164" s="2"/>
      <c r="RWQ164" s="2"/>
      <c r="RWR164" s="2"/>
      <c r="RWS164" s="2"/>
      <c r="RWT164" s="2"/>
      <c r="RWU164" s="2"/>
      <c r="RWV164" s="2"/>
      <c r="RWW164" s="2"/>
      <c r="RWX164" s="2"/>
      <c r="RWY164" s="2"/>
      <c r="RWZ164" s="2"/>
      <c r="RXA164" s="2"/>
      <c r="RXB164" s="2"/>
      <c r="RXC164" s="2"/>
      <c r="RXD164" s="2"/>
      <c r="RXE164" s="2"/>
      <c r="RXF164" s="2"/>
      <c r="RXG164" s="2"/>
      <c r="RXH164" s="2"/>
      <c r="RXI164" s="2"/>
      <c r="RXJ164" s="2"/>
      <c r="RXK164" s="2"/>
      <c r="RXL164" s="2"/>
      <c r="RXM164" s="2"/>
      <c r="RXN164" s="2"/>
      <c r="RXO164" s="2"/>
      <c r="RXP164" s="2"/>
      <c r="RXQ164" s="2"/>
      <c r="RXR164" s="2"/>
      <c r="RXS164" s="2"/>
      <c r="RXT164" s="2"/>
      <c r="RXU164" s="2"/>
      <c r="RXV164" s="2"/>
      <c r="RXW164" s="2"/>
      <c r="RXX164" s="2"/>
      <c r="RXY164" s="2"/>
      <c r="RXZ164" s="2"/>
      <c r="RYA164" s="2"/>
      <c r="RYB164" s="2"/>
      <c r="RYC164" s="2"/>
      <c r="RYD164" s="2"/>
      <c r="RYE164" s="2"/>
      <c r="RYF164" s="2"/>
      <c r="RYG164" s="2"/>
      <c r="RYH164" s="2"/>
      <c r="RYI164" s="2"/>
      <c r="RYJ164" s="2"/>
      <c r="RYK164" s="2"/>
      <c r="RYL164" s="2"/>
      <c r="RYM164" s="2"/>
      <c r="RYN164" s="2"/>
      <c r="RYO164" s="2"/>
      <c r="RYP164" s="2"/>
      <c r="RYQ164" s="2"/>
      <c r="RYR164" s="2"/>
      <c r="RYS164" s="2"/>
      <c r="RYT164" s="2"/>
      <c r="RYU164" s="2"/>
      <c r="RYV164" s="2"/>
      <c r="RYW164" s="2"/>
      <c r="RYX164" s="2"/>
      <c r="RYY164" s="2"/>
      <c r="RYZ164" s="2"/>
      <c r="RZA164" s="2"/>
      <c r="RZB164" s="2"/>
      <c r="RZC164" s="2"/>
      <c r="RZD164" s="2"/>
      <c r="RZE164" s="2"/>
      <c r="RZF164" s="2"/>
      <c r="RZG164" s="2"/>
      <c r="RZH164" s="2"/>
      <c r="RZI164" s="2"/>
      <c r="RZJ164" s="2"/>
      <c r="RZK164" s="2"/>
      <c r="RZL164" s="2"/>
      <c r="RZM164" s="2"/>
      <c r="RZN164" s="2"/>
      <c r="RZO164" s="2"/>
      <c r="RZP164" s="2"/>
      <c r="RZQ164" s="2"/>
      <c r="RZR164" s="2"/>
      <c r="RZS164" s="2"/>
      <c r="RZT164" s="2"/>
      <c r="RZU164" s="2"/>
      <c r="RZV164" s="2"/>
      <c r="RZW164" s="2"/>
      <c r="RZX164" s="2"/>
      <c r="RZY164" s="2"/>
      <c r="RZZ164" s="2"/>
      <c r="SAA164" s="2"/>
      <c r="SAB164" s="2"/>
      <c r="SAC164" s="2"/>
      <c r="SAD164" s="2"/>
      <c r="SAE164" s="2"/>
      <c r="SAF164" s="2"/>
      <c r="SAG164" s="2"/>
      <c r="SAH164" s="2"/>
      <c r="SAI164" s="2"/>
      <c r="SAJ164" s="2"/>
      <c r="SAK164" s="2"/>
      <c r="SAL164" s="2"/>
      <c r="SAM164" s="2"/>
      <c r="SAN164" s="2"/>
      <c r="SAO164" s="2"/>
      <c r="SAP164" s="2"/>
      <c r="SAQ164" s="2"/>
      <c r="SAR164" s="2"/>
      <c r="SAS164" s="2"/>
      <c r="SAT164" s="2"/>
      <c r="SAU164" s="2"/>
      <c r="SAV164" s="2"/>
      <c r="SAW164" s="2"/>
      <c r="SAX164" s="2"/>
      <c r="SAY164" s="2"/>
      <c r="SAZ164" s="2"/>
      <c r="SBA164" s="2"/>
      <c r="SBB164" s="2"/>
      <c r="SBC164" s="2"/>
      <c r="SBD164" s="2"/>
      <c r="SBE164" s="2"/>
      <c r="SBF164" s="2"/>
      <c r="SBG164" s="2"/>
      <c r="SBH164" s="2"/>
      <c r="SBI164" s="2"/>
      <c r="SBJ164" s="2"/>
      <c r="SBK164" s="2"/>
      <c r="SBL164" s="2"/>
      <c r="SBM164" s="2"/>
      <c r="SBN164" s="2"/>
      <c r="SBO164" s="2"/>
      <c r="SBP164" s="2"/>
      <c r="SBQ164" s="2"/>
      <c r="SBR164" s="2"/>
      <c r="SBS164" s="2"/>
      <c r="SBT164" s="2"/>
      <c r="SBU164" s="2"/>
      <c r="SBV164" s="2"/>
      <c r="SBW164" s="2"/>
      <c r="SBX164" s="2"/>
      <c r="SBY164" s="2"/>
      <c r="SBZ164" s="2"/>
      <c r="SCA164" s="2"/>
      <c r="SCB164" s="2"/>
      <c r="SCC164" s="2"/>
      <c r="SCD164" s="2"/>
      <c r="SCE164" s="2"/>
      <c r="SCF164" s="2"/>
      <c r="SCG164" s="2"/>
      <c r="SCH164" s="2"/>
      <c r="SCI164" s="2"/>
      <c r="SCJ164" s="2"/>
      <c r="SCK164" s="2"/>
      <c r="SCL164" s="2"/>
      <c r="SCM164" s="2"/>
      <c r="SCN164" s="2"/>
      <c r="SCO164" s="2"/>
      <c r="SCP164" s="2"/>
      <c r="SCQ164" s="2"/>
      <c r="SCR164" s="2"/>
      <c r="SCS164" s="2"/>
      <c r="SCT164" s="2"/>
      <c r="SCU164" s="2"/>
      <c r="SCV164" s="2"/>
      <c r="SCW164" s="2"/>
      <c r="SCX164" s="2"/>
      <c r="SCY164" s="2"/>
      <c r="SCZ164" s="2"/>
      <c r="SDA164" s="2"/>
      <c r="SDB164" s="2"/>
      <c r="SDC164" s="2"/>
      <c r="SDD164" s="2"/>
      <c r="SDE164" s="2"/>
      <c r="SDF164" s="2"/>
      <c r="SDG164" s="2"/>
      <c r="SDH164" s="2"/>
      <c r="SDI164" s="2"/>
      <c r="SDJ164" s="2"/>
      <c r="SDK164" s="2"/>
      <c r="SDL164" s="2"/>
      <c r="SDM164" s="2"/>
      <c r="SDN164" s="2"/>
      <c r="SDO164" s="2"/>
      <c r="SDP164" s="2"/>
      <c r="SDQ164" s="2"/>
      <c r="SDR164" s="2"/>
      <c r="SDS164" s="2"/>
      <c r="SDT164" s="2"/>
      <c r="SDU164" s="2"/>
      <c r="SDV164" s="2"/>
      <c r="SDW164" s="2"/>
      <c r="SDX164" s="2"/>
      <c r="SDY164" s="2"/>
      <c r="SDZ164" s="2"/>
      <c r="SEA164" s="2"/>
      <c r="SEB164" s="2"/>
      <c r="SEC164" s="2"/>
      <c r="SED164" s="2"/>
      <c r="SEE164" s="2"/>
      <c r="SEF164" s="2"/>
      <c r="SEG164" s="2"/>
      <c r="SEH164" s="2"/>
      <c r="SEI164" s="2"/>
      <c r="SEJ164" s="2"/>
      <c r="SEK164" s="2"/>
      <c r="SEL164" s="2"/>
      <c r="SEM164" s="2"/>
      <c r="SEN164" s="2"/>
      <c r="SEO164" s="2"/>
      <c r="SEP164" s="2"/>
      <c r="SEQ164" s="2"/>
      <c r="SER164" s="2"/>
      <c r="SES164" s="2"/>
      <c r="SET164" s="2"/>
      <c r="SEU164" s="2"/>
      <c r="SEV164" s="2"/>
      <c r="SEW164" s="2"/>
      <c r="SEX164" s="2"/>
      <c r="SEY164" s="2"/>
      <c r="SEZ164" s="2"/>
      <c r="SFA164" s="2"/>
      <c r="SFB164" s="2"/>
      <c r="SFC164" s="2"/>
      <c r="SFD164" s="2"/>
      <c r="SFE164" s="2"/>
      <c r="SFF164" s="2"/>
      <c r="SFG164" s="2"/>
      <c r="SFH164" s="2"/>
      <c r="SFI164" s="2"/>
      <c r="SFJ164" s="2"/>
      <c r="SFK164" s="2"/>
      <c r="SFL164" s="2"/>
      <c r="SFM164" s="2"/>
      <c r="SFN164" s="2"/>
      <c r="SFO164" s="2"/>
      <c r="SFP164" s="2"/>
      <c r="SFQ164" s="2"/>
      <c r="SFR164" s="2"/>
      <c r="SFS164" s="2"/>
      <c r="SFT164" s="2"/>
      <c r="SFU164" s="2"/>
      <c r="SFV164" s="2"/>
      <c r="SFW164" s="2"/>
      <c r="SFX164" s="2"/>
      <c r="SFY164" s="2"/>
      <c r="SFZ164" s="2"/>
      <c r="SGA164" s="2"/>
      <c r="SGB164" s="2"/>
      <c r="SGC164" s="2"/>
      <c r="SGD164" s="2"/>
      <c r="SGE164" s="2"/>
      <c r="SGF164" s="2"/>
      <c r="SGG164" s="2"/>
      <c r="SGH164" s="2"/>
      <c r="SGI164" s="2"/>
      <c r="SGJ164" s="2"/>
      <c r="SGK164" s="2"/>
      <c r="SGL164" s="2"/>
      <c r="SGM164" s="2"/>
      <c r="SGN164" s="2"/>
      <c r="SGO164" s="2"/>
      <c r="SGP164" s="2"/>
      <c r="SGQ164" s="2"/>
      <c r="SGR164" s="2"/>
      <c r="SGS164" s="2"/>
      <c r="SGT164" s="2"/>
      <c r="SGU164" s="2"/>
      <c r="SGV164" s="2"/>
      <c r="SGW164" s="2"/>
      <c r="SGX164" s="2"/>
      <c r="SGY164" s="2"/>
      <c r="SGZ164" s="2"/>
      <c r="SHA164" s="2"/>
      <c r="SHB164" s="2"/>
      <c r="SHC164" s="2"/>
      <c r="SHD164" s="2"/>
      <c r="SHE164" s="2"/>
      <c r="SHF164" s="2"/>
      <c r="SHG164" s="2"/>
      <c r="SHH164" s="2"/>
      <c r="SHI164" s="2"/>
      <c r="SHJ164" s="2"/>
      <c r="SHK164" s="2"/>
      <c r="SHL164" s="2"/>
      <c r="SHM164" s="2"/>
      <c r="SHN164" s="2"/>
      <c r="SHO164" s="2"/>
      <c r="SHP164" s="2"/>
      <c r="SHQ164" s="2"/>
      <c r="SHR164" s="2"/>
      <c r="SHS164" s="2"/>
      <c r="SHT164" s="2"/>
      <c r="SHU164" s="2"/>
      <c r="SHV164" s="2"/>
      <c r="SHW164" s="2"/>
      <c r="SHX164" s="2"/>
      <c r="SHY164" s="2"/>
      <c r="SHZ164" s="2"/>
      <c r="SIA164" s="2"/>
      <c r="SIB164" s="2"/>
      <c r="SIC164" s="2"/>
      <c r="SID164" s="2"/>
      <c r="SIE164" s="2"/>
      <c r="SIF164" s="2"/>
      <c r="SIG164" s="2"/>
      <c r="SIH164" s="2"/>
      <c r="SII164" s="2"/>
      <c r="SIJ164" s="2"/>
      <c r="SIK164" s="2"/>
      <c r="SIL164" s="2"/>
      <c r="SIM164" s="2"/>
      <c r="SIN164" s="2"/>
      <c r="SIO164" s="2"/>
      <c r="SIP164" s="2"/>
      <c r="SIQ164" s="2"/>
      <c r="SIR164" s="2"/>
      <c r="SIS164" s="2"/>
      <c r="SIT164" s="2"/>
      <c r="SIU164" s="2"/>
      <c r="SIV164" s="2"/>
      <c r="SIW164" s="2"/>
      <c r="SIX164" s="2"/>
      <c r="SIY164" s="2"/>
      <c r="SIZ164" s="2"/>
      <c r="SJA164" s="2"/>
      <c r="SJB164" s="2"/>
      <c r="SJC164" s="2"/>
      <c r="SJD164" s="2"/>
      <c r="SJE164" s="2"/>
      <c r="SJF164" s="2"/>
      <c r="SJG164" s="2"/>
      <c r="SJH164" s="2"/>
      <c r="SJI164" s="2"/>
      <c r="SJJ164" s="2"/>
      <c r="SJK164" s="2"/>
      <c r="SJL164" s="2"/>
      <c r="SJM164" s="2"/>
      <c r="SJN164" s="2"/>
      <c r="SJO164" s="2"/>
      <c r="SJP164" s="2"/>
      <c r="SJQ164" s="2"/>
      <c r="SJR164" s="2"/>
      <c r="SJS164" s="2"/>
      <c r="SJT164" s="2"/>
      <c r="SJU164" s="2"/>
      <c r="SJV164" s="2"/>
      <c r="SJW164" s="2"/>
      <c r="SJX164" s="2"/>
      <c r="SJY164" s="2"/>
      <c r="SJZ164" s="2"/>
      <c r="SKA164" s="2"/>
      <c r="SKB164" s="2"/>
      <c r="SKC164" s="2"/>
      <c r="SKD164" s="2"/>
      <c r="SKE164" s="2"/>
      <c r="SKF164" s="2"/>
      <c r="SKG164" s="2"/>
      <c r="SKH164" s="2"/>
      <c r="SKI164" s="2"/>
      <c r="SKJ164" s="2"/>
      <c r="SKK164" s="2"/>
      <c r="SKL164" s="2"/>
      <c r="SKM164" s="2"/>
      <c r="SKN164" s="2"/>
      <c r="SKO164" s="2"/>
      <c r="SKP164" s="2"/>
      <c r="SKQ164" s="2"/>
      <c r="SKR164" s="2"/>
      <c r="SKS164" s="2"/>
      <c r="SKT164" s="2"/>
      <c r="SKU164" s="2"/>
      <c r="SKV164" s="2"/>
      <c r="SKW164" s="2"/>
      <c r="SKX164" s="2"/>
      <c r="SKY164" s="2"/>
      <c r="SKZ164" s="2"/>
      <c r="SLA164" s="2"/>
      <c r="SLB164" s="2"/>
      <c r="SLC164" s="2"/>
      <c r="SLD164" s="2"/>
      <c r="SLE164" s="2"/>
      <c r="SLF164" s="2"/>
      <c r="SLG164" s="2"/>
      <c r="SLH164" s="2"/>
      <c r="SLI164" s="2"/>
      <c r="SLJ164" s="2"/>
      <c r="SLK164" s="2"/>
      <c r="SLL164" s="2"/>
      <c r="SLM164" s="2"/>
      <c r="SLN164" s="2"/>
      <c r="SLO164" s="2"/>
      <c r="SLP164" s="2"/>
      <c r="SLQ164" s="2"/>
      <c r="SLR164" s="2"/>
      <c r="SLS164" s="2"/>
      <c r="SLT164" s="2"/>
      <c r="SLU164" s="2"/>
      <c r="SLV164" s="2"/>
      <c r="SLW164" s="2"/>
      <c r="SLX164" s="2"/>
      <c r="SLY164" s="2"/>
      <c r="SLZ164" s="2"/>
      <c r="SMA164" s="2"/>
      <c r="SMB164" s="2"/>
      <c r="SMC164" s="2"/>
      <c r="SMD164" s="2"/>
      <c r="SME164" s="2"/>
      <c r="SMF164" s="2"/>
      <c r="SMG164" s="2"/>
      <c r="SMH164" s="2"/>
      <c r="SMI164" s="2"/>
      <c r="SMJ164" s="2"/>
      <c r="SMK164" s="2"/>
      <c r="SML164" s="2"/>
      <c r="SMM164" s="2"/>
      <c r="SMN164" s="2"/>
      <c r="SMO164" s="2"/>
      <c r="SMP164" s="2"/>
      <c r="SMQ164" s="2"/>
      <c r="SMR164" s="2"/>
      <c r="SMS164" s="2"/>
      <c r="SMT164" s="2"/>
      <c r="SMU164" s="2"/>
      <c r="SMV164" s="2"/>
      <c r="SMW164" s="2"/>
      <c r="SMX164" s="2"/>
      <c r="SMY164" s="2"/>
      <c r="SMZ164" s="2"/>
      <c r="SNA164" s="2"/>
      <c r="SNB164" s="2"/>
      <c r="SNC164" s="2"/>
      <c r="SND164" s="2"/>
      <c r="SNE164" s="2"/>
      <c r="SNF164" s="2"/>
      <c r="SNG164" s="2"/>
      <c r="SNH164" s="2"/>
      <c r="SNI164" s="2"/>
      <c r="SNJ164" s="2"/>
      <c r="SNK164" s="2"/>
      <c r="SNL164" s="2"/>
      <c r="SNM164" s="2"/>
      <c r="SNN164" s="2"/>
      <c r="SNO164" s="2"/>
      <c r="SNP164" s="2"/>
      <c r="SNQ164" s="2"/>
      <c r="SNR164" s="2"/>
      <c r="SNS164" s="2"/>
      <c r="SNT164" s="2"/>
      <c r="SNU164" s="2"/>
      <c r="SNV164" s="2"/>
      <c r="SNW164" s="2"/>
      <c r="SNX164" s="2"/>
      <c r="SNY164" s="2"/>
      <c r="SNZ164" s="2"/>
      <c r="SOA164" s="2"/>
      <c r="SOB164" s="2"/>
      <c r="SOC164" s="2"/>
      <c r="SOD164" s="2"/>
      <c r="SOE164" s="2"/>
      <c r="SOF164" s="2"/>
      <c r="SOG164" s="2"/>
      <c r="SOH164" s="2"/>
      <c r="SOI164" s="2"/>
      <c r="SOJ164" s="2"/>
      <c r="SOK164" s="2"/>
      <c r="SOL164" s="2"/>
      <c r="SOM164" s="2"/>
      <c r="SON164" s="2"/>
      <c r="SOO164" s="2"/>
      <c r="SOP164" s="2"/>
      <c r="SOQ164" s="2"/>
      <c r="SOR164" s="2"/>
      <c r="SOS164" s="2"/>
      <c r="SOT164" s="2"/>
      <c r="SOU164" s="2"/>
      <c r="SOV164" s="2"/>
      <c r="SOW164" s="2"/>
      <c r="SOX164" s="2"/>
      <c r="SOY164" s="2"/>
      <c r="SOZ164" s="2"/>
      <c r="SPA164" s="2"/>
      <c r="SPB164" s="2"/>
      <c r="SPC164" s="2"/>
      <c r="SPD164" s="2"/>
      <c r="SPE164" s="2"/>
      <c r="SPF164" s="2"/>
      <c r="SPG164" s="2"/>
      <c r="SPH164" s="2"/>
      <c r="SPI164" s="2"/>
      <c r="SPJ164" s="2"/>
      <c r="SPK164" s="2"/>
      <c r="SPL164" s="2"/>
      <c r="SPM164" s="2"/>
      <c r="SPN164" s="2"/>
      <c r="SPO164" s="2"/>
      <c r="SPP164" s="2"/>
      <c r="SPQ164" s="2"/>
      <c r="SPR164" s="2"/>
      <c r="SPS164" s="2"/>
      <c r="SPT164" s="2"/>
      <c r="SPU164" s="2"/>
      <c r="SPV164" s="2"/>
      <c r="SPW164" s="2"/>
      <c r="SPX164" s="2"/>
      <c r="SPY164" s="2"/>
      <c r="SPZ164" s="2"/>
      <c r="SQA164" s="2"/>
      <c r="SQB164" s="2"/>
      <c r="SQC164" s="2"/>
      <c r="SQD164" s="2"/>
      <c r="SQE164" s="2"/>
      <c r="SQF164" s="2"/>
      <c r="SQG164" s="2"/>
      <c r="SQH164" s="2"/>
      <c r="SQI164" s="2"/>
      <c r="SQJ164" s="2"/>
      <c r="SQK164" s="2"/>
      <c r="SQL164" s="2"/>
      <c r="SQM164" s="2"/>
      <c r="SQN164" s="2"/>
      <c r="SQO164" s="2"/>
      <c r="SQP164" s="2"/>
      <c r="SQQ164" s="2"/>
      <c r="SQR164" s="2"/>
      <c r="SQS164" s="2"/>
      <c r="SQT164" s="2"/>
      <c r="SQU164" s="2"/>
      <c r="SQV164" s="2"/>
      <c r="SQW164" s="2"/>
      <c r="SQX164" s="2"/>
      <c r="SQY164" s="2"/>
      <c r="SQZ164" s="2"/>
      <c r="SRA164" s="2"/>
      <c r="SRB164" s="2"/>
      <c r="SRC164" s="2"/>
      <c r="SRD164" s="2"/>
      <c r="SRE164" s="2"/>
      <c r="SRF164" s="2"/>
      <c r="SRG164" s="2"/>
      <c r="SRH164" s="2"/>
      <c r="SRI164" s="2"/>
      <c r="SRJ164" s="2"/>
      <c r="SRK164" s="2"/>
      <c r="SRL164" s="2"/>
      <c r="SRM164" s="2"/>
      <c r="SRN164" s="2"/>
      <c r="SRO164" s="2"/>
      <c r="SRP164" s="2"/>
      <c r="SRQ164" s="2"/>
      <c r="SRR164" s="2"/>
      <c r="SRS164" s="2"/>
      <c r="SRT164" s="2"/>
      <c r="SRU164" s="2"/>
      <c r="SRV164" s="2"/>
      <c r="SRW164" s="2"/>
      <c r="SRX164" s="2"/>
      <c r="SRY164" s="2"/>
      <c r="SRZ164" s="2"/>
      <c r="SSA164" s="2"/>
      <c r="SSB164" s="2"/>
      <c r="SSC164" s="2"/>
      <c r="SSD164" s="2"/>
      <c r="SSE164" s="2"/>
      <c r="SSF164" s="2"/>
      <c r="SSG164" s="2"/>
      <c r="SSH164" s="2"/>
      <c r="SSI164" s="2"/>
      <c r="SSJ164" s="2"/>
      <c r="SSK164" s="2"/>
      <c r="SSL164" s="2"/>
      <c r="SSM164" s="2"/>
      <c r="SSN164" s="2"/>
      <c r="SSO164" s="2"/>
      <c r="SSP164" s="2"/>
      <c r="SSQ164" s="2"/>
      <c r="SSR164" s="2"/>
      <c r="SSS164" s="2"/>
      <c r="SST164" s="2"/>
      <c r="SSU164" s="2"/>
      <c r="SSV164" s="2"/>
      <c r="SSW164" s="2"/>
      <c r="SSX164" s="2"/>
      <c r="SSY164" s="2"/>
      <c r="SSZ164" s="2"/>
      <c r="STA164" s="2"/>
      <c r="STB164" s="2"/>
      <c r="STC164" s="2"/>
      <c r="STD164" s="2"/>
      <c r="STE164" s="2"/>
      <c r="STF164" s="2"/>
      <c r="STG164" s="2"/>
      <c r="STH164" s="2"/>
      <c r="STI164" s="2"/>
      <c r="STJ164" s="2"/>
      <c r="STK164" s="2"/>
      <c r="STL164" s="2"/>
      <c r="STM164" s="2"/>
      <c r="STN164" s="2"/>
      <c r="STO164" s="2"/>
      <c r="STP164" s="2"/>
      <c r="STQ164" s="2"/>
      <c r="STR164" s="2"/>
      <c r="STS164" s="2"/>
      <c r="STT164" s="2"/>
      <c r="STU164" s="2"/>
      <c r="STV164" s="2"/>
      <c r="STW164" s="2"/>
      <c r="STX164" s="2"/>
      <c r="STY164" s="2"/>
      <c r="STZ164" s="2"/>
      <c r="SUA164" s="2"/>
      <c r="SUB164" s="2"/>
      <c r="SUC164" s="2"/>
      <c r="SUD164" s="2"/>
      <c r="SUE164" s="2"/>
      <c r="SUF164" s="2"/>
      <c r="SUG164" s="2"/>
      <c r="SUH164" s="2"/>
      <c r="SUI164" s="2"/>
      <c r="SUJ164" s="2"/>
      <c r="SUK164" s="2"/>
      <c r="SUL164" s="2"/>
      <c r="SUM164" s="2"/>
      <c r="SUN164" s="2"/>
      <c r="SUO164" s="2"/>
      <c r="SUP164" s="2"/>
      <c r="SUQ164" s="2"/>
      <c r="SUR164" s="2"/>
      <c r="SUS164" s="2"/>
      <c r="SUT164" s="2"/>
      <c r="SUU164" s="2"/>
      <c r="SUV164" s="2"/>
      <c r="SUW164" s="2"/>
      <c r="SUX164" s="2"/>
      <c r="SUY164" s="2"/>
      <c r="SUZ164" s="2"/>
      <c r="SVA164" s="2"/>
      <c r="SVB164" s="2"/>
      <c r="SVC164" s="2"/>
      <c r="SVD164" s="2"/>
      <c r="SVE164" s="2"/>
      <c r="SVF164" s="2"/>
      <c r="SVG164" s="2"/>
      <c r="SVH164" s="2"/>
      <c r="SVI164" s="2"/>
      <c r="SVJ164" s="2"/>
      <c r="SVK164" s="2"/>
      <c r="SVL164" s="2"/>
      <c r="SVM164" s="2"/>
      <c r="SVN164" s="2"/>
      <c r="SVO164" s="2"/>
      <c r="SVP164" s="2"/>
      <c r="SVQ164" s="2"/>
      <c r="SVR164" s="2"/>
      <c r="SVS164" s="2"/>
      <c r="SVT164" s="2"/>
      <c r="SVU164" s="2"/>
      <c r="SVV164" s="2"/>
      <c r="SVW164" s="2"/>
      <c r="SVX164" s="2"/>
      <c r="SVY164" s="2"/>
      <c r="SVZ164" s="2"/>
      <c r="SWA164" s="2"/>
      <c r="SWB164" s="2"/>
      <c r="SWC164" s="2"/>
      <c r="SWD164" s="2"/>
      <c r="SWE164" s="2"/>
      <c r="SWF164" s="2"/>
      <c r="SWG164" s="2"/>
      <c r="SWH164" s="2"/>
      <c r="SWI164" s="2"/>
      <c r="SWJ164" s="2"/>
      <c r="SWK164" s="2"/>
      <c r="SWL164" s="2"/>
      <c r="SWM164" s="2"/>
      <c r="SWN164" s="2"/>
      <c r="SWO164" s="2"/>
      <c r="SWP164" s="2"/>
      <c r="SWQ164" s="2"/>
      <c r="SWR164" s="2"/>
      <c r="SWS164" s="2"/>
      <c r="SWT164" s="2"/>
      <c r="SWU164" s="2"/>
      <c r="SWV164" s="2"/>
      <c r="SWW164" s="2"/>
      <c r="SWX164" s="2"/>
      <c r="SWY164" s="2"/>
      <c r="SWZ164" s="2"/>
      <c r="SXA164" s="2"/>
      <c r="SXB164" s="2"/>
      <c r="SXC164" s="2"/>
      <c r="SXD164" s="2"/>
      <c r="SXE164" s="2"/>
      <c r="SXF164" s="2"/>
      <c r="SXG164" s="2"/>
      <c r="SXH164" s="2"/>
      <c r="SXI164" s="2"/>
      <c r="SXJ164" s="2"/>
      <c r="SXK164" s="2"/>
      <c r="SXL164" s="2"/>
      <c r="SXM164" s="2"/>
      <c r="SXN164" s="2"/>
      <c r="SXO164" s="2"/>
      <c r="SXP164" s="2"/>
      <c r="SXQ164" s="2"/>
      <c r="SXR164" s="2"/>
      <c r="SXS164" s="2"/>
      <c r="SXT164" s="2"/>
      <c r="SXU164" s="2"/>
      <c r="SXV164" s="2"/>
      <c r="SXW164" s="2"/>
      <c r="SXX164" s="2"/>
      <c r="SXY164" s="2"/>
      <c r="SXZ164" s="2"/>
      <c r="SYA164" s="2"/>
      <c r="SYB164" s="2"/>
      <c r="SYC164" s="2"/>
      <c r="SYD164" s="2"/>
      <c r="SYE164" s="2"/>
      <c r="SYF164" s="2"/>
      <c r="SYG164" s="2"/>
      <c r="SYH164" s="2"/>
      <c r="SYI164" s="2"/>
      <c r="SYJ164" s="2"/>
      <c r="SYK164" s="2"/>
      <c r="SYL164" s="2"/>
      <c r="SYM164" s="2"/>
      <c r="SYN164" s="2"/>
      <c r="SYO164" s="2"/>
      <c r="SYP164" s="2"/>
      <c r="SYQ164" s="2"/>
      <c r="SYR164" s="2"/>
      <c r="SYS164" s="2"/>
      <c r="SYT164" s="2"/>
      <c r="SYU164" s="2"/>
      <c r="SYV164" s="2"/>
      <c r="SYW164" s="2"/>
      <c r="SYX164" s="2"/>
      <c r="SYY164" s="2"/>
      <c r="SYZ164" s="2"/>
      <c r="SZA164" s="2"/>
      <c r="SZB164" s="2"/>
      <c r="SZC164" s="2"/>
      <c r="SZD164" s="2"/>
      <c r="SZE164" s="2"/>
      <c r="SZF164" s="2"/>
      <c r="SZG164" s="2"/>
      <c r="SZH164" s="2"/>
      <c r="SZI164" s="2"/>
      <c r="SZJ164" s="2"/>
      <c r="SZK164" s="2"/>
      <c r="SZL164" s="2"/>
      <c r="SZM164" s="2"/>
      <c r="SZN164" s="2"/>
      <c r="SZO164" s="2"/>
      <c r="SZP164" s="2"/>
      <c r="SZQ164" s="2"/>
      <c r="SZR164" s="2"/>
      <c r="SZS164" s="2"/>
      <c r="SZT164" s="2"/>
      <c r="SZU164" s="2"/>
      <c r="SZV164" s="2"/>
      <c r="SZW164" s="2"/>
      <c r="SZX164" s="2"/>
      <c r="SZY164" s="2"/>
      <c r="SZZ164" s="2"/>
      <c r="TAA164" s="2"/>
      <c r="TAB164" s="2"/>
      <c r="TAC164" s="2"/>
      <c r="TAD164" s="2"/>
      <c r="TAE164" s="2"/>
      <c r="TAF164" s="2"/>
      <c r="TAG164" s="2"/>
      <c r="TAH164" s="2"/>
      <c r="TAI164" s="2"/>
      <c r="TAJ164" s="2"/>
      <c r="TAK164" s="2"/>
      <c r="TAL164" s="2"/>
      <c r="TAM164" s="2"/>
      <c r="TAN164" s="2"/>
      <c r="TAO164" s="2"/>
      <c r="TAP164" s="2"/>
      <c r="TAQ164" s="2"/>
      <c r="TAR164" s="2"/>
      <c r="TAS164" s="2"/>
      <c r="TAT164" s="2"/>
      <c r="TAU164" s="2"/>
      <c r="TAV164" s="2"/>
      <c r="TAW164" s="2"/>
      <c r="TAX164" s="2"/>
      <c r="TAY164" s="2"/>
      <c r="TAZ164" s="2"/>
      <c r="TBA164" s="2"/>
      <c r="TBB164" s="2"/>
      <c r="TBC164" s="2"/>
      <c r="TBD164" s="2"/>
      <c r="TBE164" s="2"/>
      <c r="TBF164" s="2"/>
      <c r="TBG164" s="2"/>
      <c r="TBH164" s="2"/>
      <c r="TBI164" s="2"/>
      <c r="TBJ164" s="2"/>
      <c r="TBK164" s="2"/>
      <c r="TBL164" s="2"/>
      <c r="TBM164" s="2"/>
      <c r="TBN164" s="2"/>
      <c r="TBO164" s="2"/>
      <c r="TBP164" s="2"/>
      <c r="TBQ164" s="2"/>
      <c r="TBR164" s="2"/>
      <c r="TBS164" s="2"/>
      <c r="TBT164" s="2"/>
      <c r="TBU164" s="2"/>
      <c r="TBV164" s="2"/>
      <c r="TBW164" s="2"/>
      <c r="TBX164" s="2"/>
      <c r="TBY164" s="2"/>
      <c r="TBZ164" s="2"/>
      <c r="TCA164" s="2"/>
      <c r="TCB164" s="2"/>
      <c r="TCC164" s="2"/>
      <c r="TCD164" s="2"/>
      <c r="TCE164" s="2"/>
      <c r="TCF164" s="2"/>
      <c r="TCG164" s="2"/>
      <c r="TCH164" s="2"/>
      <c r="TCI164" s="2"/>
      <c r="TCJ164" s="2"/>
      <c r="TCK164" s="2"/>
      <c r="TCL164" s="2"/>
      <c r="TCM164" s="2"/>
      <c r="TCN164" s="2"/>
      <c r="TCO164" s="2"/>
      <c r="TCP164" s="2"/>
      <c r="TCQ164" s="2"/>
      <c r="TCR164" s="2"/>
      <c r="TCS164" s="2"/>
      <c r="TCT164" s="2"/>
      <c r="TCU164" s="2"/>
      <c r="TCV164" s="2"/>
      <c r="TCW164" s="2"/>
      <c r="TCX164" s="2"/>
      <c r="TCY164" s="2"/>
      <c r="TCZ164" s="2"/>
      <c r="TDA164" s="2"/>
      <c r="TDB164" s="2"/>
      <c r="TDC164" s="2"/>
      <c r="TDD164" s="2"/>
      <c r="TDE164" s="2"/>
      <c r="TDF164" s="2"/>
      <c r="TDG164" s="2"/>
      <c r="TDH164" s="2"/>
      <c r="TDI164" s="2"/>
      <c r="TDJ164" s="2"/>
      <c r="TDK164" s="2"/>
      <c r="TDL164" s="2"/>
      <c r="TDM164" s="2"/>
      <c r="TDN164" s="2"/>
      <c r="TDO164" s="2"/>
      <c r="TDP164" s="2"/>
      <c r="TDQ164" s="2"/>
      <c r="TDR164" s="2"/>
      <c r="TDS164" s="2"/>
      <c r="TDT164" s="2"/>
      <c r="TDU164" s="2"/>
      <c r="TDV164" s="2"/>
      <c r="TDW164" s="2"/>
      <c r="TDX164" s="2"/>
      <c r="TDY164" s="2"/>
      <c r="TDZ164" s="2"/>
      <c r="TEA164" s="2"/>
      <c r="TEB164" s="2"/>
      <c r="TEC164" s="2"/>
      <c r="TED164" s="2"/>
      <c r="TEE164" s="2"/>
      <c r="TEF164" s="2"/>
      <c r="TEG164" s="2"/>
      <c r="TEH164" s="2"/>
      <c r="TEI164" s="2"/>
      <c r="TEJ164" s="2"/>
      <c r="TEK164" s="2"/>
      <c r="TEL164" s="2"/>
      <c r="TEM164" s="2"/>
      <c r="TEN164" s="2"/>
      <c r="TEO164" s="2"/>
      <c r="TEP164" s="2"/>
      <c r="TEQ164" s="2"/>
      <c r="TER164" s="2"/>
      <c r="TES164" s="2"/>
      <c r="TET164" s="2"/>
      <c r="TEU164" s="2"/>
      <c r="TEV164" s="2"/>
      <c r="TEW164" s="2"/>
      <c r="TEX164" s="2"/>
      <c r="TEY164" s="2"/>
      <c r="TEZ164" s="2"/>
      <c r="TFA164" s="2"/>
      <c r="TFB164" s="2"/>
      <c r="TFC164" s="2"/>
      <c r="TFD164" s="2"/>
      <c r="TFE164" s="2"/>
      <c r="TFF164" s="2"/>
      <c r="TFG164" s="2"/>
      <c r="TFH164" s="2"/>
      <c r="TFI164" s="2"/>
      <c r="TFJ164" s="2"/>
      <c r="TFK164" s="2"/>
      <c r="TFL164" s="2"/>
      <c r="TFM164" s="2"/>
      <c r="TFN164" s="2"/>
      <c r="TFO164" s="2"/>
      <c r="TFP164" s="2"/>
      <c r="TFQ164" s="2"/>
      <c r="TFR164" s="2"/>
      <c r="TFS164" s="2"/>
      <c r="TFT164" s="2"/>
      <c r="TFU164" s="2"/>
      <c r="TFV164" s="2"/>
      <c r="TFW164" s="2"/>
      <c r="TFX164" s="2"/>
      <c r="TFY164" s="2"/>
      <c r="TFZ164" s="2"/>
      <c r="TGA164" s="2"/>
      <c r="TGB164" s="2"/>
      <c r="TGC164" s="2"/>
      <c r="TGD164" s="2"/>
      <c r="TGE164" s="2"/>
      <c r="TGF164" s="2"/>
      <c r="TGG164" s="2"/>
      <c r="TGH164" s="2"/>
      <c r="TGI164" s="2"/>
      <c r="TGJ164" s="2"/>
      <c r="TGK164" s="2"/>
      <c r="TGL164" s="2"/>
      <c r="TGM164" s="2"/>
      <c r="TGN164" s="2"/>
      <c r="TGO164" s="2"/>
      <c r="TGP164" s="2"/>
      <c r="TGQ164" s="2"/>
      <c r="TGR164" s="2"/>
      <c r="TGS164" s="2"/>
      <c r="TGT164" s="2"/>
      <c r="TGU164" s="2"/>
      <c r="TGV164" s="2"/>
      <c r="TGW164" s="2"/>
      <c r="TGX164" s="2"/>
      <c r="TGY164" s="2"/>
      <c r="TGZ164" s="2"/>
      <c r="THA164" s="2"/>
      <c r="THB164" s="2"/>
      <c r="THC164" s="2"/>
      <c r="THD164" s="2"/>
      <c r="THE164" s="2"/>
      <c r="THF164" s="2"/>
      <c r="THG164" s="2"/>
      <c r="THH164" s="2"/>
      <c r="THI164" s="2"/>
      <c r="THJ164" s="2"/>
      <c r="THK164" s="2"/>
      <c r="THL164" s="2"/>
      <c r="THM164" s="2"/>
      <c r="THN164" s="2"/>
      <c r="THO164" s="2"/>
      <c r="THP164" s="2"/>
      <c r="THQ164" s="2"/>
      <c r="THR164" s="2"/>
      <c r="THS164" s="2"/>
      <c r="THT164" s="2"/>
      <c r="THU164" s="2"/>
      <c r="THV164" s="2"/>
      <c r="THW164" s="2"/>
      <c r="THX164" s="2"/>
      <c r="THY164" s="2"/>
      <c r="THZ164" s="2"/>
      <c r="TIA164" s="2"/>
      <c r="TIB164" s="2"/>
      <c r="TIC164" s="2"/>
      <c r="TID164" s="2"/>
      <c r="TIE164" s="2"/>
      <c r="TIF164" s="2"/>
      <c r="TIG164" s="2"/>
      <c r="TIH164" s="2"/>
      <c r="TII164" s="2"/>
      <c r="TIJ164" s="2"/>
      <c r="TIK164" s="2"/>
      <c r="TIL164" s="2"/>
      <c r="TIM164" s="2"/>
      <c r="TIN164" s="2"/>
      <c r="TIO164" s="2"/>
      <c r="TIP164" s="2"/>
      <c r="TIQ164" s="2"/>
      <c r="TIR164" s="2"/>
      <c r="TIS164" s="2"/>
      <c r="TIT164" s="2"/>
      <c r="TIU164" s="2"/>
      <c r="TIV164" s="2"/>
      <c r="TIW164" s="2"/>
      <c r="TIX164" s="2"/>
      <c r="TIY164" s="2"/>
      <c r="TIZ164" s="2"/>
      <c r="TJA164" s="2"/>
      <c r="TJB164" s="2"/>
      <c r="TJC164" s="2"/>
      <c r="TJD164" s="2"/>
      <c r="TJE164" s="2"/>
      <c r="TJF164" s="2"/>
      <c r="TJG164" s="2"/>
      <c r="TJH164" s="2"/>
      <c r="TJI164" s="2"/>
      <c r="TJJ164" s="2"/>
      <c r="TJK164" s="2"/>
      <c r="TJL164" s="2"/>
      <c r="TJM164" s="2"/>
      <c r="TJN164" s="2"/>
      <c r="TJO164" s="2"/>
      <c r="TJP164" s="2"/>
      <c r="TJQ164" s="2"/>
      <c r="TJR164" s="2"/>
      <c r="TJS164" s="2"/>
      <c r="TJT164" s="2"/>
      <c r="TJU164" s="2"/>
      <c r="TJV164" s="2"/>
      <c r="TJW164" s="2"/>
      <c r="TJX164" s="2"/>
      <c r="TJY164" s="2"/>
      <c r="TJZ164" s="2"/>
      <c r="TKA164" s="2"/>
      <c r="TKB164" s="2"/>
      <c r="TKC164" s="2"/>
      <c r="TKD164" s="2"/>
      <c r="TKE164" s="2"/>
      <c r="TKF164" s="2"/>
      <c r="TKG164" s="2"/>
      <c r="TKH164" s="2"/>
      <c r="TKI164" s="2"/>
      <c r="TKJ164" s="2"/>
      <c r="TKK164" s="2"/>
      <c r="TKL164" s="2"/>
      <c r="TKM164" s="2"/>
      <c r="TKN164" s="2"/>
      <c r="TKO164" s="2"/>
      <c r="TKP164" s="2"/>
      <c r="TKQ164" s="2"/>
      <c r="TKR164" s="2"/>
      <c r="TKS164" s="2"/>
      <c r="TKT164" s="2"/>
      <c r="TKU164" s="2"/>
      <c r="TKV164" s="2"/>
      <c r="TKW164" s="2"/>
      <c r="TKX164" s="2"/>
      <c r="TKY164" s="2"/>
      <c r="TKZ164" s="2"/>
      <c r="TLA164" s="2"/>
      <c r="TLB164" s="2"/>
      <c r="TLC164" s="2"/>
      <c r="TLD164" s="2"/>
      <c r="TLE164" s="2"/>
      <c r="TLF164" s="2"/>
      <c r="TLG164" s="2"/>
      <c r="TLH164" s="2"/>
      <c r="TLI164" s="2"/>
      <c r="TLJ164" s="2"/>
      <c r="TLK164" s="2"/>
      <c r="TLL164" s="2"/>
      <c r="TLM164" s="2"/>
      <c r="TLN164" s="2"/>
      <c r="TLO164" s="2"/>
      <c r="TLP164" s="2"/>
      <c r="TLQ164" s="2"/>
      <c r="TLR164" s="2"/>
      <c r="TLS164" s="2"/>
      <c r="TLT164" s="2"/>
      <c r="TLU164" s="2"/>
      <c r="TLV164" s="2"/>
      <c r="TLW164" s="2"/>
      <c r="TLX164" s="2"/>
      <c r="TLY164" s="2"/>
      <c r="TLZ164" s="2"/>
      <c r="TMA164" s="2"/>
      <c r="TMB164" s="2"/>
      <c r="TMC164" s="2"/>
      <c r="TMD164" s="2"/>
      <c r="TME164" s="2"/>
      <c r="TMF164" s="2"/>
      <c r="TMG164" s="2"/>
      <c r="TMH164" s="2"/>
      <c r="TMI164" s="2"/>
      <c r="TMJ164" s="2"/>
      <c r="TMK164" s="2"/>
      <c r="TML164" s="2"/>
      <c r="TMM164" s="2"/>
      <c r="TMN164" s="2"/>
      <c r="TMO164" s="2"/>
      <c r="TMP164" s="2"/>
      <c r="TMQ164" s="2"/>
      <c r="TMR164" s="2"/>
      <c r="TMS164" s="2"/>
      <c r="TMT164" s="2"/>
      <c r="TMU164" s="2"/>
      <c r="TMV164" s="2"/>
      <c r="TMW164" s="2"/>
      <c r="TMX164" s="2"/>
      <c r="TMY164" s="2"/>
      <c r="TMZ164" s="2"/>
      <c r="TNA164" s="2"/>
      <c r="TNB164" s="2"/>
      <c r="TNC164" s="2"/>
      <c r="TND164" s="2"/>
      <c r="TNE164" s="2"/>
      <c r="TNF164" s="2"/>
      <c r="TNG164" s="2"/>
      <c r="TNH164" s="2"/>
      <c r="TNI164" s="2"/>
      <c r="TNJ164" s="2"/>
      <c r="TNK164" s="2"/>
      <c r="TNL164" s="2"/>
      <c r="TNM164" s="2"/>
      <c r="TNN164" s="2"/>
      <c r="TNO164" s="2"/>
      <c r="TNP164" s="2"/>
      <c r="TNQ164" s="2"/>
      <c r="TNR164" s="2"/>
      <c r="TNS164" s="2"/>
      <c r="TNT164" s="2"/>
      <c r="TNU164" s="2"/>
      <c r="TNV164" s="2"/>
      <c r="TNW164" s="2"/>
      <c r="TNX164" s="2"/>
      <c r="TNY164" s="2"/>
      <c r="TNZ164" s="2"/>
      <c r="TOA164" s="2"/>
      <c r="TOB164" s="2"/>
      <c r="TOC164" s="2"/>
      <c r="TOD164" s="2"/>
      <c r="TOE164" s="2"/>
      <c r="TOF164" s="2"/>
      <c r="TOG164" s="2"/>
      <c r="TOH164" s="2"/>
      <c r="TOI164" s="2"/>
      <c r="TOJ164" s="2"/>
      <c r="TOK164" s="2"/>
      <c r="TOL164" s="2"/>
      <c r="TOM164" s="2"/>
      <c r="TON164" s="2"/>
      <c r="TOO164" s="2"/>
      <c r="TOP164" s="2"/>
      <c r="TOQ164" s="2"/>
      <c r="TOR164" s="2"/>
      <c r="TOS164" s="2"/>
      <c r="TOT164" s="2"/>
      <c r="TOU164" s="2"/>
      <c r="TOV164" s="2"/>
      <c r="TOW164" s="2"/>
      <c r="TOX164" s="2"/>
      <c r="TOY164" s="2"/>
      <c r="TOZ164" s="2"/>
      <c r="TPA164" s="2"/>
      <c r="TPB164" s="2"/>
      <c r="TPC164" s="2"/>
      <c r="TPD164" s="2"/>
      <c r="TPE164" s="2"/>
      <c r="TPF164" s="2"/>
      <c r="TPG164" s="2"/>
      <c r="TPH164" s="2"/>
      <c r="TPI164" s="2"/>
      <c r="TPJ164" s="2"/>
      <c r="TPK164" s="2"/>
      <c r="TPL164" s="2"/>
      <c r="TPM164" s="2"/>
      <c r="TPN164" s="2"/>
      <c r="TPO164" s="2"/>
      <c r="TPP164" s="2"/>
      <c r="TPQ164" s="2"/>
      <c r="TPR164" s="2"/>
      <c r="TPS164" s="2"/>
      <c r="TPT164" s="2"/>
      <c r="TPU164" s="2"/>
      <c r="TPV164" s="2"/>
      <c r="TPW164" s="2"/>
      <c r="TPX164" s="2"/>
      <c r="TPY164" s="2"/>
      <c r="TPZ164" s="2"/>
      <c r="TQA164" s="2"/>
      <c r="TQB164" s="2"/>
      <c r="TQC164" s="2"/>
      <c r="TQD164" s="2"/>
      <c r="TQE164" s="2"/>
      <c r="TQF164" s="2"/>
      <c r="TQG164" s="2"/>
      <c r="TQH164" s="2"/>
      <c r="TQI164" s="2"/>
      <c r="TQJ164" s="2"/>
      <c r="TQK164" s="2"/>
      <c r="TQL164" s="2"/>
      <c r="TQM164" s="2"/>
      <c r="TQN164" s="2"/>
      <c r="TQO164" s="2"/>
      <c r="TQP164" s="2"/>
      <c r="TQQ164" s="2"/>
      <c r="TQR164" s="2"/>
      <c r="TQS164" s="2"/>
      <c r="TQT164" s="2"/>
      <c r="TQU164" s="2"/>
      <c r="TQV164" s="2"/>
      <c r="TQW164" s="2"/>
      <c r="TQX164" s="2"/>
      <c r="TQY164" s="2"/>
      <c r="TQZ164" s="2"/>
      <c r="TRA164" s="2"/>
      <c r="TRB164" s="2"/>
      <c r="TRC164" s="2"/>
      <c r="TRD164" s="2"/>
      <c r="TRE164" s="2"/>
      <c r="TRF164" s="2"/>
      <c r="TRG164" s="2"/>
      <c r="TRH164" s="2"/>
      <c r="TRI164" s="2"/>
      <c r="TRJ164" s="2"/>
      <c r="TRK164" s="2"/>
      <c r="TRL164" s="2"/>
      <c r="TRM164" s="2"/>
      <c r="TRN164" s="2"/>
      <c r="TRO164" s="2"/>
      <c r="TRP164" s="2"/>
      <c r="TRQ164" s="2"/>
      <c r="TRR164" s="2"/>
      <c r="TRS164" s="2"/>
      <c r="TRT164" s="2"/>
      <c r="TRU164" s="2"/>
      <c r="TRV164" s="2"/>
      <c r="TRW164" s="2"/>
      <c r="TRX164" s="2"/>
      <c r="TRY164" s="2"/>
      <c r="TRZ164" s="2"/>
      <c r="TSA164" s="2"/>
      <c r="TSB164" s="2"/>
      <c r="TSC164" s="2"/>
      <c r="TSD164" s="2"/>
      <c r="TSE164" s="2"/>
      <c r="TSF164" s="2"/>
      <c r="TSG164" s="2"/>
      <c r="TSH164" s="2"/>
      <c r="TSI164" s="2"/>
      <c r="TSJ164" s="2"/>
      <c r="TSK164" s="2"/>
      <c r="TSL164" s="2"/>
      <c r="TSM164" s="2"/>
      <c r="TSN164" s="2"/>
      <c r="TSO164" s="2"/>
      <c r="TSP164" s="2"/>
      <c r="TSQ164" s="2"/>
      <c r="TSR164" s="2"/>
      <c r="TSS164" s="2"/>
      <c r="TST164" s="2"/>
      <c r="TSU164" s="2"/>
      <c r="TSV164" s="2"/>
      <c r="TSW164" s="2"/>
      <c r="TSX164" s="2"/>
      <c r="TSY164" s="2"/>
      <c r="TSZ164" s="2"/>
      <c r="TTA164" s="2"/>
      <c r="TTB164" s="2"/>
      <c r="TTC164" s="2"/>
      <c r="TTD164" s="2"/>
      <c r="TTE164" s="2"/>
      <c r="TTF164" s="2"/>
      <c r="TTG164" s="2"/>
      <c r="TTH164" s="2"/>
      <c r="TTI164" s="2"/>
      <c r="TTJ164" s="2"/>
      <c r="TTK164" s="2"/>
      <c r="TTL164" s="2"/>
      <c r="TTM164" s="2"/>
      <c r="TTN164" s="2"/>
      <c r="TTO164" s="2"/>
      <c r="TTP164" s="2"/>
      <c r="TTQ164" s="2"/>
      <c r="TTR164" s="2"/>
      <c r="TTS164" s="2"/>
      <c r="TTT164" s="2"/>
      <c r="TTU164" s="2"/>
      <c r="TTV164" s="2"/>
      <c r="TTW164" s="2"/>
      <c r="TTX164" s="2"/>
      <c r="TTY164" s="2"/>
      <c r="TTZ164" s="2"/>
      <c r="TUA164" s="2"/>
      <c r="TUB164" s="2"/>
      <c r="TUC164" s="2"/>
      <c r="TUD164" s="2"/>
      <c r="TUE164" s="2"/>
      <c r="TUF164" s="2"/>
      <c r="TUG164" s="2"/>
      <c r="TUH164" s="2"/>
      <c r="TUI164" s="2"/>
      <c r="TUJ164" s="2"/>
      <c r="TUK164" s="2"/>
      <c r="TUL164" s="2"/>
      <c r="TUM164" s="2"/>
      <c r="TUN164" s="2"/>
      <c r="TUO164" s="2"/>
      <c r="TUP164" s="2"/>
      <c r="TUQ164" s="2"/>
      <c r="TUR164" s="2"/>
      <c r="TUS164" s="2"/>
      <c r="TUT164" s="2"/>
      <c r="TUU164" s="2"/>
      <c r="TUV164" s="2"/>
      <c r="TUW164" s="2"/>
      <c r="TUX164" s="2"/>
      <c r="TUY164" s="2"/>
      <c r="TUZ164" s="2"/>
      <c r="TVA164" s="2"/>
      <c r="TVB164" s="2"/>
      <c r="TVC164" s="2"/>
      <c r="TVD164" s="2"/>
      <c r="TVE164" s="2"/>
      <c r="TVF164" s="2"/>
      <c r="TVG164" s="2"/>
      <c r="TVH164" s="2"/>
      <c r="TVI164" s="2"/>
      <c r="TVJ164" s="2"/>
      <c r="TVK164" s="2"/>
      <c r="TVL164" s="2"/>
      <c r="TVM164" s="2"/>
      <c r="TVN164" s="2"/>
      <c r="TVO164" s="2"/>
      <c r="TVP164" s="2"/>
      <c r="TVQ164" s="2"/>
      <c r="TVR164" s="2"/>
      <c r="TVS164" s="2"/>
      <c r="TVT164" s="2"/>
      <c r="TVU164" s="2"/>
      <c r="TVV164" s="2"/>
      <c r="TVW164" s="2"/>
      <c r="TVX164" s="2"/>
      <c r="TVY164" s="2"/>
      <c r="TVZ164" s="2"/>
      <c r="TWA164" s="2"/>
      <c r="TWB164" s="2"/>
      <c r="TWC164" s="2"/>
      <c r="TWD164" s="2"/>
      <c r="TWE164" s="2"/>
      <c r="TWF164" s="2"/>
      <c r="TWG164" s="2"/>
      <c r="TWH164" s="2"/>
      <c r="TWI164" s="2"/>
      <c r="TWJ164" s="2"/>
      <c r="TWK164" s="2"/>
      <c r="TWL164" s="2"/>
      <c r="TWM164" s="2"/>
      <c r="TWN164" s="2"/>
      <c r="TWO164" s="2"/>
      <c r="TWP164" s="2"/>
      <c r="TWQ164" s="2"/>
      <c r="TWR164" s="2"/>
      <c r="TWS164" s="2"/>
      <c r="TWT164" s="2"/>
      <c r="TWU164" s="2"/>
      <c r="TWV164" s="2"/>
      <c r="TWW164" s="2"/>
      <c r="TWX164" s="2"/>
      <c r="TWY164" s="2"/>
      <c r="TWZ164" s="2"/>
      <c r="TXA164" s="2"/>
      <c r="TXB164" s="2"/>
      <c r="TXC164" s="2"/>
      <c r="TXD164" s="2"/>
      <c r="TXE164" s="2"/>
      <c r="TXF164" s="2"/>
      <c r="TXG164" s="2"/>
      <c r="TXH164" s="2"/>
      <c r="TXI164" s="2"/>
      <c r="TXJ164" s="2"/>
      <c r="TXK164" s="2"/>
      <c r="TXL164" s="2"/>
      <c r="TXM164" s="2"/>
      <c r="TXN164" s="2"/>
      <c r="TXO164" s="2"/>
      <c r="TXP164" s="2"/>
      <c r="TXQ164" s="2"/>
      <c r="TXR164" s="2"/>
      <c r="TXS164" s="2"/>
      <c r="TXT164" s="2"/>
      <c r="TXU164" s="2"/>
      <c r="TXV164" s="2"/>
      <c r="TXW164" s="2"/>
      <c r="TXX164" s="2"/>
      <c r="TXY164" s="2"/>
      <c r="TXZ164" s="2"/>
      <c r="TYA164" s="2"/>
      <c r="TYB164" s="2"/>
      <c r="TYC164" s="2"/>
      <c r="TYD164" s="2"/>
      <c r="TYE164" s="2"/>
      <c r="TYF164" s="2"/>
      <c r="TYG164" s="2"/>
      <c r="TYH164" s="2"/>
      <c r="TYI164" s="2"/>
      <c r="TYJ164" s="2"/>
      <c r="TYK164" s="2"/>
      <c r="TYL164" s="2"/>
      <c r="TYM164" s="2"/>
      <c r="TYN164" s="2"/>
      <c r="TYO164" s="2"/>
      <c r="TYP164" s="2"/>
      <c r="TYQ164" s="2"/>
      <c r="TYR164" s="2"/>
      <c r="TYS164" s="2"/>
      <c r="TYT164" s="2"/>
      <c r="TYU164" s="2"/>
      <c r="TYV164" s="2"/>
      <c r="TYW164" s="2"/>
      <c r="TYX164" s="2"/>
      <c r="TYY164" s="2"/>
      <c r="TYZ164" s="2"/>
      <c r="TZA164" s="2"/>
      <c r="TZB164" s="2"/>
      <c r="TZC164" s="2"/>
      <c r="TZD164" s="2"/>
      <c r="TZE164" s="2"/>
      <c r="TZF164" s="2"/>
      <c r="TZG164" s="2"/>
      <c r="TZH164" s="2"/>
      <c r="TZI164" s="2"/>
      <c r="TZJ164" s="2"/>
      <c r="TZK164" s="2"/>
      <c r="TZL164" s="2"/>
      <c r="TZM164" s="2"/>
      <c r="TZN164" s="2"/>
      <c r="TZO164" s="2"/>
      <c r="TZP164" s="2"/>
      <c r="TZQ164" s="2"/>
      <c r="TZR164" s="2"/>
      <c r="TZS164" s="2"/>
      <c r="TZT164" s="2"/>
      <c r="TZU164" s="2"/>
      <c r="TZV164" s="2"/>
      <c r="TZW164" s="2"/>
      <c r="TZX164" s="2"/>
      <c r="TZY164" s="2"/>
      <c r="TZZ164" s="2"/>
      <c r="UAA164" s="2"/>
      <c r="UAB164" s="2"/>
      <c r="UAC164" s="2"/>
      <c r="UAD164" s="2"/>
      <c r="UAE164" s="2"/>
      <c r="UAF164" s="2"/>
      <c r="UAG164" s="2"/>
      <c r="UAH164" s="2"/>
      <c r="UAI164" s="2"/>
      <c r="UAJ164" s="2"/>
      <c r="UAK164" s="2"/>
      <c r="UAL164" s="2"/>
      <c r="UAM164" s="2"/>
      <c r="UAN164" s="2"/>
      <c r="UAO164" s="2"/>
      <c r="UAP164" s="2"/>
      <c r="UAQ164" s="2"/>
      <c r="UAR164" s="2"/>
      <c r="UAS164" s="2"/>
      <c r="UAT164" s="2"/>
      <c r="UAU164" s="2"/>
      <c r="UAV164" s="2"/>
      <c r="UAW164" s="2"/>
      <c r="UAX164" s="2"/>
      <c r="UAY164" s="2"/>
      <c r="UAZ164" s="2"/>
      <c r="UBA164" s="2"/>
      <c r="UBB164" s="2"/>
      <c r="UBC164" s="2"/>
      <c r="UBD164" s="2"/>
      <c r="UBE164" s="2"/>
      <c r="UBF164" s="2"/>
      <c r="UBG164" s="2"/>
      <c r="UBH164" s="2"/>
      <c r="UBI164" s="2"/>
      <c r="UBJ164" s="2"/>
      <c r="UBK164" s="2"/>
      <c r="UBL164" s="2"/>
      <c r="UBM164" s="2"/>
      <c r="UBN164" s="2"/>
      <c r="UBO164" s="2"/>
      <c r="UBP164" s="2"/>
      <c r="UBQ164" s="2"/>
      <c r="UBR164" s="2"/>
      <c r="UBS164" s="2"/>
      <c r="UBT164" s="2"/>
      <c r="UBU164" s="2"/>
      <c r="UBV164" s="2"/>
      <c r="UBW164" s="2"/>
      <c r="UBX164" s="2"/>
      <c r="UBY164" s="2"/>
      <c r="UBZ164" s="2"/>
      <c r="UCA164" s="2"/>
      <c r="UCB164" s="2"/>
      <c r="UCC164" s="2"/>
      <c r="UCD164" s="2"/>
      <c r="UCE164" s="2"/>
      <c r="UCF164" s="2"/>
      <c r="UCG164" s="2"/>
      <c r="UCH164" s="2"/>
      <c r="UCI164" s="2"/>
      <c r="UCJ164" s="2"/>
      <c r="UCK164" s="2"/>
      <c r="UCL164" s="2"/>
      <c r="UCM164" s="2"/>
      <c r="UCN164" s="2"/>
      <c r="UCO164" s="2"/>
      <c r="UCP164" s="2"/>
      <c r="UCQ164" s="2"/>
      <c r="UCR164" s="2"/>
      <c r="UCS164" s="2"/>
      <c r="UCT164" s="2"/>
      <c r="UCU164" s="2"/>
      <c r="UCV164" s="2"/>
      <c r="UCW164" s="2"/>
      <c r="UCX164" s="2"/>
      <c r="UCY164" s="2"/>
      <c r="UCZ164" s="2"/>
      <c r="UDA164" s="2"/>
      <c r="UDB164" s="2"/>
      <c r="UDC164" s="2"/>
      <c r="UDD164" s="2"/>
      <c r="UDE164" s="2"/>
      <c r="UDF164" s="2"/>
      <c r="UDG164" s="2"/>
      <c r="UDH164" s="2"/>
      <c r="UDI164" s="2"/>
      <c r="UDJ164" s="2"/>
      <c r="UDK164" s="2"/>
      <c r="UDL164" s="2"/>
      <c r="UDM164" s="2"/>
      <c r="UDN164" s="2"/>
      <c r="UDO164" s="2"/>
      <c r="UDP164" s="2"/>
      <c r="UDQ164" s="2"/>
      <c r="UDR164" s="2"/>
      <c r="UDS164" s="2"/>
      <c r="UDT164" s="2"/>
      <c r="UDU164" s="2"/>
      <c r="UDV164" s="2"/>
      <c r="UDW164" s="2"/>
      <c r="UDX164" s="2"/>
      <c r="UDY164" s="2"/>
      <c r="UDZ164" s="2"/>
      <c r="UEA164" s="2"/>
      <c r="UEB164" s="2"/>
      <c r="UEC164" s="2"/>
      <c r="UED164" s="2"/>
      <c r="UEE164" s="2"/>
      <c r="UEF164" s="2"/>
      <c r="UEG164" s="2"/>
      <c r="UEH164" s="2"/>
      <c r="UEI164" s="2"/>
      <c r="UEJ164" s="2"/>
      <c r="UEK164" s="2"/>
      <c r="UEL164" s="2"/>
      <c r="UEM164" s="2"/>
      <c r="UEN164" s="2"/>
      <c r="UEO164" s="2"/>
      <c r="UEP164" s="2"/>
      <c r="UEQ164" s="2"/>
      <c r="UER164" s="2"/>
      <c r="UES164" s="2"/>
      <c r="UET164" s="2"/>
      <c r="UEU164" s="2"/>
      <c r="UEV164" s="2"/>
      <c r="UEW164" s="2"/>
      <c r="UEX164" s="2"/>
      <c r="UEY164" s="2"/>
      <c r="UEZ164" s="2"/>
      <c r="UFA164" s="2"/>
      <c r="UFB164" s="2"/>
      <c r="UFC164" s="2"/>
      <c r="UFD164" s="2"/>
      <c r="UFE164" s="2"/>
      <c r="UFF164" s="2"/>
      <c r="UFG164" s="2"/>
      <c r="UFH164" s="2"/>
      <c r="UFI164" s="2"/>
      <c r="UFJ164" s="2"/>
      <c r="UFK164" s="2"/>
      <c r="UFL164" s="2"/>
      <c r="UFM164" s="2"/>
      <c r="UFN164" s="2"/>
      <c r="UFO164" s="2"/>
      <c r="UFP164" s="2"/>
      <c r="UFQ164" s="2"/>
      <c r="UFR164" s="2"/>
      <c r="UFS164" s="2"/>
      <c r="UFT164" s="2"/>
      <c r="UFU164" s="2"/>
      <c r="UFV164" s="2"/>
      <c r="UFW164" s="2"/>
      <c r="UFX164" s="2"/>
      <c r="UFY164" s="2"/>
      <c r="UFZ164" s="2"/>
      <c r="UGA164" s="2"/>
      <c r="UGB164" s="2"/>
      <c r="UGC164" s="2"/>
      <c r="UGD164" s="2"/>
      <c r="UGE164" s="2"/>
      <c r="UGF164" s="2"/>
      <c r="UGG164" s="2"/>
      <c r="UGH164" s="2"/>
      <c r="UGI164" s="2"/>
      <c r="UGJ164" s="2"/>
      <c r="UGK164" s="2"/>
      <c r="UGL164" s="2"/>
      <c r="UGM164" s="2"/>
      <c r="UGN164" s="2"/>
      <c r="UGO164" s="2"/>
      <c r="UGP164" s="2"/>
      <c r="UGQ164" s="2"/>
      <c r="UGR164" s="2"/>
      <c r="UGS164" s="2"/>
      <c r="UGT164" s="2"/>
      <c r="UGU164" s="2"/>
      <c r="UGV164" s="2"/>
      <c r="UGW164" s="2"/>
      <c r="UGX164" s="2"/>
      <c r="UGY164" s="2"/>
      <c r="UGZ164" s="2"/>
      <c r="UHA164" s="2"/>
      <c r="UHB164" s="2"/>
      <c r="UHC164" s="2"/>
      <c r="UHD164" s="2"/>
      <c r="UHE164" s="2"/>
      <c r="UHF164" s="2"/>
      <c r="UHG164" s="2"/>
      <c r="UHH164" s="2"/>
      <c r="UHI164" s="2"/>
      <c r="UHJ164" s="2"/>
      <c r="UHK164" s="2"/>
      <c r="UHL164" s="2"/>
      <c r="UHM164" s="2"/>
      <c r="UHN164" s="2"/>
      <c r="UHO164" s="2"/>
      <c r="UHP164" s="2"/>
      <c r="UHQ164" s="2"/>
      <c r="UHR164" s="2"/>
      <c r="UHS164" s="2"/>
      <c r="UHT164" s="2"/>
      <c r="UHU164" s="2"/>
      <c r="UHV164" s="2"/>
      <c r="UHW164" s="2"/>
      <c r="UHX164" s="2"/>
      <c r="UHY164" s="2"/>
      <c r="UHZ164" s="2"/>
      <c r="UIA164" s="2"/>
      <c r="UIB164" s="2"/>
      <c r="UIC164" s="2"/>
      <c r="UID164" s="2"/>
      <c r="UIE164" s="2"/>
      <c r="UIF164" s="2"/>
      <c r="UIG164" s="2"/>
      <c r="UIH164" s="2"/>
      <c r="UII164" s="2"/>
      <c r="UIJ164" s="2"/>
      <c r="UIK164" s="2"/>
      <c r="UIL164" s="2"/>
      <c r="UIM164" s="2"/>
      <c r="UIN164" s="2"/>
      <c r="UIO164" s="2"/>
      <c r="UIP164" s="2"/>
      <c r="UIQ164" s="2"/>
      <c r="UIR164" s="2"/>
      <c r="UIS164" s="2"/>
      <c r="UIT164" s="2"/>
      <c r="UIU164" s="2"/>
      <c r="UIV164" s="2"/>
      <c r="UIW164" s="2"/>
      <c r="UIX164" s="2"/>
      <c r="UIY164" s="2"/>
      <c r="UIZ164" s="2"/>
      <c r="UJA164" s="2"/>
      <c r="UJB164" s="2"/>
      <c r="UJC164" s="2"/>
      <c r="UJD164" s="2"/>
      <c r="UJE164" s="2"/>
      <c r="UJF164" s="2"/>
      <c r="UJG164" s="2"/>
      <c r="UJH164" s="2"/>
      <c r="UJI164" s="2"/>
      <c r="UJJ164" s="2"/>
      <c r="UJK164" s="2"/>
      <c r="UJL164" s="2"/>
      <c r="UJM164" s="2"/>
      <c r="UJN164" s="2"/>
      <c r="UJO164" s="2"/>
      <c r="UJP164" s="2"/>
      <c r="UJQ164" s="2"/>
      <c r="UJR164" s="2"/>
      <c r="UJS164" s="2"/>
      <c r="UJT164" s="2"/>
      <c r="UJU164" s="2"/>
      <c r="UJV164" s="2"/>
      <c r="UJW164" s="2"/>
      <c r="UJX164" s="2"/>
      <c r="UJY164" s="2"/>
      <c r="UJZ164" s="2"/>
      <c r="UKA164" s="2"/>
      <c r="UKB164" s="2"/>
      <c r="UKC164" s="2"/>
      <c r="UKD164" s="2"/>
      <c r="UKE164" s="2"/>
      <c r="UKF164" s="2"/>
      <c r="UKG164" s="2"/>
      <c r="UKH164" s="2"/>
      <c r="UKI164" s="2"/>
      <c r="UKJ164" s="2"/>
      <c r="UKK164" s="2"/>
      <c r="UKL164" s="2"/>
      <c r="UKM164" s="2"/>
      <c r="UKN164" s="2"/>
      <c r="UKO164" s="2"/>
      <c r="UKP164" s="2"/>
      <c r="UKQ164" s="2"/>
      <c r="UKR164" s="2"/>
      <c r="UKS164" s="2"/>
      <c r="UKT164" s="2"/>
      <c r="UKU164" s="2"/>
      <c r="UKV164" s="2"/>
      <c r="UKW164" s="2"/>
      <c r="UKX164" s="2"/>
      <c r="UKY164" s="2"/>
      <c r="UKZ164" s="2"/>
      <c r="ULA164" s="2"/>
      <c r="ULB164" s="2"/>
      <c r="ULC164" s="2"/>
      <c r="ULD164" s="2"/>
      <c r="ULE164" s="2"/>
      <c r="ULF164" s="2"/>
      <c r="ULG164" s="2"/>
      <c r="ULH164" s="2"/>
      <c r="ULI164" s="2"/>
      <c r="ULJ164" s="2"/>
      <c r="ULK164" s="2"/>
      <c r="ULL164" s="2"/>
      <c r="ULM164" s="2"/>
      <c r="ULN164" s="2"/>
      <c r="ULO164" s="2"/>
      <c r="ULP164" s="2"/>
      <c r="ULQ164" s="2"/>
      <c r="ULR164" s="2"/>
      <c r="ULS164" s="2"/>
      <c r="ULT164" s="2"/>
      <c r="ULU164" s="2"/>
      <c r="ULV164" s="2"/>
      <c r="ULW164" s="2"/>
      <c r="ULX164" s="2"/>
      <c r="ULY164" s="2"/>
      <c r="ULZ164" s="2"/>
      <c r="UMA164" s="2"/>
      <c r="UMB164" s="2"/>
      <c r="UMC164" s="2"/>
      <c r="UMD164" s="2"/>
      <c r="UME164" s="2"/>
      <c r="UMF164" s="2"/>
      <c r="UMG164" s="2"/>
      <c r="UMH164" s="2"/>
      <c r="UMI164" s="2"/>
      <c r="UMJ164" s="2"/>
      <c r="UMK164" s="2"/>
      <c r="UML164" s="2"/>
      <c r="UMM164" s="2"/>
      <c r="UMN164" s="2"/>
      <c r="UMO164" s="2"/>
      <c r="UMP164" s="2"/>
      <c r="UMQ164" s="2"/>
      <c r="UMR164" s="2"/>
      <c r="UMS164" s="2"/>
      <c r="UMT164" s="2"/>
      <c r="UMU164" s="2"/>
      <c r="UMV164" s="2"/>
      <c r="UMW164" s="2"/>
      <c r="UMX164" s="2"/>
      <c r="UMY164" s="2"/>
      <c r="UMZ164" s="2"/>
      <c r="UNA164" s="2"/>
      <c r="UNB164" s="2"/>
      <c r="UNC164" s="2"/>
      <c r="UND164" s="2"/>
      <c r="UNE164" s="2"/>
      <c r="UNF164" s="2"/>
      <c r="UNG164" s="2"/>
      <c r="UNH164" s="2"/>
      <c r="UNI164" s="2"/>
      <c r="UNJ164" s="2"/>
      <c r="UNK164" s="2"/>
      <c r="UNL164" s="2"/>
      <c r="UNM164" s="2"/>
      <c r="UNN164" s="2"/>
      <c r="UNO164" s="2"/>
      <c r="UNP164" s="2"/>
      <c r="UNQ164" s="2"/>
      <c r="UNR164" s="2"/>
      <c r="UNS164" s="2"/>
      <c r="UNT164" s="2"/>
      <c r="UNU164" s="2"/>
      <c r="UNV164" s="2"/>
      <c r="UNW164" s="2"/>
      <c r="UNX164" s="2"/>
      <c r="UNY164" s="2"/>
      <c r="UNZ164" s="2"/>
      <c r="UOA164" s="2"/>
      <c r="UOB164" s="2"/>
      <c r="UOC164" s="2"/>
      <c r="UOD164" s="2"/>
      <c r="UOE164" s="2"/>
      <c r="UOF164" s="2"/>
      <c r="UOG164" s="2"/>
      <c r="UOH164" s="2"/>
      <c r="UOI164" s="2"/>
      <c r="UOJ164" s="2"/>
      <c r="UOK164" s="2"/>
      <c r="UOL164" s="2"/>
      <c r="UOM164" s="2"/>
      <c r="UON164" s="2"/>
      <c r="UOO164" s="2"/>
      <c r="UOP164" s="2"/>
      <c r="UOQ164" s="2"/>
      <c r="UOR164" s="2"/>
      <c r="UOS164" s="2"/>
      <c r="UOT164" s="2"/>
      <c r="UOU164" s="2"/>
      <c r="UOV164" s="2"/>
      <c r="UOW164" s="2"/>
      <c r="UOX164" s="2"/>
      <c r="UOY164" s="2"/>
      <c r="UOZ164" s="2"/>
      <c r="UPA164" s="2"/>
      <c r="UPB164" s="2"/>
      <c r="UPC164" s="2"/>
      <c r="UPD164" s="2"/>
      <c r="UPE164" s="2"/>
      <c r="UPF164" s="2"/>
      <c r="UPG164" s="2"/>
      <c r="UPH164" s="2"/>
      <c r="UPI164" s="2"/>
      <c r="UPJ164" s="2"/>
      <c r="UPK164" s="2"/>
      <c r="UPL164" s="2"/>
      <c r="UPM164" s="2"/>
      <c r="UPN164" s="2"/>
      <c r="UPO164" s="2"/>
      <c r="UPP164" s="2"/>
      <c r="UPQ164" s="2"/>
      <c r="UPR164" s="2"/>
      <c r="UPS164" s="2"/>
      <c r="UPT164" s="2"/>
      <c r="UPU164" s="2"/>
      <c r="UPV164" s="2"/>
      <c r="UPW164" s="2"/>
      <c r="UPX164" s="2"/>
      <c r="UPY164" s="2"/>
      <c r="UPZ164" s="2"/>
      <c r="UQA164" s="2"/>
      <c r="UQB164" s="2"/>
      <c r="UQC164" s="2"/>
      <c r="UQD164" s="2"/>
      <c r="UQE164" s="2"/>
      <c r="UQF164" s="2"/>
      <c r="UQG164" s="2"/>
      <c r="UQH164" s="2"/>
      <c r="UQI164" s="2"/>
      <c r="UQJ164" s="2"/>
      <c r="UQK164" s="2"/>
      <c r="UQL164" s="2"/>
      <c r="UQM164" s="2"/>
      <c r="UQN164" s="2"/>
      <c r="UQO164" s="2"/>
      <c r="UQP164" s="2"/>
      <c r="UQQ164" s="2"/>
      <c r="UQR164" s="2"/>
      <c r="UQS164" s="2"/>
      <c r="UQT164" s="2"/>
      <c r="UQU164" s="2"/>
      <c r="UQV164" s="2"/>
      <c r="UQW164" s="2"/>
      <c r="UQX164" s="2"/>
      <c r="UQY164" s="2"/>
      <c r="UQZ164" s="2"/>
      <c r="URA164" s="2"/>
      <c r="URB164" s="2"/>
      <c r="URC164" s="2"/>
      <c r="URD164" s="2"/>
      <c r="URE164" s="2"/>
      <c r="URF164" s="2"/>
      <c r="URG164" s="2"/>
      <c r="URH164" s="2"/>
      <c r="URI164" s="2"/>
      <c r="URJ164" s="2"/>
      <c r="URK164" s="2"/>
      <c r="URL164" s="2"/>
      <c r="URM164" s="2"/>
      <c r="URN164" s="2"/>
      <c r="URO164" s="2"/>
      <c r="URP164" s="2"/>
      <c r="URQ164" s="2"/>
      <c r="URR164" s="2"/>
      <c r="URS164" s="2"/>
      <c r="URT164" s="2"/>
      <c r="URU164" s="2"/>
      <c r="URV164" s="2"/>
      <c r="URW164" s="2"/>
      <c r="URX164" s="2"/>
      <c r="URY164" s="2"/>
      <c r="URZ164" s="2"/>
      <c r="USA164" s="2"/>
      <c r="USB164" s="2"/>
      <c r="USC164" s="2"/>
      <c r="USD164" s="2"/>
      <c r="USE164" s="2"/>
      <c r="USF164" s="2"/>
      <c r="USG164" s="2"/>
      <c r="USH164" s="2"/>
      <c r="USI164" s="2"/>
      <c r="USJ164" s="2"/>
      <c r="USK164" s="2"/>
      <c r="USL164" s="2"/>
      <c r="USM164" s="2"/>
      <c r="USN164" s="2"/>
      <c r="USO164" s="2"/>
      <c r="USP164" s="2"/>
      <c r="USQ164" s="2"/>
      <c r="USR164" s="2"/>
      <c r="USS164" s="2"/>
      <c r="UST164" s="2"/>
      <c r="USU164" s="2"/>
      <c r="USV164" s="2"/>
      <c r="USW164" s="2"/>
      <c r="USX164" s="2"/>
      <c r="USY164" s="2"/>
      <c r="USZ164" s="2"/>
      <c r="UTA164" s="2"/>
      <c r="UTB164" s="2"/>
      <c r="UTC164" s="2"/>
      <c r="UTD164" s="2"/>
      <c r="UTE164" s="2"/>
      <c r="UTF164" s="2"/>
      <c r="UTG164" s="2"/>
      <c r="UTH164" s="2"/>
      <c r="UTI164" s="2"/>
      <c r="UTJ164" s="2"/>
      <c r="UTK164" s="2"/>
      <c r="UTL164" s="2"/>
      <c r="UTM164" s="2"/>
      <c r="UTN164" s="2"/>
      <c r="UTO164" s="2"/>
      <c r="UTP164" s="2"/>
      <c r="UTQ164" s="2"/>
      <c r="UTR164" s="2"/>
      <c r="UTS164" s="2"/>
      <c r="UTT164" s="2"/>
      <c r="UTU164" s="2"/>
      <c r="UTV164" s="2"/>
      <c r="UTW164" s="2"/>
      <c r="UTX164" s="2"/>
      <c r="UTY164" s="2"/>
      <c r="UTZ164" s="2"/>
      <c r="UUA164" s="2"/>
      <c r="UUB164" s="2"/>
      <c r="UUC164" s="2"/>
      <c r="UUD164" s="2"/>
      <c r="UUE164" s="2"/>
      <c r="UUF164" s="2"/>
      <c r="UUG164" s="2"/>
      <c r="UUH164" s="2"/>
      <c r="UUI164" s="2"/>
      <c r="UUJ164" s="2"/>
      <c r="UUK164" s="2"/>
      <c r="UUL164" s="2"/>
      <c r="UUM164" s="2"/>
      <c r="UUN164" s="2"/>
      <c r="UUO164" s="2"/>
      <c r="UUP164" s="2"/>
      <c r="UUQ164" s="2"/>
      <c r="UUR164" s="2"/>
      <c r="UUS164" s="2"/>
      <c r="UUT164" s="2"/>
      <c r="UUU164" s="2"/>
      <c r="UUV164" s="2"/>
      <c r="UUW164" s="2"/>
      <c r="UUX164" s="2"/>
      <c r="UUY164" s="2"/>
      <c r="UUZ164" s="2"/>
      <c r="UVA164" s="2"/>
      <c r="UVB164" s="2"/>
      <c r="UVC164" s="2"/>
      <c r="UVD164" s="2"/>
      <c r="UVE164" s="2"/>
      <c r="UVF164" s="2"/>
      <c r="UVG164" s="2"/>
      <c r="UVH164" s="2"/>
      <c r="UVI164" s="2"/>
      <c r="UVJ164" s="2"/>
      <c r="UVK164" s="2"/>
      <c r="UVL164" s="2"/>
      <c r="UVM164" s="2"/>
      <c r="UVN164" s="2"/>
      <c r="UVO164" s="2"/>
      <c r="UVP164" s="2"/>
      <c r="UVQ164" s="2"/>
      <c r="UVR164" s="2"/>
      <c r="UVS164" s="2"/>
      <c r="UVT164" s="2"/>
      <c r="UVU164" s="2"/>
      <c r="UVV164" s="2"/>
      <c r="UVW164" s="2"/>
      <c r="UVX164" s="2"/>
      <c r="UVY164" s="2"/>
      <c r="UVZ164" s="2"/>
      <c r="UWA164" s="2"/>
      <c r="UWB164" s="2"/>
      <c r="UWC164" s="2"/>
      <c r="UWD164" s="2"/>
      <c r="UWE164" s="2"/>
      <c r="UWF164" s="2"/>
      <c r="UWG164" s="2"/>
      <c r="UWH164" s="2"/>
      <c r="UWI164" s="2"/>
      <c r="UWJ164" s="2"/>
      <c r="UWK164" s="2"/>
      <c r="UWL164" s="2"/>
      <c r="UWM164" s="2"/>
      <c r="UWN164" s="2"/>
      <c r="UWO164" s="2"/>
      <c r="UWP164" s="2"/>
      <c r="UWQ164" s="2"/>
      <c r="UWR164" s="2"/>
      <c r="UWS164" s="2"/>
      <c r="UWT164" s="2"/>
      <c r="UWU164" s="2"/>
      <c r="UWV164" s="2"/>
      <c r="UWW164" s="2"/>
      <c r="UWX164" s="2"/>
      <c r="UWY164" s="2"/>
      <c r="UWZ164" s="2"/>
      <c r="UXA164" s="2"/>
      <c r="UXB164" s="2"/>
      <c r="UXC164" s="2"/>
      <c r="UXD164" s="2"/>
      <c r="UXE164" s="2"/>
      <c r="UXF164" s="2"/>
      <c r="UXG164" s="2"/>
      <c r="UXH164" s="2"/>
      <c r="UXI164" s="2"/>
      <c r="UXJ164" s="2"/>
      <c r="UXK164" s="2"/>
      <c r="UXL164" s="2"/>
      <c r="UXM164" s="2"/>
      <c r="UXN164" s="2"/>
      <c r="UXO164" s="2"/>
      <c r="UXP164" s="2"/>
      <c r="UXQ164" s="2"/>
      <c r="UXR164" s="2"/>
      <c r="UXS164" s="2"/>
      <c r="UXT164" s="2"/>
      <c r="UXU164" s="2"/>
      <c r="UXV164" s="2"/>
      <c r="UXW164" s="2"/>
      <c r="UXX164" s="2"/>
      <c r="UXY164" s="2"/>
      <c r="UXZ164" s="2"/>
      <c r="UYA164" s="2"/>
      <c r="UYB164" s="2"/>
      <c r="UYC164" s="2"/>
      <c r="UYD164" s="2"/>
      <c r="UYE164" s="2"/>
      <c r="UYF164" s="2"/>
      <c r="UYG164" s="2"/>
      <c r="UYH164" s="2"/>
      <c r="UYI164" s="2"/>
      <c r="UYJ164" s="2"/>
      <c r="UYK164" s="2"/>
      <c r="UYL164" s="2"/>
      <c r="UYM164" s="2"/>
      <c r="UYN164" s="2"/>
      <c r="UYO164" s="2"/>
      <c r="UYP164" s="2"/>
      <c r="UYQ164" s="2"/>
      <c r="UYR164" s="2"/>
      <c r="UYS164" s="2"/>
      <c r="UYT164" s="2"/>
      <c r="UYU164" s="2"/>
      <c r="UYV164" s="2"/>
      <c r="UYW164" s="2"/>
      <c r="UYX164" s="2"/>
      <c r="UYY164" s="2"/>
      <c r="UYZ164" s="2"/>
      <c r="UZA164" s="2"/>
      <c r="UZB164" s="2"/>
      <c r="UZC164" s="2"/>
      <c r="UZD164" s="2"/>
      <c r="UZE164" s="2"/>
      <c r="UZF164" s="2"/>
      <c r="UZG164" s="2"/>
      <c r="UZH164" s="2"/>
      <c r="UZI164" s="2"/>
      <c r="UZJ164" s="2"/>
      <c r="UZK164" s="2"/>
      <c r="UZL164" s="2"/>
      <c r="UZM164" s="2"/>
      <c r="UZN164" s="2"/>
      <c r="UZO164" s="2"/>
      <c r="UZP164" s="2"/>
      <c r="UZQ164" s="2"/>
      <c r="UZR164" s="2"/>
      <c r="UZS164" s="2"/>
      <c r="UZT164" s="2"/>
      <c r="UZU164" s="2"/>
      <c r="UZV164" s="2"/>
      <c r="UZW164" s="2"/>
      <c r="UZX164" s="2"/>
      <c r="UZY164" s="2"/>
      <c r="UZZ164" s="2"/>
      <c r="VAA164" s="2"/>
      <c r="VAB164" s="2"/>
      <c r="VAC164" s="2"/>
      <c r="VAD164" s="2"/>
      <c r="VAE164" s="2"/>
      <c r="VAF164" s="2"/>
      <c r="VAG164" s="2"/>
      <c r="VAH164" s="2"/>
      <c r="VAI164" s="2"/>
      <c r="VAJ164" s="2"/>
      <c r="VAK164" s="2"/>
      <c r="VAL164" s="2"/>
      <c r="VAM164" s="2"/>
      <c r="VAN164" s="2"/>
      <c r="VAO164" s="2"/>
      <c r="VAP164" s="2"/>
      <c r="VAQ164" s="2"/>
      <c r="VAR164" s="2"/>
      <c r="VAS164" s="2"/>
      <c r="VAT164" s="2"/>
      <c r="VAU164" s="2"/>
      <c r="VAV164" s="2"/>
      <c r="VAW164" s="2"/>
      <c r="VAX164" s="2"/>
      <c r="VAY164" s="2"/>
      <c r="VAZ164" s="2"/>
      <c r="VBA164" s="2"/>
      <c r="VBB164" s="2"/>
      <c r="VBC164" s="2"/>
      <c r="VBD164" s="2"/>
      <c r="VBE164" s="2"/>
      <c r="VBF164" s="2"/>
      <c r="VBG164" s="2"/>
      <c r="VBH164" s="2"/>
      <c r="VBI164" s="2"/>
      <c r="VBJ164" s="2"/>
      <c r="VBK164" s="2"/>
      <c r="VBL164" s="2"/>
      <c r="VBM164" s="2"/>
      <c r="VBN164" s="2"/>
      <c r="VBO164" s="2"/>
      <c r="VBP164" s="2"/>
      <c r="VBQ164" s="2"/>
      <c r="VBR164" s="2"/>
      <c r="VBS164" s="2"/>
      <c r="VBT164" s="2"/>
      <c r="VBU164" s="2"/>
      <c r="VBV164" s="2"/>
      <c r="VBW164" s="2"/>
      <c r="VBX164" s="2"/>
      <c r="VBY164" s="2"/>
      <c r="VBZ164" s="2"/>
      <c r="VCA164" s="2"/>
      <c r="VCB164" s="2"/>
      <c r="VCC164" s="2"/>
      <c r="VCD164" s="2"/>
      <c r="VCE164" s="2"/>
      <c r="VCF164" s="2"/>
      <c r="VCG164" s="2"/>
      <c r="VCH164" s="2"/>
      <c r="VCI164" s="2"/>
      <c r="VCJ164" s="2"/>
      <c r="VCK164" s="2"/>
      <c r="VCL164" s="2"/>
      <c r="VCM164" s="2"/>
      <c r="VCN164" s="2"/>
      <c r="VCO164" s="2"/>
      <c r="VCP164" s="2"/>
      <c r="VCQ164" s="2"/>
      <c r="VCR164" s="2"/>
      <c r="VCS164" s="2"/>
      <c r="VCT164" s="2"/>
      <c r="VCU164" s="2"/>
      <c r="VCV164" s="2"/>
      <c r="VCW164" s="2"/>
      <c r="VCX164" s="2"/>
      <c r="VCY164" s="2"/>
      <c r="VCZ164" s="2"/>
      <c r="VDA164" s="2"/>
      <c r="VDB164" s="2"/>
      <c r="VDC164" s="2"/>
      <c r="VDD164" s="2"/>
      <c r="VDE164" s="2"/>
      <c r="VDF164" s="2"/>
      <c r="VDG164" s="2"/>
      <c r="VDH164" s="2"/>
      <c r="VDI164" s="2"/>
      <c r="VDJ164" s="2"/>
      <c r="VDK164" s="2"/>
      <c r="VDL164" s="2"/>
      <c r="VDM164" s="2"/>
      <c r="VDN164" s="2"/>
      <c r="VDO164" s="2"/>
      <c r="VDP164" s="2"/>
      <c r="VDQ164" s="2"/>
      <c r="VDR164" s="2"/>
      <c r="VDS164" s="2"/>
      <c r="VDT164" s="2"/>
      <c r="VDU164" s="2"/>
      <c r="VDV164" s="2"/>
      <c r="VDW164" s="2"/>
      <c r="VDX164" s="2"/>
      <c r="VDY164" s="2"/>
      <c r="VDZ164" s="2"/>
      <c r="VEA164" s="2"/>
      <c r="VEB164" s="2"/>
      <c r="VEC164" s="2"/>
      <c r="VED164" s="2"/>
      <c r="VEE164" s="2"/>
      <c r="VEF164" s="2"/>
      <c r="VEG164" s="2"/>
      <c r="VEH164" s="2"/>
      <c r="VEI164" s="2"/>
      <c r="VEJ164" s="2"/>
      <c r="VEK164" s="2"/>
      <c r="VEL164" s="2"/>
      <c r="VEM164" s="2"/>
      <c r="VEN164" s="2"/>
      <c r="VEO164" s="2"/>
      <c r="VEP164" s="2"/>
      <c r="VEQ164" s="2"/>
      <c r="VER164" s="2"/>
      <c r="VES164" s="2"/>
      <c r="VET164" s="2"/>
      <c r="VEU164" s="2"/>
      <c r="VEV164" s="2"/>
      <c r="VEW164" s="2"/>
      <c r="VEX164" s="2"/>
      <c r="VEY164" s="2"/>
      <c r="VEZ164" s="2"/>
      <c r="VFA164" s="2"/>
      <c r="VFB164" s="2"/>
      <c r="VFC164" s="2"/>
      <c r="VFD164" s="2"/>
      <c r="VFE164" s="2"/>
      <c r="VFF164" s="2"/>
      <c r="VFG164" s="2"/>
      <c r="VFH164" s="2"/>
      <c r="VFI164" s="2"/>
      <c r="VFJ164" s="2"/>
      <c r="VFK164" s="2"/>
      <c r="VFL164" s="2"/>
      <c r="VFM164" s="2"/>
      <c r="VFN164" s="2"/>
      <c r="VFO164" s="2"/>
      <c r="VFP164" s="2"/>
      <c r="VFQ164" s="2"/>
      <c r="VFR164" s="2"/>
      <c r="VFS164" s="2"/>
      <c r="VFT164" s="2"/>
      <c r="VFU164" s="2"/>
      <c r="VFV164" s="2"/>
      <c r="VFW164" s="2"/>
      <c r="VFX164" s="2"/>
      <c r="VFY164" s="2"/>
      <c r="VFZ164" s="2"/>
      <c r="VGA164" s="2"/>
      <c r="VGB164" s="2"/>
      <c r="VGC164" s="2"/>
      <c r="VGD164" s="2"/>
      <c r="VGE164" s="2"/>
      <c r="VGF164" s="2"/>
      <c r="VGG164" s="2"/>
      <c r="VGH164" s="2"/>
      <c r="VGI164" s="2"/>
      <c r="VGJ164" s="2"/>
      <c r="VGK164" s="2"/>
      <c r="VGL164" s="2"/>
      <c r="VGM164" s="2"/>
      <c r="VGN164" s="2"/>
      <c r="VGO164" s="2"/>
      <c r="VGP164" s="2"/>
      <c r="VGQ164" s="2"/>
      <c r="VGR164" s="2"/>
      <c r="VGS164" s="2"/>
      <c r="VGT164" s="2"/>
      <c r="VGU164" s="2"/>
      <c r="VGV164" s="2"/>
      <c r="VGW164" s="2"/>
      <c r="VGX164" s="2"/>
      <c r="VGY164" s="2"/>
      <c r="VGZ164" s="2"/>
      <c r="VHA164" s="2"/>
      <c r="VHB164" s="2"/>
      <c r="VHC164" s="2"/>
      <c r="VHD164" s="2"/>
      <c r="VHE164" s="2"/>
      <c r="VHF164" s="2"/>
      <c r="VHG164" s="2"/>
      <c r="VHH164" s="2"/>
      <c r="VHI164" s="2"/>
      <c r="VHJ164" s="2"/>
      <c r="VHK164" s="2"/>
      <c r="VHL164" s="2"/>
      <c r="VHM164" s="2"/>
      <c r="VHN164" s="2"/>
      <c r="VHO164" s="2"/>
      <c r="VHP164" s="2"/>
      <c r="VHQ164" s="2"/>
      <c r="VHR164" s="2"/>
      <c r="VHS164" s="2"/>
      <c r="VHT164" s="2"/>
      <c r="VHU164" s="2"/>
      <c r="VHV164" s="2"/>
      <c r="VHW164" s="2"/>
      <c r="VHX164" s="2"/>
      <c r="VHY164" s="2"/>
      <c r="VHZ164" s="2"/>
      <c r="VIA164" s="2"/>
      <c r="VIB164" s="2"/>
      <c r="VIC164" s="2"/>
      <c r="VID164" s="2"/>
      <c r="VIE164" s="2"/>
      <c r="VIF164" s="2"/>
      <c r="VIG164" s="2"/>
      <c r="VIH164" s="2"/>
      <c r="VII164" s="2"/>
      <c r="VIJ164" s="2"/>
      <c r="VIK164" s="2"/>
      <c r="VIL164" s="2"/>
      <c r="VIM164" s="2"/>
      <c r="VIN164" s="2"/>
      <c r="VIO164" s="2"/>
      <c r="VIP164" s="2"/>
      <c r="VIQ164" s="2"/>
      <c r="VIR164" s="2"/>
      <c r="VIS164" s="2"/>
      <c r="VIT164" s="2"/>
      <c r="VIU164" s="2"/>
      <c r="VIV164" s="2"/>
      <c r="VIW164" s="2"/>
      <c r="VIX164" s="2"/>
      <c r="VIY164" s="2"/>
      <c r="VIZ164" s="2"/>
      <c r="VJA164" s="2"/>
      <c r="VJB164" s="2"/>
      <c r="VJC164" s="2"/>
      <c r="VJD164" s="2"/>
      <c r="VJE164" s="2"/>
      <c r="VJF164" s="2"/>
      <c r="VJG164" s="2"/>
      <c r="VJH164" s="2"/>
      <c r="VJI164" s="2"/>
      <c r="VJJ164" s="2"/>
      <c r="VJK164" s="2"/>
      <c r="VJL164" s="2"/>
      <c r="VJM164" s="2"/>
      <c r="VJN164" s="2"/>
      <c r="VJO164" s="2"/>
      <c r="VJP164" s="2"/>
      <c r="VJQ164" s="2"/>
      <c r="VJR164" s="2"/>
      <c r="VJS164" s="2"/>
      <c r="VJT164" s="2"/>
      <c r="VJU164" s="2"/>
      <c r="VJV164" s="2"/>
      <c r="VJW164" s="2"/>
      <c r="VJX164" s="2"/>
      <c r="VJY164" s="2"/>
      <c r="VJZ164" s="2"/>
      <c r="VKA164" s="2"/>
      <c r="VKB164" s="2"/>
      <c r="VKC164" s="2"/>
      <c r="VKD164" s="2"/>
      <c r="VKE164" s="2"/>
      <c r="VKF164" s="2"/>
      <c r="VKG164" s="2"/>
      <c r="VKH164" s="2"/>
      <c r="VKI164" s="2"/>
      <c r="VKJ164" s="2"/>
      <c r="VKK164" s="2"/>
      <c r="VKL164" s="2"/>
      <c r="VKM164" s="2"/>
      <c r="VKN164" s="2"/>
      <c r="VKO164" s="2"/>
      <c r="VKP164" s="2"/>
      <c r="VKQ164" s="2"/>
      <c r="VKR164" s="2"/>
      <c r="VKS164" s="2"/>
      <c r="VKT164" s="2"/>
      <c r="VKU164" s="2"/>
      <c r="VKV164" s="2"/>
      <c r="VKW164" s="2"/>
      <c r="VKX164" s="2"/>
      <c r="VKY164" s="2"/>
      <c r="VKZ164" s="2"/>
      <c r="VLA164" s="2"/>
      <c r="VLB164" s="2"/>
      <c r="VLC164" s="2"/>
      <c r="VLD164" s="2"/>
      <c r="VLE164" s="2"/>
      <c r="VLF164" s="2"/>
      <c r="VLG164" s="2"/>
      <c r="VLH164" s="2"/>
      <c r="VLI164" s="2"/>
      <c r="VLJ164" s="2"/>
      <c r="VLK164" s="2"/>
      <c r="VLL164" s="2"/>
      <c r="VLM164" s="2"/>
      <c r="VLN164" s="2"/>
      <c r="VLO164" s="2"/>
      <c r="VLP164" s="2"/>
      <c r="VLQ164" s="2"/>
      <c r="VLR164" s="2"/>
      <c r="VLS164" s="2"/>
      <c r="VLT164" s="2"/>
      <c r="VLU164" s="2"/>
      <c r="VLV164" s="2"/>
      <c r="VLW164" s="2"/>
      <c r="VLX164" s="2"/>
      <c r="VLY164" s="2"/>
      <c r="VLZ164" s="2"/>
      <c r="VMA164" s="2"/>
      <c r="VMB164" s="2"/>
      <c r="VMC164" s="2"/>
      <c r="VMD164" s="2"/>
      <c r="VME164" s="2"/>
      <c r="VMF164" s="2"/>
      <c r="VMG164" s="2"/>
      <c r="VMH164" s="2"/>
      <c r="VMI164" s="2"/>
      <c r="VMJ164" s="2"/>
      <c r="VMK164" s="2"/>
      <c r="VML164" s="2"/>
      <c r="VMM164" s="2"/>
      <c r="VMN164" s="2"/>
      <c r="VMO164" s="2"/>
      <c r="VMP164" s="2"/>
      <c r="VMQ164" s="2"/>
      <c r="VMR164" s="2"/>
      <c r="VMS164" s="2"/>
      <c r="VMT164" s="2"/>
      <c r="VMU164" s="2"/>
      <c r="VMV164" s="2"/>
      <c r="VMW164" s="2"/>
      <c r="VMX164" s="2"/>
      <c r="VMY164" s="2"/>
      <c r="VMZ164" s="2"/>
      <c r="VNA164" s="2"/>
      <c r="VNB164" s="2"/>
      <c r="VNC164" s="2"/>
      <c r="VND164" s="2"/>
      <c r="VNE164" s="2"/>
      <c r="VNF164" s="2"/>
      <c r="VNG164" s="2"/>
      <c r="VNH164" s="2"/>
      <c r="VNI164" s="2"/>
      <c r="VNJ164" s="2"/>
      <c r="VNK164" s="2"/>
      <c r="VNL164" s="2"/>
      <c r="VNM164" s="2"/>
      <c r="VNN164" s="2"/>
      <c r="VNO164" s="2"/>
      <c r="VNP164" s="2"/>
      <c r="VNQ164" s="2"/>
      <c r="VNR164" s="2"/>
      <c r="VNS164" s="2"/>
      <c r="VNT164" s="2"/>
      <c r="VNU164" s="2"/>
      <c r="VNV164" s="2"/>
      <c r="VNW164" s="2"/>
      <c r="VNX164" s="2"/>
      <c r="VNY164" s="2"/>
      <c r="VNZ164" s="2"/>
      <c r="VOA164" s="2"/>
      <c r="VOB164" s="2"/>
      <c r="VOC164" s="2"/>
      <c r="VOD164" s="2"/>
      <c r="VOE164" s="2"/>
      <c r="VOF164" s="2"/>
      <c r="VOG164" s="2"/>
      <c r="VOH164" s="2"/>
      <c r="VOI164" s="2"/>
      <c r="VOJ164" s="2"/>
      <c r="VOK164" s="2"/>
      <c r="VOL164" s="2"/>
      <c r="VOM164" s="2"/>
      <c r="VON164" s="2"/>
      <c r="VOO164" s="2"/>
      <c r="VOP164" s="2"/>
      <c r="VOQ164" s="2"/>
      <c r="VOR164" s="2"/>
      <c r="VOS164" s="2"/>
      <c r="VOT164" s="2"/>
      <c r="VOU164" s="2"/>
      <c r="VOV164" s="2"/>
      <c r="VOW164" s="2"/>
      <c r="VOX164" s="2"/>
      <c r="VOY164" s="2"/>
      <c r="VOZ164" s="2"/>
      <c r="VPA164" s="2"/>
      <c r="VPB164" s="2"/>
      <c r="VPC164" s="2"/>
      <c r="VPD164" s="2"/>
      <c r="VPE164" s="2"/>
      <c r="VPF164" s="2"/>
      <c r="VPG164" s="2"/>
      <c r="VPH164" s="2"/>
      <c r="VPI164" s="2"/>
      <c r="VPJ164" s="2"/>
      <c r="VPK164" s="2"/>
      <c r="VPL164" s="2"/>
      <c r="VPM164" s="2"/>
      <c r="VPN164" s="2"/>
      <c r="VPO164" s="2"/>
      <c r="VPP164" s="2"/>
      <c r="VPQ164" s="2"/>
      <c r="VPR164" s="2"/>
      <c r="VPS164" s="2"/>
      <c r="VPT164" s="2"/>
      <c r="VPU164" s="2"/>
      <c r="VPV164" s="2"/>
      <c r="VPW164" s="2"/>
      <c r="VPX164" s="2"/>
      <c r="VPY164" s="2"/>
      <c r="VPZ164" s="2"/>
      <c r="VQA164" s="2"/>
      <c r="VQB164" s="2"/>
      <c r="VQC164" s="2"/>
      <c r="VQD164" s="2"/>
      <c r="VQE164" s="2"/>
      <c r="VQF164" s="2"/>
      <c r="VQG164" s="2"/>
      <c r="VQH164" s="2"/>
      <c r="VQI164" s="2"/>
      <c r="VQJ164" s="2"/>
      <c r="VQK164" s="2"/>
      <c r="VQL164" s="2"/>
      <c r="VQM164" s="2"/>
      <c r="VQN164" s="2"/>
      <c r="VQO164" s="2"/>
      <c r="VQP164" s="2"/>
      <c r="VQQ164" s="2"/>
      <c r="VQR164" s="2"/>
      <c r="VQS164" s="2"/>
      <c r="VQT164" s="2"/>
      <c r="VQU164" s="2"/>
      <c r="VQV164" s="2"/>
      <c r="VQW164" s="2"/>
      <c r="VQX164" s="2"/>
      <c r="VQY164" s="2"/>
      <c r="VQZ164" s="2"/>
      <c r="VRA164" s="2"/>
      <c r="VRB164" s="2"/>
      <c r="VRC164" s="2"/>
      <c r="VRD164" s="2"/>
      <c r="VRE164" s="2"/>
      <c r="VRF164" s="2"/>
      <c r="VRG164" s="2"/>
      <c r="VRH164" s="2"/>
      <c r="VRI164" s="2"/>
      <c r="VRJ164" s="2"/>
      <c r="VRK164" s="2"/>
      <c r="VRL164" s="2"/>
      <c r="VRM164" s="2"/>
      <c r="VRN164" s="2"/>
      <c r="VRO164" s="2"/>
      <c r="VRP164" s="2"/>
      <c r="VRQ164" s="2"/>
      <c r="VRR164" s="2"/>
      <c r="VRS164" s="2"/>
      <c r="VRT164" s="2"/>
      <c r="VRU164" s="2"/>
      <c r="VRV164" s="2"/>
      <c r="VRW164" s="2"/>
      <c r="VRX164" s="2"/>
      <c r="VRY164" s="2"/>
      <c r="VRZ164" s="2"/>
      <c r="VSA164" s="2"/>
      <c r="VSB164" s="2"/>
      <c r="VSC164" s="2"/>
      <c r="VSD164" s="2"/>
      <c r="VSE164" s="2"/>
      <c r="VSF164" s="2"/>
      <c r="VSG164" s="2"/>
      <c r="VSH164" s="2"/>
      <c r="VSI164" s="2"/>
      <c r="VSJ164" s="2"/>
      <c r="VSK164" s="2"/>
      <c r="VSL164" s="2"/>
      <c r="VSM164" s="2"/>
      <c r="VSN164" s="2"/>
      <c r="VSO164" s="2"/>
      <c r="VSP164" s="2"/>
      <c r="VSQ164" s="2"/>
      <c r="VSR164" s="2"/>
      <c r="VSS164" s="2"/>
      <c r="VST164" s="2"/>
      <c r="VSU164" s="2"/>
      <c r="VSV164" s="2"/>
      <c r="VSW164" s="2"/>
      <c r="VSX164" s="2"/>
      <c r="VSY164" s="2"/>
      <c r="VSZ164" s="2"/>
      <c r="VTA164" s="2"/>
      <c r="VTB164" s="2"/>
      <c r="VTC164" s="2"/>
      <c r="VTD164" s="2"/>
      <c r="VTE164" s="2"/>
      <c r="VTF164" s="2"/>
      <c r="VTG164" s="2"/>
      <c r="VTH164" s="2"/>
      <c r="VTI164" s="2"/>
      <c r="VTJ164" s="2"/>
      <c r="VTK164" s="2"/>
      <c r="VTL164" s="2"/>
      <c r="VTM164" s="2"/>
      <c r="VTN164" s="2"/>
      <c r="VTO164" s="2"/>
      <c r="VTP164" s="2"/>
      <c r="VTQ164" s="2"/>
      <c r="VTR164" s="2"/>
      <c r="VTS164" s="2"/>
      <c r="VTT164" s="2"/>
      <c r="VTU164" s="2"/>
      <c r="VTV164" s="2"/>
      <c r="VTW164" s="2"/>
      <c r="VTX164" s="2"/>
      <c r="VTY164" s="2"/>
      <c r="VTZ164" s="2"/>
      <c r="VUA164" s="2"/>
      <c r="VUB164" s="2"/>
      <c r="VUC164" s="2"/>
      <c r="VUD164" s="2"/>
      <c r="VUE164" s="2"/>
      <c r="VUF164" s="2"/>
      <c r="VUG164" s="2"/>
      <c r="VUH164" s="2"/>
      <c r="VUI164" s="2"/>
      <c r="VUJ164" s="2"/>
      <c r="VUK164" s="2"/>
      <c r="VUL164" s="2"/>
      <c r="VUM164" s="2"/>
      <c r="VUN164" s="2"/>
      <c r="VUO164" s="2"/>
      <c r="VUP164" s="2"/>
      <c r="VUQ164" s="2"/>
      <c r="VUR164" s="2"/>
      <c r="VUS164" s="2"/>
      <c r="VUT164" s="2"/>
      <c r="VUU164" s="2"/>
      <c r="VUV164" s="2"/>
      <c r="VUW164" s="2"/>
      <c r="VUX164" s="2"/>
      <c r="VUY164" s="2"/>
      <c r="VUZ164" s="2"/>
      <c r="VVA164" s="2"/>
      <c r="VVB164" s="2"/>
      <c r="VVC164" s="2"/>
      <c r="VVD164" s="2"/>
      <c r="VVE164" s="2"/>
      <c r="VVF164" s="2"/>
      <c r="VVG164" s="2"/>
      <c r="VVH164" s="2"/>
      <c r="VVI164" s="2"/>
      <c r="VVJ164" s="2"/>
      <c r="VVK164" s="2"/>
      <c r="VVL164" s="2"/>
      <c r="VVM164" s="2"/>
      <c r="VVN164" s="2"/>
      <c r="VVO164" s="2"/>
      <c r="VVP164" s="2"/>
      <c r="VVQ164" s="2"/>
      <c r="VVR164" s="2"/>
      <c r="VVS164" s="2"/>
      <c r="VVT164" s="2"/>
      <c r="VVU164" s="2"/>
      <c r="VVV164" s="2"/>
      <c r="VVW164" s="2"/>
      <c r="VVX164" s="2"/>
      <c r="VVY164" s="2"/>
      <c r="VVZ164" s="2"/>
      <c r="VWA164" s="2"/>
      <c r="VWB164" s="2"/>
      <c r="VWC164" s="2"/>
      <c r="VWD164" s="2"/>
      <c r="VWE164" s="2"/>
      <c r="VWF164" s="2"/>
      <c r="VWG164" s="2"/>
      <c r="VWH164" s="2"/>
      <c r="VWI164" s="2"/>
      <c r="VWJ164" s="2"/>
      <c r="VWK164" s="2"/>
      <c r="VWL164" s="2"/>
      <c r="VWM164" s="2"/>
      <c r="VWN164" s="2"/>
      <c r="VWO164" s="2"/>
      <c r="VWP164" s="2"/>
      <c r="VWQ164" s="2"/>
      <c r="VWR164" s="2"/>
      <c r="VWS164" s="2"/>
      <c r="VWT164" s="2"/>
      <c r="VWU164" s="2"/>
      <c r="VWV164" s="2"/>
      <c r="VWW164" s="2"/>
      <c r="VWX164" s="2"/>
      <c r="VWY164" s="2"/>
      <c r="VWZ164" s="2"/>
      <c r="VXA164" s="2"/>
      <c r="VXB164" s="2"/>
      <c r="VXC164" s="2"/>
      <c r="VXD164" s="2"/>
      <c r="VXE164" s="2"/>
      <c r="VXF164" s="2"/>
      <c r="VXG164" s="2"/>
      <c r="VXH164" s="2"/>
      <c r="VXI164" s="2"/>
      <c r="VXJ164" s="2"/>
      <c r="VXK164" s="2"/>
      <c r="VXL164" s="2"/>
      <c r="VXM164" s="2"/>
      <c r="VXN164" s="2"/>
      <c r="VXO164" s="2"/>
      <c r="VXP164" s="2"/>
      <c r="VXQ164" s="2"/>
      <c r="VXR164" s="2"/>
      <c r="VXS164" s="2"/>
      <c r="VXT164" s="2"/>
      <c r="VXU164" s="2"/>
      <c r="VXV164" s="2"/>
      <c r="VXW164" s="2"/>
      <c r="VXX164" s="2"/>
      <c r="VXY164" s="2"/>
      <c r="VXZ164" s="2"/>
      <c r="VYA164" s="2"/>
      <c r="VYB164" s="2"/>
      <c r="VYC164" s="2"/>
      <c r="VYD164" s="2"/>
      <c r="VYE164" s="2"/>
      <c r="VYF164" s="2"/>
      <c r="VYG164" s="2"/>
      <c r="VYH164" s="2"/>
      <c r="VYI164" s="2"/>
      <c r="VYJ164" s="2"/>
      <c r="VYK164" s="2"/>
      <c r="VYL164" s="2"/>
      <c r="VYM164" s="2"/>
      <c r="VYN164" s="2"/>
      <c r="VYO164" s="2"/>
      <c r="VYP164" s="2"/>
      <c r="VYQ164" s="2"/>
      <c r="VYR164" s="2"/>
      <c r="VYS164" s="2"/>
      <c r="VYT164" s="2"/>
      <c r="VYU164" s="2"/>
      <c r="VYV164" s="2"/>
      <c r="VYW164" s="2"/>
      <c r="VYX164" s="2"/>
      <c r="VYY164" s="2"/>
      <c r="VYZ164" s="2"/>
      <c r="VZA164" s="2"/>
      <c r="VZB164" s="2"/>
      <c r="VZC164" s="2"/>
      <c r="VZD164" s="2"/>
      <c r="VZE164" s="2"/>
      <c r="VZF164" s="2"/>
      <c r="VZG164" s="2"/>
      <c r="VZH164" s="2"/>
      <c r="VZI164" s="2"/>
      <c r="VZJ164" s="2"/>
      <c r="VZK164" s="2"/>
      <c r="VZL164" s="2"/>
      <c r="VZM164" s="2"/>
      <c r="VZN164" s="2"/>
      <c r="VZO164" s="2"/>
      <c r="VZP164" s="2"/>
      <c r="VZQ164" s="2"/>
      <c r="VZR164" s="2"/>
      <c r="VZS164" s="2"/>
      <c r="VZT164" s="2"/>
      <c r="VZU164" s="2"/>
      <c r="VZV164" s="2"/>
      <c r="VZW164" s="2"/>
      <c r="VZX164" s="2"/>
      <c r="VZY164" s="2"/>
      <c r="VZZ164" s="2"/>
      <c r="WAA164" s="2"/>
      <c r="WAB164" s="2"/>
      <c r="WAC164" s="2"/>
      <c r="WAD164" s="2"/>
      <c r="WAE164" s="2"/>
      <c r="WAF164" s="2"/>
      <c r="WAG164" s="2"/>
      <c r="WAH164" s="2"/>
      <c r="WAI164" s="2"/>
      <c r="WAJ164" s="2"/>
      <c r="WAK164" s="2"/>
      <c r="WAL164" s="2"/>
      <c r="WAM164" s="2"/>
      <c r="WAN164" s="2"/>
      <c r="WAO164" s="2"/>
      <c r="WAP164" s="2"/>
      <c r="WAQ164" s="2"/>
      <c r="WAR164" s="2"/>
      <c r="WAS164" s="2"/>
      <c r="WAT164" s="2"/>
      <c r="WAU164" s="2"/>
      <c r="WAV164" s="2"/>
      <c r="WAW164" s="2"/>
      <c r="WAX164" s="2"/>
      <c r="WAY164" s="2"/>
      <c r="WAZ164" s="2"/>
      <c r="WBA164" s="2"/>
      <c r="WBB164" s="2"/>
      <c r="WBC164" s="2"/>
      <c r="WBD164" s="2"/>
      <c r="WBE164" s="2"/>
      <c r="WBF164" s="2"/>
      <c r="WBG164" s="2"/>
      <c r="WBH164" s="2"/>
      <c r="WBI164" s="2"/>
      <c r="WBJ164" s="2"/>
      <c r="WBK164" s="2"/>
      <c r="WBL164" s="2"/>
      <c r="WBM164" s="2"/>
      <c r="WBN164" s="2"/>
      <c r="WBO164" s="2"/>
      <c r="WBP164" s="2"/>
      <c r="WBQ164" s="2"/>
      <c r="WBR164" s="2"/>
      <c r="WBS164" s="2"/>
      <c r="WBT164" s="2"/>
      <c r="WBU164" s="2"/>
      <c r="WBV164" s="2"/>
      <c r="WBW164" s="2"/>
      <c r="WBX164" s="2"/>
      <c r="WBY164" s="2"/>
      <c r="WBZ164" s="2"/>
      <c r="WCA164" s="2"/>
      <c r="WCB164" s="2"/>
      <c r="WCC164" s="2"/>
      <c r="WCD164" s="2"/>
      <c r="WCE164" s="2"/>
      <c r="WCF164" s="2"/>
      <c r="WCG164" s="2"/>
      <c r="WCH164" s="2"/>
      <c r="WCI164" s="2"/>
      <c r="WCJ164" s="2"/>
      <c r="WCK164" s="2"/>
      <c r="WCL164" s="2"/>
      <c r="WCM164" s="2"/>
      <c r="WCN164" s="2"/>
      <c r="WCO164" s="2"/>
      <c r="WCP164" s="2"/>
      <c r="WCQ164" s="2"/>
      <c r="WCR164" s="2"/>
      <c r="WCS164" s="2"/>
      <c r="WCT164" s="2"/>
      <c r="WCU164" s="2"/>
      <c r="WCV164" s="2"/>
      <c r="WCW164" s="2"/>
      <c r="WCX164" s="2"/>
      <c r="WCY164" s="2"/>
      <c r="WCZ164" s="2"/>
      <c r="WDA164" s="2"/>
      <c r="WDB164" s="2"/>
      <c r="WDC164" s="2"/>
      <c r="WDD164" s="2"/>
      <c r="WDE164" s="2"/>
      <c r="WDF164" s="2"/>
      <c r="WDG164" s="2"/>
      <c r="WDH164" s="2"/>
      <c r="WDI164" s="2"/>
      <c r="WDJ164" s="2"/>
      <c r="WDK164" s="2"/>
      <c r="WDL164" s="2"/>
      <c r="WDM164" s="2"/>
      <c r="WDN164" s="2"/>
      <c r="WDO164" s="2"/>
      <c r="WDP164" s="2"/>
      <c r="WDQ164" s="2"/>
      <c r="WDR164" s="2"/>
      <c r="WDS164" s="2"/>
      <c r="WDT164" s="2"/>
      <c r="WDU164" s="2"/>
      <c r="WDV164" s="2"/>
      <c r="WDW164" s="2"/>
      <c r="WDX164" s="2"/>
      <c r="WDY164" s="2"/>
      <c r="WDZ164" s="2"/>
      <c r="WEA164" s="2"/>
      <c r="WEB164" s="2"/>
      <c r="WEC164" s="2"/>
      <c r="WED164" s="2"/>
      <c r="WEE164" s="2"/>
      <c r="WEF164" s="2"/>
      <c r="WEG164" s="2"/>
      <c r="WEH164" s="2"/>
      <c r="WEI164" s="2"/>
      <c r="WEJ164" s="2"/>
      <c r="WEK164" s="2"/>
      <c r="WEL164" s="2"/>
      <c r="WEM164" s="2"/>
      <c r="WEN164" s="2"/>
      <c r="WEO164" s="2"/>
      <c r="WEP164" s="2"/>
      <c r="WEQ164" s="2"/>
      <c r="WER164" s="2"/>
      <c r="WES164" s="2"/>
      <c r="WET164" s="2"/>
      <c r="WEU164" s="2"/>
      <c r="WEV164" s="2"/>
      <c r="WEW164" s="2"/>
      <c r="WEX164" s="2"/>
      <c r="WEY164" s="2"/>
      <c r="WEZ164" s="2"/>
      <c r="WFA164" s="2"/>
      <c r="WFB164" s="2"/>
      <c r="WFC164" s="2"/>
      <c r="WFD164" s="2"/>
      <c r="WFE164" s="2"/>
      <c r="WFF164" s="2"/>
      <c r="WFG164" s="2"/>
      <c r="WFH164" s="2"/>
      <c r="WFI164" s="2"/>
      <c r="WFJ164" s="2"/>
      <c r="WFK164" s="2"/>
      <c r="WFL164" s="2"/>
      <c r="WFM164" s="2"/>
      <c r="WFN164" s="2"/>
      <c r="WFO164" s="2"/>
      <c r="WFP164" s="2"/>
      <c r="WFQ164" s="2"/>
      <c r="WFR164" s="2"/>
      <c r="WFS164" s="2"/>
      <c r="WFT164" s="2"/>
      <c r="WFU164" s="2"/>
      <c r="WFV164" s="2"/>
      <c r="WFW164" s="2"/>
      <c r="WFX164" s="2"/>
      <c r="WFY164" s="2"/>
      <c r="WFZ164" s="2"/>
      <c r="WGA164" s="2"/>
      <c r="WGB164" s="2"/>
      <c r="WGC164" s="2"/>
      <c r="WGD164" s="2"/>
      <c r="WGE164" s="2"/>
      <c r="WGF164" s="2"/>
      <c r="WGG164" s="2"/>
      <c r="WGH164" s="2"/>
      <c r="WGI164" s="2"/>
      <c r="WGJ164" s="2"/>
      <c r="WGK164" s="2"/>
      <c r="WGL164" s="2"/>
      <c r="WGM164" s="2"/>
      <c r="WGN164" s="2"/>
      <c r="WGO164" s="2"/>
      <c r="WGP164" s="2"/>
      <c r="WGQ164" s="2"/>
      <c r="WGR164" s="2"/>
      <c r="WGS164" s="2"/>
      <c r="WGT164" s="2"/>
      <c r="WGU164" s="2"/>
      <c r="WGV164" s="2"/>
      <c r="WGW164" s="2"/>
      <c r="WGX164" s="2"/>
      <c r="WGY164" s="2"/>
      <c r="WGZ164" s="2"/>
      <c r="WHA164" s="2"/>
      <c r="WHB164" s="2"/>
      <c r="WHC164" s="2"/>
      <c r="WHD164" s="2"/>
      <c r="WHE164" s="2"/>
      <c r="WHF164" s="2"/>
      <c r="WHG164" s="2"/>
      <c r="WHH164" s="2"/>
      <c r="WHI164" s="2"/>
      <c r="WHJ164" s="2"/>
      <c r="WHK164" s="2"/>
      <c r="WHL164" s="2"/>
      <c r="WHM164" s="2"/>
      <c r="WHN164" s="2"/>
      <c r="WHO164" s="2"/>
      <c r="WHP164" s="2"/>
      <c r="WHQ164" s="2"/>
      <c r="WHR164" s="2"/>
      <c r="WHS164" s="2"/>
      <c r="WHT164" s="2"/>
      <c r="WHU164" s="2"/>
      <c r="WHV164" s="2"/>
      <c r="WHW164" s="2"/>
      <c r="WHX164" s="2"/>
      <c r="WHY164" s="2"/>
      <c r="WHZ164" s="2"/>
      <c r="WIA164" s="2"/>
      <c r="WIB164" s="2"/>
      <c r="WIC164" s="2"/>
      <c r="WID164" s="2"/>
      <c r="WIE164" s="2"/>
      <c r="WIF164" s="2"/>
      <c r="WIG164" s="2"/>
      <c r="WIH164" s="2"/>
      <c r="WII164" s="2"/>
      <c r="WIJ164" s="2"/>
      <c r="WIK164" s="2"/>
      <c r="WIL164" s="2"/>
      <c r="WIM164" s="2"/>
      <c r="WIN164" s="2"/>
      <c r="WIO164" s="2"/>
      <c r="WIP164" s="2"/>
      <c r="WIQ164" s="2"/>
      <c r="WIR164" s="2"/>
      <c r="WIS164" s="2"/>
      <c r="WIT164" s="2"/>
      <c r="WIU164" s="2"/>
      <c r="WIV164" s="2"/>
      <c r="WIW164" s="2"/>
      <c r="WIX164" s="2"/>
      <c r="WIY164" s="2"/>
      <c r="WIZ164" s="2"/>
      <c r="WJA164" s="2"/>
      <c r="WJB164" s="2"/>
      <c r="WJC164" s="2"/>
      <c r="WJD164" s="2"/>
      <c r="WJE164" s="2"/>
      <c r="WJF164" s="2"/>
      <c r="WJG164" s="2"/>
      <c r="WJH164" s="2"/>
      <c r="WJI164" s="2"/>
      <c r="WJJ164" s="2"/>
      <c r="WJK164" s="2"/>
      <c r="WJL164" s="2"/>
      <c r="WJM164" s="2"/>
      <c r="WJN164" s="2"/>
      <c r="WJO164" s="2"/>
      <c r="WJP164" s="2"/>
      <c r="WJQ164" s="2"/>
      <c r="WJR164" s="2"/>
      <c r="WJS164" s="2"/>
      <c r="WJT164" s="2"/>
      <c r="WJU164" s="2"/>
      <c r="WJV164" s="2"/>
      <c r="WJW164" s="2"/>
      <c r="WJX164" s="2"/>
      <c r="WJY164" s="2"/>
      <c r="WJZ164" s="2"/>
      <c r="WKA164" s="2"/>
      <c r="WKB164" s="2"/>
      <c r="WKC164" s="2"/>
      <c r="WKD164" s="2"/>
      <c r="WKE164" s="2"/>
      <c r="WKF164" s="2"/>
      <c r="WKG164" s="2"/>
      <c r="WKH164" s="2"/>
      <c r="WKI164" s="2"/>
      <c r="WKJ164" s="2"/>
      <c r="WKK164" s="2"/>
      <c r="WKL164" s="2"/>
      <c r="WKM164" s="2"/>
      <c r="WKN164" s="2"/>
      <c r="WKO164" s="2"/>
      <c r="WKP164" s="2"/>
      <c r="WKQ164" s="2"/>
      <c r="WKR164" s="2"/>
      <c r="WKS164" s="2"/>
      <c r="WKT164" s="2"/>
      <c r="WKU164" s="2"/>
      <c r="WKV164" s="2"/>
      <c r="WKW164" s="2"/>
      <c r="WKX164" s="2"/>
      <c r="WKY164" s="2"/>
      <c r="WKZ164" s="2"/>
      <c r="WLA164" s="2"/>
      <c r="WLB164" s="2"/>
      <c r="WLC164" s="2"/>
      <c r="WLD164" s="2"/>
      <c r="WLE164" s="2"/>
      <c r="WLF164" s="2"/>
      <c r="WLG164" s="2"/>
      <c r="WLH164" s="2"/>
      <c r="WLI164" s="2"/>
      <c r="WLJ164" s="2"/>
      <c r="WLK164" s="2"/>
      <c r="WLL164" s="2"/>
      <c r="WLM164" s="2"/>
      <c r="WLN164" s="2"/>
      <c r="WLO164" s="2"/>
      <c r="WLP164" s="2"/>
      <c r="WLQ164" s="2"/>
      <c r="WLR164" s="2"/>
      <c r="WLS164" s="2"/>
      <c r="WLT164" s="2"/>
      <c r="WLU164" s="2"/>
      <c r="WLV164" s="2"/>
      <c r="WLW164" s="2"/>
      <c r="WLX164" s="2"/>
      <c r="WLY164" s="2"/>
      <c r="WLZ164" s="2"/>
      <c r="WMA164" s="2"/>
      <c r="WMB164" s="2"/>
      <c r="WMC164" s="2"/>
      <c r="WMD164" s="2"/>
      <c r="WME164" s="2"/>
      <c r="WMF164" s="2"/>
      <c r="WMG164" s="2"/>
      <c r="WMH164" s="2"/>
      <c r="WMI164" s="2"/>
      <c r="WMJ164" s="2"/>
      <c r="WMK164" s="2"/>
      <c r="WML164" s="2"/>
      <c r="WMM164" s="2"/>
      <c r="WMN164" s="2"/>
      <c r="WMO164" s="2"/>
      <c r="WMP164" s="2"/>
      <c r="WMQ164" s="2"/>
      <c r="WMR164" s="2"/>
      <c r="WMS164" s="2"/>
      <c r="WMT164" s="2"/>
      <c r="WMU164" s="2"/>
      <c r="WMV164" s="2"/>
      <c r="WMW164" s="2"/>
      <c r="WMX164" s="2"/>
      <c r="WMY164" s="2"/>
      <c r="WMZ164" s="2"/>
      <c r="WNA164" s="2"/>
      <c r="WNB164" s="2"/>
      <c r="WNC164" s="2"/>
      <c r="WND164" s="2"/>
      <c r="WNE164" s="2"/>
      <c r="WNF164" s="2"/>
      <c r="WNG164" s="2"/>
      <c r="WNH164" s="2"/>
      <c r="WNI164" s="2"/>
      <c r="WNJ164" s="2"/>
      <c r="WNK164" s="2"/>
      <c r="WNL164" s="2"/>
      <c r="WNM164" s="2"/>
      <c r="WNN164" s="2"/>
      <c r="WNO164" s="2"/>
      <c r="WNP164" s="2"/>
      <c r="WNQ164" s="2"/>
      <c r="WNR164" s="2"/>
      <c r="WNS164" s="2"/>
      <c r="WNT164" s="2"/>
      <c r="WNU164" s="2"/>
      <c r="WNV164" s="2"/>
      <c r="WNW164" s="2"/>
      <c r="WNX164" s="2"/>
      <c r="WNY164" s="2"/>
      <c r="WNZ164" s="2"/>
      <c r="WOA164" s="2"/>
      <c r="WOB164" s="2"/>
      <c r="WOC164" s="2"/>
      <c r="WOD164" s="2"/>
      <c r="WOE164" s="2"/>
      <c r="WOF164" s="2"/>
      <c r="WOG164" s="2"/>
      <c r="WOH164" s="2"/>
      <c r="WOI164" s="2"/>
      <c r="WOJ164" s="2"/>
      <c r="WOK164" s="2"/>
      <c r="WOL164" s="2"/>
      <c r="WOM164" s="2"/>
      <c r="WON164" s="2"/>
      <c r="WOO164" s="2"/>
      <c r="WOP164" s="2"/>
      <c r="WOQ164" s="2"/>
      <c r="WOR164" s="2"/>
      <c r="WOS164" s="2"/>
      <c r="WOT164" s="2"/>
      <c r="WOU164" s="2"/>
      <c r="WOV164" s="2"/>
      <c r="WOW164" s="2"/>
      <c r="WOX164" s="2"/>
      <c r="WOY164" s="2"/>
      <c r="WOZ164" s="2"/>
      <c r="WPA164" s="2"/>
      <c r="WPB164" s="2"/>
      <c r="WPC164" s="2"/>
      <c r="WPD164" s="2"/>
      <c r="WPE164" s="2"/>
      <c r="WPF164" s="2"/>
      <c r="WPG164" s="2"/>
      <c r="WPH164" s="2"/>
      <c r="WPI164" s="2"/>
      <c r="WPJ164" s="2"/>
      <c r="WPK164" s="2"/>
      <c r="WPL164" s="2"/>
      <c r="WPM164" s="2"/>
      <c r="WPN164" s="2"/>
      <c r="WPO164" s="2"/>
      <c r="WPP164" s="2"/>
      <c r="WPQ164" s="2"/>
      <c r="WPR164" s="2"/>
      <c r="WPS164" s="2"/>
      <c r="WPT164" s="2"/>
      <c r="WPU164" s="2"/>
      <c r="WPV164" s="2"/>
      <c r="WPW164" s="2"/>
      <c r="WPX164" s="2"/>
      <c r="WPY164" s="2"/>
      <c r="WPZ164" s="2"/>
      <c r="WQA164" s="2"/>
      <c r="WQB164" s="2"/>
      <c r="WQC164" s="2"/>
      <c r="WQD164" s="2"/>
      <c r="WQE164" s="2"/>
      <c r="WQF164" s="2"/>
      <c r="WQG164" s="2"/>
      <c r="WQH164" s="2"/>
      <c r="WQI164" s="2"/>
      <c r="WQJ164" s="2"/>
      <c r="WQK164" s="2"/>
      <c r="WQL164" s="2"/>
      <c r="WQM164" s="2"/>
      <c r="WQN164" s="2"/>
      <c r="WQO164" s="2"/>
      <c r="WQP164" s="2"/>
      <c r="WQQ164" s="2"/>
      <c r="WQR164" s="2"/>
      <c r="WQS164" s="2"/>
      <c r="WQT164" s="2"/>
      <c r="WQU164" s="2"/>
      <c r="WQV164" s="2"/>
      <c r="WQW164" s="2"/>
      <c r="WQX164" s="2"/>
      <c r="WQY164" s="2"/>
      <c r="WQZ164" s="2"/>
      <c r="WRA164" s="2"/>
      <c r="WRB164" s="2"/>
      <c r="WRC164" s="2"/>
      <c r="WRD164" s="2"/>
      <c r="WRE164" s="2"/>
      <c r="WRF164" s="2"/>
      <c r="WRG164" s="2"/>
      <c r="WRH164" s="2"/>
      <c r="WRI164" s="2"/>
      <c r="WRJ164" s="2"/>
      <c r="WRK164" s="2"/>
      <c r="WRL164" s="2"/>
      <c r="WRM164" s="2"/>
      <c r="WRN164" s="2"/>
      <c r="WRO164" s="2"/>
      <c r="WRP164" s="2"/>
      <c r="WRQ164" s="2"/>
      <c r="WRR164" s="2"/>
      <c r="WRS164" s="2"/>
      <c r="WRT164" s="2"/>
      <c r="WRU164" s="2"/>
      <c r="WRV164" s="2"/>
      <c r="WRW164" s="2"/>
      <c r="WRX164" s="2"/>
      <c r="WRY164" s="2"/>
      <c r="WRZ164" s="2"/>
      <c r="WSA164" s="2"/>
      <c r="WSB164" s="2"/>
      <c r="WSC164" s="2"/>
      <c r="WSD164" s="2"/>
      <c r="WSE164" s="2"/>
      <c r="WSF164" s="2"/>
      <c r="WSG164" s="2"/>
      <c r="WSH164" s="2"/>
      <c r="WSI164" s="2"/>
      <c r="WSJ164" s="2"/>
      <c r="WSK164" s="2"/>
      <c r="WSL164" s="2"/>
      <c r="WSM164" s="2"/>
      <c r="WSN164" s="2"/>
      <c r="WSO164" s="2"/>
      <c r="WSP164" s="2"/>
      <c r="WSQ164" s="2"/>
      <c r="WSR164" s="2"/>
      <c r="WSS164" s="2"/>
      <c r="WST164" s="2"/>
      <c r="WSU164" s="2"/>
      <c r="WSV164" s="2"/>
      <c r="WSW164" s="2"/>
      <c r="WSX164" s="2"/>
      <c r="WSY164" s="2"/>
      <c r="WSZ164" s="2"/>
      <c r="WTA164" s="2"/>
      <c r="WTB164" s="2"/>
      <c r="WTC164" s="2"/>
      <c r="WTD164" s="2"/>
      <c r="WTE164" s="2"/>
      <c r="WTF164" s="2"/>
      <c r="WTG164" s="2"/>
      <c r="WTH164" s="2"/>
      <c r="WTI164" s="2"/>
      <c r="WTJ164" s="2"/>
      <c r="WTK164" s="2"/>
      <c r="WTL164" s="2"/>
      <c r="WTM164" s="2"/>
      <c r="WTN164" s="2"/>
      <c r="WTO164" s="2"/>
      <c r="WTP164" s="2"/>
      <c r="WTQ164" s="2"/>
      <c r="WTR164" s="2"/>
      <c r="WTS164" s="2"/>
      <c r="WTT164" s="2"/>
      <c r="WTU164" s="2"/>
      <c r="WTV164" s="2"/>
      <c r="WTW164" s="2"/>
      <c r="WTX164" s="2"/>
      <c r="WTY164" s="2"/>
      <c r="WTZ164" s="2"/>
      <c r="WUA164" s="2"/>
      <c r="WUB164" s="2"/>
      <c r="WUC164" s="2"/>
      <c r="WUD164" s="2"/>
      <c r="WUE164" s="2"/>
      <c r="WUF164" s="2"/>
      <c r="WUG164" s="2"/>
      <c r="WUH164" s="2"/>
      <c r="WUI164" s="2"/>
      <c r="WUJ164" s="2"/>
      <c r="WUK164" s="2"/>
      <c r="WUL164" s="2"/>
      <c r="WUM164" s="2"/>
      <c r="WUN164" s="2"/>
      <c r="WUO164" s="2"/>
      <c r="WUP164" s="2"/>
      <c r="WUQ164" s="2"/>
      <c r="WUR164" s="2"/>
      <c r="WUS164" s="2"/>
      <c r="WUT164" s="2"/>
      <c r="WUU164" s="2"/>
      <c r="WUV164" s="2"/>
      <c r="WUW164" s="2"/>
      <c r="WUX164" s="2"/>
      <c r="WUY164" s="2"/>
      <c r="WUZ164" s="2"/>
      <c r="WVA164" s="2"/>
      <c r="WVB164" s="2"/>
      <c r="WVC164" s="2"/>
      <c r="WVD164" s="2"/>
      <c r="WVE164" s="2"/>
      <c r="WVF164" s="2"/>
      <c r="WVG164" s="2"/>
      <c r="WVH164" s="2"/>
      <c r="WVI164" s="2"/>
      <c r="WVJ164" s="2"/>
      <c r="WVK164" s="2"/>
      <c r="WVL164" s="2"/>
      <c r="WVM164" s="2"/>
      <c r="WVN164" s="2"/>
      <c r="WVO164" s="2"/>
      <c r="WVP164" s="2"/>
      <c r="WVQ164" s="2"/>
      <c r="WVR164" s="2"/>
      <c r="WVS164" s="2"/>
      <c r="WVT164" s="2"/>
      <c r="WVU164" s="2"/>
      <c r="WVV164" s="2"/>
      <c r="WVW164" s="2"/>
      <c r="WVX164" s="2"/>
      <c r="WVY164" s="2"/>
      <c r="WVZ164" s="2"/>
      <c r="WWA164" s="2"/>
      <c r="WWB164" s="2"/>
      <c r="WWC164" s="2"/>
      <c r="WWD164" s="2"/>
      <c r="WWE164" s="2"/>
      <c r="WWF164" s="2"/>
      <c r="WWG164" s="2"/>
      <c r="WWH164" s="2"/>
      <c r="WWI164" s="2"/>
      <c r="WWJ164" s="2"/>
      <c r="WWK164" s="2"/>
      <c r="WWL164" s="2"/>
      <c r="WWM164" s="2"/>
      <c r="WWN164" s="2"/>
      <c r="WWO164" s="2"/>
      <c r="WWP164" s="2"/>
      <c r="WWQ164" s="2"/>
      <c r="WWR164" s="2"/>
      <c r="WWS164" s="2"/>
      <c r="WWT164" s="2"/>
      <c r="WWU164" s="2"/>
      <c r="WWV164" s="2"/>
      <c r="WWW164" s="2"/>
      <c r="WWX164" s="2"/>
      <c r="WWY164" s="2"/>
      <c r="WWZ164" s="2"/>
      <c r="WXA164" s="2"/>
      <c r="WXB164" s="2"/>
      <c r="WXC164" s="2"/>
      <c r="WXD164" s="2"/>
      <c r="WXE164" s="2"/>
      <c r="WXF164" s="2"/>
      <c r="WXG164" s="2"/>
      <c r="WXH164" s="2"/>
      <c r="WXI164" s="2"/>
      <c r="WXJ164" s="2"/>
      <c r="WXK164" s="2"/>
      <c r="WXL164" s="2"/>
      <c r="WXM164" s="2"/>
      <c r="WXN164" s="2"/>
      <c r="WXO164" s="2"/>
      <c r="WXP164" s="2"/>
      <c r="WXQ164" s="2"/>
      <c r="WXR164" s="2"/>
      <c r="WXS164" s="2"/>
      <c r="WXT164" s="2"/>
      <c r="WXU164" s="2"/>
      <c r="WXV164" s="2"/>
      <c r="WXW164" s="2"/>
      <c r="WXX164" s="2"/>
      <c r="WXY164" s="2"/>
      <c r="WXZ164" s="2"/>
      <c r="WYA164" s="2"/>
      <c r="WYB164" s="2"/>
      <c r="WYC164" s="2"/>
      <c r="WYD164" s="2"/>
      <c r="WYE164" s="2"/>
      <c r="WYF164" s="2"/>
      <c r="WYG164" s="2"/>
      <c r="WYH164" s="2"/>
      <c r="WYI164" s="2"/>
      <c r="WYJ164" s="2"/>
      <c r="WYK164" s="2"/>
      <c r="WYL164" s="2"/>
      <c r="WYM164" s="2"/>
      <c r="WYN164" s="2"/>
      <c r="WYO164" s="2"/>
      <c r="WYP164" s="2"/>
      <c r="WYQ164" s="2"/>
      <c r="WYR164" s="2"/>
      <c r="WYS164" s="2"/>
      <c r="WYT164" s="2"/>
      <c r="WYU164" s="2"/>
      <c r="WYV164" s="2"/>
      <c r="WYW164" s="2"/>
      <c r="WYX164" s="2"/>
      <c r="WYY164" s="2"/>
      <c r="WYZ164" s="2"/>
      <c r="WZA164" s="2"/>
      <c r="WZB164" s="2"/>
      <c r="WZC164" s="2"/>
      <c r="WZD164" s="2"/>
      <c r="WZE164" s="2"/>
      <c r="WZF164" s="2"/>
      <c r="WZG164" s="2"/>
      <c r="WZH164" s="2"/>
      <c r="WZI164" s="2"/>
      <c r="WZJ164" s="2"/>
      <c r="WZK164" s="2"/>
      <c r="WZL164" s="2"/>
      <c r="WZM164" s="2"/>
      <c r="WZN164" s="2"/>
      <c r="WZO164" s="2"/>
      <c r="WZP164" s="2"/>
      <c r="WZQ164" s="2"/>
      <c r="WZR164" s="2"/>
      <c r="WZS164" s="2"/>
      <c r="WZT164" s="2"/>
      <c r="WZU164" s="2"/>
      <c r="WZV164" s="2"/>
      <c r="WZW164" s="2"/>
      <c r="WZX164" s="2"/>
      <c r="WZY164" s="2"/>
      <c r="WZZ164" s="2"/>
      <c r="XAA164" s="2"/>
      <c r="XAB164" s="2"/>
      <c r="XAC164" s="2"/>
      <c r="XAD164" s="2"/>
      <c r="XAE164" s="2"/>
      <c r="XAF164" s="2"/>
      <c r="XAG164" s="2"/>
      <c r="XAH164" s="2"/>
      <c r="XAI164" s="2"/>
      <c r="XAJ164" s="2"/>
      <c r="XAK164" s="2"/>
      <c r="XAL164" s="2"/>
      <c r="XAM164" s="2"/>
      <c r="XAN164" s="2"/>
      <c r="XAO164" s="2"/>
      <c r="XAP164" s="2"/>
      <c r="XAQ164" s="2"/>
      <c r="XAR164" s="2"/>
      <c r="XAS164" s="2"/>
      <c r="XAT164" s="2"/>
      <c r="XAU164" s="2"/>
      <c r="XAV164" s="2"/>
      <c r="XAW164" s="2"/>
      <c r="XAX164" s="2"/>
      <c r="XAY164" s="2"/>
      <c r="XAZ164" s="2"/>
      <c r="XBA164" s="2"/>
      <c r="XBB164" s="2"/>
      <c r="XBC164" s="2"/>
      <c r="XBD164" s="2"/>
      <c r="XBE164" s="2"/>
      <c r="XBF164" s="2"/>
      <c r="XBG164" s="2"/>
      <c r="XBH164" s="2"/>
      <c r="XBI164" s="2"/>
      <c r="XBJ164" s="2"/>
      <c r="XBK164" s="2"/>
      <c r="XBL164" s="2"/>
      <c r="XBM164" s="2"/>
      <c r="XBN164" s="2"/>
      <c r="XBO164" s="2"/>
      <c r="XBP164" s="2"/>
      <c r="XBQ164" s="2"/>
      <c r="XBR164" s="2"/>
      <c r="XBS164" s="2"/>
      <c r="XBT164" s="2"/>
      <c r="XBU164" s="2"/>
      <c r="XBV164" s="2"/>
      <c r="XBW164" s="2"/>
      <c r="XBX164" s="2"/>
      <c r="XBY164" s="2"/>
      <c r="XBZ164" s="2"/>
      <c r="XCA164" s="2"/>
      <c r="XCB164" s="2"/>
      <c r="XCC164" s="2"/>
      <c r="XCD164" s="2"/>
      <c r="XCE164" s="2"/>
      <c r="XCF164" s="2"/>
      <c r="XCG164" s="2"/>
      <c r="XCH164" s="2"/>
      <c r="XCI164" s="2"/>
      <c r="XCJ164" s="2"/>
      <c r="XCK164" s="2"/>
      <c r="XCL164" s="2"/>
      <c r="XCM164" s="2"/>
      <c r="XCN164" s="2"/>
      <c r="XCO164" s="2"/>
      <c r="XCP164" s="2"/>
      <c r="XCQ164" s="2"/>
      <c r="XCR164" s="2"/>
      <c r="XCS164" s="2"/>
      <c r="XCT164" s="2"/>
      <c r="XCU164" s="2"/>
      <c r="XCV164" s="2"/>
      <c r="XCW164" s="2"/>
      <c r="XCX164" s="2"/>
      <c r="XCY164" s="2"/>
      <c r="XCZ164" s="2"/>
      <c r="XDA164" s="2"/>
      <c r="XDB164" s="2"/>
      <c r="XDC164" s="2"/>
      <c r="XDD164" s="2"/>
      <c r="XDE164" s="2"/>
      <c r="XDF164" s="2"/>
      <c r="XDG164" s="2"/>
      <c r="XDH164" s="2"/>
      <c r="XDI164" s="2"/>
      <c r="XDJ164" s="2"/>
      <c r="XDK164" s="2"/>
      <c r="XDL164" s="2"/>
      <c r="XDM164" s="2"/>
      <c r="XDN164" s="2"/>
      <c r="XDO164" s="2"/>
      <c r="XDP164" s="2"/>
      <c r="XDQ164" s="2"/>
      <c r="XDR164" s="2"/>
      <c r="XDS164" s="2"/>
      <c r="XDT164" s="2"/>
      <c r="XDU164" s="2"/>
      <c r="XDV164" s="2"/>
      <c r="XDW164" s="2"/>
      <c r="XDX164" s="2"/>
      <c r="XDY164" s="2"/>
      <c r="XDZ164" s="2"/>
      <c r="XEA164" s="2"/>
      <c r="XEB164" s="2"/>
      <c r="XEC164" s="2"/>
      <c r="XED164" s="2"/>
      <c r="XEE164" s="2"/>
      <c r="XEF164" s="2"/>
      <c r="XEG164" s="2"/>
      <c r="XEH164" s="2"/>
      <c r="XEI164" s="2"/>
      <c r="XEJ164" s="2"/>
      <c r="XEK164" s="2"/>
      <c r="XEL164" s="2"/>
      <c r="XEM164" s="2"/>
      <c r="XEN164" s="2"/>
      <c r="XEO164" s="2"/>
      <c r="XEP164" s="2"/>
      <c r="XEQ164" s="2"/>
      <c r="XER164" s="2"/>
      <c r="XES164" s="2"/>
      <c r="XET164" s="2"/>
      <c r="XEU164" s="2"/>
      <c r="XEV164" s="2"/>
      <c r="XEW164" s="2"/>
      <c r="XEX164" s="2"/>
    </row>
    <row r="165" spans="1:16378">
      <c r="A165" s="37" t="s">
        <v>174</v>
      </c>
      <c r="B165" s="37" t="str">
        <f>VLOOKUP(A165,'[39]Sales Summary Regulated'!$B:$C,2,FALSE)</f>
        <v>TIRE FEE - RO</v>
      </c>
      <c r="C165" s="38">
        <v>7.5</v>
      </c>
      <c r="D165" s="141"/>
      <c r="E165" s="35">
        <f>IFERROR(VLOOKUP($A165,'[39]Sales Summary Regulated'!$B:$O,3,0),0)</f>
        <v>73.16</v>
      </c>
      <c r="F165" s="35">
        <f>IFERROR(VLOOKUP($A165,'[39]Sales Summary Regulated'!$B:$O,4,0),0)</f>
        <v>0</v>
      </c>
      <c r="G165" s="35">
        <f>IFERROR(VLOOKUP($A165,'[39]Sales Summary Regulated'!$B:$O,5,0),0)</f>
        <v>0</v>
      </c>
      <c r="H165" s="35">
        <f>IFERROR(VLOOKUP($A165,'[39]Sales Summary Regulated'!$B:$O,6,0),0)</f>
        <v>172.5</v>
      </c>
      <c r="I165" s="35">
        <f>IFERROR(VLOOKUP($A165,'[39]Sales Summary Regulated'!$B:$O,7,0),0)</f>
        <v>0</v>
      </c>
      <c r="J165" s="35">
        <f>IFERROR(VLOOKUP($A165,'[39]Sales Summary Regulated'!$B:$O,8,0),0)</f>
        <v>367.5</v>
      </c>
      <c r="K165" s="35">
        <f>IFERROR(VLOOKUP($A165,'[39]Sales Summary Regulated'!$B:$O,9,0),0)</f>
        <v>7.5</v>
      </c>
      <c r="L165" s="35">
        <f>IFERROR(VLOOKUP($A165,'[39]Sales Summary Regulated'!$B:$O,10,0),0)</f>
        <v>37.5</v>
      </c>
      <c r="M165" s="35">
        <f>IFERROR(VLOOKUP($A165,'[39]Sales Summary Regulated'!$B:$O,11,0),0)</f>
        <v>0</v>
      </c>
      <c r="N165" s="35">
        <f>IFERROR(VLOOKUP($A165,'[39]Sales Summary Regulated'!$B:$O,12,0),0)</f>
        <v>0</v>
      </c>
      <c r="O165" s="35">
        <f>IFERROR(VLOOKUP($A165,'[39]Sales Summary Regulated'!$B:$O,13,0),0)</f>
        <v>0</v>
      </c>
      <c r="P165" s="35">
        <f>IFERROR(VLOOKUP($A165,'[39]Sales Summary Regulated'!$B:$O,14,0),0)</f>
        <v>0</v>
      </c>
      <c r="Q165" s="35">
        <f t="shared" si="62"/>
        <v>658.16</v>
      </c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H165" s="42"/>
      <c r="AL165" s="376"/>
    </row>
    <row r="166" spans="1:16378">
      <c r="A166" s="37" t="s">
        <v>175</v>
      </c>
      <c r="B166" s="37" t="str">
        <f>VLOOKUP(A166,'[39]Sales Summary Regulated'!$B:$C,2,FALSE)</f>
        <v>DUMP FEE - HARD TO HANDLE</v>
      </c>
      <c r="C166" s="38">
        <v>170</v>
      </c>
      <c r="D166" s="141"/>
      <c r="E166" s="35">
        <f>IFERROR(VLOOKUP($A166,'[39]Sales Summary Regulated'!$B:$O,3,0),0)</f>
        <v>3101.8</v>
      </c>
      <c r="F166" s="35">
        <f>IFERROR(VLOOKUP($A166,'[39]Sales Summary Regulated'!$B:$O,4,0),0)</f>
        <v>1456.54</v>
      </c>
      <c r="G166" s="35">
        <f>IFERROR(VLOOKUP($A166,'[39]Sales Summary Regulated'!$B:$O,5,0),0)</f>
        <v>3999.56</v>
      </c>
      <c r="H166" s="35">
        <f>IFERROR(VLOOKUP($A166,'[39]Sales Summary Regulated'!$B:$O,6,0),0)</f>
        <v>4067.08</v>
      </c>
      <c r="I166" s="35">
        <f>IFERROR(VLOOKUP($A166,'[39]Sales Summary Regulated'!$B:$O,7,0),0)</f>
        <v>5872.6</v>
      </c>
      <c r="J166" s="35">
        <f>IFERROR(VLOOKUP($A166,'[39]Sales Summary Regulated'!$B:$O,8,0),0)</f>
        <v>1790.06</v>
      </c>
      <c r="K166" s="35">
        <f>IFERROR(VLOOKUP($A166,'[39]Sales Summary Regulated'!$B:$O,9,0),0)</f>
        <v>3255.06</v>
      </c>
      <c r="L166" s="35">
        <f>IFERROR(VLOOKUP($A166,'[39]Sales Summary Regulated'!$B:$O,10,0),0)</f>
        <v>615.52</v>
      </c>
      <c r="M166" s="35">
        <f>IFERROR(VLOOKUP($A166,'[39]Sales Summary Regulated'!$B:$O,11,0),0)</f>
        <v>0</v>
      </c>
      <c r="N166" s="35">
        <f>IFERROR(VLOOKUP($A166,'[39]Sales Summary Regulated'!$B:$O,12,0),0)</f>
        <v>0</v>
      </c>
      <c r="O166" s="35">
        <f>IFERROR(VLOOKUP($A166,'[39]Sales Summary Regulated'!$B:$O,13,0),0)</f>
        <v>0</v>
      </c>
      <c r="P166" s="35">
        <f>IFERROR(VLOOKUP($A166,'[39]Sales Summary Regulated'!$B:$O,14,0),0)</f>
        <v>4850.03</v>
      </c>
      <c r="Q166" s="35">
        <f t="shared" si="62"/>
        <v>29008.250000000004</v>
      </c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>
        <f>Q166/C166</f>
        <v>170.63676470588237</v>
      </c>
      <c r="AH166" s="42"/>
      <c r="AL166" s="374">
        <f>+Q166/C166</f>
        <v>170.63676470588237</v>
      </c>
    </row>
    <row r="167" spans="1:16378">
      <c r="A167" s="37" t="s">
        <v>176</v>
      </c>
      <c r="B167" s="37" t="str">
        <f>VLOOKUP(A167,'[39]Sales Summary Regulated'!$B:$C,2,FALSE)</f>
        <v>SCALE FEE</v>
      </c>
      <c r="C167" s="38">
        <f>IFERROR(IFERROR(VLOOKUP(A167,'[39]All Other Rates'!$F$2:$H$646,3,FALSE),VLOOKUP(A167,#REF!,3,FALSE)),IF('Regulated Price Out'!Q167=0,0,"missing price"))</f>
        <v>7.24</v>
      </c>
      <c r="E167" s="35">
        <f>IFERROR(VLOOKUP($A167,'[39]Sales Summary Regulated'!$B:$O,3,0),0)</f>
        <v>905.14</v>
      </c>
      <c r="F167" s="35">
        <f>IFERROR(VLOOKUP($A167,'[39]Sales Summary Regulated'!$B:$O,4,0),0)</f>
        <v>781.92</v>
      </c>
      <c r="G167" s="35">
        <f>IFERROR(VLOOKUP($A167,'[39]Sales Summary Regulated'!$B:$O,5,0),0)</f>
        <v>988.26</v>
      </c>
      <c r="H167" s="35">
        <f>IFERROR(VLOOKUP($A167,'[39]Sales Summary Regulated'!$B:$O,6,0),0)</f>
        <v>1122.2</v>
      </c>
      <c r="I167" s="35">
        <f>IFERROR(VLOOKUP($A167,'[39]Sales Summary Regulated'!$B:$O,7,0),0)</f>
        <v>1267</v>
      </c>
      <c r="J167" s="35">
        <f>IFERROR(VLOOKUP($A167,'[39]Sales Summary Regulated'!$B:$O,8,0),0)</f>
        <v>1147.54</v>
      </c>
      <c r="K167" s="35">
        <f>IFERROR(VLOOKUP($A167,'[39]Sales Summary Regulated'!$B:$O,9,0),0)</f>
        <v>1205.46</v>
      </c>
      <c r="L167" s="35">
        <f>IFERROR(VLOOKUP($A167,'[39]Sales Summary Regulated'!$B:$O,10,0),0)</f>
        <v>1071.52</v>
      </c>
      <c r="M167" s="35">
        <f>IFERROR(VLOOKUP($A167,'[39]Sales Summary Regulated'!$B:$O,11,0),0)</f>
        <v>1009.98</v>
      </c>
      <c r="N167" s="35">
        <f>IFERROR(VLOOKUP($A167,'[39]Sales Summary Regulated'!$B:$O,12,0),0)</f>
        <v>908.61999999999989</v>
      </c>
      <c r="O167" s="35">
        <f>IFERROR(VLOOKUP($A167,'[39]Sales Summary Regulated'!$B:$O,13,0),0)</f>
        <v>1013.6</v>
      </c>
      <c r="P167" s="35">
        <f>IFERROR(VLOOKUP($A167,'[39]Sales Summary Regulated'!$B:$O,14,0),0)</f>
        <v>789.16000000000008</v>
      </c>
      <c r="Q167" s="35">
        <f t="shared" si="62"/>
        <v>12210.4</v>
      </c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H167" s="42"/>
      <c r="AL167" s="376"/>
    </row>
    <row r="168" spans="1:16378" ht="12" customHeight="1">
      <c r="A168" s="117" t="s">
        <v>171</v>
      </c>
      <c r="B168" s="117" t="str">
        <f>VLOOKUP(A168,'[39]Sales Summary Coupeville'!$B:$C,2,FALSE)</f>
        <v>Disposal Fee Per Ton</v>
      </c>
      <c r="C168" s="118">
        <v>109</v>
      </c>
      <c r="D168" s="119"/>
      <c r="E168" s="120">
        <f>IFERROR(VLOOKUP($A168,'[39]Sales Summary Coupeville'!$B:$O,3,0),0)</f>
        <v>5732.84</v>
      </c>
      <c r="F168" s="120">
        <f>IFERROR(VLOOKUP($A168,'[39]Sales Summary Coupeville'!$B:$O,4,0),0)</f>
        <v>4985.08</v>
      </c>
      <c r="G168" s="120">
        <f>IFERROR(VLOOKUP($A168,'[39]Sales Summary Coupeville'!$B:$O,5,0),0)</f>
        <v>5426.84</v>
      </c>
      <c r="H168" s="120">
        <f>IFERROR(VLOOKUP($A168,'[39]Sales Summary Coupeville'!$B:$O,6,0),0)</f>
        <v>4908.08</v>
      </c>
      <c r="I168" s="120">
        <f>IFERROR(VLOOKUP($A168,'[39]Sales Summary Coupeville'!$B:$O,7,0),0)</f>
        <v>5185.6000000000004</v>
      </c>
      <c r="J168" s="120">
        <f>IFERROR(VLOOKUP($A168,'[39]Sales Summary Coupeville'!$B:$O,8,0),0)</f>
        <v>4165.76</v>
      </c>
      <c r="K168" s="120">
        <f>IFERROR(VLOOKUP($A168,'[39]Sales Summary Coupeville'!$B:$O,9,0),0)</f>
        <v>3743.25</v>
      </c>
      <c r="L168" s="120">
        <f>IFERROR(VLOOKUP($A168,'[39]Sales Summary Coupeville'!$B:$O,10,0),0)</f>
        <v>5538.07</v>
      </c>
      <c r="M168" s="120">
        <f>IFERROR(VLOOKUP($A168,'[39]Sales Summary Coupeville'!$B:$O,11,0),0)</f>
        <v>5002.26</v>
      </c>
      <c r="N168" s="120">
        <f>IFERROR(VLOOKUP($A168,'[39]Sales Summary Coupeville'!$B:$O,12,0),0)</f>
        <v>3926.44</v>
      </c>
      <c r="O168" s="120">
        <f>IFERROR(VLOOKUP($A168,'[39]Sales Summary Coupeville'!$B:$O,13,0),0)</f>
        <v>3372.65</v>
      </c>
      <c r="P168" s="120">
        <f>IFERROR(VLOOKUP($A168,'[39]Sales Summary Coupeville'!$B:$O,14,0),0)</f>
        <v>3121.78</v>
      </c>
      <c r="Q168" s="120">
        <f t="shared" si="62"/>
        <v>55108.650000000009</v>
      </c>
      <c r="R168" s="143" t="s">
        <v>177</v>
      </c>
      <c r="S168" s="120"/>
      <c r="T168" s="120"/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2">
        <f>Q168/C168</f>
        <v>505.58394495412853</v>
      </c>
      <c r="AF168" s="119"/>
      <c r="AG168" s="119"/>
      <c r="AH168" s="42"/>
      <c r="AL168" s="374">
        <f>+Q168/C168</f>
        <v>505.58394495412853</v>
      </c>
    </row>
    <row r="169" spans="1:16378" ht="12" customHeight="1">
      <c r="A169" s="117" t="s">
        <v>172</v>
      </c>
      <c r="B169" s="117" t="s">
        <v>178</v>
      </c>
      <c r="C169" s="118">
        <f>VLOOKUP(A169,'[39]Coupeville Rates'!$F:$H,3,FALSE)</f>
        <v>109</v>
      </c>
      <c r="D169" s="119"/>
      <c r="E169" s="120">
        <f>IFERROR(VLOOKUP($A169,'[39]Sales Summary Coupeville'!$B:$O,3,0),0)</f>
        <v>0</v>
      </c>
      <c r="F169" s="120">
        <f>IFERROR(VLOOKUP($A169,'[39]Sales Summary Coupeville'!$B:$O,4,0),0)</f>
        <v>0</v>
      </c>
      <c r="G169" s="120">
        <f>IFERROR(VLOOKUP($A169,'[39]Sales Summary Coupeville'!$B:$O,5,0),0)</f>
        <v>0</v>
      </c>
      <c r="H169" s="120">
        <f>IFERROR(VLOOKUP($A169,'[39]Sales Summary Coupeville'!$B:$O,6,0),0)</f>
        <v>0</v>
      </c>
      <c r="I169" s="120">
        <f>IFERROR(VLOOKUP($A169,'[39]Sales Summary Coupeville'!$B:$O,7,0),0)</f>
        <v>0</v>
      </c>
      <c r="J169" s="120">
        <f>IFERROR(VLOOKUP($A169,'[39]Sales Summary Coupeville'!$B:$O,8,0),0)</f>
        <v>0</v>
      </c>
      <c r="K169" s="120">
        <f>IFERROR(VLOOKUP($A169,'[39]Sales Summary Coupeville'!$B:$O,9,0),0)</f>
        <v>0</v>
      </c>
      <c r="L169" s="120">
        <f>IFERROR(VLOOKUP($A169,'[39]Sales Summary Coupeville'!$B:$O,10,0),0)</f>
        <v>0</v>
      </c>
      <c r="M169" s="120">
        <f>IFERROR(VLOOKUP($A169,'[39]Sales Summary Coupeville'!$B:$O,11,0),0)</f>
        <v>0</v>
      </c>
      <c r="N169" s="120">
        <f>IFERROR(VLOOKUP($A169,'[39]Sales Summary Coupeville'!$B:$O,12,0),0)</f>
        <v>1292.78</v>
      </c>
      <c r="O169" s="120">
        <f>IFERROR(VLOOKUP($A169,'[39]Sales Summary Coupeville'!$B:$O,13,0),0)</f>
        <v>1406.27</v>
      </c>
      <c r="P169" s="120">
        <f>IFERROR(VLOOKUP($A169,'[39]Sales Summary Coupeville'!$B:$O,14,0),0)</f>
        <v>1387.52</v>
      </c>
      <c r="Q169" s="120">
        <f t="shared" si="62"/>
        <v>4086.57</v>
      </c>
      <c r="R169" s="143" t="s">
        <v>177</v>
      </c>
      <c r="S169" s="120"/>
      <c r="T169" s="120"/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2">
        <f>Q169/C169</f>
        <v>37.491467889908257</v>
      </c>
      <c r="AF169" s="119"/>
      <c r="AG169" s="119"/>
      <c r="AH169" s="42"/>
      <c r="AL169" s="374">
        <f>+Q169/C169</f>
        <v>37.491467889908257</v>
      </c>
    </row>
    <row r="170" spans="1:16378" s="129" customFormat="1" ht="12" customHeight="1">
      <c r="A170" s="117" t="s">
        <v>176</v>
      </c>
      <c r="B170" s="117" t="str">
        <f>VLOOKUP(A170,'[39]Sales Summary Coupeville'!$B:$C,2,FALSE)</f>
        <v>SCALE FEE</v>
      </c>
      <c r="C170" s="118">
        <f>VLOOKUP(A170,'[39]Coupeville Rates'!$F:$H,3,FALSE)</f>
        <v>7.24</v>
      </c>
      <c r="D170" s="119"/>
      <c r="E170" s="120">
        <f>IFERROR(VLOOKUP($A170,'[39]Sales Summary Coupeville'!$B:$O,3,0),0)</f>
        <v>246.7</v>
      </c>
      <c r="F170" s="120">
        <f>IFERROR(VLOOKUP($A170,'[39]Sales Summary Coupeville'!$B:$O,4,0),0)</f>
        <v>238.92</v>
      </c>
      <c r="G170" s="120">
        <f>IFERROR(VLOOKUP($A170,'[39]Sales Summary Coupeville'!$B:$O,5,0),0)</f>
        <v>246.16</v>
      </c>
      <c r="H170" s="120">
        <f>IFERROR(VLOOKUP($A170,'[39]Sales Summary Coupeville'!$B:$O,6,0),0)</f>
        <v>260.64</v>
      </c>
      <c r="I170" s="120">
        <f>IFERROR(VLOOKUP($A170,'[39]Sales Summary Coupeville'!$B:$O,7,0),0)</f>
        <v>253.4</v>
      </c>
      <c r="J170" s="120">
        <f>IFERROR(VLOOKUP($A170,'[39]Sales Summary Coupeville'!$B:$O,8,0),0)</f>
        <v>195.48</v>
      </c>
      <c r="K170" s="120">
        <f>IFERROR(VLOOKUP($A170,'[39]Sales Summary Coupeville'!$B:$O,9,0),0)</f>
        <v>181</v>
      </c>
      <c r="L170" s="120">
        <f>IFERROR(VLOOKUP($A170,'[39]Sales Summary Coupeville'!$B:$O,10,0),0)</f>
        <v>231.68</v>
      </c>
      <c r="M170" s="120">
        <f>IFERROR(VLOOKUP($A170,'[39]Sales Summary Coupeville'!$B:$O,11,0),0)</f>
        <v>188.24</v>
      </c>
      <c r="N170" s="120">
        <f>IFERROR(VLOOKUP($A170,'[39]Sales Summary Coupeville'!$B:$O,12,0),0)</f>
        <v>166.52</v>
      </c>
      <c r="O170" s="120">
        <f>IFERROR(VLOOKUP($A170,'[39]Sales Summary Coupeville'!$B:$O,13,0),0)</f>
        <v>130.32</v>
      </c>
      <c r="P170" s="120">
        <f>IFERROR(VLOOKUP($A170,'[39]Sales Summary Coupeville'!$B:$O,14,0),0)</f>
        <v>130.32</v>
      </c>
      <c r="Q170" s="120">
        <f t="shared" si="62"/>
        <v>2469.3800000000006</v>
      </c>
      <c r="R170" s="143" t="s">
        <v>177</v>
      </c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44"/>
      <c r="AG170" s="144"/>
      <c r="AH170" s="42"/>
      <c r="AI170" s="4"/>
      <c r="AJ170" s="4"/>
      <c r="AK170" s="4"/>
      <c r="AL170" s="376"/>
      <c r="AM170" s="4"/>
      <c r="AN170" s="4"/>
      <c r="AO170" s="4"/>
      <c r="AP170" s="4"/>
      <c r="AQ170" s="4"/>
    </row>
    <row r="171" spans="1:16378" ht="12" customHeight="1">
      <c r="A171" s="90" t="s">
        <v>171</v>
      </c>
      <c r="B171" s="90" t="str">
        <f>VLOOKUP(A171,'[39]Sales Summary Navy'!$B:$C,2,FALSE)</f>
        <v>Disposal Fee Per Ton</v>
      </c>
      <c r="C171" s="91">
        <v>0</v>
      </c>
      <c r="D171" s="97"/>
      <c r="E171" s="92">
        <f>IFERROR(VLOOKUP($A171,'[39]Sales Summary Navy'!$B:$O,3,0),0)</f>
        <v>3160.64</v>
      </c>
      <c r="F171" s="92">
        <f>IFERROR(VLOOKUP($A171,'[39]Sales Summary Navy'!$B:$O,4,0),0)</f>
        <v>3263.34</v>
      </c>
      <c r="G171" s="92">
        <f>IFERROR(VLOOKUP($A171,'[39]Sales Summary Navy'!$B:$O,5,0),0)</f>
        <v>2372.79</v>
      </c>
      <c r="H171" s="92">
        <f>IFERROR(VLOOKUP($A171,'[39]Sales Summary Navy'!$B:$O,6,0),0)</f>
        <v>2492.87</v>
      </c>
      <c r="I171" s="92">
        <f>IFERROR(VLOOKUP($A171,'[39]Sales Summary Navy'!$B:$O,7,0),0)</f>
        <v>10129.36</v>
      </c>
      <c r="J171" s="92">
        <f>IFERROR(VLOOKUP($A171,'[39]Sales Summary Navy'!$B:$O,8,0),0)</f>
        <v>3677.6</v>
      </c>
      <c r="K171" s="92">
        <f>IFERROR(VLOOKUP($A171,'[39]Sales Summary Navy'!$B:$O,9,0),0)</f>
        <v>3706.91</v>
      </c>
      <c r="L171" s="92">
        <f>IFERROR(VLOOKUP($A171,'[39]Sales Summary Navy'!$B:$O,10,0),0)</f>
        <v>3085.88</v>
      </c>
      <c r="M171" s="92">
        <f>IFERROR(VLOOKUP($A171,'[39]Sales Summary Navy'!$B:$O,11,0),0)</f>
        <v>2297.84</v>
      </c>
      <c r="N171" s="92">
        <f>IFERROR(VLOOKUP($A171,'[39]Sales Summary Navy'!$B:$O,12,0),0)</f>
        <v>1499.07</v>
      </c>
      <c r="O171" s="92">
        <f>IFERROR(VLOOKUP($A171,'[39]Sales Summary Navy'!$B:$O,13,0),0)</f>
        <v>1942.83</v>
      </c>
      <c r="P171" s="92">
        <f>IFERROR(VLOOKUP($A171,'[39]Sales Summary Navy'!$B:$O,14,0),0)</f>
        <v>1326.07</v>
      </c>
      <c r="Q171" s="145">
        <f t="shared" si="62"/>
        <v>38955.199999999997</v>
      </c>
      <c r="R171" s="146" t="s">
        <v>101</v>
      </c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7"/>
      <c r="AG171" s="97"/>
      <c r="AH171" s="42"/>
      <c r="AL171" s="374">
        <f>+IFERROR(Q171/C171,0)</f>
        <v>0</v>
      </c>
    </row>
    <row r="172" spans="1:16378" ht="12" customHeight="1">
      <c r="A172" s="90" t="s">
        <v>176</v>
      </c>
      <c r="B172" s="90" t="str">
        <f>VLOOKUP(A172,'[39]Sales Summary Navy'!$B:$C,2,FALSE)</f>
        <v>SCALE FEE</v>
      </c>
      <c r="C172" s="91">
        <f>VLOOKUP(A172,'[39]Navy Rates'!$F$2:$H$128,3,FALSE)</f>
        <v>7.24</v>
      </c>
      <c r="D172" s="97"/>
      <c r="E172" s="92">
        <f>IFERROR(VLOOKUP($A172,'[39]Sales Summary Navy'!$B:$O,3,0),0)</f>
        <v>130.91999999999999</v>
      </c>
      <c r="F172" s="92">
        <f>IFERROR(VLOOKUP($A172,'[39]Sales Summary Navy'!$B:$O,4,0),0)</f>
        <v>79.64</v>
      </c>
      <c r="G172" s="92">
        <f>IFERROR(VLOOKUP($A172,'[39]Sales Summary Navy'!$B:$O,5,0),0)</f>
        <v>108.6</v>
      </c>
      <c r="H172" s="92">
        <f>IFERROR(VLOOKUP($A172,'[39]Sales Summary Navy'!$B:$O,6,0),0)</f>
        <v>94.12</v>
      </c>
      <c r="I172" s="92">
        <f>IFERROR(VLOOKUP($A172,'[39]Sales Summary Navy'!$B:$O,7,0),0)</f>
        <v>260.64</v>
      </c>
      <c r="J172" s="92">
        <f>IFERROR(VLOOKUP($A172,'[39]Sales Summary Navy'!$B:$O,8,0),0)</f>
        <v>101.36</v>
      </c>
      <c r="K172" s="92">
        <f>IFERROR(VLOOKUP($A172,'[39]Sales Summary Navy'!$B:$O,9,0),0)</f>
        <v>137.56</v>
      </c>
      <c r="L172" s="92">
        <f>IFERROR(VLOOKUP($A172,'[39]Sales Summary Navy'!$B:$O,10,0),0)</f>
        <v>130.32</v>
      </c>
      <c r="M172" s="92">
        <f>IFERROR(VLOOKUP($A172,'[39]Sales Summary Navy'!$B:$O,11,0),0)</f>
        <v>72.400000000000006</v>
      </c>
      <c r="N172" s="92">
        <f>IFERROR(VLOOKUP($A172,'[39]Sales Summary Navy'!$B:$O,12,0),0)</f>
        <v>50.68</v>
      </c>
      <c r="O172" s="92">
        <f>IFERROR(VLOOKUP($A172,'[39]Sales Summary Navy'!$B:$O,13,0),0)</f>
        <v>57.92</v>
      </c>
      <c r="P172" s="92">
        <f>IFERROR(VLOOKUP($A172,'[39]Sales Summary Navy'!$B:$O,14,0),0)</f>
        <v>50.68</v>
      </c>
      <c r="Q172" s="145">
        <f t="shared" si="62"/>
        <v>1274.8400000000001</v>
      </c>
      <c r="R172" s="146" t="s">
        <v>101</v>
      </c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7"/>
      <c r="AG172" s="97"/>
      <c r="AH172" s="42"/>
      <c r="AL172" s="377"/>
    </row>
    <row r="173" spans="1:16378" ht="15">
      <c r="A173" s="147"/>
      <c r="B173" s="37"/>
      <c r="Q173" s="148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L173" s="374">
        <f>+SUM(AL162:AL172)</f>
        <v>4925.1536414509956</v>
      </c>
    </row>
    <row r="174" spans="1:16378" s="100" customFormat="1" ht="13.5" thickBot="1">
      <c r="A174" s="102"/>
      <c r="B174" s="58" t="s">
        <v>179</v>
      </c>
      <c r="C174" s="58"/>
      <c r="E174" s="60">
        <f t="shared" ref="E174:Q174" si="63">SUM(E162:E173)</f>
        <v>48591.47</v>
      </c>
      <c r="F174" s="60">
        <f t="shared" si="63"/>
        <v>42135.399999999994</v>
      </c>
      <c r="G174" s="60">
        <f t="shared" si="63"/>
        <v>53328.729999999996</v>
      </c>
      <c r="H174" s="60">
        <f t="shared" si="63"/>
        <v>57412.78</v>
      </c>
      <c r="I174" s="60">
        <f t="shared" si="63"/>
        <v>68385.059999999983</v>
      </c>
      <c r="J174" s="60">
        <f t="shared" si="63"/>
        <v>44206.91</v>
      </c>
      <c r="K174" s="60">
        <f t="shared" si="63"/>
        <v>52855.26999999999</v>
      </c>
      <c r="L174" s="60">
        <f t="shared" si="63"/>
        <v>51456.109999999986</v>
      </c>
      <c r="M174" s="60">
        <f t="shared" si="63"/>
        <v>46830.73</v>
      </c>
      <c r="N174" s="60">
        <f t="shared" si="63"/>
        <v>51421.409999999996</v>
      </c>
      <c r="O174" s="60">
        <f t="shared" si="63"/>
        <v>52765.979999999996</v>
      </c>
      <c r="P174" s="60">
        <f t="shared" si="63"/>
        <v>51179.31</v>
      </c>
      <c r="Q174" s="60">
        <f t="shared" si="63"/>
        <v>620569.1599999998</v>
      </c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>
        <f>SUM(AE162:AE173)</f>
        <v>4925.1536414509956</v>
      </c>
      <c r="AF174" s="140"/>
      <c r="AG174" s="140"/>
      <c r="AH174" s="140"/>
    </row>
    <row r="175" spans="1:16378">
      <c r="A175" s="66"/>
      <c r="B175" s="67"/>
      <c r="C175" s="67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  <c r="CSP175" s="2"/>
      <c r="CSQ175" s="2"/>
      <c r="CSR175" s="2"/>
      <c r="CSS175" s="2"/>
      <c r="CST175" s="2"/>
      <c r="CSU175" s="2"/>
      <c r="CSV175" s="2"/>
      <c r="CSW175" s="2"/>
      <c r="CSX175" s="2"/>
      <c r="CSY175" s="2"/>
      <c r="CSZ175" s="2"/>
      <c r="CTA175" s="2"/>
      <c r="CTB175" s="2"/>
      <c r="CTC175" s="2"/>
      <c r="CTD175" s="2"/>
      <c r="CTE175" s="2"/>
      <c r="CTF175" s="2"/>
      <c r="CTG175" s="2"/>
      <c r="CTH175" s="2"/>
      <c r="CTI175" s="2"/>
      <c r="CTJ175" s="2"/>
      <c r="CTK175" s="2"/>
      <c r="CTL175" s="2"/>
      <c r="CTM175" s="2"/>
      <c r="CTN175" s="2"/>
      <c r="CTO175" s="2"/>
      <c r="CTP175" s="2"/>
      <c r="CTQ175" s="2"/>
      <c r="CTR175" s="2"/>
      <c r="CTS175" s="2"/>
      <c r="CTT175" s="2"/>
      <c r="CTU175" s="2"/>
      <c r="CTV175" s="2"/>
      <c r="CTW175" s="2"/>
      <c r="CTX175" s="2"/>
      <c r="CTY175" s="2"/>
      <c r="CTZ175" s="2"/>
      <c r="CUA175" s="2"/>
      <c r="CUB175" s="2"/>
      <c r="CUC175" s="2"/>
      <c r="CUD175" s="2"/>
      <c r="CUE175" s="2"/>
      <c r="CUF175" s="2"/>
      <c r="CUG175" s="2"/>
      <c r="CUH175" s="2"/>
      <c r="CUI175" s="2"/>
      <c r="CUJ175" s="2"/>
      <c r="CUK175" s="2"/>
      <c r="CUL175" s="2"/>
      <c r="CUM175" s="2"/>
      <c r="CUN175" s="2"/>
      <c r="CUO175" s="2"/>
      <c r="CUP175" s="2"/>
      <c r="CUQ175" s="2"/>
      <c r="CUR175" s="2"/>
      <c r="CUS175" s="2"/>
      <c r="CUT175" s="2"/>
      <c r="CUU175" s="2"/>
      <c r="CUV175" s="2"/>
      <c r="CUW175" s="2"/>
      <c r="CUX175" s="2"/>
      <c r="CUY175" s="2"/>
      <c r="CUZ175" s="2"/>
      <c r="CVA175" s="2"/>
      <c r="CVB175" s="2"/>
      <c r="CVC175" s="2"/>
      <c r="CVD175" s="2"/>
      <c r="CVE175" s="2"/>
      <c r="CVF175" s="2"/>
      <c r="CVG175" s="2"/>
      <c r="CVH175" s="2"/>
      <c r="CVI175" s="2"/>
      <c r="CVJ175" s="2"/>
      <c r="CVK175" s="2"/>
      <c r="CVL175" s="2"/>
      <c r="CVM175" s="2"/>
      <c r="CVN175" s="2"/>
      <c r="CVO175" s="2"/>
      <c r="CVP175" s="2"/>
      <c r="CVQ175" s="2"/>
      <c r="CVR175" s="2"/>
      <c r="CVS175" s="2"/>
      <c r="CVT175" s="2"/>
      <c r="CVU175" s="2"/>
      <c r="CVV175" s="2"/>
      <c r="CVW175" s="2"/>
      <c r="CVX175" s="2"/>
      <c r="CVY175" s="2"/>
      <c r="CVZ175" s="2"/>
      <c r="CWA175" s="2"/>
      <c r="CWB175" s="2"/>
      <c r="CWC175" s="2"/>
      <c r="CWD175" s="2"/>
      <c r="CWE175" s="2"/>
      <c r="CWF175" s="2"/>
      <c r="CWG175" s="2"/>
      <c r="CWH175" s="2"/>
      <c r="CWI175" s="2"/>
      <c r="CWJ175" s="2"/>
      <c r="CWK175" s="2"/>
      <c r="CWL175" s="2"/>
      <c r="CWM175" s="2"/>
      <c r="CWN175" s="2"/>
      <c r="CWO175" s="2"/>
      <c r="CWP175" s="2"/>
      <c r="CWQ175" s="2"/>
      <c r="CWR175" s="2"/>
      <c r="CWS175" s="2"/>
      <c r="CWT175" s="2"/>
      <c r="CWU175" s="2"/>
      <c r="CWV175" s="2"/>
      <c r="CWW175" s="2"/>
      <c r="CWX175" s="2"/>
      <c r="CWY175" s="2"/>
      <c r="CWZ175" s="2"/>
      <c r="CXA175" s="2"/>
      <c r="CXB175" s="2"/>
      <c r="CXC175" s="2"/>
      <c r="CXD175" s="2"/>
      <c r="CXE175" s="2"/>
      <c r="CXF175" s="2"/>
      <c r="CXG175" s="2"/>
      <c r="CXH175" s="2"/>
      <c r="CXI175" s="2"/>
      <c r="CXJ175" s="2"/>
      <c r="CXK175" s="2"/>
      <c r="CXL175" s="2"/>
      <c r="CXM175" s="2"/>
      <c r="CXN175" s="2"/>
      <c r="CXO175" s="2"/>
      <c r="CXP175" s="2"/>
      <c r="CXQ175" s="2"/>
      <c r="CXR175" s="2"/>
      <c r="CXS175" s="2"/>
      <c r="CXT175" s="2"/>
      <c r="CXU175" s="2"/>
      <c r="CXV175" s="2"/>
      <c r="CXW175" s="2"/>
      <c r="CXX175" s="2"/>
      <c r="CXY175" s="2"/>
      <c r="CXZ175" s="2"/>
      <c r="CYA175" s="2"/>
      <c r="CYB175" s="2"/>
      <c r="CYC175" s="2"/>
      <c r="CYD175" s="2"/>
      <c r="CYE175" s="2"/>
      <c r="CYF175" s="2"/>
      <c r="CYG175" s="2"/>
      <c r="CYH175" s="2"/>
      <c r="CYI175" s="2"/>
      <c r="CYJ175" s="2"/>
      <c r="CYK175" s="2"/>
      <c r="CYL175" s="2"/>
      <c r="CYM175" s="2"/>
      <c r="CYN175" s="2"/>
      <c r="CYO175" s="2"/>
      <c r="CYP175" s="2"/>
      <c r="CYQ175" s="2"/>
      <c r="CYR175" s="2"/>
      <c r="CYS175" s="2"/>
      <c r="CYT175" s="2"/>
      <c r="CYU175" s="2"/>
      <c r="CYV175" s="2"/>
      <c r="CYW175" s="2"/>
      <c r="CYX175" s="2"/>
      <c r="CYY175" s="2"/>
      <c r="CYZ175" s="2"/>
      <c r="CZA175" s="2"/>
      <c r="CZB175" s="2"/>
      <c r="CZC175" s="2"/>
      <c r="CZD175" s="2"/>
      <c r="CZE175" s="2"/>
      <c r="CZF175" s="2"/>
      <c r="CZG175" s="2"/>
      <c r="CZH175" s="2"/>
      <c r="CZI175" s="2"/>
      <c r="CZJ175" s="2"/>
      <c r="CZK175" s="2"/>
      <c r="CZL175" s="2"/>
      <c r="CZM175" s="2"/>
      <c r="CZN175" s="2"/>
      <c r="CZO175" s="2"/>
      <c r="CZP175" s="2"/>
      <c r="CZQ175" s="2"/>
      <c r="CZR175" s="2"/>
      <c r="CZS175" s="2"/>
      <c r="CZT175" s="2"/>
      <c r="CZU175" s="2"/>
      <c r="CZV175" s="2"/>
      <c r="CZW175" s="2"/>
      <c r="CZX175" s="2"/>
      <c r="CZY175" s="2"/>
      <c r="CZZ175" s="2"/>
      <c r="DAA175" s="2"/>
      <c r="DAB175" s="2"/>
      <c r="DAC175" s="2"/>
      <c r="DAD175" s="2"/>
      <c r="DAE175" s="2"/>
      <c r="DAF175" s="2"/>
      <c r="DAG175" s="2"/>
      <c r="DAH175" s="2"/>
      <c r="DAI175" s="2"/>
      <c r="DAJ175" s="2"/>
      <c r="DAK175" s="2"/>
      <c r="DAL175" s="2"/>
      <c r="DAM175" s="2"/>
      <c r="DAN175" s="2"/>
      <c r="DAO175" s="2"/>
      <c r="DAP175" s="2"/>
      <c r="DAQ175" s="2"/>
      <c r="DAR175" s="2"/>
      <c r="DAS175" s="2"/>
      <c r="DAT175" s="2"/>
      <c r="DAU175" s="2"/>
      <c r="DAV175" s="2"/>
      <c r="DAW175" s="2"/>
      <c r="DAX175" s="2"/>
      <c r="DAY175" s="2"/>
      <c r="DAZ175" s="2"/>
      <c r="DBA175" s="2"/>
      <c r="DBB175" s="2"/>
      <c r="DBC175" s="2"/>
      <c r="DBD175" s="2"/>
      <c r="DBE175" s="2"/>
      <c r="DBF175" s="2"/>
      <c r="DBG175" s="2"/>
      <c r="DBH175" s="2"/>
      <c r="DBI175" s="2"/>
      <c r="DBJ175" s="2"/>
      <c r="DBK175" s="2"/>
      <c r="DBL175" s="2"/>
      <c r="DBM175" s="2"/>
      <c r="DBN175" s="2"/>
      <c r="DBO175" s="2"/>
      <c r="DBP175" s="2"/>
      <c r="DBQ175" s="2"/>
      <c r="DBR175" s="2"/>
      <c r="DBS175" s="2"/>
      <c r="DBT175" s="2"/>
      <c r="DBU175" s="2"/>
      <c r="DBV175" s="2"/>
      <c r="DBW175" s="2"/>
      <c r="DBX175" s="2"/>
      <c r="DBY175" s="2"/>
      <c r="DBZ175" s="2"/>
      <c r="DCA175" s="2"/>
      <c r="DCB175" s="2"/>
      <c r="DCC175" s="2"/>
      <c r="DCD175" s="2"/>
      <c r="DCE175" s="2"/>
      <c r="DCF175" s="2"/>
      <c r="DCG175" s="2"/>
      <c r="DCH175" s="2"/>
      <c r="DCI175" s="2"/>
      <c r="DCJ175" s="2"/>
      <c r="DCK175" s="2"/>
      <c r="DCL175" s="2"/>
      <c r="DCM175" s="2"/>
      <c r="DCN175" s="2"/>
      <c r="DCO175" s="2"/>
      <c r="DCP175" s="2"/>
      <c r="DCQ175" s="2"/>
      <c r="DCR175" s="2"/>
      <c r="DCS175" s="2"/>
      <c r="DCT175" s="2"/>
      <c r="DCU175" s="2"/>
      <c r="DCV175" s="2"/>
      <c r="DCW175" s="2"/>
      <c r="DCX175" s="2"/>
      <c r="DCY175" s="2"/>
      <c r="DCZ175" s="2"/>
      <c r="DDA175" s="2"/>
      <c r="DDB175" s="2"/>
      <c r="DDC175" s="2"/>
      <c r="DDD175" s="2"/>
      <c r="DDE175" s="2"/>
      <c r="DDF175" s="2"/>
      <c r="DDG175" s="2"/>
      <c r="DDH175" s="2"/>
      <c r="DDI175" s="2"/>
      <c r="DDJ175" s="2"/>
      <c r="DDK175" s="2"/>
      <c r="DDL175" s="2"/>
      <c r="DDM175" s="2"/>
      <c r="DDN175" s="2"/>
      <c r="DDO175" s="2"/>
      <c r="DDP175" s="2"/>
      <c r="DDQ175" s="2"/>
      <c r="DDR175" s="2"/>
      <c r="DDS175" s="2"/>
      <c r="DDT175" s="2"/>
      <c r="DDU175" s="2"/>
      <c r="DDV175" s="2"/>
      <c r="DDW175" s="2"/>
      <c r="DDX175" s="2"/>
      <c r="DDY175" s="2"/>
      <c r="DDZ175" s="2"/>
      <c r="DEA175" s="2"/>
      <c r="DEB175" s="2"/>
      <c r="DEC175" s="2"/>
      <c r="DED175" s="2"/>
      <c r="DEE175" s="2"/>
      <c r="DEF175" s="2"/>
      <c r="DEG175" s="2"/>
      <c r="DEH175" s="2"/>
      <c r="DEI175" s="2"/>
      <c r="DEJ175" s="2"/>
      <c r="DEK175" s="2"/>
      <c r="DEL175" s="2"/>
      <c r="DEM175" s="2"/>
      <c r="DEN175" s="2"/>
      <c r="DEO175" s="2"/>
      <c r="DEP175" s="2"/>
      <c r="DEQ175" s="2"/>
      <c r="DER175" s="2"/>
      <c r="DES175" s="2"/>
      <c r="DET175" s="2"/>
      <c r="DEU175" s="2"/>
      <c r="DEV175" s="2"/>
      <c r="DEW175" s="2"/>
      <c r="DEX175" s="2"/>
      <c r="DEY175" s="2"/>
      <c r="DEZ175" s="2"/>
      <c r="DFA175" s="2"/>
      <c r="DFB175" s="2"/>
      <c r="DFC175" s="2"/>
      <c r="DFD175" s="2"/>
      <c r="DFE175" s="2"/>
      <c r="DFF175" s="2"/>
      <c r="DFG175" s="2"/>
      <c r="DFH175" s="2"/>
      <c r="DFI175" s="2"/>
      <c r="DFJ175" s="2"/>
      <c r="DFK175" s="2"/>
      <c r="DFL175" s="2"/>
      <c r="DFM175" s="2"/>
      <c r="DFN175" s="2"/>
      <c r="DFO175" s="2"/>
      <c r="DFP175" s="2"/>
      <c r="DFQ175" s="2"/>
      <c r="DFR175" s="2"/>
      <c r="DFS175" s="2"/>
      <c r="DFT175" s="2"/>
      <c r="DFU175" s="2"/>
      <c r="DFV175" s="2"/>
      <c r="DFW175" s="2"/>
      <c r="DFX175" s="2"/>
      <c r="DFY175" s="2"/>
      <c r="DFZ175" s="2"/>
      <c r="DGA175" s="2"/>
      <c r="DGB175" s="2"/>
      <c r="DGC175" s="2"/>
      <c r="DGD175" s="2"/>
      <c r="DGE175" s="2"/>
      <c r="DGF175" s="2"/>
      <c r="DGG175" s="2"/>
      <c r="DGH175" s="2"/>
      <c r="DGI175" s="2"/>
      <c r="DGJ175" s="2"/>
      <c r="DGK175" s="2"/>
      <c r="DGL175" s="2"/>
      <c r="DGM175" s="2"/>
      <c r="DGN175" s="2"/>
      <c r="DGO175" s="2"/>
      <c r="DGP175" s="2"/>
      <c r="DGQ175" s="2"/>
      <c r="DGR175" s="2"/>
      <c r="DGS175" s="2"/>
      <c r="DGT175" s="2"/>
      <c r="DGU175" s="2"/>
      <c r="DGV175" s="2"/>
      <c r="DGW175" s="2"/>
      <c r="DGX175" s="2"/>
      <c r="DGY175" s="2"/>
      <c r="DGZ175" s="2"/>
      <c r="DHA175" s="2"/>
      <c r="DHB175" s="2"/>
      <c r="DHC175" s="2"/>
      <c r="DHD175" s="2"/>
      <c r="DHE175" s="2"/>
      <c r="DHF175" s="2"/>
      <c r="DHG175" s="2"/>
      <c r="DHH175" s="2"/>
      <c r="DHI175" s="2"/>
      <c r="DHJ175" s="2"/>
      <c r="DHK175" s="2"/>
      <c r="DHL175" s="2"/>
      <c r="DHM175" s="2"/>
      <c r="DHN175" s="2"/>
      <c r="DHO175" s="2"/>
      <c r="DHP175" s="2"/>
      <c r="DHQ175" s="2"/>
      <c r="DHR175" s="2"/>
      <c r="DHS175" s="2"/>
      <c r="DHT175" s="2"/>
      <c r="DHU175" s="2"/>
      <c r="DHV175" s="2"/>
      <c r="DHW175" s="2"/>
      <c r="DHX175" s="2"/>
      <c r="DHY175" s="2"/>
      <c r="DHZ175" s="2"/>
      <c r="DIA175" s="2"/>
      <c r="DIB175" s="2"/>
      <c r="DIC175" s="2"/>
      <c r="DID175" s="2"/>
      <c r="DIE175" s="2"/>
      <c r="DIF175" s="2"/>
      <c r="DIG175" s="2"/>
      <c r="DIH175" s="2"/>
      <c r="DII175" s="2"/>
      <c r="DIJ175" s="2"/>
      <c r="DIK175" s="2"/>
      <c r="DIL175" s="2"/>
      <c r="DIM175" s="2"/>
      <c r="DIN175" s="2"/>
      <c r="DIO175" s="2"/>
      <c r="DIP175" s="2"/>
      <c r="DIQ175" s="2"/>
      <c r="DIR175" s="2"/>
      <c r="DIS175" s="2"/>
      <c r="DIT175" s="2"/>
      <c r="DIU175" s="2"/>
      <c r="DIV175" s="2"/>
      <c r="DIW175" s="2"/>
      <c r="DIX175" s="2"/>
      <c r="DIY175" s="2"/>
      <c r="DIZ175" s="2"/>
      <c r="DJA175" s="2"/>
      <c r="DJB175" s="2"/>
      <c r="DJC175" s="2"/>
      <c r="DJD175" s="2"/>
      <c r="DJE175" s="2"/>
      <c r="DJF175" s="2"/>
      <c r="DJG175" s="2"/>
      <c r="DJH175" s="2"/>
      <c r="DJI175" s="2"/>
      <c r="DJJ175" s="2"/>
      <c r="DJK175" s="2"/>
      <c r="DJL175" s="2"/>
      <c r="DJM175" s="2"/>
      <c r="DJN175" s="2"/>
      <c r="DJO175" s="2"/>
      <c r="DJP175" s="2"/>
      <c r="DJQ175" s="2"/>
      <c r="DJR175" s="2"/>
      <c r="DJS175" s="2"/>
      <c r="DJT175" s="2"/>
      <c r="DJU175" s="2"/>
      <c r="DJV175" s="2"/>
      <c r="DJW175" s="2"/>
      <c r="DJX175" s="2"/>
      <c r="DJY175" s="2"/>
      <c r="DJZ175" s="2"/>
      <c r="DKA175" s="2"/>
      <c r="DKB175" s="2"/>
      <c r="DKC175" s="2"/>
      <c r="DKD175" s="2"/>
      <c r="DKE175" s="2"/>
      <c r="DKF175" s="2"/>
      <c r="DKG175" s="2"/>
      <c r="DKH175" s="2"/>
      <c r="DKI175" s="2"/>
      <c r="DKJ175" s="2"/>
      <c r="DKK175" s="2"/>
      <c r="DKL175" s="2"/>
      <c r="DKM175" s="2"/>
      <c r="DKN175" s="2"/>
      <c r="DKO175" s="2"/>
      <c r="DKP175" s="2"/>
      <c r="DKQ175" s="2"/>
      <c r="DKR175" s="2"/>
      <c r="DKS175" s="2"/>
      <c r="DKT175" s="2"/>
      <c r="DKU175" s="2"/>
      <c r="DKV175" s="2"/>
      <c r="DKW175" s="2"/>
      <c r="DKX175" s="2"/>
      <c r="DKY175" s="2"/>
      <c r="DKZ175" s="2"/>
      <c r="DLA175" s="2"/>
      <c r="DLB175" s="2"/>
      <c r="DLC175" s="2"/>
      <c r="DLD175" s="2"/>
      <c r="DLE175" s="2"/>
      <c r="DLF175" s="2"/>
      <c r="DLG175" s="2"/>
      <c r="DLH175" s="2"/>
      <c r="DLI175" s="2"/>
      <c r="DLJ175" s="2"/>
      <c r="DLK175" s="2"/>
      <c r="DLL175" s="2"/>
      <c r="DLM175" s="2"/>
      <c r="DLN175" s="2"/>
      <c r="DLO175" s="2"/>
      <c r="DLP175" s="2"/>
      <c r="DLQ175" s="2"/>
      <c r="DLR175" s="2"/>
      <c r="DLS175" s="2"/>
      <c r="DLT175" s="2"/>
      <c r="DLU175" s="2"/>
      <c r="DLV175" s="2"/>
      <c r="DLW175" s="2"/>
      <c r="DLX175" s="2"/>
      <c r="DLY175" s="2"/>
      <c r="DLZ175" s="2"/>
      <c r="DMA175" s="2"/>
      <c r="DMB175" s="2"/>
      <c r="DMC175" s="2"/>
      <c r="DMD175" s="2"/>
      <c r="DME175" s="2"/>
      <c r="DMF175" s="2"/>
      <c r="DMG175" s="2"/>
      <c r="DMH175" s="2"/>
      <c r="DMI175" s="2"/>
      <c r="DMJ175" s="2"/>
      <c r="DMK175" s="2"/>
      <c r="DML175" s="2"/>
      <c r="DMM175" s="2"/>
      <c r="DMN175" s="2"/>
      <c r="DMO175" s="2"/>
      <c r="DMP175" s="2"/>
      <c r="DMQ175" s="2"/>
      <c r="DMR175" s="2"/>
      <c r="DMS175" s="2"/>
      <c r="DMT175" s="2"/>
      <c r="DMU175" s="2"/>
      <c r="DMV175" s="2"/>
      <c r="DMW175" s="2"/>
      <c r="DMX175" s="2"/>
      <c r="DMY175" s="2"/>
      <c r="DMZ175" s="2"/>
      <c r="DNA175" s="2"/>
      <c r="DNB175" s="2"/>
      <c r="DNC175" s="2"/>
      <c r="DND175" s="2"/>
      <c r="DNE175" s="2"/>
      <c r="DNF175" s="2"/>
      <c r="DNG175" s="2"/>
      <c r="DNH175" s="2"/>
      <c r="DNI175" s="2"/>
      <c r="DNJ175" s="2"/>
      <c r="DNK175" s="2"/>
      <c r="DNL175" s="2"/>
      <c r="DNM175" s="2"/>
      <c r="DNN175" s="2"/>
      <c r="DNO175" s="2"/>
      <c r="DNP175" s="2"/>
      <c r="DNQ175" s="2"/>
      <c r="DNR175" s="2"/>
      <c r="DNS175" s="2"/>
      <c r="DNT175" s="2"/>
      <c r="DNU175" s="2"/>
      <c r="DNV175" s="2"/>
      <c r="DNW175" s="2"/>
      <c r="DNX175" s="2"/>
      <c r="DNY175" s="2"/>
      <c r="DNZ175" s="2"/>
      <c r="DOA175" s="2"/>
      <c r="DOB175" s="2"/>
      <c r="DOC175" s="2"/>
      <c r="DOD175" s="2"/>
      <c r="DOE175" s="2"/>
      <c r="DOF175" s="2"/>
      <c r="DOG175" s="2"/>
      <c r="DOH175" s="2"/>
      <c r="DOI175" s="2"/>
      <c r="DOJ175" s="2"/>
      <c r="DOK175" s="2"/>
      <c r="DOL175" s="2"/>
      <c r="DOM175" s="2"/>
      <c r="DON175" s="2"/>
      <c r="DOO175" s="2"/>
      <c r="DOP175" s="2"/>
      <c r="DOQ175" s="2"/>
      <c r="DOR175" s="2"/>
      <c r="DOS175" s="2"/>
      <c r="DOT175" s="2"/>
      <c r="DOU175" s="2"/>
      <c r="DOV175" s="2"/>
      <c r="DOW175" s="2"/>
      <c r="DOX175" s="2"/>
      <c r="DOY175" s="2"/>
      <c r="DOZ175" s="2"/>
      <c r="DPA175" s="2"/>
      <c r="DPB175" s="2"/>
      <c r="DPC175" s="2"/>
      <c r="DPD175" s="2"/>
      <c r="DPE175" s="2"/>
      <c r="DPF175" s="2"/>
      <c r="DPG175" s="2"/>
      <c r="DPH175" s="2"/>
      <c r="DPI175" s="2"/>
      <c r="DPJ175" s="2"/>
      <c r="DPK175" s="2"/>
      <c r="DPL175" s="2"/>
      <c r="DPM175" s="2"/>
      <c r="DPN175" s="2"/>
      <c r="DPO175" s="2"/>
      <c r="DPP175" s="2"/>
      <c r="DPQ175" s="2"/>
      <c r="DPR175" s="2"/>
      <c r="DPS175" s="2"/>
      <c r="DPT175" s="2"/>
      <c r="DPU175" s="2"/>
      <c r="DPV175" s="2"/>
      <c r="DPW175" s="2"/>
      <c r="DPX175" s="2"/>
      <c r="DPY175" s="2"/>
      <c r="DPZ175" s="2"/>
      <c r="DQA175" s="2"/>
      <c r="DQB175" s="2"/>
      <c r="DQC175" s="2"/>
      <c r="DQD175" s="2"/>
      <c r="DQE175" s="2"/>
      <c r="DQF175" s="2"/>
      <c r="DQG175" s="2"/>
      <c r="DQH175" s="2"/>
      <c r="DQI175" s="2"/>
      <c r="DQJ175" s="2"/>
      <c r="DQK175" s="2"/>
      <c r="DQL175" s="2"/>
      <c r="DQM175" s="2"/>
      <c r="DQN175" s="2"/>
      <c r="DQO175" s="2"/>
      <c r="DQP175" s="2"/>
      <c r="DQQ175" s="2"/>
      <c r="DQR175" s="2"/>
      <c r="DQS175" s="2"/>
      <c r="DQT175" s="2"/>
      <c r="DQU175" s="2"/>
      <c r="DQV175" s="2"/>
      <c r="DQW175" s="2"/>
      <c r="DQX175" s="2"/>
      <c r="DQY175" s="2"/>
      <c r="DQZ175" s="2"/>
      <c r="DRA175" s="2"/>
      <c r="DRB175" s="2"/>
      <c r="DRC175" s="2"/>
      <c r="DRD175" s="2"/>
      <c r="DRE175" s="2"/>
      <c r="DRF175" s="2"/>
      <c r="DRG175" s="2"/>
      <c r="DRH175" s="2"/>
      <c r="DRI175" s="2"/>
      <c r="DRJ175" s="2"/>
      <c r="DRK175" s="2"/>
      <c r="DRL175" s="2"/>
      <c r="DRM175" s="2"/>
      <c r="DRN175" s="2"/>
      <c r="DRO175" s="2"/>
      <c r="DRP175" s="2"/>
      <c r="DRQ175" s="2"/>
      <c r="DRR175" s="2"/>
      <c r="DRS175" s="2"/>
      <c r="DRT175" s="2"/>
      <c r="DRU175" s="2"/>
      <c r="DRV175" s="2"/>
      <c r="DRW175" s="2"/>
      <c r="DRX175" s="2"/>
      <c r="DRY175" s="2"/>
      <c r="DRZ175" s="2"/>
      <c r="DSA175" s="2"/>
      <c r="DSB175" s="2"/>
      <c r="DSC175" s="2"/>
      <c r="DSD175" s="2"/>
      <c r="DSE175" s="2"/>
      <c r="DSF175" s="2"/>
      <c r="DSG175" s="2"/>
      <c r="DSH175" s="2"/>
      <c r="DSI175" s="2"/>
      <c r="DSJ175" s="2"/>
      <c r="DSK175" s="2"/>
      <c r="DSL175" s="2"/>
      <c r="DSM175" s="2"/>
      <c r="DSN175" s="2"/>
      <c r="DSO175" s="2"/>
      <c r="DSP175" s="2"/>
      <c r="DSQ175" s="2"/>
      <c r="DSR175" s="2"/>
      <c r="DSS175" s="2"/>
      <c r="DST175" s="2"/>
      <c r="DSU175" s="2"/>
      <c r="DSV175" s="2"/>
      <c r="DSW175" s="2"/>
      <c r="DSX175" s="2"/>
      <c r="DSY175" s="2"/>
      <c r="DSZ175" s="2"/>
      <c r="DTA175" s="2"/>
      <c r="DTB175" s="2"/>
      <c r="DTC175" s="2"/>
      <c r="DTD175" s="2"/>
      <c r="DTE175" s="2"/>
      <c r="DTF175" s="2"/>
      <c r="DTG175" s="2"/>
      <c r="DTH175" s="2"/>
      <c r="DTI175" s="2"/>
      <c r="DTJ175" s="2"/>
      <c r="DTK175" s="2"/>
      <c r="DTL175" s="2"/>
      <c r="DTM175" s="2"/>
      <c r="DTN175" s="2"/>
      <c r="DTO175" s="2"/>
      <c r="DTP175" s="2"/>
      <c r="DTQ175" s="2"/>
      <c r="DTR175" s="2"/>
      <c r="DTS175" s="2"/>
      <c r="DTT175" s="2"/>
      <c r="DTU175" s="2"/>
      <c r="DTV175" s="2"/>
      <c r="DTW175" s="2"/>
      <c r="DTX175" s="2"/>
      <c r="DTY175" s="2"/>
      <c r="DTZ175" s="2"/>
      <c r="DUA175" s="2"/>
      <c r="DUB175" s="2"/>
      <c r="DUC175" s="2"/>
      <c r="DUD175" s="2"/>
      <c r="DUE175" s="2"/>
      <c r="DUF175" s="2"/>
      <c r="DUG175" s="2"/>
      <c r="DUH175" s="2"/>
      <c r="DUI175" s="2"/>
      <c r="DUJ175" s="2"/>
      <c r="DUK175" s="2"/>
      <c r="DUL175" s="2"/>
      <c r="DUM175" s="2"/>
      <c r="DUN175" s="2"/>
      <c r="DUO175" s="2"/>
      <c r="DUP175" s="2"/>
      <c r="DUQ175" s="2"/>
      <c r="DUR175" s="2"/>
      <c r="DUS175" s="2"/>
      <c r="DUT175" s="2"/>
      <c r="DUU175" s="2"/>
      <c r="DUV175" s="2"/>
      <c r="DUW175" s="2"/>
      <c r="DUX175" s="2"/>
      <c r="DUY175" s="2"/>
      <c r="DUZ175" s="2"/>
      <c r="DVA175" s="2"/>
      <c r="DVB175" s="2"/>
      <c r="DVC175" s="2"/>
      <c r="DVD175" s="2"/>
      <c r="DVE175" s="2"/>
      <c r="DVF175" s="2"/>
      <c r="DVG175" s="2"/>
      <c r="DVH175" s="2"/>
      <c r="DVI175" s="2"/>
      <c r="DVJ175" s="2"/>
      <c r="DVK175" s="2"/>
      <c r="DVL175" s="2"/>
      <c r="DVM175" s="2"/>
      <c r="DVN175" s="2"/>
      <c r="DVO175" s="2"/>
      <c r="DVP175" s="2"/>
      <c r="DVQ175" s="2"/>
      <c r="DVR175" s="2"/>
      <c r="DVS175" s="2"/>
      <c r="DVT175" s="2"/>
      <c r="DVU175" s="2"/>
      <c r="DVV175" s="2"/>
      <c r="DVW175" s="2"/>
      <c r="DVX175" s="2"/>
      <c r="DVY175" s="2"/>
      <c r="DVZ175" s="2"/>
      <c r="DWA175" s="2"/>
      <c r="DWB175" s="2"/>
      <c r="DWC175" s="2"/>
      <c r="DWD175" s="2"/>
      <c r="DWE175" s="2"/>
      <c r="DWF175" s="2"/>
      <c r="DWG175" s="2"/>
      <c r="DWH175" s="2"/>
      <c r="DWI175" s="2"/>
      <c r="DWJ175" s="2"/>
      <c r="DWK175" s="2"/>
      <c r="DWL175" s="2"/>
      <c r="DWM175" s="2"/>
      <c r="DWN175" s="2"/>
      <c r="DWO175" s="2"/>
      <c r="DWP175" s="2"/>
      <c r="DWQ175" s="2"/>
      <c r="DWR175" s="2"/>
      <c r="DWS175" s="2"/>
      <c r="DWT175" s="2"/>
      <c r="DWU175" s="2"/>
      <c r="DWV175" s="2"/>
      <c r="DWW175" s="2"/>
      <c r="DWX175" s="2"/>
      <c r="DWY175" s="2"/>
      <c r="DWZ175" s="2"/>
      <c r="DXA175" s="2"/>
      <c r="DXB175" s="2"/>
      <c r="DXC175" s="2"/>
      <c r="DXD175" s="2"/>
      <c r="DXE175" s="2"/>
      <c r="DXF175" s="2"/>
      <c r="DXG175" s="2"/>
      <c r="DXH175" s="2"/>
      <c r="DXI175" s="2"/>
      <c r="DXJ175" s="2"/>
      <c r="DXK175" s="2"/>
      <c r="DXL175" s="2"/>
      <c r="DXM175" s="2"/>
      <c r="DXN175" s="2"/>
      <c r="DXO175" s="2"/>
      <c r="DXP175" s="2"/>
      <c r="DXQ175" s="2"/>
      <c r="DXR175" s="2"/>
      <c r="DXS175" s="2"/>
      <c r="DXT175" s="2"/>
      <c r="DXU175" s="2"/>
      <c r="DXV175" s="2"/>
      <c r="DXW175" s="2"/>
      <c r="DXX175" s="2"/>
      <c r="DXY175" s="2"/>
      <c r="DXZ175" s="2"/>
      <c r="DYA175" s="2"/>
      <c r="DYB175" s="2"/>
      <c r="DYC175" s="2"/>
      <c r="DYD175" s="2"/>
      <c r="DYE175" s="2"/>
      <c r="DYF175" s="2"/>
      <c r="DYG175" s="2"/>
      <c r="DYH175" s="2"/>
      <c r="DYI175" s="2"/>
      <c r="DYJ175" s="2"/>
      <c r="DYK175" s="2"/>
      <c r="DYL175" s="2"/>
      <c r="DYM175" s="2"/>
      <c r="DYN175" s="2"/>
      <c r="DYO175" s="2"/>
      <c r="DYP175" s="2"/>
      <c r="DYQ175" s="2"/>
      <c r="DYR175" s="2"/>
      <c r="DYS175" s="2"/>
      <c r="DYT175" s="2"/>
      <c r="DYU175" s="2"/>
      <c r="DYV175" s="2"/>
      <c r="DYW175" s="2"/>
      <c r="DYX175" s="2"/>
      <c r="DYY175" s="2"/>
      <c r="DYZ175" s="2"/>
      <c r="DZA175" s="2"/>
      <c r="DZB175" s="2"/>
      <c r="DZC175" s="2"/>
      <c r="DZD175" s="2"/>
      <c r="DZE175" s="2"/>
      <c r="DZF175" s="2"/>
      <c r="DZG175" s="2"/>
      <c r="DZH175" s="2"/>
      <c r="DZI175" s="2"/>
      <c r="DZJ175" s="2"/>
      <c r="DZK175" s="2"/>
      <c r="DZL175" s="2"/>
      <c r="DZM175" s="2"/>
      <c r="DZN175" s="2"/>
      <c r="DZO175" s="2"/>
      <c r="DZP175" s="2"/>
      <c r="DZQ175" s="2"/>
      <c r="DZR175" s="2"/>
      <c r="DZS175" s="2"/>
      <c r="DZT175" s="2"/>
      <c r="DZU175" s="2"/>
      <c r="DZV175" s="2"/>
      <c r="DZW175" s="2"/>
      <c r="DZX175" s="2"/>
      <c r="DZY175" s="2"/>
      <c r="DZZ175" s="2"/>
      <c r="EAA175" s="2"/>
      <c r="EAB175" s="2"/>
      <c r="EAC175" s="2"/>
      <c r="EAD175" s="2"/>
      <c r="EAE175" s="2"/>
      <c r="EAF175" s="2"/>
      <c r="EAG175" s="2"/>
      <c r="EAH175" s="2"/>
      <c r="EAI175" s="2"/>
      <c r="EAJ175" s="2"/>
      <c r="EAK175" s="2"/>
      <c r="EAL175" s="2"/>
      <c r="EAM175" s="2"/>
      <c r="EAN175" s="2"/>
      <c r="EAO175" s="2"/>
      <c r="EAP175" s="2"/>
      <c r="EAQ175" s="2"/>
      <c r="EAR175" s="2"/>
      <c r="EAS175" s="2"/>
      <c r="EAT175" s="2"/>
      <c r="EAU175" s="2"/>
      <c r="EAV175" s="2"/>
      <c r="EAW175" s="2"/>
      <c r="EAX175" s="2"/>
      <c r="EAY175" s="2"/>
      <c r="EAZ175" s="2"/>
      <c r="EBA175" s="2"/>
      <c r="EBB175" s="2"/>
      <c r="EBC175" s="2"/>
      <c r="EBD175" s="2"/>
      <c r="EBE175" s="2"/>
      <c r="EBF175" s="2"/>
      <c r="EBG175" s="2"/>
      <c r="EBH175" s="2"/>
      <c r="EBI175" s="2"/>
      <c r="EBJ175" s="2"/>
      <c r="EBK175" s="2"/>
      <c r="EBL175" s="2"/>
      <c r="EBM175" s="2"/>
      <c r="EBN175" s="2"/>
      <c r="EBO175" s="2"/>
      <c r="EBP175" s="2"/>
      <c r="EBQ175" s="2"/>
      <c r="EBR175" s="2"/>
      <c r="EBS175" s="2"/>
      <c r="EBT175" s="2"/>
      <c r="EBU175" s="2"/>
      <c r="EBV175" s="2"/>
      <c r="EBW175" s="2"/>
      <c r="EBX175" s="2"/>
      <c r="EBY175" s="2"/>
      <c r="EBZ175" s="2"/>
      <c r="ECA175" s="2"/>
      <c r="ECB175" s="2"/>
      <c r="ECC175" s="2"/>
      <c r="ECD175" s="2"/>
      <c r="ECE175" s="2"/>
      <c r="ECF175" s="2"/>
      <c r="ECG175" s="2"/>
      <c r="ECH175" s="2"/>
      <c r="ECI175" s="2"/>
      <c r="ECJ175" s="2"/>
      <c r="ECK175" s="2"/>
      <c r="ECL175" s="2"/>
      <c r="ECM175" s="2"/>
      <c r="ECN175" s="2"/>
      <c r="ECO175" s="2"/>
      <c r="ECP175" s="2"/>
      <c r="ECQ175" s="2"/>
      <c r="ECR175" s="2"/>
      <c r="ECS175" s="2"/>
      <c r="ECT175" s="2"/>
      <c r="ECU175" s="2"/>
      <c r="ECV175" s="2"/>
      <c r="ECW175" s="2"/>
      <c r="ECX175" s="2"/>
      <c r="ECY175" s="2"/>
      <c r="ECZ175" s="2"/>
      <c r="EDA175" s="2"/>
      <c r="EDB175" s="2"/>
      <c r="EDC175" s="2"/>
      <c r="EDD175" s="2"/>
      <c r="EDE175" s="2"/>
      <c r="EDF175" s="2"/>
      <c r="EDG175" s="2"/>
      <c r="EDH175" s="2"/>
      <c r="EDI175" s="2"/>
      <c r="EDJ175" s="2"/>
      <c r="EDK175" s="2"/>
      <c r="EDL175" s="2"/>
      <c r="EDM175" s="2"/>
      <c r="EDN175" s="2"/>
      <c r="EDO175" s="2"/>
      <c r="EDP175" s="2"/>
      <c r="EDQ175" s="2"/>
      <c r="EDR175" s="2"/>
      <c r="EDS175" s="2"/>
      <c r="EDT175" s="2"/>
      <c r="EDU175" s="2"/>
      <c r="EDV175" s="2"/>
      <c r="EDW175" s="2"/>
      <c r="EDX175" s="2"/>
      <c r="EDY175" s="2"/>
      <c r="EDZ175" s="2"/>
      <c r="EEA175" s="2"/>
      <c r="EEB175" s="2"/>
      <c r="EEC175" s="2"/>
      <c r="EED175" s="2"/>
      <c r="EEE175" s="2"/>
      <c r="EEF175" s="2"/>
      <c r="EEG175" s="2"/>
      <c r="EEH175" s="2"/>
      <c r="EEI175" s="2"/>
      <c r="EEJ175" s="2"/>
      <c r="EEK175" s="2"/>
      <c r="EEL175" s="2"/>
      <c r="EEM175" s="2"/>
      <c r="EEN175" s="2"/>
      <c r="EEO175" s="2"/>
      <c r="EEP175" s="2"/>
      <c r="EEQ175" s="2"/>
      <c r="EER175" s="2"/>
      <c r="EES175" s="2"/>
      <c r="EET175" s="2"/>
      <c r="EEU175" s="2"/>
      <c r="EEV175" s="2"/>
      <c r="EEW175" s="2"/>
      <c r="EEX175" s="2"/>
      <c r="EEY175" s="2"/>
      <c r="EEZ175" s="2"/>
      <c r="EFA175" s="2"/>
      <c r="EFB175" s="2"/>
      <c r="EFC175" s="2"/>
      <c r="EFD175" s="2"/>
      <c r="EFE175" s="2"/>
      <c r="EFF175" s="2"/>
      <c r="EFG175" s="2"/>
      <c r="EFH175" s="2"/>
      <c r="EFI175" s="2"/>
      <c r="EFJ175" s="2"/>
      <c r="EFK175" s="2"/>
      <c r="EFL175" s="2"/>
      <c r="EFM175" s="2"/>
      <c r="EFN175" s="2"/>
      <c r="EFO175" s="2"/>
      <c r="EFP175" s="2"/>
      <c r="EFQ175" s="2"/>
      <c r="EFR175" s="2"/>
      <c r="EFS175" s="2"/>
      <c r="EFT175" s="2"/>
      <c r="EFU175" s="2"/>
      <c r="EFV175" s="2"/>
      <c r="EFW175" s="2"/>
      <c r="EFX175" s="2"/>
      <c r="EFY175" s="2"/>
      <c r="EFZ175" s="2"/>
      <c r="EGA175" s="2"/>
      <c r="EGB175" s="2"/>
      <c r="EGC175" s="2"/>
      <c r="EGD175" s="2"/>
      <c r="EGE175" s="2"/>
      <c r="EGF175" s="2"/>
      <c r="EGG175" s="2"/>
      <c r="EGH175" s="2"/>
      <c r="EGI175" s="2"/>
      <c r="EGJ175" s="2"/>
      <c r="EGK175" s="2"/>
      <c r="EGL175" s="2"/>
      <c r="EGM175" s="2"/>
      <c r="EGN175" s="2"/>
      <c r="EGO175" s="2"/>
      <c r="EGP175" s="2"/>
      <c r="EGQ175" s="2"/>
      <c r="EGR175" s="2"/>
      <c r="EGS175" s="2"/>
      <c r="EGT175" s="2"/>
      <c r="EGU175" s="2"/>
      <c r="EGV175" s="2"/>
      <c r="EGW175" s="2"/>
      <c r="EGX175" s="2"/>
      <c r="EGY175" s="2"/>
      <c r="EGZ175" s="2"/>
      <c r="EHA175" s="2"/>
      <c r="EHB175" s="2"/>
      <c r="EHC175" s="2"/>
      <c r="EHD175" s="2"/>
      <c r="EHE175" s="2"/>
      <c r="EHF175" s="2"/>
      <c r="EHG175" s="2"/>
      <c r="EHH175" s="2"/>
      <c r="EHI175" s="2"/>
      <c r="EHJ175" s="2"/>
      <c r="EHK175" s="2"/>
      <c r="EHL175" s="2"/>
      <c r="EHM175" s="2"/>
      <c r="EHN175" s="2"/>
      <c r="EHO175" s="2"/>
      <c r="EHP175" s="2"/>
      <c r="EHQ175" s="2"/>
      <c r="EHR175" s="2"/>
      <c r="EHS175" s="2"/>
      <c r="EHT175" s="2"/>
      <c r="EHU175" s="2"/>
      <c r="EHV175" s="2"/>
      <c r="EHW175" s="2"/>
      <c r="EHX175" s="2"/>
      <c r="EHY175" s="2"/>
      <c r="EHZ175" s="2"/>
      <c r="EIA175" s="2"/>
      <c r="EIB175" s="2"/>
      <c r="EIC175" s="2"/>
      <c r="EID175" s="2"/>
      <c r="EIE175" s="2"/>
      <c r="EIF175" s="2"/>
      <c r="EIG175" s="2"/>
      <c r="EIH175" s="2"/>
      <c r="EII175" s="2"/>
      <c r="EIJ175" s="2"/>
      <c r="EIK175" s="2"/>
      <c r="EIL175" s="2"/>
      <c r="EIM175" s="2"/>
      <c r="EIN175" s="2"/>
      <c r="EIO175" s="2"/>
      <c r="EIP175" s="2"/>
      <c r="EIQ175" s="2"/>
      <c r="EIR175" s="2"/>
      <c r="EIS175" s="2"/>
      <c r="EIT175" s="2"/>
      <c r="EIU175" s="2"/>
      <c r="EIV175" s="2"/>
      <c r="EIW175" s="2"/>
      <c r="EIX175" s="2"/>
      <c r="EIY175" s="2"/>
      <c r="EIZ175" s="2"/>
      <c r="EJA175" s="2"/>
      <c r="EJB175" s="2"/>
      <c r="EJC175" s="2"/>
      <c r="EJD175" s="2"/>
      <c r="EJE175" s="2"/>
      <c r="EJF175" s="2"/>
      <c r="EJG175" s="2"/>
      <c r="EJH175" s="2"/>
      <c r="EJI175" s="2"/>
      <c r="EJJ175" s="2"/>
      <c r="EJK175" s="2"/>
      <c r="EJL175" s="2"/>
      <c r="EJM175" s="2"/>
      <c r="EJN175" s="2"/>
      <c r="EJO175" s="2"/>
      <c r="EJP175" s="2"/>
      <c r="EJQ175" s="2"/>
      <c r="EJR175" s="2"/>
      <c r="EJS175" s="2"/>
      <c r="EJT175" s="2"/>
      <c r="EJU175" s="2"/>
      <c r="EJV175" s="2"/>
      <c r="EJW175" s="2"/>
      <c r="EJX175" s="2"/>
      <c r="EJY175" s="2"/>
      <c r="EJZ175" s="2"/>
      <c r="EKA175" s="2"/>
      <c r="EKB175" s="2"/>
      <c r="EKC175" s="2"/>
      <c r="EKD175" s="2"/>
      <c r="EKE175" s="2"/>
      <c r="EKF175" s="2"/>
      <c r="EKG175" s="2"/>
      <c r="EKH175" s="2"/>
      <c r="EKI175" s="2"/>
      <c r="EKJ175" s="2"/>
      <c r="EKK175" s="2"/>
      <c r="EKL175" s="2"/>
      <c r="EKM175" s="2"/>
      <c r="EKN175" s="2"/>
      <c r="EKO175" s="2"/>
      <c r="EKP175" s="2"/>
      <c r="EKQ175" s="2"/>
      <c r="EKR175" s="2"/>
      <c r="EKS175" s="2"/>
      <c r="EKT175" s="2"/>
      <c r="EKU175" s="2"/>
      <c r="EKV175" s="2"/>
      <c r="EKW175" s="2"/>
      <c r="EKX175" s="2"/>
      <c r="EKY175" s="2"/>
      <c r="EKZ175" s="2"/>
      <c r="ELA175" s="2"/>
      <c r="ELB175" s="2"/>
      <c r="ELC175" s="2"/>
      <c r="ELD175" s="2"/>
      <c r="ELE175" s="2"/>
      <c r="ELF175" s="2"/>
      <c r="ELG175" s="2"/>
      <c r="ELH175" s="2"/>
      <c r="ELI175" s="2"/>
      <c r="ELJ175" s="2"/>
      <c r="ELK175" s="2"/>
      <c r="ELL175" s="2"/>
      <c r="ELM175" s="2"/>
      <c r="ELN175" s="2"/>
      <c r="ELO175" s="2"/>
      <c r="ELP175" s="2"/>
      <c r="ELQ175" s="2"/>
      <c r="ELR175" s="2"/>
      <c r="ELS175" s="2"/>
      <c r="ELT175" s="2"/>
      <c r="ELU175" s="2"/>
      <c r="ELV175" s="2"/>
      <c r="ELW175" s="2"/>
      <c r="ELX175" s="2"/>
      <c r="ELY175" s="2"/>
      <c r="ELZ175" s="2"/>
      <c r="EMA175" s="2"/>
      <c r="EMB175" s="2"/>
      <c r="EMC175" s="2"/>
      <c r="EMD175" s="2"/>
      <c r="EME175" s="2"/>
      <c r="EMF175" s="2"/>
      <c r="EMG175" s="2"/>
      <c r="EMH175" s="2"/>
      <c r="EMI175" s="2"/>
      <c r="EMJ175" s="2"/>
      <c r="EMK175" s="2"/>
      <c r="EML175" s="2"/>
      <c r="EMM175" s="2"/>
      <c r="EMN175" s="2"/>
      <c r="EMO175" s="2"/>
      <c r="EMP175" s="2"/>
      <c r="EMQ175" s="2"/>
      <c r="EMR175" s="2"/>
      <c r="EMS175" s="2"/>
      <c r="EMT175" s="2"/>
      <c r="EMU175" s="2"/>
      <c r="EMV175" s="2"/>
      <c r="EMW175" s="2"/>
      <c r="EMX175" s="2"/>
      <c r="EMY175" s="2"/>
      <c r="EMZ175" s="2"/>
      <c r="ENA175" s="2"/>
      <c r="ENB175" s="2"/>
      <c r="ENC175" s="2"/>
      <c r="END175" s="2"/>
      <c r="ENE175" s="2"/>
      <c r="ENF175" s="2"/>
      <c r="ENG175" s="2"/>
      <c r="ENH175" s="2"/>
      <c r="ENI175" s="2"/>
      <c r="ENJ175" s="2"/>
      <c r="ENK175" s="2"/>
      <c r="ENL175" s="2"/>
      <c r="ENM175" s="2"/>
      <c r="ENN175" s="2"/>
      <c r="ENO175" s="2"/>
      <c r="ENP175" s="2"/>
      <c r="ENQ175" s="2"/>
      <c r="ENR175" s="2"/>
      <c r="ENS175" s="2"/>
      <c r="ENT175" s="2"/>
      <c r="ENU175" s="2"/>
      <c r="ENV175" s="2"/>
      <c r="ENW175" s="2"/>
      <c r="ENX175" s="2"/>
      <c r="ENY175" s="2"/>
      <c r="ENZ175" s="2"/>
      <c r="EOA175" s="2"/>
      <c r="EOB175" s="2"/>
      <c r="EOC175" s="2"/>
      <c r="EOD175" s="2"/>
      <c r="EOE175" s="2"/>
      <c r="EOF175" s="2"/>
      <c r="EOG175" s="2"/>
      <c r="EOH175" s="2"/>
      <c r="EOI175" s="2"/>
      <c r="EOJ175" s="2"/>
      <c r="EOK175" s="2"/>
      <c r="EOL175" s="2"/>
      <c r="EOM175" s="2"/>
      <c r="EON175" s="2"/>
      <c r="EOO175" s="2"/>
      <c r="EOP175" s="2"/>
      <c r="EOQ175" s="2"/>
      <c r="EOR175" s="2"/>
      <c r="EOS175" s="2"/>
      <c r="EOT175" s="2"/>
      <c r="EOU175" s="2"/>
      <c r="EOV175" s="2"/>
      <c r="EOW175" s="2"/>
      <c r="EOX175" s="2"/>
      <c r="EOY175" s="2"/>
      <c r="EOZ175" s="2"/>
      <c r="EPA175" s="2"/>
      <c r="EPB175" s="2"/>
      <c r="EPC175" s="2"/>
      <c r="EPD175" s="2"/>
      <c r="EPE175" s="2"/>
      <c r="EPF175" s="2"/>
      <c r="EPG175" s="2"/>
      <c r="EPH175" s="2"/>
      <c r="EPI175" s="2"/>
      <c r="EPJ175" s="2"/>
      <c r="EPK175" s="2"/>
      <c r="EPL175" s="2"/>
      <c r="EPM175" s="2"/>
      <c r="EPN175" s="2"/>
      <c r="EPO175" s="2"/>
      <c r="EPP175" s="2"/>
      <c r="EPQ175" s="2"/>
      <c r="EPR175" s="2"/>
      <c r="EPS175" s="2"/>
      <c r="EPT175" s="2"/>
      <c r="EPU175" s="2"/>
      <c r="EPV175" s="2"/>
      <c r="EPW175" s="2"/>
      <c r="EPX175" s="2"/>
      <c r="EPY175" s="2"/>
      <c r="EPZ175" s="2"/>
      <c r="EQA175" s="2"/>
      <c r="EQB175" s="2"/>
      <c r="EQC175" s="2"/>
      <c r="EQD175" s="2"/>
      <c r="EQE175" s="2"/>
      <c r="EQF175" s="2"/>
      <c r="EQG175" s="2"/>
      <c r="EQH175" s="2"/>
      <c r="EQI175" s="2"/>
      <c r="EQJ175" s="2"/>
      <c r="EQK175" s="2"/>
      <c r="EQL175" s="2"/>
      <c r="EQM175" s="2"/>
      <c r="EQN175" s="2"/>
      <c r="EQO175" s="2"/>
      <c r="EQP175" s="2"/>
      <c r="EQQ175" s="2"/>
      <c r="EQR175" s="2"/>
      <c r="EQS175" s="2"/>
      <c r="EQT175" s="2"/>
      <c r="EQU175" s="2"/>
      <c r="EQV175" s="2"/>
      <c r="EQW175" s="2"/>
      <c r="EQX175" s="2"/>
      <c r="EQY175" s="2"/>
      <c r="EQZ175" s="2"/>
      <c r="ERA175" s="2"/>
      <c r="ERB175" s="2"/>
      <c r="ERC175" s="2"/>
      <c r="ERD175" s="2"/>
      <c r="ERE175" s="2"/>
      <c r="ERF175" s="2"/>
      <c r="ERG175" s="2"/>
      <c r="ERH175" s="2"/>
      <c r="ERI175" s="2"/>
      <c r="ERJ175" s="2"/>
      <c r="ERK175" s="2"/>
      <c r="ERL175" s="2"/>
      <c r="ERM175" s="2"/>
      <c r="ERN175" s="2"/>
      <c r="ERO175" s="2"/>
      <c r="ERP175" s="2"/>
      <c r="ERQ175" s="2"/>
      <c r="ERR175" s="2"/>
      <c r="ERS175" s="2"/>
      <c r="ERT175" s="2"/>
      <c r="ERU175" s="2"/>
      <c r="ERV175" s="2"/>
      <c r="ERW175" s="2"/>
      <c r="ERX175" s="2"/>
      <c r="ERY175" s="2"/>
      <c r="ERZ175" s="2"/>
      <c r="ESA175" s="2"/>
      <c r="ESB175" s="2"/>
      <c r="ESC175" s="2"/>
      <c r="ESD175" s="2"/>
      <c r="ESE175" s="2"/>
      <c r="ESF175" s="2"/>
      <c r="ESG175" s="2"/>
      <c r="ESH175" s="2"/>
      <c r="ESI175" s="2"/>
      <c r="ESJ175" s="2"/>
      <c r="ESK175" s="2"/>
      <c r="ESL175" s="2"/>
      <c r="ESM175" s="2"/>
      <c r="ESN175" s="2"/>
      <c r="ESO175" s="2"/>
      <c r="ESP175" s="2"/>
      <c r="ESQ175" s="2"/>
      <c r="ESR175" s="2"/>
      <c r="ESS175" s="2"/>
      <c r="EST175" s="2"/>
      <c r="ESU175" s="2"/>
      <c r="ESV175" s="2"/>
      <c r="ESW175" s="2"/>
      <c r="ESX175" s="2"/>
      <c r="ESY175" s="2"/>
      <c r="ESZ175" s="2"/>
      <c r="ETA175" s="2"/>
      <c r="ETB175" s="2"/>
      <c r="ETC175" s="2"/>
      <c r="ETD175" s="2"/>
      <c r="ETE175" s="2"/>
      <c r="ETF175" s="2"/>
      <c r="ETG175" s="2"/>
      <c r="ETH175" s="2"/>
      <c r="ETI175" s="2"/>
      <c r="ETJ175" s="2"/>
      <c r="ETK175" s="2"/>
      <c r="ETL175" s="2"/>
      <c r="ETM175" s="2"/>
      <c r="ETN175" s="2"/>
      <c r="ETO175" s="2"/>
      <c r="ETP175" s="2"/>
      <c r="ETQ175" s="2"/>
      <c r="ETR175" s="2"/>
      <c r="ETS175" s="2"/>
      <c r="ETT175" s="2"/>
      <c r="ETU175" s="2"/>
      <c r="ETV175" s="2"/>
      <c r="ETW175" s="2"/>
      <c r="ETX175" s="2"/>
      <c r="ETY175" s="2"/>
      <c r="ETZ175" s="2"/>
      <c r="EUA175" s="2"/>
      <c r="EUB175" s="2"/>
      <c r="EUC175" s="2"/>
      <c r="EUD175" s="2"/>
      <c r="EUE175" s="2"/>
      <c r="EUF175" s="2"/>
      <c r="EUG175" s="2"/>
      <c r="EUH175" s="2"/>
      <c r="EUI175" s="2"/>
      <c r="EUJ175" s="2"/>
      <c r="EUK175" s="2"/>
      <c r="EUL175" s="2"/>
      <c r="EUM175" s="2"/>
      <c r="EUN175" s="2"/>
      <c r="EUO175" s="2"/>
      <c r="EUP175" s="2"/>
      <c r="EUQ175" s="2"/>
      <c r="EUR175" s="2"/>
      <c r="EUS175" s="2"/>
      <c r="EUT175" s="2"/>
      <c r="EUU175" s="2"/>
      <c r="EUV175" s="2"/>
      <c r="EUW175" s="2"/>
      <c r="EUX175" s="2"/>
      <c r="EUY175" s="2"/>
      <c r="EUZ175" s="2"/>
      <c r="EVA175" s="2"/>
      <c r="EVB175" s="2"/>
      <c r="EVC175" s="2"/>
      <c r="EVD175" s="2"/>
      <c r="EVE175" s="2"/>
      <c r="EVF175" s="2"/>
      <c r="EVG175" s="2"/>
      <c r="EVH175" s="2"/>
      <c r="EVI175" s="2"/>
      <c r="EVJ175" s="2"/>
      <c r="EVK175" s="2"/>
      <c r="EVL175" s="2"/>
      <c r="EVM175" s="2"/>
      <c r="EVN175" s="2"/>
      <c r="EVO175" s="2"/>
      <c r="EVP175" s="2"/>
      <c r="EVQ175" s="2"/>
      <c r="EVR175" s="2"/>
      <c r="EVS175" s="2"/>
      <c r="EVT175" s="2"/>
      <c r="EVU175" s="2"/>
      <c r="EVV175" s="2"/>
      <c r="EVW175" s="2"/>
      <c r="EVX175" s="2"/>
      <c r="EVY175" s="2"/>
      <c r="EVZ175" s="2"/>
      <c r="EWA175" s="2"/>
      <c r="EWB175" s="2"/>
      <c r="EWC175" s="2"/>
      <c r="EWD175" s="2"/>
      <c r="EWE175" s="2"/>
      <c r="EWF175" s="2"/>
      <c r="EWG175" s="2"/>
      <c r="EWH175" s="2"/>
      <c r="EWI175" s="2"/>
      <c r="EWJ175" s="2"/>
      <c r="EWK175" s="2"/>
      <c r="EWL175" s="2"/>
      <c r="EWM175" s="2"/>
      <c r="EWN175" s="2"/>
      <c r="EWO175" s="2"/>
      <c r="EWP175" s="2"/>
      <c r="EWQ175" s="2"/>
      <c r="EWR175" s="2"/>
      <c r="EWS175" s="2"/>
      <c r="EWT175" s="2"/>
      <c r="EWU175" s="2"/>
      <c r="EWV175" s="2"/>
      <c r="EWW175" s="2"/>
      <c r="EWX175" s="2"/>
      <c r="EWY175" s="2"/>
      <c r="EWZ175" s="2"/>
      <c r="EXA175" s="2"/>
      <c r="EXB175" s="2"/>
      <c r="EXC175" s="2"/>
      <c r="EXD175" s="2"/>
      <c r="EXE175" s="2"/>
      <c r="EXF175" s="2"/>
      <c r="EXG175" s="2"/>
      <c r="EXH175" s="2"/>
      <c r="EXI175" s="2"/>
      <c r="EXJ175" s="2"/>
      <c r="EXK175" s="2"/>
      <c r="EXL175" s="2"/>
      <c r="EXM175" s="2"/>
      <c r="EXN175" s="2"/>
      <c r="EXO175" s="2"/>
      <c r="EXP175" s="2"/>
      <c r="EXQ175" s="2"/>
      <c r="EXR175" s="2"/>
      <c r="EXS175" s="2"/>
      <c r="EXT175" s="2"/>
      <c r="EXU175" s="2"/>
      <c r="EXV175" s="2"/>
      <c r="EXW175" s="2"/>
      <c r="EXX175" s="2"/>
      <c r="EXY175" s="2"/>
      <c r="EXZ175" s="2"/>
      <c r="EYA175" s="2"/>
      <c r="EYB175" s="2"/>
      <c r="EYC175" s="2"/>
      <c r="EYD175" s="2"/>
      <c r="EYE175" s="2"/>
      <c r="EYF175" s="2"/>
      <c r="EYG175" s="2"/>
      <c r="EYH175" s="2"/>
      <c r="EYI175" s="2"/>
      <c r="EYJ175" s="2"/>
      <c r="EYK175" s="2"/>
      <c r="EYL175" s="2"/>
      <c r="EYM175" s="2"/>
      <c r="EYN175" s="2"/>
      <c r="EYO175" s="2"/>
      <c r="EYP175" s="2"/>
      <c r="EYQ175" s="2"/>
      <c r="EYR175" s="2"/>
      <c r="EYS175" s="2"/>
      <c r="EYT175" s="2"/>
      <c r="EYU175" s="2"/>
      <c r="EYV175" s="2"/>
      <c r="EYW175" s="2"/>
      <c r="EYX175" s="2"/>
      <c r="EYY175" s="2"/>
      <c r="EYZ175" s="2"/>
      <c r="EZA175" s="2"/>
      <c r="EZB175" s="2"/>
      <c r="EZC175" s="2"/>
      <c r="EZD175" s="2"/>
      <c r="EZE175" s="2"/>
      <c r="EZF175" s="2"/>
      <c r="EZG175" s="2"/>
      <c r="EZH175" s="2"/>
      <c r="EZI175" s="2"/>
      <c r="EZJ175" s="2"/>
      <c r="EZK175" s="2"/>
      <c r="EZL175" s="2"/>
      <c r="EZM175" s="2"/>
      <c r="EZN175" s="2"/>
      <c r="EZO175" s="2"/>
      <c r="EZP175" s="2"/>
      <c r="EZQ175" s="2"/>
      <c r="EZR175" s="2"/>
      <c r="EZS175" s="2"/>
      <c r="EZT175" s="2"/>
      <c r="EZU175" s="2"/>
      <c r="EZV175" s="2"/>
      <c r="EZW175" s="2"/>
      <c r="EZX175" s="2"/>
      <c r="EZY175" s="2"/>
      <c r="EZZ175" s="2"/>
      <c r="FAA175" s="2"/>
      <c r="FAB175" s="2"/>
      <c r="FAC175" s="2"/>
      <c r="FAD175" s="2"/>
      <c r="FAE175" s="2"/>
      <c r="FAF175" s="2"/>
      <c r="FAG175" s="2"/>
      <c r="FAH175" s="2"/>
      <c r="FAI175" s="2"/>
      <c r="FAJ175" s="2"/>
      <c r="FAK175" s="2"/>
      <c r="FAL175" s="2"/>
      <c r="FAM175" s="2"/>
      <c r="FAN175" s="2"/>
      <c r="FAO175" s="2"/>
      <c r="FAP175" s="2"/>
      <c r="FAQ175" s="2"/>
      <c r="FAR175" s="2"/>
      <c r="FAS175" s="2"/>
      <c r="FAT175" s="2"/>
      <c r="FAU175" s="2"/>
      <c r="FAV175" s="2"/>
      <c r="FAW175" s="2"/>
      <c r="FAX175" s="2"/>
      <c r="FAY175" s="2"/>
      <c r="FAZ175" s="2"/>
      <c r="FBA175" s="2"/>
      <c r="FBB175" s="2"/>
      <c r="FBC175" s="2"/>
      <c r="FBD175" s="2"/>
      <c r="FBE175" s="2"/>
      <c r="FBF175" s="2"/>
      <c r="FBG175" s="2"/>
      <c r="FBH175" s="2"/>
      <c r="FBI175" s="2"/>
      <c r="FBJ175" s="2"/>
      <c r="FBK175" s="2"/>
      <c r="FBL175" s="2"/>
      <c r="FBM175" s="2"/>
      <c r="FBN175" s="2"/>
      <c r="FBO175" s="2"/>
      <c r="FBP175" s="2"/>
      <c r="FBQ175" s="2"/>
      <c r="FBR175" s="2"/>
      <c r="FBS175" s="2"/>
      <c r="FBT175" s="2"/>
      <c r="FBU175" s="2"/>
      <c r="FBV175" s="2"/>
      <c r="FBW175" s="2"/>
      <c r="FBX175" s="2"/>
      <c r="FBY175" s="2"/>
      <c r="FBZ175" s="2"/>
      <c r="FCA175" s="2"/>
      <c r="FCB175" s="2"/>
      <c r="FCC175" s="2"/>
      <c r="FCD175" s="2"/>
      <c r="FCE175" s="2"/>
      <c r="FCF175" s="2"/>
      <c r="FCG175" s="2"/>
      <c r="FCH175" s="2"/>
      <c r="FCI175" s="2"/>
      <c r="FCJ175" s="2"/>
      <c r="FCK175" s="2"/>
      <c r="FCL175" s="2"/>
      <c r="FCM175" s="2"/>
      <c r="FCN175" s="2"/>
      <c r="FCO175" s="2"/>
      <c r="FCP175" s="2"/>
      <c r="FCQ175" s="2"/>
      <c r="FCR175" s="2"/>
      <c r="FCS175" s="2"/>
      <c r="FCT175" s="2"/>
      <c r="FCU175" s="2"/>
      <c r="FCV175" s="2"/>
      <c r="FCW175" s="2"/>
      <c r="FCX175" s="2"/>
      <c r="FCY175" s="2"/>
      <c r="FCZ175" s="2"/>
      <c r="FDA175" s="2"/>
      <c r="FDB175" s="2"/>
      <c r="FDC175" s="2"/>
      <c r="FDD175" s="2"/>
      <c r="FDE175" s="2"/>
      <c r="FDF175" s="2"/>
      <c r="FDG175" s="2"/>
      <c r="FDH175" s="2"/>
      <c r="FDI175" s="2"/>
      <c r="FDJ175" s="2"/>
      <c r="FDK175" s="2"/>
      <c r="FDL175" s="2"/>
      <c r="FDM175" s="2"/>
      <c r="FDN175" s="2"/>
      <c r="FDO175" s="2"/>
      <c r="FDP175" s="2"/>
      <c r="FDQ175" s="2"/>
      <c r="FDR175" s="2"/>
      <c r="FDS175" s="2"/>
      <c r="FDT175" s="2"/>
      <c r="FDU175" s="2"/>
      <c r="FDV175" s="2"/>
      <c r="FDW175" s="2"/>
      <c r="FDX175" s="2"/>
      <c r="FDY175" s="2"/>
      <c r="FDZ175" s="2"/>
      <c r="FEA175" s="2"/>
      <c r="FEB175" s="2"/>
      <c r="FEC175" s="2"/>
      <c r="FED175" s="2"/>
      <c r="FEE175" s="2"/>
      <c r="FEF175" s="2"/>
      <c r="FEG175" s="2"/>
      <c r="FEH175" s="2"/>
      <c r="FEI175" s="2"/>
      <c r="FEJ175" s="2"/>
      <c r="FEK175" s="2"/>
      <c r="FEL175" s="2"/>
      <c r="FEM175" s="2"/>
      <c r="FEN175" s="2"/>
      <c r="FEO175" s="2"/>
      <c r="FEP175" s="2"/>
      <c r="FEQ175" s="2"/>
      <c r="FER175" s="2"/>
      <c r="FES175" s="2"/>
      <c r="FET175" s="2"/>
      <c r="FEU175" s="2"/>
      <c r="FEV175" s="2"/>
      <c r="FEW175" s="2"/>
      <c r="FEX175" s="2"/>
      <c r="FEY175" s="2"/>
      <c r="FEZ175" s="2"/>
      <c r="FFA175" s="2"/>
      <c r="FFB175" s="2"/>
      <c r="FFC175" s="2"/>
      <c r="FFD175" s="2"/>
      <c r="FFE175" s="2"/>
      <c r="FFF175" s="2"/>
      <c r="FFG175" s="2"/>
      <c r="FFH175" s="2"/>
      <c r="FFI175" s="2"/>
      <c r="FFJ175" s="2"/>
      <c r="FFK175" s="2"/>
      <c r="FFL175" s="2"/>
      <c r="FFM175" s="2"/>
      <c r="FFN175" s="2"/>
      <c r="FFO175" s="2"/>
      <c r="FFP175" s="2"/>
      <c r="FFQ175" s="2"/>
      <c r="FFR175" s="2"/>
      <c r="FFS175" s="2"/>
      <c r="FFT175" s="2"/>
      <c r="FFU175" s="2"/>
      <c r="FFV175" s="2"/>
      <c r="FFW175" s="2"/>
      <c r="FFX175" s="2"/>
      <c r="FFY175" s="2"/>
      <c r="FFZ175" s="2"/>
      <c r="FGA175" s="2"/>
      <c r="FGB175" s="2"/>
      <c r="FGC175" s="2"/>
      <c r="FGD175" s="2"/>
      <c r="FGE175" s="2"/>
      <c r="FGF175" s="2"/>
      <c r="FGG175" s="2"/>
      <c r="FGH175" s="2"/>
      <c r="FGI175" s="2"/>
      <c r="FGJ175" s="2"/>
      <c r="FGK175" s="2"/>
      <c r="FGL175" s="2"/>
      <c r="FGM175" s="2"/>
      <c r="FGN175" s="2"/>
      <c r="FGO175" s="2"/>
      <c r="FGP175" s="2"/>
      <c r="FGQ175" s="2"/>
      <c r="FGR175" s="2"/>
      <c r="FGS175" s="2"/>
      <c r="FGT175" s="2"/>
      <c r="FGU175" s="2"/>
      <c r="FGV175" s="2"/>
      <c r="FGW175" s="2"/>
      <c r="FGX175" s="2"/>
      <c r="FGY175" s="2"/>
      <c r="FGZ175" s="2"/>
      <c r="FHA175" s="2"/>
      <c r="FHB175" s="2"/>
      <c r="FHC175" s="2"/>
      <c r="FHD175" s="2"/>
      <c r="FHE175" s="2"/>
      <c r="FHF175" s="2"/>
      <c r="FHG175" s="2"/>
      <c r="FHH175" s="2"/>
      <c r="FHI175" s="2"/>
      <c r="FHJ175" s="2"/>
      <c r="FHK175" s="2"/>
      <c r="FHL175" s="2"/>
      <c r="FHM175" s="2"/>
      <c r="FHN175" s="2"/>
      <c r="FHO175" s="2"/>
      <c r="FHP175" s="2"/>
      <c r="FHQ175" s="2"/>
      <c r="FHR175" s="2"/>
      <c r="FHS175" s="2"/>
      <c r="FHT175" s="2"/>
      <c r="FHU175" s="2"/>
      <c r="FHV175" s="2"/>
      <c r="FHW175" s="2"/>
      <c r="FHX175" s="2"/>
      <c r="FHY175" s="2"/>
      <c r="FHZ175" s="2"/>
      <c r="FIA175" s="2"/>
      <c r="FIB175" s="2"/>
      <c r="FIC175" s="2"/>
      <c r="FID175" s="2"/>
      <c r="FIE175" s="2"/>
      <c r="FIF175" s="2"/>
      <c r="FIG175" s="2"/>
      <c r="FIH175" s="2"/>
      <c r="FII175" s="2"/>
      <c r="FIJ175" s="2"/>
      <c r="FIK175" s="2"/>
      <c r="FIL175" s="2"/>
      <c r="FIM175" s="2"/>
      <c r="FIN175" s="2"/>
      <c r="FIO175" s="2"/>
      <c r="FIP175" s="2"/>
      <c r="FIQ175" s="2"/>
      <c r="FIR175" s="2"/>
      <c r="FIS175" s="2"/>
      <c r="FIT175" s="2"/>
      <c r="FIU175" s="2"/>
      <c r="FIV175" s="2"/>
      <c r="FIW175" s="2"/>
      <c r="FIX175" s="2"/>
      <c r="FIY175" s="2"/>
      <c r="FIZ175" s="2"/>
      <c r="FJA175" s="2"/>
      <c r="FJB175" s="2"/>
      <c r="FJC175" s="2"/>
      <c r="FJD175" s="2"/>
      <c r="FJE175" s="2"/>
      <c r="FJF175" s="2"/>
      <c r="FJG175" s="2"/>
      <c r="FJH175" s="2"/>
      <c r="FJI175" s="2"/>
      <c r="FJJ175" s="2"/>
      <c r="FJK175" s="2"/>
      <c r="FJL175" s="2"/>
      <c r="FJM175" s="2"/>
      <c r="FJN175" s="2"/>
      <c r="FJO175" s="2"/>
      <c r="FJP175" s="2"/>
      <c r="FJQ175" s="2"/>
      <c r="FJR175" s="2"/>
      <c r="FJS175" s="2"/>
      <c r="FJT175" s="2"/>
      <c r="FJU175" s="2"/>
      <c r="FJV175" s="2"/>
      <c r="FJW175" s="2"/>
      <c r="FJX175" s="2"/>
      <c r="FJY175" s="2"/>
      <c r="FJZ175" s="2"/>
      <c r="FKA175" s="2"/>
      <c r="FKB175" s="2"/>
      <c r="FKC175" s="2"/>
      <c r="FKD175" s="2"/>
      <c r="FKE175" s="2"/>
      <c r="FKF175" s="2"/>
      <c r="FKG175" s="2"/>
      <c r="FKH175" s="2"/>
      <c r="FKI175" s="2"/>
      <c r="FKJ175" s="2"/>
      <c r="FKK175" s="2"/>
      <c r="FKL175" s="2"/>
      <c r="FKM175" s="2"/>
      <c r="FKN175" s="2"/>
      <c r="FKO175" s="2"/>
      <c r="FKP175" s="2"/>
      <c r="FKQ175" s="2"/>
      <c r="FKR175" s="2"/>
      <c r="FKS175" s="2"/>
      <c r="FKT175" s="2"/>
      <c r="FKU175" s="2"/>
      <c r="FKV175" s="2"/>
      <c r="FKW175" s="2"/>
      <c r="FKX175" s="2"/>
      <c r="FKY175" s="2"/>
      <c r="FKZ175" s="2"/>
      <c r="FLA175" s="2"/>
      <c r="FLB175" s="2"/>
      <c r="FLC175" s="2"/>
      <c r="FLD175" s="2"/>
      <c r="FLE175" s="2"/>
      <c r="FLF175" s="2"/>
      <c r="FLG175" s="2"/>
      <c r="FLH175" s="2"/>
      <c r="FLI175" s="2"/>
      <c r="FLJ175" s="2"/>
      <c r="FLK175" s="2"/>
      <c r="FLL175" s="2"/>
      <c r="FLM175" s="2"/>
      <c r="FLN175" s="2"/>
      <c r="FLO175" s="2"/>
      <c r="FLP175" s="2"/>
      <c r="FLQ175" s="2"/>
      <c r="FLR175" s="2"/>
      <c r="FLS175" s="2"/>
      <c r="FLT175" s="2"/>
      <c r="FLU175" s="2"/>
      <c r="FLV175" s="2"/>
      <c r="FLW175" s="2"/>
      <c r="FLX175" s="2"/>
      <c r="FLY175" s="2"/>
      <c r="FLZ175" s="2"/>
      <c r="FMA175" s="2"/>
      <c r="FMB175" s="2"/>
      <c r="FMC175" s="2"/>
      <c r="FMD175" s="2"/>
      <c r="FME175" s="2"/>
      <c r="FMF175" s="2"/>
      <c r="FMG175" s="2"/>
      <c r="FMH175" s="2"/>
      <c r="FMI175" s="2"/>
      <c r="FMJ175" s="2"/>
      <c r="FMK175" s="2"/>
      <c r="FML175" s="2"/>
      <c r="FMM175" s="2"/>
      <c r="FMN175" s="2"/>
      <c r="FMO175" s="2"/>
      <c r="FMP175" s="2"/>
      <c r="FMQ175" s="2"/>
      <c r="FMR175" s="2"/>
      <c r="FMS175" s="2"/>
      <c r="FMT175" s="2"/>
      <c r="FMU175" s="2"/>
      <c r="FMV175" s="2"/>
      <c r="FMW175" s="2"/>
      <c r="FMX175" s="2"/>
      <c r="FMY175" s="2"/>
      <c r="FMZ175" s="2"/>
      <c r="FNA175" s="2"/>
      <c r="FNB175" s="2"/>
      <c r="FNC175" s="2"/>
      <c r="FND175" s="2"/>
      <c r="FNE175" s="2"/>
      <c r="FNF175" s="2"/>
      <c r="FNG175" s="2"/>
      <c r="FNH175" s="2"/>
      <c r="FNI175" s="2"/>
      <c r="FNJ175" s="2"/>
      <c r="FNK175" s="2"/>
      <c r="FNL175" s="2"/>
      <c r="FNM175" s="2"/>
      <c r="FNN175" s="2"/>
      <c r="FNO175" s="2"/>
      <c r="FNP175" s="2"/>
      <c r="FNQ175" s="2"/>
      <c r="FNR175" s="2"/>
      <c r="FNS175" s="2"/>
      <c r="FNT175" s="2"/>
      <c r="FNU175" s="2"/>
      <c r="FNV175" s="2"/>
      <c r="FNW175" s="2"/>
      <c r="FNX175" s="2"/>
      <c r="FNY175" s="2"/>
      <c r="FNZ175" s="2"/>
      <c r="FOA175" s="2"/>
      <c r="FOB175" s="2"/>
      <c r="FOC175" s="2"/>
      <c r="FOD175" s="2"/>
      <c r="FOE175" s="2"/>
      <c r="FOF175" s="2"/>
      <c r="FOG175" s="2"/>
      <c r="FOH175" s="2"/>
      <c r="FOI175" s="2"/>
      <c r="FOJ175" s="2"/>
      <c r="FOK175" s="2"/>
      <c r="FOL175" s="2"/>
      <c r="FOM175" s="2"/>
      <c r="FON175" s="2"/>
      <c r="FOO175" s="2"/>
      <c r="FOP175" s="2"/>
      <c r="FOQ175" s="2"/>
      <c r="FOR175" s="2"/>
      <c r="FOS175" s="2"/>
      <c r="FOT175" s="2"/>
      <c r="FOU175" s="2"/>
      <c r="FOV175" s="2"/>
      <c r="FOW175" s="2"/>
      <c r="FOX175" s="2"/>
      <c r="FOY175" s="2"/>
      <c r="FOZ175" s="2"/>
      <c r="FPA175" s="2"/>
      <c r="FPB175" s="2"/>
      <c r="FPC175" s="2"/>
      <c r="FPD175" s="2"/>
      <c r="FPE175" s="2"/>
      <c r="FPF175" s="2"/>
      <c r="FPG175" s="2"/>
      <c r="FPH175" s="2"/>
      <c r="FPI175" s="2"/>
      <c r="FPJ175" s="2"/>
      <c r="FPK175" s="2"/>
      <c r="FPL175" s="2"/>
      <c r="FPM175" s="2"/>
      <c r="FPN175" s="2"/>
      <c r="FPO175" s="2"/>
      <c r="FPP175" s="2"/>
      <c r="FPQ175" s="2"/>
      <c r="FPR175" s="2"/>
      <c r="FPS175" s="2"/>
      <c r="FPT175" s="2"/>
      <c r="FPU175" s="2"/>
      <c r="FPV175" s="2"/>
      <c r="FPW175" s="2"/>
      <c r="FPX175" s="2"/>
      <c r="FPY175" s="2"/>
      <c r="FPZ175" s="2"/>
      <c r="FQA175" s="2"/>
      <c r="FQB175" s="2"/>
      <c r="FQC175" s="2"/>
      <c r="FQD175" s="2"/>
      <c r="FQE175" s="2"/>
      <c r="FQF175" s="2"/>
      <c r="FQG175" s="2"/>
      <c r="FQH175" s="2"/>
      <c r="FQI175" s="2"/>
      <c r="FQJ175" s="2"/>
      <c r="FQK175" s="2"/>
      <c r="FQL175" s="2"/>
      <c r="FQM175" s="2"/>
      <c r="FQN175" s="2"/>
      <c r="FQO175" s="2"/>
      <c r="FQP175" s="2"/>
      <c r="FQQ175" s="2"/>
      <c r="FQR175" s="2"/>
      <c r="FQS175" s="2"/>
      <c r="FQT175" s="2"/>
      <c r="FQU175" s="2"/>
      <c r="FQV175" s="2"/>
      <c r="FQW175" s="2"/>
      <c r="FQX175" s="2"/>
      <c r="FQY175" s="2"/>
      <c r="FQZ175" s="2"/>
      <c r="FRA175" s="2"/>
      <c r="FRB175" s="2"/>
      <c r="FRC175" s="2"/>
      <c r="FRD175" s="2"/>
      <c r="FRE175" s="2"/>
      <c r="FRF175" s="2"/>
      <c r="FRG175" s="2"/>
      <c r="FRH175" s="2"/>
      <c r="FRI175" s="2"/>
      <c r="FRJ175" s="2"/>
      <c r="FRK175" s="2"/>
      <c r="FRL175" s="2"/>
      <c r="FRM175" s="2"/>
      <c r="FRN175" s="2"/>
      <c r="FRO175" s="2"/>
      <c r="FRP175" s="2"/>
      <c r="FRQ175" s="2"/>
      <c r="FRR175" s="2"/>
      <c r="FRS175" s="2"/>
      <c r="FRT175" s="2"/>
      <c r="FRU175" s="2"/>
      <c r="FRV175" s="2"/>
      <c r="FRW175" s="2"/>
      <c r="FRX175" s="2"/>
      <c r="FRY175" s="2"/>
      <c r="FRZ175" s="2"/>
      <c r="FSA175" s="2"/>
      <c r="FSB175" s="2"/>
      <c r="FSC175" s="2"/>
      <c r="FSD175" s="2"/>
      <c r="FSE175" s="2"/>
      <c r="FSF175" s="2"/>
      <c r="FSG175" s="2"/>
      <c r="FSH175" s="2"/>
      <c r="FSI175" s="2"/>
      <c r="FSJ175" s="2"/>
      <c r="FSK175" s="2"/>
      <c r="FSL175" s="2"/>
      <c r="FSM175" s="2"/>
      <c r="FSN175" s="2"/>
      <c r="FSO175" s="2"/>
      <c r="FSP175" s="2"/>
      <c r="FSQ175" s="2"/>
      <c r="FSR175" s="2"/>
      <c r="FSS175" s="2"/>
      <c r="FST175" s="2"/>
      <c r="FSU175" s="2"/>
      <c r="FSV175" s="2"/>
      <c r="FSW175" s="2"/>
      <c r="FSX175" s="2"/>
      <c r="FSY175" s="2"/>
      <c r="FSZ175" s="2"/>
      <c r="FTA175" s="2"/>
      <c r="FTB175" s="2"/>
      <c r="FTC175" s="2"/>
      <c r="FTD175" s="2"/>
      <c r="FTE175" s="2"/>
      <c r="FTF175" s="2"/>
      <c r="FTG175" s="2"/>
      <c r="FTH175" s="2"/>
      <c r="FTI175" s="2"/>
      <c r="FTJ175" s="2"/>
      <c r="FTK175" s="2"/>
      <c r="FTL175" s="2"/>
      <c r="FTM175" s="2"/>
      <c r="FTN175" s="2"/>
      <c r="FTO175" s="2"/>
      <c r="FTP175" s="2"/>
      <c r="FTQ175" s="2"/>
      <c r="FTR175" s="2"/>
      <c r="FTS175" s="2"/>
      <c r="FTT175" s="2"/>
      <c r="FTU175" s="2"/>
      <c r="FTV175" s="2"/>
      <c r="FTW175" s="2"/>
      <c r="FTX175" s="2"/>
      <c r="FTY175" s="2"/>
      <c r="FTZ175" s="2"/>
      <c r="FUA175" s="2"/>
      <c r="FUB175" s="2"/>
      <c r="FUC175" s="2"/>
      <c r="FUD175" s="2"/>
      <c r="FUE175" s="2"/>
      <c r="FUF175" s="2"/>
      <c r="FUG175" s="2"/>
      <c r="FUH175" s="2"/>
      <c r="FUI175" s="2"/>
      <c r="FUJ175" s="2"/>
      <c r="FUK175" s="2"/>
      <c r="FUL175" s="2"/>
      <c r="FUM175" s="2"/>
      <c r="FUN175" s="2"/>
      <c r="FUO175" s="2"/>
      <c r="FUP175" s="2"/>
      <c r="FUQ175" s="2"/>
      <c r="FUR175" s="2"/>
      <c r="FUS175" s="2"/>
      <c r="FUT175" s="2"/>
      <c r="FUU175" s="2"/>
      <c r="FUV175" s="2"/>
      <c r="FUW175" s="2"/>
      <c r="FUX175" s="2"/>
      <c r="FUY175" s="2"/>
      <c r="FUZ175" s="2"/>
      <c r="FVA175" s="2"/>
      <c r="FVB175" s="2"/>
      <c r="FVC175" s="2"/>
      <c r="FVD175" s="2"/>
      <c r="FVE175" s="2"/>
      <c r="FVF175" s="2"/>
      <c r="FVG175" s="2"/>
      <c r="FVH175" s="2"/>
      <c r="FVI175" s="2"/>
      <c r="FVJ175" s="2"/>
      <c r="FVK175" s="2"/>
      <c r="FVL175" s="2"/>
      <c r="FVM175" s="2"/>
      <c r="FVN175" s="2"/>
      <c r="FVO175" s="2"/>
      <c r="FVP175" s="2"/>
      <c r="FVQ175" s="2"/>
      <c r="FVR175" s="2"/>
      <c r="FVS175" s="2"/>
      <c r="FVT175" s="2"/>
      <c r="FVU175" s="2"/>
      <c r="FVV175" s="2"/>
      <c r="FVW175" s="2"/>
      <c r="FVX175" s="2"/>
      <c r="FVY175" s="2"/>
      <c r="FVZ175" s="2"/>
      <c r="FWA175" s="2"/>
      <c r="FWB175" s="2"/>
      <c r="FWC175" s="2"/>
      <c r="FWD175" s="2"/>
      <c r="FWE175" s="2"/>
      <c r="FWF175" s="2"/>
      <c r="FWG175" s="2"/>
      <c r="FWH175" s="2"/>
      <c r="FWI175" s="2"/>
      <c r="FWJ175" s="2"/>
      <c r="FWK175" s="2"/>
      <c r="FWL175" s="2"/>
      <c r="FWM175" s="2"/>
      <c r="FWN175" s="2"/>
      <c r="FWO175" s="2"/>
      <c r="FWP175" s="2"/>
      <c r="FWQ175" s="2"/>
      <c r="FWR175" s="2"/>
      <c r="FWS175" s="2"/>
      <c r="FWT175" s="2"/>
      <c r="FWU175" s="2"/>
      <c r="FWV175" s="2"/>
      <c r="FWW175" s="2"/>
      <c r="FWX175" s="2"/>
      <c r="FWY175" s="2"/>
      <c r="FWZ175" s="2"/>
      <c r="FXA175" s="2"/>
      <c r="FXB175" s="2"/>
      <c r="FXC175" s="2"/>
      <c r="FXD175" s="2"/>
      <c r="FXE175" s="2"/>
      <c r="FXF175" s="2"/>
      <c r="FXG175" s="2"/>
      <c r="FXH175" s="2"/>
      <c r="FXI175" s="2"/>
      <c r="FXJ175" s="2"/>
      <c r="FXK175" s="2"/>
      <c r="FXL175" s="2"/>
      <c r="FXM175" s="2"/>
      <c r="FXN175" s="2"/>
      <c r="FXO175" s="2"/>
      <c r="FXP175" s="2"/>
      <c r="FXQ175" s="2"/>
      <c r="FXR175" s="2"/>
      <c r="FXS175" s="2"/>
      <c r="FXT175" s="2"/>
      <c r="FXU175" s="2"/>
      <c r="FXV175" s="2"/>
      <c r="FXW175" s="2"/>
      <c r="FXX175" s="2"/>
      <c r="FXY175" s="2"/>
      <c r="FXZ175" s="2"/>
      <c r="FYA175" s="2"/>
      <c r="FYB175" s="2"/>
      <c r="FYC175" s="2"/>
      <c r="FYD175" s="2"/>
      <c r="FYE175" s="2"/>
      <c r="FYF175" s="2"/>
      <c r="FYG175" s="2"/>
      <c r="FYH175" s="2"/>
      <c r="FYI175" s="2"/>
      <c r="FYJ175" s="2"/>
      <c r="FYK175" s="2"/>
      <c r="FYL175" s="2"/>
      <c r="FYM175" s="2"/>
      <c r="FYN175" s="2"/>
      <c r="FYO175" s="2"/>
      <c r="FYP175" s="2"/>
      <c r="FYQ175" s="2"/>
      <c r="FYR175" s="2"/>
      <c r="FYS175" s="2"/>
      <c r="FYT175" s="2"/>
      <c r="FYU175" s="2"/>
      <c r="FYV175" s="2"/>
      <c r="FYW175" s="2"/>
      <c r="FYX175" s="2"/>
      <c r="FYY175" s="2"/>
      <c r="FYZ175" s="2"/>
      <c r="FZA175" s="2"/>
      <c r="FZB175" s="2"/>
      <c r="FZC175" s="2"/>
      <c r="FZD175" s="2"/>
      <c r="FZE175" s="2"/>
      <c r="FZF175" s="2"/>
      <c r="FZG175" s="2"/>
      <c r="FZH175" s="2"/>
      <c r="FZI175" s="2"/>
      <c r="FZJ175" s="2"/>
      <c r="FZK175" s="2"/>
      <c r="FZL175" s="2"/>
      <c r="FZM175" s="2"/>
      <c r="FZN175" s="2"/>
      <c r="FZO175" s="2"/>
      <c r="FZP175" s="2"/>
      <c r="FZQ175" s="2"/>
      <c r="FZR175" s="2"/>
      <c r="FZS175" s="2"/>
      <c r="FZT175" s="2"/>
      <c r="FZU175" s="2"/>
      <c r="FZV175" s="2"/>
      <c r="FZW175" s="2"/>
      <c r="FZX175" s="2"/>
      <c r="FZY175" s="2"/>
      <c r="FZZ175" s="2"/>
      <c r="GAA175" s="2"/>
      <c r="GAB175" s="2"/>
      <c r="GAC175" s="2"/>
      <c r="GAD175" s="2"/>
      <c r="GAE175" s="2"/>
      <c r="GAF175" s="2"/>
      <c r="GAG175" s="2"/>
      <c r="GAH175" s="2"/>
      <c r="GAI175" s="2"/>
      <c r="GAJ175" s="2"/>
      <c r="GAK175" s="2"/>
      <c r="GAL175" s="2"/>
      <c r="GAM175" s="2"/>
      <c r="GAN175" s="2"/>
      <c r="GAO175" s="2"/>
      <c r="GAP175" s="2"/>
      <c r="GAQ175" s="2"/>
      <c r="GAR175" s="2"/>
      <c r="GAS175" s="2"/>
      <c r="GAT175" s="2"/>
      <c r="GAU175" s="2"/>
      <c r="GAV175" s="2"/>
      <c r="GAW175" s="2"/>
      <c r="GAX175" s="2"/>
      <c r="GAY175" s="2"/>
      <c r="GAZ175" s="2"/>
      <c r="GBA175" s="2"/>
      <c r="GBB175" s="2"/>
      <c r="GBC175" s="2"/>
      <c r="GBD175" s="2"/>
      <c r="GBE175" s="2"/>
      <c r="GBF175" s="2"/>
      <c r="GBG175" s="2"/>
      <c r="GBH175" s="2"/>
      <c r="GBI175" s="2"/>
      <c r="GBJ175" s="2"/>
      <c r="GBK175" s="2"/>
      <c r="GBL175" s="2"/>
      <c r="GBM175" s="2"/>
      <c r="GBN175" s="2"/>
      <c r="GBO175" s="2"/>
      <c r="GBP175" s="2"/>
      <c r="GBQ175" s="2"/>
      <c r="GBR175" s="2"/>
      <c r="GBS175" s="2"/>
      <c r="GBT175" s="2"/>
      <c r="GBU175" s="2"/>
      <c r="GBV175" s="2"/>
      <c r="GBW175" s="2"/>
      <c r="GBX175" s="2"/>
      <c r="GBY175" s="2"/>
      <c r="GBZ175" s="2"/>
      <c r="GCA175" s="2"/>
      <c r="GCB175" s="2"/>
      <c r="GCC175" s="2"/>
      <c r="GCD175" s="2"/>
      <c r="GCE175" s="2"/>
      <c r="GCF175" s="2"/>
      <c r="GCG175" s="2"/>
      <c r="GCH175" s="2"/>
      <c r="GCI175" s="2"/>
      <c r="GCJ175" s="2"/>
      <c r="GCK175" s="2"/>
      <c r="GCL175" s="2"/>
      <c r="GCM175" s="2"/>
      <c r="GCN175" s="2"/>
      <c r="GCO175" s="2"/>
      <c r="GCP175" s="2"/>
      <c r="GCQ175" s="2"/>
      <c r="GCR175" s="2"/>
      <c r="GCS175" s="2"/>
      <c r="GCT175" s="2"/>
      <c r="GCU175" s="2"/>
      <c r="GCV175" s="2"/>
      <c r="GCW175" s="2"/>
      <c r="GCX175" s="2"/>
      <c r="GCY175" s="2"/>
      <c r="GCZ175" s="2"/>
      <c r="GDA175" s="2"/>
      <c r="GDB175" s="2"/>
      <c r="GDC175" s="2"/>
      <c r="GDD175" s="2"/>
      <c r="GDE175" s="2"/>
      <c r="GDF175" s="2"/>
      <c r="GDG175" s="2"/>
      <c r="GDH175" s="2"/>
      <c r="GDI175" s="2"/>
      <c r="GDJ175" s="2"/>
      <c r="GDK175" s="2"/>
      <c r="GDL175" s="2"/>
      <c r="GDM175" s="2"/>
      <c r="GDN175" s="2"/>
      <c r="GDO175" s="2"/>
      <c r="GDP175" s="2"/>
      <c r="GDQ175" s="2"/>
      <c r="GDR175" s="2"/>
      <c r="GDS175" s="2"/>
      <c r="GDT175" s="2"/>
      <c r="GDU175" s="2"/>
      <c r="GDV175" s="2"/>
      <c r="GDW175" s="2"/>
      <c r="GDX175" s="2"/>
      <c r="GDY175" s="2"/>
      <c r="GDZ175" s="2"/>
      <c r="GEA175" s="2"/>
      <c r="GEB175" s="2"/>
      <c r="GEC175" s="2"/>
      <c r="GED175" s="2"/>
      <c r="GEE175" s="2"/>
      <c r="GEF175" s="2"/>
      <c r="GEG175" s="2"/>
      <c r="GEH175" s="2"/>
      <c r="GEI175" s="2"/>
      <c r="GEJ175" s="2"/>
      <c r="GEK175" s="2"/>
      <c r="GEL175" s="2"/>
      <c r="GEM175" s="2"/>
      <c r="GEN175" s="2"/>
      <c r="GEO175" s="2"/>
      <c r="GEP175" s="2"/>
      <c r="GEQ175" s="2"/>
      <c r="GER175" s="2"/>
      <c r="GES175" s="2"/>
      <c r="GET175" s="2"/>
      <c r="GEU175" s="2"/>
      <c r="GEV175" s="2"/>
      <c r="GEW175" s="2"/>
      <c r="GEX175" s="2"/>
      <c r="GEY175" s="2"/>
      <c r="GEZ175" s="2"/>
      <c r="GFA175" s="2"/>
      <c r="GFB175" s="2"/>
      <c r="GFC175" s="2"/>
      <c r="GFD175" s="2"/>
      <c r="GFE175" s="2"/>
      <c r="GFF175" s="2"/>
      <c r="GFG175" s="2"/>
      <c r="GFH175" s="2"/>
      <c r="GFI175" s="2"/>
      <c r="GFJ175" s="2"/>
      <c r="GFK175" s="2"/>
      <c r="GFL175" s="2"/>
      <c r="GFM175" s="2"/>
      <c r="GFN175" s="2"/>
      <c r="GFO175" s="2"/>
      <c r="GFP175" s="2"/>
      <c r="GFQ175" s="2"/>
      <c r="GFR175" s="2"/>
      <c r="GFS175" s="2"/>
      <c r="GFT175" s="2"/>
      <c r="GFU175" s="2"/>
      <c r="GFV175" s="2"/>
      <c r="GFW175" s="2"/>
      <c r="GFX175" s="2"/>
      <c r="GFY175" s="2"/>
      <c r="GFZ175" s="2"/>
      <c r="GGA175" s="2"/>
      <c r="GGB175" s="2"/>
      <c r="GGC175" s="2"/>
      <c r="GGD175" s="2"/>
      <c r="GGE175" s="2"/>
      <c r="GGF175" s="2"/>
      <c r="GGG175" s="2"/>
      <c r="GGH175" s="2"/>
      <c r="GGI175" s="2"/>
      <c r="GGJ175" s="2"/>
      <c r="GGK175" s="2"/>
      <c r="GGL175" s="2"/>
      <c r="GGM175" s="2"/>
      <c r="GGN175" s="2"/>
      <c r="GGO175" s="2"/>
      <c r="GGP175" s="2"/>
      <c r="GGQ175" s="2"/>
      <c r="GGR175" s="2"/>
      <c r="GGS175" s="2"/>
      <c r="GGT175" s="2"/>
      <c r="GGU175" s="2"/>
      <c r="GGV175" s="2"/>
      <c r="GGW175" s="2"/>
      <c r="GGX175" s="2"/>
      <c r="GGY175" s="2"/>
      <c r="GGZ175" s="2"/>
      <c r="GHA175" s="2"/>
      <c r="GHB175" s="2"/>
      <c r="GHC175" s="2"/>
      <c r="GHD175" s="2"/>
      <c r="GHE175" s="2"/>
      <c r="GHF175" s="2"/>
      <c r="GHG175" s="2"/>
      <c r="GHH175" s="2"/>
      <c r="GHI175" s="2"/>
      <c r="GHJ175" s="2"/>
      <c r="GHK175" s="2"/>
      <c r="GHL175" s="2"/>
      <c r="GHM175" s="2"/>
      <c r="GHN175" s="2"/>
      <c r="GHO175" s="2"/>
      <c r="GHP175" s="2"/>
      <c r="GHQ175" s="2"/>
      <c r="GHR175" s="2"/>
      <c r="GHS175" s="2"/>
      <c r="GHT175" s="2"/>
      <c r="GHU175" s="2"/>
      <c r="GHV175" s="2"/>
      <c r="GHW175" s="2"/>
      <c r="GHX175" s="2"/>
      <c r="GHY175" s="2"/>
      <c r="GHZ175" s="2"/>
      <c r="GIA175" s="2"/>
      <c r="GIB175" s="2"/>
      <c r="GIC175" s="2"/>
      <c r="GID175" s="2"/>
      <c r="GIE175" s="2"/>
      <c r="GIF175" s="2"/>
      <c r="GIG175" s="2"/>
      <c r="GIH175" s="2"/>
      <c r="GII175" s="2"/>
      <c r="GIJ175" s="2"/>
      <c r="GIK175" s="2"/>
      <c r="GIL175" s="2"/>
      <c r="GIM175" s="2"/>
      <c r="GIN175" s="2"/>
      <c r="GIO175" s="2"/>
      <c r="GIP175" s="2"/>
      <c r="GIQ175" s="2"/>
      <c r="GIR175" s="2"/>
      <c r="GIS175" s="2"/>
      <c r="GIT175" s="2"/>
      <c r="GIU175" s="2"/>
      <c r="GIV175" s="2"/>
      <c r="GIW175" s="2"/>
      <c r="GIX175" s="2"/>
      <c r="GIY175" s="2"/>
      <c r="GIZ175" s="2"/>
      <c r="GJA175" s="2"/>
      <c r="GJB175" s="2"/>
      <c r="GJC175" s="2"/>
      <c r="GJD175" s="2"/>
      <c r="GJE175" s="2"/>
      <c r="GJF175" s="2"/>
      <c r="GJG175" s="2"/>
      <c r="GJH175" s="2"/>
      <c r="GJI175" s="2"/>
      <c r="GJJ175" s="2"/>
      <c r="GJK175" s="2"/>
      <c r="GJL175" s="2"/>
      <c r="GJM175" s="2"/>
      <c r="GJN175" s="2"/>
      <c r="GJO175" s="2"/>
      <c r="GJP175" s="2"/>
      <c r="GJQ175" s="2"/>
      <c r="GJR175" s="2"/>
      <c r="GJS175" s="2"/>
      <c r="GJT175" s="2"/>
      <c r="GJU175" s="2"/>
      <c r="GJV175" s="2"/>
      <c r="GJW175" s="2"/>
      <c r="GJX175" s="2"/>
      <c r="GJY175" s="2"/>
      <c r="GJZ175" s="2"/>
      <c r="GKA175" s="2"/>
      <c r="GKB175" s="2"/>
      <c r="GKC175" s="2"/>
      <c r="GKD175" s="2"/>
      <c r="GKE175" s="2"/>
      <c r="GKF175" s="2"/>
      <c r="GKG175" s="2"/>
      <c r="GKH175" s="2"/>
      <c r="GKI175" s="2"/>
      <c r="GKJ175" s="2"/>
      <c r="GKK175" s="2"/>
      <c r="GKL175" s="2"/>
      <c r="GKM175" s="2"/>
      <c r="GKN175" s="2"/>
      <c r="GKO175" s="2"/>
      <c r="GKP175" s="2"/>
      <c r="GKQ175" s="2"/>
      <c r="GKR175" s="2"/>
      <c r="GKS175" s="2"/>
      <c r="GKT175" s="2"/>
      <c r="GKU175" s="2"/>
      <c r="GKV175" s="2"/>
      <c r="GKW175" s="2"/>
      <c r="GKX175" s="2"/>
      <c r="GKY175" s="2"/>
      <c r="GKZ175" s="2"/>
      <c r="GLA175" s="2"/>
      <c r="GLB175" s="2"/>
      <c r="GLC175" s="2"/>
      <c r="GLD175" s="2"/>
      <c r="GLE175" s="2"/>
      <c r="GLF175" s="2"/>
      <c r="GLG175" s="2"/>
      <c r="GLH175" s="2"/>
      <c r="GLI175" s="2"/>
      <c r="GLJ175" s="2"/>
      <c r="GLK175" s="2"/>
      <c r="GLL175" s="2"/>
      <c r="GLM175" s="2"/>
      <c r="GLN175" s="2"/>
      <c r="GLO175" s="2"/>
      <c r="GLP175" s="2"/>
      <c r="GLQ175" s="2"/>
      <c r="GLR175" s="2"/>
      <c r="GLS175" s="2"/>
      <c r="GLT175" s="2"/>
      <c r="GLU175" s="2"/>
      <c r="GLV175" s="2"/>
      <c r="GLW175" s="2"/>
      <c r="GLX175" s="2"/>
      <c r="GLY175" s="2"/>
      <c r="GLZ175" s="2"/>
      <c r="GMA175" s="2"/>
      <c r="GMB175" s="2"/>
      <c r="GMC175" s="2"/>
      <c r="GMD175" s="2"/>
      <c r="GME175" s="2"/>
      <c r="GMF175" s="2"/>
      <c r="GMG175" s="2"/>
      <c r="GMH175" s="2"/>
      <c r="GMI175" s="2"/>
      <c r="GMJ175" s="2"/>
      <c r="GMK175" s="2"/>
      <c r="GML175" s="2"/>
      <c r="GMM175" s="2"/>
      <c r="GMN175" s="2"/>
      <c r="GMO175" s="2"/>
      <c r="GMP175" s="2"/>
      <c r="GMQ175" s="2"/>
      <c r="GMR175" s="2"/>
      <c r="GMS175" s="2"/>
      <c r="GMT175" s="2"/>
      <c r="GMU175" s="2"/>
      <c r="GMV175" s="2"/>
      <c r="GMW175" s="2"/>
      <c r="GMX175" s="2"/>
      <c r="GMY175" s="2"/>
      <c r="GMZ175" s="2"/>
      <c r="GNA175" s="2"/>
      <c r="GNB175" s="2"/>
      <c r="GNC175" s="2"/>
      <c r="GND175" s="2"/>
      <c r="GNE175" s="2"/>
      <c r="GNF175" s="2"/>
      <c r="GNG175" s="2"/>
      <c r="GNH175" s="2"/>
      <c r="GNI175" s="2"/>
      <c r="GNJ175" s="2"/>
      <c r="GNK175" s="2"/>
      <c r="GNL175" s="2"/>
      <c r="GNM175" s="2"/>
      <c r="GNN175" s="2"/>
      <c r="GNO175" s="2"/>
      <c r="GNP175" s="2"/>
      <c r="GNQ175" s="2"/>
      <c r="GNR175" s="2"/>
      <c r="GNS175" s="2"/>
      <c r="GNT175" s="2"/>
      <c r="GNU175" s="2"/>
      <c r="GNV175" s="2"/>
      <c r="GNW175" s="2"/>
      <c r="GNX175" s="2"/>
      <c r="GNY175" s="2"/>
      <c r="GNZ175" s="2"/>
      <c r="GOA175" s="2"/>
      <c r="GOB175" s="2"/>
      <c r="GOC175" s="2"/>
      <c r="GOD175" s="2"/>
      <c r="GOE175" s="2"/>
      <c r="GOF175" s="2"/>
      <c r="GOG175" s="2"/>
      <c r="GOH175" s="2"/>
      <c r="GOI175" s="2"/>
      <c r="GOJ175" s="2"/>
      <c r="GOK175" s="2"/>
      <c r="GOL175" s="2"/>
      <c r="GOM175" s="2"/>
      <c r="GON175" s="2"/>
      <c r="GOO175" s="2"/>
      <c r="GOP175" s="2"/>
      <c r="GOQ175" s="2"/>
      <c r="GOR175" s="2"/>
      <c r="GOS175" s="2"/>
      <c r="GOT175" s="2"/>
      <c r="GOU175" s="2"/>
      <c r="GOV175" s="2"/>
      <c r="GOW175" s="2"/>
      <c r="GOX175" s="2"/>
      <c r="GOY175" s="2"/>
      <c r="GOZ175" s="2"/>
      <c r="GPA175" s="2"/>
      <c r="GPB175" s="2"/>
      <c r="GPC175" s="2"/>
      <c r="GPD175" s="2"/>
      <c r="GPE175" s="2"/>
      <c r="GPF175" s="2"/>
      <c r="GPG175" s="2"/>
      <c r="GPH175" s="2"/>
      <c r="GPI175" s="2"/>
      <c r="GPJ175" s="2"/>
      <c r="GPK175" s="2"/>
      <c r="GPL175" s="2"/>
      <c r="GPM175" s="2"/>
      <c r="GPN175" s="2"/>
      <c r="GPO175" s="2"/>
      <c r="GPP175" s="2"/>
      <c r="GPQ175" s="2"/>
      <c r="GPR175" s="2"/>
      <c r="GPS175" s="2"/>
      <c r="GPT175" s="2"/>
      <c r="GPU175" s="2"/>
      <c r="GPV175" s="2"/>
      <c r="GPW175" s="2"/>
      <c r="GPX175" s="2"/>
      <c r="GPY175" s="2"/>
      <c r="GPZ175" s="2"/>
      <c r="GQA175" s="2"/>
      <c r="GQB175" s="2"/>
      <c r="GQC175" s="2"/>
      <c r="GQD175" s="2"/>
      <c r="GQE175" s="2"/>
      <c r="GQF175" s="2"/>
      <c r="GQG175" s="2"/>
      <c r="GQH175" s="2"/>
      <c r="GQI175" s="2"/>
      <c r="GQJ175" s="2"/>
      <c r="GQK175" s="2"/>
      <c r="GQL175" s="2"/>
      <c r="GQM175" s="2"/>
      <c r="GQN175" s="2"/>
      <c r="GQO175" s="2"/>
      <c r="GQP175" s="2"/>
      <c r="GQQ175" s="2"/>
      <c r="GQR175" s="2"/>
      <c r="GQS175" s="2"/>
      <c r="GQT175" s="2"/>
      <c r="GQU175" s="2"/>
      <c r="GQV175" s="2"/>
      <c r="GQW175" s="2"/>
      <c r="GQX175" s="2"/>
      <c r="GQY175" s="2"/>
      <c r="GQZ175" s="2"/>
      <c r="GRA175" s="2"/>
      <c r="GRB175" s="2"/>
      <c r="GRC175" s="2"/>
      <c r="GRD175" s="2"/>
      <c r="GRE175" s="2"/>
      <c r="GRF175" s="2"/>
      <c r="GRG175" s="2"/>
      <c r="GRH175" s="2"/>
      <c r="GRI175" s="2"/>
      <c r="GRJ175" s="2"/>
      <c r="GRK175" s="2"/>
      <c r="GRL175" s="2"/>
      <c r="GRM175" s="2"/>
      <c r="GRN175" s="2"/>
      <c r="GRO175" s="2"/>
      <c r="GRP175" s="2"/>
      <c r="GRQ175" s="2"/>
      <c r="GRR175" s="2"/>
      <c r="GRS175" s="2"/>
      <c r="GRT175" s="2"/>
      <c r="GRU175" s="2"/>
      <c r="GRV175" s="2"/>
      <c r="GRW175" s="2"/>
      <c r="GRX175" s="2"/>
      <c r="GRY175" s="2"/>
      <c r="GRZ175" s="2"/>
      <c r="GSA175" s="2"/>
      <c r="GSB175" s="2"/>
      <c r="GSC175" s="2"/>
      <c r="GSD175" s="2"/>
      <c r="GSE175" s="2"/>
      <c r="GSF175" s="2"/>
      <c r="GSG175" s="2"/>
      <c r="GSH175" s="2"/>
      <c r="GSI175" s="2"/>
      <c r="GSJ175" s="2"/>
      <c r="GSK175" s="2"/>
      <c r="GSL175" s="2"/>
      <c r="GSM175" s="2"/>
      <c r="GSN175" s="2"/>
      <c r="GSO175" s="2"/>
      <c r="GSP175" s="2"/>
      <c r="GSQ175" s="2"/>
      <c r="GSR175" s="2"/>
      <c r="GSS175" s="2"/>
      <c r="GST175" s="2"/>
      <c r="GSU175" s="2"/>
      <c r="GSV175" s="2"/>
      <c r="GSW175" s="2"/>
      <c r="GSX175" s="2"/>
      <c r="GSY175" s="2"/>
      <c r="GSZ175" s="2"/>
      <c r="GTA175" s="2"/>
      <c r="GTB175" s="2"/>
      <c r="GTC175" s="2"/>
      <c r="GTD175" s="2"/>
      <c r="GTE175" s="2"/>
      <c r="GTF175" s="2"/>
      <c r="GTG175" s="2"/>
      <c r="GTH175" s="2"/>
      <c r="GTI175" s="2"/>
      <c r="GTJ175" s="2"/>
      <c r="GTK175" s="2"/>
      <c r="GTL175" s="2"/>
      <c r="GTM175" s="2"/>
      <c r="GTN175" s="2"/>
      <c r="GTO175" s="2"/>
      <c r="GTP175" s="2"/>
      <c r="GTQ175" s="2"/>
      <c r="GTR175" s="2"/>
      <c r="GTS175" s="2"/>
      <c r="GTT175" s="2"/>
      <c r="GTU175" s="2"/>
      <c r="GTV175" s="2"/>
      <c r="GTW175" s="2"/>
      <c r="GTX175" s="2"/>
      <c r="GTY175" s="2"/>
      <c r="GTZ175" s="2"/>
      <c r="GUA175" s="2"/>
      <c r="GUB175" s="2"/>
      <c r="GUC175" s="2"/>
      <c r="GUD175" s="2"/>
      <c r="GUE175" s="2"/>
      <c r="GUF175" s="2"/>
      <c r="GUG175" s="2"/>
      <c r="GUH175" s="2"/>
      <c r="GUI175" s="2"/>
      <c r="GUJ175" s="2"/>
      <c r="GUK175" s="2"/>
      <c r="GUL175" s="2"/>
      <c r="GUM175" s="2"/>
      <c r="GUN175" s="2"/>
      <c r="GUO175" s="2"/>
      <c r="GUP175" s="2"/>
      <c r="GUQ175" s="2"/>
      <c r="GUR175" s="2"/>
      <c r="GUS175" s="2"/>
      <c r="GUT175" s="2"/>
      <c r="GUU175" s="2"/>
      <c r="GUV175" s="2"/>
      <c r="GUW175" s="2"/>
      <c r="GUX175" s="2"/>
      <c r="GUY175" s="2"/>
      <c r="GUZ175" s="2"/>
      <c r="GVA175" s="2"/>
      <c r="GVB175" s="2"/>
      <c r="GVC175" s="2"/>
      <c r="GVD175" s="2"/>
      <c r="GVE175" s="2"/>
      <c r="GVF175" s="2"/>
      <c r="GVG175" s="2"/>
      <c r="GVH175" s="2"/>
      <c r="GVI175" s="2"/>
      <c r="GVJ175" s="2"/>
      <c r="GVK175" s="2"/>
      <c r="GVL175" s="2"/>
      <c r="GVM175" s="2"/>
      <c r="GVN175" s="2"/>
      <c r="GVO175" s="2"/>
      <c r="GVP175" s="2"/>
      <c r="GVQ175" s="2"/>
      <c r="GVR175" s="2"/>
      <c r="GVS175" s="2"/>
      <c r="GVT175" s="2"/>
      <c r="GVU175" s="2"/>
      <c r="GVV175" s="2"/>
      <c r="GVW175" s="2"/>
      <c r="GVX175" s="2"/>
      <c r="GVY175" s="2"/>
      <c r="GVZ175" s="2"/>
      <c r="GWA175" s="2"/>
      <c r="GWB175" s="2"/>
      <c r="GWC175" s="2"/>
      <c r="GWD175" s="2"/>
      <c r="GWE175" s="2"/>
      <c r="GWF175" s="2"/>
      <c r="GWG175" s="2"/>
      <c r="GWH175" s="2"/>
      <c r="GWI175" s="2"/>
      <c r="GWJ175" s="2"/>
      <c r="GWK175" s="2"/>
      <c r="GWL175" s="2"/>
      <c r="GWM175" s="2"/>
      <c r="GWN175" s="2"/>
      <c r="GWO175" s="2"/>
      <c r="GWP175" s="2"/>
      <c r="GWQ175" s="2"/>
      <c r="GWR175" s="2"/>
      <c r="GWS175" s="2"/>
      <c r="GWT175" s="2"/>
      <c r="GWU175" s="2"/>
      <c r="GWV175" s="2"/>
      <c r="GWW175" s="2"/>
      <c r="GWX175" s="2"/>
      <c r="GWY175" s="2"/>
      <c r="GWZ175" s="2"/>
      <c r="GXA175" s="2"/>
      <c r="GXB175" s="2"/>
      <c r="GXC175" s="2"/>
      <c r="GXD175" s="2"/>
      <c r="GXE175" s="2"/>
      <c r="GXF175" s="2"/>
      <c r="GXG175" s="2"/>
      <c r="GXH175" s="2"/>
      <c r="GXI175" s="2"/>
      <c r="GXJ175" s="2"/>
      <c r="GXK175" s="2"/>
      <c r="GXL175" s="2"/>
      <c r="GXM175" s="2"/>
      <c r="GXN175" s="2"/>
      <c r="GXO175" s="2"/>
      <c r="GXP175" s="2"/>
      <c r="GXQ175" s="2"/>
      <c r="GXR175" s="2"/>
      <c r="GXS175" s="2"/>
      <c r="GXT175" s="2"/>
      <c r="GXU175" s="2"/>
      <c r="GXV175" s="2"/>
      <c r="GXW175" s="2"/>
      <c r="GXX175" s="2"/>
      <c r="GXY175" s="2"/>
      <c r="GXZ175" s="2"/>
      <c r="GYA175" s="2"/>
      <c r="GYB175" s="2"/>
      <c r="GYC175" s="2"/>
      <c r="GYD175" s="2"/>
      <c r="GYE175" s="2"/>
      <c r="GYF175" s="2"/>
      <c r="GYG175" s="2"/>
      <c r="GYH175" s="2"/>
      <c r="GYI175" s="2"/>
      <c r="GYJ175" s="2"/>
      <c r="GYK175" s="2"/>
      <c r="GYL175" s="2"/>
      <c r="GYM175" s="2"/>
      <c r="GYN175" s="2"/>
      <c r="GYO175" s="2"/>
      <c r="GYP175" s="2"/>
      <c r="GYQ175" s="2"/>
      <c r="GYR175" s="2"/>
      <c r="GYS175" s="2"/>
      <c r="GYT175" s="2"/>
      <c r="GYU175" s="2"/>
      <c r="GYV175" s="2"/>
      <c r="GYW175" s="2"/>
      <c r="GYX175" s="2"/>
      <c r="GYY175" s="2"/>
      <c r="GYZ175" s="2"/>
      <c r="GZA175" s="2"/>
      <c r="GZB175" s="2"/>
      <c r="GZC175" s="2"/>
      <c r="GZD175" s="2"/>
      <c r="GZE175" s="2"/>
      <c r="GZF175" s="2"/>
      <c r="GZG175" s="2"/>
      <c r="GZH175" s="2"/>
      <c r="GZI175" s="2"/>
      <c r="GZJ175" s="2"/>
      <c r="GZK175" s="2"/>
      <c r="GZL175" s="2"/>
      <c r="GZM175" s="2"/>
      <c r="GZN175" s="2"/>
      <c r="GZO175" s="2"/>
      <c r="GZP175" s="2"/>
      <c r="GZQ175" s="2"/>
      <c r="GZR175" s="2"/>
      <c r="GZS175" s="2"/>
      <c r="GZT175" s="2"/>
      <c r="GZU175" s="2"/>
      <c r="GZV175" s="2"/>
      <c r="GZW175" s="2"/>
      <c r="GZX175" s="2"/>
      <c r="GZY175" s="2"/>
      <c r="GZZ175" s="2"/>
      <c r="HAA175" s="2"/>
      <c r="HAB175" s="2"/>
      <c r="HAC175" s="2"/>
      <c r="HAD175" s="2"/>
      <c r="HAE175" s="2"/>
      <c r="HAF175" s="2"/>
      <c r="HAG175" s="2"/>
      <c r="HAH175" s="2"/>
      <c r="HAI175" s="2"/>
      <c r="HAJ175" s="2"/>
      <c r="HAK175" s="2"/>
      <c r="HAL175" s="2"/>
      <c r="HAM175" s="2"/>
      <c r="HAN175" s="2"/>
      <c r="HAO175" s="2"/>
      <c r="HAP175" s="2"/>
      <c r="HAQ175" s="2"/>
      <c r="HAR175" s="2"/>
      <c r="HAS175" s="2"/>
      <c r="HAT175" s="2"/>
      <c r="HAU175" s="2"/>
      <c r="HAV175" s="2"/>
      <c r="HAW175" s="2"/>
      <c r="HAX175" s="2"/>
      <c r="HAY175" s="2"/>
      <c r="HAZ175" s="2"/>
      <c r="HBA175" s="2"/>
      <c r="HBB175" s="2"/>
      <c r="HBC175" s="2"/>
      <c r="HBD175" s="2"/>
      <c r="HBE175" s="2"/>
      <c r="HBF175" s="2"/>
      <c r="HBG175" s="2"/>
      <c r="HBH175" s="2"/>
      <c r="HBI175" s="2"/>
      <c r="HBJ175" s="2"/>
      <c r="HBK175" s="2"/>
      <c r="HBL175" s="2"/>
      <c r="HBM175" s="2"/>
      <c r="HBN175" s="2"/>
      <c r="HBO175" s="2"/>
      <c r="HBP175" s="2"/>
      <c r="HBQ175" s="2"/>
      <c r="HBR175" s="2"/>
      <c r="HBS175" s="2"/>
      <c r="HBT175" s="2"/>
      <c r="HBU175" s="2"/>
      <c r="HBV175" s="2"/>
      <c r="HBW175" s="2"/>
      <c r="HBX175" s="2"/>
      <c r="HBY175" s="2"/>
      <c r="HBZ175" s="2"/>
      <c r="HCA175" s="2"/>
      <c r="HCB175" s="2"/>
      <c r="HCC175" s="2"/>
      <c r="HCD175" s="2"/>
      <c r="HCE175" s="2"/>
      <c r="HCF175" s="2"/>
      <c r="HCG175" s="2"/>
      <c r="HCH175" s="2"/>
      <c r="HCI175" s="2"/>
      <c r="HCJ175" s="2"/>
      <c r="HCK175" s="2"/>
      <c r="HCL175" s="2"/>
      <c r="HCM175" s="2"/>
      <c r="HCN175" s="2"/>
      <c r="HCO175" s="2"/>
      <c r="HCP175" s="2"/>
      <c r="HCQ175" s="2"/>
      <c r="HCR175" s="2"/>
      <c r="HCS175" s="2"/>
      <c r="HCT175" s="2"/>
      <c r="HCU175" s="2"/>
      <c r="HCV175" s="2"/>
      <c r="HCW175" s="2"/>
      <c r="HCX175" s="2"/>
      <c r="HCY175" s="2"/>
      <c r="HCZ175" s="2"/>
      <c r="HDA175" s="2"/>
      <c r="HDB175" s="2"/>
      <c r="HDC175" s="2"/>
      <c r="HDD175" s="2"/>
      <c r="HDE175" s="2"/>
      <c r="HDF175" s="2"/>
      <c r="HDG175" s="2"/>
      <c r="HDH175" s="2"/>
      <c r="HDI175" s="2"/>
      <c r="HDJ175" s="2"/>
      <c r="HDK175" s="2"/>
      <c r="HDL175" s="2"/>
      <c r="HDM175" s="2"/>
      <c r="HDN175" s="2"/>
      <c r="HDO175" s="2"/>
      <c r="HDP175" s="2"/>
      <c r="HDQ175" s="2"/>
      <c r="HDR175" s="2"/>
      <c r="HDS175" s="2"/>
      <c r="HDT175" s="2"/>
      <c r="HDU175" s="2"/>
      <c r="HDV175" s="2"/>
      <c r="HDW175" s="2"/>
      <c r="HDX175" s="2"/>
      <c r="HDY175" s="2"/>
      <c r="HDZ175" s="2"/>
      <c r="HEA175" s="2"/>
      <c r="HEB175" s="2"/>
      <c r="HEC175" s="2"/>
      <c r="HED175" s="2"/>
      <c r="HEE175" s="2"/>
      <c r="HEF175" s="2"/>
      <c r="HEG175" s="2"/>
      <c r="HEH175" s="2"/>
      <c r="HEI175" s="2"/>
      <c r="HEJ175" s="2"/>
      <c r="HEK175" s="2"/>
      <c r="HEL175" s="2"/>
      <c r="HEM175" s="2"/>
      <c r="HEN175" s="2"/>
      <c r="HEO175" s="2"/>
      <c r="HEP175" s="2"/>
      <c r="HEQ175" s="2"/>
      <c r="HER175" s="2"/>
      <c r="HES175" s="2"/>
      <c r="HET175" s="2"/>
      <c r="HEU175" s="2"/>
      <c r="HEV175" s="2"/>
      <c r="HEW175" s="2"/>
      <c r="HEX175" s="2"/>
      <c r="HEY175" s="2"/>
      <c r="HEZ175" s="2"/>
      <c r="HFA175" s="2"/>
      <c r="HFB175" s="2"/>
      <c r="HFC175" s="2"/>
      <c r="HFD175" s="2"/>
      <c r="HFE175" s="2"/>
      <c r="HFF175" s="2"/>
      <c r="HFG175" s="2"/>
      <c r="HFH175" s="2"/>
      <c r="HFI175" s="2"/>
      <c r="HFJ175" s="2"/>
      <c r="HFK175" s="2"/>
      <c r="HFL175" s="2"/>
      <c r="HFM175" s="2"/>
      <c r="HFN175" s="2"/>
      <c r="HFO175" s="2"/>
      <c r="HFP175" s="2"/>
      <c r="HFQ175" s="2"/>
      <c r="HFR175" s="2"/>
      <c r="HFS175" s="2"/>
      <c r="HFT175" s="2"/>
      <c r="HFU175" s="2"/>
      <c r="HFV175" s="2"/>
      <c r="HFW175" s="2"/>
      <c r="HFX175" s="2"/>
      <c r="HFY175" s="2"/>
      <c r="HFZ175" s="2"/>
      <c r="HGA175" s="2"/>
      <c r="HGB175" s="2"/>
      <c r="HGC175" s="2"/>
      <c r="HGD175" s="2"/>
      <c r="HGE175" s="2"/>
      <c r="HGF175" s="2"/>
      <c r="HGG175" s="2"/>
      <c r="HGH175" s="2"/>
      <c r="HGI175" s="2"/>
      <c r="HGJ175" s="2"/>
      <c r="HGK175" s="2"/>
      <c r="HGL175" s="2"/>
      <c r="HGM175" s="2"/>
      <c r="HGN175" s="2"/>
      <c r="HGO175" s="2"/>
      <c r="HGP175" s="2"/>
      <c r="HGQ175" s="2"/>
      <c r="HGR175" s="2"/>
      <c r="HGS175" s="2"/>
      <c r="HGT175" s="2"/>
      <c r="HGU175" s="2"/>
      <c r="HGV175" s="2"/>
      <c r="HGW175" s="2"/>
      <c r="HGX175" s="2"/>
      <c r="HGY175" s="2"/>
      <c r="HGZ175" s="2"/>
      <c r="HHA175" s="2"/>
      <c r="HHB175" s="2"/>
      <c r="HHC175" s="2"/>
      <c r="HHD175" s="2"/>
      <c r="HHE175" s="2"/>
      <c r="HHF175" s="2"/>
      <c r="HHG175" s="2"/>
      <c r="HHH175" s="2"/>
      <c r="HHI175" s="2"/>
      <c r="HHJ175" s="2"/>
      <c r="HHK175" s="2"/>
      <c r="HHL175" s="2"/>
      <c r="HHM175" s="2"/>
      <c r="HHN175" s="2"/>
      <c r="HHO175" s="2"/>
      <c r="HHP175" s="2"/>
      <c r="HHQ175" s="2"/>
      <c r="HHR175" s="2"/>
      <c r="HHS175" s="2"/>
      <c r="HHT175" s="2"/>
      <c r="HHU175" s="2"/>
      <c r="HHV175" s="2"/>
      <c r="HHW175" s="2"/>
      <c r="HHX175" s="2"/>
      <c r="HHY175" s="2"/>
      <c r="HHZ175" s="2"/>
      <c r="HIA175" s="2"/>
      <c r="HIB175" s="2"/>
      <c r="HIC175" s="2"/>
      <c r="HID175" s="2"/>
      <c r="HIE175" s="2"/>
      <c r="HIF175" s="2"/>
      <c r="HIG175" s="2"/>
      <c r="HIH175" s="2"/>
      <c r="HII175" s="2"/>
      <c r="HIJ175" s="2"/>
      <c r="HIK175" s="2"/>
      <c r="HIL175" s="2"/>
      <c r="HIM175" s="2"/>
      <c r="HIN175" s="2"/>
      <c r="HIO175" s="2"/>
      <c r="HIP175" s="2"/>
      <c r="HIQ175" s="2"/>
      <c r="HIR175" s="2"/>
      <c r="HIS175" s="2"/>
      <c r="HIT175" s="2"/>
      <c r="HIU175" s="2"/>
      <c r="HIV175" s="2"/>
      <c r="HIW175" s="2"/>
      <c r="HIX175" s="2"/>
      <c r="HIY175" s="2"/>
      <c r="HIZ175" s="2"/>
      <c r="HJA175" s="2"/>
      <c r="HJB175" s="2"/>
      <c r="HJC175" s="2"/>
      <c r="HJD175" s="2"/>
      <c r="HJE175" s="2"/>
      <c r="HJF175" s="2"/>
      <c r="HJG175" s="2"/>
      <c r="HJH175" s="2"/>
      <c r="HJI175" s="2"/>
      <c r="HJJ175" s="2"/>
      <c r="HJK175" s="2"/>
      <c r="HJL175" s="2"/>
      <c r="HJM175" s="2"/>
      <c r="HJN175" s="2"/>
      <c r="HJO175" s="2"/>
      <c r="HJP175" s="2"/>
      <c r="HJQ175" s="2"/>
      <c r="HJR175" s="2"/>
      <c r="HJS175" s="2"/>
      <c r="HJT175" s="2"/>
      <c r="HJU175" s="2"/>
      <c r="HJV175" s="2"/>
      <c r="HJW175" s="2"/>
      <c r="HJX175" s="2"/>
      <c r="HJY175" s="2"/>
      <c r="HJZ175" s="2"/>
      <c r="HKA175" s="2"/>
      <c r="HKB175" s="2"/>
      <c r="HKC175" s="2"/>
      <c r="HKD175" s="2"/>
      <c r="HKE175" s="2"/>
      <c r="HKF175" s="2"/>
      <c r="HKG175" s="2"/>
      <c r="HKH175" s="2"/>
      <c r="HKI175" s="2"/>
      <c r="HKJ175" s="2"/>
      <c r="HKK175" s="2"/>
      <c r="HKL175" s="2"/>
      <c r="HKM175" s="2"/>
      <c r="HKN175" s="2"/>
      <c r="HKO175" s="2"/>
      <c r="HKP175" s="2"/>
      <c r="HKQ175" s="2"/>
      <c r="HKR175" s="2"/>
      <c r="HKS175" s="2"/>
      <c r="HKT175" s="2"/>
      <c r="HKU175" s="2"/>
      <c r="HKV175" s="2"/>
      <c r="HKW175" s="2"/>
      <c r="HKX175" s="2"/>
      <c r="HKY175" s="2"/>
      <c r="HKZ175" s="2"/>
      <c r="HLA175" s="2"/>
      <c r="HLB175" s="2"/>
      <c r="HLC175" s="2"/>
      <c r="HLD175" s="2"/>
      <c r="HLE175" s="2"/>
      <c r="HLF175" s="2"/>
      <c r="HLG175" s="2"/>
      <c r="HLH175" s="2"/>
      <c r="HLI175" s="2"/>
      <c r="HLJ175" s="2"/>
      <c r="HLK175" s="2"/>
      <c r="HLL175" s="2"/>
      <c r="HLM175" s="2"/>
      <c r="HLN175" s="2"/>
      <c r="HLO175" s="2"/>
      <c r="HLP175" s="2"/>
      <c r="HLQ175" s="2"/>
      <c r="HLR175" s="2"/>
      <c r="HLS175" s="2"/>
      <c r="HLT175" s="2"/>
      <c r="HLU175" s="2"/>
      <c r="HLV175" s="2"/>
      <c r="HLW175" s="2"/>
      <c r="HLX175" s="2"/>
      <c r="HLY175" s="2"/>
      <c r="HLZ175" s="2"/>
      <c r="HMA175" s="2"/>
      <c r="HMB175" s="2"/>
      <c r="HMC175" s="2"/>
      <c r="HMD175" s="2"/>
      <c r="HME175" s="2"/>
      <c r="HMF175" s="2"/>
      <c r="HMG175" s="2"/>
      <c r="HMH175" s="2"/>
      <c r="HMI175" s="2"/>
      <c r="HMJ175" s="2"/>
      <c r="HMK175" s="2"/>
      <c r="HML175" s="2"/>
      <c r="HMM175" s="2"/>
      <c r="HMN175" s="2"/>
      <c r="HMO175" s="2"/>
      <c r="HMP175" s="2"/>
      <c r="HMQ175" s="2"/>
      <c r="HMR175" s="2"/>
      <c r="HMS175" s="2"/>
      <c r="HMT175" s="2"/>
      <c r="HMU175" s="2"/>
      <c r="HMV175" s="2"/>
      <c r="HMW175" s="2"/>
      <c r="HMX175" s="2"/>
      <c r="HMY175" s="2"/>
      <c r="HMZ175" s="2"/>
      <c r="HNA175" s="2"/>
      <c r="HNB175" s="2"/>
      <c r="HNC175" s="2"/>
      <c r="HND175" s="2"/>
      <c r="HNE175" s="2"/>
      <c r="HNF175" s="2"/>
      <c r="HNG175" s="2"/>
      <c r="HNH175" s="2"/>
      <c r="HNI175" s="2"/>
      <c r="HNJ175" s="2"/>
      <c r="HNK175" s="2"/>
      <c r="HNL175" s="2"/>
      <c r="HNM175" s="2"/>
      <c r="HNN175" s="2"/>
      <c r="HNO175" s="2"/>
      <c r="HNP175" s="2"/>
      <c r="HNQ175" s="2"/>
      <c r="HNR175" s="2"/>
      <c r="HNS175" s="2"/>
      <c r="HNT175" s="2"/>
      <c r="HNU175" s="2"/>
      <c r="HNV175" s="2"/>
      <c r="HNW175" s="2"/>
      <c r="HNX175" s="2"/>
      <c r="HNY175" s="2"/>
      <c r="HNZ175" s="2"/>
      <c r="HOA175" s="2"/>
      <c r="HOB175" s="2"/>
      <c r="HOC175" s="2"/>
      <c r="HOD175" s="2"/>
      <c r="HOE175" s="2"/>
      <c r="HOF175" s="2"/>
      <c r="HOG175" s="2"/>
      <c r="HOH175" s="2"/>
      <c r="HOI175" s="2"/>
      <c r="HOJ175" s="2"/>
      <c r="HOK175" s="2"/>
      <c r="HOL175" s="2"/>
      <c r="HOM175" s="2"/>
      <c r="HON175" s="2"/>
      <c r="HOO175" s="2"/>
      <c r="HOP175" s="2"/>
      <c r="HOQ175" s="2"/>
      <c r="HOR175" s="2"/>
      <c r="HOS175" s="2"/>
      <c r="HOT175" s="2"/>
      <c r="HOU175" s="2"/>
      <c r="HOV175" s="2"/>
      <c r="HOW175" s="2"/>
      <c r="HOX175" s="2"/>
      <c r="HOY175" s="2"/>
      <c r="HOZ175" s="2"/>
      <c r="HPA175" s="2"/>
      <c r="HPB175" s="2"/>
      <c r="HPC175" s="2"/>
      <c r="HPD175" s="2"/>
      <c r="HPE175" s="2"/>
      <c r="HPF175" s="2"/>
      <c r="HPG175" s="2"/>
      <c r="HPH175" s="2"/>
      <c r="HPI175" s="2"/>
      <c r="HPJ175" s="2"/>
      <c r="HPK175" s="2"/>
      <c r="HPL175" s="2"/>
      <c r="HPM175" s="2"/>
      <c r="HPN175" s="2"/>
      <c r="HPO175" s="2"/>
      <c r="HPP175" s="2"/>
      <c r="HPQ175" s="2"/>
      <c r="HPR175" s="2"/>
      <c r="HPS175" s="2"/>
      <c r="HPT175" s="2"/>
      <c r="HPU175" s="2"/>
      <c r="HPV175" s="2"/>
      <c r="HPW175" s="2"/>
      <c r="HPX175" s="2"/>
      <c r="HPY175" s="2"/>
      <c r="HPZ175" s="2"/>
      <c r="HQA175" s="2"/>
      <c r="HQB175" s="2"/>
      <c r="HQC175" s="2"/>
      <c r="HQD175" s="2"/>
      <c r="HQE175" s="2"/>
      <c r="HQF175" s="2"/>
      <c r="HQG175" s="2"/>
      <c r="HQH175" s="2"/>
      <c r="HQI175" s="2"/>
      <c r="HQJ175" s="2"/>
      <c r="HQK175" s="2"/>
      <c r="HQL175" s="2"/>
      <c r="HQM175" s="2"/>
      <c r="HQN175" s="2"/>
      <c r="HQO175" s="2"/>
      <c r="HQP175" s="2"/>
      <c r="HQQ175" s="2"/>
      <c r="HQR175" s="2"/>
      <c r="HQS175" s="2"/>
      <c r="HQT175" s="2"/>
      <c r="HQU175" s="2"/>
      <c r="HQV175" s="2"/>
      <c r="HQW175" s="2"/>
      <c r="HQX175" s="2"/>
      <c r="HQY175" s="2"/>
      <c r="HQZ175" s="2"/>
      <c r="HRA175" s="2"/>
      <c r="HRB175" s="2"/>
      <c r="HRC175" s="2"/>
      <c r="HRD175" s="2"/>
      <c r="HRE175" s="2"/>
      <c r="HRF175" s="2"/>
      <c r="HRG175" s="2"/>
      <c r="HRH175" s="2"/>
      <c r="HRI175" s="2"/>
      <c r="HRJ175" s="2"/>
      <c r="HRK175" s="2"/>
      <c r="HRL175" s="2"/>
      <c r="HRM175" s="2"/>
      <c r="HRN175" s="2"/>
      <c r="HRO175" s="2"/>
      <c r="HRP175" s="2"/>
      <c r="HRQ175" s="2"/>
      <c r="HRR175" s="2"/>
      <c r="HRS175" s="2"/>
      <c r="HRT175" s="2"/>
      <c r="HRU175" s="2"/>
      <c r="HRV175" s="2"/>
      <c r="HRW175" s="2"/>
      <c r="HRX175" s="2"/>
      <c r="HRY175" s="2"/>
      <c r="HRZ175" s="2"/>
      <c r="HSA175" s="2"/>
      <c r="HSB175" s="2"/>
      <c r="HSC175" s="2"/>
      <c r="HSD175" s="2"/>
      <c r="HSE175" s="2"/>
      <c r="HSF175" s="2"/>
      <c r="HSG175" s="2"/>
      <c r="HSH175" s="2"/>
      <c r="HSI175" s="2"/>
      <c r="HSJ175" s="2"/>
      <c r="HSK175" s="2"/>
      <c r="HSL175" s="2"/>
      <c r="HSM175" s="2"/>
      <c r="HSN175" s="2"/>
      <c r="HSO175" s="2"/>
      <c r="HSP175" s="2"/>
      <c r="HSQ175" s="2"/>
      <c r="HSR175" s="2"/>
      <c r="HSS175" s="2"/>
      <c r="HST175" s="2"/>
      <c r="HSU175" s="2"/>
      <c r="HSV175" s="2"/>
      <c r="HSW175" s="2"/>
      <c r="HSX175" s="2"/>
      <c r="HSY175" s="2"/>
      <c r="HSZ175" s="2"/>
      <c r="HTA175" s="2"/>
      <c r="HTB175" s="2"/>
      <c r="HTC175" s="2"/>
      <c r="HTD175" s="2"/>
      <c r="HTE175" s="2"/>
      <c r="HTF175" s="2"/>
      <c r="HTG175" s="2"/>
      <c r="HTH175" s="2"/>
      <c r="HTI175" s="2"/>
      <c r="HTJ175" s="2"/>
      <c r="HTK175" s="2"/>
      <c r="HTL175" s="2"/>
      <c r="HTM175" s="2"/>
      <c r="HTN175" s="2"/>
      <c r="HTO175" s="2"/>
      <c r="HTP175" s="2"/>
      <c r="HTQ175" s="2"/>
      <c r="HTR175" s="2"/>
      <c r="HTS175" s="2"/>
      <c r="HTT175" s="2"/>
      <c r="HTU175" s="2"/>
      <c r="HTV175" s="2"/>
      <c r="HTW175" s="2"/>
      <c r="HTX175" s="2"/>
      <c r="HTY175" s="2"/>
      <c r="HTZ175" s="2"/>
      <c r="HUA175" s="2"/>
      <c r="HUB175" s="2"/>
      <c r="HUC175" s="2"/>
      <c r="HUD175" s="2"/>
      <c r="HUE175" s="2"/>
      <c r="HUF175" s="2"/>
      <c r="HUG175" s="2"/>
      <c r="HUH175" s="2"/>
      <c r="HUI175" s="2"/>
      <c r="HUJ175" s="2"/>
      <c r="HUK175" s="2"/>
      <c r="HUL175" s="2"/>
      <c r="HUM175" s="2"/>
      <c r="HUN175" s="2"/>
      <c r="HUO175" s="2"/>
      <c r="HUP175" s="2"/>
      <c r="HUQ175" s="2"/>
      <c r="HUR175" s="2"/>
      <c r="HUS175" s="2"/>
      <c r="HUT175" s="2"/>
      <c r="HUU175" s="2"/>
      <c r="HUV175" s="2"/>
      <c r="HUW175" s="2"/>
      <c r="HUX175" s="2"/>
      <c r="HUY175" s="2"/>
      <c r="HUZ175" s="2"/>
      <c r="HVA175" s="2"/>
      <c r="HVB175" s="2"/>
      <c r="HVC175" s="2"/>
      <c r="HVD175" s="2"/>
      <c r="HVE175" s="2"/>
      <c r="HVF175" s="2"/>
      <c r="HVG175" s="2"/>
      <c r="HVH175" s="2"/>
      <c r="HVI175" s="2"/>
      <c r="HVJ175" s="2"/>
      <c r="HVK175" s="2"/>
      <c r="HVL175" s="2"/>
      <c r="HVM175" s="2"/>
      <c r="HVN175" s="2"/>
      <c r="HVO175" s="2"/>
      <c r="HVP175" s="2"/>
      <c r="HVQ175" s="2"/>
      <c r="HVR175" s="2"/>
      <c r="HVS175" s="2"/>
      <c r="HVT175" s="2"/>
      <c r="HVU175" s="2"/>
      <c r="HVV175" s="2"/>
      <c r="HVW175" s="2"/>
      <c r="HVX175" s="2"/>
      <c r="HVY175" s="2"/>
      <c r="HVZ175" s="2"/>
      <c r="HWA175" s="2"/>
      <c r="HWB175" s="2"/>
      <c r="HWC175" s="2"/>
      <c r="HWD175" s="2"/>
      <c r="HWE175" s="2"/>
      <c r="HWF175" s="2"/>
      <c r="HWG175" s="2"/>
      <c r="HWH175" s="2"/>
      <c r="HWI175" s="2"/>
      <c r="HWJ175" s="2"/>
      <c r="HWK175" s="2"/>
      <c r="HWL175" s="2"/>
      <c r="HWM175" s="2"/>
      <c r="HWN175" s="2"/>
      <c r="HWO175" s="2"/>
      <c r="HWP175" s="2"/>
      <c r="HWQ175" s="2"/>
      <c r="HWR175" s="2"/>
      <c r="HWS175" s="2"/>
      <c r="HWT175" s="2"/>
      <c r="HWU175" s="2"/>
      <c r="HWV175" s="2"/>
      <c r="HWW175" s="2"/>
      <c r="HWX175" s="2"/>
      <c r="HWY175" s="2"/>
      <c r="HWZ175" s="2"/>
      <c r="HXA175" s="2"/>
      <c r="HXB175" s="2"/>
      <c r="HXC175" s="2"/>
      <c r="HXD175" s="2"/>
      <c r="HXE175" s="2"/>
      <c r="HXF175" s="2"/>
      <c r="HXG175" s="2"/>
      <c r="HXH175" s="2"/>
      <c r="HXI175" s="2"/>
      <c r="HXJ175" s="2"/>
      <c r="HXK175" s="2"/>
      <c r="HXL175" s="2"/>
      <c r="HXM175" s="2"/>
      <c r="HXN175" s="2"/>
      <c r="HXO175" s="2"/>
      <c r="HXP175" s="2"/>
      <c r="HXQ175" s="2"/>
      <c r="HXR175" s="2"/>
      <c r="HXS175" s="2"/>
      <c r="HXT175" s="2"/>
      <c r="HXU175" s="2"/>
      <c r="HXV175" s="2"/>
      <c r="HXW175" s="2"/>
      <c r="HXX175" s="2"/>
      <c r="HXY175" s="2"/>
      <c r="HXZ175" s="2"/>
      <c r="HYA175" s="2"/>
      <c r="HYB175" s="2"/>
      <c r="HYC175" s="2"/>
      <c r="HYD175" s="2"/>
      <c r="HYE175" s="2"/>
      <c r="HYF175" s="2"/>
      <c r="HYG175" s="2"/>
      <c r="HYH175" s="2"/>
      <c r="HYI175" s="2"/>
      <c r="HYJ175" s="2"/>
      <c r="HYK175" s="2"/>
      <c r="HYL175" s="2"/>
      <c r="HYM175" s="2"/>
      <c r="HYN175" s="2"/>
      <c r="HYO175" s="2"/>
      <c r="HYP175" s="2"/>
      <c r="HYQ175" s="2"/>
      <c r="HYR175" s="2"/>
      <c r="HYS175" s="2"/>
      <c r="HYT175" s="2"/>
      <c r="HYU175" s="2"/>
      <c r="HYV175" s="2"/>
      <c r="HYW175" s="2"/>
      <c r="HYX175" s="2"/>
      <c r="HYY175" s="2"/>
      <c r="HYZ175" s="2"/>
      <c r="HZA175" s="2"/>
      <c r="HZB175" s="2"/>
      <c r="HZC175" s="2"/>
      <c r="HZD175" s="2"/>
      <c r="HZE175" s="2"/>
      <c r="HZF175" s="2"/>
      <c r="HZG175" s="2"/>
      <c r="HZH175" s="2"/>
      <c r="HZI175" s="2"/>
      <c r="HZJ175" s="2"/>
      <c r="HZK175" s="2"/>
      <c r="HZL175" s="2"/>
      <c r="HZM175" s="2"/>
      <c r="HZN175" s="2"/>
      <c r="HZO175" s="2"/>
      <c r="HZP175" s="2"/>
      <c r="HZQ175" s="2"/>
      <c r="HZR175" s="2"/>
      <c r="HZS175" s="2"/>
      <c r="HZT175" s="2"/>
      <c r="HZU175" s="2"/>
      <c r="HZV175" s="2"/>
      <c r="HZW175" s="2"/>
      <c r="HZX175" s="2"/>
      <c r="HZY175" s="2"/>
      <c r="HZZ175" s="2"/>
      <c r="IAA175" s="2"/>
      <c r="IAB175" s="2"/>
      <c r="IAC175" s="2"/>
      <c r="IAD175" s="2"/>
      <c r="IAE175" s="2"/>
      <c r="IAF175" s="2"/>
      <c r="IAG175" s="2"/>
      <c r="IAH175" s="2"/>
      <c r="IAI175" s="2"/>
      <c r="IAJ175" s="2"/>
      <c r="IAK175" s="2"/>
      <c r="IAL175" s="2"/>
      <c r="IAM175" s="2"/>
      <c r="IAN175" s="2"/>
      <c r="IAO175" s="2"/>
      <c r="IAP175" s="2"/>
      <c r="IAQ175" s="2"/>
      <c r="IAR175" s="2"/>
      <c r="IAS175" s="2"/>
      <c r="IAT175" s="2"/>
      <c r="IAU175" s="2"/>
      <c r="IAV175" s="2"/>
      <c r="IAW175" s="2"/>
      <c r="IAX175" s="2"/>
      <c r="IAY175" s="2"/>
      <c r="IAZ175" s="2"/>
      <c r="IBA175" s="2"/>
      <c r="IBB175" s="2"/>
      <c r="IBC175" s="2"/>
      <c r="IBD175" s="2"/>
      <c r="IBE175" s="2"/>
      <c r="IBF175" s="2"/>
      <c r="IBG175" s="2"/>
      <c r="IBH175" s="2"/>
      <c r="IBI175" s="2"/>
      <c r="IBJ175" s="2"/>
      <c r="IBK175" s="2"/>
      <c r="IBL175" s="2"/>
      <c r="IBM175" s="2"/>
      <c r="IBN175" s="2"/>
      <c r="IBO175" s="2"/>
      <c r="IBP175" s="2"/>
      <c r="IBQ175" s="2"/>
      <c r="IBR175" s="2"/>
      <c r="IBS175" s="2"/>
      <c r="IBT175" s="2"/>
      <c r="IBU175" s="2"/>
      <c r="IBV175" s="2"/>
      <c r="IBW175" s="2"/>
      <c r="IBX175" s="2"/>
      <c r="IBY175" s="2"/>
      <c r="IBZ175" s="2"/>
      <c r="ICA175" s="2"/>
      <c r="ICB175" s="2"/>
      <c r="ICC175" s="2"/>
      <c r="ICD175" s="2"/>
      <c r="ICE175" s="2"/>
      <c r="ICF175" s="2"/>
      <c r="ICG175" s="2"/>
      <c r="ICH175" s="2"/>
      <c r="ICI175" s="2"/>
      <c r="ICJ175" s="2"/>
      <c r="ICK175" s="2"/>
      <c r="ICL175" s="2"/>
      <c r="ICM175" s="2"/>
      <c r="ICN175" s="2"/>
      <c r="ICO175" s="2"/>
      <c r="ICP175" s="2"/>
      <c r="ICQ175" s="2"/>
      <c r="ICR175" s="2"/>
      <c r="ICS175" s="2"/>
      <c r="ICT175" s="2"/>
      <c r="ICU175" s="2"/>
      <c r="ICV175" s="2"/>
      <c r="ICW175" s="2"/>
      <c r="ICX175" s="2"/>
      <c r="ICY175" s="2"/>
      <c r="ICZ175" s="2"/>
      <c r="IDA175" s="2"/>
      <c r="IDB175" s="2"/>
      <c r="IDC175" s="2"/>
      <c r="IDD175" s="2"/>
      <c r="IDE175" s="2"/>
      <c r="IDF175" s="2"/>
      <c r="IDG175" s="2"/>
      <c r="IDH175" s="2"/>
      <c r="IDI175" s="2"/>
      <c r="IDJ175" s="2"/>
      <c r="IDK175" s="2"/>
      <c r="IDL175" s="2"/>
      <c r="IDM175" s="2"/>
      <c r="IDN175" s="2"/>
      <c r="IDO175" s="2"/>
      <c r="IDP175" s="2"/>
      <c r="IDQ175" s="2"/>
      <c r="IDR175" s="2"/>
      <c r="IDS175" s="2"/>
      <c r="IDT175" s="2"/>
      <c r="IDU175" s="2"/>
      <c r="IDV175" s="2"/>
      <c r="IDW175" s="2"/>
      <c r="IDX175" s="2"/>
      <c r="IDY175" s="2"/>
      <c r="IDZ175" s="2"/>
      <c r="IEA175" s="2"/>
      <c r="IEB175" s="2"/>
      <c r="IEC175" s="2"/>
      <c r="IED175" s="2"/>
      <c r="IEE175" s="2"/>
      <c r="IEF175" s="2"/>
      <c r="IEG175" s="2"/>
      <c r="IEH175" s="2"/>
      <c r="IEI175" s="2"/>
      <c r="IEJ175" s="2"/>
      <c r="IEK175" s="2"/>
      <c r="IEL175" s="2"/>
      <c r="IEM175" s="2"/>
      <c r="IEN175" s="2"/>
      <c r="IEO175" s="2"/>
      <c r="IEP175" s="2"/>
      <c r="IEQ175" s="2"/>
      <c r="IER175" s="2"/>
      <c r="IES175" s="2"/>
      <c r="IET175" s="2"/>
      <c r="IEU175" s="2"/>
      <c r="IEV175" s="2"/>
      <c r="IEW175" s="2"/>
      <c r="IEX175" s="2"/>
      <c r="IEY175" s="2"/>
      <c r="IEZ175" s="2"/>
      <c r="IFA175" s="2"/>
      <c r="IFB175" s="2"/>
      <c r="IFC175" s="2"/>
      <c r="IFD175" s="2"/>
      <c r="IFE175" s="2"/>
      <c r="IFF175" s="2"/>
      <c r="IFG175" s="2"/>
      <c r="IFH175" s="2"/>
      <c r="IFI175" s="2"/>
      <c r="IFJ175" s="2"/>
      <c r="IFK175" s="2"/>
      <c r="IFL175" s="2"/>
      <c r="IFM175" s="2"/>
      <c r="IFN175" s="2"/>
      <c r="IFO175" s="2"/>
      <c r="IFP175" s="2"/>
      <c r="IFQ175" s="2"/>
      <c r="IFR175" s="2"/>
      <c r="IFS175" s="2"/>
      <c r="IFT175" s="2"/>
      <c r="IFU175" s="2"/>
      <c r="IFV175" s="2"/>
      <c r="IFW175" s="2"/>
      <c r="IFX175" s="2"/>
      <c r="IFY175" s="2"/>
      <c r="IFZ175" s="2"/>
      <c r="IGA175" s="2"/>
      <c r="IGB175" s="2"/>
      <c r="IGC175" s="2"/>
      <c r="IGD175" s="2"/>
      <c r="IGE175" s="2"/>
      <c r="IGF175" s="2"/>
      <c r="IGG175" s="2"/>
      <c r="IGH175" s="2"/>
      <c r="IGI175" s="2"/>
      <c r="IGJ175" s="2"/>
      <c r="IGK175" s="2"/>
      <c r="IGL175" s="2"/>
      <c r="IGM175" s="2"/>
      <c r="IGN175" s="2"/>
      <c r="IGO175" s="2"/>
      <c r="IGP175" s="2"/>
      <c r="IGQ175" s="2"/>
      <c r="IGR175" s="2"/>
      <c r="IGS175" s="2"/>
      <c r="IGT175" s="2"/>
      <c r="IGU175" s="2"/>
      <c r="IGV175" s="2"/>
      <c r="IGW175" s="2"/>
      <c r="IGX175" s="2"/>
      <c r="IGY175" s="2"/>
      <c r="IGZ175" s="2"/>
      <c r="IHA175" s="2"/>
      <c r="IHB175" s="2"/>
      <c r="IHC175" s="2"/>
      <c r="IHD175" s="2"/>
      <c r="IHE175" s="2"/>
      <c r="IHF175" s="2"/>
      <c r="IHG175" s="2"/>
      <c r="IHH175" s="2"/>
      <c r="IHI175" s="2"/>
      <c r="IHJ175" s="2"/>
      <c r="IHK175" s="2"/>
      <c r="IHL175" s="2"/>
      <c r="IHM175" s="2"/>
      <c r="IHN175" s="2"/>
      <c r="IHO175" s="2"/>
      <c r="IHP175" s="2"/>
      <c r="IHQ175" s="2"/>
      <c r="IHR175" s="2"/>
      <c r="IHS175" s="2"/>
      <c r="IHT175" s="2"/>
      <c r="IHU175" s="2"/>
      <c r="IHV175" s="2"/>
      <c r="IHW175" s="2"/>
      <c r="IHX175" s="2"/>
      <c r="IHY175" s="2"/>
      <c r="IHZ175" s="2"/>
      <c r="IIA175" s="2"/>
      <c r="IIB175" s="2"/>
      <c r="IIC175" s="2"/>
      <c r="IID175" s="2"/>
      <c r="IIE175" s="2"/>
      <c r="IIF175" s="2"/>
      <c r="IIG175" s="2"/>
      <c r="IIH175" s="2"/>
      <c r="III175" s="2"/>
      <c r="IIJ175" s="2"/>
      <c r="IIK175" s="2"/>
      <c r="IIL175" s="2"/>
      <c r="IIM175" s="2"/>
      <c r="IIN175" s="2"/>
      <c r="IIO175" s="2"/>
      <c r="IIP175" s="2"/>
      <c r="IIQ175" s="2"/>
      <c r="IIR175" s="2"/>
      <c r="IIS175" s="2"/>
      <c r="IIT175" s="2"/>
      <c r="IIU175" s="2"/>
      <c r="IIV175" s="2"/>
      <c r="IIW175" s="2"/>
      <c r="IIX175" s="2"/>
      <c r="IIY175" s="2"/>
      <c r="IIZ175" s="2"/>
      <c r="IJA175" s="2"/>
      <c r="IJB175" s="2"/>
      <c r="IJC175" s="2"/>
      <c r="IJD175" s="2"/>
      <c r="IJE175" s="2"/>
      <c r="IJF175" s="2"/>
      <c r="IJG175" s="2"/>
      <c r="IJH175" s="2"/>
      <c r="IJI175" s="2"/>
      <c r="IJJ175" s="2"/>
      <c r="IJK175" s="2"/>
      <c r="IJL175" s="2"/>
      <c r="IJM175" s="2"/>
      <c r="IJN175" s="2"/>
      <c r="IJO175" s="2"/>
      <c r="IJP175" s="2"/>
      <c r="IJQ175" s="2"/>
      <c r="IJR175" s="2"/>
      <c r="IJS175" s="2"/>
      <c r="IJT175" s="2"/>
      <c r="IJU175" s="2"/>
      <c r="IJV175" s="2"/>
      <c r="IJW175" s="2"/>
      <c r="IJX175" s="2"/>
      <c r="IJY175" s="2"/>
      <c r="IJZ175" s="2"/>
      <c r="IKA175" s="2"/>
      <c r="IKB175" s="2"/>
      <c r="IKC175" s="2"/>
      <c r="IKD175" s="2"/>
      <c r="IKE175" s="2"/>
      <c r="IKF175" s="2"/>
      <c r="IKG175" s="2"/>
      <c r="IKH175" s="2"/>
      <c r="IKI175" s="2"/>
      <c r="IKJ175" s="2"/>
      <c r="IKK175" s="2"/>
      <c r="IKL175" s="2"/>
      <c r="IKM175" s="2"/>
      <c r="IKN175" s="2"/>
      <c r="IKO175" s="2"/>
      <c r="IKP175" s="2"/>
      <c r="IKQ175" s="2"/>
      <c r="IKR175" s="2"/>
      <c r="IKS175" s="2"/>
      <c r="IKT175" s="2"/>
      <c r="IKU175" s="2"/>
      <c r="IKV175" s="2"/>
      <c r="IKW175" s="2"/>
      <c r="IKX175" s="2"/>
      <c r="IKY175" s="2"/>
      <c r="IKZ175" s="2"/>
      <c r="ILA175" s="2"/>
      <c r="ILB175" s="2"/>
      <c r="ILC175" s="2"/>
      <c r="ILD175" s="2"/>
      <c r="ILE175" s="2"/>
      <c r="ILF175" s="2"/>
      <c r="ILG175" s="2"/>
      <c r="ILH175" s="2"/>
      <c r="ILI175" s="2"/>
      <c r="ILJ175" s="2"/>
      <c r="ILK175" s="2"/>
      <c r="ILL175" s="2"/>
      <c r="ILM175" s="2"/>
      <c r="ILN175" s="2"/>
      <c r="ILO175" s="2"/>
      <c r="ILP175" s="2"/>
      <c r="ILQ175" s="2"/>
      <c r="ILR175" s="2"/>
      <c r="ILS175" s="2"/>
      <c r="ILT175" s="2"/>
      <c r="ILU175" s="2"/>
      <c r="ILV175" s="2"/>
      <c r="ILW175" s="2"/>
      <c r="ILX175" s="2"/>
      <c r="ILY175" s="2"/>
      <c r="ILZ175" s="2"/>
      <c r="IMA175" s="2"/>
      <c r="IMB175" s="2"/>
      <c r="IMC175" s="2"/>
      <c r="IMD175" s="2"/>
      <c r="IME175" s="2"/>
      <c r="IMF175" s="2"/>
      <c r="IMG175" s="2"/>
      <c r="IMH175" s="2"/>
      <c r="IMI175" s="2"/>
      <c r="IMJ175" s="2"/>
      <c r="IMK175" s="2"/>
      <c r="IML175" s="2"/>
      <c r="IMM175" s="2"/>
      <c r="IMN175" s="2"/>
      <c r="IMO175" s="2"/>
      <c r="IMP175" s="2"/>
      <c r="IMQ175" s="2"/>
      <c r="IMR175" s="2"/>
      <c r="IMS175" s="2"/>
      <c r="IMT175" s="2"/>
      <c r="IMU175" s="2"/>
      <c r="IMV175" s="2"/>
      <c r="IMW175" s="2"/>
      <c r="IMX175" s="2"/>
      <c r="IMY175" s="2"/>
      <c r="IMZ175" s="2"/>
      <c r="INA175" s="2"/>
      <c r="INB175" s="2"/>
      <c r="INC175" s="2"/>
      <c r="IND175" s="2"/>
      <c r="INE175" s="2"/>
      <c r="INF175" s="2"/>
      <c r="ING175" s="2"/>
      <c r="INH175" s="2"/>
      <c r="INI175" s="2"/>
      <c r="INJ175" s="2"/>
      <c r="INK175" s="2"/>
      <c r="INL175" s="2"/>
      <c r="INM175" s="2"/>
      <c r="INN175" s="2"/>
      <c r="INO175" s="2"/>
      <c r="INP175" s="2"/>
      <c r="INQ175" s="2"/>
      <c r="INR175" s="2"/>
      <c r="INS175" s="2"/>
      <c r="INT175" s="2"/>
      <c r="INU175" s="2"/>
      <c r="INV175" s="2"/>
      <c r="INW175" s="2"/>
      <c r="INX175" s="2"/>
      <c r="INY175" s="2"/>
      <c r="INZ175" s="2"/>
      <c r="IOA175" s="2"/>
      <c r="IOB175" s="2"/>
      <c r="IOC175" s="2"/>
      <c r="IOD175" s="2"/>
      <c r="IOE175" s="2"/>
      <c r="IOF175" s="2"/>
      <c r="IOG175" s="2"/>
      <c r="IOH175" s="2"/>
      <c r="IOI175" s="2"/>
      <c r="IOJ175" s="2"/>
      <c r="IOK175" s="2"/>
      <c r="IOL175" s="2"/>
      <c r="IOM175" s="2"/>
      <c r="ION175" s="2"/>
      <c r="IOO175" s="2"/>
      <c r="IOP175" s="2"/>
      <c r="IOQ175" s="2"/>
      <c r="IOR175" s="2"/>
      <c r="IOS175" s="2"/>
      <c r="IOT175" s="2"/>
      <c r="IOU175" s="2"/>
      <c r="IOV175" s="2"/>
      <c r="IOW175" s="2"/>
      <c r="IOX175" s="2"/>
      <c r="IOY175" s="2"/>
      <c r="IOZ175" s="2"/>
      <c r="IPA175" s="2"/>
      <c r="IPB175" s="2"/>
      <c r="IPC175" s="2"/>
      <c r="IPD175" s="2"/>
      <c r="IPE175" s="2"/>
      <c r="IPF175" s="2"/>
      <c r="IPG175" s="2"/>
      <c r="IPH175" s="2"/>
      <c r="IPI175" s="2"/>
      <c r="IPJ175" s="2"/>
      <c r="IPK175" s="2"/>
      <c r="IPL175" s="2"/>
      <c r="IPM175" s="2"/>
      <c r="IPN175" s="2"/>
      <c r="IPO175" s="2"/>
      <c r="IPP175" s="2"/>
      <c r="IPQ175" s="2"/>
      <c r="IPR175" s="2"/>
      <c r="IPS175" s="2"/>
      <c r="IPT175" s="2"/>
      <c r="IPU175" s="2"/>
      <c r="IPV175" s="2"/>
      <c r="IPW175" s="2"/>
      <c r="IPX175" s="2"/>
      <c r="IPY175" s="2"/>
      <c r="IPZ175" s="2"/>
      <c r="IQA175" s="2"/>
      <c r="IQB175" s="2"/>
      <c r="IQC175" s="2"/>
      <c r="IQD175" s="2"/>
      <c r="IQE175" s="2"/>
      <c r="IQF175" s="2"/>
      <c r="IQG175" s="2"/>
      <c r="IQH175" s="2"/>
      <c r="IQI175" s="2"/>
      <c r="IQJ175" s="2"/>
      <c r="IQK175" s="2"/>
      <c r="IQL175" s="2"/>
      <c r="IQM175" s="2"/>
      <c r="IQN175" s="2"/>
      <c r="IQO175" s="2"/>
      <c r="IQP175" s="2"/>
      <c r="IQQ175" s="2"/>
      <c r="IQR175" s="2"/>
      <c r="IQS175" s="2"/>
      <c r="IQT175" s="2"/>
      <c r="IQU175" s="2"/>
      <c r="IQV175" s="2"/>
      <c r="IQW175" s="2"/>
      <c r="IQX175" s="2"/>
      <c r="IQY175" s="2"/>
      <c r="IQZ175" s="2"/>
      <c r="IRA175" s="2"/>
      <c r="IRB175" s="2"/>
      <c r="IRC175" s="2"/>
      <c r="IRD175" s="2"/>
      <c r="IRE175" s="2"/>
      <c r="IRF175" s="2"/>
      <c r="IRG175" s="2"/>
      <c r="IRH175" s="2"/>
      <c r="IRI175" s="2"/>
      <c r="IRJ175" s="2"/>
      <c r="IRK175" s="2"/>
      <c r="IRL175" s="2"/>
      <c r="IRM175" s="2"/>
      <c r="IRN175" s="2"/>
      <c r="IRO175" s="2"/>
      <c r="IRP175" s="2"/>
      <c r="IRQ175" s="2"/>
      <c r="IRR175" s="2"/>
      <c r="IRS175" s="2"/>
      <c r="IRT175" s="2"/>
      <c r="IRU175" s="2"/>
      <c r="IRV175" s="2"/>
      <c r="IRW175" s="2"/>
      <c r="IRX175" s="2"/>
      <c r="IRY175" s="2"/>
      <c r="IRZ175" s="2"/>
      <c r="ISA175" s="2"/>
      <c r="ISB175" s="2"/>
      <c r="ISC175" s="2"/>
      <c r="ISD175" s="2"/>
      <c r="ISE175" s="2"/>
      <c r="ISF175" s="2"/>
      <c r="ISG175" s="2"/>
      <c r="ISH175" s="2"/>
      <c r="ISI175" s="2"/>
      <c r="ISJ175" s="2"/>
      <c r="ISK175" s="2"/>
      <c r="ISL175" s="2"/>
      <c r="ISM175" s="2"/>
      <c r="ISN175" s="2"/>
      <c r="ISO175" s="2"/>
      <c r="ISP175" s="2"/>
      <c r="ISQ175" s="2"/>
      <c r="ISR175" s="2"/>
      <c r="ISS175" s="2"/>
      <c r="IST175" s="2"/>
      <c r="ISU175" s="2"/>
      <c r="ISV175" s="2"/>
      <c r="ISW175" s="2"/>
      <c r="ISX175" s="2"/>
      <c r="ISY175" s="2"/>
      <c r="ISZ175" s="2"/>
      <c r="ITA175" s="2"/>
      <c r="ITB175" s="2"/>
      <c r="ITC175" s="2"/>
      <c r="ITD175" s="2"/>
      <c r="ITE175" s="2"/>
      <c r="ITF175" s="2"/>
      <c r="ITG175" s="2"/>
      <c r="ITH175" s="2"/>
      <c r="ITI175" s="2"/>
      <c r="ITJ175" s="2"/>
      <c r="ITK175" s="2"/>
      <c r="ITL175" s="2"/>
      <c r="ITM175" s="2"/>
      <c r="ITN175" s="2"/>
      <c r="ITO175" s="2"/>
      <c r="ITP175" s="2"/>
      <c r="ITQ175" s="2"/>
      <c r="ITR175" s="2"/>
      <c r="ITS175" s="2"/>
      <c r="ITT175" s="2"/>
      <c r="ITU175" s="2"/>
      <c r="ITV175" s="2"/>
      <c r="ITW175" s="2"/>
      <c r="ITX175" s="2"/>
      <c r="ITY175" s="2"/>
      <c r="ITZ175" s="2"/>
      <c r="IUA175" s="2"/>
      <c r="IUB175" s="2"/>
      <c r="IUC175" s="2"/>
      <c r="IUD175" s="2"/>
      <c r="IUE175" s="2"/>
      <c r="IUF175" s="2"/>
      <c r="IUG175" s="2"/>
      <c r="IUH175" s="2"/>
      <c r="IUI175" s="2"/>
      <c r="IUJ175" s="2"/>
      <c r="IUK175" s="2"/>
      <c r="IUL175" s="2"/>
      <c r="IUM175" s="2"/>
      <c r="IUN175" s="2"/>
      <c r="IUO175" s="2"/>
      <c r="IUP175" s="2"/>
      <c r="IUQ175" s="2"/>
      <c r="IUR175" s="2"/>
      <c r="IUS175" s="2"/>
      <c r="IUT175" s="2"/>
      <c r="IUU175" s="2"/>
      <c r="IUV175" s="2"/>
      <c r="IUW175" s="2"/>
      <c r="IUX175" s="2"/>
      <c r="IUY175" s="2"/>
      <c r="IUZ175" s="2"/>
      <c r="IVA175" s="2"/>
      <c r="IVB175" s="2"/>
      <c r="IVC175" s="2"/>
      <c r="IVD175" s="2"/>
      <c r="IVE175" s="2"/>
      <c r="IVF175" s="2"/>
      <c r="IVG175" s="2"/>
      <c r="IVH175" s="2"/>
      <c r="IVI175" s="2"/>
      <c r="IVJ175" s="2"/>
      <c r="IVK175" s="2"/>
      <c r="IVL175" s="2"/>
      <c r="IVM175" s="2"/>
      <c r="IVN175" s="2"/>
      <c r="IVO175" s="2"/>
      <c r="IVP175" s="2"/>
      <c r="IVQ175" s="2"/>
      <c r="IVR175" s="2"/>
      <c r="IVS175" s="2"/>
      <c r="IVT175" s="2"/>
      <c r="IVU175" s="2"/>
      <c r="IVV175" s="2"/>
      <c r="IVW175" s="2"/>
      <c r="IVX175" s="2"/>
      <c r="IVY175" s="2"/>
      <c r="IVZ175" s="2"/>
      <c r="IWA175" s="2"/>
      <c r="IWB175" s="2"/>
      <c r="IWC175" s="2"/>
      <c r="IWD175" s="2"/>
      <c r="IWE175" s="2"/>
      <c r="IWF175" s="2"/>
      <c r="IWG175" s="2"/>
      <c r="IWH175" s="2"/>
      <c r="IWI175" s="2"/>
      <c r="IWJ175" s="2"/>
      <c r="IWK175" s="2"/>
      <c r="IWL175" s="2"/>
      <c r="IWM175" s="2"/>
      <c r="IWN175" s="2"/>
      <c r="IWO175" s="2"/>
      <c r="IWP175" s="2"/>
      <c r="IWQ175" s="2"/>
      <c r="IWR175" s="2"/>
      <c r="IWS175" s="2"/>
      <c r="IWT175" s="2"/>
      <c r="IWU175" s="2"/>
      <c r="IWV175" s="2"/>
      <c r="IWW175" s="2"/>
      <c r="IWX175" s="2"/>
      <c r="IWY175" s="2"/>
      <c r="IWZ175" s="2"/>
      <c r="IXA175" s="2"/>
      <c r="IXB175" s="2"/>
      <c r="IXC175" s="2"/>
      <c r="IXD175" s="2"/>
      <c r="IXE175" s="2"/>
      <c r="IXF175" s="2"/>
      <c r="IXG175" s="2"/>
      <c r="IXH175" s="2"/>
      <c r="IXI175" s="2"/>
      <c r="IXJ175" s="2"/>
      <c r="IXK175" s="2"/>
      <c r="IXL175" s="2"/>
      <c r="IXM175" s="2"/>
      <c r="IXN175" s="2"/>
      <c r="IXO175" s="2"/>
      <c r="IXP175" s="2"/>
      <c r="IXQ175" s="2"/>
      <c r="IXR175" s="2"/>
      <c r="IXS175" s="2"/>
      <c r="IXT175" s="2"/>
      <c r="IXU175" s="2"/>
      <c r="IXV175" s="2"/>
      <c r="IXW175" s="2"/>
      <c r="IXX175" s="2"/>
      <c r="IXY175" s="2"/>
      <c r="IXZ175" s="2"/>
      <c r="IYA175" s="2"/>
      <c r="IYB175" s="2"/>
      <c r="IYC175" s="2"/>
      <c r="IYD175" s="2"/>
      <c r="IYE175" s="2"/>
      <c r="IYF175" s="2"/>
      <c r="IYG175" s="2"/>
      <c r="IYH175" s="2"/>
      <c r="IYI175" s="2"/>
      <c r="IYJ175" s="2"/>
      <c r="IYK175" s="2"/>
      <c r="IYL175" s="2"/>
      <c r="IYM175" s="2"/>
      <c r="IYN175" s="2"/>
      <c r="IYO175" s="2"/>
      <c r="IYP175" s="2"/>
      <c r="IYQ175" s="2"/>
      <c r="IYR175" s="2"/>
      <c r="IYS175" s="2"/>
      <c r="IYT175" s="2"/>
      <c r="IYU175" s="2"/>
      <c r="IYV175" s="2"/>
      <c r="IYW175" s="2"/>
      <c r="IYX175" s="2"/>
      <c r="IYY175" s="2"/>
      <c r="IYZ175" s="2"/>
      <c r="IZA175" s="2"/>
      <c r="IZB175" s="2"/>
      <c r="IZC175" s="2"/>
      <c r="IZD175" s="2"/>
      <c r="IZE175" s="2"/>
      <c r="IZF175" s="2"/>
      <c r="IZG175" s="2"/>
      <c r="IZH175" s="2"/>
      <c r="IZI175" s="2"/>
      <c r="IZJ175" s="2"/>
      <c r="IZK175" s="2"/>
      <c r="IZL175" s="2"/>
      <c r="IZM175" s="2"/>
      <c r="IZN175" s="2"/>
      <c r="IZO175" s="2"/>
      <c r="IZP175" s="2"/>
      <c r="IZQ175" s="2"/>
      <c r="IZR175" s="2"/>
      <c r="IZS175" s="2"/>
      <c r="IZT175" s="2"/>
      <c r="IZU175" s="2"/>
      <c r="IZV175" s="2"/>
      <c r="IZW175" s="2"/>
      <c r="IZX175" s="2"/>
      <c r="IZY175" s="2"/>
      <c r="IZZ175" s="2"/>
      <c r="JAA175" s="2"/>
      <c r="JAB175" s="2"/>
      <c r="JAC175" s="2"/>
      <c r="JAD175" s="2"/>
      <c r="JAE175" s="2"/>
      <c r="JAF175" s="2"/>
      <c r="JAG175" s="2"/>
      <c r="JAH175" s="2"/>
      <c r="JAI175" s="2"/>
      <c r="JAJ175" s="2"/>
      <c r="JAK175" s="2"/>
      <c r="JAL175" s="2"/>
      <c r="JAM175" s="2"/>
      <c r="JAN175" s="2"/>
      <c r="JAO175" s="2"/>
      <c r="JAP175" s="2"/>
      <c r="JAQ175" s="2"/>
      <c r="JAR175" s="2"/>
      <c r="JAS175" s="2"/>
      <c r="JAT175" s="2"/>
      <c r="JAU175" s="2"/>
      <c r="JAV175" s="2"/>
      <c r="JAW175" s="2"/>
      <c r="JAX175" s="2"/>
      <c r="JAY175" s="2"/>
      <c r="JAZ175" s="2"/>
      <c r="JBA175" s="2"/>
      <c r="JBB175" s="2"/>
      <c r="JBC175" s="2"/>
      <c r="JBD175" s="2"/>
      <c r="JBE175" s="2"/>
      <c r="JBF175" s="2"/>
      <c r="JBG175" s="2"/>
      <c r="JBH175" s="2"/>
      <c r="JBI175" s="2"/>
      <c r="JBJ175" s="2"/>
      <c r="JBK175" s="2"/>
      <c r="JBL175" s="2"/>
      <c r="JBM175" s="2"/>
      <c r="JBN175" s="2"/>
      <c r="JBO175" s="2"/>
      <c r="JBP175" s="2"/>
      <c r="JBQ175" s="2"/>
      <c r="JBR175" s="2"/>
      <c r="JBS175" s="2"/>
      <c r="JBT175" s="2"/>
      <c r="JBU175" s="2"/>
      <c r="JBV175" s="2"/>
      <c r="JBW175" s="2"/>
      <c r="JBX175" s="2"/>
      <c r="JBY175" s="2"/>
      <c r="JBZ175" s="2"/>
      <c r="JCA175" s="2"/>
      <c r="JCB175" s="2"/>
      <c r="JCC175" s="2"/>
      <c r="JCD175" s="2"/>
      <c r="JCE175" s="2"/>
      <c r="JCF175" s="2"/>
      <c r="JCG175" s="2"/>
      <c r="JCH175" s="2"/>
      <c r="JCI175" s="2"/>
      <c r="JCJ175" s="2"/>
      <c r="JCK175" s="2"/>
      <c r="JCL175" s="2"/>
      <c r="JCM175" s="2"/>
      <c r="JCN175" s="2"/>
      <c r="JCO175" s="2"/>
      <c r="JCP175" s="2"/>
      <c r="JCQ175" s="2"/>
      <c r="JCR175" s="2"/>
      <c r="JCS175" s="2"/>
      <c r="JCT175" s="2"/>
      <c r="JCU175" s="2"/>
      <c r="JCV175" s="2"/>
      <c r="JCW175" s="2"/>
      <c r="JCX175" s="2"/>
      <c r="JCY175" s="2"/>
      <c r="JCZ175" s="2"/>
      <c r="JDA175" s="2"/>
      <c r="JDB175" s="2"/>
      <c r="JDC175" s="2"/>
      <c r="JDD175" s="2"/>
      <c r="JDE175" s="2"/>
      <c r="JDF175" s="2"/>
      <c r="JDG175" s="2"/>
      <c r="JDH175" s="2"/>
      <c r="JDI175" s="2"/>
      <c r="JDJ175" s="2"/>
      <c r="JDK175" s="2"/>
      <c r="JDL175" s="2"/>
      <c r="JDM175" s="2"/>
      <c r="JDN175" s="2"/>
      <c r="JDO175" s="2"/>
      <c r="JDP175" s="2"/>
      <c r="JDQ175" s="2"/>
      <c r="JDR175" s="2"/>
      <c r="JDS175" s="2"/>
      <c r="JDT175" s="2"/>
      <c r="JDU175" s="2"/>
      <c r="JDV175" s="2"/>
      <c r="JDW175" s="2"/>
      <c r="JDX175" s="2"/>
      <c r="JDY175" s="2"/>
      <c r="JDZ175" s="2"/>
      <c r="JEA175" s="2"/>
      <c r="JEB175" s="2"/>
      <c r="JEC175" s="2"/>
      <c r="JED175" s="2"/>
      <c r="JEE175" s="2"/>
      <c r="JEF175" s="2"/>
      <c r="JEG175" s="2"/>
      <c r="JEH175" s="2"/>
      <c r="JEI175" s="2"/>
      <c r="JEJ175" s="2"/>
      <c r="JEK175" s="2"/>
      <c r="JEL175" s="2"/>
      <c r="JEM175" s="2"/>
      <c r="JEN175" s="2"/>
      <c r="JEO175" s="2"/>
      <c r="JEP175" s="2"/>
      <c r="JEQ175" s="2"/>
      <c r="JER175" s="2"/>
      <c r="JES175" s="2"/>
      <c r="JET175" s="2"/>
      <c r="JEU175" s="2"/>
      <c r="JEV175" s="2"/>
      <c r="JEW175" s="2"/>
      <c r="JEX175" s="2"/>
      <c r="JEY175" s="2"/>
      <c r="JEZ175" s="2"/>
      <c r="JFA175" s="2"/>
      <c r="JFB175" s="2"/>
      <c r="JFC175" s="2"/>
      <c r="JFD175" s="2"/>
      <c r="JFE175" s="2"/>
      <c r="JFF175" s="2"/>
      <c r="JFG175" s="2"/>
      <c r="JFH175" s="2"/>
      <c r="JFI175" s="2"/>
      <c r="JFJ175" s="2"/>
      <c r="JFK175" s="2"/>
      <c r="JFL175" s="2"/>
      <c r="JFM175" s="2"/>
      <c r="JFN175" s="2"/>
      <c r="JFO175" s="2"/>
      <c r="JFP175" s="2"/>
      <c r="JFQ175" s="2"/>
      <c r="JFR175" s="2"/>
      <c r="JFS175" s="2"/>
      <c r="JFT175" s="2"/>
      <c r="JFU175" s="2"/>
      <c r="JFV175" s="2"/>
      <c r="JFW175" s="2"/>
      <c r="JFX175" s="2"/>
      <c r="JFY175" s="2"/>
      <c r="JFZ175" s="2"/>
      <c r="JGA175" s="2"/>
      <c r="JGB175" s="2"/>
      <c r="JGC175" s="2"/>
      <c r="JGD175" s="2"/>
      <c r="JGE175" s="2"/>
      <c r="JGF175" s="2"/>
      <c r="JGG175" s="2"/>
      <c r="JGH175" s="2"/>
      <c r="JGI175" s="2"/>
      <c r="JGJ175" s="2"/>
      <c r="JGK175" s="2"/>
      <c r="JGL175" s="2"/>
      <c r="JGM175" s="2"/>
      <c r="JGN175" s="2"/>
      <c r="JGO175" s="2"/>
      <c r="JGP175" s="2"/>
      <c r="JGQ175" s="2"/>
      <c r="JGR175" s="2"/>
      <c r="JGS175" s="2"/>
      <c r="JGT175" s="2"/>
      <c r="JGU175" s="2"/>
      <c r="JGV175" s="2"/>
      <c r="JGW175" s="2"/>
      <c r="JGX175" s="2"/>
      <c r="JGY175" s="2"/>
      <c r="JGZ175" s="2"/>
      <c r="JHA175" s="2"/>
      <c r="JHB175" s="2"/>
      <c r="JHC175" s="2"/>
      <c r="JHD175" s="2"/>
      <c r="JHE175" s="2"/>
      <c r="JHF175" s="2"/>
      <c r="JHG175" s="2"/>
      <c r="JHH175" s="2"/>
      <c r="JHI175" s="2"/>
      <c r="JHJ175" s="2"/>
      <c r="JHK175" s="2"/>
      <c r="JHL175" s="2"/>
      <c r="JHM175" s="2"/>
      <c r="JHN175" s="2"/>
      <c r="JHO175" s="2"/>
      <c r="JHP175" s="2"/>
      <c r="JHQ175" s="2"/>
      <c r="JHR175" s="2"/>
      <c r="JHS175" s="2"/>
      <c r="JHT175" s="2"/>
      <c r="JHU175" s="2"/>
      <c r="JHV175" s="2"/>
      <c r="JHW175" s="2"/>
      <c r="JHX175" s="2"/>
      <c r="JHY175" s="2"/>
      <c r="JHZ175" s="2"/>
      <c r="JIA175" s="2"/>
      <c r="JIB175" s="2"/>
      <c r="JIC175" s="2"/>
      <c r="JID175" s="2"/>
      <c r="JIE175" s="2"/>
      <c r="JIF175" s="2"/>
      <c r="JIG175" s="2"/>
      <c r="JIH175" s="2"/>
      <c r="JII175" s="2"/>
      <c r="JIJ175" s="2"/>
      <c r="JIK175" s="2"/>
      <c r="JIL175" s="2"/>
      <c r="JIM175" s="2"/>
      <c r="JIN175" s="2"/>
      <c r="JIO175" s="2"/>
      <c r="JIP175" s="2"/>
      <c r="JIQ175" s="2"/>
      <c r="JIR175" s="2"/>
      <c r="JIS175" s="2"/>
      <c r="JIT175" s="2"/>
      <c r="JIU175" s="2"/>
      <c r="JIV175" s="2"/>
      <c r="JIW175" s="2"/>
      <c r="JIX175" s="2"/>
      <c r="JIY175" s="2"/>
      <c r="JIZ175" s="2"/>
      <c r="JJA175" s="2"/>
      <c r="JJB175" s="2"/>
      <c r="JJC175" s="2"/>
      <c r="JJD175" s="2"/>
      <c r="JJE175" s="2"/>
      <c r="JJF175" s="2"/>
      <c r="JJG175" s="2"/>
      <c r="JJH175" s="2"/>
      <c r="JJI175" s="2"/>
      <c r="JJJ175" s="2"/>
      <c r="JJK175" s="2"/>
      <c r="JJL175" s="2"/>
      <c r="JJM175" s="2"/>
      <c r="JJN175" s="2"/>
      <c r="JJO175" s="2"/>
      <c r="JJP175" s="2"/>
      <c r="JJQ175" s="2"/>
      <c r="JJR175" s="2"/>
      <c r="JJS175" s="2"/>
      <c r="JJT175" s="2"/>
      <c r="JJU175" s="2"/>
      <c r="JJV175" s="2"/>
      <c r="JJW175" s="2"/>
      <c r="JJX175" s="2"/>
      <c r="JJY175" s="2"/>
      <c r="JJZ175" s="2"/>
      <c r="JKA175" s="2"/>
      <c r="JKB175" s="2"/>
      <c r="JKC175" s="2"/>
      <c r="JKD175" s="2"/>
      <c r="JKE175" s="2"/>
      <c r="JKF175" s="2"/>
      <c r="JKG175" s="2"/>
      <c r="JKH175" s="2"/>
      <c r="JKI175" s="2"/>
      <c r="JKJ175" s="2"/>
      <c r="JKK175" s="2"/>
      <c r="JKL175" s="2"/>
      <c r="JKM175" s="2"/>
      <c r="JKN175" s="2"/>
      <c r="JKO175" s="2"/>
      <c r="JKP175" s="2"/>
      <c r="JKQ175" s="2"/>
      <c r="JKR175" s="2"/>
      <c r="JKS175" s="2"/>
      <c r="JKT175" s="2"/>
      <c r="JKU175" s="2"/>
      <c r="JKV175" s="2"/>
      <c r="JKW175" s="2"/>
      <c r="JKX175" s="2"/>
      <c r="JKY175" s="2"/>
      <c r="JKZ175" s="2"/>
      <c r="JLA175" s="2"/>
      <c r="JLB175" s="2"/>
      <c r="JLC175" s="2"/>
      <c r="JLD175" s="2"/>
      <c r="JLE175" s="2"/>
      <c r="JLF175" s="2"/>
      <c r="JLG175" s="2"/>
      <c r="JLH175" s="2"/>
      <c r="JLI175" s="2"/>
      <c r="JLJ175" s="2"/>
      <c r="JLK175" s="2"/>
      <c r="JLL175" s="2"/>
      <c r="JLM175" s="2"/>
      <c r="JLN175" s="2"/>
      <c r="JLO175" s="2"/>
      <c r="JLP175" s="2"/>
      <c r="JLQ175" s="2"/>
      <c r="JLR175" s="2"/>
      <c r="JLS175" s="2"/>
      <c r="JLT175" s="2"/>
      <c r="JLU175" s="2"/>
      <c r="JLV175" s="2"/>
      <c r="JLW175" s="2"/>
      <c r="JLX175" s="2"/>
      <c r="JLY175" s="2"/>
      <c r="JLZ175" s="2"/>
      <c r="JMA175" s="2"/>
      <c r="JMB175" s="2"/>
      <c r="JMC175" s="2"/>
      <c r="JMD175" s="2"/>
      <c r="JME175" s="2"/>
      <c r="JMF175" s="2"/>
      <c r="JMG175" s="2"/>
      <c r="JMH175" s="2"/>
      <c r="JMI175" s="2"/>
      <c r="JMJ175" s="2"/>
      <c r="JMK175" s="2"/>
      <c r="JML175" s="2"/>
      <c r="JMM175" s="2"/>
      <c r="JMN175" s="2"/>
      <c r="JMO175" s="2"/>
      <c r="JMP175" s="2"/>
      <c r="JMQ175" s="2"/>
      <c r="JMR175" s="2"/>
      <c r="JMS175" s="2"/>
      <c r="JMT175" s="2"/>
      <c r="JMU175" s="2"/>
      <c r="JMV175" s="2"/>
      <c r="JMW175" s="2"/>
      <c r="JMX175" s="2"/>
      <c r="JMY175" s="2"/>
      <c r="JMZ175" s="2"/>
      <c r="JNA175" s="2"/>
      <c r="JNB175" s="2"/>
      <c r="JNC175" s="2"/>
      <c r="JND175" s="2"/>
      <c r="JNE175" s="2"/>
      <c r="JNF175" s="2"/>
      <c r="JNG175" s="2"/>
      <c r="JNH175" s="2"/>
      <c r="JNI175" s="2"/>
      <c r="JNJ175" s="2"/>
      <c r="JNK175" s="2"/>
      <c r="JNL175" s="2"/>
      <c r="JNM175" s="2"/>
      <c r="JNN175" s="2"/>
      <c r="JNO175" s="2"/>
      <c r="JNP175" s="2"/>
      <c r="JNQ175" s="2"/>
      <c r="JNR175" s="2"/>
      <c r="JNS175" s="2"/>
      <c r="JNT175" s="2"/>
      <c r="JNU175" s="2"/>
      <c r="JNV175" s="2"/>
      <c r="JNW175" s="2"/>
      <c r="JNX175" s="2"/>
      <c r="JNY175" s="2"/>
      <c r="JNZ175" s="2"/>
      <c r="JOA175" s="2"/>
      <c r="JOB175" s="2"/>
      <c r="JOC175" s="2"/>
      <c r="JOD175" s="2"/>
      <c r="JOE175" s="2"/>
      <c r="JOF175" s="2"/>
      <c r="JOG175" s="2"/>
      <c r="JOH175" s="2"/>
      <c r="JOI175" s="2"/>
      <c r="JOJ175" s="2"/>
      <c r="JOK175" s="2"/>
      <c r="JOL175" s="2"/>
      <c r="JOM175" s="2"/>
      <c r="JON175" s="2"/>
      <c r="JOO175" s="2"/>
      <c r="JOP175" s="2"/>
      <c r="JOQ175" s="2"/>
      <c r="JOR175" s="2"/>
      <c r="JOS175" s="2"/>
      <c r="JOT175" s="2"/>
      <c r="JOU175" s="2"/>
      <c r="JOV175" s="2"/>
      <c r="JOW175" s="2"/>
      <c r="JOX175" s="2"/>
      <c r="JOY175" s="2"/>
      <c r="JOZ175" s="2"/>
      <c r="JPA175" s="2"/>
      <c r="JPB175" s="2"/>
      <c r="JPC175" s="2"/>
      <c r="JPD175" s="2"/>
      <c r="JPE175" s="2"/>
      <c r="JPF175" s="2"/>
      <c r="JPG175" s="2"/>
      <c r="JPH175" s="2"/>
      <c r="JPI175" s="2"/>
      <c r="JPJ175" s="2"/>
      <c r="JPK175" s="2"/>
      <c r="JPL175" s="2"/>
      <c r="JPM175" s="2"/>
      <c r="JPN175" s="2"/>
      <c r="JPO175" s="2"/>
      <c r="JPP175" s="2"/>
      <c r="JPQ175" s="2"/>
      <c r="JPR175" s="2"/>
      <c r="JPS175" s="2"/>
      <c r="JPT175" s="2"/>
      <c r="JPU175" s="2"/>
      <c r="JPV175" s="2"/>
      <c r="JPW175" s="2"/>
      <c r="JPX175" s="2"/>
      <c r="JPY175" s="2"/>
      <c r="JPZ175" s="2"/>
      <c r="JQA175" s="2"/>
      <c r="JQB175" s="2"/>
      <c r="JQC175" s="2"/>
      <c r="JQD175" s="2"/>
      <c r="JQE175" s="2"/>
      <c r="JQF175" s="2"/>
      <c r="JQG175" s="2"/>
      <c r="JQH175" s="2"/>
      <c r="JQI175" s="2"/>
      <c r="JQJ175" s="2"/>
      <c r="JQK175" s="2"/>
      <c r="JQL175" s="2"/>
      <c r="JQM175" s="2"/>
      <c r="JQN175" s="2"/>
      <c r="JQO175" s="2"/>
      <c r="JQP175" s="2"/>
      <c r="JQQ175" s="2"/>
      <c r="JQR175" s="2"/>
      <c r="JQS175" s="2"/>
      <c r="JQT175" s="2"/>
      <c r="JQU175" s="2"/>
      <c r="JQV175" s="2"/>
      <c r="JQW175" s="2"/>
      <c r="JQX175" s="2"/>
      <c r="JQY175" s="2"/>
      <c r="JQZ175" s="2"/>
      <c r="JRA175" s="2"/>
      <c r="JRB175" s="2"/>
      <c r="JRC175" s="2"/>
      <c r="JRD175" s="2"/>
      <c r="JRE175" s="2"/>
      <c r="JRF175" s="2"/>
      <c r="JRG175" s="2"/>
      <c r="JRH175" s="2"/>
      <c r="JRI175" s="2"/>
      <c r="JRJ175" s="2"/>
      <c r="JRK175" s="2"/>
      <c r="JRL175" s="2"/>
      <c r="JRM175" s="2"/>
      <c r="JRN175" s="2"/>
      <c r="JRO175" s="2"/>
      <c r="JRP175" s="2"/>
      <c r="JRQ175" s="2"/>
      <c r="JRR175" s="2"/>
      <c r="JRS175" s="2"/>
      <c r="JRT175" s="2"/>
      <c r="JRU175" s="2"/>
      <c r="JRV175" s="2"/>
      <c r="JRW175" s="2"/>
      <c r="JRX175" s="2"/>
      <c r="JRY175" s="2"/>
      <c r="JRZ175" s="2"/>
      <c r="JSA175" s="2"/>
      <c r="JSB175" s="2"/>
      <c r="JSC175" s="2"/>
      <c r="JSD175" s="2"/>
      <c r="JSE175" s="2"/>
      <c r="JSF175" s="2"/>
      <c r="JSG175" s="2"/>
      <c r="JSH175" s="2"/>
      <c r="JSI175" s="2"/>
      <c r="JSJ175" s="2"/>
      <c r="JSK175" s="2"/>
      <c r="JSL175" s="2"/>
      <c r="JSM175" s="2"/>
      <c r="JSN175" s="2"/>
      <c r="JSO175" s="2"/>
      <c r="JSP175" s="2"/>
      <c r="JSQ175" s="2"/>
      <c r="JSR175" s="2"/>
      <c r="JSS175" s="2"/>
      <c r="JST175" s="2"/>
      <c r="JSU175" s="2"/>
      <c r="JSV175" s="2"/>
      <c r="JSW175" s="2"/>
      <c r="JSX175" s="2"/>
      <c r="JSY175" s="2"/>
      <c r="JSZ175" s="2"/>
      <c r="JTA175" s="2"/>
      <c r="JTB175" s="2"/>
      <c r="JTC175" s="2"/>
      <c r="JTD175" s="2"/>
      <c r="JTE175" s="2"/>
      <c r="JTF175" s="2"/>
      <c r="JTG175" s="2"/>
      <c r="JTH175" s="2"/>
      <c r="JTI175" s="2"/>
      <c r="JTJ175" s="2"/>
      <c r="JTK175" s="2"/>
      <c r="JTL175" s="2"/>
      <c r="JTM175" s="2"/>
      <c r="JTN175" s="2"/>
      <c r="JTO175" s="2"/>
      <c r="JTP175" s="2"/>
      <c r="JTQ175" s="2"/>
      <c r="JTR175" s="2"/>
      <c r="JTS175" s="2"/>
      <c r="JTT175" s="2"/>
      <c r="JTU175" s="2"/>
      <c r="JTV175" s="2"/>
      <c r="JTW175" s="2"/>
      <c r="JTX175" s="2"/>
      <c r="JTY175" s="2"/>
      <c r="JTZ175" s="2"/>
      <c r="JUA175" s="2"/>
      <c r="JUB175" s="2"/>
      <c r="JUC175" s="2"/>
      <c r="JUD175" s="2"/>
      <c r="JUE175" s="2"/>
      <c r="JUF175" s="2"/>
      <c r="JUG175" s="2"/>
      <c r="JUH175" s="2"/>
      <c r="JUI175" s="2"/>
      <c r="JUJ175" s="2"/>
      <c r="JUK175" s="2"/>
      <c r="JUL175" s="2"/>
      <c r="JUM175" s="2"/>
      <c r="JUN175" s="2"/>
      <c r="JUO175" s="2"/>
      <c r="JUP175" s="2"/>
      <c r="JUQ175" s="2"/>
      <c r="JUR175" s="2"/>
      <c r="JUS175" s="2"/>
      <c r="JUT175" s="2"/>
      <c r="JUU175" s="2"/>
      <c r="JUV175" s="2"/>
      <c r="JUW175" s="2"/>
      <c r="JUX175" s="2"/>
      <c r="JUY175" s="2"/>
      <c r="JUZ175" s="2"/>
      <c r="JVA175" s="2"/>
      <c r="JVB175" s="2"/>
      <c r="JVC175" s="2"/>
      <c r="JVD175" s="2"/>
      <c r="JVE175" s="2"/>
      <c r="JVF175" s="2"/>
      <c r="JVG175" s="2"/>
      <c r="JVH175" s="2"/>
      <c r="JVI175" s="2"/>
      <c r="JVJ175" s="2"/>
      <c r="JVK175" s="2"/>
      <c r="JVL175" s="2"/>
      <c r="JVM175" s="2"/>
      <c r="JVN175" s="2"/>
      <c r="JVO175" s="2"/>
      <c r="JVP175" s="2"/>
      <c r="JVQ175" s="2"/>
      <c r="JVR175" s="2"/>
      <c r="JVS175" s="2"/>
      <c r="JVT175" s="2"/>
      <c r="JVU175" s="2"/>
      <c r="JVV175" s="2"/>
      <c r="JVW175" s="2"/>
      <c r="JVX175" s="2"/>
      <c r="JVY175" s="2"/>
      <c r="JVZ175" s="2"/>
      <c r="JWA175" s="2"/>
      <c r="JWB175" s="2"/>
      <c r="JWC175" s="2"/>
      <c r="JWD175" s="2"/>
      <c r="JWE175" s="2"/>
      <c r="JWF175" s="2"/>
      <c r="JWG175" s="2"/>
      <c r="JWH175" s="2"/>
      <c r="JWI175" s="2"/>
      <c r="JWJ175" s="2"/>
      <c r="JWK175" s="2"/>
      <c r="JWL175" s="2"/>
      <c r="JWM175" s="2"/>
      <c r="JWN175" s="2"/>
      <c r="JWO175" s="2"/>
      <c r="JWP175" s="2"/>
      <c r="JWQ175" s="2"/>
      <c r="JWR175" s="2"/>
      <c r="JWS175" s="2"/>
      <c r="JWT175" s="2"/>
      <c r="JWU175" s="2"/>
      <c r="JWV175" s="2"/>
      <c r="JWW175" s="2"/>
      <c r="JWX175" s="2"/>
      <c r="JWY175" s="2"/>
      <c r="JWZ175" s="2"/>
      <c r="JXA175" s="2"/>
      <c r="JXB175" s="2"/>
      <c r="JXC175" s="2"/>
      <c r="JXD175" s="2"/>
      <c r="JXE175" s="2"/>
      <c r="JXF175" s="2"/>
      <c r="JXG175" s="2"/>
      <c r="JXH175" s="2"/>
      <c r="JXI175" s="2"/>
      <c r="JXJ175" s="2"/>
      <c r="JXK175" s="2"/>
      <c r="JXL175" s="2"/>
      <c r="JXM175" s="2"/>
      <c r="JXN175" s="2"/>
      <c r="JXO175" s="2"/>
      <c r="JXP175" s="2"/>
      <c r="JXQ175" s="2"/>
      <c r="JXR175" s="2"/>
      <c r="JXS175" s="2"/>
      <c r="JXT175" s="2"/>
      <c r="JXU175" s="2"/>
      <c r="JXV175" s="2"/>
      <c r="JXW175" s="2"/>
      <c r="JXX175" s="2"/>
      <c r="JXY175" s="2"/>
      <c r="JXZ175" s="2"/>
      <c r="JYA175" s="2"/>
      <c r="JYB175" s="2"/>
      <c r="JYC175" s="2"/>
      <c r="JYD175" s="2"/>
      <c r="JYE175" s="2"/>
      <c r="JYF175" s="2"/>
      <c r="JYG175" s="2"/>
      <c r="JYH175" s="2"/>
      <c r="JYI175" s="2"/>
      <c r="JYJ175" s="2"/>
      <c r="JYK175" s="2"/>
      <c r="JYL175" s="2"/>
      <c r="JYM175" s="2"/>
      <c r="JYN175" s="2"/>
      <c r="JYO175" s="2"/>
      <c r="JYP175" s="2"/>
      <c r="JYQ175" s="2"/>
      <c r="JYR175" s="2"/>
      <c r="JYS175" s="2"/>
      <c r="JYT175" s="2"/>
      <c r="JYU175" s="2"/>
      <c r="JYV175" s="2"/>
      <c r="JYW175" s="2"/>
      <c r="JYX175" s="2"/>
      <c r="JYY175" s="2"/>
      <c r="JYZ175" s="2"/>
      <c r="JZA175" s="2"/>
      <c r="JZB175" s="2"/>
      <c r="JZC175" s="2"/>
      <c r="JZD175" s="2"/>
      <c r="JZE175" s="2"/>
      <c r="JZF175" s="2"/>
      <c r="JZG175" s="2"/>
      <c r="JZH175" s="2"/>
      <c r="JZI175" s="2"/>
      <c r="JZJ175" s="2"/>
      <c r="JZK175" s="2"/>
      <c r="JZL175" s="2"/>
      <c r="JZM175" s="2"/>
      <c r="JZN175" s="2"/>
      <c r="JZO175" s="2"/>
      <c r="JZP175" s="2"/>
      <c r="JZQ175" s="2"/>
      <c r="JZR175" s="2"/>
      <c r="JZS175" s="2"/>
      <c r="JZT175" s="2"/>
      <c r="JZU175" s="2"/>
      <c r="JZV175" s="2"/>
      <c r="JZW175" s="2"/>
      <c r="JZX175" s="2"/>
      <c r="JZY175" s="2"/>
      <c r="JZZ175" s="2"/>
      <c r="KAA175" s="2"/>
      <c r="KAB175" s="2"/>
      <c r="KAC175" s="2"/>
      <c r="KAD175" s="2"/>
      <c r="KAE175" s="2"/>
      <c r="KAF175" s="2"/>
      <c r="KAG175" s="2"/>
      <c r="KAH175" s="2"/>
      <c r="KAI175" s="2"/>
      <c r="KAJ175" s="2"/>
      <c r="KAK175" s="2"/>
      <c r="KAL175" s="2"/>
      <c r="KAM175" s="2"/>
      <c r="KAN175" s="2"/>
      <c r="KAO175" s="2"/>
      <c r="KAP175" s="2"/>
      <c r="KAQ175" s="2"/>
      <c r="KAR175" s="2"/>
      <c r="KAS175" s="2"/>
      <c r="KAT175" s="2"/>
      <c r="KAU175" s="2"/>
      <c r="KAV175" s="2"/>
      <c r="KAW175" s="2"/>
      <c r="KAX175" s="2"/>
      <c r="KAY175" s="2"/>
      <c r="KAZ175" s="2"/>
      <c r="KBA175" s="2"/>
      <c r="KBB175" s="2"/>
      <c r="KBC175" s="2"/>
      <c r="KBD175" s="2"/>
      <c r="KBE175" s="2"/>
      <c r="KBF175" s="2"/>
      <c r="KBG175" s="2"/>
      <c r="KBH175" s="2"/>
      <c r="KBI175" s="2"/>
      <c r="KBJ175" s="2"/>
      <c r="KBK175" s="2"/>
      <c r="KBL175" s="2"/>
      <c r="KBM175" s="2"/>
      <c r="KBN175" s="2"/>
      <c r="KBO175" s="2"/>
      <c r="KBP175" s="2"/>
      <c r="KBQ175" s="2"/>
      <c r="KBR175" s="2"/>
      <c r="KBS175" s="2"/>
      <c r="KBT175" s="2"/>
      <c r="KBU175" s="2"/>
      <c r="KBV175" s="2"/>
      <c r="KBW175" s="2"/>
      <c r="KBX175" s="2"/>
      <c r="KBY175" s="2"/>
      <c r="KBZ175" s="2"/>
      <c r="KCA175" s="2"/>
      <c r="KCB175" s="2"/>
      <c r="KCC175" s="2"/>
      <c r="KCD175" s="2"/>
      <c r="KCE175" s="2"/>
      <c r="KCF175" s="2"/>
      <c r="KCG175" s="2"/>
      <c r="KCH175" s="2"/>
      <c r="KCI175" s="2"/>
      <c r="KCJ175" s="2"/>
      <c r="KCK175" s="2"/>
      <c r="KCL175" s="2"/>
      <c r="KCM175" s="2"/>
      <c r="KCN175" s="2"/>
      <c r="KCO175" s="2"/>
      <c r="KCP175" s="2"/>
      <c r="KCQ175" s="2"/>
      <c r="KCR175" s="2"/>
      <c r="KCS175" s="2"/>
      <c r="KCT175" s="2"/>
      <c r="KCU175" s="2"/>
      <c r="KCV175" s="2"/>
      <c r="KCW175" s="2"/>
      <c r="KCX175" s="2"/>
      <c r="KCY175" s="2"/>
      <c r="KCZ175" s="2"/>
      <c r="KDA175" s="2"/>
      <c r="KDB175" s="2"/>
      <c r="KDC175" s="2"/>
      <c r="KDD175" s="2"/>
      <c r="KDE175" s="2"/>
      <c r="KDF175" s="2"/>
      <c r="KDG175" s="2"/>
      <c r="KDH175" s="2"/>
      <c r="KDI175" s="2"/>
      <c r="KDJ175" s="2"/>
      <c r="KDK175" s="2"/>
      <c r="KDL175" s="2"/>
      <c r="KDM175" s="2"/>
      <c r="KDN175" s="2"/>
      <c r="KDO175" s="2"/>
      <c r="KDP175" s="2"/>
      <c r="KDQ175" s="2"/>
      <c r="KDR175" s="2"/>
      <c r="KDS175" s="2"/>
      <c r="KDT175" s="2"/>
      <c r="KDU175" s="2"/>
      <c r="KDV175" s="2"/>
      <c r="KDW175" s="2"/>
      <c r="KDX175" s="2"/>
      <c r="KDY175" s="2"/>
      <c r="KDZ175" s="2"/>
      <c r="KEA175" s="2"/>
      <c r="KEB175" s="2"/>
      <c r="KEC175" s="2"/>
      <c r="KED175" s="2"/>
      <c r="KEE175" s="2"/>
      <c r="KEF175" s="2"/>
      <c r="KEG175" s="2"/>
      <c r="KEH175" s="2"/>
      <c r="KEI175" s="2"/>
      <c r="KEJ175" s="2"/>
      <c r="KEK175" s="2"/>
      <c r="KEL175" s="2"/>
      <c r="KEM175" s="2"/>
      <c r="KEN175" s="2"/>
      <c r="KEO175" s="2"/>
      <c r="KEP175" s="2"/>
      <c r="KEQ175" s="2"/>
      <c r="KER175" s="2"/>
      <c r="KES175" s="2"/>
      <c r="KET175" s="2"/>
      <c r="KEU175" s="2"/>
      <c r="KEV175" s="2"/>
      <c r="KEW175" s="2"/>
      <c r="KEX175" s="2"/>
      <c r="KEY175" s="2"/>
      <c r="KEZ175" s="2"/>
      <c r="KFA175" s="2"/>
      <c r="KFB175" s="2"/>
      <c r="KFC175" s="2"/>
      <c r="KFD175" s="2"/>
      <c r="KFE175" s="2"/>
      <c r="KFF175" s="2"/>
      <c r="KFG175" s="2"/>
      <c r="KFH175" s="2"/>
      <c r="KFI175" s="2"/>
      <c r="KFJ175" s="2"/>
      <c r="KFK175" s="2"/>
      <c r="KFL175" s="2"/>
      <c r="KFM175" s="2"/>
      <c r="KFN175" s="2"/>
      <c r="KFO175" s="2"/>
      <c r="KFP175" s="2"/>
      <c r="KFQ175" s="2"/>
      <c r="KFR175" s="2"/>
      <c r="KFS175" s="2"/>
      <c r="KFT175" s="2"/>
      <c r="KFU175" s="2"/>
      <c r="KFV175" s="2"/>
      <c r="KFW175" s="2"/>
      <c r="KFX175" s="2"/>
      <c r="KFY175" s="2"/>
      <c r="KFZ175" s="2"/>
      <c r="KGA175" s="2"/>
      <c r="KGB175" s="2"/>
      <c r="KGC175" s="2"/>
      <c r="KGD175" s="2"/>
      <c r="KGE175" s="2"/>
      <c r="KGF175" s="2"/>
      <c r="KGG175" s="2"/>
      <c r="KGH175" s="2"/>
      <c r="KGI175" s="2"/>
      <c r="KGJ175" s="2"/>
      <c r="KGK175" s="2"/>
      <c r="KGL175" s="2"/>
      <c r="KGM175" s="2"/>
      <c r="KGN175" s="2"/>
      <c r="KGO175" s="2"/>
      <c r="KGP175" s="2"/>
      <c r="KGQ175" s="2"/>
      <c r="KGR175" s="2"/>
      <c r="KGS175" s="2"/>
      <c r="KGT175" s="2"/>
      <c r="KGU175" s="2"/>
      <c r="KGV175" s="2"/>
      <c r="KGW175" s="2"/>
      <c r="KGX175" s="2"/>
      <c r="KGY175" s="2"/>
      <c r="KGZ175" s="2"/>
      <c r="KHA175" s="2"/>
      <c r="KHB175" s="2"/>
      <c r="KHC175" s="2"/>
      <c r="KHD175" s="2"/>
      <c r="KHE175" s="2"/>
      <c r="KHF175" s="2"/>
      <c r="KHG175" s="2"/>
      <c r="KHH175" s="2"/>
      <c r="KHI175" s="2"/>
      <c r="KHJ175" s="2"/>
      <c r="KHK175" s="2"/>
      <c r="KHL175" s="2"/>
      <c r="KHM175" s="2"/>
      <c r="KHN175" s="2"/>
      <c r="KHO175" s="2"/>
      <c r="KHP175" s="2"/>
      <c r="KHQ175" s="2"/>
      <c r="KHR175" s="2"/>
      <c r="KHS175" s="2"/>
      <c r="KHT175" s="2"/>
      <c r="KHU175" s="2"/>
      <c r="KHV175" s="2"/>
      <c r="KHW175" s="2"/>
      <c r="KHX175" s="2"/>
      <c r="KHY175" s="2"/>
      <c r="KHZ175" s="2"/>
      <c r="KIA175" s="2"/>
      <c r="KIB175" s="2"/>
      <c r="KIC175" s="2"/>
      <c r="KID175" s="2"/>
      <c r="KIE175" s="2"/>
      <c r="KIF175" s="2"/>
      <c r="KIG175" s="2"/>
      <c r="KIH175" s="2"/>
      <c r="KII175" s="2"/>
      <c r="KIJ175" s="2"/>
      <c r="KIK175" s="2"/>
      <c r="KIL175" s="2"/>
      <c r="KIM175" s="2"/>
      <c r="KIN175" s="2"/>
      <c r="KIO175" s="2"/>
      <c r="KIP175" s="2"/>
      <c r="KIQ175" s="2"/>
      <c r="KIR175" s="2"/>
      <c r="KIS175" s="2"/>
      <c r="KIT175" s="2"/>
      <c r="KIU175" s="2"/>
      <c r="KIV175" s="2"/>
      <c r="KIW175" s="2"/>
      <c r="KIX175" s="2"/>
      <c r="KIY175" s="2"/>
      <c r="KIZ175" s="2"/>
      <c r="KJA175" s="2"/>
      <c r="KJB175" s="2"/>
      <c r="KJC175" s="2"/>
      <c r="KJD175" s="2"/>
      <c r="KJE175" s="2"/>
      <c r="KJF175" s="2"/>
      <c r="KJG175" s="2"/>
      <c r="KJH175" s="2"/>
      <c r="KJI175" s="2"/>
      <c r="KJJ175" s="2"/>
      <c r="KJK175" s="2"/>
      <c r="KJL175" s="2"/>
      <c r="KJM175" s="2"/>
      <c r="KJN175" s="2"/>
      <c r="KJO175" s="2"/>
      <c r="KJP175" s="2"/>
      <c r="KJQ175" s="2"/>
      <c r="KJR175" s="2"/>
      <c r="KJS175" s="2"/>
      <c r="KJT175" s="2"/>
      <c r="KJU175" s="2"/>
      <c r="KJV175" s="2"/>
      <c r="KJW175" s="2"/>
      <c r="KJX175" s="2"/>
      <c r="KJY175" s="2"/>
      <c r="KJZ175" s="2"/>
      <c r="KKA175" s="2"/>
      <c r="KKB175" s="2"/>
      <c r="KKC175" s="2"/>
      <c r="KKD175" s="2"/>
      <c r="KKE175" s="2"/>
      <c r="KKF175" s="2"/>
      <c r="KKG175" s="2"/>
      <c r="KKH175" s="2"/>
      <c r="KKI175" s="2"/>
      <c r="KKJ175" s="2"/>
      <c r="KKK175" s="2"/>
      <c r="KKL175" s="2"/>
      <c r="KKM175" s="2"/>
      <c r="KKN175" s="2"/>
      <c r="KKO175" s="2"/>
      <c r="KKP175" s="2"/>
      <c r="KKQ175" s="2"/>
      <c r="KKR175" s="2"/>
      <c r="KKS175" s="2"/>
      <c r="KKT175" s="2"/>
      <c r="KKU175" s="2"/>
      <c r="KKV175" s="2"/>
      <c r="KKW175" s="2"/>
      <c r="KKX175" s="2"/>
      <c r="KKY175" s="2"/>
      <c r="KKZ175" s="2"/>
      <c r="KLA175" s="2"/>
      <c r="KLB175" s="2"/>
      <c r="KLC175" s="2"/>
      <c r="KLD175" s="2"/>
      <c r="KLE175" s="2"/>
      <c r="KLF175" s="2"/>
      <c r="KLG175" s="2"/>
      <c r="KLH175" s="2"/>
      <c r="KLI175" s="2"/>
      <c r="KLJ175" s="2"/>
      <c r="KLK175" s="2"/>
      <c r="KLL175" s="2"/>
      <c r="KLM175" s="2"/>
      <c r="KLN175" s="2"/>
      <c r="KLO175" s="2"/>
      <c r="KLP175" s="2"/>
      <c r="KLQ175" s="2"/>
      <c r="KLR175" s="2"/>
      <c r="KLS175" s="2"/>
      <c r="KLT175" s="2"/>
      <c r="KLU175" s="2"/>
      <c r="KLV175" s="2"/>
      <c r="KLW175" s="2"/>
      <c r="KLX175" s="2"/>
      <c r="KLY175" s="2"/>
      <c r="KLZ175" s="2"/>
      <c r="KMA175" s="2"/>
      <c r="KMB175" s="2"/>
      <c r="KMC175" s="2"/>
      <c r="KMD175" s="2"/>
      <c r="KME175" s="2"/>
      <c r="KMF175" s="2"/>
      <c r="KMG175" s="2"/>
      <c r="KMH175" s="2"/>
      <c r="KMI175" s="2"/>
      <c r="KMJ175" s="2"/>
      <c r="KMK175" s="2"/>
      <c r="KML175" s="2"/>
      <c r="KMM175" s="2"/>
      <c r="KMN175" s="2"/>
      <c r="KMO175" s="2"/>
      <c r="KMP175" s="2"/>
      <c r="KMQ175" s="2"/>
      <c r="KMR175" s="2"/>
      <c r="KMS175" s="2"/>
      <c r="KMT175" s="2"/>
      <c r="KMU175" s="2"/>
      <c r="KMV175" s="2"/>
      <c r="KMW175" s="2"/>
      <c r="KMX175" s="2"/>
      <c r="KMY175" s="2"/>
      <c r="KMZ175" s="2"/>
      <c r="KNA175" s="2"/>
      <c r="KNB175" s="2"/>
      <c r="KNC175" s="2"/>
      <c r="KND175" s="2"/>
      <c r="KNE175" s="2"/>
      <c r="KNF175" s="2"/>
      <c r="KNG175" s="2"/>
      <c r="KNH175" s="2"/>
      <c r="KNI175" s="2"/>
      <c r="KNJ175" s="2"/>
      <c r="KNK175" s="2"/>
      <c r="KNL175" s="2"/>
      <c r="KNM175" s="2"/>
      <c r="KNN175" s="2"/>
      <c r="KNO175" s="2"/>
      <c r="KNP175" s="2"/>
      <c r="KNQ175" s="2"/>
      <c r="KNR175" s="2"/>
      <c r="KNS175" s="2"/>
      <c r="KNT175" s="2"/>
      <c r="KNU175" s="2"/>
      <c r="KNV175" s="2"/>
      <c r="KNW175" s="2"/>
      <c r="KNX175" s="2"/>
      <c r="KNY175" s="2"/>
      <c r="KNZ175" s="2"/>
      <c r="KOA175" s="2"/>
      <c r="KOB175" s="2"/>
      <c r="KOC175" s="2"/>
      <c r="KOD175" s="2"/>
      <c r="KOE175" s="2"/>
      <c r="KOF175" s="2"/>
      <c r="KOG175" s="2"/>
      <c r="KOH175" s="2"/>
      <c r="KOI175" s="2"/>
      <c r="KOJ175" s="2"/>
      <c r="KOK175" s="2"/>
      <c r="KOL175" s="2"/>
      <c r="KOM175" s="2"/>
      <c r="KON175" s="2"/>
      <c r="KOO175" s="2"/>
      <c r="KOP175" s="2"/>
      <c r="KOQ175" s="2"/>
      <c r="KOR175" s="2"/>
      <c r="KOS175" s="2"/>
      <c r="KOT175" s="2"/>
      <c r="KOU175" s="2"/>
      <c r="KOV175" s="2"/>
      <c r="KOW175" s="2"/>
      <c r="KOX175" s="2"/>
      <c r="KOY175" s="2"/>
      <c r="KOZ175" s="2"/>
      <c r="KPA175" s="2"/>
      <c r="KPB175" s="2"/>
      <c r="KPC175" s="2"/>
      <c r="KPD175" s="2"/>
      <c r="KPE175" s="2"/>
      <c r="KPF175" s="2"/>
      <c r="KPG175" s="2"/>
      <c r="KPH175" s="2"/>
      <c r="KPI175" s="2"/>
      <c r="KPJ175" s="2"/>
      <c r="KPK175" s="2"/>
      <c r="KPL175" s="2"/>
      <c r="KPM175" s="2"/>
      <c r="KPN175" s="2"/>
      <c r="KPO175" s="2"/>
      <c r="KPP175" s="2"/>
      <c r="KPQ175" s="2"/>
      <c r="KPR175" s="2"/>
      <c r="KPS175" s="2"/>
      <c r="KPT175" s="2"/>
      <c r="KPU175" s="2"/>
      <c r="KPV175" s="2"/>
      <c r="KPW175" s="2"/>
      <c r="KPX175" s="2"/>
      <c r="KPY175" s="2"/>
      <c r="KPZ175" s="2"/>
      <c r="KQA175" s="2"/>
      <c r="KQB175" s="2"/>
      <c r="KQC175" s="2"/>
      <c r="KQD175" s="2"/>
      <c r="KQE175" s="2"/>
      <c r="KQF175" s="2"/>
      <c r="KQG175" s="2"/>
      <c r="KQH175" s="2"/>
      <c r="KQI175" s="2"/>
      <c r="KQJ175" s="2"/>
      <c r="KQK175" s="2"/>
      <c r="KQL175" s="2"/>
      <c r="KQM175" s="2"/>
      <c r="KQN175" s="2"/>
      <c r="KQO175" s="2"/>
      <c r="KQP175" s="2"/>
      <c r="KQQ175" s="2"/>
      <c r="KQR175" s="2"/>
      <c r="KQS175" s="2"/>
      <c r="KQT175" s="2"/>
      <c r="KQU175" s="2"/>
      <c r="KQV175" s="2"/>
      <c r="KQW175" s="2"/>
      <c r="KQX175" s="2"/>
      <c r="KQY175" s="2"/>
      <c r="KQZ175" s="2"/>
      <c r="KRA175" s="2"/>
      <c r="KRB175" s="2"/>
      <c r="KRC175" s="2"/>
      <c r="KRD175" s="2"/>
      <c r="KRE175" s="2"/>
      <c r="KRF175" s="2"/>
      <c r="KRG175" s="2"/>
      <c r="KRH175" s="2"/>
      <c r="KRI175" s="2"/>
      <c r="KRJ175" s="2"/>
      <c r="KRK175" s="2"/>
      <c r="KRL175" s="2"/>
      <c r="KRM175" s="2"/>
      <c r="KRN175" s="2"/>
      <c r="KRO175" s="2"/>
      <c r="KRP175" s="2"/>
      <c r="KRQ175" s="2"/>
      <c r="KRR175" s="2"/>
      <c r="KRS175" s="2"/>
      <c r="KRT175" s="2"/>
      <c r="KRU175" s="2"/>
      <c r="KRV175" s="2"/>
      <c r="KRW175" s="2"/>
      <c r="KRX175" s="2"/>
      <c r="KRY175" s="2"/>
      <c r="KRZ175" s="2"/>
      <c r="KSA175" s="2"/>
      <c r="KSB175" s="2"/>
      <c r="KSC175" s="2"/>
      <c r="KSD175" s="2"/>
      <c r="KSE175" s="2"/>
      <c r="KSF175" s="2"/>
      <c r="KSG175" s="2"/>
      <c r="KSH175" s="2"/>
      <c r="KSI175" s="2"/>
      <c r="KSJ175" s="2"/>
      <c r="KSK175" s="2"/>
      <c r="KSL175" s="2"/>
      <c r="KSM175" s="2"/>
      <c r="KSN175" s="2"/>
      <c r="KSO175" s="2"/>
      <c r="KSP175" s="2"/>
      <c r="KSQ175" s="2"/>
      <c r="KSR175" s="2"/>
      <c r="KSS175" s="2"/>
      <c r="KST175" s="2"/>
      <c r="KSU175" s="2"/>
      <c r="KSV175" s="2"/>
      <c r="KSW175" s="2"/>
      <c r="KSX175" s="2"/>
      <c r="KSY175" s="2"/>
      <c r="KSZ175" s="2"/>
      <c r="KTA175" s="2"/>
      <c r="KTB175" s="2"/>
      <c r="KTC175" s="2"/>
      <c r="KTD175" s="2"/>
      <c r="KTE175" s="2"/>
      <c r="KTF175" s="2"/>
      <c r="KTG175" s="2"/>
      <c r="KTH175" s="2"/>
      <c r="KTI175" s="2"/>
      <c r="KTJ175" s="2"/>
      <c r="KTK175" s="2"/>
      <c r="KTL175" s="2"/>
      <c r="KTM175" s="2"/>
      <c r="KTN175" s="2"/>
      <c r="KTO175" s="2"/>
      <c r="KTP175" s="2"/>
      <c r="KTQ175" s="2"/>
      <c r="KTR175" s="2"/>
      <c r="KTS175" s="2"/>
      <c r="KTT175" s="2"/>
      <c r="KTU175" s="2"/>
      <c r="KTV175" s="2"/>
      <c r="KTW175" s="2"/>
      <c r="KTX175" s="2"/>
      <c r="KTY175" s="2"/>
      <c r="KTZ175" s="2"/>
      <c r="KUA175" s="2"/>
      <c r="KUB175" s="2"/>
      <c r="KUC175" s="2"/>
      <c r="KUD175" s="2"/>
      <c r="KUE175" s="2"/>
      <c r="KUF175" s="2"/>
      <c r="KUG175" s="2"/>
      <c r="KUH175" s="2"/>
      <c r="KUI175" s="2"/>
      <c r="KUJ175" s="2"/>
      <c r="KUK175" s="2"/>
      <c r="KUL175" s="2"/>
      <c r="KUM175" s="2"/>
      <c r="KUN175" s="2"/>
      <c r="KUO175" s="2"/>
      <c r="KUP175" s="2"/>
      <c r="KUQ175" s="2"/>
      <c r="KUR175" s="2"/>
      <c r="KUS175" s="2"/>
      <c r="KUT175" s="2"/>
      <c r="KUU175" s="2"/>
      <c r="KUV175" s="2"/>
      <c r="KUW175" s="2"/>
      <c r="KUX175" s="2"/>
      <c r="KUY175" s="2"/>
      <c r="KUZ175" s="2"/>
      <c r="KVA175" s="2"/>
      <c r="KVB175" s="2"/>
      <c r="KVC175" s="2"/>
      <c r="KVD175" s="2"/>
      <c r="KVE175" s="2"/>
      <c r="KVF175" s="2"/>
      <c r="KVG175" s="2"/>
      <c r="KVH175" s="2"/>
      <c r="KVI175" s="2"/>
      <c r="KVJ175" s="2"/>
      <c r="KVK175" s="2"/>
      <c r="KVL175" s="2"/>
      <c r="KVM175" s="2"/>
      <c r="KVN175" s="2"/>
      <c r="KVO175" s="2"/>
      <c r="KVP175" s="2"/>
      <c r="KVQ175" s="2"/>
      <c r="KVR175" s="2"/>
      <c r="KVS175" s="2"/>
      <c r="KVT175" s="2"/>
      <c r="KVU175" s="2"/>
      <c r="KVV175" s="2"/>
      <c r="KVW175" s="2"/>
      <c r="KVX175" s="2"/>
      <c r="KVY175" s="2"/>
      <c r="KVZ175" s="2"/>
      <c r="KWA175" s="2"/>
      <c r="KWB175" s="2"/>
      <c r="KWC175" s="2"/>
      <c r="KWD175" s="2"/>
      <c r="KWE175" s="2"/>
      <c r="KWF175" s="2"/>
      <c r="KWG175" s="2"/>
      <c r="KWH175" s="2"/>
      <c r="KWI175" s="2"/>
      <c r="KWJ175" s="2"/>
      <c r="KWK175" s="2"/>
      <c r="KWL175" s="2"/>
      <c r="KWM175" s="2"/>
      <c r="KWN175" s="2"/>
      <c r="KWO175" s="2"/>
      <c r="KWP175" s="2"/>
      <c r="KWQ175" s="2"/>
      <c r="KWR175" s="2"/>
      <c r="KWS175" s="2"/>
      <c r="KWT175" s="2"/>
      <c r="KWU175" s="2"/>
      <c r="KWV175" s="2"/>
      <c r="KWW175" s="2"/>
      <c r="KWX175" s="2"/>
      <c r="KWY175" s="2"/>
      <c r="KWZ175" s="2"/>
      <c r="KXA175" s="2"/>
      <c r="KXB175" s="2"/>
      <c r="KXC175" s="2"/>
      <c r="KXD175" s="2"/>
      <c r="KXE175" s="2"/>
      <c r="KXF175" s="2"/>
      <c r="KXG175" s="2"/>
      <c r="KXH175" s="2"/>
      <c r="KXI175" s="2"/>
      <c r="KXJ175" s="2"/>
      <c r="KXK175" s="2"/>
      <c r="KXL175" s="2"/>
      <c r="KXM175" s="2"/>
      <c r="KXN175" s="2"/>
      <c r="KXO175" s="2"/>
      <c r="KXP175" s="2"/>
      <c r="KXQ175" s="2"/>
      <c r="KXR175" s="2"/>
      <c r="KXS175" s="2"/>
      <c r="KXT175" s="2"/>
      <c r="KXU175" s="2"/>
      <c r="KXV175" s="2"/>
      <c r="KXW175" s="2"/>
      <c r="KXX175" s="2"/>
      <c r="KXY175" s="2"/>
      <c r="KXZ175" s="2"/>
      <c r="KYA175" s="2"/>
      <c r="KYB175" s="2"/>
      <c r="KYC175" s="2"/>
      <c r="KYD175" s="2"/>
      <c r="KYE175" s="2"/>
      <c r="KYF175" s="2"/>
      <c r="KYG175" s="2"/>
      <c r="KYH175" s="2"/>
      <c r="KYI175" s="2"/>
      <c r="KYJ175" s="2"/>
      <c r="KYK175" s="2"/>
      <c r="KYL175" s="2"/>
      <c r="KYM175" s="2"/>
      <c r="KYN175" s="2"/>
      <c r="KYO175" s="2"/>
      <c r="KYP175" s="2"/>
      <c r="KYQ175" s="2"/>
      <c r="KYR175" s="2"/>
      <c r="KYS175" s="2"/>
      <c r="KYT175" s="2"/>
      <c r="KYU175" s="2"/>
      <c r="KYV175" s="2"/>
      <c r="KYW175" s="2"/>
      <c r="KYX175" s="2"/>
      <c r="KYY175" s="2"/>
      <c r="KYZ175" s="2"/>
      <c r="KZA175" s="2"/>
      <c r="KZB175" s="2"/>
      <c r="KZC175" s="2"/>
      <c r="KZD175" s="2"/>
      <c r="KZE175" s="2"/>
      <c r="KZF175" s="2"/>
      <c r="KZG175" s="2"/>
      <c r="KZH175" s="2"/>
      <c r="KZI175" s="2"/>
      <c r="KZJ175" s="2"/>
      <c r="KZK175" s="2"/>
      <c r="KZL175" s="2"/>
      <c r="KZM175" s="2"/>
      <c r="KZN175" s="2"/>
      <c r="KZO175" s="2"/>
      <c r="KZP175" s="2"/>
      <c r="KZQ175" s="2"/>
      <c r="KZR175" s="2"/>
      <c r="KZS175" s="2"/>
      <c r="KZT175" s="2"/>
      <c r="KZU175" s="2"/>
      <c r="KZV175" s="2"/>
      <c r="KZW175" s="2"/>
      <c r="KZX175" s="2"/>
      <c r="KZY175" s="2"/>
      <c r="KZZ175" s="2"/>
      <c r="LAA175" s="2"/>
      <c r="LAB175" s="2"/>
      <c r="LAC175" s="2"/>
      <c r="LAD175" s="2"/>
      <c r="LAE175" s="2"/>
      <c r="LAF175" s="2"/>
      <c r="LAG175" s="2"/>
      <c r="LAH175" s="2"/>
      <c r="LAI175" s="2"/>
      <c r="LAJ175" s="2"/>
      <c r="LAK175" s="2"/>
      <c r="LAL175" s="2"/>
      <c r="LAM175" s="2"/>
      <c r="LAN175" s="2"/>
      <c r="LAO175" s="2"/>
      <c r="LAP175" s="2"/>
      <c r="LAQ175" s="2"/>
      <c r="LAR175" s="2"/>
      <c r="LAS175" s="2"/>
      <c r="LAT175" s="2"/>
      <c r="LAU175" s="2"/>
      <c r="LAV175" s="2"/>
      <c r="LAW175" s="2"/>
      <c r="LAX175" s="2"/>
      <c r="LAY175" s="2"/>
      <c r="LAZ175" s="2"/>
      <c r="LBA175" s="2"/>
      <c r="LBB175" s="2"/>
      <c r="LBC175" s="2"/>
      <c r="LBD175" s="2"/>
      <c r="LBE175" s="2"/>
      <c r="LBF175" s="2"/>
      <c r="LBG175" s="2"/>
      <c r="LBH175" s="2"/>
      <c r="LBI175" s="2"/>
      <c r="LBJ175" s="2"/>
      <c r="LBK175" s="2"/>
      <c r="LBL175" s="2"/>
      <c r="LBM175" s="2"/>
      <c r="LBN175" s="2"/>
      <c r="LBO175" s="2"/>
      <c r="LBP175" s="2"/>
      <c r="LBQ175" s="2"/>
      <c r="LBR175" s="2"/>
      <c r="LBS175" s="2"/>
      <c r="LBT175" s="2"/>
      <c r="LBU175" s="2"/>
      <c r="LBV175" s="2"/>
      <c r="LBW175" s="2"/>
      <c r="LBX175" s="2"/>
      <c r="LBY175" s="2"/>
      <c r="LBZ175" s="2"/>
      <c r="LCA175" s="2"/>
      <c r="LCB175" s="2"/>
      <c r="LCC175" s="2"/>
      <c r="LCD175" s="2"/>
      <c r="LCE175" s="2"/>
      <c r="LCF175" s="2"/>
      <c r="LCG175" s="2"/>
      <c r="LCH175" s="2"/>
      <c r="LCI175" s="2"/>
      <c r="LCJ175" s="2"/>
      <c r="LCK175" s="2"/>
      <c r="LCL175" s="2"/>
      <c r="LCM175" s="2"/>
      <c r="LCN175" s="2"/>
      <c r="LCO175" s="2"/>
      <c r="LCP175" s="2"/>
      <c r="LCQ175" s="2"/>
      <c r="LCR175" s="2"/>
      <c r="LCS175" s="2"/>
      <c r="LCT175" s="2"/>
      <c r="LCU175" s="2"/>
      <c r="LCV175" s="2"/>
      <c r="LCW175" s="2"/>
      <c r="LCX175" s="2"/>
      <c r="LCY175" s="2"/>
      <c r="LCZ175" s="2"/>
      <c r="LDA175" s="2"/>
      <c r="LDB175" s="2"/>
      <c r="LDC175" s="2"/>
      <c r="LDD175" s="2"/>
      <c r="LDE175" s="2"/>
      <c r="LDF175" s="2"/>
      <c r="LDG175" s="2"/>
      <c r="LDH175" s="2"/>
      <c r="LDI175" s="2"/>
      <c r="LDJ175" s="2"/>
      <c r="LDK175" s="2"/>
      <c r="LDL175" s="2"/>
      <c r="LDM175" s="2"/>
      <c r="LDN175" s="2"/>
      <c r="LDO175" s="2"/>
      <c r="LDP175" s="2"/>
      <c r="LDQ175" s="2"/>
      <c r="LDR175" s="2"/>
      <c r="LDS175" s="2"/>
      <c r="LDT175" s="2"/>
      <c r="LDU175" s="2"/>
      <c r="LDV175" s="2"/>
      <c r="LDW175" s="2"/>
      <c r="LDX175" s="2"/>
      <c r="LDY175" s="2"/>
      <c r="LDZ175" s="2"/>
      <c r="LEA175" s="2"/>
      <c r="LEB175" s="2"/>
      <c r="LEC175" s="2"/>
      <c r="LED175" s="2"/>
      <c r="LEE175" s="2"/>
      <c r="LEF175" s="2"/>
      <c r="LEG175" s="2"/>
      <c r="LEH175" s="2"/>
      <c r="LEI175" s="2"/>
      <c r="LEJ175" s="2"/>
      <c r="LEK175" s="2"/>
      <c r="LEL175" s="2"/>
      <c r="LEM175" s="2"/>
      <c r="LEN175" s="2"/>
      <c r="LEO175" s="2"/>
      <c r="LEP175" s="2"/>
      <c r="LEQ175" s="2"/>
      <c r="LER175" s="2"/>
      <c r="LES175" s="2"/>
      <c r="LET175" s="2"/>
      <c r="LEU175" s="2"/>
      <c r="LEV175" s="2"/>
      <c r="LEW175" s="2"/>
      <c r="LEX175" s="2"/>
      <c r="LEY175" s="2"/>
      <c r="LEZ175" s="2"/>
      <c r="LFA175" s="2"/>
      <c r="LFB175" s="2"/>
      <c r="LFC175" s="2"/>
      <c r="LFD175" s="2"/>
      <c r="LFE175" s="2"/>
      <c r="LFF175" s="2"/>
      <c r="LFG175" s="2"/>
      <c r="LFH175" s="2"/>
      <c r="LFI175" s="2"/>
      <c r="LFJ175" s="2"/>
      <c r="LFK175" s="2"/>
      <c r="LFL175" s="2"/>
      <c r="LFM175" s="2"/>
      <c r="LFN175" s="2"/>
      <c r="LFO175" s="2"/>
      <c r="LFP175" s="2"/>
      <c r="LFQ175" s="2"/>
      <c r="LFR175" s="2"/>
      <c r="LFS175" s="2"/>
      <c r="LFT175" s="2"/>
      <c r="LFU175" s="2"/>
      <c r="LFV175" s="2"/>
      <c r="LFW175" s="2"/>
      <c r="LFX175" s="2"/>
      <c r="LFY175" s="2"/>
      <c r="LFZ175" s="2"/>
      <c r="LGA175" s="2"/>
      <c r="LGB175" s="2"/>
      <c r="LGC175" s="2"/>
      <c r="LGD175" s="2"/>
      <c r="LGE175" s="2"/>
      <c r="LGF175" s="2"/>
      <c r="LGG175" s="2"/>
      <c r="LGH175" s="2"/>
      <c r="LGI175" s="2"/>
      <c r="LGJ175" s="2"/>
      <c r="LGK175" s="2"/>
      <c r="LGL175" s="2"/>
      <c r="LGM175" s="2"/>
      <c r="LGN175" s="2"/>
      <c r="LGO175" s="2"/>
      <c r="LGP175" s="2"/>
      <c r="LGQ175" s="2"/>
      <c r="LGR175" s="2"/>
      <c r="LGS175" s="2"/>
      <c r="LGT175" s="2"/>
      <c r="LGU175" s="2"/>
      <c r="LGV175" s="2"/>
      <c r="LGW175" s="2"/>
      <c r="LGX175" s="2"/>
      <c r="LGY175" s="2"/>
      <c r="LGZ175" s="2"/>
      <c r="LHA175" s="2"/>
      <c r="LHB175" s="2"/>
      <c r="LHC175" s="2"/>
      <c r="LHD175" s="2"/>
      <c r="LHE175" s="2"/>
      <c r="LHF175" s="2"/>
      <c r="LHG175" s="2"/>
      <c r="LHH175" s="2"/>
      <c r="LHI175" s="2"/>
      <c r="LHJ175" s="2"/>
      <c r="LHK175" s="2"/>
      <c r="LHL175" s="2"/>
      <c r="LHM175" s="2"/>
      <c r="LHN175" s="2"/>
      <c r="LHO175" s="2"/>
      <c r="LHP175" s="2"/>
      <c r="LHQ175" s="2"/>
      <c r="LHR175" s="2"/>
      <c r="LHS175" s="2"/>
      <c r="LHT175" s="2"/>
      <c r="LHU175" s="2"/>
      <c r="LHV175" s="2"/>
      <c r="LHW175" s="2"/>
      <c r="LHX175" s="2"/>
      <c r="LHY175" s="2"/>
      <c r="LHZ175" s="2"/>
      <c r="LIA175" s="2"/>
      <c r="LIB175" s="2"/>
      <c r="LIC175" s="2"/>
      <c r="LID175" s="2"/>
      <c r="LIE175" s="2"/>
      <c r="LIF175" s="2"/>
      <c r="LIG175" s="2"/>
      <c r="LIH175" s="2"/>
      <c r="LII175" s="2"/>
      <c r="LIJ175" s="2"/>
      <c r="LIK175" s="2"/>
      <c r="LIL175" s="2"/>
      <c r="LIM175" s="2"/>
      <c r="LIN175" s="2"/>
      <c r="LIO175" s="2"/>
      <c r="LIP175" s="2"/>
      <c r="LIQ175" s="2"/>
      <c r="LIR175" s="2"/>
      <c r="LIS175" s="2"/>
      <c r="LIT175" s="2"/>
      <c r="LIU175" s="2"/>
      <c r="LIV175" s="2"/>
      <c r="LIW175" s="2"/>
      <c r="LIX175" s="2"/>
      <c r="LIY175" s="2"/>
      <c r="LIZ175" s="2"/>
      <c r="LJA175" s="2"/>
      <c r="LJB175" s="2"/>
      <c r="LJC175" s="2"/>
      <c r="LJD175" s="2"/>
      <c r="LJE175" s="2"/>
      <c r="LJF175" s="2"/>
      <c r="LJG175" s="2"/>
      <c r="LJH175" s="2"/>
      <c r="LJI175" s="2"/>
      <c r="LJJ175" s="2"/>
      <c r="LJK175" s="2"/>
      <c r="LJL175" s="2"/>
      <c r="LJM175" s="2"/>
      <c r="LJN175" s="2"/>
      <c r="LJO175" s="2"/>
      <c r="LJP175" s="2"/>
      <c r="LJQ175" s="2"/>
      <c r="LJR175" s="2"/>
      <c r="LJS175" s="2"/>
      <c r="LJT175" s="2"/>
      <c r="LJU175" s="2"/>
      <c r="LJV175" s="2"/>
      <c r="LJW175" s="2"/>
      <c r="LJX175" s="2"/>
      <c r="LJY175" s="2"/>
      <c r="LJZ175" s="2"/>
      <c r="LKA175" s="2"/>
      <c r="LKB175" s="2"/>
      <c r="LKC175" s="2"/>
      <c r="LKD175" s="2"/>
      <c r="LKE175" s="2"/>
      <c r="LKF175" s="2"/>
      <c r="LKG175" s="2"/>
      <c r="LKH175" s="2"/>
      <c r="LKI175" s="2"/>
      <c r="LKJ175" s="2"/>
      <c r="LKK175" s="2"/>
      <c r="LKL175" s="2"/>
      <c r="LKM175" s="2"/>
      <c r="LKN175" s="2"/>
      <c r="LKO175" s="2"/>
      <c r="LKP175" s="2"/>
      <c r="LKQ175" s="2"/>
      <c r="LKR175" s="2"/>
      <c r="LKS175" s="2"/>
      <c r="LKT175" s="2"/>
      <c r="LKU175" s="2"/>
      <c r="LKV175" s="2"/>
      <c r="LKW175" s="2"/>
      <c r="LKX175" s="2"/>
      <c r="LKY175" s="2"/>
      <c r="LKZ175" s="2"/>
      <c r="LLA175" s="2"/>
      <c r="LLB175" s="2"/>
      <c r="LLC175" s="2"/>
      <c r="LLD175" s="2"/>
      <c r="LLE175" s="2"/>
      <c r="LLF175" s="2"/>
      <c r="LLG175" s="2"/>
      <c r="LLH175" s="2"/>
      <c r="LLI175" s="2"/>
      <c r="LLJ175" s="2"/>
      <c r="LLK175" s="2"/>
      <c r="LLL175" s="2"/>
      <c r="LLM175" s="2"/>
      <c r="LLN175" s="2"/>
      <c r="LLO175" s="2"/>
      <c r="LLP175" s="2"/>
      <c r="LLQ175" s="2"/>
      <c r="LLR175" s="2"/>
      <c r="LLS175" s="2"/>
      <c r="LLT175" s="2"/>
      <c r="LLU175" s="2"/>
      <c r="LLV175" s="2"/>
      <c r="LLW175" s="2"/>
      <c r="LLX175" s="2"/>
      <c r="LLY175" s="2"/>
      <c r="LLZ175" s="2"/>
      <c r="LMA175" s="2"/>
      <c r="LMB175" s="2"/>
      <c r="LMC175" s="2"/>
      <c r="LMD175" s="2"/>
      <c r="LME175" s="2"/>
      <c r="LMF175" s="2"/>
      <c r="LMG175" s="2"/>
      <c r="LMH175" s="2"/>
      <c r="LMI175" s="2"/>
      <c r="LMJ175" s="2"/>
      <c r="LMK175" s="2"/>
      <c r="LML175" s="2"/>
      <c r="LMM175" s="2"/>
      <c r="LMN175" s="2"/>
      <c r="LMO175" s="2"/>
      <c r="LMP175" s="2"/>
      <c r="LMQ175" s="2"/>
      <c r="LMR175" s="2"/>
      <c r="LMS175" s="2"/>
      <c r="LMT175" s="2"/>
      <c r="LMU175" s="2"/>
      <c r="LMV175" s="2"/>
      <c r="LMW175" s="2"/>
      <c r="LMX175" s="2"/>
      <c r="LMY175" s="2"/>
      <c r="LMZ175" s="2"/>
      <c r="LNA175" s="2"/>
      <c r="LNB175" s="2"/>
      <c r="LNC175" s="2"/>
      <c r="LND175" s="2"/>
      <c r="LNE175" s="2"/>
      <c r="LNF175" s="2"/>
      <c r="LNG175" s="2"/>
      <c r="LNH175" s="2"/>
      <c r="LNI175" s="2"/>
      <c r="LNJ175" s="2"/>
      <c r="LNK175" s="2"/>
      <c r="LNL175" s="2"/>
      <c r="LNM175" s="2"/>
      <c r="LNN175" s="2"/>
      <c r="LNO175" s="2"/>
      <c r="LNP175" s="2"/>
      <c r="LNQ175" s="2"/>
      <c r="LNR175" s="2"/>
      <c r="LNS175" s="2"/>
      <c r="LNT175" s="2"/>
      <c r="LNU175" s="2"/>
      <c r="LNV175" s="2"/>
      <c r="LNW175" s="2"/>
      <c r="LNX175" s="2"/>
      <c r="LNY175" s="2"/>
      <c r="LNZ175" s="2"/>
      <c r="LOA175" s="2"/>
      <c r="LOB175" s="2"/>
      <c r="LOC175" s="2"/>
      <c r="LOD175" s="2"/>
      <c r="LOE175" s="2"/>
      <c r="LOF175" s="2"/>
      <c r="LOG175" s="2"/>
      <c r="LOH175" s="2"/>
      <c r="LOI175" s="2"/>
      <c r="LOJ175" s="2"/>
      <c r="LOK175" s="2"/>
      <c r="LOL175" s="2"/>
      <c r="LOM175" s="2"/>
      <c r="LON175" s="2"/>
      <c r="LOO175" s="2"/>
      <c r="LOP175" s="2"/>
      <c r="LOQ175" s="2"/>
      <c r="LOR175" s="2"/>
      <c r="LOS175" s="2"/>
      <c r="LOT175" s="2"/>
      <c r="LOU175" s="2"/>
      <c r="LOV175" s="2"/>
      <c r="LOW175" s="2"/>
      <c r="LOX175" s="2"/>
      <c r="LOY175" s="2"/>
      <c r="LOZ175" s="2"/>
      <c r="LPA175" s="2"/>
      <c r="LPB175" s="2"/>
      <c r="LPC175" s="2"/>
      <c r="LPD175" s="2"/>
      <c r="LPE175" s="2"/>
      <c r="LPF175" s="2"/>
      <c r="LPG175" s="2"/>
      <c r="LPH175" s="2"/>
      <c r="LPI175" s="2"/>
      <c r="LPJ175" s="2"/>
      <c r="LPK175" s="2"/>
      <c r="LPL175" s="2"/>
      <c r="LPM175" s="2"/>
      <c r="LPN175" s="2"/>
      <c r="LPO175" s="2"/>
      <c r="LPP175" s="2"/>
      <c r="LPQ175" s="2"/>
      <c r="LPR175" s="2"/>
      <c r="LPS175" s="2"/>
      <c r="LPT175" s="2"/>
      <c r="LPU175" s="2"/>
      <c r="LPV175" s="2"/>
      <c r="LPW175" s="2"/>
      <c r="LPX175" s="2"/>
      <c r="LPY175" s="2"/>
      <c r="LPZ175" s="2"/>
      <c r="LQA175" s="2"/>
      <c r="LQB175" s="2"/>
      <c r="LQC175" s="2"/>
      <c r="LQD175" s="2"/>
      <c r="LQE175" s="2"/>
      <c r="LQF175" s="2"/>
      <c r="LQG175" s="2"/>
      <c r="LQH175" s="2"/>
      <c r="LQI175" s="2"/>
      <c r="LQJ175" s="2"/>
      <c r="LQK175" s="2"/>
      <c r="LQL175" s="2"/>
      <c r="LQM175" s="2"/>
      <c r="LQN175" s="2"/>
      <c r="LQO175" s="2"/>
      <c r="LQP175" s="2"/>
      <c r="LQQ175" s="2"/>
      <c r="LQR175" s="2"/>
      <c r="LQS175" s="2"/>
      <c r="LQT175" s="2"/>
      <c r="LQU175" s="2"/>
      <c r="LQV175" s="2"/>
      <c r="LQW175" s="2"/>
      <c r="LQX175" s="2"/>
      <c r="LQY175" s="2"/>
      <c r="LQZ175" s="2"/>
      <c r="LRA175" s="2"/>
      <c r="LRB175" s="2"/>
      <c r="LRC175" s="2"/>
      <c r="LRD175" s="2"/>
      <c r="LRE175" s="2"/>
      <c r="LRF175" s="2"/>
      <c r="LRG175" s="2"/>
      <c r="LRH175" s="2"/>
      <c r="LRI175" s="2"/>
      <c r="LRJ175" s="2"/>
      <c r="LRK175" s="2"/>
      <c r="LRL175" s="2"/>
      <c r="LRM175" s="2"/>
      <c r="LRN175" s="2"/>
      <c r="LRO175" s="2"/>
      <c r="LRP175" s="2"/>
      <c r="LRQ175" s="2"/>
      <c r="LRR175" s="2"/>
      <c r="LRS175" s="2"/>
      <c r="LRT175" s="2"/>
      <c r="LRU175" s="2"/>
      <c r="LRV175" s="2"/>
      <c r="LRW175" s="2"/>
      <c r="LRX175" s="2"/>
      <c r="LRY175" s="2"/>
      <c r="LRZ175" s="2"/>
      <c r="LSA175" s="2"/>
      <c r="LSB175" s="2"/>
      <c r="LSC175" s="2"/>
      <c r="LSD175" s="2"/>
      <c r="LSE175" s="2"/>
      <c r="LSF175" s="2"/>
      <c r="LSG175" s="2"/>
      <c r="LSH175" s="2"/>
      <c r="LSI175" s="2"/>
      <c r="LSJ175" s="2"/>
      <c r="LSK175" s="2"/>
      <c r="LSL175" s="2"/>
      <c r="LSM175" s="2"/>
      <c r="LSN175" s="2"/>
      <c r="LSO175" s="2"/>
      <c r="LSP175" s="2"/>
      <c r="LSQ175" s="2"/>
      <c r="LSR175" s="2"/>
      <c r="LSS175" s="2"/>
      <c r="LST175" s="2"/>
      <c r="LSU175" s="2"/>
      <c r="LSV175" s="2"/>
      <c r="LSW175" s="2"/>
      <c r="LSX175" s="2"/>
      <c r="LSY175" s="2"/>
      <c r="LSZ175" s="2"/>
      <c r="LTA175" s="2"/>
      <c r="LTB175" s="2"/>
      <c r="LTC175" s="2"/>
      <c r="LTD175" s="2"/>
      <c r="LTE175" s="2"/>
      <c r="LTF175" s="2"/>
      <c r="LTG175" s="2"/>
      <c r="LTH175" s="2"/>
      <c r="LTI175" s="2"/>
      <c r="LTJ175" s="2"/>
      <c r="LTK175" s="2"/>
      <c r="LTL175" s="2"/>
      <c r="LTM175" s="2"/>
      <c r="LTN175" s="2"/>
      <c r="LTO175" s="2"/>
      <c r="LTP175" s="2"/>
      <c r="LTQ175" s="2"/>
      <c r="LTR175" s="2"/>
      <c r="LTS175" s="2"/>
      <c r="LTT175" s="2"/>
      <c r="LTU175" s="2"/>
      <c r="LTV175" s="2"/>
      <c r="LTW175" s="2"/>
      <c r="LTX175" s="2"/>
      <c r="LTY175" s="2"/>
      <c r="LTZ175" s="2"/>
      <c r="LUA175" s="2"/>
      <c r="LUB175" s="2"/>
      <c r="LUC175" s="2"/>
      <c r="LUD175" s="2"/>
      <c r="LUE175" s="2"/>
      <c r="LUF175" s="2"/>
      <c r="LUG175" s="2"/>
      <c r="LUH175" s="2"/>
      <c r="LUI175" s="2"/>
      <c r="LUJ175" s="2"/>
      <c r="LUK175" s="2"/>
      <c r="LUL175" s="2"/>
      <c r="LUM175" s="2"/>
      <c r="LUN175" s="2"/>
      <c r="LUO175" s="2"/>
      <c r="LUP175" s="2"/>
      <c r="LUQ175" s="2"/>
      <c r="LUR175" s="2"/>
      <c r="LUS175" s="2"/>
      <c r="LUT175" s="2"/>
      <c r="LUU175" s="2"/>
      <c r="LUV175" s="2"/>
      <c r="LUW175" s="2"/>
      <c r="LUX175" s="2"/>
      <c r="LUY175" s="2"/>
      <c r="LUZ175" s="2"/>
      <c r="LVA175" s="2"/>
      <c r="LVB175" s="2"/>
      <c r="LVC175" s="2"/>
      <c r="LVD175" s="2"/>
      <c r="LVE175" s="2"/>
      <c r="LVF175" s="2"/>
      <c r="LVG175" s="2"/>
      <c r="LVH175" s="2"/>
      <c r="LVI175" s="2"/>
      <c r="LVJ175" s="2"/>
      <c r="LVK175" s="2"/>
      <c r="LVL175" s="2"/>
      <c r="LVM175" s="2"/>
      <c r="LVN175" s="2"/>
      <c r="LVO175" s="2"/>
      <c r="LVP175" s="2"/>
      <c r="LVQ175" s="2"/>
      <c r="LVR175" s="2"/>
      <c r="LVS175" s="2"/>
      <c r="LVT175" s="2"/>
      <c r="LVU175" s="2"/>
      <c r="LVV175" s="2"/>
      <c r="LVW175" s="2"/>
      <c r="LVX175" s="2"/>
      <c r="LVY175" s="2"/>
      <c r="LVZ175" s="2"/>
      <c r="LWA175" s="2"/>
      <c r="LWB175" s="2"/>
      <c r="LWC175" s="2"/>
      <c r="LWD175" s="2"/>
      <c r="LWE175" s="2"/>
      <c r="LWF175" s="2"/>
      <c r="LWG175" s="2"/>
      <c r="LWH175" s="2"/>
      <c r="LWI175" s="2"/>
      <c r="LWJ175" s="2"/>
      <c r="LWK175" s="2"/>
      <c r="LWL175" s="2"/>
      <c r="LWM175" s="2"/>
      <c r="LWN175" s="2"/>
      <c r="LWO175" s="2"/>
      <c r="LWP175" s="2"/>
      <c r="LWQ175" s="2"/>
      <c r="LWR175" s="2"/>
      <c r="LWS175" s="2"/>
      <c r="LWT175" s="2"/>
      <c r="LWU175" s="2"/>
      <c r="LWV175" s="2"/>
      <c r="LWW175" s="2"/>
      <c r="LWX175" s="2"/>
      <c r="LWY175" s="2"/>
      <c r="LWZ175" s="2"/>
      <c r="LXA175" s="2"/>
      <c r="LXB175" s="2"/>
      <c r="LXC175" s="2"/>
      <c r="LXD175" s="2"/>
      <c r="LXE175" s="2"/>
      <c r="LXF175" s="2"/>
      <c r="LXG175" s="2"/>
      <c r="LXH175" s="2"/>
      <c r="LXI175" s="2"/>
      <c r="LXJ175" s="2"/>
      <c r="LXK175" s="2"/>
      <c r="LXL175" s="2"/>
      <c r="LXM175" s="2"/>
      <c r="LXN175" s="2"/>
      <c r="LXO175" s="2"/>
      <c r="LXP175" s="2"/>
      <c r="LXQ175" s="2"/>
      <c r="LXR175" s="2"/>
      <c r="LXS175" s="2"/>
      <c r="LXT175" s="2"/>
      <c r="LXU175" s="2"/>
      <c r="LXV175" s="2"/>
      <c r="LXW175" s="2"/>
      <c r="LXX175" s="2"/>
      <c r="LXY175" s="2"/>
      <c r="LXZ175" s="2"/>
      <c r="LYA175" s="2"/>
      <c r="LYB175" s="2"/>
      <c r="LYC175" s="2"/>
      <c r="LYD175" s="2"/>
      <c r="LYE175" s="2"/>
      <c r="LYF175" s="2"/>
      <c r="LYG175" s="2"/>
      <c r="LYH175" s="2"/>
      <c r="LYI175" s="2"/>
      <c r="LYJ175" s="2"/>
      <c r="LYK175" s="2"/>
      <c r="LYL175" s="2"/>
      <c r="LYM175" s="2"/>
      <c r="LYN175" s="2"/>
      <c r="LYO175" s="2"/>
      <c r="LYP175" s="2"/>
      <c r="LYQ175" s="2"/>
      <c r="LYR175" s="2"/>
      <c r="LYS175" s="2"/>
      <c r="LYT175" s="2"/>
      <c r="LYU175" s="2"/>
      <c r="LYV175" s="2"/>
      <c r="LYW175" s="2"/>
      <c r="LYX175" s="2"/>
      <c r="LYY175" s="2"/>
      <c r="LYZ175" s="2"/>
      <c r="LZA175" s="2"/>
      <c r="LZB175" s="2"/>
      <c r="LZC175" s="2"/>
      <c r="LZD175" s="2"/>
      <c r="LZE175" s="2"/>
      <c r="LZF175" s="2"/>
      <c r="LZG175" s="2"/>
      <c r="LZH175" s="2"/>
      <c r="LZI175" s="2"/>
      <c r="LZJ175" s="2"/>
      <c r="LZK175" s="2"/>
      <c r="LZL175" s="2"/>
      <c r="LZM175" s="2"/>
      <c r="LZN175" s="2"/>
      <c r="LZO175" s="2"/>
      <c r="LZP175" s="2"/>
      <c r="LZQ175" s="2"/>
      <c r="LZR175" s="2"/>
      <c r="LZS175" s="2"/>
      <c r="LZT175" s="2"/>
      <c r="LZU175" s="2"/>
      <c r="LZV175" s="2"/>
      <c r="LZW175" s="2"/>
      <c r="LZX175" s="2"/>
      <c r="LZY175" s="2"/>
      <c r="LZZ175" s="2"/>
      <c r="MAA175" s="2"/>
      <c r="MAB175" s="2"/>
      <c r="MAC175" s="2"/>
      <c r="MAD175" s="2"/>
      <c r="MAE175" s="2"/>
      <c r="MAF175" s="2"/>
      <c r="MAG175" s="2"/>
      <c r="MAH175" s="2"/>
      <c r="MAI175" s="2"/>
      <c r="MAJ175" s="2"/>
      <c r="MAK175" s="2"/>
      <c r="MAL175" s="2"/>
      <c r="MAM175" s="2"/>
      <c r="MAN175" s="2"/>
      <c r="MAO175" s="2"/>
      <c r="MAP175" s="2"/>
      <c r="MAQ175" s="2"/>
      <c r="MAR175" s="2"/>
      <c r="MAS175" s="2"/>
      <c r="MAT175" s="2"/>
      <c r="MAU175" s="2"/>
      <c r="MAV175" s="2"/>
      <c r="MAW175" s="2"/>
      <c r="MAX175" s="2"/>
      <c r="MAY175" s="2"/>
      <c r="MAZ175" s="2"/>
      <c r="MBA175" s="2"/>
      <c r="MBB175" s="2"/>
      <c r="MBC175" s="2"/>
      <c r="MBD175" s="2"/>
      <c r="MBE175" s="2"/>
      <c r="MBF175" s="2"/>
      <c r="MBG175" s="2"/>
      <c r="MBH175" s="2"/>
      <c r="MBI175" s="2"/>
      <c r="MBJ175" s="2"/>
      <c r="MBK175" s="2"/>
      <c r="MBL175" s="2"/>
      <c r="MBM175" s="2"/>
      <c r="MBN175" s="2"/>
      <c r="MBO175" s="2"/>
      <c r="MBP175" s="2"/>
      <c r="MBQ175" s="2"/>
      <c r="MBR175" s="2"/>
      <c r="MBS175" s="2"/>
      <c r="MBT175" s="2"/>
      <c r="MBU175" s="2"/>
      <c r="MBV175" s="2"/>
      <c r="MBW175" s="2"/>
      <c r="MBX175" s="2"/>
      <c r="MBY175" s="2"/>
      <c r="MBZ175" s="2"/>
      <c r="MCA175" s="2"/>
      <c r="MCB175" s="2"/>
      <c r="MCC175" s="2"/>
      <c r="MCD175" s="2"/>
      <c r="MCE175" s="2"/>
      <c r="MCF175" s="2"/>
      <c r="MCG175" s="2"/>
      <c r="MCH175" s="2"/>
      <c r="MCI175" s="2"/>
      <c r="MCJ175" s="2"/>
      <c r="MCK175" s="2"/>
      <c r="MCL175" s="2"/>
      <c r="MCM175" s="2"/>
      <c r="MCN175" s="2"/>
      <c r="MCO175" s="2"/>
      <c r="MCP175" s="2"/>
      <c r="MCQ175" s="2"/>
      <c r="MCR175" s="2"/>
      <c r="MCS175" s="2"/>
      <c r="MCT175" s="2"/>
      <c r="MCU175" s="2"/>
      <c r="MCV175" s="2"/>
      <c r="MCW175" s="2"/>
      <c r="MCX175" s="2"/>
      <c r="MCY175" s="2"/>
      <c r="MCZ175" s="2"/>
      <c r="MDA175" s="2"/>
      <c r="MDB175" s="2"/>
      <c r="MDC175" s="2"/>
      <c r="MDD175" s="2"/>
      <c r="MDE175" s="2"/>
      <c r="MDF175" s="2"/>
      <c r="MDG175" s="2"/>
      <c r="MDH175" s="2"/>
      <c r="MDI175" s="2"/>
      <c r="MDJ175" s="2"/>
      <c r="MDK175" s="2"/>
      <c r="MDL175" s="2"/>
      <c r="MDM175" s="2"/>
      <c r="MDN175" s="2"/>
      <c r="MDO175" s="2"/>
      <c r="MDP175" s="2"/>
      <c r="MDQ175" s="2"/>
      <c r="MDR175" s="2"/>
      <c r="MDS175" s="2"/>
      <c r="MDT175" s="2"/>
      <c r="MDU175" s="2"/>
      <c r="MDV175" s="2"/>
      <c r="MDW175" s="2"/>
      <c r="MDX175" s="2"/>
      <c r="MDY175" s="2"/>
      <c r="MDZ175" s="2"/>
      <c r="MEA175" s="2"/>
      <c r="MEB175" s="2"/>
      <c r="MEC175" s="2"/>
      <c r="MED175" s="2"/>
      <c r="MEE175" s="2"/>
      <c r="MEF175" s="2"/>
      <c r="MEG175" s="2"/>
      <c r="MEH175" s="2"/>
      <c r="MEI175" s="2"/>
      <c r="MEJ175" s="2"/>
      <c r="MEK175" s="2"/>
      <c r="MEL175" s="2"/>
      <c r="MEM175" s="2"/>
      <c r="MEN175" s="2"/>
      <c r="MEO175" s="2"/>
      <c r="MEP175" s="2"/>
      <c r="MEQ175" s="2"/>
      <c r="MER175" s="2"/>
      <c r="MES175" s="2"/>
      <c r="MET175" s="2"/>
      <c r="MEU175" s="2"/>
      <c r="MEV175" s="2"/>
      <c r="MEW175" s="2"/>
      <c r="MEX175" s="2"/>
      <c r="MEY175" s="2"/>
      <c r="MEZ175" s="2"/>
      <c r="MFA175" s="2"/>
      <c r="MFB175" s="2"/>
      <c r="MFC175" s="2"/>
      <c r="MFD175" s="2"/>
      <c r="MFE175" s="2"/>
      <c r="MFF175" s="2"/>
      <c r="MFG175" s="2"/>
      <c r="MFH175" s="2"/>
      <c r="MFI175" s="2"/>
      <c r="MFJ175" s="2"/>
      <c r="MFK175" s="2"/>
      <c r="MFL175" s="2"/>
      <c r="MFM175" s="2"/>
      <c r="MFN175" s="2"/>
      <c r="MFO175" s="2"/>
      <c r="MFP175" s="2"/>
      <c r="MFQ175" s="2"/>
      <c r="MFR175" s="2"/>
      <c r="MFS175" s="2"/>
      <c r="MFT175" s="2"/>
      <c r="MFU175" s="2"/>
      <c r="MFV175" s="2"/>
      <c r="MFW175" s="2"/>
      <c r="MFX175" s="2"/>
      <c r="MFY175" s="2"/>
      <c r="MFZ175" s="2"/>
      <c r="MGA175" s="2"/>
      <c r="MGB175" s="2"/>
      <c r="MGC175" s="2"/>
      <c r="MGD175" s="2"/>
      <c r="MGE175" s="2"/>
      <c r="MGF175" s="2"/>
      <c r="MGG175" s="2"/>
      <c r="MGH175" s="2"/>
      <c r="MGI175" s="2"/>
      <c r="MGJ175" s="2"/>
      <c r="MGK175" s="2"/>
      <c r="MGL175" s="2"/>
      <c r="MGM175" s="2"/>
      <c r="MGN175" s="2"/>
      <c r="MGO175" s="2"/>
      <c r="MGP175" s="2"/>
      <c r="MGQ175" s="2"/>
      <c r="MGR175" s="2"/>
      <c r="MGS175" s="2"/>
      <c r="MGT175" s="2"/>
      <c r="MGU175" s="2"/>
      <c r="MGV175" s="2"/>
      <c r="MGW175" s="2"/>
      <c r="MGX175" s="2"/>
      <c r="MGY175" s="2"/>
      <c r="MGZ175" s="2"/>
      <c r="MHA175" s="2"/>
      <c r="MHB175" s="2"/>
      <c r="MHC175" s="2"/>
      <c r="MHD175" s="2"/>
      <c r="MHE175" s="2"/>
      <c r="MHF175" s="2"/>
      <c r="MHG175" s="2"/>
      <c r="MHH175" s="2"/>
      <c r="MHI175" s="2"/>
      <c r="MHJ175" s="2"/>
      <c r="MHK175" s="2"/>
      <c r="MHL175" s="2"/>
      <c r="MHM175" s="2"/>
      <c r="MHN175" s="2"/>
      <c r="MHO175" s="2"/>
      <c r="MHP175" s="2"/>
      <c r="MHQ175" s="2"/>
      <c r="MHR175" s="2"/>
      <c r="MHS175" s="2"/>
      <c r="MHT175" s="2"/>
      <c r="MHU175" s="2"/>
      <c r="MHV175" s="2"/>
      <c r="MHW175" s="2"/>
      <c r="MHX175" s="2"/>
      <c r="MHY175" s="2"/>
      <c r="MHZ175" s="2"/>
      <c r="MIA175" s="2"/>
      <c r="MIB175" s="2"/>
      <c r="MIC175" s="2"/>
      <c r="MID175" s="2"/>
      <c r="MIE175" s="2"/>
      <c r="MIF175" s="2"/>
      <c r="MIG175" s="2"/>
      <c r="MIH175" s="2"/>
      <c r="MII175" s="2"/>
      <c r="MIJ175" s="2"/>
      <c r="MIK175" s="2"/>
      <c r="MIL175" s="2"/>
      <c r="MIM175" s="2"/>
      <c r="MIN175" s="2"/>
      <c r="MIO175" s="2"/>
      <c r="MIP175" s="2"/>
      <c r="MIQ175" s="2"/>
      <c r="MIR175" s="2"/>
      <c r="MIS175" s="2"/>
      <c r="MIT175" s="2"/>
      <c r="MIU175" s="2"/>
      <c r="MIV175" s="2"/>
      <c r="MIW175" s="2"/>
      <c r="MIX175" s="2"/>
      <c r="MIY175" s="2"/>
      <c r="MIZ175" s="2"/>
      <c r="MJA175" s="2"/>
      <c r="MJB175" s="2"/>
      <c r="MJC175" s="2"/>
      <c r="MJD175" s="2"/>
      <c r="MJE175" s="2"/>
      <c r="MJF175" s="2"/>
      <c r="MJG175" s="2"/>
      <c r="MJH175" s="2"/>
      <c r="MJI175" s="2"/>
      <c r="MJJ175" s="2"/>
      <c r="MJK175" s="2"/>
      <c r="MJL175" s="2"/>
      <c r="MJM175" s="2"/>
      <c r="MJN175" s="2"/>
      <c r="MJO175" s="2"/>
      <c r="MJP175" s="2"/>
      <c r="MJQ175" s="2"/>
      <c r="MJR175" s="2"/>
      <c r="MJS175" s="2"/>
      <c r="MJT175" s="2"/>
      <c r="MJU175" s="2"/>
      <c r="MJV175" s="2"/>
      <c r="MJW175" s="2"/>
      <c r="MJX175" s="2"/>
      <c r="MJY175" s="2"/>
      <c r="MJZ175" s="2"/>
      <c r="MKA175" s="2"/>
      <c r="MKB175" s="2"/>
      <c r="MKC175" s="2"/>
      <c r="MKD175" s="2"/>
      <c r="MKE175" s="2"/>
      <c r="MKF175" s="2"/>
      <c r="MKG175" s="2"/>
      <c r="MKH175" s="2"/>
      <c r="MKI175" s="2"/>
      <c r="MKJ175" s="2"/>
      <c r="MKK175" s="2"/>
      <c r="MKL175" s="2"/>
      <c r="MKM175" s="2"/>
      <c r="MKN175" s="2"/>
      <c r="MKO175" s="2"/>
      <c r="MKP175" s="2"/>
      <c r="MKQ175" s="2"/>
      <c r="MKR175" s="2"/>
      <c r="MKS175" s="2"/>
      <c r="MKT175" s="2"/>
      <c r="MKU175" s="2"/>
      <c r="MKV175" s="2"/>
      <c r="MKW175" s="2"/>
      <c r="MKX175" s="2"/>
      <c r="MKY175" s="2"/>
      <c r="MKZ175" s="2"/>
      <c r="MLA175" s="2"/>
      <c r="MLB175" s="2"/>
      <c r="MLC175" s="2"/>
      <c r="MLD175" s="2"/>
      <c r="MLE175" s="2"/>
      <c r="MLF175" s="2"/>
      <c r="MLG175" s="2"/>
      <c r="MLH175" s="2"/>
      <c r="MLI175" s="2"/>
      <c r="MLJ175" s="2"/>
      <c r="MLK175" s="2"/>
      <c r="MLL175" s="2"/>
      <c r="MLM175" s="2"/>
      <c r="MLN175" s="2"/>
      <c r="MLO175" s="2"/>
      <c r="MLP175" s="2"/>
      <c r="MLQ175" s="2"/>
      <c r="MLR175" s="2"/>
      <c r="MLS175" s="2"/>
      <c r="MLT175" s="2"/>
      <c r="MLU175" s="2"/>
      <c r="MLV175" s="2"/>
      <c r="MLW175" s="2"/>
      <c r="MLX175" s="2"/>
      <c r="MLY175" s="2"/>
      <c r="MLZ175" s="2"/>
      <c r="MMA175" s="2"/>
      <c r="MMB175" s="2"/>
      <c r="MMC175" s="2"/>
      <c r="MMD175" s="2"/>
      <c r="MME175" s="2"/>
      <c r="MMF175" s="2"/>
      <c r="MMG175" s="2"/>
      <c r="MMH175" s="2"/>
      <c r="MMI175" s="2"/>
      <c r="MMJ175" s="2"/>
      <c r="MMK175" s="2"/>
      <c r="MML175" s="2"/>
      <c r="MMM175" s="2"/>
      <c r="MMN175" s="2"/>
      <c r="MMO175" s="2"/>
      <c r="MMP175" s="2"/>
      <c r="MMQ175" s="2"/>
      <c r="MMR175" s="2"/>
      <c r="MMS175" s="2"/>
      <c r="MMT175" s="2"/>
      <c r="MMU175" s="2"/>
      <c r="MMV175" s="2"/>
      <c r="MMW175" s="2"/>
      <c r="MMX175" s="2"/>
      <c r="MMY175" s="2"/>
      <c r="MMZ175" s="2"/>
      <c r="MNA175" s="2"/>
      <c r="MNB175" s="2"/>
      <c r="MNC175" s="2"/>
      <c r="MND175" s="2"/>
      <c r="MNE175" s="2"/>
      <c r="MNF175" s="2"/>
      <c r="MNG175" s="2"/>
      <c r="MNH175" s="2"/>
      <c r="MNI175" s="2"/>
      <c r="MNJ175" s="2"/>
      <c r="MNK175" s="2"/>
      <c r="MNL175" s="2"/>
      <c r="MNM175" s="2"/>
      <c r="MNN175" s="2"/>
      <c r="MNO175" s="2"/>
      <c r="MNP175" s="2"/>
      <c r="MNQ175" s="2"/>
      <c r="MNR175" s="2"/>
      <c r="MNS175" s="2"/>
      <c r="MNT175" s="2"/>
      <c r="MNU175" s="2"/>
      <c r="MNV175" s="2"/>
      <c r="MNW175" s="2"/>
      <c r="MNX175" s="2"/>
      <c r="MNY175" s="2"/>
      <c r="MNZ175" s="2"/>
      <c r="MOA175" s="2"/>
      <c r="MOB175" s="2"/>
      <c r="MOC175" s="2"/>
      <c r="MOD175" s="2"/>
      <c r="MOE175" s="2"/>
      <c r="MOF175" s="2"/>
      <c r="MOG175" s="2"/>
      <c r="MOH175" s="2"/>
      <c r="MOI175" s="2"/>
      <c r="MOJ175" s="2"/>
      <c r="MOK175" s="2"/>
      <c r="MOL175" s="2"/>
      <c r="MOM175" s="2"/>
      <c r="MON175" s="2"/>
      <c r="MOO175" s="2"/>
      <c r="MOP175" s="2"/>
      <c r="MOQ175" s="2"/>
      <c r="MOR175" s="2"/>
      <c r="MOS175" s="2"/>
      <c r="MOT175" s="2"/>
      <c r="MOU175" s="2"/>
      <c r="MOV175" s="2"/>
      <c r="MOW175" s="2"/>
      <c r="MOX175" s="2"/>
      <c r="MOY175" s="2"/>
      <c r="MOZ175" s="2"/>
      <c r="MPA175" s="2"/>
      <c r="MPB175" s="2"/>
      <c r="MPC175" s="2"/>
      <c r="MPD175" s="2"/>
      <c r="MPE175" s="2"/>
      <c r="MPF175" s="2"/>
      <c r="MPG175" s="2"/>
      <c r="MPH175" s="2"/>
      <c r="MPI175" s="2"/>
      <c r="MPJ175" s="2"/>
      <c r="MPK175" s="2"/>
      <c r="MPL175" s="2"/>
      <c r="MPM175" s="2"/>
      <c r="MPN175" s="2"/>
      <c r="MPO175" s="2"/>
      <c r="MPP175" s="2"/>
      <c r="MPQ175" s="2"/>
      <c r="MPR175" s="2"/>
      <c r="MPS175" s="2"/>
      <c r="MPT175" s="2"/>
      <c r="MPU175" s="2"/>
      <c r="MPV175" s="2"/>
      <c r="MPW175" s="2"/>
      <c r="MPX175" s="2"/>
      <c r="MPY175" s="2"/>
      <c r="MPZ175" s="2"/>
      <c r="MQA175" s="2"/>
      <c r="MQB175" s="2"/>
      <c r="MQC175" s="2"/>
      <c r="MQD175" s="2"/>
      <c r="MQE175" s="2"/>
      <c r="MQF175" s="2"/>
      <c r="MQG175" s="2"/>
      <c r="MQH175" s="2"/>
      <c r="MQI175" s="2"/>
      <c r="MQJ175" s="2"/>
      <c r="MQK175" s="2"/>
      <c r="MQL175" s="2"/>
      <c r="MQM175" s="2"/>
      <c r="MQN175" s="2"/>
      <c r="MQO175" s="2"/>
      <c r="MQP175" s="2"/>
      <c r="MQQ175" s="2"/>
      <c r="MQR175" s="2"/>
      <c r="MQS175" s="2"/>
      <c r="MQT175" s="2"/>
      <c r="MQU175" s="2"/>
      <c r="MQV175" s="2"/>
      <c r="MQW175" s="2"/>
      <c r="MQX175" s="2"/>
      <c r="MQY175" s="2"/>
      <c r="MQZ175" s="2"/>
      <c r="MRA175" s="2"/>
      <c r="MRB175" s="2"/>
      <c r="MRC175" s="2"/>
      <c r="MRD175" s="2"/>
      <c r="MRE175" s="2"/>
      <c r="MRF175" s="2"/>
      <c r="MRG175" s="2"/>
      <c r="MRH175" s="2"/>
      <c r="MRI175" s="2"/>
      <c r="MRJ175" s="2"/>
      <c r="MRK175" s="2"/>
      <c r="MRL175" s="2"/>
      <c r="MRM175" s="2"/>
      <c r="MRN175" s="2"/>
      <c r="MRO175" s="2"/>
      <c r="MRP175" s="2"/>
      <c r="MRQ175" s="2"/>
      <c r="MRR175" s="2"/>
      <c r="MRS175" s="2"/>
      <c r="MRT175" s="2"/>
      <c r="MRU175" s="2"/>
      <c r="MRV175" s="2"/>
      <c r="MRW175" s="2"/>
      <c r="MRX175" s="2"/>
      <c r="MRY175" s="2"/>
      <c r="MRZ175" s="2"/>
      <c r="MSA175" s="2"/>
      <c r="MSB175" s="2"/>
      <c r="MSC175" s="2"/>
      <c r="MSD175" s="2"/>
      <c r="MSE175" s="2"/>
      <c r="MSF175" s="2"/>
      <c r="MSG175" s="2"/>
      <c r="MSH175" s="2"/>
      <c r="MSI175" s="2"/>
      <c r="MSJ175" s="2"/>
      <c r="MSK175" s="2"/>
      <c r="MSL175" s="2"/>
      <c r="MSM175" s="2"/>
      <c r="MSN175" s="2"/>
      <c r="MSO175" s="2"/>
      <c r="MSP175" s="2"/>
      <c r="MSQ175" s="2"/>
      <c r="MSR175" s="2"/>
      <c r="MSS175" s="2"/>
      <c r="MST175" s="2"/>
      <c r="MSU175" s="2"/>
      <c r="MSV175" s="2"/>
      <c r="MSW175" s="2"/>
      <c r="MSX175" s="2"/>
      <c r="MSY175" s="2"/>
      <c r="MSZ175" s="2"/>
      <c r="MTA175" s="2"/>
      <c r="MTB175" s="2"/>
      <c r="MTC175" s="2"/>
      <c r="MTD175" s="2"/>
      <c r="MTE175" s="2"/>
      <c r="MTF175" s="2"/>
      <c r="MTG175" s="2"/>
      <c r="MTH175" s="2"/>
      <c r="MTI175" s="2"/>
      <c r="MTJ175" s="2"/>
      <c r="MTK175" s="2"/>
      <c r="MTL175" s="2"/>
      <c r="MTM175" s="2"/>
      <c r="MTN175" s="2"/>
      <c r="MTO175" s="2"/>
      <c r="MTP175" s="2"/>
      <c r="MTQ175" s="2"/>
      <c r="MTR175" s="2"/>
      <c r="MTS175" s="2"/>
      <c r="MTT175" s="2"/>
      <c r="MTU175" s="2"/>
      <c r="MTV175" s="2"/>
      <c r="MTW175" s="2"/>
      <c r="MTX175" s="2"/>
      <c r="MTY175" s="2"/>
      <c r="MTZ175" s="2"/>
      <c r="MUA175" s="2"/>
      <c r="MUB175" s="2"/>
      <c r="MUC175" s="2"/>
      <c r="MUD175" s="2"/>
      <c r="MUE175" s="2"/>
      <c r="MUF175" s="2"/>
      <c r="MUG175" s="2"/>
      <c r="MUH175" s="2"/>
      <c r="MUI175" s="2"/>
      <c r="MUJ175" s="2"/>
      <c r="MUK175" s="2"/>
      <c r="MUL175" s="2"/>
      <c r="MUM175" s="2"/>
      <c r="MUN175" s="2"/>
      <c r="MUO175" s="2"/>
      <c r="MUP175" s="2"/>
      <c r="MUQ175" s="2"/>
      <c r="MUR175" s="2"/>
      <c r="MUS175" s="2"/>
      <c r="MUT175" s="2"/>
      <c r="MUU175" s="2"/>
      <c r="MUV175" s="2"/>
      <c r="MUW175" s="2"/>
      <c r="MUX175" s="2"/>
      <c r="MUY175" s="2"/>
      <c r="MUZ175" s="2"/>
      <c r="MVA175" s="2"/>
      <c r="MVB175" s="2"/>
      <c r="MVC175" s="2"/>
      <c r="MVD175" s="2"/>
      <c r="MVE175" s="2"/>
      <c r="MVF175" s="2"/>
      <c r="MVG175" s="2"/>
      <c r="MVH175" s="2"/>
      <c r="MVI175" s="2"/>
      <c r="MVJ175" s="2"/>
      <c r="MVK175" s="2"/>
      <c r="MVL175" s="2"/>
      <c r="MVM175" s="2"/>
      <c r="MVN175" s="2"/>
      <c r="MVO175" s="2"/>
      <c r="MVP175" s="2"/>
      <c r="MVQ175" s="2"/>
      <c r="MVR175" s="2"/>
      <c r="MVS175" s="2"/>
      <c r="MVT175" s="2"/>
      <c r="MVU175" s="2"/>
      <c r="MVV175" s="2"/>
      <c r="MVW175" s="2"/>
      <c r="MVX175" s="2"/>
      <c r="MVY175" s="2"/>
      <c r="MVZ175" s="2"/>
      <c r="MWA175" s="2"/>
      <c r="MWB175" s="2"/>
      <c r="MWC175" s="2"/>
      <c r="MWD175" s="2"/>
      <c r="MWE175" s="2"/>
      <c r="MWF175" s="2"/>
      <c r="MWG175" s="2"/>
      <c r="MWH175" s="2"/>
      <c r="MWI175" s="2"/>
      <c r="MWJ175" s="2"/>
      <c r="MWK175" s="2"/>
      <c r="MWL175" s="2"/>
      <c r="MWM175" s="2"/>
      <c r="MWN175" s="2"/>
      <c r="MWO175" s="2"/>
      <c r="MWP175" s="2"/>
      <c r="MWQ175" s="2"/>
      <c r="MWR175" s="2"/>
      <c r="MWS175" s="2"/>
      <c r="MWT175" s="2"/>
      <c r="MWU175" s="2"/>
      <c r="MWV175" s="2"/>
      <c r="MWW175" s="2"/>
      <c r="MWX175" s="2"/>
      <c r="MWY175" s="2"/>
      <c r="MWZ175" s="2"/>
      <c r="MXA175" s="2"/>
      <c r="MXB175" s="2"/>
      <c r="MXC175" s="2"/>
      <c r="MXD175" s="2"/>
      <c r="MXE175" s="2"/>
      <c r="MXF175" s="2"/>
      <c r="MXG175" s="2"/>
      <c r="MXH175" s="2"/>
      <c r="MXI175" s="2"/>
      <c r="MXJ175" s="2"/>
      <c r="MXK175" s="2"/>
      <c r="MXL175" s="2"/>
      <c r="MXM175" s="2"/>
      <c r="MXN175" s="2"/>
      <c r="MXO175" s="2"/>
      <c r="MXP175" s="2"/>
      <c r="MXQ175" s="2"/>
      <c r="MXR175" s="2"/>
      <c r="MXS175" s="2"/>
      <c r="MXT175" s="2"/>
      <c r="MXU175" s="2"/>
      <c r="MXV175" s="2"/>
      <c r="MXW175" s="2"/>
      <c r="MXX175" s="2"/>
      <c r="MXY175" s="2"/>
      <c r="MXZ175" s="2"/>
      <c r="MYA175" s="2"/>
      <c r="MYB175" s="2"/>
      <c r="MYC175" s="2"/>
      <c r="MYD175" s="2"/>
      <c r="MYE175" s="2"/>
      <c r="MYF175" s="2"/>
      <c r="MYG175" s="2"/>
      <c r="MYH175" s="2"/>
      <c r="MYI175" s="2"/>
      <c r="MYJ175" s="2"/>
      <c r="MYK175" s="2"/>
      <c r="MYL175" s="2"/>
      <c r="MYM175" s="2"/>
      <c r="MYN175" s="2"/>
      <c r="MYO175" s="2"/>
      <c r="MYP175" s="2"/>
      <c r="MYQ175" s="2"/>
      <c r="MYR175" s="2"/>
      <c r="MYS175" s="2"/>
      <c r="MYT175" s="2"/>
      <c r="MYU175" s="2"/>
      <c r="MYV175" s="2"/>
      <c r="MYW175" s="2"/>
      <c r="MYX175" s="2"/>
      <c r="MYY175" s="2"/>
      <c r="MYZ175" s="2"/>
      <c r="MZA175" s="2"/>
      <c r="MZB175" s="2"/>
      <c r="MZC175" s="2"/>
      <c r="MZD175" s="2"/>
      <c r="MZE175" s="2"/>
      <c r="MZF175" s="2"/>
      <c r="MZG175" s="2"/>
      <c r="MZH175" s="2"/>
      <c r="MZI175" s="2"/>
      <c r="MZJ175" s="2"/>
      <c r="MZK175" s="2"/>
      <c r="MZL175" s="2"/>
      <c r="MZM175" s="2"/>
      <c r="MZN175" s="2"/>
      <c r="MZO175" s="2"/>
      <c r="MZP175" s="2"/>
      <c r="MZQ175" s="2"/>
      <c r="MZR175" s="2"/>
      <c r="MZS175" s="2"/>
      <c r="MZT175" s="2"/>
      <c r="MZU175" s="2"/>
      <c r="MZV175" s="2"/>
      <c r="MZW175" s="2"/>
      <c r="MZX175" s="2"/>
      <c r="MZY175" s="2"/>
      <c r="MZZ175" s="2"/>
      <c r="NAA175" s="2"/>
      <c r="NAB175" s="2"/>
      <c r="NAC175" s="2"/>
      <c r="NAD175" s="2"/>
      <c r="NAE175" s="2"/>
      <c r="NAF175" s="2"/>
      <c r="NAG175" s="2"/>
      <c r="NAH175" s="2"/>
      <c r="NAI175" s="2"/>
      <c r="NAJ175" s="2"/>
      <c r="NAK175" s="2"/>
      <c r="NAL175" s="2"/>
      <c r="NAM175" s="2"/>
      <c r="NAN175" s="2"/>
      <c r="NAO175" s="2"/>
      <c r="NAP175" s="2"/>
      <c r="NAQ175" s="2"/>
      <c r="NAR175" s="2"/>
      <c r="NAS175" s="2"/>
      <c r="NAT175" s="2"/>
      <c r="NAU175" s="2"/>
      <c r="NAV175" s="2"/>
      <c r="NAW175" s="2"/>
      <c r="NAX175" s="2"/>
      <c r="NAY175" s="2"/>
      <c r="NAZ175" s="2"/>
      <c r="NBA175" s="2"/>
      <c r="NBB175" s="2"/>
      <c r="NBC175" s="2"/>
      <c r="NBD175" s="2"/>
      <c r="NBE175" s="2"/>
      <c r="NBF175" s="2"/>
      <c r="NBG175" s="2"/>
      <c r="NBH175" s="2"/>
      <c r="NBI175" s="2"/>
      <c r="NBJ175" s="2"/>
      <c r="NBK175" s="2"/>
      <c r="NBL175" s="2"/>
      <c r="NBM175" s="2"/>
      <c r="NBN175" s="2"/>
      <c r="NBO175" s="2"/>
      <c r="NBP175" s="2"/>
      <c r="NBQ175" s="2"/>
      <c r="NBR175" s="2"/>
      <c r="NBS175" s="2"/>
      <c r="NBT175" s="2"/>
      <c r="NBU175" s="2"/>
      <c r="NBV175" s="2"/>
      <c r="NBW175" s="2"/>
      <c r="NBX175" s="2"/>
      <c r="NBY175" s="2"/>
      <c r="NBZ175" s="2"/>
      <c r="NCA175" s="2"/>
      <c r="NCB175" s="2"/>
      <c r="NCC175" s="2"/>
      <c r="NCD175" s="2"/>
      <c r="NCE175" s="2"/>
      <c r="NCF175" s="2"/>
      <c r="NCG175" s="2"/>
      <c r="NCH175" s="2"/>
      <c r="NCI175" s="2"/>
      <c r="NCJ175" s="2"/>
      <c r="NCK175" s="2"/>
      <c r="NCL175" s="2"/>
      <c r="NCM175" s="2"/>
      <c r="NCN175" s="2"/>
      <c r="NCO175" s="2"/>
      <c r="NCP175" s="2"/>
      <c r="NCQ175" s="2"/>
      <c r="NCR175" s="2"/>
      <c r="NCS175" s="2"/>
      <c r="NCT175" s="2"/>
      <c r="NCU175" s="2"/>
      <c r="NCV175" s="2"/>
      <c r="NCW175" s="2"/>
      <c r="NCX175" s="2"/>
      <c r="NCY175" s="2"/>
      <c r="NCZ175" s="2"/>
      <c r="NDA175" s="2"/>
      <c r="NDB175" s="2"/>
      <c r="NDC175" s="2"/>
      <c r="NDD175" s="2"/>
      <c r="NDE175" s="2"/>
      <c r="NDF175" s="2"/>
      <c r="NDG175" s="2"/>
      <c r="NDH175" s="2"/>
      <c r="NDI175" s="2"/>
      <c r="NDJ175" s="2"/>
      <c r="NDK175" s="2"/>
      <c r="NDL175" s="2"/>
      <c r="NDM175" s="2"/>
      <c r="NDN175" s="2"/>
      <c r="NDO175" s="2"/>
      <c r="NDP175" s="2"/>
      <c r="NDQ175" s="2"/>
      <c r="NDR175" s="2"/>
      <c r="NDS175" s="2"/>
      <c r="NDT175" s="2"/>
      <c r="NDU175" s="2"/>
      <c r="NDV175" s="2"/>
      <c r="NDW175" s="2"/>
      <c r="NDX175" s="2"/>
      <c r="NDY175" s="2"/>
      <c r="NDZ175" s="2"/>
      <c r="NEA175" s="2"/>
      <c r="NEB175" s="2"/>
      <c r="NEC175" s="2"/>
      <c r="NED175" s="2"/>
      <c r="NEE175" s="2"/>
      <c r="NEF175" s="2"/>
      <c r="NEG175" s="2"/>
      <c r="NEH175" s="2"/>
      <c r="NEI175" s="2"/>
      <c r="NEJ175" s="2"/>
      <c r="NEK175" s="2"/>
      <c r="NEL175" s="2"/>
      <c r="NEM175" s="2"/>
      <c r="NEN175" s="2"/>
      <c r="NEO175" s="2"/>
      <c r="NEP175" s="2"/>
      <c r="NEQ175" s="2"/>
      <c r="NER175" s="2"/>
      <c r="NES175" s="2"/>
      <c r="NET175" s="2"/>
      <c r="NEU175" s="2"/>
      <c r="NEV175" s="2"/>
      <c r="NEW175" s="2"/>
      <c r="NEX175" s="2"/>
      <c r="NEY175" s="2"/>
      <c r="NEZ175" s="2"/>
      <c r="NFA175" s="2"/>
      <c r="NFB175" s="2"/>
      <c r="NFC175" s="2"/>
      <c r="NFD175" s="2"/>
      <c r="NFE175" s="2"/>
      <c r="NFF175" s="2"/>
      <c r="NFG175" s="2"/>
      <c r="NFH175" s="2"/>
      <c r="NFI175" s="2"/>
      <c r="NFJ175" s="2"/>
      <c r="NFK175" s="2"/>
      <c r="NFL175" s="2"/>
      <c r="NFM175" s="2"/>
      <c r="NFN175" s="2"/>
      <c r="NFO175" s="2"/>
      <c r="NFP175" s="2"/>
      <c r="NFQ175" s="2"/>
      <c r="NFR175" s="2"/>
      <c r="NFS175" s="2"/>
      <c r="NFT175" s="2"/>
      <c r="NFU175" s="2"/>
      <c r="NFV175" s="2"/>
      <c r="NFW175" s="2"/>
      <c r="NFX175" s="2"/>
      <c r="NFY175" s="2"/>
      <c r="NFZ175" s="2"/>
      <c r="NGA175" s="2"/>
      <c r="NGB175" s="2"/>
      <c r="NGC175" s="2"/>
      <c r="NGD175" s="2"/>
      <c r="NGE175" s="2"/>
      <c r="NGF175" s="2"/>
      <c r="NGG175" s="2"/>
      <c r="NGH175" s="2"/>
      <c r="NGI175" s="2"/>
      <c r="NGJ175" s="2"/>
      <c r="NGK175" s="2"/>
      <c r="NGL175" s="2"/>
      <c r="NGM175" s="2"/>
      <c r="NGN175" s="2"/>
      <c r="NGO175" s="2"/>
      <c r="NGP175" s="2"/>
      <c r="NGQ175" s="2"/>
      <c r="NGR175" s="2"/>
      <c r="NGS175" s="2"/>
      <c r="NGT175" s="2"/>
      <c r="NGU175" s="2"/>
      <c r="NGV175" s="2"/>
      <c r="NGW175" s="2"/>
      <c r="NGX175" s="2"/>
      <c r="NGY175" s="2"/>
      <c r="NGZ175" s="2"/>
      <c r="NHA175" s="2"/>
      <c r="NHB175" s="2"/>
      <c r="NHC175" s="2"/>
      <c r="NHD175" s="2"/>
      <c r="NHE175" s="2"/>
      <c r="NHF175" s="2"/>
      <c r="NHG175" s="2"/>
      <c r="NHH175" s="2"/>
      <c r="NHI175" s="2"/>
      <c r="NHJ175" s="2"/>
      <c r="NHK175" s="2"/>
      <c r="NHL175" s="2"/>
      <c r="NHM175" s="2"/>
      <c r="NHN175" s="2"/>
      <c r="NHO175" s="2"/>
      <c r="NHP175" s="2"/>
      <c r="NHQ175" s="2"/>
      <c r="NHR175" s="2"/>
      <c r="NHS175" s="2"/>
      <c r="NHT175" s="2"/>
      <c r="NHU175" s="2"/>
      <c r="NHV175" s="2"/>
      <c r="NHW175" s="2"/>
      <c r="NHX175" s="2"/>
      <c r="NHY175" s="2"/>
      <c r="NHZ175" s="2"/>
      <c r="NIA175" s="2"/>
      <c r="NIB175" s="2"/>
      <c r="NIC175" s="2"/>
      <c r="NID175" s="2"/>
      <c r="NIE175" s="2"/>
      <c r="NIF175" s="2"/>
      <c r="NIG175" s="2"/>
      <c r="NIH175" s="2"/>
      <c r="NII175" s="2"/>
      <c r="NIJ175" s="2"/>
      <c r="NIK175" s="2"/>
      <c r="NIL175" s="2"/>
      <c r="NIM175" s="2"/>
      <c r="NIN175" s="2"/>
      <c r="NIO175" s="2"/>
      <c r="NIP175" s="2"/>
      <c r="NIQ175" s="2"/>
      <c r="NIR175" s="2"/>
      <c r="NIS175" s="2"/>
      <c r="NIT175" s="2"/>
      <c r="NIU175" s="2"/>
      <c r="NIV175" s="2"/>
      <c r="NIW175" s="2"/>
      <c r="NIX175" s="2"/>
      <c r="NIY175" s="2"/>
      <c r="NIZ175" s="2"/>
      <c r="NJA175" s="2"/>
      <c r="NJB175" s="2"/>
      <c r="NJC175" s="2"/>
      <c r="NJD175" s="2"/>
      <c r="NJE175" s="2"/>
      <c r="NJF175" s="2"/>
      <c r="NJG175" s="2"/>
      <c r="NJH175" s="2"/>
      <c r="NJI175" s="2"/>
      <c r="NJJ175" s="2"/>
      <c r="NJK175" s="2"/>
      <c r="NJL175" s="2"/>
      <c r="NJM175" s="2"/>
      <c r="NJN175" s="2"/>
      <c r="NJO175" s="2"/>
      <c r="NJP175" s="2"/>
      <c r="NJQ175" s="2"/>
      <c r="NJR175" s="2"/>
      <c r="NJS175" s="2"/>
      <c r="NJT175" s="2"/>
      <c r="NJU175" s="2"/>
      <c r="NJV175" s="2"/>
      <c r="NJW175" s="2"/>
      <c r="NJX175" s="2"/>
      <c r="NJY175" s="2"/>
      <c r="NJZ175" s="2"/>
      <c r="NKA175" s="2"/>
      <c r="NKB175" s="2"/>
      <c r="NKC175" s="2"/>
      <c r="NKD175" s="2"/>
      <c r="NKE175" s="2"/>
      <c r="NKF175" s="2"/>
      <c r="NKG175" s="2"/>
      <c r="NKH175" s="2"/>
      <c r="NKI175" s="2"/>
      <c r="NKJ175" s="2"/>
      <c r="NKK175" s="2"/>
      <c r="NKL175" s="2"/>
      <c r="NKM175" s="2"/>
      <c r="NKN175" s="2"/>
      <c r="NKO175" s="2"/>
      <c r="NKP175" s="2"/>
      <c r="NKQ175" s="2"/>
      <c r="NKR175" s="2"/>
      <c r="NKS175" s="2"/>
      <c r="NKT175" s="2"/>
      <c r="NKU175" s="2"/>
      <c r="NKV175" s="2"/>
      <c r="NKW175" s="2"/>
      <c r="NKX175" s="2"/>
      <c r="NKY175" s="2"/>
      <c r="NKZ175" s="2"/>
      <c r="NLA175" s="2"/>
      <c r="NLB175" s="2"/>
      <c r="NLC175" s="2"/>
      <c r="NLD175" s="2"/>
      <c r="NLE175" s="2"/>
      <c r="NLF175" s="2"/>
      <c r="NLG175" s="2"/>
      <c r="NLH175" s="2"/>
      <c r="NLI175" s="2"/>
      <c r="NLJ175" s="2"/>
      <c r="NLK175" s="2"/>
      <c r="NLL175" s="2"/>
      <c r="NLM175" s="2"/>
      <c r="NLN175" s="2"/>
      <c r="NLO175" s="2"/>
      <c r="NLP175" s="2"/>
      <c r="NLQ175" s="2"/>
      <c r="NLR175" s="2"/>
      <c r="NLS175" s="2"/>
      <c r="NLT175" s="2"/>
      <c r="NLU175" s="2"/>
      <c r="NLV175" s="2"/>
      <c r="NLW175" s="2"/>
      <c r="NLX175" s="2"/>
      <c r="NLY175" s="2"/>
      <c r="NLZ175" s="2"/>
      <c r="NMA175" s="2"/>
      <c r="NMB175" s="2"/>
      <c r="NMC175" s="2"/>
      <c r="NMD175" s="2"/>
      <c r="NME175" s="2"/>
      <c r="NMF175" s="2"/>
      <c r="NMG175" s="2"/>
      <c r="NMH175" s="2"/>
      <c r="NMI175" s="2"/>
      <c r="NMJ175" s="2"/>
      <c r="NMK175" s="2"/>
      <c r="NML175" s="2"/>
      <c r="NMM175" s="2"/>
      <c r="NMN175" s="2"/>
      <c r="NMO175" s="2"/>
      <c r="NMP175" s="2"/>
      <c r="NMQ175" s="2"/>
      <c r="NMR175" s="2"/>
      <c r="NMS175" s="2"/>
      <c r="NMT175" s="2"/>
      <c r="NMU175" s="2"/>
      <c r="NMV175" s="2"/>
      <c r="NMW175" s="2"/>
      <c r="NMX175" s="2"/>
      <c r="NMY175" s="2"/>
      <c r="NMZ175" s="2"/>
      <c r="NNA175" s="2"/>
      <c r="NNB175" s="2"/>
      <c r="NNC175" s="2"/>
      <c r="NND175" s="2"/>
      <c r="NNE175" s="2"/>
      <c r="NNF175" s="2"/>
      <c r="NNG175" s="2"/>
      <c r="NNH175" s="2"/>
      <c r="NNI175" s="2"/>
      <c r="NNJ175" s="2"/>
      <c r="NNK175" s="2"/>
      <c r="NNL175" s="2"/>
      <c r="NNM175" s="2"/>
      <c r="NNN175" s="2"/>
      <c r="NNO175" s="2"/>
      <c r="NNP175" s="2"/>
      <c r="NNQ175" s="2"/>
      <c r="NNR175" s="2"/>
      <c r="NNS175" s="2"/>
      <c r="NNT175" s="2"/>
      <c r="NNU175" s="2"/>
      <c r="NNV175" s="2"/>
      <c r="NNW175" s="2"/>
      <c r="NNX175" s="2"/>
      <c r="NNY175" s="2"/>
      <c r="NNZ175" s="2"/>
      <c r="NOA175" s="2"/>
      <c r="NOB175" s="2"/>
      <c r="NOC175" s="2"/>
      <c r="NOD175" s="2"/>
      <c r="NOE175" s="2"/>
      <c r="NOF175" s="2"/>
      <c r="NOG175" s="2"/>
      <c r="NOH175" s="2"/>
      <c r="NOI175" s="2"/>
      <c r="NOJ175" s="2"/>
      <c r="NOK175" s="2"/>
      <c r="NOL175" s="2"/>
      <c r="NOM175" s="2"/>
      <c r="NON175" s="2"/>
      <c r="NOO175" s="2"/>
      <c r="NOP175" s="2"/>
      <c r="NOQ175" s="2"/>
      <c r="NOR175" s="2"/>
      <c r="NOS175" s="2"/>
      <c r="NOT175" s="2"/>
      <c r="NOU175" s="2"/>
      <c r="NOV175" s="2"/>
      <c r="NOW175" s="2"/>
      <c r="NOX175" s="2"/>
      <c r="NOY175" s="2"/>
      <c r="NOZ175" s="2"/>
      <c r="NPA175" s="2"/>
      <c r="NPB175" s="2"/>
      <c r="NPC175" s="2"/>
      <c r="NPD175" s="2"/>
      <c r="NPE175" s="2"/>
      <c r="NPF175" s="2"/>
      <c r="NPG175" s="2"/>
      <c r="NPH175" s="2"/>
      <c r="NPI175" s="2"/>
      <c r="NPJ175" s="2"/>
      <c r="NPK175" s="2"/>
      <c r="NPL175" s="2"/>
      <c r="NPM175" s="2"/>
      <c r="NPN175" s="2"/>
      <c r="NPO175" s="2"/>
      <c r="NPP175" s="2"/>
      <c r="NPQ175" s="2"/>
      <c r="NPR175" s="2"/>
      <c r="NPS175" s="2"/>
      <c r="NPT175" s="2"/>
      <c r="NPU175" s="2"/>
      <c r="NPV175" s="2"/>
      <c r="NPW175" s="2"/>
      <c r="NPX175" s="2"/>
      <c r="NPY175" s="2"/>
      <c r="NPZ175" s="2"/>
      <c r="NQA175" s="2"/>
      <c r="NQB175" s="2"/>
      <c r="NQC175" s="2"/>
      <c r="NQD175" s="2"/>
      <c r="NQE175" s="2"/>
      <c r="NQF175" s="2"/>
      <c r="NQG175" s="2"/>
      <c r="NQH175" s="2"/>
      <c r="NQI175" s="2"/>
      <c r="NQJ175" s="2"/>
      <c r="NQK175" s="2"/>
      <c r="NQL175" s="2"/>
      <c r="NQM175" s="2"/>
      <c r="NQN175" s="2"/>
      <c r="NQO175" s="2"/>
      <c r="NQP175" s="2"/>
      <c r="NQQ175" s="2"/>
      <c r="NQR175" s="2"/>
      <c r="NQS175" s="2"/>
      <c r="NQT175" s="2"/>
      <c r="NQU175" s="2"/>
      <c r="NQV175" s="2"/>
      <c r="NQW175" s="2"/>
      <c r="NQX175" s="2"/>
      <c r="NQY175" s="2"/>
      <c r="NQZ175" s="2"/>
      <c r="NRA175" s="2"/>
      <c r="NRB175" s="2"/>
      <c r="NRC175" s="2"/>
      <c r="NRD175" s="2"/>
      <c r="NRE175" s="2"/>
      <c r="NRF175" s="2"/>
      <c r="NRG175" s="2"/>
      <c r="NRH175" s="2"/>
      <c r="NRI175" s="2"/>
      <c r="NRJ175" s="2"/>
      <c r="NRK175" s="2"/>
      <c r="NRL175" s="2"/>
      <c r="NRM175" s="2"/>
      <c r="NRN175" s="2"/>
      <c r="NRO175" s="2"/>
      <c r="NRP175" s="2"/>
      <c r="NRQ175" s="2"/>
      <c r="NRR175" s="2"/>
      <c r="NRS175" s="2"/>
      <c r="NRT175" s="2"/>
      <c r="NRU175" s="2"/>
      <c r="NRV175" s="2"/>
      <c r="NRW175" s="2"/>
      <c r="NRX175" s="2"/>
      <c r="NRY175" s="2"/>
      <c r="NRZ175" s="2"/>
      <c r="NSA175" s="2"/>
      <c r="NSB175" s="2"/>
      <c r="NSC175" s="2"/>
      <c r="NSD175" s="2"/>
      <c r="NSE175" s="2"/>
      <c r="NSF175" s="2"/>
      <c r="NSG175" s="2"/>
      <c r="NSH175" s="2"/>
      <c r="NSI175" s="2"/>
      <c r="NSJ175" s="2"/>
      <c r="NSK175" s="2"/>
      <c r="NSL175" s="2"/>
      <c r="NSM175" s="2"/>
      <c r="NSN175" s="2"/>
      <c r="NSO175" s="2"/>
      <c r="NSP175" s="2"/>
      <c r="NSQ175" s="2"/>
      <c r="NSR175" s="2"/>
      <c r="NSS175" s="2"/>
      <c r="NST175" s="2"/>
      <c r="NSU175" s="2"/>
      <c r="NSV175" s="2"/>
      <c r="NSW175" s="2"/>
      <c r="NSX175" s="2"/>
      <c r="NSY175" s="2"/>
      <c r="NSZ175" s="2"/>
      <c r="NTA175" s="2"/>
      <c r="NTB175" s="2"/>
      <c r="NTC175" s="2"/>
      <c r="NTD175" s="2"/>
      <c r="NTE175" s="2"/>
      <c r="NTF175" s="2"/>
      <c r="NTG175" s="2"/>
      <c r="NTH175" s="2"/>
      <c r="NTI175" s="2"/>
      <c r="NTJ175" s="2"/>
      <c r="NTK175" s="2"/>
      <c r="NTL175" s="2"/>
      <c r="NTM175" s="2"/>
      <c r="NTN175" s="2"/>
      <c r="NTO175" s="2"/>
      <c r="NTP175" s="2"/>
      <c r="NTQ175" s="2"/>
      <c r="NTR175" s="2"/>
      <c r="NTS175" s="2"/>
      <c r="NTT175" s="2"/>
      <c r="NTU175" s="2"/>
      <c r="NTV175" s="2"/>
      <c r="NTW175" s="2"/>
      <c r="NTX175" s="2"/>
      <c r="NTY175" s="2"/>
      <c r="NTZ175" s="2"/>
      <c r="NUA175" s="2"/>
      <c r="NUB175" s="2"/>
      <c r="NUC175" s="2"/>
      <c r="NUD175" s="2"/>
      <c r="NUE175" s="2"/>
      <c r="NUF175" s="2"/>
      <c r="NUG175" s="2"/>
      <c r="NUH175" s="2"/>
      <c r="NUI175" s="2"/>
      <c r="NUJ175" s="2"/>
      <c r="NUK175" s="2"/>
      <c r="NUL175" s="2"/>
      <c r="NUM175" s="2"/>
      <c r="NUN175" s="2"/>
      <c r="NUO175" s="2"/>
      <c r="NUP175" s="2"/>
      <c r="NUQ175" s="2"/>
      <c r="NUR175" s="2"/>
      <c r="NUS175" s="2"/>
      <c r="NUT175" s="2"/>
      <c r="NUU175" s="2"/>
      <c r="NUV175" s="2"/>
      <c r="NUW175" s="2"/>
      <c r="NUX175" s="2"/>
      <c r="NUY175" s="2"/>
      <c r="NUZ175" s="2"/>
      <c r="NVA175" s="2"/>
      <c r="NVB175" s="2"/>
      <c r="NVC175" s="2"/>
      <c r="NVD175" s="2"/>
      <c r="NVE175" s="2"/>
      <c r="NVF175" s="2"/>
      <c r="NVG175" s="2"/>
      <c r="NVH175" s="2"/>
      <c r="NVI175" s="2"/>
      <c r="NVJ175" s="2"/>
      <c r="NVK175" s="2"/>
      <c r="NVL175" s="2"/>
      <c r="NVM175" s="2"/>
      <c r="NVN175" s="2"/>
      <c r="NVO175" s="2"/>
      <c r="NVP175" s="2"/>
      <c r="NVQ175" s="2"/>
      <c r="NVR175" s="2"/>
      <c r="NVS175" s="2"/>
      <c r="NVT175" s="2"/>
      <c r="NVU175" s="2"/>
      <c r="NVV175" s="2"/>
      <c r="NVW175" s="2"/>
      <c r="NVX175" s="2"/>
      <c r="NVY175" s="2"/>
      <c r="NVZ175" s="2"/>
      <c r="NWA175" s="2"/>
      <c r="NWB175" s="2"/>
      <c r="NWC175" s="2"/>
      <c r="NWD175" s="2"/>
      <c r="NWE175" s="2"/>
      <c r="NWF175" s="2"/>
      <c r="NWG175" s="2"/>
      <c r="NWH175" s="2"/>
      <c r="NWI175" s="2"/>
      <c r="NWJ175" s="2"/>
      <c r="NWK175" s="2"/>
      <c r="NWL175" s="2"/>
      <c r="NWM175" s="2"/>
      <c r="NWN175" s="2"/>
      <c r="NWO175" s="2"/>
      <c r="NWP175" s="2"/>
      <c r="NWQ175" s="2"/>
      <c r="NWR175" s="2"/>
      <c r="NWS175" s="2"/>
      <c r="NWT175" s="2"/>
      <c r="NWU175" s="2"/>
      <c r="NWV175" s="2"/>
      <c r="NWW175" s="2"/>
      <c r="NWX175" s="2"/>
      <c r="NWY175" s="2"/>
      <c r="NWZ175" s="2"/>
      <c r="NXA175" s="2"/>
      <c r="NXB175" s="2"/>
      <c r="NXC175" s="2"/>
      <c r="NXD175" s="2"/>
      <c r="NXE175" s="2"/>
      <c r="NXF175" s="2"/>
      <c r="NXG175" s="2"/>
      <c r="NXH175" s="2"/>
      <c r="NXI175" s="2"/>
      <c r="NXJ175" s="2"/>
      <c r="NXK175" s="2"/>
      <c r="NXL175" s="2"/>
      <c r="NXM175" s="2"/>
      <c r="NXN175" s="2"/>
      <c r="NXO175" s="2"/>
      <c r="NXP175" s="2"/>
      <c r="NXQ175" s="2"/>
      <c r="NXR175" s="2"/>
      <c r="NXS175" s="2"/>
      <c r="NXT175" s="2"/>
      <c r="NXU175" s="2"/>
      <c r="NXV175" s="2"/>
      <c r="NXW175" s="2"/>
      <c r="NXX175" s="2"/>
      <c r="NXY175" s="2"/>
      <c r="NXZ175" s="2"/>
      <c r="NYA175" s="2"/>
      <c r="NYB175" s="2"/>
      <c r="NYC175" s="2"/>
      <c r="NYD175" s="2"/>
      <c r="NYE175" s="2"/>
      <c r="NYF175" s="2"/>
      <c r="NYG175" s="2"/>
      <c r="NYH175" s="2"/>
      <c r="NYI175" s="2"/>
      <c r="NYJ175" s="2"/>
      <c r="NYK175" s="2"/>
      <c r="NYL175" s="2"/>
      <c r="NYM175" s="2"/>
      <c r="NYN175" s="2"/>
      <c r="NYO175" s="2"/>
      <c r="NYP175" s="2"/>
      <c r="NYQ175" s="2"/>
      <c r="NYR175" s="2"/>
      <c r="NYS175" s="2"/>
      <c r="NYT175" s="2"/>
      <c r="NYU175" s="2"/>
      <c r="NYV175" s="2"/>
      <c r="NYW175" s="2"/>
      <c r="NYX175" s="2"/>
      <c r="NYY175" s="2"/>
      <c r="NYZ175" s="2"/>
      <c r="NZA175" s="2"/>
      <c r="NZB175" s="2"/>
      <c r="NZC175" s="2"/>
      <c r="NZD175" s="2"/>
      <c r="NZE175" s="2"/>
      <c r="NZF175" s="2"/>
      <c r="NZG175" s="2"/>
      <c r="NZH175" s="2"/>
      <c r="NZI175" s="2"/>
      <c r="NZJ175" s="2"/>
      <c r="NZK175" s="2"/>
      <c r="NZL175" s="2"/>
      <c r="NZM175" s="2"/>
      <c r="NZN175" s="2"/>
      <c r="NZO175" s="2"/>
      <c r="NZP175" s="2"/>
      <c r="NZQ175" s="2"/>
      <c r="NZR175" s="2"/>
      <c r="NZS175" s="2"/>
      <c r="NZT175" s="2"/>
      <c r="NZU175" s="2"/>
      <c r="NZV175" s="2"/>
      <c r="NZW175" s="2"/>
      <c r="NZX175" s="2"/>
      <c r="NZY175" s="2"/>
      <c r="NZZ175" s="2"/>
      <c r="OAA175" s="2"/>
      <c r="OAB175" s="2"/>
      <c r="OAC175" s="2"/>
      <c r="OAD175" s="2"/>
      <c r="OAE175" s="2"/>
      <c r="OAF175" s="2"/>
      <c r="OAG175" s="2"/>
      <c r="OAH175" s="2"/>
      <c r="OAI175" s="2"/>
      <c r="OAJ175" s="2"/>
      <c r="OAK175" s="2"/>
      <c r="OAL175" s="2"/>
      <c r="OAM175" s="2"/>
      <c r="OAN175" s="2"/>
      <c r="OAO175" s="2"/>
      <c r="OAP175" s="2"/>
      <c r="OAQ175" s="2"/>
      <c r="OAR175" s="2"/>
      <c r="OAS175" s="2"/>
      <c r="OAT175" s="2"/>
      <c r="OAU175" s="2"/>
      <c r="OAV175" s="2"/>
      <c r="OAW175" s="2"/>
      <c r="OAX175" s="2"/>
      <c r="OAY175" s="2"/>
      <c r="OAZ175" s="2"/>
      <c r="OBA175" s="2"/>
      <c r="OBB175" s="2"/>
      <c r="OBC175" s="2"/>
      <c r="OBD175" s="2"/>
      <c r="OBE175" s="2"/>
      <c r="OBF175" s="2"/>
      <c r="OBG175" s="2"/>
      <c r="OBH175" s="2"/>
      <c r="OBI175" s="2"/>
      <c r="OBJ175" s="2"/>
      <c r="OBK175" s="2"/>
      <c r="OBL175" s="2"/>
      <c r="OBM175" s="2"/>
      <c r="OBN175" s="2"/>
      <c r="OBO175" s="2"/>
      <c r="OBP175" s="2"/>
      <c r="OBQ175" s="2"/>
      <c r="OBR175" s="2"/>
      <c r="OBS175" s="2"/>
      <c r="OBT175" s="2"/>
      <c r="OBU175" s="2"/>
      <c r="OBV175" s="2"/>
      <c r="OBW175" s="2"/>
      <c r="OBX175" s="2"/>
      <c r="OBY175" s="2"/>
      <c r="OBZ175" s="2"/>
      <c r="OCA175" s="2"/>
      <c r="OCB175" s="2"/>
      <c r="OCC175" s="2"/>
      <c r="OCD175" s="2"/>
      <c r="OCE175" s="2"/>
      <c r="OCF175" s="2"/>
      <c r="OCG175" s="2"/>
      <c r="OCH175" s="2"/>
      <c r="OCI175" s="2"/>
      <c r="OCJ175" s="2"/>
      <c r="OCK175" s="2"/>
      <c r="OCL175" s="2"/>
      <c r="OCM175" s="2"/>
      <c r="OCN175" s="2"/>
      <c r="OCO175" s="2"/>
      <c r="OCP175" s="2"/>
      <c r="OCQ175" s="2"/>
      <c r="OCR175" s="2"/>
      <c r="OCS175" s="2"/>
      <c r="OCT175" s="2"/>
      <c r="OCU175" s="2"/>
      <c r="OCV175" s="2"/>
      <c r="OCW175" s="2"/>
      <c r="OCX175" s="2"/>
      <c r="OCY175" s="2"/>
      <c r="OCZ175" s="2"/>
      <c r="ODA175" s="2"/>
      <c r="ODB175" s="2"/>
      <c r="ODC175" s="2"/>
      <c r="ODD175" s="2"/>
      <c r="ODE175" s="2"/>
      <c r="ODF175" s="2"/>
      <c r="ODG175" s="2"/>
      <c r="ODH175" s="2"/>
      <c r="ODI175" s="2"/>
      <c r="ODJ175" s="2"/>
      <c r="ODK175" s="2"/>
      <c r="ODL175" s="2"/>
      <c r="ODM175" s="2"/>
      <c r="ODN175" s="2"/>
      <c r="ODO175" s="2"/>
      <c r="ODP175" s="2"/>
      <c r="ODQ175" s="2"/>
      <c r="ODR175" s="2"/>
      <c r="ODS175" s="2"/>
      <c r="ODT175" s="2"/>
      <c r="ODU175" s="2"/>
      <c r="ODV175" s="2"/>
      <c r="ODW175" s="2"/>
      <c r="ODX175" s="2"/>
      <c r="ODY175" s="2"/>
      <c r="ODZ175" s="2"/>
      <c r="OEA175" s="2"/>
      <c r="OEB175" s="2"/>
      <c r="OEC175" s="2"/>
      <c r="OED175" s="2"/>
      <c r="OEE175" s="2"/>
      <c r="OEF175" s="2"/>
      <c r="OEG175" s="2"/>
      <c r="OEH175" s="2"/>
      <c r="OEI175" s="2"/>
      <c r="OEJ175" s="2"/>
      <c r="OEK175" s="2"/>
      <c r="OEL175" s="2"/>
      <c r="OEM175" s="2"/>
      <c r="OEN175" s="2"/>
      <c r="OEO175" s="2"/>
      <c r="OEP175" s="2"/>
      <c r="OEQ175" s="2"/>
      <c r="OER175" s="2"/>
      <c r="OES175" s="2"/>
      <c r="OET175" s="2"/>
      <c r="OEU175" s="2"/>
      <c r="OEV175" s="2"/>
      <c r="OEW175" s="2"/>
      <c r="OEX175" s="2"/>
      <c r="OEY175" s="2"/>
      <c r="OEZ175" s="2"/>
      <c r="OFA175" s="2"/>
      <c r="OFB175" s="2"/>
      <c r="OFC175" s="2"/>
      <c r="OFD175" s="2"/>
      <c r="OFE175" s="2"/>
      <c r="OFF175" s="2"/>
      <c r="OFG175" s="2"/>
      <c r="OFH175" s="2"/>
      <c r="OFI175" s="2"/>
      <c r="OFJ175" s="2"/>
      <c r="OFK175" s="2"/>
      <c r="OFL175" s="2"/>
      <c r="OFM175" s="2"/>
      <c r="OFN175" s="2"/>
      <c r="OFO175" s="2"/>
      <c r="OFP175" s="2"/>
      <c r="OFQ175" s="2"/>
      <c r="OFR175" s="2"/>
      <c r="OFS175" s="2"/>
      <c r="OFT175" s="2"/>
      <c r="OFU175" s="2"/>
      <c r="OFV175" s="2"/>
      <c r="OFW175" s="2"/>
      <c r="OFX175" s="2"/>
      <c r="OFY175" s="2"/>
      <c r="OFZ175" s="2"/>
      <c r="OGA175" s="2"/>
      <c r="OGB175" s="2"/>
      <c r="OGC175" s="2"/>
      <c r="OGD175" s="2"/>
      <c r="OGE175" s="2"/>
      <c r="OGF175" s="2"/>
      <c r="OGG175" s="2"/>
      <c r="OGH175" s="2"/>
      <c r="OGI175" s="2"/>
      <c r="OGJ175" s="2"/>
      <c r="OGK175" s="2"/>
      <c r="OGL175" s="2"/>
      <c r="OGM175" s="2"/>
      <c r="OGN175" s="2"/>
      <c r="OGO175" s="2"/>
      <c r="OGP175" s="2"/>
      <c r="OGQ175" s="2"/>
      <c r="OGR175" s="2"/>
      <c r="OGS175" s="2"/>
      <c r="OGT175" s="2"/>
      <c r="OGU175" s="2"/>
      <c r="OGV175" s="2"/>
      <c r="OGW175" s="2"/>
      <c r="OGX175" s="2"/>
      <c r="OGY175" s="2"/>
      <c r="OGZ175" s="2"/>
      <c r="OHA175" s="2"/>
      <c r="OHB175" s="2"/>
      <c r="OHC175" s="2"/>
      <c r="OHD175" s="2"/>
      <c r="OHE175" s="2"/>
      <c r="OHF175" s="2"/>
      <c r="OHG175" s="2"/>
      <c r="OHH175" s="2"/>
      <c r="OHI175" s="2"/>
      <c r="OHJ175" s="2"/>
      <c r="OHK175" s="2"/>
      <c r="OHL175" s="2"/>
      <c r="OHM175" s="2"/>
      <c r="OHN175" s="2"/>
      <c r="OHO175" s="2"/>
      <c r="OHP175" s="2"/>
      <c r="OHQ175" s="2"/>
      <c r="OHR175" s="2"/>
      <c r="OHS175" s="2"/>
      <c r="OHT175" s="2"/>
      <c r="OHU175" s="2"/>
      <c r="OHV175" s="2"/>
      <c r="OHW175" s="2"/>
      <c r="OHX175" s="2"/>
      <c r="OHY175" s="2"/>
      <c r="OHZ175" s="2"/>
      <c r="OIA175" s="2"/>
      <c r="OIB175" s="2"/>
      <c r="OIC175" s="2"/>
      <c r="OID175" s="2"/>
      <c r="OIE175" s="2"/>
      <c r="OIF175" s="2"/>
      <c r="OIG175" s="2"/>
      <c r="OIH175" s="2"/>
      <c r="OII175" s="2"/>
      <c r="OIJ175" s="2"/>
      <c r="OIK175" s="2"/>
      <c r="OIL175" s="2"/>
      <c r="OIM175" s="2"/>
      <c r="OIN175" s="2"/>
      <c r="OIO175" s="2"/>
      <c r="OIP175" s="2"/>
      <c r="OIQ175" s="2"/>
      <c r="OIR175" s="2"/>
      <c r="OIS175" s="2"/>
      <c r="OIT175" s="2"/>
      <c r="OIU175" s="2"/>
      <c r="OIV175" s="2"/>
      <c r="OIW175" s="2"/>
      <c r="OIX175" s="2"/>
      <c r="OIY175" s="2"/>
      <c r="OIZ175" s="2"/>
      <c r="OJA175" s="2"/>
      <c r="OJB175" s="2"/>
      <c r="OJC175" s="2"/>
      <c r="OJD175" s="2"/>
      <c r="OJE175" s="2"/>
      <c r="OJF175" s="2"/>
      <c r="OJG175" s="2"/>
      <c r="OJH175" s="2"/>
      <c r="OJI175" s="2"/>
      <c r="OJJ175" s="2"/>
      <c r="OJK175" s="2"/>
      <c r="OJL175" s="2"/>
      <c r="OJM175" s="2"/>
      <c r="OJN175" s="2"/>
      <c r="OJO175" s="2"/>
      <c r="OJP175" s="2"/>
      <c r="OJQ175" s="2"/>
      <c r="OJR175" s="2"/>
      <c r="OJS175" s="2"/>
      <c r="OJT175" s="2"/>
      <c r="OJU175" s="2"/>
      <c r="OJV175" s="2"/>
      <c r="OJW175" s="2"/>
      <c r="OJX175" s="2"/>
      <c r="OJY175" s="2"/>
      <c r="OJZ175" s="2"/>
      <c r="OKA175" s="2"/>
      <c r="OKB175" s="2"/>
      <c r="OKC175" s="2"/>
      <c r="OKD175" s="2"/>
      <c r="OKE175" s="2"/>
      <c r="OKF175" s="2"/>
      <c r="OKG175" s="2"/>
      <c r="OKH175" s="2"/>
      <c r="OKI175" s="2"/>
      <c r="OKJ175" s="2"/>
      <c r="OKK175" s="2"/>
      <c r="OKL175" s="2"/>
      <c r="OKM175" s="2"/>
      <c r="OKN175" s="2"/>
      <c r="OKO175" s="2"/>
      <c r="OKP175" s="2"/>
      <c r="OKQ175" s="2"/>
      <c r="OKR175" s="2"/>
      <c r="OKS175" s="2"/>
      <c r="OKT175" s="2"/>
      <c r="OKU175" s="2"/>
      <c r="OKV175" s="2"/>
      <c r="OKW175" s="2"/>
      <c r="OKX175" s="2"/>
      <c r="OKY175" s="2"/>
      <c r="OKZ175" s="2"/>
      <c r="OLA175" s="2"/>
      <c r="OLB175" s="2"/>
      <c r="OLC175" s="2"/>
      <c r="OLD175" s="2"/>
      <c r="OLE175" s="2"/>
      <c r="OLF175" s="2"/>
      <c r="OLG175" s="2"/>
      <c r="OLH175" s="2"/>
      <c r="OLI175" s="2"/>
      <c r="OLJ175" s="2"/>
      <c r="OLK175" s="2"/>
      <c r="OLL175" s="2"/>
      <c r="OLM175" s="2"/>
      <c r="OLN175" s="2"/>
      <c r="OLO175" s="2"/>
      <c r="OLP175" s="2"/>
      <c r="OLQ175" s="2"/>
      <c r="OLR175" s="2"/>
      <c r="OLS175" s="2"/>
      <c r="OLT175" s="2"/>
      <c r="OLU175" s="2"/>
      <c r="OLV175" s="2"/>
      <c r="OLW175" s="2"/>
      <c r="OLX175" s="2"/>
      <c r="OLY175" s="2"/>
      <c r="OLZ175" s="2"/>
      <c r="OMA175" s="2"/>
      <c r="OMB175" s="2"/>
      <c r="OMC175" s="2"/>
      <c r="OMD175" s="2"/>
      <c r="OME175" s="2"/>
      <c r="OMF175" s="2"/>
      <c r="OMG175" s="2"/>
      <c r="OMH175" s="2"/>
      <c r="OMI175" s="2"/>
      <c r="OMJ175" s="2"/>
      <c r="OMK175" s="2"/>
      <c r="OML175" s="2"/>
      <c r="OMM175" s="2"/>
      <c r="OMN175" s="2"/>
      <c r="OMO175" s="2"/>
      <c r="OMP175" s="2"/>
      <c r="OMQ175" s="2"/>
      <c r="OMR175" s="2"/>
      <c r="OMS175" s="2"/>
      <c r="OMT175" s="2"/>
      <c r="OMU175" s="2"/>
      <c r="OMV175" s="2"/>
      <c r="OMW175" s="2"/>
      <c r="OMX175" s="2"/>
      <c r="OMY175" s="2"/>
      <c r="OMZ175" s="2"/>
      <c r="ONA175" s="2"/>
      <c r="ONB175" s="2"/>
      <c r="ONC175" s="2"/>
      <c r="OND175" s="2"/>
      <c r="ONE175" s="2"/>
      <c r="ONF175" s="2"/>
      <c r="ONG175" s="2"/>
      <c r="ONH175" s="2"/>
      <c r="ONI175" s="2"/>
      <c r="ONJ175" s="2"/>
      <c r="ONK175" s="2"/>
      <c r="ONL175" s="2"/>
      <c r="ONM175" s="2"/>
      <c r="ONN175" s="2"/>
      <c r="ONO175" s="2"/>
      <c r="ONP175" s="2"/>
      <c r="ONQ175" s="2"/>
      <c r="ONR175" s="2"/>
      <c r="ONS175" s="2"/>
      <c r="ONT175" s="2"/>
      <c r="ONU175" s="2"/>
      <c r="ONV175" s="2"/>
      <c r="ONW175" s="2"/>
      <c r="ONX175" s="2"/>
      <c r="ONY175" s="2"/>
      <c r="ONZ175" s="2"/>
      <c r="OOA175" s="2"/>
      <c r="OOB175" s="2"/>
      <c r="OOC175" s="2"/>
      <c r="OOD175" s="2"/>
      <c r="OOE175" s="2"/>
      <c r="OOF175" s="2"/>
      <c r="OOG175" s="2"/>
      <c r="OOH175" s="2"/>
      <c r="OOI175" s="2"/>
      <c r="OOJ175" s="2"/>
      <c r="OOK175" s="2"/>
      <c r="OOL175" s="2"/>
      <c r="OOM175" s="2"/>
      <c r="OON175" s="2"/>
      <c r="OOO175" s="2"/>
      <c r="OOP175" s="2"/>
      <c r="OOQ175" s="2"/>
      <c r="OOR175" s="2"/>
      <c r="OOS175" s="2"/>
      <c r="OOT175" s="2"/>
      <c r="OOU175" s="2"/>
      <c r="OOV175" s="2"/>
      <c r="OOW175" s="2"/>
      <c r="OOX175" s="2"/>
      <c r="OOY175" s="2"/>
      <c r="OOZ175" s="2"/>
      <c r="OPA175" s="2"/>
      <c r="OPB175" s="2"/>
      <c r="OPC175" s="2"/>
      <c r="OPD175" s="2"/>
      <c r="OPE175" s="2"/>
      <c r="OPF175" s="2"/>
      <c r="OPG175" s="2"/>
      <c r="OPH175" s="2"/>
      <c r="OPI175" s="2"/>
      <c r="OPJ175" s="2"/>
      <c r="OPK175" s="2"/>
      <c r="OPL175" s="2"/>
      <c r="OPM175" s="2"/>
      <c r="OPN175" s="2"/>
      <c r="OPO175" s="2"/>
      <c r="OPP175" s="2"/>
      <c r="OPQ175" s="2"/>
      <c r="OPR175" s="2"/>
      <c r="OPS175" s="2"/>
      <c r="OPT175" s="2"/>
      <c r="OPU175" s="2"/>
      <c r="OPV175" s="2"/>
      <c r="OPW175" s="2"/>
      <c r="OPX175" s="2"/>
      <c r="OPY175" s="2"/>
      <c r="OPZ175" s="2"/>
      <c r="OQA175" s="2"/>
      <c r="OQB175" s="2"/>
      <c r="OQC175" s="2"/>
      <c r="OQD175" s="2"/>
      <c r="OQE175" s="2"/>
      <c r="OQF175" s="2"/>
      <c r="OQG175" s="2"/>
      <c r="OQH175" s="2"/>
      <c r="OQI175" s="2"/>
      <c r="OQJ175" s="2"/>
      <c r="OQK175" s="2"/>
      <c r="OQL175" s="2"/>
      <c r="OQM175" s="2"/>
      <c r="OQN175" s="2"/>
      <c r="OQO175" s="2"/>
      <c r="OQP175" s="2"/>
      <c r="OQQ175" s="2"/>
      <c r="OQR175" s="2"/>
      <c r="OQS175" s="2"/>
      <c r="OQT175" s="2"/>
      <c r="OQU175" s="2"/>
      <c r="OQV175" s="2"/>
      <c r="OQW175" s="2"/>
      <c r="OQX175" s="2"/>
      <c r="OQY175" s="2"/>
      <c r="OQZ175" s="2"/>
      <c r="ORA175" s="2"/>
      <c r="ORB175" s="2"/>
      <c r="ORC175" s="2"/>
      <c r="ORD175" s="2"/>
      <c r="ORE175" s="2"/>
      <c r="ORF175" s="2"/>
      <c r="ORG175" s="2"/>
      <c r="ORH175" s="2"/>
      <c r="ORI175" s="2"/>
      <c r="ORJ175" s="2"/>
      <c r="ORK175" s="2"/>
      <c r="ORL175" s="2"/>
      <c r="ORM175" s="2"/>
      <c r="ORN175" s="2"/>
      <c r="ORO175" s="2"/>
      <c r="ORP175" s="2"/>
      <c r="ORQ175" s="2"/>
      <c r="ORR175" s="2"/>
      <c r="ORS175" s="2"/>
      <c r="ORT175" s="2"/>
      <c r="ORU175" s="2"/>
      <c r="ORV175" s="2"/>
      <c r="ORW175" s="2"/>
      <c r="ORX175" s="2"/>
      <c r="ORY175" s="2"/>
      <c r="ORZ175" s="2"/>
      <c r="OSA175" s="2"/>
      <c r="OSB175" s="2"/>
      <c r="OSC175" s="2"/>
      <c r="OSD175" s="2"/>
      <c r="OSE175" s="2"/>
      <c r="OSF175" s="2"/>
      <c r="OSG175" s="2"/>
      <c r="OSH175" s="2"/>
      <c r="OSI175" s="2"/>
      <c r="OSJ175" s="2"/>
      <c r="OSK175" s="2"/>
      <c r="OSL175" s="2"/>
      <c r="OSM175" s="2"/>
      <c r="OSN175" s="2"/>
      <c r="OSO175" s="2"/>
      <c r="OSP175" s="2"/>
      <c r="OSQ175" s="2"/>
      <c r="OSR175" s="2"/>
      <c r="OSS175" s="2"/>
      <c r="OST175" s="2"/>
      <c r="OSU175" s="2"/>
      <c r="OSV175" s="2"/>
      <c r="OSW175" s="2"/>
      <c r="OSX175" s="2"/>
      <c r="OSY175" s="2"/>
      <c r="OSZ175" s="2"/>
      <c r="OTA175" s="2"/>
      <c r="OTB175" s="2"/>
      <c r="OTC175" s="2"/>
      <c r="OTD175" s="2"/>
      <c r="OTE175" s="2"/>
      <c r="OTF175" s="2"/>
      <c r="OTG175" s="2"/>
      <c r="OTH175" s="2"/>
      <c r="OTI175" s="2"/>
      <c r="OTJ175" s="2"/>
      <c r="OTK175" s="2"/>
      <c r="OTL175" s="2"/>
      <c r="OTM175" s="2"/>
      <c r="OTN175" s="2"/>
      <c r="OTO175" s="2"/>
      <c r="OTP175" s="2"/>
      <c r="OTQ175" s="2"/>
      <c r="OTR175" s="2"/>
      <c r="OTS175" s="2"/>
      <c r="OTT175" s="2"/>
      <c r="OTU175" s="2"/>
      <c r="OTV175" s="2"/>
      <c r="OTW175" s="2"/>
      <c r="OTX175" s="2"/>
      <c r="OTY175" s="2"/>
      <c r="OTZ175" s="2"/>
      <c r="OUA175" s="2"/>
      <c r="OUB175" s="2"/>
      <c r="OUC175" s="2"/>
      <c r="OUD175" s="2"/>
      <c r="OUE175" s="2"/>
      <c r="OUF175" s="2"/>
      <c r="OUG175" s="2"/>
      <c r="OUH175" s="2"/>
      <c r="OUI175" s="2"/>
      <c r="OUJ175" s="2"/>
      <c r="OUK175" s="2"/>
      <c r="OUL175" s="2"/>
      <c r="OUM175" s="2"/>
      <c r="OUN175" s="2"/>
      <c r="OUO175" s="2"/>
      <c r="OUP175" s="2"/>
      <c r="OUQ175" s="2"/>
      <c r="OUR175" s="2"/>
      <c r="OUS175" s="2"/>
      <c r="OUT175" s="2"/>
      <c r="OUU175" s="2"/>
      <c r="OUV175" s="2"/>
      <c r="OUW175" s="2"/>
      <c r="OUX175" s="2"/>
      <c r="OUY175" s="2"/>
      <c r="OUZ175" s="2"/>
      <c r="OVA175" s="2"/>
      <c r="OVB175" s="2"/>
      <c r="OVC175" s="2"/>
      <c r="OVD175" s="2"/>
      <c r="OVE175" s="2"/>
      <c r="OVF175" s="2"/>
      <c r="OVG175" s="2"/>
      <c r="OVH175" s="2"/>
      <c r="OVI175" s="2"/>
      <c r="OVJ175" s="2"/>
      <c r="OVK175" s="2"/>
      <c r="OVL175" s="2"/>
      <c r="OVM175" s="2"/>
      <c r="OVN175" s="2"/>
      <c r="OVO175" s="2"/>
      <c r="OVP175" s="2"/>
      <c r="OVQ175" s="2"/>
      <c r="OVR175" s="2"/>
      <c r="OVS175" s="2"/>
      <c r="OVT175" s="2"/>
      <c r="OVU175" s="2"/>
      <c r="OVV175" s="2"/>
      <c r="OVW175" s="2"/>
      <c r="OVX175" s="2"/>
      <c r="OVY175" s="2"/>
      <c r="OVZ175" s="2"/>
      <c r="OWA175" s="2"/>
      <c r="OWB175" s="2"/>
      <c r="OWC175" s="2"/>
      <c r="OWD175" s="2"/>
      <c r="OWE175" s="2"/>
      <c r="OWF175" s="2"/>
      <c r="OWG175" s="2"/>
      <c r="OWH175" s="2"/>
      <c r="OWI175" s="2"/>
      <c r="OWJ175" s="2"/>
      <c r="OWK175" s="2"/>
      <c r="OWL175" s="2"/>
      <c r="OWM175" s="2"/>
      <c r="OWN175" s="2"/>
      <c r="OWO175" s="2"/>
      <c r="OWP175" s="2"/>
      <c r="OWQ175" s="2"/>
      <c r="OWR175" s="2"/>
      <c r="OWS175" s="2"/>
      <c r="OWT175" s="2"/>
      <c r="OWU175" s="2"/>
      <c r="OWV175" s="2"/>
      <c r="OWW175" s="2"/>
      <c r="OWX175" s="2"/>
      <c r="OWY175" s="2"/>
      <c r="OWZ175" s="2"/>
      <c r="OXA175" s="2"/>
      <c r="OXB175" s="2"/>
      <c r="OXC175" s="2"/>
      <c r="OXD175" s="2"/>
      <c r="OXE175" s="2"/>
      <c r="OXF175" s="2"/>
      <c r="OXG175" s="2"/>
      <c r="OXH175" s="2"/>
      <c r="OXI175" s="2"/>
      <c r="OXJ175" s="2"/>
      <c r="OXK175" s="2"/>
      <c r="OXL175" s="2"/>
      <c r="OXM175" s="2"/>
      <c r="OXN175" s="2"/>
      <c r="OXO175" s="2"/>
      <c r="OXP175" s="2"/>
      <c r="OXQ175" s="2"/>
      <c r="OXR175" s="2"/>
      <c r="OXS175" s="2"/>
      <c r="OXT175" s="2"/>
      <c r="OXU175" s="2"/>
      <c r="OXV175" s="2"/>
      <c r="OXW175" s="2"/>
      <c r="OXX175" s="2"/>
      <c r="OXY175" s="2"/>
      <c r="OXZ175" s="2"/>
      <c r="OYA175" s="2"/>
      <c r="OYB175" s="2"/>
      <c r="OYC175" s="2"/>
      <c r="OYD175" s="2"/>
      <c r="OYE175" s="2"/>
      <c r="OYF175" s="2"/>
      <c r="OYG175" s="2"/>
      <c r="OYH175" s="2"/>
      <c r="OYI175" s="2"/>
      <c r="OYJ175" s="2"/>
      <c r="OYK175" s="2"/>
      <c r="OYL175" s="2"/>
      <c r="OYM175" s="2"/>
      <c r="OYN175" s="2"/>
      <c r="OYO175" s="2"/>
      <c r="OYP175" s="2"/>
      <c r="OYQ175" s="2"/>
      <c r="OYR175" s="2"/>
      <c r="OYS175" s="2"/>
      <c r="OYT175" s="2"/>
      <c r="OYU175" s="2"/>
      <c r="OYV175" s="2"/>
      <c r="OYW175" s="2"/>
      <c r="OYX175" s="2"/>
      <c r="OYY175" s="2"/>
      <c r="OYZ175" s="2"/>
      <c r="OZA175" s="2"/>
      <c r="OZB175" s="2"/>
      <c r="OZC175" s="2"/>
      <c r="OZD175" s="2"/>
      <c r="OZE175" s="2"/>
      <c r="OZF175" s="2"/>
      <c r="OZG175" s="2"/>
      <c r="OZH175" s="2"/>
      <c r="OZI175" s="2"/>
      <c r="OZJ175" s="2"/>
      <c r="OZK175" s="2"/>
      <c r="OZL175" s="2"/>
      <c r="OZM175" s="2"/>
      <c r="OZN175" s="2"/>
      <c r="OZO175" s="2"/>
      <c r="OZP175" s="2"/>
      <c r="OZQ175" s="2"/>
      <c r="OZR175" s="2"/>
      <c r="OZS175" s="2"/>
      <c r="OZT175" s="2"/>
      <c r="OZU175" s="2"/>
      <c r="OZV175" s="2"/>
      <c r="OZW175" s="2"/>
      <c r="OZX175" s="2"/>
      <c r="OZY175" s="2"/>
      <c r="OZZ175" s="2"/>
      <c r="PAA175" s="2"/>
      <c r="PAB175" s="2"/>
      <c r="PAC175" s="2"/>
      <c r="PAD175" s="2"/>
      <c r="PAE175" s="2"/>
      <c r="PAF175" s="2"/>
      <c r="PAG175" s="2"/>
      <c r="PAH175" s="2"/>
      <c r="PAI175" s="2"/>
      <c r="PAJ175" s="2"/>
      <c r="PAK175" s="2"/>
      <c r="PAL175" s="2"/>
      <c r="PAM175" s="2"/>
      <c r="PAN175" s="2"/>
      <c r="PAO175" s="2"/>
      <c r="PAP175" s="2"/>
      <c r="PAQ175" s="2"/>
      <c r="PAR175" s="2"/>
      <c r="PAS175" s="2"/>
      <c r="PAT175" s="2"/>
      <c r="PAU175" s="2"/>
      <c r="PAV175" s="2"/>
      <c r="PAW175" s="2"/>
      <c r="PAX175" s="2"/>
      <c r="PAY175" s="2"/>
      <c r="PAZ175" s="2"/>
      <c r="PBA175" s="2"/>
      <c r="PBB175" s="2"/>
      <c r="PBC175" s="2"/>
      <c r="PBD175" s="2"/>
      <c r="PBE175" s="2"/>
      <c r="PBF175" s="2"/>
      <c r="PBG175" s="2"/>
      <c r="PBH175" s="2"/>
      <c r="PBI175" s="2"/>
      <c r="PBJ175" s="2"/>
      <c r="PBK175" s="2"/>
      <c r="PBL175" s="2"/>
      <c r="PBM175" s="2"/>
      <c r="PBN175" s="2"/>
      <c r="PBO175" s="2"/>
      <c r="PBP175" s="2"/>
      <c r="PBQ175" s="2"/>
      <c r="PBR175" s="2"/>
      <c r="PBS175" s="2"/>
      <c r="PBT175" s="2"/>
      <c r="PBU175" s="2"/>
      <c r="PBV175" s="2"/>
      <c r="PBW175" s="2"/>
      <c r="PBX175" s="2"/>
      <c r="PBY175" s="2"/>
      <c r="PBZ175" s="2"/>
      <c r="PCA175" s="2"/>
      <c r="PCB175" s="2"/>
      <c r="PCC175" s="2"/>
      <c r="PCD175" s="2"/>
      <c r="PCE175" s="2"/>
      <c r="PCF175" s="2"/>
      <c r="PCG175" s="2"/>
      <c r="PCH175" s="2"/>
      <c r="PCI175" s="2"/>
      <c r="PCJ175" s="2"/>
      <c r="PCK175" s="2"/>
      <c r="PCL175" s="2"/>
      <c r="PCM175" s="2"/>
      <c r="PCN175" s="2"/>
      <c r="PCO175" s="2"/>
      <c r="PCP175" s="2"/>
      <c r="PCQ175" s="2"/>
      <c r="PCR175" s="2"/>
      <c r="PCS175" s="2"/>
      <c r="PCT175" s="2"/>
      <c r="PCU175" s="2"/>
      <c r="PCV175" s="2"/>
      <c r="PCW175" s="2"/>
      <c r="PCX175" s="2"/>
      <c r="PCY175" s="2"/>
      <c r="PCZ175" s="2"/>
      <c r="PDA175" s="2"/>
      <c r="PDB175" s="2"/>
      <c r="PDC175" s="2"/>
      <c r="PDD175" s="2"/>
      <c r="PDE175" s="2"/>
      <c r="PDF175" s="2"/>
      <c r="PDG175" s="2"/>
      <c r="PDH175" s="2"/>
      <c r="PDI175" s="2"/>
      <c r="PDJ175" s="2"/>
      <c r="PDK175" s="2"/>
      <c r="PDL175" s="2"/>
      <c r="PDM175" s="2"/>
      <c r="PDN175" s="2"/>
      <c r="PDO175" s="2"/>
      <c r="PDP175" s="2"/>
      <c r="PDQ175" s="2"/>
      <c r="PDR175" s="2"/>
      <c r="PDS175" s="2"/>
      <c r="PDT175" s="2"/>
      <c r="PDU175" s="2"/>
      <c r="PDV175" s="2"/>
      <c r="PDW175" s="2"/>
      <c r="PDX175" s="2"/>
      <c r="PDY175" s="2"/>
      <c r="PDZ175" s="2"/>
      <c r="PEA175" s="2"/>
      <c r="PEB175" s="2"/>
      <c r="PEC175" s="2"/>
      <c r="PED175" s="2"/>
      <c r="PEE175" s="2"/>
      <c r="PEF175" s="2"/>
      <c r="PEG175" s="2"/>
      <c r="PEH175" s="2"/>
      <c r="PEI175" s="2"/>
      <c r="PEJ175" s="2"/>
      <c r="PEK175" s="2"/>
      <c r="PEL175" s="2"/>
      <c r="PEM175" s="2"/>
      <c r="PEN175" s="2"/>
      <c r="PEO175" s="2"/>
      <c r="PEP175" s="2"/>
      <c r="PEQ175" s="2"/>
      <c r="PER175" s="2"/>
      <c r="PES175" s="2"/>
      <c r="PET175" s="2"/>
      <c r="PEU175" s="2"/>
      <c r="PEV175" s="2"/>
      <c r="PEW175" s="2"/>
      <c r="PEX175" s="2"/>
      <c r="PEY175" s="2"/>
      <c r="PEZ175" s="2"/>
      <c r="PFA175" s="2"/>
      <c r="PFB175" s="2"/>
      <c r="PFC175" s="2"/>
      <c r="PFD175" s="2"/>
      <c r="PFE175" s="2"/>
      <c r="PFF175" s="2"/>
      <c r="PFG175" s="2"/>
      <c r="PFH175" s="2"/>
      <c r="PFI175" s="2"/>
      <c r="PFJ175" s="2"/>
      <c r="PFK175" s="2"/>
      <c r="PFL175" s="2"/>
      <c r="PFM175" s="2"/>
      <c r="PFN175" s="2"/>
      <c r="PFO175" s="2"/>
      <c r="PFP175" s="2"/>
      <c r="PFQ175" s="2"/>
      <c r="PFR175" s="2"/>
      <c r="PFS175" s="2"/>
      <c r="PFT175" s="2"/>
      <c r="PFU175" s="2"/>
      <c r="PFV175" s="2"/>
      <c r="PFW175" s="2"/>
      <c r="PFX175" s="2"/>
      <c r="PFY175" s="2"/>
      <c r="PFZ175" s="2"/>
      <c r="PGA175" s="2"/>
      <c r="PGB175" s="2"/>
      <c r="PGC175" s="2"/>
      <c r="PGD175" s="2"/>
      <c r="PGE175" s="2"/>
      <c r="PGF175" s="2"/>
      <c r="PGG175" s="2"/>
      <c r="PGH175" s="2"/>
      <c r="PGI175" s="2"/>
      <c r="PGJ175" s="2"/>
      <c r="PGK175" s="2"/>
      <c r="PGL175" s="2"/>
      <c r="PGM175" s="2"/>
      <c r="PGN175" s="2"/>
      <c r="PGO175" s="2"/>
      <c r="PGP175" s="2"/>
      <c r="PGQ175" s="2"/>
      <c r="PGR175" s="2"/>
      <c r="PGS175" s="2"/>
      <c r="PGT175" s="2"/>
      <c r="PGU175" s="2"/>
      <c r="PGV175" s="2"/>
      <c r="PGW175" s="2"/>
      <c r="PGX175" s="2"/>
      <c r="PGY175" s="2"/>
      <c r="PGZ175" s="2"/>
      <c r="PHA175" s="2"/>
      <c r="PHB175" s="2"/>
      <c r="PHC175" s="2"/>
      <c r="PHD175" s="2"/>
      <c r="PHE175" s="2"/>
      <c r="PHF175" s="2"/>
      <c r="PHG175" s="2"/>
      <c r="PHH175" s="2"/>
      <c r="PHI175" s="2"/>
      <c r="PHJ175" s="2"/>
      <c r="PHK175" s="2"/>
      <c r="PHL175" s="2"/>
      <c r="PHM175" s="2"/>
      <c r="PHN175" s="2"/>
      <c r="PHO175" s="2"/>
      <c r="PHP175" s="2"/>
      <c r="PHQ175" s="2"/>
      <c r="PHR175" s="2"/>
      <c r="PHS175" s="2"/>
      <c r="PHT175" s="2"/>
      <c r="PHU175" s="2"/>
      <c r="PHV175" s="2"/>
      <c r="PHW175" s="2"/>
      <c r="PHX175" s="2"/>
      <c r="PHY175" s="2"/>
      <c r="PHZ175" s="2"/>
      <c r="PIA175" s="2"/>
      <c r="PIB175" s="2"/>
      <c r="PIC175" s="2"/>
      <c r="PID175" s="2"/>
      <c r="PIE175" s="2"/>
      <c r="PIF175" s="2"/>
      <c r="PIG175" s="2"/>
      <c r="PIH175" s="2"/>
      <c r="PII175" s="2"/>
      <c r="PIJ175" s="2"/>
      <c r="PIK175" s="2"/>
      <c r="PIL175" s="2"/>
      <c r="PIM175" s="2"/>
      <c r="PIN175" s="2"/>
      <c r="PIO175" s="2"/>
      <c r="PIP175" s="2"/>
      <c r="PIQ175" s="2"/>
      <c r="PIR175" s="2"/>
      <c r="PIS175" s="2"/>
      <c r="PIT175" s="2"/>
      <c r="PIU175" s="2"/>
      <c r="PIV175" s="2"/>
      <c r="PIW175" s="2"/>
      <c r="PIX175" s="2"/>
      <c r="PIY175" s="2"/>
      <c r="PIZ175" s="2"/>
      <c r="PJA175" s="2"/>
      <c r="PJB175" s="2"/>
      <c r="PJC175" s="2"/>
      <c r="PJD175" s="2"/>
      <c r="PJE175" s="2"/>
      <c r="PJF175" s="2"/>
      <c r="PJG175" s="2"/>
      <c r="PJH175" s="2"/>
      <c r="PJI175" s="2"/>
      <c r="PJJ175" s="2"/>
      <c r="PJK175" s="2"/>
      <c r="PJL175" s="2"/>
      <c r="PJM175" s="2"/>
      <c r="PJN175" s="2"/>
      <c r="PJO175" s="2"/>
      <c r="PJP175" s="2"/>
      <c r="PJQ175" s="2"/>
      <c r="PJR175" s="2"/>
      <c r="PJS175" s="2"/>
      <c r="PJT175" s="2"/>
      <c r="PJU175" s="2"/>
      <c r="PJV175" s="2"/>
      <c r="PJW175" s="2"/>
      <c r="PJX175" s="2"/>
      <c r="PJY175" s="2"/>
      <c r="PJZ175" s="2"/>
      <c r="PKA175" s="2"/>
      <c r="PKB175" s="2"/>
      <c r="PKC175" s="2"/>
      <c r="PKD175" s="2"/>
      <c r="PKE175" s="2"/>
      <c r="PKF175" s="2"/>
      <c r="PKG175" s="2"/>
      <c r="PKH175" s="2"/>
      <c r="PKI175" s="2"/>
      <c r="PKJ175" s="2"/>
      <c r="PKK175" s="2"/>
      <c r="PKL175" s="2"/>
      <c r="PKM175" s="2"/>
      <c r="PKN175" s="2"/>
      <c r="PKO175" s="2"/>
      <c r="PKP175" s="2"/>
      <c r="PKQ175" s="2"/>
      <c r="PKR175" s="2"/>
      <c r="PKS175" s="2"/>
      <c r="PKT175" s="2"/>
      <c r="PKU175" s="2"/>
      <c r="PKV175" s="2"/>
      <c r="PKW175" s="2"/>
      <c r="PKX175" s="2"/>
      <c r="PKY175" s="2"/>
      <c r="PKZ175" s="2"/>
      <c r="PLA175" s="2"/>
      <c r="PLB175" s="2"/>
      <c r="PLC175" s="2"/>
      <c r="PLD175" s="2"/>
      <c r="PLE175" s="2"/>
      <c r="PLF175" s="2"/>
      <c r="PLG175" s="2"/>
      <c r="PLH175" s="2"/>
      <c r="PLI175" s="2"/>
      <c r="PLJ175" s="2"/>
      <c r="PLK175" s="2"/>
      <c r="PLL175" s="2"/>
      <c r="PLM175" s="2"/>
      <c r="PLN175" s="2"/>
      <c r="PLO175" s="2"/>
      <c r="PLP175" s="2"/>
      <c r="PLQ175" s="2"/>
      <c r="PLR175" s="2"/>
      <c r="PLS175" s="2"/>
      <c r="PLT175" s="2"/>
      <c r="PLU175" s="2"/>
      <c r="PLV175" s="2"/>
      <c r="PLW175" s="2"/>
      <c r="PLX175" s="2"/>
      <c r="PLY175" s="2"/>
      <c r="PLZ175" s="2"/>
      <c r="PMA175" s="2"/>
      <c r="PMB175" s="2"/>
      <c r="PMC175" s="2"/>
      <c r="PMD175" s="2"/>
      <c r="PME175" s="2"/>
      <c r="PMF175" s="2"/>
      <c r="PMG175" s="2"/>
      <c r="PMH175" s="2"/>
      <c r="PMI175" s="2"/>
      <c r="PMJ175" s="2"/>
      <c r="PMK175" s="2"/>
      <c r="PML175" s="2"/>
      <c r="PMM175" s="2"/>
      <c r="PMN175" s="2"/>
      <c r="PMO175" s="2"/>
      <c r="PMP175" s="2"/>
      <c r="PMQ175" s="2"/>
      <c r="PMR175" s="2"/>
      <c r="PMS175" s="2"/>
      <c r="PMT175" s="2"/>
      <c r="PMU175" s="2"/>
      <c r="PMV175" s="2"/>
      <c r="PMW175" s="2"/>
      <c r="PMX175" s="2"/>
      <c r="PMY175" s="2"/>
      <c r="PMZ175" s="2"/>
      <c r="PNA175" s="2"/>
      <c r="PNB175" s="2"/>
      <c r="PNC175" s="2"/>
      <c r="PND175" s="2"/>
      <c r="PNE175" s="2"/>
      <c r="PNF175" s="2"/>
      <c r="PNG175" s="2"/>
      <c r="PNH175" s="2"/>
      <c r="PNI175" s="2"/>
      <c r="PNJ175" s="2"/>
      <c r="PNK175" s="2"/>
      <c r="PNL175" s="2"/>
      <c r="PNM175" s="2"/>
      <c r="PNN175" s="2"/>
      <c r="PNO175" s="2"/>
      <c r="PNP175" s="2"/>
      <c r="PNQ175" s="2"/>
      <c r="PNR175" s="2"/>
      <c r="PNS175" s="2"/>
      <c r="PNT175" s="2"/>
      <c r="PNU175" s="2"/>
      <c r="PNV175" s="2"/>
      <c r="PNW175" s="2"/>
      <c r="PNX175" s="2"/>
      <c r="PNY175" s="2"/>
      <c r="PNZ175" s="2"/>
      <c r="POA175" s="2"/>
      <c r="POB175" s="2"/>
      <c r="POC175" s="2"/>
      <c r="POD175" s="2"/>
      <c r="POE175" s="2"/>
      <c r="POF175" s="2"/>
      <c r="POG175" s="2"/>
      <c r="POH175" s="2"/>
      <c r="POI175" s="2"/>
      <c r="POJ175" s="2"/>
      <c r="POK175" s="2"/>
      <c r="POL175" s="2"/>
      <c r="POM175" s="2"/>
      <c r="PON175" s="2"/>
      <c r="POO175" s="2"/>
      <c r="POP175" s="2"/>
      <c r="POQ175" s="2"/>
      <c r="POR175" s="2"/>
      <c r="POS175" s="2"/>
      <c r="POT175" s="2"/>
      <c r="POU175" s="2"/>
      <c r="POV175" s="2"/>
      <c r="POW175" s="2"/>
      <c r="POX175" s="2"/>
      <c r="POY175" s="2"/>
      <c r="POZ175" s="2"/>
      <c r="PPA175" s="2"/>
      <c r="PPB175" s="2"/>
      <c r="PPC175" s="2"/>
      <c r="PPD175" s="2"/>
      <c r="PPE175" s="2"/>
      <c r="PPF175" s="2"/>
      <c r="PPG175" s="2"/>
      <c r="PPH175" s="2"/>
      <c r="PPI175" s="2"/>
      <c r="PPJ175" s="2"/>
      <c r="PPK175" s="2"/>
      <c r="PPL175" s="2"/>
      <c r="PPM175" s="2"/>
      <c r="PPN175" s="2"/>
      <c r="PPO175" s="2"/>
      <c r="PPP175" s="2"/>
      <c r="PPQ175" s="2"/>
      <c r="PPR175" s="2"/>
      <c r="PPS175" s="2"/>
      <c r="PPT175" s="2"/>
      <c r="PPU175" s="2"/>
      <c r="PPV175" s="2"/>
      <c r="PPW175" s="2"/>
      <c r="PPX175" s="2"/>
      <c r="PPY175" s="2"/>
      <c r="PPZ175" s="2"/>
      <c r="PQA175" s="2"/>
      <c r="PQB175" s="2"/>
      <c r="PQC175" s="2"/>
      <c r="PQD175" s="2"/>
      <c r="PQE175" s="2"/>
      <c r="PQF175" s="2"/>
      <c r="PQG175" s="2"/>
      <c r="PQH175" s="2"/>
      <c r="PQI175" s="2"/>
      <c r="PQJ175" s="2"/>
      <c r="PQK175" s="2"/>
      <c r="PQL175" s="2"/>
      <c r="PQM175" s="2"/>
      <c r="PQN175" s="2"/>
      <c r="PQO175" s="2"/>
      <c r="PQP175" s="2"/>
      <c r="PQQ175" s="2"/>
      <c r="PQR175" s="2"/>
      <c r="PQS175" s="2"/>
      <c r="PQT175" s="2"/>
      <c r="PQU175" s="2"/>
      <c r="PQV175" s="2"/>
      <c r="PQW175" s="2"/>
      <c r="PQX175" s="2"/>
      <c r="PQY175" s="2"/>
      <c r="PQZ175" s="2"/>
      <c r="PRA175" s="2"/>
      <c r="PRB175" s="2"/>
      <c r="PRC175" s="2"/>
      <c r="PRD175" s="2"/>
      <c r="PRE175" s="2"/>
      <c r="PRF175" s="2"/>
      <c r="PRG175" s="2"/>
      <c r="PRH175" s="2"/>
      <c r="PRI175" s="2"/>
      <c r="PRJ175" s="2"/>
      <c r="PRK175" s="2"/>
      <c r="PRL175" s="2"/>
      <c r="PRM175" s="2"/>
      <c r="PRN175" s="2"/>
      <c r="PRO175" s="2"/>
      <c r="PRP175" s="2"/>
      <c r="PRQ175" s="2"/>
      <c r="PRR175" s="2"/>
      <c r="PRS175" s="2"/>
      <c r="PRT175" s="2"/>
      <c r="PRU175" s="2"/>
      <c r="PRV175" s="2"/>
      <c r="PRW175" s="2"/>
      <c r="PRX175" s="2"/>
      <c r="PRY175" s="2"/>
      <c r="PRZ175" s="2"/>
      <c r="PSA175" s="2"/>
      <c r="PSB175" s="2"/>
      <c r="PSC175" s="2"/>
      <c r="PSD175" s="2"/>
      <c r="PSE175" s="2"/>
      <c r="PSF175" s="2"/>
      <c r="PSG175" s="2"/>
      <c r="PSH175" s="2"/>
      <c r="PSI175" s="2"/>
      <c r="PSJ175" s="2"/>
      <c r="PSK175" s="2"/>
      <c r="PSL175" s="2"/>
      <c r="PSM175" s="2"/>
      <c r="PSN175" s="2"/>
      <c r="PSO175" s="2"/>
      <c r="PSP175" s="2"/>
      <c r="PSQ175" s="2"/>
      <c r="PSR175" s="2"/>
      <c r="PSS175" s="2"/>
      <c r="PST175" s="2"/>
      <c r="PSU175" s="2"/>
      <c r="PSV175" s="2"/>
      <c r="PSW175" s="2"/>
      <c r="PSX175" s="2"/>
      <c r="PSY175" s="2"/>
      <c r="PSZ175" s="2"/>
      <c r="PTA175" s="2"/>
      <c r="PTB175" s="2"/>
      <c r="PTC175" s="2"/>
      <c r="PTD175" s="2"/>
      <c r="PTE175" s="2"/>
      <c r="PTF175" s="2"/>
      <c r="PTG175" s="2"/>
      <c r="PTH175" s="2"/>
      <c r="PTI175" s="2"/>
      <c r="PTJ175" s="2"/>
      <c r="PTK175" s="2"/>
      <c r="PTL175" s="2"/>
      <c r="PTM175" s="2"/>
      <c r="PTN175" s="2"/>
      <c r="PTO175" s="2"/>
      <c r="PTP175" s="2"/>
      <c r="PTQ175" s="2"/>
      <c r="PTR175" s="2"/>
      <c r="PTS175" s="2"/>
      <c r="PTT175" s="2"/>
      <c r="PTU175" s="2"/>
      <c r="PTV175" s="2"/>
      <c r="PTW175" s="2"/>
      <c r="PTX175" s="2"/>
      <c r="PTY175" s="2"/>
      <c r="PTZ175" s="2"/>
      <c r="PUA175" s="2"/>
      <c r="PUB175" s="2"/>
      <c r="PUC175" s="2"/>
      <c r="PUD175" s="2"/>
      <c r="PUE175" s="2"/>
      <c r="PUF175" s="2"/>
      <c r="PUG175" s="2"/>
      <c r="PUH175" s="2"/>
      <c r="PUI175" s="2"/>
      <c r="PUJ175" s="2"/>
      <c r="PUK175" s="2"/>
      <c r="PUL175" s="2"/>
      <c r="PUM175" s="2"/>
      <c r="PUN175" s="2"/>
      <c r="PUO175" s="2"/>
      <c r="PUP175" s="2"/>
      <c r="PUQ175" s="2"/>
      <c r="PUR175" s="2"/>
      <c r="PUS175" s="2"/>
      <c r="PUT175" s="2"/>
      <c r="PUU175" s="2"/>
      <c r="PUV175" s="2"/>
      <c r="PUW175" s="2"/>
      <c r="PUX175" s="2"/>
      <c r="PUY175" s="2"/>
      <c r="PUZ175" s="2"/>
      <c r="PVA175" s="2"/>
      <c r="PVB175" s="2"/>
      <c r="PVC175" s="2"/>
      <c r="PVD175" s="2"/>
      <c r="PVE175" s="2"/>
      <c r="PVF175" s="2"/>
      <c r="PVG175" s="2"/>
      <c r="PVH175" s="2"/>
      <c r="PVI175" s="2"/>
      <c r="PVJ175" s="2"/>
      <c r="PVK175" s="2"/>
      <c r="PVL175" s="2"/>
      <c r="PVM175" s="2"/>
      <c r="PVN175" s="2"/>
      <c r="PVO175" s="2"/>
      <c r="PVP175" s="2"/>
      <c r="PVQ175" s="2"/>
      <c r="PVR175" s="2"/>
      <c r="PVS175" s="2"/>
      <c r="PVT175" s="2"/>
      <c r="PVU175" s="2"/>
      <c r="PVV175" s="2"/>
      <c r="PVW175" s="2"/>
      <c r="PVX175" s="2"/>
      <c r="PVY175" s="2"/>
      <c r="PVZ175" s="2"/>
      <c r="PWA175" s="2"/>
      <c r="PWB175" s="2"/>
      <c r="PWC175" s="2"/>
      <c r="PWD175" s="2"/>
      <c r="PWE175" s="2"/>
      <c r="PWF175" s="2"/>
      <c r="PWG175" s="2"/>
      <c r="PWH175" s="2"/>
      <c r="PWI175" s="2"/>
      <c r="PWJ175" s="2"/>
      <c r="PWK175" s="2"/>
      <c r="PWL175" s="2"/>
      <c r="PWM175" s="2"/>
      <c r="PWN175" s="2"/>
      <c r="PWO175" s="2"/>
      <c r="PWP175" s="2"/>
      <c r="PWQ175" s="2"/>
      <c r="PWR175" s="2"/>
      <c r="PWS175" s="2"/>
      <c r="PWT175" s="2"/>
      <c r="PWU175" s="2"/>
      <c r="PWV175" s="2"/>
      <c r="PWW175" s="2"/>
      <c r="PWX175" s="2"/>
      <c r="PWY175" s="2"/>
      <c r="PWZ175" s="2"/>
      <c r="PXA175" s="2"/>
      <c r="PXB175" s="2"/>
      <c r="PXC175" s="2"/>
      <c r="PXD175" s="2"/>
      <c r="PXE175" s="2"/>
      <c r="PXF175" s="2"/>
      <c r="PXG175" s="2"/>
      <c r="PXH175" s="2"/>
      <c r="PXI175" s="2"/>
      <c r="PXJ175" s="2"/>
      <c r="PXK175" s="2"/>
      <c r="PXL175" s="2"/>
      <c r="PXM175" s="2"/>
      <c r="PXN175" s="2"/>
      <c r="PXO175" s="2"/>
      <c r="PXP175" s="2"/>
      <c r="PXQ175" s="2"/>
      <c r="PXR175" s="2"/>
      <c r="PXS175" s="2"/>
      <c r="PXT175" s="2"/>
      <c r="PXU175" s="2"/>
      <c r="PXV175" s="2"/>
      <c r="PXW175" s="2"/>
      <c r="PXX175" s="2"/>
      <c r="PXY175" s="2"/>
      <c r="PXZ175" s="2"/>
      <c r="PYA175" s="2"/>
      <c r="PYB175" s="2"/>
      <c r="PYC175" s="2"/>
      <c r="PYD175" s="2"/>
      <c r="PYE175" s="2"/>
      <c r="PYF175" s="2"/>
      <c r="PYG175" s="2"/>
      <c r="PYH175" s="2"/>
      <c r="PYI175" s="2"/>
      <c r="PYJ175" s="2"/>
      <c r="PYK175" s="2"/>
      <c r="PYL175" s="2"/>
      <c r="PYM175" s="2"/>
      <c r="PYN175" s="2"/>
      <c r="PYO175" s="2"/>
      <c r="PYP175" s="2"/>
      <c r="PYQ175" s="2"/>
      <c r="PYR175" s="2"/>
      <c r="PYS175" s="2"/>
      <c r="PYT175" s="2"/>
      <c r="PYU175" s="2"/>
      <c r="PYV175" s="2"/>
      <c r="PYW175" s="2"/>
      <c r="PYX175" s="2"/>
      <c r="PYY175" s="2"/>
      <c r="PYZ175" s="2"/>
      <c r="PZA175" s="2"/>
      <c r="PZB175" s="2"/>
      <c r="PZC175" s="2"/>
      <c r="PZD175" s="2"/>
      <c r="PZE175" s="2"/>
      <c r="PZF175" s="2"/>
      <c r="PZG175" s="2"/>
      <c r="PZH175" s="2"/>
      <c r="PZI175" s="2"/>
      <c r="PZJ175" s="2"/>
      <c r="PZK175" s="2"/>
      <c r="PZL175" s="2"/>
      <c r="PZM175" s="2"/>
      <c r="PZN175" s="2"/>
      <c r="PZO175" s="2"/>
      <c r="PZP175" s="2"/>
      <c r="PZQ175" s="2"/>
      <c r="PZR175" s="2"/>
      <c r="PZS175" s="2"/>
      <c r="PZT175" s="2"/>
      <c r="PZU175" s="2"/>
      <c r="PZV175" s="2"/>
      <c r="PZW175" s="2"/>
      <c r="PZX175" s="2"/>
      <c r="PZY175" s="2"/>
      <c r="PZZ175" s="2"/>
      <c r="QAA175" s="2"/>
      <c r="QAB175" s="2"/>
      <c r="QAC175" s="2"/>
      <c r="QAD175" s="2"/>
      <c r="QAE175" s="2"/>
      <c r="QAF175" s="2"/>
      <c r="QAG175" s="2"/>
      <c r="QAH175" s="2"/>
      <c r="QAI175" s="2"/>
      <c r="QAJ175" s="2"/>
      <c r="QAK175" s="2"/>
      <c r="QAL175" s="2"/>
      <c r="QAM175" s="2"/>
      <c r="QAN175" s="2"/>
      <c r="QAO175" s="2"/>
      <c r="QAP175" s="2"/>
      <c r="QAQ175" s="2"/>
      <c r="QAR175" s="2"/>
      <c r="QAS175" s="2"/>
      <c r="QAT175" s="2"/>
      <c r="QAU175" s="2"/>
      <c r="QAV175" s="2"/>
      <c r="QAW175" s="2"/>
      <c r="QAX175" s="2"/>
      <c r="QAY175" s="2"/>
      <c r="QAZ175" s="2"/>
      <c r="QBA175" s="2"/>
      <c r="QBB175" s="2"/>
      <c r="QBC175" s="2"/>
      <c r="QBD175" s="2"/>
      <c r="QBE175" s="2"/>
      <c r="QBF175" s="2"/>
      <c r="QBG175" s="2"/>
      <c r="QBH175" s="2"/>
      <c r="QBI175" s="2"/>
      <c r="QBJ175" s="2"/>
      <c r="QBK175" s="2"/>
      <c r="QBL175" s="2"/>
      <c r="QBM175" s="2"/>
      <c r="QBN175" s="2"/>
      <c r="QBO175" s="2"/>
      <c r="QBP175" s="2"/>
      <c r="QBQ175" s="2"/>
      <c r="QBR175" s="2"/>
      <c r="QBS175" s="2"/>
      <c r="QBT175" s="2"/>
      <c r="QBU175" s="2"/>
      <c r="QBV175" s="2"/>
      <c r="QBW175" s="2"/>
      <c r="QBX175" s="2"/>
      <c r="QBY175" s="2"/>
      <c r="QBZ175" s="2"/>
      <c r="QCA175" s="2"/>
      <c r="QCB175" s="2"/>
      <c r="QCC175" s="2"/>
      <c r="QCD175" s="2"/>
      <c r="QCE175" s="2"/>
      <c r="QCF175" s="2"/>
      <c r="QCG175" s="2"/>
      <c r="QCH175" s="2"/>
      <c r="QCI175" s="2"/>
      <c r="QCJ175" s="2"/>
      <c r="QCK175" s="2"/>
      <c r="QCL175" s="2"/>
      <c r="QCM175" s="2"/>
      <c r="QCN175" s="2"/>
      <c r="QCO175" s="2"/>
      <c r="QCP175" s="2"/>
      <c r="QCQ175" s="2"/>
      <c r="QCR175" s="2"/>
      <c r="QCS175" s="2"/>
      <c r="QCT175" s="2"/>
      <c r="QCU175" s="2"/>
      <c r="QCV175" s="2"/>
      <c r="QCW175" s="2"/>
      <c r="QCX175" s="2"/>
      <c r="QCY175" s="2"/>
      <c r="QCZ175" s="2"/>
      <c r="QDA175" s="2"/>
      <c r="QDB175" s="2"/>
      <c r="QDC175" s="2"/>
      <c r="QDD175" s="2"/>
      <c r="QDE175" s="2"/>
      <c r="QDF175" s="2"/>
      <c r="QDG175" s="2"/>
      <c r="QDH175" s="2"/>
      <c r="QDI175" s="2"/>
      <c r="QDJ175" s="2"/>
      <c r="QDK175" s="2"/>
      <c r="QDL175" s="2"/>
      <c r="QDM175" s="2"/>
      <c r="QDN175" s="2"/>
      <c r="QDO175" s="2"/>
      <c r="QDP175" s="2"/>
      <c r="QDQ175" s="2"/>
      <c r="QDR175" s="2"/>
      <c r="QDS175" s="2"/>
      <c r="QDT175" s="2"/>
      <c r="QDU175" s="2"/>
      <c r="QDV175" s="2"/>
      <c r="QDW175" s="2"/>
      <c r="QDX175" s="2"/>
      <c r="QDY175" s="2"/>
      <c r="QDZ175" s="2"/>
      <c r="QEA175" s="2"/>
      <c r="QEB175" s="2"/>
      <c r="QEC175" s="2"/>
      <c r="QED175" s="2"/>
      <c r="QEE175" s="2"/>
      <c r="QEF175" s="2"/>
      <c r="QEG175" s="2"/>
      <c r="QEH175" s="2"/>
      <c r="QEI175" s="2"/>
      <c r="QEJ175" s="2"/>
      <c r="QEK175" s="2"/>
      <c r="QEL175" s="2"/>
      <c r="QEM175" s="2"/>
      <c r="QEN175" s="2"/>
      <c r="QEO175" s="2"/>
      <c r="QEP175" s="2"/>
      <c r="QEQ175" s="2"/>
      <c r="QER175" s="2"/>
      <c r="QES175" s="2"/>
      <c r="QET175" s="2"/>
      <c r="QEU175" s="2"/>
      <c r="QEV175" s="2"/>
      <c r="QEW175" s="2"/>
      <c r="QEX175" s="2"/>
      <c r="QEY175" s="2"/>
      <c r="QEZ175" s="2"/>
      <c r="QFA175" s="2"/>
      <c r="QFB175" s="2"/>
      <c r="QFC175" s="2"/>
      <c r="QFD175" s="2"/>
      <c r="QFE175" s="2"/>
      <c r="QFF175" s="2"/>
      <c r="QFG175" s="2"/>
      <c r="QFH175" s="2"/>
      <c r="QFI175" s="2"/>
      <c r="QFJ175" s="2"/>
      <c r="QFK175" s="2"/>
      <c r="QFL175" s="2"/>
      <c r="QFM175" s="2"/>
      <c r="QFN175" s="2"/>
      <c r="QFO175" s="2"/>
      <c r="QFP175" s="2"/>
      <c r="QFQ175" s="2"/>
      <c r="QFR175" s="2"/>
      <c r="QFS175" s="2"/>
      <c r="QFT175" s="2"/>
      <c r="QFU175" s="2"/>
      <c r="QFV175" s="2"/>
      <c r="QFW175" s="2"/>
      <c r="QFX175" s="2"/>
      <c r="QFY175" s="2"/>
      <c r="QFZ175" s="2"/>
      <c r="QGA175" s="2"/>
      <c r="QGB175" s="2"/>
      <c r="QGC175" s="2"/>
      <c r="QGD175" s="2"/>
      <c r="QGE175" s="2"/>
      <c r="QGF175" s="2"/>
      <c r="QGG175" s="2"/>
      <c r="QGH175" s="2"/>
      <c r="QGI175" s="2"/>
      <c r="QGJ175" s="2"/>
      <c r="QGK175" s="2"/>
      <c r="QGL175" s="2"/>
      <c r="QGM175" s="2"/>
      <c r="QGN175" s="2"/>
      <c r="QGO175" s="2"/>
      <c r="QGP175" s="2"/>
      <c r="QGQ175" s="2"/>
      <c r="QGR175" s="2"/>
      <c r="QGS175" s="2"/>
      <c r="QGT175" s="2"/>
      <c r="QGU175" s="2"/>
      <c r="QGV175" s="2"/>
      <c r="QGW175" s="2"/>
      <c r="QGX175" s="2"/>
      <c r="QGY175" s="2"/>
      <c r="QGZ175" s="2"/>
      <c r="QHA175" s="2"/>
      <c r="QHB175" s="2"/>
      <c r="QHC175" s="2"/>
      <c r="QHD175" s="2"/>
      <c r="QHE175" s="2"/>
      <c r="QHF175" s="2"/>
      <c r="QHG175" s="2"/>
      <c r="QHH175" s="2"/>
      <c r="QHI175" s="2"/>
      <c r="QHJ175" s="2"/>
      <c r="QHK175" s="2"/>
      <c r="QHL175" s="2"/>
      <c r="QHM175" s="2"/>
      <c r="QHN175" s="2"/>
      <c r="QHO175" s="2"/>
      <c r="QHP175" s="2"/>
      <c r="QHQ175" s="2"/>
      <c r="QHR175" s="2"/>
      <c r="QHS175" s="2"/>
      <c r="QHT175" s="2"/>
      <c r="QHU175" s="2"/>
      <c r="QHV175" s="2"/>
      <c r="QHW175" s="2"/>
      <c r="QHX175" s="2"/>
      <c r="QHY175" s="2"/>
      <c r="QHZ175" s="2"/>
      <c r="QIA175" s="2"/>
      <c r="QIB175" s="2"/>
      <c r="QIC175" s="2"/>
      <c r="QID175" s="2"/>
      <c r="QIE175" s="2"/>
      <c r="QIF175" s="2"/>
      <c r="QIG175" s="2"/>
      <c r="QIH175" s="2"/>
      <c r="QII175" s="2"/>
      <c r="QIJ175" s="2"/>
      <c r="QIK175" s="2"/>
      <c r="QIL175" s="2"/>
      <c r="QIM175" s="2"/>
      <c r="QIN175" s="2"/>
      <c r="QIO175" s="2"/>
      <c r="QIP175" s="2"/>
      <c r="QIQ175" s="2"/>
      <c r="QIR175" s="2"/>
      <c r="QIS175" s="2"/>
      <c r="QIT175" s="2"/>
      <c r="QIU175" s="2"/>
      <c r="QIV175" s="2"/>
      <c r="QIW175" s="2"/>
      <c r="QIX175" s="2"/>
      <c r="QIY175" s="2"/>
      <c r="QIZ175" s="2"/>
      <c r="QJA175" s="2"/>
      <c r="QJB175" s="2"/>
      <c r="QJC175" s="2"/>
      <c r="QJD175" s="2"/>
      <c r="QJE175" s="2"/>
      <c r="QJF175" s="2"/>
      <c r="QJG175" s="2"/>
      <c r="QJH175" s="2"/>
      <c r="QJI175" s="2"/>
      <c r="QJJ175" s="2"/>
      <c r="QJK175" s="2"/>
      <c r="QJL175" s="2"/>
      <c r="QJM175" s="2"/>
      <c r="QJN175" s="2"/>
      <c r="QJO175" s="2"/>
      <c r="QJP175" s="2"/>
      <c r="QJQ175" s="2"/>
      <c r="QJR175" s="2"/>
      <c r="QJS175" s="2"/>
      <c r="QJT175" s="2"/>
      <c r="QJU175" s="2"/>
      <c r="QJV175" s="2"/>
      <c r="QJW175" s="2"/>
      <c r="QJX175" s="2"/>
      <c r="QJY175" s="2"/>
      <c r="QJZ175" s="2"/>
      <c r="QKA175" s="2"/>
      <c r="QKB175" s="2"/>
      <c r="QKC175" s="2"/>
      <c r="QKD175" s="2"/>
      <c r="QKE175" s="2"/>
      <c r="QKF175" s="2"/>
      <c r="QKG175" s="2"/>
      <c r="QKH175" s="2"/>
      <c r="QKI175" s="2"/>
      <c r="QKJ175" s="2"/>
      <c r="QKK175" s="2"/>
      <c r="QKL175" s="2"/>
      <c r="QKM175" s="2"/>
      <c r="QKN175" s="2"/>
      <c r="QKO175" s="2"/>
      <c r="QKP175" s="2"/>
      <c r="QKQ175" s="2"/>
      <c r="QKR175" s="2"/>
      <c r="QKS175" s="2"/>
      <c r="QKT175" s="2"/>
      <c r="QKU175" s="2"/>
      <c r="QKV175" s="2"/>
      <c r="QKW175" s="2"/>
      <c r="QKX175" s="2"/>
      <c r="QKY175" s="2"/>
      <c r="QKZ175" s="2"/>
      <c r="QLA175" s="2"/>
      <c r="QLB175" s="2"/>
      <c r="QLC175" s="2"/>
      <c r="QLD175" s="2"/>
      <c r="QLE175" s="2"/>
      <c r="QLF175" s="2"/>
      <c r="QLG175" s="2"/>
      <c r="QLH175" s="2"/>
      <c r="QLI175" s="2"/>
      <c r="QLJ175" s="2"/>
      <c r="QLK175" s="2"/>
      <c r="QLL175" s="2"/>
      <c r="QLM175" s="2"/>
      <c r="QLN175" s="2"/>
      <c r="QLO175" s="2"/>
      <c r="QLP175" s="2"/>
      <c r="QLQ175" s="2"/>
      <c r="QLR175" s="2"/>
      <c r="QLS175" s="2"/>
      <c r="QLT175" s="2"/>
      <c r="QLU175" s="2"/>
      <c r="QLV175" s="2"/>
      <c r="QLW175" s="2"/>
      <c r="QLX175" s="2"/>
      <c r="QLY175" s="2"/>
      <c r="QLZ175" s="2"/>
      <c r="QMA175" s="2"/>
      <c r="QMB175" s="2"/>
      <c r="QMC175" s="2"/>
      <c r="QMD175" s="2"/>
      <c r="QME175" s="2"/>
      <c r="QMF175" s="2"/>
      <c r="QMG175" s="2"/>
      <c r="QMH175" s="2"/>
      <c r="QMI175" s="2"/>
      <c r="QMJ175" s="2"/>
      <c r="QMK175" s="2"/>
      <c r="QML175" s="2"/>
      <c r="QMM175" s="2"/>
      <c r="QMN175" s="2"/>
      <c r="QMO175" s="2"/>
      <c r="QMP175" s="2"/>
      <c r="QMQ175" s="2"/>
      <c r="QMR175" s="2"/>
      <c r="QMS175" s="2"/>
      <c r="QMT175" s="2"/>
      <c r="QMU175" s="2"/>
      <c r="QMV175" s="2"/>
      <c r="QMW175" s="2"/>
      <c r="QMX175" s="2"/>
      <c r="QMY175" s="2"/>
      <c r="QMZ175" s="2"/>
      <c r="QNA175" s="2"/>
      <c r="QNB175" s="2"/>
      <c r="QNC175" s="2"/>
      <c r="QND175" s="2"/>
      <c r="QNE175" s="2"/>
      <c r="QNF175" s="2"/>
      <c r="QNG175" s="2"/>
      <c r="QNH175" s="2"/>
      <c r="QNI175" s="2"/>
      <c r="QNJ175" s="2"/>
      <c r="QNK175" s="2"/>
      <c r="QNL175" s="2"/>
      <c r="QNM175" s="2"/>
      <c r="QNN175" s="2"/>
      <c r="QNO175" s="2"/>
      <c r="QNP175" s="2"/>
      <c r="QNQ175" s="2"/>
      <c r="QNR175" s="2"/>
      <c r="QNS175" s="2"/>
      <c r="QNT175" s="2"/>
      <c r="QNU175" s="2"/>
      <c r="QNV175" s="2"/>
      <c r="QNW175" s="2"/>
      <c r="QNX175" s="2"/>
      <c r="QNY175" s="2"/>
      <c r="QNZ175" s="2"/>
      <c r="QOA175" s="2"/>
      <c r="QOB175" s="2"/>
      <c r="QOC175" s="2"/>
      <c r="QOD175" s="2"/>
      <c r="QOE175" s="2"/>
      <c r="QOF175" s="2"/>
      <c r="QOG175" s="2"/>
      <c r="QOH175" s="2"/>
      <c r="QOI175" s="2"/>
      <c r="QOJ175" s="2"/>
      <c r="QOK175" s="2"/>
      <c r="QOL175" s="2"/>
      <c r="QOM175" s="2"/>
      <c r="QON175" s="2"/>
      <c r="QOO175" s="2"/>
      <c r="QOP175" s="2"/>
      <c r="QOQ175" s="2"/>
      <c r="QOR175" s="2"/>
      <c r="QOS175" s="2"/>
      <c r="QOT175" s="2"/>
      <c r="QOU175" s="2"/>
      <c r="QOV175" s="2"/>
      <c r="QOW175" s="2"/>
      <c r="QOX175" s="2"/>
      <c r="QOY175" s="2"/>
      <c r="QOZ175" s="2"/>
      <c r="QPA175" s="2"/>
      <c r="QPB175" s="2"/>
      <c r="QPC175" s="2"/>
      <c r="QPD175" s="2"/>
      <c r="QPE175" s="2"/>
      <c r="QPF175" s="2"/>
      <c r="QPG175" s="2"/>
      <c r="QPH175" s="2"/>
      <c r="QPI175" s="2"/>
      <c r="QPJ175" s="2"/>
      <c r="QPK175" s="2"/>
      <c r="QPL175" s="2"/>
      <c r="QPM175" s="2"/>
      <c r="QPN175" s="2"/>
      <c r="QPO175" s="2"/>
      <c r="QPP175" s="2"/>
      <c r="QPQ175" s="2"/>
      <c r="QPR175" s="2"/>
      <c r="QPS175" s="2"/>
      <c r="QPT175" s="2"/>
      <c r="QPU175" s="2"/>
      <c r="QPV175" s="2"/>
      <c r="QPW175" s="2"/>
      <c r="QPX175" s="2"/>
      <c r="QPY175" s="2"/>
      <c r="QPZ175" s="2"/>
      <c r="QQA175" s="2"/>
      <c r="QQB175" s="2"/>
      <c r="QQC175" s="2"/>
      <c r="QQD175" s="2"/>
      <c r="QQE175" s="2"/>
      <c r="QQF175" s="2"/>
      <c r="QQG175" s="2"/>
      <c r="QQH175" s="2"/>
      <c r="QQI175" s="2"/>
      <c r="QQJ175" s="2"/>
      <c r="QQK175" s="2"/>
      <c r="QQL175" s="2"/>
      <c r="QQM175" s="2"/>
      <c r="QQN175" s="2"/>
      <c r="QQO175" s="2"/>
      <c r="QQP175" s="2"/>
      <c r="QQQ175" s="2"/>
      <c r="QQR175" s="2"/>
      <c r="QQS175" s="2"/>
      <c r="QQT175" s="2"/>
      <c r="QQU175" s="2"/>
      <c r="QQV175" s="2"/>
      <c r="QQW175" s="2"/>
      <c r="QQX175" s="2"/>
      <c r="QQY175" s="2"/>
      <c r="QQZ175" s="2"/>
      <c r="QRA175" s="2"/>
      <c r="QRB175" s="2"/>
      <c r="QRC175" s="2"/>
      <c r="QRD175" s="2"/>
      <c r="QRE175" s="2"/>
      <c r="QRF175" s="2"/>
      <c r="QRG175" s="2"/>
      <c r="QRH175" s="2"/>
      <c r="QRI175" s="2"/>
      <c r="QRJ175" s="2"/>
      <c r="QRK175" s="2"/>
      <c r="QRL175" s="2"/>
      <c r="QRM175" s="2"/>
      <c r="QRN175" s="2"/>
      <c r="QRO175" s="2"/>
      <c r="QRP175" s="2"/>
      <c r="QRQ175" s="2"/>
      <c r="QRR175" s="2"/>
      <c r="QRS175" s="2"/>
      <c r="QRT175" s="2"/>
      <c r="QRU175" s="2"/>
      <c r="QRV175" s="2"/>
      <c r="QRW175" s="2"/>
      <c r="QRX175" s="2"/>
      <c r="QRY175" s="2"/>
      <c r="QRZ175" s="2"/>
      <c r="QSA175" s="2"/>
      <c r="QSB175" s="2"/>
      <c r="QSC175" s="2"/>
      <c r="QSD175" s="2"/>
      <c r="QSE175" s="2"/>
      <c r="QSF175" s="2"/>
      <c r="QSG175" s="2"/>
      <c r="QSH175" s="2"/>
      <c r="QSI175" s="2"/>
      <c r="QSJ175" s="2"/>
      <c r="QSK175" s="2"/>
      <c r="QSL175" s="2"/>
      <c r="QSM175" s="2"/>
      <c r="QSN175" s="2"/>
      <c r="QSO175" s="2"/>
      <c r="QSP175" s="2"/>
      <c r="QSQ175" s="2"/>
      <c r="QSR175" s="2"/>
      <c r="QSS175" s="2"/>
      <c r="QST175" s="2"/>
      <c r="QSU175" s="2"/>
      <c r="QSV175" s="2"/>
      <c r="QSW175" s="2"/>
      <c r="QSX175" s="2"/>
      <c r="QSY175" s="2"/>
      <c r="QSZ175" s="2"/>
      <c r="QTA175" s="2"/>
      <c r="QTB175" s="2"/>
      <c r="QTC175" s="2"/>
      <c r="QTD175" s="2"/>
      <c r="QTE175" s="2"/>
      <c r="QTF175" s="2"/>
      <c r="QTG175" s="2"/>
      <c r="QTH175" s="2"/>
      <c r="QTI175" s="2"/>
      <c r="QTJ175" s="2"/>
      <c r="QTK175" s="2"/>
      <c r="QTL175" s="2"/>
      <c r="QTM175" s="2"/>
      <c r="QTN175" s="2"/>
      <c r="QTO175" s="2"/>
      <c r="QTP175" s="2"/>
      <c r="QTQ175" s="2"/>
      <c r="QTR175" s="2"/>
      <c r="QTS175" s="2"/>
      <c r="QTT175" s="2"/>
      <c r="QTU175" s="2"/>
      <c r="QTV175" s="2"/>
      <c r="QTW175" s="2"/>
      <c r="QTX175" s="2"/>
      <c r="QTY175" s="2"/>
      <c r="QTZ175" s="2"/>
      <c r="QUA175" s="2"/>
      <c r="QUB175" s="2"/>
      <c r="QUC175" s="2"/>
      <c r="QUD175" s="2"/>
      <c r="QUE175" s="2"/>
      <c r="QUF175" s="2"/>
      <c r="QUG175" s="2"/>
      <c r="QUH175" s="2"/>
      <c r="QUI175" s="2"/>
      <c r="QUJ175" s="2"/>
      <c r="QUK175" s="2"/>
      <c r="QUL175" s="2"/>
      <c r="QUM175" s="2"/>
      <c r="QUN175" s="2"/>
      <c r="QUO175" s="2"/>
      <c r="QUP175" s="2"/>
      <c r="QUQ175" s="2"/>
      <c r="QUR175" s="2"/>
      <c r="QUS175" s="2"/>
      <c r="QUT175" s="2"/>
      <c r="QUU175" s="2"/>
      <c r="QUV175" s="2"/>
      <c r="QUW175" s="2"/>
      <c r="QUX175" s="2"/>
      <c r="QUY175" s="2"/>
      <c r="QUZ175" s="2"/>
      <c r="QVA175" s="2"/>
      <c r="QVB175" s="2"/>
      <c r="QVC175" s="2"/>
      <c r="QVD175" s="2"/>
      <c r="QVE175" s="2"/>
      <c r="QVF175" s="2"/>
      <c r="QVG175" s="2"/>
      <c r="QVH175" s="2"/>
      <c r="QVI175" s="2"/>
      <c r="QVJ175" s="2"/>
      <c r="QVK175" s="2"/>
      <c r="QVL175" s="2"/>
      <c r="QVM175" s="2"/>
      <c r="QVN175" s="2"/>
      <c r="QVO175" s="2"/>
      <c r="QVP175" s="2"/>
      <c r="QVQ175" s="2"/>
      <c r="QVR175" s="2"/>
      <c r="QVS175" s="2"/>
      <c r="QVT175" s="2"/>
      <c r="QVU175" s="2"/>
      <c r="QVV175" s="2"/>
      <c r="QVW175" s="2"/>
      <c r="QVX175" s="2"/>
      <c r="QVY175" s="2"/>
      <c r="QVZ175" s="2"/>
      <c r="QWA175" s="2"/>
      <c r="QWB175" s="2"/>
      <c r="QWC175" s="2"/>
      <c r="QWD175" s="2"/>
      <c r="QWE175" s="2"/>
      <c r="QWF175" s="2"/>
      <c r="QWG175" s="2"/>
      <c r="QWH175" s="2"/>
      <c r="QWI175" s="2"/>
      <c r="QWJ175" s="2"/>
      <c r="QWK175" s="2"/>
      <c r="QWL175" s="2"/>
      <c r="QWM175" s="2"/>
      <c r="QWN175" s="2"/>
      <c r="QWO175" s="2"/>
      <c r="QWP175" s="2"/>
      <c r="QWQ175" s="2"/>
      <c r="QWR175" s="2"/>
      <c r="QWS175" s="2"/>
      <c r="QWT175" s="2"/>
      <c r="QWU175" s="2"/>
      <c r="QWV175" s="2"/>
      <c r="QWW175" s="2"/>
      <c r="QWX175" s="2"/>
      <c r="QWY175" s="2"/>
      <c r="QWZ175" s="2"/>
      <c r="QXA175" s="2"/>
      <c r="QXB175" s="2"/>
      <c r="QXC175" s="2"/>
      <c r="QXD175" s="2"/>
      <c r="QXE175" s="2"/>
      <c r="QXF175" s="2"/>
      <c r="QXG175" s="2"/>
      <c r="QXH175" s="2"/>
      <c r="QXI175" s="2"/>
      <c r="QXJ175" s="2"/>
      <c r="QXK175" s="2"/>
      <c r="QXL175" s="2"/>
      <c r="QXM175" s="2"/>
      <c r="QXN175" s="2"/>
      <c r="QXO175" s="2"/>
      <c r="QXP175" s="2"/>
      <c r="QXQ175" s="2"/>
      <c r="QXR175" s="2"/>
      <c r="QXS175" s="2"/>
      <c r="QXT175" s="2"/>
      <c r="QXU175" s="2"/>
      <c r="QXV175" s="2"/>
      <c r="QXW175" s="2"/>
      <c r="QXX175" s="2"/>
      <c r="QXY175" s="2"/>
      <c r="QXZ175" s="2"/>
      <c r="QYA175" s="2"/>
      <c r="QYB175" s="2"/>
      <c r="QYC175" s="2"/>
      <c r="QYD175" s="2"/>
      <c r="QYE175" s="2"/>
      <c r="QYF175" s="2"/>
      <c r="QYG175" s="2"/>
      <c r="QYH175" s="2"/>
      <c r="QYI175" s="2"/>
      <c r="QYJ175" s="2"/>
      <c r="QYK175" s="2"/>
      <c r="QYL175" s="2"/>
      <c r="QYM175" s="2"/>
      <c r="QYN175" s="2"/>
      <c r="QYO175" s="2"/>
      <c r="QYP175" s="2"/>
      <c r="QYQ175" s="2"/>
      <c r="QYR175" s="2"/>
      <c r="QYS175" s="2"/>
      <c r="QYT175" s="2"/>
      <c r="QYU175" s="2"/>
      <c r="QYV175" s="2"/>
      <c r="QYW175" s="2"/>
      <c r="QYX175" s="2"/>
      <c r="QYY175" s="2"/>
      <c r="QYZ175" s="2"/>
      <c r="QZA175" s="2"/>
      <c r="QZB175" s="2"/>
      <c r="QZC175" s="2"/>
      <c r="QZD175" s="2"/>
      <c r="QZE175" s="2"/>
      <c r="QZF175" s="2"/>
      <c r="QZG175" s="2"/>
      <c r="QZH175" s="2"/>
      <c r="QZI175" s="2"/>
      <c r="QZJ175" s="2"/>
      <c r="QZK175" s="2"/>
      <c r="QZL175" s="2"/>
      <c r="QZM175" s="2"/>
      <c r="QZN175" s="2"/>
      <c r="QZO175" s="2"/>
      <c r="QZP175" s="2"/>
      <c r="QZQ175" s="2"/>
      <c r="QZR175" s="2"/>
      <c r="QZS175" s="2"/>
      <c r="QZT175" s="2"/>
      <c r="QZU175" s="2"/>
      <c r="QZV175" s="2"/>
      <c r="QZW175" s="2"/>
      <c r="QZX175" s="2"/>
      <c r="QZY175" s="2"/>
      <c r="QZZ175" s="2"/>
      <c r="RAA175" s="2"/>
      <c r="RAB175" s="2"/>
      <c r="RAC175" s="2"/>
      <c r="RAD175" s="2"/>
      <c r="RAE175" s="2"/>
      <c r="RAF175" s="2"/>
      <c r="RAG175" s="2"/>
      <c r="RAH175" s="2"/>
      <c r="RAI175" s="2"/>
      <c r="RAJ175" s="2"/>
      <c r="RAK175" s="2"/>
      <c r="RAL175" s="2"/>
      <c r="RAM175" s="2"/>
      <c r="RAN175" s="2"/>
      <c r="RAO175" s="2"/>
      <c r="RAP175" s="2"/>
      <c r="RAQ175" s="2"/>
      <c r="RAR175" s="2"/>
      <c r="RAS175" s="2"/>
      <c r="RAT175" s="2"/>
      <c r="RAU175" s="2"/>
      <c r="RAV175" s="2"/>
      <c r="RAW175" s="2"/>
      <c r="RAX175" s="2"/>
      <c r="RAY175" s="2"/>
      <c r="RAZ175" s="2"/>
      <c r="RBA175" s="2"/>
      <c r="RBB175" s="2"/>
      <c r="RBC175" s="2"/>
      <c r="RBD175" s="2"/>
      <c r="RBE175" s="2"/>
      <c r="RBF175" s="2"/>
      <c r="RBG175" s="2"/>
      <c r="RBH175" s="2"/>
      <c r="RBI175" s="2"/>
      <c r="RBJ175" s="2"/>
      <c r="RBK175" s="2"/>
      <c r="RBL175" s="2"/>
      <c r="RBM175" s="2"/>
      <c r="RBN175" s="2"/>
      <c r="RBO175" s="2"/>
      <c r="RBP175" s="2"/>
      <c r="RBQ175" s="2"/>
      <c r="RBR175" s="2"/>
      <c r="RBS175" s="2"/>
      <c r="RBT175" s="2"/>
      <c r="RBU175" s="2"/>
      <c r="RBV175" s="2"/>
      <c r="RBW175" s="2"/>
      <c r="RBX175" s="2"/>
      <c r="RBY175" s="2"/>
      <c r="RBZ175" s="2"/>
      <c r="RCA175" s="2"/>
      <c r="RCB175" s="2"/>
      <c r="RCC175" s="2"/>
      <c r="RCD175" s="2"/>
      <c r="RCE175" s="2"/>
      <c r="RCF175" s="2"/>
      <c r="RCG175" s="2"/>
      <c r="RCH175" s="2"/>
      <c r="RCI175" s="2"/>
      <c r="RCJ175" s="2"/>
      <c r="RCK175" s="2"/>
      <c r="RCL175" s="2"/>
      <c r="RCM175" s="2"/>
      <c r="RCN175" s="2"/>
      <c r="RCO175" s="2"/>
      <c r="RCP175" s="2"/>
      <c r="RCQ175" s="2"/>
      <c r="RCR175" s="2"/>
      <c r="RCS175" s="2"/>
      <c r="RCT175" s="2"/>
      <c r="RCU175" s="2"/>
      <c r="RCV175" s="2"/>
      <c r="RCW175" s="2"/>
      <c r="RCX175" s="2"/>
      <c r="RCY175" s="2"/>
      <c r="RCZ175" s="2"/>
      <c r="RDA175" s="2"/>
      <c r="RDB175" s="2"/>
      <c r="RDC175" s="2"/>
      <c r="RDD175" s="2"/>
      <c r="RDE175" s="2"/>
      <c r="RDF175" s="2"/>
      <c r="RDG175" s="2"/>
      <c r="RDH175" s="2"/>
      <c r="RDI175" s="2"/>
      <c r="RDJ175" s="2"/>
      <c r="RDK175" s="2"/>
      <c r="RDL175" s="2"/>
      <c r="RDM175" s="2"/>
      <c r="RDN175" s="2"/>
      <c r="RDO175" s="2"/>
      <c r="RDP175" s="2"/>
      <c r="RDQ175" s="2"/>
      <c r="RDR175" s="2"/>
      <c r="RDS175" s="2"/>
      <c r="RDT175" s="2"/>
      <c r="RDU175" s="2"/>
      <c r="RDV175" s="2"/>
      <c r="RDW175" s="2"/>
      <c r="RDX175" s="2"/>
      <c r="RDY175" s="2"/>
      <c r="RDZ175" s="2"/>
      <c r="REA175" s="2"/>
      <c r="REB175" s="2"/>
      <c r="REC175" s="2"/>
      <c r="RED175" s="2"/>
      <c r="REE175" s="2"/>
      <c r="REF175" s="2"/>
      <c r="REG175" s="2"/>
      <c r="REH175" s="2"/>
      <c r="REI175" s="2"/>
      <c r="REJ175" s="2"/>
      <c r="REK175" s="2"/>
      <c r="REL175" s="2"/>
      <c r="REM175" s="2"/>
      <c r="REN175" s="2"/>
      <c r="REO175" s="2"/>
      <c r="REP175" s="2"/>
      <c r="REQ175" s="2"/>
      <c r="RER175" s="2"/>
      <c r="RES175" s="2"/>
      <c r="RET175" s="2"/>
      <c r="REU175" s="2"/>
      <c r="REV175" s="2"/>
      <c r="REW175" s="2"/>
      <c r="REX175" s="2"/>
      <c r="REY175" s="2"/>
      <c r="REZ175" s="2"/>
      <c r="RFA175" s="2"/>
      <c r="RFB175" s="2"/>
      <c r="RFC175" s="2"/>
      <c r="RFD175" s="2"/>
      <c r="RFE175" s="2"/>
      <c r="RFF175" s="2"/>
      <c r="RFG175" s="2"/>
      <c r="RFH175" s="2"/>
      <c r="RFI175" s="2"/>
      <c r="RFJ175" s="2"/>
      <c r="RFK175" s="2"/>
      <c r="RFL175" s="2"/>
      <c r="RFM175" s="2"/>
      <c r="RFN175" s="2"/>
      <c r="RFO175" s="2"/>
      <c r="RFP175" s="2"/>
      <c r="RFQ175" s="2"/>
      <c r="RFR175" s="2"/>
      <c r="RFS175" s="2"/>
      <c r="RFT175" s="2"/>
      <c r="RFU175" s="2"/>
      <c r="RFV175" s="2"/>
      <c r="RFW175" s="2"/>
      <c r="RFX175" s="2"/>
      <c r="RFY175" s="2"/>
      <c r="RFZ175" s="2"/>
      <c r="RGA175" s="2"/>
      <c r="RGB175" s="2"/>
      <c r="RGC175" s="2"/>
      <c r="RGD175" s="2"/>
      <c r="RGE175" s="2"/>
      <c r="RGF175" s="2"/>
      <c r="RGG175" s="2"/>
      <c r="RGH175" s="2"/>
      <c r="RGI175" s="2"/>
      <c r="RGJ175" s="2"/>
      <c r="RGK175" s="2"/>
      <c r="RGL175" s="2"/>
      <c r="RGM175" s="2"/>
      <c r="RGN175" s="2"/>
      <c r="RGO175" s="2"/>
      <c r="RGP175" s="2"/>
      <c r="RGQ175" s="2"/>
      <c r="RGR175" s="2"/>
      <c r="RGS175" s="2"/>
      <c r="RGT175" s="2"/>
      <c r="RGU175" s="2"/>
      <c r="RGV175" s="2"/>
      <c r="RGW175" s="2"/>
      <c r="RGX175" s="2"/>
      <c r="RGY175" s="2"/>
      <c r="RGZ175" s="2"/>
      <c r="RHA175" s="2"/>
      <c r="RHB175" s="2"/>
      <c r="RHC175" s="2"/>
      <c r="RHD175" s="2"/>
      <c r="RHE175" s="2"/>
      <c r="RHF175" s="2"/>
      <c r="RHG175" s="2"/>
      <c r="RHH175" s="2"/>
      <c r="RHI175" s="2"/>
      <c r="RHJ175" s="2"/>
      <c r="RHK175" s="2"/>
      <c r="RHL175" s="2"/>
      <c r="RHM175" s="2"/>
      <c r="RHN175" s="2"/>
      <c r="RHO175" s="2"/>
      <c r="RHP175" s="2"/>
      <c r="RHQ175" s="2"/>
      <c r="RHR175" s="2"/>
      <c r="RHS175" s="2"/>
      <c r="RHT175" s="2"/>
      <c r="RHU175" s="2"/>
      <c r="RHV175" s="2"/>
      <c r="RHW175" s="2"/>
      <c r="RHX175" s="2"/>
      <c r="RHY175" s="2"/>
      <c r="RHZ175" s="2"/>
      <c r="RIA175" s="2"/>
      <c r="RIB175" s="2"/>
      <c r="RIC175" s="2"/>
      <c r="RID175" s="2"/>
      <c r="RIE175" s="2"/>
      <c r="RIF175" s="2"/>
      <c r="RIG175" s="2"/>
      <c r="RIH175" s="2"/>
      <c r="RII175" s="2"/>
      <c r="RIJ175" s="2"/>
      <c r="RIK175" s="2"/>
      <c r="RIL175" s="2"/>
      <c r="RIM175" s="2"/>
      <c r="RIN175" s="2"/>
      <c r="RIO175" s="2"/>
      <c r="RIP175" s="2"/>
      <c r="RIQ175" s="2"/>
      <c r="RIR175" s="2"/>
      <c r="RIS175" s="2"/>
      <c r="RIT175" s="2"/>
      <c r="RIU175" s="2"/>
      <c r="RIV175" s="2"/>
      <c r="RIW175" s="2"/>
      <c r="RIX175" s="2"/>
      <c r="RIY175" s="2"/>
      <c r="RIZ175" s="2"/>
      <c r="RJA175" s="2"/>
      <c r="RJB175" s="2"/>
      <c r="RJC175" s="2"/>
      <c r="RJD175" s="2"/>
      <c r="RJE175" s="2"/>
      <c r="RJF175" s="2"/>
      <c r="RJG175" s="2"/>
      <c r="RJH175" s="2"/>
      <c r="RJI175" s="2"/>
      <c r="RJJ175" s="2"/>
      <c r="RJK175" s="2"/>
      <c r="RJL175" s="2"/>
      <c r="RJM175" s="2"/>
      <c r="RJN175" s="2"/>
      <c r="RJO175" s="2"/>
      <c r="RJP175" s="2"/>
      <c r="RJQ175" s="2"/>
      <c r="RJR175" s="2"/>
      <c r="RJS175" s="2"/>
      <c r="RJT175" s="2"/>
      <c r="RJU175" s="2"/>
      <c r="RJV175" s="2"/>
      <c r="RJW175" s="2"/>
      <c r="RJX175" s="2"/>
      <c r="RJY175" s="2"/>
      <c r="RJZ175" s="2"/>
      <c r="RKA175" s="2"/>
      <c r="RKB175" s="2"/>
      <c r="RKC175" s="2"/>
      <c r="RKD175" s="2"/>
      <c r="RKE175" s="2"/>
      <c r="RKF175" s="2"/>
      <c r="RKG175" s="2"/>
      <c r="RKH175" s="2"/>
      <c r="RKI175" s="2"/>
      <c r="RKJ175" s="2"/>
      <c r="RKK175" s="2"/>
      <c r="RKL175" s="2"/>
      <c r="RKM175" s="2"/>
      <c r="RKN175" s="2"/>
      <c r="RKO175" s="2"/>
      <c r="RKP175" s="2"/>
      <c r="RKQ175" s="2"/>
      <c r="RKR175" s="2"/>
      <c r="RKS175" s="2"/>
      <c r="RKT175" s="2"/>
      <c r="RKU175" s="2"/>
      <c r="RKV175" s="2"/>
      <c r="RKW175" s="2"/>
      <c r="RKX175" s="2"/>
      <c r="RKY175" s="2"/>
      <c r="RKZ175" s="2"/>
      <c r="RLA175" s="2"/>
      <c r="RLB175" s="2"/>
      <c r="RLC175" s="2"/>
      <c r="RLD175" s="2"/>
      <c r="RLE175" s="2"/>
      <c r="RLF175" s="2"/>
      <c r="RLG175" s="2"/>
      <c r="RLH175" s="2"/>
      <c r="RLI175" s="2"/>
      <c r="RLJ175" s="2"/>
      <c r="RLK175" s="2"/>
      <c r="RLL175" s="2"/>
      <c r="RLM175" s="2"/>
      <c r="RLN175" s="2"/>
      <c r="RLO175" s="2"/>
      <c r="RLP175" s="2"/>
      <c r="RLQ175" s="2"/>
      <c r="RLR175" s="2"/>
      <c r="RLS175" s="2"/>
      <c r="RLT175" s="2"/>
      <c r="RLU175" s="2"/>
      <c r="RLV175" s="2"/>
      <c r="RLW175" s="2"/>
      <c r="RLX175" s="2"/>
      <c r="RLY175" s="2"/>
      <c r="RLZ175" s="2"/>
      <c r="RMA175" s="2"/>
      <c r="RMB175" s="2"/>
      <c r="RMC175" s="2"/>
      <c r="RMD175" s="2"/>
      <c r="RME175" s="2"/>
      <c r="RMF175" s="2"/>
      <c r="RMG175" s="2"/>
      <c r="RMH175" s="2"/>
      <c r="RMI175" s="2"/>
      <c r="RMJ175" s="2"/>
      <c r="RMK175" s="2"/>
      <c r="RML175" s="2"/>
      <c r="RMM175" s="2"/>
      <c r="RMN175" s="2"/>
      <c r="RMO175" s="2"/>
      <c r="RMP175" s="2"/>
      <c r="RMQ175" s="2"/>
      <c r="RMR175" s="2"/>
      <c r="RMS175" s="2"/>
      <c r="RMT175" s="2"/>
      <c r="RMU175" s="2"/>
      <c r="RMV175" s="2"/>
      <c r="RMW175" s="2"/>
      <c r="RMX175" s="2"/>
      <c r="RMY175" s="2"/>
      <c r="RMZ175" s="2"/>
      <c r="RNA175" s="2"/>
      <c r="RNB175" s="2"/>
      <c r="RNC175" s="2"/>
      <c r="RND175" s="2"/>
      <c r="RNE175" s="2"/>
      <c r="RNF175" s="2"/>
      <c r="RNG175" s="2"/>
      <c r="RNH175" s="2"/>
      <c r="RNI175" s="2"/>
      <c r="RNJ175" s="2"/>
      <c r="RNK175" s="2"/>
      <c r="RNL175" s="2"/>
      <c r="RNM175" s="2"/>
      <c r="RNN175" s="2"/>
      <c r="RNO175" s="2"/>
      <c r="RNP175" s="2"/>
      <c r="RNQ175" s="2"/>
      <c r="RNR175" s="2"/>
      <c r="RNS175" s="2"/>
      <c r="RNT175" s="2"/>
      <c r="RNU175" s="2"/>
      <c r="RNV175" s="2"/>
      <c r="RNW175" s="2"/>
      <c r="RNX175" s="2"/>
      <c r="RNY175" s="2"/>
      <c r="RNZ175" s="2"/>
      <c r="ROA175" s="2"/>
      <c r="ROB175" s="2"/>
      <c r="ROC175" s="2"/>
      <c r="ROD175" s="2"/>
      <c r="ROE175" s="2"/>
      <c r="ROF175" s="2"/>
      <c r="ROG175" s="2"/>
      <c r="ROH175" s="2"/>
      <c r="ROI175" s="2"/>
      <c r="ROJ175" s="2"/>
      <c r="ROK175" s="2"/>
      <c r="ROL175" s="2"/>
      <c r="ROM175" s="2"/>
      <c r="RON175" s="2"/>
      <c r="ROO175" s="2"/>
      <c r="ROP175" s="2"/>
      <c r="ROQ175" s="2"/>
      <c r="ROR175" s="2"/>
      <c r="ROS175" s="2"/>
      <c r="ROT175" s="2"/>
      <c r="ROU175" s="2"/>
      <c r="ROV175" s="2"/>
      <c r="ROW175" s="2"/>
      <c r="ROX175" s="2"/>
      <c r="ROY175" s="2"/>
      <c r="ROZ175" s="2"/>
      <c r="RPA175" s="2"/>
      <c r="RPB175" s="2"/>
      <c r="RPC175" s="2"/>
      <c r="RPD175" s="2"/>
      <c r="RPE175" s="2"/>
      <c r="RPF175" s="2"/>
      <c r="RPG175" s="2"/>
      <c r="RPH175" s="2"/>
      <c r="RPI175" s="2"/>
      <c r="RPJ175" s="2"/>
      <c r="RPK175" s="2"/>
      <c r="RPL175" s="2"/>
      <c r="RPM175" s="2"/>
      <c r="RPN175" s="2"/>
      <c r="RPO175" s="2"/>
      <c r="RPP175" s="2"/>
      <c r="RPQ175" s="2"/>
      <c r="RPR175" s="2"/>
      <c r="RPS175" s="2"/>
      <c r="RPT175" s="2"/>
      <c r="RPU175" s="2"/>
      <c r="RPV175" s="2"/>
      <c r="RPW175" s="2"/>
      <c r="RPX175" s="2"/>
      <c r="RPY175" s="2"/>
      <c r="RPZ175" s="2"/>
      <c r="RQA175" s="2"/>
      <c r="RQB175" s="2"/>
      <c r="RQC175" s="2"/>
      <c r="RQD175" s="2"/>
      <c r="RQE175" s="2"/>
      <c r="RQF175" s="2"/>
      <c r="RQG175" s="2"/>
      <c r="RQH175" s="2"/>
      <c r="RQI175" s="2"/>
      <c r="RQJ175" s="2"/>
      <c r="RQK175" s="2"/>
      <c r="RQL175" s="2"/>
      <c r="RQM175" s="2"/>
      <c r="RQN175" s="2"/>
      <c r="RQO175" s="2"/>
      <c r="RQP175" s="2"/>
      <c r="RQQ175" s="2"/>
      <c r="RQR175" s="2"/>
      <c r="RQS175" s="2"/>
      <c r="RQT175" s="2"/>
      <c r="RQU175" s="2"/>
      <c r="RQV175" s="2"/>
      <c r="RQW175" s="2"/>
      <c r="RQX175" s="2"/>
      <c r="RQY175" s="2"/>
      <c r="RQZ175" s="2"/>
      <c r="RRA175" s="2"/>
      <c r="RRB175" s="2"/>
      <c r="RRC175" s="2"/>
      <c r="RRD175" s="2"/>
      <c r="RRE175" s="2"/>
      <c r="RRF175" s="2"/>
      <c r="RRG175" s="2"/>
      <c r="RRH175" s="2"/>
      <c r="RRI175" s="2"/>
      <c r="RRJ175" s="2"/>
      <c r="RRK175" s="2"/>
      <c r="RRL175" s="2"/>
      <c r="RRM175" s="2"/>
      <c r="RRN175" s="2"/>
      <c r="RRO175" s="2"/>
      <c r="RRP175" s="2"/>
      <c r="RRQ175" s="2"/>
      <c r="RRR175" s="2"/>
      <c r="RRS175" s="2"/>
      <c r="RRT175" s="2"/>
      <c r="RRU175" s="2"/>
      <c r="RRV175" s="2"/>
      <c r="RRW175" s="2"/>
      <c r="RRX175" s="2"/>
      <c r="RRY175" s="2"/>
      <c r="RRZ175" s="2"/>
      <c r="RSA175" s="2"/>
      <c r="RSB175" s="2"/>
      <c r="RSC175" s="2"/>
      <c r="RSD175" s="2"/>
      <c r="RSE175" s="2"/>
      <c r="RSF175" s="2"/>
      <c r="RSG175" s="2"/>
      <c r="RSH175" s="2"/>
      <c r="RSI175" s="2"/>
      <c r="RSJ175" s="2"/>
      <c r="RSK175" s="2"/>
      <c r="RSL175" s="2"/>
      <c r="RSM175" s="2"/>
      <c r="RSN175" s="2"/>
      <c r="RSO175" s="2"/>
      <c r="RSP175" s="2"/>
      <c r="RSQ175" s="2"/>
      <c r="RSR175" s="2"/>
      <c r="RSS175" s="2"/>
      <c r="RST175" s="2"/>
      <c r="RSU175" s="2"/>
      <c r="RSV175" s="2"/>
      <c r="RSW175" s="2"/>
      <c r="RSX175" s="2"/>
      <c r="RSY175" s="2"/>
      <c r="RSZ175" s="2"/>
      <c r="RTA175" s="2"/>
      <c r="RTB175" s="2"/>
      <c r="RTC175" s="2"/>
      <c r="RTD175" s="2"/>
      <c r="RTE175" s="2"/>
      <c r="RTF175" s="2"/>
      <c r="RTG175" s="2"/>
      <c r="RTH175" s="2"/>
      <c r="RTI175" s="2"/>
      <c r="RTJ175" s="2"/>
      <c r="RTK175" s="2"/>
      <c r="RTL175" s="2"/>
      <c r="RTM175" s="2"/>
      <c r="RTN175" s="2"/>
      <c r="RTO175" s="2"/>
      <c r="RTP175" s="2"/>
      <c r="RTQ175" s="2"/>
      <c r="RTR175" s="2"/>
      <c r="RTS175" s="2"/>
      <c r="RTT175" s="2"/>
      <c r="RTU175" s="2"/>
      <c r="RTV175" s="2"/>
      <c r="RTW175" s="2"/>
      <c r="RTX175" s="2"/>
      <c r="RTY175" s="2"/>
      <c r="RTZ175" s="2"/>
      <c r="RUA175" s="2"/>
      <c r="RUB175" s="2"/>
      <c r="RUC175" s="2"/>
      <c r="RUD175" s="2"/>
      <c r="RUE175" s="2"/>
      <c r="RUF175" s="2"/>
      <c r="RUG175" s="2"/>
      <c r="RUH175" s="2"/>
      <c r="RUI175" s="2"/>
      <c r="RUJ175" s="2"/>
      <c r="RUK175" s="2"/>
      <c r="RUL175" s="2"/>
      <c r="RUM175" s="2"/>
      <c r="RUN175" s="2"/>
      <c r="RUO175" s="2"/>
      <c r="RUP175" s="2"/>
      <c r="RUQ175" s="2"/>
      <c r="RUR175" s="2"/>
      <c r="RUS175" s="2"/>
      <c r="RUT175" s="2"/>
      <c r="RUU175" s="2"/>
      <c r="RUV175" s="2"/>
      <c r="RUW175" s="2"/>
      <c r="RUX175" s="2"/>
      <c r="RUY175" s="2"/>
      <c r="RUZ175" s="2"/>
      <c r="RVA175" s="2"/>
      <c r="RVB175" s="2"/>
      <c r="RVC175" s="2"/>
      <c r="RVD175" s="2"/>
      <c r="RVE175" s="2"/>
      <c r="RVF175" s="2"/>
      <c r="RVG175" s="2"/>
      <c r="RVH175" s="2"/>
      <c r="RVI175" s="2"/>
      <c r="RVJ175" s="2"/>
      <c r="RVK175" s="2"/>
      <c r="RVL175" s="2"/>
      <c r="RVM175" s="2"/>
      <c r="RVN175" s="2"/>
      <c r="RVO175" s="2"/>
      <c r="RVP175" s="2"/>
      <c r="RVQ175" s="2"/>
      <c r="RVR175" s="2"/>
      <c r="RVS175" s="2"/>
      <c r="RVT175" s="2"/>
      <c r="RVU175" s="2"/>
      <c r="RVV175" s="2"/>
      <c r="RVW175" s="2"/>
      <c r="RVX175" s="2"/>
      <c r="RVY175" s="2"/>
      <c r="RVZ175" s="2"/>
      <c r="RWA175" s="2"/>
      <c r="RWB175" s="2"/>
      <c r="RWC175" s="2"/>
      <c r="RWD175" s="2"/>
      <c r="RWE175" s="2"/>
      <c r="RWF175" s="2"/>
      <c r="RWG175" s="2"/>
      <c r="RWH175" s="2"/>
      <c r="RWI175" s="2"/>
      <c r="RWJ175" s="2"/>
      <c r="RWK175" s="2"/>
      <c r="RWL175" s="2"/>
      <c r="RWM175" s="2"/>
      <c r="RWN175" s="2"/>
      <c r="RWO175" s="2"/>
      <c r="RWP175" s="2"/>
      <c r="RWQ175" s="2"/>
      <c r="RWR175" s="2"/>
      <c r="RWS175" s="2"/>
      <c r="RWT175" s="2"/>
      <c r="RWU175" s="2"/>
      <c r="RWV175" s="2"/>
      <c r="RWW175" s="2"/>
      <c r="RWX175" s="2"/>
      <c r="RWY175" s="2"/>
      <c r="RWZ175" s="2"/>
      <c r="RXA175" s="2"/>
      <c r="RXB175" s="2"/>
      <c r="RXC175" s="2"/>
      <c r="RXD175" s="2"/>
      <c r="RXE175" s="2"/>
      <c r="RXF175" s="2"/>
      <c r="RXG175" s="2"/>
      <c r="RXH175" s="2"/>
      <c r="RXI175" s="2"/>
      <c r="RXJ175" s="2"/>
      <c r="RXK175" s="2"/>
      <c r="RXL175" s="2"/>
      <c r="RXM175" s="2"/>
      <c r="RXN175" s="2"/>
      <c r="RXO175" s="2"/>
      <c r="RXP175" s="2"/>
      <c r="RXQ175" s="2"/>
      <c r="RXR175" s="2"/>
      <c r="RXS175" s="2"/>
      <c r="RXT175" s="2"/>
      <c r="RXU175" s="2"/>
      <c r="RXV175" s="2"/>
      <c r="RXW175" s="2"/>
      <c r="RXX175" s="2"/>
      <c r="RXY175" s="2"/>
      <c r="RXZ175" s="2"/>
      <c r="RYA175" s="2"/>
      <c r="RYB175" s="2"/>
      <c r="RYC175" s="2"/>
      <c r="RYD175" s="2"/>
      <c r="RYE175" s="2"/>
      <c r="RYF175" s="2"/>
      <c r="RYG175" s="2"/>
      <c r="RYH175" s="2"/>
      <c r="RYI175" s="2"/>
      <c r="RYJ175" s="2"/>
      <c r="RYK175" s="2"/>
      <c r="RYL175" s="2"/>
      <c r="RYM175" s="2"/>
      <c r="RYN175" s="2"/>
      <c r="RYO175" s="2"/>
      <c r="RYP175" s="2"/>
      <c r="RYQ175" s="2"/>
      <c r="RYR175" s="2"/>
      <c r="RYS175" s="2"/>
      <c r="RYT175" s="2"/>
      <c r="RYU175" s="2"/>
      <c r="RYV175" s="2"/>
      <c r="RYW175" s="2"/>
      <c r="RYX175" s="2"/>
      <c r="RYY175" s="2"/>
      <c r="RYZ175" s="2"/>
      <c r="RZA175" s="2"/>
      <c r="RZB175" s="2"/>
      <c r="RZC175" s="2"/>
      <c r="RZD175" s="2"/>
      <c r="RZE175" s="2"/>
      <c r="RZF175" s="2"/>
      <c r="RZG175" s="2"/>
      <c r="RZH175" s="2"/>
      <c r="RZI175" s="2"/>
      <c r="RZJ175" s="2"/>
      <c r="RZK175" s="2"/>
      <c r="RZL175" s="2"/>
      <c r="RZM175" s="2"/>
      <c r="RZN175" s="2"/>
      <c r="RZO175" s="2"/>
      <c r="RZP175" s="2"/>
      <c r="RZQ175" s="2"/>
      <c r="RZR175" s="2"/>
      <c r="RZS175" s="2"/>
      <c r="RZT175" s="2"/>
      <c r="RZU175" s="2"/>
      <c r="RZV175" s="2"/>
      <c r="RZW175" s="2"/>
      <c r="RZX175" s="2"/>
      <c r="RZY175" s="2"/>
      <c r="RZZ175" s="2"/>
      <c r="SAA175" s="2"/>
      <c r="SAB175" s="2"/>
      <c r="SAC175" s="2"/>
      <c r="SAD175" s="2"/>
      <c r="SAE175" s="2"/>
      <c r="SAF175" s="2"/>
      <c r="SAG175" s="2"/>
      <c r="SAH175" s="2"/>
      <c r="SAI175" s="2"/>
      <c r="SAJ175" s="2"/>
      <c r="SAK175" s="2"/>
      <c r="SAL175" s="2"/>
      <c r="SAM175" s="2"/>
      <c r="SAN175" s="2"/>
      <c r="SAO175" s="2"/>
      <c r="SAP175" s="2"/>
      <c r="SAQ175" s="2"/>
      <c r="SAR175" s="2"/>
      <c r="SAS175" s="2"/>
      <c r="SAT175" s="2"/>
      <c r="SAU175" s="2"/>
      <c r="SAV175" s="2"/>
      <c r="SAW175" s="2"/>
      <c r="SAX175" s="2"/>
      <c r="SAY175" s="2"/>
      <c r="SAZ175" s="2"/>
      <c r="SBA175" s="2"/>
      <c r="SBB175" s="2"/>
      <c r="SBC175" s="2"/>
      <c r="SBD175" s="2"/>
      <c r="SBE175" s="2"/>
      <c r="SBF175" s="2"/>
      <c r="SBG175" s="2"/>
      <c r="SBH175" s="2"/>
      <c r="SBI175" s="2"/>
      <c r="SBJ175" s="2"/>
      <c r="SBK175" s="2"/>
      <c r="SBL175" s="2"/>
      <c r="SBM175" s="2"/>
      <c r="SBN175" s="2"/>
      <c r="SBO175" s="2"/>
      <c r="SBP175" s="2"/>
      <c r="SBQ175" s="2"/>
      <c r="SBR175" s="2"/>
      <c r="SBS175" s="2"/>
      <c r="SBT175" s="2"/>
      <c r="SBU175" s="2"/>
      <c r="SBV175" s="2"/>
      <c r="SBW175" s="2"/>
      <c r="SBX175" s="2"/>
      <c r="SBY175" s="2"/>
      <c r="SBZ175" s="2"/>
      <c r="SCA175" s="2"/>
      <c r="SCB175" s="2"/>
      <c r="SCC175" s="2"/>
      <c r="SCD175" s="2"/>
      <c r="SCE175" s="2"/>
      <c r="SCF175" s="2"/>
      <c r="SCG175" s="2"/>
      <c r="SCH175" s="2"/>
      <c r="SCI175" s="2"/>
      <c r="SCJ175" s="2"/>
      <c r="SCK175" s="2"/>
      <c r="SCL175" s="2"/>
      <c r="SCM175" s="2"/>
      <c r="SCN175" s="2"/>
      <c r="SCO175" s="2"/>
      <c r="SCP175" s="2"/>
      <c r="SCQ175" s="2"/>
      <c r="SCR175" s="2"/>
      <c r="SCS175" s="2"/>
      <c r="SCT175" s="2"/>
      <c r="SCU175" s="2"/>
      <c r="SCV175" s="2"/>
      <c r="SCW175" s="2"/>
      <c r="SCX175" s="2"/>
      <c r="SCY175" s="2"/>
      <c r="SCZ175" s="2"/>
      <c r="SDA175" s="2"/>
      <c r="SDB175" s="2"/>
      <c r="SDC175" s="2"/>
      <c r="SDD175" s="2"/>
      <c r="SDE175" s="2"/>
      <c r="SDF175" s="2"/>
      <c r="SDG175" s="2"/>
      <c r="SDH175" s="2"/>
      <c r="SDI175" s="2"/>
      <c r="SDJ175" s="2"/>
      <c r="SDK175" s="2"/>
      <c r="SDL175" s="2"/>
      <c r="SDM175" s="2"/>
      <c r="SDN175" s="2"/>
      <c r="SDO175" s="2"/>
      <c r="SDP175" s="2"/>
      <c r="SDQ175" s="2"/>
      <c r="SDR175" s="2"/>
      <c r="SDS175" s="2"/>
      <c r="SDT175" s="2"/>
      <c r="SDU175" s="2"/>
      <c r="SDV175" s="2"/>
      <c r="SDW175" s="2"/>
      <c r="SDX175" s="2"/>
      <c r="SDY175" s="2"/>
      <c r="SDZ175" s="2"/>
      <c r="SEA175" s="2"/>
      <c r="SEB175" s="2"/>
      <c r="SEC175" s="2"/>
      <c r="SED175" s="2"/>
      <c r="SEE175" s="2"/>
      <c r="SEF175" s="2"/>
      <c r="SEG175" s="2"/>
      <c r="SEH175" s="2"/>
      <c r="SEI175" s="2"/>
      <c r="SEJ175" s="2"/>
      <c r="SEK175" s="2"/>
      <c r="SEL175" s="2"/>
      <c r="SEM175" s="2"/>
      <c r="SEN175" s="2"/>
      <c r="SEO175" s="2"/>
      <c r="SEP175" s="2"/>
      <c r="SEQ175" s="2"/>
      <c r="SER175" s="2"/>
      <c r="SES175" s="2"/>
      <c r="SET175" s="2"/>
      <c r="SEU175" s="2"/>
      <c r="SEV175" s="2"/>
      <c r="SEW175" s="2"/>
      <c r="SEX175" s="2"/>
      <c r="SEY175" s="2"/>
      <c r="SEZ175" s="2"/>
      <c r="SFA175" s="2"/>
      <c r="SFB175" s="2"/>
      <c r="SFC175" s="2"/>
      <c r="SFD175" s="2"/>
      <c r="SFE175" s="2"/>
      <c r="SFF175" s="2"/>
      <c r="SFG175" s="2"/>
      <c r="SFH175" s="2"/>
      <c r="SFI175" s="2"/>
      <c r="SFJ175" s="2"/>
      <c r="SFK175" s="2"/>
      <c r="SFL175" s="2"/>
      <c r="SFM175" s="2"/>
      <c r="SFN175" s="2"/>
      <c r="SFO175" s="2"/>
      <c r="SFP175" s="2"/>
      <c r="SFQ175" s="2"/>
      <c r="SFR175" s="2"/>
      <c r="SFS175" s="2"/>
      <c r="SFT175" s="2"/>
      <c r="SFU175" s="2"/>
      <c r="SFV175" s="2"/>
      <c r="SFW175" s="2"/>
      <c r="SFX175" s="2"/>
      <c r="SFY175" s="2"/>
      <c r="SFZ175" s="2"/>
      <c r="SGA175" s="2"/>
      <c r="SGB175" s="2"/>
      <c r="SGC175" s="2"/>
      <c r="SGD175" s="2"/>
      <c r="SGE175" s="2"/>
      <c r="SGF175" s="2"/>
      <c r="SGG175" s="2"/>
      <c r="SGH175" s="2"/>
      <c r="SGI175" s="2"/>
      <c r="SGJ175" s="2"/>
      <c r="SGK175" s="2"/>
      <c r="SGL175" s="2"/>
      <c r="SGM175" s="2"/>
      <c r="SGN175" s="2"/>
      <c r="SGO175" s="2"/>
      <c r="SGP175" s="2"/>
      <c r="SGQ175" s="2"/>
      <c r="SGR175" s="2"/>
      <c r="SGS175" s="2"/>
      <c r="SGT175" s="2"/>
      <c r="SGU175" s="2"/>
      <c r="SGV175" s="2"/>
      <c r="SGW175" s="2"/>
      <c r="SGX175" s="2"/>
      <c r="SGY175" s="2"/>
      <c r="SGZ175" s="2"/>
      <c r="SHA175" s="2"/>
      <c r="SHB175" s="2"/>
      <c r="SHC175" s="2"/>
      <c r="SHD175" s="2"/>
      <c r="SHE175" s="2"/>
      <c r="SHF175" s="2"/>
      <c r="SHG175" s="2"/>
      <c r="SHH175" s="2"/>
      <c r="SHI175" s="2"/>
      <c r="SHJ175" s="2"/>
      <c r="SHK175" s="2"/>
      <c r="SHL175" s="2"/>
      <c r="SHM175" s="2"/>
      <c r="SHN175" s="2"/>
      <c r="SHO175" s="2"/>
      <c r="SHP175" s="2"/>
      <c r="SHQ175" s="2"/>
      <c r="SHR175" s="2"/>
      <c r="SHS175" s="2"/>
      <c r="SHT175" s="2"/>
      <c r="SHU175" s="2"/>
      <c r="SHV175" s="2"/>
      <c r="SHW175" s="2"/>
      <c r="SHX175" s="2"/>
      <c r="SHY175" s="2"/>
      <c r="SHZ175" s="2"/>
      <c r="SIA175" s="2"/>
      <c r="SIB175" s="2"/>
      <c r="SIC175" s="2"/>
      <c r="SID175" s="2"/>
      <c r="SIE175" s="2"/>
      <c r="SIF175" s="2"/>
      <c r="SIG175" s="2"/>
      <c r="SIH175" s="2"/>
      <c r="SII175" s="2"/>
      <c r="SIJ175" s="2"/>
      <c r="SIK175" s="2"/>
      <c r="SIL175" s="2"/>
      <c r="SIM175" s="2"/>
      <c r="SIN175" s="2"/>
      <c r="SIO175" s="2"/>
      <c r="SIP175" s="2"/>
      <c r="SIQ175" s="2"/>
      <c r="SIR175" s="2"/>
      <c r="SIS175" s="2"/>
      <c r="SIT175" s="2"/>
      <c r="SIU175" s="2"/>
      <c r="SIV175" s="2"/>
      <c r="SIW175" s="2"/>
      <c r="SIX175" s="2"/>
      <c r="SIY175" s="2"/>
      <c r="SIZ175" s="2"/>
      <c r="SJA175" s="2"/>
      <c r="SJB175" s="2"/>
      <c r="SJC175" s="2"/>
      <c r="SJD175" s="2"/>
      <c r="SJE175" s="2"/>
      <c r="SJF175" s="2"/>
      <c r="SJG175" s="2"/>
      <c r="SJH175" s="2"/>
      <c r="SJI175" s="2"/>
      <c r="SJJ175" s="2"/>
      <c r="SJK175" s="2"/>
      <c r="SJL175" s="2"/>
      <c r="SJM175" s="2"/>
      <c r="SJN175" s="2"/>
      <c r="SJO175" s="2"/>
      <c r="SJP175" s="2"/>
      <c r="SJQ175" s="2"/>
      <c r="SJR175" s="2"/>
      <c r="SJS175" s="2"/>
      <c r="SJT175" s="2"/>
      <c r="SJU175" s="2"/>
      <c r="SJV175" s="2"/>
      <c r="SJW175" s="2"/>
      <c r="SJX175" s="2"/>
      <c r="SJY175" s="2"/>
      <c r="SJZ175" s="2"/>
      <c r="SKA175" s="2"/>
      <c r="SKB175" s="2"/>
      <c r="SKC175" s="2"/>
      <c r="SKD175" s="2"/>
      <c r="SKE175" s="2"/>
      <c r="SKF175" s="2"/>
      <c r="SKG175" s="2"/>
      <c r="SKH175" s="2"/>
      <c r="SKI175" s="2"/>
      <c r="SKJ175" s="2"/>
      <c r="SKK175" s="2"/>
      <c r="SKL175" s="2"/>
      <c r="SKM175" s="2"/>
      <c r="SKN175" s="2"/>
      <c r="SKO175" s="2"/>
      <c r="SKP175" s="2"/>
      <c r="SKQ175" s="2"/>
      <c r="SKR175" s="2"/>
      <c r="SKS175" s="2"/>
      <c r="SKT175" s="2"/>
      <c r="SKU175" s="2"/>
      <c r="SKV175" s="2"/>
      <c r="SKW175" s="2"/>
      <c r="SKX175" s="2"/>
      <c r="SKY175" s="2"/>
      <c r="SKZ175" s="2"/>
      <c r="SLA175" s="2"/>
      <c r="SLB175" s="2"/>
      <c r="SLC175" s="2"/>
      <c r="SLD175" s="2"/>
      <c r="SLE175" s="2"/>
      <c r="SLF175" s="2"/>
      <c r="SLG175" s="2"/>
      <c r="SLH175" s="2"/>
      <c r="SLI175" s="2"/>
      <c r="SLJ175" s="2"/>
      <c r="SLK175" s="2"/>
      <c r="SLL175" s="2"/>
      <c r="SLM175" s="2"/>
      <c r="SLN175" s="2"/>
      <c r="SLO175" s="2"/>
      <c r="SLP175" s="2"/>
      <c r="SLQ175" s="2"/>
      <c r="SLR175" s="2"/>
      <c r="SLS175" s="2"/>
      <c r="SLT175" s="2"/>
      <c r="SLU175" s="2"/>
      <c r="SLV175" s="2"/>
      <c r="SLW175" s="2"/>
      <c r="SLX175" s="2"/>
      <c r="SLY175" s="2"/>
      <c r="SLZ175" s="2"/>
      <c r="SMA175" s="2"/>
      <c r="SMB175" s="2"/>
      <c r="SMC175" s="2"/>
      <c r="SMD175" s="2"/>
      <c r="SME175" s="2"/>
      <c r="SMF175" s="2"/>
      <c r="SMG175" s="2"/>
      <c r="SMH175" s="2"/>
      <c r="SMI175" s="2"/>
      <c r="SMJ175" s="2"/>
      <c r="SMK175" s="2"/>
      <c r="SML175" s="2"/>
      <c r="SMM175" s="2"/>
      <c r="SMN175" s="2"/>
      <c r="SMO175" s="2"/>
      <c r="SMP175" s="2"/>
      <c r="SMQ175" s="2"/>
      <c r="SMR175" s="2"/>
      <c r="SMS175" s="2"/>
      <c r="SMT175" s="2"/>
      <c r="SMU175" s="2"/>
      <c r="SMV175" s="2"/>
      <c r="SMW175" s="2"/>
      <c r="SMX175" s="2"/>
      <c r="SMY175" s="2"/>
      <c r="SMZ175" s="2"/>
      <c r="SNA175" s="2"/>
      <c r="SNB175" s="2"/>
      <c r="SNC175" s="2"/>
      <c r="SND175" s="2"/>
      <c r="SNE175" s="2"/>
      <c r="SNF175" s="2"/>
      <c r="SNG175" s="2"/>
      <c r="SNH175" s="2"/>
      <c r="SNI175" s="2"/>
      <c r="SNJ175" s="2"/>
      <c r="SNK175" s="2"/>
      <c r="SNL175" s="2"/>
      <c r="SNM175" s="2"/>
      <c r="SNN175" s="2"/>
      <c r="SNO175" s="2"/>
      <c r="SNP175" s="2"/>
      <c r="SNQ175" s="2"/>
      <c r="SNR175" s="2"/>
      <c r="SNS175" s="2"/>
      <c r="SNT175" s="2"/>
      <c r="SNU175" s="2"/>
      <c r="SNV175" s="2"/>
      <c r="SNW175" s="2"/>
      <c r="SNX175" s="2"/>
      <c r="SNY175" s="2"/>
      <c r="SNZ175" s="2"/>
      <c r="SOA175" s="2"/>
      <c r="SOB175" s="2"/>
      <c r="SOC175" s="2"/>
      <c r="SOD175" s="2"/>
      <c r="SOE175" s="2"/>
      <c r="SOF175" s="2"/>
      <c r="SOG175" s="2"/>
      <c r="SOH175" s="2"/>
      <c r="SOI175" s="2"/>
      <c r="SOJ175" s="2"/>
      <c r="SOK175" s="2"/>
      <c r="SOL175" s="2"/>
      <c r="SOM175" s="2"/>
      <c r="SON175" s="2"/>
      <c r="SOO175" s="2"/>
      <c r="SOP175" s="2"/>
      <c r="SOQ175" s="2"/>
      <c r="SOR175" s="2"/>
      <c r="SOS175" s="2"/>
      <c r="SOT175" s="2"/>
      <c r="SOU175" s="2"/>
      <c r="SOV175" s="2"/>
      <c r="SOW175" s="2"/>
      <c r="SOX175" s="2"/>
      <c r="SOY175" s="2"/>
      <c r="SOZ175" s="2"/>
      <c r="SPA175" s="2"/>
      <c r="SPB175" s="2"/>
      <c r="SPC175" s="2"/>
      <c r="SPD175" s="2"/>
      <c r="SPE175" s="2"/>
      <c r="SPF175" s="2"/>
      <c r="SPG175" s="2"/>
      <c r="SPH175" s="2"/>
      <c r="SPI175" s="2"/>
      <c r="SPJ175" s="2"/>
      <c r="SPK175" s="2"/>
      <c r="SPL175" s="2"/>
      <c r="SPM175" s="2"/>
      <c r="SPN175" s="2"/>
      <c r="SPO175" s="2"/>
      <c r="SPP175" s="2"/>
      <c r="SPQ175" s="2"/>
      <c r="SPR175" s="2"/>
      <c r="SPS175" s="2"/>
      <c r="SPT175" s="2"/>
      <c r="SPU175" s="2"/>
      <c r="SPV175" s="2"/>
      <c r="SPW175" s="2"/>
      <c r="SPX175" s="2"/>
      <c r="SPY175" s="2"/>
      <c r="SPZ175" s="2"/>
      <c r="SQA175" s="2"/>
      <c r="SQB175" s="2"/>
      <c r="SQC175" s="2"/>
      <c r="SQD175" s="2"/>
      <c r="SQE175" s="2"/>
      <c r="SQF175" s="2"/>
      <c r="SQG175" s="2"/>
      <c r="SQH175" s="2"/>
      <c r="SQI175" s="2"/>
      <c r="SQJ175" s="2"/>
      <c r="SQK175" s="2"/>
      <c r="SQL175" s="2"/>
      <c r="SQM175" s="2"/>
      <c r="SQN175" s="2"/>
      <c r="SQO175" s="2"/>
      <c r="SQP175" s="2"/>
      <c r="SQQ175" s="2"/>
      <c r="SQR175" s="2"/>
      <c r="SQS175" s="2"/>
      <c r="SQT175" s="2"/>
      <c r="SQU175" s="2"/>
      <c r="SQV175" s="2"/>
      <c r="SQW175" s="2"/>
      <c r="SQX175" s="2"/>
      <c r="SQY175" s="2"/>
      <c r="SQZ175" s="2"/>
      <c r="SRA175" s="2"/>
      <c r="SRB175" s="2"/>
      <c r="SRC175" s="2"/>
      <c r="SRD175" s="2"/>
      <c r="SRE175" s="2"/>
      <c r="SRF175" s="2"/>
      <c r="SRG175" s="2"/>
      <c r="SRH175" s="2"/>
      <c r="SRI175" s="2"/>
      <c r="SRJ175" s="2"/>
      <c r="SRK175" s="2"/>
      <c r="SRL175" s="2"/>
      <c r="SRM175" s="2"/>
      <c r="SRN175" s="2"/>
      <c r="SRO175" s="2"/>
      <c r="SRP175" s="2"/>
      <c r="SRQ175" s="2"/>
      <c r="SRR175" s="2"/>
      <c r="SRS175" s="2"/>
      <c r="SRT175" s="2"/>
      <c r="SRU175" s="2"/>
      <c r="SRV175" s="2"/>
      <c r="SRW175" s="2"/>
      <c r="SRX175" s="2"/>
      <c r="SRY175" s="2"/>
      <c r="SRZ175" s="2"/>
      <c r="SSA175" s="2"/>
      <c r="SSB175" s="2"/>
      <c r="SSC175" s="2"/>
      <c r="SSD175" s="2"/>
      <c r="SSE175" s="2"/>
      <c r="SSF175" s="2"/>
      <c r="SSG175" s="2"/>
      <c r="SSH175" s="2"/>
      <c r="SSI175" s="2"/>
      <c r="SSJ175" s="2"/>
      <c r="SSK175" s="2"/>
      <c r="SSL175" s="2"/>
      <c r="SSM175" s="2"/>
      <c r="SSN175" s="2"/>
      <c r="SSO175" s="2"/>
      <c r="SSP175" s="2"/>
      <c r="SSQ175" s="2"/>
      <c r="SSR175" s="2"/>
      <c r="SSS175" s="2"/>
      <c r="SST175" s="2"/>
      <c r="SSU175" s="2"/>
      <c r="SSV175" s="2"/>
      <c r="SSW175" s="2"/>
      <c r="SSX175" s="2"/>
      <c r="SSY175" s="2"/>
      <c r="SSZ175" s="2"/>
      <c r="STA175" s="2"/>
      <c r="STB175" s="2"/>
      <c r="STC175" s="2"/>
      <c r="STD175" s="2"/>
      <c r="STE175" s="2"/>
      <c r="STF175" s="2"/>
      <c r="STG175" s="2"/>
      <c r="STH175" s="2"/>
      <c r="STI175" s="2"/>
      <c r="STJ175" s="2"/>
      <c r="STK175" s="2"/>
      <c r="STL175" s="2"/>
      <c r="STM175" s="2"/>
      <c r="STN175" s="2"/>
      <c r="STO175" s="2"/>
      <c r="STP175" s="2"/>
      <c r="STQ175" s="2"/>
      <c r="STR175" s="2"/>
      <c r="STS175" s="2"/>
      <c r="STT175" s="2"/>
      <c r="STU175" s="2"/>
      <c r="STV175" s="2"/>
      <c r="STW175" s="2"/>
      <c r="STX175" s="2"/>
      <c r="STY175" s="2"/>
      <c r="STZ175" s="2"/>
      <c r="SUA175" s="2"/>
      <c r="SUB175" s="2"/>
      <c r="SUC175" s="2"/>
      <c r="SUD175" s="2"/>
      <c r="SUE175" s="2"/>
      <c r="SUF175" s="2"/>
      <c r="SUG175" s="2"/>
      <c r="SUH175" s="2"/>
      <c r="SUI175" s="2"/>
      <c r="SUJ175" s="2"/>
      <c r="SUK175" s="2"/>
      <c r="SUL175" s="2"/>
      <c r="SUM175" s="2"/>
      <c r="SUN175" s="2"/>
      <c r="SUO175" s="2"/>
      <c r="SUP175" s="2"/>
      <c r="SUQ175" s="2"/>
      <c r="SUR175" s="2"/>
      <c r="SUS175" s="2"/>
      <c r="SUT175" s="2"/>
      <c r="SUU175" s="2"/>
      <c r="SUV175" s="2"/>
      <c r="SUW175" s="2"/>
      <c r="SUX175" s="2"/>
      <c r="SUY175" s="2"/>
      <c r="SUZ175" s="2"/>
      <c r="SVA175" s="2"/>
      <c r="SVB175" s="2"/>
      <c r="SVC175" s="2"/>
      <c r="SVD175" s="2"/>
      <c r="SVE175" s="2"/>
      <c r="SVF175" s="2"/>
      <c r="SVG175" s="2"/>
      <c r="SVH175" s="2"/>
      <c r="SVI175" s="2"/>
      <c r="SVJ175" s="2"/>
      <c r="SVK175" s="2"/>
      <c r="SVL175" s="2"/>
      <c r="SVM175" s="2"/>
      <c r="SVN175" s="2"/>
      <c r="SVO175" s="2"/>
      <c r="SVP175" s="2"/>
      <c r="SVQ175" s="2"/>
      <c r="SVR175" s="2"/>
      <c r="SVS175" s="2"/>
      <c r="SVT175" s="2"/>
      <c r="SVU175" s="2"/>
      <c r="SVV175" s="2"/>
      <c r="SVW175" s="2"/>
      <c r="SVX175" s="2"/>
      <c r="SVY175" s="2"/>
      <c r="SVZ175" s="2"/>
      <c r="SWA175" s="2"/>
      <c r="SWB175" s="2"/>
      <c r="SWC175" s="2"/>
      <c r="SWD175" s="2"/>
      <c r="SWE175" s="2"/>
      <c r="SWF175" s="2"/>
      <c r="SWG175" s="2"/>
      <c r="SWH175" s="2"/>
      <c r="SWI175" s="2"/>
      <c r="SWJ175" s="2"/>
      <c r="SWK175" s="2"/>
      <c r="SWL175" s="2"/>
      <c r="SWM175" s="2"/>
      <c r="SWN175" s="2"/>
      <c r="SWO175" s="2"/>
      <c r="SWP175" s="2"/>
      <c r="SWQ175" s="2"/>
      <c r="SWR175" s="2"/>
      <c r="SWS175" s="2"/>
      <c r="SWT175" s="2"/>
      <c r="SWU175" s="2"/>
      <c r="SWV175" s="2"/>
      <c r="SWW175" s="2"/>
      <c r="SWX175" s="2"/>
      <c r="SWY175" s="2"/>
      <c r="SWZ175" s="2"/>
      <c r="SXA175" s="2"/>
      <c r="SXB175" s="2"/>
      <c r="SXC175" s="2"/>
      <c r="SXD175" s="2"/>
      <c r="SXE175" s="2"/>
      <c r="SXF175" s="2"/>
      <c r="SXG175" s="2"/>
      <c r="SXH175" s="2"/>
      <c r="SXI175" s="2"/>
      <c r="SXJ175" s="2"/>
      <c r="SXK175" s="2"/>
      <c r="SXL175" s="2"/>
      <c r="SXM175" s="2"/>
      <c r="SXN175" s="2"/>
      <c r="SXO175" s="2"/>
      <c r="SXP175" s="2"/>
      <c r="SXQ175" s="2"/>
      <c r="SXR175" s="2"/>
      <c r="SXS175" s="2"/>
      <c r="SXT175" s="2"/>
      <c r="SXU175" s="2"/>
      <c r="SXV175" s="2"/>
      <c r="SXW175" s="2"/>
      <c r="SXX175" s="2"/>
      <c r="SXY175" s="2"/>
      <c r="SXZ175" s="2"/>
      <c r="SYA175" s="2"/>
      <c r="SYB175" s="2"/>
      <c r="SYC175" s="2"/>
      <c r="SYD175" s="2"/>
      <c r="SYE175" s="2"/>
      <c r="SYF175" s="2"/>
      <c r="SYG175" s="2"/>
      <c r="SYH175" s="2"/>
      <c r="SYI175" s="2"/>
      <c r="SYJ175" s="2"/>
      <c r="SYK175" s="2"/>
      <c r="SYL175" s="2"/>
      <c r="SYM175" s="2"/>
      <c r="SYN175" s="2"/>
      <c r="SYO175" s="2"/>
      <c r="SYP175" s="2"/>
      <c r="SYQ175" s="2"/>
      <c r="SYR175" s="2"/>
      <c r="SYS175" s="2"/>
      <c r="SYT175" s="2"/>
      <c r="SYU175" s="2"/>
      <c r="SYV175" s="2"/>
      <c r="SYW175" s="2"/>
      <c r="SYX175" s="2"/>
      <c r="SYY175" s="2"/>
      <c r="SYZ175" s="2"/>
      <c r="SZA175" s="2"/>
      <c r="SZB175" s="2"/>
      <c r="SZC175" s="2"/>
      <c r="SZD175" s="2"/>
      <c r="SZE175" s="2"/>
      <c r="SZF175" s="2"/>
      <c r="SZG175" s="2"/>
      <c r="SZH175" s="2"/>
      <c r="SZI175" s="2"/>
      <c r="SZJ175" s="2"/>
      <c r="SZK175" s="2"/>
      <c r="SZL175" s="2"/>
      <c r="SZM175" s="2"/>
      <c r="SZN175" s="2"/>
      <c r="SZO175" s="2"/>
      <c r="SZP175" s="2"/>
      <c r="SZQ175" s="2"/>
      <c r="SZR175" s="2"/>
      <c r="SZS175" s="2"/>
      <c r="SZT175" s="2"/>
      <c r="SZU175" s="2"/>
      <c r="SZV175" s="2"/>
      <c r="SZW175" s="2"/>
      <c r="SZX175" s="2"/>
      <c r="SZY175" s="2"/>
      <c r="SZZ175" s="2"/>
      <c r="TAA175" s="2"/>
      <c r="TAB175" s="2"/>
      <c r="TAC175" s="2"/>
      <c r="TAD175" s="2"/>
      <c r="TAE175" s="2"/>
      <c r="TAF175" s="2"/>
      <c r="TAG175" s="2"/>
      <c r="TAH175" s="2"/>
      <c r="TAI175" s="2"/>
      <c r="TAJ175" s="2"/>
      <c r="TAK175" s="2"/>
      <c r="TAL175" s="2"/>
      <c r="TAM175" s="2"/>
      <c r="TAN175" s="2"/>
      <c r="TAO175" s="2"/>
      <c r="TAP175" s="2"/>
      <c r="TAQ175" s="2"/>
      <c r="TAR175" s="2"/>
      <c r="TAS175" s="2"/>
      <c r="TAT175" s="2"/>
      <c r="TAU175" s="2"/>
      <c r="TAV175" s="2"/>
      <c r="TAW175" s="2"/>
      <c r="TAX175" s="2"/>
      <c r="TAY175" s="2"/>
      <c r="TAZ175" s="2"/>
      <c r="TBA175" s="2"/>
      <c r="TBB175" s="2"/>
      <c r="TBC175" s="2"/>
      <c r="TBD175" s="2"/>
      <c r="TBE175" s="2"/>
      <c r="TBF175" s="2"/>
      <c r="TBG175" s="2"/>
      <c r="TBH175" s="2"/>
      <c r="TBI175" s="2"/>
      <c r="TBJ175" s="2"/>
      <c r="TBK175" s="2"/>
      <c r="TBL175" s="2"/>
      <c r="TBM175" s="2"/>
      <c r="TBN175" s="2"/>
      <c r="TBO175" s="2"/>
      <c r="TBP175" s="2"/>
      <c r="TBQ175" s="2"/>
      <c r="TBR175" s="2"/>
      <c r="TBS175" s="2"/>
      <c r="TBT175" s="2"/>
      <c r="TBU175" s="2"/>
      <c r="TBV175" s="2"/>
      <c r="TBW175" s="2"/>
      <c r="TBX175" s="2"/>
      <c r="TBY175" s="2"/>
      <c r="TBZ175" s="2"/>
      <c r="TCA175" s="2"/>
      <c r="TCB175" s="2"/>
      <c r="TCC175" s="2"/>
      <c r="TCD175" s="2"/>
      <c r="TCE175" s="2"/>
      <c r="TCF175" s="2"/>
      <c r="TCG175" s="2"/>
      <c r="TCH175" s="2"/>
      <c r="TCI175" s="2"/>
      <c r="TCJ175" s="2"/>
      <c r="TCK175" s="2"/>
      <c r="TCL175" s="2"/>
      <c r="TCM175" s="2"/>
      <c r="TCN175" s="2"/>
      <c r="TCO175" s="2"/>
      <c r="TCP175" s="2"/>
      <c r="TCQ175" s="2"/>
      <c r="TCR175" s="2"/>
      <c r="TCS175" s="2"/>
      <c r="TCT175" s="2"/>
      <c r="TCU175" s="2"/>
      <c r="TCV175" s="2"/>
      <c r="TCW175" s="2"/>
      <c r="TCX175" s="2"/>
      <c r="TCY175" s="2"/>
      <c r="TCZ175" s="2"/>
      <c r="TDA175" s="2"/>
      <c r="TDB175" s="2"/>
      <c r="TDC175" s="2"/>
      <c r="TDD175" s="2"/>
      <c r="TDE175" s="2"/>
      <c r="TDF175" s="2"/>
      <c r="TDG175" s="2"/>
      <c r="TDH175" s="2"/>
      <c r="TDI175" s="2"/>
      <c r="TDJ175" s="2"/>
      <c r="TDK175" s="2"/>
      <c r="TDL175" s="2"/>
      <c r="TDM175" s="2"/>
      <c r="TDN175" s="2"/>
      <c r="TDO175" s="2"/>
      <c r="TDP175" s="2"/>
      <c r="TDQ175" s="2"/>
      <c r="TDR175" s="2"/>
      <c r="TDS175" s="2"/>
      <c r="TDT175" s="2"/>
      <c r="TDU175" s="2"/>
      <c r="TDV175" s="2"/>
      <c r="TDW175" s="2"/>
      <c r="TDX175" s="2"/>
      <c r="TDY175" s="2"/>
      <c r="TDZ175" s="2"/>
      <c r="TEA175" s="2"/>
      <c r="TEB175" s="2"/>
      <c r="TEC175" s="2"/>
      <c r="TED175" s="2"/>
      <c r="TEE175" s="2"/>
      <c r="TEF175" s="2"/>
      <c r="TEG175" s="2"/>
      <c r="TEH175" s="2"/>
      <c r="TEI175" s="2"/>
      <c r="TEJ175" s="2"/>
      <c r="TEK175" s="2"/>
      <c r="TEL175" s="2"/>
      <c r="TEM175" s="2"/>
      <c r="TEN175" s="2"/>
      <c r="TEO175" s="2"/>
      <c r="TEP175" s="2"/>
      <c r="TEQ175" s="2"/>
      <c r="TER175" s="2"/>
      <c r="TES175" s="2"/>
      <c r="TET175" s="2"/>
      <c r="TEU175" s="2"/>
      <c r="TEV175" s="2"/>
      <c r="TEW175" s="2"/>
      <c r="TEX175" s="2"/>
      <c r="TEY175" s="2"/>
      <c r="TEZ175" s="2"/>
      <c r="TFA175" s="2"/>
      <c r="TFB175" s="2"/>
      <c r="TFC175" s="2"/>
      <c r="TFD175" s="2"/>
      <c r="TFE175" s="2"/>
      <c r="TFF175" s="2"/>
      <c r="TFG175" s="2"/>
      <c r="TFH175" s="2"/>
      <c r="TFI175" s="2"/>
      <c r="TFJ175" s="2"/>
      <c r="TFK175" s="2"/>
      <c r="TFL175" s="2"/>
      <c r="TFM175" s="2"/>
      <c r="TFN175" s="2"/>
      <c r="TFO175" s="2"/>
      <c r="TFP175" s="2"/>
      <c r="TFQ175" s="2"/>
      <c r="TFR175" s="2"/>
      <c r="TFS175" s="2"/>
      <c r="TFT175" s="2"/>
      <c r="TFU175" s="2"/>
      <c r="TFV175" s="2"/>
      <c r="TFW175" s="2"/>
      <c r="TFX175" s="2"/>
      <c r="TFY175" s="2"/>
      <c r="TFZ175" s="2"/>
      <c r="TGA175" s="2"/>
      <c r="TGB175" s="2"/>
      <c r="TGC175" s="2"/>
      <c r="TGD175" s="2"/>
      <c r="TGE175" s="2"/>
      <c r="TGF175" s="2"/>
      <c r="TGG175" s="2"/>
      <c r="TGH175" s="2"/>
      <c r="TGI175" s="2"/>
      <c r="TGJ175" s="2"/>
      <c r="TGK175" s="2"/>
      <c r="TGL175" s="2"/>
      <c r="TGM175" s="2"/>
      <c r="TGN175" s="2"/>
      <c r="TGO175" s="2"/>
      <c r="TGP175" s="2"/>
      <c r="TGQ175" s="2"/>
      <c r="TGR175" s="2"/>
      <c r="TGS175" s="2"/>
      <c r="TGT175" s="2"/>
      <c r="TGU175" s="2"/>
      <c r="TGV175" s="2"/>
      <c r="TGW175" s="2"/>
      <c r="TGX175" s="2"/>
      <c r="TGY175" s="2"/>
      <c r="TGZ175" s="2"/>
      <c r="THA175" s="2"/>
      <c r="THB175" s="2"/>
      <c r="THC175" s="2"/>
      <c r="THD175" s="2"/>
      <c r="THE175" s="2"/>
      <c r="THF175" s="2"/>
      <c r="THG175" s="2"/>
      <c r="THH175" s="2"/>
      <c r="THI175" s="2"/>
      <c r="THJ175" s="2"/>
      <c r="THK175" s="2"/>
      <c r="THL175" s="2"/>
      <c r="THM175" s="2"/>
      <c r="THN175" s="2"/>
      <c r="THO175" s="2"/>
      <c r="THP175" s="2"/>
      <c r="THQ175" s="2"/>
      <c r="THR175" s="2"/>
      <c r="THS175" s="2"/>
      <c r="THT175" s="2"/>
      <c r="THU175" s="2"/>
      <c r="THV175" s="2"/>
      <c r="THW175" s="2"/>
      <c r="THX175" s="2"/>
      <c r="THY175" s="2"/>
      <c r="THZ175" s="2"/>
      <c r="TIA175" s="2"/>
      <c r="TIB175" s="2"/>
      <c r="TIC175" s="2"/>
      <c r="TID175" s="2"/>
      <c r="TIE175" s="2"/>
      <c r="TIF175" s="2"/>
      <c r="TIG175" s="2"/>
      <c r="TIH175" s="2"/>
      <c r="TII175" s="2"/>
      <c r="TIJ175" s="2"/>
      <c r="TIK175" s="2"/>
      <c r="TIL175" s="2"/>
      <c r="TIM175" s="2"/>
      <c r="TIN175" s="2"/>
      <c r="TIO175" s="2"/>
      <c r="TIP175" s="2"/>
      <c r="TIQ175" s="2"/>
      <c r="TIR175" s="2"/>
      <c r="TIS175" s="2"/>
      <c r="TIT175" s="2"/>
      <c r="TIU175" s="2"/>
      <c r="TIV175" s="2"/>
      <c r="TIW175" s="2"/>
      <c r="TIX175" s="2"/>
      <c r="TIY175" s="2"/>
      <c r="TIZ175" s="2"/>
      <c r="TJA175" s="2"/>
      <c r="TJB175" s="2"/>
      <c r="TJC175" s="2"/>
      <c r="TJD175" s="2"/>
      <c r="TJE175" s="2"/>
      <c r="TJF175" s="2"/>
      <c r="TJG175" s="2"/>
      <c r="TJH175" s="2"/>
      <c r="TJI175" s="2"/>
      <c r="TJJ175" s="2"/>
      <c r="TJK175" s="2"/>
      <c r="TJL175" s="2"/>
      <c r="TJM175" s="2"/>
      <c r="TJN175" s="2"/>
      <c r="TJO175" s="2"/>
      <c r="TJP175" s="2"/>
      <c r="TJQ175" s="2"/>
      <c r="TJR175" s="2"/>
      <c r="TJS175" s="2"/>
      <c r="TJT175" s="2"/>
      <c r="TJU175" s="2"/>
      <c r="TJV175" s="2"/>
      <c r="TJW175" s="2"/>
      <c r="TJX175" s="2"/>
      <c r="TJY175" s="2"/>
      <c r="TJZ175" s="2"/>
      <c r="TKA175" s="2"/>
      <c r="TKB175" s="2"/>
      <c r="TKC175" s="2"/>
      <c r="TKD175" s="2"/>
      <c r="TKE175" s="2"/>
      <c r="TKF175" s="2"/>
      <c r="TKG175" s="2"/>
      <c r="TKH175" s="2"/>
      <c r="TKI175" s="2"/>
      <c r="TKJ175" s="2"/>
      <c r="TKK175" s="2"/>
      <c r="TKL175" s="2"/>
      <c r="TKM175" s="2"/>
      <c r="TKN175" s="2"/>
      <c r="TKO175" s="2"/>
      <c r="TKP175" s="2"/>
      <c r="TKQ175" s="2"/>
      <c r="TKR175" s="2"/>
      <c r="TKS175" s="2"/>
      <c r="TKT175" s="2"/>
      <c r="TKU175" s="2"/>
      <c r="TKV175" s="2"/>
      <c r="TKW175" s="2"/>
      <c r="TKX175" s="2"/>
      <c r="TKY175" s="2"/>
      <c r="TKZ175" s="2"/>
      <c r="TLA175" s="2"/>
      <c r="TLB175" s="2"/>
      <c r="TLC175" s="2"/>
      <c r="TLD175" s="2"/>
      <c r="TLE175" s="2"/>
      <c r="TLF175" s="2"/>
      <c r="TLG175" s="2"/>
      <c r="TLH175" s="2"/>
      <c r="TLI175" s="2"/>
      <c r="TLJ175" s="2"/>
      <c r="TLK175" s="2"/>
      <c r="TLL175" s="2"/>
      <c r="TLM175" s="2"/>
      <c r="TLN175" s="2"/>
      <c r="TLO175" s="2"/>
      <c r="TLP175" s="2"/>
      <c r="TLQ175" s="2"/>
      <c r="TLR175" s="2"/>
      <c r="TLS175" s="2"/>
      <c r="TLT175" s="2"/>
      <c r="TLU175" s="2"/>
      <c r="TLV175" s="2"/>
      <c r="TLW175" s="2"/>
      <c r="TLX175" s="2"/>
      <c r="TLY175" s="2"/>
      <c r="TLZ175" s="2"/>
      <c r="TMA175" s="2"/>
      <c r="TMB175" s="2"/>
      <c r="TMC175" s="2"/>
      <c r="TMD175" s="2"/>
      <c r="TME175" s="2"/>
      <c r="TMF175" s="2"/>
      <c r="TMG175" s="2"/>
      <c r="TMH175" s="2"/>
      <c r="TMI175" s="2"/>
      <c r="TMJ175" s="2"/>
      <c r="TMK175" s="2"/>
      <c r="TML175" s="2"/>
      <c r="TMM175" s="2"/>
      <c r="TMN175" s="2"/>
      <c r="TMO175" s="2"/>
      <c r="TMP175" s="2"/>
      <c r="TMQ175" s="2"/>
      <c r="TMR175" s="2"/>
      <c r="TMS175" s="2"/>
      <c r="TMT175" s="2"/>
      <c r="TMU175" s="2"/>
      <c r="TMV175" s="2"/>
      <c r="TMW175" s="2"/>
      <c r="TMX175" s="2"/>
      <c r="TMY175" s="2"/>
      <c r="TMZ175" s="2"/>
      <c r="TNA175" s="2"/>
      <c r="TNB175" s="2"/>
      <c r="TNC175" s="2"/>
      <c r="TND175" s="2"/>
      <c r="TNE175" s="2"/>
      <c r="TNF175" s="2"/>
      <c r="TNG175" s="2"/>
      <c r="TNH175" s="2"/>
      <c r="TNI175" s="2"/>
      <c r="TNJ175" s="2"/>
      <c r="TNK175" s="2"/>
      <c r="TNL175" s="2"/>
      <c r="TNM175" s="2"/>
      <c r="TNN175" s="2"/>
      <c r="TNO175" s="2"/>
      <c r="TNP175" s="2"/>
      <c r="TNQ175" s="2"/>
      <c r="TNR175" s="2"/>
      <c r="TNS175" s="2"/>
      <c r="TNT175" s="2"/>
      <c r="TNU175" s="2"/>
      <c r="TNV175" s="2"/>
      <c r="TNW175" s="2"/>
      <c r="TNX175" s="2"/>
      <c r="TNY175" s="2"/>
      <c r="TNZ175" s="2"/>
      <c r="TOA175" s="2"/>
      <c r="TOB175" s="2"/>
      <c r="TOC175" s="2"/>
      <c r="TOD175" s="2"/>
      <c r="TOE175" s="2"/>
      <c r="TOF175" s="2"/>
      <c r="TOG175" s="2"/>
      <c r="TOH175" s="2"/>
      <c r="TOI175" s="2"/>
      <c r="TOJ175" s="2"/>
      <c r="TOK175" s="2"/>
      <c r="TOL175" s="2"/>
      <c r="TOM175" s="2"/>
      <c r="TON175" s="2"/>
      <c r="TOO175" s="2"/>
      <c r="TOP175" s="2"/>
      <c r="TOQ175" s="2"/>
      <c r="TOR175" s="2"/>
      <c r="TOS175" s="2"/>
      <c r="TOT175" s="2"/>
      <c r="TOU175" s="2"/>
      <c r="TOV175" s="2"/>
      <c r="TOW175" s="2"/>
      <c r="TOX175" s="2"/>
      <c r="TOY175" s="2"/>
      <c r="TOZ175" s="2"/>
      <c r="TPA175" s="2"/>
      <c r="TPB175" s="2"/>
      <c r="TPC175" s="2"/>
      <c r="TPD175" s="2"/>
      <c r="TPE175" s="2"/>
      <c r="TPF175" s="2"/>
      <c r="TPG175" s="2"/>
      <c r="TPH175" s="2"/>
      <c r="TPI175" s="2"/>
      <c r="TPJ175" s="2"/>
      <c r="TPK175" s="2"/>
      <c r="TPL175" s="2"/>
      <c r="TPM175" s="2"/>
      <c r="TPN175" s="2"/>
      <c r="TPO175" s="2"/>
      <c r="TPP175" s="2"/>
      <c r="TPQ175" s="2"/>
      <c r="TPR175" s="2"/>
      <c r="TPS175" s="2"/>
      <c r="TPT175" s="2"/>
      <c r="TPU175" s="2"/>
      <c r="TPV175" s="2"/>
      <c r="TPW175" s="2"/>
      <c r="TPX175" s="2"/>
      <c r="TPY175" s="2"/>
      <c r="TPZ175" s="2"/>
      <c r="TQA175" s="2"/>
      <c r="TQB175" s="2"/>
      <c r="TQC175" s="2"/>
      <c r="TQD175" s="2"/>
      <c r="TQE175" s="2"/>
      <c r="TQF175" s="2"/>
      <c r="TQG175" s="2"/>
      <c r="TQH175" s="2"/>
      <c r="TQI175" s="2"/>
      <c r="TQJ175" s="2"/>
      <c r="TQK175" s="2"/>
      <c r="TQL175" s="2"/>
      <c r="TQM175" s="2"/>
      <c r="TQN175" s="2"/>
      <c r="TQO175" s="2"/>
      <c r="TQP175" s="2"/>
      <c r="TQQ175" s="2"/>
      <c r="TQR175" s="2"/>
      <c r="TQS175" s="2"/>
      <c r="TQT175" s="2"/>
      <c r="TQU175" s="2"/>
      <c r="TQV175" s="2"/>
      <c r="TQW175" s="2"/>
      <c r="TQX175" s="2"/>
      <c r="TQY175" s="2"/>
      <c r="TQZ175" s="2"/>
      <c r="TRA175" s="2"/>
      <c r="TRB175" s="2"/>
      <c r="TRC175" s="2"/>
      <c r="TRD175" s="2"/>
      <c r="TRE175" s="2"/>
      <c r="TRF175" s="2"/>
      <c r="TRG175" s="2"/>
      <c r="TRH175" s="2"/>
      <c r="TRI175" s="2"/>
      <c r="TRJ175" s="2"/>
      <c r="TRK175" s="2"/>
      <c r="TRL175" s="2"/>
      <c r="TRM175" s="2"/>
      <c r="TRN175" s="2"/>
      <c r="TRO175" s="2"/>
      <c r="TRP175" s="2"/>
      <c r="TRQ175" s="2"/>
      <c r="TRR175" s="2"/>
      <c r="TRS175" s="2"/>
      <c r="TRT175" s="2"/>
      <c r="TRU175" s="2"/>
      <c r="TRV175" s="2"/>
      <c r="TRW175" s="2"/>
      <c r="TRX175" s="2"/>
      <c r="TRY175" s="2"/>
      <c r="TRZ175" s="2"/>
      <c r="TSA175" s="2"/>
      <c r="TSB175" s="2"/>
      <c r="TSC175" s="2"/>
      <c r="TSD175" s="2"/>
      <c r="TSE175" s="2"/>
      <c r="TSF175" s="2"/>
      <c r="TSG175" s="2"/>
      <c r="TSH175" s="2"/>
      <c r="TSI175" s="2"/>
      <c r="TSJ175" s="2"/>
      <c r="TSK175" s="2"/>
      <c r="TSL175" s="2"/>
      <c r="TSM175" s="2"/>
      <c r="TSN175" s="2"/>
      <c r="TSO175" s="2"/>
      <c r="TSP175" s="2"/>
      <c r="TSQ175" s="2"/>
      <c r="TSR175" s="2"/>
      <c r="TSS175" s="2"/>
      <c r="TST175" s="2"/>
      <c r="TSU175" s="2"/>
      <c r="TSV175" s="2"/>
      <c r="TSW175" s="2"/>
      <c r="TSX175" s="2"/>
      <c r="TSY175" s="2"/>
      <c r="TSZ175" s="2"/>
      <c r="TTA175" s="2"/>
      <c r="TTB175" s="2"/>
      <c r="TTC175" s="2"/>
      <c r="TTD175" s="2"/>
      <c r="TTE175" s="2"/>
      <c r="TTF175" s="2"/>
      <c r="TTG175" s="2"/>
      <c r="TTH175" s="2"/>
      <c r="TTI175" s="2"/>
      <c r="TTJ175" s="2"/>
      <c r="TTK175" s="2"/>
      <c r="TTL175" s="2"/>
      <c r="TTM175" s="2"/>
      <c r="TTN175" s="2"/>
      <c r="TTO175" s="2"/>
      <c r="TTP175" s="2"/>
      <c r="TTQ175" s="2"/>
      <c r="TTR175" s="2"/>
      <c r="TTS175" s="2"/>
      <c r="TTT175" s="2"/>
      <c r="TTU175" s="2"/>
      <c r="TTV175" s="2"/>
      <c r="TTW175" s="2"/>
      <c r="TTX175" s="2"/>
      <c r="TTY175" s="2"/>
      <c r="TTZ175" s="2"/>
      <c r="TUA175" s="2"/>
      <c r="TUB175" s="2"/>
      <c r="TUC175" s="2"/>
      <c r="TUD175" s="2"/>
      <c r="TUE175" s="2"/>
      <c r="TUF175" s="2"/>
      <c r="TUG175" s="2"/>
      <c r="TUH175" s="2"/>
      <c r="TUI175" s="2"/>
      <c r="TUJ175" s="2"/>
      <c r="TUK175" s="2"/>
      <c r="TUL175" s="2"/>
      <c r="TUM175" s="2"/>
      <c r="TUN175" s="2"/>
      <c r="TUO175" s="2"/>
      <c r="TUP175" s="2"/>
      <c r="TUQ175" s="2"/>
      <c r="TUR175" s="2"/>
      <c r="TUS175" s="2"/>
      <c r="TUT175" s="2"/>
      <c r="TUU175" s="2"/>
      <c r="TUV175" s="2"/>
      <c r="TUW175" s="2"/>
      <c r="TUX175" s="2"/>
      <c r="TUY175" s="2"/>
      <c r="TUZ175" s="2"/>
      <c r="TVA175" s="2"/>
      <c r="TVB175" s="2"/>
      <c r="TVC175" s="2"/>
      <c r="TVD175" s="2"/>
      <c r="TVE175" s="2"/>
      <c r="TVF175" s="2"/>
      <c r="TVG175" s="2"/>
      <c r="TVH175" s="2"/>
      <c r="TVI175" s="2"/>
      <c r="TVJ175" s="2"/>
      <c r="TVK175" s="2"/>
      <c r="TVL175" s="2"/>
      <c r="TVM175" s="2"/>
      <c r="TVN175" s="2"/>
      <c r="TVO175" s="2"/>
      <c r="TVP175" s="2"/>
      <c r="TVQ175" s="2"/>
      <c r="TVR175" s="2"/>
      <c r="TVS175" s="2"/>
      <c r="TVT175" s="2"/>
      <c r="TVU175" s="2"/>
      <c r="TVV175" s="2"/>
      <c r="TVW175" s="2"/>
      <c r="TVX175" s="2"/>
      <c r="TVY175" s="2"/>
      <c r="TVZ175" s="2"/>
      <c r="TWA175" s="2"/>
      <c r="TWB175" s="2"/>
      <c r="TWC175" s="2"/>
      <c r="TWD175" s="2"/>
      <c r="TWE175" s="2"/>
      <c r="TWF175" s="2"/>
      <c r="TWG175" s="2"/>
      <c r="TWH175" s="2"/>
      <c r="TWI175" s="2"/>
      <c r="TWJ175" s="2"/>
      <c r="TWK175" s="2"/>
      <c r="TWL175" s="2"/>
      <c r="TWM175" s="2"/>
      <c r="TWN175" s="2"/>
      <c r="TWO175" s="2"/>
      <c r="TWP175" s="2"/>
      <c r="TWQ175" s="2"/>
      <c r="TWR175" s="2"/>
      <c r="TWS175" s="2"/>
      <c r="TWT175" s="2"/>
      <c r="TWU175" s="2"/>
      <c r="TWV175" s="2"/>
      <c r="TWW175" s="2"/>
      <c r="TWX175" s="2"/>
      <c r="TWY175" s="2"/>
      <c r="TWZ175" s="2"/>
      <c r="TXA175" s="2"/>
      <c r="TXB175" s="2"/>
      <c r="TXC175" s="2"/>
      <c r="TXD175" s="2"/>
      <c r="TXE175" s="2"/>
      <c r="TXF175" s="2"/>
      <c r="TXG175" s="2"/>
      <c r="TXH175" s="2"/>
      <c r="TXI175" s="2"/>
      <c r="TXJ175" s="2"/>
      <c r="TXK175" s="2"/>
      <c r="TXL175" s="2"/>
      <c r="TXM175" s="2"/>
      <c r="TXN175" s="2"/>
      <c r="TXO175" s="2"/>
      <c r="TXP175" s="2"/>
      <c r="TXQ175" s="2"/>
      <c r="TXR175" s="2"/>
      <c r="TXS175" s="2"/>
      <c r="TXT175" s="2"/>
      <c r="TXU175" s="2"/>
      <c r="TXV175" s="2"/>
      <c r="TXW175" s="2"/>
      <c r="TXX175" s="2"/>
      <c r="TXY175" s="2"/>
      <c r="TXZ175" s="2"/>
      <c r="TYA175" s="2"/>
      <c r="TYB175" s="2"/>
      <c r="TYC175" s="2"/>
      <c r="TYD175" s="2"/>
      <c r="TYE175" s="2"/>
      <c r="TYF175" s="2"/>
      <c r="TYG175" s="2"/>
      <c r="TYH175" s="2"/>
      <c r="TYI175" s="2"/>
      <c r="TYJ175" s="2"/>
      <c r="TYK175" s="2"/>
      <c r="TYL175" s="2"/>
      <c r="TYM175" s="2"/>
      <c r="TYN175" s="2"/>
      <c r="TYO175" s="2"/>
      <c r="TYP175" s="2"/>
      <c r="TYQ175" s="2"/>
      <c r="TYR175" s="2"/>
      <c r="TYS175" s="2"/>
      <c r="TYT175" s="2"/>
      <c r="TYU175" s="2"/>
      <c r="TYV175" s="2"/>
      <c r="TYW175" s="2"/>
      <c r="TYX175" s="2"/>
      <c r="TYY175" s="2"/>
      <c r="TYZ175" s="2"/>
      <c r="TZA175" s="2"/>
      <c r="TZB175" s="2"/>
      <c r="TZC175" s="2"/>
      <c r="TZD175" s="2"/>
      <c r="TZE175" s="2"/>
      <c r="TZF175" s="2"/>
      <c r="TZG175" s="2"/>
      <c r="TZH175" s="2"/>
      <c r="TZI175" s="2"/>
      <c r="TZJ175" s="2"/>
      <c r="TZK175" s="2"/>
      <c r="TZL175" s="2"/>
      <c r="TZM175" s="2"/>
      <c r="TZN175" s="2"/>
      <c r="TZO175" s="2"/>
      <c r="TZP175" s="2"/>
      <c r="TZQ175" s="2"/>
      <c r="TZR175" s="2"/>
      <c r="TZS175" s="2"/>
      <c r="TZT175" s="2"/>
      <c r="TZU175" s="2"/>
      <c r="TZV175" s="2"/>
      <c r="TZW175" s="2"/>
      <c r="TZX175" s="2"/>
      <c r="TZY175" s="2"/>
      <c r="TZZ175" s="2"/>
      <c r="UAA175" s="2"/>
      <c r="UAB175" s="2"/>
      <c r="UAC175" s="2"/>
      <c r="UAD175" s="2"/>
      <c r="UAE175" s="2"/>
      <c r="UAF175" s="2"/>
      <c r="UAG175" s="2"/>
      <c r="UAH175" s="2"/>
      <c r="UAI175" s="2"/>
      <c r="UAJ175" s="2"/>
      <c r="UAK175" s="2"/>
      <c r="UAL175" s="2"/>
      <c r="UAM175" s="2"/>
      <c r="UAN175" s="2"/>
      <c r="UAO175" s="2"/>
      <c r="UAP175" s="2"/>
      <c r="UAQ175" s="2"/>
      <c r="UAR175" s="2"/>
      <c r="UAS175" s="2"/>
      <c r="UAT175" s="2"/>
      <c r="UAU175" s="2"/>
      <c r="UAV175" s="2"/>
      <c r="UAW175" s="2"/>
      <c r="UAX175" s="2"/>
      <c r="UAY175" s="2"/>
      <c r="UAZ175" s="2"/>
      <c r="UBA175" s="2"/>
      <c r="UBB175" s="2"/>
      <c r="UBC175" s="2"/>
      <c r="UBD175" s="2"/>
      <c r="UBE175" s="2"/>
      <c r="UBF175" s="2"/>
      <c r="UBG175" s="2"/>
      <c r="UBH175" s="2"/>
      <c r="UBI175" s="2"/>
      <c r="UBJ175" s="2"/>
      <c r="UBK175" s="2"/>
      <c r="UBL175" s="2"/>
      <c r="UBM175" s="2"/>
      <c r="UBN175" s="2"/>
      <c r="UBO175" s="2"/>
      <c r="UBP175" s="2"/>
      <c r="UBQ175" s="2"/>
      <c r="UBR175" s="2"/>
      <c r="UBS175" s="2"/>
      <c r="UBT175" s="2"/>
      <c r="UBU175" s="2"/>
      <c r="UBV175" s="2"/>
      <c r="UBW175" s="2"/>
      <c r="UBX175" s="2"/>
      <c r="UBY175" s="2"/>
      <c r="UBZ175" s="2"/>
      <c r="UCA175" s="2"/>
      <c r="UCB175" s="2"/>
      <c r="UCC175" s="2"/>
      <c r="UCD175" s="2"/>
      <c r="UCE175" s="2"/>
      <c r="UCF175" s="2"/>
      <c r="UCG175" s="2"/>
      <c r="UCH175" s="2"/>
      <c r="UCI175" s="2"/>
      <c r="UCJ175" s="2"/>
      <c r="UCK175" s="2"/>
      <c r="UCL175" s="2"/>
      <c r="UCM175" s="2"/>
      <c r="UCN175" s="2"/>
      <c r="UCO175" s="2"/>
      <c r="UCP175" s="2"/>
      <c r="UCQ175" s="2"/>
      <c r="UCR175" s="2"/>
      <c r="UCS175" s="2"/>
      <c r="UCT175" s="2"/>
      <c r="UCU175" s="2"/>
      <c r="UCV175" s="2"/>
      <c r="UCW175" s="2"/>
      <c r="UCX175" s="2"/>
      <c r="UCY175" s="2"/>
      <c r="UCZ175" s="2"/>
      <c r="UDA175" s="2"/>
      <c r="UDB175" s="2"/>
      <c r="UDC175" s="2"/>
      <c r="UDD175" s="2"/>
      <c r="UDE175" s="2"/>
      <c r="UDF175" s="2"/>
      <c r="UDG175" s="2"/>
      <c r="UDH175" s="2"/>
      <c r="UDI175" s="2"/>
      <c r="UDJ175" s="2"/>
      <c r="UDK175" s="2"/>
      <c r="UDL175" s="2"/>
      <c r="UDM175" s="2"/>
      <c r="UDN175" s="2"/>
      <c r="UDO175" s="2"/>
      <c r="UDP175" s="2"/>
      <c r="UDQ175" s="2"/>
      <c r="UDR175" s="2"/>
      <c r="UDS175" s="2"/>
      <c r="UDT175" s="2"/>
      <c r="UDU175" s="2"/>
      <c r="UDV175" s="2"/>
      <c r="UDW175" s="2"/>
      <c r="UDX175" s="2"/>
      <c r="UDY175" s="2"/>
      <c r="UDZ175" s="2"/>
      <c r="UEA175" s="2"/>
      <c r="UEB175" s="2"/>
      <c r="UEC175" s="2"/>
      <c r="UED175" s="2"/>
      <c r="UEE175" s="2"/>
      <c r="UEF175" s="2"/>
      <c r="UEG175" s="2"/>
      <c r="UEH175" s="2"/>
      <c r="UEI175" s="2"/>
      <c r="UEJ175" s="2"/>
      <c r="UEK175" s="2"/>
      <c r="UEL175" s="2"/>
      <c r="UEM175" s="2"/>
      <c r="UEN175" s="2"/>
      <c r="UEO175" s="2"/>
      <c r="UEP175" s="2"/>
      <c r="UEQ175" s="2"/>
      <c r="UER175" s="2"/>
      <c r="UES175" s="2"/>
      <c r="UET175" s="2"/>
      <c r="UEU175" s="2"/>
      <c r="UEV175" s="2"/>
      <c r="UEW175" s="2"/>
      <c r="UEX175" s="2"/>
      <c r="UEY175" s="2"/>
      <c r="UEZ175" s="2"/>
      <c r="UFA175" s="2"/>
      <c r="UFB175" s="2"/>
      <c r="UFC175" s="2"/>
      <c r="UFD175" s="2"/>
      <c r="UFE175" s="2"/>
      <c r="UFF175" s="2"/>
      <c r="UFG175" s="2"/>
      <c r="UFH175" s="2"/>
      <c r="UFI175" s="2"/>
      <c r="UFJ175" s="2"/>
      <c r="UFK175" s="2"/>
      <c r="UFL175" s="2"/>
      <c r="UFM175" s="2"/>
      <c r="UFN175" s="2"/>
      <c r="UFO175" s="2"/>
      <c r="UFP175" s="2"/>
      <c r="UFQ175" s="2"/>
      <c r="UFR175" s="2"/>
      <c r="UFS175" s="2"/>
      <c r="UFT175" s="2"/>
      <c r="UFU175" s="2"/>
      <c r="UFV175" s="2"/>
      <c r="UFW175" s="2"/>
      <c r="UFX175" s="2"/>
      <c r="UFY175" s="2"/>
      <c r="UFZ175" s="2"/>
      <c r="UGA175" s="2"/>
      <c r="UGB175" s="2"/>
      <c r="UGC175" s="2"/>
      <c r="UGD175" s="2"/>
      <c r="UGE175" s="2"/>
      <c r="UGF175" s="2"/>
      <c r="UGG175" s="2"/>
      <c r="UGH175" s="2"/>
      <c r="UGI175" s="2"/>
      <c r="UGJ175" s="2"/>
      <c r="UGK175" s="2"/>
      <c r="UGL175" s="2"/>
      <c r="UGM175" s="2"/>
      <c r="UGN175" s="2"/>
      <c r="UGO175" s="2"/>
      <c r="UGP175" s="2"/>
      <c r="UGQ175" s="2"/>
      <c r="UGR175" s="2"/>
      <c r="UGS175" s="2"/>
      <c r="UGT175" s="2"/>
      <c r="UGU175" s="2"/>
      <c r="UGV175" s="2"/>
      <c r="UGW175" s="2"/>
      <c r="UGX175" s="2"/>
      <c r="UGY175" s="2"/>
      <c r="UGZ175" s="2"/>
      <c r="UHA175" s="2"/>
      <c r="UHB175" s="2"/>
      <c r="UHC175" s="2"/>
      <c r="UHD175" s="2"/>
      <c r="UHE175" s="2"/>
      <c r="UHF175" s="2"/>
      <c r="UHG175" s="2"/>
      <c r="UHH175" s="2"/>
      <c r="UHI175" s="2"/>
      <c r="UHJ175" s="2"/>
      <c r="UHK175" s="2"/>
      <c r="UHL175" s="2"/>
      <c r="UHM175" s="2"/>
      <c r="UHN175" s="2"/>
      <c r="UHO175" s="2"/>
      <c r="UHP175" s="2"/>
      <c r="UHQ175" s="2"/>
      <c r="UHR175" s="2"/>
      <c r="UHS175" s="2"/>
      <c r="UHT175" s="2"/>
      <c r="UHU175" s="2"/>
      <c r="UHV175" s="2"/>
      <c r="UHW175" s="2"/>
      <c r="UHX175" s="2"/>
      <c r="UHY175" s="2"/>
      <c r="UHZ175" s="2"/>
      <c r="UIA175" s="2"/>
      <c r="UIB175" s="2"/>
      <c r="UIC175" s="2"/>
      <c r="UID175" s="2"/>
      <c r="UIE175" s="2"/>
      <c r="UIF175" s="2"/>
      <c r="UIG175" s="2"/>
      <c r="UIH175" s="2"/>
      <c r="UII175" s="2"/>
      <c r="UIJ175" s="2"/>
      <c r="UIK175" s="2"/>
      <c r="UIL175" s="2"/>
      <c r="UIM175" s="2"/>
      <c r="UIN175" s="2"/>
      <c r="UIO175" s="2"/>
      <c r="UIP175" s="2"/>
      <c r="UIQ175" s="2"/>
      <c r="UIR175" s="2"/>
      <c r="UIS175" s="2"/>
      <c r="UIT175" s="2"/>
      <c r="UIU175" s="2"/>
      <c r="UIV175" s="2"/>
      <c r="UIW175" s="2"/>
      <c r="UIX175" s="2"/>
      <c r="UIY175" s="2"/>
      <c r="UIZ175" s="2"/>
      <c r="UJA175" s="2"/>
      <c r="UJB175" s="2"/>
      <c r="UJC175" s="2"/>
      <c r="UJD175" s="2"/>
      <c r="UJE175" s="2"/>
      <c r="UJF175" s="2"/>
      <c r="UJG175" s="2"/>
      <c r="UJH175" s="2"/>
      <c r="UJI175" s="2"/>
      <c r="UJJ175" s="2"/>
      <c r="UJK175" s="2"/>
      <c r="UJL175" s="2"/>
      <c r="UJM175" s="2"/>
      <c r="UJN175" s="2"/>
      <c r="UJO175" s="2"/>
      <c r="UJP175" s="2"/>
      <c r="UJQ175" s="2"/>
      <c r="UJR175" s="2"/>
      <c r="UJS175" s="2"/>
      <c r="UJT175" s="2"/>
      <c r="UJU175" s="2"/>
      <c r="UJV175" s="2"/>
      <c r="UJW175" s="2"/>
      <c r="UJX175" s="2"/>
      <c r="UJY175" s="2"/>
      <c r="UJZ175" s="2"/>
      <c r="UKA175" s="2"/>
      <c r="UKB175" s="2"/>
      <c r="UKC175" s="2"/>
      <c r="UKD175" s="2"/>
      <c r="UKE175" s="2"/>
      <c r="UKF175" s="2"/>
      <c r="UKG175" s="2"/>
      <c r="UKH175" s="2"/>
      <c r="UKI175" s="2"/>
      <c r="UKJ175" s="2"/>
      <c r="UKK175" s="2"/>
      <c r="UKL175" s="2"/>
      <c r="UKM175" s="2"/>
      <c r="UKN175" s="2"/>
      <c r="UKO175" s="2"/>
      <c r="UKP175" s="2"/>
      <c r="UKQ175" s="2"/>
      <c r="UKR175" s="2"/>
      <c r="UKS175" s="2"/>
      <c r="UKT175" s="2"/>
      <c r="UKU175" s="2"/>
      <c r="UKV175" s="2"/>
      <c r="UKW175" s="2"/>
      <c r="UKX175" s="2"/>
      <c r="UKY175" s="2"/>
      <c r="UKZ175" s="2"/>
      <c r="ULA175" s="2"/>
      <c r="ULB175" s="2"/>
      <c r="ULC175" s="2"/>
      <c r="ULD175" s="2"/>
      <c r="ULE175" s="2"/>
      <c r="ULF175" s="2"/>
      <c r="ULG175" s="2"/>
      <c r="ULH175" s="2"/>
      <c r="ULI175" s="2"/>
      <c r="ULJ175" s="2"/>
      <c r="ULK175" s="2"/>
      <c r="ULL175" s="2"/>
      <c r="ULM175" s="2"/>
      <c r="ULN175" s="2"/>
      <c r="ULO175" s="2"/>
      <c r="ULP175" s="2"/>
      <c r="ULQ175" s="2"/>
      <c r="ULR175" s="2"/>
      <c r="ULS175" s="2"/>
      <c r="ULT175" s="2"/>
      <c r="ULU175" s="2"/>
      <c r="ULV175" s="2"/>
      <c r="ULW175" s="2"/>
      <c r="ULX175" s="2"/>
      <c r="ULY175" s="2"/>
      <c r="ULZ175" s="2"/>
      <c r="UMA175" s="2"/>
      <c r="UMB175" s="2"/>
      <c r="UMC175" s="2"/>
      <c r="UMD175" s="2"/>
      <c r="UME175" s="2"/>
      <c r="UMF175" s="2"/>
      <c r="UMG175" s="2"/>
      <c r="UMH175" s="2"/>
      <c r="UMI175" s="2"/>
      <c r="UMJ175" s="2"/>
      <c r="UMK175" s="2"/>
      <c r="UML175" s="2"/>
      <c r="UMM175" s="2"/>
      <c r="UMN175" s="2"/>
      <c r="UMO175" s="2"/>
      <c r="UMP175" s="2"/>
      <c r="UMQ175" s="2"/>
      <c r="UMR175" s="2"/>
      <c r="UMS175" s="2"/>
      <c r="UMT175" s="2"/>
      <c r="UMU175" s="2"/>
      <c r="UMV175" s="2"/>
      <c r="UMW175" s="2"/>
      <c r="UMX175" s="2"/>
      <c r="UMY175" s="2"/>
      <c r="UMZ175" s="2"/>
      <c r="UNA175" s="2"/>
      <c r="UNB175" s="2"/>
      <c r="UNC175" s="2"/>
      <c r="UND175" s="2"/>
      <c r="UNE175" s="2"/>
      <c r="UNF175" s="2"/>
      <c r="UNG175" s="2"/>
      <c r="UNH175" s="2"/>
      <c r="UNI175" s="2"/>
      <c r="UNJ175" s="2"/>
      <c r="UNK175" s="2"/>
      <c r="UNL175" s="2"/>
      <c r="UNM175" s="2"/>
      <c r="UNN175" s="2"/>
      <c r="UNO175" s="2"/>
      <c r="UNP175" s="2"/>
      <c r="UNQ175" s="2"/>
      <c r="UNR175" s="2"/>
      <c r="UNS175" s="2"/>
      <c r="UNT175" s="2"/>
      <c r="UNU175" s="2"/>
      <c r="UNV175" s="2"/>
      <c r="UNW175" s="2"/>
      <c r="UNX175" s="2"/>
      <c r="UNY175" s="2"/>
      <c r="UNZ175" s="2"/>
      <c r="UOA175" s="2"/>
      <c r="UOB175" s="2"/>
      <c r="UOC175" s="2"/>
      <c r="UOD175" s="2"/>
      <c r="UOE175" s="2"/>
      <c r="UOF175" s="2"/>
      <c r="UOG175" s="2"/>
      <c r="UOH175" s="2"/>
      <c r="UOI175" s="2"/>
      <c r="UOJ175" s="2"/>
      <c r="UOK175" s="2"/>
      <c r="UOL175" s="2"/>
      <c r="UOM175" s="2"/>
      <c r="UON175" s="2"/>
      <c r="UOO175" s="2"/>
      <c r="UOP175" s="2"/>
      <c r="UOQ175" s="2"/>
      <c r="UOR175" s="2"/>
      <c r="UOS175" s="2"/>
      <c r="UOT175" s="2"/>
      <c r="UOU175" s="2"/>
      <c r="UOV175" s="2"/>
      <c r="UOW175" s="2"/>
      <c r="UOX175" s="2"/>
      <c r="UOY175" s="2"/>
      <c r="UOZ175" s="2"/>
      <c r="UPA175" s="2"/>
      <c r="UPB175" s="2"/>
      <c r="UPC175" s="2"/>
      <c r="UPD175" s="2"/>
      <c r="UPE175" s="2"/>
      <c r="UPF175" s="2"/>
      <c r="UPG175" s="2"/>
      <c r="UPH175" s="2"/>
      <c r="UPI175" s="2"/>
      <c r="UPJ175" s="2"/>
      <c r="UPK175" s="2"/>
      <c r="UPL175" s="2"/>
      <c r="UPM175" s="2"/>
      <c r="UPN175" s="2"/>
      <c r="UPO175" s="2"/>
      <c r="UPP175" s="2"/>
      <c r="UPQ175" s="2"/>
      <c r="UPR175" s="2"/>
      <c r="UPS175" s="2"/>
      <c r="UPT175" s="2"/>
      <c r="UPU175" s="2"/>
      <c r="UPV175" s="2"/>
      <c r="UPW175" s="2"/>
      <c r="UPX175" s="2"/>
      <c r="UPY175" s="2"/>
      <c r="UPZ175" s="2"/>
      <c r="UQA175" s="2"/>
      <c r="UQB175" s="2"/>
      <c r="UQC175" s="2"/>
      <c r="UQD175" s="2"/>
      <c r="UQE175" s="2"/>
      <c r="UQF175" s="2"/>
      <c r="UQG175" s="2"/>
      <c r="UQH175" s="2"/>
      <c r="UQI175" s="2"/>
      <c r="UQJ175" s="2"/>
      <c r="UQK175" s="2"/>
      <c r="UQL175" s="2"/>
      <c r="UQM175" s="2"/>
      <c r="UQN175" s="2"/>
      <c r="UQO175" s="2"/>
      <c r="UQP175" s="2"/>
      <c r="UQQ175" s="2"/>
      <c r="UQR175" s="2"/>
      <c r="UQS175" s="2"/>
      <c r="UQT175" s="2"/>
      <c r="UQU175" s="2"/>
      <c r="UQV175" s="2"/>
      <c r="UQW175" s="2"/>
      <c r="UQX175" s="2"/>
      <c r="UQY175" s="2"/>
      <c r="UQZ175" s="2"/>
      <c r="URA175" s="2"/>
      <c r="URB175" s="2"/>
      <c r="URC175" s="2"/>
      <c r="URD175" s="2"/>
      <c r="URE175" s="2"/>
      <c r="URF175" s="2"/>
      <c r="URG175" s="2"/>
      <c r="URH175" s="2"/>
      <c r="URI175" s="2"/>
      <c r="URJ175" s="2"/>
      <c r="URK175" s="2"/>
      <c r="URL175" s="2"/>
      <c r="URM175" s="2"/>
      <c r="URN175" s="2"/>
      <c r="URO175" s="2"/>
      <c r="URP175" s="2"/>
      <c r="URQ175" s="2"/>
      <c r="URR175" s="2"/>
      <c r="URS175" s="2"/>
      <c r="URT175" s="2"/>
      <c r="URU175" s="2"/>
      <c r="URV175" s="2"/>
      <c r="URW175" s="2"/>
      <c r="URX175" s="2"/>
      <c r="URY175" s="2"/>
      <c r="URZ175" s="2"/>
      <c r="USA175" s="2"/>
      <c r="USB175" s="2"/>
      <c r="USC175" s="2"/>
      <c r="USD175" s="2"/>
      <c r="USE175" s="2"/>
      <c r="USF175" s="2"/>
      <c r="USG175" s="2"/>
      <c r="USH175" s="2"/>
      <c r="USI175" s="2"/>
      <c r="USJ175" s="2"/>
      <c r="USK175" s="2"/>
      <c r="USL175" s="2"/>
      <c r="USM175" s="2"/>
      <c r="USN175" s="2"/>
      <c r="USO175" s="2"/>
      <c r="USP175" s="2"/>
      <c r="USQ175" s="2"/>
      <c r="USR175" s="2"/>
      <c r="USS175" s="2"/>
      <c r="UST175" s="2"/>
      <c r="USU175" s="2"/>
      <c r="USV175" s="2"/>
      <c r="USW175" s="2"/>
      <c r="USX175" s="2"/>
      <c r="USY175" s="2"/>
      <c r="USZ175" s="2"/>
      <c r="UTA175" s="2"/>
      <c r="UTB175" s="2"/>
      <c r="UTC175" s="2"/>
      <c r="UTD175" s="2"/>
      <c r="UTE175" s="2"/>
      <c r="UTF175" s="2"/>
      <c r="UTG175" s="2"/>
      <c r="UTH175" s="2"/>
      <c r="UTI175" s="2"/>
      <c r="UTJ175" s="2"/>
      <c r="UTK175" s="2"/>
      <c r="UTL175" s="2"/>
      <c r="UTM175" s="2"/>
      <c r="UTN175" s="2"/>
      <c r="UTO175" s="2"/>
      <c r="UTP175" s="2"/>
      <c r="UTQ175" s="2"/>
      <c r="UTR175" s="2"/>
      <c r="UTS175" s="2"/>
      <c r="UTT175" s="2"/>
      <c r="UTU175" s="2"/>
      <c r="UTV175" s="2"/>
      <c r="UTW175" s="2"/>
      <c r="UTX175" s="2"/>
      <c r="UTY175" s="2"/>
      <c r="UTZ175" s="2"/>
      <c r="UUA175" s="2"/>
      <c r="UUB175" s="2"/>
      <c r="UUC175" s="2"/>
      <c r="UUD175" s="2"/>
      <c r="UUE175" s="2"/>
      <c r="UUF175" s="2"/>
      <c r="UUG175" s="2"/>
      <c r="UUH175" s="2"/>
      <c r="UUI175" s="2"/>
      <c r="UUJ175" s="2"/>
      <c r="UUK175" s="2"/>
      <c r="UUL175" s="2"/>
      <c r="UUM175" s="2"/>
      <c r="UUN175" s="2"/>
      <c r="UUO175" s="2"/>
      <c r="UUP175" s="2"/>
      <c r="UUQ175" s="2"/>
      <c r="UUR175" s="2"/>
      <c r="UUS175" s="2"/>
      <c r="UUT175" s="2"/>
      <c r="UUU175" s="2"/>
      <c r="UUV175" s="2"/>
      <c r="UUW175" s="2"/>
      <c r="UUX175" s="2"/>
      <c r="UUY175" s="2"/>
      <c r="UUZ175" s="2"/>
      <c r="UVA175" s="2"/>
      <c r="UVB175" s="2"/>
      <c r="UVC175" s="2"/>
      <c r="UVD175" s="2"/>
      <c r="UVE175" s="2"/>
      <c r="UVF175" s="2"/>
      <c r="UVG175" s="2"/>
      <c r="UVH175" s="2"/>
      <c r="UVI175" s="2"/>
      <c r="UVJ175" s="2"/>
      <c r="UVK175" s="2"/>
      <c r="UVL175" s="2"/>
      <c r="UVM175" s="2"/>
      <c r="UVN175" s="2"/>
      <c r="UVO175" s="2"/>
      <c r="UVP175" s="2"/>
      <c r="UVQ175" s="2"/>
      <c r="UVR175" s="2"/>
      <c r="UVS175" s="2"/>
      <c r="UVT175" s="2"/>
      <c r="UVU175" s="2"/>
      <c r="UVV175" s="2"/>
      <c r="UVW175" s="2"/>
      <c r="UVX175" s="2"/>
      <c r="UVY175" s="2"/>
      <c r="UVZ175" s="2"/>
      <c r="UWA175" s="2"/>
      <c r="UWB175" s="2"/>
      <c r="UWC175" s="2"/>
      <c r="UWD175" s="2"/>
      <c r="UWE175" s="2"/>
      <c r="UWF175" s="2"/>
      <c r="UWG175" s="2"/>
      <c r="UWH175" s="2"/>
      <c r="UWI175" s="2"/>
      <c r="UWJ175" s="2"/>
      <c r="UWK175" s="2"/>
      <c r="UWL175" s="2"/>
      <c r="UWM175" s="2"/>
      <c r="UWN175" s="2"/>
      <c r="UWO175" s="2"/>
      <c r="UWP175" s="2"/>
      <c r="UWQ175" s="2"/>
      <c r="UWR175" s="2"/>
      <c r="UWS175" s="2"/>
      <c r="UWT175" s="2"/>
      <c r="UWU175" s="2"/>
      <c r="UWV175" s="2"/>
      <c r="UWW175" s="2"/>
      <c r="UWX175" s="2"/>
      <c r="UWY175" s="2"/>
      <c r="UWZ175" s="2"/>
      <c r="UXA175" s="2"/>
      <c r="UXB175" s="2"/>
      <c r="UXC175" s="2"/>
      <c r="UXD175" s="2"/>
      <c r="UXE175" s="2"/>
      <c r="UXF175" s="2"/>
      <c r="UXG175" s="2"/>
      <c r="UXH175" s="2"/>
      <c r="UXI175" s="2"/>
      <c r="UXJ175" s="2"/>
      <c r="UXK175" s="2"/>
      <c r="UXL175" s="2"/>
      <c r="UXM175" s="2"/>
      <c r="UXN175" s="2"/>
      <c r="UXO175" s="2"/>
      <c r="UXP175" s="2"/>
      <c r="UXQ175" s="2"/>
      <c r="UXR175" s="2"/>
      <c r="UXS175" s="2"/>
      <c r="UXT175" s="2"/>
      <c r="UXU175" s="2"/>
      <c r="UXV175" s="2"/>
      <c r="UXW175" s="2"/>
      <c r="UXX175" s="2"/>
      <c r="UXY175" s="2"/>
      <c r="UXZ175" s="2"/>
      <c r="UYA175" s="2"/>
      <c r="UYB175" s="2"/>
      <c r="UYC175" s="2"/>
      <c r="UYD175" s="2"/>
      <c r="UYE175" s="2"/>
      <c r="UYF175" s="2"/>
      <c r="UYG175" s="2"/>
      <c r="UYH175" s="2"/>
      <c r="UYI175" s="2"/>
      <c r="UYJ175" s="2"/>
      <c r="UYK175" s="2"/>
      <c r="UYL175" s="2"/>
      <c r="UYM175" s="2"/>
      <c r="UYN175" s="2"/>
      <c r="UYO175" s="2"/>
      <c r="UYP175" s="2"/>
      <c r="UYQ175" s="2"/>
      <c r="UYR175" s="2"/>
      <c r="UYS175" s="2"/>
      <c r="UYT175" s="2"/>
      <c r="UYU175" s="2"/>
      <c r="UYV175" s="2"/>
      <c r="UYW175" s="2"/>
      <c r="UYX175" s="2"/>
      <c r="UYY175" s="2"/>
      <c r="UYZ175" s="2"/>
      <c r="UZA175" s="2"/>
      <c r="UZB175" s="2"/>
      <c r="UZC175" s="2"/>
      <c r="UZD175" s="2"/>
      <c r="UZE175" s="2"/>
      <c r="UZF175" s="2"/>
      <c r="UZG175" s="2"/>
      <c r="UZH175" s="2"/>
      <c r="UZI175" s="2"/>
      <c r="UZJ175" s="2"/>
      <c r="UZK175" s="2"/>
      <c r="UZL175" s="2"/>
      <c r="UZM175" s="2"/>
      <c r="UZN175" s="2"/>
      <c r="UZO175" s="2"/>
      <c r="UZP175" s="2"/>
      <c r="UZQ175" s="2"/>
      <c r="UZR175" s="2"/>
      <c r="UZS175" s="2"/>
      <c r="UZT175" s="2"/>
      <c r="UZU175" s="2"/>
      <c r="UZV175" s="2"/>
      <c r="UZW175" s="2"/>
      <c r="UZX175" s="2"/>
      <c r="UZY175" s="2"/>
      <c r="UZZ175" s="2"/>
      <c r="VAA175" s="2"/>
      <c r="VAB175" s="2"/>
      <c r="VAC175" s="2"/>
      <c r="VAD175" s="2"/>
      <c r="VAE175" s="2"/>
      <c r="VAF175" s="2"/>
      <c r="VAG175" s="2"/>
      <c r="VAH175" s="2"/>
      <c r="VAI175" s="2"/>
      <c r="VAJ175" s="2"/>
      <c r="VAK175" s="2"/>
      <c r="VAL175" s="2"/>
      <c r="VAM175" s="2"/>
      <c r="VAN175" s="2"/>
      <c r="VAO175" s="2"/>
      <c r="VAP175" s="2"/>
      <c r="VAQ175" s="2"/>
      <c r="VAR175" s="2"/>
      <c r="VAS175" s="2"/>
      <c r="VAT175" s="2"/>
      <c r="VAU175" s="2"/>
      <c r="VAV175" s="2"/>
      <c r="VAW175" s="2"/>
      <c r="VAX175" s="2"/>
      <c r="VAY175" s="2"/>
      <c r="VAZ175" s="2"/>
      <c r="VBA175" s="2"/>
      <c r="VBB175" s="2"/>
      <c r="VBC175" s="2"/>
      <c r="VBD175" s="2"/>
      <c r="VBE175" s="2"/>
      <c r="VBF175" s="2"/>
      <c r="VBG175" s="2"/>
      <c r="VBH175" s="2"/>
      <c r="VBI175" s="2"/>
      <c r="VBJ175" s="2"/>
      <c r="VBK175" s="2"/>
      <c r="VBL175" s="2"/>
      <c r="VBM175" s="2"/>
      <c r="VBN175" s="2"/>
      <c r="VBO175" s="2"/>
      <c r="VBP175" s="2"/>
      <c r="VBQ175" s="2"/>
      <c r="VBR175" s="2"/>
      <c r="VBS175" s="2"/>
      <c r="VBT175" s="2"/>
      <c r="VBU175" s="2"/>
      <c r="VBV175" s="2"/>
      <c r="VBW175" s="2"/>
      <c r="VBX175" s="2"/>
      <c r="VBY175" s="2"/>
      <c r="VBZ175" s="2"/>
      <c r="VCA175" s="2"/>
      <c r="VCB175" s="2"/>
      <c r="VCC175" s="2"/>
      <c r="VCD175" s="2"/>
      <c r="VCE175" s="2"/>
      <c r="VCF175" s="2"/>
      <c r="VCG175" s="2"/>
      <c r="VCH175" s="2"/>
      <c r="VCI175" s="2"/>
      <c r="VCJ175" s="2"/>
      <c r="VCK175" s="2"/>
      <c r="VCL175" s="2"/>
      <c r="VCM175" s="2"/>
      <c r="VCN175" s="2"/>
      <c r="VCO175" s="2"/>
      <c r="VCP175" s="2"/>
      <c r="VCQ175" s="2"/>
      <c r="VCR175" s="2"/>
      <c r="VCS175" s="2"/>
      <c r="VCT175" s="2"/>
      <c r="VCU175" s="2"/>
      <c r="VCV175" s="2"/>
      <c r="VCW175" s="2"/>
      <c r="VCX175" s="2"/>
      <c r="VCY175" s="2"/>
      <c r="VCZ175" s="2"/>
      <c r="VDA175" s="2"/>
      <c r="VDB175" s="2"/>
      <c r="VDC175" s="2"/>
      <c r="VDD175" s="2"/>
      <c r="VDE175" s="2"/>
      <c r="VDF175" s="2"/>
      <c r="VDG175" s="2"/>
      <c r="VDH175" s="2"/>
      <c r="VDI175" s="2"/>
      <c r="VDJ175" s="2"/>
      <c r="VDK175" s="2"/>
      <c r="VDL175" s="2"/>
      <c r="VDM175" s="2"/>
      <c r="VDN175" s="2"/>
      <c r="VDO175" s="2"/>
      <c r="VDP175" s="2"/>
      <c r="VDQ175" s="2"/>
      <c r="VDR175" s="2"/>
      <c r="VDS175" s="2"/>
      <c r="VDT175" s="2"/>
      <c r="VDU175" s="2"/>
      <c r="VDV175" s="2"/>
      <c r="VDW175" s="2"/>
      <c r="VDX175" s="2"/>
      <c r="VDY175" s="2"/>
      <c r="VDZ175" s="2"/>
      <c r="VEA175" s="2"/>
      <c r="VEB175" s="2"/>
      <c r="VEC175" s="2"/>
      <c r="VED175" s="2"/>
      <c r="VEE175" s="2"/>
      <c r="VEF175" s="2"/>
      <c r="VEG175" s="2"/>
      <c r="VEH175" s="2"/>
      <c r="VEI175" s="2"/>
      <c r="VEJ175" s="2"/>
      <c r="VEK175" s="2"/>
      <c r="VEL175" s="2"/>
      <c r="VEM175" s="2"/>
      <c r="VEN175" s="2"/>
      <c r="VEO175" s="2"/>
      <c r="VEP175" s="2"/>
      <c r="VEQ175" s="2"/>
      <c r="VER175" s="2"/>
      <c r="VES175" s="2"/>
      <c r="VET175" s="2"/>
      <c r="VEU175" s="2"/>
      <c r="VEV175" s="2"/>
      <c r="VEW175" s="2"/>
      <c r="VEX175" s="2"/>
      <c r="VEY175" s="2"/>
      <c r="VEZ175" s="2"/>
      <c r="VFA175" s="2"/>
      <c r="VFB175" s="2"/>
      <c r="VFC175" s="2"/>
      <c r="VFD175" s="2"/>
      <c r="VFE175" s="2"/>
      <c r="VFF175" s="2"/>
      <c r="VFG175" s="2"/>
      <c r="VFH175" s="2"/>
      <c r="VFI175" s="2"/>
      <c r="VFJ175" s="2"/>
      <c r="VFK175" s="2"/>
      <c r="VFL175" s="2"/>
      <c r="VFM175" s="2"/>
      <c r="VFN175" s="2"/>
      <c r="VFO175" s="2"/>
      <c r="VFP175" s="2"/>
      <c r="VFQ175" s="2"/>
      <c r="VFR175" s="2"/>
      <c r="VFS175" s="2"/>
      <c r="VFT175" s="2"/>
      <c r="VFU175" s="2"/>
      <c r="VFV175" s="2"/>
      <c r="VFW175" s="2"/>
      <c r="VFX175" s="2"/>
      <c r="VFY175" s="2"/>
      <c r="VFZ175" s="2"/>
      <c r="VGA175" s="2"/>
      <c r="VGB175" s="2"/>
      <c r="VGC175" s="2"/>
      <c r="VGD175" s="2"/>
      <c r="VGE175" s="2"/>
      <c r="VGF175" s="2"/>
      <c r="VGG175" s="2"/>
      <c r="VGH175" s="2"/>
      <c r="VGI175" s="2"/>
      <c r="VGJ175" s="2"/>
      <c r="VGK175" s="2"/>
      <c r="VGL175" s="2"/>
      <c r="VGM175" s="2"/>
      <c r="VGN175" s="2"/>
      <c r="VGO175" s="2"/>
      <c r="VGP175" s="2"/>
      <c r="VGQ175" s="2"/>
      <c r="VGR175" s="2"/>
      <c r="VGS175" s="2"/>
      <c r="VGT175" s="2"/>
      <c r="VGU175" s="2"/>
      <c r="VGV175" s="2"/>
      <c r="VGW175" s="2"/>
      <c r="VGX175" s="2"/>
      <c r="VGY175" s="2"/>
      <c r="VGZ175" s="2"/>
      <c r="VHA175" s="2"/>
      <c r="VHB175" s="2"/>
      <c r="VHC175" s="2"/>
      <c r="VHD175" s="2"/>
      <c r="VHE175" s="2"/>
      <c r="VHF175" s="2"/>
      <c r="VHG175" s="2"/>
      <c r="VHH175" s="2"/>
      <c r="VHI175" s="2"/>
      <c r="VHJ175" s="2"/>
      <c r="VHK175" s="2"/>
      <c r="VHL175" s="2"/>
      <c r="VHM175" s="2"/>
      <c r="VHN175" s="2"/>
      <c r="VHO175" s="2"/>
      <c r="VHP175" s="2"/>
      <c r="VHQ175" s="2"/>
      <c r="VHR175" s="2"/>
      <c r="VHS175" s="2"/>
      <c r="VHT175" s="2"/>
      <c r="VHU175" s="2"/>
      <c r="VHV175" s="2"/>
      <c r="VHW175" s="2"/>
      <c r="VHX175" s="2"/>
      <c r="VHY175" s="2"/>
      <c r="VHZ175" s="2"/>
      <c r="VIA175" s="2"/>
      <c r="VIB175" s="2"/>
      <c r="VIC175" s="2"/>
      <c r="VID175" s="2"/>
      <c r="VIE175" s="2"/>
      <c r="VIF175" s="2"/>
      <c r="VIG175" s="2"/>
      <c r="VIH175" s="2"/>
      <c r="VII175" s="2"/>
      <c r="VIJ175" s="2"/>
      <c r="VIK175" s="2"/>
      <c r="VIL175" s="2"/>
      <c r="VIM175" s="2"/>
      <c r="VIN175" s="2"/>
      <c r="VIO175" s="2"/>
      <c r="VIP175" s="2"/>
      <c r="VIQ175" s="2"/>
      <c r="VIR175" s="2"/>
      <c r="VIS175" s="2"/>
      <c r="VIT175" s="2"/>
      <c r="VIU175" s="2"/>
      <c r="VIV175" s="2"/>
      <c r="VIW175" s="2"/>
      <c r="VIX175" s="2"/>
      <c r="VIY175" s="2"/>
      <c r="VIZ175" s="2"/>
      <c r="VJA175" s="2"/>
      <c r="VJB175" s="2"/>
      <c r="VJC175" s="2"/>
      <c r="VJD175" s="2"/>
      <c r="VJE175" s="2"/>
      <c r="VJF175" s="2"/>
      <c r="VJG175" s="2"/>
      <c r="VJH175" s="2"/>
      <c r="VJI175" s="2"/>
      <c r="VJJ175" s="2"/>
      <c r="VJK175" s="2"/>
      <c r="VJL175" s="2"/>
      <c r="VJM175" s="2"/>
      <c r="VJN175" s="2"/>
      <c r="VJO175" s="2"/>
      <c r="VJP175" s="2"/>
      <c r="VJQ175" s="2"/>
      <c r="VJR175" s="2"/>
      <c r="VJS175" s="2"/>
      <c r="VJT175" s="2"/>
      <c r="VJU175" s="2"/>
      <c r="VJV175" s="2"/>
      <c r="VJW175" s="2"/>
      <c r="VJX175" s="2"/>
      <c r="VJY175" s="2"/>
      <c r="VJZ175" s="2"/>
      <c r="VKA175" s="2"/>
      <c r="VKB175" s="2"/>
      <c r="VKC175" s="2"/>
      <c r="VKD175" s="2"/>
      <c r="VKE175" s="2"/>
      <c r="VKF175" s="2"/>
      <c r="VKG175" s="2"/>
      <c r="VKH175" s="2"/>
      <c r="VKI175" s="2"/>
      <c r="VKJ175" s="2"/>
      <c r="VKK175" s="2"/>
      <c r="VKL175" s="2"/>
      <c r="VKM175" s="2"/>
      <c r="VKN175" s="2"/>
      <c r="VKO175" s="2"/>
      <c r="VKP175" s="2"/>
      <c r="VKQ175" s="2"/>
      <c r="VKR175" s="2"/>
      <c r="VKS175" s="2"/>
      <c r="VKT175" s="2"/>
      <c r="VKU175" s="2"/>
      <c r="VKV175" s="2"/>
      <c r="VKW175" s="2"/>
      <c r="VKX175" s="2"/>
      <c r="VKY175" s="2"/>
      <c r="VKZ175" s="2"/>
      <c r="VLA175" s="2"/>
      <c r="VLB175" s="2"/>
      <c r="VLC175" s="2"/>
      <c r="VLD175" s="2"/>
      <c r="VLE175" s="2"/>
      <c r="VLF175" s="2"/>
      <c r="VLG175" s="2"/>
      <c r="VLH175" s="2"/>
      <c r="VLI175" s="2"/>
      <c r="VLJ175" s="2"/>
      <c r="VLK175" s="2"/>
      <c r="VLL175" s="2"/>
      <c r="VLM175" s="2"/>
      <c r="VLN175" s="2"/>
      <c r="VLO175" s="2"/>
      <c r="VLP175" s="2"/>
      <c r="VLQ175" s="2"/>
      <c r="VLR175" s="2"/>
      <c r="VLS175" s="2"/>
      <c r="VLT175" s="2"/>
      <c r="VLU175" s="2"/>
      <c r="VLV175" s="2"/>
      <c r="VLW175" s="2"/>
      <c r="VLX175" s="2"/>
      <c r="VLY175" s="2"/>
      <c r="VLZ175" s="2"/>
      <c r="VMA175" s="2"/>
      <c r="VMB175" s="2"/>
      <c r="VMC175" s="2"/>
      <c r="VMD175" s="2"/>
      <c r="VME175" s="2"/>
      <c r="VMF175" s="2"/>
      <c r="VMG175" s="2"/>
      <c r="VMH175" s="2"/>
      <c r="VMI175" s="2"/>
      <c r="VMJ175" s="2"/>
      <c r="VMK175" s="2"/>
      <c r="VML175" s="2"/>
      <c r="VMM175" s="2"/>
      <c r="VMN175" s="2"/>
      <c r="VMO175" s="2"/>
      <c r="VMP175" s="2"/>
      <c r="VMQ175" s="2"/>
      <c r="VMR175" s="2"/>
      <c r="VMS175" s="2"/>
      <c r="VMT175" s="2"/>
      <c r="VMU175" s="2"/>
      <c r="VMV175" s="2"/>
      <c r="VMW175" s="2"/>
      <c r="VMX175" s="2"/>
      <c r="VMY175" s="2"/>
      <c r="VMZ175" s="2"/>
      <c r="VNA175" s="2"/>
      <c r="VNB175" s="2"/>
      <c r="VNC175" s="2"/>
      <c r="VND175" s="2"/>
      <c r="VNE175" s="2"/>
      <c r="VNF175" s="2"/>
      <c r="VNG175" s="2"/>
      <c r="VNH175" s="2"/>
      <c r="VNI175" s="2"/>
      <c r="VNJ175" s="2"/>
      <c r="VNK175" s="2"/>
      <c r="VNL175" s="2"/>
      <c r="VNM175" s="2"/>
      <c r="VNN175" s="2"/>
      <c r="VNO175" s="2"/>
      <c r="VNP175" s="2"/>
      <c r="VNQ175" s="2"/>
      <c r="VNR175" s="2"/>
      <c r="VNS175" s="2"/>
      <c r="VNT175" s="2"/>
      <c r="VNU175" s="2"/>
      <c r="VNV175" s="2"/>
      <c r="VNW175" s="2"/>
      <c r="VNX175" s="2"/>
      <c r="VNY175" s="2"/>
      <c r="VNZ175" s="2"/>
      <c r="VOA175" s="2"/>
      <c r="VOB175" s="2"/>
      <c r="VOC175" s="2"/>
      <c r="VOD175" s="2"/>
      <c r="VOE175" s="2"/>
      <c r="VOF175" s="2"/>
      <c r="VOG175" s="2"/>
      <c r="VOH175" s="2"/>
      <c r="VOI175" s="2"/>
      <c r="VOJ175" s="2"/>
      <c r="VOK175" s="2"/>
      <c r="VOL175" s="2"/>
      <c r="VOM175" s="2"/>
      <c r="VON175" s="2"/>
      <c r="VOO175" s="2"/>
      <c r="VOP175" s="2"/>
      <c r="VOQ175" s="2"/>
      <c r="VOR175" s="2"/>
      <c r="VOS175" s="2"/>
      <c r="VOT175" s="2"/>
      <c r="VOU175" s="2"/>
      <c r="VOV175" s="2"/>
      <c r="VOW175" s="2"/>
      <c r="VOX175" s="2"/>
      <c r="VOY175" s="2"/>
      <c r="VOZ175" s="2"/>
      <c r="VPA175" s="2"/>
      <c r="VPB175" s="2"/>
      <c r="VPC175" s="2"/>
      <c r="VPD175" s="2"/>
      <c r="VPE175" s="2"/>
      <c r="VPF175" s="2"/>
      <c r="VPG175" s="2"/>
      <c r="VPH175" s="2"/>
      <c r="VPI175" s="2"/>
      <c r="VPJ175" s="2"/>
      <c r="VPK175" s="2"/>
      <c r="VPL175" s="2"/>
      <c r="VPM175" s="2"/>
      <c r="VPN175" s="2"/>
      <c r="VPO175" s="2"/>
      <c r="VPP175" s="2"/>
      <c r="VPQ175" s="2"/>
      <c r="VPR175" s="2"/>
      <c r="VPS175" s="2"/>
      <c r="VPT175" s="2"/>
      <c r="VPU175" s="2"/>
      <c r="VPV175" s="2"/>
      <c r="VPW175" s="2"/>
      <c r="VPX175" s="2"/>
      <c r="VPY175" s="2"/>
      <c r="VPZ175" s="2"/>
      <c r="VQA175" s="2"/>
      <c r="VQB175" s="2"/>
      <c r="VQC175" s="2"/>
      <c r="VQD175" s="2"/>
      <c r="VQE175" s="2"/>
      <c r="VQF175" s="2"/>
      <c r="VQG175" s="2"/>
      <c r="VQH175" s="2"/>
      <c r="VQI175" s="2"/>
      <c r="VQJ175" s="2"/>
      <c r="VQK175" s="2"/>
      <c r="VQL175" s="2"/>
      <c r="VQM175" s="2"/>
      <c r="VQN175" s="2"/>
      <c r="VQO175" s="2"/>
      <c r="VQP175" s="2"/>
      <c r="VQQ175" s="2"/>
      <c r="VQR175" s="2"/>
      <c r="VQS175" s="2"/>
      <c r="VQT175" s="2"/>
      <c r="VQU175" s="2"/>
      <c r="VQV175" s="2"/>
      <c r="VQW175" s="2"/>
      <c r="VQX175" s="2"/>
      <c r="VQY175" s="2"/>
      <c r="VQZ175" s="2"/>
      <c r="VRA175" s="2"/>
      <c r="VRB175" s="2"/>
      <c r="VRC175" s="2"/>
      <c r="VRD175" s="2"/>
      <c r="VRE175" s="2"/>
      <c r="VRF175" s="2"/>
      <c r="VRG175" s="2"/>
      <c r="VRH175" s="2"/>
      <c r="VRI175" s="2"/>
      <c r="VRJ175" s="2"/>
      <c r="VRK175" s="2"/>
      <c r="VRL175" s="2"/>
      <c r="VRM175" s="2"/>
      <c r="VRN175" s="2"/>
      <c r="VRO175" s="2"/>
      <c r="VRP175" s="2"/>
      <c r="VRQ175" s="2"/>
      <c r="VRR175" s="2"/>
      <c r="VRS175" s="2"/>
      <c r="VRT175" s="2"/>
      <c r="VRU175" s="2"/>
      <c r="VRV175" s="2"/>
      <c r="VRW175" s="2"/>
      <c r="VRX175" s="2"/>
      <c r="VRY175" s="2"/>
      <c r="VRZ175" s="2"/>
      <c r="VSA175" s="2"/>
      <c r="VSB175" s="2"/>
      <c r="VSC175" s="2"/>
      <c r="VSD175" s="2"/>
      <c r="VSE175" s="2"/>
      <c r="VSF175" s="2"/>
      <c r="VSG175" s="2"/>
      <c r="VSH175" s="2"/>
      <c r="VSI175" s="2"/>
      <c r="VSJ175" s="2"/>
      <c r="VSK175" s="2"/>
      <c r="VSL175" s="2"/>
      <c r="VSM175" s="2"/>
      <c r="VSN175" s="2"/>
      <c r="VSO175" s="2"/>
      <c r="VSP175" s="2"/>
      <c r="VSQ175" s="2"/>
      <c r="VSR175" s="2"/>
      <c r="VSS175" s="2"/>
      <c r="VST175" s="2"/>
      <c r="VSU175" s="2"/>
      <c r="VSV175" s="2"/>
      <c r="VSW175" s="2"/>
      <c r="VSX175" s="2"/>
      <c r="VSY175" s="2"/>
      <c r="VSZ175" s="2"/>
      <c r="VTA175" s="2"/>
      <c r="VTB175" s="2"/>
      <c r="VTC175" s="2"/>
      <c r="VTD175" s="2"/>
      <c r="VTE175" s="2"/>
      <c r="VTF175" s="2"/>
      <c r="VTG175" s="2"/>
      <c r="VTH175" s="2"/>
      <c r="VTI175" s="2"/>
      <c r="VTJ175" s="2"/>
      <c r="VTK175" s="2"/>
      <c r="VTL175" s="2"/>
      <c r="VTM175" s="2"/>
      <c r="VTN175" s="2"/>
      <c r="VTO175" s="2"/>
      <c r="VTP175" s="2"/>
      <c r="VTQ175" s="2"/>
      <c r="VTR175" s="2"/>
      <c r="VTS175" s="2"/>
      <c r="VTT175" s="2"/>
      <c r="VTU175" s="2"/>
      <c r="VTV175" s="2"/>
      <c r="VTW175" s="2"/>
      <c r="VTX175" s="2"/>
      <c r="VTY175" s="2"/>
      <c r="VTZ175" s="2"/>
      <c r="VUA175" s="2"/>
      <c r="VUB175" s="2"/>
      <c r="VUC175" s="2"/>
      <c r="VUD175" s="2"/>
      <c r="VUE175" s="2"/>
      <c r="VUF175" s="2"/>
      <c r="VUG175" s="2"/>
      <c r="VUH175" s="2"/>
      <c r="VUI175" s="2"/>
      <c r="VUJ175" s="2"/>
      <c r="VUK175" s="2"/>
      <c r="VUL175" s="2"/>
      <c r="VUM175" s="2"/>
      <c r="VUN175" s="2"/>
      <c r="VUO175" s="2"/>
      <c r="VUP175" s="2"/>
      <c r="VUQ175" s="2"/>
      <c r="VUR175" s="2"/>
      <c r="VUS175" s="2"/>
      <c r="VUT175" s="2"/>
      <c r="VUU175" s="2"/>
      <c r="VUV175" s="2"/>
      <c r="VUW175" s="2"/>
      <c r="VUX175" s="2"/>
      <c r="VUY175" s="2"/>
      <c r="VUZ175" s="2"/>
      <c r="VVA175" s="2"/>
      <c r="VVB175" s="2"/>
      <c r="VVC175" s="2"/>
      <c r="VVD175" s="2"/>
      <c r="VVE175" s="2"/>
      <c r="VVF175" s="2"/>
      <c r="VVG175" s="2"/>
      <c r="VVH175" s="2"/>
      <c r="VVI175" s="2"/>
      <c r="VVJ175" s="2"/>
      <c r="VVK175" s="2"/>
      <c r="VVL175" s="2"/>
      <c r="VVM175" s="2"/>
      <c r="VVN175" s="2"/>
      <c r="VVO175" s="2"/>
      <c r="VVP175" s="2"/>
      <c r="VVQ175" s="2"/>
      <c r="VVR175" s="2"/>
      <c r="VVS175" s="2"/>
      <c r="VVT175" s="2"/>
      <c r="VVU175" s="2"/>
      <c r="VVV175" s="2"/>
      <c r="VVW175" s="2"/>
      <c r="VVX175" s="2"/>
      <c r="VVY175" s="2"/>
      <c r="VVZ175" s="2"/>
      <c r="VWA175" s="2"/>
      <c r="VWB175" s="2"/>
      <c r="VWC175" s="2"/>
      <c r="VWD175" s="2"/>
      <c r="VWE175" s="2"/>
      <c r="VWF175" s="2"/>
      <c r="VWG175" s="2"/>
      <c r="VWH175" s="2"/>
      <c r="VWI175" s="2"/>
      <c r="VWJ175" s="2"/>
      <c r="VWK175" s="2"/>
      <c r="VWL175" s="2"/>
      <c r="VWM175" s="2"/>
      <c r="VWN175" s="2"/>
      <c r="VWO175" s="2"/>
      <c r="VWP175" s="2"/>
      <c r="VWQ175" s="2"/>
      <c r="VWR175" s="2"/>
      <c r="VWS175" s="2"/>
      <c r="VWT175" s="2"/>
      <c r="VWU175" s="2"/>
      <c r="VWV175" s="2"/>
      <c r="VWW175" s="2"/>
      <c r="VWX175" s="2"/>
      <c r="VWY175" s="2"/>
      <c r="VWZ175" s="2"/>
      <c r="VXA175" s="2"/>
      <c r="VXB175" s="2"/>
      <c r="VXC175" s="2"/>
      <c r="VXD175" s="2"/>
      <c r="VXE175" s="2"/>
      <c r="VXF175" s="2"/>
      <c r="VXG175" s="2"/>
      <c r="VXH175" s="2"/>
      <c r="VXI175" s="2"/>
      <c r="VXJ175" s="2"/>
      <c r="VXK175" s="2"/>
      <c r="VXL175" s="2"/>
      <c r="VXM175" s="2"/>
      <c r="VXN175" s="2"/>
      <c r="VXO175" s="2"/>
      <c r="VXP175" s="2"/>
      <c r="VXQ175" s="2"/>
      <c r="VXR175" s="2"/>
      <c r="VXS175" s="2"/>
      <c r="VXT175" s="2"/>
      <c r="VXU175" s="2"/>
      <c r="VXV175" s="2"/>
      <c r="VXW175" s="2"/>
      <c r="VXX175" s="2"/>
      <c r="VXY175" s="2"/>
      <c r="VXZ175" s="2"/>
      <c r="VYA175" s="2"/>
      <c r="VYB175" s="2"/>
      <c r="VYC175" s="2"/>
      <c r="VYD175" s="2"/>
      <c r="VYE175" s="2"/>
      <c r="VYF175" s="2"/>
      <c r="VYG175" s="2"/>
      <c r="VYH175" s="2"/>
      <c r="VYI175" s="2"/>
      <c r="VYJ175" s="2"/>
      <c r="VYK175" s="2"/>
      <c r="VYL175" s="2"/>
      <c r="VYM175" s="2"/>
      <c r="VYN175" s="2"/>
      <c r="VYO175" s="2"/>
      <c r="VYP175" s="2"/>
      <c r="VYQ175" s="2"/>
      <c r="VYR175" s="2"/>
      <c r="VYS175" s="2"/>
      <c r="VYT175" s="2"/>
      <c r="VYU175" s="2"/>
      <c r="VYV175" s="2"/>
      <c r="VYW175" s="2"/>
      <c r="VYX175" s="2"/>
      <c r="VYY175" s="2"/>
      <c r="VYZ175" s="2"/>
      <c r="VZA175" s="2"/>
      <c r="VZB175" s="2"/>
      <c r="VZC175" s="2"/>
      <c r="VZD175" s="2"/>
      <c r="VZE175" s="2"/>
      <c r="VZF175" s="2"/>
      <c r="VZG175" s="2"/>
      <c r="VZH175" s="2"/>
      <c r="VZI175" s="2"/>
      <c r="VZJ175" s="2"/>
      <c r="VZK175" s="2"/>
      <c r="VZL175" s="2"/>
      <c r="VZM175" s="2"/>
      <c r="VZN175" s="2"/>
      <c r="VZO175" s="2"/>
      <c r="VZP175" s="2"/>
      <c r="VZQ175" s="2"/>
      <c r="VZR175" s="2"/>
      <c r="VZS175" s="2"/>
      <c r="VZT175" s="2"/>
      <c r="VZU175" s="2"/>
      <c r="VZV175" s="2"/>
      <c r="VZW175" s="2"/>
      <c r="VZX175" s="2"/>
      <c r="VZY175" s="2"/>
      <c r="VZZ175" s="2"/>
      <c r="WAA175" s="2"/>
      <c r="WAB175" s="2"/>
      <c r="WAC175" s="2"/>
      <c r="WAD175" s="2"/>
      <c r="WAE175" s="2"/>
      <c r="WAF175" s="2"/>
      <c r="WAG175" s="2"/>
      <c r="WAH175" s="2"/>
      <c r="WAI175" s="2"/>
      <c r="WAJ175" s="2"/>
      <c r="WAK175" s="2"/>
      <c r="WAL175" s="2"/>
      <c r="WAM175" s="2"/>
      <c r="WAN175" s="2"/>
      <c r="WAO175" s="2"/>
      <c r="WAP175" s="2"/>
      <c r="WAQ175" s="2"/>
      <c r="WAR175" s="2"/>
      <c r="WAS175" s="2"/>
      <c r="WAT175" s="2"/>
      <c r="WAU175" s="2"/>
      <c r="WAV175" s="2"/>
      <c r="WAW175" s="2"/>
      <c r="WAX175" s="2"/>
      <c r="WAY175" s="2"/>
      <c r="WAZ175" s="2"/>
      <c r="WBA175" s="2"/>
      <c r="WBB175" s="2"/>
      <c r="WBC175" s="2"/>
      <c r="WBD175" s="2"/>
      <c r="WBE175" s="2"/>
      <c r="WBF175" s="2"/>
      <c r="WBG175" s="2"/>
      <c r="WBH175" s="2"/>
      <c r="WBI175" s="2"/>
      <c r="WBJ175" s="2"/>
      <c r="WBK175" s="2"/>
      <c r="WBL175" s="2"/>
      <c r="WBM175" s="2"/>
      <c r="WBN175" s="2"/>
      <c r="WBO175" s="2"/>
      <c r="WBP175" s="2"/>
      <c r="WBQ175" s="2"/>
      <c r="WBR175" s="2"/>
      <c r="WBS175" s="2"/>
      <c r="WBT175" s="2"/>
      <c r="WBU175" s="2"/>
      <c r="WBV175" s="2"/>
      <c r="WBW175" s="2"/>
      <c r="WBX175" s="2"/>
      <c r="WBY175" s="2"/>
      <c r="WBZ175" s="2"/>
      <c r="WCA175" s="2"/>
      <c r="WCB175" s="2"/>
      <c r="WCC175" s="2"/>
      <c r="WCD175" s="2"/>
      <c r="WCE175" s="2"/>
      <c r="WCF175" s="2"/>
      <c r="WCG175" s="2"/>
      <c r="WCH175" s="2"/>
      <c r="WCI175" s="2"/>
      <c r="WCJ175" s="2"/>
      <c r="WCK175" s="2"/>
      <c r="WCL175" s="2"/>
      <c r="WCM175" s="2"/>
      <c r="WCN175" s="2"/>
      <c r="WCO175" s="2"/>
      <c r="WCP175" s="2"/>
      <c r="WCQ175" s="2"/>
      <c r="WCR175" s="2"/>
      <c r="WCS175" s="2"/>
      <c r="WCT175" s="2"/>
      <c r="WCU175" s="2"/>
      <c r="WCV175" s="2"/>
      <c r="WCW175" s="2"/>
      <c r="WCX175" s="2"/>
      <c r="WCY175" s="2"/>
      <c r="WCZ175" s="2"/>
      <c r="WDA175" s="2"/>
      <c r="WDB175" s="2"/>
      <c r="WDC175" s="2"/>
      <c r="WDD175" s="2"/>
      <c r="WDE175" s="2"/>
      <c r="WDF175" s="2"/>
      <c r="WDG175" s="2"/>
      <c r="WDH175" s="2"/>
      <c r="WDI175" s="2"/>
      <c r="WDJ175" s="2"/>
      <c r="WDK175" s="2"/>
      <c r="WDL175" s="2"/>
      <c r="WDM175" s="2"/>
      <c r="WDN175" s="2"/>
      <c r="WDO175" s="2"/>
      <c r="WDP175" s="2"/>
      <c r="WDQ175" s="2"/>
      <c r="WDR175" s="2"/>
      <c r="WDS175" s="2"/>
      <c r="WDT175" s="2"/>
      <c r="WDU175" s="2"/>
      <c r="WDV175" s="2"/>
      <c r="WDW175" s="2"/>
      <c r="WDX175" s="2"/>
      <c r="WDY175" s="2"/>
      <c r="WDZ175" s="2"/>
      <c r="WEA175" s="2"/>
      <c r="WEB175" s="2"/>
      <c r="WEC175" s="2"/>
      <c r="WED175" s="2"/>
      <c r="WEE175" s="2"/>
      <c r="WEF175" s="2"/>
      <c r="WEG175" s="2"/>
      <c r="WEH175" s="2"/>
      <c r="WEI175" s="2"/>
      <c r="WEJ175" s="2"/>
      <c r="WEK175" s="2"/>
      <c r="WEL175" s="2"/>
      <c r="WEM175" s="2"/>
      <c r="WEN175" s="2"/>
      <c r="WEO175" s="2"/>
      <c r="WEP175" s="2"/>
      <c r="WEQ175" s="2"/>
      <c r="WER175" s="2"/>
      <c r="WES175" s="2"/>
      <c r="WET175" s="2"/>
      <c r="WEU175" s="2"/>
      <c r="WEV175" s="2"/>
      <c r="WEW175" s="2"/>
      <c r="WEX175" s="2"/>
      <c r="WEY175" s="2"/>
      <c r="WEZ175" s="2"/>
      <c r="WFA175" s="2"/>
      <c r="WFB175" s="2"/>
      <c r="WFC175" s="2"/>
      <c r="WFD175" s="2"/>
      <c r="WFE175" s="2"/>
      <c r="WFF175" s="2"/>
      <c r="WFG175" s="2"/>
      <c r="WFH175" s="2"/>
      <c r="WFI175" s="2"/>
      <c r="WFJ175" s="2"/>
      <c r="WFK175" s="2"/>
      <c r="WFL175" s="2"/>
      <c r="WFM175" s="2"/>
      <c r="WFN175" s="2"/>
      <c r="WFO175" s="2"/>
      <c r="WFP175" s="2"/>
      <c r="WFQ175" s="2"/>
      <c r="WFR175" s="2"/>
      <c r="WFS175" s="2"/>
      <c r="WFT175" s="2"/>
      <c r="WFU175" s="2"/>
      <c r="WFV175" s="2"/>
      <c r="WFW175" s="2"/>
      <c r="WFX175" s="2"/>
      <c r="WFY175" s="2"/>
      <c r="WFZ175" s="2"/>
      <c r="WGA175" s="2"/>
      <c r="WGB175" s="2"/>
      <c r="WGC175" s="2"/>
      <c r="WGD175" s="2"/>
      <c r="WGE175" s="2"/>
      <c r="WGF175" s="2"/>
      <c r="WGG175" s="2"/>
      <c r="WGH175" s="2"/>
      <c r="WGI175" s="2"/>
      <c r="WGJ175" s="2"/>
      <c r="WGK175" s="2"/>
      <c r="WGL175" s="2"/>
      <c r="WGM175" s="2"/>
      <c r="WGN175" s="2"/>
      <c r="WGO175" s="2"/>
      <c r="WGP175" s="2"/>
      <c r="WGQ175" s="2"/>
      <c r="WGR175" s="2"/>
      <c r="WGS175" s="2"/>
      <c r="WGT175" s="2"/>
      <c r="WGU175" s="2"/>
      <c r="WGV175" s="2"/>
      <c r="WGW175" s="2"/>
      <c r="WGX175" s="2"/>
      <c r="WGY175" s="2"/>
      <c r="WGZ175" s="2"/>
      <c r="WHA175" s="2"/>
      <c r="WHB175" s="2"/>
      <c r="WHC175" s="2"/>
      <c r="WHD175" s="2"/>
      <c r="WHE175" s="2"/>
      <c r="WHF175" s="2"/>
      <c r="WHG175" s="2"/>
      <c r="WHH175" s="2"/>
      <c r="WHI175" s="2"/>
      <c r="WHJ175" s="2"/>
      <c r="WHK175" s="2"/>
      <c r="WHL175" s="2"/>
      <c r="WHM175" s="2"/>
      <c r="WHN175" s="2"/>
      <c r="WHO175" s="2"/>
      <c r="WHP175" s="2"/>
      <c r="WHQ175" s="2"/>
      <c r="WHR175" s="2"/>
      <c r="WHS175" s="2"/>
      <c r="WHT175" s="2"/>
      <c r="WHU175" s="2"/>
      <c r="WHV175" s="2"/>
      <c r="WHW175" s="2"/>
      <c r="WHX175" s="2"/>
      <c r="WHY175" s="2"/>
      <c r="WHZ175" s="2"/>
      <c r="WIA175" s="2"/>
      <c r="WIB175" s="2"/>
      <c r="WIC175" s="2"/>
      <c r="WID175" s="2"/>
      <c r="WIE175" s="2"/>
      <c r="WIF175" s="2"/>
      <c r="WIG175" s="2"/>
      <c r="WIH175" s="2"/>
      <c r="WII175" s="2"/>
      <c r="WIJ175" s="2"/>
      <c r="WIK175" s="2"/>
      <c r="WIL175" s="2"/>
      <c r="WIM175" s="2"/>
      <c r="WIN175" s="2"/>
      <c r="WIO175" s="2"/>
      <c r="WIP175" s="2"/>
      <c r="WIQ175" s="2"/>
      <c r="WIR175" s="2"/>
      <c r="WIS175" s="2"/>
      <c r="WIT175" s="2"/>
      <c r="WIU175" s="2"/>
      <c r="WIV175" s="2"/>
      <c r="WIW175" s="2"/>
      <c r="WIX175" s="2"/>
      <c r="WIY175" s="2"/>
      <c r="WIZ175" s="2"/>
      <c r="WJA175" s="2"/>
      <c r="WJB175" s="2"/>
      <c r="WJC175" s="2"/>
      <c r="WJD175" s="2"/>
      <c r="WJE175" s="2"/>
      <c r="WJF175" s="2"/>
      <c r="WJG175" s="2"/>
      <c r="WJH175" s="2"/>
      <c r="WJI175" s="2"/>
      <c r="WJJ175" s="2"/>
      <c r="WJK175" s="2"/>
      <c r="WJL175" s="2"/>
      <c r="WJM175" s="2"/>
      <c r="WJN175" s="2"/>
      <c r="WJO175" s="2"/>
      <c r="WJP175" s="2"/>
      <c r="WJQ175" s="2"/>
      <c r="WJR175" s="2"/>
      <c r="WJS175" s="2"/>
      <c r="WJT175" s="2"/>
      <c r="WJU175" s="2"/>
      <c r="WJV175" s="2"/>
      <c r="WJW175" s="2"/>
      <c r="WJX175" s="2"/>
      <c r="WJY175" s="2"/>
      <c r="WJZ175" s="2"/>
      <c r="WKA175" s="2"/>
      <c r="WKB175" s="2"/>
      <c r="WKC175" s="2"/>
      <c r="WKD175" s="2"/>
      <c r="WKE175" s="2"/>
      <c r="WKF175" s="2"/>
      <c r="WKG175" s="2"/>
      <c r="WKH175" s="2"/>
      <c r="WKI175" s="2"/>
      <c r="WKJ175" s="2"/>
      <c r="WKK175" s="2"/>
      <c r="WKL175" s="2"/>
      <c r="WKM175" s="2"/>
      <c r="WKN175" s="2"/>
      <c r="WKO175" s="2"/>
      <c r="WKP175" s="2"/>
      <c r="WKQ175" s="2"/>
      <c r="WKR175" s="2"/>
      <c r="WKS175" s="2"/>
      <c r="WKT175" s="2"/>
      <c r="WKU175" s="2"/>
      <c r="WKV175" s="2"/>
      <c r="WKW175" s="2"/>
      <c r="WKX175" s="2"/>
      <c r="WKY175" s="2"/>
      <c r="WKZ175" s="2"/>
      <c r="WLA175" s="2"/>
      <c r="WLB175" s="2"/>
      <c r="WLC175" s="2"/>
      <c r="WLD175" s="2"/>
      <c r="WLE175" s="2"/>
      <c r="WLF175" s="2"/>
      <c r="WLG175" s="2"/>
      <c r="WLH175" s="2"/>
      <c r="WLI175" s="2"/>
      <c r="WLJ175" s="2"/>
      <c r="WLK175" s="2"/>
      <c r="WLL175" s="2"/>
      <c r="WLM175" s="2"/>
      <c r="WLN175" s="2"/>
      <c r="WLO175" s="2"/>
      <c r="WLP175" s="2"/>
      <c r="WLQ175" s="2"/>
      <c r="WLR175" s="2"/>
      <c r="WLS175" s="2"/>
      <c r="WLT175" s="2"/>
      <c r="WLU175" s="2"/>
      <c r="WLV175" s="2"/>
      <c r="WLW175" s="2"/>
      <c r="WLX175" s="2"/>
      <c r="WLY175" s="2"/>
      <c r="WLZ175" s="2"/>
      <c r="WMA175" s="2"/>
      <c r="WMB175" s="2"/>
      <c r="WMC175" s="2"/>
      <c r="WMD175" s="2"/>
      <c r="WME175" s="2"/>
      <c r="WMF175" s="2"/>
      <c r="WMG175" s="2"/>
      <c r="WMH175" s="2"/>
      <c r="WMI175" s="2"/>
      <c r="WMJ175" s="2"/>
      <c r="WMK175" s="2"/>
      <c r="WML175" s="2"/>
      <c r="WMM175" s="2"/>
      <c r="WMN175" s="2"/>
      <c r="WMO175" s="2"/>
      <c r="WMP175" s="2"/>
      <c r="WMQ175" s="2"/>
      <c r="WMR175" s="2"/>
      <c r="WMS175" s="2"/>
      <c r="WMT175" s="2"/>
      <c r="WMU175" s="2"/>
      <c r="WMV175" s="2"/>
      <c r="WMW175" s="2"/>
      <c r="WMX175" s="2"/>
      <c r="WMY175" s="2"/>
      <c r="WMZ175" s="2"/>
      <c r="WNA175" s="2"/>
      <c r="WNB175" s="2"/>
      <c r="WNC175" s="2"/>
      <c r="WND175" s="2"/>
      <c r="WNE175" s="2"/>
      <c r="WNF175" s="2"/>
      <c r="WNG175" s="2"/>
      <c r="WNH175" s="2"/>
      <c r="WNI175" s="2"/>
      <c r="WNJ175" s="2"/>
      <c r="WNK175" s="2"/>
      <c r="WNL175" s="2"/>
      <c r="WNM175" s="2"/>
      <c r="WNN175" s="2"/>
      <c r="WNO175" s="2"/>
      <c r="WNP175" s="2"/>
      <c r="WNQ175" s="2"/>
      <c r="WNR175" s="2"/>
      <c r="WNS175" s="2"/>
      <c r="WNT175" s="2"/>
      <c r="WNU175" s="2"/>
      <c r="WNV175" s="2"/>
      <c r="WNW175" s="2"/>
      <c r="WNX175" s="2"/>
      <c r="WNY175" s="2"/>
      <c r="WNZ175" s="2"/>
      <c r="WOA175" s="2"/>
      <c r="WOB175" s="2"/>
      <c r="WOC175" s="2"/>
      <c r="WOD175" s="2"/>
      <c r="WOE175" s="2"/>
      <c r="WOF175" s="2"/>
      <c r="WOG175" s="2"/>
      <c r="WOH175" s="2"/>
      <c r="WOI175" s="2"/>
      <c r="WOJ175" s="2"/>
      <c r="WOK175" s="2"/>
      <c r="WOL175" s="2"/>
      <c r="WOM175" s="2"/>
      <c r="WON175" s="2"/>
      <c r="WOO175" s="2"/>
      <c r="WOP175" s="2"/>
      <c r="WOQ175" s="2"/>
      <c r="WOR175" s="2"/>
      <c r="WOS175" s="2"/>
      <c r="WOT175" s="2"/>
      <c r="WOU175" s="2"/>
      <c r="WOV175" s="2"/>
      <c r="WOW175" s="2"/>
      <c r="WOX175" s="2"/>
      <c r="WOY175" s="2"/>
      <c r="WOZ175" s="2"/>
      <c r="WPA175" s="2"/>
      <c r="WPB175" s="2"/>
      <c r="WPC175" s="2"/>
      <c r="WPD175" s="2"/>
      <c r="WPE175" s="2"/>
      <c r="WPF175" s="2"/>
      <c r="WPG175" s="2"/>
      <c r="WPH175" s="2"/>
      <c r="WPI175" s="2"/>
      <c r="WPJ175" s="2"/>
      <c r="WPK175" s="2"/>
      <c r="WPL175" s="2"/>
      <c r="WPM175" s="2"/>
      <c r="WPN175" s="2"/>
      <c r="WPO175" s="2"/>
      <c r="WPP175" s="2"/>
      <c r="WPQ175" s="2"/>
      <c r="WPR175" s="2"/>
      <c r="WPS175" s="2"/>
      <c r="WPT175" s="2"/>
      <c r="WPU175" s="2"/>
      <c r="WPV175" s="2"/>
      <c r="WPW175" s="2"/>
      <c r="WPX175" s="2"/>
      <c r="WPY175" s="2"/>
      <c r="WPZ175" s="2"/>
      <c r="WQA175" s="2"/>
      <c r="WQB175" s="2"/>
      <c r="WQC175" s="2"/>
      <c r="WQD175" s="2"/>
      <c r="WQE175" s="2"/>
      <c r="WQF175" s="2"/>
      <c r="WQG175" s="2"/>
      <c r="WQH175" s="2"/>
      <c r="WQI175" s="2"/>
      <c r="WQJ175" s="2"/>
      <c r="WQK175" s="2"/>
      <c r="WQL175" s="2"/>
      <c r="WQM175" s="2"/>
      <c r="WQN175" s="2"/>
      <c r="WQO175" s="2"/>
      <c r="WQP175" s="2"/>
      <c r="WQQ175" s="2"/>
      <c r="WQR175" s="2"/>
      <c r="WQS175" s="2"/>
      <c r="WQT175" s="2"/>
      <c r="WQU175" s="2"/>
      <c r="WQV175" s="2"/>
      <c r="WQW175" s="2"/>
      <c r="WQX175" s="2"/>
      <c r="WQY175" s="2"/>
      <c r="WQZ175" s="2"/>
      <c r="WRA175" s="2"/>
      <c r="WRB175" s="2"/>
      <c r="WRC175" s="2"/>
      <c r="WRD175" s="2"/>
      <c r="WRE175" s="2"/>
      <c r="WRF175" s="2"/>
      <c r="WRG175" s="2"/>
      <c r="WRH175" s="2"/>
      <c r="WRI175" s="2"/>
      <c r="WRJ175" s="2"/>
      <c r="WRK175" s="2"/>
      <c r="WRL175" s="2"/>
      <c r="WRM175" s="2"/>
      <c r="WRN175" s="2"/>
      <c r="WRO175" s="2"/>
      <c r="WRP175" s="2"/>
      <c r="WRQ175" s="2"/>
      <c r="WRR175" s="2"/>
      <c r="WRS175" s="2"/>
      <c r="WRT175" s="2"/>
      <c r="WRU175" s="2"/>
      <c r="WRV175" s="2"/>
      <c r="WRW175" s="2"/>
      <c r="WRX175" s="2"/>
      <c r="WRY175" s="2"/>
      <c r="WRZ175" s="2"/>
      <c r="WSA175" s="2"/>
      <c r="WSB175" s="2"/>
      <c r="WSC175" s="2"/>
      <c r="WSD175" s="2"/>
      <c r="WSE175" s="2"/>
      <c r="WSF175" s="2"/>
      <c r="WSG175" s="2"/>
      <c r="WSH175" s="2"/>
      <c r="WSI175" s="2"/>
      <c r="WSJ175" s="2"/>
      <c r="WSK175" s="2"/>
      <c r="WSL175" s="2"/>
      <c r="WSM175" s="2"/>
      <c r="WSN175" s="2"/>
      <c r="WSO175" s="2"/>
      <c r="WSP175" s="2"/>
      <c r="WSQ175" s="2"/>
      <c r="WSR175" s="2"/>
      <c r="WSS175" s="2"/>
      <c r="WST175" s="2"/>
      <c r="WSU175" s="2"/>
      <c r="WSV175" s="2"/>
      <c r="WSW175" s="2"/>
      <c r="WSX175" s="2"/>
      <c r="WSY175" s="2"/>
      <c r="WSZ175" s="2"/>
      <c r="WTA175" s="2"/>
      <c r="WTB175" s="2"/>
      <c r="WTC175" s="2"/>
      <c r="WTD175" s="2"/>
      <c r="WTE175" s="2"/>
      <c r="WTF175" s="2"/>
      <c r="WTG175" s="2"/>
      <c r="WTH175" s="2"/>
      <c r="WTI175" s="2"/>
      <c r="WTJ175" s="2"/>
      <c r="WTK175" s="2"/>
      <c r="WTL175" s="2"/>
      <c r="WTM175" s="2"/>
      <c r="WTN175" s="2"/>
      <c r="WTO175" s="2"/>
      <c r="WTP175" s="2"/>
      <c r="WTQ175" s="2"/>
      <c r="WTR175" s="2"/>
      <c r="WTS175" s="2"/>
      <c r="WTT175" s="2"/>
      <c r="WTU175" s="2"/>
      <c r="WTV175" s="2"/>
      <c r="WTW175" s="2"/>
      <c r="WTX175" s="2"/>
      <c r="WTY175" s="2"/>
      <c r="WTZ175" s="2"/>
      <c r="WUA175" s="2"/>
      <c r="WUB175" s="2"/>
      <c r="WUC175" s="2"/>
      <c r="WUD175" s="2"/>
      <c r="WUE175" s="2"/>
      <c r="WUF175" s="2"/>
      <c r="WUG175" s="2"/>
      <c r="WUH175" s="2"/>
      <c r="WUI175" s="2"/>
      <c r="WUJ175" s="2"/>
      <c r="WUK175" s="2"/>
      <c r="WUL175" s="2"/>
      <c r="WUM175" s="2"/>
      <c r="WUN175" s="2"/>
      <c r="WUO175" s="2"/>
      <c r="WUP175" s="2"/>
      <c r="WUQ175" s="2"/>
      <c r="WUR175" s="2"/>
      <c r="WUS175" s="2"/>
      <c r="WUT175" s="2"/>
      <c r="WUU175" s="2"/>
      <c r="WUV175" s="2"/>
      <c r="WUW175" s="2"/>
      <c r="WUX175" s="2"/>
      <c r="WUY175" s="2"/>
      <c r="WUZ175" s="2"/>
      <c r="WVA175" s="2"/>
      <c r="WVB175" s="2"/>
      <c r="WVC175" s="2"/>
      <c r="WVD175" s="2"/>
      <c r="WVE175" s="2"/>
      <c r="WVF175" s="2"/>
      <c r="WVG175" s="2"/>
      <c r="WVH175" s="2"/>
      <c r="WVI175" s="2"/>
      <c r="WVJ175" s="2"/>
      <c r="WVK175" s="2"/>
      <c r="WVL175" s="2"/>
      <c r="WVM175" s="2"/>
      <c r="WVN175" s="2"/>
      <c r="WVO175" s="2"/>
      <c r="WVP175" s="2"/>
      <c r="WVQ175" s="2"/>
      <c r="WVR175" s="2"/>
      <c r="WVS175" s="2"/>
      <c r="WVT175" s="2"/>
      <c r="WVU175" s="2"/>
      <c r="WVV175" s="2"/>
      <c r="WVW175" s="2"/>
      <c r="WVX175" s="2"/>
      <c r="WVY175" s="2"/>
      <c r="WVZ175" s="2"/>
      <c r="WWA175" s="2"/>
      <c r="WWB175" s="2"/>
      <c r="WWC175" s="2"/>
      <c r="WWD175" s="2"/>
      <c r="WWE175" s="2"/>
      <c r="WWF175" s="2"/>
      <c r="WWG175" s="2"/>
      <c r="WWH175" s="2"/>
      <c r="WWI175" s="2"/>
      <c r="WWJ175" s="2"/>
      <c r="WWK175" s="2"/>
      <c r="WWL175" s="2"/>
      <c r="WWM175" s="2"/>
      <c r="WWN175" s="2"/>
      <c r="WWO175" s="2"/>
      <c r="WWP175" s="2"/>
      <c r="WWQ175" s="2"/>
      <c r="WWR175" s="2"/>
      <c r="WWS175" s="2"/>
      <c r="WWT175" s="2"/>
      <c r="WWU175" s="2"/>
      <c r="WWV175" s="2"/>
      <c r="WWW175" s="2"/>
      <c r="WWX175" s="2"/>
      <c r="WWY175" s="2"/>
      <c r="WWZ175" s="2"/>
      <c r="WXA175" s="2"/>
      <c r="WXB175" s="2"/>
      <c r="WXC175" s="2"/>
      <c r="WXD175" s="2"/>
      <c r="WXE175" s="2"/>
      <c r="WXF175" s="2"/>
      <c r="WXG175" s="2"/>
      <c r="WXH175" s="2"/>
      <c r="WXI175" s="2"/>
      <c r="WXJ175" s="2"/>
      <c r="WXK175" s="2"/>
      <c r="WXL175" s="2"/>
      <c r="WXM175" s="2"/>
      <c r="WXN175" s="2"/>
      <c r="WXO175" s="2"/>
      <c r="WXP175" s="2"/>
      <c r="WXQ175" s="2"/>
      <c r="WXR175" s="2"/>
      <c r="WXS175" s="2"/>
      <c r="WXT175" s="2"/>
      <c r="WXU175" s="2"/>
      <c r="WXV175" s="2"/>
      <c r="WXW175" s="2"/>
      <c r="WXX175" s="2"/>
      <c r="WXY175" s="2"/>
      <c r="WXZ175" s="2"/>
      <c r="WYA175" s="2"/>
      <c r="WYB175" s="2"/>
      <c r="WYC175" s="2"/>
      <c r="WYD175" s="2"/>
      <c r="WYE175" s="2"/>
      <c r="WYF175" s="2"/>
      <c r="WYG175" s="2"/>
      <c r="WYH175" s="2"/>
      <c r="WYI175" s="2"/>
      <c r="WYJ175" s="2"/>
      <c r="WYK175" s="2"/>
      <c r="WYL175" s="2"/>
      <c r="WYM175" s="2"/>
      <c r="WYN175" s="2"/>
      <c r="WYO175" s="2"/>
      <c r="WYP175" s="2"/>
      <c r="WYQ175" s="2"/>
      <c r="WYR175" s="2"/>
      <c r="WYS175" s="2"/>
      <c r="WYT175" s="2"/>
      <c r="WYU175" s="2"/>
      <c r="WYV175" s="2"/>
      <c r="WYW175" s="2"/>
      <c r="WYX175" s="2"/>
      <c r="WYY175" s="2"/>
      <c r="WYZ175" s="2"/>
      <c r="WZA175" s="2"/>
      <c r="WZB175" s="2"/>
      <c r="WZC175" s="2"/>
      <c r="WZD175" s="2"/>
      <c r="WZE175" s="2"/>
      <c r="WZF175" s="2"/>
      <c r="WZG175" s="2"/>
      <c r="WZH175" s="2"/>
      <c r="WZI175" s="2"/>
      <c r="WZJ175" s="2"/>
      <c r="WZK175" s="2"/>
      <c r="WZL175" s="2"/>
      <c r="WZM175" s="2"/>
      <c r="WZN175" s="2"/>
      <c r="WZO175" s="2"/>
      <c r="WZP175" s="2"/>
      <c r="WZQ175" s="2"/>
      <c r="WZR175" s="2"/>
      <c r="WZS175" s="2"/>
      <c r="WZT175" s="2"/>
      <c r="WZU175" s="2"/>
      <c r="WZV175" s="2"/>
      <c r="WZW175" s="2"/>
      <c r="WZX175" s="2"/>
      <c r="WZY175" s="2"/>
      <c r="WZZ175" s="2"/>
      <c r="XAA175" s="2"/>
      <c r="XAB175" s="2"/>
      <c r="XAC175" s="2"/>
      <c r="XAD175" s="2"/>
      <c r="XAE175" s="2"/>
      <c r="XAF175" s="2"/>
      <c r="XAG175" s="2"/>
      <c r="XAH175" s="2"/>
      <c r="XAI175" s="2"/>
      <c r="XAJ175" s="2"/>
      <c r="XAK175" s="2"/>
      <c r="XAL175" s="2"/>
      <c r="XAM175" s="2"/>
      <c r="XAN175" s="2"/>
      <c r="XAO175" s="2"/>
      <c r="XAP175" s="2"/>
      <c r="XAQ175" s="2"/>
      <c r="XAR175" s="2"/>
      <c r="XAS175" s="2"/>
      <c r="XAT175" s="2"/>
      <c r="XAU175" s="2"/>
      <c r="XAV175" s="2"/>
      <c r="XAW175" s="2"/>
      <c r="XAX175" s="2"/>
      <c r="XAY175" s="2"/>
      <c r="XAZ175" s="2"/>
      <c r="XBA175" s="2"/>
      <c r="XBB175" s="2"/>
      <c r="XBC175" s="2"/>
      <c r="XBD175" s="2"/>
      <c r="XBE175" s="2"/>
      <c r="XBF175" s="2"/>
      <c r="XBG175" s="2"/>
      <c r="XBH175" s="2"/>
      <c r="XBI175" s="2"/>
      <c r="XBJ175" s="2"/>
      <c r="XBK175" s="2"/>
      <c r="XBL175" s="2"/>
      <c r="XBM175" s="2"/>
      <c r="XBN175" s="2"/>
      <c r="XBO175" s="2"/>
      <c r="XBP175" s="2"/>
      <c r="XBQ175" s="2"/>
      <c r="XBR175" s="2"/>
      <c r="XBS175" s="2"/>
      <c r="XBT175" s="2"/>
      <c r="XBU175" s="2"/>
      <c r="XBV175" s="2"/>
      <c r="XBW175" s="2"/>
      <c r="XBX175" s="2"/>
      <c r="XBY175" s="2"/>
      <c r="XBZ175" s="2"/>
      <c r="XCA175" s="2"/>
      <c r="XCB175" s="2"/>
      <c r="XCC175" s="2"/>
      <c r="XCD175" s="2"/>
      <c r="XCE175" s="2"/>
      <c r="XCF175" s="2"/>
      <c r="XCG175" s="2"/>
      <c r="XCH175" s="2"/>
      <c r="XCI175" s="2"/>
      <c r="XCJ175" s="2"/>
      <c r="XCK175" s="2"/>
      <c r="XCL175" s="2"/>
      <c r="XCM175" s="2"/>
      <c r="XCN175" s="2"/>
      <c r="XCO175" s="2"/>
      <c r="XCP175" s="2"/>
      <c r="XCQ175" s="2"/>
      <c r="XCR175" s="2"/>
      <c r="XCS175" s="2"/>
      <c r="XCT175" s="2"/>
      <c r="XCU175" s="2"/>
      <c r="XCV175" s="2"/>
      <c r="XCW175" s="2"/>
      <c r="XCX175" s="2"/>
      <c r="XCY175" s="2"/>
      <c r="XCZ175" s="2"/>
      <c r="XDA175" s="2"/>
      <c r="XDB175" s="2"/>
      <c r="XDC175" s="2"/>
      <c r="XDD175" s="2"/>
      <c r="XDE175" s="2"/>
      <c r="XDF175" s="2"/>
      <c r="XDG175" s="2"/>
      <c r="XDH175" s="2"/>
      <c r="XDI175" s="2"/>
      <c r="XDJ175" s="2"/>
      <c r="XDK175" s="2"/>
      <c r="XDL175" s="2"/>
      <c r="XDM175" s="2"/>
      <c r="XDN175" s="2"/>
      <c r="XDO175" s="2"/>
      <c r="XDP175" s="2"/>
      <c r="XDQ175" s="2"/>
      <c r="XDR175" s="2"/>
      <c r="XDS175" s="2"/>
      <c r="XDT175" s="2"/>
      <c r="XDU175" s="2"/>
      <c r="XDV175" s="2"/>
      <c r="XDW175" s="2"/>
      <c r="XDX175" s="2"/>
      <c r="XDY175" s="2"/>
      <c r="XDZ175" s="2"/>
      <c r="XEA175" s="2"/>
      <c r="XEB175" s="2"/>
      <c r="XEC175" s="2"/>
      <c r="XED175" s="2"/>
      <c r="XEE175" s="2"/>
      <c r="XEF175" s="2"/>
      <c r="XEG175" s="2"/>
      <c r="XEH175" s="2"/>
      <c r="XEI175" s="2"/>
      <c r="XEJ175" s="2"/>
      <c r="XEK175" s="2"/>
      <c r="XEL175" s="2"/>
      <c r="XEM175" s="2"/>
      <c r="XEN175" s="2"/>
      <c r="XEO175" s="2"/>
      <c r="XEP175" s="2"/>
      <c r="XEQ175" s="2"/>
      <c r="XER175" s="2"/>
      <c r="XES175" s="2"/>
      <c r="XET175" s="2"/>
      <c r="XEU175" s="2"/>
      <c r="XEV175" s="2"/>
      <c r="XEW175" s="2"/>
      <c r="XEX175" s="2"/>
    </row>
    <row r="176" spans="1:16378">
      <c r="A176" s="151" t="s">
        <v>180</v>
      </c>
      <c r="B176" s="151" t="s">
        <v>180</v>
      </c>
      <c r="C176" s="63"/>
      <c r="D176" s="2"/>
      <c r="E176" s="64"/>
      <c r="F176" s="64"/>
      <c r="G176" s="64"/>
      <c r="H176" s="64"/>
      <c r="I176" s="64"/>
      <c r="J176" s="64"/>
      <c r="K176" s="64"/>
      <c r="L176" s="64"/>
      <c r="M176" s="2"/>
      <c r="N176" s="2"/>
      <c r="O176" s="2"/>
      <c r="P176" s="2"/>
      <c r="Q176" s="36"/>
      <c r="R176" s="2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F176" s="28"/>
      <c r="AG176" s="28"/>
      <c r="AH176" s="28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  <c r="CSP176" s="2"/>
      <c r="CSQ176" s="2"/>
      <c r="CSR176" s="2"/>
      <c r="CSS176" s="2"/>
      <c r="CST176" s="2"/>
      <c r="CSU176" s="2"/>
      <c r="CSV176" s="2"/>
      <c r="CSW176" s="2"/>
      <c r="CSX176" s="2"/>
      <c r="CSY176" s="2"/>
      <c r="CSZ176" s="2"/>
      <c r="CTA176" s="2"/>
      <c r="CTB176" s="2"/>
      <c r="CTC176" s="2"/>
      <c r="CTD176" s="2"/>
      <c r="CTE176" s="2"/>
      <c r="CTF176" s="2"/>
      <c r="CTG176" s="2"/>
      <c r="CTH176" s="2"/>
      <c r="CTI176" s="2"/>
      <c r="CTJ176" s="2"/>
      <c r="CTK176" s="2"/>
      <c r="CTL176" s="2"/>
      <c r="CTM176" s="2"/>
      <c r="CTN176" s="2"/>
      <c r="CTO176" s="2"/>
      <c r="CTP176" s="2"/>
      <c r="CTQ176" s="2"/>
      <c r="CTR176" s="2"/>
      <c r="CTS176" s="2"/>
      <c r="CTT176" s="2"/>
      <c r="CTU176" s="2"/>
      <c r="CTV176" s="2"/>
      <c r="CTW176" s="2"/>
      <c r="CTX176" s="2"/>
      <c r="CTY176" s="2"/>
      <c r="CTZ176" s="2"/>
      <c r="CUA176" s="2"/>
      <c r="CUB176" s="2"/>
      <c r="CUC176" s="2"/>
      <c r="CUD176" s="2"/>
      <c r="CUE176" s="2"/>
      <c r="CUF176" s="2"/>
      <c r="CUG176" s="2"/>
      <c r="CUH176" s="2"/>
      <c r="CUI176" s="2"/>
      <c r="CUJ176" s="2"/>
      <c r="CUK176" s="2"/>
      <c r="CUL176" s="2"/>
      <c r="CUM176" s="2"/>
      <c r="CUN176" s="2"/>
      <c r="CUO176" s="2"/>
      <c r="CUP176" s="2"/>
      <c r="CUQ176" s="2"/>
      <c r="CUR176" s="2"/>
      <c r="CUS176" s="2"/>
      <c r="CUT176" s="2"/>
      <c r="CUU176" s="2"/>
      <c r="CUV176" s="2"/>
      <c r="CUW176" s="2"/>
      <c r="CUX176" s="2"/>
      <c r="CUY176" s="2"/>
      <c r="CUZ176" s="2"/>
      <c r="CVA176" s="2"/>
      <c r="CVB176" s="2"/>
      <c r="CVC176" s="2"/>
      <c r="CVD176" s="2"/>
      <c r="CVE176" s="2"/>
      <c r="CVF176" s="2"/>
      <c r="CVG176" s="2"/>
      <c r="CVH176" s="2"/>
      <c r="CVI176" s="2"/>
      <c r="CVJ176" s="2"/>
      <c r="CVK176" s="2"/>
      <c r="CVL176" s="2"/>
      <c r="CVM176" s="2"/>
      <c r="CVN176" s="2"/>
      <c r="CVO176" s="2"/>
      <c r="CVP176" s="2"/>
      <c r="CVQ176" s="2"/>
      <c r="CVR176" s="2"/>
      <c r="CVS176" s="2"/>
      <c r="CVT176" s="2"/>
      <c r="CVU176" s="2"/>
      <c r="CVV176" s="2"/>
      <c r="CVW176" s="2"/>
      <c r="CVX176" s="2"/>
      <c r="CVY176" s="2"/>
      <c r="CVZ176" s="2"/>
      <c r="CWA176" s="2"/>
      <c r="CWB176" s="2"/>
      <c r="CWC176" s="2"/>
      <c r="CWD176" s="2"/>
      <c r="CWE176" s="2"/>
      <c r="CWF176" s="2"/>
      <c r="CWG176" s="2"/>
      <c r="CWH176" s="2"/>
      <c r="CWI176" s="2"/>
      <c r="CWJ176" s="2"/>
      <c r="CWK176" s="2"/>
      <c r="CWL176" s="2"/>
      <c r="CWM176" s="2"/>
      <c r="CWN176" s="2"/>
      <c r="CWO176" s="2"/>
      <c r="CWP176" s="2"/>
      <c r="CWQ176" s="2"/>
      <c r="CWR176" s="2"/>
      <c r="CWS176" s="2"/>
      <c r="CWT176" s="2"/>
      <c r="CWU176" s="2"/>
      <c r="CWV176" s="2"/>
      <c r="CWW176" s="2"/>
      <c r="CWX176" s="2"/>
      <c r="CWY176" s="2"/>
      <c r="CWZ176" s="2"/>
      <c r="CXA176" s="2"/>
      <c r="CXB176" s="2"/>
      <c r="CXC176" s="2"/>
      <c r="CXD176" s="2"/>
      <c r="CXE176" s="2"/>
      <c r="CXF176" s="2"/>
      <c r="CXG176" s="2"/>
      <c r="CXH176" s="2"/>
      <c r="CXI176" s="2"/>
      <c r="CXJ176" s="2"/>
      <c r="CXK176" s="2"/>
      <c r="CXL176" s="2"/>
      <c r="CXM176" s="2"/>
      <c r="CXN176" s="2"/>
      <c r="CXO176" s="2"/>
      <c r="CXP176" s="2"/>
      <c r="CXQ176" s="2"/>
      <c r="CXR176" s="2"/>
      <c r="CXS176" s="2"/>
      <c r="CXT176" s="2"/>
      <c r="CXU176" s="2"/>
      <c r="CXV176" s="2"/>
      <c r="CXW176" s="2"/>
      <c r="CXX176" s="2"/>
      <c r="CXY176" s="2"/>
      <c r="CXZ176" s="2"/>
      <c r="CYA176" s="2"/>
      <c r="CYB176" s="2"/>
      <c r="CYC176" s="2"/>
      <c r="CYD176" s="2"/>
      <c r="CYE176" s="2"/>
      <c r="CYF176" s="2"/>
      <c r="CYG176" s="2"/>
      <c r="CYH176" s="2"/>
      <c r="CYI176" s="2"/>
      <c r="CYJ176" s="2"/>
      <c r="CYK176" s="2"/>
      <c r="CYL176" s="2"/>
      <c r="CYM176" s="2"/>
      <c r="CYN176" s="2"/>
      <c r="CYO176" s="2"/>
      <c r="CYP176" s="2"/>
      <c r="CYQ176" s="2"/>
      <c r="CYR176" s="2"/>
      <c r="CYS176" s="2"/>
      <c r="CYT176" s="2"/>
      <c r="CYU176" s="2"/>
      <c r="CYV176" s="2"/>
      <c r="CYW176" s="2"/>
      <c r="CYX176" s="2"/>
      <c r="CYY176" s="2"/>
      <c r="CYZ176" s="2"/>
      <c r="CZA176" s="2"/>
      <c r="CZB176" s="2"/>
      <c r="CZC176" s="2"/>
      <c r="CZD176" s="2"/>
      <c r="CZE176" s="2"/>
      <c r="CZF176" s="2"/>
      <c r="CZG176" s="2"/>
      <c r="CZH176" s="2"/>
      <c r="CZI176" s="2"/>
      <c r="CZJ176" s="2"/>
      <c r="CZK176" s="2"/>
      <c r="CZL176" s="2"/>
      <c r="CZM176" s="2"/>
      <c r="CZN176" s="2"/>
      <c r="CZO176" s="2"/>
      <c r="CZP176" s="2"/>
      <c r="CZQ176" s="2"/>
      <c r="CZR176" s="2"/>
      <c r="CZS176" s="2"/>
      <c r="CZT176" s="2"/>
      <c r="CZU176" s="2"/>
      <c r="CZV176" s="2"/>
      <c r="CZW176" s="2"/>
      <c r="CZX176" s="2"/>
      <c r="CZY176" s="2"/>
      <c r="CZZ176" s="2"/>
      <c r="DAA176" s="2"/>
      <c r="DAB176" s="2"/>
      <c r="DAC176" s="2"/>
      <c r="DAD176" s="2"/>
      <c r="DAE176" s="2"/>
      <c r="DAF176" s="2"/>
      <c r="DAG176" s="2"/>
      <c r="DAH176" s="2"/>
      <c r="DAI176" s="2"/>
      <c r="DAJ176" s="2"/>
      <c r="DAK176" s="2"/>
      <c r="DAL176" s="2"/>
      <c r="DAM176" s="2"/>
      <c r="DAN176" s="2"/>
      <c r="DAO176" s="2"/>
      <c r="DAP176" s="2"/>
      <c r="DAQ176" s="2"/>
      <c r="DAR176" s="2"/>
      <c r="DAS176" s="2"/>
      <c r="DAT176" s="2"/>
      <c r="DAU176" s="2"/>
      <c r="DAV176" s="2"/>
      <c r="DAW176" s="2"/>
      <c r="DAX176" s="2"/>
      <c r="DAY176" s="2"/>
      <c r="DAZ176" s="2"/>
      <c r="DBA176" s="2"/>
      <c r="DBB176" s="2"/>
      <c r="DBC176" s="2"/>
      <c r="DBD176" s="2"/>
      <c r="DBE176" s="2"/>
      <c r="DBF176" s="2"/>
      <c r="DBG176" s="2"/>
      <c r="DBH176" s="2"/>
      <c r="DBI176" s="2"/>
      <c r="DBJ176" s="2"/>
      <c r="DBK176" s="2"/>
      <c r="DBL176" s="2"/>
      <c r="DBM176" s="2"/>
      <c r="DBN176" s="2"/>
      <c r="DBO176" s="2"/>
      <c r="DBP176" s="2"/>
      <c r="DBQ176" s="2"/>
      <c r="DBR176" s="2"/>
      <c r="DBS176" s="2"/>
      <c r="DBT176" s="2"/>
      <c r="DBU176" s="2"/>
      <c r="DBV176" s="2"/>
      <c r="DBW176" s="2"/>
      <c r="DBX176" s="2"/>
      <c r="DBY176" s="2"/>
      <c r="DBZ176" s="2"/>
      <c r="DCA176" s="2"/>
      <c r="DCB176" s="2"/>
      <c r="DCC176" s="2"/>
      <c r="DCD176" s="2"/>
      <c r="DCE176" s="2"/>
      <c r="DCF176" s="2"/>
      <c r="DCG176" s="2"/>
      <c r="DCH176" s="2"/>
      <c r="DCI176" s="2"/>
      <c r="DCJ176" s="2"/>
      <c r="DCK176" s="2"/>
      <c r="DCL176" s="2"/>
      <c r="DCM176" s="2"/>
      <c r="DCN176" s="2"/>
      <c r="DCO176" s="2"/>
      <c r="DCP176" s="2"/>
      <c r="DCQ176" s="2"/>
      <c r="DCR176" s="2"/>
      <c r="DCS176" s="2"/>
      <c r="DCT176" s="2"/>
      <c r="DCU176" s="2"/>
      <c r="DCV176" s="2"/>
      <c r="DCW176" s="2"/>
      <c r="DCX176" s="2"/>
      <c r="DCY176" s="2"/>
      <c r="DCZ176" s="2"/>
      <c r="DDA176" s="2"/>
      <c r="DDB176" s="2"/>
      <c r="DDC176" s="2"/>
      <c r="DDD176" s="2"/>
      <c r="DDE176" s="2"/>
      <c r="DDF176" s="2"/>
      <c r="DDG176" s="2"/>
      <c r="DDH176" s="2"/>
      <c r="DDI176" s="2"/>
      <c r="DDJ176" s="2"/>
      <c r="DDK176" s="2"/>
      <c r="DDL176" s="2"/>
      <c r="DDM176" s="2"/>
      <c r="DDN176" s="2"/>
      <c r="DDO176" s="2"/>
      <c r="DDP176" s="2"/>
      <c r="DDQ176" s="2"/>
      <c r="DDR176" s="2"/>
      <c r="DDS176" s="2"/>
      <c r="DDT176" s="2"/>
      <c r="DDU176" s="2"/>
      <c r="DDV176" s="2"/>
      <c r="DDW176" s="2"/>
      <c r="DDX176" s="2"/>
      <c r="DDY176" s="2"/>
      <c r="DDZ176" s="2"/>
      <c r="DEA176" s="2"/>
      <c r="DEB176" s="2"/>
      <c r="DEC176" s="2"/>
      <c r="DED176" s="2"/>
      <c r="DEE176" s="2"/>
      <c r="DEF176" s="2"/>
      <c r="DEG176" s="2"/>
      <c r="DEH176" s="2"/>
      <c r="DEI176" s="2"/>
      <c r="DEJ176" s="2"/>
      <c r="DEK176" s="2"/>
      <c r="DEL176" s="2"/>
      <c r="DEM176" s="2"/>
      <c r="DEN176" s="2"/>
      <c r="DEO176" s="2"/>
      <c r="DEP176" s="2"/>
      <c r="DEQ176" s="2"/>
      <c r="DER176" s="2"/>
      <c r="DES176" s="2"/>
      <c r="DET176" s="2"/>
      <c r="DEU176" s="2"/>
      <c r="DEV176" s="2"/>
      <c r="DEW176" s="2"/>
      <c r="DEX176" s="2"/>
      <c r="DEY176" s="2"/>
      <c r="DEZ176" s="2"/>
      <c r="DFA176" s="2"/>
      <c r="DFB176" s="2"/>
      <c r="DFC176" s="2"/>
      <c r="DFD176" s="2"/>
      <c r="DFE176" s="2"/>
      <c r="DFF176" s="2"/>
      <c r="DFG176" s="2"/>
      <c r="DFH176" s="2"/>
      <c r="DFI176" s="2"/>
      <c r="DFJ176" s="2"/>
      <c r="DFK176" s="2"/>
      <c r="DFL176" s="2"/>
      <c r="DFM176" s="2"/>
      <c r="DFN176" s="2"/>
      <c r="DFO176" s="2"/>
      <c r="DFP176" s="2"/>
      <c r="DFQ176" s="2"/>
      <c r="DFR176" s="2"/>
      <c r="DFS176" s="2"/>
      <c r="DFT176" s="2"/>
      <c r="DFU176" s="2"/>
      <c r="DFV176" s="2"/>
      <c r="DFW176" s="2"/>
      <c r="DFX176" s="2"/>
      <c r="DFY176" s="2"/>
      <c r="DFZ176" s="2"/>
      <c r="DGA176" s="2"/>
      <c r="DGB176" s="2"/>
      <c r="DGC176" s="2"/>
      <c r="DGD176" s="2"/>
      <c r="DGE176" s="2"/>
      <c r="DGF176" s="2"/>
      <c r="DGG176" s="2"/>
      <c r="DGH176" s="2"/>
      <c r="DGI176" s="2"/>
      <c r="DGJ176" s="2"/>
      <c r="DGK176" s="2"/>
      <c r="DGL176" s="2"/>
      <c r="DGM176" s="2"/>
      <c r="DGN176" s="2"/>
      <c r="DGO176" s="2"/>
      <c r="DGP176" s="2"/>
      <c r="DGQ176" s="2"/>
      <c r="DGR176" s="2"/>
      <c r="DGS176" s="2"/>
      <c r="DGT176" s="2"/>
      <c r="DGU176" s="2"/>
      <c r="DGV176" s="2"/>
      <c r="DGW176" s="2"/>
      <c r="DGX176" s="2"/>
      <c r="DGY176" s="2"/>
      <c r="DGZ176" s="2"/>
      <c r="DHA176" s="2"/>
      <c r="DHB176" s="2"/>
      <c r="DHC176" s="2"/>
      <c r="DHD176" s="2"/>
      <c r="DHE176" s="2"/>
      <c r="DHF176" s="2"/>
      <c r="DHG176" s="2"/>
      <c r="DHH176" s="2"/>
      <c r="DHI176" s="2"/>
      <c r="DHJ176" s="2"/>
      <c r="DHK176" s="2"/>
      <c r="DHL176" s="2"/>
      <c r="DHM176" s="2"/>
      <c r="DHN176" s="2"/>
      <c r="DHO176" s="2"/>
      <c r="DHP176" s="2"/>
      <c r="DHQ176" s="2"/>
      <c r="DHR176" s="2"/>
      <c r="DHS176" s="2"/>
      <c r="DHT176" s="2"/>
      <c r="DHU176" s="2"/>
      <c r="DHV176" s="2"/>
      <c r="DHW176" s="2"/>
      <c r="DHX176" s="2"/>
      <c r="DHY176" s="2"/>
      <c r="DHZ176" s="2"/>
      <c r="DIA176" s="2"/>
      <c r="DIB176" s="2"/>
      <c r="DIC176" s="2"/>
      <c r="DID176" s="2"/>
      <c r="DIE176" s="2"/>
      <c r="DIF176" s="2"/>
      <c r="DIG176" s="2"/>
      <c r="DIH176" s="2"/>
      <c r="DII176" s="2"/>
      <c r="DIJ176" s="2"/>
      <c r="DIK176" s="2"/>
      <c r="DIL176" s="2"/>
      <c r="DIM176" s="2"/>
      <c r="DIN176" s="2"/>
      <c r="DIO176" s="2"/>
      <c r="DIP176" s="2"/>
      <c r="DIQ176" s="2"/>
      <c r="DIR176" s="2"/>
      <c r="DIS176" s="2"/>
      <c r="DIT176" s="2"/>
      <c r="DIU176" s="2"/>
      <c r="DIV176" s="2"/>
      <c r="DIW176" s="2"/>
      <c r="DIX176" s="2"/>
      <c r="DIY176" s="2"/>
      <c r="DIZ176" s="2"/>
      <c r="DJA176" s="2"/>
      <c r="DJB176" s="2"/>
      <c r="DJC176" s="2"/>
      <c r="DJD176" s="2"/>
      <c r="DJE176" s="2"/>
      <c r="DJF176" s="2"/>
      <c r="DJG176" s="2"/>
      <c r="DJH176" s="2"/>
      <c r="DJI176" s="2"/>
      <c r="DJJ176" s="2"/>
      <c r="DJK176" s="2"/>
      <c r="DJL176" s="2"/>
      <c r="DJM176" s="2"/>
      <c r="DJN176" s="2"/>
      <c r="DJO176" s="2"/>
      <c r="DJP176" s="2"/>
      <c r="DJQ176" s="2"/>
      <c r="DJR176" s="2"/>
      <c r="DJS176" s="2"/>
      <c r="DJT176" s="2"/>
      <c r="DJU176" s="2"/>
      <c r="DJV176" s="2"/>
      <c r="DJW176" s="2"/>
      <c r="DJX176" s="2"/>
      <c r="DJY176" s="2"/>
      <c r="DJZ176" s="2"/>
      <c r="DKA176" s="2"/>
      <c r="DKB176" s="2"/>
      <c r="DKC176" s="2"/>
      <c r="DKD176" s="2"/>
      <c r="DKE176" s="2"/>
      <c r="DKF176" s="2"/>
      <c r="DKG176" s="2"/>
      <c r="DKH176" s="2"/>
      <c r="DKI176" s="2"/>
      <c r="DKJ176" s="2"/>
      <c r="DKK176" s="2"/>
      <c r="DKL176" s="2"/>
      <c r="DKM176" s="2"/>
      <c r="DKN176" s="2"/>
      <c r="DKO176" s="2"/>
      <c r="DKP176" s="2"/>
      <c r="DKQ176" s="2"/>
      <c r="DKR176" s="2"/>
      <c r="DKS176" s="2"/>
      <c r="DKT176" s="2"/>
      <c r="DKU176" s="2"/>
      <c r="DKV176" s="2"/>
      <c r="DKW176" s="2"/>
      <c r="DKX176" s="2"/>
      <c r="DKY176" s="2"/>
      <c r="DKZ176" s="2"/>
      <c r="DLA176" s="2"/>
      <c r="DLB176" s="2"/>
      <c r="DLC176" s="2"/>
      <c r="DLD176" s="2"/>
      <c r="DLE176" s="2"/>
      <c r="DLF176" s="2"/>
      <c r="DLG176" s="2"/>
      <c r="DLH176" s="2"/>
      <c r="DLI176" s="2"/>
      <c r="DLJ176" s="2"/>
      <c r="DLK176" s="2"/>
      <c r="DLL176" s="2"/>
      <c r="DLM176" s="2"/>
      <c r="DLN176" s="2"/>
      <c r="DLO176" s="2"/>
      <c r="DLP176" s="2"/>
      <c r="DLQ176" s="2"/>
      <c r="DLR176" s="2"/>
      <c r="DLS176" s="2"/>
      <c r="DLT176" s="2"/>
      <c r="DLU176" s="2"/>
      <c r="DLV176" s="2"/>
      <c r="DLW176" s="2"/>
      <c r="DLX176" s="2"/>
      <c r="DLY176" s="2"/>
      <c r="DLZ176" s="2"/>
      <c r="DMA176" s="2"/>
      <c r="DMB176" s="2"/>
      <c r="DMC176" s="2"/>
      <c r="DMD176" s="2"/>
      <c r="DME176" s="2"/>
      <c r="DMF176" s="2"/>
      <c r="DMG176" s="2"/>
      <c r="DMH176" s="2"/>
      <c r="DMI176" s="2"/>
      <c r="DMJ176" s="2"/>
      <c r="DMK176" s="2"/>
      <c r="DML176" s="2"/>
      <c r="DMM176" s="2"/>
      <c r="DMN176" s="2"/>
      <c r="DMO176" s="2"/>
      <c r="DMP176" s="2"/>
      <c r="DMQ176" s="2"/>
      <c r="DMR176" s="2"/>
      <c r="DMS176" s="2"/>
      <c r="DMT176" s="2"/>
      <c r="DMU176" s="2"/>
      <c r="DMV176" s="2"/>
      <c r="DMW176" s="2"/>
      <c r="DMX176" s="2"/>
      <c r="DMY176" s="2"/>
      <c r="DMZ176" s="2"/>
      <c r="DNA176" s="2"/>
      <c r="DNB176" s="2"/>
      <c r="DNC176" s="2"/>
      <c r="DND176" s="2"/>
      <c r="DNE176" s="2"/>
      <c r="DNF176" s="2"/>
      <c r="DNG176" s="2"/>
      <c r="DNH176" s="2"/>
      <c r="DNI176" s="2"/>
      <c r="DNJ176" s="2"/>
      <c r="DNK176" s="2"/>
      <c r="DNL176" s="2"/>
      <c r="DNM176" s="2"/>
      <c r="DNN176" s="2"/>
      <c r="DNO176" s="2"/>
      <c r="DNP176" s="2"/>
      <c r="DNQ176" s="2"/>
      <c r="DNR176" s="2"/>
      <c r="DNS176" s="2"/>
      <c r="DNT176" s="2"/>
      <c r="DNU176" s="2"/>
      <c r="DNV176" s="2"/>
      <c r="DNW176" s="2"/>
      <c r="DNX176" s="2"/>
      <c r="DNY176" s="2"/>
      <c r="DNZ176" s="2"/>
      <c r="DOA176" s="2"/>
      <c r="DOB176" s="2"/>
      <c r="DOC176" s="2"/>
      <c r="DOD176" s="2"/>
      <c r="DOE176" s="2"/>
      <c r="DOF176" s="2"/>
      <c r="DOG176" s="2"/>
      <c r="DOH176" s="2"/>
      <c r="DOI176" s="2"/>
      <c r="DOJ176" s="2"/>
      <c r="DOK176" s="2"/>
      <c r="DOL176" s="2"/>
      <c r="DOM176" s="2"/>
      <c r="DON176" s="2"/>
      <c r="DOO176" s="2"/>
      <c r="DOP176" s="2"/>
      <c r="DOQ176" s="2"/>
      <c r="DOR176" s="2"/>
      <c r="DOS176" s="2"/>
      <c r="DOT176" s="2"/>
      <c r="DOU176" s="2"/>
      <c r="DOV176" s="2"/>
      <c r="DOW176" s="2"/>
      <c r="DOX176" s="2"/>
      <c r="DOY176" s="2"/>
      <c r="DOZ176" s="2"/>
      <c r="DPA176" s="2"/>
      <c r="DPB176" s="2"/>
      <c r="DPC176" s="2"/>
      <c r="DPD176" s="2"/>
      <c r="DPE176" s="2"/>
      <c r="DPF176" s="2"/>
      <c r="DPG176" s="2"/>
      <c r="DPH176" s="2"/>
      <c r="DPI176" s="2"/>
      <c r="DPJ176" s="2"/>
      <c r="DPK176" s="2"/>
      <c r="DPL176" s="2"/>
      <c r="DPM176" s="2"/>
      <c r="DPN176" s="2"/>
      <c r="DPO176" s="2"/>
      <c r="DPP176" s="2"/>
      <c r="DPQ176" s="2"/>
      <c r="DPR176" s="2"/>
      <c r="DPS176" s="2"/>
      <c r="DPT176" s="2"/>
      <c r="DPU176" s="2"/>
      <c r="DPV176" s="2"/>
      <c r="DPW176" s="2"/>
      <c r="DPX176" s="2"/>
      <c r="DPY176" s="2"/>
      <c r="DPZ176" s="2"/>
      <c r="DQA176" s="2"/>
      <c r="DQB176" s="2"/>
      <c r="DQC176" s="2"/>
      <c r="DQD176" s="2"/>
      <c r="DQE176" s="2"/>
      <c r="DQF176" s="2"/>
      <c r="DQG176" s="2"/>
      <c r="DQH176" s="2"/>
      <c r="DQI176" s="2"/>
      <c r="DQJ176" s="2"/>
      <c r="DQK176" s="2"/>
      <c r="DQL176" s="2"/>
      <c r="DQM176" s="2"/>
      <c r="DQN176" s="2"/>
      <c r="DQO176" s="2"/>
      <c r="DQP176" s="2"/>
      <c r="DQQ176" s="2"/>
      <c r="DQR176" s="2"/>
      <c r="DQS176" s="2"/>
      <c r="DQT176" s="2"/>
      <c r="DQU176" s="2"/>
      <c r="DQV176" s="2"/>
      <c r="DQW176" s="2"/>
      <c r="DQX176" s="2"/>
      <c r="DQY176" s="2"/>
      <c r="DQZ176" s="2"/>
      <c r="DRA176" s="2"/>
      <c r="DRB176" s="2"/>
      <c r="DRC176" s="2"/>
      <c r="DRD176" s="2"/>
      <c r="DRE176" s="2"/>
      <c r="DRF176" s="2"/>
      <c r="DRG176" s="2"/>
      <c r="DRH176" s="2"/>
      <c r="DRI176" s="2"/>
      <c r="DRJ176" s="2"/>
      <c r="DRK176" s="2"/>
      <c r="DRL176" s="2"/>
      <c r="DRM176" s="2"/>
      <c r="DRN176" s="2"/>
      <c r="DRO176" s="2"/>
      <c r="DRP176" s="2"/>
      <c r="DRQ176" s="2"/>
      <c r="DRR176" s="2"/>
      <c r="DRS176" s="2"/>
      <c r="DRT176" s="2"/>
      <c r="DRU176" s="2"/>
      <c r="DRV176" s="2"/>
      <c r="DRW176" s="2"/>
      <c r="DRX176" s="2"/>
      <c r="DRY176" s="2"/>
      <c r="DRZ176" s="2"/>
      <c r="DSA176" s="2"/>
      <c r="DSB176" s="2"/>
      <c r="DSC176" s="2"/>
      <c r="DSD176" s="2"/>
      <c r="DSE176" s="2"/>
      <c r="DSF176" s="2"/>
      <c r="DSG176" s="2"/>
      <c r="DSH176" s="2"/>
      <c r="DSI176" s="2"/>
      <c r="DSJ176" s="2"/>
      <c r="DSK176" s="2"/>
      <c r="DSL176" s="2"/>
      <c r="DSM176" s="2"/>
      <c r="DSN176" s="2"/>
      <c r="DSO176" s="2"/>
      <c r="DSP176" s="2"/>
      <c r="DSQ176" s="2"/>
      <c r="DSR176" s="2"/>
      <c r="DSS176" s="2"/>
      <c r="DST176" s="2"/>
      <c r="DSU176" s="2"/>
      <c r="DSV176" s="2"/>
      <c r="DSW176" s="2"/>
      <c r="DSX176" s="2"/>
      <c r="DSY176" s="2"/>
      <c r="DSZ176" s="2"/>
      <c r="DTA176" s="2"/>
      <c r="DTB176" s="2"/>
      <c r="DTC176" s="2"/>
      <c r="DTD176" s="2"/>
      <c r="DTE176" s="2"/>
      <c r="DTF176" s="2"/>
      <c r="DTG176" s="2"/>
      <c r="DTH176" s="2"/>
      <c r="DTI176" s="2"/>
      <c r="DTJ176" s="2"/>
      <c r="DTK176" s="2"/>
      <c r="DTL176" s="2"/>
      <c r="DTM176" s="2"/>
      <c r="DTN176" s="2"/>
      <c r="DTO176" s="2"/>
      <c r="DTP176" s="2"/>
      <c r="DTQ176" s="2"/>
      <c r="DTR176" s="2"/>
      <c r="DTS176" s="2"/>
      <c r="DTT176" s="2"/>
      <c r="DTU176" s="2"/>
      <c r="DTV176" s="2"/>
      <c r="DTW176" s="2"/>
      <c r="DTX176" s="2"/>
      <c r="DTY176" s="2"/>
      <c r="DTZ176" s="2"/>
      <c r="DUA176" s="2"/>
      <c r="DUB176" s="2"/>
      <c r="DUC176" s="2"/>
      <c r="DUD176" s="2"/>
      <c r="DUE176" s="2"/>
      <c r="DUF176" s="2"/>
      <c r="DUG176" s="2"/>
      <c r="DUH176" s="2"/>
      <c r="DUI176" s="2"/>
      <c r="DUJ176" s="2"/>
      <c r="DUK176" s="2"/>
      <c r="DUL176" s="2"/>
      <c r="DUM176" s="2"/>
      <c r="DUN176" s="2"/>
      <c r="DUO176" s="2"/>
      <c r="DUP176" s="2"/>
      <c r="DUQ176" s="2"/>
      <c r="DUR176" s="2"/>
      <c r="DUS176" s="2"/>
      <c r="DUT176" s="2"/>
      <c r="DUU176" s="2"/>
      <c r="DUV176" s="2"/>
      <c r="DUW176" s="2"/>
      <c r="DUX176" s="2"/>
      <c r="DUY176" s="2"/>
      <c r="DUZ176" s="2"/>
      <c r="DVA176" s="2"/>
      <c r="DVB176" s="2"/>
      <c r="DVC176" s="2"/>
      <c r="DVD176" s="2"/>
      <c r="DVE176" s="2"/>
      <c r="DVF176" s="2"/>
      <c r="DVG176" s="2"/>
      <c r="DVH176" s="2"/>
      <c r="DVI176" s="2"/>
      <c r="DVJ176" s="2"/>
      <c r="DVK176" s="2"/>
      <c r="DVL176" s="2"/>
      <c r="DVM176" s="2"/>
      <c r="DVN176" s="2"/>
      <c r="DVO176" s="2"/>
      <c r="DVP176" s="2"/>
      <c r="DVQ176" s="2"/>
      <c r="DVR176" s="2"/>
      <c r="DVS176" s="2"/>
      <c r="DVT176" s="2"/>
      <c r="DVU176" s="2"/>
      <c r="DVV176" s="2"/>
      <c r="DVW176" s="2"/>
      <c r="DVX176" s="2"/>
      <c r="DVY176" s="2"/>
      <c r="DVZ176" s="2"/>
      <c r="DWA176" s="2"/>
      <c r="DWB176" s="2"/>
      <c r="DWC176" s="2"/>
      <c r="DWD176" s="2"/>
      <c r="DWE176" s="2"/>
      <c r="DWF176" s="2"/>
      <c r="DWG176" s="2"/>
      <c r="DWH176" s="2"/>
      <c r="DWI176" s="2"/>
      <c r="DWJ176" s="2"/>
      <c r="DWK176" s="2"/>
      <c r="DWL176" s="2"/>
      <c r="DWM176" s="2"/>
      <c r="DWN176" s="2"/>
      <c r="DWO176" s="2"/>
      <c r="DWP176" s="2"/>
      <c r="DWQ176" s="2"/>
      <c r="DWR176" s="2"/>
      <c r="DWS176" s="2"/>
      <c r="DWT176" s="2"/>
      <c r="DWU176" s="2"/>
      <c r="DWV176" s="2"/>
      <c r="DWW176" s="2"/>
      <c r="DWX176" s="2"/>
      <c r="DWY176" s="2"/>
      <c r="DWZ176" s="2"/>
      <c r="DXA176" s="2"/>
      <c r="DXB176" s="2"/>
      <c r="DXC176" s="2"/>
      <c r="DXD176" s="2"/>
      <c r="DXE176" s="2"/>
      <c r="DXF176" s="2"/>
      <c r="DXG176" s="2"/>
      <c r="DXH176" s="2"/>
      <c r="DXI176" s="2"/>
      <c r="DXJ176" s="2"/>
      <c r="DXK176" s="2"/>
      <c r="DXL176" s="2"/>
      <c r="DXM176" s="2"/>
      <c r="DXN176" s="2"/>
      <c r="DXO176" s="2"/>
      <c r="DXP176" s="2"/>
      <c r="DXQ176" s="2"/>
      <c r="DXR176" s="2"/>
      <c r="DXS176" s="2"/>
      <c r="DXT176" s="2"/>
      <c r="DXU176" s="2"/>
      <c r="DXV176" s="2"/>
      <c r="DXW176" s="2"/>
      <c r="DXX176" s="2"/>
      <c r="DXY176" s="2"/>
      <c r="DXZ176" s="2"/>
      <c r="DYA176" s="2"/>
      <c r="DYB176" s="2"/>
      <c r="DYC176" s="2"/>
      <c r="DYD176" s="2"/>
      <c r="DYE176" s="2"/>
      <c r="DYF176" s="2"/>
      <c r="DYG176" s="2"/>
      <c r="DYH176" s="2"/>
      <c r="DYI176" s="2"/>
      <c r="DYJ176" s="2"/>
      <c r="DYK176" s="2"/>
      <c r="DYL176" s="2"/>
      <c r="DYM176" s="2"/>
      <c r="DYN176" s="2"/>
      <c r="DYO176" s="2"/>
      <c r="DYP176" s="2"/>
      <c r="DYQ176" s="2"/>
      <c r="DYR176" s="2"/>
      <c r="DYS176" s="2"/>
      <c r="DYT176" s="2"/>
      <c r="DYU176" s="2"/>
      <c r="DYV176" s="2"/>
      <c r="DYW176" s="2"/>
      <c r="DYX176" s="2"/>
      <c r="DYY176" s="2"/>
      <c r="DYZ176" s="2"/>
      <c r="DZA176" s="2"/>
      <c r="DZB176" s="2"/>
      <c r="DZC176" s="2"/>
      <c r="DZD176" s="2"/>
      <c r="DZE176" s="2"/>
      <c r="DZF176" s="2"/>
      <c r="DZG176" s="2"/>
      <c r="DZH176" s="2"/>
      <c r="DZI176" s="2"/>
      <c r="DZJ176" s="2"/>
      <c r="DZK176" s="2"/>
      <c r="DZL176" s="2"/>
      <c r="DZM176" s="2"/>
      <c r="DZN176" s="2"/>
      <c r="DZO176" s="2"/>
      <c r="DZP176" s="2"/>
      <c r="DZQ176" s="2"/>
      <c r="DZR176" s="2"/>
      <c r="DZS176" s="2"/>
      <c r="DZT176" s="2"/>
      <c r="DZU176" s="2"/>
      <c r="DZV176" s="2"/>
      <c r="DZW176" s="2"/>
      <c r="DZX176" s="2"/>
      <c r="DZY176" s="2"/>
      <c r="DZZ176" s="2"/>
      <c r="EAA176" s="2"/>
      <c r="EAB176" s="2"/>
      <c r="EAC176" s="2"/>
      <c r="EAD176" s="2"/>
      <c r="EAE176" s="2"/>
      <c r="EAF176" s="2"/>
      <c r="EAG176" s="2"/>
      <c r="EAH176" s="2"/>
      <c r="EAI176" s="2"/>
      <c r="EAJ176" s="2"/>
      <c r="EAK176" s="2"/>
      <c r="EAL176" s="2"/>
      <c r="EAM176" s="2"/>
      <c r="EAN176" s="2"/>
      <c r="EAO176" s="2"/>
      <c r="EAP176" s="2"/>
      <c r="EAQ176" s="2"/>
      <c r="EAR176" s="2"/>
      <c r="EAS176" s="2"/>
      <c r="EAT176" s="2"/>
      <c r="EAU176" s="2"/>
      <c r="EAV176" s="2"/>
      <c r="EAW176" s="2"/>
      <c r="EAX176" s="2"/>
      <c r="EAY176" s="2"/>
      <c r="EAZ176" s="2"/>
      <c r="EBA176" s="2"/>
      <c r="EBB176" s="2"/>
      <c r="EBC176" s="2"/>
      <c r="EBD176" s="2"/>
      <c r="EBE176" s="2"/>
      <c r="EBF176" s="2"/>
      <c r="EBG176" s="2"/>
      <c r="EBH176" s="2"/>
      <c r="EBI176" s="2"/>
      <c r="EBJ176" s="2"/>
      <c r="EBK176" s="2"/>
      <c r="EBL176" s="2"/>
      <c r="EBM176" s="2"/>
      <c r="EBN176" s="2"/>
      <c r="EBO176" s="2"/>
      <c r="EBP176" s="2"/>
      <c r="EBQ176" s="2"/>
      <c r="EBR176" s="2"/>
      <c r="EBS176" s="2"/>
      <c r="EBT176" s="2"/>
      <c r="EBU176" s="2"/>
      <c r="EBV176" s="2"/>
      <c r="EBW176" s="2"/>
      <c r="EBX176" s="2"/>
      <c r="EBY176" s="2"/>
      <c r="EBZ176" s="2"/>
      <c r="ECA176" s="2"/>
      <c r="ECB176" s="2"/>
      <c r="ECC176" s="2"/>
      <c r="ECD176" s="2"/>
      <c r="ECE176" s="2"/>
      <c r="ECF176" s="2"/>
      <c r="ECG176" s="2"/>
      <c r="ECH176" s="2"/>
      <c r="ECI176" s="2"/>
      <c r="ECJ176" s="2"/>
      <c r="ECK176" s="2"/>
      <c r="ECL176" s="2"/>
      <c r="ECM176" s="2"/>
      <c r="ECN176" s="2"/>
      <c r="ECO176" s="2"/>
      <c r="ECP176" s="2"/>
      <c r="ECQ176" s="2"/>
      <c r="ECR176" s="2"/>
      <c r="ECS176" s="2"/>
      <c r="ECT176" s="2"/>
      <c r="ECU176" s="2"/>
      <c r="ECV176" s="2"/>
      <c r="ECW176" s="2"/>
      <c r="ECX176" s="2"/>
      <c r="ECY176" s="2"/>
      <c r="ECZ176" s="2"/>
      <c r="EDA176" s="2"/>
      <c r="EDB176" s="2"/>
      <c r="EDC176" s="2"/>
      <c r="EDD176" s="2"/>
      <c r="EDE176" s="2"/>
      <c r="EDF176" s="2"/>
      <c r="EDG176" s="2"/>
      <c r="EDH176" s="2"/>
      <c r="EDI176" s="2"/>
      <c r="EDJ176" s="2"/>
      <c r="EDK176" s="2"/>
      <c r="EDL176" s="2"/>
      <c r="EDM176" s="2"/>
      <c r="EDN176" s="2"/>
      <c r="EDO176" s="2"/>
      <c r="EDP176" s="2"/>
      <c r="EDQ176" s="2"/>
      <c r="EDR176" s="2"/>
      <c r="EDS176" s="2"/>
      <c r="EDT176" s="2"/>
      <c r="EDU176" s="2"/>
      <c r="EDV176" s="2"/>
      <c r="EDW176" s="2"/>
      <c r="EDX176" s="2"/>
      <c r="EDY176" s="2"/>
      <c r="EDZ176" s="2"/>
      <c r="EEA176" s="2"/>
      <c r="EEB176" s="2"/>
      <c r="EEC176" s="2"/>
      <c r="EED176" s="2"/>
      <c r="EEE176" s="2"/>
      <c r="EEF176" s="2"/>
      <c r="EEG176" s="2"/>
      <c r="EEH176" s="2"/>
      <c r="EEI176" s="2"/>
      <c r="EEJ176" s="2"/>
      <c r="EEK176" s="2"/>
      <c r="EEL176" s="2"/>
      <c r="EEM176" s="2"/>
      <c r="EEN176" s="2"/>
      <c r="EEO176" s="2"/>
      <c r="EEP176" s="2"/>
      <c r="EEQ176" s="2"/>
      <c r="EER176" s="2"/>
      <c r="EES176" s="2"/>
      <c r="EET176" s="2"/>
      <c r="EEU176" s="2"/>
      <c r="EEV176" s="2"/>
      <c r="EEW176" s="2"/>
      <c r="EEX176" s="2"/>
      <c r="EEY176" s="2"/>
      <c r="EEZ176" s="2"/>
      <c r="EFA176" s="2"/>
      <c r="EFB176" s="2"/>
      <c r="EFC176" s="2"/>
      <c r="EFD176" s="2"/>
      <c r="EFE176" s="2"/>
      <c r="EFF176" s="2"/>
      <c r="EFG176" s="2"/>
      <c r="EFH176" s="2"/>
      <c r="EFI176" s="2"/>
      <c r="EFJ176" s="2"/>
      <c r="EFK176" s="2"/>
      <c r="EFL176" s="2"/>
      <c r="EFM176" s="2"/>
      <c r="EFN176" s="2"/>
      <c r="EFO176" s="2"/>
      <c r="EFP176" s="2"/>
      <c r="EFQ176" s="2"/>
      <c r="EFR176" s="2"/>
      <c r="EFS176" s="2"/>
      <c r="EFT176" s="2"/>
      <c r="EFU176" s="2"/>
      <c r="EFV176" s="2"/>
      <c r="EFW176" s="2"/>
      <c r="EFX176" s="2"/>
      <c r="EFY176" s="2"/>
      <c r="EFZ176" s="2"/>
      <c r="EGA176" s="2"/>
      <c r="EGB176" s="2"/>
      <c r="EGC176" s="2"/>
      <c r="EGD176" s="2"/>
      <c r="EGE176" s="2"/>
      <c r="EGF176" s="2"/>
      <c r="EGG176" s="2"/>
      <c r="EGH176" s="2"/>
      <c r="EGI176" s="2"/>
      <c r="EGJ176" s="2"/>
      <c r="EGK176" s="2"/>
      <c r="EGL176" s="2"/>
      <c r="EGM176" s="2"/>
      <c r="EGN176" s="2"/>
      <c r="EGO176" s="2"/>
      <c r="EGP176" s="2"/>
      <c r="EGQ176" s="2"/>
      <c r="EGR176" s="2"/>
      <c r="EGS176" s="2"/>
      <c r="EGT176" s="2"/>
      <c r="EGU176" s="2"/>
      <c r="EGV176" s="2"/>
      <c r="EGW176" s="2"/>
      <c r="EGX176" s="2"/>
      <c r="EGY176" s="2"/>
      <c r="EGZ176" s="2"/>
      <c r="EHA176" s="2"/>
      <c r="EHB176" s="2"/>
      <c r="EHC176" s="2"/>
      <c r="EHD176" s="2"/>
      <c r="EHE176" s="2"/>
      <c r="EHF176" s="2"/>
      <c r="EHG176" s="2"/>
      <c r="EHH176" s="2"/>
      <c r="EHI176" s="2"/>
      <c r="EHJ176" s="2"/>
      <c r="EHK176" s="2"/>
      <c r="EHL176" s="2"/>
      <c r="EHM176" s="2"/>
      <c r="EHN176" s="2"/>
      <c r="EHO176" s="2"/>
      <c r="EHP176" s="2"/>
      <c r="EHQ176" s="2"/>
      <c r="EHR176" s="2"/>
      <c r="EHS176" s="2"/>
      <c r="EHT176" s="2"/>
      <c r="EHU176" s="2"/>
      <c r="EHV176" s="2"/>
      <c r="EHW176" s="2"/>
      <c r="EHX176" s="2"/>
      <c r="EHY176" s="2"/>
      <c r="EHZ176" s="2"/>
      <c r="EIA176" s="2"/>
      <c r="EIB176" s="2"/>
      <c r="EIC176" s="2"/>
      <c r="EID176" s="2"/>
      <c r="EIE176" s="2"/>
      <c r="EIF176" s="2"/>
      <c r="EIG176" s="2"/>
      <c r="EIH176" s="2"/>
      <c r="EII176" s="2"/>
      <c r="EIJ176" s="2"/>
      <c r="EIK176" s="2"/>
      <c r="EIL176" s="2"/>
      <c r="EIM176" s="2"/>
      <c r="EIN176" s="2"/>
      <c r="EIO176" s="2"/>
      <c r="EIP176" s="2"/>
      <c r="EIQ176" s="2"/>
      <c r="EIR176" s="2"/>
      <c r="EIS176" s="2"/>
      <c r="EIT176" s="2"/>
      <c r="EIU176" s="2"/>
      <c r="EIV176" s="2"/>
      <c r="EIW176" s="2"/>
      <c r="EIX176" s="2"/>
      <c r="EIY176" s="2"/>
      <c r="EIZ176" s="2"/>
      <c r="EJA176" s="2"/>
      <c r="EJB176" s="2"/>
      <c r="EJC176" s="2"/>
      <c r="EJD176" s="2"/>
      <c r="EJE176" s="2"/>
      <c r="EJF176" s="2"/>
      <c r="EJG176" s="2"/>
      <c r="EJH176" s="2"/>
      <c r="EJI176" s="2"/>
      <c r="EJJ176" s="2"/>
      <c r="EJK176" s="2"/>
      <c r="EJL176" s="2"/>
      <c r="EJM176" s="2"/>
      <c r="EJN176" s="2"/>
      <c r="EJO176" s="2"/>
      <c r="EJP176" s="2"/>
      <c r="EJQ176" s="2"/>
      <c r="EJR176" s="2"/>
      <c r="EJS176" s="2"/>
      <c r="EJT176" s="2"/>
      <c r="EJU176" s="2"/>
      <c r="EJV176" s="2"/>
      <c r="EJW176" s="2"/>
      <c r="EJX176" s="2"/>
      <c r="EJY176" s="2"/>
      <c r="EJZ176" s="2"/>
      <c r="EKA176" s="2"/>
      <c r="EKB176" s="2"/>
      <c r="EKC176" s="2"/>
      <c r="EKD176" s="2"/>
      <c r="EKE176" s="2"/>
      <c r="EKF176" s="2"/>
      <c r="EKG176" s="2"/>
      <c r="EKH176" s="2"/>
      <c r="EKI176" s="2"/>
      <c r="EKJ176" s="2"/>
      <c r="EKK176" s="2"/>
      <c r="EKL176" s="2"/>
      <c r="EKM176" s="2"/>
      <c r="EKN176" s="2"/>
      <c r="EKO176" s="2"/>
      <c r="EKP176" s="2"/>
      <c r="EKQ176" s="2"/>
      <c r="EKR176" s="2"/>
      <c r="EKS176" s="2"/>
      <c r="EKT176" s="2"/>
      <c r="EKU176" s="2"/>
      <c r="EKV176" s="2"/>
      <c r="EKW176" s="2"/>
      <c r="EKX176" s="2"/>
      <c r="EKY176" s="2"/>
      <c r="EKZ176" s="2"/>
      <c r="ELA176" s="2"/>
      <c r="ELB176" s="2"/>
      <c r="ELC176" s="2"/>
      <c r="ELD176" s="2"/>
      <c r="ELE176" s="2"/>
      <c r="ELF176" s="2"/>
      <c r="ELG176" s="2"/>
      <c r="ELH176" s="2"/>
      <c r="ELI176" s="2"/>
      <c r="ELJ176" s="2"/>
      <c r="ELK176" s="2"/>
      <c r="ELL176" s="2"/>
      <c r="ELM176" s="2"/>
      <c r="ELN176" s="2"/>
      <c r="ELO176" s="2"/>
      <c r="ELP176" s="2"/>
      <c r="ELQ176" s="2"/>
      <c r="ELR176" s="2"/>
      <c r="ELS176" s="2"/>
      <c r="ELT176" s="2"/>
      <c r="ELU176" s="2"/>
      <c r="ELV176" s="2"/>
      <c r="ELW176" s="2"/>
      <c r="ELX176" s="2"/>
      <c r="ELY176" s="2"/>
      <c r="ELZ176" s="2"/>
      <c r="EMA176" s="2"/>
      <c r="EMB176" s="2"/>
      <c r="EMC176" s="2"/>
      <c r="EMD176" s="2"/>
      <c r="EME176" s="2"/>
      <c r="EMF176" s="2"/>
      <c r="EMG176" s="2"/>
      <c r="EMH176" s="2"/>
      <c r="EMI176" s="2"/>
      <c r="EMJ176" s="2"/>
      <c r="EMK176" s="2"/>
      <c r="EML176" s="2"/>
      <c r="EMM176" s="2"/>
      <c r="EMN176" s="2"/>
      <c r="EMO176" s="2"/>
      <c r="EMP176" s="2"/>
      <c r="EMQ176" s="2"/>
      <c r="EMR176" s="2"/>
      <c r="EMS176" s="2"/>
      <c r="EMT176" s="2"/>
      <c r="EMU176" s="2"/>
      <c r="EMV176" s="2"/>
      <c r="EMW176" s="2"/>
      <c r="EMX176" s="2"/>
      <c r="EMY176" s="2"/>
      <c r="EMZ176" s="2"/>
      <c r="ENA176" s="2"/>
      <c r="ENB176" s="2"/>
      <c r="ENC176" s="2"/>
      <c r="END176" s="2"/>
      <c r="ENE176" s="2"/>
      <c r="ENF176" s="2"/>
      <c r="ENG176" s="2"/>
      <c r="ENH176" s="2"/>
      <c r="ENI176" s="2"/>
      <c r="ENJ176" s="2"/>
      <c r="ENK176" s="2"/>
      <c r="ENL176" s="2"/>
      <c r="ENM176" s="2"/>
      <c r="ENN176" s="2"/>
      <c r="ENO176" s="2"/>
      <c r="ENP176" s="2"/>
      <c r="ENQ176" s="2"/>
      <c r="ENR176" s="2"/>
      <c r="ENS176" s="2"/>
      <c r="ENT176" s="2"/>
      <c r="ENU176" s="2"/>
      <c r="ENV176" s="2"/>
      <c r="ENW176" s="2"/>
      <c r="ENX176" s="2"/>
      <c r="ENY176" s="2"/>
      <c r="ENZ176" s="2"/>
      <c r="EOA176" s="2"/>
      <c r="EOB176" s="2"/>
      <c r="EOC176" s="2"/>
      <c r="EOD176" s="2"/>
      <c r="EOE176" s="2"/>
      <c r="EOF176" s="2"/>
      <c r="EOG176" s="2"/>
      <c r="EOH176" s="2"/>
      <c r="EOI176" s="2"/>
      <c r="EOJ176" s="2"/>
      <c r="EOK176" s="2"/>
      <c r="EOL176" s="2"/>
      <c r="EOM176" s="2"/>
      <c r="EON176" s="2"/>
      <c r="EOO176" s="2"/>
      <c r="EOP176" s="2"/>
      <c r="EOQ176" s="2"/>
      <c r="EOR176" s="2"/>
      <c r="EOS176" s="2"/>
      <c r="EOT176" s="2"/>
      <c r="EOU176" s="2"/>
      <c r="EOV176" s="2"/>
      <c r="EOW176" s="2"/>
      <c r="EOX176" s="2"/>
      <c r="EOY176" s="2"/>
      <c r="EOZ176" s="2"/>
      <c r="EPA176" s="2"/>
      <c r="EPB176" s="2"/>
      <c r="EPC176" s="2"/>
      <c r="EPD176" s="2"/>
      <c r="EPE176" s="2"/>
      <c r="EPF176" s="2"/>
      <c r="EPG176" s="2"/>
      <c r="EPH176" s="2"/>
      <c r="EPI176" s="2"/>
      <c r="EPJ176" s="2"/>
      <c r="EPK176" s="2"/>
      <c r="EPL176" s="2"/>
      <c r="EPM176" s="2"/>
      <c r="EPN176" s="2"/>
      <c r="EPO176" s="2"/>
      <c r="EPP176" s="2"/>
      <c r="EPQ176" s="2"/>
      <c r="EPR176" s="2"/>
      <c r="EPS176" s="2"/>
      <c r="EPT176" s="2"/>
      <c r="EPU176" s="2"/>
      <c r="EPV176" s="2"/>
      <c r="EPW176" s="2"/>
      <c r="EPX176" s="2"/>
      <c r="EPY176" s="2"/>
      <c r="EPZ176" s="2"/>
      <c r="EQA176" s="2"/>
      <c r="EQB176" s="2"/>
      <c r="EQC176" s="2"/>
      <c r="EQD176" s="2"/>
      <c r="EQE176" s="2"/>
      <c r="EQF176" s="2"/>
      <c r="EQG176" s="2"/>
      <c r="EQH176" s="2"/>
      <c r="EQI176" s="2"/>
      <c r="EQJ176" s="2"/>
      <c r="EQK176" s="2"/>
      <c r="EQL176" s="2"/>
      <c r="EQM176" s="2"/>
      <c r="EQN176" s="2"/>
      <c r="EQO176" s="2"/>
      <c r="EQP176" s="2"/>
      <c r="EQQ176" s="2"/>
      <c r="EQR176" s="2"/>
      <c r="EQS176" s="2"/>
      <c r="EQT176" s="2"/>
      <c r="EQU176" s="2"/>
      <c r="EQV176" s="2"/>
      <c r="EQW176" s="2"/>
      <c r="EQX176" s="2"/>
      <c r="EQY176" s="2"/>
      <c r="EQZ176" s="2"/>
      <c r="ERA176" s="2"/>
      <c r="ERB176" s="2"/>
      <c r="ERC176" s="2"/>
      <c r="ERD176" s="2"/>
      <c r="ERE176" s="2"/>
      <c r="ERF176" s="2"/>
      <c r="ERG176" s="2"/>
      <c r="ERH176" s="2"/>
      <c r="ERI176" s="2"/>
      <c r="ERJ176" s="2"/>
      <c r="ERK176" s="2"/>
      <c r="ERL176" s="2"/>
      <c r="ERM176" s="2"/>
      <c r="ERN176" s="2"/>
      <c r="ERO176" s="2"/>
      <c r="ERP176" s="2"/>
      <c r="ERQ176" s="2"/>
      <c r="ERR176" s="2"/>
      <c r="ERS176" s="2"/>
      <c r="ERT176" s="2"/>
      <c r="ERU176" s="2"/>
      <c r="ERV176" s="2"/>
      <c r="ERW176" s="2"/>
      <c r="ERX176" s="2"/>
      <c r="ERY176" s="2"/>
      <c r="ERZ176" s="2"/>
      <c r="ESA176" s="2"/>
      <c r="ESB176" s="2"/>
      <c r="ESC176" s="2"/>
      <c r="ESD176" s="2"/>
      <c r="ESE176" s="2"/>
      <c r="ESF176" s="2"/>
      <c r="ESG176" s="2"/>
      <c r="ESH176" s="2"/>
      <c r="ESI176" s="2"/>
      <c r="ESJ176" s="2"/>
      <c r="ESK176" s="2"/>
      <c r="ESL176" s="2"/>
      <c r="ESM176" s="2"/>
      <c r="ESN176" s="2"/>
      <c r="ESO176" s="2"/>
      <c r="ESP176" s="2"/>
      <c r="ESQ176" s="2"/>
      <c r="ESR176" s="2"/>
      <c r="ESS176" s="2"/>
      <c r="EST176" s="2"/>
      <c r="ESU176" s="2"/>
      <c r="ESV176" s="2"/>
      <c r="ESW176" s="2"/>
      <c r="ESX176" s="2"/>
      <c r="ESY176" s="2"/>
      <c r="ESZ176" s="2"/>
      <c r="ETA176" s="2"/>
      <c r="ETB176" s="2"/>
      <c r="ETC176" s="2"/>
      <c r="ETD176" s="2"/>
      <c r="ETE176" s="2"/>
      <c r="ETF176" s="2"/>
      <c r="ETG176" s="2"/>
      <c r="ETH176" s="2"/>
      <c r="ETI176" s="2"/>
      <c r="ETJ176" s="2"/>
      <c r="ETK176" s="2"/>
      <c r="ETL176" s="2"/>
      <c r="ETM176" s="2"/>
      <c r="ETN176" s="2"/>
      <c r="ETO176" s="2"/>
      <c r="ETP176" s="2"/>
      <c r="ETQ176" s="2"/>
      <c r="ETR176" s="2"/>
      <c r="ETS176" s="2"/>
      <c r="ETT176" s="2"/>
      <c r="ETU176" s="2"/>
      <c r="ETV176" s="2"/>
      <c r="ETW176" s="2"/>
      <c r="ETX176" s="2"/>
      <c r="ETY176" s="2"/>
      <c r="ETZ176" s="2"/>
      <c r="EUA176" s="2"/>
      <c r="EUB176" s="2"/>
      <c r="EUC176" s="2"/>
      <c r="EUD176" s="2"/>
      <c r="EUE176" s="2"/>
      <c r="EUF176" s="2"/>
      <c r="EUG176" s="2"/>
      <c r="EUH176" s="2"/>
      <c r="EUI176" s="2"/>
      <c r="EUJ176" s="2"/>
      <c r="EUK176" s="2"/>
      <c r="EUL176" s="2"/>
      <c r="EUM176" s="2"/>
      <c r="EUN176" s="2"/>
      <c r="EUO176" s="2"/>
      <c r="EUP176" s="2"/>
      <c r="EUQ176" s="2"/>
      <c r="EUR176" s="2"/>
      <c r="EUS176" s="2"/>
      <c r="EUT176" s="2"/>
      <c r="EUU176" s="2"/>
      <c r="EUV176" s="2"/>
      <c r="EUW176" s="2"/>
      <c r="EUX176" s="2"/>
      <c r="EUY176" s="2"/>
      <c r="EUZ176" s="2"/>
      <c r="EVA176" s="2"/>
      <c r="EVB176" s="2"/>
      <c r="EVC176" s="2"/>
      <c r="EVD176" s="2"/>
      <c r="EVE176" s="2"/>
      <c r="EVF176" s="2"/>
      <c r="EVG176" s="2"/>
      <c r="EVH176" s="2"/>
      <c r="EVI176" s="2"/>
      <c r="EVJ176" s="2"/>
      <c r="EVK176" s="2"/>
      <c r="EVL176" s="2"/>
      <c r="EVM176" s="2"/>
      <c r="EVN176" s="2"/>
      <c r="EVO176" s="2"/>
      <c r="EVP176" s="2"/>
      <c r="EVQ176" s="2"/>
      <c r="EVR176" s="2"/>
      <c r="EVS176" s="2"/>
      <c r="EVT176" s="2"/>
      <c r="EVU176" s="2"/>
      <c r="EVV176" s="2"/>
      <c r="EVW176" s="2"/>
      <c r="EVX176" s="2"/>
      <c r="EVY176" s="2"/>
      <c r="EVZ176" s="2"/>
      <c r="EWA176" s="2"/>
      <c r="EWB176" s="2"/>
      <c r="EWC176" s="2"/>
      <c r="EWD176" s="2"/>
      <c r="EWE176" s="2"/>
      <c r="EWF176" s="2"/>
      <c r="EWG176" s="2"/>
      <c r="EWH176" s="2"/>
      <c r="EWI176" s="2"/>
      <c r="EWJ176" s="2"/>
      <c r="EWK176" s="2"/>
      <c r="EWL176" s="2"/>
      <c r="EWM176" s="2"/>
      <c r="EWN176" s="2"/>
      <c r="EWO176" s="2"/>
      <c r="EWP176" s="2"/>
      <c r="EWQ176" s="2"/>
      <c r="EWR176" s="2"/>
      <c r="EWS176" s="2"/>
      <c r="EWT176" s="2"/>
      <c r="EWU176" s="2"/>
      <c r="EWV176" s="2"/>
      <c r="EWW176" s="2"/>
      <c r="EWX176" s="2"/>
      <c r="EWY176" s="2"/>
      <c r="EWZ176" s="2"/>
      <c r="EXA176" s="2"/>
      <c r="EXB176" s="2"/>
      <c r="EXC176" s="2"/>
      <c r="EXD176" s="2"/>
      <c r="EXE176" s="2"/>
      <c r="EXF176" s="2"/>
      <c r="EXG176" s="2"/>
      <c r="EXH176" s="2"/>
      <c r="EXI176" s="2"/>
      <c r="EXJ176" s="2"/>
      <c r="EXK176" s="2"/>
      <c r="EXL176" s="2"/>
      <c r="EXM176" s="2"/>
      <c r="EXN176" s="2"/>
      <c r="EXO176" s="2"/>
      <c r="EXP176" s="2"/>
      <c r="EXQ176" s="2"/>
      <c r="EXR176" s="2"/>
      <c r="EXS176" s="2"/>
      <c r="EXT176" s="2"/>
      <c r="EXU176" s="2"/>
      <c r="EXV176" s="2"/>
      <c r="EXW176" s="2"/>
      <c r="EXX176" s="2"/>
      <c r="EXY176" s="2"/>
      <c r="EXZ176" s="2"/>
      <c r="EYA176" s="2"/>
      <c r="EYB176" s="2"/>
      <c r="EYC176" s="2"/>
      <c r="EYD176" s="2"/>
      <c r="EYE176" s="2"/>
      <c r="EYF176" s="2"/>
      <c r="EYG176" s="2"/>
      <c r="EYH176" s="2"/>
      <c r="EYI176" s="2"/>
      <c r="EYJ176" s="2"/>
      <c r="EYK176" s="2"/>
      <c r="EYL176" s="2"/>
      <c r="EYM176" s="2"/>
      <c r="EYN176" s="2"/>
      <c r="EYO176" s="2"/>
      <c r="EYP176" s="2"/>
      <c r="EYQ176" s="2"/>
      <c r="EYR176" s="2"/>
      <c r="EYS176" s="2"/>
      <c r="EYT176" s="2"/>
      <c r="EYU176" s="2"/>
      <c r="EYV176" s="2"/>
      <c r="EYW176" s="2"/>
      <c r="EYX176" s="2"/>
      <c r="EYY176" s="2"/>
      <c r="EYZ176" s="2"/>
      <c r="EZA176" s="2"/>
      <c r="EZB176" s="2"/>
      <c r="EZC176" s="2"/>
      <c r="EZD176" s="2"/>
      <c r="EZE176" s="2"/>
      <c r="EZF176" s="2"/>
      <c r="EZG176" s="2"/>
      <c r="EZH176" s="2"/>
      <c r="EZI176" s="2"/>
      <c r="EZJ176" s="2"/>
      <c r="EZK176" s="2"/>
      <c r="EZL176" s="2"/>
      <c r="EZM176" s="2"/>
      <c r="EZN176" s="2"/>
      <c r="EZO176" s="2"/>
      <c r="EZP176" s="2"/>
      <c r="EZQ176" s="2"/>
      <c r="EZR176" s="2"/>
      <c r="EZS176" s="2"/>
      <c r="EZT176" s="2"/>
      <c r="EZU176" s="2"/>
      <c r="EZV176" s="2"/>
      <c r="EZW176" s="2"/>
      <c r="EZX176" s="2"/>
      <c r="EZY176" s="2"/>
      <c r="EZZ176" s="2"/>
      <c r="FAA176" s="2"/>
      <c r="FAB176" s="2"/>
      <c r="FAC176" s="2"/>
      <c r="FAD176" s="2"/>
      <c r="FAE176" s="2"/>
      <c r="FAF176" s="2"/>
      <c r="FAG176" s="2"/>
      <c r="FAH176" s="2"/>
      <c r="FAI176" s="2"/>
      <c r="FAJ176" s="2"/>
      <c r="FAK176" s="2"/>
      <c r="FAL176" s="2"/>
      <c r="FAM176" s="2"/>
      <c r="FAN176" s="2"/>
      <c r="FAO176" s="2"/>
      <c r="FAP176" s="2"/>
      <c r="FAQ176" s="2"/>
      <c r="FAR176" s="2"/>
      <c r="FAS176" s="2"/>
      <c r="FAT176" s="2"/>
      <c r="FAU176" s="2"/>
      <c r="FAV176" s="2"/>
      <c r="FAW176" s="2"/>
      <c r="FAX176" s="2"/>
      <c r="FAY176" s="2"/>
      <c r="FAZ176" s="2"/>
      <c r="FBA176" s="2"/>
      <c r="FBB176" s="2"/>
      <c r="FBC176" s="2"/>
      <c r="FBD176" s="2"/>
      <c r="FBE176" s="2"/>
      <c r="FBF176" s="2"/>
      <c r="FBG176" s="2"/>
      <c r="FBH176" s="2"/>
      <c r="FBI176" s="2"/>
      <c r="FBJ176" s="2"/>
      <c r="FBK176" s="2"/>
      <c r="FBL176" s="2"/>
      <c r="FBM176" s="2"/>
      <c r="FBN176" s="2"/>
      <c r="FBO176" s="2"/>
      <c r="FBP176" s="2"/>
      <c r="FBQ176" s="2"/>
      <c r="FBR176" s="2"/>
      <c r="FBS176" s="2"/>
      <c r="FBT176" s="2"/>
      <c r="FBU176" s="2"/>
      <c r="FBV176" s="2"/>
      <c r="FBW176" s="2"/>
      <c r="FBX176" s="2"/>
      <c r="FBY176" s="2"/>
      <c r="FBZ176" s="2"/>
      <c r="FCA176" s="2"/>
      <c r="FCB176" s="2"/>
      <c r="FCC176" s="2"/>
      <c r="FCD176" s="2"/>
      <c r="FCE176" s="2"/>
      <c r="FCF176" s="2"/>
      <c r="FCG176" s="2"/>
      <c r="FCH176" s="2"/>
      <c r="FCI176" s="2"/>
      <c r="FCJ176" s="2"/>
      <c r="FCK176" s="2"/>
      <c r="FCL176" s="2"/>
      <c r="FCM176" s="2"/>
      <c r="FCN176" s="2"/>
      <c r="FCO176" s="2"/>
      <c r="FCP176" s="2"/>
      <c r="FCQ176" s="2"/>
      <c r="FCR176" s="2"/>
      <c r="FCS176" s="2"/>
      <c r="FCT176" s="2"/>
      <c r="FCU176" s="2"/>
      <c r="FCV176" s="2"/>
      <c r="FCW176" s="2"/>
      <c r="FCX176" s="2"/>
      <c r="FCY176" s="2"/>
      <c r="FCZ176" s="2"/>
      <c r="FDA176" s="2"/>
      <c r="FDB176" s="2"/>
      <c r="FDC176" s="2"/>
      <c r="FDD176" s="2"/>
      <c r="FDE176" s="2"/>
      <c r="FDF176" s="2"/>
      <c r="FDG176" s="2"/>
      <c r="FDH176" s="2"/>
      <c r="FDI176" s="2"/>
      <c r="FDJ176" s="2"/>
      <c r="FDK176" s="2"/>
      <c r="FDL176" s="2"/>
      <c r="FDM176" s="2"/>
      <c r="FDN176" s="2"/>
      <c r="FDO176" s="2"/>
      <c r="FDP176" s="2"/>
      <c r="FDQ176" s="2"/>
      <c r="FDR176" s="2"/>
      <c r="FDS176" s="2"/>
      <c r="FDT176" s="2"/>
      <c r="FDU176" s="2"/>
      <c r="FDV176" s="2"/>
      <c r="FDW176" s="2"/>
      <c r="FDX176" s="2"/>
      <c r="FDY176" s="2"/>
      <c r="FDZ176" s="2"/>
      <c r="FEA176" s="2"/>
      <c r="FEB176" s="2"/>
      <c r="FEC176" s="2"/>
      <c r="FED176" s="2"/>
      <c r="FEE176" s="2"/>
      <c r="FEF176" s="2"/>
      <c r="FEG176" s="2"/>
      <c r="FEH176" s="2"/>
      <c r="FEI176" s="2"/>
      <c r="FEJ176" s="2"/>
      <c r="FEK176" s="2"/>
      <c r="FEL176" s="2"/>
      <c r="FEM176" s="2"/>
      <c r="FEN176" s="2"/>
      <c r="FEO176" s="2"/>
      <c r="FEP176" s="2"/>
      <c r="FEQ176" s="2"/>
      <c r="FER176" s="2"/>
      <c r="FES176" s="2"/>
      <c r="FET176" s="2"/>
      <c r="FEU176" s="2"/>
      <c r="FEV176" s="2"/>
      <c r="FEW176" s="2"/>
      <c r="FEX176" s="2"/>
      <c r="FEY176" s="2"/>
      <c r="FEZ176" s="2"/>
      <c r="FFA176" s="2"/>
      <c r="FFB176" s="2"/>
      <c r="FFC176" s="2"/>
      <c r="FFD176" s="2"/>
      <c r="FFE176" s="2"/>
      <c r="FFF176" s="2"/>
      <c r="FFG176" s="2"/>
      <c r="FFH176" s="2"/>
      <c r="FFI176" s="2"/>
      <c r="FFJ176" s="2"/>
      <c r="FFK176" s="2"/>
      <c r="FFL176" s="2"/>
      <c r="FFM176" s="2"/>
      <c r="FFN176" s="2"/>
      <c r="FFO176" s="2"/>
      <c r="FFP176" s="2"/>
      <c r="FFQ176" s="2"/>
      <c r="FFR176" s="2"/>
      <c r="FFS176" s="2"/>
      <c r="FFT176" s="2"/>
      <c r="FFU176" s="2"/>
      <c r="FFV176" s="2"/>
      <c r="FFW176" s="2"/>
      <c r="FFX176" s="2"/>
      <c r="FFY176" s="2"/>
      <c r="FFZ176" s="2"/>
      <c r="FGA176" s="2"/>
      <c r="FGB176" s="2"/>
      <c r="FGC176" s="2"/>
      <c r="FGD176" s="2"/>
      <c r="FGE176" s="2"/>
      <c r="FGF176" s="2"/>
      <c r="FGG176" s="2"/>
      <c r="FGH176" s="2"/>
      <c r="FGI176" s="2"/>
      <c r="FGJ176" s="2"/>
      <c r="FGK176" s="2"/>
      <c r="FGL176" s="2"/>
      <c r="FGM176" s="2"/>
      <c r="FGN176" s="2"/>
      <c r="FGO176" s="2"/>
      <c r="FGP176" s="2"/>
      <c r="FGQ176" s="2"/>
      <c r="FGR176" s="2"/>
      <c r="FGS176" s="2"/>
      <c r="FGT176" s="2"/>
      <c r="FGU176" s="2"/>
      <c r="FGV176" s="2"/>
      <c r="FGW176" s="2"/>
      <c r="FGX176" s="2"/>
      <c r="FGY176" s="2"/>
      <c r="FGZ176" s="2"/>
      <c r="FHA176" s="2"/>
      <c r="FHB176" s="2"/>
      <c r="FHC176" s="2"/>
      <c r="FHD176" s="2"/>
      <c r="FHE176" s="2"/>
      <c r="FHF176" s="2"/>
      <c r="FHG176" s="2"/>
      <c r="FHH176" s="2"/>
      <c r="FHI176" s="2"/>
      <c r="FHJ176" s="2"/>
      <c r="FHK176" s="2"/>
      <c r="FHL176" s="2"/>
      <c r="FHM176" s="2"/>
      <c r="FHN176" s="2"/>
      <c r="FHO176" s="2"/>
      <c r="FHP176" s="2"/>
      <c r="FHQ176" s="2"/>
      <c r="FHR176" s="2"/>
      <c r="FHS176" s="2"/>
      <c r="FHT176" s="2"/>
      <c r="FHU176" s="2"/>
      <c r="FHV176" s="2"/>
      <c r="FHW176" s="2"/>
      <c r="FHX176" s="2"/>
      <c r="FHY176" s="2"/>
      <c r="FHZ176" s="2"/>
      <c r="FIA176" s="2"/>
      <c r="FIB176" s="2"/>
      <c r="FIC176" s="2"/>
      <c r="FID176" s="2"/>
      <c r="FIE176" s="2"/>
      <c r="FIF176" s="2"/>
      <c r="FIG176" s="2"/>
      <c r="FIH176" s="2"/>
      <c r="FII176" s="2"/>
      <c r="FIJ176" s="2"/>
      <c r="FIK176" s="2"/>
      <c r="FIL176" s="2"/>
      <c r="FIM176" s="2"/>
      <c r="FIN176" s="2"/>
      <c r="FIO176" s="2"/>
      <c r="FIP176" s="2"/>
      <c r="FIQ176" s="2"/>
      <c r="FIR176" s="2"/>
      <c r="FIS176" s="2"/>
      <c r="FIT176" s="2"/>
      <c r="FIU176" s="2"/>
      <c r="FIV176" s="2"/>
      <c r="FIW176" s="2"/>
      <c r="FIX176" s="2"/>
      <c r="FIY176" s="2"/>
      <c r="FIZ176" s="2"/>
      <c r="FJA176" s="2"/>
      <c r="FJB176" s="2"/>
      <c r="FJC176" s="2"/>
      <c r="FJD176" s="2"/>
      <c r="FJE176" s="2"/>
      <c r="FJF176" s="2"/>
      <c r="FJG176" s="2"/>
      <c r="FJH176" s="2"/>
      <c r="FJI176" s="2"/>
      <c r="FJJ176" s="2"/>
      <c r="FJK176" s="2"/>
      <c r="FJL176" s="2"/>
      <c r="FJM176" s="2"/>
      <c r="FJN176" s="2"/>
      <c r="FJO176" s="2"/>
      <c r="FJP176" s="2"/>
      <c r="FJQ176" s="2"/>
      <c r="FJR176" s="2"/>
      <c r="FJS176" s="2"/>
      <c r="FJT176" s="2"/>
      <c r="FJU176" s="2"/>
      <c r="FJV176" s="2"/>
      <c r="FJW176" s="2"/>
      <c r="FJX176" s="2"/>
      <c r="FJY176" s="2"/>
      <c r="FJZ176" s="2"/>
      <c r="FKA176" s="2"/>
      <c r="FKB176" s="2"/>
      <c r="FKC176" s="2"/>
      <c r="FKD176" s="2"/>
      <c r="FKE176" s="2"/>
      <c r="FKF176" s="2"/>
      <c r="FKG176" s="2"/>
      <c r="FKH176" s="2"/>
      <c r="FKI176" s="2"/>
      <c r="FKJ176" s="2"/>
      <c r="FKK176" s="2"/>
      <c r="FKL176" s="2"/>
      <c r="FKM176" s="2"/>
      <c r="FKN176" s="2"/>
      <c r="FKO176" s="2"/>
      <c r="FKP176" s="2"/>
      <c r="FKQ176" s="2"/>
      <c r="FKR176" s="2"/>
      <c r="FKS176" s="2"/>
      <c r="FKT176" s="2"/>
      <c r="FKU176" s="2"/>
      <c r="FKV176" s="2"/>
      <c r="FKW176" s="2"/>
      <c r="FKX176" s="2"/>
      <c r="FKY176" s="2"/>
      <c r="FKZ176" s="2"/>
      <c r="FLA176" s="2"/>
      <c r="FLB176" s="2"/>
      <c r="FLC176" s="2"/>
      <c r="FLD176" s="2"/>
      <c r="FLE176" s="2"/>
      <c r="FLF176" s="2"/>
      <c r="FLG176" s="2"/>
      <c r="FLH176" s="2"/>
      <c r="FLI176" s="2"/>
      <c r="FLJ176" s="2"/>
      <c r="FLK176" s="2"/>
      <c r="FLL176" s="2"/>
      <c r="FLM176" s="2"/>
      <c r="FLN176" s="2"/>
      <c r="FLO176" s="2"/>
      <c r="FLP176" s="2"/>
      <c r="FLQ176" s="2"/>
      <c r="FLR176" s="2"/>
      <c r="FLS176" s="2"/>
      <c r="FLT176" s="2"/>
      <c r="FLU176" s="2"/>
      <c r="FLV176" s="2"/>
      <c r="FLW176" s="2"/>
      <c r="FLX176" s="2"/>
      <c r="FLY176" s="2"/>
      <c r="FLZ176" s="2"/>
      <c r="FMA176" s="2"/>
      <c r="FMB176" s="2"/>
      <c r="FMC176" s="2"/>
      <c r="FMD176" s="2"/>
      <c r="FME176" s="2"/>
      <c r="FMF176" s="2"/>
      <c r="FMG176" s="2"/>
      <c r="FMH176" s="2"/>
      <c r="FMI176" s="2"/>
      <c r="FMJ176" s="2"/>
      <c r="FMK176" s="2"/>
      <c r="FML176" s="2"/>
      <c r="FMM176" s="2"/>
      <c r="FMN176" s="2"/>
      <c r="FMO176" s="2"/>
      <c r="FMP176" s="2"/>
      <c r="FMQ176" s="2"/>
      <c r="FMR176" s="2"/>
      <c r="FMS176" s="2"/>
      <c r="FMT176" s="2"/>
      <c r="FMU176" s="2"/>
      <c r="FMV176" s="2"/>
      <c r="FMW176" s="2"/>
      <c r="FMX176" s="2"/>
      <c r="FMY176" s="2"/>
      <c r="FMZ176" s="2"/>
      <c r="FNA176" s="2"/>
      <c r="FNB176" s="2"/>
      <c r="FNC176" s="2"/>
      <c r="FND176" s="2"/>
      <c r="FNE176" s="2"/>
      <c r="FNF176" s="2"/>
      <c r="FNG176" s="2"/>
      <c r="FNH176" s="2"/>
      <c r="FNI176" s="2"/>
      <c r="FNJ176" s="2"/>
      <c r="FNK176" s="2"/>
      <c r="FNL176" s="2"/>
      <c r="FNM176" s="2"/>
      <c r="FNN176" s="2"/>
      <c r="FNO176" s="2"/>
      <c r="FNP176" s="2"/>
      <c r="FNQ176" s="2"/>
      <c r="FNR176" s="2"/>
      <c r="FNS176" s="2"/>
      <c r="FNT176" s="2"/>
      <c r="FNU176" s="2"/>
      <c r="FNV176" s="2"/>
      <c r="FNW176" s="2"/>
      <c r="FNX176" s="2"/>
      <c r="FNY176" s="2"/>
      <c r="FNZ176" s="2"/>
      <c r="FOA176" s="2"/>
      <c r="FOB176" s="2"/>
      <c r="FOC176" s="2"/>
      <c r="FOD176" s="2"/>
      <c r="FOE176" s="2"/>
      <c r="FOF176" s="2"/>
      <c r="FOG176" s="2"/>
      <c r="FOH176" s="2"/>
      <c r="FOI176" s="2"/>
      <c r="FOJ176" s="2"/>
      <c r="FOK176" s="2"/>
      <c r="FOL176" s="2"/>
      <c r="FOM176" s="2"/>
      <c r="FON176" s="2"/>
      <c r="FOO176" s="2"/>
      <c r="FOP176" s="2"/>
      <c r="FOQ176" s="2"/>
      <c r="FOR176" s="2"/>
      <c r="FOS176" s="2"/>
      <c r="FOT176" s="2"/>
      <c r="FOU176" s="2"/>
      <c r="FOV176" s="2"/>
      <c r="FOW176" s="2"/>
      <c r="FOX176" s="2"/>
      <c r="FOY176" s="2"/>
      <c r="FOZ176" s="2"/>
      <c r="FPA176" s="2"/>
      <c r="FPB176" s="2"/>
      <c r="FPC176" s="2"/>
      <c r="FPD176" s="2"/>
      <c r="FPE176" s="2"/>
      <c r="FPF176" s="2"/>
      <c r="FPG176" s="2"/>
      <c r="FPH176" s="2"/>
      <c r="FPI176" s="2"/>
      <c r="FPJ176" s="2"/>
      <c r="FPK176" s="2"/>
      <c r="FPL176" s="2"/>
      <c r="FPM176" s="2"/>
      <c r="FPN176" s="2"/>
      <c r="FPO176" s="2"/>
      <c r="FPP176" s="2"/>
      <c r="FPQ176" s="2"/>
      <c r="FPR176" s="2"/>
      <c r="FPS176" s="2"/>
      <c r="FPT176" s="2"/>
      <c r="FPU176" s="2"/>
      <c r="FPV176" s="2"/>
      <c r="FPW176" s="2"/>
      <c r="FPX176" s="2"/>
      <c r="FPY176" s="2"/>
      <c r="FPZ176" s="2"/>
      <c r="FQA176" s="2"/>
      <c r="FQB176" s="2"/>
      <c r="FQC176" s="2"/>
      <c r="FQD176" s="2"/>
      <c r="FQE176" s="2"/>
      <c r="FQF176" s="2"/>
      <c r="FQG176" s="2"/>
      <c r="FQH176" s="2"/>
      <c r="FQI176" s="2"/>
      <c r="FQJ176" s="2"/>
      <c r="FQK176" s="2"/>
      <c r="FQL176" s="2"/>
      <c r="FQM176" s="2"/>
      <c r="FQN176" s="2"/>
      <c r="FQO176" s="2"/>
      <c r="FQP176" s="2"/>
      <c r="FQQ176" s="2"/>
      <c r="FQR176" s="2"/>
      <c r="FQS176" s="2"/>
      <c r="FQT176" s="2"/>
      <c r="FQU176" s="2"/>
      <c r="FQV176" s="2"/>
      <c r="FQW176" s="2"/>
      <c r="FQX176" s="2"/>
      <c r="FQY176" s="2"/>
      <c r="FQZ176" s="2"/>
      <c r="FRA176" s="2"/>
      <c r="FRB176" s="2"/>
      <c r="FRC176" s="2"/>
      <c r="FRD176" s="2"/>
      <c r="FRE176" s="2"/>
      <c r="FRF176" s="2"/>
      <c r="FRG176" s="2"/>
      <c r="FRH176" s="2"/>
      <c r="FRI176" s="2"/>
      <c r="FRJ176" s="2"/>
      <c r="FRK176" s="2"/>
      <c r="FRL176" s="2"/>
      <c r="FRM176" s="2"/>
      <c r="FRN176" s="2"/>
      <c r="FRO176" s="2"/>
      <c r="FRP176" s="2"/>
      <c r="FRQ176" s="2"/>
      <c r="FRR176" s="2"/>
      <c r="FRS176" s="2"/>
      <c r="FRT176" s="2"/>
      <c r="FRU176" s="2"/>
      <c r="FRV176" s="2"/>
      <c r="FRW176" s="2"/>
      <c r="FRX176" s="2"/>
      <c r="FRY176" s="2"/>
      <c r="FRZ176" s="2"/>
      <c r="FSA176" s="2"/>
      <c r="FSB176" s="2"/>
      <c r="FSC176" s="2"/>
      <c r="FSD176" s="2"/>
      <c r="FSE176" s="2"/>
      <c r="FSF176" s="2"/>
      <c r="FSG176" s="2"/>
      <c r="FSH176" s="2"/>
      <c r="FSI176" s="2"/>
      <c r="FSJ176" s="2"/>
      <c r="FSK176" s="2"/>
      <c r="FSL176" s="2"/>
      <c r="FSM176" s="2"/>
      <c r="FSN176" s="2"/>
      <c r="FSO176" s="2"/>
      <c r="FSP176" s="2"/>
      <c r="FSQ176" s="2"/>
      <c r="FSR176" s="2"/>
      <c r="FSS176" s="2"/>
      <c r="FST176" s="2"/>
      <c r="FSU176" s="2"/>
      <c r="FSV176" s="2"/>
      <c r="FSW176" s="2"/>
      <c r="FSX176" s="2"/>
      <c r="FSY176" s="2"/>
      <c r="FSZ176" s="2"/>
      <c r="FTA176" s="2"/>
      <c r="FTB176" s="2"/>
      <c r="FTC176" s="2"/>
      <c r="FTD176" s="2"/>
      <c r="FTE176" s="2"/>
      <c r="FTF176" s="2"/>
      <c r="FTG176" s="2"/>
      <c r="FTH176" s="2"/>
      <c r="FTI176" s="2"/>
      <c r="FTJ176" s="2"/>
      <c r="FTK176" s="2"/>
      <c r="FTL176" s="2"/>
      <c r="FTM176" s="2"/>
      <c r="FTN176" s="2"/>
      <c r="FTO176" s="2"/>
      <c r="FTP176" s="2"/>
      <c r="FTQ176" s="2"/>
      <c r="FTR176" s="2"/>
      <c r="FTS176" s="2"/>
      <c r="FTT176" s="2"/>
      <c r="FTU176" s="2"/>
      <c r="FTV176" s="2"/>
      <c r="FTW176" s="2"/>
      <c r="FTX176" s="2"/>
      <c r="FTY176" s="2"/>
      <c r="FTZ176" s="2"/>
      <c r="FUA176" s="2"/>
      <c r="FUB176" s="2"/>
      <c r="FUC176" s="2"/>
      <c r="FUD176" s="2"/>
      <c r="FUE176" s="2"/>
      <c r="FUF176" s="2"/>
      <c r="FUG176" s="2"/>
      <c r="FUH176" s="2"/>
      <c r="FUI176" s="2"/>
      <c r="FUJ176" s="2"/>
      <c r="FUK176" s="2"/>
      <c r="FUL176" s="2"/>
      <c r="FUM176" s="2"/>
      <c r="FUN176" s="2"/>
      <c r="FUO176" s="2"/>
      <c r="FUP176" s="2"/>
      <c r="FUQ176" s="2"/>
      <c r="FUR176" s="2"/>
      <c r="FUS176" s="2"/>
      <c r="FUT176" s="2"/>
      <c r="FUU176" s="2"/>
      <c r="FUV176" s="2"/>
      <c r="FUW176" s="2"/>
      <c r="FUX176" s="2"/>
      <c r="FUY176" s="2"/>
      <c r="FUZ176" s="2"/>
      <c r="FVA176" s="2"/>
      <c r="FVB176" s="2"/>
      <c r="FVC176" s="2"/>
      <c r="FVD176" s="2"/>
      <c r="FVE176" s="2"/>
      <c r="FVF176" s="2"/>
      <c r="FVG176" s="2"/>
      <c r="FVH176" s="2"/>
      <c r="FVI176" s="2"/>
      <c r="FVJ176" s="2"/>
      <c r="FVK176" s="2"/>
      <c r="FVL176" s="2"/>
      <c r="FVM176" s="2"/>
      <c r="FVN176" s="2"/>
      <c r="FVO176" s="2"/>
      <c r="FVP176" s="2"/>
      <c r="FVQ176" s="2"/>
      <c r="FVR176" s="2"/>
      <c r="FVS176" s="2"/>
      <c r="FVT176" s="2"/>
      <c r="FVU176" s="2"/>
      <c r="FVV176" s="2"/>
      <c r="FVW176" s="2"/>
      <c r="FVX176" s="2"/>
      <c r="FVY176" s="2"/>
      <c r="FVZ176" s="2"/>
      <c r="FWA176" s="2"/>
      <c r="FWB176" s="2"/>
      <c r="FWC176" s="2"/>
      <c r="FWD176" s="2"/>
      <c r="FWE176" s="2"/>
      <c r="FWF176" s="2"/>
      <c r="FWG176" s="2"/>
      <c r="FWH176" s="2"/>
      <c r="FWI176" s="2"/>
      <c r="FWJ176" s="2"/>
      <c r="FWK176" s="2"/>
      <c r="FWL176" s="2"/>
      <c r="FWM176" s="2"/>
      <c r="FWN176" s="2"/>
      <c r="FWO176" s="2"/>
      <c r="FWP176" s="2"/>
      <c r="FWQ176" s="2"/>
      <c r="FWR176" s="2"/>
      <c r="FWS176" s="2"/>
      <c r="FWT176" s="2"/>
      <c r="FWU176" s="2"/>
      <c r="FWV176" s="2"/>
      <c r="FWW176" s="2"/>
      <c r="FWX176" s="2"/>
      <c r="FWY176" s="2"/>
      <c r="FWZ176" s="2"/>
      <c r="FXA176" s="2"/>
      <c r="FXB176" s="2"/>
      <c r="FXC176" s="2"/>
      <c r="FXD176" s="2"/>
      <c r="FXE176" s="2"/>
      <c r="FXF176" s="2"/>
      <c r="FXG176" s="2"/>
      <c r="FXH176" s="2"/>
      <c r="FXI176" s="2"/>
      <c r="FXJ176" s="2"/>
      <c r="FXK176" s="2"/>
      <c r="FXL176" s="2"/>
      <c r="FXM176" s="2"/>
      <c r="FXN176" s="2"/>
      <c r="FXO176" s="2"/>
      <c r="FXP176" s="2"/>
      <c r="FXQ176" s="2"/>
      <c r="FXR176" s="2"/>
      <c r="FXS176" s="2"/>
      <c r="FXT176" s="2"/>
      <c r="FXU176" s="2"/>
      <c r="FXV176" s="2"/>
      <c r="FXW176" s="2"/>
      <c r="FXX176" s="2"/>
      <c r="FXY176" s="2"/>
      <c r="FXZ176" s="2"/>
      <c r="FYA176" s="2"/>
      <c r="FYB176" s="2"/>
      <c r="FYC176" s="2"/>
      <c r="FYD176" s="2"/>
      <c r="FYE176" s="2"/>
      <c r="FYF176" s="2"/>
      <c r="FYG176" s="2"/>
      <c r="FYH176" s="2"/>
      <c r="FYI176" s="2"/>
      <c r="FYJ176" s="2"/>
      <c r="FYK176" s="2"/>
      <c r="FYL176" s="2"/>
      <c r="FYM176" s="2"/>
      <c r="FYN176" s="2"/>
      <c r="FYO176" s="2"/>
      <c r="FYP176" s="2"/>
      <c r="FYQ176" s="2"/>
      <c r="FYR176" s="2"/>
      <c r="FYS176" s="2"/>
      <c r="FYT176" s="2"/>
      <c r="FYU176" s="2"/>
      <c r="FYV176" s="2"/>
      <c r="FYW176" s="2"/>
      <c r="FYX176" s="2"/>
      <c r="FYY176" s="2"/>
      <c r="FYZ176" s="2"/>
      <c r="FZA176" s="2"/>
      <c r="FZB176" s="2"/>
      <c r="FZC176" s="2"/>
      <c r="FZD176" s="2"/>
      <c r="FZE176" s="2"/>
      <c r="FZF176" s="2"/>
      <c r="FZG176" s="2"/>
      <c r="FZH176" s="2"/>
      <c r="FZI176" s="2"/>
      <c r="FZJ176" s="2"/>
      <c r="FZK176" s="2"/>
      <c r="FZL176" s="2"/>
      <c r="FZM176" s="2"/>
      <c r="FZN176" s="2"/>
      <c r="FZO176" s="2"/>
      <c r="FZP176" s="2"/>
      <c r="FZQ176" s="2"/>
      <c r="FZR176" s="2"/>
      <c r="FZS176" s="2"/>
      <c r="FZT176" s="2"/>
      <c r="FZU176" s="2"/>
      <c r="FZV176" s="2"/>
      <c r="FZW176" s="2"/>
      <c r="FZX176" s="2"/>
      <c r="FZY176" s="2"/>
      <c r="FZZ176" s="2"/>
      <c r="GAA176" s="2"/>
      <c r="GAB176" s="2"/>
      <c r="GAC176" s="2"/>
      <c r="GAD176" s="2"/>
      <c r="GAE176" s="2"/>
      <c r="GAF176" s="2"/>
      <c r="GAG176" s="2"/>
      <c r="GAH176" s="2"/>
      <c r="GAI176" s="2"/>
      <c r="GAJ176" s="2"/>
      <c r="GAK176" s="2"/>
      <c r="GAL176" s="2"/>
      <c r="GAM176" s="2"/>
      <c r="GAN176" s="2"/>
      <c r="GAO176" s="2"/>
      <c r="GAP176" s="2"/>
      <c r="GAQ176" s="2"/>
      <c r="GAR176" s="2"/>
      <c r="GAS176" s="2"/>
      <c r="GAT176" s="2"/>
      <c r="GAU176" s="2"/>
      <c r="GAV176" s="2"/>
      <c r="GAW176" s="2"/>
      <c r="GAX176" s="2"/>
      <c r="GAY176" s="2"/>
      <c r="GAZ176" s="2"/>
      <c r="GBA176" s="2"/>
      <c r="GBB176" s="2"/>
      <c r="GBC176" s="2"/>
      <c r="GBD176" s="2"/>
      <c r="GBE176" s="2"/>
      <c r="GBF176" s="2"/>
      <c r="GBG176" s="2"/>
      <c r="GBH176" s="2"/>
      <c r="GBI176" s="2"/>
      <c r="GBJ176" s="2"/>
      <c r="GBK176" s="2"/>
      <c r="GBL176" s="2"/>
      <c r="GBM176" s="2"/>
      <c r="GBN176" s="2"/>
      <c r="GBO176" s="2"/>
      <c r="GBP176" s="2"/>
      <c r="GBQ176" s="2"/>
      <c r="GBR176" s="2"/>
      <c r="GBS176" s="2"/>
      <c r="GBT176" s="2"/>
      <c r="GBU176" s="2"/>
      <c r="GBV176" s="2"/>
      <c r="GBW176" s="2"/>
      <c r="GBX176" s="2"/>
      <c r="GBY176" s="2"/>
      <c r="GBZ176" s="2"/>
      <c r="GCA176" s="2"/>
      <c r="GCB176" s="2"/>
      <c r="GCC176" s="2"/>
      <c r="GCD176" s="2"/>
      <c r="GCE176" s="2"/>
      <c r="GCF176" s="2"/>
      <c r="GCG176" s="2"/>
      <c r="GCH176" s="2"/>
      <c r="GCI176" s="2"/>
      <c r="GCJ176" s="2"/>
      <c r="GCK176" s="2"/>
      <c r="GCL176" s="2"/>
      <c r="GCM176" s="2"/>
      <c r="GCN176" s="2"/>
      <c r="GCO176" s="2"/>
      <c r="GCP176" s="2"/>
      <c r="GCQ176" s="2"/>
      <c r="GCR176" s="2"/>
      <c r="GCS176" s="2"/>
      <c r="GCT176" s="2"/>
      <c r="GCU176" s="2"/>
      <c r="GCV176" s="2"/>
      <c r="GCW176" s="2"/>
      <c r="GCX176" s="2"/>
      <c r="GCY176" s="2"/>
      <c r="GCZ176" s="2"/>
      <c r="GDA176" s="2"/>
      <c r="GDB176" s="2"/>
      <c r="GDC176" s="2"/>
      <c r="GDD176" s="2"/>
      <c r="GDE176" s="2"/>
      <c r="GDF176" s="2"/>
      <c r="GDG176" s="2"/>
      <c r="GDH176" s="2"/>
      <c r="GDI176" s="2"/>
      <c r="GDJ176" s="2"/>
      <c r="GDK176" s="2"/>
      <c r="GDL176" s="2"/>
      <c r="GDM176" s="2"/>
      <c r="GDN176" s="2"/>
      <c r="GDO176" s="2"/>
      <c r="GDP176" s="2"/>
      <c r="GDQ176" s="2"/>
      <c r="GDR176" s="2"/>
      <c r="GDS176" s="2"/>
      <c r="GDT176" s="2"/>
      <c r="GDU176" s="2"/>
      <c r="GDV176" s="2"/>
      <c r="GDW176" s="2"/>
      <c r="GDX176" s="2"/>
      <c r="GDY176" s="2"/>
      <c r="GDZ176" s="2"/>
      <c r="GEA176" s="2"/>
      <c r="GEB176" s="2"/>
      <c r="GEC176" s="2"/>
      <c r="GED176" s="2"/>
      <c r="GEE176" s="2"/>
      <c r="GEF176" s="2"/>
      <c r="GEG176" s="2"/>
      <c r="GEH176" s="2"/>
      <c r="GEI176" s="2"/>
      <c r="GEJ176" s="2"/>
      <c r="GEK176" s="2"/>
      <c r="GEL176" s="2"/>
      <c r="GEM176" s="2"/>
      <c r="GEN176" s="2"/>
      <c r="GEO176" s="2"/>
      <c r="GEP176" s="2"/>
      <c r="GEQ176" s="2"/>
      <c r="GER176" s="2"/>
      <c r="GES176" s="2"/>
      <c r="GET176" s="2"/>
      <c r="GEU176" s="2"/>
      <c r="GEV176" s="2"/>
      <c r="GEW176" s="2"/>
      <c r="GEX176" s="2"/>
      <c r="GEY176" s="2"/>
      <c r="GEZ176" s="2"/>
      <c r="GFA176" s="2"/>
      <c r="GFB176" s="2"/>
      <c r="GFC176" s="2"/>
      <c r="GFD176" s="2"/>
      <c r="GFE176" s="2"/>
      <c r="GFF176" s="2"/>
      <c r="GFG176" s="2"/>
      <c r="GFH176" s="2"/>
      <c r="GFI176" s="2"/>
      <c r="GFJ176" s="2"/>
      <c r="GFK176" s="2"/>
      <c r="GFL176" s="2"/>
      <c r="GFM176" s="2"/>
      <c r="GFN176" s="2"/>
      <c r="GFO176" s="2"/>
      <c r="GFP176" s="2"/>
      <c r="GFQ176" s="2"/>
      <c r="GFR176" s="2"/>
      <c r="GFS176" s="2"/>
      <c r="GFT176" s="2"/>
      <c r="GFU176" s="2"/>
      <c r="GFV176" s="2"/>
      <c r="GFW176" s="2"/>
      <c r="GFX176" s="2"/>
      <c r="GFY176" s="2"/>
      <c r="GFZ176" s="2"/>
      <c r="GGA176" s="2"/>
      <c r="GGB176" s="2"/>
      <c r="GGC176" s="2"/>
      <c r="GGD176" s="2"/>
      <c r="GGE176" s="2"/>
      <c r="GGF176" s="2"/>
      <c r="GGG176" s="2"/>
      <c r="GGH176" s="2"/>
      <c r="GGI176" s="2"/>
      <c r="GGJ176" s="2"/>
      <c r="GGK176" s="2"/>
      <c r="GGL176" s="2"/>
      <c r="GGM176" s="2"/>
      <c r="GGN176" s="2"/>
      <c r="GGO176" s="2"/>
      <c r="GGP176" s="2"/>
      <c r="GGQ176" s="2"/>
      <c r="GGR176" s="2"/>
      <c r="GGS176" s="2"/>
      <c r="GGT176" s="2"/>
      <c r="GGU176" s="2"/>
      <c r="GGV176" s="2"/>
      <c r="GGW176" s="2"/>
      <c r="GGX176" s="2"/>
      <c r="GGY176" s="2"/>
      <c r="GGZ176" s="2"/>
      <c r="GHA176" s="2"/>
      <c r="GHB176" s="2"/>
      <c r="GHC176" s="2"/>
      <c r="GHD176" s="2"/>
      <c r="GHE176" s="2"/>
      <c r="GHF176" s="2"/>
      <c r="GHG176" s="2"/>
      <c r="GHH176" s="2"/>
      <c r="GHI176" s="2"/>
      <c r="GHJ176" s="2"/>
      <c r="GHK176" s="2"/>
      <c r="GHL176" s="2"/>
      <c r="GHM176" s="2"/>
      <c r="GHN176" s="2"/>
      <c r="GHO176" s="2"/>
      <c r="GHP176" s="2"/>
      <c r="GHQ176" s="2"/>
      <c r="GHR176" s="2"/>
      <c r="GHS176" s="2"/>
      <c r="GHT176" s="2"/>
      <c r="GHU176" s="2"/>
      <c r="GHV176" s="2"/>
      <c r="GHW176" s="2"/>
      <c r="GHX176" s="2"/>
      <c r="GHY176" s="2"/>
      <c r="GHZ176" s="2"/>
      <c r="GIA176" s="2"/>
      <c r="GIB176" s="2"/>
      <c r="GIC176" s="2"/>
      <c r="GID176" s="2"/>
      <c r="GIE176" s="2"/>
      <c r="GIF176" s="2"/>
      <c r="GIG176" s="2"/>
      <c r="GIH176" s="2"/>
      <c r="GII176" s="2"/>
      <c r="GIJ176" s="2"/>
      <c r="GIK176" s="2"/>
      <c r="GIL176" s="2"/>
      <c r="GIM176" s="2"/>
      <c r="GIN176" s="2"/>
      <c r="GIO176" s="2"/>
      <c r="GIP176" s="2"/>
      <c r="GIQ176" s="2"/>
      <c r="GIR176" s="2"/>
      <c r="GIS176" s="2"/>
      <c r="GIT176" s="2"/>
      <c r="GIU176" s="2"/>
      <c r="GIV176" s="2"/>
      <c r="GIW176" s="2"/>
      <c r="GIX176" s="2"/>
      <c r="GIY176" s="2"/>
      <c r="GIZ176" s="2"/>
      <c r="GJA176" s="2"/>
      <c r="GJB176" s="2"/>
      <c r="GJC176" s="2"/>
      <c r="GJD176" s="2"/>
      <c r="GJE176" s="2"/>
      <c r="GJF176" s="2"/>
      <c r="GJG176" s="2"/>
      <c r="GJH176" s="2"/>
      <c r="GJI176" s="2"/>
      <c r="GJJ176" s="2"/>
      <c r="GJK176" s="2"/>
      <c r="GJL176" s="2"/>
      <c r="GJM176" s="2"/>
      <c r="GJN176" s="2"/>
      <c r="GJO176" s="2"/>
      <c r="GJP176" s="2"/>
      <c r="GJQ176" s="2"/>
      <c r="GJR176" s="2"/>
      <c r="GJS176" s="2"/>
      <c r="GJT176" s="2"/>
      <c r="GJU176" s="2"/>
      <c r="GJV176" s="2"/>
      <c r="GJW176" s="2"/>
      <c r="GJX176" s="2"/>
      <c r="GJY176" s="2"/>
      <c r="GJZ176" s="2"/>
      <c r="GKA176" s="2"/>
      <c r="GKB176" s="2"/>
      <c r="GKC176" s="2"/>
      <c r="GKD176" s="2"/>
      <c r="GKE176" s="2"/>
      <c r="GKF176" s="2"/>
      <c r="GKG176" s="2"/>
      <c r="GKH176" s="2"/>
      <c r="GKI176" s="2"/>
      <c r="GKJ176" s="2"/>
      <c r="GKK176" s="2"/>
      <c r="GKL176" s="2"/>
      <c r="GKM176" s="2"/>
      <c r="GKN176" s="2"/>
      <c r="GKO176" s="2"/>
      <c r="GKP176" s="2"/>
      <c r="GKQ176" s="2"/>
      <c r="GKR176" s="2"/>
      <c r="GKS176" s="2"/>
      <c r="GKT176" s="2"/>
      <c r="GKU176" s="2"/>
      <c r="GKV176" s="2"/>
      <c r="GKW176" s="2"/>
      <c r="GKX176" s="2"/>
      <c r="GKY176" s="2"/>
      <c r="GKZ176" s="2"/>
      <c r="GLA176" s="2"/>
      <c r="GLB176" s="2"/>
      <c r="GLC176" s="2"/>
      <c r="GLD176" s="2"/>
      <c r="GLE176" s="2"/>
      <c r="GLF176" s="2"/>
      <c r="GLG176" s="2"/>
      <c r="GLH176" s="2"/>
      <c r="GLI176" s="2"/>
      <c r="GLJ176" s="2"/>
      <c r="GLK176" s="2"/>
      <c r="GLL176" s="2"/>
      <c r="GLM176" s="2"/>
      <c r="GLN176" s="2"/>
      <c r="GLO176" s="2"/>
      <c r="GLP176" s="2"/>
      <c r="GLQ176" s="2"/>
      <c r="GLR176" s="2"/>
      <c r="GLS176" s="2"/>
      <c r="GLT176" s="2"/>
      <c r="GLU176" s="2"/>
      <c r="GLV176" s="2"/>
      <c r="GLW176" s="2"/>
      <c r="GLX176" s="2"/>
      <c r="GLY176" s="2"/>
      <c r="GLZ176" s="2"/>
      <c r="GMA176" s="2"/>
      <c r="GMB176" s="2"/>
      <c r="GMC176" s="2"/>
      <c r="GMD176" s="2"/>
      <c r="GME176" s="2"/>
      <c r="GMF176" s="2"/>
      <c r="GMG176" s="2"/>
      <c r="GMH176" s="2"/>
      <c r="GMI176" s="2"/>
      <c r="GMJ176" s="2"/>
      <c r="GMK176" s="2"/>
      <c r="GML176" s="2"/>
      <c r="GMM176" s="2"/>
      <c r="GMN176" s="2"/>
      <c r="GMO176" s="2"/>
      <c r="GMP176" s="2"/>
      <c r="GMQ176" s="2"/>
      <c r="GMR176" s="2"/>
      <c r="GMS176" s="2"/>
      <c r="GMT176" s="2"/>
      <c r="GMU176" s="2"/>
      <c r="GMV176" s="2"/>
      <c r="GMW176" s="2"/>
      <c r="GMX176" s="2"/>
      <c r="GMY176" s="2"/>
      <c r="GMZ176" s="2"/>
      <c r="GNA176" s="2"/>
      <c r="GNB176" s="2"/>
      <c r="GNC176" s="2"/>
      <c r="GND176" s="2"/>
      <c r="GNE176" s="2"/>
      <c r="GNF176" s="2"/>
      <c r="GNG176" s="2"/>
      <c r="GNH176" s="2"/>
      <c r="GNI176" s="2"/>
      <c r="GNJ176" s="2"/>
      <c r="GNK176" s="2"/>
      <c r="GNL176" s="2"/>
      <c r="GNM176" s="2"/>
      <c r="GNN176" s="2"/>
      <c r="GNO176" s="2"/>
      <c r="GNP176" s="2"/>
      <c r="GNQ176" s="2"/>
      <c r="GNR176" s="2"/>
      <c r="GNS176" s="2"/>
      <c r="GNT176" s="2"/>
      <c r="GNU176" s="2"/>
      <c r="GNV176" s="2"/>
      <c r="GNW176" s="2"/>
      <c r="GNX176" s="2"/>
      <c r="GNY176" s="2"/>
      <c r="GNZ176" s="2"/>
      <c r="GOA176" s="2"/>
      <c r="GOB176" s="2"/>
      <c r="GOC176" s="2"/>
      <c r="GOD176" s="2"/>
      <c r="GOE176" s="2"/>
      <c r="GOF176" s="2"/>
      <c r="GOG176" s="2"/>
      <c r="GOH176" s="2"/>
      <c r="GOI176" s="2"/>
      <c r="GOJ176" s="2"/>
      <c r="GOK176" s="2"/>
      <c r="GOL176" s="2"/>
      <c r="GOM176" s="2"/>
      <c r="GON176" s="2"/>
      <c r="GOO176" s="2"/>
      <c r="GOP176" s="2"/>
      <c r="GOQ176" s="2"/>
      <c r="GOR176" s="2"/>
      <c r="GOS176" s="2"/>
      <c r="GOT176" s="2"/>
      <c r="GOU176" s="2"/>
      <c r="GOV176" s="2"/>
      <c r="GOW176" s="2"/>
      <c r="GOX176" s="2"/>
      <c r="GOY176" s="2"/>
      <c r="GOZ176" s="2"/>
      <c r="GPA176" s="2"/>
      <c r="GPB176" s="2"/>
      <c r="GPC176" s="2"/>
      <c r="GPD176" s="2"/>
      <c r="GPE176" s="2"/>
      <c r="GPF176" s="2"/>
      <c r="GPG176" s="2"/>
      <c r="GPH176" s="2"/>
      <c r="GPI176" s="2"/>
      <c r="GPJ176" s="2"/>
      <c r="GPK176" s="2"/>
      <c r="GPL176" s="2"/>
      <c r="GPM176" s="2"/>
      <c r="GPN176" s="2"/>
      <c r="GPO176" s="2"/>
      <c r="GPP176" s="2"/>
      <c r="GPQ176" s="2"/>
      <c r="GPR176" s="2"/>
      <c r="GPS176" s="2"/>
      <c r="GPT176" s="2"/>
      <c r="GPU176" s="2"/>
      <c r="GPV176" s="2"/>
      <c r="GPW176" s="2"/>
      <c r="GPX176" s="2"/>
      <c r="GPY176" s="2"/>
      <c r="GPZ176" s="2"/>
      <c r="GQA176" s="2"/>
      <c r="GQB176" s="2"/>
      <c r="GQC176" s="2"/>
      <c r="GQD176" s="2"/>
      <c r="GQE176" s="2"/>
      <c r="GQF176" s="2"/>
      <c r="GQG176" s="2"/>
      <c r="GQH176" s="2"/>
      <c r="GQI176" s="2"/>
      <c r="GQJ176" s="2"/>
      <c r="GQK176" s="2"/>
      <c r="GQL176" s="2"/>
      <c r="GQM176" s="2"/>
      <c r="GQN176" s="2"/>
      <c r="GQO176" s="2"/>
      <c r="GQP176" s="2"/>
      <c r="GQQ176" s="2"/>
      <c r="GQR176" s="2"/>
      <c r="GQS176" s="2"/>
      <c r="GQT176" s="2"/>
      <c r="GQU176" s="2"/>
      <c r="GQV176" s="2"/>
      <c r="GQW176" s="2"/>
      <c r="GQX176" s="2"/>
      <c r="GQY176" s="2"/>
      <c r="GQZ176" s="2"/>
      <c r="GRA176" s="2"/>
      <c r="GRB176" s="2"/>
      <c r="GRC176" s="2"/>
      <c r="GRD176" s="2"/>
      <c r="GRE176" s="2"/>
      <c r="GRF176" s="2"/>
      <c r="GRG176" s="2"/>
      <c r="GRH176" s="2"/>
      <c r="GRI176" s="2"/>
      <c r="GRJ176" s="2"/>
      <c r="GRK176" s="2"/>
      <c r="GRL176" s="2"/>
      <c r="GRM176" s="2"/>
      <c r="GRN176" s="2"/>
      <c r="GRO176" s="2"/>
      <c r="GRP176" s="2"/>
      <c r="GRQ176" s="2"/>
      <c r="GRR176" s="2"/>
      <c r="GRS176" s="2"/>
      <c r="GRT176" s="2"/>
      <c r="GRU176" s="2"/>
      <c r="GRV176" s="2"/>
      <c r="GRW176" s="2"/>
      <c r="GRX176" s="2"/>
      <c r="GRY176" s="2"/>
      <c r="GRZ176" s="2"/>
      <c r="GSA176" s="2"/>
      <c r="GSB176" s="2"/>
      <c r="GSC176" s="2"/>
      <c r="GSD176" s="2"/>
      <c r="GSE176" s="2"/>
      <c r="GSF176" s="2"/>
      <c r="GSG176" s="2"/>
      <c r="GSH176" s="2"/>
      <c r="GSI176" s="2"/>
      <c r="GSJ176" s="2"/>
      <c r="GSK176" s="2"/>
      <c r="GSL176" s="2"/>
      <c r="GSM176" s="2"/>
      <c r="GSN176" s="2"/>
      <c r="GSO176" s="2"/>
      <c r="GSP176" s="2"/>
      <c r="GSQ176" s="2"/>
      <c r="GSR176" s="2"/>
      <c r="GSS176" s="2"/>
      <c r="GST176" s="2"/>
      <c r="GSU176" s="2"/>
      <c r="GSV176" s="2"/>
      <c r="GSW176" s="2"/>
      <c r="GSX176" s="2"/>
      <c r="GSY176" s="2"/>
      <c r="GSZ176" s="2"/>
      <c r="GTA176" s="2"/>
      <c r="GTB176" s="2"/>
      <c r="GTC176" s="2"/>
      <c r="GTD176" s="2"/>
      <c r="GTE176" s="2"/>
      <c r="GTF176" s="2"/>
      <c r="GTG176" s="2"/>
      <c r="GTH176" s="2"/>
      <c r="GTI176" s="2"/>
      <c r="GTJ176" s="2"/>
      <c r="GTK176" s="2"/>
      <c r="GTL176" s="2"/>
      <c r="GTM176" s="2"/>
      <c r="GTN176" s="2"/>
      <c r="GTO176" s="2"/>
      <c r="GTP176" s="2"/>
      <c r="GTQ176" s="2"/>
      <c r="GTR176" s="2"/>
      <c r="GTS176" s="2"/>
      <c r="GTT176" s="2"/>
      <c r="GTU176" s="2"/>
      <c r="GTV176" s="2"/>
      <c r="GTW176" s="2"/>
      <c r="GTX176" s="2"/>
      <c r="GTY176" s="2"/>
      <c r="GTZ176" s="2"/>
      <c r="GUA176" s="2"/>
      <c r="GUB176" s="2"/>
      <c r="GUC176" s="2"/>
      <c r="GUD176" s="2"/>
      <c r="GUE176" s="2"/>
      <c r="GUF176" s="2"/>
      <c r="GUG176" s="2"/>
      <c r="GUH176" s="2"/>
      <c r="GUI176" s="2"/>
      <c r="GUJ176" s="2"/>
      <c r="GUK176" s="2"/>
      <c r="GUL176" s="2"/>
      <c r="GUM176" s="2"/>
      <c r="GUN176" s="2"/>
      <c r="GUO176" s="2"/>
      <c r="GUP176" s="2"/>
      <c r="GUQ176" s="2"/>
      <c r="GUR176" s="2"/>
      <c r="GUS176" s="2"/>
      <c r="GUT176" s="2"/>
      <c r="GUU176" s="2"/>
      <c r="GUV176" s="2"/>
      <c r="GUW176" s="2"/>
      <c r="GUX176" s="2"/>
      <c r="GUY176" s="2"/>
      <c r="GUZ176" s="2"/>
      <c r="GVA176" s="2"/>
      <c r="GVB176" s="2"/>
      <c r="GVC176" s="2"/>
      <c r="GVD176" s="2"/>
      <c r="GVE176" s="2"/>
      <c r="GVF176" s="2"/>
      <c r="GVG176" s="2"/>
      <c r="GVH176" s="2"/>
      <c r="GVI176" s="2"/>
      <c r="GVJ176" s="2"/>
      <c r="GVK176" s="2"/>
      <c r="GVL176" s="2"/>
      <c r="GVM176" s="2"/>
      <c r="GVN176" s="2"/>
      <c r="GVO176" s="2"/>
      <c r="GVP176" s="2"/>
      <c r="GVQ176" s="2"/>
      <c r="GVR176" s="2"/>
      <c r="GVS176" s="2"/>
      <c r="GVT176" s="2"/>
      <c r="GVU176" s="2"/>
      <c r="GVV176" s="2"/>
      <c r="GVW176" s="2"/>
      <c r="GVX176" s="2"/>
      <c r="GVY176" s="2"/>
      <c r="GVZ176" s="2"/>
      <c r="GWA176" s="2"/>
      <c r="GWB176" s="2"/>
      <c r="GWC176" s="2"/>
      <c r="GWD176" s="2"/>
      <c r="GWE176" s="2"/>
      <c r="GWF176" s="2"/>
      <c r="GWG176" s="2"/>
      <c r="GWH176" s="2"/>
      <c r="GWI176" s="2"/>
      <c r="GWJ176" s="2"/>
      <c r="GWK176" s="2"/>
      <c r="GWL176" s="2"/>
      <c r="GWM176" s="2"/>
      <c r="GWN176" s="2"/>
      <c r="GWO176" s="2"/>
      <c r="GWP176" s="2"/>
      <c r="GWQ176" s="2"/>
      <c r="GWR176" s="2"/>
      <c r="GWS176" s="2"/>
      <c r="GWT176" s="2"/>
      <c r="GWU176" s="2"/>
      <c r="GWV176" s="2"/>
      <c r="GWW176" s="2"/>
      <c r="GWX176" s="2"/>
      <c r="GWY176" s="2"/>
      <c r="GWZ176" s="2"/>
      <c r="GXA176" s="2"/>
      <c r="GXB176" s="2"/>
      <c r="GXC176" s="2"/>
      <c r="GXD176" s="2"/>
      <c r="GXE176" s="2"/>
      <c r="GXF176" s="2"/>
      <c r="GXG176" s="2"/>
      <c r="GXH176" s="2"/>
      <c r="GXI176" s="2"/>
      <c r="GXJ176" s="2"/>
      <c r="GXK176" s="2"/>
      <c r="GXL176" s="2"/>
      <c r="GXM176" s="2"/>
      <c r="GXN176" s="2"/>
      <c r="GXO176" s="2"/>
      <c r="GXP176" s="2"/>
      <c r="GXQ176" s="2"/>
      <c r="GXR176" s="2"/>
      <c r="GXS176" s="2"/>
      <c r="GXT176" s="2"/>
      <c r="GXU176" s="2"/>
      <c r="GXV176" s="2"/>
      <c r="GXW176" s="2"/>
      <c r="GXX176" s="2"/>
      <c r="GXY176" s="2"/>
      <c r="GXZ176" s="2"/>
      <c r="GYA176" s="2"/>
      <c r="GYB176" s="2"/>
      <c r="GYC176" s="2"/>
      <c r="GYD176" s="2"/>
      <c r="GYE176" s="2"/>
      <c r="GYF176" s="2"/>
      <c r="GYG176" s="2"/>
      <c r="GYH176" s="2"/>
      <c r="GYI176" s="2"/>
      <c r="GYJ176" s="2"/>
      <c r="GYK176" s="2"/>
      <c r="GYL176" s="2"/>
      <c r="GYM176" s="2"/>
      <c r="GYN176" s="2"/>
      <c r="GYO176" s="2"/>
      <c r="GYP176" s="2"/>
      <c r="GYQ176" s="2"/>
      <c r="GYR176" s="2"/>
      <c r="GYS176" s="2"/>
      <c r="GYT176" s="2"/>
      <c r="GYU176" s="2"/>
      <c r="GYV176" s="2"/>
      <c r="GYW176" s="2"/>
      <c r="GYX176" s="2"/>
      <c r="GYY176" s="2"/>
      <c r="GYZ176" s="2"/>
      <c r="GZA176" s="2"/>
      <c r="GZB176" s="2"/>
      <c r="GZC176" s="2"/>
      <c r="GZD176" s="2"/>
      <c r="GZE176" s="2"/>
      <c r="GZF176" s="2"/>
      <c r="GZG176" s="2"/>
      <c r="GZH176" s="2"/>
      <c r="GZI176" s="2"/>
      <c r="GZJ176" s="2"/>
      <c r="GZK176" s="2"/>
      <c r="GZL176" s="2"/>
      <c r="GZM176" s="2"/>
      <c r="GZN176" s="2"/>
      <c r="GZO176" s="2"/>
      <c r="GZP176" s="2"/>
      <c r="GZQ176" s="2"/>
      <c r="GZR176" s="2"/>
      <c r="GZS176" s="2"/>
      <c r="GZT176" s="2"/>
      <c r="GZU176" s="2"/>
      <c r="GZV176" s="2"/>
      <c r="GZW176" s="2"/>
      <c r="GZX176" s="2"/>
      <c r="GZY176" s="2"/>
      <c r="GZZ176" s="2"/>
      <c r="HAA176" s="2"/>
      <c r="HAB176" s="2"/>
      <c r="HAC176" s="2"/>
      <c r="HAD176" s="2"/>
      <c r="HAE176" s="2"/>
      <c r="HAF176" s="2"/>
      <c r="HAG176" s="2"/>
      <c r="HAH176" s="2"/>
      <c r="HAI176" s="2"/>
      <c r="HAJ176" s="2"/>
      <c r="HAK176" s="2"/>
      <c r="HAL176" s="2"/>
      <c r="HAM176" s="2"/>
      <c r="HAN176" s="2"/>
      <c r="HAO176" s="2"/>
      <c r="HAP176" s="2"/>
      <c r="HAQ176" s="2"/>
      <c r="HAR176" s="2"/>
      <c r="HAS176" s="2"/>
      <c r="HAT176" s="2"/>
      <c r="HAU176" s="2"/>
      <c r="HAV176" s="2"/>
      <c r="HAW176" s="2"/>
      <c r="HAX176" s="2"/>
      <c r="HAY176" s="2"/>
      <c r="HAZ176" s="2"/>
      <c r="HBA176" s="2"/>
      <c r="HBB176" s="2"/>
      <c r="HBC176" s="2"/>
      <c r="HBD176" s="2"/>
      <c r="HBE176" s="2"/>
      <c r="HBF176" s="2"/>
      <c r="HBG176" s="2"/>
      <c r="HBH176" s="2"/>
      <c r="HBI176" s="2"/>
      <c r="HBJ176" s="2"/>
      <c r="HBK176" s="2"/>
      <c r="HBL176" s="2"/>
      <c r="HBM176" s="2"/>
      <c r="HBN176" s="2"/>
      <c r="HBO176" s="2"/>
      <c r="HBP176" s="2"/>
      <c r="HBQ176" s="2"/>
      <c r="HBR176" s="2"/>
      <c r="HBS176" s="2"/>
      <c r="HBT176" s="2"/>
      <c r="HBU176" s="2"/>
      <c r="HBV176" s="2"/>
      <c r="HBW176" s="2"/>
      <c r="HBX176" s="2"/>
      <c r="HBY176" s="2"/>
      <c r="HBZ176" s="2"/>
      <c r="HCA176" s="2"/>
      <c r="HCB176" s="2"/>
      <c r="HCC176" s="2"/>
      <c r="HCD176" s="2"/>
      <c r="HCE176" s="2"/>
      <c r="HCF176" s="2"/>
      <c r="HCG176" s="2"/>
      <c r="HCH176" s="2"/>
      <c r="HCI176" s="2"/>
      <c r="HCJ176" s="2"/>
      <c r="HCK176" s="2"/>
      <c r="HCL176" s="2"/>
      <c r="HCM176" s="2"/>
      <c r="HCN176" s="2"/>
      <c r="HCO176" s="2"/>
      <c r="HCP176" s="2"/>
      <c r="HCQ176" s="2"/>
      <c r="HCR176" s="2"/>
      <c r="HCS176" s="2"/>
      <c r="HCT176" s="2"/>
      <c r="HCU176" s="2"/>
      <c r="HCV176" s="2"/>
      <c r="HCW176" s="2"/>
      <c r="HCX176" s="2"/>
      <c r="HCY176" s="2"/>
      <c r="HCZ176" s="2"/>
      <c r="HDA176" s="2"/>
      <c r="HDB176" s="2"/>
      <c r="HDC176" s="2"/>
      <c r="HDD176" s="2"/>
      <c r="HDE176" s="2"/>
      <c r="HDF176" s="2"/>
      <c r="HDG176" s="2"/>
      <c r="HDH176" s="2"/>
      <c r="HDI176" s="2"/>
      <c r="HDJ176" s="2"/>
      <c r="HDK176" s="2"/>
      <c r="HDL176" s="2"/>
      <c r="HDM176" s="2"/>
      <c r="HDN176" s="2"/>
      <c r="HDO176" s="2"/>
      <c r="HDP176" s="2"/>
      <c r="HDQ176" s="2"/>
      <c r="HDR176" s="2"/>
      <c r="HDS176" s="2"/>
      <c r="HDT176" s="2"/>
      <c r="HDU176" s="2"/>
      <c r="HDV176" s="2"/>
      <c r="HDW176" s="2"/>
      <c r="HDX176" s="2"/>
      <c r="HDY176" s="2"/>
      <c r="HDZ176" s="2"/>
      <c r="HEA176" s="2"/>
      <c r="HEB176" s="2"/>
      <c r="HEC176" s="2"/>
      <c r="HED176" s="2"/>
      <c r="HEE176" s="2"/>
      <c r="HEF176" s="2"/>
      <c r="HEG176" s="2"/>
      <c r="HEH176" s="2"/>
      <c r="HEI176" s="2"/>
      <c r="HEJ176" s="2"/>
      <c r="HEK176" s="2"/>
      <c r="HEL176" s="2"/>
      <c r="HEM176" s="2"/>
      <c r="HEN176" s="2"/>
      <c r="HEO176" s="2"/>
      <c r="HEP176" s="2"/>
      <c r="HEQ176" s="2"/>
      <c r="HER176" s="2"/>
      <c r="HES176" s="2"/>
      <c r="HET176" s="2"/>
      <c r="HEU176" s="2"/>
      <c r="HEV176" s="2"/>
      <c r="HEW176" s="2"/>
      <c r="HEX176" s="2"/>
      <c r="HEY176" s="2"/>
      <c r="HEZ176" s="2"/>
      <c r="HFA176" s="2"/>
      <c r="HFB176" s="2"/>
      <c r="HFC176" s="2"/>
      <c r="HFD176" s="2"/>
      <c r="HFE176" s="2"/>
      <c r="HFF176" s="2"/>
      <c r="HFG176" s="2"/>
      <c r="HFH176" s="2"/>
      <c r="HFI176" s="2"/>
      <c r="HFJ176" s="2"/>
      <c r="HFK176" s="2"/>
      <c r="HFL176" s="2"/>
      <c r="HFM176" s="2"/>
      <c r="HFN176" s="2"/>
      <c r="HFO176" s="2"/>
      <c r="HFP176" s="2"/>
      <c r="HFQ176" s="2"/>
      <c r="HFR176" s="2"/>
      <c r="HFS176" s="2"/>
      <c r="HFT176" s="2"/>
      <c r="HFU176" s="2"/>
      <c r="HFV176" s="2"/>
      <c r="HFW176" s="2"/>
      <c r="HFX176" s="2"/>
      <c r="HFY176" s="2"/>
      <c r="HFZ176" s="2"/>
      <c r="HGA176" s="2"/>
      <c r="HGB176" s="2"/>
      <c r="HGC176" s="2"/>
      <c r="HGD176" s="2"/>
      <c r="HGE176" s="2"/>
      <c r="HGF176" s="2"/>
      <c r="HGG176" s="2"/>
      <c r="HGH176" s="2"/>
      <c r="HGI176" s="2"/>
      <c r="HGJ176" s="2"/>
      <c r="HGK176" s="2"/>
      <c r="HGL176" s="2"/>
      <c r="HGM176" s="2"/>
      <c r="HGN176" s="2"/>
      <c r="HGO176" s="2"/>
      <c r="HGP176" s="2"/>
      <c r="HGQ176" s="2"/>
      <c r="HGR176" s="2"/>
      <c r="HGS176" s="2"/>
      <c r="HGT176" s="2"/>
      <c r="HGU176" s="2"/>
      <c r="HGV176" s="2"/>
      <c r="HGW176" s="2"/>
      <c r="HGX176" s="2"/>
      <c r="HGY176" s="2"/>
      <c r="HGZ176" s="2"/>
      <c r="HHA176" s="2"/>
      <c r="HHB176" s="2"/>
      <c r="HHC176" s="2"/>
      <c r="HHD176" s="2"/>
      <c r="HHE176" s="2"/>
      <c r="HHF176" s="2"/>
      <c r="HHG176" s="2"/>
      <c r="HHH176" s="2"/>
      <c r="HHI176" s="2"/>
      <c r="HHJ176" s="2"/>
      <c r="HHK176" s="2"/>
      <c r="HHL176" s="2"/>
      <c r="HHM176" s="2"/>
      <c r="HHN176" s="2"/>
      <c r="HHO176" s="2"/>
      <c r="HHP176" s="2"/>
      <c r="HHQ176" s="2"/>
      <c r="HHR176" s="2"/>
      <c r="HHS176" s="2"/>
      <c r="HHT176" s="2"/>
      <c r="HHU176" s="2"/>
      <c r="HHV176" s="2"/>
      <c r="HHW176" s="2"/>
      <c r="HHX176" s="2"/>
      <c r="HHY176" s="2"/>
      <c r="HHZ176" s="2"/>
      <c r="HIA176" s="2"/>
      <c r="HIB176" s="2"/>
      <c r="HIC176" s="2"/>
      <c r="HID176" s="2"/>
      <c r="HIE176" s="2"/>
      <c r="HIF176" s="2"/>
      <c r="HIG176" s="2"/>
      <c r="HIH176" s="2"/>
      <c r="HII176" s="2"/>
      <c r="HIJ176" s="2"/>
      <c r="HIK176" s="2"/>
      <c r="HIL176" s="2"/>
      <c r="HIM176" s="2"/>
      <c r="HIN176" s="2"/>
      <c r="HIO176" s="2"/>
      <c r="HIP176" s="2"/>
      <c r="HIQ176" s="2"/>
      <c r="HIR176" s="2"/>
      <c r="HIS176" s="2"/>
      <c r="HIT176" s="2"/>
      <c r="HIU176" s="2"/>
      <c r="HIV176" s="2"/>
      <c r="HIW176" s="2"/>
      <c r="HIX176" s="2"/>
      <c r="HIY176" s="2"/>
      <c r="HIZ176" s="2"/>
      <c r="HJA176" s="2"/>
      <c r="HJB176" s="2"/>
      <c r="HJC176" s="2"/>
      <c r="HJD176" s="2"/>
      <c r="HJE176" s="2"/>
      <c r="HJF176" s="2"/>
      <c r="HJG176" s="2"/>
      <c r="HJH176" s="2"/>
      <c r="HJI176" s="2"/>
      <c r="HJJ176" s="2"/>
      <c r="HJK176" s="2"/>
      <c r="HJL176" s="2"/>
      <c r="HJM176" s="2"/>
      <c r="HJN176" s="2"/>
      <c r="HJO176" s="2"/>
      <c r="HJP176" s="2"/>
      <c r="HJQ176" s="2"/>
      <c r="HJR176" s="2"/>
      <c r="HJS176" s="2"/>
      <c r="HJT176" s="2"/>
      <c r="HJU176" s="2"/>
      <c r="HJV176" s="2"/>
      <c r="HJW176" s="2"/>
      <c r="HJX176" s="2"/>
      <c r="HJY176" s="2"/>
      <c r="HJZ176" s="2"/>
      <c r="HKA176" s="2"/>
      <c r="HKB176" s="2"/>
      <c r="HKC176" s="2"/>
      <c r="HKD176" s="2"/>
      <c r="HKE176" s="2"/>
      <c r="HKF176" s="2"/>
      <c r="HKG176" s="2"/>
      <c r="HKH176" s="2"/>
      <c r="HKI176" s="2"/>
      <c r="HKJ176" s="2"/>
      <c r="HKK176" s="2"/>
      <c r="HKL176" s="2"/>
      <c r="HKM176" s="2"/>
      <c r="HKN176" s="2"/>
      <c r="HKO176" s="2"/>
      <c r="HKP176" s="2"/>
      <c r="HKQ176" s="2"/>
      <c r="HKR176" s="2"/>
      <c r="HKS176" s="2"/>
      <c r="HKT176" s="2"/>
      <c r="HKU176" s="2"/>
      <c r="HKV176" s="2"/>
      <c r="HKW176" s="2"/>
      <c r="HKX176" s="2"/>
      <c r="HKY176" s="2"/>
      <c r="HKZ176" s="2"/>
      <c r="HLA176" s="2"/>
      <c r="HLB176" s="2"/>
      <c r="HLC176" s="2"/>
      <c r="HLD176" s="2"/>
      <c r="HLE176" s="2"/>
      <c r="HLF176" s="2"/>
      <c r="HLG176" s="2"/>
      <c r="HLH176" s="2"/>
      <c r="HLI176" s="2"/>
      <c r="HLJ176" s="2"/>
      <c r="HLK176" s="2"/>
      <c r="HLL176" s="2"/>
      <c r="HLM176" s="2"/>
      <c r="HLN176" s="2"/>
      <c r="HLO176" s="2"/>
      <c r="HLP176" s="2"/>
      <c r="HLQ176" s="2"/>
      <c r="HLR176" s="2"/>
      <c r="HLS176" s="2"/>
      <c r="HLT176" s="2"/>
      <c r="HLU176" s="2"/>
      <c r="HLV176" s="2"/>
      <c r="HLW176" s="2"/>
      <c r="HLX176" s="2"/>
      <c r="HLY176" s="2"/>
      <c r="HLZ176" s="2"/>
      <c r="HMA176" s="2"/>
      <c r="HMB176" s="2"/>
      <c r="HMC176" s="2"/>
      <c r="HMD176" s="2"/>
      <c r="HME176" s="2"/>
      <c r="HMF176" s="2"/>
      <c r="HMG176" s="2"/>
      <c r="HMH176" s="2"/>
      <c r="HMI176" s="2"/>
      <c r="HMJ176" s="2"/>
      <c r="HMK176" s="2"/>
      <c r="HML176" s="2"/>
      <c r="HMM176" s="2"/>
      <c r="HMN176" s="2"/>
      <c r="HMO176" s="2"/>
      <c r="HMP176" s="2"/>
      <c r="HMQ176" s="2"/>
      <c r="HMR176" s="2"/>
      <c r="HMS176" s="2"/>
      <c r="HMT176" s="2"/>
      <c r="HMU176" s="2"/>
      <c r="HMV176" s="2"/>
      <c r="HMW176" s="2"/>
      <c r="HMX176" s="2"/>
      <c r="HMY176" s="2"/>
      <c r="HMZ176" s="2"/>
      <c r="HNA176" s="2"/>
      <c r="HNB176" s="2"/>
      <c r="HNC176" s="2"/>
      <c r="HND176" s="2"/>
      <c r="HNE176" s="2"/>
      <c r="HNF176" s="2"/>
      <c r="HNG176" s="2"/>
      <c r="HNH176" s="2"/>
      <c r="HNI176" s="2"/>
      <c r="HNJ176" s="2"/>
      <c r="HNK176" s="2"/>
      <c r="HNL176" s="2"/>
      <c r="HNM176" s="2"/>
      <c r="HNN176" s="2"/>
      <c r="HNO176" s="2"/>
      <c r="HNP176" s="2"/>
      <c r="HNQ176" s="2"/>
      <c r="HNR176" s="2"/>
      <c r="HNS176" s="2"/>
      <c r="HNT176" s="2"/>
      <c r="HNU176" s="2"/>
      <c r="HNV176" s="2"/>
      <c r="HNW176" s="2"/>
      <c r="HNX176" s="2"/>
      <c r="HNY176" s="2"/>
      <c r="HNZ176" s="2"/>
      <c r="HOA176" s="2"/>
      <c r="HOB176" s="2"/>
      <c r="HOC176" s="2"/>
      <c r="HOD176" s="2"/>
      <c r="HOE176" s="2"/>
      <c r="HOF176" s="2"/>
      <c r="HOG176" s="2"/>
      <c r="HOH176" s="2"/>
      <c r="HOI176" s="2"/>
      <c r="HOJ176" s="2"/>
      <c r="HOK176" s="2"/>
      <c r="HOL176" s="2"/>
      <c r="HOM176" s="2"/>
      <c r="HON176" s="2"/>
      <c r="HOO176" s="2"/>
      <c r="HOP176" s="2"/>
      <c r="HOQ176" s="2"/>
      <c r="HOR176" s="2"/>
      <c r="HOS176" s="2"/>
      <c r="HOT176" s="2"/>
      <c r="HOU176" s="2"/>
      <c r="HOV176" s="2"/>
      <c r="HOW176" s="2"/>
      <c r="HOX176" s="2"/>
      <c r="HOY176" s="2"/>
      <c r="HOZ176" s="2"/>
      <c r="HPA176" s="2"/>
      <c r="HPB176" s="2"/>
      <c r="HPC176" s="2"/>
      <c r="HPD176" s="2"/>
      <c r="HPE176" s="2"/>
      <c r="HPF176" s="2"/>
      <c r="HPG176" s="2"/>
      <c r="HPH176" s="2"/>
      <c r="HPI176" s="2"/>
      <c r="HPJ176" s="2"/>
      <c r="HPK176" s="2"/>
      <c r="HPL176" s="2"/>
      <c r="HPM176" s="2"/>
      <c r="HPN176" s="2"/>
      <c r="HPO176" s="2"/>
      <c r="HPP176" s="2"/>
      <c r="HPQ176" s="2"/>
      <c r="HPR176" s="2"/>
      <c r="HPS176" s="2"/>
      <c r="HPT176" s="2"/>
      <c r="HPU176" s="2"/>
      <c r="HPV176" s="2"/>
      <c r="HPW176" s="2"/>
      <c r="HPX176" s="2"/>
      <c r="HPY176" s="2"/>
      <c r="HPZ176" s="2"/>
      <c r="HQA176" s="2"/>
      <c r="HQB176" s="2"/>
      <c r="HQC176" s="2"/>
      <c r="HQD176" s="2"/>
      <c r="HQE176" s="2"/>
      <c r="HQF176" s="2"/>
      <c r="HQG176" s="2"/>
      <c r="HQH176" s="2"/>
      <c r="HQI176" s="2"/>
      <c r="HQJ176" s="2"/>
      <c r="HQK176" s="2"/>
      <c r="HQL176" s="2"/>
      <c r="HQM176" s="2"/>
      <c r="HQN176" s="2"/>
      <c r="HQO176" s="2"/>
      <c r="HQP176" s="2"/>
      <c r="HQQ176" s="2"/>
      <c r="HQR176" s="2"/>
      <c r="HQS176" s="2"/>
      <c r="HQT176" s="2"/>
      <c r="HQU176" s="2"/>
      <c r="HQV176" s="2"/>
      <c r="HQW176" s="2"/>
      <c r="HQX176" s="2"/>
      <c r="HQY176" s="2"/>
      <c r="HQZ176" s="2"/>
      <c r="HRA176" s="2"/>
      <c r="HRB176" s="2"/>
      <c r="HRC176" s="2"/>
      <c r="HRD176" s="2"/>
      <c r="HRE176" s="2"/>
      <c r="HRF176" s="2"/>
      <c r="HRG176" s="2"/>
      <c r="HRH176" s="2"/>
      <c r="HRI176" s="2"/>
      <c r="HRJ176" s="2"/>
      <c r="HRK176" s="2"/>
      <c r="HRL176" s="2"/>
      <c r="HRM176" s="2"/>
      <c r="HRN176" s="2"/>
      <c r="HRO176" s="2"/>
      <c r="HRP176" s="2"/>
      <c r="HRQ176" s="2"/>
      <c r="HRR176" s="2"/>
      <c r="HRS176" s="2"/>
      <c r="HRT176" s="2"/>
      <c r="HRU176" s="2"/>
      <c r="HRV176" s="2"/>
      <c r="HRW176" s="2"/>
      <c r="HRX176" s="2"/>
      <c r="HRY176" s="2"/>
      <c r="HRZ176" s="2"/>
      <c r="HSA176" s="2"/>
      <c r="HSB176" s="2"/>
      <c r="HSC176" s="2"/>
      <c r="HSD176" s="2"/>
      <c r="HSE176" s="2"/>
      <c r="HSF176" s="2"/>
      <c r="HSG176" s="2"/>
      <c r="HSH176" s="2"/>
      <c r="HSI176" s="2"/>
      <c r="HSJ176" s="2"/>
      <c r="HSK176" s="2"/>
      <c r="HSL176" s="2"/>
      <c r="HSM176" s="2"/>
      <c r="HSN176" s="2"/>
      <c r="HSO176" s="2"/>
      <c r="HSP176" s="2"/>
      <c r="HSQ176" s="2"/>
      <c r="HSR176" s="2"/>
      <c r="HSS176" s="2"/>
      <c r="HST176" s="2"/>
      <c r="HSU176" s="2"/>
      <c r="HSV176" s="2"/>
      <c r="HSW176" s="2"/>
      <c r="HSX176" s="2"/>
      <c r="HSY176" s="2"/>
      <c r="HSZ176" s="2"/>
      <c r="HTA176" s="2"/>
      <c r="HTB176" s="2"/>
      <c r="HTC176" s="2"/>
      <c r="HTD176" s="2"/>
      <c r="HTE176" s="2"/>
      <c r="HTF176" s="2"/>
      <c r="HTG176" s="2"/>
      <c r="HTH176" s="2"/>
      <c r="HTI176" s="2"/>
      <c r="HTJ176" s="2"/>
      <c r="HTK176" s="2"/>
      <c r="HTL176" s="2"/>
      <c r="HTM176" s="2"/>
      <c r="HTN176" s="2"/>
      <c r="HTO176" s="2"/>
      <c r="HTP176" s="2"/>
      <c r="HTQ176" s="2"/>
      <c r="HTR176" s="2"/>
      <c r="HTS176" s="2"/>
      <c r="HTT176" s="2"/>
      <c r="HTU176" s="2"/>
      <c r="HTV176" s="2"/>
      <c r="HTW176" s="2"/>
      <c r="HTX176" s="2"/>
      <c r="HTY176" s="2"/>
      <c r="HTZ176" s="2"/>
      <c r="HUA176" s="2"/>
      <c r="HUB176" s="2"/>
      <c r="HUC176" s="2"/>
      <c r="HUD176" s="2"/>
      <c r="HUE176" s="2"/>
      <c r="HUF176" s="2"/>
      <c r="HUG176" s="2"/>
      <c r="HUH176" s="2"/>
      <c r="HUI176" s="2"/>
      <c r="HUJ176" s="2"/>
      <c r="HUK176" s="2"/>
      <c r="HUL176" s="2"/>
      <c r="HUM176" s="2"/>
      <c r="HUN176" s="2"/>
      <c r="HUO176" s="2"/>
      <c r="HUP176" s="2"/>
      <c r="HUQ176" s="2"/>
      <c r="HUR176" s="2"/>
      <c r="HUS176" s="2"/>
      <c r="HUT176" s="2"/>
      <c r="HUU176" s="2"/>
      <c r="HUV176" s="2"/>
      <c r="HUW176" s="2"/>
      <c r="HUX176" s="2"/>
      <c r="HUY176" s="2"/>
      <c r="HUZ176" s="2"/>
      <c r="HVA176" s="2"/>
      <c r="HVB176" s="2"/>
      <c r="HVC176" s="2"/>
      <c r="HVD176" s="2"/>
      <c r="HVE176" s="2"/>
      <c r="HVF176" s="2"/>
      <c r="HVG176" s="2"/>
      <c r="HVH176" s="2"/>
      <c r="HVI176" s="2"/>
      <c r="HVJ176" s="2"/>
      <c r="HVK176" s="2"/>
      <c r="HVL176" s="2"/>
      <c r="HVM176" s="2"/>
      <c r="HVN176" s="2"/>
      <c r="HVO176" s="2"/>
      <c r="HVP176" s="2"/>
      <c r="HVQ176" s="2"/>
      <c r="HVR176" s="2"/>
      <c r="HVS176" s="2"/>
      <c r="HVT176" s="2"/>
      <c r="HVU176" s="2"/>
      <c r="HVV176" s="2"/>
      <c r="HVW176" s="2"/>
      <c r="HVX176" s="2"/>
      <c r="HVY176" s="2"/>
      <c r="HVZ176" s="2"/>
      <c r="HWA176" s="2"/>
      <c r="HWB176" s="2"/>
      <c r="HWC176" s="2"/>
      <c r="HWD176" s="2"/>
      <c r="HWE176" s="2"/>
      <c r="HWF176" s="2"/>
      <c r="HWG176" s="2"/>
      <c r="HWH176" s="2"/>
      <c r="HWI176" s="2"/>
      <c r="HWJ176" s="2"/>
      <c r="HWK176" s="2"/>
      <c r="HWL176" s="2"/>
      <c r="HWM176" s="2"/>
      <c r="HWN176" s="2"/>
      <c r="HWO176" s="2"/>
      <c r="HWP176" s="2"/>
      <c r="HWQ176" s="2"/>
      <c r="HWR176" s="2"/>
      <c r="HWS176" s="2"/>
      <c r="HWT176" s="2"/>
      <c r="HWU176" s="2"/>
      <c r="HWV176" s="2"/>
      <c r="HWW176" s="2"/>
      <c r="HWX176" s="2"/>
      <c r="HWY176" s="2"/>
      <c r="HWZ176" s="2"/>
      <c r="HXA176" s="2"/>
      <c r="HXB176" s="2"/>
      <c r="HXC176" s="2"/>
      <c r="HXD176" s="2"/>
      <c r="HXE176" s="2"/>
      <c r="HXF176" s="2"/>
      <c r="HXG176" s="2"/>
      <c r="HXH176" s="2"/>
      <c r="HXI176" s="2"/>
      <c r="HXJ176" s="2"/>
      <c r="HXK176" s="2"/>
      <c r="HXL176" s="2"/>
      <c r="HXM176" s="2"/>
      <c r="HXN176" s="2"/>
      <c r="HXO176" s="2"/>
      <c r="HXP176" s="2"/>
      <c r="HXQ176" s="2"/>
      <c r="HXR176" s="2"/>
      <c r="HXS176" s="2"/>
      <c r="HXT176" s="2"/>
      <c r="HXU176" s="2"/>
      <c r="HXV176" s="2"/>
      <c r="HXW176" s="2"/>
      <c r="HXX176" s="2"/>
      <c r="HXY176" s="2"/>
      <c r="HXZ176" s="2"/>
      <c r="HYA176" s="2"/>
      <c r="HYB176" s="2"/>
      <c r="HYC176" s="2"/>
      <c r="HYD176" s="2"/>
      <c r="HYE176" s="2"/>
      <c r="HYF176" s="2"/>
      <c r="HYG176" s="2"/>
      <c r="HYH176" s="2"/>
      <c r="HYI176" s="2"/>
      <c r="HYJ176" s="2"/>
      <c r="HYK176" s="2"/>
      <c r="HYL176" s="2"/>
      <c r="HYM176" s="2"/>
      <c r="HYN176" s="2"/>
      <c r="HYO176" s="2"/>
      <c r="HYP176" s="2"/>
      <c r="HYQ176" s="2"/>
      <c r="HYR176" s="2"/>
      <c r="HYS176" s="2"/>
      <c r="HYT176" s="2"/>
      <c r="HYU176" s="2"/>
      <c r="HYV176" s="2"/>
      <c r="HYW176" s="2"/>
      <c r="HYX176" s="2"/>
      <c r="HYY176" s="2"/>
      <c r="HYZ176" s="2"/>
      <c r="HZA176" s="2"/>
      <c r="HZB176" s="2"/>
      <c r="HZC176" s="2"/>
      <c r="HZD176" s="2"/>
      <c r="HZE176" s="2"/>
      <c r="HZF176" s="2"/>
      <c r="HZG176" s="2"/>
      <c r="HZH176" s="2"/>
      <c r="HZI176" s="2"/>
      <c r="HZJ176" s="2"/>
      <c r="HZK176" s="2"/>
      <c r="HZL176" s="2"/>
      <c r="HZM176" s="2"/>
      <c r="HZN176" s="2"/>
      <c r="HZO176" s="2"/>
      <c r="HZP176" s="2"/>
      <c r="HZQ176" s="2"/>
      <c r="HZR176" s="2"/>
      <c r="HZS176" s="2"/>
      <c r="HZT176" s="2"/>
      <c r="HZU176" s="2"/>
      <c r="HZV176" s="2"/>
      <c r="HZW176" s="2"/>
      <c r="HZX176" s="2"/>
      <c r="HZY176" s="2"/>
      <c r="HZZ176" s="2"/>
      <c r="IAA176" s="2"/>
      <c r="IAB176" s="2"/>
      <c r="IAC176" s="2"/>
      <c r="IAD176" s="2"/>
      <c r="IAE176" s="2"/>
      <c r="IAF176" s="2"/>
      <c r="IAG176" s="2"/>
      <c r="IAH176" s="2"/>
      <c r="IAI176" s="2"/>
      <c r="IAJ176" s="2"/>
      <c r="IAK176" s="2"/>
      <c r="IAL176" s="2"/>
      <c r="IAM176" s="2"/>
      <c r="IAN176" s="2"/>
      <c r="IAO176" s="2"/>
      <c r="IAP176" s="2"/>
      <c r="IAQ176" s="2"/>
      <c r="IAR176" s="2"/>
      <c r="IAS176" s="2"/>
      <c r="IAT176" s="2"/>
      <c r="IAU176" s="2"/>
      <c r="IAV176" s="2"/>
      <c r="IAW176" s="2"/>
      <c r="IAX176" s="2"/>
      <c r="IAY176" s="2"/>
      <c r="IAZ176" s="2"/>
      <c r="IBA176" s="2"/>
      <c r="IBB176" s="2"/>
      <c r="IBC176" s="2"/>
      <c r="IBD176" s="2"/>
      <c r="IBE176" s="2"/>
      <c r="IBF176" s="2"/>
      <c r="IBG176" s="2"/>
      <c r="IBH176" s="2"/>
      <c r="IBI176" s="2"/>
      <c r="IBJ176" s="2"/>
      <c r="IBK176" s="2"/>
      <c r="IBL176" s="2"/>
      <c r="IBM176" s="2"/>
      <c r="IBN176" s="2"/>
      <c r="IBO176" s="2"/>
      <c r="IBP176" s="2"/>
      <c r="IBQ176" s="2"/>
      <c r="IBR176" s="2"/>
      <c r="IBS176" s="2"/>
      <c r="IBT176" s="2"/>
      <c r="IBU176" s="2"/>
      <c r="IBV176" s="2"/>
      <c r="IBW176" s="2"/>
      <c r="IBX176" s="2"/>
      <c r="IBY176" s="2"/>
      <c r="IBZ176" s="2"/>
      <c r="ICA176" s="2"/>
      <c r="ICB176" s="2"/>
      <c r="ICC176" s="2"/>
      <c r="ICD176" s="2"/>
      <c r="ICE176" s="2"/>
      <c r="ICF176" s="2"/>
      <c r="ICG176" s="2"/>
      <c r="ICH176" s="2"/>
      <c r="ICI176" s="2"/>
      <c r="ICJ176" s="2"/>
      <c r="ICK176" s="2"/>
      <c r="ICL176" s="2"/>
      <c r="ICM176" s="2"/>
      <c r="ICN176" s="2"/>
      <c r="ICO176" s="2"/>
      <c r="ICP176" s="2"/>
      <c r="ICQ176" s="2"/>
      <c r="ICR176" s="2"/>
      <c r="ICS176" s="2"/>
      <c r="ICT176" s="2"/>
      <c r="ICU176" s="2"/>
      <c r="ICV176" s="2"/>
      <c r="ICW176" s="2"/>
      <c r="ICX176" s="2"/>
      <c r="ICY176" s="2"/>
      <c r="ICZ176" s="2"/>
      <c r="IDA176" s="2"/>
      <c r="IDB176" s="2"/>
      <c r="IDC176" s="2"/>
      <c r="IDD176" s="2"/>
      <c r="IDE176" s="2"/>
      <c r="IDF176" s="2"/>
      <c r="IDG176" s="2"/>
      <c r="IDH176" s="2"/>
      <c r="IDI176" s="2"/>
      <c r="IDJ176" s="2"/>
      <c r="IDK176" s="2"/>
      <c r="IDL176" s="2"/>
      <c r="IDM176" s="2"/>
      <c r="IDN176" s="2"/>
      <c r="IDO176" s="2"/>
      <c r="IDP176" s="2"/>
      <c r="IDQ176" s="2"/>
      <c r="IDR176" s="2"/>
      <c r="IDS176" s="2"/>
      <c r="IDT176" s="2"/>
      <c r="IDU176" s="2"/>
      <c r="IDV176" s="2"/>
      <c r="IDW176" s="2"/>
      <c r="IDX176" s="2"/>
      <c r="IDY176" s="2"/>
      <c r="IDZ176" s="2"/>
      <c r="IEA176" s="2"/>
      <c r="IEB176" s="2"/>
      <c r="IEC176" s="2"/>
      <c r="IED176" s="2"/>
      <c r="IEE176" s="2"/>
      <c r="IEF176" s="2"/>
      <c r="IEG176" s="2"/>
      <c r="IEH176" s="2"/>
      <c r="IEI176" s="2"/>
      <c r="IEJ176" s="2"/>
      <c r="IEK176" s="2"/>
      <c r="IEL176" s="2"/>
      <c r="IEM176" s="2"/>
      <c r="IEN176" s="2"/>
      <c r="IEO176" s="2"/>
      <c r="IEP176" s="2"/>
      <c r="IEQ176" s="2"/>
      <c r="IER176" s="2"/>
      <c r="IES176" s="2"/>
      <c r="IET176" s="2"/>
      <c r="IEU176" s="2"/>
      <c r="IEV176" s="2"/>
      <c r="IEW176" s="2"/>
      <c r="IEX176" s="2"/>
      <c r="IEY176" s="2"/>
      <c r="IEZ176" s="2"/>
      <c r="IFA176" s="2"/>
      <c r="IFB176" s="2"/>
      <c r="IFC176" s="2"/>
      <c r="IFD176" s="2"/>
      <c r="IFE176" s="2"/>
      <c r="IFF176" s="2"/>
      <c r="IFG176" s="2"/>
      <c r="IFH176" s="2"/>
      <c r="IFI176" s="2"/>
      <c r="IFJ176" s="2"/>
      <c r="IFK176" s="2"/>
      <c r="IFL176" s="2"/>
      <c r="IFM176" s="2"/>
      <c r="IFN176" s="2"/>
      <c r="IFO176" s="2"/>
      <c r="IFP176" s="2"/>
      <c r="IFQ176" s="2"/>
      <c r="IFR176" s="2"/>
      <c r="IFS176" s="2"/>
      <c r="IFT176" s="2"/>
      <c r="IFU176" s="2"/>
      <c r="IFV176" s="2"/>
      <c r="IFW176" s="2"/>
      <c r="IFX176" s="2"/>
      <c r="IFY176" s="2"/>
      <c r="IFZ176" s="2"/>
      <c r="IGA176" s="2"/>
      <c r="IGB176" s="2"/>
      <c r="IGC176" s="2"/>
      <c r="IGD176" s="2"/>
      <c r="IGE176" s="2"/>
      <c r="IGF176" s="2"/>
      <c r="IGG176" s="2"/>
      <c r="IGH176" s="2"/>
      <c r="IGI176" s="2"/>
      <c r="IGJ176" s="2"/>
      <c r="IGK176" s="2"/>
      <c r="IGL176" s="2"/>
      <c r="IGM176" s="2"/>
      <c r="IGN176" s="2"/>
      <c r="IGO176" s="2"/>
      <c r="IGP176" s="2"/>
      <c r="IGQ176" s="2"/>
      <c r="IGR176" s="2"/>
      <c r="IGS176" s="2"/>
      <c r="IGT176" s="2"/>
      <c r="IGU176" s="2"/>
      <c r="IGV176" s="2"/>
      <c r="IGW176" s="2"/>
      <c r="IGX176" s="2"/>
      <c r="IGY176" s="2"/>
      <c r="IGZ176" s="2"/>
      <c r="IHA176" s="2"/>
      <c r="IHB176" s="2"/>
      <c r="IHC176" s="2"/>
      <c r="IHD176" s="2"/>
      <c r="IHE176" s="2"/>
      <c r="IHF176" s="2"/>
      <c r="IHG176" s="2"/>
      <c r="IHH176" s="2"/>
      <c r="IHI176" s="2"/>
      <c r="IHJ176" s="2"/>
      <c r="IHK176" s="2"/>
      <c r="IHL176" s="2"/>
      <c r="IHM176" s="2"/>
      <c r="IHN176" s="2"/>
      <c r="IHO176" s="2"/>
      <c r="IHP176" s="2"/>
      <c r="IHQ176" s="2"/>
      <c r="IHR176" s="2"/>
      <c r="IHS176" s="2"/>
      <c r="IHT176" s="2"/>
      <c r="IHU176" s="2"/>
      <c r="IHV176" s="2"/>
      <c r="IHW176" s="2"/>
      <c r="IHX176" s="2"/>
      <c r="IHY176" s="2"/>
      <c r="IHZ176" s="2"/>
      <c r="IIA176" s="2"/>
      <c r="IIB176" s="2"/>
      <c r="IIC176" s="2"/>
      <c r="IID176" s="2"/>
      <c r="IIE176" s="2"/>
      <c r="IIF176" s="2"/>
      <c r="IIG176" s="2"/>
      <c r="IIH176" s="2"/>
      <c r="III176" s="2"/>
      <c r="IIJ176" s="2"/>
      <c r="IIK176" s="2"/>
      <c r="IIL176" s="2"/>
      <c r="IIM176" s="2"/>
      <c r="IIN176" s="2"/>
      <c r="IIO176" s="2"/>
      <c r="IIP176" s="2"/>
      <c r="IIQ176" s="2"/>
      <c r="IIR176" s="2"/>
      <c r="IIS176" s="2"/>
      <c r="IIT176" s="2"/>
      <c r="IIU176" s="2"/>
      <c r="IIV176" s="2"/>
      <c r="IIW176" s="2"/>
      <c r="IIX176" s="2"/>
      <c r="IIY176" s="2"/>
      <c r="IIZ176" s="2"/>
      <c r="IJA176" s="2"/>
      <c r="IJB176" s="2"/>
      <c r="IJC176" s="2"/>
      <c r="IJD176" s="2"/>
      <c r="IJE176" s="2"/>
      <c r="IJF176" s="2"/>
      <c r="IJG176" s="2"/>
      <c r="IJH176" s="2"/>
      <c r="IJI176" s="2"/>
      <c r="IJJ176" s="2"/>
      <c r="IJK176" s="2"/>
      <c r="IJL176" s="2"/>
      <c r="IJM176" s="2"/>
      <c r="IJN176" s="2"/>
      <c r="IJO176" s="2"/>
      <c r="IJP176" s="2"/>
      <c r="IJQ176" s="2"/>
      <c r="IJR176" s="2"/>
      <c r="IJS176" s="2"/>
      <c r="IJT176" s="2"/>
      <c r="IJU176" s="2"/>
      <c r="IJV176" s="2"/>
      <c r="IJW176" s="2"/>
      <c r="IJX176" s="2"/>
      <c r="IJY176" s="2"/>
      <c r="IJZ176" s="2"/>
      <c r="IKA176" s="2"/>
      <c r="IKB176" s="2"/>
      <c r="IKC176" s="2"/>
      <c r="IKD176" s="2"/>
      <c r="IKE176" s="2"/>
      <c r="IKF176" s="2"/>
      <c r="IKG176" s="2"/>
      <c r="IKH176" s="2"/>
      <c r="IKI176" s="2"/>
      <c r="IKJ176" s="2"/>
      <c r="IKK176" s="2"/>
      <c r="IKL176" s="2"/>
      <c r="IKM176" s="2"/>
      <c r="IKN176" s="2"/>
      <c r="IKO176" s="2"/>
      <c r="IKP176" s="2"/>
      <c r="IKQ176" s="2"/>
      <c r="IKR176" s="2"/>
      <c r="IKS176" s="2"/>
      <c r="IKT176" s="2"/>
      <c r="IKU176" s="2"/>
      <c r="IKV176" s="2"/>
      <c r="IKW176" s="2"/>
      <c r="IKX176" s="2"/>
      <c r="IKY176" s="2"/>
      <c r="IKZ176" s="2"/>
      <c r="ILA176" s="2"/>
      <c r="ILB176" s="2"/>
      <c r="ILC176" s="2"/>
      <c r="ILD176" s="2"/>
      <c r="ILE176" s="2"/>
      <c r="ILF176" s="2"/>
      <c r="ILG176" s="2"/>
      <c r="ILH176" s="2"/>
      <c r="ILI176" s="2"/>
      <c r="ILJ176" s="2"/>
      <c r="ILK176" s="2"/>
      <c r="ILL176" s="2"/>
      <c r="ILM176" s="2"/>
      <c r="ILN176" s="2"/>
      <c r="ILO176" s="2"/>
      <c r="ILP176" s="2"/>
      <c r="ILQ176" s="2"/>
      <c r="ILR176" s="2"/>
      <c r="ILS176" s="2"/>
      <c r="ILT176" s="2"/>
      <c r="ILU176" s="2"/>
      <c r="ILV176" s="2"/>
      <c r="ILW176" s="2"/>
      <c r="ILX176" s="2"/>
      <c r="ILY176" s="2"/>
      <c r="ILZ176" s="2"/>
      <c r="IMA176" s="2"/>
      <c r="IMB176" s="2"/>
      <c r="IMC176" s="2"/>
      <c r="IMD176" s="2"/>
      <c r="IME176" s="2"/>
      <c r="IMF176" s="2"/>
      <c r="IMG176" s="2"/>
      <c r="IMH176" s="2"/>
      <c r="IMI176" s="2"/>
      <c r="IMJ176" s="2"/>
      <c r="IMK176" s="2"/>
      <c r="IML176" s="2"/>
      <c r="IMM176" s="2"/>
      <c r="IMN176" s="2"/>
      <c r="IMO176" s="2"/>
      <c r="IMP176" s="2"/>
      <c r="IMQ176" s="2"/>
      <c r="IMR176" s="2"/>
      <c r="IMS176" s="2"/>
      <c r="IMT176" s="2"/>
      <c r="IMU176" s="2"/>
      <c r="IMV176" s="2"/>
      <c r="IMW176" s="2"/>
      <c r="IMX176" s="2"/>
      <c r="IMY176" s="2"/>
      <c r="IMZ176" s="2"/>
      <c r="INA176" s="2"/>
      <c r="INB176" s="2"/>
      <c r="INC176" s="2"/>
      <c r="IND176" s="2"/>
      <c r="INE176" s="2"/>
      <c r="INF176" s="2"/>
      <c r="ING176" s="2"/>
      <c r="INH176" s="2"/>
      <c r="INI176" s="2"/>
      <c r="INJ176" s="2"/>
      <c r="INK176" s="2"/>
      <c r="INL176" s="2"/>
      <c r="INM176" s="2"/>
      <c r="INN176" s="2"/>
      <c r="INO176" s="2"/>
      <c r="INP176" s="2"/>
      <c r="INQ176" s="2"/>
      <c r="INR176" s="2"/>
      <c r="INS176" s="2"/>
      <c r="INT176" s="2"/>
      <c r="INU176" s="2"/>
      <c r="INV176" s="2"/>
      <c r="INW176" s="2"/>
      <c r="INX176" s="2"/>
      <c r="INY176" s="2"/>
      <c r="INZ176" s="2"/>
      <c r="IOA176" s="2"/>
      <c r="IOB176" s="2"/>
      <c r="IOC176" s="2"/>
      <c r="IOD176" s="2"/>
      <c r="IOE176" s="2"/>
      <c r="IOF176" s="2"/>
      <c r="IOG176" s="2"/>
      <c r="IOH176" s="2"/>
      <c r="IOI176" s="2"/>
      <c r="IOJ176" s="2"/>
      <c r="IOK176" s="2"/>
      <c r="IOL176" s="2"/>
      <c r="IOM176" s="2"/>
      <c r="ION176" s="2"/>
      <c r="IOO176" s="2"/>
      <c r="IOP176" s="2"/>
      <c r="IOQ176" s="2"/>
      <c r="IOR176" s="2"/>
      <c r="IOS176" s="2"/>
      <c r="IOT176" s="2"/>
      <c r="IOU176" s="2"/>
      <c r="IOV176" s="2"/>
      <c r="IOW176" s="2"/>
      <c r="IOX176" s="2"/>
      <c r="IOY176" s="2"/>
      <c r="IOZ176" s="2"/>
      <c r="IPA176" s="2"/>
      <c r="IPB176" s="2"/>
      <c r="IPC176" s="2"/>
      <c r="IPD176" s="2"/>
      <c r="IPE176" s="2"/>
      <c r="IPF176" s="2"/>
      <c r="IPG176" s="2"/>
      <c r="IPH176" s="2"/>
      <c r="IPI176" s="2"/>
      <c r="IPJ176" s="2"/>
      <c r="IPK176" s="2"/>
      <c r="IPL176" s="2"/>
      <c r="IPM176" s="2"/>
      <c r="IPN176" s="2"/>
      <c r="IPO176" s="2"/>
      <c r="IPP176" s="2"/>
      <c r="IPQ176" s="2"/>
      <c r="IPR176" s="2"/>
      <c r="IPS176" s="2"/>
      <c r="IPT176" s="2"/>
      <c r="IPU176" s="2"/>
      <c r="IPV176" s="2"/>
      <c r="IPW176" s="2"/>
      <c r="IPX176" s="2"/>
      <c r="IPY176" s="2"/>
      <c r="IPZ176" s="2"/>
      <c r="IQA176" s="2"/>
      <c r="IQB176" s="2"/>
      <c r="IQC176" s="2"/>
      <c r="IQD176" s="2"/>
      <c r="IQE176" s="2"/>
      <c r="IQF176" s="2"/>
      <c r="IQG176" s="2"/>
      <c r="IQH176" s="2"/>
      <c r="IQI176" s="2"/>
      <c r="IQJ176" s="2"/>
      <c r="IQK176" s="2"/>
      <c r="IQL176" s="2"/>
      <c r="IQM176" s="2"/>
      <c r="IQN176" s="2"/>
      <c r="IQO176" s="2"/>
      <c r="IQP176" s="2"/>
      <c r="IQQ176" s="2"/>
      <c r="IQR176" s="2"/>
      <c r="IQS176" s="2"/>
      <c r="IQT176" s="2"/>
      <c r="IQU176" s="2"/>
      <c r="IQV176" s="2"/>
      <c r="IQW176" s="2"/>
      <c r="IQX176" s="2"/>
      <c r="IQY176" s="2"/>
      <c r="IQZ176" s="2"/>
      <c r="IRA176" s="2"/>
      <c r="IRB176" s="2"/>
      <c r="IRC176" s="2"/>
      <c r="IRD176" s="2"/>
      <c r="IRE176" s="2"/>
      <c r="IRF176" s="2"/>
      <c r="IRG176" s="2"/>
      <c r="IRH176" s="2"/>
      <c r="IRI176" s="2"/>
      <c r="IRJ176" s="2"/>
      <c r="IRK176" s="2"/>
      <c r="IRL176" s="2"/>
      <c r="IRM176" s="2"/>
      <c r="IRN176" s="2"/>
      <c r="IRO176" s="2"/>
      <c r="IRP176" s="2"/>
      <c r="IRQ176" s="2"/>
      <c r="IRR176" s="2"/>
      <c r="IRS176" s="2"/>
      <c r="IRT176" s="2"/>
      <c r="IRU176" s="2"/>
      <c r="IRV176" s="2"/>
      <c r="IRW176" s="2"/>
      <c r="IRX176" s="2"/>
      <c r="IRY176" s="2"/>
      <c r="IRZ176" s="2"/>
      <c r="ISA176" s="2"/>
      <c r="ISB176" s="2"/>
      <c r="ISC176" s="2"/>
      <c r="ISD176" s="2"/>
      <c r="ISE176" s="2"/>
      <c r="ISF176" s="2"/>
      <c r="ISG176" s="2"/>
      <c r="ISH176" s="2"/>
      <c r="ISI176" s="2"/>
      <c r="ISJ176" s="2"/>
      <c r="ISK176" s="2"/>
      <c r="ISL176" s="2"/>
      <c r="ISM176" s="2"/>
      <c r="ISN176" s="2"/>
      <c r="ISO176" s="2"/>
      <c r="ISP176" s="2"/>
      <c r="ISQ176" s="2"/>
      <c r="ISR176" s="2"/>
      <c r="ISS176" s="2"/>
      <c r="IST176" s="2"/>
      <c r="ISU176" s="2"/>
      <c r="ISV176" s="2"/>
      <c r="ISW176" s="2"/>
      <c r="ISX176" s="2"/>
      <c r="ISY176" s="2"/>
      <c r="ISZ176" s="2"/>
      <c r="ITA176" s="2"/>
      <c r="ITB176" s="2"/>
      <c r="ITC176" s="2"/>
      <c r="ITD176" s="2"/>
      <c r="ITE176" s="2"/>
      <c r="ITF176" s="2"/>
      <c r="ITG176" s="2"/>
      <c r="ITH176" s="2"/>
      <c r="ITI176" s="2"/>
      <c r="ITJ176" s="2"/>
      <c r="ITK176" s="2"/>
      <c r="ITL176" s="2"/>
      <c r="ITM176" s="2"/>
      <c r="ITN176" s="2"/>
      <c r="ITO176" s="2"/>
      <c r="ITP176" s="2"/>
      <c r="ITQ176" s="2"/>
      <c r="ITR176" s="2"/>
      <c r="ITS176" s="2"/>
      <c r="ITT176" s="2"/>
      <c r="ITU176" s="2"/>
      <c r="ITV176" s="2"/>
      <c r="ITW176" s="2"/>
      <c r="ITX176" s="2"/>
      <c r="ITY176" s="2"/>
      <c r="ITZ176" s="2"/>
      <c r="IUA176" s="2"/>
      <c r="IUB176" s="2"/>
      <c r="IUC176" s="2"/>
      <c r="IUD176" s="2"/>
      <c r="IUE176" s="2"/>
      <c r="IUF176" s="2"/>
      <c r="IUG176" s="2"/>
      <c r="IUH176" s="2"/>
      <c r="IUI176" s="2"/>
      <c r="IUJ176" s="2"/>
      <c r="IUK176" s="2"/>
      <c r="IUL176" s="2"/>
      <c r="IUM176" s="2"/>
      <c r="IUN176" s="2"/>
      <c r="IUO176" s="2"/>
      <c r="IUP176" s="2"/>
      <c r="IUQ176" s="2"/>
      <c r="IUR176" s="2"/>
      <c r="IUS176" s="2"/>
      <c r="IUT176" s="2"/>
      <c r="IUU176" s="2"/>
      <c r="IUV176" s="2"/>
      <c r="IUW176" s="2"/>
      <c r="IUX176" s="2"/>
      <c r="IUY176" s="2"/>
      <c r="IUZ176" s="2"/>
      <c r="IVA176" s="2"/>
      <c r="IVB176" s="2"/>
      <c r="IVC176" s="2"/>
      <c r="IVD176" s="2"/>
      <c r="IVE176" s="2"/>
      <c r="IVF176" s="2"/>
      <c r="IVG176" s="2"/>
      <c r="IVH176" s="2"/>
      <c r="IVI176" s="2"/>
      <c r="IVJ176" s="2"/>
      <c r="IVK176" s="2"/>
      <c r="IVL176" s="2"/>
      <c r="IVM176" s="2"/>
      <c r="IVN176" s="2"/>
      <c r="IVO176" s="2"/>
      <c r="IVP176" s="2"/>
      <c r="IVQ176" s="2"/>
      <c r="IVR176" s="2"/>
      <c r="IVS176" s="2"/>
      <c r="IVT176" s="2"/>
      <c r="IVU176" s="2"/>
      <c r="IVV176" s="2"/>
      <c r="IVW176" s="2"/>
      <c r="IVX176" s="2"/>
      <c r="IVY176" s="2"/>
      <c r="IVZ176" s="2"/>
      <c r="IWA176" s="2"/>
      <c r="IWB176" s="2"/>
      <c r="IWC176" s="2"/>
      <c r="IWD176" s="2"/>
      <c r="IWE176" s="2"/>
      <c r="IWF176" s="2"/>
      <c r="IWG176" s="2"/>
      <c r="IWH176" s="2"/>
      <c r="IWI176" s="2"/>
      <c r="IWJ176" s="2"/>
      <c r="IWK176" s="2"/>
      <c r="IWL176" s="2"/>
      <c r="IWM176" s="2"/>
      <c r="IWN176" s="2"/>
      <c r="IWO176" s="2"/>
      <c r="IWP176" s="2"/>
      <c r="IWQ176" s="2"/>
      <c r="IWR176" s="2"/>
      <c r="IWS176" s="2"/>
      <c r="IWT176" s="2"/>
      <c r="IWU176" s="2"/>
      <c r="IWV176" s="2"/>
      <c r="IWW176" s="2"/>
      <c r="IWX176" s="2"/>
      <c r="IWY176" s="2"/>
      <c r="IWZ176" s="2"/>
      <c r="IXA176" s="2"/>
      <c r="IXB176" s="2"/>
      <c r="IXC176" s="2"/>
      <c r="IXD176" s="2"/>
      <c r="IXE176" s="2"/>
      <c r="IXF176" s="2"/>
      <c r="IXG176" s="2"/>
      <c r="IXH176" s="2"/>
      <c r="IXI176" s="2"/>
      <c r="IXJ176" s="2"/>
      <c r="IXK176" s="2"/>
      <c r="IXL176" s="2"/>
      <c r="IXM176" s="2"/>
      <c r="IXN176" s="2"/>
      <c r="IXO176" s="2"/>
      <c r="IXP176" s="2"/>
      <c r="IXQ176" s="2"/>
      <c r="IXR176" s="2"/>
      <c r="IXS176" s="2"/>
      <c r="IXT176" s="2"/>
      <c r="IXU176" s="2"/>
      <c r="IXV176" s="2"/>
      <c r="IXW176" s="2"/>
      <c r="IXX176" s="2"/>
      <c r="IXY176" s="2"/>
      <c r="IXZ176" s="2"/>
      <c r="IYA176" s="2"/>
      <c r="IYB176" s="2"/>
      <c r="IYC176" s="2"/>
      <c r="IYD176" s="2"/>
      <c r="IYE176" s="2"/>
      <c r="IYF176" s="2"/>
      <c r="IYG176" s="2"/>
      <c r="IYH176" s="2"/>
      <c r="IYI176" s="2"/>
      <c r="IYJ176" s="2"/>
      <c r="IYK176" s="2"/>
      <c r="IYL176" s="2"/>
      <c r="IYM176" s="2"/>
      <c r="IYN176" s="2"/>
      <c r="IYO176" s="2"/>
      <c r="IYP176" s="2"/>
      <c r="IYQ176" s="2"/>
      <c r="IYR176" s="2"/>
      <c r="IYS176" s="2"/>
      <c r="IYT176" s="2"/>
      <c r="IYU176" s="2"/>
      <c r="IYV176" s="2"/>
      <c r="IYW176" s="2"/>
      <c r="IYX176" s="2"/>
      <c r="IYY176" s="2"/>
      <c r="IYZ176" s="2"/>
      <c r="IZA176" s="2"/>
      <c r="IZB176" s="2"/>
      <c r="IZC176" s="2"/>
      <c r="IZD176" s="2"/>
      <c r="IZE176" s="2"/>
      <c r="IZF176" s="2"/>
      <c r="IZG176" s="2"/>
      <c r="IZH176" s="2"/>
      <c r="IZI176" s="2"/>
      <c r="IZJ176" s="2"/>
      <c r="IZK176" s="2"/>
      <c r="IZL176" s="2"/>
      <c r="IZM176" s="2"/>
      <c r="IZN176" s="2"/>
      <c r="IZO176" s="2"/>
      <c r="IZP176" s="2"/>
      <c r="IZQ176" s="2"/>
      <c r="IZR176" s="2"/>
      <c r="IZS176" s="2"/>
      <c r="IZT176" s="2"/>
      <c r="IZU176" s="2"/>
      <c r="IZV176" s="2"/>
      <c r="IZW176" s="2"/>
      <c r="IZX176" s="2"/>
      <c r="IZY176" s="2"/>
      <c r="IZZ176" s="2"/>
      <c r="JAA176" s="2"/>
      <c r="JAB176" s="2"/>
      <c r="JAC176" s="2"/>
      <c r="JAD176" s="2"/>
      <c r="JAE176" s="2"/>
      <c r="JAF176" s="2"/>
      <c r="JAG176" s="2"/>
      <c r="JAH176" s="2"/>
      <c r="JAI176" s="2"/>
      <c r="JAJ176" s="2"/>
      <c r="JAK176" s="2"/>
      <c r="JAL176" s="2"/>
      <c r="JAM176" s="2"/>
      <c r="JAN176" s="2"/>
      <c r="JAO176" s="2"/>
      <c r="JAP176" s="2"/>
      <c r="JAQ176" s="2"/>
      <c r="JAR176" s="2"/>
      <c r="JAS176" s="2"/>
      <c r="JAT176" s="2"/>
      <c r="JAU176" s="2"/>
      <c r="JAV176" s="2"/>
      <c r="JAW176" s="2"/>
      <c r="JAX176" s="2"/>
      <c r="JAY176" s="2"/>
      <c r="JAZ176" s="2"/>
      <c r="JBA176" s="2"/>
      <c r="JBB176" s="2"/>
      <c r="JBC176" s="2"/>
      <c r="JBD176" s="2"/>
      <c r="JBE176" s="2"/>
      <c r="JBF176" s="2"/>
      <c r="JBG176" s="2"/>
      <c r="JBH176" s="2"/>
      <c r="JBI176" s="2"/>
      <c r="JBJ176" s="2"/>
      <c r="JBK176" s="2"/>
      <c r="JBL176" s="2"/>
      <c r="JBM176" s="2"/>
      <c r="JBN176" s="2"/>
      <c r="JBO176" s="2"/>
      <c r="JBP176" s="2"/>
      <c r="JBQ176" s="2"/>
      <c r="JBR176" s="2"/>
      <c r="JBS176" s="2"/>
      <c r="JBT176" s="2"/>
      <c r="JBU176" s="2"/>
      <c r="JBV176" s="2"/>
      <c r="JBW176" s="2"/>
      <c r="JBX176" s="2"/>
      <c r="JBY176" s="2"/>
      <c r="JBZ176" s="2"/>
      <c r="JCA176" s="2"/>
      <c r="JCB176" s="2"/>
      <c r="JCC176" s="2"/>
      <c r="JCD176" s="2"/>
      <c r="JCE176" s="2"/>
      <c r="JCF176" s="2"/>
      <c r="JCG176" s="2"/>
      <c r="JCH176" s="2"/>
      <c r="JCI176" s="2"/>
      <c r="JCJ176" s="2"/>
      <c r="JCK176" s="2"/>
      <c r="JCL176" s="2"/>
      <c r="JCM176" s="2"/>
      <c r="JCN176" s="2"/>
      <c r="JCO176" s="2"/>
      <c r="JCP176" s="2"/>
      <c r="JCQ176" s="2"/>
      <c r="JCR176" s="2"/>
      <c r="JCS176" s="2"/>
      <c r="JCT176" s="2"/>
      <c r="JCU176" s="2"/>
      <c r="JCV176" s="2"/>
      <c r="JCW176" s="2"/>
      <c r="JCX176" s="2"/>
      <c r="JCY176" s="2"/>
      <c r="JCZ176" s="2"/>
      <c r="JDA176" s="2"/>
      <c r="JDB176" s="2"/>
      <c r="JDC176" s="2"/>
      <c r="JDD176" s="2"/>
      <c r="JDE176" s="2"/>
      <c r="JDF176" s="2"/>
      <c r="JDG176" s="2"/>
      <c r="JDH176" s="2"/>
      <c r="JDI176" s="2"/>
      <c r="JDJ176" s="2"/>
      <c r="JDK176" s="2"/>
      <c r="JDL176" s="2"/>
      <c r="JDM176" s="2"/>
      <c r="JDN176" s="2"/>
      <c r="JDO176" s="2"/>
      <c r="JDP176" s="2"/>
      <c r="JDQ176" s="2"/>
      <c r="JDR176" s="2"/>
      <c r="JDS176" s="2"/>
      <c r="JDT176" s="2"/>
      <c r="JDU176" s="2"/>
      <c r="JDV176" s="2"/>
      <c r="JDW176" s="2"/>
      <c r="JDX176" s="2"/>
      <c r="JDY176" s="2"/>
      <c r="JDZ176" s="2"/>
      <c r="JEA176" s="2"/>
      <c r="JEB176" s="2"/>
      <c r="JEC176" s="2"/>
      <c r="JED176" s="2"/>
      <c r="JEE176" s="2"/>
      <c r="JEF176" s="2"/>
      <c r="JEG176" s="2"/>
      <c r="JEH176" s="2"/>
      <c r="JEI176" s="2"/>
      <c r="JEJ176" s="2"/>
      <c r="JEK176" s="2"/>
      <c r="JEL176" s="2"/>
      <c r="JEM176" s="2"/>
      <c r="JEN176" s="2"/>
      <c r="JEO176" s="2"/>
      <c r="JEP176" s="2"/>
      <c r="JEQ176" s="2"/>
      <c r="JER176" s="2"/>
      <c r="JES176" s="2"/>
      <c r="JET176" s="2"/>
      <c r="JEU176" s="2"/>
      <c r="JEV176" s="2"/>
      <c r="JEW176" s="2"/>
      <c r="JEX176" s="2"/>
      <c r="JEY176" s="2"/>
      <c r="JEZ176" s="2"/>
      <c r="JFA176" s="2"/>
      <c r="JFB176" s="2"/>
      <c r="JFC176" s="2"/>
      <c r="JFD176" s="2"/>
      <c r="JFE176" s="2"/>
      <c r="JFF176" s="2"/>
      <c r="JFG176" s="2"/>
      <c r="JFH176" s="2"/>
      <c r="JFI176" s="2"/>
      <c r="JFJ176" s="2"/>
      <c r="JFK176" s="2"/>
      <c r="JFL176" s="2"/>
      <c r="JFM176" s="2"/>
      <c r="JFN176" s="2"/>
      <c r="JFO176" s="2"/>
      <c r="JFP176" s="2"/>
      <c r="JFQ176" s="2"/>
      <c r="JFR176" s="2"/>
      <c r="JFS176" s="2"/>
      <c r="JFT176" s="2"/>
      <c r="JFU176" s="2"/>
      <c r="JFV176" s="2"/>
      <c r="JFW176" s="2"/>
      <c r="JFX176" s="2"/>
      <c r="JFY176" s="2"/>
      <c r="JFZ176" s="2"/>
      <c r="JGA176" s="2"/>
      <c r="JGB176" s="2"/>
      <c r="JGC176" s="2"/>
      <c r="JGD176" s="2"/>
      <c r="JGE176" s="2"/>
      <c r="JGF176" s="2"/>
      <c r="JGG176" s="2"/>
      <c r="JGH176" s="2"/>
      <c r="JGI176" s="2"/>
      <c r="JGJ176" s="2"/>
      <c r="JGK176" s="2"/>
      <c r="JGL176" s="2"/>
      <c r="JGM176" s="2"/>
      <c r="JGN176" s="2"/>
      <c r="JGO176" s="2"/>
      <c r="JGP176" s="2"/>
      <c r="JGQ176" s="2"/>
      <c r="JGR176" s="2"/>
      <c r="JGS176" s="2"/>
      <c r="JGT176" s="2"/>
      <c r="JGU176" s="2"/>
      <c r="JGV176" s="2"/>
      <c r="JGW176" s="2"/>
      <c r="JGX176" s="2"/>
      <c r="JGY176" s="2"/>
      <c r="JGZ176" s="2"/>
      <c r="JHA176" s="2"/>
      <c r="JHB176" s="2"/>
      <c r="JHC176" s="2"/>
      <c r="JHD176" s="2"/>
      <c r="JHE176" s="2"/>
      <c r="JHF176" s="2"/>
      <c r="JHG176" s="2"/>
      <c r="JHH176" s="2"/>
      <c r="JHI176" s="2"/>
      <c r="JHJ176" s="2"/>
      <c r="JHK176" s="2"/>
      <c r="JHL176" s="2"/>
      <c r="JHM176" s="2"/>
      <c r="JHN176" s="2"/>
      <c r="JHO176" s="2"/>
      <c r="JHP176" s="2"/>
      <c r="JHQ176" s="2"/>
      <c r="JHR176" s="2"/>
      <c r="JHS176" s="2"/>
      <c r="JHT176" s="2"/>
      <c r="JHU176" s="2"/>
      <c r="JHV176" s="2"/>
      <c r="JHW176" s="2"/>
      <c r="JHX176" s="2"/>
      <c r="JHY176" s="2"/>
      <c r="JHZ176" s="2"/>
      <c r="JIA176" s="2"/>
      <c r="JIB176" s="2"/>
      <c r="JIC176" s="2"/>
      <c r="JID176" s="2"/>
      <c r="JIE176" s="2"/>
      <c r="JIF176" s="2"/>
      <c r="JIG176" s="2"/>
      <c r="JIH176" s="2"/>
      <c r="JII176" s="2"/>
      <c r="JIJ176" s="2"/>
      <c r="JIK176" s="2"/>
      <c r="JIL176" s="2"/>
      <c r="JIM176" s="2"/>
      <c r="JIN176" s="2"/>
      <c r="JIO176" s="2"/>
      <c r="JIP176" s="2"/>
      <c r="JIQ176" s="2"/>
      <c r="JIR176" s="2"/>
      <c r="JIS176" s="2"/>
      <c r="JIT176" s="2"/>
      <c r="JIU176" s="2"/>
      <c r="JIV176" s="2"/>
      <c r="JIW176" s="2"/>
      <c r="JIX176" s="2"/>
      <c r="JIY176" s="2"/>
      <c r="JIZ176" s="2"/>
      <c r="JJA176" s="2"/>
      <c r="JJB176" s="2"/>
      <c r="JJC176" s="2"/>
      <c r="JJD176" s="2"/>
      <c r="JJE176" s="2"/>
      <c r="JJF176" s="2"/>
      <c r="JJG176" s="2"/>
      <c r="JJH176" s="2"/>
      <c r="JJI176" s="2"/>
      <c r="JJJ176" s="2"/>
      <c r="JJK176" s="2"/>
      <c r="JJL176" s="2"/>
      <c r="JJM176" s="2"/>
      <c r="JJN176" s="2"/>
      <c r="JJO176" s="2"/>
      <c r="JJP176" s="2"/>
      <c r="JJQ176" s="2"/>
      <c r="JJR176" s="2"/>
      <c r="JJS176" s="2"/>
      <c r="JJT176" s="2"/>
      <c r="JJU176" s="2"/>
      <c r="JJV176" s="2"/>
      <c r="JJW176" s="2"/>
      <c r="JJX176" s="2"/>
      <c r="JJY176" s="2"/>
      <c r="JJZ176" s="2"/>
      <c r="JKA176" s="2"/>
      <c r="JKB176" s="2"/>
      <c r="JKC176" s="2"/>
      <c r="JKD176" s="2"/>
      <c r="JKE176" s="2"/>
      <c r="JKF176" s="2"/>
      <c r="JKG176" s="2"/>
      <c r="JKH176" s="2"/>
      <c r="JKI176" s="2"/>
      <c r="JKJ176" s="2"/>
      <c r="JKK176" s="2"/>
      <c r="JKL176" s="2"/>
      <c r="JKM176" s="2"/>
      <c r="JKN176" s="2"/>
      <c r="JKO176" s="2"/>
      <c r="JKP176" s="2"/>
      <c r="JKQ176" s="2"/>
      <c r="JKR176" s="2"/>
      <c r="JKS176" s="2"/>
      <c r="JKT176" s="2"/>
      <c r="JKU176" s="2"/>
      <c r="JKV176" s="2"/>
      <c r="JKW176" s="2"/>
      <c r="JKX176" s="2"/>
      <c r="JKY176" s="2"/>
      <c r="JKZ176" s="2"/>
      <c r="JLA176" s="2"/>
      <c r="JLB176" s="2"/>
      <c r="JLC176" s="2"/>
      <c r="JLD176" s="2"/>
      <c r="JLE176" s="2"/>
      <c r="JLF176" s="2"/>
      <c r="JLG176" s="2"/>
      <c r="JLH176" s="2"/>
      <c r="JLI176" s="2"/>
      <c r="JLJ176" s="2"/>
      <c r="JLK176" s="2"/>
      <c r="JLL176" s="2"/>
      <c r="JLM176" s="2"/>
      <c r="JLN176" s="2"/>
      <c r="JLO176" s="2"/>
      <c r="JLP176" s="2"/>
      <c r="JLQ176" s="2"/>
      <c r="JLR176" s="2"/>
      <c r="JLS176" s="2"/>
      <c r="JLT176" s="2"/>
      <c r="JLU176" s="2"/>
      <c r="JLV176" s="2"/>
      <c r="JLW176" s="2"/>
      <c r="JLX176" s="2"/>
      <c r="JLY176" s="2"/>
      <c r="JLZ176" s="2"/>
      <c r="JMA176" s="2"/>
      <c r="JMB176" s="2"/>
      <c r="JMC176" s="2"/>
      <c r="JMD176" s="2"/>
      <c r="JME176" s="2"/>
      <c r="JMF176" s="2"/>
      <c r="JMG176" s="2"/>
      <c r="JMH176" s="2"/>
      <c r="JMI176" s="2"/>
      <c r="JMJ176" s="2"/>
      <c r="JMK176" s="2"/>
      <c r="JML176" s="2"/>
      <c r="JMM176" s="2"/>
      <c r="JMN176" s="2"/>
      <c r="JMO176" s="2"/>
      <c r="JMP176" s="2"/>
      <c r="JMQ176" s="2"/>
      <c r="JMR176" s="2"/>
      <c r="JMS176" s="2"/>
      <c r="JMT176" s="2"/>
      <c r="JMU176" s="2"/>
      <c r="JMV176" s="2"/>
      <c r="JMW176" s="2"/>
      <c r="JMX176" s="2"/>
      <c r="JMY176" s="2"/>
      <c r="JMZ176" s="2"/>
      <c r="JNA176" s="2"/>
      <c r="JNB176" s="2"/>
      <c r="JNC176" s="2"/>
      <c r="JND176" s="2"/>
      <c r="JNE176" s="2"/>
      <c r="JNF176" s="2"/>
      <c r="JNG176" s="2"/>
      <c r="JNH176" s="2"/>
      <c r="JNI176" s="2"/>
      <c r="JNJ176" s="2"/>
      <c r="JNK176" s="2"/>
      <c r="JNL176" s="2"/>
      <c r="JNM176" s="2"/>
      <c r="JNN176" s="2"/>
      <c r="JNO176" s="2"/>
      <c r="JNP176" s="2"/>
      <c r="JNQ176" s="2"/>
      <c r="JNR176" s="2"/>
      <c r="JNS176" s="2"/>
      <c r="JNT176" s="2"/>
      <c r="JNU176" s="2"/>
      <c r="JNV176" s="2"/>
      <c r="JNW176" s="2"/>
      <c r="JNX176" s="2"/>
      <c r="JNY176" s="2"/>
      <c r="JNZ176" s="2"/>
      <c r="JOA176" s="2"/>
      <c r="JOB176" s="2"/>
      <c r="JOC176" s="2"/>
      <c r="JOD176" s="2"/>
      <c r="JOE176" s="2"/>
      <c r="JOF176" s="2"/>
      <c r="JOG176" s="2"/>
      <c r="JOH176" s="2"/>
      <c r="JOI176" s="2"/>
      <c r="JOJ176" s="2"/>
      <c r="JOK176" s="2"/>
      <c r="JOL176" s="2"/>
      <c r="JOM176" s="2"/>
      <c r="JON176" s="2"/>
      <c r="JOO176" s="2"/>
      <c r="JOP176" s="2"/>
      <c r="JOQ176" s="2"/>
      <c r="JOR176" s="2"/>
      <c r="JOS176" s="2"/>
      <c r="JOT176" s="2"/>
      <c r="JOU176" s="2"/>
      <c r="JOV176" s="2"/>
      <c r="JOW176" s="2"/>
      <c r="JOX176" s="2"/>
      <c r="JOY176" s="2"/>
      <c r="JOZ176" s="2"/>
      <c r="JPA176" s="2"/>
      <c r="JPB176" s="2"/>
      <c r="JPC176" s="2"/>
      <c r="JPD176" s="2"/>
      <c r="JPE176" s="2"/>
      <c r="JPF176" s="2"/>
      <c r="JPG176" s="2"/>
      <c r="JPH176" s="2"/>
      <c r="JPI176" s="2"/>
      <c r="JPJ176" s="2"/>
      <c r="JPK176" s="2"/>
      <c r="JPL176" s="2"/>
      <c r="JPM176" s="2"/>
      <c r="JPN176" s="2"/>
      <c r="JPO176" s="2"/>
      <c r="JPP176" s="2"/>
      <c r="JPQ176" s="2"/>
      <c r="JPR176" s="2"/>
      <c r="JPS176" s="2"/>
      <c r="JPT176" s="2"/>
      <c r="JPU176" s="2"/>
      <c r="JPV176" s="2"/>
      <c r="JPW176" s="2"/>
      <c r="JPX176" s="2"/>
      <c r="JPY176" s="2"/>
      <c r="JPZ176" s="2"/>
      <c r="JQA176" s="2"/>
      <c r="JQB176" s="2"/>
      <c r="JQC176" s="2"/>
      <c r="JQD176" s="2"/>
      <c r="JQE176" s="2"/>
      <c r="JQF176" s="2"/>
      <c r="JQG176" s="2"/>
      <c r="JQH176" s="2"/>
      <c r="JQI176" s="2"/>
      <c r="JQJ176" s="2"/>
      <c r="JQK176" s="2"/>
      <c r="JQL176" s="2"/>
      <c r="JQM176" s="2"/>
      <c r="JQN176" s="2"/>
      <c r="JQO176" s="2"/>
      <c r="JQP176" s="2"/>
      <c r="JQQ176" s="2"/>
      <c r="JQR176" s="2"/>
      <c r="JQS176" s="2"/>
      <c r="JQT176" s="2"/>
      <c r="JQU176" s="2"/>
      <c r="JQV176" s="2"/>
      <c r="JQW176" s="2"/>
      <c r="JQX176" s="2"/>
      <c r="JQY176" s="2"/>
      <c r="JQZ176" s="2"/>
      <c r="JRA176" s="2"/>
      <c r="JRB176" s="2"/>
      <c r="JRC176" s="2"/>
      <c r="JRD176" s="2"/>
      <c r="JRE176" s="2"/>
      <c r="JRF176" s="2"/>
      <c r="JRG176" s="2"/>
      <c r="JRH176" s="2"/>
      <c r="JRI176" s="2"/>
      <c r="JRJ176" s="2"/>
      <c r="JRK176" s="2"/>
      <c r="JRL176" s="2"/>
      <c r="JRM176" s="2"/>
      <c r="JRN176" s="2"/>
      <c r="JRO176" s="2"/>
      <c r="JRP176" s="2"/>
      <c r="JRQ176" s="2"/>
      <c r="JRR176" s="2"/>
      <c r="JRS176" s="2"/>
      <c r="JRT176" s="2"/>
      <c r="JRU176" s="2"/>
      <c r="JRV176" s="2"/>
      <c r="JRW176" s="2"/>
      <c r="JRX176" s="2"/>
      <c r="JRY176" s="2"/>
      <c r="JRZ176" s="2"/>
      <c r="JSA176" s="2"/>
      <c r="JSB176" s="2"/>
      <c r="JSC176" s="2"/>
      <c r="JSD176" s="2"/>
      <c r="JSE176" s="2"/>
      <c r="JSF176" s="2"/>
      <c r="JSG176" s="2"/>
      <c r="JSH176" s="2"/>
      <c r="JSI176" s="2"/>
      <c r="JSJ176" s="2"/>
      <c r="JSK176" s="2"/>
      <c r="JSL176" s="2"/>
      <c r="JSM176" s="2"/>
      <c r="JSN176" s="2"/>
      <c r="JSO176" s="2"/>
      <c r="JSP176" s="2"/>
      <c r="JSQ176" s="2"/>
      <c r="JSR176" s="2"/>
      <c r="JSS176" s="2"/>
      <c r="JST176" s="2"/>
      <c r="JSU176" s="2"/>
      <c r="JSV176" s="2"/>
      <c r="JSW176" s="2"/>
      <c r="JSX176" s="2"/>
      <c r="JSY176" s="2"/>
      <c r="JSZ176" s="2"/>
      <c r="JTA176" s="2"/>
      <c r="JTB176" s="2"/>
      <c r="JTC176" s="2"/>
      <c r="JTD176" s="2"/>
      <c r="JTE176" s="2"/>
      <c r="JTF176" s="2"/>
      <c r="JTG176" s="2"/>
      <c r="JTH176" s="2"/>
      <c r="JTI176" s="2"/>
      <c r="JTJ176" s="2"/>
      <c r="JTK176" s="2"/>
      <c r="JTL176" s="2"/>
      <c r="JTM176" s="2"/>
      <c r="JTN176" s="2"/>
      <c r="JTO176" s="2"/>
      <c r="JTP176" s="2"/>
      <c r="JTQ176" s="2"/>
      <c r="JTR176" s="2"/>
      <c r="JTS176" s="2"/>
      <c r="JTT176" s="2"/>
      <c r="JTU176" s="2"/>
      <c r="JTV176" s="2"/>
      <c r="JTW176" s="2"/>
      <c r="JTX176" s="2"/>
      <c r="JTY176" s="2"/>
      <c r="JTZ176" s="2"/>
      <c r="JUA176" s="2"/>
      <c r="JUB176" s="2"/>
      <c r="JUC176" s="2"/>
      <c r="JUD176" s="2"/>
      <c r="JUE176" s="2"/>
      <c r="JUF176" s="2"/>
      <c r="JUG176" s="2"/>
      <c r="JUH176" s="2"/>
      <c r="JUI176" s="2"/>
      <c r="JUJ176" s="2"/>
      <c r="JUK176" s="2"/>
      <c r="JUL176" s="2"/>
      <c r="JUM176" s="2"/>
      <c r="JUN176" s="2"/>
      <c r="JUO176" s="2"/>
      <c r="JUP176" s="2"/>
      <c r="JUQ176" s="2"/>
      <c r="JUR176" s="2"/>
      <c r="JUS176" s="2"/>
      <c r="JUT176" s="2"/>
      <c r="JUU176" s="2"/>
      <c r="JUV176" s="2"/>
      <c r="JUW176" s="2"/>
      <c r="JUX176" s="2"/>
      <c r="JUY176" s="2"/>
      <c r="JUZ176" s="2"/>
      <c r="JVA176" s="2"/>
      <c r="JVB176" s="2"/>
      <c r="JVC176" s="2"/>
      <c r="JVD176" s="2"/>
      <c r="JVE176" s="2"/>
      <c r="JVF176" s="2"/>
      <c r="JVG176" s="2"/>
      <c r="JVH176" s="2"/>
      <c r="JVI176" s="2"/>
      <c r="JVJ176" s="2"/>
      <c r="JVK176" s="2"/>
      <c r="JVL176" s="2"/>
      <c r="JVM176" s="2"/>
      <c r="JVN176" s="2"/>
      <c r="JVO176" s="2"/>
      <c r="JVP176" s="2"/>
      <c r="JVQ176" s="2"/>
      <c r="JVR176" s="2"/>
      <c r="JVS176" s="2"/>
      <c r="JVT176" s="2"/>
      <c r="JVU176" s="2"/>
      <c r="JVV176" s="2"/>
      <c r="JVW176" s="2"/>
      <c r="JVX176" s="2"/>
      <c r="JVY176" s="2"/>
      <c r="JVZ176" s="2"/>
      <c r="JWA176" s="2"/>
      <c r="JWB176" s="2"/>
      <c r="JWC176" s="2"/>
      <c r="JWD176" s="2"/>
      <c r="JWE176" s="2"/>
      <c r="JWF176" s="2"/>
      <c r="JWG176" s="2"/>
      <c r="JWH176" s="2"/>
      <c r="JWI176" s="2"/>
      <c r="JWJ176" s="2"/>
      <c r="JWK176" s="2"/>
      <c r="JWL176" s="2"/>
      <c r="JWM176" s="2"/>
      <c r="JWN176" s="2"/>
      <c r="JWO176" s="2"/>
      <c r="JWP176" s="2"/>
      <c r="JWQ176" s="2"/>
      <c r="JWR176" s="2"/>
      <c r="JWS176" s="2"/>
      <c r="JWT176" s="2"/>
      <c r="JWU176" s="2"/>
      <c r="JWV176" s="2"/>
      <c r="JWW176" s="2"/>
      <c r="JWX176" s="2"/>
      <c r="JWY176" s="2"/>
      <c r="JWZ176" s="2"/>
      <c r="JXA176" s="2"/>
      <c r="JXB176" s="2"/>
      <c r="JXC176" s="2"/>
      <c r="JXD176" s="2"/>
      <c r="JXE176" s="2"/>
      <c r="JXF176" s="2"/>
      <c r="JXG176" s="2"/>
      <c r="JXH176" s="2"/>
      <c r="JXI176" s="2"/>
      <c r="JXJ176" s="2"/>
      <c r="JXK176" s="2"/>
      <c r="JXL176" s="2"/>
      <c r="JXM176" s="2"/>
      <c r="JXN176" s="2"/>
      <c r="JXO176" s="2"/>
      <c r="JXP176" s="2"/>
      <c r="JXQ176" s="2"/>
      <c r="JXR176" s="2"/>
      <c r="JXS176" s="2"/>
      <c r="JXT176" s="2"/>
      <c r="JXU176" s="2"/>
      <c r="JXV176" s="2"/>
      <c r="JXW176" s="2"/>
      <c r="JXX176" s="2"/>
      <c r="JXY176" s="2"/>
      <c r="JXZ176" s="2"/>
      <c r="JYA176" s="2"/>
      <c r="JYB176" s="2"/>
      <c r="JYC176" s="2"/>
      <c r="JYD176" s="2"/>
      <c r="JYE176" s="2"/>
      <c r="JYF176" s="2"/>
      <c r="JYG176" s="2"/>
      <c r="JYH176" s="2"/>
      <c r="JYI176" s="2"/>
      <c r="JYJ176" s="2"/>
      <c r="JYK176" s="2"/>
      <c r="JYL176" s="2"/>
      <c r="JYM176" s="2"/>
      <c r="JYN176" s="2"/>
      <c r="JYO176" s="2"/>
      <c r="JYP176" s="2"/>
      <c r="JYQ176" s="2"/>
      <c r="JYR176" s="2"/>
      <c r="JYS176" s="2"/>
      <c r="JYT176" s="2"/>
      <c r="JYU176" s="2"/>
      <c r="JYV176" s="2"/>
      <c r="JYW176" s="2"/>
      <c r="JYX176" s="2"/>
      <c r="JYY176" s="2"/>
      <c r="JYZ176" s="2"/>
      <c r="JZA176" s="2"/>
      <c r="JZB176" s="2"/>
      <c r="JZC176" s="2"/>
      <c r="JZD176" s="2"/>
      <c r="JZE176" s="2"/>
      <c r="JZF176" s="2"/>
      <c r="JZG176" s="2"/>
      <c r="JZH176" s="2"/>
      <c r="JZI176" s="2"/>
      <c r="JZJ176" s="2"/>
      <c r="JZK176" s="2"/>
      <c r="JZL176" s="2"/>
      <c r="JZM176" s="2"/>
      <c r="JZN176" s="2"/>
      <c r="JZO176" s="2"/>
      <c r="JZP176" s="2"/>
      <c r="JZQ176" s="2"/>
      <c r="JZR176" s="2"/>
      <c r="JZS176" s="2"/>
      <c r="JZT176" s="2"/>
      <c r="JZU176" s="2"/>
      <c r="JZV176" s="2"/>
      <c r="JZW176" s="2"/>
      <c r="JZX176" s="2"/>
      <c r="JZY176" s="2"/>
      <c r="JZZ176" s="2"/>
      <c r="KAA176" s="2"/>
      <c r="KAB176" s="2"/>
      <c r="KAC176" s="2"/>
      <c r="KAD176" s="2"/>
      <c r="KAE176" s="2"/>
      <c r="KAF176" s="2"/>
      <c r="KAG176" s="2"/>
      <c r="KAH176" s="2"/>
      <c r="KAI176" s="2"/>
      <c r="KAJ176" s="2"/>
      <c r="KAK176" s="2"/>
      <c r="KAL176" s="2"/>
      <c r="KAM176" s="2"/>
      <c r="KAN176" s="2"/>
      <c r="KAO176" s="2"/>
      <c r="KAP176" s="2"/>
      <c r="KAQ176" s="2"/>
      <c r="KAR176" s="2"/>
      <c r="KAS176" s="2"/>
      <c r="KAT176" s="2"/>
      <c r="KAU176" s="2"/>
      <c r="KAV176" s="2"/>
      <c r="KAW176" s="2"/>
      <c r="KAX176" s="2"/>
      <c r="KAY176" s="2"/>
      <c r="KAZ176" s="2"/>
      <c r="KBA176" s="2"/>
      <c r="KBB176" s="2"/>
      <c r="KBC176" s="2"/>
      <c r="KBD176" s="2"/>
      <c r="KBE176" s="2"/>
      <c r="KBF176" s="2"/>
      <c r="KBG176" s="2"/>
      <c r="KBH176" s="2"/>
      <c r="KBI176" s="2"/>
      <c r="KBJ176" s="2"/>
      <c r="KBK176" s="2"/>
      <c r="KBL176" s="2"/>
      <c r="KBM176" s="2"/>
      <c r="KBN176" s="2"/>
      <c r="KBO176" s="2"/>
      <c r="KBP176" s="2"/>
      <c r="KBQ176" s="2"/>
      <c r="KBR176" s="2"/>
      <c r="KBS176" s="2"/>
      <c r="KBT176" s="2"/>
      <c r="KBU176" s="2"/>
      <c r="KBV176" s="2"/>
      <c r="KBW176" s="2"/>
      <c r="KBX176" s="2"/>
      <c r="KBY176" s="2"/>
      <c r="KBZ176" s="2"/>
      <c r="KCA176" s="2"/>
      <c r="KCB176" s="2"/>
      <c r="KCC176" s="2"/>
      <c r="KCD176" s="2"/>
      <c r="KCE176" s="2"/>
      <c r="KCF176" s="2"/>
      <c r="KCG176" s="2"/>
      <c r="KCH176" s="2"/>
      <c r="KCI176" s="2"/>
      <c r="KCJ176" s="2"/>
      <c r="KCK176" s="2"/>
      <c r="KCL176" s="2"/>
      <c r="KCM176" s="2"/>
      <c r="KCN176" s="2"/>
      <c r="KCO176" s="2"/>
      <c r="KCP176" s="2"/>
      <c r="KCQ176" s="2"/>
      <c r="KCR176" s="2"/>
      <c r="KCS176" s="2"/>
      <c r="KCT176" s="2"/>
      <c r="KCU176" s="2"/>
      <c r="KCV176" s="2"/>
      <c r="KCW176" s="2"/>
      <c r="KCX176" s="2"/>
      <c r="KCY176" s="2"/>
      <c r="KCZ176" s="2"/>
      <c r="KDA176" s="2"/>
      <c r="KDB176" s="2"/>
      <c r="KDC176" s="2"/>
      <c r="KDD176" s="2"/>
      <c r="KDE176" s="2"/>
      <c r="KDF176" s="2"/>
      <c r="KDG176" s="2"/>
      <c r="KDH176" s="2"/>
      <c r="KDI176" s="2"/>
      <c r="KDJ176" s="2"/>
      <c r="KDK176" s="2"/>
      <c r="KDL176" s="2"/>
      <c r="KDM176" s="2"/>
      <c r="KDN176" s="2"/>
      <c r="KDO176" s="2"/>
      <c r="KDP176" s="2"/>
      <c r="KDQ176" s="2"/>
      <c r="KDR176" s="2"/>
      <c r="KDS176" s="2"/>
      <c r="KDT176" s="2"/>
      <c r="KDU176" s="2"/>
      <c r="KDV176" s="2"/>
      <c r="KDW176" s="2"/>
      <c r="KDX176" s="2"/>
      <c r="KDY176" s="2"/>
      <c r="KDZ176" s="2"/>
      <c r="KEA176" s="2"/>
      <c r="KEB176" s="2"/>
      <c r="KEC176" s="2"/>
      <c r="KED176" s="2"/>
      <c r="KEE176" s="2"/>
      <c r="KEF176" s="2"/>
      <c r="KEG176" s="2"/>
      <c r="KEH176" s="2"/>
      <c r="KEI176" s="2"/>
      <c r="KEJ176" s="2"/>
      <c r="KEK176" s="2"/>
      <c r="KEL176" s="2"/>
      <c r="KEM176" s="2"/>
      <c r="KEN176" s="2"/>
      <c r="KEO176" s="2"/>
      <c r="KEP176" s="2"/>
      <c r="KEQ176" s="2"/>
      <c r="KER176" s="2"/>
      <c r="KES176" s="2"/>
      <c r="KET176" s="2"/>
      <c r="KEU176" s="2"/>
      <c r="KEV176" s="2"/>
      <c r="KEW176" s="2"/>
      <c r="KEX176" s="2"/>
      <c r="KEY176" s="2"/>
      <c r="KEZ176" s="2"/>
      <c r="KFA176" s="2"/>
      <c r="KFB176" s="2"/>
      <c r="KFC176" s="2"/>
      <c r="KFD176" s="2"/>
      <c r="KFE176" s="2"/>
      <c r="KFF176" s="2"/>
      <c r="KFG176" s="2"/>
      <c r="KFH176" s="2"/>
      <c r="KFI176" s="2"/>
      <c r="KFJ176" s="2"/>
      <c r="KFK176" s="2"/>
      <c r="KFL176" s="2"/>
      <c r="KFM176" s="2"/>
      <c r="KFN176" s="2"/>
      <c r="KFO176" s="2"/>
      <c r="KFP176" s="2"/>
      <c r="KFQ176" s="2"/>
      <c r="KFR176" s="2"/>
      <c r="KFS176" s="2"/>
      <c r="KFT176" s="2"/>
      <c r="KFU176" s="2"/>
      <c r="KFV176" s="2"/>
      <c r="KFW176" s="2"/>
      <c r="KFX176" s="2"/>
      <c r="KFY176" s="2"/>
      <c r="KFZ176" s="2"/>
      <c r="KGA176" s="2"/>
      <c r="KGB176" s="2"/>
      <c r="KGC176" s="2"/>
      <c r="KGD176" s="2"/>
      <c r="KGE176" s="2"/>
      <c r="KGF176" s="2"/>
      <c r="KGG176" s="2"/>
      <c r="KGH176" s="2"/>
      <c r="KGI176" s="2"/>
      <c r="KGJ176" s="2"/>
      <c r="KGK176" s="2"/>
      <c r="KGL176" s="2"/>
      <c r="KGM176" s="2"/>
      <c r="KGN176" s="2"/>
      <c r="KGO176" s="2"/>
      <c r="KGP176" s="2"/>
      <c r="KGQ176" s="2"/>
      <c r="KGR176" s="2"/>
      <c r="KGS176" s="2"/>
      <c r="KGT176" s="2"/>
      <c r="KGU176" s="2"/>
      <c r="KGV176" s="2"/>
      <c r="KGW176" s="2"/>
      <c r="KGX176" s="2"/>
      <c r="KGY176" s="2"/>
      <c r="KGZ176" s="2"/>
      <c r="KHA176" s="2"/>
      <c r="KHB176" s="2"/>
      <c r="KHC176" s="2"/>
      <c r="KHD176" s="2"/>
      <c r="KHE176" s="2"/>
      <c r="KHF176" s="2"/>
      <c r="KHG176" s="2"/>
      <c r="KHH176" s="2"/>
      <c r="KHI176" s="2"/>
      <c r="KHJ176" s="2"/>
      <c r="KHK176" s="2"/>
      <c r="KHL176" s="2"/>
      <c r="KHM176" s="2"/>
      <c r="KHN176" s="2"/>
      <c r="KHO176" s="2"/>
      <c r="KHP176" s="2"/>
      <c r="KHQ176" s="2"/>
      <c r="KHR176" s="2"/>
      <c r="KHS176" s="2"/>
      <c r="KHT176" s="2"/>
      <c r="KHU176" s="2"/>
      <c r="KHV176" s="2"/>
      <c r="KHW176" s="2"/>
      <c r="KHX176" s="2"/>
      <c r="KHY176" s="2"/>
      <c r="KHZ176" s="2"/>
      <c r="KIA176" s="2"/>
      <c r="KIB176" s="2"/>
      <c r="KIC176" s="2"/>
      <c r="KID176" s="2"/>
      <c r="KIE176" s="2"/>
      <c r="KIF176" s="2"/>
      <c r="KIG176" s="2"/>
      <c r="KIH176" s="2"/>
      <c r="KII176" s="2"/>
      <c r="KIJ176" s="2"/>
      <c r="KIK176" s="2"/>
      <c r="KIL176" s="2"/>
      <c r="KIM176" s="2"/>
      <c r="KIN176" s="2"/>
      <c r="KIO176" s="2"/>
      <c r="KIP176" s="2"/>
      <c r="KIQ176" s="2"/>
      <c r="KIR176" s="2"/>
      <c r="KIS176" s="2"/>
      <c r="KIT176" s="2"/>
      <c r="KIU176" s="2"/>
      <c r="KIV176" s="2"/>
      <c r="KIW176" s="2"/>
      <c r="KIX176" s="2"/>
      <c r="KIY176" s="2"/>
      <c r="KIZ176" s="2"/>
      <c r="KJA176" s="2"/>
      <c r="KJB176" s="2"/>
      <c r="KJC176" s="2"/>
      <c r="KJD176" s="2"/>
      <c r="KJE176" s="2"/>
      <c r="KJF176" s="2"/>
      <c r="KJG176" s="2"/>
      <c r="KJH176" s="2"/>
      <c r="KJI176" s="2"/>
      <c r="KJJ176" s="2"/>
      <c r="KJK176" s="2"/>
      <c r="KJL176" s="2"/>
      <c r="KJM176" s="2"/>
      <c r="KJN176" s="2"/>
      <c r="KJO176" s="2"/>
      <c r="KJP176" s="2"/>
      <c r="KJQ176" s="2"/>
      <c r="KJR176" s="2"/>
      <c r="KJS176" s="2"/>
      <c r="KJT176" s="2"/>
      <c r="KJU176" s="2"/>
      <c r="KJV176" s="2"/>
      <c r="KJW176" s="2"/>
      <c r="KJX176" s="2"/>
      <c r="KJY176" s="2"/>
      <c r="KJZ176" s="2"/>
      <c r="KKA176" s="2"/>
      <c r="KKB176" s="2"/>
      <c r="KKC176" s="2"/>
      <c r="KKD176" s="2"/>
      <c r="KKE176" s="2"/>
      <c r="KKF176" s="2"/>
      <c r="KKG176" s="2"/>
      <c r="KKH176" s="2"/>
      <c r="KKI176" s="2"/>
      <c r="KKJ176" s="2"/>
      <c r="KKK176" s="2"/>
      <c r="KKL176" s="2"/>
      <c r="KKM176" s="2"/>
      <c r="KKN176" s="2"/>
      <c r="KKO176" s="2"/>
      <c r="KKP176" s="2"/>
      <c r="KKQ176" s="2"/>
      <c r="KKR176" s="2"/>
      <c r="KKS176" s="2"/>
      <c r="KKT176" s="2"/>
      <c r="KKU176" s="2"/>
      <c r="KKV176" s="2"/>
      <c r="KKW176" s="2"/>
      <c r="KKX176" s="2"/>
      <c r="KKY176" s="2"/>
      <c r="KKZ176" s="2"/>
      <c r="KLA176" s="2"/>
      <c r="KLB176" s="2"/>
      <c r="KLC176" s="2"/>
      <c r="KLD176" s="2"/>
      <c r="KLE176" s="2"/>
      <c r="KLF176" s="2"/>
      <c r="KLG176" s="2"/>
      <c r="KLH176" s="2"/>
      <c r="KLI176" s="2"/>
      <c r="KLJ176" s="2"/>
      <c r="KLK176" s="2"/>
      <c r="KLL176" s="2"/>
      <c r="KLM176" s="2"/>
      <c r="KLN176" s="2"/>
      <c r="KLO176" s="2"/>
      <c r="KLP176" s="2"/>
      <c r="KLQ176" s="2"/>
      <c r="KLR176" s="2"/>
      <c r="KLS176" s="2"/>
      <c r="KLT176" s="2"/>
      <c r="KLU176" s="2"/>
      <c r="KLV176" s="2"/>
      <c r="KLW176" s="2"/>
      <c r="KLX176" s="2"/>
      <c r="KLY176" s="2"/>
      <c r="KLZ176" s="2"/>
      <c r="KMA176" s="2"/>
      <c r="KMB176" s="2"/>
      <c r="KMC176" s="2"/>
      <c r="KMD176" s="2"/>
      <c r="KME176" s="2"/>
      <c r="KMF176" s="2"/>
      <c r="KMG176" s="2"/>
      <c r="KMH176" s="2"/>
      <c r="KMI176" s="2"/>
      <c r="KMJ176" s="2"/>
      <c r="KMK176" s="2"/>
      <c r="KML176" s="2"/>
      <c r="KMM176" s="2"/>
      <c r="KMN176" s="2"/>
      <c r="KMO176" s="2"/>
      <c r="KMP176" s="2"/>
      <c r="KMQ176" s="2"/>
      <c r="KMR176" s="2"/>
      <c r="KMS176" s="2"/>
      <c r="KMT176" s="2"/>
      <c r="KMU176" s="2"/>
      <c r="KMV176" s="2"/>
      <c r="KMW176" s="2"/>
      <c r="KMX176" s="2"/>
      <c r="KMY176" s="2"/>
      <c r="KMZ176" s="2"/>
      <c r="KNA176" s="2"/>
      <c r="KNB176" s="2"/>
      <c r="KNC176" s="2"/>
      <c r="KND176" s="2"/>
      <c r="KNE176" s="2"/>
      <c r="KNF176" s="2"/>
      <c r="KNG176" s="2"/>
      <c r="KNH176" s="2"/>
      <c r="KNI176" s="2"/>
      <c r="KNJ176" s="2"/>
      <c r="KNK176" s="2"/>
      <c r="KNL176" s="2"/>
      <c r="KNM176" s="2"/>
      <c r="KNN176" s="2"/>
      <c r="KNO176" s="2"/>
      <c r="KNP176" s="2"/>
      <c r="KNQ176" s="2"/>
      <c r="KNR176" s="2"/>
      <c r="KNS176" s="2"/>
      <c r="KNT176" s="2"/>
      <c r="KNU176" s="2"/>
      <c r="KNV176" s="2"/>
      <c r="KNW176" s="2"/>
      <c r="KNX176" s="2"/>
      <c r="KNY176" s="2"/>
      <c r="KNZ176" s="2"/>
      <c r="KOA176" s="2"/>
      <c r="KOB176" s="2"/>
      <c r="KOC176" s="2"/>
      <c r="KOD176" s="2"/>
      <c r="KOE176" s="2"/>
      <c r="KOF176" s="2"/>
      <c r="KOG176" s="2"/>
      <c r="KOH176" s="2"/>
      <c r="KOI176" s="2"/>
      <c r="KOJ176" s="2"/>
      <c r="KOK176" s="2"/>
      <c r="KOL176" s="2"/>
      <c r="KOM176" s="2"/>
      <c r="KON176" s="2"/>
      <c r="KOO176" s="2"/>
      <c r="KOP176" s="2"/>
      <c r="KOQ176" s="2"/>
      <c r="KOR176" s="2"/>
      <c r="KOS176" s="2"/>
      <c r="KOT176" s="2"/>
      <c r="KOU176" s="2"/>
      <c r="KOV176" s="2"/>
      <c r="KOW176" s="2"/>
      <c r="KOX176" s="2"/>
      <c r="KOY176" s="2"/>
      <c r="KOZ176" s="2"/>
      <c r="KPA176" s="2"/>
      <c r="KPB176" s="2"/>
      <c r="KPC176" s="2"/>
      <c r="KPD176" s="2"/>
      <c r="KPE176" s="2"/>
      <c r="KPF176" s="2"/>
      <c r="KPG176" s="2"/>
      <c r="KPH176" s="2"/>
      <c r="KPI176" s="2"/>
      <c r="KPJ176" s="2"/>
      <c r="KPK176" s="2"/>
      <c r="KPL176" s="2"/>
      <c r="KPM176" s="2"/>
      <c r="KPN176" s="2"/>
      <c r="KPO176" s="2"/>
      <c r="KPP176" s="2"/>
      <c r="KPQ176" s="2"/>
      <c r="KPR176" s="2"/>
      <c r="KPS176" s="2"/>
      <c r="KPT176" s="2"/>
      <c r="KPU176" s="2"/>
      <c r="KPV176" s="2"/>
      <c r="KPW176" s="2"/>
      <c r="KPX176" s="2"/>
      <c r="KPY176" s="2"/>
      <c r="KPZ176" s="2"/>
      <c r="KQA176" s="2"/>
      <c r="KQB176" s="2"/>
      <c r="KQC176" s="2"/>
      <c r="KQD176" s="2"/>
      <c r="KQE176" s="2"/>
      <c r="KQF176" s="2"/>
      <c r="KQG176" s="2"/>
      <c r="KQH176" s="2"/>
      <c r="KQI176" s="2"/>
      <c r="KQJ176" s="2"/>
      <c r="KQK176" s="2"/>
      <c r="KQL176" s="2"/>
      <c r="KQM176" s="2"/>
      <c r="KQN176" s="2"/>
      <c r="KQO176" s="2"/>
      <c r="KQP176" s="2"/>
      <c r="KQQ176" s="2"/>
      <c r="KQR176" s="2"/>
      <c r="KQS176" s="2"/>
      <c r="KQT176" s="2"/>
      <c r="KQU176" s="2"/>
      <c r="KQV176" s="2"/>
      <c r="KQW176" s="2"/>
      <c r="KQX176" s="2"/>
      <c r="KQY176" s="2"/>
      <c r="KQZ176" s="2"/>
      <c r="KRA176" s="2"/>
      <c r="KRB176" s="2"/>
      <c r="KRC176" s="2"/>
      <c r="KRD176" s="2"/>
      <c r="KRE176" s="2"/>
      <c r="KRF176" s="2"/>
      <c r="KRG176" s="2"/>
      <c r="KRH176" s="2"/>
      <c r="KRI176" s="2"/>
      <c r="KRJ176" s="2"/>
      <c r="KRK176" s="2"/>
      <c r="KRL176" s="2"/>
      <c r="KRM176" s="2"/>
      <c r="KRN176" s="2"/>
      <c r="KRO176" s="2"/>
      <c r="KRP176" s="2"/>
      <c r="KRQ176" s="2"/>
      <c r="KRR176" s="2"/>
      <c r="KRS176" s="2"/>
      <c r="KRT176" s="2"/>
      <c r="KRU176" s="2"/>
      <c r="KRV176" s="2"/>
      <c r="KRW176" s="2"/>
      <c r="KRX176" s="2"/>
      <c r="KRY176" s="2"/>
      <c r="KRZ176" s="2"/>
      <c r="KSA176" s="2"/>
      <c r="KSB176" s="2"/>
      <c r="KSC176" s="2"/>
      <c r="KSD176" s="2"/>
      <c r="KSE176" s="2"/>
      <c r="KSF176" s="2"/>
      <c r="KSG176" s="2"/>
      <c r="KSH176" s="2"/>
      <c r="KSI176" s="2"/>
      <c r="KSJ176" s="2"/>
      <c r="KSK176" s="2"/>
      <c r="KSL176" s="2"/>
      <c r="KSM176" s="2"/>
      <c r="KSN176" s="2"/>
      <c r="KSO176" s="2"/>
      <c r="KSP176" s="2"/>
      <c r="KSQ176" s="2"/>
      <c r="KSR176" s="2"/>
      <c r="KSS176" s="2"/>
      <c r="KST176" s="2"/>
      <c r="KSU176" s="2"/>
      <c r="KSV176" s="2"/>
      <c r="KSW176" s="2"/>
      <c r="KSX176" s="2"/>
      <c r="KSY176" s="2"/>
      <c r="KSZ176" s="2"/>
      <c r="KTA176" s="2"/>
      <c r="KTB176" s="2"/>
      <c r="KTC176" s="2"/>
      <c r="KTD176" s="2"/>
      <c r="KTE176" s="2"/>
      <c r="KTF176" s="2"/>
      <c r="KTG176" s="2"/>
      <c r="KTH176" s="2"/>
      <c r="KTI176" s="2"/>
      <c r="KTJ176" s="2"/>
      <c r="KTK176" s="2"/>
      <c r="KTL176" s="2"/>
      <c r="KTM176" s="2"/>
      <c r="KTN176" s="2"/>
      <c r="KTO176" s="2"/>
      <c r="KTP176" s="2"/>
      <c r="KTQ176" s="2"/>
      <c r="KTR176" s="2"/>
      <c r="KTS176" s="2"/>
      <c r="KTT176" s="2"/>
      <c r="KTU176" s="2"/>
      <c r="KTV176" s="2"/>
      <c r="KTW176" s="2"/>
      <c r="KTX176" s="2"/>
      <c r="KTY176" s="2"/>
      <c r="KTZ176" s="2"/>
      <c r="KUA176" s="2"/>
      <c r="KUB176" s="2"/>
      <c r="KUC176" s="2"/>
      <c r="KUD176" s="2"/>
      <c r="KUE176" s="2"/>
      <c r="KUF176" s="2"/>
      <c r="KUG176" s="2"/>
      <c r="KUH176" s="2"/>
      <c r="KUI176" s="2"/>
      <c r="KUJ176" s="2"/>
      <c r="KUK176" s="2"/>
      <c r="KUL176" s="2"/>
      <c r="KUM176" s="2"/>
      <c r="KUN176" s="2"/>
      <c r="KUO176" s="2"/>
      <c r="KUP176" s="2"/>
      <c r="KUQ176" s="2"/>
      <c r="KUR176" s="2"/>
      <c r="KUS176" s="2"/>
      <c r="KUT176" s="2"/>
      <c r="KUU176" s="2"/>
      <c r="KUV176" s="2"/>
      <c r="KUW176" s="2"/>
      <c r="KUX176" s="2"/>
      <c r="KUY176" s="2"/>
      <c r="KUZ176" s="2"/>
      <c r="KVA176" s="2"/>
      <c r="KVB176" s="2"/>
      <c r="KVC176" s="2"/>
      <c r="KVD176" s="2"/>
      <c r="KVE176" s="2"/>
      <c r="KVF176" s="2"/>
      <c r="KVG176" s="2"/>
      <c r="KVH176" s="2"/>
      <c r="KVI176" s="2"/>
      <c r="KVJ176" s="2"/>
      <c r="KVK176" s="2"/>
      <c r="KVL176" s="2"/>
      <c r="KVM176" s="2"/>
      <c r="KVN176" s="2"/>
      <c r="KVO176" s="2"/>
      <c r="KVP176" s="2"/>
      <c r="KVQ176" s="2"/>
      <c r="KVR176" s="2"/>
      <c r="KVS176" s="2"/>
      <c r="KVT176" s="2"/>
      <c r="KVU176" s="2"/>
      <c r="KVV176" s="2"/>
      <c r="KVW176" s="2"/>
      <c r="KVX176" s="2"/>
      <c r="KVY176" s="2"/>
      <c r="KVZ176" s="2"/>
      <c r="KWA176" s="2"/>
      <c r="KWB176" s="2"/>
      <c r="KWC176" s="2"/>
      <c r="KWD176" s="2"/>
      <c r="KWE176" s="2"/>
      <c r="KWF176" s="2"/>
      <c r="KWG176" s="2"/>
      <c r="KWH176" s="2"/>
      <c r="KWI176" s="2"/>
      <c r="KWJ176" s="2"/>
      <c r="KWK176" s="2"/>
      <c r="KWL176" s="2"/>
      <c r="KWM176" s="2"/>
      <c r="KWN176" s="2"/>
      <c r="KWO176" s="2"/>
      <c r="KWP176" s="2"/>
      <c r="KWQ176" s="2"/>
      <c r="KWR176" s="2"/>
      <c r="KWS176" s="2"/>
      <c r="KWT176" s="2"/>
      <c r="KWU176" s="2"/>
      <c r="KWV176" s="2"/>
      <c r="KWW176" s="2"/>
      <c r="KWX176" s="2"/>
      <c r="KWY176" s="2"/>
      <c r="KWZ176" s="2"/>
      <c r="KXA176" s="2"/>
      <c r="KXB176" s="2"/>
      <c r="KXC176" s="2"/>
      <c r="KXD176" s="2"/>
      <c r="KXE176" s="2"/>
      <c r="KXF176" s="2"/>
      <c r="KXG176" s="2"/>
      <c r="KXH176" s="2"/>
      <c r="KXI176" s="2"/>
      <c r="KXJ176" s="2"/>
      <c r="KXK176" s="2"/>
      <c r="KXL176" s="2"/>
      <c r="KXM176" s="2"/>
      <c r="KXN176" s="2"/>
      <c r="KXO176" s="2"/>
      <c r="KXP176" s="2"/>
      <c r="KXQ176" s="2"/>
      <c r="KXR176" s="2"/>
      <c r="KXS176" s="2"/>
      <c r="KXT176" s="2"/>
      <c r="KXU176" s="2"/>
      <c r="KXV176" s="2"/>
      <c r="KXW176" s="2"/>
      <c r="KXX176" s="2"/>
      <c r="KXY176" s="2"/>
      <c r="KXZ176" s="2"/>
      <c r="KYA176" s="2"/>
      <c r="KYB176" s="2"/>
      <c r="KYC176" s="2"/>
      <c r="KYD176" s="2"/>
      <c r="KYE176" s="2"/>
      <c r="KYF176" s="2"/>
      <c r="KYG176" s="2"/>
      <c r="KYH176" s="2"/>
      <c r="KYI176" s="2"/>
      <c r="KYJ176" s="2"/>
      <c r="KYK176" s="2"/>
      <c r="KYL176" s="2"/>
      <c r="KYM176" s="2"/>
      <c r="KYN176" s="2"/>
      <c r="KYO176" s="2"/>
      <c r="KYP176" s="2"/>
      <c r="KYQ176" s="2"/>
      <c r="KYR176" s="2"/>
      <c r="KYS176" s="2"/>
      <c r="KYT176" s="2"/>
      <c r="KYU176" s="2"/>
      <c r="KYV176" s="2"/>
      <c r="KYW176" s="2"/>
      <c r="KYX176" s="2"/>
      <c r="KYY176" s="2"/>
      <c r="KYZ176" s="2"/>
      <c r="KZA176" s="2"/>
      <c r="KZB176" s="2"/>
      <c r="KZC176" s="2"/>
      <c r="KZD176" s="2"/>
      <c r="KZE176" s="2"/>
      <c r="KZF176" s="2"/>
      <c r="KZG176" s="2"/>
      <c r="KZH176" s="2"/>
      <c r="KZI176" s="2"/>
      <c r="KZJ176" s="2"/>
      <c r="KZK176" s="2"/>
      <c r="KZL176" s="2"/>
      <c r="KZM176" s="2"/>
      <c r="KZN176" s="2"/>
      <c r="KZO176" s="2"/>
      <c r="KZP176" s="2"/>
      <c r="KZQ176" s="2"/>
      <c r="KZR176" s="2"/>
      <c r="KZS176" s="2"/>
      <c r="KZT176" s="2"/>
      <c r="KZU176" s="2"/>
      <c r="KZV176" s="2"/>
      <c r="KZW176" s="2"/>
      <c r="KZX176" s="2"/>
      <c r="KZY176" s="2"/>
      <c r="KZZ176" s="2"/>
      <c r="LAA176" s="2"/>
      <c r="LAB176" s="2"/>
      <c r="LAC176" s="2"/>
      <c r="LAD176" s="2"/>
      <c r="LAE176" s="2"/>
      <c r="LAF176" s="2"/>
      <c r="LAG176" s="2"/>
      <c r="LAH176" s="2"/>
      <c r="LAI176" s="2"/>
      <c r="LAJ176" s="2"/>
      <c r="LAK176" s="2"/>
      <c r="LAL176" s="2"/>
      <c r="LAM176" s="2"/>
      <c r="LAN176" s="2"/>
      <c r="LAO176" s="2"/>
      <c r="LAP176" s="2"/>
      <c r="LAQ176" s="2"/>
      <c r="LAR176" s="2"/>
      <c r="LAS176" s="2"/>
      <c r="LAT176" s="2"/>
      <c r="LAU176" s="2"/>
      <c r="LAV176" s="2"/>
      <c r="LAW176" s="2"/>
      <c r="LAX176" s="2"/>
      <c r="LAY176" s="2"/>
      <c r="LAZ176" s="2"/>
      <c r="LBA176" s="2"/>
      <c r="LBB176" s="2"/>
      <c r="LBC176" s="2"/>
      <c r="LBD176" s="2"/>
      <c r="LBE176" s="2"/>
      <c r="LBF176" s="2"/>
      <c r="LBG176" s="2"/>
      <c r="LBH176" s="2"/>
      <c r="LBI176" s="2"/>
      <c r="LBJ176" s="2"/>
      <c r="LBK176" s="2"/>
      <c r="LBL176" s="2"/>
      <c r="LBM176" s="2"/>
      <c r="LBN176" s="2"/>
      <c r="LBO176" s="2"/>
      <c r="LBP176" s="2"/>
      <c r="LBQ176" s="2"/>
      <c r="LBR176" s="2"/>
      <c r="LBS176" s="2"/>
      <c r="LBT176" s="2"/>
      <c r="LBU176" s="2"/>
      <c r="LBV176" s="2"/>
      <c r="LBW176" s="2"/>
      <c r="LBX176" s="2"/>
      <c r="LBY176" s="2"/>
      <c r="LBZ176" s="2"/>
      <c r="LCA176" s="2"/>
      <c r="LCB176" s="2"/>
      <c r="LCC176" s="2"/>
      <c r="LCD176" s="2"/>
      <c r="LCE176" s="2"/>
      <c r="LCF176" s="2"/>
      <c r="LCG176" s="2"/>
      <c r="LCH176" s="2"/>
      <c r="LCI176" s="2"/>
      <c r="LCJ176" s="2"/>
      <c r="LCK176" s="2"/>
      <c r="LCL176" s="2"/>
      <c r="LCM176" s="2"/>
      <c r="LCN176" s="2"/>
      <c r="LCO176" s="2"/>
      <c r="LCP176" s="2"/>
      <c r="LCQ176" s="2"/>
      <c r="LCR176" s="2"/>
      <c r="LCS176" s="2"/>
      <c r="LCT176" s="2"/>
      <c r="LCU176" s="2"/>
      <c r="LCV176" s="2"/>
      <c r="LCW176" s="2"/>
      <c r="LCX176" s="2"/>
      <c r="LCY176" s="2"/>
      <c r="LCZ176" s="2"/>
      <c r="LDA176" s="2"/>
      <c r="LDB176" s="2"/>
      <c r="LDC176" s="2"/>
      <c r="LDD176" s="2"/>
      <c r="LDE176" s="2"/>
      <c r="LDF176" s="2"/>
      <c r="LDG176" s="2"/>
      <c r="LDH176" s="2"/>
      <c r="LDI176" s="2"/>
      <c r="LDJ176" s="2"/>
      <c r="LDK176" s="2"/>
      <c r="LDL176" s="2"/>
      <c r="LDM176" s="2"/>
      <c r="LDN176" s="2"/>
      <c r="LDO176" s="2"/>
      <c r="LDP176" s="2"/>
      <c r="LDQ176" s="2"/>
      <c r="LDR176" s="2"/>
      <c r="LDS176" s="2"/>
      <c r="LDT176" s="2"/>
      <c r="LDU176" s="2"/>
      <c r="LDV176" s="2"/>
      <c r="LDW176" s="2"/>
      <c r="LDX176" s="2"/>
      <c r="LDY176" s="2"/>
      <c r="LDZ176" s="2"/>
      <c r="LEA176" s="2"/>
      <c r="LEB176" s="2"/>
      <c r="LEC176" s="2"/>
      <c r="LED176" s="2"/>
      <c r="LEE176" s="2"/>
      <c r="LEF176" s="2"/>
      <c r="LEG176" s="2"/>
      <c r="LEH176" s="2"/>
      <c r="LEI176" s="2"/>
      <c r="LEJ176" s="2"/>
      <c r="LEK176" s="2"/>
      <c r="LEL176" s="2"/>
      <c r="LEM176" s="2"/>
      <c r="LEN176" s="2"/>
      <c r="LEO176" s="2"/>
      <c r="LEP176" s="2"/>
      <c r="LEQ176" s="2"/>
      <c r="LER176" s="2"/>
      <c r="LES176" s="2"/>
      <c r="LET176" s="2"/>
      <c r="LEU176" s="2"/>
      <c r="LEV176" s="2"/>
      <c r="LEW176" s="2"/>
      <c r="LEX176" s="2"/>
      <c r="LEY176" s="2"/>
      <c r="LEZ176" s="2"/>
      <c r="LFA176" s="2"/>
      <c r="LFB176" s="2"/>
      <c r="LFC176" s="2"/>
      <c r="LFD176" s="2"/>
      <c r="LFE176" s="2"/>
      <c r="LFF176" s="2"/>
      <c r="LFG176" s="2"/>
      <c r="LFH176" s="2"/>
      <c r="LFI176" s="2"/>
      <c r="LFJ176" s="2"/>
      <c r="LFK176" s="2"/>
      <c r="LFL176" s="2"/>
      <c r="LFM176" s="2"/>
      <c r="LFN176" s="2"/>
      <c r="LFO176" s="2"/>
      <c r="LFP176" s="2"/>
      <c r="LFQ176" s="2"/>
      <c r="LFR176" s="2"/>
      <c r="LFS176" s="2"/>
      <c r="LFT176" s="2"/>
      <c r="LFU176" s="2"/>
      <c r="LFV176" s="2"/>
      <c r="LFW176" s="2"/>
      <c r="LFX176" s="2"/>
      <c r="LFY176" s="2"/>
      <c r="LFZ176" s="2"/>
      <c r="LGA176" s="2"/>
      <c r="LGB176" s="2"/>
      <c r="LGC176" s="2"/>
      <c r="LGD176" s="2"/>
      <c r="LGE176" s="2"/>
      <c r="LGF176" s="2"/>
      <c r="LGG176" s="2"/>
      <c r="LGH176" s="2"/>
      <c r="LGI176" s="2"/>
      <c r="LGJ176" s="2"/>
      <c r="LGK176" s="2"/>
      <c r="LGL176" s="2"/>
      <c r="LGM176" s="2"/>
      <c r="LGN176" s="2"/>
      <c r="LGO176" s="2"/>
      <c r="LGP176" s="2"/>
      <c r="LGQ176" s="2"/>
      <c r="LGR176" s="2"/>
      <c r="LGS176" s="2"/>
      <c r="LGT176" s="2"/>
      <c r="LGU176" s="2"/>
      <c r="LGV176" s="2"/>
      <c r="LGW176" s="2"/>
      <c r="LGX176" s="2"/>
      <c r="LGY176" s="2"/>
      <c r="LGZ176" s="2"/>
      <c r="LHA176" s="2"/>
      <c r="LHB176" s="2"/>
      <c r="LHC176" s="2"/>
      <c r="LHD176" s="2"/>
      <c r="LHE176" s="2"/>
      <c r="LHF176" s="2"/>
      <c r="LHG176" s="2"/>
      <c r="LHH176" s="2"/>
      <c r="LHI176" s="2"/>
      <c r="LHJ176" s="2"/>
      <c r="LHK176" s="2"/>
      <c r="LHL176" s="2"/>
      <c r="LHM176" s="2"/>
      <c r="LHN176" s="2"/>
      <c r="LHO176" s="2"/>
      <c r="LHP176" s="2"/>
      <c r="LHQ176" s="2"/>
      <c r="LHR176" s="2"/>
      <c r="LHS176" s="2"/>
      <c r="LHT176" s="2"/>
      <c r="LHU176" s="2"/>
      <c r="LHV176" s="2"/>
      <c r="LHW176" s="2"/>
      <c r="LHX176" s="2"/>
      <c r="LHY176" s="2"/>
      <c r="LHZ176" s="2"/>
      <c r="LIA176" s="2"/>
      <c r="LIB176" s="2"/>
      <c r="LIC176" s="2"/>
      <c r="LID176" s="2"/>
      <c r="LIE176" s="2"/>
      <c r="LIF176" s="2"/>
      <c r="LIG176" s="2"/>
      <c r="LIH176" s="2"/>
      <c r="LII176" s="2"/>
      <c r="LIJ176" s="2"/>
      <c r="LIK176" s="2"/>
      <c r="LIL176" s="2"/>
      <c r="LIM176" s="2"/>
      <c r="LIN176" s="2"/>
      <c r="LIO176" s="2"/>
      <c r="LIP176" s="2"/>
      <c r="LIQ176" s="2"/>
      <c r="LIR176" s="2"/>
      <c r="LIS176" s="2"/>
      <c r="LIT176" s="2"/>
      <c r="LIU176" s="2"/>
      <c r="LIV176" s="2"/>
      <c r="LIW176" s="2"/>
      <c r="LIX176" s="2"/>
      <c r="LIY176" s="2"/>
      <c r="LIZ176" s="2"/>
      <c r="LJA176" s="2"/>
      <c r="LJB176" s="2"/>
      <c r="LJC176" s="2"/>
      <c r="LJD176" s="2"/>
      <c r="LJE176" s="2"/>
      <c r="LJF176" s="2"/>
      <c r="LJG176" s="2"/>
      <c r="LJH176" s="2"/>
      <c r="LJI176" s="2"/>
      <c r="LJJ176" s="2"/>
      <c r="LJK176" s="2"/>
      <c r="LJL176" s="2"/>
      <c r="LJM176" s="2"/>
      <c r="LJN176" s="2"/>
      <c r="LJO176" s="2"/>
      <c r="LJP176" s="2"/>
      <c r="LJQ176" s="2"/>
      <c r="LJR176" s="2"/>
      <c r="LJS176" s="2"/>
      <c r="LJT176" s="2"/>
      <c r="LJU176" s="2"/>
      <c r="LJV176" s="2"/>
      <c r="LJW176" s="2"/>
      <c r="LJX176" s="2"/>
      <c r="LJY176" s="2"/>
      <c r="LJZ176" s="2"/>
      <c r="LKA176" s="2"/>
      <c r="LKB176" s="2"/>
      <c r="LKC176" s="2"/>
      <c r="LKD176" s="2"/>
      <c r="LKE176" s="2"/>
      <c r="LKF176" s="2"/>
      <c r="LKG176" s="2"/>
      <c r="LKH176" s="2"/>
      <c r="LKI176" s="2"/>
      <c r="LKJ176" s="2"/>
      <c r="LKK176" s="2"/>
      <c r="LKL176" s="2"/>
      <c r="LKM176" s="2"/>
      <c r="LKN176" s="2"/>
      <c r="LKO176" s="2"/>
      <c r="LKP176" s="2"/>
      <c r="LKQ176" s="2"/>
      <c r="LKR176" s="2"/>
      <c r="LKS176" s="2"/>
      <c r="LKT176" s="2"/>
      <c r="LKU176" s="2"/>
      <c r="LKV176" s="2"/>
      <c r="LKW176" s="2"/>
      <c r="LKX176" s="2"/>
      <c r="LKY176" s="2"/>
      <c r="LKZ176" s="2"/>
      <c r="LLA176" s="2"/>
      <c r="LLB176" s="2"/>
      <c r="LLC176" s="2"/>
      <c r="LLD176" s="2"/>
      <c r="LLE176" s="2"/>
      <c r="LLF176" s="2"/>
      <c r="LLG176" s="2"/>
      <c r="LLH176" s="2"/>
      <c r="LLI176" s="2"/>
      <c r="LLJ176" s="2"/>
      <c r="LLK176" s="2"/>
      <c r="LLL176" s="2"/>
      <c r="LLM176" s="2"/>
      <c r="LLN176" s="2"/>
      <c r="LLO176" s="2"/>
      <c r="LLP176" s="2"/>
      <c r="LLQ176" s="2"/>
      <c r="LLR176" s="2"/>
      <c r="LLS176" s="2"/>
      <c r="LLT176" s="2"/>
      <c r="LLU176" s="2"/>
      <c r="LLV176" s="2"/>
      <c r="LLW176" s="2"/>
      <c r="LLX176" s="2"/>
      <c r="LLY176" s="2"/>
      <c r="LLZ176" s="2"/>
      <c r="LMA176" s="2"/>
      <c r="LMB176" s="2"/>
      <c r="LMC176" s="2"/>
      <c r="LMD176" s="2"/>
      <c r="LME176" s="2"/>
      <c r="LMF176" s="2"/>
      <c r="LMG176" s="2"/>
      <c r="LMH176" s="2"/>
      <c r="LMI176" s="2"/>
      <c r="LMJ176" s="2"/>
      <c r="LMK176" s="2"/>
      <c r="LML176" s="2"/>
      <c r="LMM176" s="2"/>
      <c r="LMN176" s="2"/>
      <c r="LMO176" s="2"/>
      <c r="LMP176" s="2"/>
      <c r="LMQ176" s="2"/>
      <c r="LMR176" s="2"/>
      <c r="LMS176" s="2"/>
      <c r="LMT176" s="2"/>
      <c r="LMU176" s="2"/>
      <c r="LMV176" s="2"/>
      <c r="LMW176" s="2"/>
      <c r="LMX176" s="2"/>
      <c r="LMY176" s="2"/>
      <c r="LMZ176" s="2"/>
      <c r="LNA176" s="2"/>
      <c r="LNB176" s="2"/>
      <c r="LNC176" s="2"/>
      <c r="LND176" s="2"/>
      <c r="LNE176" s="2"/>
      <c r="LNF176" s="2"/>
      <c r="LNG176" s="2"/>
      <c r="LNH176" s="2"/>
      <c r="LNI176" s="2"/>
      <c r="LNJ176" s="2"/>
      <c r="LNK176" s="2"/>
      <c r="LNL176" s="2"/>
      <c r="LNM176" s="2"/>
      <c r="LNN176" s="2"/>
      <c r="LNO176" s="2"/>
      <c r="LNP176" s="2"/>
      <c r="LNQ176" s="2"/>
      <c r="LNR176" s="2"/>
      <c r="LNS176" s="2"/>
      <c r="LNT176" s="2"/>
      <c r="LNU176" s="2"/>
      <c r="LNV176" s="2"/>
      <c r="LNW176" s="2"/>
      <c r="LNX176" s="2"/>
      <c r="LNY176" s="2"/>
      <c r="LNZ176" s="2"/>
      <c r="LOA176" s="2"/>
      <c r="LOB176" s="2"/>
      <c r="LOC176" s="2"/>
      <c r="LOD176" s="2"/>
      <c r="LOE176" s="2"/>
      <c r="LOF176" s="2"/>
      <c r="LOG176" s="2"/>
      <c r="LOH176" s="2"/>
      <c r="LOI176" s="2"/>
      <c r="LOJ176" s="2"/>
      <c r="LOK176" s="2"/>
      <c r="LOL176" s="2"/>
      <c r="LOM176" s="2"/>
      <c r="LON176" s="2"/>
      <c r="LOO176" s="2"/>
      <c r="LOP176" s="2"/>
      <c r="LOQ176" s="2"/>
      <c r="LOR176" s="2"/>
      <c r="LOS176" s="2"/>
      <c r="LOT176" s="2"/>
      <c r="LOU176" s="2"/>
      <c r="LOV176" s="2"/>
      <c r="LOW176" s="2"/>
      <c r="LOX176" s="2"/>
      <c r="LOY176" s="2"/>
      <c r="LOZ176" s="2"/>
      <c r="LPA176" s="2"/>
      <c r="LPB176" s="2"/>
      <c r="LPC176" s="2"/>
      <c r="LPD176" s="2"/>
      <c r="LPE176" s="2"/>
      <c r="LPF176" s="2"/>
      <c r="LPG176" s="2"/>
      <c r="LPH176" s="2"/>
      <c r="LPI176" s="2"/>
      <c r="LPJ176" s="2"/>
      <c r="LPK176" s="2"/>
      <c r="LPL176" s="2"/>
      <c r="LPM176" s="2"/>
      <c r="LPN176" s="2"/>
      <c r="LPO176" s="2"/>
      <c r="LPP176" s="2"/>
      <c r="LPQ176" s="2"/>
      <c r="LPR176" s="2"/>
      <c r="LPS176" s="2"/>
      <c r="LPT176" s="2"/>
      <c r="LPU176" s="2"/>
      <c r="LPV176" s="2"/>
      <c r="LPW176" s="2"/>
      <c r="LPX176" s="2"/>
      <c r="LPY176" s="2"/>
      <c r="LPZ176" s="2"/>
      <c r="LQA176" s="2"/>
      <c r="LQB176" s="2"/>
      <c r="LQC176" s="2"/>
      <c r="LQD176" s="2"/>
      <c r="LQE176" s="2"/>
      <c r="LQF176" s="2"/>
      <c r="LQG176" s="2"/>
      <c r="LQH176" s="2"/>
      <c r="LQI176" s="2"/>
      <c r="LQJ176" s="2"/>
      <c r="LQK176" s="2"/>
      <c r="LQL176" s="2"/>
      <c r="LQM176" s="2"/>
      <c r="LQN176" s="2"/>
      <c r="LQO176" s="2"/>
      <c r="LQP176" s="2"/>
      <c r="LQQ176" s="2"/>
      <c r="LQR176" s="2"/>
      <c r="LQS176" s="2"/>
      <c r="LQT176" s="2"/>
      <c r="LQU176" s="2"/>
      <c r="LQV176" s="2"/>
      <c r="LQW176" s="2"/>
      <c r="LQX176" s="2"/>
      <c r="LQY176" s="2"/>
      <c r="LQZ176" s="2"/>
      <c r="LRA176" s="2"/>
      <c r="LRB176" s="2"/>
      <c r="LRC176" s="2"/>
      <c r="LRD176" s="2"/>
      <c r="LRE176" s="2"/>
      <c r="LRF176" s="2"/>
      <c r="LRG176" s="2"/>
      <c r="LRH176" s="2"/>
      <c r="LRI176" s="2"/>
      <c r="LRJ176" s="2"/>
      <c r="LRK176" s="2"/>
      <c r="LRL176" s="2"/>
      <c r="LRM176" s="2"/>
      <c r="LRN176" s="2"/>
      <c r="LRO176" s="2"/>
      <c r="LRP176" s="2"/>
      <c r="LRQ176" s="2"/>
      <c r="LRR176" s="2"/>
      <c r="LRS176" s="2"/>
      <c r="LRT176" s="2"/>
      <c r="LRU176" s="2"/>
      <c r="LRV176" s="2"/>
      <c r="LRW176" s="2"/>
      <c r="LRX176" s="2"/>
      <c r="LRY176" s="2"/>
      <c r="LRZ176" s="2"/>
      <c r="LSA176" s="2"/>
      <c r="LSB176" s="2"/>
      <c r="LSC176" s="2"/>
      <c r="LSD176" s="2"/>
      <c r="LSE176" s="2"/>
      <c r="LSF176" s="2"/>
      <c r="LSG176" s="2"/>
      <c r="LSH176" s="2"/>
      <c r="LSI176" s="2"/>
      <c r="LSJ176" s="2"/>
      <c r="LSK176" s="2"/>
      <c r="LSL176" s="2"/>
      <c r="LSM176" s="2"/>
      <c r="LSN176" s="2"/>
      <c r="LSO176" s="2"/>
      <c r="LSP176" s="2"/>
      <c r="LSQ176" s="2"/>
      <c r="LSR176" s="2"/>
      <c r="LSS176" s="2"/>
      <c r="LST176" s="2"/>
      <c r="LSU176" s="2"/>
      <c r="LSV176" s="2"/>
      <c r="LSW176" s="2"/>
      <c r="LSX176" s="2"/>
      <c r="LSY176" s="2"/>
      <c r="LSZ176" s="2"/>
      <c r="LTA176" s="2"/>
      <c r="LTB176" s="2"/>
      <c r="LTC176" s="2"/>
      <c r="LTD176" s="2"/>
      <c r="LTE176" s="2"/>
      <c r="LTF176" s="2"/>
      <c r="LTG176" s="2"/>
      <c r="LTH176" s="2"/>
      <c r="LTI176" s="2"/>
      <c r="LTJ176" s="2"/>
      <c r="LTK176" s="2"/>
      <c r="LTL176" s="2"/>
      <c r="LTM176" s="2"/>
      <c r="LTN176" s="2"/>
      <c r="LTO176" s="2"/>
      <c r="LTP176" s="2"/>
      <c r="LTQ176" s="2"/>
      <c r="LTR176" s="2"/>
      <c r="LTS176" s="2"/>
      <c r="LTT176" s="2"/>
      <c r="LTU176" s="2"/>
      <c r="LTV176" s="2"/>
      <c r="LTW176" s="2"/>
      <c r="LTX176" s="2"/>
      <c r="LTY176" s="2"/>
      <c r="LTZ176" s="2"/>
      <c r="LUA176" s="2"/>
      <c r="LUB176" s="2"/>
      <c r="LUC176" s="2"/>
      <c r="LUD176" s="2"/>
      <c r="LUE176" s="2"/>
      <c r="LUF176" s="2"/>
      <c r="LUG176" s="2"/>
      <c r="LUH176" s="2"/>
      <c r="LUI176" s="2"/>
      <c r="LUJ176" s="2"/>
      <c r="LUK176" s="2"/>
      <c r="LUL176" s="2"/>
      <c r="LUM176" s="2"/>
      <c r="LUN176" s="2"/>
      <c r="LUO176" s="2"/>
      <c r="LUP176" s="2"/>
      <c r="LUQ176" s="2"/>
      <c r="LUR176" s="2"/>
      <c r="LUS176" s="2"/>
      <c r="LUT176" s="2"/>
      <c r="LUU176" s="2"/>
      <c r="LUV176" s="2"/>
      <c r="LUW176" s="2"/>
      <c r="LUX176" s="2"/>
      <c r="LUY176" s="2"/>
      <c r="LUZ176" s="2"/>
      <c r="LVA176" s="2"/>
      <c r="LVB176" s="2"/>
      <c r="LVC176" s="2"/>
      <c r="LVD176" s="2"/>
      <c r="LVE176" s="2"/>
      <c r="LVF176" s="2"/>
      <c r="LVG176" s="2"/>
      <c r="LVH176" s="2"/>
      <c r="LVI176" s="2"/>
      <c r="LVJ176" s="2"/>
      <c r="LVK176" s="2"/>
      <c r="LVL176" s="2"/>
      <c r="LVM176" s="2"/>
      <c r="LVN176" s="2"/>
      <c r="LVO176" s="2"/>
      <c r="LVP176" s="2"/>
      <c r="LVQ176" s="2"/>
      <c r="LVR176" s="2"/>
      <c r="LVS176" s="2"/>
      <c r="LVT176" s="2"/>
      <c r="LVU176" s="2"/>
      <c r="LVV176" s="2"/>
      <c r="LVW176" s="2"/>
      <c r="LVX176" s="2"/>
      <c r="LVY176" s="2"/>
      <c r="LVZ176" s="2"/>
      <c r="LWA176" s="2"/>
      <c r="LWB176" s="2"/>
      <c r="LWC176" s="2"/>
      <c r="LWD176" s="2"/>
      <c r="LWE176" s="2"/>
      <c r="LWF176" s="2"/>
      <c r="LWG176" s="2"/>
      <c r="LWH176" s="2"/>
      <c r="LWI176" s="2"/>
      <c r="LWJ176" s="2"/>
      <c r="LWK176" s="2"/>
      <c r="LWL176" s="2"/>
      <c r="LWM176" s="2"/>
      <c r="LWN176" s="2"/>
      <c r="LWO176" s="2"/>
      <c r="LWP176" s="2"/>
      <c r="LWQ176" s="2"/>
      <c r="LWR176" s="2"/>
      <c r="LWS176" s="2"/>
      <c r="LWT176" s="2"/>
      <c r="LWU176" s="2"/>
      <c r="LWV176" s="2"/>
      <c r="LWW176" s="2"/>
      <c r="LWX176" s="2"/>
      <c r="LWY176" s="2"/>
      <c r="LWZ176" s="2"/>
      <c r="LXA176" s="2"/>
      <c r="LXB176" s="2"/>
      <c r="LXC176" s="2"/>
      <c r="LXD176" s="2"/>
      <c r="LXE176" s="2"/>
      <c r="LXF176" s="2"/>
      <c r="LXG176" s="2"/>
      <c r="LXH176" s="2"/>
      <c r="LXI176" s="2"/>
      <c r="LXJ176" s="2"/>
      <c r="LXK176" s="2"/>
      <c r="LXL176" s="2"/>
      <c r="LXM176" s="2"/>
      <c r="LXN176" s="2"/>
      <c r="LXO176" s="2"/>
      <c r="LXP176" s="2"/>
      <c r="LXQ176" s="2"/>
      <c r="LXR176" s="2"/>
      <c r="LXS176" s="2"/>
      <c r="LXT176" s="2"/>
      <c r="LXU176" s="2"/>
      <c r="LXV176" s="2"/>
      <c r="LXW176" s="2"/>
      <c r="LXX176" s="2"/>
      <c r="LXY176" s="2"/>
      <c r="LXZ176" s="2"/>
      <c r="LYA176" s="2"/>
      <c r="LYB176" s="2"/>
      <c r="LYC176" s="2"/>
      <c r="LYD176" s="2"/>
      <c r="LYE176" s="2"/>
      <c r="LYF176" s="2"/>
      <c r="LYG176" s="2"/>
      <c r="LYH176" s="2"/>
      <c r="LYI176" s="2"/>
      <c r="LYJ176" s="2"/>
      <c r="LYK176" s="2"/>
      <c r="LYL176" s="2"/>
      <c r="LYM176" s="2"/>
      <c r="LYN176" s="2"/>
      <c r="LYO176" s="2"/>
      <c r="LYP176" s="2"/>
      <c r="LYQ176" s="2"/>
      <c r="LYR176" s="2"/>
      <c r="LYS176" s="2"/>
      <c r="LYT176" s="2"/>
      <c r="LYU176" s="2"/>
      <c r="LYV176" s="2"/>
      <c r="LYW176" s="2"/>
      <c r="LYX176" s="2"/>
      <c r="LYY176" s="2"/>
      <c r="LYZ176" s="2"/>
      <c r="LZA176" s="2"/>
      <c r="LZB176" s="2"/>
      <c r="LZC176" s="2"/>
      <c r="LZD176" s="2"/>
      <c r="LZE176" s="2"/>
      <c r="LZF176" s="2"/>
      <c r="LZG176" s="2"/>
      <c r="LZH176" s="2"/>
      <c r="LZI176" s="2"/>
      <c r="LZJ176" s="2"/>
      <c r="LZK176" s="2"/>
      <c r="LZL176" s="2"/>
      <c r="LZM176" s="2"/>
      <c r="LZN176" s="2"/>
      <c r="LZO176" s="2"/>
      <c r="LZP176" s="2"/>
      <c r="LZQ176" s="2"/>
      <c r="LZR176" s="2"/>
      <c r="LZS176" s="2"/>
      <c r="LZT176" s="2"/>
      <c r="LZU176" s="2"/>
      <c r="LZV176" s="2"/>
      <c r="LZW176" s="2"/>
      <c r="LZX176" s="2"/>
      <c r="LZY176" s="2"/>
      <c r="LZZ176" s="2"/>
      <c r="MAA176" s="2"/>
      <c r="MAB176" s="2"/>
      <c r="MAC176" s="2"/>
      <c r="MAD176" s="2"/>
      <c r="MAE176" s="2"/>
      <c r="MAF176" s="2"/>
      <c r="MAG176" s="2"/>
      <c r="MAH176" s="2"/>
      <c r="MAI176" s="2"/>
      <c r="MAJ176" s="2"/>
      <c r="MAK176" s="2"/>
      <c r="MAL176" s="2"/>
      <c r="MAM176" s="2"/>
      <c r="MAN176" s="2"/>
      <c r="MAO176" s="2"/>
      <c r="MAP176" s="2"/>
      <c r="MAQ176" s="2"/>
      <c r="MAR176" s="2"/>
      <c r="MAS176" s="2"/>
      <c r="MAT176" s="2"/>
      <c r="MAU176" s="2"/>
      <c r="MAV176" s="2"/>
      <c r="MAW176" s="2"/>
      <c r="MAX176" s="2"/>
      <c r="MAY176" s="2"/>
      <c r="MAZ176" s="2"/>
      <c r="MBA176" s="2"/>
      <c r="MBB176" s="2"/>
      <c r="MBC176" s="2"/>
      <c r="MBD176" s="2"/>
      <c r="MBE176" s="2"/>
      <c r="MBF176" s="2"/>
      <c r="MBG176" s="2"/>
      <c r="MBH176" s="2"/>
      <c r="MBI176" s="2"/>
      <c r="MBJ176" s="2"/>
      <c r="MBK176" s="2"/>
      <c r="MBL176" s="2"/>
      <c r="MBM176" s="2"/>
      <c r="MBN176" s="2"/>
      <c r="MBO176" s="2"/>
      <c r="MBP176" s="2"/>
      <c r="MBQ176" s="2"/>
      <c r="MBR176" s="2"/>
      <c r="MBS176" s="2"/>
      <c r="MBT176" s="2"/>
      <c r="MBU176" s="2"/>
      <c r="MBV176" s="2"/>
      <c r="MBW176" s="2"/>
      <c r="MBX176" s="2"/>
      <c r="MBY176" s="2"/>
      <c r="MBZ176" s="2"/>
      <c r="MCA176" s="2"/>
      <c r="MCB176" s="2"/>
      <c r="MCC176" s="2"/>
      <c r="MCD176" s="2"/>
      <c r="MCE176" s="2"/>
      <c r="MCF176" s="2"/>
      <c r="MCG176" s="2"/>
      <c r="MCH176" s="2"/>
      <c r="MCI176" s="2"/>
      <c r="MCJ176" s="2"/>
      <c r="MCK176" s="2"/>
      <c r="MCL176" s="2"/>
      <c r="MCM176" s="2"/>
      <c r="MCN176" s="2"/>
      <c r="MCO176" s="2"/>
      <c r="MCP176" s="2"/>
      <c r="MCQ176" s="2"/>
      <c r="MCR176" s="2"/>
      <c r="MCS176" s="2"/>
      <c r="MCT176" s="2"/>
      <c r="MCU176" s="2"/>
      <c r="MCV176" s="2"/>
      <c r="MCW176" s="2"/>
      <c r="MCX176" s="2"/>
      <c r="MCY176" s="2"/>
      <c r="MCZ176" s="2"/>
      <c r="MDA176" s="2"/>
      <c r="MDB176" s="2"/>
      <c r="MDC176" s="2"/>
      <c r="MDD176" s="2"/>
      <c r="MDE176" s="2"/>
      <c r="MDF176" s="2"/>
      <c r="MDG176" s="2"/>
      <c r="MDH176" s="2"/>
      <c r="MDI176" s="2"/>
      <c r="MDJ176" s="2"/>
      <c r="MDK176" s="2"/>
      <c r="MDL176" s="2"/>
      <c r="MDM176" s="2"/>
      <c r="MDN176" s="2"/>
      <c r="MDO176" s="2"/>
      <c r="MDP176" s="2"/>
      <c r="MDQ176" s="2"/>
      <c r="MDR176" s="2"/>
      <c r="MDS176" s="2"/>
      <c r="MDT176" s="2"/>
      <c r="MDU176" s="2"/>
      <c r="MDV176" s="2"/>
      <c r="MDW176" s="2"/>
      <c r="MDX176" s="2"/>
      <c r="MDY176" s="2"/>
      <c r="MDZ176" s="2"/>
      <c r="MEA176" s="2"/>
      <c r="MEB176" s="2"/>
      <c r="MEC176" s="2"/>
      <c r="MED176" s="2"/>
      <c r="MEE176" s="2"/>
      <c r="MEF176" s="2"/>
      <c r="MEG176" s="2"/>
      <c r="MEH176" s="2"/>
      <c r="MEI176" s="2"/>
      <c r="MEJ176" s="2"/>
      <c r="MEK176" s="2"/>
      <c r="MEL176" s="2"/>
      <c r="MEM176" s="2"/>
      <c r="MEN176" s="2"/>
      <c r="MEO176" s="2"/>
      <c r="MEP176" s="2"/>
      <c r="MEQ176" s="2"/>
      <c r="MER176" s="2"/>
      <c r="MES176" s="2"/>
      <c r="MET176" s="2"/>
      <c r="MEU176" s="2"/>
      <c r="MEV176" s="2"/>
      <c r="MEW176" s="2"/>
      <c r="MEX176" s="2"/>
      <c r="MEY176" s="2"/>
      <c r="MEZ176" s="2"/>
      <c r="MFA176" s="2"/>
      <c r="MFB176" s="2"/>
      <c r="MFC176" s="2"/>
      <c r="MFD176" s="2"/>
      <c r="MFE176" s="2"/>
      <c r="MFF176" s="2"/>
      <c r="MFG176" s="2"/>
      <c r="MFH176" s="2"/>
      <c r="MFI176" s="2"/>
      <c r="MFJ176" s="2"/>
      <c r="MFK176" s="2"/>
      <c r="MFL176" s="2"/>
      <c r="MFM176" s="2"/>
      <c r="MFN176" s="2"/>
      <c r="MFO176" s="2"/>
      <c r="MFP176" s="2"/>
      <c r="MFQ176" s="2"/>
      <c r="MFR176" s="2"/>
      <c r="MFS176" s="2"/>
      <c r="MFT176" s="2"/>
      <c r="MFU176" s="2"/>
      <c r="MFV176" s="2"/>
      <c r="MFW176" s="2"/>
      <c r="MFX176" s="2"/>
      <c r="MFY176" s="2"/>
      <c r="MFZ176" s="2"/>
      <c r="MGA176" s="2"/>
      <c r="MGB176" s="2"/>
      <c r="MGC176" s="2"/>
      <c r="MGD176" s="2"/>
      <c r="MGE176" s="2"/>
      <c r="MGF176" s="2"/>
      <c r="MGG176" s="2"/>
      <c r="MGH176" s="2"/>
      <c r="MGI176" s="2"/>
      <c r="MGJ176" s="2"/>
      <c r="MGK176" s="2"/>
      <c r="MGL176" s="2"/>
      <c r="MGM176" s="2"/>
      <c r="MGN176" s="2"/>
      <c r="MGO176" s="2"/>
      <c r="MGP176" s="2"/>
      <c r="MGQ176" s="2"/>
      <c r="MGR176" s="2"/>
      <c r="MGS176" s="2"/>
      <c r="MGT176" s="2"/>
      <c r="MGU176" s="2"/>
      <c r="MGV176" s="2"/>
      <c r="MGW176" s="2"/>
      <c r="MGX176" s="2"/>
      <c r="MGY176" s="2"/>
      <c r="MGZ176" s="2"/>
      <c r="MHA176" s="2"/>
      <c r="MHB176" s="2"/>
      <c r="MHC176" s="2"/>
      <c r="MHD176" s="2"/>
      <c r="MHE176" s="2"/>
      <c r="MHF176" s="2"/>
      <c r="MHG176" s="2"/>
      <c r="MHH176" s="2"/>
      <c r="MHI176" s="2"/>
      <c r="MHJ176" s="2"/>
      <c r="MHK176" s="2"/>
      <c r="MHL176" s="2"/>
      <c r="MHM176" s="2"/>
      <c r="MHN176" s="2"/>
      <c r="MHO176" s="2"/>
      <c r="MHP176" s="2"/>
      <c r="MHQ176" s="2"/>
      <c r="MHR176" s="2"/>
      <c r="MHS176" s="2"/>
      <c r="MHT176" s="2"/>
      <c r="MHU176" s="2"/>
      <c r="MHV176" s="2"/>
      <c r="MHW176" s="2"/>
      <c r="MHX176" s="2"/>
      <c r="MHY176" s="2"/>
      <c r="MHZ176" s="2"/>
      <c r="MIA176" s="2"/>
      <c r="MIB176" s="2"/>
      <c r="MIC176" s="2"/>
      <c r="MID176" s="2"/>
      <c r="MIE176" s="2"/>
      <c r="MIF176" s="2"/>
      <c r="MIG176" s="2"/>
      <c r="MIH176" s="2"/>
      <c r="MII176" s="2"/>
      <c r="MIJ176" s="2"/>
      <c r="MIK176" s="2"/>
      <c r="MIL176" s="2"/>
      <c r="MIM176" s="2"/>
      <c r="MIN176" s="2"/>
      <c r="MIO176" s="2"/>
      <c r="MIP176" s="2"/>
      <c r="MIQ176" s="2"/>
      <c r="MIR176" s="2"/>
      <c r="MIS176" s="2"/>
      <c r="MIT176" s="2"/>
      <c r="MIU176" s="2"/>
      <c r="MIV176" s="2"/>
      <c r="MIW176" s="2"/>
      <c r="MIX176" s="2"/>
      <c r="MIY176" s="2"/>
      <c r="MIZ176" s="2"/>
      <c r="MJA176" s="2"/>
      <c r="MJB176" s="2"/>
      <c r="MJC176" s="2"/>
      <c r="MJD176" s="2"/>
      <c r="MJE176" s="2"/>
      <c r="MJF176" s="2"/>
      <c r="MJG176" s="2"/>
      <c r="MJH176" s="2"/>
      <c r="MJI176" s="2"/>
      <c r="MJJ176" s="2"/>
      <c r="MJK176" s="2"/>
      <c r="MJL176" s="2"/>
      <c r="MJM176" s="2"/>
      <c r="MJN176" s="2"/>
      <c r="MJO176" s="2"/>
      <c r="MJP176" s="2"/>
      <c r="MJQ176" s="2"/>
      <c r="MJR176" s="2"/>
      <c r="MJS176" s="2"/>
      <c r="MJT176" s="2"/>
      <c r="MJU176" s="2"/>
      <c r="MJV176" s="2"/>
      <c r="MJW176" s="2"/>
      <c r="MJX176" s="2"/>
      <c r="MJY176" s="2"/>
      <c r="MJZ176" s="2"/>
      <c r="MKA176" s="2"/>
      <c r="MKB176" s="2"/>
      <c r="MKC176" s="2"/>
      <c r="MKD176" s="2"/>
      <c r="MKE176" s="2"/>
      <c r="MKF176" s="2"/>
      <c r="MKG176" s="2"/>
      <c r="MKH176" s="2"/>
      <c r="MKI176" s="2"/>
      <c r="MKJ176" s="2"/>
      <c r="MKK176" s="2"/>
      <c r="MKL176" s="2"/>
      <c r="MKM176" s="2"/>
      <c r="MKN176" s="2"/>
      <c r="MKO176" s="2"/>
      <c r="MKP176" s="2"/>
      <c r="MKQ176" s="2"/>
      <c r="MKR176" s="2"/>
      <c r="MKS176" s="2"/>
      <c r="MKT176" s="2"/>
      <c r="MKU176" s="2"/>
      <c r="MKV176" s="2"/>
      <c r="MKW176" s="2"/>
      <c r="MKX176" s="2"/>
      <c r="MKY176" s="2"/>
      <c r="MKZ176" s="2"/>
      <c r="MLA176" s="2"/>
      <c r="MLB176" s="2"/>
      <c r="MLC176" s="2"/>
      <c r="MLD176" s="2"/>
      <c r="MLE176" s="2"/>
      <c r="MLF176" s="2"/>
      <c r="MLG176" s="2"/>
      <c r="MLH176" s="2"/>
      <c r="MLI176" s="2"/>
      <c r="MLJ176" s="2"/>
      <c r="MLK176" s="2"/>
      <c r="MLL176" s="2"/>
      <c r="MLM176" s="2"/>
      <c r="MLN176" s="2"/>
      <c r="MLO176" s="2"/>
      <c r="MLP176" s="2"/>
      <c r="MLQ176" s="2"/>
      <c r="MLR176" s="2"/>
      <c r="MLS176" s="2"/>
      <c r="MLT176" s="2"/>
      <c r="MLU176" s="2"/>
      <c r="MLV176" s="2"/>
      <c r="MLW176" s="2"/>
      <c r="MLX176" s="2"/>
      <c r="MLY176" s="2"/>
      <c r="MLZ176" s="2"/>
      <c r="MMA176" s="2"/>
      <c r="MMB176" s="2"/>
      <c r="MMC176" s="2"/>
      <c r="MMD176" s="2"/>
      <c r="MME176" s="2"/>
      <c r="MMF176" s="2"/>
      <c r="MMG176" s="2"/>
      <c r="MMH176" s="2"/>
      <c r="MMI176" s="2"/>
      <c r="MMJ176" s="2"/>
      <c r="MMK176" s="2"/>
      <c r="MML176" s="2"/>
      <c r="MMM176" s="2"/>
      <c r="MMN176" s="2"/>
      <c r="MMO176" s="2"/>
      <c r="MMP176" s="2"/>
      <c r="MMQ176" s="2"/>
      <c r="MMR176" s="2"/>
      <c r="MMS176" s="2"/>
      <c r="MMT176" s="2"/>
      <c r="MMU176" s="2"/>
      <c r="MMV176" s="2"/>
      <c r="MMW176" s="2"/>
      <c r="MMX176" s="2"/>
      <c r="MMY176" s="2"/>
      <c r="MMZ176" s="2"/>
      <c r="MNA176" s="2"/>
      <c r="MNB176" s="2"/>
      <c r="MNC176" s="2"/>
      <c r="MND176" s="2"/>
      <c r="MNE176" s="2"/>
      <c r="MNF176" s="2"/>
      <c r="MNG176" s="2"/>
      <c r="MNH176" s="2"/>
      <c r="MNI176" s="2"/>
      <c r="MNJ176" s="2"/>
      <c r="MNK176" s="2"/>
      <c r="MNL176" s="2"/>
      <c r="MNM176" s="2"/>
      <c r="MNN176" s="2"/>
      <c r="MNO176" s="2"/>
      <c r="MNP176" s="2"/>
      <c r="MNQ176" s="2"/>
      <c r="MNR176" s="2"/>
      <c r="MNS176" s="2"/>
      <c r="MNT176" s="2"/>
      <c r="MNU176" s="2"/>
      <c r="MNV176" s="2"/>
      <c r="MNW176" s="2"/>
      <c r="MNX176" s="2"/>
      <c r="MNY176" s="2"/>
      <c r="MNZ176" s="2"/>
      <c r="MOA176" s="2"/>
      <c r="MOB176" s="2"/>
      <c r="MOC176" s="2"/>
      <c r="MOD176" s="2"/>
      <c r="MOE176" s="2"/>
      <c r="MOF176" s="2"/>
      <c r="MOG176" s="2"/>
      <c r="MOH176" s="2"/>
      <c r="MOI176" s="2"/>
      <c r="MOJ176" s="2"/>
      <c r="MOK176" s="2"/>
      <c r="MOL176" s="2"/>
      <c r="MOM176" s="2"/>
      <c r="MON176" s="2"/>
      <c r="MOO176" s="2"/>
      <c r="MOP176" s="2"/>
      <c r="MOQ176" s="2"/>
      <c r="MOR176" s="2"/>
      <c r="MOS176" s="2"/>
      <c r="MOT176" s="2"/>
      <c r="MOU176" s="2"/>
      <c r="MOV176" s="2"/>
      <c r="MOW176" s="2"/>
      <c r="MOX176" s="2"/>
      <c r="MOY176" s="2"/>
      <c r="MOZ176" s="2"/>
      <c r="MPA176" s="2"/>
      <c r="MPB176" s="2"/>
      <c r="MPC176" s="2"/>
      <c r="MPD176" s="2"/>
      <c r="MPE176" s="2"/>
      <c r="MPF176" s="2"/>
      <c r="MPG176" s="2"/>
      <c r="MPH176" s="2"/>
      <c r="MPI176" s="2"/>
      <c r="MPJ176" s="2"/>
      <c r="MPK176" s="2"/>
      <c r="MPL176" s="2"/>
      <c r="MPM176" s="2"/>
      <c r="MPN176" s="2"/>
      <c r="MPO176" s="2"/>
      <c r="MPP176" s="2"/>
      <c r="MPQ176" s="2"/>
      <c r="MPR176" s="2"/>
      <c r="MPS176" s="2"/>
      <c r="MPT176" s="2"/>
      <c r="MPU176" s="2"/>
      <c r="MPV176" s="2"/>
      <c r="MPW176" s="2"/>
      <c r="MPX176" s="2"/>
      <c r="MPY176" s="2"/>
      <c r="MPZ176" s="2"/>
      <c r="MQA176" s="2"/>
      <c r="MQB176" s="2"/>
      <c r="MQC176" s="2"/>
      <c r="MQD176" s="2"/>
      <c r="MQE176" s="2"/>
      <c r="MQF176" s="2"/>
      <c r="MQG176" s="2"/>
      <c r="MQH176" s="2"/>
      <c r="MQI176" s="2"/>
      <c r="MQJ176" s="2"/>
      <c r="MQK176" s="2"/>
      <c r="MQL176" s="2"/>
      <c r="MQM176" s="2"/>
      <c r="MQN176" s="2"/>
      <c r="MQO176" s="2"/>
      <c r="MQP176" s="2"/>
      <c r="MQQ176" s="2"/>
      <c r="MQR176" s="2"/>
      <c r="MQS176" s="2"/>
      <c r="MQT176" s="2"/>
      <c r="MQU176" s="2"/>
      <c r="MQV176" s="2"/>
      <c r="MQW176" s="2"/>
      <c r="MQX176" s="2"/>
      <c r="MQY176" s="2"/>
      <c r="MQZ176" s="2"/>
      <c r="MRA176" s="2"/>
      <c r="MRB176" s="2"/>
      <c r="MRC176" s="2"/>
      <c r="MRD176" s="2"/>
      <c r="MRE176" s="2"/>
      <c r="MRF176" s="2"/>
      <c r="MRG176" s="2"/>
      <c r="MRH176" s="2"/>
      <c r="MRI176" s="2"/>
      <c r="MRJ176" s="2"/>
      <c r="MRK176" s="2"/>
      <c r="MRL176" s="2"/>
      <c r="MRM176" s="2"/>
      <c r="MRN176" s="2"/>
      <c r="MRO176" s="2"/>
      <c r="MRP176" s="2"/>
      <c r="MRQ176" s="2"/>
      <c r="MRR176" s="2"/>
      <c r="MRS176" s="2"/>
      <c r="MRT176" s="2"/>
      <c r="MRU176" s="2"/>
      <c r="MRV176" s="2"/>
      <c r="MRW176" s="2"/>
      <c r="MRX176" s="2"/>
      <c r="MRY176" s="2"/>
      <c r="MRZ176" s="2"/>
      <c r="MSA176" s="2"/>
      <c r="MSB176" s="2"/>
      <c r="MSC176" s="2"/>
      <c r="MSD176" s="2"/>
      <c r="MSE176" s="2"/>
      <c r="MSF176" s="2"/>
      <c r="MSG176" s="2"/>
      <c r="MSH176" s="2"/>
      <c r="MSI176" s="2"/>
      <c r="MSJ176" s="2"/>
      <c r="MSK176" s="2"/>
      <c r="MSL176" s="2"/>
      <c r="MSM176" s="2"/>
      <c r="MSN176" s="2"/>
      <c r="MSO176" s="2"/>
      <c r="MSP176" s="2"/>
      <c r="MSQ176" s="2"/>
      <c r="MSR176" s="2"/>
      <c r="MSS176" s="2"/>
      <c r="MST176" s="2"/>
      <c r="MSU176" s="2"/>
      <c r="MSV176" s="2"/>
      <c r="MSW176" s="2"/>
      <c r="MSX176" s="2"/>
      <c r="MSY176" s="2"/>
      <c r="MSZ176" s="2"/>
      <c r="MTA176" s="2"/>
      <c r="MTB176" s="2"/>
      <c r="MTC176" s="2"/>
      <c r="MTD176" s="2"/>
      <c r="MTE176" s="2"/>
      <c r="MTF176" s="2"/>
      <c r="MTG176" s="2"/>
      <c r="MTH176" s="2"/>
      <c r="MTI176" s="2"/>
      <c r="MTJ176" s="2"/>
      <c r="MTK176" s="2"/>
      <c r="MTL176" s="2"/>
      <c r="MTM176" s="2"/>
      <c r="MTN176" s="2"/>
      <c r="MTO176" s="2"/>
      <c r="MTP176" s="2"/>
      <c r="MTQ176" s="2"/>
      <c r="MTR176" s="2"/>
      <c r="MTS176" s="2"/>
      <c r="MTT176" s="2"/>
      <c r="MTU176" s="2"/>
      <c r="MTV176" s="2"/>
      <c r="MTW176" s="2"/>
      <c r="MTX176" s="2"/>
      <c r="MTY176" s="2"/>
      <c r="MTZ176" s="2"/>
      <c r="MUA176" s="2"/>
      <c r="MUB176" s="2"/>
      <c r="MUC176" s="2"/>
      <c r="MUD176" s="2"/>
      <c r="MUE176" s="2"/>
      <c r="MUF176" s="2"/>
      <c r="MUG176" s="2"/>
      <c r="MUH176" s="2"/>
      <c r="MUI176" s="2"/>
      <c r="MUJ176" s="2"/>
      <c r="MUK176" s="2"/>
      <c r="MUL176" s="2"/>
      <c r="MUM176" s="2"/>
      <c r="MUN176" s="2"/>
      <c r="MUO176" s="2"/>
      <c r="MUP176" s="2"/>
      <c r="MUQ176" s="2"/>
      <c r="MUR176" s="2"/>
      <c r="MUS176" s="2"/>
      <c r="MUT176" s="2"/>
      <c r="MUU176" s="2"/>
      <c r="MUV176" s="2"/>
      <c r="MUW176" s="2"/>
      <c r="MUX176" s="2"/>
      <c r="MUY176" s="2"/>
      <c r="MUZ176" s="2"/>
      <c r="MVA176" s="2"/>
      <c r="MVB176" s="2"/>
      <c r="MVC176" s="2"/>
      <c r="MVD176" s="2"/>
      <c r="MVE176" s="2"/>
      <c r="MVF176" s="2"/>
      <c r="MVG176" s="2"/>
      <c r="MVH176" s="2"/>
      <c r="MVI176" s="2"/>
      <c r="MVJ176" s="2"/>
      <c r="MVK176" s="2"/>
      <c r="MVL176" s="2"/>
      <c r="MVM176" s="2"/>
      <c r="MVN176" s="2"/>
      <c r="MVO176" s="2"/>
      <c r="MVP176" s="2"/>
      <c r="MVQ176" s="2"/>
      <c r="MVR176" s="2"/>
      <c r="MVS176" s="2"/>
      <c r="MVT176" s="2"/>
      <c r="MVU176" s="2"/>
      <c r="MVV176" s="2"/>
      <c r="MVW176" s="2"/>
      <c r="MVX176" s="2"/>
      <c r="MVY176" s="2"/>
      <c r="MVZ176" s="2"/>
      <c r="MWA176" s="2"/>
      <c r="MWB176" s="2"/>
      <c r="MWC176" s="2"/>
      <c r="MWD176" s="2"/>
      <c r="MWE176" s="2"/>
      <c r="MWF176" s="2"/>
      <c r="MWG176" s="2"/>
      <c r="MWH176" s="2"/>
      <c r="MWI176" s="2"/>
      <c r="MWJ176" s="2"/>
      <c r="MWK176" s="2"/>
      <c r="MWL176" s="2"/>
      <c r="MWM176" s="2"/>
      <c r="MWN176" s="2"/>
      <c r="MWO176" s="2"/>
      <c r="MWP176" s="2"/>
      <c r="MWQ176" s="2"/>
      <c r="MWR176" s="2"/>
      <c r="MWS176" s="2"/>
      <c r="MWT176" s="2"/>
      <c r="MWU176" s="2"/>
      <c r="MWV176" s="2"/>
      <c r="MWW176" s="2"/>
      <c r="MWX176" s="2"/>
      <c r="MWY176" s="2"/>
      <c r="MWZ176" s="2"/>
      <c r="MXA176" s="2"/>
      <c r="MXB176" s="2"/>
      <c r="MXC176" s="2"/>
      <c r="MXD176" s="2"/>
      <c r="MXE176" s="2"/>
      <c r="MXF176" s="2"/>
      <c r="MXG176" s="2"/>
      <c r="MXH176" s="2"/>
      <c r="MXI176" s="2"/>
      <c r="MXJ176" s="2"/>
      <c r="MXK176" s="2"/>
      <c r="MXL176" s="2"/>
      <c r="MXM176" s="2"/>
      <c r="MXN176" s="2"/>
      <c r="MXO176" s="2"/>
      <c r="MXP176" s="2"/>
      <c r="MXQ176" s="2"/>
      <c r="MXR176" s="2"/>
      <c r="MXS176" s="2"/>
      <c r="MXT176" s="2"/>
      <c r="MXU176" s="2"/>
      <c r="MXV176" s="2"/>
      <c r="MXW176" s="2"/>
      <c r="MXX176" s="2"/>
      <c r="MXY176" s="2"/>
      <c r="MXZ176" s="2"/>
      <c r="MYA176" s="2"/>
      <c r="MYB176" s="2"/>
      <c r="MYC176" s="2"/>
      <c r="MYD176" s="2"/>
      <c r="MYE176" s="2"/>
      <c r="MYF176" s="2"/>
      <c r="MYG176" s="2"/>
      <c r="MYH176" s="2"/>
      <c r="MYI176" s="2"/>
      <c r="MYJ176" s="2"/>
      <c r="MYK176" s="2"/>
      <c r="MYL176" s="2"/>
      <c r="MYM176" s="2"/>
      <c r="MYN176" s="2"/>
      <c r="MYO176" s="2"/>
      <c r="MYP176" s="2"/>
      <c r="MYQ176" s="2"/>
      <c r="MYR176" s="2"/>
      <c r="MYS176" s="2"/>
      <c r="MYT176" s="2"/>
      <c r="MYU176" s="2"/>
      <c r="MYV176" s="2"/>
      <c r="MYW176" s="2"/>
      <c r="MYX176" s="2"/>
      <c r="MYY176" s="2"/>
      <c r="MYZ176" s="2"/>
      <c r="MZA176" s="2"/>
      <c r="MZB176" s="2"/>
      <c r="MZC176" s="2"/>
      <c r="MZD176" s="2"/>
      <c r="MZE176" s="2"/>
      <c r="MZF176" s="2"/>
      <c r="MZG176" s="2"/>
      <c r="MZH176" s="2"/>
      <c r="MZI176" s="2"/>
      <c r="MZJ176" s="2"/>
      <c r="MZK176" s="2"/>
      <c r="MZL176" s="2"/>
      <c r="MZM176" s="2"/>
      <c r="MZN176" s="2"/>
      <c r="MZO176" s="2"/>
      <c r="MZP176" s="2"/>
      <c r="MZQ176" s="2"/>
      <c r="MZR176" s="2"/>
      <c r="MZS176" s="2"/>
      <c r="MZT176" s="2"/>
      <c r="MZU176" s="2"/>
      <c r="MZV176" s="2"/>
      <c r="MZW176" s="2"/>
      <c r="MZX176" s="2"/>
      <c r="MZY176" s="2"/>
      <c r="MZZ176" s="2"/>
      <c r="NAA176" s="2"/>
      <c r="NAB176" s="2"/>
      <c r="NAC176" s="2"/>
      <c r="NAD176" s="2"/>
      <c r="NAE176" s="2"/>
      <c r="NAF176" s="2"/>
      <c r="NAG176" s="2"/>
      <c r="NAH176" s="2"/>
      <c r="NAI176" s="2"/>
      <c r="NAJ176" s="2"/>
      <c r="NAK176" s="2"/>
      <c r="NAL176" s="2"/>
      <c r="NAM176" s="2"/>
      <c r="NAN176" s="2"/>
      <c r="NAO176" s="2"/>
      <c r="NAP176" s="2"/>
      <c r="NAQ176" s="2"/>
      <c r="NAR176" s="2"/>
      <c r="NAS176" s="2"/>
      <c r="NAT176" s="2"/>
      <c r="NAU176" s="2"/>
      <c r="NAV176" s="2"/>
      <c r="NAW176" s="2"/>
      <c r="NAX176" s="2"/>
      <c r="NAY176" s="2"/>
      <c r="NAZ176" s="2"/>
      <c r="NBA176" s="2"/>
      <c r="NBB176" s="2"/>
      <c r="NBC176" s="2"/>
      <c r="NBD176" s="2"/>
      <c r="NBE176" s="2"/>
      <c r="NBF176" s="2"/>
      <c r="NBG176" s="2"/>
      <c r="NBH176" s="2"/>
      <c r="NBI176" s="2"/>
      <c r="NBJ176" s="2"/>
      <c r="NBK176" s="2"/>
      <c r="NBL176" s="2"/>
      <c r="NBM176" s="2"/>
      <c r="NBN176" s="2"/>
      <c r="NBO176" s="2"/>
      <c r="NBP176" s="2"/>
      <c r="NBQ176" s="2"/>
      <c r="NBR176" s="2"/>
      <c r="NBS176" s="2"/>
      <c r="NBT176" s="2"/>
      <c r="NBU176" s="2"/>
      <c r="NBV176" s="2"/>
      <c r="NBW176" s="2"/>
      <c r="NBX176" s="2"/>
      <c r="NBY176" s="2"/>
      <c r="NBZ176" s="2"/>
      <c r="NCA176" s="2"/>
      <c r="NCB176" s="2"/>
      <c r="NCC176" s="2"/>
      <c r="NCD176" s="2"/>
      <c r="NCE176" s="2"/>
      <c r="NCF176" s="2"/>
      <c r="NCG176" s="2"/>
      <c r="NCH176" s="2"/>
      <c r="NCI176" s="2"/>
      <c r="NCJ176" s="2"/>
      <c r="NCK176" s="2"/>
      <c r="NCL176" s="2"/>
      <c r="NCM176" s="2"/>
      <c r="NCN176" s="2"/>
      <c r="NCO176" s="2"/>
      <c r="NCP176" s="2"/>
      <c r="NCQ176" s="2"/>
      <c r="NCR176" s="2"/>
      <c r="NCS176" s="2"/>
      <c r="NCT176" s="2"/>
      <c r="NCU176" s="2"/>
      <c r="NCV176" s="2"/>
      <c r="NCW176" s="2"/>
      <c r="NCX176" s="2"/>
      <c r="NCY176" s="2"/>
      <c r="NCZ176" s="2"/>
      <c r="NDA176" s="2"/>
      <c r="NDB176" s="2"/>
      <c r="NDC176" s="2"/>
      <c r="NDD176" s="2"/>
      <c r="NDE176" s="2"/>
      <c r="NDF176" s="2"/>
      <c r="NDG176" s="2"/>
      <c r="NDH176" s="2"/>
      <c r="NDI176" s="2"/>
      <c r="NDJ176" s="2"/>
      <c r="NDK176" s="2"/>
      <c r="NDL176" s="2"/>
      <c r="NDM176" s="2"/>
      <c r="NDN176" s="2"/>
      <c r="NDO176" s="2"/>
      <c r="NDP176" s="2"/>
      <c r="NDQ176" s="2"/>
      <c r="NDR176" s="2"/>
      <c r="NDS176" s="2"/>
      <c r="NDT176" s="2"/>
      <c r="NDU176" s="2"/>
      <c r="NDV176" s="2"/>
      <c r="NDW176" s="2"/>
      <c r="NDX176" s="2"/>
      <c r="NDY176" s="2"/>
      <c r="NDZ176" s="2"/>
      <c r="NEA176" s="2"/>
      <c r="NEB176" s="2"/>
      <c r="NEC176" s="2"/>
      <c r="NED176" s="2"/>
      <c r="NEE176" s="2"/>
      <c r="NEF176" s="2"/>
      <c r="NEG176" s="2"/>
      <c r="NEH176" s="2"/>
      <c r="NEI176" s="2"/>
      <c r="NEJ176" s="2"/>
      <c r="NEK176" s="2"/>
      <c r="NEL176" s="2"/>
      <c r="NEM176" s="2"/>
      <c r="NEN176" s="2"/>
      <c r="NEO176" s="2"/>
      <c r="NEP176" s="2"/>
      <c r="NEQ176" s="2"/>
      <c r="NER176" s="2"/>
      <c r="NES176" s="2"/>
      <c r="NET176" s="2"/>
      <c r="NEU176" s="2"/>
      <c r="NEV176" s="2"/>
      <c r="NEW176" s="2"/>
      <c r="NEX176" s="2"/>
      <c r="NEY176" s="2"/>
      <c r="NEZ176" s="2"/>
      <c r="NFA176" s="2"/>
      <c r="NFB176" s="2"/>
      <c r="NFC176" s="2"/>
      <c r="NFD176" s="2"/>
      <c r="NFE176" s="2"/>
      <c r="NFF176" s="2"/>
      <c r="NFG176" s="2"/>
      <c r="NFH176" s="2"/>
      <c r="NFI176" s="2"/>
      <c r="NFJ176" s="2"/>
      <c r="NFK176" s="2"/>
      <c r="NFL176" s="2"/>
      <c r="NFM176" s="2"/>
      <c r="NFN176" s="2"/>
      <c r="NFO176" s="2"/>
      <c r="NFP176" s="2"/>
      <c r="NFQ176" s="2"/>
      <c r="NFR176" s="2"/>
      <c r="NFS176" s="2"/>
      <c r="NFT176" s="2"/>
      <c r="NFU176" s="2"/>
      <c r="NFV176" s="2"/>
      <c r="NFW176" s="2"/>
      <c r="NFX176" s="2"/>
      <c r="NFY176" s="2"/>
      <c r="NFZ176" s="2"/>
      <c r="NGA176" s="2"/>
      <c r="NGB176" s="2"/>
      <c r="NGC176" s="2"/>
      <c r="NGD176" s="2"/>
      <c r="NGE176" s="2"/>
      <c r="NGF176" s="2"/>
      <c r="NGG176" s="2"/>
      <c r="NGH176" s="2"/>
      <c r="NGI176" s="2"/>
      <c r="NGJ176" s="2"/>
      <c r="NGK176" s="2"/>
      <c r="NGL176" s="2"/>
      <c r="NGM176" s="2"/>
      <c r="NGN176" s="2"/>
      <c r="NGO176" s="2"/>
      <c r="NGP176" s="2"/>
      <c r="NGQ176" s="2"/>
      <c r="NGR176" s="2"/>
      <c r="NGS176" s="2"/>
      <c r="NGT176" s="2"/>
      <c r="NGU176" s="2"/>
      <c r="NGV176" s="2"/>
      <c r="NGW176" s="2"/>
      <c r="NGX176" s="2"/>
      <c r="NGY176" s="2"/>
      <c r="NGZ176" s="2"/>
      <c r="NHA176" s="2"/>
      <c r="NHB176" s="2"/>
      <c r="NHC176" s="2"/>
      <c r="NHD176" s="2"/>
      <c r="NHE176" s="2"/>
      <c r="NHF176" s="2"/>
      <c r="NHG176" s="2"/>
      <c r="NHH176" s="2"/>
      <c r="NHI176" s="2"/>
      <c r="NHJ176" s="2"/>
      <c r="NHK176" s="2"/>
      <c r="NHL176" s="2"/>
      <c r="NHM176" s="2"/>
      <c r="NHN176" s="2"/>
      <c r="NHO176" s="2"/>
      <c r="NHP176" s="2"/>
      <c r="NHQ176" s="2"/>
      <c r="NHR176" s="2"/>
      <c r="NHS176" s="2"/>
      <c r="NHT176" s="2"/>
      <c r="NHU176" s="2"/>
      <c r="NHV176" s="2"/>
      <c r="NHW176" s="2"/>
      <c r="NHX176" s="2"/>
      <c r="NHY176" s="2"/>
      <c r="NHZ176" s="2"/>
      <c r="NIA176" s="2"/>
      <c r="NIB176" s="2"/>
      <c r="NIC176" s="2"/>
      <c r="NID176" s="2"/>
      <c r="NIE176" s="2"/>
      <c r="NIF176" s="2"/>
      <c r="NIG176" s="2"/>
      <c r="NIH176" s="2"/>
      <c r="NII176" s="2"/>
      <c r="NIJ176" s="2"/>
      <c r="NIK176" s="2"/>
      <c r="NIL176" s="2"/>
      <c r="NIM176" s="2"/>
      <c r="NIN176" s="2"/>
      <c r="NIO176" s="2"/>
      <c r="NIP176" s="2"/>
      <c r="NIQ176" s="2"/>
      <c r="NIR176" s="2"/>
      <c r="NIS176" s="2"/>
      <c r="NIT176" s="2"/>
      <c r="NIU176" s="2"/>
      <c r="NIV176" s="2"/>
      <c r="NIW176" s="2"/>
      <c r="NIX176" s="2"/>
      <c r="NIY176" s="2"/>
      <c r="NIZ176" s="2"/>
      <c r="NJA176" s="2"/>
      <c r="NJB176" s="2"/>
      <c r="NJC176" s="2"/>
      <c r="NJD176" s="2"/>
      <c r="NJE176" s="2"/>
      <c r="NJF176" s="2"/>
      <c r="NJG176" s="2"/>
      <c r="NJH176" s="2"/>
      <c r="NJI176" s="2"/>
      <c r="NJJ176" s="2"/>
      <c r="NJK176" s="2"/>
      <c r="NJL176" s="2"/>
      <c r="NJM176" s="2"/>
      <c r="NJN176" s="2"/>
      <c r="NJO176" s="2"/>
      <c r="NJP176" s="2"/>
      <c r="NJQ176" s="2"/>
      <c r="NJR176" s="2"/>
      <c r="NJS176" s="2"/>
      <c r="NJT176" s="2"/>
      <c r="NJU176" s="2"/>
      <c r="NJV176" s="2"/>
      <c r="NJW176" s="2"/>
      <c r="NJX176" s="2"/>
      <c r="NJY176" s="2"/>
      <c r="NJZ176" s="2"/>
      <c r="NKA176" s="2"/>
      <c r="NKB176" s="2"/>
      <c r="NKC176" s="2"/>
      <c r="NKD176" s="2"/>
      <c r="NKE176" s="2"/>
      <c r="NKF176" s="2"/>
      <c r="NKG176" s="2"/>
      <c r="NKH176" s="2"/>
      <c r="NKI176" s="2"/>
      <c r="NKJ176" s="2"/>
      <c r="NKK176" s="2"/>
      <c r="NKL176" s="2"/>
      <c r="NKM176" s="2"/>
      <c r="NKN176" s="2"/>
      <c r="NKO176" s="2"/>
      <c r="NKP176" s="2"/>
      <c r="NKQ176" s="2"/>
      <c r="NKR176" s="2"/>
      <c r="NKS176" s="2"/>
      <c r="NKT176" s="2"/>
      <c r="NKU176" s="2"/>
      <c r="NKV176" s="2"/>
      <c r="NKW176" s="2"/>
      <c r="NKX176" s="2"/>
      <c r="NKY176" s="2"/>
      <c r="NKZ176" s="2"/>
      <c r="NLA176" s="2"/>
      <c r="NLB176" s="2"/>
      <c r="NLC176" s="2"/>
      <c r="NLD176" s="2"/>
      <c r="NLE176" s="2"/>
      <c r="NLF176" s="2"/>
      <c r="NLG176" s="2"/>
      <c r="NLH176" s="2"/>
      <c r="NLI176" s="2"/>
      <c r="NLJ176" s="2"/>
      <c r="NLK176" s="2"/>
      <c r="NLL176" s="2"/>
      <c r="NLM176" s="2"/>
      <c r="NLN176" s="2"/>
      <c r="NLO176" s="2"/>
      <c r="NLP176" s="2"/>
      <c r="NLQ176" s="2"/>
      <c r="NLR176" s="2"/>
      <c r="NLS176" s="2"/>
      <c r="NLT176" s="2"/>
      <c r="NLU176" s="2"/>
      <c r="NLV176" s="2"/>
      <c r="NLW176" s="2"/>
      <c r="NLX176" s="2"/>
      <c r="NLY176" s="2"/>
      <c r="NLZ176" s="2"/>
      <c r="NMA176" s="2"/>
      <c r="NMB176" s="2"/>
      <c r="NMC176" s="2"/>
      <c r="NMD176" s="2"/>
      <c r="NME176" s="2"/>
      <c r="NMF176" s="2"/>
      <c r="NMG176" s="2"/>
      <c r="NMH176" s="2"/>
      <c r="NMI176" s="2"/>
      <c r="NMJ176" s="2"/>
      <c r="NMK176" s="2"/>
      <c r="NML176" s="2"/>
      <c r="NMM176" s="2"/>
      <c r="NMN176" s="2"/>
      <c r="NMO176" s="2"/>
      <c r="NMP176" s="2"/>
      <c r="NMQ176" s="2"/>
      <c r="NMR176" s="2"/>
      <c r="NMS176" s="2"/>
      <c r="NMT176" s="2"/>
      <c r="NMU176" s="2"/>
      <c r="NMV176" s="2"/>
      <c r="NMW176" s="2"/>
      <c r="NMX176" s="2"/>
      <c r="NMY176" s="2"/>
      <c r="NMZ176" s="2"/>
      <c r="NNA176" s="2"/>
      <c r="NNB176" s="2"/>
      <c r="NNC176" s="2"/>
      <c r="NND176" s="2"/>
      <c r="NNE176" s="2"/>
      <c r="NNF176" s="2"/>
      <c r="NNG176" s="2"/>
      <c r="NNH176" s="2"/>
      <c r="NNI176" s="2"/>
      <c r="NNJ176" s="2"/>
      <c r="NNK176" s="2"/>
      <c r="NNL176" s="2"/>
      <c r="NNM176" s="2"/>
      <c r="NNN176" s="2"/>
      <c r="NNO176" s="2"/>
      <c r="NNP176" s="2"/>
      <c r="NNQ176" s="2"/>
      <c r="NNR176" s="2"/>
      <c r="NNS176" s="2"/>
      <c r="NNT176" s="2"/>
      <c r="NNU176" s="2"/>
      <c r="NNV176" s="2"/>
      <c r="NNW176" s="2"/>
      <c r="NNX176" s="2"/>
      <c r="NNY176" s="2"/>
      <c r="NNZ176" s="2"/>
      <c r="NOA176" s="2"/>
      <c r="NOB176" s="2"/>
      <c r="NOC176" s="2"/>
      <c r="NOD176" s="2"/>
      <c r="NOE176" s="2"/>
      <c r="NOF176" s="2"/>
      <c r="NOG176" s="2"/>
      <c r="NOH176" s="2"/>
      <c r="NOI176" s="2"/>
      <c r="NOJ176" s="2"/>
      <c r="NOK176" s="2"/>
      <c r="NOL176" s="2"/>
      <c r="NOM176" s="2"/>
      <c r="NON176" s="2"/>
      <c r="NOO176" s="2"/>
      <c r="NOP176" s="2"/>
      <c r="NOQ176" s="2"/>
      <c r="NOR176" s="2"/>
      <c r="NOS176" s="2"/>
      <c r="NOT176" s="2"/>
      <c r="NOU176" s="2"/>
      <c r="NOV176" s="2"/>
      <c r="NOW176" s="2"/>
      <c r="NOX176" s="2"/>
      <c r="NOY176" s="2"/>
      <c r="NOZ176" s="2"/>
      <c r="NPA176" s="2"/>
      <c r="NPB176" s="2"/>
      <c r="NPC176" s="2"/>
      <c r="NPD176" s="2"/>
      <c r="NPE176" s="2"/>
      <c r="NPF176" s="2"/>
      <c r="NPG176" s="2"/>
      <c r="NPH176" s="2"/>
      <c r="NPI176" s="2"/>
      <c r="NPJ176" s="2"/>
      <c r="NPK176" s="2"/>
      <c r="NPL176" s="2"/>
      <c r="NPM176" s="2"/>
      <c r="NPN176" s="2"/>
      <c r="NPO176" s="2"/>
      <c r="NPP176" s="2"/>
      <c r="NPQ176" s="2"/>
      <c r="NPR176" s="2"/>
      <c r="NPS176" s="2"/>
      <c r="NPT176" s="2"/>
      <c r="NPU176" s="2"/>
      <c r="NPV176" s="2"/>
      <c r="NPW176" s="2"/>
      <c r="NPX176" s="2"/>
      <c r="NPY176" s="2"/>
      <c r="NPZ176" s="2"/>
      <c r="NQA176" s="2"/>
      <c r="NQB176" s="2"/>
      <c r="NQC176" s="2"/>
      <c r="NQD176" s="2"/>
      <c r="NQE176" s="2"/>
      <c r="NQF176" s="2"/>
      <c r="NQG176" s="2"/>
      <c r="NQH176" s="2"/>
      <c r="NQI176" s="2"/>
      <c r="NQJ176" s="2"/>
      <c r="NQK176" s="2"/>
      <c r="NQL176" s="2"/>
      <c r="NQM176" s="2"/>
      <c r="NQN176" s="2"/>
      <c r="NQO176" s="2"/>
      <c r="NQP176" s="2"/>
      <c r="NQQ176" s="2"/>
      <c r="NQR176" s="2"/>
      <c r="NQS176" s="2"/>
      <c r="NQT176" s="2"/>
      <c r="NQU176" s="2"/>
      <c r="NQV176" s="2"/>
      <c r="NQW176" s="2"/>
      <c r="NQX176" s="2"/>
      <c r="NQY176" s="2"/>
      <c r="NQZ176" s="2"/>
      <c r="NRA176" s="2"/>
      <c r="NRB176" s="2"/>
      <c r="NRC176" s="2"/>
      <c r="NRD176" s="2"/>
      <c r="NRE176" s="2"/>
      <c r="NRF176" s="2"/>
      <c r="NRG176" s="2"/>
      <c r="NRH176" s="2"/>
      <c r="NRI176" s="2"/>
      <c r="NRJ176" s="2"/>
      <c r="NRK176" s="2"/>
      <c r="NRL176" s="2"/>
      <c r="NRM176" s="2"/>
      <c r="NRN176" s="2"/>
      <c r="NRO176" s="2"/>
      <c r="NRP176" s="2"/>
      <c r="NRQ176" s="2"/>
      <c r="NRR176" s="2"/>
      <c r="NRS176" s="2"/>
      <c r="NRT176" s="2"/>
      <c r="NRU176" s="2"/>
      <c r="NRV176" s="2"/>
      <c r="NRW176" s="2"/>
      <c r="NRX176" s="2"/>
      <c r="NRY176" s="2"/>
      <c r="NRZ176" s="2"/>
      <c r="NSA176" s="2"/>
      <c r="NSB176" s="2"/>
      <c r="NSC176" s="2"/>
      <c r="NSD176" s="2"/>
      <c r="NSE176" s="2"/>
      <c r="NSF176" s="2"/>
      <c r="NSG176" s="2"/>
      <c r="NSH176" s="2"/>
      <c r="NSI176" s="2"/>
      <c r="NSJ176" s="2"/>
      <c r="NSK176" s="2"/>
      <c r="NSL176" s="2"/>
      <c r="NSM176" s="2"/>
      <c r="NSN176" s="2"/>
      <c r="NSO176" s="2"/>
      <c r="NSP176" s="2"/>
      <c r="NSQ176" s="2"/>
      <c r="NSR176" s="2"/>
      <c r="NSS176" s="2"/>
      <c r="NST176" s="2"/>
      <c r="NSU176" s="2"/>
      <c r="NSV176" s="2"/>
      <c r="NSW176" s="2"/>
      <c r="NSX176" s="2"/>
      <c r="NSY176" s="2"/>
      <c r="NSZ176" s="2"/>
      <c r="NTA176" s="2"/>
      <c r="NTB176" s="2"/>
      <c r="NTC176" s="2"/>
      <c r="NTD176" s="2"/>
      <c r="NTE176" s="2"/>
      <c r="NTF176" s="2"/>
      <c r="NTG176" s="2"/>
      <c r="NTH176" s="2"/>
      <c r="NTI176" s="2"/>
      <c r="NTJ176" s="2"/>
      <c r="NTK176" s="2"/>
      <c r="NTL176" s="2"/>
      <c r="NTM176" s="2"/>
      <c r="NTN176" s="2"/>
      <c r="NTO176" s="2"/>
      <c r="NTP176" s="2"/>
      <c r="NTQ176" s="2"/>
      <c r="NTR176" s="2"/>
      <c r="NTS176" s="2"/>
      <c r="NTT176" s="2"/>
      <c r="NTU176" s="2"/>
      <c r="NTV176" s="2"/>
      <c r="NTW176" s="2"/>
      <c r="NTX176" s="2"/>
      <c r="NTY176" s="2"/>
      <c r="NTZ176" s="2"/>
      <c r="NUA176" s="2"/>
      <c r="NUB176" s="2"/>
      <c r="NUC176" s="2"/>
      <c r="NUD176" s="2"/>
      <c r="NUE176" s="2"/>
      <c r="NUF176" s="2"/>
      <c r="NUG176" s="2"/>
      <c r="NUH176" s="2"/>
      <c r="NUI176" s="2"/>
      <c r="NUJ176" s="2"/>
      <c r="NUK176" s="2"/>
      <c r="NUL176" s="2"/>
      <c r="NUM176" s="2"/>
      <c r="NUN176" s="2"/>
      <c r="NUO176" s="2"/>
      <c r="NUP176" s="2"/>
      <c r="NUQ176" s="2"/>
      <c r="NUR176" s="2"/>
      <c r="NUS176" s="2"/>
      <c r="NUT176" s="2"/>
      <c r="NUU176" s="2"/>
      <c r="NUV176" s="2"/>
      <c r="NUW176" s="2"/>
      <c r="NUX176" s="2"/>
      <c r="NUY176" s="2"/>
      <c r="NUZ176" s="2"/>
      <c r="NVA176" s="2"/>
      <c r="NVB176" s="2"/>
      <c r="NVC176" s="2"/>
      <c r="NVD176" s="2"/>
      <c r="NVE176" s="2"/>
      <c r="NVF176" s="2"/>
      <c r="NVG176" s="2"/>
      <c r="NVH176" s="2"/>
      <c r="NVI176" s="2"/>
      <c r="NVJ176" s="2"/>
      <c r="NVK176" s="2"/>
      <c r="NVL176" s="2"/>
      <c r="NVM176" s="2"/>
      <c r="NVN176" s="2"/>
      <c r="NVO176" s="2"/>
      <c r="NVP176" s="2"/>
      <c r="NVQ176" s="2"/>
      <c r="NVR176" s="2"/>
      <c r="NVS176" s="2"/>
      <c r="NVT176" s="2"/>
      <c r="NVU176" s="2"/>
      <c r="NVV176" s="2"/>
      <c r="NVW176" s="2"/>
      <c r="NVX176" s="2"/>
      <c r="NVY176" s="2"/>
      <c r="NVZ176" s="2"/>
      <c r="NWA176" s="2"/>
      <c r="NWB176" s="2"/>
      <c r="NWC176" s="2"/>
      <c r="NWD176" s="2"/>
      <c r="NWE176" s="2"/>
      <c r="NWF176" s="2"/>
      <c r="NWG176" s="2"/>
      <c r="NWH176" s="2"/>
      <c r="NWI176" s="2"/>
      <c r="NWJ176" s="2"/>
      <c r="NWK176" s="2"/>
      <c r="NWL176" s="2"/>
      <c r="NWM176" s="2"/>
      <c r="NWN176" s="2"/>
      <c r="NWO176" s="2"/>
      <c r="NWP176" s="2"/>
      <c r="NWQ176" s="2"/>
      <c r="NWR176" s="2"/>
      <c r="NWS176" s="2"/>
      <c r="NWT176" s="2"/>
      <c r="NWU176" s="2"/>
      <c r="NWV176" s="2"/>
      <c r="NWW176" s="2"/>
      <c r="NWX176" s="2"/>
      <c r="NWY176" s="2"/>
      <c r="NWZ176" s="2"/>
      <c r="NXA176" s="2"/>
      <c r="NXB176" s="2"/>
      <c r="NXC176" s="2"/>
      <c r="NXD176" s="2"/>
      <c r="NXE176" s="2"/>
      <c r="NXF176" s="2"/>
      <c r="NXG176" s="2"/>
      <c r="NXH176" s="2"/>
      <c r="NXI176" s="2"/>
      <c r="NXJ176" s="2"/>
      <c r="NXK176" s="2"/>
      <c r="NXL176" s="2"/>
      <c r="NXM176" s="2"/>
      <c r="NXN176" s="2"/>
      <c r="NXO176" s="2"/>
      <c r="NXP176" s="2"/>
      <c r="NXQ176" s="2"/>
      <c r="NXR176" s="2"/>
      <c r="NXS176" s="2"/>
      <c r="NXT176" s="2"/>
      <c r="NXU176" s="2"/>
      <c r="NXV176" s="2"/>
      <c r="NXW176" s="2"/>
      <c r="NXX176" s="2"/>
      <c r="NXY176" s="2"/>
      <c r="NXZ176" s="2"/>
      <c r="NYA176" s="2"/>
      <c r="NYB176" s="2"/>
      <c r="NYC176" s="2"/>
      <c r="NYD176" s="2"/>
      <c r="NYE176" s="2"/>
      <c r="NYF176" s="2"/>
      <c r="NYG176" s="2"/>
      <c r="NYH176" s="2"/>
      <c r="NYI176" s="2"/>
      <c r="NYJ176" s="2"/>
      <c r="NYK176" s="2"/>
      <c r="NYL176" s="2"/>
      <c r="NYM176" s="2"/>
      <c r="NYN176" s="2"/>
      <c r="NYO176" s="2"/>
      <c r="NYP176" s="2"/>
      <c r="NYQ176" s="2"/>
      <c r="NYR176" s="2"/>
      <c r="NYS176" s="2"/>
      <c r="NYT176" s="2"/>
      <c r="NYU176" s="2"/>
      <c r="NYV176" s="2"/>
      <c r="NYW176" s="2"/>
      <c r="NYX176" s="2"/>
      <c r="NYY176" s="2"/>
      <c r="NYZ176" s="2"/>
      <c r="NZA176" s="2"/>
      <c r="NZB176" s="2"/>
      <c r="NZC176" s="2"/>
      <c r="NZD176" s="2"/>
      <c r="NZE176" s="2"/>
      <c r="NZF176" s="2"/>
      <c r="NZG176" s="2"/>
      <c r="NZH176" s="2"/>
      <c r="NZI176" s="2"/>
      <c r="NZJ176" s="2"/>
      <c r="NZK176" s="2"/>
      <c r="NZL176" s="2"/>
      <c r="NZM176" s="2"/>
      <c r="NZN176" s="2"/>
      <c r="NZO176" s="2"/>
      <c r="NZP176" s="2"/>
      <c r="NZQ176" s="2"/>
      <c r="NZR176" s="2"/>
      <c r="NZS176" s="2"/>
      <c r="NZT176" s="2"/>
      <c r="NZU176" s="2"/>
      <c r="NZV176" s="2"/>
      <c r="NZW176" s="2"/>
      <c r="NZX176" s="2"/>
      <c r="NZY176" s="2"/>
      <c r="NZZ176" s="2"/>
      <c r="OAA176" s="2"/>
      <c r="OAB176" s="2"/>
      <c r="OAC176" s="2"/>
      <c r="OAD176" s="2"/>
      <c r="OAE176" s="2"/>
      <c r="OAF176" s="2"/>
      <c r="OAG176" s="2"/>
      <c r="OAH176" s="2"/>
      <c r="OAI176" s="2"/>
      <c r="OAJ176" s="2"/>
      <c r="OAK176" s="2"/>
      <c r="OAL176" s="2"/>
      <c r="OAM176" s="2"/>
      <c r="OAN176" s="2"/>
      <c r="OAO176" s="2"/>
      <c r="OAP176" s="2"/>
      <c r="OAQ176" s="2"/>
      <c r="OAR176" s="2"/>
      <c r="OAS176" s="2"/>
      <c r="OAT176" s="2"/>
      <c r="OAU176" s="2"/>
      <c r="OAV176" s="2"/>
      <c r="OAW176" s="2"/>
      <c r="OAX176" s="2"/>
      <c r="OAY176" s="2"/>
      <c r="OAZ176" s="2"/>
      <c r="OBA176" s="2"/>
      <c r="OBB176" s="2"/>
      <c r="OBC176" s="2"/>
      <c r="OBD176" s="2"/>
      <c r="OBE176" s="2"/>
      <c r="OBF176" s="2"/>
      <c r="OBG176" s="2"/>
      <c r="OBH176" s="2"/>
      <c r="OBI176" s="2"/>
      <c r="OBJ176" s="2"/>
      <c r="OBK176" s="2"/>
      <c r="OBL176" s="2"/>
      <c r="OBM176" s="2"/>
      <c r="OBN176" s="2"/>
      <c r="OBO176" s="2"/>
      <c r="OBP176" s="2"/>
      <c r="OBQ176" s="2"/>
      <c r="OBR176" s="2"/>
      <c r="OBS176" s="2"/>
      <c r="OBT176" s="2"/>
      <c r="OBU176" s="2"/>
      <c r="OBV176" s="2"/>
      <c r="OBW176" s="2"/>
      <c r="OBX176" s="2"/>
      <c r="OBY176" s="2"/>
      <c r="OBZ176" s="2"/>
      <c r="OCA176" s="2"/>
      <c r="OCB176" s="2"/>
      <c r="OCC176" s="2"/>
      <c r="OCD176" s="2"/>
      <c r="OCE176" s="2"/>
      <c r="OCF176" s="2"/>
      <c r="OCG176" s="2"/>
      <c r="OCH176" s="2"/>
      <c r="OCI176" s="2"/>
      <c r="OCJ176" s="2"/>
      <c r="OCK176" s="2"/>
      <c r="OCL176" s="2"/>
      <c r="OCM176" s="2"/>
      <c r="OCN176" s="2"/>
      <c r="OCO176" s="2"/>
      <c r="OCP176" s="2"/>
      <c r="OCQ176" s="2"/>
      <c r="OCR176" s="2"/>
      <c r="OCS176" s="2"/>
      <c r="OCT176" s="2"/>
      <c r="OCU176" s="2"/>
      <c r="OCV176" s="2"/>
      <c r="OCW176" s="2"/>
      <c r="OCX176" s="2"/>
      <c r="OCY176" s="2"/>
      <c r="OCZ176" s="2"/>
      <c r="ODA176" s="2"/>
      <c r="ODB176" s="2"/>
      <c r="ODC176" s="2"/>
      <c r="ODD176" s="2"/>
      <c r="ODE176" s="2"/>
      <c r="ODF176" s="2"/>
      <c r="ODG176" s="2"/>
      <c r="ODH176" s="2"/>
      <c r="ODI176" s="2"/>
      <c r="ODJ176" s="2"/>
      <c r="ODK176" s="2"/>
      <c r="ODL176" s="2"/>
      <c r="ODM176" s="2"/>
      <c r="ODN176" s="2"/>
      <c r="ODO176" s="2"/>
      <c r="ODP176" s="2"/>
      <c r="ODQ176" s="2"/>
      <c r="ODR176" s="2"/>
      <c r="ODS176" s="2"/>
      <c r="ODT176" s="2"/>
      <c r="ODU176" s="2"/>
      <c r="ODV176" s="2"/>
      <c r="ODW176" s="2"/>
      <c r="ODX176" s="2"/>
      <c r="ODY176" s="2"/>
      <c r="ODZ176" s="2"/>
      <c r="OEA176" s="2"/>
      <c r="OEB176" s="2"/>
      <c r="OEC176" s="2"/>
      <c r="OED176" s="2"/>
      <c r="OEE176" s="2"/>
      <c r="OEF176" s="2"/>
      <c r="OEG176" s="2"/>
      <c r="OEH176" s="2"/>
      <c r="OEI176" s="2"/>
      <c r="OEJ176" s="2"/>
      <c r="OEK176" s="2"/>
      <c r="OEL176" s="2"/>
      <c r="OEM176" s="2"/>
      <c r="OEN176" s="2"/>
      <c r="OEO176" s="2"/>
      <c r="OEP176" s="2"/>
      <c r="OEQ176" s="2"/>
      <c r="OER176" s="2"/>
      <c r="OES176" s="2"/>
      <c r="OET176" s="2"/>
      <c r="OEU176" s="2"/>
      <c r="OEV176" s="2"/>
      <c r="OEW176" s="2"/>
      <c r="OEX176" s="2"/>
      <c r="OEY176" s="2"/>
      <c r="OEZ176" s="2"/>
      <c r="OFA176" s="2"/>
      <c r="OFB176" s="2"/>
      <c r="OFC176" s="2"/>
      <c r="OFD176" s="2"/>
      <c r="OFE176" s="2"/>
      <c r="OFF176" s="2"/>
      <c r="OFG176" s="2"/>
      <c r="OFH176" s="2"/>
      <c r="OFI176" s="2"/>
      <c r="OFJ176" s="2"/>
      <c r="OFK176" s="2"/>
      <c r="OFL176" s="2"/>
      <c r="OFM176" s="2"/>
      <c r="OFN176" s="2"/>
      <c r="OFO176" s="2"/>
      <c r="OFP176" s="2"/>
      <c r="OFQ176" s="2"/>
      <c r="OFR176" s="2"/>
      <c r="OFS176" s="2"/>
      <c r="OFT176" s="2"/>
      <c r="OFU176" s="2"/>
      <c r="OFV176" s="2"/>
      <c r="OFW176" s="2"/>
      <c r="OFX176" s="2"/>
      <c r="OFY176" s="2"/>
      <c r="OFZ176" s="2"/>
      <c r="OGA176" s="2"/>
      <c r="OGB176" s="2"/>
      <c r="OGC176" s="2"/>
      <c r="OGD176" s="2"/>
      <c r="OGE176" s="2"/>
      <c r="OGF176" s="2"/>
      <c r="OGG176" s="2"/>
      <c r="OGH176" s="2"/>
      <c r="OGI176" s="2"/>
      <c r="OGJ176" s="2"/>
      <c r="OGK176" s="2"/>
      <c r="OGL176" s="2"/>
      <c r="OGM176" s="2"/>
      <c r="OGN176" s="2"/>
      <c r="OGO176" s="2"/>
      <c r="OGP176" s="2"/>
      <c r="OGQ176" s="2"/>
      <c r="OGR176" s="2"/>
      <c r="OGS176" s="2"/>
      <c r="OGT176" s="2"/>
      <c r="OGU176" s="2"/>
      <c r="OGV176" s="2"/>
      <c r="OGW176" s="2"/>
      <c r="OGX176" s="2"/>
      <c r="OGY176" s="2"/>
      <c r="OGZ176" s="2"/>
      <c r="OHA176" s="2"/>
      <c r="OHB176" s="2"/>
      <c r="OHC176" s="2"/>
      <c r="OHD176" s="2"/>
      <c r="OHE176" s="2"/>
      <c r="OHF176" s="2"/>
      <c r="OHG176" s="2"/>
      <c r="OHH176" s="2"/>
      <c r="OHI176" s="2"/>
      <c r="OHJ176" s="2"/>
      <c r="OHK176" s="2"/>
      <c r="OHL176" s="2"/>
      <c r="OHM176" s="2"/>
      <c r="OHN176" s="2"/>
      <c r="OHO176" s="2"/>
      <c r="OHP176" s="2"/>
      <c r="OHQ176" s="2"/>
      <c r="OHR176" s="2"/>
      <c r="OHS176" s="2"/>
      <c r="OHT176" s="2"/>
      <c r="OHU176" s="2"/>
      <c r="OHV176" s="2"/>
      <c r="OHW176" s="2"/>
      <c r="OHX176" s="2"/>
      <c r="OHY176" s="2"/>
      <c r="OHZ176" s="2"/>
      <c r="OIA176" s="2"/>
      <c r="OIB176" s="2"/>
      <c r="OIC176" s="2"/>
      <c r="OID176" s="2"/>
      <c r="OIE176" s="2"/>
      <c r="OIF176" s="2"/>
      <c r="OIG176" s="2"/>
      <c r="OIH176" s="2"/>
      <c r="OII176" s="2"/>
      <c r="OIJ176" s="2"/>
      <c r="OIK176" s="2"/>
      <c r="OIL176" s="2"/>
      <c r="OIM176" s="2"/>
      <c r="OIN176" s="2"/>
      <c r="OIO176" s="2"/>
      <c r="OIP176" s="2"/>
      <c r="OIQ176" s="2"/>
      <c r="OIR176" s="2"/>
      <c r="OIS176" s="2"/>
      <c r="OIT176" s="2"/>
      <c r="OIU176" s="2"/>
      <c r="OIV176" s="2"/>
      <c r="OIW176" s="2"/>
      <c r="OIX176" s="2"/>
      <c r="OIY176" s="2"/>
      <c r="OIZ176" s="2"/>
      <c r="OJA176" s="2"/>
      <c r="OJB176" s="2"/>
      <c r="OJC176" s="2"/>
      <c r="OJD176" s="2"/>
      <c r="OJE176" s="2"/>
      <c r="OJF176" s="2"/>
      <c r="OJG176" s="2"/>
      <c r="OJH176" s="2"/>
      <c r="OJI176" s="2"/>
      <c r="OJJ176" s="2"/>
      <c r="OJK176" s="2"/>
      <c r="OJL176" s="2"/>
      <c r="OJM176" s="2"/>
      <c r="OJN176" s="2"/>
      <c r="OJO176" s="2"/>
      <c r="OJP176" s="2"/>
      <c r="OJQ176" s="2"/>
      <c r="OJR176" s="2"/>
      <c r="OJS176" s="2"/>
      <c r="OJT176" s="2"/>
      <c r="OJU176" s="2"/>
      <c r="OJV176" s="2"/>
      <c r="OJW176" s="2"/>
      <c r="OJX176" s="2"/>
      <c r="OJY176" s="2"/>
      <c r="OJZ176" s="2"/>
      <c r="OKA176" s="2"/>
      <c r="OKB176" s="2"/>
      <c r="OKC176" s="2"/>
      <c r="OKD176" s="2"/>
      <c r="OKE176" s="2"/>
      <c r="OKF176" s="2"/>
      <c r="OKG176" s="2"/>
      <c r="OKH176" s="2"/>
      <c r="OKI176" s="2"/>
      <c r="OKJ176" s="2"/>
      <c r="OKK176" s="2"/>
      <c r="OKL176" s="2"/>
      <c r="OKM176" s="2"/>
      <c r="OKN176" s="2"/>
      <c r="OKO176" s="2"/>
      <c r="OKP176" s="2"/>
      <c r="OKQ176" s="2"/>
      <c r="OKR176" s="2"/>
      <c r="OKS176" s="2"/>
      <c r="OKT176" s="2"/>
      <c r="OKU176" s="2"/>
      <c r="OKV176" s="2"/>
      <c r="OKW176" s="2"/>
      <c r="OKX176" s="2"/>
      <c r="OKY176" s="2"/>
      <c r="OKZ176" s="2"/>
      <c r="OLA176" s="2"/>
      <c r="OLB176" s="2"/>
      <c r="OLC176" s="2"/>
      <c r="OLD176" s="2"/>
      <c r="OLE176" s="2"/>
      <c r="OLF176" s="2"/>
      <c r="OLG176" s="2"/>
      <c r="OLH176" s="2"/>
      <c r="OLI176" s="2"/>
      <c r="OLJ176" s="2"/>
      <c r="OLK176" s="2"/>
      <c r="OLL176" s="2"/>
      <c r="OLM176" s="2"/>
      <c r="OLN176" s="2"/>
      <c r="OLO176" s="2"/>
      <c r="OLP176" s="2"/>
      <c r="OLQ176" s="2"/>
      <c r="OLR176" s="2"/>
      <c r="OLS176" s="2"/>
      <c r="OLT176" s="2"/>
      <c r="OLU176" s="2"/>
      <c r="OLV176" s="2"/>
      <c r="OLW176" s="2"/>
      <c r="OLX176" s="2"/>
      <c r="OLY176" s="2"/>
      <c r="OLZ176" s="2"/>
      <c r="OMA176" s="2"/>
      <c r="OMB176" s="2"/>
      <c r="OMC176" s="2"/>
      <c r="OMD176" s="2"/>
      <c r="OME176" s="2"/>
      <c r="OMF176" s="2"/>
      <c r="OMG176" s="2"/>
      <c r="OMH176" s="2"/>
      <c r="OMI176" s="2"/>
      <c r="OMJ176" s="2"/>
      <c r="OMK176" s="2"/>
      <c r="OML176" s="2"/>
      <c r="OMM176" s="2"/>
      <c r="OMN176" s="2"/>
      <c r="OMO176" s="2"/>
      <c r="OMP176" s="2"/>
      <c r="OMQ176" s="2"/>
      <c r="OMR176" s="2"/>
      <c r="OMS176" s="2"/>
      <c r="OMT176" s="2"/>
      <c r="OMU176" s="2"/>
      <c r="OMV176" s="2"/>
      <c r="OMW176" s="2"/>
      <c r="OMX176" s="2"/>
      <c r="OMY176" s="2"/>
      <c r="OMZ176" s="2"/>
      <c r="ONA176" s="2"/>
      <c r="ONB176" s="2"/>
      <c r="ONC176" s="2"/>
      <c r="OND176" s="2"/>
      <c r="ONE176" s="2"/>
      <c r="ONF176" s="2"/>
      <c r="ONG176" s="2"/>
      <c r="ONH176" s="2"/>
      <c r="ONI176" s="2"/>
      <c r="ONJ176" s="2"/>
      <c r="ONK176" s="2"/>
      <c r="ONL176" s="2"/>
      <c r="ONM176" s="2"/>
      <c r="ONN176" s="2"/>
      <c r="ONO176" s="2"/>
      <c r="ONP176" s="2"/>
      <c r="ONQ176" s="2"/>
      <c r="ONR176" s="2"/>
      <c r="ONS176" s="2"/>
      <c r="ONT176" s="2"/>
      <c r="ONU176" s="2"/>
      <c r="ONV176" s="2"/>
      <c r="ONW176" s="2"/>
      <c r="ONX176" s="2"/>
      <c r="ONY176" s="2"/>
      <c r="ONZ176" s="2"/>
      <c r="OOA176" s="2"/>
      <c r="OOB176" s="2"/>
      <c r="OOC176" s="2"/>
      <c r="OOD176" s="2"/>
      <c r="OOE176" s="2"/>
      <c r="OOF176" s="2"/>
      <c r="OOG176" s="2"/>
      <c r="OOH176" s="2"/>
      <c r="OOI176" s="2"/>
      <c r="OOJ176" s="2"/>
      <c r="OOK176" s="2"/>
      <c r="OOL176" s="2"/>
      <c r="OOM176" s="2"/>
      <c r="OON176" s="2"/>
      <c r="OOO176" s="2"/>
      <c r="OOP176" s="2"/>
      <c r="OOQ176" s="2"/>
      <c r="OOR176" s="2"/>
      <c r="OOS176" s="2"/>
      <c r="OOT176" s="2"/>
      <c r="OOU176" s="2"/>
      <c r="OOV176" s="2"/>
      <c r="OOW176" s="2"/>
      <c r="OOX176" s="2"/>
      <c r="OOY176" s="2"/>
      <c r="OOZ176" s="2"/>
      <c r="OPA176" s="2"/>
      <c r="OPB176" s="2"/>
      <c r="OPC176" s="2"/>
      <c r="OPD176" s="2"/>
      <c r="OPE176" s="2"/>
      <c r="OPF176" s="2"/>
      <c r="OPG176" s="2"/>
      <c r="OPH176" s="2"/>
      <c r="OPI176" s="2"/>
      <c r="OPJ176" s="2"/>
      <c r="OPK176" s="2"/>
      <c r="OPL176" s="2"/>
      <c r="OPM176" s="2"/>
      <c r="OPN176" s="2"/>
      <c r="OPO176" s="2"/>
      <c r="OPP176" s="2"/>
      <c r="OPQ176" s="2"/>
      <c r="OPR176" s="2"/>
      <c r="OPS176" s="2"/>
      <c r="OPT176" s="2"/>
      <c r="OPU176" s="2"/>
      <c r="OPV176" s="2"/>
      <c r="OPW176" s="2"/>
      <c r="OPX176" s="2"/>
      <c r="OPY176" s="2"/>
      <c r="OPZ176" s="2"/>
      <c r="OQA176" s="2"/>
      <c r="OQB176" s="2"/>
      <c r="OQC176" s="2"/>
      <c r="OQD176" s="2"/>
      <c r="OQE176" s="2"/>
      <c r="OQF176" s="2"/>
      <c r="OQG176" s="2"/>
      <c r="OQH176" s="2"/>
      <c r="OQI176" s="2"/>
      <c r="OQJ176" s="2"/>
      <c r="OQK176" s="2"/>
      <c r="OQL176" s="2"/>
      <c r="OQM176" s="2"/>
      <c r="OQN176" s="2"/>
      <c r="OQO176" s="2"/>
      <c r="OQP176" s="2"/>
      <c r="OQQ176" s="2"/>
      <c r="OQR176" s="2"/>
      <c r="OQS176" s="2"/>
      <c r="OQT176" s="2"/>
      <c r="OQU176" s="2"/>
      <c r="OQV176" s="2"/>
      <c r="OQW176" s="2"/>
      <c r="OQX176" s="2"/>
      <c r="OQY176" s="2"/>
      <c r="OQZ176" s="2"/>
      <c r="ORA176" s="2"/>
      <c r="ORB176" s="2"/>
      <c r="ORC176" s="2"/>
      <c r="ORD176" s="2"/>
      <c r="ORE176" s="2"/>
      <c r="ORF176" s="2"/>
      <c r="ORG176" s="2"/>
      <c r="ORH176" s="2"/>
      <c r="ORI176" s="2"/>
      <c r="ORJ176" s="2"/>
      <c r="ORK176" s="2"/>
      <c r="ORL176" s="2"/>
      <c r="ORM176" s="2"/>
      <c r="ORN176" s="2"/>
      <c r="ORO176" s="2"/>
      <c r="ORP176" s="2"/>
      <c r="ORQ176" s="2"/>
      <c r="ORR176" s="2"/>
      <c r="ORS176" s="2"/>
      <c r="ORT176" s="2"/>
      <c r="ORU176" s="2"/>
      <c r="ORV176" s="2"/>
      <c r="ORW176" s="2"/>
      <c r="ORX176" s="2"/>
      <c r="ORY176" s="2"/>
      <c r="ORZ176" s="2"/>
      <c r="OSA176" s="2"/>
      <c r="OSB176" s="2"/>
      <c r="OSC176" s="2"/>
      <c r="OSD176" s="2"/>
      <c r="OSE176" s="2"/>
      <c r="OSF176" s="2"/>
      <c r="OSG176" s="2"/>
      <c r="OSH176" s="2"/>
      <c r="OSI176" s="2"/>
      <c r="OSJ176" s="2"/>
      <c r="OSK176" s="2"/>
      <c r="OSL176" s="2"/>
      <c r="OSM176" s="2"/>
      <c r="OSN176" s="2"/>
      <c r="OSO176" s="2"/>
      <c r="OSP176" s="2"/>
      <c r="OSQ176" s="2"/>
      <c r="OSR176" s="2"/>
      <c r="OSS176" s="2"/>
      <c r="OST176" s="2"/>
      <c r="OSU176" s="2"/>
      <c r="OSV176" s="2"/>
      <c r="OSW176" s="2"/>
      <c r="OSX176" s="2"/>
      <c r="OSY176" s="2"/>
      <c r="OSZ176" s="2"/>
      <c r="OTA176" s="2"/>
      <c r="OTB176" s="2"/>
      <c r="OTC176" s="2"/>
      <c r="OTD176" s="2"/>
      <c r="OTE176" s="2"/>
      <c r="OTF176" s="2"/>
      <c r="OTG176" s="2"/>
      <c r="OTH176" s="2"/>
      <c r="OTI176" s="2"/>
      <c r="OTJ176" s="2"/>
      <c r="OTK176" s="2"/>
      <c r="OTL176" s="2"/>
      <c r="OTM176" s="2"/>
      <c r="OTN176" s="2"/>
      <c r="OTO176" s="2"/>
      <c r="OTP176" s="2"/>
      <c r="OTQ176" s="2"/>
      <c r="OTR176" s="2"/>
      <c r="OTS176" s="2"/>
      <c r="OTT176" s="2"/>
      <c r="OTU176" s="2"/>
      <c r="OTV176" s="2"/>
      <c r="OTW176" s="2"/>
      <c r="OTX176" s="2"/>
      <c r="OTY176" s="2"/>
      <c r="OTZ176" s="2"/>
      <c r="OUA176" s="2"/>
      <c r="OUB176" s="2"/>
      <c r="OUC176" s="2"/>
      <c r="OUD176" s="2"/>
      <c r="OUE176" s="2"/>
      <c r="OUF176" s="2"/>
      <c r="OUG176" s="2"/>
      <c r="OUH176" s="2"/>
      <c r="OUI176" s="2"/>
      <c r="OUJ176" s="2"/>
      <c r="OUK176" s="2"/>
      <c r="OUL176" s="2"/>
      <c r="OUM176" s="2"/>
      <c r="OUN176" s="2"/>
      <c r="OUO176" s="2"/>
      <c r="OUP176" s="2"/>
      <c r="OUQ176" s="2"/>
      <c r="OUR176" s="2"/>
      <c r="OUS176" s="2"/>
      <c r="OUT176" s="2"/>
      <c r="OUU176" s="2"/>
      <c r="OUV176" s="2"/>
      <c r="OUW176" s="2"/>
      <c r="OUX176" s="2"/>
      <c r="OUY176" s="2"/>
      <c r="OUZ176" s="2"/>
      <c r="OVA176" s="2"/>
      <c r="OVB176" s="2"/>
      <c r="OVC176" s="2"/>
      <c r="OVD176" s="2"/>
      <c r="OVE176" s="2"/>
      <c r="OVF176" s="2"/>
      <c r="OVG176" s="2"/>
      <c r="OVH176" s="2"/>
      <c r="OVI176" s="2"/>
      <c r="OVJ176" s="2"/>
      <c r="OVK176" s="2"/>
      <c r="OVL176" s="2"/>
      <c r="OVM176" s="2"/>
      <c r="OVN176" s="2"/>
      <c r="OVO176" s="2"/>
      <c r="OVP176" s="2"/>
      <c r="OVQ176" s="2"/>
      <c r="OVR176" s="2"/>
      <c r="OVS176" s="2"/>
      <c r="OVT176" s="2"/>
      <c r="OVU176" s="2"/>
      <c r="OVV176" s="2"/>
      <c r="OVW176" s="2"/>
      <c r="OVX176" s="2"/>
      <c r="OVY176" s="2"/>
      <c r="OVZ176" s="2"/>
      <c r="OWA176" s="2"/>
      <c r="OWB176" s="2"/>
      <c r="OWC176" s="2"/>
      <c r="OWD176" s="2"/>
      <c r="OWE176" s="2"/>
      <c r="OWF176" s="2"/>
      <c r="OWG176" s="2"/>
      <c r="OWH176" s="2"/>
      <c r="OWI176" s="2"/>
      <c r="OWJ176" s="2"/>
      <c r="OWK176" s="2"/>
      <c r="OWL176" s="2"/>
      <c r="OWM176" s="2"/>
      <c r="OWN176" s="2"/>
      <c r="OWO176" s="2"/>
      <c r="OWP176" s="2"/>
      <c r="OWQ176" s="2"/>
      <c r="OWR176" s="2"/>
      <c r="OWS176" s="2"/>
      <c r="OWT176" s="2"/>
      <c r="OWU176" s="2"/>
      <c r="OWV176" s="2"/>
      <c r="OWW176" s="2"/>
      <c r="OWX176" s="2"/>
      <c r="OWY176" s="2"/>
      <c r="OWZ176" s="2"/>
      <c r="OXA176" s="2"/>
      <c r="OXB176" s="2"/>
      <c r="OXC176" s="2"/>
      <c r="OXD176" s="2"/>
      <c r="OXE176" s="2"/>
      <c r="OXF176" s="2"/>
      <c r="OXG176" s="2"/>
      <c r="OXH176" s="2"/>
      <c r="OXI176" s="2"/>
      <c r="OXJ176" s="2"/>
      <c r="OXK176" s="2"/>
      <c r="OXL176" s="2"/>
      <c r="OXM176" s="2"/>
      <c r="OXN176" s="2"/>
      <c r="OXO176" s="2"/>
      <c r="OXP176" s="2"/>
      <c r="OXQ176" s="2"/>
      <c r="OXR176" s="2"/>
      <c r="OXS176" s="2"/>
      <c r="OXT176" s="2"/>
      <c r="OXU176" s="2"/>
      <c r="OXV176" s="2"/>
      <c r="OXW176" s="2"/>
      <c r="OXX176" s="2"/>
      <c r="OXY176" s="2"/>
      <c r="OXZ176" s="2"/>
      <c r="OYA176" s="2"/>
      <c r="OYB176" s="2"/>
      <c r="OYC176" s="2"/>
      <c r="OYD176" s="2"/>
      <c r="OYE176" s="2"/>
      <c r="OYF176" s="2"/>
      <c r="OYG176" s="2"/>
      <c r="OYH176" s="2"/>
      <c r="OYI176" s="2"/>
      <c r="OYJ176" s="2"/>
      <c r="OYK176" s="2"/>
      <c r="OYL176" s="2"/>
      <c r="OYM176" s="2"/>
      <c r="OYN176" s="2"/>
      <c r="OYO176" s="2"/>
      <c r="OYP176" s="2"/>
      <c r="OYQ176" s="2"/>
      <c r="OYR176" s="2"/>
      <c r="OYS176" s="2"/>
      <c r="OYT176" s="2"/>
      <c r="OYU176" s="2"/>
      <c r="OYV176" s="2"/>
      <c r="OYW176" s="2"/>
      <c r="OYX176" s="2"/>
      <c r="OYY176" s="2"/>
      <c r="OYZ176" s="2"/>
      <c r="OZA176" s="2"/>
      <c r="OZB176" s="2"/>
      <c r="OZC176" s="2"/>
      <c r="OZD176" s="2"/>
      <c r="OZE176" s="2"/>
      <c r="OZF176" s="2"/>
      <c r="OZG176" s="2"/>
      <c r="OZH176" s="2"/>
      <c r="OZI176" s="2"/>
      <c r="OZJ176" s="2"/>
      <c r="OZK176" s="2"/>
      <c r="OZL176" s="2"/>
      <c r="OZM176" s="2"/>
      <c r="OZN176" s="2"/>
      <c r="OZO176" s="2"/>
      <c r="OZP176" s="2"/>
      <c r="OZQ176" s="2"/>
      <c r="OZR176" s="2"/>
      <c r="OZS176" s="2"/>
      <c r="OZT176" s="2"/>
      <c r="OZU176" s="2"/>
      <c r="OZV176" s="2"/>
      <c r="OZW176" s="2"/>
      <c r="OZX176" s="2"/>
      <c r="OZY176" s="2"/>
      <c r="OZZ176" s="2"/>
      <c r="PAA176" s="2"/>
      <c r="PAB176" s="2"/>
      <c r="PAC176" s="2"/>
      <c r="PAD176" s="2"/>
      <c r="PAE176" s="2"/>
      <c r="PAF176" s="2"/>
      <c r="PAG176" s="2"/>
      <c r="PAH176" s="2"/>
      <c r="PAI176" s="2"/>
      <c r="PAJ176" s="2"/>
      <c r="PAK176" s="2"/>
      <c r="PAL176" s="2"/>
      <c r="PAM176" s="2"/>
      <c r="PAN176" s="2"/>
      <c r="PAO176" s="2"/>
      <c r="PAP176" s="2"/>
      <c r="PAQ176" s="2"/>
      <c r="PAR176" s="2"/>
      <c r="PAS176" s="2"/>
      <c r="PAT176" s="2"/>
      <c r="PAU176" s="2"/>
      <c r="PAV176" s="2"/>
      <c r="PAW176" s="2"/>
      <c r="PAX176" s="2"/>
      <c r="PAY176" s="2"/>
      <c r="PAZ176" s="2"/>
      <c r="PBA176" s="2"/>
      <c r="PBB176" s="2"/>
      <c r="PBC176" s="2"/>
      <c r="PBD176" s="2"/>
      <c r="PBE176" s="2"/>
      <c r="PBF176" s="2"/>
      <c r="PBG176" s="2"/>
      <c r="PBH176" s="2"/>
      <c r="PBI176" s="2"/>
      <c r="PBJ176" s="2"/>
      <c r="PBK176" s="2"/>
      <c r="PBL176" s="2"/>
      <c r="PBM176" s="2"/>
      <c r="PBN176" s="2"/>
      <c r="PBO176" s="2"/>
      <c r="PBP176" s="2"/>
      <c r="PBQ176" s="2"/>
      <c r="PBR176" s="2"/>
      <c r="PBS176" s="2"/>
      <c r="PBT176" s="2"/>
      <c r="PBU176" s="2"/>
      <c r="PBV176" s="2"/>
      <c r="PBW176" s="2"/>
      <c r="PBX176" s="2"/>
      <c r="PBY176" s="2"/>
      <c r="PBZ176" s="2"/>
      <c r="PCA176" s="2"/>
      <c r="PCB176" s="2"/>
      <c r="PCC176" s="2"/>
      <c r="PCD176" s="2"/>
      <c r="PCE176" s="2"/>
      <c r="PCF176" s="2"/>
      <c r="PCG176" s="2"/>
      <c r="PCH176" s="2"/>
      <c r="PCI176" s="2"/>
      <c r="PCJ176" s="2"/>
      <c r="PCK176" s="2"/>
      <c r="PCL176" s="2"/>
      <c r="PCM176" s="2"/>
      <c r="PCN176" s="2"/>
      <c r="PCO176" s="2"/>
      <c r="PCP176" s="2"/>
      <c r="PCQ176" s="2"/>
      <c r="PCR176" s="2"/>
      <c r="PCS176" s="2"/>
      <c r="PCT176" s="2"/>
      <c r="PCU176" s="2"/>
      <c r="PCV176" s="2"/>
      <c r="PCW176" s="2"/>
      <c r="PCX176" s="2"/>
      <c r="PCY176" s="2"/>
      <c r="PCZ176" s="2"/>
      <c r="PDA176" s="2"/>
      <c r="PDB176" s="2"/>
      <c r="PDC176" s="2"/>
      <c r="PDD176" s="2"/>
      <c r="PDE176" s="2"/>
      <c r="PDF176" s="2"/>
      <c r="PDG176" s="2"/>
      <c r="PDH176" s="2"/>
      <c r="PDI176" s="2"/>
      <c r="PDJ176" s="2"/>
      <c r="PDK176" s="2"/>
      <c r="PDL176" s="2"/>
      <c r="PDM176" s="2"/>
      <c r="PDN176" s="2"/>
      <c r="PDO176" s="2"/>
      <c r="PDP176" s="2"/>
      <c r="PDQ176" s="2"/>
      <c r="PDR176" s="2"/>
      <c r="PDS176" s="2"/>
      <c r="PDT176" s="2"/>
      <c r="PDU176" s="2"/>
      <c r="PDV176" s="2"/>
      <c r="PDW176" s="2"/>
      <c r="PDX176" s="2"/>
      <c r="PDY176" s="2"/>
      <c r="PDZ176" s="2"/>
      <c r="PEA176" s="2"/>
      <c r="PEB176" s="2"/>
      <c r="PEC176" s="2"/>
      <c r="PED176" s="2"/>
      <c r="PEE176" s="2"/>
      <c r="PEF176" s="2"/>
      <c r="PEG176" s="2"/>
      <c r="PEH176" s="2"/>
      <c r="PEI176" s="2"/>
      <c r="PEJ176" s="2"/>
      <c r="PEK176" s="2"/>
      <c r="PEL176" s="2"/>
      <c r="PEM176" s="2"/>
      <c r="PEN176" s="2"/>
      <c r="PEO176" s="2"/>
      <c r="PEP176" s="2"/>
      <c r="PEQ176" s="2"/>
      <c r="PER176" s="2"/>
      <c r="PES176" s="2"/>
      <c r="PET176" s="2"/>
      <c r="PEU176" s="2"/>
      <c r="PEV176" s="2"/>
      <c r="PEW176" s="2"/>
      <c r="PEX176" s="2"/>
      <c r="PEY176" s="2"/>
      <c r="PEZ176" s="2"/>
      <c r="PFA176" s="2"/>
      <c r="PFB176" s="2"/>
      <c r="PFC176" s="2"/>
      <c r="PFD176" s="2"/>
      <c r="PFE176" s="2"/>
      <c r="PFF176" s="2"/>
      <c r="PFG176" s="2"/>
      <c r="PFH176" s="2"/>
      <c r="PFI176" s="2"/>
      <c r="PFJ176" s="2"/>
      <c r="PFK176" s="2"/>
      <c r="PFL176" s="2"/>
      <c r="PFM176" s="2"/>
      <c r="PFN176" s="2"/>
      <c r="PFO176" s="2"/>
      <c r="PFP176" s="2"/>
      <c r="PFQ176" s="2"/>
      <c r="PFR176" s="2"/>
      <c r="PFS176" s="2"/>
      <c r="PFT176" s="2"/>
      <c r="PFU176" s="2"/>
      <c r="PFV176" s="2"/>
      <c r="PFW176" s="2"/>
      <c r="PFX176" s="2"/>
      <c r="PFY176" s="2"/>
      <c r="PFZ176" s="2"/>
      <c r="PGA176" s="2"/>
      <c r="PGB176" s="2"/>
      <c r="PGC176" s="2"/>
      <c r="PGD176" s="2"/>
      <c r="PGE176" s="2"/>
      <c r="PGF176" s="2"/>
      <c r="PGG176" s="2"/>
      <c r="PGH176" s="2"/>
      <c r="PGI176" s="2"/>
      <c r="PGJ176" s="2"/>
      <c r="PGK176" s="2"/>
      <c r="PGL176" s="2"/>
      <c r="PGM176" s="2"/>
      <c r="PGN176" s="2"/>
      <c r="PGO176" s="2"/>
      <c r="PGP176" s="2"/>
      <c r="PGQ176" s="2"/>
      <c r="PGR176" s="2"/>
      <c r="PGS176" s="2"/>
      <c r="PGT176" s="2"/>
      <c r="PGU176" s="2"/>
      <c r="PGV176" s="2"/>
      <c r="PGW176" s="2"/>
      <c r="PGX176" s="2"/>
      <c r="PGY176" s="2"/>
      <c r="PGZ176" s="2"/>
      <c r="PHA176" s="2"/>
      <c r="PHB176" s="2"/>
      <c r="PHC176" s="2"/>
      <c r="PHD176" s="2"/>
      <c r="PHE176" s="2"/>
      <c r="PHF176" s="2"/>
      <c r="PHG176" s="2"/>
      <c r="PHH176" s="2"/>
      <c r="PHI176" s="2"/>
      <c r="PHJ176" s="2"/>
      <c r="PHK176" s="2"/>
      <c r="PHL176" s="2"/>
      <c r="PHM176" s="2"/>
      <c r="PHN176" s="2"/>
      <c r="PHO176" s="2"/>
      <c r="PHP176" s="2"/>
      <c r="PHQ176" s="2"/>
      <c r="PHR176" s="2"/>
      <c r="PHS176" s="2"/>
      <c r="PHT176" s="2"/>
      <c r="PHU176" s="2"/>
      <c r="PHV176" s="2"/>
      <c r="PHW176" s="2"/>
      <c r="PHX176" s="2"/>
      <c r="PHY176" s="2"/>
      <c r="PHZ176" s="2"/>
      <c r="PIA176" s="2"/>
      <c r="PIB176" s="2"/>
      <c r="PIC176" s="2"/>
      <c r="PID176" s="2"/>
      <c r="PIE176" s="2"/>
      <c r="PIF176" s="2"/>
      <c r="PIG176" s="2"/>
      <c r="PIH176" s="2"/>
      <c r="PII176" s="2"/>
      <c r="PIJ176" s="2"/>
      <c r="PIK176" s="2"/>
      <c r="PIL176" s="2"/>
      <c r="PIM176" s="2"/>
      <c r="PIN176" s="2"/>
      <c r="PIO176" s="2"/>
      <c r="PIP176" s="2"/>
      <c r="PIQ176" s="2"/>
      <c r="PIR176" s="2"/>
      <c r="PIS176" s="2"/>
      <c r="PIT176" s="2"/>
      <c r="PIU176" s="2"/>
      <c r="PIV176" s="2"/>
      <c r="PIW176" s="2"/>
      <c r="PIX176" s="2"/>
      <c r="PIY176" s="2"/>
      <c r="PIZ176" s="2"/>
      <c r="PJA176" s="2"/>
      <c r="PJB176" s="2"/>
      <c r="PJC176" s="2"/>
      <c r="PJD176" s="2"/>
      <c r="PJE176" s="2"/>
      <c r="PJF176" s="2"/>
      <c r="PJG176" s="2"/>
      <c r="PJH176" s="2"/>
      <c r="PJI176" s="2"/>
      <c r="PJJ176" s="2"/>
      <c r="PJK176" s="2"/>
      <c r="PJL176" s="2"/>
      <c r="PJM176" s="2"/>
      <c r="PJN176" s="2"/>
      <c r="PJO176" s="2"/>
      <c r="PJP176" s="2"/>
      <c r="PJQ176" s="2"/>
      <c r="PJR176" s="2"/>
      <c r="PJS176" s="2"/>
      <c r="PJT176" s="2"/>
      <c r="PJU176" s="2"/>
      <c r="PJV176" s="2"/>
      <c r="PJW176" s="2"/>
      <c r="PJX176" s="2"/>
      <c r="PJY176" s="2"/>
      <c r="PJZ176" s="2"/>
      <c r="PKA176" s="2"/>
      <c r="PKB176" s="2"/>
      <c r="PKC176" s="2"/>
      <c r="PKD176" s="2"/>
      <c r="PKE176" s="2"/>
      <c r="PKF176" s="2"/>
      <c r="PKG176" s="2"/>
      <c r="PKH176" s="2"/>
      <c r="PKI176" s="2"/>
      <c r="PKJ176" s="2"/>
      <c r="PKK176" s="2"/>
      <c r="PKL176" s="2"/>
      <c r="PKM176" s="2"/>
      <c r="PKN176" s="2"/>
      <c r="PKO176" s="2"/>
      <c r="PKP176" s="2"/>
      <c r="PKQ176" s="2"/>
      <c r="PKR176" s="2"/>
      <c r="PKS176" s="2"/>
      <c r="PKT176" s="2"/>
      <c r="PKU176" s="2"/>
      <c r="PKV176" s="2"/>
      <c r="PKW176" s="2"/>
      <c r="PKX176" s="2"/>
      <c r="PKY176" s="2"/>
      <c r="PKZ176" s="2"/>
      <c r="PLA176" s="2"/>
      <c r="PLB176" s="2"/>
      <c r="PLC176" s="2"/>
      <c r="PLD176" s="2"/>
      <c r="PLE176" s="2"/>
      <c r="PLF176" s="2"/>
      <c r="PLG176" s="2"/>
      <c r="PLH176" s="2"/>
      <c r="PLI176" s="2"/>
      <c r="PLJ176" s="2"/>
      <c r="PLK176" s="2"/>
      <c r="PLL176" s="2"/>
      <c r="PLM176" s="2"/>
      <c r="PLN176" s="2"/>
      <c r="PLO176" s="2"/>
      <c r="PLP176" s="2"/>
      <c r="PLQ176" s="2"/>
      <c r="PLR176" s="2"/>
      <c r="PLS176" s="2"/>
      <c r="PLT176" s="2"/>
      <c r="PLU176" s="2"/>
      <c r="PLV176" s="2"/>
      <c r="PLW176" s="2"/>
      <c r="PLX176" s="2"/>
      <c r="PLY176" s="2"/>
      <c r="PLZ176" s="2"/>
      <c r="PMA176" s="2"/>
      <c r="PMB176" s="2"/>
      <c r="PMC176" s="2"/>
      <c r="PMD176" s="2"/>
      <c r="PME176" s="2"/>
      <c r="PMF176" s="2"/>
      <c r="PMG176" s="2"/>
      <c r="PMH176" s="2"/>
      <c r="PMI176" s="2"/>
      <c r="PMJ176" s="2"/>
      <c r="PMK176" s="2"/>
      <c r="PML176" s="2"/>
      <c r="PMM176" s="2"/>
      <c r="PMN176" s="2"/>
      <c r="PMO176" s="2"/>
      <c r="PMP176" s="2"/>
      <c r="PMQ176" s="2"/>
      <c r="PMR176" s="2"/>
      <c r="PMS176" s="2"/>
      <c r="PMT176" s="2"/>
      <c r="PMU176" s="2"/>
      <c r="PMV176" s="2"/>
      <c r="PMW176" s="2"/>
      <c r="PMX176" s="2"/>
      <c r="PMY176" s="2"/>
      <c r="PMZ176" s="2"/>
      <c r="PNA176" s="2"/>
      <c r="PNB176" s="2"/>
      <c r="PNC176" s="2"/>
      <c r="PND176" s="2"/>
      <c r="PNE176" s="2"/>
      <c r="PNF176" s="2"/>
      <c r="PNG176" s="2"/>
      <c r="PNH176" s="2"/>
      <c r="PNI176" s="2"/>
      <c r="PNJ176" s="2"/>
      <c r="PNK176" s="2"/>
      <c r="PNL176" s="2"/>
      <c r="PNM176" s="2"/>
      <c r="PNN176" s="2"/>
      <c r="PNO176" s="2"/>
      <c r="PNP176" s="2"/>
      <c r="PNQ176" s="2"/>
      <c r="PNR176" s="2"/>
      <c r="PNS176" s="2"/>
      <c r="PNT176" s="2"/>
      <c r="PNU176" s="2"/>
      <c r="PNV176" s="2"/>
      <c r="PNW176" s="2"/>
      <c r="PNX176" s="2"/>
      <c r="PNY176" s="2"/>
      <c r="PNZ176" s="2"/>
      <c r="POA176" s="2"/>
      <c r="POB176" s="2"/>
      <c r="POC176" s="2"/>
      <c r="POD176" s="2"/>
      <c r="POE176" s="2"/>
      <c r="POF176" s="2"/>
      <c r="POG176" s="2"/>
      <c r="POH176" s="2"/>
      <c r="POI176" s="2"/>
      <c r="POJ176" s="2"/>
      <c r="POK176" s="2"/>
      <c r="POL176" s="2"/>
      <c r="POM176" s="2"/>
      <c r="PON176" s="2"/>
      <c r="POO176" s="2"/>
      <c r="POP176" s="2"/>
      <c r="POQ176" s="2"/>
      <c r="POR176" s="2"/>
      <c r="POS176" s="2"/>
      <c r="POT176" s="2"/>
      <c r="POU176" s="2"/>
      <c r="POV176" s="2"/>
      <c r="POW176" s="2"/>
      <c r="POX176" s="2"/>
      <c r="POY176" s="2"/>
      <c r="POZ176" s="2"/>
      <c r="PPA176" s="2"/>
      <c r="PPB176" s="2"/>
      <c r="PPC176" s="2"/>
      <c r="PPD176" s="2"/>
      <c r="PPE176" s="2"/>
      <c r="PPF176" s="2"/>
      <c r="PPG176" s="2"/>
      <c r="PPH176" s="2"/>
      <c r="PPI176" s="2"/>
      <c r="PPJ176" s="2"/>
      <c r="PPK176" s="2"/>
      <c r="PPL176" s="2"/>
      <c r="PPM176" s="2"/>
      <c r="PPN176" s="2"/>
      <c r="PPO176" s="2"/>
      <c r="PPP176" s="2"/>
      <c r="PPQ176" s="2"/>
      <c r="PPR176" s="2"/>
      <c r="PPS176" s="2"/>
      <c r="PPT176" s="2"/>
      <c r="PPU176" s="2"/>
      <c r="PPV176" s="2"/>
      <c r="PPW176" s="2"/>
      <c r="PPX176" s="2"/>
      <c r="PPY176" s="2"/>
      <c r="PPZ176" s="2"/>
      <c r="PQA176" s="2"/>
      <c r="PQB176" s="2"/>
      <c r="PQC176" s="2"/>
      <c r="PQD176" s="2"/>
      <c r="PQE176" s="2"/>
      <c r="PQF176" s="2"/>
      <c r="PQG176" s="2"/>
      <c r="PQH176" s="2"/>
      <c r="PQI176" s="2"/>
      <c r="PQJ176" s="2"/>
      <c r="PQK176" s="2"/>
      <c r="PQL176" s="2"/>
      <c r="PQM176" s="2"/>
      <c r="PQN176" s="2"/>
      <c r="PQO176" s="2"/>
      <c r="PQP176" s="2"/>
      <c r="PQQ176" s="2"/>
      <c r="PQR176" s="2"/>
      <c r="PQS176" s="2"/>
      <c r="PQT176" s="2"/>
      <c r="PQU176" s="2"/>
      <c r="PQV176" s="2"/>
      <c r="PQW176" s="2"/>
      <c r="PQX176" s="2"/>
      <c r="PQY176" s="2"/>
      <c r="PQZ176" s="2"/>
      <c r="PRA176" s="2"/>
      <c r="PRB176" s="2"/>
      <c r="PRC176" s="2"/>
      <c r="PRD176" s="2"/>
      <c r="PRE176" s="2"/>
      <c r="PRF176" s="2"/>
      <c r="PRG176" s="2"/>
      <c r="PRH176" s="2"/>
      <c r="PRI176" s="2"/>
      <c r="PRJ176" s="2"/>
      <c r="PRK176" s="2"/>
      <c r="PRL176" s="2"/>
      <c r="PRM176" s="2"/>
      <c r="PRN176" s="2"/>
      <c r="PRO176" s="2"/>
      <c r="PRP176" s="2"/>
      <c r="PRQ176" s="2"/>
      <c r="PRR176" s="2"/>
      <c r="PRS176" s="2"/>
      <c r="PRT176" s="2"/>
      <c r="PRU176" s="2"/>
      <c r="PRV176" s="2"/>
      <c r="PRW176" s="2"/>
      <c r="PRX176" s="2"/>
      <c r="PRY176" s="2"/>
      <c r="PRZ176" s="2"/>
      <c r="PSA176" s="2"/>
      <c r="PSB176" s="2"/>
      <c r="PSC176" s="2"/>
      <c r="PSD176" s="2"/>
      <c r="PSE176" s="2"/>
      <c r="PSF176" s="2"/>
      <c r="PSG176" s="2"/>
      <c r="PSH176" s="2"/>
      <c r="PSI176" s="2"/>
      <c r="PSJ176" s="2"/>
      <c r="PSK176" s="2"/>
      <c r="PSL176" s="2"/>
      <c r="PSM176" s="2"/>
      <c r="PSN176" s="2"/>
      <c r="PSO176" s="2"/>
      <c r="PSP176" s="2"/>
      <c r="PSQ176" s="2"/>
      <c r="PSR176" s="2"/>
      <c r="PSS176" s="2"/>
      <c r="PST176" s="2"/>
      <c r="PSU176" s="2"/>
      <c r="PSV176" s="2"/>
      <c r="PSW176" s="2"/>
      <c r="PSX176" s="2"/>
      <c r="PSY176" s="2"/>
      <c r="PSZ176" s="2"/>
      <c r="PTA176" s="2"/>
      <c r="PTB176" s="2"/>
      <c r="PTC176" s="2"/>
      <c r="PTD176" s="2"/>
      <c r="PTE176" s="2"/>
      <c r="PTF176" s="2"/>
      <c r="PTG176" s="2"/>
      <c r="PTH176" s="2"/>
      <c r="PTI176" s="2"/>
      <c r="PTJ176" s="2"/>
      <c r="PTK176" s="2"/>
      <c r="PTL176" s="2"/>
      <c r="PTM176" s="2"/>
      <c r="PTN176" s="2"/>
      <c r="PTO176" s="2"/>
      <c r="PTP176" s="2"/>
      <c r="PTQ176" s="2"/>
      <c r="PTR176" s="2"/>
      <c r="PTS176" s="2"/>
      <c r="PTT176" s="2"/>
      <c r="PTU176" s="2"/>
      <c r="PTV176" s="2"/>
      <c r="PTW176" s="2"/>
      <c r="PTX176" s="2"/>
      <c r="PTY176" s="2"/>
      <c r="PTZ176" s="2"/>
      <c r="PUA176" s="2"/>
      <c r="PUB176" s="2"/>
      <c r="PUC176" s="2"/>
      <c r="PUD176" s="2"/>
      <c r="PUE176" s="2"/>
      <c r="PUF176" s="2"/>
      <c r="PUG176" s="2"/>
      <c r="PUH176" s="2"/>
      <c r="PUI176" s="2"/>
      <c r="PUJ176" s="2"/>
      <c r="PUK176" s="2"/>
      <c r="PUL176" s="2"/>
      <c r="PUM176" s="2"/>
      <c r="PUN176" s="2"/>
      <c r="PUO176" s="2"/>
      <c r="PUP176" s="2"/>
      <c r="PUQ176" s="2"/>
      <c r="PUR176" s="2"/>
      <c r="PUS176" s="2"/>
      <c r="PUT176" s="2"/>
      <c r="PUU176" s="2"/>
      <c r="PUV176" s="2"/>
      <c r="PUW176" s="2"/>
      <c r="PUX176" s="2"/>
      <c r="PUY176" s="2"/>
      <c r="PUZ176" s="2"/>
      <c r="PVA176" s="2"/>
      <c r="PVB176" s="2"/>
      <c r="PVC176" s="2"/>
      <c r="PVD176" s="2"/>
      <c r="PVE176" s="2"/>
      <c r="PVF176" s="2"/>
      <c r="PVG176" s="2"/>
      <c r="PVH176" s="2"/>
      <c r="PVI176" s="2"/>
      <c r="PVJ176" s="2"/>
      <c r="PVK176" s="2"/>
      <c r="PVL176" s="2"/>
      <c r="PVM176" s="2"/>
      <c r="PVN176" s="2"/>
      <c r="PVO176" s="2"/>
      <c r="PVP176" s="2"/>
      <c r="PVQ176" s="2"/>
      <c r="PVR176" s="2"/>
      <c r="PVS176" s="2"/>
      <c r="PVT176" s="2"/>
      <c r="PVU176" s="2"/>
      <c r="PVV176" s="2"/>
      <c r="PVW176" s="2"/>
      <c r="PVX176" s="2"/>
      <c r="PVY176" s="2"/>
      <c r="PVZ176" s="2"/>
      <c r="PWA176" s="2"/>
      <c r="PWB176" s="2"/>
      <c r="PWC176" s="2"/>
      <c r="PWD176" s="2"/>
      <c r="PWE176" s="2"/>
      <c r="PWF176" s="2"/>
      <c r="PWG176" s="2"/>
      <c r="PWH176" s="2"/>
      <c r="PWI176" s="2"/>
      <c r="PWJ176" s="2"/>
      <c r="PWK176" s="2"/>
      <c r="PWL176" s="2"/>
      <c r="PWM176" s="2"/>
      <c r="PWN176" s="2"/>
      <c r="PWO176" s="2"/>
      <c r="PWP176" s="2"/>
      <c r="PWQ176" s="2"/>
      <c r="PWR176" s="2"/>
      <c r="PWS176" s="2"/>
      <c r="PWT176" s="2"/>
      <c r="PWU176" s="2"/>
      <c r="PWV176" s="2"/>
      <c r="PWW176" s="2"/>
      <c r="PWX176" s="2"/>
      <c r="PWY176" s="2"/>
      <c r="PWZ176" s="2"/>
      <c r="PXA176" s="2"/>
      <c r="PXB176" s="2"/>
      <c r="PXC176" s="2"/>
      <c r="PXD176" s="2"/>
      <c r="PXE176" s="2"/>
      <c r="PXF176" s="2"/>
      <c r="PXG176" s="2"/>
      <c r="PXH176" s="2"/>
      <c r="PXI176" s="2"/>
      <c r="PXJ176" s="2"/>
      <c r="PXK176" s="2"/>
      <c r="PXL176" s="2"/>
      <c r="PXM176" s="2"/>
      <c r="PXN176" s="2"/>
      <c r="PXO176" s="2"/>
      <c r="PXP176" s="2"/>
      <c r="PXQ176" s="2"/>
      <c r="PXR176" s="2"/>
      <c r="PXS176" s="2"/>
      <c r="PXT176" s="2"/>
      <c r="PXU176" s="2"/>
      <c r="PXV176" s="2"/>
      <c r="PXW176" s="2"/>
      <c r="PXX176" s="2"/>
      <c r="PXY176" s="2"/>
      <c r="PXZ176" s="2"/>
      <c r="PYA176" s="2"/>
      <c r="PYB176" s="2"/>
      <c r="PYC176" s="2"/>
      <c r="PYD176" s="2"/>
      <c r="PYE176" s="2"/>
      <c r="PYF176" s="2"/>
      <c r="PYG176" s="2"/>
      <c r="PYH176" s="2"/>
      <c r="PYI176" s="2"/>
      <c r="PYJ176" s="2"/>
      <c r="PYK176" s="2"/>
      <c r="PYL176" s="2"/>
      <c r="PYM176" s="2"/>
      <c r="PYN176" s="2"/>
      <c r="PYO176" s="2"/>
      <c r="PYP176" s="2"/>
      <c r="PYQ176" s="2"/>
      <c r="PYR176" s="2"/>
      <c r="PYS176" s="2"/>
      <c r="PYT176" s="2"/>
      <c r="PYU176" s="2"/>
      <c r="PYV176" s="2"/>
      <c r="PYW176" s="2"/>
      <c r="PYX176" s="2"/>
      <c r="PYY176" s="2"/>
      <c r="PYZ176" s="2"/>
      <c r="PZA176" s="2"/>
      <c r="PZB176" s="2"/>
      <c r="PZC176" s="2"/>
      <c r="PZD176" s="2"/>
      <c r="PZE176" s="2"/>
      <c r="PZF176" s="2"/>
      <c r="PZG176" s="2"/>
      <c r="PZH176" s="2"/>
      <c r="PZI176" s="2"/>
      <c r="PZJ176" s="2"/>
      <c r="PZK176" s="2"/>
      <c r="PZL176" s="2"/>
      <c r="PZM176" s="2"/>
      <c r="PZN176" s="2"/>
      <c r="PZO176" s="2"/>
      <c r="PZP176" s="2"/>
      <c r="PZQ176" s="2"/>
      <c r="PZR176" s="2"/>
      <c r="PZS176" s="2"/>
      <c r="PZT176" s="2"/>
      <c r="PZU176" s="2"/>
      <c r="PZV176" s="2"/>
      <c r="PZW176" s="2"/>
      <c r="PZX176" s="2"/>
      <c r="PZY176" s="2"/>
      <c r="PZZ176" s="2"/>
      <c r="QAA176" s="2"/>
      <c r="QAB176" s="2"/>
      <c r="QAC176" s="2"/>
      <c r="QAD176" s="2"/>
      <c r="QAE176" s="2"/>
      <c r="QAF176" s="2"/>
      <c r="QAG176" s="2"/>
      <c r="QAH176" s="2"/>
      <c r="QAI176" s="2"/>
      <c r="QAJ176" s="2"/>
      <c r="QAK176" s="2"/>
      <c r="QAL176" s="2"/>
      <c r="QAM176" s="2"/>
      <c r="QAN176" s="2"/>
      <c r="QAO176" s="2"/>
      <c r="QAP176" s="2"/>
      <c r="QAQ176" s="2"/>
      <c r="QAR176" s="2"/>
      <c r="QAS176" s="2"/>
      <c r="QAT176" s="2"/>
      <c r="QAU176" s="2"/>
      <c r="QAV176" s="2"/>
      <c r="QAW176" s="2"/>
      <c r="QAX176" s="2"/>
      <c r="QAY176" s="2"/>
      <c r="QAZ176" s="2"/>
      <c r="QBA176" s="2"/>
      <c r="QBB176" s="2"/>
      <c r="QBC176" s="2"/>
      <c r="QBD176" s="2"/>
      <c r="QBE176" s="2"/>
      <c r="QBF176" s="2"/>
      <c r="QBG176" s="2"/>
      <c r="QBH176" s="2"/>
      <c r="QBI176" s="2"/>
      <c r="QBJ176" s="2"/>
      <c r="QBK176" s="2"/>
      <c r="QBL176" s="2"/>
      <c r="QBM176" s="2"/>
      <c r="QBN176" s="2"/>
      <c r="QBO176" s="2"/>
      <c r="QBP176" s="2"/>
      <c r="QBQ176" s="2"/>
      <c r="QBR176" s="2"/>
      <c r="QBS176" s="2"/>
      <c r="QBT176" s="2"/>
      <c r="QBU176" s="2"/>
      <c r="QBV176" s="2"/>
      <c r="QBW176" s="2"/>
      <c r="QBX176" s="2"/>
      <c r="QBY176" s="2"/>
      <c r="QBZ176" s="2"/>
      <c r="QCA176" s="2"/>
      <c r="QCB176" s="2"/>
      <c r="QCC176" s="2"/>
      <c r="QCD176" s="2"/>
      <c r="QCE176" s="2"/>
      <c r="QCF176" s="2"/>
      <c r="QCG176" s="2"/>
      <c r="QCH176" s="2"/>
      <c r="QCI176" s="2"/>
      <c r="QCJ176" s="2"/>
      <c r="QCK176" s="2"/>
      <c r="QCL176" s="2"/>
      <c r="QCM176" s="2"/>
      <c r="QCN176" s="2"/>
      <c r="QCO176" s="2"/>
      <c r="QCP176" s="2"/>
      <c r="QCQ176" s="2"/>
      <c r="QCR176" s="2"/>
      <c r="QCS176" s="2"/>
      <c r="QCT176" s="2"/>
      <c r="QCU176" s="2"/>
      <c r="QCV176" s="2"/>
      <c r="QCW176" s="2"/>
      <c r="QCX176" s="2"/>
      <c r="QCY176" s="2"/>
      <c r="QCZ176" s="2"/>
      <c r="QDA176" s="2"/>
      <c r="QDB176" s="2"/>
      <c r="QDC176" s="2"/>
      <c r="QDD176" s="2"/>
      <c r="QDE176" s="2"/>
      <c r="QDF176" s="2"/>
      <c r="QDG176" s="2"/>
      <c r="QDH176" s="2"/>
      <c r="QDI176" s="2"/>
      <c r="QDJ176" s="2"/>
      <c r="QDK176" s="2"/>
      <c r="QDL176" s="2"/>
      <c r="QDM176" s="2"/>
      <c r="QDN176" s="2"/>
      <c r="QDO176" s="2"/>
      <c r="QDP176" s="2"/>
      <c r="QDQ176" s="2"/>
      <c r="QDR176" s="2"/>
      <c r="QDS176" s="2"/>
      <c r="QDT176" s="2"/>
      <c r="QDU176" s="2"/>
      <c r="QDV176" s="2"/>
      <c r="QDW176" s="2"/>
      <c r="QDX176" s="2"/>
      <c r="QDY176" s="2"/>
      <c r="QDZ176" s="2"/>
      <c r="QEA176" s="2"/>
      <c r="QEB176" s="2"/>
      <c r="QEC176" s="2"/>
      <c r="QED176" s="2"/>
      <c r="QEE176" s="2"/>
      <c r="QEF176" s="2"/>
      <c r="QEG176" s="2"/>
      <c r="QEH176" s="2"/>
      <c r="QEI176" s="2"/>
      <c r="QEJ176" s="2"/>
      <c r="QEK176" s="2"/>
      <c r="QEL176" s="2"/>
      <c r="QEM176" s="2"/>
      <c r="QEN176" s="2"/>
      <c r="QEO176" s="2"/>
      <c r="QEP176" s="2"/>
      <c r="QEQ176" s="2"/>
      <c r="QER176" s="2"/>
      <c r="QES176" s="2"/>
      <c r="QET176" s="2"/>
      <c r="QEU176" s="2"/>
      <c r="QEV176" s="2"/>
      <c r="QEW176" s="2"/>
      <c r="QEX176" s="2"/>
      <c r="QEY176" s="2"/>
      <c r="QEZ176" s="2"/>
      <c r="QFA176" s="2"/>
      <c r="QFB176" s="2"/>
      <c r="QFC176" s="2"/>
      <c r="QFD176" s="2"/>
      <c r="QFE176" s="2"/>
      <c r="QFF176" s="2"/>
      <c r="QFG176" s="2"/>
      <c r="QFH176" s="2"/>
      <c r="QFI176" s="2"/>
      <c r="QFJ176" s="2"/>
      <c r="QFK176" s="2"/>
      <c r="QFL176" s="2"/>
      <c r="QFM176" s="2"/>
      <c r="QFN176" s="2"/>
      <c r="QFO176" s="2"/>
      <c r="QFP176" s="2"/>
      <c r="QFQ176" s="2"/>
      <c r="QFR176" s="2"/>
      <c r="QFS176" s="2"/>
      <c r="QFT176" s="2"/>
      <c r="QFU176" s="2"/>
      <c r="QFV176" s="2"/>
      <c r="QFW176" s="2"/>
      <c r="QFX176" s="2"/>
      <c r="QFY176" s="2"/>
      <c r="QFZ176" s="2"/>
      <c r="QGA176" s="2"/>
      <c r="QGB176" s="2"/>
      <c r="QGC176" s="2"/>
      <c r="QGD176" s="2"/>
      <c r="QGE176" s="2"/>
      <c r="QGF176" s="2"/>
      <c r="QGG176" s="2"/>
      <c r="QGH176" s="2"/>
      <c r="QGI176" s="2"/>
      <c r="QGJ176" s="2"/>
      <c r="QGK176" s="2"/>
      <c r="QGL176" s="2"/>
      <c r="QGM176" s="2"/>
      <c r="QGN176" s="2"/>
      <c r="QGO176" s="2"/>
      <c r="QGP176" s="2"/>
      <c r="QGQ176" s="2"/>
      <c r="QGR176" s="2"/>
      <c r="QGS176" s="2"/>
      <c r="QGT176" s="2"/>
      <c r="QGU176" s="2"/>
      <c r="QGV176" s="2"/>
      <c r="QGW176" s="2"/>
      <c r="QGX176" s="2"/>
      <c r="QGY176" s="2"/>
      <c r="QGZ176" s="2"/>
      <c r="QHA176" s="2"/>
      <c r="QHB176" s="2"/>
      <c r="QHC176" s="2"/>
      <c r="QHD176" s="2"/>
      <c r="QHE176" s="2"/>
      <c r="QHF176" s="2"/>
      <c r="QHG176" s="2"/>
      <c r="QHH176" s="2"/>
      <c r="QHI176" s="2"/>
      <c r="QHJ176" s="2"/>
      <c r="QHK176" s="2"/>
      <c r="QHL176" s="2"/>
      <c r="QHM176" s="2"/>
      <c r="QHN176" s="2"/>
      <c r="QHO176" s="2"/>
      <c r="QHP176" s="2"/>
      <c r="QHQ176" s="2"/>
      <c r="QHR176" s="2"/>
      <c r="QHS176" s="2"/>
      <c r="QHT176" s="2"/>
      <c r="QHU176" s="2"/>
      <c r="QHV176" s="2"/>
      <c r="QHW176" s="2"/>
      <c r="QHX176" s="2"/>
      <c r="QHY176" s="2"/>
      <c r="QHZ176" s="2"/>
      <c r="QIA176" s="2"/>
      <c r="QIB176" s="2"/>
      <c r="QIC176" s="2"/>
      <c r="QID176" s="2"/>
      <c r="QIE176" s="2"/>
      <c r="QIF176" s="2"/>
      <c r="QIG176" s="2"/>
      <c r="QIH176" s="2"/>
      <c r="QII176" s="2"/>
      <c r="QIJ176" s="2"/>
      <c r="QIK176" s="2"/>
      <c r="QIL176" s="2"/>
      <c r="QIM176" s="2"/>
      <c r="QIN176" s="2"/>
      <c r="QIO176" s="2"/>
      <c r="QIP176" s="2"/>
      <c r="QIQ176" s="2"/>
      <c r="QIR176" s="2"/>
      <c r="QIS176" s="2"/>
      <c r="QIT176" s="2"/>
      <c r="QIU176" s="2"/>
      <c r="QIV176" s="2"/>
      <c r="QIW176" s="2"/>
      <c r="QIX176" s="2"/>
      <c r="QIY176" s="2"/>
      <c r="QIZ176" s="2"/>
      <c r="QJA176" s="2"/>
      <c r="QJB176" s="2"/>
      <c r="QJC176" s="2"/>
      <c r="QJD176" s="2"/>
      <c r="QJE176" s="2"/>
      <c r="QJF176" s="2"/>
      <c r="QJG176" s="2"/>
      <c r="QJH176" s="2"/>
      <c r="QJI176" s="2"/>
      <c r="QJJ176" s="2"/>
      <c r="QJK176" s="2"/>
      <c r="QJL176" s="2"/>
      <c r="QJM176" s="2"/>
      <c r="QJN176" s="2"/>
      <c r="QJO176" s="2"/>
      <c r="QJP176" s="2"/>
      <c r="QJQ176" s="2"/>
      <c r="QJR176" s="2"/>
      <c r="QJS176" s="2"/>
      <c r="QJT176" s="2"/>
      <c r="QJU176" s="2"/>
      <c r="QJV176" s="2"/>
      <c r="QJW176" s="2"/>
      <c r="QJX176" s="2"/>
      <c r="QJY176" s="2"/>
      <c r="QJZ176" s="2"/>
      <c r="QKA176" s="2"/>
      <c r="QKB176" s="2"/>
      <c r="QKC176" s="2"/>
      <c r="QKD176" s="2"/>
      <c r="QKE176" s="2"/>
      <c r="QKF176" s="2"/>
      <c r="QKG176" s="2"/>
      <c r="QKH176" s="2"/>
      <c r="QKI176" s="2"/>
      <c r="QKJ176" s="2"/>
      <c r="QKK176" s="2"/>
      <c r="QKL176" s="2"/>
      <c r="QKM176" s="2"/>
      <c r="QKN176" s="2"/>
      <c r="QKO176" s="2"/>
      <c r="QKP176" s="2"/>
      <c r="QKQ176" s="2"/>
      <c r="QKR176" s="2"/>
      <c r="QKS176" s="2"/>
      <c r="QKT176" s="2"/>
      <c r="QKU176" s="2"/>
      <c r="QKV176" s="2"/>
      <c r="QKW176" s="2"/>
      <c r="QKX176" s="2"/>
      <c r="QKY176" s="2"/>
      <c r="QKZ176" s="2"/>
      <c r="QLA176" s="2"/>
      <c r="QLB176" s="2"/>
      <c r="QLC176" s="2"/>
      <c r="QLD176" s="2"/>
      <c r="QLE176" s="2"/>
      <c r="QLF176" s="2"/>
      <c r="QLG176" s="2"/>
      <c r="QLH176" s="2"/>
      <c r="QLI176" s="2"/>
      <c r="QLJ176" s="2"/>
      <c r="QLK176" s="2"/>
      <c r="QLL176" s="2"/>
      <c r="QLM176" s="2"/>
      <c r="QLN176" s="2"/>
      <c r="QLO176" s="2"/>
      <c r="QLP176" s="2"/>
      <c r="QLQ176" s="2"/>
      <c r="QLR176" s="2"/>
      <c r="QLS176" s="2"/>
      <c r="QLT176" s="2"/>
      <c r="QLU176" s="2"/>
      <c r="QLV176" s="2"/>
      <c r="QLW176" s="2"/>
      <c r="QLX176" s="2"/>
      <c r="QLY176" s="2"/>
      <c r="QLZ176" s="2"/>
      <c r="QMA176" s="2"/>
      <c r="QMB176" s="2"/>
      <c r="QMC176" s="2"/>
      <c r="QMD176" s="2"/>
      <c r="QME176" s="2"/>
      <c r="QMF176" s="2"/>
      <c r="QMG176" s="2"/>
      <c r="QMH176" s="2"/>
      <c r="QMI176" s="2"/>
      <c r="QMJ176" s="2"/>
      <c r="QMK176" s="2"/>
      <c r="QML176" s="2"/>
      <c r="QMM176" s="2"/>
      <c r="QMN176" s="2"/>
      <c r="QMO176" s="2"/>
      <c r="QMP176" s="2"/>
      <c r="QMQ176" s="2"/>
      <c r="QMR176" s="2"/>
      <c r="QMS176" s="2"/>
      <c r="QMT176" s="2"/>
      <c r="QMU176" s="2"/>
      <c r="QMV176" s="2"/>
      <c r="QMW176" s="2"/>
      <c r="QMX176" s="2"/>
      <c r="QMY176" s="2"/>
      <c r="QMZ176" s="2"/>
      <c r="QNA176" s="2"/>
      <c r="QNB176" s="2"/>
      <c r="QNC176" s="2"/>
      <c r="QND176" s="2"/>
      <c r="QNE176" s="2"/>
      <c r="QNF176" s="2"/>
      <c r="QNG176" s="2"/>
      <c r="QNH176" s="2"/>
      <c r="QNI176" s="2"/>
      <c r="QNJ176" s="2"/>
      <c r="QNK176" s="2"/>
      <c r="QNL176" s="2"/>
      <c r="QNM176" s="2"/>
      <c r="QNN176" s="2"/>
      <c r="QNO176" s="2"/>
      <c r="QNP176" s="2"/>
      <c r="QNQ176" s="2"/>
      <c r="QNR176" s="2"/>
      <c r="QNS176" s="2"/>
      <c r="QNT176" s="2"/>
      <c r="QNU176" s="2"/>
      <c r="QNV176" s="2"/>
      <c r="QNW176" s="2"/>
      <c r="QNX176" s="2"/>
      <c r="QNY176" s="2"/>
      <c r="QNZ176" s="2"/>
      <c r="QOA176" s="2"/>
      <c r="QOB176" s="2"/>
      <c r="QOC176" s="2"/>
      <c r="QOD176" s="2"/>
      <c r="QOE176" s="2"/>
      <c r="QOF176" s="2"/>
      <c r="QOG176" s="2"/>
      <c r="QOH176" s="2"/>
      <c r="QOI176" s="2"/>
      <c r="QOJ176" s="2"/>
      <c r="QOK176" s="2"/>
      <c r="QOL176" s="2"/>
      <c r="QOM176" s="2"/>
      <c r="QON176" s="2"/>
      <c r="QOO176" s="2"/>
      <c r="QOP176" s="2"/>
      <c r="QOQ176" s="2"/>
      <c r="QOR176" s="2"/>
      <c r="QOS176" s="2"/>
      <c r="QOT176" s="2"/>
      <c r="QOU176" s="2"/>
      <c r="QOV176" s="2"/>
      <c r="QOW176" s="2"/>
      <c r="QOX176" s="2"/>
      <c r="QOY176" s="2"/>
      <c r="QOZ176" s="2"/>
      <c r="QPA176" s="2"/>
      <c r="QPB176" s="2"/>
      <c r="QPC176" s="2"/>
      <c r="QPD176" s="2"/>
      <c r="QPE176" s="2"/>
      <c r="QPF176" s="2"/>
      <c r="QPG176" s="2"/>
      <c r="QPH176" s="2"/>
      <c r="QPI176" s="2"/>
      <c r="QPJ176" s="2"/>
      <c r="QPK176" s="2"/>
      <c r="QPL176" s="2"/>
      <c r="QPM176" s="2"/>
      <c r="QPN176" s="2"/>
      <c r="QPO176" s="2"/>
      <c r="QPP176" s="2"/>
      <c r="QPQ176" s="2"/>
      <c r="QPR176" s="2"/>
      <c r="QPS176" s="2"/>
      <c r="QPT176" s="2"/>
      <c r="QPU176" s="2"/>
      <c r="QPV176" s="2"/>
      <c r="QPW176" s="2"/>
      <c r="QPX176" s="2"/>
      <c r="QPY176" s="2"/>
      <c r="QPZ176" s="2"/>
      <c r="QQA176" s="2"/>
      <c r="QQB176" s="2"/>
      <c r="QQC176" s="2"/>
      <c r="QQD176" s="2"/>
      <c r="QQE176" s="2"/>
      <c r="QQF176" s="2"/>
      <c r="QQG176" s="2"/>
      <c r="QQH176" s="2"/>
      <c r="QQI176" s="2"/>
      <c r="QQJ176" s="2"/>
      <c r="QQK176" s="2"/>
      <c r="QQL176" s="2"/>
      <c r="QQM176" s="2"/>
      <c r="QQN176" s="2"/>
      <c r="QQO176" s="2"/>
      <c r="QQP176" s="2"/>
      <c r="QQQ176" s="2"/>
      <c r="QQR176" s="2"/>
      <c r="QQS176" s="2"/>
      <c r="QQT176" s="2"/>
      <c r="QQU176" s="2"/>
      <c r="QQV176" s="2"/>
      <c r="QQW176" s="2"/>
      <c r="QQX176" s="2"/>
      <c r="QQY176" s="2"/>
      <c r="QQZ176" s="2"/>
      <c r="QRA176" s="2"/>
      <c r="QRB176" s="2"/>
      <c r="QRC176" s="2"/>
      <c r="QRD176" s="2"/>
      <c r="QRE176" s="2"/>
      <c r="QRF176" s="2"/>
      <c r="QRG176" s="2"/>
      <c r="QRH176" s="2"/>
      <c r="QRI176" s="2"/>
      <c r="QRJ176" s="2"/>
      <c r="QRK176" s="2"/>
      <c r="QRL176" s="2"/>
      <c r="QRM176" s="2"/>
      <c r="QRN176" s="2"/>
      <c r="QRO176" s="2"/>
      <c r="QRP176" s="2"/>
      <c r="QRQ176" s="2"/>
      <c r="QRR176" s="2"/>
      <c r="QRS176" s="2"/>
      <c r="QRT176" s="2"/>
      <c r="QRU176" s="2"/>
      <c r="QRV176" s="2"/>
      <c r="QRW176" s="2"/>
      <c r="QRX176" s="2"/>
      <c r="QRY176" s="2"/>
      <c r="QRZ176" s="2"/>
      <c r="QSA176" s="2"/>
      <c r="QSB176" s="2"/>
      <c r="QSC176" s="2"/>
      <c r="QSD176" s="2"/>
      <c r="QSE176" s="2"/>
      <c r="QSF176" s="2"/>
      <c r="QSG176" s="2"/>
      <c r="QSH176" s="2"/>
      <c r="QSI176" s="2"/>
      <c r="QSJ176" s="2"/>
      <c r="QSK176" s="2"/>
      <c r="QSL176" s="2"/>
      <c r="QSM176" s="2"/>
      <c r="QSN176" s="2"/>
      <c r="QSO176" s="2"/>
      <c r="QSP176" s="2"/>
      <c r="QSQ176" s="2"/>
      <c r="QSR176" s="2"/>
      <c r="QSS176" s="2"/>
      <c r="QST176" s="2"/>
      <c r="QSU176" s="2"/>
      <c r="QSV176" s="2"/>
      <c r="QSW176" s="2"/>
      <c r="QSX176" s="2"/>
      <c r="QSY176" s="2"/>
      <c r="QSZ176" s="2"/>
      <c r="QTA176" s="2"/>
      <c r="QTB176" s="2"/>
      <c r="QTC176" s="2"/>
      <c r="QTD176" s="2"/>
      <c r="QTE176" s="2"/>
      <c r="QTF176" s="2"/>
      <c r="QTG176" s="2"/>
      <c r="QTH176" s="2"/>
      <c r="QTI176" s="2"/>
      <c r="QTJ176" s="2"/>
      <c r="QTK176" s="2"/>
      <c r="QTL176" s="2"/>
      <c r="QTM176" s="2"/>
      <c r="QTN176" s="2"/>
      <c r="QTO176" s="2"/>
      <c r="QTP176" s="2"/>
      <c r="QTQ176" s="2"/>
      <c r="QTR176" s="2"/>
      <c r="QTS176" s="2"/>
      <c r="QTT176" s="2"/>
      <c r="QTU176" s="2"/>
      <c r="QTV176" s="2"/>
      <c r="QTW176" s="2"/>
      <c r="QTX176" s="2"/>
      <c r="QTY176" s="2"/>
      <c r="QTZ176" s="2"/>
      <c r="QUA176" s="2"/>
      <c r="QUB176" s="2"/>
      <c r="QUC176" s="2"/>
      <c r="QUD176" s="2"/>
      <c r="QUE176" s="2"/>
      <c r="QUF176" s="2"/>
      <c r="QUG176" s="2"/>
      <c r="QUH176" s="2"/>
      <c r="QUI176" s="2"/>
      <c r="QUJ176" s="2"/>
      <c r="QUK176" s="2"/>
      <c r="QUL176" s="2"/>
      <c r="QUM176" s="2"/>
      <c r="QUN176" s="2"/>
      <c r="QUO176" s="2"/>
      <c r="QUP176" s="2"/>
      <c r="QUQ176" s="2"/>
      <c r="QUR176" s="2"/>
      <c r="QUS176" s="2"/>
      <c r="QUT176" s="2"/>
      <c r="QUU176" s="2"/>
      <c r="QUV176" s="2"/>
      <c r="QUW176" s="2"/>
      <c r="QUX176" s="2"/>
      <c r="QUY176" s="2"/>
      <c r="QUZ176" s="2"/>
      <c r="QVA176" s="2"/>
      <c r="QVB176" s="2"/>
      <c r="QVC176" s="2"/>
      <c r="QVD176" s="2"/>
      <c r="QVE176" s="2"/>
      <c r="QVF176" s="2"/>
      <c r="QVG176" s="2"/>
      <c r="QVH176" s="2"/>
      <c r="QVI176" s="2"/>
      <c r="QVJ176" s="2"/>
      <c r="QVK176" s="2"/>
      <c r="QVL176" s="2"/>
      <c r="QVM176" s="2"/>
      <c r="QVN176" s="2"/>
      <c r="QVO176" s="2"/>
      <c r="QVP176" s="2"/>
      <c r="QVQ176" s="2"/>
      <c r="QVR176" s="2"/>
      <c r="QVS176" s="2"/>
      <c r="QVT176" s="2"/>
      <c r="QVU176" s="2"/>
      <c r="QVV176" s="2"/>
      <c r="QVW176" s="2"/>
      <c r="QVX176" s="2"/>
      <c r="QVY176" s="2"/>
      <c r="QVZ176" s="2"/>
      <c r="QWA176" s="2"/>
      <c r="QWB176" s="2"/>
      <c r="QWC176" s="2"/>
      <c r="QWD176" s="2"/>
      <c r="QWE176" s="2"/>
      <c r="QWF176" s="2"/>
      <c r="QWG176" s="2"/>
      <c r="QWH176" s="2"/>
      <c r="QWI176" s="2"/>
      <c r="QWJ176" s="2"/>
      <c r="QWK176" s="2"/>
      <c r="QWL176" s="2"/>
      <c r="QWM176" s="2"/>
      <c r="QWN176" s="2"/>
      <c r="QWO176" s="2"/>
      <c r="QWP176" s="2"/>
      <c r="QWQ176" s="2"/>
      <c r="QWR176" s="2"/>
      <c r="QWS176" s="2"/>
      <c r="QWT176" s="2"/>
      <c r="QWU176" s="2"/>
      <c r="QWV176" s="2"/>
      <c r="QWW176" s="2"/>
      <c r="QWX176" s="2"/>
      <c r="QWY176" s="2"/>
      <c r="QWZ176" s="2"/>
      <c r="QXA176" s="2"/>
      <c r="QXB176" s="2"/>
      <c r="QXC176" s="2"/>
      <c r="QXD176" s="2"/>
      <c r="QXE176" s="2"/>
      <c r="QXF176" s="2"/>
      <c r="QXG176" s="2"/>
      <c r="QXH176" s="2"/>
      <c r="QXI176" s="2"/>
      <c r="QXJ176" s="2"/>
      <c r="QXK176" s="2"/>
      <c r="QXL176" s="2"/>
      <c r="QXM176" s="2"/>
      <c r="QXN176" s="2"/>
      <c r="QXO176" s="2"/>
      <c r="QXP176" s="2"/>
      <c r="QXQ176" s="2"/>
      <c r="QXR176" s="2"/>
      <c r="QXS176" s="2"/>
      <c r="QXT176" s="2"/>
      <c r="QXU176" s="2"/>
      <c r="QXV176" s="2"/>
      <c r="QXW176" s="2"/>
      <c r="QXX176" s="2"/>
      <c r="QXY176" s="2"/>
      <c r="QXZ176" s="2"/>
      <c r="QYA176" s="2"/>
      <c r="QYB176" s="2"/>
      <c r="QYC176" s="2"/>
      <c r="QYD176" s="2"/>
      <c r="QYE176" s="2"/>
      <c r="QYF176" s="2"/>
      <c r="QYG176" s="2"/>
      <c r="QYH176" s="2"/>
      <c r="QYI176" s="2"/>
      <c r="QYJ176" s="2"/>
      <c r="QYK176" s="2"/>
      <c r="QYL176" s="2"/>
      <c r="QYM176" s="2"/>
      <c r="QYN176" s="2"/>
      <c r="QYO176" s="2"/>
      <c r="QYP176" s="2"/>
      <c r="QYQ176" s="2"/>
      <c r="QYR176" s="2"/>
      <c r="QYS176" s="2"/>
      <c r="QYT176" s="2"/>
      <c r="QYU176" s="2"/>
      <c r="QYV176" s="2"/>
      <c r="QYW176" s="2"/>
      <c r="QYX176" s="2"/>
      <c r="QYY176" s="2"/>
      <c r="QYZ176" s="2"/>
      <c r="QZA176" s="2"/>
      <c r="QZB176" s="2"/>
      <c r="QZC176" s="2"/>
      <c r="QZD176" s="2"/>
      <c r="QZE176" s="2"/>
      <c r="QZF176" s="2"/>
      <c r="QZG176" s="2"/>
      <c r="QZH176" s="2"/>
      <c r="QZI176" s="2"/>
      <c r="QZJ176" s="2"/>
      <c r="QZK176" s="2"/>
      <c r="QZL176" s="2"/>
      <c r="QZM176" s="2"/>
      <c r="QZN176" s="2"/>
      <c r="QZO176" s="2"/>
      <c r="QZP176" s="2"/>
      <c r="QZQ176" s="2"/>
      <c r="QZR176" s="2"/>
      <c r="QZS176" s="2"/>
      <c r="QZT176" s="2"/>
      <c r="QZU176" s="2"/>
      <c r="QZV176" s="2"/>
      <c r="QZW176" s="2"/>
      <c r="QZX176" s="2"/>
      <c r="QZY176" s="2"/>
      <c r="QZZ176" s="2"/>
      <c r="RAA176" s="2"/>
      <c r="RAB176" s="2"/>
      <c r="RAC176" s="2"/>
      <c r="RAD176" s="2"/>
      <c r="RAE176" s="2"/>
      <c r="RAF176" s="2"/>
      <c r="RAG176" s="2"/>
      <c r="RAH176" s="2"/>
      <c r="RAI176" s="2"/>
      <c r="RAJ176" s="2"/>
      <c r="RAK176" s="2"/>
      <c r="RAL176" s="2"/>
      <c r="RAM176" s="2"/>
      <c r="RAN176" s="2"/>
      <c r="RAO176" s="2"/>
      <c r="RAP176" s="2"/>
      <c r="RAQ176" s="2"/>
      <c r="RAR176" s="2"/>
      <c r="RAS176" s="2"/>
      <c r="RAT176" s="2"/>
      <c r="RAU176" s="2"/>
      <c r="RAV176" s="2"/>
      <c r="RAW176" s="2"/>
      <c r="RAX176" s="2"/>
      <c r="RAY176" s="2"/>
      <c r="RAZ176" s="2"/>
      <c r="RBA176" s="2"/>
      <c r="RBB176" s="2"/>
      <c r="RBC176" s="2"/>
      <c r="RBD176" s="2"/>
      <c r="RBE176" s="2"/>
      <c r="RBF176" s="2"/>
      <c r="RBG176" s="2"/>
      <c r="RBH176" s="2"/>
      <c r="RBI176" s="2"/>
      <c r="RBJ176" s="2"/>
      <c r="RBK176" s="2"/>
      <c r="RBL176" s="2"/>
      <c r="RBM176" s="2"/>
      <c r="RBN176" s="2"/>
      <c r="RBO176" s="2"/>
      <c r="RBP176" s="2"/>
      <c r="RBQ176" s="2"/>
      <c r="RBR176" s="2"/>
      <c r="RBS176" s="2"/>
      <c r="RBT176" s="2"/>
      <c r="RBU176" s="2"/>
      <c r="RBV176" s="2"/>
      <c r="RBW176" s="2"/>
      <c r="RBX176" s="2"/>
      <c r="RBY176" s="2"/>
      <c r="RBZ176" s="2"/>
      <c r="RCA176" s="2"/>
      <c r="RCB176" s="2"/>
      <c r="RCC176" s="2"/>
      <c r="RCD176" s="2"/>
      <c r="RCE176" s="2"/>
      <c r="RCF176" s="2"/>
      <c r="RCG176" s="2"/>
      <c r="RCH176" s="2"/>
      <c r="RCI176" s="2"/>
      <c r="RCJ176" s="2"/>
      <c r="RCK176" s="2"/>
      <c r="RCL176" s="2"/>
      <c r="RCM176" s="2"/>
      <c r="RCN176" s="2"/>
      <c r="RCO176" s="2"/>
      <c r="RCP176" s="2"/>
      <c r="RCQ176" s="2"/>
      <c r="RCR176" s="2"/>
      <c r="RCS176" s="2"/>
      <c r="RCT176" s="2"/>
      <c r="RCU176" s="2"/>
      <c r="RCV176" s="2"/>
      <c r="RCW176" s="2"/>
      <c r="RCX176" s="2"/>
      <c r="RCY176" s="2"/>
      <c r="RCZ176" s="2"/>
      <c r="RDA176" s="2"/>
      <c r="RDB176" s="2"/>
      <c r="RDC176" s="2"/>
      <c r="RDD176" s="2"/>
      <c r="RDE176" s="2"/>
      <c r="RDF176" s="2"/>
      <c r="RDG176" s="2"/>
      <c r="RDH176" s="2"/>
      <c r="RDI176" s="2"/>
      <c r="RDJ176" s="2"/>
      <c r="RDK176" s="2"/>
      <c r="RDL176" s="2"/>
      <c r="RDM176" s="2"/>
      <c r="RDN176" s="2"/>
      <c r="RDO176" s="2"/>
      <c r="RDP176" s="2"/>
      <c r="RDQ176" s="2"/>
      <c r="RDR176" s="2"/>
      <c r="RDS176" s="2"/>
      <c r="RDT176" s="2"/>
      <c r="RDU176" s="2"/>
      <c r="RDV176" s="2"/>
      <c r="RDW176" s="2"/>
      <c r="RDX176" s="2"/>
      <c r="RDY176" s="2"/>
      <c r="RDZ176" s="2"/>
      <c r="REA176" s="2"/>
      <c r="REB176" s="2"/>
      <c r="REC176" s="2"/>
      <c r="RED176" s="2"/>
      <c r="REE176" s="2"/>
      <c r="REF176" s="2"/>
      <c r="REG176" s="2"/>
      <c r="REH176" s="2"/>
      <c r="REI176" s="2"/>
      <c r="REJ176" s="2"/>
      <c r="REK176" s="2"/>
      <c r="REL176" s="2"/>
      <c r="REM176" s="2"/>
      <c r="REN176" s="2"/>
      <c r="REO176" s="2"/>
      <c r="REP176" s="2"/>
      <c r="REQ176" s="2"/>
      <c r="RER176" s="2"/>
      <c r="RES176" s="2"/>
      <c r="RET176" s="2"/>
      <c r="REU176" s="2"/>
      <c r="REV176" s="2"/>
      <c r="REW176" s="2"/>
      <c r="REX176" s="2"/>
      <c r="REY176" s="2"/>
      <c r="REZ176" s="2"/>
      <c r="RFA176" s="2"/>
      <c r="RFB176" s="2"/>
      <c r="RFC176" s="2"/>
      <c r="RFD176" s="2"/>
      <c r="RFE176" s="2"/>
      <c r="RFF176" s="2"/>
      <c r="RFG176" s="2"/>
      <c r="RFH176" s="2"/>
      <c r="RFI176" s="2"/>
      <c r="RFJ176" s="2"/>
      <c r="RFK176" s="2"/>
      <c r="RFL176" s="2"/>
      <c r="RFM176" s="2"/>
      <c r="RFN176" s="2"/>
      <c r="RFO176" s="2"/>
      <c r="RFP176" s="2"/>
      <c r="RFQ176" s="2"/>
      <c r="RFR176" s="2"/>
      <c r="RFS176" s="2"/>
      <c r="RFT176" s="2"/>
      <c r="RFU176" s="2"/>
      <c r="RFV176" s="2"/>
      <c r="RFW176" s="2"/>
      <c r="RFX176" s="2"/>
      <c r="RFY176" s="2"/>
      <c r="RFZ176" s="2"/>
      <c r="RGA176" s="2"/>
      <c r="RGB176" s="2"/>
      <c r="RGC176" s="2"/>
      <c r="RGD176" s="2"/>
      <c r="RGE176" s="2"/>
      <c r="RGF176" s="2"/>
      <c r="RGG176" s="2"/>
      <c r="RGH176" s="2"/>
      <c r="RGI176" s="2"/>
      <c r="RGJ176" s="2"/>
      <c r="RGK176" s="2"/>
      <c r="RGL176" s="2"/>
      <c r="RGM176" s="2"/>
      <c r="RGN176" s="2"/>
      <c r="RGO176" s="2"/>
      <c r="RGP176" s="2"/>
      <c r="RGQ176" s="2"/>
      <c r="RGR176" s="2"/>
      <c r="RGS176" s="2"/>
      <c r="RGT176" s="2"/>
      <c r="RGU176" s="2"/>
      <c r="RGV176" s="2"/>
      <c r="RGW176" s="2"/>
      <c r="RGX176" s="2"/>
      <c r="RGY176" s="2"/>
      <c r="RGZ176" s="2"/>
      <c r="RHA176" s="2"/>
      <c r="RHB176" s="2"/>
      <c r="RHC176" s="2"/>
      <c r="RHD176" s="2"/>
      <c r="RHE176" s="2"/>
      <c r="RHF176" s="2"/>
      <c r="RHG176" s="2"/>
      <c r="RHH176" s="2"/>
      <c r="RHI176" s="2"/>
      <c r="RHJ176" s="2"/>
      <c r="RHK176" s="2"/>
      <c r="RHL176" s="2"/>
      <c r="RHM176" s="2"/>
      <c r="RHN176" s="2"/>
      <c r="RHO176" s="2"/>
      <c r="RHP176" s="2"/>
      <c r="RHQ176" s="2"/>
      <c r="RHR176" s="2"/>
      <c r="RHS176" s="2"/>
      <c r="RHT176" s="2"/>
      <c r="RHU176" s="2"/>
      <c r="RHV176" s="2"/>
      <c r="RHW176" s="2"/>
      <c r="RHX176" s="2"/>
      <c r="RHY176" s="2"/>
      <c r="RHZ176" s="2"/>
      <c r="RIA176" s="2"/>
      <c r="RIB176" s="2"/>
      <c r="RIC176" s="2"/>
      <c r="RID176" s="2"/>
      <c r="RIE176" s="2"/>
      <c r="RIF176" s="2"/>
      <c r="RIG176" s="2"/>
      <c r="RIH176" s="2"/>
      <c r="RII176" s="2"/>
      <c r="RIJ176" s="2"/>
      <c r="RIK176" s="2"/>
      <c r="RIL176" s="2"/>
      <c r="RIM176" s="2"/>
      <c r="RIN176" s="2"/>
      <c r="RIO176" s="2"/>
      <c r="RIP176" s="2"/>
      <c r="RIQ176" s="2"/>
      <c r="RIR176" s="2"/>
      <c r="RIS176" s="2"/>
      <c r="RIT176" s="2"/>
      <c r="RIU176" s="2"/>
      <c r="RIV176" s="2"/>
      <c r="RIW176" s="2"/>
      <c r="RIX176" s="2"/>
      <c r="RIY176" s="2"/>
      <c r="RIZ176" s="2"/>
      <c r="RJA176" s="2"/>
      <c r="RJB176" s="2"/>
      <c r="RJC176" s="2"/>
      <c r="RJD176" s="2"/>
      <c r="RJE176" s="2"/>
      <c r="RJF176" s="2"/>
      <c r="RJG176" s="2"/>
      <c r="RJH176" s="2"/>
      <c r="RJI176" s="2"/>
      <c r="RJJ176" s="2"/>
      <c r="RJK176" s="2"/>
      <c r="RJL176" s="2"/>
      <c r="RJM176" s="2"/>
      <c r="RJN176" s="2"/>
      <c r="RJO176" s="2"/>
      <c r="RJP176" s="2"/>
      <c r="RJQ176" s="2"/>
      <c r="RJR176" s="2"/>
      <c r="RJS176" s="2"/>
      <c r="RJT176" s="2"/>
      <c r="RJU176" s="2"/>
      <c r="RJV176" s="2"/>
      <c r="RJW176" s="2"/>
      <c r="RJX176" s="2"/>
      <c r="RJY176" s="2"/>
      <c r="RJZ176" s="2"/>
      <c r="RKA176" s="2"/>
      <c r="RKB176" s="2"/>
      <c r="RKC176" s="2"/>
      <c r="RKD176" s="2"/>
      <c r="RKE176" s="2"/>
      <c r="RKF176" s="2"/>
      <c r="RKG176" s="2"/>
      <c r="RKH176" s="2"/>
      <c r="RKI176" s="2"/>
      <c r="RKJ176" s="2"/>
      <c r="RKK176" s="2"/>
      <c r="RKL176" s="2"/>
      <c r="RKM176" s="2"/>
      <c r="RKN176" s="2"/>
      <c r="RKO176" s="2"/>
      <c r="RKP176" s="2"/>
      <c r="RKQ176" s="2"/>
      <c r="RKR176" s="2"/>
      <c r="RKS176" s="2"/>
      <c r="RKT176" s="2"/>
      <c r="RKU176" s="2"/>
      <c r="RKV176" s="2"/>
      <c r="RKW176" s="2"/>
      <c r="RKX176" s="2"/>
      <c r="RKY176" s="2"/>
      <c r="RKZ176" s="2"/>
      <c r="RLA176" s="2"/>
      <c r="RLB176" s="2"/>
      <c r="RLC176" s="2"/>
      <c r="RLD176" s="2"/>
      <c r="RLE176" s="2"/>
      <c r="RLF176" s="2"/>
      <c r="RLG176" s="2"/>
      <c r="RLH176" s="2"/>
      <c r="RLI176" s="2"/>
      <c r="RLJ176" s="2"/>
      <c r="RLK176" s="2"/>
      <c r="RLL176" s="2"/>
      <c r="RLM176" s="2"/>
      <c r="RLN176" s="2"/>
      <c r="RLO176" s="2"/>
      <c r="RLP176" s="2"/>
      <c r="RLQ176" s="2"/>
      <c r="RLR176" s="2"/>
      <c r="RLS176" s="2"/>
      <c r="RLT176" s="2"/>
      <c r="RLU176" s="2"/>
      <c r="RLV176" s="2"/>
      <c r="RLW176" s="2"/>
      <c r="RLX176" s="2"/>
      <c r="RLY176" s="2"/>
      <c r="RLZ176" s="2"/>
      <c r="RMA176" s="2"/>
      <c r="RMB176" s="2"/>
      <c r="RMC176" s="2"/>
      <c r="RMD176" s="2"/>
      <c r="RME176" s="2"/>
      <c r="RMF176" s="2"/>
      <c r="RMG176" s="2"/>
      <c r="RMH176" s="2"/>
      <c r="RMI176" s="2"/>
      <c r="RMJ176" s="2"/>
      <c r="RMK176" s="2"/>
      <c r="RML176" s="2"/>
      <c r="RMM176" s="2"/>
      <c r="RMN176" s="2"/>
      <c r="RMO176" s="2"/>
      <c r="RMP176" s="2"/>
      <c r="RMQ176" s="2"/>
      <c r="RMR176" s="2"/>
      <c r="RMS176" s="2"/>
      <c r="RMT176" s="2"/>
      <c r="RMU176" s="2"/>
      <c r="RMV176" s="2"/>
      <c r="RMW176" s="2"/>
      <c r="RMX176" s="2"/>
      <c r="RMY176" s="2"/>
      <c r="RMZ176" s="2"/>
      <c r="RNA176" s="2"/>
      <c r="RNB176" s="2"/>
      <c r="RNC176" s="2"/>
      <c r="RND176" s="2"/>
      <c r="RNE176" s="2"/>
      <c r="RNF176" s="2"/>
      <c r="RNG176" s="2"/>
      <c r="RNH176" s="2"/>
      <c r="RNI176" s="2"/>
      <c r="RNJ176" s="2"/>
      <c r="RNK176" s="2"/>
      <c r="RNL176" s="2"/>
      <c r="RNM176" s="2"/>
      <c r="RNN176" s="2"/>
      <c r="RNO176" s="2"/>
      <c r="RNP176" s="2"/>
      <c r="RNQ176" s="2"/>
      <c r="RNR176" s="2"/>
      <c r="RNS176" s="2"/>
      <c r="RNT176" s="2"/>
      <c r="RNU176" s="2"/>
      <c r="RNV176" s="2"/>
      <c r="RNW176" s="2"/>
      <c r="RNX176" s="2"/>
      <c r="RNY176" s="2"/>
      <c r="RNZ176" s="2"/>
      <c r="ROA176" s="2"/>
      <c r="ROB176" s="2"/>
      <c r="ROC176" s="2"/>
      <c r="ROD176" s="2"/>
      <c r="ROE176" s="2"/>
      <c r="ROF176" s="2"/>
      <c r="ROG176" s="2"/>
      <c r="ROH176" s="2"/>
      <c r="ROI176" s="2"/>
      <c r="ROJ176" s="2"/>
      <c r="ROK176" s="2"/>
      <c r="ROL176" s="2"/>
      <c r="ROM176" s="2"/>
      <c r="RON176" s="2"/>
      <c r="ROO176" s="2"/>
      <c r="ROP176" s="2"/>
      <c r="ROQ176" s="2"/>
      <c r="ROR176" s="2"/>
      <c r="ROS176" s="2"/>
      <c r="ROT176" s="2"/>
      <c r="ROU176" s="2"/>
      <c r="ROV176" s="2"/>
      <c r="ROW176" s="2"/>
      <c r="ROX176" s="2"/>
      <c r="ROY176" s="2"/>
      <c r="ROZ176" s="2"/>
      <c r="RPA176" s="2"/>
      <c r="RPB176" s="2"/>
      <c r="RPC176" s="2"/>
      <c r="RPD176" s="2"/>
      <c r="RPE176" s="2"/>
      <c r="RPF176" s="2"/>
      <c r="RPG176" s="2"/>
      <c r="RPH176" s="2"/>
      <c r="RPI176" s="2"/>
      <c r="RPJ176" s="2"/>
      <c r="RPK176" s="2"/>
      <c r="RPL176" s="2"/>
      <c r="RPM176" s="2"/>
      <c r="RPN176" s="2"/>
      <c r="RPO176" s="2"/>
      <c r="RPP176" s="2"/>
      <c r="RPQ176" s="2"/>
      <c r="RPR176" s="2"/>
      <c r="RPS176" s="2"/>
      <c r="RPT176" s="2"/>
      <c r="RPU176" s="2"/>
      <c r="RPV176" s="2"/>
      <c r="RPW176" s="2"/>
      <c r="RPX176" s="2"/>
      <c r="RPY176" s="2"/>
      <c r="RPZ176" s="2"/>
      <c r="RQA176" s="2"/>
      <c r="RQB176" s="2"/>
      <c r="RQC176" s="2"/>
      <c r="RQD176" s="2"/>
      <c r="RQE176" s="2"/>
      <c r="RQF176" s="2"/>
      <c r="RQG176" s="2"/>
      <c r="RQH176" s="2"/>
      <c r="RQI176" s="2"/>
      <c r="RQJ176" s="2"/>
      <c r="RQK176" s="2"/>
      <c r="RQL176" s="2"/>
      <c r="RQM176" s="2"/>
      <c r="RQN176" s="2"/>
      <c r="RQO176" s="2"/>
      <c r="RQP176" s="2"/>
      <c r="RQQ176" s="2"/>
      <c r="RQR176" s="2"/>
      <c r="RQS176" s="2"/>
      <c r="RQT176" s="2"/>
      <c r="RQU176" s="2"/>
      <c r="RQV176" s="2"/>
      <c r="RQW176" s="2"/>
      <c r="RQX176" s="2"/>
      <c r="RQY176" s="2"/>
      <c r="RQZ176" s="2"/>
      <c r="RRA176" s="2"/>
      <c r="RRB176" s="2"/>
      <c r="RRC176" s="2"/>
      <c r="RRD176" s="2"/>
      <c r="RRE176" s="2"/>
      <c r="RRF176" s="2"/>
      <c r="RRG176" s="2"/>
      <c r="RRH176" s="2"/>
      <c r="RRI176" s="2"/>
      <c r="RRJ176" s="2"/>
      <c r="RRK176" s="2"/>
      <c r="RRL176" s="2"/>
      <c r="RRM176" s="2"/>
      <c r="RRN176" s="2"/>
      <c r="RRO176" s="2"/>
      <c r="RRP176" s="2"/>
      <c r="RRQ176" s="2"/>
      <c r="RRR176" s="2"/>
      <c r="RRS176" s="2"/>
      <c r="RRT176" s="2"/>
      <c r="RRU176" s="2"/>
      <c r="RRV176" s="2"/>
      <c r="RRW176" s="2"/>
      <c r="RRX176" s="2"/>
      <c r="RRY176" s="2"/>
      <c r="RRZ176" s="2"/>
      <c r="RSA176" s="2"/>
      <c r="RSB176" s="2"/>
      <c r="RSC176" s="2"/>
      <c r="RSD176" s="2"/>
      <c r="RSE176" s="2"/>
      <c r="RSF176" s="2"/>
      <c r="RSG176" s="2"/>
      <c r="RSH176" s="2"/>
      <c r="RSI176" s="2"/>
      <c r="RSJ176" s="2"/>
      <c r="RSK176" s="2"/>
      <c r="RSL176" s="2"/>
      <c r="RSM176" s="2"/>
      <c r="RSN176" s="2"/>
      <c r="RSO176" s="2"/>
      <c r="RSP176" s="2"/>
      <c r="RSQ176" s="2"/>
      <c r="RSR176" s="2"/>
      <c r="RSS176" s="2"/>
      <c r="RST176" s="2"/>
      <c r="RSU176" s="2"/>
      <c r="RSV176" s="2"/>
      <c r="RSW176" s="2"/>
      <c r="RSX176" s="2"/>
      <c r="RSY176" s="2"/>
      <c r="RSZ176" s="2"/>
      <c r="RTA176" s="2"/>
      <c r="RTB176" s="2"/>
      <c r="RTC176" s="2"/>
      <c r="RTD176" s="2"/>
      <c r="RTE176" s="2"/>
      <c r="RTF176" s="2"/>
      <c r="RTG176" s="2"/>
      <c r="RTH176" s="2"/>
      <c r="RTI176" s="2"/>
      <c r="RTJ176" s="2"/>
      <c r="RTK176" s="2"/>
      <c r="RTL176" s="2"/>
      <c r="RTM176" s="2"/>
      <c r="RTN176" s="2"/>
      <c r="RTO176" s="2"/>
      <c r="RTP176" s="2"/>
      <c r="RTQ176" s="2"/>
      <c r="RTR176" s="2"/>
      <c r="RTS176" s="2"/>
      <c r="RTT176" s="2"/>
      <c r="RTU176" s="2"/>
      <c r="RTV176" s="2"/>
      <c r="RTW176" s="2"/>
      <c r="RTX176" s="2"/>
      <c r="RTY176" s="2"/>
      <c r="RTZ176" s="2"/>
      <c r="RUA176" s="2"/>
      <c r="RUB176" s="2"/>
      <c r="RUC176" s="2"/>
      <c r="RUD176" s="2"/>
      <c r="RUE176" s="2"/>
      <c r="RUF176" s="2"/>
      <c r="RUG176" s="2"/>
      <c r="RUH176" s="2"/>
      <c r="RUI176" s="2"/>
      <c r="RUJ176" s="2"/>
      <c r="RUK176" s="2"/>
      <c r="RUL176" s="2"/>
      <c r="RUM176" s="2"/>
      <c r="RUN176" s="2"/>
      <c r="RUO176" s="2"/>
      <c r="RUP176" s="2"/>
      <c r="RUQ176" s="2"/>
      <c r="RUR176" s="2"/>
      <c r="RUS176" s="2"/>
      <c r="RUT176" s="2"/>
      <c r="RUU176" s="2"/>
      <c r="RUV176" s="2"/>
      <c r="RUW176" s="2"/>
      <c r="RUX176" s="2"/>
      <c r="RUY176" s="2"/>
      <c r="RUZ176" s="2"/>
      <c r="RVA176" s="2"/>
      <c r="RVB176" s="2"/>
      <c r="RVC176" s="2"/>
      <c r="RVD176" s="2"/>
      <c r="RVE176" s="2"/>
      <c r="RVF176" s="2"/>
      <c r="RVG176" s="2"/>
      <c r="RVH176" s="2"/>
      <c r="RVI176" s="2"/>
      <c r="RVJ176" s="2"/>
      <c r="RVK176" s="2"/>
      <c r="RVL176" s="2"/>
      <c r="RVM176" s="2"/>
      <c r="RVN176" s="2"/>
      <c r="RVO176" s="2"/>
      <c r="RVP176" s="2"/>
      <c r="RVQ176" s="2"/>
      <c r="RVR176" s="2"/>
      <c r="RVS176" s="2"/>
      <c r="RVT176" s="2"/>
      <c r="RVU176" s="2"/>
      <c r="RVV176" s="2"/>
      <c r="RVW176" s="2"/>
      <c r="RVX176" s="2"/>
      <c r="RVY176" s="2"/>
      <c r="RVZ176" s="2"/>
      <c r="RWA176" s="2"/>
      <c r="RWB176" s="2"/>
      <c r="RWC176" s="2"/>
      <c r="RWD176" s="2"/>
      <c r="RWE176" s="2"/>
      <c r="RWF176" s="2"/>
      <c r="RWG176" s="2"/>
      <c r="RWH176" s="2"/>
      <c r="RWI176" s="2"/>
      <c r="RWJ176" s="2"/>
      <c r="RWK176" s="2"/>
      <c r="RWL176" s="2"/>
      <c r="RWM176" s="2"/>
      <c r="RWN176" s="2"/>
      <c r="RWO176" s="2"/>
      <c r="RWP176" s="2"/>
      <c r="RWQ176" s="2"/>
      <c r="RWR176" s="2"/>
      <c r="RWS176" s="2"/>
      <c r="RWT176" s="2"/>
      <c r="RWU176" s="2"/>
      <c r="RWV176" s="2"/>
      <c r="RWW176" s="2"/>
      <c r="RWX176" s="2"/>
      <c r="RWY176" s="2"/>
      <c r="RWZ176" s="2"/>
      <c r="RXA176" s="2"/>
      <c r="RXB176" s="2"/>
      <c r="RXC176" s="2"/>
      <c r="RXD176" s="2"/>
      <c r="RXE176" s="2"/>
      <c r="RXF176" s="2"/>
      <c r="RXG176" s="2"/>
      <c r="RXH176" s="2"/>
      <c r="RXI176" s="2"/>
      <c r="RXJ176" s="2"/>
      <c r="RXK176" s="2"/>
      <c r="RXL176" s="2"/>
      <c r="RXM176" s="2"/>
      <c r="RXN176" s="2"/>
      <c r="RXO176" s="2"/>
      <c r="RXP176" s="2"/>
      <c r="RXQ176" s="2"/>
      <c r="RXR176" s="2"/>
      <c r="RXS176" s="2"/>
      <c r="RXT176" s="2"/>
      <c r="RXU176" s="2"/>
      <c r="RXV176" s="2"/>
      <c r="RXW176" s="2"/>
      <c r="RXX176" s="2"/>
      <c r="RXY176" s="2"/>
      <c r="RXZ176" s="2"/>
      <c r="RYA176" s="2"/>
      <c r="RYB176" s="2"/>
      <c r="RYC176" s="2"/>
      <c r="RYD176" s="2"/>
      <c r="RYE176" s="2"/>
      <c r="RYF176" s="2"/>
      <c r="RYG176" s="2"/>
      <c r="RYH176" s="2"/>
      <c r="RYI176" s="2"/>
      <c r="RYJ176" s="2"/>
      <c r="RYK176" s="2"/>
      <c r="RYL176" s="2"/>
      <c r="RYM176" s="2"/>
      <c r="RYN176" s="2"/>
      <c r="RYO176" s="2"/>
      <c r="RYP176" s="2"/>
      <c r="RYQ176" s="2"/>
      <c r="RYR176" s="2"/>
      <c r="RYS176" s="2"/>
      <c r="RYT176" s="2"/>
      <c r="RYU176" s="2"/>
      <c r="RYV176" s="2"/>
      <c r="RYW176" s="2"/>
      <c r="RYX176" s="2"/>
      <c r="RYY176" s="2"/>
      <c r="RYZ176" s="2"/>
      <c r="RZA176" s="2"/>
      <c r="RZB176" s="2"/>
      <c r="RZC176" s="2"/>
      <c r="RZD176" s="2"/>
      <c r="RZE176" s="2"/>
      <c r="RZF176" s="2"/>
      <c r="RZG176" s="2"/>
      <c r="RZH176" s="2"/>
      <c r="RZI176" s="2"/>
      <c r="RZJ176" s="2"/>
      <c r="RZK176" s="2"/>
      <c r="RZL176" s="2"/>
      <c r="RZM176" s="2"/>
      <c r="RZN176" s="2"/>
      <c r="RZO176" s="2"/>
      <c r="RZP176" s="2"/>
      <c r="RZQ176" s="2"/>
      <c r="RZR176" s="2"/>
      <c r="RZS176" s="2"/>
      <c r="RZT176" s="2"/>
      <c r="RZU176" s="2"/>
      <c r="RZV176" s="2"/>
      <c r="RZW176" s="2"/>
      <c r="RZX176" s="2"/>
      <c r="RZY176" s="2"/>
      <c r="RZZ176" s="2"/>
      <c r="SAA176" s="2"/>
      <c r="SAB176" s="2"/>
      <c r="SAC176" s="2"/>
      <c r="SAD176" s="2"/>
      <c r="SAE176" s="2"/>
      <c r="SAF176" s="2"/>
      <c r="SAG176" s="2"/>
      <c r="SAH176" s="2"/>
      <c r="SAI176" s="2"/>
      <c r="SAJ176" s="2"/>
      <c r="SAK176" s="2"/>
      <c r="SAL176" s="2"/>
      <c r="SAM176" s="2"/>
      <c r="SAN176" s="2"/>
      <c r="SAO176" s="2"/>
      <c r="SAP176" s="2"/>
      <c r="SAQ176" s="2"/>
      <c r="SAR176" s="2"/>
      <c r="SAS176" s="2"/>
      <c r="SAT176" s="2"/>
      <c r="SAU176" s="2"/>
      <c r="SAV176" s="2"/>
      <c r="SAW176" s="2"/>
      <c r="SAX176" s="2"/>
      <c r="SAY176" s="2"/>
      <c r="SAZ176" s="2"/>
      <c r="SBA176" s="2"/>
      <c r="SBB176" s="2"/>
      <c r="SBC176" s="2"/>
      <c r="SBD176" s="2"/>
      <c r="SBE176" s="2"/>
      <c r="SBF176" s="2"/>
      <c r="SBG176" s="2"/>
      <c r="SBH176" s="2"/>
      <c r="SBI176" s="2"/>
      <c r="SBJ176" s="2"/>
      <c r="SBK176" s="2"/>
      <c r="SBL176" s="2"/>
      <c r="SBM176" s="2"/>
      <c r="SBN176" s="2"/>
      <c r="SBO176" s="2"/>
      <c r="SBP176" s="2"/>
      <c r="SBQ176" s="2"/>
      <c r="SBR176" s="2"/>
      <c r="SBS176" s="2"/>
      <c r="SBT176" s="2"/>
      <c r="SBU176" s="2"/>
      <c r="SBV176" s="2"/>
      <c r="SBW176" s="2"/>
      <c r="SBX176" s="2"/>
      <c r="SBY176" s="2"/>
      <c r="SBZ176" s="2"/>
      <c r="SCA176" s="2"/>
      <c r="SCB176" s="2"/>
      <c r="SCC176" s="2"/>
      <c r="SCD176" s="2"/>
      <c r="SCE176" s="2"/>
      <c r="SCF176" s="2"/>
      <c r="SCG176" s="2"/>
      <c r="SCH176" s="2"/>
      <c r="SCI176" s="2"/>
      <c r="SCJ176" s="2"/>
      <c r="SCK176" s="2"/>
      <c r="SCL176" s="2"/>
      <c r="SCM176" s="2"/>
      <c r="SCN176" s="2"/>
      <c r="SCO176" s="2"/>
      <c r="SCP176" s="2"/>
      <c r="SCQ176" s="2"/>
      <c r="SCR176" s="2"/>
      <c r="SCS176" s="2"/>
      <c r="SCT176" s="2"/>
      <c r="SCU176" s="2"/>
      <c r="SCV176" s="2"/>
      <c r="SCW176" s="2"/>
      <c r="SCX176" s="2"/>
      <c r="SCY176" s="2"/>
      <c r="SCZ176" s="2"/>
      <c r="SDA176" s="2"/>
      <c r="SDB176" s="2"/>
      <c r="SDC176" s="2"/>
      <c r="SDD176" s="2"/>
      <c r="SDE176" s="2"/>
      <c r="SDF176" s="2"/>
      <c r="SDG176" s="2"/>
      <c r="SDH176" s="2"/>
      <c r="SDI176" s="2"/>
      <c r="SDJ176" s="2"/>
      <c r="SDK176" s="2"/>
      <c r="SDL176" s="2"/>
      <c r="SDM176" s="2"/>
      <c r="SDN176" s="2"/>
      <c r="SDO176" s="2"/>
      <c r="SDP176" s="2"/>
      <c r="SDQ176" s="2"/>
      <c r="SDR176" s="2"/>
      <c r="SDS176" s="2"/>
      <c r="SDT176" s="2"/>
      <c r="SDU176" s="2"/>
      <c r="SDV176" s="2"/>
      <c r="SDW176" s="2"/>
      <c r="SDX176" s="2"/>
      <c r="SDY176" s="2"/>
      <c r="SDZ176" s="2"/>
      <c r="SEA176" s="2"/>
      <c r="SEB176" s="2"/>
      <c r="SEC176" s="2"/>
      <c r="SED176" s="2"/>
      <c r="SEE176" s="2"/>
      <c r="SEF176" s="2"/>
      <c r="SEG176" s="2"/>
      <c r="SEH176" s="2"/>
      <c r="SEI176" s="2"/>
      <c r="SEJ176" s="2"/>
      <c r="SEK176" s="2"/>
      <c r="SEL176" s="2"/>
      <c r="SEM176" s="2"/>
      <c r="SEN176" s="2"/>
      <c r="SEO176" s="2"/>
      <c r="SEP176" s="2"/>
      <c r="SEQ176" s="2"/>
      <c r="SER176" s="2"/>
      <c r="SES176" s="2"/>
      <c r="SET176" s="2"/>
      <c r="SEU176" s="2"/>
      <c r="SEV176" s="2"/>
      <c r="SEW176" s="2"/>
      <c r="SEX176" s="2"/>
      <c r="SEY176" s="2"/>
      <c r="SEZ176" s="2"/>
      <c r="SFA176" s="2"/>
      <c r="SFB176" s="2"/>
      <c r="SFC176" s="2"/>
      <c r="SFD176" s="2"/>
      <c r="SFE176" s="2"/>
      <c r="SFF176" s="2"/>
      <c r="SFG176" s="2"/>
      <c r="SFH176" s="2"/>
      <c r="SFI176" s="2"/>
      <c r="SFJ176" s="2"/>
      <c r="SFK176" s="2"/>
      <c r="SFL176" s="2"/>
      <c r="SFM176" s="2"/>
      <c r="SFN176" s="2"/>
      <c r="SFO176" s="2"/>
      <c r="SFP176" s="2"/>
      <c r="SFQ176" s="2"/>
      <c r="SFR176" s="2"/>
      <c r="SFS176" s="2"/>
      <c r="SFT176" s="2"/>
      <c r="SFU176" s="2"/>
      <c r="SFV176" s="2"/>
      <c r="SFW176" s="2"/>
      <c r="SFX176" s="2"/>
      <c r="SFY176" s="2"/>
      <c r="SFZ176" s="2"/>
      <c r="SGA176" s="2"/>
      <c r="SGB176" s="2"/>
      <c r="SGC176" s="2"/>
      <c r="SGD176" s="2"/>
      <c r="SGE176" s="2"/>
      <c r="SGF176" s="2"/>
      <c r="SGG176" s="2"/>
      <c r="SGH176" s="2"/>
      <c r="SGI176" s="2"/>
      <c r="SGJ176" s="2"/>
      <c r="SGK176" s="2"/>
      <c r="SGL176" s="2"/>
      <c r="SGM176" s="2"/>
      <c r="SGN176" s="2"/>
      <c r="SGO176" s="2"/>
      <c r="SGP176" s="2"/>
      <c r="SGQ176" s="2"/>
      <c r="SGR176" s="2"/>
      <c r="SGS176" s="2"/>
      <c r="SGT176" s="2"/>
      <c r="SGU176" s="2"/>
      <c r="SGV176" s="2"/>
      <c r="SGW176" s="2"/>
      <c r="SGX176" s="2"/>
      <c r="SGY176" s="2"/>
      <c r="SGZ176" s="2"/>
      <c r="SHA176" s="2"/>
      <c r="SHB176" s="2"/>
      <c r="SHC176" s="2"/>
      <c r="SHD176" s="2"/>
      <c r="SHE176" s="2"/>
      <c r="SHF176" s="2"/>
      <c r="SHG176" s="2"/>
      <c r="SHH176" s="2"/>
      <c r="SHI176" s="2"/>
      <c r="SHJ176" s="2"/>
      <c r="SHK176" s="2"/>
      <c r="SHL176" s="2"/>
      <c r="SHM176" s="2"/>
      <c r="SHN176" s="2"/>
      <c r="SHO176" s="2"/>
      <c r="SHP176" s="2"/>
      <c r="SHQ176" s="2"/>
      <c r="SHR176" s="2"/>
      <c r="SHS176" s="2"/>
      <c r="SHT176" s="2"/>
      <c r="SHU176" s="2"/>
      <c r="SHV176" s="2"/>
      <c r="SHW176" s="2"/>
      <c r="SHX176" s="2"/>
      <c r="SHY176" s="2"/>
      <c r="SHZ176" s="2"/>
      <c r="SIA176" s="2"/>
      <c r="SIB176" s="2"/>
      <c r="SIC176" s="2"/>
      <c r="SID176" s="2"/>
      <c r="SIE176" s="2"/>
      <c r="SIF176" s="2"/>
      <c r="SIG176" s="2"/>
      <c r="SIH176" s="2"/>
      <c r="SII176" s="2"/>
      <c r="SIJ176" s="2"/>
      <c r="SIK176" s="2"/>
      <c r="SIL176" s="2"/>
      <c r="SIM176" s="2"/>
      <c r="SIN176" s="2"/>
      <c r="SIO176" s="2"/>
      <c r="SIP176" s="2"/>
      <c r="SIQ176" s="2"/>
      <c r="SIR176" s="2"/>
      <c r="SIS176" s="2"/>
      <c r="SIT176" s="2"/>
      <c r="SIU176" s="2"/>
      <c r="SIV176" s="2"/>
      <c r="SIW176" s="2"/>
      <c r="SIX176" s="2"/>
      <c r="SIY176" s="2"/>
      <c r="SIZ176" s="2"/>
      <c r="SJA176" s="2"/>
      <c r="SJB176" s="2"/>
      <c r="SJC176" s="2"/>
      <c r="SJD176" s="2"/>
      <c r="SJE176" s="2"/>
      <c r="SJF176" s="2"/>
      <c r="SJG176" s="2"/>
      <c r="SJH176" s="2"/>
      <c r="SJI176" s="2"/>
      <c r="SJJ176" s="2"/>
      <c r="SJK176" s="2"/>
      <c r="SJL176" s="2"/>
      <c r="SJM176" s="2"/>
      <c r="SJN176" s="2"/>
      <c r="SJO176" s="2"/>
      <c r="SJP176" s="2"/>
      <c r="SJQ176" s="2"/>
      <c r="SJR176" s="2"/>
      <c r="SJS176" s="2"/>
      <c r="SJT176" s="2"/>
      <c r="SJU176" s="2"/>
      <c r="SJV176" s="2"/>
      <c r="SJW176" s="2"/>
      <c r="SJX176" s="2"/>
      <c r="SJY176" s="2"/>
      <c r="SJZ176" s="2"/>
      <c r="SKA176" s="2"/>
      <c r="SKB176" s="2"/>
      <c r="SKC176" s="2"/>
      <c r="SKD176" s="2"/>
      <c r="SKE176" s="2"/>
      <c r="SKF176" s="2"/>
      <c r="SKG176" s="2"/>
      <c r="SKH176" s="2"/>
      <c r="SKI176" s="2"/>
      <c r="SKJ176" s="2"/>
      <c r="SKK176" s="2"/>
      <c r="SKL176" s="2"/>
      <c r="SKM176" s="2"/>
      <c r="SKN176" s="2"/>
      <c r="SKO176" s="2"/>
      <c r="SKP176" s="2"/>
      <c r="SKQ176" s="2"/>
      <c r="SKR176" s="2"/>
      <c r="SKS176" s="2"/>
      <c r="SKT176" s="2"/>
      <c r="SKU176" s="2"/>
      <c r="SKV176" s="2"/>
      <c r="SKW176" s="2"/>
      <c r="SKX176" s="2"/>
      <c r="SKY176" s="2"/>
      <c r="SKZ176" s="2"/>
      <c r="SLA176" s="2"/>
      <c r="SLB176" s="2"/>
      <c r="SLC176" s="2"/>
      <c r="SLD176" s="2"/>
      <c r="SLE176" s="2"/>
      <c r="SLF176" s="2"/>
      <c r="SLG176" s="2"/>
      <c r="SLH176" s="2"/>
      <c r="SLI176" s="2"/>
      <c r="SLJ176" s="2"/>
      <c r="SLK176" s="2"/>
      <c r="SLL176" s="2"/>
      <c r="SLM176" s="2"/>
      <c r="SLN176" s="2"/>
      <c r="SLO176" s="2"/>
      <c r="SLP176" s="2"/>
      <c r="SLQ176" s="2"/>
      <c r="SLR176" s="2"/>
      <c r="SLS176" s="2"/>
      <c r="SLT176" s="2"/>
      <c r="SLU176" s="2"/>
      <c r="SLV176" s="2"/>
      <c r="SLW176" s="2"/>
      <c r="SLX176" s="2"/>
      <c r="SLY176" s="2"/>
      <c r="SLZ176" s="2"/>
      <c r="SMA176" s="2"/>
      <c r="SMB176" s="2"/>
      <c r="SMC176" s="2"/>
      <c r="SMD176" s="2"/>
      <c r="SME176" s="2"/>
      <c r="SMF176" s="2"/>
      <c r="SMG176" s="2"/>
      <c r="SMH176" s="2"/>
      <c r="SMI176" s="2"/>
      <c r="SMJ176" s="2"/>
      <c r="SMK176" s="2"/>
      <c r="SML176" s="2"/>
      <c r="SMM176" s="2"/>
      <c r="SMN176" s="2"/>
      <c r="SMO176" s="2"/>
      <c r="SMP176" s="2"/>
      <c r="SMQ176" s="2"/>
      <c r="SMR176" s="2"/>
      <c r="SMS176" s="2"/>
      <c r="SMT176" s="2"/>
      <c r="SMU176" s="2"/>
      <c r="SMV176" s="2"/>
      <c r="SMW176" s="2"/>
      <c r="SMX176" s="2"/>
      <c r="SMY176" s="2"/>
      <c r="SMZ176" s="2"/>
      <c r="SNA176" s="2"/>
      <c r="SNB176" s="2"/>
      <c r="SNC176" s="2"/>
      <c r="SND176" s="2"/>
      <c r="SNE176" s="2"/>
      <c r="SNF176" s="2"/>
      <c r="SNG176" s="2"/>
      <c r="SNH176" s="2"/>
      <c r="SNI176" s="2"/>
      <c r="SNJ176" s="2"/>
      <c r="SNK176" s="2"/>
      <c r="SNL176" s="2"/>
      <c r="SNM176" s="2"/>
      <c r="SNN176" s="2"/>
      <c r="SNO176" s="2"/>
      <c r="SNP176" s="2"/>
      <c r="SNQ176" s="2"/>
      <c r="SNR176" s="2"/>
      <c r="SNS176" s="2"/>
      <c r="SNT176" s="2"/>
      <c r="SNU176" s="2"/>
      <c r="SNV176" s="2"/>
      <c r="SNW176" s="2"/>
      <c r="SNX176" s="2"/>
      <c r="SNY176" s="2"/>
      <c r="SNZ176" s="2"/>
      <c r="SOA176" s="2"/>
      <c r="SOB176" s="2"/>
      <c r="SOC176" s="2"/>
      <c r="SOD176" s="2"/>
      <c r="SOE176" s="2"/>
      <c r="SOF176" s="2"/>
      <c r="SOG176" s="2"/>
      <c r="SOH176" s="2"/>
      <c r="SOI176" s="2"/>
      <c r="SOJ176" s="2"/>
      <c r="SOK176" s="2"/>
      <c r="SOL176" s="2"/>
      <c r="SOM176" s="2"/>
      <c r="SON176" s="2"/>
      <c r="SOO176" s="2"/>
      <c r="SOP176" s="2"/>
      <c r="SOQ176" s="2"/>
      <c r="SOR176" s="2"/>
      <c r="SOS176" s="2"/>
      <c r="SOT176" s="2"/>
      <c r="SOU176" s="2"/>
      <c r="SOV176" s="2"/>
      <c r="SOW176" s="2"/>
      <c r="SOX176" s="2"/>
      <c r="SOY176" s="2"/>
      <c r="SOZ176" s="2"/>
      <c r="SPA176" s="2"/>
      <c r="SPB176" s="2"/>
      <c r="SPC176" s="2"/>
      <c r="SPD176" s="2"/>
      <c r="SPE176" s="2"/>
      <c r="SPF176" s="2"/>
      <c r="SPG176" s="2"/>
      <c r="SPH176" s="2"/>
      <c r="SPI176" s="2"/>
      <c r="SPJ176" s="2"/>
      <c r="SPK176" s="2"/>
      <c r="SPL176" s="2"/>
      <c r="SPM176" s="2"/>
      <c r="SPN176" s="2"/>
      <c r="SPO176" s="2"/>
      <c r="SPP176" s="2"/>
      <c r="SPQ176" s="2"/>
      <c r="SPR176" s="2"/>
      <c r="SPS176" s="2"/>
      <c r="SPT176" s="2"/>
      <c r="SPU176" s="2"/>
      <c r="SPV176" s="2"/>
      <c r="SPW176" s="2"/>
      <c r="SPX176" s="2"/>
      <c r="SPY176" s="2"/>
      <c r="SPZ176" s="2"/>
      <c r="SQA176" s="2"/>
      <c r="SQB176" s="2"/>
      <c r="SQC176" s="2"/>
      <c r="SQD176" s="2"/>
      <c r="SQE176" s="2"/>
      <c r="SQF176" s="2"/>
      <c r="SQG176" s="2"/>
      <c r="SQH176" s="2"/>
      <c r="SQI176" s="2"/>
      <c r="SQJ176" s="2"/>
      <c r="SQK176" s="2"/>
      <c r="SQL176" s="2"/>
      <c r="SQM176" s="2"/>
      <c r="SQN176" s="2"/>
      <c r="SQO176" s="2"/>
      <c r="SQP176" s="2"/>
      <c r="SQQ176" s="2"/>
      <c r="SQR176" s="2"/>
      <c r="SQS176" s="2"/>
      <c r="SQT176" s="2"/>
      <c r="SQU176" s="2"/>
      <c r="SQV176" s="2"/>
      <c r="SQW176" s="2"/>
      <c r="SQX176" s="2"/>
      <c r="SQY176" s="2"/>
      <c r="SQZ176" s="2"/>
      <c r="SRA176" s="2"/>
      <c r="SRB176" s="2"/>
      <c r="SRC176" s="2"/>
      <c r="SRD176" s="2"/>
      <c r="SRE176" s="2"/>
      <c r="SRF176" s="2"/>
      <c r="SRG176" s="2"/>
      <c r="SRH176" s="2"/>
      <c r="SRI176" s="2"/>
      <c r="SRJ176" s="2"/>
      <c r="SRK176" s="2"/>
      <c r="SRL176" s="2"/>
      <c r="SRM176" s="2"/>
      <c r="SRN176" s="2"/>
      <c r="SRO176" s="2"/>
      <c r="SRP176" s="2"/>
      <c r="SRQ176" s="2"/>
      <c r="SRR176" s="2"/>
      <c r="SRS176" s="2"/>
      <c r="SRT176" s="2"/>
      <c r="SRU176" s="2"/>
      <c r="SRV176" s="2"/>
      <c r="SRW176" s="2"/>
      <c r="SRX176" s="2"/>
      <c r="SRY176" s="2"/>
      <c r="SRZ176" s="2"/>
      <c r="SSA176" s="2"/>
      <c r="SSB176" s="2"/>
      <c r="SSC176" s="2"/>
      <c r="SSD176" s="2"/>
      <c r="SSE176" s="2"/>
      <c r="SSF176" s="2"/>
      <c r="SSG176" s="2"/>
      <c r="SSH176" s="2"/>
      <c r="SSI176" s="2"/>
      <c r="SSJ176" s="2"/>
      <c r="SSK176" s="2"/>
      <c r="SSL176" s="2"/>
      <c r="SSM176" s="2"/>
      <c r="SSN176" s="2"/>
      <c r="SSO176" s="2"/>
      <c r="SSP176" s="2"/>
      <c r="SSQ176" s="2"/>
      <c r="SSR176" s="2"/>
      <c r="SSS176" s="2"/>
      <c r="SST176" s="2"/>
      <c r="SSU176" s="2"/>
      <c r="SSV176" s="2"/>
      <c r="SSW176" s="2"/>
      <c r="SSX176" s="2"/>
      <c r="SSY176" s="2"/>
      <c r="SSZ176" s="2"/>
      <c r="STA176" s="2"/>
      <c r="STB176" s="2"/>
      <c r="STC176" s="2"/>
      <c r="STD176" s="2"/>
      <c r="STE176" s="2"/>
      <c r="STF176" s="2"/>
      <c r="STG176" s="2"/>
      <c r="STH176" s="2"/>
      <c r="STI176" s="2"/>
      <c r="STJ176" s="2"/>
      <c r="STK176" s="2"/>
      <c r="STL176" s="2"/>
      <c r="STM176" s="2"/>
      <c r="STN176" s="2"/>
      <c r="STO176" s="2"/>
      <c r="STP176" s="2"/>
      <c r="STQ176" s="2"/>
      <c r="STR176" s="2"/>
      <c r="STS176" s="2"/>
      <c r="STT176" s="2"/>
      <c r="STU176" s="2"/>
      <c r="STV176" s="2"/>
      <c r="STW176" s="2"/>
      <c r="STX176" s="2"/>
      <c r="STY176" s="2"/>
      <c r="STZ176" s="2"/>
      <c r="SUA176" s="2"/>
      <c r="SUB176" s="2"/>
      <c r="SUC176" s="2"/>
      <c r="SUD176" s="2"/>
      <c r="SUE176" s="2"/>
      <c r="SUF176" s="2"/>
      <c r="SUG176" s="2"/>
      <c r="SUH176" s="2"/>
      <c r="SUI176" s="2"/>
      <c r="SUJ176" s="2"/>
      <c r="SUK176" s="2"/>
      <c r="SUL176" s="2"/>
      <c r="SUM176" s="2"/>
      <c r="SUN176" s="2"/>
      <c r="SUO176" s="2"/>
      <c r="SUP176" s="2"/>
      <c r="SUQ176" s="2"/>
      <c r="SUR176" s="2"/>
      <c r="SUS176" s="2"/>
      <c r="SUT176" s="2"/>
      <c r="SUU176" s="2"/>
      <c r="SUV176" s="2"/>
      <c r="SUW176" s="2"/>
      <c r="SUX176" s="2"/>
      <c r="SUY176" s="2"/>
      <c r="SUZ176" s="2"/>
      <c r="SVA176" s="2"/>
      <c r="SVB176" s="2"/>
      <c r="SVC176" s="2"/>
      <c r="SVD176" s="2"/>
      <c r="SVE176" s="2"/>
      <c r="SVF176" s="2"/>
      <c r="SVG176" s="2"/>
      <c r="SVH176" s="2"/>
      <c r="SVI176" s="2"/>
      <c r="SVJ176" s="2"/>
      <c r="SVK176" s="2"/>
      <c r="SVL176" s="2"/>
      <c r="SVM176" s="2"/>
      <c r="SVN176" s="2"/>
      <c r="SVO176" s="2"/>
      <c r="SVP176" s="2"/>
      <c r="SVQ176" s="2"/>
      <c r="SVR176" s="2"/>
      <c r="SVS176" s="2"/>
      <c r="SVT176" s="2"/>
      <c r="SVU176" s="2"/>
      <c r="SVV176" s="2"/>
      <c r="SVW176" s="2"/>
      <c r="SVX176" s="2"/>
      <c r="SVY176" s="2"/>
      <c r="SVZ176" s="2"/>
      <c r="SWA176" s="2"/>
      <c r="SWB176" s="2"/>
      <c r="SWC176" s="2"/>
      <c r="SWD176" s="2"/>
      <c r="SWE176" s="2"/>
      <c r="SWF176" s="2"/>
      <c r="SWG176" s="2"/>
      <c r="SWH176" s="2"/>
      <c r="SWI176" s="2"/>
      <c r="SWJ176" s="2"/>
      <c r="SWK176" s="2"/>
      <c r="SWL176" s="2"/>
      <c r="SWM176" s="2"/>
      <c r="SWN176" s="2"/>
      <c r="SWO176" s="2"/>
      <c r="SWP176" s="2"/>
      <c r="SWQ176" s="2"/>
      <c r="SWR176" s="2"/>
      <c r="SWS176" s="2"/>
      <c r="SWT176" s="2"/>
      <c r="SWU176" s="2"/>
      <c r="SWV176" s="2"/>
      <c r="SWW176" s="2"/>
      <c r="SWX176" s="2"/>
      <c r="SWY176" s="2"/>
      <c r="SWZ176" s="2"/>
      <c r="SXA176" s="2"/>
      <c r="SXB176" s="2"/>
      <c r="SXC176" s="2"/>
      <c r="SXD176" s="2"/>
      <c r="SXE176" s="2"/>
      <c r="SXF176" s="2"/>
      <c r="SXG176" s="2"/>
      <c r="SXH176" s="2"/>
      <c r="SXI176" s="2"/>
      <c r="SXJ176" s="2"/>
      <c r="SXK176" s="2"/>
      <c r="SXL176" s="2"/>
      <c r="SXM176" s="2"/>
      <c r="SXN176" s="2"/>
      <c r="SXO176" s="2"/>
      <c r="SXP176" s="2"/>
      <c r="SXQ176" s="2"/>
      <c r="SXR176" s="2"/>
      <c r="SXS176" s="2"/>
      <c r="SXT176" s="2"/>
      <c r="SXU176" s="2"/>
      <c r="SXV176" s="2"/>
      <c r="SXW176" s="2"/>
      <c r="SXX176" s="2"/>
      <c r="SXY176" s="2"/>
      <c r="SXZ176" s="2"/>
      <c r="SYA176" s="2"/>
      <c r="SYB176" s="2"/>
      <c r="SYC176" s="2"/>
      <c r="SYD176" s="2"/>
      <c r="SYE176" s="2"/>
      <c r="SYF176" s="2"/>
      <c r="SYG176" s="2"/>
      <c r="SYH176" s="2"/>
      <c r="SYI176" s="2"/>
      <c r="SYJ176" s="2"/>
      <c r="SYK176" s="2"/>
      <c r="SYL176" s="2"/>
      <c r="SYM176" s="2"/>
      <c r="SYN176" s="2"/>
      <c r="SYO176" s="2"/>
      <c r="SYP176" s="2"/>
      <c r="SYQ176" s="2"/>
      <c r="SYR176" s="2"/>
      <c r="SYS176" s="2"/>
      <c r="SYT176" s="2"/>
      <c r="SYU176" s="2"/>
      <c r="SYV176" s="2"/>
      <c r="SYW176" s="2"/>
      <c r="SYX176" s="2"/>
      <c r="SYY176" s="2"/>
      <c r="SYZ176" s="2"/>
      <c r="SZA176" s="2"/>
      <c r="SZB176" s="2"/>
      <c r="SZC176" s="2"/>
      <c r="SZD176" s="2"/>
      <c r="SZE176" s="2"/>
      <c r="SZF176" s="2"/>
      <c r="SZG176" s="2"/>
      <c r="SZH176" s="2"/>
      <c r="SZI176" s="2"/>
      <c r="SZJ176" s="2"/>
      <c r="SZK176" s="2"/>
      <c r="SZL176" s="2"/>
      <c r="SZM176" s="2"/>
      <c r="SZN176" s="2"/>
      <c r="SZO176" s="2"/>
      <c r="SZP176" s="2"/>
      <c r="SZQ176" s="2"/>
      <c r="SZR176" s="2"/>
      <c r="SZS176" s="2"/>
      <c r="SZT176" s="2"/>
      <c r="SZU176" s="2"/>
      <c r="SZV176" s="2"/>
      <c r="SZW176" s="2"/>
      <c r="SZX176" s="2"/>
      <c r="SZY176" s="2"/>
      <c r="SZZ176" s="2"/>
      <c r="TAA176" s="2"/>
      <c r="TAB176" s="2"/>
      <c r="TAC176" s="2"/>
      <c r="TAD176" s="2"/>
      <c r="TAE176" s="2"/>
      <c r="TAF176" s="2"/>
      <c r="TAG176" s="2"/>
      <c r="TAH176" s="2"/>
      <c r="TAI176" s="2"/>
      <c r="TAJ176" s="2"/>
      <c r="TAK176" s="2"/>
      <c r="TAL176" s="2"/>
      <c r="TAM176" s="2"/>
      <c r="TAN176" s="2"/>
      <c r="TAO176" s="2"/>
      <c r="TAP176" s="2"/>
      <c r="TAQ176" s="2"/>
      <c r="TAR176" s="2"/>
      <c r="TAS176" s="2"/>
      <c r="TAT176" s="2"/>
      <c r="TAU176" s="2"/>
      <c r="TAV176" s="2"/>
      <c r="TAW176" s="2"/>
      <c r="TAX176" s="2"/>
      <c r="TAY176" s="2"/>
      <c r="TAZ176" s="2"/>
      <c r="TBA176" s="2"/>
      <c r="TBB176" s="2"/>
      <c r="TBC176" s="2"/>
      <c r="TBD176" s="2"/>
      <c r="TBE176" s="2"/>
      <c r="TBF176" s="2"/>
      <c r="TBG176" s="2"/>
      <c r="TBH176" s="2"/>
      <c r="TBI176" s="2"/>
      <c r="TBJ176" s="2"/>
      <c r="TBK176" s="2"/>
      <c r="TBL176" s="2"/>
      <c r="TBM176" s="2"/>
      <c r="TBN176" s="2"/>
      <c r="TBO176" s="2"/>
      <c r="TBP176" s="2"/>
      <c r="TBQ176" s="2"/>
      <c r="TBR176" s="2"/>
      <c r="TBS176" s="2"/>
      <c r="TBT176" s="2"/>
      <c r="TBU176" s="2"/>
      <c r="TBV176" s="2"/>
      <c r="TBW176" s="2"/>
      <c r="TBX176" s="2"/>
      <c r="TBY176" s="2"/>
      <c r="TBZ176" s="2"/>
      <c r="TCA176" s="2"/>
      <c r="TCB176" s="2"/>
      <c r="TCC176" s="2"/>
      <c r="TCD176" s="2"/>
      <c r="TCE176" s="2"/>
      <c r="TCF176" s="2"/>
      <c r="TCG176" s="2"/>
      <c r="TCH176" s="2"/>
      <c r="TCI176" s="2"/>
      <c r="TCJ176" s="2"/>
      <c r="TCK176" s="2"/>
      <c r="TCL176" s="2"/>
      <c r="TCM176" s="2"/>
      <c r="TCN176" s="2"/>
      <c r="TCO176" s="2"/>
      <c r="TCP176" s="2"/>
      <c r="TCQ176" s="2"/>
      <c r="TCR176" s="2"/>
      <c r="TCS176" s="2"/>
      <c r="TCT176" s="2"/>
      <c r="TCU176" s="2"/>
      <c r="TCV176" s="2"/>
      <c r="TCW176" s="2"/>
      <c r="TCX176" s="2"/>
      <c r="TCY176" s="2"/>
      <c r="TCZ176" s="2"/>
      <c r="TDA176" s="2"/>
      <c r="TDB176" s="2"/>
      <c r="TDC176" s="2"/>
      <c r="TDD176" s="2"/>
      <c r="TDE176" s="2"/>
      <c r="TDF176" s="2"/>
      <c r="TDG176" s="2"/>
      <c r="TDH176" s="2"/>
      <c r="TDI176" s="2"/>
      <c r="TDJ176" s="2"/>
      <c r="TDK176" s="2"/>
      <c r="TDL176" s="2"/>
      <c r="TDM176" s="2"/>
      <c r="TDN176" s="2"/>
      <c r="TDO176" s="2"/>
      <c r="TDP176" s="2"/>
      <c r="TDQ176" s="2"/>
      <c r="TDR176" s="2"/>
      <c r="TDS176" s="2"/>
      <c r="TDT176" s="2"/>
      <c r="TDU176" s="2"/>
      <c r="TDV176" s="2"/>
      <c r="TDW176" s="2"/>
      <c r="TDX176" s="2"/>
      <c r="TDY176" s="2"/>
      <c r="TDZ176" s="2"/>
      <c r="TEA176" s="2"/>
      <c r="TEB176" s="2"/>
      <c r="TEC176" s="2"/>
      <c r="TED176" s="2"/>
      <c r="TEE176" s="2"/>
      <c r="TEF176" s="2"/>
      <c r="TEG176" s="2"/>
      <c r="TEH176" s="2"/>
      <c r="TEI176" s="2"/>
      <c r="TEJ176" s="2"/>
      <c r="TEK176" s="2"/>
      <c r="TEL176" s="2"/>
      <c r="TEM176" s="2"/>
      <c r="TEN176" s="2"/>
      <c r="TEO176" s="2"/>
      <c r="TEP176" s="2"/>
      <c r="TEQ176" s="2"/>
      <c r="TER176" s="2"/>
      <c r="TES176" s="2"/>
      <c r="TET176" s="2"/>
      <c r="TEU176" s="2"/>
      <c r="TEV176" s="2"/>
      <c r="TEW176" s="2"/>
      <c r="TEX176" s="2"/>
      <c r="TEY176" s="2"/>
      <c r="TEZ176" s="2"/>
      <c r="TFA176" s="2"/>
      <c r="TFB176" s="2"/>
      <c r="TFC176" s="2"/>
      <c r="TFD176" s="2"/>
      <c r="TFE176" s="2"/>
      <c r="TFF176" s="2"/>
      <c r="TFG176" s="2"/>
      <c r="TFH176" s="2"/>
      <c r="TFI176" s="2"/>
      <c r="TFJ176" s="2"/>
      <c r="TFK176" s="2"/>
      <c r="TFL176" s="2"/>
      <c r="TFM176" s="2"/>
      <c r="TFN176" s="2"/>
      <c r="TFO176" s="2"/>
      <c r="TFP176" s="2"/>
      <c r="TFQ176" s="2"/>
      <c r="TFR176" s="2"/>
      <c r="TFS176" s="2"/>
      <c r="TFT176" s="2"/>
      <c r="TFU176" s="2"/>
      <c r="TFV176" s="2"/>
      <c r="TFW176" s="2"/>
      <c r="TFX176" s="2"/>
      <c r="TFY176" s="2"/>
      <c r="TFZ176" s="2"/>
      <c r="TGA176" s="2"/>
      <c r="TGB176" s="2"/>
      <c r="TGC176" s="2"/>
      <c r="TGD176" s="2"/>
      <c r="TGE176" s="2"/>
      <c r="TGF176" s="2"/>
      <c r="TGG176" s="2"/>
      <c r="TGH176" s="2"/>
      <c r="TGI176" s="2"/>
      <c r="TGJ176" s="2"/>
      <c r="TGK176" s="2"/>
      <c r="TGL176" s="2"/>
      <c r="TGM176" s="2"/>
      <c r="TGN176" s="2"/>
      <c r="TGO176" s="2"/>
      <c r="TGP176" s="2"/>
      <c r="TGQ176" s="2"/>
      <c r="TGR176" s="2"/>
      <c r="TGS176" s="2"/>
      <c r="TGT176" s="2"/>
      <c r="TGU176" s="2"/>
      <c r="TGV176" s="2"/>
      <c r="TGW176" s="2"/>
      <c r="TGX176" s="2"/>
      <c r="TGY176" s="2"/>
      <c r="TGZ176" s="2"/>
      <c r="THA176" s="2"/>
      <c r="THB176" s="2"/>
      <c r="THC176" s="2"/>
      <c r="THD176" s="2"/>
      <c r="THE176" s="2"/>
      <c r="THF176" s="2"/>
      <c r="THG176" s="2"/>
      <c r="THH176" s="2"/>
      <c r="THI176" s="2"/>
      <c r="THJ176" s="2"/>
      <c r="THK176" s="2"/>
      <c r="THL176" s="2"/>
      <c r="THM176" s="2"/>
      <c r="THN176" s="2"/>
      <c r="THO176" s="2"/>
      <c r="THP176" s="2"/>
      <c r="THQ176" s="2"/>
      <c r="THR176" s="2"/>
      <c r="THS176" s="2"/>
      <c r="THT176" s="2"/>
      <c r="THU176" s="2"/>
      <c r="THV176" s="2"/>
      <c r="THW176" s="2"/>
      <c r="THX176" s="2"/>
      <c r="THY176" s="2"/>
      <c r="THZ176" s="2"/>
      <c r="TIA176" s="2"/>
      <c r="TIB176" s="2"/>
      <c r="TIC176" s="2"/>
      <c r="TID176" s="2"/>
      <c r="TIE176" s="2"/>
      <c r="TIF176" s="2"/>
      <c r="TIG176" s="2"/>
      <c r="TIH176" s="2"/>
      <c r="TII176" s="2"/>
      <c r="TIJ176" s="2"/>
      <c r="TIK176" s="2"/>
      <c r="TIL176" s="2"/>
      <c r="TIM176" s="2"/>
      <c r="TIN176" s="2"/>
      <c r="TIO176" s="2"/>
      <c r="TIP176" s="2"/>
      <c r="TIQ176" s="2"/>
      <c r="TIR176" s="2"/>
      <c r="TIS176" s="2"/>
      <c r="TIT176" s="2"/>
      <c r="TIU176" s="2"/>
      <c r="TIV176" s="2"/>
      <c r="TIW176" s="2"/>
      <c r="TIX176" s="2"/>
      <c r="TIY176" s="2"/>
      <c r="TIZ176" s="2"/>
      <c r="TJA176" s="2"/>
      <c r="TJB176" s="2"/>
      <c r="TJC176" s="2"/>
      <c r="TJD176" s="2"/>
      <c r="TJE176" s="2"/>
      <c r="TJF176" s="2"/>
      <c r="TJG176" s="2"/>
      <c r="TJH176" s="2"/>
      <c r="TJI176" s="2"/>
      <c r="TJJ176" s="2"/>
      <c r="TJK176" s="2"/>
      <c r="TJL176" s="2"/>
      <c r="TJM176" s="2"/>
      <c r="TJN176" s="2"/>
      <c r="TJO176" s="2"/>
      <c r="TJP176" s="2"/>
      <c r="TJQ176" s="2"/>
      <c r="TJR176" s="2"/>
      <c r="TJS176" s="2"/>
      <c r="TJT176" s="2"/>
      <c r="TJU176" s="2"/>
      <c r="TJV176" s="2"/>
      <c r="TJW176" s="2"/>
      <c r="TJX176" s="2"/>
      <c r="TJY176" s="2"/>
      <c r="TJZ176" s="2"/>
      <c r="TKA176" s="2"/>
      <c r="TKB176" s="2"/>
      <c r="TKC176" s="2"/>
      <c r="TKD176" s="2"/>
      <c r="TKE176" s="2"/>
      <c r="TKF176" s="2"/>
      <c r="TKG176" s="2"/>
      <c r="TKH176" s="2"/>
      <c r="TKI176" s="2"/>
      <c r="TKJ176" s="2"/>
      <c r="TKK176" s="2"/>
      <c r="TKL176" s="2"/>
      <c r="TKM176" s="2"/>
      <c r="TKN176" s="2"/>
      <c r="TKO176" s="2"/>
      <c r="TKP176" s="2"/>
      <c r="TKQ176" s="2"/>
      <c r="TKR176" s="2"/>
      <c r="TKS176" s="2"/>
      <c r="TKT176" s="2"/>
      <c r="TKU176" s="2"/>
      <c r="TKV176" s="2"/>
      <c r="TKW176" s="2"/>
      <c r="TKX176" s="2"/>
      <c r="TKY176" s="2"/>
      <c r="TKZ176" s="2"/>
      <c r="TLA176" s="2"/>
      <c r="TLB176" s="2"/>
      <c r="TLC176" s="2"/>
      <c r="TLD176" s="2"/>
      <c r="TLE176" s="2"/>
      <c r="TLF176" s="2"/>
      <c r="TLG176" s="2"/>
      <c r="TLH176" s="2"/>
      <c r="TLI176" s="2"/>
      <c r="TLJ176" s="2"/>
      <c r="TLK176" s="2"/>
      <c r="TLL176" s="2"/>
      <c r="TLM176" s="2"/>
      <c r="TLN176" s="2"/>
      <c r="TLO176" s="2"/>
      <c r="TLP176" s="2"/>
      <c r="TLQ176" s="2"/>
      <c r="TLR176" s="2"/>
      <c r="TLS176" s="2"/>
      <c r="TLT176" s="2"/>
      <c r="TLU176" s="2"/>
      <c r="TLV176" s="2"/>
      <c r="TLW176" s="2"/>
      <c r="TLX176" s="2"/>
      <c r="TLY176" s="2"/>
      <c r="TLZ176" s="2"/>
      <c r="TMA176" s="2"/>
      <c r="TMB176" s="2"/>
      <c r="TMC176" s="2"/>
      <c r="TMD176" s="2"/>
      <c r="TME176" s="2"/>
      <c r="TMF176" s="2"/>
      <c r="TMG176" s="2"/>
      <c r="TMH176" s="2"/>
      <c r="TMI176" s="2"/>
      <c r="TMJ176" s="2"/>
      <c r="TMK176" s="2"/>
      <c r="TML176" s="2"/>
      <c r="TMM176" s="2"/>
      <c r="TMN176" s="2"/>
      <c r="TMO176" s="2"/>
      <c r="TMP176" s="2"/>
      <c r="TMQ176" s="2"/>
      <c r="TMR176" s="2"/>
      <c r="TMS176" s="2"/>
      <c r="TMT176" s="2"/>
      <c r="TMU176" s="2"/>
      <c r="TMV176" s="2"/>
      <c r="TMW176" s="2"/>
      <c r="TMX176" s="2"/>
      <c r="TMY176" s="2"/>
      <c r="TMZ176" s="2"/>
      <c r="TNA176" s="2"/>
      <c r="TNB176" s="2"/>
      <c r="TNC176" s="2"/>
      <c r="TND176" s="2"/>
      <c r="TNE176" s="2"/>
      <c r="TNF176" s="2"/>
      <c r="TNG176" s="2"/>
      <c r="TNH176" s="2"/>
      <c r="TNI176" s="2"/>
      <c r="TNJ176" s="2"/>
      <c r="TNK176" s="2"/>
      <c r="TNL176" s="2"/>
      <c r="TNM176" s="2"/>
      <c r="TNN176" s="2"/>
      <c r="TNO176" s="2"/>
      <c r="TNP176" s="2"/>
      <c r="TNQ176" s="2"/>
      <c r="TNR176" s="2"/>
      <c r="TNS176" s="2"/>
      <c r="TNT176" s="2"/>
      <c r="TNU176" s="2"/>
      <c r="TNV176" s="2"/>
      <c r="TNW176" s="2"/>
      <c r="TNX176" s="2"/>
      <c r="TNY176" s="2"/>
      <c r="TNZ176" s="2"/>
      <c r="TOA176" s="2"/>
      <c r="TOB176" s="2"/>
      <c r="TOC176" s="2"/>
      <c r="TOD176" s="2"/>
      <c r="TOE176" s="2"/>
      <c r="TOF176" s="2"/>
      <c r="TOG176" s="2"/>
      <c r="TOH176" s="2"/>
      <c r="TOI176" s="2"/>
      <c r="TOJ176" s="2"/>
      <c r="TOK176" s="2"/>
      <c r="TOL176" s="2"/>
      <c r="TOM176" s="2"/>
      <c r="TON176" s="2"/>
      <c r="TOO176" s="2"/>
      <c r="TOP176" s="2"/>
      <c r="TOQ176" s="2"/>
      <c r="TOR176" s="2"/>
      <c r="TOS176" s="2"/>
      <c r="TOT176" s="2"/>
      <c r="TOU176" s="2"/>
      <c r="TOV176" s="2"/>
      <c r="TOW176" s="2"/>
      <c r="TOX176" s="2"/>
      <c r="TOY176" s="2"/>
      <c r="TOZ176" s="2"/>
      <c r="TPA176" s="2"/>
      <c r="TPB176" s="2"/>
      <c r="TPC176" s="2"/>
      <c r="TPD176" s="2"/>
      <c r="TPE176" s="2"/>
      <c r="TPF176" s="2"/>
      <c r="TPG176" s="2"/>
      <c r="TPH176" s="2"/>
      <c r="TPI176" s="2"/>
      <c r="TPJ176" s="2"/>
      <c r="TPK176" s="2"/>
      <c r="TPL176" s="2"/>
      <c r="TPM176" s="2"/>
      <c r="TPN176" s="2"/>
      <c r="TPO176" s="2"/>
      <c r="TPP176" s="2"/>
      <c r="TPQ176" s="2"/>
      <c r="TPR176" s="2"/>
      <c r="TPS176" s="2"/>
      <c r="TPT176" s="2"/>
      <c r="TPU176" s="2"/>
      <c r="TPV176" s="2"/>
      <c r="TPW176" s="2"/>
      <c r="TPX176" s="2"/>
      <c r="TPY176" s="2"/>
      <c r="TPZ176" s="2"/>
      <c r="TQA176" s="2"/>
      <c r="TQB176" s="2"/>
      <c r="TQC176" s="2"/>
      <c r="TQD176" s="2"/>
      <c r="TQE176" s="2"/>
      <c r="TQF176" s="2"/>
      <c r="TQG176" s="2"/>
      <c r="TQH176" s="2"/>
      <c r="TQI176" s="2"/>
      <c r="TQJ176" s="2"/>
      <c r="TQK176" s="2"/>
      <c r="TQL176" s="2"/>
      <c r="TQM176" s="2"/>
      <c r="TQN176" s="2"/>
      <c r="TQO176" s="2"/>
      <c r="TQP176" s="2"/>
      <c r="TQQ176" s="2"/>
      <c r="TQR176" s="2"/>
      <c r="TQS176" s="2"/>
      <c r="TQT176" s="2"/>
      <c r="TQU176" s="2"/>
      <c r="TQV176" s="2"/>
      <c r="TQW176" s="2"/>
      <c r="TQX176" s="2"/>
      <c r="TQY176" s="2"/>
      <c r="TQZ176" s="2"/>
      <c r="TRA176" s="2"/>
      <c r="TRB176" s="2"/>
      <c r="TRC176" s="2"/>
      <c r="TRD176" s="2"/>
      <c r="TRE176" s="2"/>
      <c r="TRF176" s="2"/>
      <c r="TRG176" s="2"/>
      <c r="TRH176" s="2"/>
      <c r="TRI176" s="2"/>
      <c r="TRJ176" s="2"/>
      <c r="TRK176" s="2"/>
      <c r="TRL176" s="2"/>
      <c r="TRM176" s="2"/>
      <c r="TRN176" s="2"/>
      <c r="TRO176" s="2"/>
      <c r="TRP176" s="2"/>
      <c r="TRQ176" s="2"/>
      <c r="TRR176" s="2"/>
      <c r="TRS176" s="2"/>
      <c r="TRT176" s="2"/>
      <c r="TRU176" s="2"/>
      <c r="TRV176" s="2"/>
      <c r="TRW176" s="2"/>
      <c r="TRX176" s="2"/>
      <c r="TRY176" s="2"/>
      <c r="TRZ176" s="2"/>
      <c r="TSA176" s="2"/>
      <c r="TSB176" s="2"/>
      <c r="TSC176" s="2"/>
      <c r="TSD176" s="2"/>
      <c r="TSE176" s="2"/>
      <c r="TSF176" s="2"/>
      <c r="TSG176" s="2"/>
      <c r="TSH176" s="2"/>
      <c r="TSI176" s="2"/>
      <c r="TSJ176" s="2"/>
      <c r="TSK176" s="2"/>
      <c r="TSL176" s="2"/>
      <c r="TSM176" s="2"/>
      <c r="TSN176" s="2"/>
      <c r="TSO176" s="2"/>
      <c r="TSP176" s="2"/>
      <c r="TSQ176" s="2"/>
      <c r="TSR176" s="2"/>
      <c r="TSS176" s="2"/>
      <c r="TST176" s="2"/>
      <c r="TSU176" s="2"/>
      <c r="TSV176" s="2"/>
      <c r="TSW176" s="2"/>
      <c r="TSX176" s="2"/>
      <c r="TSY176" s="2"/>
      <c r="TSZ176" s="2"/>
      <c r="TTA176" s="2"/>
      <c r="TTB176" s="2"/>
      <c r="TTC176" s="2"/>
      <c r="TTD176" s="2"/>
      <c r="TTE176" s="2"/>
      <c r="TTF176" s="2"/>
      <c r="TTG176" s="2"/>
      <c r="TTH176" s="2"/>
      <c r="TTI176" s="2"/>
      <c r="TTJ176" s="2"/>
      <c r="TTK176" s="2"/>
      <c r="TTL176" s="2"/>
      <c r="TTM176" s="2"/>
      <c r="TTN176" s="2"/>
      <c r="TTO176" s="2"/>
      <c r="TTP176" s="2"/>
      <c r="TTQ176" s="2"/>
      <c r="TTR176" s="2"/>
      <c r="TTS176" s="2"/>
      <c r="TTT176" s="2"/>
      <c r="TTU176" s="2"/>
      <c r="TTV176" s="2"/>
      <c r="TTW176" s="2"/>
      <c r="TTX176" s="2"/>
      <c r="TTY176" s="2"/>
      <c r="TTZ176" s="2"/>
      <c r="TUA176" s="2"/>
      <c r="TUB176" s="2"/>
      <c r="TUC176" s="2"/>
      <c r="TUD176" s="2"/>
      <c r="TUE176" s="2"/>
      <c r="TUF176" s="2"/>
      <c r="TUG176" s="2"/>
      <c r="TUH176" s="2"/>
      <c r="TUI176" s="2"/>
      <c r="TUJ176" s="2"/>
      <c r="TUK176" s="2"/>
      <c r="TUL176" s="2"/>
      <c r="TUM176" s="2"/>
      <c r="TUN176" s="2"/>
      <c r="TUO176" s="2"/>
      <c r="TUP176" s="2"/>
      <c r="TUQ176" s="2"/>
      <c r="TUR176" s="2"/>
      <c r="TUS176" s="2"/>
      <c r="TUT176" s="2"/>
      <c r="TUU176" s="2"/>
      <c r="TUV176" s="2"/>
      <c r="TUW176" s="2"/>
      <c r="TUX176" s="2"/>
      <c r="TUY176" s="2"/>
      <c r="TUZ176" s="2"/>
      <c r="TVA176" s="2"/>
      <c r="TVB176" s="2"/>
      <c r="TVC176" s="2"/>
      <c r="TVD176" s="2"/>
      <c r="TVE176" s="2"/>
      <c r="TVF176" s="2"/>
      <c r="TVG176" s="2"/>
      <c r="TVH176" s="2"/>
      <c r="TVI176" s="2"/>
      <c r="TVJ176" s="2"/>
      <c r="TVK176" s="2"/>
      <c r="TVL176" s="2"/>
      <c r="TVM176" s="2"/>
      <c r="TVN176" s="2"/>
      <c r="TVO176" s="2"/>
      <c r="TVP176" s="2"/>
      <c r="TVQ176" s="2"/>
      <c r="TVR176" s="2"/>
      <c r="TVS176" s="2"/>
      <c r="TVT176" s="2"/>
      <c r="TVU176" s="2"/>
      <c r="TVV176" s="2"/>
      <c r="TVW176" s="2"/>
      <c r="TVX176" s="2"/>
      <c r="TVY176" s="2"/>
      <c r="TVZ176" s="2"/>
      <c r="TWA176" s="2"/>
      <c r="TWB176" s="2"/>
      <c r="TWC176" s="2"/>
      <c r="TWD176" s="2"/>
      <c r="TWE176" s="2"/>
      <c r="TWF176" s="2"/>
      <c r="TWG176" s="2"/>
      <c r="TWH176" s="2"/>
      <c r="TWI176" s="2"/>
      <c r="TWJ176" s="2"/>
      <c r="TWK176" s="2"/>
      <c r="TWL176" s="2"/>
      <c r="TWM176" s="2"/>
      <c r="TWN176" s="2"/>
      <c r="TWO176" s="2"/>
      <c r="TWP176" s="2"/>
      <c r="TWQ176" s="2"/>
      <c r="TWR176" s="2"/>
      <c r="TWS176" s="2"/>
      <c r="TWT176" s="2"/>
      <c r="TWU176" s="2"/>
      <c r="TWV176" s="2"/>
      <c r="TWW176" s="2"/>
      <c r="TWX176" s="2"/>
      <c r="TWY176" s="2"/>
      <c r="TWZ176" s="2"/>
      <c r="TXA176" s="2"/>
      <c r="TXB176" s="2"/>
      <c r="TXC176" s="2"/>
      <c r="TXD176" s="2"/>
      <c r="TXE176" s="2"/>
      <c r="TXF176" s="2"/>
      <c r="TXG176" s="2"/>
      <c r="TXH176" s="2"/>
      <c r="TXI176" s="2"/>
      <c r="TXJ176" s="2"/>
      <c r="TXK176" s="2"/>
      <c r="TXL176" s="2"/>
      <c r="TXM176" s="2"/>
      <c r="TXN176" s="2"/>
      <c r="TXO176" s="2"/>
      <c r="TXP176" s="2"/>
      <c r="TXQ176" s="2"/>
      <c r="TXR176" s="2"/>
      <c r="TXS176" s="2"/>
      <c r="TXT176" s="2"/>
      <c r="TXU176" s="2"/>
      <c r="TXV176" s="2"/>
      <c r="TXW176" s="2"/>
      <c r="TXX176" s="2"/>
      <c r="TXY176" s="2"/>
      <c r="TXZ176" s="2"/>
      <c r="TYA176" s="2"/>
      <c r="TYB176" s="2"/>
      <c r="TYC176" s="2"/>
      <c r="TYD176" s="2"/>
      <c r="TYE176" s="2"/>
      <c r="TYF176" s="2"/>
      <c r="TYG176" s="2"/>
      <c r="TYH176" s="2"/>
      <c r="TYI176" s="2"/>
      <c r="TYJ176" s="2"/>
      <c r="TYK176" s="2"/>
      <c r="TYL176" s="2"/>
      <c r="TYM176" s="2"/>
      <c r="TYN176" s="2"/>
      <c r="TYO176" s="2"/>
      <c r="TYP176" s="2"/>
      <c r="TYQ176" s="2"/>
      <c r="TYR176" s="2"/>
      <c r="TYS176" s="2"/>
      <c r="TYT176" s="2"/>
      <c r="TYU176" s="2"/>
      <c r="TYV176" s="2"/>
      <c r="TYW176" s="2"/>
      <c r="TYX176" s="2"/>
      <c r="TYY176" s="2"/>
      <c r="TYZ176" s="2"/>
      <c r="TZA176" s="2"/>
      <c r="TZB176" s="2"/>
      <c r="TZC176" s="2"/>
      <c r="TZD176" s="2"/>
      <c r="TZE176" s="2"/>
      <c r="TZF176" s="2"/>
      <c r="TZG176" s="2"/>
      <c r="TZH176" s="2"/>
      <c r="TZI176" s="2"/>
      <c r="TZJ176" s="2"/>
      <c r="TZK176" s="2"/>
      <c r="TZL176" s="2"/>
      <c r="TZM176" s="2"/>
      <c r="TZN176" s="2"/>
      <c r="TZO176" s="2"/>
      <c r="TZP176" s="2"/>
      <c r="TZQ176" s="2"/>
      <c r="TZR176" s="2"/>
      <c r="TZS176" s="2"/>
      <c r="TZT176" s="2"/>
      <c r="TZU176" s="2"/>
      <c r="TZV176" s="2"/>
      <c r="TZW176" s="2"/>
      <c r="TZX176" s="2"/>
      <c r="TZY176" s="2"/>
      <c r="TZZ176" s="2"/>
      <c r="UAA176" s="2"/>
      <c r="UAB176" s="2"/>
      <c r="UAC176" s="2"/>
      <c r="UAD176" s="2"/>
      <c r="UAE176" s="2"/>
      <c r="UAF176" s="2"/>
      <c r="UAG176" s="2"/>
      <c r="UAH176" s="2"/>
      <c r="UAI176" s="2"/>
      <c r="UAJ176" s="2"/>
      <c r="UAK176" s="2"/>
      <c r="UAL176" s="2"/>
      <c r="UAM176" s="2"/>
      <c r="UAN176" s="2"/>
      <c r="UAO176" s="2"/>
      <c r="UAP176" s="2"/>
      <c r="UAQ176" s="2"/>
      <c r="UAR176" s="2"/>
      <c r="UAS176" s="2"/>
      <c r="UAT176" s="2"/>
      <c r="UAU176" s="2"/>
      <c r="UAV176" s="2"/>
      <c r="UAW176" s="2"/>
      <c r="UAX176" s="2"/>
      <c r="UAY176" s="2"/>
      <c r="UAZ176" s="2"/>
      <c r="UBA176" s="2"/>
      <c r="UBB176" s="2"/>
      <c r="UBC176" s="2"/>
      <c r="UBD176" s="2"/>
      <c r="UBE176" s="2"/>
      <c r="UBF176" s="2"/>
      <c r="UBG176" s="2"/>
      <c r="UBH176" s="2"/>
      <c r="UBI176" s="2"/>
      <c r="UBJ176" s="2"/>
      <c r="UBK176" s="2"/>
      <c r="UBL176" s="2"/>
      <c r="UBM176" s="2"/>
      <c r="UBN176" s="2"/>
      <c r="UBO176" s="2"/>
      <c r="UBP176" s="2"/>
      <c r="UBQ176" s="2"/>
      <c r="UBR176" s="2"/>
      <c r="UBS176" s="2"/>
      <c r="UBT176" s="2"/>
      <c r="UBU176" s="2"/>
      <c r="UBV176" s="2"/>
      <c r="UBW176" s="2"/>
      <c r="UBX176" s="2"/>
      <c r="UBY176" s="2"/>
      <c r="UBZ176" s="2"/>
      <c r="UCA176" s="2"/>
      <c r="UCB176" s="2"/>
      <c r="UCC176" s="2"/>
      <c r="UCD176" s="2"/>
      <c r="UCE176" s="2"/>
      <c r="UCF176" s="2"/>
      <c r="UCG176" s="2"/>
      <c r="UCH176" s="2"/>
      <c r="UCI176" s="2"/>
      <c r="UCJ176" s="2"/>
      <c r="UCK176" s="2"/>
      <c r="UCL176" s="2"/>
      <c r="UCM176" s="2"/>
      <c r="UCN176" s="2"/>
      <c r="UCO176" s="2"/>
      <c r="UCP176" s="2"/>
      <c r="UCQ176" s="2"/>
      <c r="UCR176" s="2"/>
      <c r="UCS176" s="2"/>
      <c r="UCT176" s="2"/>
      <c r="UCU176" s="2"/>
      <c r="UCV176" s="2"/>
      <c r="UCW176" s="2"/>
      <c r="UCX176" s="2"/>
      <c r="UCY176" s="2"/>
      <c r="UCZ176" s="2"/>
      <c r="UDA176" s="2"/>
      <c r="UDB176" s="2"/>
      <c r="UDC176" s="2"/>
      <c r="UDD176" s="2"/>
      <c r="UDE176" s="2"/>
      <c r="UDF176" s="2"/>
      <c r="UDG176" s="2"/>
      <c r="UDH176" s="2"/>
      <c r="UDI176" s="2"/>
      <c r="UDJ176" s="2"/>
      <c r="UDK176" s="2"/>
      <c r="UDL176" s="2"/>
      <c r="UDM176" s="2"/>
      <c r="UDN176" s="2"/>
      <c r="UDO176" s="2"/>
      <c r="UDP176" s="2"/>
      <c r="UDQ176" s="2"/>
      <c r="UDR176" s="2"/>
      <c r="UDS176" s="2"/>
      <c r="UDT176" s="2"/>
      <c r="UDU176" s="2"/>
      <c r="UDV176" s="2"/>
      <c r="UDW176" s="2"/>
      <c r="UDX176" s="2"/>
      <c r="UDY176" s="2"/>
      <c r="UDZ176" s="2"/>
      <c r="UEA176" s="2"/>
      <c r="UEB176" s="2"/>
      <c r="UEC176" s="2"/>
      <c r="UED176" s="2"/>
      <c r="UEE176" s="2"/>
      <c r="UEF176" s="2"/>
      <c r="UEG176" s="2"/>
      <c r="UEH176" s="2"/>
      <c r="UEI176" s="2"/>
      <c r="UEJ176" s="2"/>
      <c r="UEK176" s="2"/>
      <c r="UEL176" s="2"/>
      <c r="UEM176" s="2"/>
      <c r="UEN176" s="2"/>
      <c r="UEO176" s="2"/>
      <c r="UEP176" s="2"/>
      <c r="UEQ176" s="2"/>
      <c r="UER176" s="2"/>
      <c r="UES176" s="2"/>
      <c r="UET176" s="2"/>
      <c r="UEU176" s="2"/>
      <c r="UEV176" s="2"/>
      <c r="UEW176" s="2"/>
      <c r="UEX176" s="2"/>
      <c r="UEY176" s="2"/>
      <c r="UEZ176" s="2"/>
      <c r="UFA176" s="2"/>
      <c r="UFB176" s="2"/>
      <c r="UFC176" s="2"/>
      <c r="UFD176" s="2"/>
      <c r="UFE176" s="2"/>
      <c r="UFF176" s="2"/>
      <c r="UFG176" s="2"/>
      <c r="UFH176" s="2"/>
      <c r="UFI176" s="2"/>
      <c r="UFJ176" s="2"/>
      <c r="UFK176" s="2"/>
      <c r="UFL176" s="2"/>
      <c r="UFM176" s="2"/>
      <c r="UFN176" s="2"/>
      <c r="UFO176" s="2"/>
      <c r="UFP176" s="2"/>
      <c r="UFQ176" s="2"/>
      <c r="UFR176" s="2"/>
      <c r="UFS176" s="2"/>
      <c r="UFT176" s="2"/>
      <c r="UFU176" s="2"/>
      <c r="UFV176" s="2"/>
      <c r="UFW176" s="2"/>
      <c r="UFX176" s="2"/>
      <c r="UFY176" s="2"/>
      <c r="UFZ176" s="2"/>
      <c r="UGA176" s="2"/>
      <c r="UGB176" s="2"/>
      <c r="UGC176" s="2"/>
      <c r="UGD176" s="2"/>
      <c r="UGE176" s="2"/>
      <c r="UGF176" s="2"/>
      <c r="UGG176" s="2"/>
      <c r="UGH176" s="2"/>
      <c r="UGI176" s="2"/>
      <c r="UGJ176" s="2"/>
      <c r="UGK176" s="2"/>
      <c r="UGL176" s="2"/>
      <c r="UGM176" s="2"/>
      <c r="UGN176" s="2"/>
      <c r="UGO176" s="2"/>
      <c r="UGP176" s="2"/>
      <c r="UGQ176" s="2"/>
      <c r="UGR176" s="2"/>
      <c r="UGS176" s="2"/>
      <c r="UGT176" s="2"/>
      <c r="UGU176" s="2"/>
      <c r="UGV176" s="2"/>
      <c r="UGW176" s="2"/>
      <c r="UGX176" s="2"/>
      <c r="UGY176" s="2"/>
      <c r="UGZ176" s="2"/>
      <c r="UHA176" s="2"/>
      <c r="UHB176" s="2"/>
      <c r="UHC176" s="2"/>
      <c r="UHD176" s="2"/>
      <c r="UHE176" s="2"/>
      <c r="UHF176" s="2"/>
      <c r="UHG176" s="2"/>
      <c r="UHH176" s="2"/>
      <c r="UHI176" s="2"/>
      <c r="UHJ176" s="2"/>
      <c r="UHK176" s="2"/>
      <c r="UHL176" s="2"/>
      <c r="UHM176" s="2"/>
      <c r="UHN176" s="2"/>
      <c r="UHO176" s="2"/>
      <c r="UHP176" s="2"/>
      <c r="UHQ176" s="2"/>
      <c r="UHR176" s="2"/>
      <c r="UHS176" s="2"/>
      <c r="UHT176" s="2"/>
      <c r="UHU176" s="2"/>
      <c r="UHV176" s="2"/>
      <c r="UHW176" s="2"/>
      <c r="UHX176" s="2"/>
      <c r="UHY176" s="2"/>
      <c r="UHZ176" s="2"/>
      <c r="UIA176" s="2"/>
      <c r="UIB176" s="2"/>
      <c r="UIC176" s="2"/>
      <c r="UID176" s="2"/>
      <c r="UIE176" s="2"/>
      <c r="UIF176" s="2"/>
      <c r="UIG176" s="2"/>
      <c r="UIH176" s="2"/>
      <c r="UII176" s="2"/>
      <c r="UIJ176" s="2"/>
      <c r="UIK176" s="2"/>
      <c r="UIL176" s="2"/>
      <c r="UIM176" s="2"/>
      <c r="UIN176" s="2"/>
      <c r="UIO176" s="2"/>
      <c r="UIP176" s="2"/>
      <c r="UIQ176" s="2"/>
      <c r="UIR176" s="2"/>
      <c r="UIS176" s="2"/>
      <c r="UIT176" s="2"/>
      <c r="UIU176" s="2"/>
      <c r="UIV176" s="2"/>
      <c r="UIW176" s="2"/>
      <c r="UIX176" s="2"/>
      <c r="UIY176" s="2"/>
      <c r="UIZ176" s="2"/>
      <c r="UJA176" s="2"/>
      <c r="UJB176" s="2"/>
      <c r="UJC176" s="2"/>
      <c r="UJD176" s="2"/>
      <c r="UJE176" s="2"/>
      <c r="UJF176" s="2"/>
      <c r="UJG176" s="2"/>
      <c r="UJH176" s="2"/>
      <c r="UJI176" s="2"/>
      <c r="UJJ176" s="2"/>
      <c r="UJK176" s="2"/>
      <c r="UJL176" s="2"/>
      <c r="UJM176" s="2"/>
      <c r="UJN176" s="2"/>
      <c r="UJO176" s="2"/>
      <c r="UJP176" s="2"/>
      <c r="UJQ176" s="2"/>
      <c r="UJR176" s="2"/>
      <c r="UJS176" s="2"/>
      <c r="UJT176" s="2"/>
      <c r="UJU176" s="2"/>
      <c r="UJV176" s="2"/>
      <c r="UJW176" s="2"/>
      <c r="UJX176" s="2"/>
      <c r="UJY176" s="2"/>
      <c r="UJZ176" s="2"/>
      <c r="UKA176" s="2"/>
      <c r="UKB176" s="2"/>
      <c r="UKC176" s="2"/>
      <c r="UKD176" s="2"/>
      <c r="UKE176" s="2"/>
      <c r="UKF176" s="2"/>
      <c r="UKG176" s="2"/>
      <c r="UKH176" s="2"/>
      <c r="UKI176" s="2"/>
      <c r="UKJ176" s="2"/>
      <c r="UKK176" s="2"/>
      <c r="UKL176" s="2"/>
      <c r="UKM176" s="2"/>
      <c r="UKN176" s="2"/>
      <c r="UKO176" s="2"/>
      <c r="UKP176" s="2"/>
      <c r="UKQ176" s="2"/>
      <c r="UKR176" s="2"/>
      <c r="UKS176" s="2"/>
      <c r="UKT176" s="2"/>
      <c r="UKU176" s="2"/>
      <c r="UKV176" s="2"/>
      <c r="UKW176" s="2"/>
      <c r="UKX176" s="2"/>
      <c r="UKY176" s="2"/>
      <c r="UKZ176" s="2"/>
      <c r="ULA176" s="2"/>
      <c r="ULB176" s="2"/>
      <c r="ULC176" s="2"/>
      <c r="ULD176" s="2"/>
      <c r="ULE176" s="2"/>
      <c r="ULF176" s="2"/>
      <c r="ULG176" s="2"/>
      <c r="ULH176" s="2"/>
      <c r="ULI176" s="2"/>
      <c r="ULJ176" s="2"/>
      <c r="ULK176" s="2"/>
      <c r="ULL176" s="2"/>
      <c r="ULM176" s="2"/>
      <c r="ULN176" s="2"/>
      <c r="ULO176" s="2"/>
      <c r="ULP176" s="2"/>
      <c r="ULQ176" s="2"/>
      <c r="ULR176" s="2"/>
      <c r="ULS176" s="2"/>
      <c r="ULT176" s="2"/>
      <c r="ULU176" s="2"/>
      <c r="ULV176" s="2"/>
      <c r="ULW176" s="2"/>
      <c r="ULX176" s="2"/>
      <c r="ULY176" s="2"/>
      <c r="ULZ176" s="2"/>
      <c r="UMA176" s="2"/>
      <c r="UMB176" s="2"/>
      <c r="UMC176" s="2"/>
      <c r="UMD176" s="2"/>
      <c r="UME176" s="2"/>
      <c r="UMF176" s="2"/>
      <c r="UMG176" s="2"/>
      <c r="UMH176" s="2"/>
      <c r="UMI176" s="2"/>
      <c r="UMJ176" s="2"/>
      <c r="UMK176" s="2"/>
      <c r="UML176" s="2"/>
      <c r="UMM176" s="2"/>
      <c r="UMN176" s="2"/>
      <c r="UMO176" s="2"/>
      <c r="UMP176" s="2"/>
      <c r="UMQ176" s="2"/>
      <c r="UMR176" s="2"/>
      <c r="UMS176" s="2"/>
      <c r="UMT176" s="2"/>
      <c r="UMU176" s="2"/>
      <c r="UMV176" s="2"/>
      <c r="UMW176" s="2"/>
      <c r="UMX176" s="2"/>
      <c r="UMY176" s="2"/>
      <c r="UMZ176" s="2"/>
      <c r="UNA176" s="2"/>
      <c r="UNB176" s="2"/>
      <c r="UNC176" s="2"/>
      <c r="UND176" s="2"/>
      <c r="UNE176" s="2"/>
      <c r="UNF176" s="2"/>
      <c r="UNG176" s="2"/>
      <c r="UNH176" s="2"/>
      <c r="UNI176" s="2"/>
      <c r="UNJ176" s="2"/>
      <c r="UNK176" s="2"/>
      <c r="UNL176" s="2"/>
      <c r="UNM176" s="2"/>
      <c r="UNN176" s="2"/>
      <c r="UNO176" s="2"/>
      <c r="UNP176" s="2"/>
      <c r="UNQ176" s="2"/>
      <c r="UNR176" s="2"/>
      <c r="UNS176" s="2"/>
      <c r="UNT176" s="2"/>
      <c r="UNU176" s="2"/>
      <c r="UNV176" s="2"/>
      <c r="UNW176" s="2"/>
      <c r="UNX176" s="2"/>
      <c r="UNY176" s="2"/>
      <c r="UNZ176" s="2"/>
      <c r="UOA176" s="2"/>
      <c r="UOB176" s="2"/>
      <c r="UOC176" s="2"/>
      <c r="UOD176" s="2"/>
      <c r="UOE176" s="2"/>
      <c r="UOF176" s="2"/>
      <c r="UOG176" s="2"/>
      <c r="UOH176" s="2"/>
      <c r="UOI176" s="2"/>
      <c r="UOJ176" s="2"/>
      <c r="UOK176" s="2"/>
      <c r="UOL176" s="2"/>
      <c r="UOM176" s="2"/>
      <c r="UON176" s="2"/>
      <c r="UOO176" s="2"/>
      <c r="UOP176" s="2"/>
      <c r="UOQ176" s="2"/>
      <c r="UOR176" s="2"/>
      <c r="UOS176" s="2"/>
      <c r="UOT176" s="2"/>
      <c r="UOU176" s="2"/>
      <c r="UOV176" s="2"/>
      <c r="UOW176" s="2"/>
      <c r="UOX176" s="2"/>
      <c r="UOY176" s="2"/>
      <c r="UOZ176" s="2"/>
      <c r="UPA176" s="2"/>
      <c r="UPB176" s="2"/>
      <c r="UPC176" s="2"/>
      <c r="UPD176" s="2"/>
      <c r="UPE176" s="2"/>
      <c r="UPF176" s="2"/>
      <c r="UPG176" s="2"/>
      <c r="UPH176" s="2"/>
      <c r="UPI176" s="2"/>
      <c r="UPJ176" s="2"/>
      <c r="UPK176" s="2"/>
      <c r="UPL176" s="2"/>
      <c r="UPM176" s="2"/>
      <c r="UPN176" s="2"/>
      <c r="UPO176" s="2"/>
      <c r="UPP176" s="2"/>
      <c r="UPQ176" s="2"/>
      <c r="UPR176" s="2"/>
      <c r="UPS176" s="2"/>
      <c r="UPT176" s="2"/>
      <c r="UPU176" s="2"/>
      <c r="UPV176" s="2"/>
      <c r="UPW176" s="2"/>
      <c r="UPX176" s="2"/>
      <c r="UPY176" s="2"/>
      <c r="UPZ176" s="2"/>
      <c r="UQA176" s="2"/>
      <c r="UQB176" s="2"/>
      <c r="UQC176" s="2"/>
      <c r="UQD176" s="2"/>
      <c r="UQE176" s="2"/>
      <c r="UQF176" s="2"/>
      <c r="UQG176" s="2"/>
      <c r="UQH176" s="2"/>
      <c r="UQI176" s="2"/>
      <c r="UQJ176" s="2"/>
      <c r="UQK176" s="2"/>
      <c r="UQL176" s="2"/>
      <c r="UQM176" s="2"/>
      <c r="UQN176" s="2"/>
      <c r="UQO176" s="2"/>
      <c r="UQP176" s="2"/>
      <c r="UQQ176" s="2"/>
      <c r="UQR176" s="2"/>
      <c r="UQS176" s="2"/>
      <c r="UQT176" s="2"/>
      <c r="UQU176" s="2"/>
      <c r="UQV176" s="2"/>
      <c r="UQW176" s="2"/>
      <c r="UQX176" s="2"/>
      <c r="UQY176" s="2"/>
      <c r="UQZ176" s="2"/>
      <c r="URA176" s="2"/>
      <c r="URB176" s="2"/>
      <c r="URC176" s="2"/>
      <c r="URD176" s="2"/>
      <c r="URE176" s="2"/>
      <c r="URF176" s="2"/>
      <c r="URG176" s="2"/>
      <c r="URH176" s="2"/>
      <c r="URI176" s="2"/>
      <c r="URJ176" s="2"/>
      <c r="URK176" s="2"/>
      <c r="URL176" s="2"/>
      <c r="URM176" s="2"/>
      <c r="URN176" s="2"/>
      <c r="URO176" s="2"/>
      <c r="URP176" s="2"/>
      <c r="URQ176" s="2"/>
      <c r="URR176" s="2"/>
      <c r="URS176" s="2"/>
      <c r="URT176" s="2"/>
      <c r="URU176" s="2"/>
      <c r="URV176" s="2"/>
      <c r="URW176" s="2"/>
      <c r="URX176" s="2"/>
      <c r="URY176" s="2"/>
      <c r="URZ176" s="2"/>
      <c r="USA176" s="2"/>
      <c r="USB176" s="2"/>
      <c r="USC176" s="2"/>
      <c r="USD176" s="2"/>
      <c r="USE176" s="2"/>
      <c r="USF176" s="2"/>
      <c r="USG176" s="2"/>
      <c r="USH176" s="2"/>
      <c r="USI176" s="2"/>
      <c r="USJ176" s="2"/>
      <c r="USK176" s="2"/>
      <c r="USL176" s="2"/>
      <c r="USM176" s="2"/>
      <c r="USN176" s="2"/>
      <c r="USO176" s="2"/>
      <c r="USP176" s="2"/>
      <c r="USQ176" s="2"/>
      <c r="USR176" s="2"/>
      <c r="USS176" s="2"/>
      <c r="UST176" s="2"/>
      <c r="USU176" s="2"/>
      <c r="USV176" s="2"/>
      <c r="USW176" s="2"/>
      <c r="USX176" s="2"/>
      <c r="USY176" s="2"/>
      <c r="USZ176" s="2"/>
      <c r="UTA176" s="2"/>
      <c r="UTB176" s="2"/>
      <c r="UTC176" s="2"/>
      <c r="UTD176" s="2"/>
      <c r="UTE176" s="2"/>
      <c r="UTF176" s="2"/>
      <c r="UTG176" s="2"/>
      <c r="UTH176" s="2"/>
      <c r="UTI176" s="2"/>
      <c r="UTJ176" s="2"/>
      <c r="UTK176" s="2"/>
      <c r="UTL176" s="2"/>
      <c r="UTM176" s="2"/>
      <c r="UTN176" s="2"/>
      <c r="UTO176" s="2"/>
      <c r="UTP176" s="2"/>
      <c r="UTQ176" s="2"/>
      <c r="UTR176" s="2"/>
      <c r="UTS176" s="2"/>
      <c r="UTT176" s="2"/>
      <c r="UTU176" s="2"/>
      <c r="UTV176" s="2"/>
      <c r="UTW176" s="2"/>
      <c r="UTX176" s="2"/>
      <c r="UTY176" s="2"/>
      <c r="UTZ176" s="2"/>
      <c r="UUA176" s="2"/>
      <c r="UUB176" s="2"/>
      <c r="UUC176" s="2"/>
      <c r="UUD176" s="2"/>
      <c r="UUE176" s="2"/>
      <c r="UUF176" s="2"/>
      <c r="UUG176" s="2"/>
      <c r="UUH176" s="2"/>
      <c r="UUI176" s="2"/>
      <c r="UUJ176" s="2"/>
      <c r="UUK176" s="2"/>
      <c r="UUL176" s="2"/>
      <c r="UUM176" s="2"/>
      <c r="UUN176" s="2"/>
      <c r="UUO176" s="2"/>
      <c r="UUP176" s="2"/>
      <c r="UUQ176" s="2"/>
      <c r="UUR176" s="2"/>
      <c r="UUS176" s="2"/>
      <c r="UUT176" s="2"/>
      <c r="UUU176" s="2"/>
      <c r="UUV176" s="2"/>
      <c r="UUW176" s="2"/>
      <c r="UUX176" s="2"/>
      <c r="UUY176" s="2"/>
      <c r="UUZ176" s="2"/>
      <c r="UVA176" s="2"/>
      <c r="UVB176" s="2"/>
      <c r="UVC176" s="2"/>
      <c r="UVD176" s="2"/>
      <c r="UVE176" s="2"/>
      <c r="UVF176" s="2"/>
      <c r="UVG176" s="2"/>
      <c r="UVH176" s="2"/>
      <c r="UVI176" s="2"/>
      <c r="UVJ176" s="2"/>
      <c r="UVK176" s="2"/>
      <c r="UVL176" s="2"/>
      <c r="UVM176" s="2"/>
      <c r="UVN176" s="2"/>
      <c r="UVO176" s="2"/>
      <c r="UVP176" s="2"/>
      <c r="UVQ176" s="2"/>
      <c r="UVR176" s="2"/>
      <c r="UVS176" s="2"/>
      <c r="UVT176" s="2"/>
      <c r="UVU176" s="2"/>
      <c r="UVV176" s="2"/>
      <c r="UVW176" s="2"/>
      <c r="UVX176" s="2"/>
      <c r="UVY176" s="2"/>
      <c r="UVZ176" s="2"/>
      <c r="UWA176" s="2"/>
      <c r="UWB176" s="2"/>
      <c r="UWC176" s="2"/>
      <c r="UWD176" s="2"/>
      <c r="UWE176" s="2"/>
      <c r="UWF176" s="2"/>
      <c r="UWG176" s="2"/>
      <c r="UWH176" s="2"/>
      <c r="UWI176" s="2"/>
      <c r="UWJ176" s="2"/>
      <c r="UWK176" s="2"/>
      <c r="UWL176" s="2"/>
      <c r="UWM176" s="2"/>
      <c r="UWN176" s="2"/>
      <c r="UWO176" s="2"/>
      <c r="UWP176" s="2"/>
      <c r="UWQ176" s="2"/>
      <c r="UWR176" s="2"/>
      <c r="UWS176" s="2"/>
      <c r="UWT176" s="2"/>
      <c r="UWU176" s="2"/>
      <c r="UWV176" s="2"/>
      <c r="UWW176" s="2"/>
      <c r="UWX176" s="2"/>
      <c r="UWY176" s="2"/>
      <c r="UWZ176" s="2"/>
      <c r="UXA176" s="2"/>
      <c r="UXB176" s="2"/>
      <c r="UXC176" s="2"/>
      <c r="UXD176" s="2"/>
      <c r="UXE176" s="2"/>
      <c r="UXF176" s="2"/>
      <c r="UXG176" s="2"/>
      <c r="UXH176" s="2"/>
      <c r="UXI176" s="2"/>
      <c r="UXJ176" s="2"/>
      <c r="UXK176" s="2"/>
      <c r="UXL176" s="2"/>
      <c r="UXM176" s="2"/>
      <c r="UXN176" s="2"/>
      <c r="UXO176" s="2"/>
      <c r="UXP176" s="2"/>
      <c r="UXQ176" s="2"/>
      <c r="UXR176" s="2"/>
      <c r="UXS176" s="2"/>
      <c r="UXT176" s="2"/>
      <c r="UXU176" s="2"/>
      <c r="UXV176" s="2"/>
      <c r="UXW176" s="2"/>
      <c r="UXX176" s="2"/>
      <c r="UXY176" s="2"/>
      <c r="UXZ176" s="2"/>
      <c r="UYA176" s="2"/>
      <c r="UYB176" s="2"/>
      <c r="UYC176" s="2"/>
      <c r="UYD176" s="2"/>
      <c r="UYE176" s="2"/>
      <c r="UYF176" s="2"/>
      <c r="UYG176" s="2"/>
      <c r="UYH176" s="2"/>
      <c r="UYI176" s="2"/>
      <c r="UYJ176" s="2"/>
      <c r="UYK176" s="2"/>
      <c r="UYL176" s="2"/>
      <c r="UYM176" s="2"/>
      <c r="UYN176" s="2"/>
      <c r="UYO176" s="2"/>
      <c r="UYP176" s="2"/>
      <c r="UYQ176" s="2"/>
      <c r="UYR176" s="2"/>
      <c r="UYS176" s="2"/>
      <c r="UYT176" s="2"/>
      <c r="UYU176" s="2"/>
      <c r="UYV176" s="2"/>
      <c r="UYW176" s="2"/>
      <c r="UYX176" s="2"/>
      <c r="UYY176" s="2"/>
      <c r="UYZ176" s="2"/>
      <c r="UZA176" s="2"/>
      <c r="UZB176" s="2"/>
      <c r="UZC176" s="2"/>
      <c r="UZD176" s="2"/>
      <c r="UZE176" s="2"/>
      <c r="UZF176" s="2"/>
      <c r="UZG176" s="2"/>
      <c r="UZH176" s="2"/>
      <c r="UZI176" s="2"/>
      <c r="UZJ176" s="2"/>
      <c r="UZK176" s="2"/>
      <c r="UZL176" s="2"/>
      <c r="UZM176" s="2"/>
      <c r="UZN176" s="2"/>
      <c r="UZO176" s="2"/>
      <c r="UZP176" s="2"/>
      <c r="UZQ176" s="2"/>
      <c r="UZR176" s="2"/>
      <c r="UZS176" s="2"/>
      <c r="UZT176" s="2"/>
      <c r="UZU176" s="2"/>
      <c r="UZV176" s="2"/>
      <c r="UZW176" s="2"/>
      <c r="UZX176" s="2"/>
      <c r="UZY176" s="2"/>
      <c r="UZZ176" s="2"/>
      <c r="VAA176" s="2"/>
      <c r="VAB176" s="2"/>
      <c r="VAC176" s="2"/>
      <c r="VAD176" s="2"/>
      <c r="VAE176" s="2"/>
      <c r="VAF176" s="2"/>
      <c r="VAG176" s="2"/>
      <c r="VAH176" s="2"/>
      <c r="VAI176" s="2"/>
      <c r="VAJ176" s="2"/>
      <c r="VAK176" s="2"/>
      <c r="VAL176" s="2"/>
      <c r="VAM176" s="2"/>
      <c r="VAN176" s="2"/>
      <c r="VAO176" s="2"/>
      <c r="VAP176" s="2"/>
      <c r="VAQ176" s="2"/>
      <c r="VAR176" s="2"/>
      <c r="VAS176" s="2"/>
      <c r="VAT176" s="2"/>
      <c r="VAU176" s="2"/>
      <c r="VAV176" s="2"/>
      <c r="VAW176" s="2"/>
      <c r="VAX176" s="2"/>
      <c r="VAY176" s="2"/>
      <c r="VAZ176" s="2"/>
      <c r="VBA176" s="2"/>
      <c r="VBB176" s="2"/>
      <c r="VBC176" s="2"/>
      <c r="VBD176" s="2"/>
      <c r="VBE176" s="2"/>
      <c r="VBF176" s="2"/>
      <c r="VBG176" s="2"/>
      <c r="VBH176" s="2"/>
      <c r="VBI176" s="2"/>
      <c r="VBJ176" s="2"/>
      <c r="VBK176" s="2"/>
      <c r="VBL176" s="2"/>
      <c r="VBM176" s="2"/>
      <c r="VBN176" s="2"/>
      <c r="VBO176" s="2"/>
      <c r="VBP176" s="2"/>
      <c r="VBQ176" s="2"/>
      <c r="VBR176" s="2"/>
      <c r="VBS176" s="2"/>
      <c r="VBT176" s="2"/>
      <c r="VBU176" s="2"/>
      <c r="VBV176" s="2"/>
      <c r="VBW176" s="2"/>
      <c r="VBX176" s="2"/>
      <c r="VBY176" s="2"/>
      <c r="VBZ176" s="2"/>
      <c r="VCA176" s="2"/>
      <c r="VCB176" s="2"/>
      <c r="VCC176" s="2"/>
      <c r="VCD176" s="2"/>
      <c r="VCE176" s="2"/>
      <c r="VCF176" s="2"/>
      <c r="VCG176" s="2"/>
      <c r="VCH176" s="2"/>
      <c r="VCI176" s="2"/>
      <c r="VCJ176" s="2"/>
      <c r="VCK176" s="2"/>
      <c r="VCL176" s="2"/>
      <c r="VCM176" s="2"/>
      <c r="VCN176" s="2"/>
      <c r="VCO176" s="2"/>
      <c r="VCP176" s="2"/>
      <c r="VCQ176" s="2"/>
      <c r="VCR176" s="2"/>
      <c r="VCS176" s="2"/>
      <c r="VCT176" s="2"/>
      <c r="VCU176" s="2"/>
      <c r="VCV176" s="2"/>
      <c r="VCW176" s="2"/>
      <c r="VCX176" s="2"/>
      <c r="VCY176" s="2"/>
      <c r="VCZ176" s="2"/>
      <c r="VDA176" s="2"/>
      <c r="VDB176" s="2"/>
      <c r="VDC176" s="2"/>
      <c r="VDD176" s="2"/>
      <c r="VDE176" s="2"/>
      <c r="VDF176" s="2"/>
      <c r="VDG176" s="2"/>
      <c r="VDH176" s="2"/>
      <c r="VDI176" s="2"/>
      <c r="VDJ176" s="2"/>
      <c r="VDK176" s="2"/>
      <c r="VDL176" s="2"/>
      <c r="VDM176" s="2"/>
      <c r="VDN176" s="2"/>
      <c r="VDO176" s="2"/>
      <c r="VDP176" s="2"/>
      <c r="VDQ176" s="2"/>
      <c r="VDR176" s="2"/>
      <c r="VDS176" s="2"/>
      <c r="VDT176" s="2"/>
      <c r="VDU176" s="2"/>
      <c r="VDV176" s="2"/>
      <c r="VDW176" s="2"/>
      <c r="VDX176" s="2"/>
      <c r="VDY176" s="2"/>
      <c r="VDZ176" s="2"/>
      <c r="VEA176" s="2"/>
      <c r="VEB176" s="2"/>
      <c r="VEC176" s="2"/>
      <c r="VED176" s="2"/>
      <c r="VEE176" s="2"/>
      <c r="VEF176" s="2"/>
      <c r="VEG176" s="2"/>
      <c r="VEH176" s="2"/>
      <c r="VEI176" s="2"/>
      <c r="VEJ176" s="2"/>
      <c r="VEK176" s="2"/>
      <c r="VEL176" s="2"/>
      <c r="VEM176" s="2"/>
      <c r="VEN176" s="2"/>
      <c r="VEO176" s="2"/>
      <c r="VEP176" s="2"/>
      <c r="VEQ176" s="2"/>
      <c r="VER176" s="2"/>
      <c r="VES176" s="2"/>
      <c r="VET176" s="2"/>
      <c r="VEU176" s="2"/>
      <c r="VEV176" s="2"/>
      <c r="VEW176" s="2"/>
      <c r="VEX176" s="2"/>
      <c r="VEY176" s="2"/>
      <c r="VEZ176" s="2"/>
      <c r="VFA176" s="2"/>
      <c r="VFB176" s="2"/>
      <c r="VFC176" s="2"/>
      <c r="VFD176" s="2"/>
      <c r="VFE176" s="2"/>
      <c r="VFF176" s="2"/>
      <c r="VFG176" s="2"/>
      <c r="VFH176" s="2"/>
      <c r="VFI176" s="2"/>
      <c r="VFJ176" s="2"/>
      <c r="VFK176" s="2"/>
      <c r="VFL176" s="2"/>
      <c r="VFM176" s="2"/>
      <c r="VFN176" s="2"/>
      <c r="VFO176" s="2"/>
      <c r="VFP176" s="2"/>
      <c r="VFQ176" s="2"/>
      <c r="VFR176" s="2"/>
      <c r="VFS176" s="2"/>
      <c r="VFT176" s="2"/>
      <c r="VFU176" s="2"/>
      <c r="VFV176" s="2"/>
      <c r="VFW176" s="2"/>
      <c r="VFX176" s="2"/>
      <c r="VFY176" s="2"/>
      <c r="VFZ176" s="2"/>
      <c r="VGA176" s="2"/>
      <c r="VGB176" s="2"/>
      <c r="VGC176" s="2"/>
      <c r="VGD176" s="2"/>
      <c r="VGE176" s="2"/>
      <c r="VGF176" s="2"/>
      <c r="VGG176" s="2"/>
      <c r="VGH176" s="2"/>
      <c r="VGI176" s="2"/>
      <c r="VGJ176" s="2"/>
      <c r="VGK176" s="2"/>
      <c r="VGL176" s="2"/>
      <c r="VGM176" s="2"/>
      <c r="VGN176" s="2"/>
      <c r="VGO176" s="2"/>
      <c r="VGP176" s="2"/>
      <c r="VGQ176" s="2"/>
      <c r="VGR176" s="2"/>
      <c r="VGS176" s="2"/>
      <c r="VGT176" s="2"/>
      <c r="VGU176" s="2"/>
      <c r="VGV176" s="2"/>
      <c r="VGW176" s="2"/>
      <c r="VGX176" s="2"/>
      <c r="VGY176" s="2"/>
      <c r="VGZ176" s="2"/>
      <c r="VHA176" s="2"/>
      <c r="VHB176" s="2"/>
      <c r="VHC176" s="2"/>
      <c r="VHD176" s="2"/>
      <c r="VHE176" s="2"/>
      <c r="VHF176" s="2"/>
      <c r="VHG176" s="2"/>
      <c r="VHH176" s="2"/>
      <c r="VHI176" s="2"/>
      <c r="VHJ176" s="2"/>
      <c r="VHK176" s="2"/>
      <c r="VHL176" s="2"/>
      <c r="VHM176" s="2"/>
      <c r="VHN176" s="2"/>
      <c r="VHO176" s="2"/>
      <c r="VHP176" s="2"/>
      <c r="VHQ176" s="2"/>
      <c r="VHR176" s="2"/>
      <c r="VHS176" s="2"/>
      <c r="VHT176" s="2"/>
      <c r="VHU176" s="2"/>
      <c r="VHV176" s="2"/>
      <c r="VHW176" s="2"/>
      <c r="VHX176" s="2"/>
      <c r="VHY176" s="2"/>
      <c r="VHZ176" s="2"/>
      <c r="VIA176" s="2"/>
      <c r="VIB176" s="2"/>
      <c r="VIC176" s="2"/>
      <c r="VID176" s="2"/>
      <c r="VIE176" s="2"/>
      <c r="VIF176" s="2"/>
      <c r="VIG176" s="2"/>
      <c r="VIH176" s="2"/>
      <c r="VII176" s="2"/>
      <c r="VIJ176" s="2"/>
      <c r="VIK176" s="2"/>
      <c r="VIL176" s="2"/>
      <c r="VIM176" s="2"/>
      <c r="VIN176" s="2"/>
      <c r="VIO176" s="2"/>
      <c r="VIP176" s="2"/>
      <c r="VIQ176" s="2"/>
      <c r="VIR176" s="2"/>
      <c r="VIS176" s="2"/>
      <c r="VIT176" s="2"/>
      <c r="VIU176" s="2"/>
      <c r="VIV176" s="2"/>
      <c r="VIW176" s="2"/>
      <c r="VIX176" s="2"/>
      <c r="VIY176" s="2"/>
      <c r="VIZ176" s="2"/>
      <c r="VJA176" s="2"/>
      <c r="VJB176" s="2"/>
      <c r="VJC176" s="2"/>
      <c r="VJD176" s="2"/>
      <c r="VJE176" s="2"/>
      <c r="VJF176" s="2"/>
      <c r="VJG176" s="2"/>
      <c r="VJH176" s="2"/>
      <c r="VJI176" s="2"/>
      <c r="VJJ176" s="2"/>
      <c r="VJK176" s="2"/>
      <c r="VJL176" s="2"/>
      <c r="VJM176" s="2"/>
      <c r="VJN176" s="2"/>
      <c r="VJO176" s="2"/>
      <c r="VJP176" s="2"/>
      <c r="VJQ176" s="2"/>
      <c r="VJR176" s="2"/>
      <c r="VJS176" s="2"/>
      <c r="VJT176" s="2"/>
      <c r="VJU176" s="2"/>
      <c r="VJV176" s="2"/>
      <c r="VJW176" s="2"/>
      <c r="VJX176" s="2"/>
      <c r="VJY176" s="2"/>
      <c r="VJZ176" s="2"/>
      <c r="VKA176" s="2"/>
      <c r="VKB176" s="2"/>
      <c r="VKC176" s="2"/>
      <c r="VKD176" s="2"/>
      <c r="VKE176" s="2"/>
      <c r="VKF176" s="2"/>
      <c r="VKG176" s="2"/>
      <c r="VKH176" s="2"/>
      <c r="VKI176" s="2"/>
      <c r="VKJ176" s="2"/>
      <c r="VKK176" s="2"/>
      <c r="VKL176" s="2"/>
      <c r="VKM176" s="2"/>
      <c r="VKN176" s="2"/>
      <c r="VKO176" s="2"/>
      <c r="VKP176" s="2"/>
      <c r="VKQ176" s="2"/>
      <c r="VKR176" s="2"/>
      <c r="VKS176" s="2"/>
      <c r="VKT176" s="2"/>
      <c r="VKU176" s="2"/>
      <c r="VKV176" s="2"/>
      <c r="VKW176" s="2"/>
      <c r="VKX176" s="2"/>
      <c r="VKY176" s="2"/>
      <c r="VKZ176" s="2"/>
      <c r="VLA176" s="2"/>
      <c r="VLB176" s="2"/>
      <c r="VLC176" s="2"/>
      <c r="VLD176" s="2"/>
      <c r="VLE176" s="2"/>
      <c r="VLF176" s="2"/>
      <c r="VLG176" s="2"/>
      <c r="VLH176" s="2"/>
      <c r="VLI176" s="2"/>
      <c r="VLJ176" s="2"/>
      <c r="VLK176" s="2"/>
      <c r="VLL176" s="2"/>
      <c r="VLM176" s="2"/>
      <c r="VLN176" s="2"/>
      <c r="VLO176" s="2"/>
      <c r="VLP176" s="2"/>
      <c r="VLQ176" s="2"/>
      <c r="VLR176" s="2"/>
      <c r="VLS176" s="2"/>
      <c r="VLT176" s="2"/>
      <c r="VLU176" s="2"/>
      <c r="VLV176" s="2"/>
      <c r="VLW176" s="2"/>
      <c r="VLX176" s="2"/>
      <c r="VLY176" s="2"/>
      <c r="VLZ176" s="2"/>
      <c r="VMA176" s="2"/>
      <c r="VMB176" s="2"/>
      <c r="VMC176" s="2"/>
      <c r="VMD176" s="2"/>
      <c r="VME176" s="2"/>
      <c r="VMF176" s="2"/>
      <c r="VMG176" s="2"/>
      <c r="VMH176" s="2"/>
      <c r="VMI176" s="2"/>
      <c r="VMJ176" s="2"/>
      <c r="VMK176" s="2"/>
      <c r="VML176" s="2"/>
      <c r="VMM176" s="2"/>
      <c r="VMN176" s="2"/>
      <c r="VMO176" s="2"/>
      <c r="VMP176" s="2"/>
      <c r="VMQ176" s="2"/>
      <c r="VMR176" s="2"/>
      <c r="VMS176" s="2"/>
      <c r="VMT176" s="2"/>
      <c r="VMU176" s="2"/>
      <c r="VMV176" s="2"/>
      <c r="VMW176" s="2"/>
      <c r="VMX176" s="2"/>
      <c r="VMY176" s="2"/>
      <c r="VMZ176" s="2"/>
      <c r="VNA176" s="2"/>
      <c r="VNB176" s="2"/>
      <c r="VNC176" s="2"/>
      <c r="VND176" s="2"/>
      <c r="VNE176" s="2"/>
      <c r="VNF176" s="2"/>
      <c r="VNG176" s="2"/>
      <c r="VNH176" s="2"/>
      <c r="VNI176" s="2"/>
      <c r="VNJ176" s="2"/>
      <c r="VNK176" s="2"/>
      <c r="VNL176" s="2"/>
      <c r="VNM176" s="2"/>
      <c r="VNN176" s="2"/>
      <c r="VNO176" s="2"/>
      <c r="VNP176" s="2"/>
      <c r="VNQ176" s="2"/>
      <c r="VNR176" s="2"/>
      <c r="VNS176" s="2"/>
      <c r="VNT176" s="2"/>
      <c r="VNU176" s="2"/>
      <c r="VNV176" s="2"/>
      <c r="VNW176" s="2"/>
      <c r="VNX176" s="2"/>
      <c r="VNY176" s="2"/>
      <c r="VNZ176" s="2"/>
      <c r="VOA176" s="2"/>
      <c r="VOB176" s="2"/>
      <c r="VOC176" s="2"/>
      <c r="VOD176" s="2"/>
      <c r="VOE176" s="2"/>
      <c r="VOF176" s="2"/>
      <c r="VOG176" s="2"/>
      <c r="VOH176" s="2"/>
      <c r="VOI176" s="2"/>
      <c r="VOJ176" s="2"/>
      <c r="VOK176" s="2"/>
      <c r="VOL176" s="2"/>
      <c r="VOM176" s="2"/>
      <c r="VON176" s="2"/>
      <c r="VOO176" s="2"/>
      <c r="VOP176" s="2"/>
      <c r="VOQ176" s="2"/>
      <c r="VOR176" s="2"/>
      <c r="VOS176" s="2"/>
      <c r="VOT176" s="2"/>
      <c r="VOU176" s="2"/>
      <c r="VOV176" s="2"/>
      <c r="VOW176" s="2"/>
      <c r="VOX176" s="2"/>
      <c r="VOY176" s="2"/>
      <c r="VOZ176" s="2"/>
      <c r="VPA176" s="2"/>
      <c r="VPB176" s="2"/>
      <c r="VPC176" s="2"/>
      <c r="VPD176" s="2"/>
      <c r="VPE176" s="2"/>
      <c r="VPF176" s="2"/>
      <c r="VPG176" s="2"/>
      <c r="VPH176" s="2"/>
      <c r="VPI176" s="2"/>
      <c r="VPJ176" s="2"/>
      <c r="VPK176" s="2"/>
      <c r="VPL176" s="2"/>
      <c r="VPM176" s="2"/>
      <c r="VPN176" s="2"/>
      <c r="VPO176" s="2"/>
      <c r="VPP176" s="2"/>
      <c r="VPQ176" s="2"/>
      <c r="VPR176" s="2"/>
      <c r="VPS176" s="2"/>
      <c r="VPT176" s="2"/>
      <c r="VPU176" s="2"/>
      <c r="VPV176" s="2"/>
      <c r="VPW176" s="2"/>
      <c r="VPX176" s="2"/>
      <c r="VPY176" s="2"/>
      <c r="VPZ176" s="2"/>
      <c r="VQA176" s="2"/>
      <c r="VQB176" s="2"/>
      <c r="VQC176" s="2"/>
      <c r="VQD176" s="2"/>
      <c r="VQE176" s="2"/>
      <c r="VQF176" s="2"/>
      <c r="VQG176" s="2"/>
      <c r="VQH176" s="2"/>
      <c r="VQI176" s="2"/>
      <c r="VQJ176" s="2"/>
      <c r="VQK176" s="2"/>
      <c r="VQL176" s="2"/>
      <c r="VQM176" s="2"/>
      <c r="VQN176" s="2"/>
      <c r="VQO176" s="2"/>
      <c r="VQP176" s="2"/>
      <c r="VQQ176" s="2"/>
      <c r="VQR176" s="2"/>
      <c r="VQS176" s="2"/>
      <c r="VQT176" s="2"/>
      <c r="VQU176" s="2"/>
      <c r="VQV176" s="2"/>
      <c r="VQW176" s="2"/>
      <c r="VQX176" s="2"/>
      <c r="VQY176" s="2"/>
      <c r="VQZ176" s="2"/>
      <c r="VRA176" s="2"/>
      <c r="VRB176" s="2"/>
      <c r="VRC176" s="2"/>
      <c r="VRD176" s="2"/>
      <c r="VRE176" s="2"/>
      <c r="VRF176" s="2"/>
      <c r="VRG176" s="2"/>
      <c r="VRH176" s="2"/>
      <c r="VRI176" s="2"/>
      <c r="VRJ176" s="2"/>
      <c r="VRK176" s="2"/>
      <c r="VRL176" s="2"/>
      <c r="VRM176" s="2"/>
      <c r="VRN176" s="2"/>
      <c r="VRO176" s="2"/>
      <c r="VRP176" s="2"/>
      <c r="VRQ176" s="2"/>
      <c r="VRR176" s="2"/>
      <c r="VRS176" s="2"/>
      <c r="VRT176" s="2"/>
      <c r="VRU176" s="2"/>
      <c r="VRV176" s="2"/>
      <c r="VRW176" s="2"/>
      <c r="VRX176" s="2"/>
      <c r="VRY176" s="2"/>
      <c r="VRZ176" s="2"/>
      <c r="VSA176" s="2"/>
      <c r="VSB176" s="2"/>
      <c r="VSC176" s="2"/>
      <c r="VSD176" s="2"/>
      <c r="VSE176" s="2"/>
      <c r="VSF176" s="2"/>
      <c r="VSG176" s="2"/>
      <c r="VSH176" s="2"/>
      <c r="VSI176" s="2"/>
      <c r="VSJ176" s="2"/>
      <c r="VSK176" s="2"/>
      <c r="VSL176" s="2"/>
      <c r="VSM176" s="2"/>
      <c r="VSN176" s="2"/>
      <c r="VSO176" s="2"/>
      <c r="VSP176" s="2"/>
      <c r="VSQ176" s="2"/>
      <c r="VSR176" s="2"/>
      <c r="VSS176" s="2"/>
      <c r="VST176" s="2"/>
      <c r="VSU176" s="2"/>
      <c r="VSV176" s="2"/>
      <c r="VSW176" s="2"/>
      <c r="VSX176" s="2"/>
      <c r="VSY176" s="2"/>
      <c r="VSZ176" s="2"/>
      <c r="VTA176" s="2"/>
      <c r="VTB176" s="2"/>
      <c r="VTC176" s="2"/>
      <c r="VTD176" s="2"/>
      <c r="VTE176" s="2"/>
      <c r="VTF176" s="2"/>
      <c r="VTG176" s="2"/>
      <c r="VTH176" s="2"/>
      <c r="VTI176" s="2"/>
      <c r="VTJ176" s="2"/>
      <c r="VTK176" s="2"/>
      <c r="VTL176" s="2"/>
      <c r="VTM176" s="2"/>
      <c r="VTN176" s="2"/>
      <c r="VTO176" s="2"/>
      <c r="VTP176" s="2"/>
      <c r="VTQ176" s="2"/>
      <c r="VTR176" s="2"/>
      <c r="VTS176" s="2"/>
      <c r="VTT176" s="2"/>
      <c r="VTU176" s="2"/>
      <c r="VTV176" s="2"/>
      <c r="VTW176" s="2"/>
      <c r="VTX176" s="2"/>
      <c r="VTY176" s="2"/>
      <c r="VTZ176" s="2"/>
      <c r="VUA176" s="2"/>
      <c r="VUB176" s="2"/>
      <c r="VUC176" s="2"/>
      <c r="VUD176" s="2"/>
      <c r="VUE176" s="2"/>
      <c r="VUF176" s="2"/>
      <c r="VUG176" s="2"/>
      <c r="VUH176" s="2"/>
      <c r="VUI176" s="2"/>
      <c r="VUJ176" s="2"/>
      <c r="VUK176" s="2"/>
      <c r="VUL176" s="2"/>
      <c r="VUM176" s="2"/>
      <c r="VUN176" s="2"/>
      <c r="VUO176" s="2"/>
      <c r="VUP176" s="2"/>
      <c r="VUQ176" s="2"/>
      <c r="VUR176" s="2"/>
      <c r="VUS176" s="2"/>
      <c r="VUT176" s="2"/>
      <c r="VUU176" s="2"/>
      <c r="VUV176" s="2"/>
      <c r="VUW176" s="2"/>
      <c r="VUX176" s="2"/>
      <c r="VUY176" s="2"/>
      <c r="VUZ176" s="2"/>
      <c r="VVA176" s="2"/>
      <c r="VVB176" s="2"/>
      <c r="VVC176" s="2"/>
      <c r="VVD176" s="2"/>
      <c r="VVE176" s="2"/>
      <c r="VVF176" s="2"/>
      <c r="VVG176" s="2"/>
      <c r="VVH176" s="2"/>
      <c r="VVI176" s="2"/>
      <c r="VVJ176" s="2"/>
      <c r="VVK176" s="2"/>
      <c r="VVL176" s="2"/>
      <c r="VVM176" s="2"/>
      <c r="VVN176" s="2"/>
      <c r="VVO176" s="2"/>
      <c r="VVP176" s="2"/>
      <c r="VVQ176" s="2"/>
      <c r="VVR176" s="2"/>
      <c r="VVS176" s="2"/>
      <c r="VVT176" s="2"/>
      <c r="VVU176" s="2"/>
      <c r="VVV176" s="2"/>
      <c r="VVW176" s="2"/>
      <c r="VVX176" s="2"/>
      <c r="VVY176" s="2"/>
      <c r="VVZ176" s="2"/>
      <c r="VWA176" s="2"/>
      <c r="VWB176" s="2"/>
      <c r="VWC176" s="2"/>
      <c r="VWD176" s="2"/>
      <c r="VWE176" s="2"/>
      <c r="VWF176" s="2"/>
      <c r="VWG176" s="2"/>
      <c r="VWH176" s="2"/>
      <c r="VWI176" s="2"/>
      <c r="VWJ176" s="2"/>
      <c r="VWK176" s="2"/>
      <c r="VWL176" s="2"/>
      <c r="VWM176" s="2"/>
      <c r="VWN176" s="2"/>
      <c r="VWO176" s="2"/>
      <c r="VWP176" s="2"/>
      <c r="VWQ176" s="2"/>
      <c r="VWR176" s="2"/>
      <c r="VWS176" s="2"/>
      <c r="VWT176" s="2"/>
      <c r="VWU176" s="2"/>
      <c r="VWV176" s="2"/>
      <c r="VWW176" s="2"/>
      <c r="VWX176" s="2"/>
      <c r="VWY176" s="2"/>
      <c r="VWZ176" s="2"/>
      <c r="VXA176" s="2"/>
      <c r="VXB176" s="2"/>
      <c r="VXC176" s="2"/>
      <c r="VXD176" s="2"/>
      <c r="VXE176" s="2"/>
      <c r="VXF176" s="2"/>
      <c r="VXG176" s="2"/>
      <c r="VXH176" s="2"/>
      <c r="VXI176" s="2"/>
      <c r="VXJ176" s="2"/>
      <c r="VXK176" s="2"/>
      <c r="VXL176" s="2"/>
      <c r="VXM176" s="2"/>
      <c r="VXN176" s="2"/>
      <c r="VXO176" s="2"/>
      <c r="VXP176" s="2"/>
      <c r="VXQ176" s="2"/>
      <c r="VXR176" s="2"/>
      <c r="VXS176" s="2"/>
      <c r="VXT176" s="2"/>
      <c r="VXU176" s="2"/>
      <c r="VXV176" s="2"/>
      <c r="VXW176" s="2"/>
      <c r="VXX176" s="2"/>
      <c r="VXY176" s="2"/>
      <c r="VXZ176" s="2"/>
      <c r="VYA176" s="2"/>
      <c r="VYB176" s="2"/>
      <c r="VYC176" s="2"/>
      <c r="VYD176" s="2"/>
      <c r="VYE176" s="2"/>
      <c r="VYF176" s="2"/>
      <c r="VYG176" s="2"/>
      <c r="VYH176" s="2"/>
      <c r="VYI176" s="2"/>
      <c r="VYJ176" s="2"/>
      <c r="VYK176" s="2"/>
      <c r="VYL176" s="2"/>
      <c r="VYM176" s="2"/>
      <c r="VYN176" s="2"/>
      <c r="VYO176" s="2"/>
      <c r="VYP176" s="2"/>
      <c r="VYQ176" s="2"/>
      <c r="VYR176" s="2"/>
      <c r="VYS176" s="2"/>
      <c r="VYT176" s="2"/>
      <c r="VYU176" s="2"/>
      <c r="VYV176" s="2"/>
      <c r="VYW176" s="2"/>
      <c r="VYX176" s="2"/>
      <c r="VYY176" s="2"/>
      <c r="VYZ176" s="2"/>
      <c r="VZA176" s="2"/>
      <c r="VZB176" s="2"/>
      <c r="VZC176" s="2"/>
      <c r="VZD176" s="2"/>
      <c r="VZE176" s="2"/>
      <c r="VZF176" s="2"/>
      <c r="VZG176" s="2"/>
      <c r="VZH176" s="2"/>
      <c r="VZI176" s="2"/>
      <c r="VZJ176" s="2"/>
      <c r="VZK176" s="2"/>
      <c r="VZL176" s="2"/>
      <c r="VZM176" s="2"/>
      <c r="VZN176" s="2"/>
      <c r="VZO176" s="2"/>
      <c r="VZP176" s="2"/>
      <c r="VZQ176" s="2"/>
      <c r="VZR176" s="2"/>
      <c r="VZS176" s="2"/>
      <c r="VZT176" s="2"/>
      <c r="VZU176" s="2"/>
      <c r="VZV176" s="2"/>
      <c r="VZW176" s="2"/>
      <c r="VZX176" s="2"/>
      <c r="VZY176" s="2"/>
      <c r="VZZ176" s="2"/>
      <c r="WAA176" s="2"/>
      <c r="WAB176" s="2"/>
      <c r="WAC176" s="2"/>
      <c r="WAD176" s="2"/>
      <c r="WAE176" s="2"/>
      <c r="WAF176" s="2"/>
      <c r="WAG176" s="2"/>
      <c r="WAH176" s="2"/>
      <c r="WAI176" s="2"/>
      <c r="WAJ176" s="2"/>
      <c r="WAK176" s="2"/>
      <c r="WAL176" s="2"/>
      <c r="WAM176" s="2"/>
      <c r="WAN176" s="2"/>
      <c r="WAO176" s="2"/>
      <c r="WAP176" s="2"/>
      <c r="WAQ176" s="2"/>
      <c r="WAR176" s="2"/>
      <c r="WAS176" s="2"/>
      <c r="WAT176" s="2"/>
      <c r="WAU176" s="2"/>
      <c r="WAV176" s="2"/>
      <c r="WAW176" s="2"/>
      <c r="WAX176" s="2"/>
      <c r="WAY176" s="2"/>
      <c r="WAZ176" s="2"/>
      <c r="WBA176" s="2"/>
      <c r="WBB176" s="2"/>
      <c r="WBC176" s="2"/>
      <c r="WBD176" s="2"/>
      <c r="WBE176" s="2"/>
      <c r="WBF176" s="2"/>
      <c r="WBG176" s="2"/>
      <c r="WBH176" s="2"/>
      <c r="WBI176" s="2"/>
      <c r="WBJ176" s="2"/>
      <c r="WBK176" s="2"/>
      <c r="WBL176" s="2"/>
      <c r="WBM176" s="2"/>
      <c r="WBN176" s="2"/>
      <c r="WBO176" s="2"/>
      <c r="WBP176" s="2"/>
      <c r="WBQ176" s="2"/>
      <c r="WBR176" s="2"/>
      <c r="WBS176" s="2"/>
      <c r="WBT176" s="2"/>
      <c r="WBU176" s="2"/>
      <c r="WBV176" s="2"/>
      <c r="WBW176" s="2"/>
      <c r="WBX176" s="2"/>
      <c r="WBY176" s="2"/>
      <c r="WBZ176" s="2"/>
      <c r="WCA176" s="2"/>
      <c r="WCB176" s="2"/>
      <c r="WCC176" s="2"/>
      <c r="WCD176" s="2"/>
      <c r="WCE176" s="2"/>
      <c r="WCF176" s="2"/>
      <c r="WCG176" s="2"/>
      <c r="WCH176" s="2"/>
      <c r="WCI176" s="2"/>
      <c r="WCJ176" s="2"/>
      <c r="WCK176" s="2"/>
      <c r="WCL176" s="2"/>
      <c r="WCM176" s="2"/>
      <c r="WCN176" s="2"/>
      <c r="WCO176" s="2"/>
      <c r="WCP176" s="2"/>
      <c r="WCQ176" s="2"/>
      <c r="WCR176" s="2"/>
      <c r="WCS176" s="2"/>
      <c r="WCT176" s="2"/>
      <c r="WCU176" s="2"/>
      <c r="WCV176" s="2"/>
      <c r="WCW176" s="2"/>
      <c r="WCX176" s="2"/>
      <c r="WCY176" s="2"/>
      <c r="WCZ176" s="2"/>
      <c r="WDA176" s="2"/>
      <c r="WDB176" s="2"/>
      <c r="WDC176" s="2"/>
      <c r="WDD176" s="2"/>
      <c r="WDE176" s="2"/>
      <c r="WDF176" s="2"/>
      <c r="WDG176" s="2"/>
      <c r="WDH176" s="2"/>
      <c r="WDI176" s="2"/>
      <c r="WDJ176" s="2"/>
      <c r="WDK176" s="2"/>
      <c r="WDL176" s="2"/>
      <c r="WDM176" s="2"/>
      <c r="WDN176" s="2"/>
      <c r="WDO176" s="2"/>
      <c r="WDP176" s="2"/>
      <c r="WDQ176" s="2"/>
      <c r="WDR176" s="2"/>
      <c r="WDS176" s="2"/>
      <c r="WDT176" s="2"/>
      <c r="WDU176" s="2"/>
      <c r="WDV176" s="2"/>
      <c r="WDW176" s="2"/>
      <c r="WDX176" s="2"/>
      <c r="WDY176" s="2"/>
      <c r="WDZ176" s="2"/>
      <c r="WEA176" s="2"/>
      <c r="WEB176" s="2"/>
      <c r="WEC176" s="2"/>
      <c r="WED176" s="2"/>
      <c r="WEE176" s="2"/>
      <c r="WEF176" s="2"/>
      <c r="WEG176" s="2"/>
      <c r="WEH176" s="2"/>
      <c r="WEI176" s="2"/>
      <c r="WEJ176" s="2"/>
      <c r="WEK176" s="2"/>
      <c r="WEL176" s="2"/>
      <c r="WEM176" s="2"/>
      <c r="WEN176" s="2"/>
      <c r="WEO176" s="2"/>
      <c r="WEP176" s="2"/>
      <c r="WEQ176" s="2"/>
      <c r="WER176" s="2"/>
      <c r="WES176" s="2"/>
      <c r="WET176" s="2"/>
      <c r="WEU176" s="2"/>
      <c r="WEV176" s="2"/>
      <c r="WEW176" s="2"/>
      <c r="WEX176" s="2"/>
      <c r="WEY176" s="2"/>
      <c r="WEZ176" s="2"/>
      <c r="WFA176" s="2"/>
      <c r="WFB176" s="2"/>
      <c r="WFC176" s="2"/>
      <c r="WFD176" s="2"/>
      <c r="WFE176" s="2"/>
      <c r="WFF176" s="2"/>
      <c r="WFG176" s="2"/>
      <c r="WFH176" s="2"/>
      <c r="WFI176" s="2"/>
      <c r="WFJ176" s="2"/>
      <c r="WFK176" s="2"/>
      <c r="WFL176" s="2"/>
      <c r="WFM176" s="2"/>
      <c r="WFN176" s="2"/>
      <c r="WFO176" s="2"/>
      <c r="WFP176" s="2"/>
      <c r="WFQ176" s="2"/>
      <c r="WFR176" s="2"/>
      <c r="WFS176" s="2"/>
      <c r="WFT176" s="2"/>
      <c r="WFU176" s="2"/>
      <c r="WFV176" s="2"/>
      <c r="WFW176" s="2"/>
      <c r="WFX176" s="2"/>
      <c r="WFY176" s="2"/>
      <c r="WFZ176" s="2"/>
      <c r="WGA176" s="2"/>
      <c r="WGB176" s="2"/>
      <c r="WGC176" s="2"/>
      <c r="WGD176" s="2"/>
      <c r="WGE176" s="2"/>
      <c r="WGF176" s="2"/>
      <c r="WGG176" s="2"/>
      <c r="WGH176" s="2"/>
      <c r="WGI176" s="2"/>
      <c r="WGJ176" s="2"/>
      <c r="WGK176" s="2"/>
      <c r="WGL176" s="2"/>
      <c r="WGM176" s="2"/>
      <c r="WGN176" s="2"/>
      <c r="WGO176" s="2"/>
      <c r="WGP176" s="2"/>
      <c r="WGQ176" s="2"/>
      <c r="WGR176" s="2"/>
      <c r="WGS176" s="2"/>
      <c r="WGT176" s="2"/>
      <c r="WGU176" s="2"/>
      <c r="WGV176" s="2"/>
      <c r="WGW176" s="2"/>
      <c r="WGX176" s="2"/>
      <c r="WGY176" s="2"/>
      <c r="WGZ176" s="2"/>
      <c r="WHA176" s="2"/>
      <c r="WHB176" s="2"/>
      <c r="WHC176" s="2"/>
      <c r="WHD176" s="2"/>
      <c r="WHE176" s="2"/>
      <c r="WHF176" s="2"/>
      <c r="WHG176" s="2"/>
      <c r="WHH176" s="2"/>
      <c r="WHI176" s="2"/>
      <c r="WHJ176" s="2"/>
      <c r="WHK176" s="2"/>
      <c r="WHL176" s="2"/>
      <c r="WHM176" s="2"/>
      <c r="WHN176" s="2"/>
      <c r="WHO176" s="2"/>
      <c r="WHP176" s="2"/>
      <c r="WHQ176" s="2"/>
      <c r="WHR176" s="2"/>
      <c r="WHS176" s="2"/>
      <c r="WHT176" s="2"/>
      <c r="WHU176" s="2"/>
      <c r="WHV176" s="2"/>
      <c r="WHW176" s="2"/>
      <c r="WHX176" s="2"/>
      <c r="WHY176" s="2"/>
      <c r="WHZ176" s="2"/>
      <c r="WIA176" s="2"/>
      <c r="WIB176" s="2"/>
      <c r="WIC176" s="2"/>
      <c r="WID176" s="2"/>
      <c r="WIE176" s="2"/>
      <c r="WIF176" s="2"/>
      <c r="WIG176" s="2"/>
      <c r="WIH176" s="2"/>
      <c r="WII176" s="2"/>
      <c r="WIJ176" s="2"/>
      <c r="WIK176" s="2"/>
      <c r="WIL176" s="2"/>
      <c r="WIM176" s="2"/>
      <c r="WIN176" s="2"/>
      <c r="WIO176" s="2"/>
      <c r="WIP176" s="2"/>
      <c r="WIQ176" s="2"/>
      <c r="WIR176" s="2"/>
      <c r="WIS176" s="2"/>
      <c r="WIT176" s="2"/>
      <c r="WIU176" s="2"/>
      <c r="WIV176" s="2"/>
      <c r="WIW176" s="2"/>
      <c r="WIX176" s="2"/>
      <c r="WIY176" s="2"/>
      <c r="WIZ176" s="2"/>
      <c r="WJA176" s="2"/>
      <c r="WJB176" s="2"/>
      <c r="WJC176" s="2"/>
      <c r="WJD176" s="2"/>
      <c r="WJE176" s="2"/>
      <c r="WJF176" s="2"/>
      <c r="WJG176" s="2"/>
      <c r="WJH176" s="2"/>
      <c r="WJI176" s="2"/>
      <c r="WJJ176" s="2"/>
      <c r="WJK176" s="2"/>
      <c r="WJL176" s="2"/>
      <c r="WJM176" s="2"/>
      <c r="WJN176" s="2"/>
      <c r="WJO176" s="2"/>
      <c r="WJP176" s="2"/>
      <c r="WJQ176" s="2"/>
      <c r="WJR176" s="2"/>
      <c r="WJS176" s="2"/>
      <c r="WJT176" s="2"/>
      <c r="WJU176" s="2"/>
      <c r="WJV176" s="2"/>
      <c r="WJW176" s="2"/>
      <c r="WJX176" s="2"/>
      <c r="WJY176" s="2"/>
      <c r="WJZ176" s="2"/>
      <c r="WKA176" s="2"/>
      <c r="WKB176" s="2"/>
      <c r="WKC176" s="2"/>
      <c r="WKD176" s="2"/>
      <c r="WKE176" s="2"/>
      <c r="WKF176" s="2"/>
      <c r="WKG176" s="2"/>
      <c r="WKH176" s="2"/>
      <c r="WKI176" s="2"/>
      <c r="WKJ176" s="2"/>
      <c r="WKK176" s="2"/>
      <c r="WKL176" s="2"/>
      <c r="WKM176" s="2"/>
      <c r="WKN176" s="2"/>
      <c r="WKO176" s="2"/>
      <c r="WKP176" s="2"/>
      <c r="WKQ176" s="2"/>
      <c r="WKR176" s="2"/>
      <c r="WKS176" s="2"/>
      <c r="WKT176" s="2"/>
      <c r="WKU176" s="2"/>
      <c r="WKV176" s="2"/>
      <c r="WKW176" s="2"/>
      <c r="WKX176" s="2"/>
      <c r="WKY176" s="2"/>
      <c r="WKZ176" s="2"/>
      <c r="WLA176" s="2"/>
      <c r="WLB176" s="2"/>
      <c r="WLC176" s="2"/>
      <c r="WLD176" s="2"/>
      <c r="WLE176" s="2"/>
      <c r="WLF176" s="2"/>
      <c r="WLG176" s="2"/>
      <c r="WLH176" s="2"/>
      <c r="WLI176" s="2"/>
      <c r="WLJ176" s="2"/>
      <c r="WLK176" s="2"/>
      <c r="WLL176" s="2"/>
      <c r="WLM176" s="2"/>
      <c r="WLN176" s="2"/>
      <c r="WLO176" s="2"/>
      <c r="WLP176" s="2"/>
      <c r="WLQ176" s="2"/>
      <c r="WLR176" s="2"/>
      <c r="WLS176" s="2"/>
      <c r="WLT176" s="2"/>
      <c r="WLU176" s="2"/>
      <c r="WLV176" s="2"/>
      <c r="WLW176" s="2"/>
      <c r="WLX176" s="2"/>
      <c r="WLY176" s="2"/>
      <c r="WLZ176" s="2"/>
      <c r="WMA176" s="2"/>
      <c r="WMB176" s="2"/>
      <c r="WMC176" s="2"/>
      <c r="WMD176" s="2"/>
      <c r="WME176" s="2"/>
      <c r="WMF176" s="2"/>
      <c r="WMG176" s="2"/>
      <c r="WMH176" s="2"/>
      <c r="WMI176" s="2"/>
      <c r="WMJ176" s="2"/>
      <c r="WMK176" s="2"/>
      <c r="WML176" s="2"/>
      <c r="WMM176" s="2"/>
      <c r="WMN176" s="2"/>
      <c r="WMO176" s="2"/>
      <c r="WMP176" s="2"/>
      <c r="WMQ176" s="2"/>
      <c r="WMR176" s="2"/>
      <c r="WMS176" s="2"/>
      <c r="WMT176" s="2"/>
      <c r="WMU176" s="2"/>
      <c r="WMV176" s="2"/>
      <c r="WMW176" s="2"/>
      <c r="WMX176" s="2"/>
      <c r="WMY176" s="2"/>
      <c r="WMZ176" s="2"/>
      <c r="WNA176" s="2"/>
      <c r="WNB176" s="2"/>
      <c r="WNC176" s="2"/>
      <c r="WND176" s="2"/>
      <c r="WNE176" s="2"/>
      <c r="WNF176" s="2"/>
      <c r="WNG176" s="2"/>
      <c r="WNH176" s="2"/>
      <c r="WNI176" s="2"/>
      <c r="WNJ176" s="2"/>
      <c r="WNK176" s="2"/>
      <c r="WNL176" s="2"/>
      <c r="WNM176" s="2"/>
      <c r="WNN176" s="2"/>
      <c r="WNO176" s="2"/>
      <c r="WNP176" s="2"/>
      <c r="WNQ176" s="2"/>
      <c r="WNR176" s="2"/>
      <c r="WNS176" s="2"/>
      <c r="WNT176" s="2"/>
      <c r="WNU176" s="2"/>
      <c r="WNV176" s="2"/>
      <c r="WNW176" s="2"/>
      <c r="WNX176" s="2"/>
      <c r="WNY176" s="2"/>
      <c r="WNZ176" s="2"/>
      <c r="WOA176" s="2"/>
      <c r="WOB176" s="2"/>
      <c r="WOC176" s="2"/>
      <c r="WOD176" s="2"/>
      <c r="WOE176" s="2"/>
      <c r="WOF176" s="2"/>
      <c r="WOG176" s="2"/>
      <c r="WOH176" s="2"/>
      <c r="WOI176" s="2"/>
      <c r="WOJ176" s="2"/>
      <c r="WOK176" s="2"/>
      <c r="WOL176" s="2"/>
      <c r="WOM176" s="2"/>
      <c r="WON176" s="2"/>
      <c r="WOO176" s="2"/>
      <c r="WOP176" s="2"/>
      <c r="WOQ176" s="2"/>
      <c r="WOR176" s="2"/>
      <c r="WOS176" s="2"/>
      <c r="WOT176" s="2"/>
      <c r="WOU176" s="2"/>
      <c r="WOV176" s="2"/>
      <c r="WOW176" s="2"/>
      <c r="WOX176" s="2"/>
      <c r="WOY176" s="2"/>
      <c r="WOZ176" s="2"/>
      <c r="WPA176" s="2"/>
      <c r="WPB176" s="2"/>
      <c r="WPC176" s="2"/>
      <c r="WPD176" s="2"/>
      <c r="WPE176" s="2"/>
      <c r="WPF176" s="2"/>
      <c r="WPG176" s="2"/>
      <c r="WPH176" s="2"/>
      <c r="WPI176" s="2"/>
      <c r="WPJ176" s="2"/>
      <c r="WPK176" s="2"/>
      <c r="WPL176" s="2"/>
      <c r="WPM176" s="2"/>
      <c r="WPN176" s="2"/>
      <c r="WPO176" s="2"/>
      <c r="WPP176" s="2"/>
      <c r="WPQ176" s="2"/>
      <c r="WPR176" s="2"/>
      <c r="WPS176" s="2"/>
      <c r="WPT176" s="2"/>
      <c r="WPU176" s="2"/>
      <c r="WPV176" s="2"/>
      <c r="WPW176" s="2"/>
      <c r="WPX176" s="2"/>
      <c r="WPY176" s="2"/>
      <c r="WPZ176" s="2"/>
      <c r="WQA176" s="2"/>
      <c r="WQB176" s="2"/>
      <c r="WQC176" s="2"/>
      <c r="WQD176" s="2"/>
      <c r="WQE176" s="2"/>
      <c r="WQF176" s="2"/>
      <c r="WQG176" s="2"/>
      <c r="WQH176" s="2"/>
      <c r="WQI176" s="2"/>
      <c r="WQJ176" s="2"/>
      <c r="WQK176" s="2"/>
      <c r="WQL176" s="2"/>
      <c r="WQM176" s="2"/>
      <c r="WQN176" s="2"/>
      <c r="WQO176" s="2"/>
      <c r="WQP176" s="2"/>
      <c r="WQQ176" s="2"/>
      <c r="WQR176" s="2"/>
      <c r="WQS176" s="2"/>
      <c r="WQT176" s="2"/>
      <c r="WQU176" s="2"/>
      <c r="WQV176" s="2"/>
      <c r="WQW176" s="2"/>
      <c r="WQX176" s="2"/>
      <c r="WQY176" s="2"/>
      <c r="WQZ176" s="2"/>
      <c r="WRA176" s="2"/>
      <c r="WRB176" s="2"/>
      <c r="WRC176" s="2"/>
      <c r="WRD176" s="2"/>
      <c r="WRE176" s="2"/>
      <c r="WRF176" s="2"/>
      <c r="WRG176" s="2"/>
      <c r="WRH176" s="2"/>
      <c r="WRI176" s="2"/>
      <c r="WRJ176" s="2"/>
      <c r="WRK176" s="2"/>
      <c r="WRL176" s="2"/>
      <c r="WRM176" s="2"/>
      <c r="WRN176" s="2"/>
      <c r="WRO176" s="2"/>
      <c r="WRP176" s="2"/>
      <c r="WRQ176" s="2"/>
      <c r="WRR176" s="2"/>
      <c r="WRS176" s="2"/>
      <c r="WRT176" s="2"/>
      <c r="WRU176" s="2"/>
      <c r="WRV176" s="2"/>
      <c r="WRW176" s="2"/>
      <c r="WRX176" s="2"/>
      <c r="WRY176" s="2"/>
      <c r="WRZ176" s="2"/>
      <c r="WSA176" s="2"/>
      <c r="WSB176" s="2"/>
      <c r="WSC176" s="2"/>
      <c r="WSD176" s="2"/>
      <c r="WSE176" s="2"/>
      <c r="WSF176" s="2"/>
      <c r="WSG176" s="2"/>
      <c r="WSH176" s="2"/>
      <c r="WSI176" s="2"/>
      <c r="WSJ176" s="2"/>
      <c r="WSK176" s="2"/>
      <c r="WSL176" s="2"/>
      <c r="WSM176" s="2"/>
      <c r="WSN176" s="2"/>
      <c r="WSO176" s="2"/>
      <c r="WSP176" s="2"/>
      <c r="WSQ176" s="2"/>
      <c r="WSR176" s="2"/>
      <c r="WSS176" s="2"/>
      <c r="WST176" s="2"/>
      <c r="WSU176" s="2"/>
      <c r="WSV176" s="2"/>
      <c r="WSW176" s="2"/>
      <c r="WSX176" s="2"/>
      <c r="WSY176" s="2"/>
      <c r="WSZ176" s="2"/>
      <c r="WTA176" s="2"/>
      <c r="WTB176" s="2"/>
      <c r="WTC176" s="2"/>
      <c r="WTD176" s="2"/>
      <c r="WTE176" s="2"/>
      <c r="WTF176" s="2"/>
      <c r="WTG176" s="2"/>
      <c r="WTH176" s="2"/>
      <c r="WTI176" s="2"/>
      <c r="WTJ176" s="2"/>
      <c r="WTK176" s="2"/>
      <c r="WTL176" s="2"/>
      <c r="WTM176" s="2"/>
      <c r="WTN176" s="2"/>
      <c r="WTO176" s="2"/>
      <c r="WTP176" s="2"/>
      <c r="WTQ176" s="2"/>
      <c r="WTR176" s="2"/>
      <c r="WTS176" s="2"/>
      <c r="WTT176" s="2"/>
      <c r="WTU176" s="2"/>
      <c r="WTV176" s="2"/>
      <c r="WTW176" s="2"/>
      <c r="WTX176" s="2"/>
      <c r="WTY176" s="2"/>
      <c r="WTZ176" s="2"/>
      <c r="WUA176" s="2"/>
      <c r="WUB176" s="2"/>
      <c r="WUC176" s="2"/>
      <c r="WUD176" s="2"/>
      <c r="WUE176" s="2"/>
      <c r="WUF176" s="2"/>
      <c r="WUG176" s="2"/>
      <c r="WUH176" s="2"/>
      <c r="WUI176" s="2"/>
      <c r="WUJ176" s="2"/>
      <c r="WUK176" s="2"/>
      <c r="WUL176" s="2"/>
      <c r="WUM176" s="2"/>
      <c r="WUN176" s="2"/>
      <c r="WUO176" s="2"/>
      <c r="WUP176" s="2"/>
      <c r="WUQ176" s="2"/>
      <c r="WUR176" s="2"/>
      <c r="WUS176" s="2"/>
      <c r="WUT176" s="2"/>
      <c r="WUU176" s="2"/>
      <c r="WUV176" s="2"/>
      <c r="WUW176" s="2"/>
      <c r="WUX176" s="2"/>
      <c r="WUY176" s="2"/>
      <c r="WUZ176" s="2"/>
      <c r="WVA176" s="2"/>
      <c r="WVB176" s="2"/>
      <c r="WVC176" s="2"/>
      <c r="WVD176" s="2"/>
      <c r="WVE176" s="2"/>
      <c r="WVF176" s="2"/>
      <c r="WVG176" s="2"/>
      <c r="WVH176" s="2"/>
      <c r="WVI176" s="2"/>
      <c r="WVJ176" s="2"/>
      <c r="WVK176" s="2"/>
      <c r="WVL176" s="2"/>
      <c r="WVM176" s="2"/>
      <c r="WVN176" s="2"/>
      <c r="WVO176" s="2"/>
      <c r="WVP176" s="2"/>
      <c r="WVQ176" s="2"/>
      <c r="WVR176" s="2"/>
      <c r="WVS176" s="2"/>
      <c r="WVT176" s="2"/>
      <c r="WVU176" s="2"/>
      <c r="WVV176" s="2"/>
      <c r="WVW176" s="2"/>
      <c r="WVX176" s="2"/>
      <c r="WVY176" s="2"/>
      <c r="WVZ176" s="2"/>
      <c r="WWA176" s="2"/>
      <c r="WWB176" s="2"/>
      <c r="WWC176" s="2"/>
      <c r="WWD176" s="2"/>
      <c r="WWE176" s="2"/>
      <c r="WWF176" s="2"/>
      <c r="WWG176" s="2"/>
      <c r="WWH176" s="2"/>
      <c r="WWI176" s="2"/>
      <c r="WWJ176" s="2"/>
      <c r="WWK176" s="2"/>
      <c r="WWL176" s="2"/>
      <c r="WWM176" s="2"/>
      <c r="WWN176" s="2"/>
      <c r="WWO176" s="2"/>
      <c r="WWP176" s="2"/>
      <c r="WWQ176" s="2"/>
      <c r="WWR176" s="2"/>
      <c r="WWS176" s="2"/>
      <c r="WWT176" s="2"/>
      <c r="WWU176" s="2"/>
      <c r="WWV176" s="2"/>
      <c r="WWW176" s="2"/>
      <c r="WWX176" s="2"/>
      <c r="WWY176" s="2"/>
      <c r="WWZ176" s="2"/>
      <c r="WXA176" s="2"/>
      <c r="WXB176" s="2"/>
      <c r="WXC176" s="2"/>
      <c r="WXD176" s="2"/>
      <c r="WXE176" s="2"/>
      <c r="WXF176" s="2"/>
      <c r="WXG176" s="2"/>
      <c r="WXH176" s="2"/>
      <c r="WXI176" s="2"/>
      <c r="WXJ176" s="2"/>
      <c r="WXK176" s="2"/>
      <c r="WXL176" s="2"/>
      <c r="WXM176" s="2"/>
      <c r="WXN176" s="2"/>
      <c r="WXO176" s="2"/>
      <c r="WXP176" s="2"/>
      <c r="WXQ176" s="2"/>
      <c r="WXR176" s="2"/>
      <c r="WXS176" s="2"/>
      <c r="WXT176" s="2"/>
      <c r="WXU176" s="2"/>
      <c r="WXV176" s="2"/>
      <c r="WXW176" s="2"/>
      <c r="WXX176" s="2"/>
      <c r="WXY176" s="2"/>
      <c r="WXZ176" s="2"/>
      <c r="WYA176" s="2"/>
      <c r="WYB176" s="2"/>
      <c r="WYC176" s="2"/>
      <c r="WYD176" s="2"/>
      <c r="WYE176" s="2"/>
      <c r="WYF176" s="2"/>
      <c r="WYG176" s="2"/>
      <c r="WYH176" s="2"/>
      <c r="WYI176" s="2"/>
      <c r="WYJ176" s="2"/>
      <c r="WYK176" s="2"/>
      <c r="WYL176" s="2"/>
      <c r="WYM176" s="2"/>
      <c r="WYN176" s="2"/>
      <c r="WYO176" s="2"/>
      <c r="WYP176" s="2"/>
      <c r="WYQ176" s="2"/>
      <c r="WYR176" s="2"/>
      <c r="WYS176" s="2"/>
      <c r="WYT176" s="2"/>
      <c r="WYU176" s="2"/>
      <c r="WYV176" s="2"/>
      <c r="WYW176" s="2"/>
      <c r="WYX176" s="2"/>
      <c r="WYY176" s="2"/>
      <c r="WYZ176" s="2"/>
      <c r="WZA176" s="2"/>
      <c r="WZB176" s="2"/>
      <c r="WZC176" s="2"/>
      <c r="WZD176" s="2"/>
      <c r="WZE176" s="2"/>
      <c r="WZF176" s="2"/>
      <c r="WZG176" s="2"/>
      <c r="WZH176" s="2"/>
      <c r="WZI176" s="2"/>
      <c r="WZJ176" s="2"/>
      <c r="WZK176" s="2"/>
      <c r="WZL176" s="2"/>
      <c r="WZM176" s="2"/>
      <c r="WZN176" s="2"/>
      <c r="WZO176" s="2"/>
      <c r="WZP176" s="2"/>
      <c r="WZQ176" s="2"/>
      <c r="WZR176" s="2"/>
      <c r="WZS176" s="2"/>
      <c r="WZT176" s="2"/>
      <c r="WZU176" s="2"/>
      <c r="WZV176" s="2"/>
      <c r="WZW176" s="2"/>
      <c r="WZX176" s="2"/>
      <c r="WZY176" s="2"/>
      <c r="WZZ176" s="2"/>
      <c r="XAA176" s="2"/>
      <c r="XAB176" s="2"/>
      <c r="XAC176" s="2"/>
      <c r="XAD176" s="2"/>
      <c r="XAE176" s="2"/>
      <c r="XAF176" s="2"/>
      <c r="XAG176" s="2"/>
      <c r="XAH176" s="2"/>
      <c r="XAI176" s="2"/>
      <c r="XAJ176" s="2"/>
      <c r="XAK176" s="2"/>
      <c r="XAL176" s="2"/>
      <c r="XAM176" s="2"/>
      <c r="XAN176" s="2"/>
      <c r="XAO176" s="2"/>
      <c r="XAP176" s="2"/>
      <c r="XAQ176" s="2"/>
      <c r="XAR176" s="2"/>
      <c r="XAS176" s="2"/>
      <c r="XAT176" s="2"/>
      <c r="XAU176" s="2"/>
      <c r="XAV176" s="2"/>
      <c r="XAW176" s="2"/>
      <c r="XAX176" s="2"/>
      <c r="XAY176" s="2"/>
      <c r="XAZ176" s="2"/>
      <c r="XBA176" s="2"/>
      <c r="XBB176" s="2"/>
      <c r="XBC176" s="2"/>
      <c r="XBD176" s="2"/>
      <c r="XBE176" s="2"/>
      <c r="XBF176" s="2"/>
      <c r="XBG176" s="2"/>
      <c r="XBH176" s="2"/>
      <c r="XBI176" s="2"/>
      <c r="XBJ176" s="2"/>
      <c r="XBK176" s="2"/>
      <c r="XBL176" s="2"/>
      <c r="XBM176" s="2"/>
      <c r="XBN176" s="2"/>
      <c r="XBO176" s="2"/>
      <c r="XBP176" s="2"/>
      <c r="XBQ176" s="2"/>
      <c r="XBR176" s="2"/>
      <c r="XBS176" s="2"/>
      <c r="XBT176" s="2"/>
      <c r="XBU176" s="2"/>
      <c r="XBV176" s="2"/>
      <c r="XBW176" s="2"/>
      <c r="XBX176" s="2"/>
      <c r="XBY176" s="2"/>
      <c r="XBZ176" s="2"/>
      <c r="XCA176" s="2"/>
      <c r="XCB176" s="2"/>
      <c r="XCC176" s="2"/>
      <c r="XCD176" s="2"/>
      <c r="XCE176" s="2"/>
      <c r="XCF176" s="2"/>
      <c r="XCG176" s="2"/>
      <c r="XCH176" s="2"/>
      <c r="XCI176" s="2"/>
      <c r="XCJ176" s="2"/>
      <c r="XCK176" s="2"/>
      <c r="XCL176" s="2"/>
      <c r="XCM176" s="2"/>
      <c r="XCN176" s="2"/>
      <c r="XCO176" s="2"/>
      <c r="XCP176" s="2"/>
      <c r="XCQ176" s="2"/>
      <c r="XCR176" s="2"/>
      <c r="XCS176" s="2"/>
      <c r="XCT176" s="2"/>
      <c r="XCU176" s="2"/>
      <c r="XCV176" s="2"/>
      <c r="XCW176" s="2"/>
      <c r="XCX176" s="2"/>
      <c r="XCY176" s="2"/>
      <c r="XCZ176" s="2"/>
      <c r="XDA176" s="2"/>
      <c r="XDB176" s="2"/>
      <c r="XDC176" s="2"/>
      <c r="XDD176" s="2"/>
      <c r="XDE176" s="2"/>
      <c r="XDF176" s="2"/>
      <c r="XDG176" s="2"/>
      <c r="XDH176" s="2"/>
      <c r="XDI176" s="2"/>
      <c r="XDJ176" s="2"/>
      <c r="XDK176" s="2"/>
      <c r="XDL176" s="2"/>
      <c r="XDM176" s="2"/>
      <c r="XDN176" s="2"/>
      <c r="XDO176" s="2"/>
      <c r="XDP176" s="2"/>
      <c r="XDQ176" s="2"/>
      <c r="XDR176" s="2"/>
      <c r="XDS176" s="2"/>
      <c r="XDT176" s="2"/>
      <c r="XDU176" s="2"/>
      <c r="XDV176" s="2"/>
      <c r="XDW176" s="2"/>
      <c r="XDX176" s="2"/>
      <c r="XDY176" s="2"/>
      <c r="XDZ176" s="2"/>
      <c r="XEA176" s="2"/>
      <c r="XEB176" s="2"/>
      <c r="XEC176" s="2"/>
      <c r="XED176" s="2"/>
      <c r="XEE176" s="2"/>
      <c r="XEF176" s="2"/>
      <c r="XEG176" s="2"/>
      <c r="XEH176" s="2"/>
      <c r="XEI176" s="2"/>
      <c r="XEJ176" s="2"/>
      <c r="XEK176" s="2"/>
      <c r="XEL176" s="2"/>
      <c r="XEM176" s="2"/>
      <c r="XEN176" s="2"/>
      <c r="XEO176" s="2"/>
      <c r="XEP176" s="2"/>
      <c r="XEQ176" s="2"/>
      <c r="XER176" s="2"/>
      <c r="XES176" s="2"/>
      <c r="XET176" s="2"/>
      <c r="XEU176" s="2"/>
      <c r="XEV176" s="2"/>
      <c r="XEW176" s="2"/>
      <c r="XEX176" s="2"/>
    </row>
    <row r="177" spans="1:16378">
      <c r="A177" s="37" t="s">
        <v>181</v>
      </c>
      <c r="B177" s="37" t="str">
        <f>VLOOKUP(A177,'[39]Sales Summary Regulated'!$B:$C,2,FALSE)</f>
        <v>LATE FEE</v>
      </c>
      <c r="C177" s="38">
        <v>1</v>
      </c>
      <c r="D177" s="2"/>
      <c r="E177" s="35">
        <f>IFERROR(VLOOKUP($A177,'[39]Sales Summary Regulated'!$B:$O,3,0),0)</f>
        <v>554.2399999999999</v>
      </c>
      <c r="F177" s="35">
        <f>IFERROR(VLOOKUP($A177,'[39]Sales Summary Regulated'!$B:$O,4,0),0)</f>
        <v>443.24</v>
      </c>
      <c r="G177" s="35">
        <f>IFERROR(VLOOKUP($A177,'[39]Sales Summary Regulated'!$B:$O,5,0),0)</f>
        <v>449.65</v>
      </c>
      <c r="H177" s="35">
        <f>IFERROR(VLOOKUP($A177,'[39]Sales Summary Regulated'!$B:$O,6,0),0)</f>
        <v>416.59000000000003</v>
      </c>
      <c r="I177" s="35">
        <f>IFERROR(VLOOKUP($A177,'[39]Sales Summary Regulated'!$B:$O,7,0),0)</f>
        <v>413.05</v>
      </c>
      <c r="J177" s="35">
        <f>IFERROR(VLOOKUP($A177,'[39]Sales Summary Regulated'!$B:$O,8,0),0)</f>
        <v>423.29</v>
      </c>
      <c r="K177" s="35">
        <f>IFERROR(VLOOKUP($A177,'[39]Sales Summary Regulated'!$B:$O,9,0),0)</f>
        <v>480.74</v>
      </c>
      <c r="L177" s="35">
        <f>IFERROR(VLOOKUP($A177,'[39]Sales Summary Regulated'!$B:$O,10,0),0)</f>
        <v>413.57</v>
      </c>
      <c r="M177" s="35">
        <f>IFERROR(VLOOKUP($A177,'[39]Sales Summary Regulated'!$B:$O,11,0),0)</f>
        <v>785.52</v>
      </c>
      <c r="N177" s="35">
        <f>IFERROR(VLOOKUP($A177,'[39]Sales Summary Regulated'!$B:$O,12,0),0)</f>
        <v>448.59</v>
      </c>
      <c r="O177" s="35">
        <f>IFERROR(VLOOKUP($A177,'[39]Sales Summary Regulated'!$B:$O,13,0),0)</f>
        <v>635.8900000000001</v>
      </c>
      <c r="P177" s="35">
        <f>IFERROR(VLOOKUP($A177,'[39]Sales Summary Regulated'!$B:$O,14,0),0)</f>
        <v>620.42999999999995</v>
      </c>
      <c r="Q177" s="35">
        <f>SUM(E177:P177)</f>
        <v>6084.8000000000011</v>
      </c>
      <c r="R177" s="2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89"/>
      <c r="AF177" s="28"/>
      <c r="AG177" s="28"/>
      <c r="AH177" s="42"/>
      <c r="AI177" s="43">
        <f>+C177+AH177</f>
        <v>1</v>
      </c>
      <c r="AJ177" s="43">
        <f>+AE177*AI177*12</f>
        <v>0</v>
      </c>
      <c r="AK177" s="43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  <c r="CSP177" s="2"/>
      <c r="CSQ177" s="2"/>
      <c r="CSR177" s="2"/>
      <c r="CSS177" s="2"/>
      <c r="CST177" s="2"/>
      <c r="CSU177" s="2"/>
      <c r="CSV177" s="2"/>
      <c r="CSW177" s="2"/>
      <c r="CSX177" s="2"/>
      <c r="CSY177" s="2"/>
      <c r="CSZ177" s="2"/>
      <c r="CTA177" s="2"/>
      <c r="CTB177" s="2"/>
      <c r="CTC177" s="2"/>
      <c r="CTD177" s="2"/>
      <c r="CTE177" s="2"/>
      <c r="CTF177" s="2"/>
      <c r="CTG177" s="2"/>
      <c r="CTH177" s="2"/>
      <c r="CTI177" s="2"/>
      <c r="CTJ177" s="2"/>
      <c r="CTK177" s="2"/>
      <c r="CTL177" s="2"/>
      <c r="CTM177" s="2"/>
      <c r="CTN177" s="2"/>
      <c r="CTO177" s="2"/>
      <c r="CTP177" s="2"/>
      <c r="CTQ177" s="2"/>
      <c r="CTR177" s="2"/>
      <c r="CTS177" s="2"/>
      <c r="CTT177" s="2"/>
      <c r="CTU177" s="2"/>
      <c r="CTV177" s="2"/>
      <c r="CTW177" s="2"/>
      <c r="CTX177" s="2"/>
      <c r="CTY177" s="2"/>
      <c r="CTZ177" s="2"/>
      <c r="CUA177" s="2"/>
      <c r="CUB177" s="2"/>
      <c r="CUC177" s="2"/>
      <c r="CUD177" s="2"/>
      <c r="CUE177" s="2"/>
      <c r="CUF177" s="2"/>
      <c r="CUG177" s="2"/>
      <c r="CUH177" s="2"/>
      <c r="CUI177" s="2"/>
      <c r="CUJ177" s="2"/>
      <c r="CUK177" s="2"/>
      <c r="CUL177" s="2"/>
      <c r="CUM177" s="2"/>
      <c r="CUN177" s="2"/>
      <c r="CUO177" s="2"/>
      <c r="CUP177" s="2"/>
      <c r="CUQ177" s="2"/>
      <c r="CUR177" s="2"/>
      <c r="CUS177" s="2"/>
      <c r="CUT177" s="2"/>
      <c r="CUU177" s="2"/>
      <c r="CUV177" s="2"/>
      <c r="CUW177" s="2"/>
      <c r="CUX177" s="2"/>
      <c r="CUY177" s="2"/>
      <c r="CUZ177" s="2"/>
      <c r="CVA177" s="2"/>
      <c r="CVB177" s="2"/>
      <c r="CVC177" s="2"/>
      <c r="CVD177" s="2"/>
      <c r="CVE177" s="2"/>
      <c r="CVF177" s="2"/>
      <c r="CVG177" s="2"/>
      <c r="CVH177" s="2"/>
      <c r="CVI177" s="2"/>
      <c r="CVJ177" s="2"/>
      <c r="CVK177" s="2"/>
      <c r="CVL177" s="2"/>
      <c r="CVM177" s="2"/>
      <c r="CVN177" s="2"/>
      <c r="CVO177" s="2"/>
      <c r="CVP177" s="2"/>
      <c r="CVQ177" s="2"/>
      <c r="CVR177" s="2"/>
      <c r="CVS177" s="2"/>
      <c r="CVT177" s="2"/>
      <c r="CVU177" s="2"/>
      <c r="CVV177" s="2"/>
      <c r="CVW177" s="2"/>
      <c r="CVX177" s="2"/>
      <c r="CVY177" s="2"/>
      <c r="CVZ177" s="2"/>
      <c r="CWA177" s="2"/>
      <c r="CWB177" s="2"/>
      <c r="CWC177" s="2"/>
      <c r="CWD177" s="2"/>
      <c r="CWE177" s="2"/>
      <c r="CWF177" s="2"/>
      <c r="CWG177" s="2"/>
      <c r="CWH177" s="2"/>
      <c r="CWI177" s="2"/>
      <c r="CWJ177" s="2"/>
      <c r="CWK177" s="2"/>
      <c r="CWL177" s="2"/>
      <c r="CWM177" s="2"/>
      <c r="CWN177" s="2"/>
      <c r="CWO177" s="2"/>
      <c r="CWP177" s="2"/>
      <c r="CWQ177" s="2"/>
      <c r="CWR177" s="2"/>
      <c r="CWS177" s="2"/>
      <c r="CWT177" s="2"/>
      <c r="CWU177" s="2"/>
      <c r="CWV177" s="2"/>
      <c r="CWW177" s="2"/>
      <c r="CWX177" s="2"/>
      <c r="CWY177" s="2"/>
      <c r="CWZ177" s="2"/>
      <c r="CXA177" s="2"/>
      <c r="CXB177" s="2"/>
      <c r="CXC177" s="2"/>
      <c r="CXD177" s="2"/>
      <c r="CXE177" s="2"/>
      <c r="CXF177" s="2"/>
      <c r="CXG177" s="2"/>
      <c r="CXH177" s="2"/>
      <c r="CXI177" s="2"/>
      <c r="CXJ177" s="2"/>
      <c r="CXK177" s="2"/>
      <c r="CXL177" s="2"/>
      <c r="CXM177" s="2"/>
      <c r="CXN177" s="2"/>
      <c r="CXO177" s="2"/>
      <c r="CXP177" s="2"/>
      <c r="CXQ177" s="2"/>
      <c r="CXR177" s="2"/>
      <c r="CXS177" s="2"/>
      <c r="CXT177" s="2"/>
      <c r="CXU177" s="2"/>
      <c r="CXV177" s="2"/>
      <c r="CXW177" s="2"/>
      <c r="CXX177" s="2"/>
      <c r="CXY177" s="2"/>
      <c r="CXZ177" s="2"/>
      <c r="CYA177" s="2"/>
      <c r="CYB177" s="2"/>
      <c r="CYC177" s="2"/>
      <c r="CYD177" s="2"/>
      <c r="CYE177" s="2"/>
      <c r="CYF177" s="2"/>
      <c r="CYG177" s="2"/>
      <c r="CYH177" s="2"/>
      <c r="CYI177" s="2"/>
      <c r="CYJ177" s="2"/>
      <c r="CYK177" s="2"/>
      <c r="CYL177" s="2"/>
      <c r="CYM177" s="2"/>
      <c r="CYN177" s="2"/>
      <c r="CYO177" s="2"/>
      <c r="CYP177" s="2"/>
      <c r="CYQ177" s="2"/>
      <c r="CYR177" s="2"/>
      <c r="CYS177" s="2"/>
      <c r="CYT177" s="2"/>
      <c r="CYU177" s="2"/>
      <c r="CYV177" s="2"/>
      <c r="CYW177" s="2"/>
      <c r="CYX177" s="2"/>
      <c r="CYY177" s="2"/>
      <c r="CYZ177" s="2"/>
      <c r="CZA177" s="2"/>
      <c r="CZB177" s="2"/>
      <c r="CZC177" s="2"/>
      <c r="CZD177" s="2"/>
      <c r="CZE177" s="2"/>
      <c r="CZF177" s="2"/>
      <c r="CZG177" s="2"/>
      <c r="CZH177" s="2"/>
      <c r="CZI177" s="2"/>
      <c r="CZJ177" s="2"/>
      <c r="CZK177" s="2"/>
      <c r="CZL177" s="2"/>
      <c r="CZM177" s="2"/>
      <c r="CZN177" s="2"/>
      <c r="CZO177" s="2"/>
      <c r="CZP177" s="2"/>
      <c r="CZQ177" s="2"/>
      <c r="CZR177" s="2"/>
      <c r="CZS177" s="2"/>
      <c r="CZT177" s="2"/>
      <c r="CZU177" s="2"/>
      <c r="CZV177" s="2"/>
      <c r="CZW177" s="2"/>
      <c r="CZX177" s="2"/>
      <c r="CZY177" s="2"/>
      <c r="CZZ177" s="2"/>
      <c r="DAA177" s="2"/>
      <c r="DAB177" s="2"/>
      <c r="DAC177" s="2"/>
      <c r="DAD177" s="2"/>
      <c r="DAE177" s="2"/>
      <c r="DAF177" s="2"/>
      <c r="DAG177" s="2"/>
      <c r="DAH177" s="2"/>
      <c r="DAI177" s="2"/>
      <c r="DAJ177" s="2"/>
      <c r="DAK177" s="2"/>
      <c r="DAL177" s="2"/>
      <c r="DAM177" s="2"/>
      <c r="DAN177" s="2"/>
      <c r="DAO177" s="2"/>
      <c r="DAP177" s="2"/>
      <c r="DAQ177" s="2"/>
      <c r="DAR177" s="2"/>
      <c r="DAS177" s="2"/>
      <c r="DAT177" s="2"/>
      <c r="DAU177" s="2"/>
      <c r="DAV177" s="2"/>
      <c r="DAW177" s="2"/>
      <c r="DAX177" s="2"/>
      <c r="DAY177" s="2"/>
      <c r="DAZ177" s="2"/>
      <c r="DBA177" s="2"/>
      <c r="DBB177" s="2"/>
      <c r="DBC177" s="2"/>
      <c r="DBD177" s="2"/>
      <c r="DBE177" s="2"/>
      <c r="DBF177" s="2"/>
      <c r="DBG177" s="2"/>
      <c r="DBH177" s="2"/>
      <c r="DBI177" s="2"/>
      <c r="DBJ177" s="2"/>
      <c r="DBK177" s="2"/>
      <c r="DBL177" s="2"/>
      <c r="DBM177" s="2"/>
      <c r="DBN177" s="2"/>
      <c r="DBO177" s="2"/>
      <c r="DBP177" s="2"/>
      <c r="DBQ177" s="2"/>
      <c r="DBR177" s="2"/>
      <c r="DBS177" s="2"/>
      <c r="DBT177" s="2"/>
      <c r="DBU177" s="2"/>
      <c r="DBV177" s="2"/>
      <c r="DBW177" s="2"/>
      <c r="DBX177" s="2"/>
      <c r="DBY177" s="2"/>
      <c r="DBZ177" s="2"/>
      <c r="DCA177" s="2"/>
      <c r="DCB177" s="2"/>
      <c r="DCC177" s="2"/>
      <c r="DCD177" s="2"/>
      <c r="DCE177" s="2"/>
      <c r="DCF177" s="2"/>
      <c r="DCG177" s="2"/>
      <c r="DCH177" s="2"/>
      <c r="DCI177" s="2"/>
      <c r="DCJ177" s="2"/>
      <c r="DCK177" s="2"/>
      <c r="DCL177" s="2"/>
      <c r="DCM177" s="2"/>
      <c r="DCN177" s="2"/>
      <c r="DCO177" s="2"/>
      <c r="DCP177" s="2"/>
      <c r="DCQ177" s="2"/>
      <c r="DCR177" s="2"/>
      <c r="DCS177" s="2"/>
      <c r="DCT177" s="2"/>
      <c r="DCU177" s="2"/>
      <c r="DCV177" s="2"/>
      <c r="DCW177" s="2"/>
      <c r="DCX177" s="2"/>
      <c r="DCY177" s="2"/>
      <c r="DCZ177" s="2"/>
      <c r="DDA177" s="2"/>
      <c r="DDB177" s="2"/>
      <c r="DDC177" s="2"/>
      <c r="DDD177" s="2"/>
      <c r="DDE177" s="2"/>
      <c r="DDF177" s="2"/>
      <c r="DDG177" s="2"/>
      <c r="DDH177" s="2"/>
      <c r="DDI177" s="2"/>
      <c r="DDJ177" s="2"/>
      <c r="DDK177" s="2"/>
      <c r="DDL177" s="2"/>
      <c r="DDM177" s="2"/>
      <c r="DDN177" s="2"/>
      <c r="DDO177" s="2"/>
      <c r="DDP177" s="2"/>
      <c r="DDQ177" s="2"/>
      <c r="DDR177" s="2"/>
      <c r="DDS177" s="2"/>
      <c r="DDT177" s="2"/>
      <c r="DDU177" s="2"/>
      <c r="DDV177" s="2"/>
      <c r="DDW177" s="2"/>
      <c r="DDX177" s="2"/>
      <c r="DDY177" s="2"/>
      <c r="DDZ177" s="2"/>
      <c r="DEA177" s="2"/>
      <c r="DEB177" s="2"/>
      <c r="DEC177" s="2"/>
      <c r="DED177" s="2"/>
      <c r="DEE177" s="2"/>
      <c r="DEF177" s="2"/>
      <c r="DEG177" s="2"/>
      <c r="DEH177" s="2"/>
      <c r="DEI177" s="2"/>
      <c r="DEJ177" s="2"/>
      <c r="DEK177" s="2"/>
      <c r="DEL177" s="2"/>
      <c r="DEM177" s="2"/>
      <c r="DEN177" s="2"/>
      <c r="DEO177" s="2"/>
      <c r="DEP177" s="2"/>
      <c r="DEQ177" s="2"/>
      <c r="DER177" s="2"/>
      <c r="DES177" s="2"/>
      <c r="DET177" s="2"/>
      <c r="DEU177" s="2"/>
      <c r="DEV177" s="2"/>
      <c r="DEW177" s="2"/>
      <c r="DEX177" s="2"/>
      <c r="DEY177" s="2"/>
      <c r="DEZ177" s="2"/>
      <c r="DFA177" s="2"/>
      <c r="DFB177" s="2"/>
      <c r="DFC177" s="2"/>
      <c r="DFD177" s="2"/>
      <c r="DFE177" s="2"/>
      <c r="DFF177" s="2"/>
      <c r="DFG177" s="2"/>
      <c r="DFH177" s="2"/>
      <c r="DFI177" s="2"/>
      <c r="DFJ177" s="2"/>
      <c r="DFK177" s="2"/>
      <c r="DFL177" s="2"/>
      <c r="DFM177" s="2"/>
      <c r="DFN177" s="2"/>
      <c r="DFO177" s="2"/>
      <c r="DFP177" s="2"/>
      <c r="DFQ177" s="2"/>
      <c r="DFR177" s="2"/>
      <c r="DFS177" s="2"/>
      <c r="DFT177" s="2"/>
      <c r="DFU177" s="2"/>
      <c r="DFV177" s="2"/>
      <c r="DFW177" s="2"/>
      <c r="DFX177" s="2"/>
      <c r="DFY177" s="2"/>
      <c r="DFZ177" s="2"/>
      <c r="DGA177" s="2"/>
      <c r="DGB177" s="2"/>
      <c r="DGC177" s="2"/>
      <c r="DGD177" s="2"/>
      <c r="DGE177" s="2"/>
      <c r="DGF177" s="2"/>
      <c r="DGG177" s="2"/>
      <c r="DGH177" s="2"/>
      <c r="DGI177" s="2"/>
      <c r="DGJ177" s="2"/>
      <c r="DGK177" s="2"/>
      <c r="DGL177" s="2"/>
      <c r="DGM177" s="2"/>
      <c r="DGN177" s="2"/>
      <c r="DGO177" s="2"/>
      <c r="DGP177" s="2"/>
      <c r="DGQ177" s="2"/>
      <c r="DGR177" s="2"/>
      <c r="DGS177" s="2"/>
      <c r="DGT177" s="2"/>
      <c r="DGU177" s="2"/>
      <c r="DGV177" s="2"/>
      <c r="DGW177" s="2"/>
      <c r="DGX177" s="2"/>
      <c r="DGY177" s="2"/>
      <c r="DGZ177" s="2"/>
      <c r="DHA177" s="2"/>
      <c r="DHB177" s="2"/>
      <c r="DHC177" s="2"/>
      <c r="DHD177" s="2"/>
      <c r="DHE177" s="2"/>
      <c r="DHF177" s="2"/>
      <c r="DHG177" s="2"/>
      <c r="DHH177" s="2"/>
      <c r="DHI177" s="2"/>
      <c r="DHJ177" s="2"/>
      <c r="DHK177" s="2"/>
      <c r="DHL177" s="2"/>
      <c r="DHM177" s="2"/>
      <c r="DHN177" s="2"/>
      <c r="DHO177" s="2"/>
      <c r="DHP177" s="2"/>
      <c r="DHQ177" s="2"/>
      <c r="DHR177" s="2"/>
      <c r="DHS177" s="2"/>
      <c r="DHT177" s="2"/>
      <c r="DHU177" s="2"/>
      <c r="DHV177" s="2"/>
      <c r="DHW177" s="2"/>
      <c r="DHX177" s="2"/>
      <c r="DHY177" s="2"/>
      <c r="DHZ177" s="2"/>
      <c r="DIA177" s="2"/>
      <c r="DIB177" s="2"/>
      <c r="DIC177" s="2"/>
      <c r="DID177" s="2"/>
      <c r="DIE177" s="2"/>
      <c r="DIF177" s="2"/>
      <c r="DIG177" s="2"/>
      <c r="DIH177" s="2"/>
      <c r="DII177" s="2"/>
      <c r="DIJ177" s="2"/>
      <c r="DIK177" s="2"/>
      <c r="DIL177" s="2"/>
      <c r="DIM177" s="2"/>
      <c r="DIN177" s="2"/>
      <c r="DIO177" s="2"/>
      <c r="DIP177" s="2"/>
      <c r="DIQ177" s="2"/>
      <c r="DIR177" s="2"/>
      <c r="DIS177" s="2"/>
      <c r="DIT177" s="2"/>
      <c r="DIU177" s="2"/>
      <c r="DIV177" s="2"/>
      <c r="DIW177" s="2"/>
      <c r="DIX177" s="2"/>
      <c r="DIY177" s="2"/>
      <c r="DIZ177" s="2"/>
      <c r="DJA177" s="2"/>
      <c r="DJB177" s="2"/>
      <c r="DJC177" s="2"/>
      <c r="DJD177" s="2"/>
      <c r="DJE177" s="2"/>
      <c r="DJF177" s="2"/>
      <c r="DJG177" s="2"/>
      <c r="DJH177" s="2"/>
      <c r="DJI177" s="2"/>
      <c r="DJJ177" s="2"/>
      <c r="DJK177" s="2"/>
      <c r="DJL177" s="2"/>
      <c r="DJM177" s="2"/>
      <c r="DJN177" s="2"/>
      <c r="DJO177" s="2"/>
      <c r="DJP177" s="2"/>
      <c r="DJQ177" s="2"/>
      <c r="DJR177" s="2"/>
      <c r="DJS177" s="2"/>
      <c r="DJT177" s="2"/>
      <c r="DJU177" s="2"/>
      <c r="DJV177" s="2"/>
      <c r="DJW177" s="2"/>
      <c r="DJX177" s="2"/>
      <c r="DJY177" s="2"/>
      <c r="DJZ177" s="2"/>
      <c r="DKA177" s="2"/>
      <c r="DKB177" s="2"/>
      <c r="DKC177" s="2"/>
      <c r="DKD177" s="2"/>
      <c r="DKE177" s="2"/>
      <c r="DKF177" s="2"/>
      <c r="DKG177" s="2"/>
      <c r="DKH177" s="2"/>
      <c r="DKI177" s="2"/>
      <c r="DKJ177" s="2"/>
      <c r="DKK177" s="2"/>
      <c r="DKL177" s="2"/>
      <c r="DKM177" s="2"/>
      <c r="DKN177" s="2"/>
      <c r="DKO177" s="2"/>
      <c r="DKP177" s="2"/>
      <c r="DKQ177" s="2"/>
      <c r="DKR177" s="2"/>
      <c r="DKS177" s="2"/>
      <c r="DKT177" s="2"/>
      <c r="DKU177" s="2"/>
      <c r="DKV177" s="2"/>
      <c r="DKW177" s="2"/>
      <c r="DKX177" s="2"/>
      <c r="DKY177" s="2"/>
      <c r="DKZ177" s="2"/>
      <c r="DLA177" s="2"/>
      <c r="DLB177" s="2"/>
      <c r="DLC177" s="2"/>
      <c r="DLD177" s="2"/>
      <c r="DLE177" s="2"/>
      <c r="DLF177" s="2"/>
      <c r="DLG177" s="2"/>
      <c r="DLH177" s="2"/>
      <c r="DLI177" s="2"/>
      <c r="DLJ177" s="2"/>
      <c r="DLK177" s="2"/>
      <c r="DLL177" s="2"/>
      <c r="DLM177" s="2"/>
      <c r="DLN177" s="2"/>
      <c r="DLO177" s="2"/>
      <c r="DLP177" s="2"/>
      <c r="DLQ177" s="2"/>
      <c r="DLR177" s="2"/>
      <c r="DLS177" s="2"/>
      <c r="DLT177" s="2"/>
      <c r="DLU177" s="2"/>
      <c r="DLV177" s="2"/>
      <c r="DLW177" s="2"/>
      <c r="DLX177" s="2"/>
      <c r="DLY177" s="2"/>
      <c r="DLZ177" s="2"/>
      <c r="DMA177" s="2"/>
      <c r="DMB177" s="2"/>
      <c r="DMC177" s="2"/>
      <c r="DMD177" s="2"/>
      <c r="DME177" s="2"/>
      <c r="DMF177" s="2"/>
      <c r="DMG177" s="2"/>
      <c r="DMH177" s="2"/>
      <c r="DMI177" s="2"/>
      <c r="DMJ177" s="2"/>
      <c r="DMK177" s="2"/>
      <c r="DML177" s="2"/>
      <c r="DMM177" s="2"/>
      <c r="DMN177" s="2"/>
      <c r="DMO177" s="2"/>
      <c r="DMP177" s="2"/>
      <c r="DMQ177" s="2"/>
      <c r="DMR177" s="2"/>
      <c r="DMS177" s="2"/>
      <c r="DMT177" s="2"/>
      <c r="DMU177" s="2"/>
      <c r="DMV177" s="2"/>
      <c r="DMW177" s="2"/>
      <c r="DMX177" s="2"/>
      <c r="DMY177" s="2"/>
      <c r="DMZ177" s="2"/>
      <c r="DNA177" s="2"/>
      <c r="DNB177" s="2"/>
      <c r="DNC177" s="2"/>
      <c r="DND177" s="2"/>
      <c r="DNE177" s="2"/>
      <c r="DNF177" s="2"/>
      <c r="DNG177" s="2"/>
      <c r="DNH177" s="2"/>
      <c r="DNI177" s="2"/>
      <c r="DNJ177" s="2"/>
      <c r="DNK177" s="2"/>
      <c r="DNL177" s="2"/>
      <c r="DNM177" s="2"/>
      <c r="DNN177" s="2"/>
      <c r="DNO177" s="2"/>
      <c r="DNP177" s="2"/>
      <c r="DNQ177" s="2"/>
      <c r="DNR177" s="2"/>
      <c r="DNS177" s="2"/>
      <c r="DNT177" s="2"/>
      <c r="DNU177" s="2"/>
      <c r="DNV177" s="2"/>
      <c r="DNW177" s="2"/>
      <c r="DNX177" s="2"/>
      <c r="DNY177" s="2"/>
      <c r="DNZ177" s="2"/>
      <c r="DOA177" s="2"/>
      <c r="DOB177" s="2"/>
      <c r="DOC177" s="2"/>
      <c r="DOD177" s="2"/>
      <c r="DOE177" s="2"/>
      <c r="DOF177" s="2"/>
      <c r="DOG177" s="2"/>
      <c r="DOH177" s="2"/>
      <c r="DOI177" s="2"/>
      <c r="DOJ177" s="2"/>
      <c r="DOK177" s="2"/>
      <c r="DOL177" s="2"/>
      <c r="DOM177" s="2"/>
      <c r="DON177" s="2"/>
      <c r="DOO177" s="2"/>
      <c r="DOP177" s="2"/>
      <c r="DOQ177" s="2"/>
      <c r="DOR177" s="2"/>
      <c r="DOS177" s="2"/>
      <c r="DOT177" s="2"/>
      <c r="DOU177" s="2"/>
      <c r="DOV177" s="2"/>
      <c r="DOW177" s="2"/>
      <c r="DOX177" s="2"/>
      <c r="DOY177" s="2"/>
      <c r="DOZ177" s="2"/>
      <c r="DPA177" s="2"/>
      <c r="DPB177" s="2"/>
      <c r="DPC177" s="2"/>
      <c r="DPD177" s="2"/>
      <c r="DPE177" s="2"/>
      <c r="DPF177" s="2"/>
      <c r="DPG177" s="2"/>
      <c r="DPH177" s="2"/>
      <c r="DPI177" s="2"/>
      <c r="DPJ177" s="2"/>
      <c r="DPK177" s="2"/>
      <c r="DPL177" s="2"/>
      <c r="DPM177" s="2"/>
      <c r="DPN177" s="2"/>
      <c r="DPO177" s="2"/>
      <c r="DPP177" s="2"/>
      <c r="DPQ177" s="2"/>
      <c r="DPR177" s="2"/>
      <c r="DPS177" s="2"/>
      <c r="DPT177" s="2"/>
      <c r="DPU177" s="2"/>
      <c r="DPV177" s="2"/>
      <c r="DPW177" s="2"/>
      <c r="DPX177" s="2"/>
      <c r="DPY177" s="2"/>
      <c r="DPZ177" s="2"/>
      <c r="DQA177" s="2"/>
      <c r="DQB177" s="2"/>
      <c r="DQC177" s="2"/>
      <c r="DQD177" s="2"/>
      <c r="DQE177" s="2"/>
      <c r="DQF177" s="2"/>
      <c r="DQG177" s="2"/>
      <c r="DQH177" s="2"/>
      <c r="DQI177" s="2"/>
      <c r="DQJ177" s="2"/>
      <c r="DQK177" s="2"/>
      <c r="DQL177" s="2"/>
      <c r="DQM177" s="2"/>
      <c r="DQN177" s="2"/>
      <c r="DQO177" s="2"/>
      <c r="DQP177" s="2"/>
      <c r="DQQ177" s="2"/>
      <c r="DQR177" s="2"/>
      <c r="DQS177" s="2"/>
      <c r="DQT177" s="2"/>
      <c r="DQU177" s="2"/>
      <c r="DQV177" s="2"/>
      <c r="DQW177" s="2"/>
      <c r="DQX177" s="2"/>
      <c r="DQY177" s="2"/>
      <c r="DQZ177" s="2"/>
      <c r="DRA177" s="2"/>
      <c r="DRB177" s="2"/>
      <c r="DRC177" s="2"/>
      <c r="DRD177" s="2"/>
      <c r="DRE177" s="2"/>
      <c r="DRF177" s="2"/>
      <c r="DRG177" s="2"/>
      <c r="DRH177" s="2"/>
      <c r="DRI177" s="2"/>
      <c r="DRJ177" s="2"/>
      <c r="DRK177" s="2"/>
      <c r="DRL177" s="2"/>
      <c r="DRM177" s="2"/>
      <c r="DRN177" s="2"/>
      <c r="DRO177" s="2"/>
      <c r="DRP177" s="2"/>
      <c r="DRQ177" s="2"/>
      <c r="DRR177" s="2"/>
      <c r="DRS177" s="2"/>
      <c r="DRT177" s="2"/>
      <c r="DRU177" s="2"/>
      <c r="DRV177" s="2"/>
      <c r="DRW177" s="2"/>
      <c r="DRX177" s="2"/>
      <c r="DRY177" s="2"/>
      <c r="DRZ177" s="2"/>
      <c r="DSA177" s="2"/>
      <c r="DSB177" s="2"/>
      <c r="DSC177" s="2"/>
      <c r="DSD177" s="2"/>
      <c r="DSE177" s="2"/>
      <c r="DSF177" s="2"/>
      <c r="DSG177" s="2"/>
      <c r="DSH177" s="2"/>
      <c r="DSI177" s="2"/>
      <c r="DSJ177" s="2"/>
      <c r="DSK177" s="2"/>
      <c r="DSL177" s="2"/>
      <c r="DSM177" s="2"/>
      <c r="DSN177" s="2"/>
      <c r="DSO177" s="2"/>
      <c r="DSP177" s="2"/>
      <c r="DSQ177" s="2"/>
      <c r="DSR177" s="2"/>
      <c r="DSS177" s="2"/>
      <c r="DST177" s="2"/>
      <c r="DSU177" s="2"/>
      <c r="DSV177" s="2"/>
      <c r="DSW177" s="2"/>
      <c r="DSX177" s="2"/>
      <c r="DSY177" s="2"/>
      <c r="DSZ177" s="2"/>
      <c r="DTA177" s="2"/>
      <c r="DTB177" s="2"/>
      <c r="DTC177" s="2"/>
      <c r="DTD177" s="2"/>
      <c r="DTE177" s="2"/>
      <c r="DTF177" s="2"/>
      <c r="DTG177" s="2"/>
      <c r="DTH177" s="2"/>
      <c r="DTI177" s="2"/>
      <c r="DTJ177" s="2"/>
      <c r="DTK177" s="2"/>
      <c r="DTL177" s="2"/>
      <c r="DTM177" s="2"/>
      <c r="DTN177" s="2"/>
      <c r="DTO177" s="2"/>
      <c r="DTP177" s="2"/>
      <c r="DTQ177" s="2"/>
      <c r="DTR177" s="2"/>
      <c r="DTS177" s="2"/>
      <c r="DTT177" s="2"/>
      <c r="DTU177" s="2"/>
      <c r="DTV177" s="2"/>
      <c r="DTW177" s="2"/>
      <c r="DTX177" s="2"/>
      <c r="DTY177" s="2"/>
      <c r="DTZ177" s="2"/>
      <c r="DUA177" s="2"/>
      <c r="DUB177" s="2"/>
      <c r="DUC177" s="2"/>
      <c r="DUD177" s="2"/>
      <c r="DUE177" s="2"/>
      <c r="DUF177" s="2"/>
      <c r="DUG177" s="2"/>
      <c r="DUH177" s="2"/>
      <c r="DUI177" s="2"/>
      <c r="DUJ177" s="2"/>
      <c r="DUK177" s="2"/>
      <c r="DUL177" s="2"/>
      <c r="DUM177" s="2"/>
      <c r="DUN177" s="2"/>
      <c r="DUO177" s="2"/>
      <c r="DUP177" s="2"/>
      <c r="DUQ177" s="2"/>
      <c r="DUR177" s="2"/>
      <c r="DUS177" s="2"/>
      <c r="DUT177" s="2"/>
      <c r="DUU177" s="2"/>
      <c r="DUV177" s="2"/>
      <c r="DUW177" s="2"/>
      <c r="DUX177" s="2"/>
      <c r="DUY177" s="2"/>
      <c r="DUZ177" s="2"/>
      <c r="DVA177" s="2"/>
      <c r="DVB177" s="2"/>
      <c r="DVC177" s="2"/>
      <c r="DVD177" s="2"/>
      <c r="DVE177" s="2"/>
      <c r="DVF177" s="2"/>
      <c r="DVG177" s="2"/>
      <c r="DVH177" s="2"/>
      <c r="DVI177" s="2"/>
      <c r="DVJ177" s="2"/>
      <c r="DVK177" s="2"/>
      <c r="DVL177" s="2"/>
      <c r="DVM177" s="2"/>
      <c r="DVN177" s="2"/>
      <c r="DVO177" s="2"/>
      <c r="DVP177" s="2"/>
      <c r="DVQ177" s="2"/>
      <c r="DVR177" s="2"/>
      <c r="DVS177" s="2"/>
      <c r="DVT177" s="2"/>
      <c r="DVU177" s="2"/>
      <c r="DVV177" s="2"/>
      <c r="DVW177" s="2"/>
      <c r="DVX177" s="2"/>
      <c r="DVY177" s="2"/>
      <c r="DVZ177" s="2"/>
      <c r="DWA177" s="2"/>
      <c r="DWB177" s="2"/>
      <c r="DWC177" s="2"/>
      <c r="DWD177" s="2"/>
      <c r="DWE177" s="2"/>
      <c r="DWF177" s="2"/>
      <c r="DWG177" s="2"/>
      <c r="DWH177" s="2"/>
      <c r="DWI177" s="2"/>
      <c r="DWJ177" s="2"/>
      <c r="DWK177" s="2"/>
      <c r="DWL177" s="2"/>
      <c r="DWM177" s="2"/>
      <c r="DWN177" s="2"/>
      <c r="DWO177" s="2"/>
      <c r="DWP177" s="2"/>
      <c r="DWQ177" s="2"/>
      <c r="DWR177" s="2"/>
      <c r="DWS177" s="2"/>
      <c r="DWT177" s="2"/>
      <c r="DWU177" s="2"/>
      <c r="DWV177" s="2"/>
      <c r="DWW177" s="2"/>
      <c r="DWX177" s="2"/>
      <c r="DWY177" s="2"/>
      <c r="DWZ177" s="2"/>
      <c r="DXA177" s="2"/>
      <c r="DXB177" s="2"/>
      <c r="DXC177" s="2"/>
      <c r="DXD177" s="2"/>
      <c r="DXE177" s="2"/>
      <c r="DXF177" s="2"/>
      <c r="DXG177" s="2"/>
      <c r="DXH177" s="2"/>
      <c r="DXI177" s="2"/>
      <c r="DXJ177" s="2"/>
      <c r="DXK177" s="2"/>
      <c r="DXL177" s="2"/>
      <c r="DXM177" s="2"/>
      <c r="DXN177" s="2"/>
      <c r="DXO177" s="2"/>
      <c r="DXP177" s="2"/>
      <c r="DXQ177" s="2"/>
      <c r="DXR177" s="2"/>
      <c r="DXS177" s="2"/>
      <c r="DXT177" s="2"/>
      <c r="DXU177" s="2"/>
      <c r="DXV177" s="2"/>
      <c r="DXW177" s="2"/>
      <c r="DXX177" s="2"/>
      <c r="DXY177" s="2"/>
      <c r="DXZ177" s="2"/>
      <c r="DYA177" s="2"/>
      <c r="DYB177" s="2"/>
      <c r="DYC177" s="2"/>
      <c r="DYD177" s="2"/>
      <c r="DYE177" s="2"/>
      <c r="DYF177" s="2"/>
      <c r="DYG177" s="2"/>
      <c r="DYH177" s="2"/>
      <c r="DYI177" s="2"/>
      <c r="DYJ177" s="2"/>
      <c r="DYK177" s="2"/>
      <c r="DYL177" s="2"/>
      <c r="DYM177" s="2"/>
      <c r="DYN177" s="2"/>
      <c r="DYO177" s="2"/>
      <c r="DYP177" s="2"/>
      <c r="DYQ177" s="2"/>
      <c r="DYR177" s="2"/>
      <c r="DYS177" s="2"/>
      <c r="DYT177" s="2"/>
      <c r="DYU177" s="2"/>
      <c r="DYV177" s="2"/>
      <c r="DYW177" s="2"/>
      <c r="DYX177" s="2"/>
      <c r="DYY177" s="2"/>
      <c r="DYZ177" s="2"/>
      <c r="DZA177" s="2"/>
      <c r="DZB177" s="2"/>
      <c r="DZC177" s="2"/>
      <c r="DZD177" s="2"/>
      <c r="DZE177" s="2"/>
      <c r="DZF177" s="2"/>
      <c r="DZG177" s="2"/>
      <c r="DZH177" s="2"/>
      <c r="DZI177" s="2"/>
      <c r="DZJ177" s="2"/>
      <c r="DZK177" s="2"/>
      <c r="DZL177" s="2"/>
      <c r="DZM177" s="2"/>
      <c r="DZN177" s="2"/>
      <c r="DZO177" s="2"/>
      <c r="DZP177" s="2"/>
      <c r="DZQ177" s="2"/>
      <c r="DZR177" s="2"/>
      <c r="DZS177" s="2"/>
      <c r="DZT177" s="2"/>
      <c r="DZU177" s="2"/>
      <c r="DZV177" s="2"/>
      <c r="DZW177" s="2"/>
      <c r="DZX177" s="2"/>
      <c r="DZY177" s="2"/>
      <c r="DZZ177" s="2"/>
      <c r="EAA177" s="2"/>
      <c r="EAB177" s="2"/>
      <c r="EAC177" s="2"/>
      <c r="EAD177" s="2"/>
      <c r="EAE177" s="2"/>
      <c r="EAF177" s="2"/>
      <c r="EAG177" s="2"/>
      <c r="EAH177" s="2"/>
      <c r="EAI177" s="2"/>
      <c r="EAJ177" s="2"/>
      <c r="EAK177" s="2"/>
      <c r="EAL177" s="2"/>
      <c r="EAM177" s="2"/>
      <c r="EAN177" s="2"/>
      <c r="EAO177" s="2"/>
      <c r="EAP177" s="2"/>
      <c r="EAQ177" s="2"/>
      <c r="EAR177" s="2"/>
      <c r="EAS177" s="2"/>
      <c r="EAT177" s="2"/>
      <c r="EAU177" s="2"/>
      <c r="EAV177" s="2"/>
      <c r="EAW177" s="2"/>
      <c r="EAX177" s="2"/>
      <c r="EAY177" s="2"/>
      <c r="EAZ177" s="2"/>
      <c r="EBA177" s="2"/>
      <c r="EBB177" s="2"/>
      <c r="EBC177" s="2"/>
      <c r="EBD177" s="2"/>
      <c r="EBE177" s="2"/>
      <c r="EBF177" s="2"/>
      <c r="EBG177" s="2"/>
      <c r="EBH177" s="2"/>
      <c r="EBI177" s="2"/>
      <c r="EBJ177" s="2"/>
      <c r="EBK177" s="2"/>
      <c r="EBL177" s="2"/>
      <c r="EBM177" s="2"/>
      <c r="EBN177" s="2"/>
      <c r="EBO177" s="2"/>
      <c r="EBP177" s="2"/>
      <c r="EBQ177" s="2"/>
      <c r="EBR177" s="2"/>
      <c r="EBS177" s="2"/>
      <c r="EBT177" s="2"/>
      <c r="EBU177" s="2"/>
      <c r="EBV177" s="2"/>
      <c r="EBW177" s="2"/>
      <c r="EBX177" s="2"/>
      <c r="EBY177" s="2"/>
      <c r="EBZ177" s="2"/>
      <c r="ECA177" s="2"/>
      <c r="ECB177" s="2"/>
      <c r="ECC177" s="2"/>
      <c r="ECD177" s="2"/>
      <c r="ECE177" s="2"/>
      <c r="ECF177" s="2"/>
      <c r="ECG177" s="2"/>
      <c r="ECH177" s="2"/>
      <c r="ECI177" s="2"/>
      <c r="ECJ177" s="2"/>
      <c r="ECK177" s="2"/>
      <c r="ECL177" s="2"/>
      <c r="ECM177" s="2"/>
      <c r="ECN177" s="2"/>
      <c r="ECO177" s="2"/>
      <c r="ECP177" s="2"/>
      <c r="ECQ177" s="2"/>
      <c r="ECR177" s="2"/>
      <c r="ECS177" s="2"/>
      <c r="ECT177" s="2"/>
      <c r="ECU177" s="2"/>
      <c r="ECV177" s="2"/>
      <c r="ECW177" s="2"/>
      <c r="ECX177" s="2"/>
      <c r="ECY177" s="2"/>
      <c r="ECZ177" s="2"/>
      <c r="EDA177" s="2"/>
      <c r="EDB177" s="2"/>
      <c r="EDC177" s="2"/>
      <c r="EDD177" s="2"/>
      <c r="EDE177" s="2"/>
      <c r="EDF177" s="2"/>
      <c r="EDG177" s="2"/>
      <c r="EDH177" s="2"/>
      <c r="EDI177" s="2"/>
      <c r="EDJ177" s="2"/>
      <c r="EDK177" s="2"/>
      <c r="EDL177" s="2"/>
      <c r="EDM177" s="2"/>
      <c r="EDN177" s="2"/>
      <c r="EDO177" s="2"/>
      <c r="EDP177" s="2"/>
      <c r="EDQ177" s="2"/>
      <c r="EDR177" s="2"/>
      <c r="EDS177" s="2"/>
      <c r="EDT177" s="2"/>
      <c r="EDU177" s="2"/>
      <c r="EDV177" s="2"/>
      <c r="EDW177" s="2"/>
      <c r="EDX177" s="2"/>
      <c r="EDY177" s="2"/>
      <c r="EDZ177" s="2"/>
      <c r="EEA177" s="2"/>
      <c r="EEB177" s="2"/>
      <c r="EEC177" s="2"/>
      <c r="EED177" s="2"/>
      <c r="EEE177" s="2"/>
      <c r="EEF177" s="2"/>
      <c r="EEG177" s="2"/>
      <c r="EEH177" s="2"/>
      <c r="EEI177" s="2"/>
      <c r="EEJ177" s="2"/>
      <c r="EEK177" s="2"/>
      <c r="EEL177" s="2"/>
      <c r="EEM177" s="2"/>
      <c r="EEN177" s="2"/>
      <c r="EEO177" s="2"/>
      <c r="EEP177" s="2"/>
      <c r="EEQ177" s="2"/>
      <c r="EER177" s="2"/>
      <c r="EES177" s="2"/>
      <c r="EET177" s="2"/>
      <c r="EEU177" s="2"/>
      <c r="EEV177" s="2"/>
      <c r="EEW177" s="2"/>
      <c r="EEX177" s="2"/>
      <c r="EEY177" s="2"/>
      <c r="EEZ177" s="2"/>
      <c r="EFA177" s="2"/>
      <c r="EFB177" s="2"/>
      <c r="EFC177" s="2"/>
      <c r="EFD177" s="2"/>
      <c r="EFE177" s="2"/>
      <c r="EFF177" s="2"/>
      <c r="EFG177" s="2"/>
      <c r="EFH177" s="2"/>
      <c r="EFI177" s="2"/>
      <c r="EFJ177" s="2"/>
      <c r="EFK177" s="2"/>
      <c r="EFL177" s="2"/>
      <c r="EFM177" s="2"/>
      <c r="EFN177" s="2"/>
      <c r="EFO177" s="2"/>
      <c r="EFP177" s="2"/>
      <c r="EFQ177" s="2"/>
      <c r="EFR177" s="2"/>
      <c r="EFS177" s="2"/>
      <c r="EFT177" s="2"/>
      <c r="EFU177" s="2"/>
      <c r="EFV177" s="2"/>
      <c r="EFW177" s="2"/>
      <c r="EFX177" s="2"/>
      <c r="EFY177" s="2"/>
      <c r="EFZ177" s="2"/>
      <c r="EGA177" s="2"/>
      <c r="EGB177" s="2"/>
      <c r="EGC177" s="2"/>
      <c r="EGD177" s="2"/>
      <c r="EGE177" s="2"/>
      <c r="EGF177" s="2"/>
      <c r="EGG177" s="2"/>
      <c r="EGH177" s="2"/>
      <c r="EGI177" s="2"/>
      <c r="EGJ177" s="2"/>
      <c r="EGK177" s="2"/>
      <c r="EGL177" s="2"/>
      <c r="EGM177" s="2"/>
      <c r="EGN177" s="2"/>
      <c r="EGO177" s="2"/>
      <c r="EGP177" s="2"/>
      <c r="EGQ177" s="2"/>
      <c r="EGR177" s="2"/>
      <c r="EGS177" s="2"/>
      <c r="EGT177" s="2"/>
      <c r="EGU177" s="2"/>
      <c r="EGV177" s="2"/>
      <c r="EGW177" s="2"/>
      <c r="EGX177" s="2"/>
      <c r="EGY177" s="2"/>
      <c r="EGZ177" s="2"/>
      <c r="EHA177" s="2"/>
      <c r="EHB177" s="2"/>
      <c r="EHC177" s="2"/>
      <c r="EHD177" s="2"/>
      <c r="EHE177" s="2"/>
      <c r="EHF177" s="2"/>
      <c r="EHG177" s="2"/>
      <c r="EHH177" s="2"/>
      <c r="EHI177" s="2"/>
      <c r="EHJ177" s="2"/>
      <c r="EHK177" s="2"/>
      <c r="EHL177" s="2"/>
      <c r="EHM177" s="2"/>
      <c r="EHN177" s="2"/>
      <c r="EHO177" s="2"/>
      <c r="EHP177" s="2"/>
      <c r="EHQ177" s="2"/>
      <c r="EHR177" s="2"/>
      <c r="EHS177" s="2"/>
      <c r="EHT177" s="2"/>
      <c r="EHU177" s="2"/>
      <c r="EHV177" s="2"/>
      <c r="EHW177" s="2"/>
      <c r="EHX177" s="2"/>
      <c r="EHY177" s="2"/>
      <c r="EHZ177" s="2"/>
      <c r="EIA177" s="2"/>
      <c r="EIB177" s="2"/>
      <c r="EIC177" s="2"/>
      <c r="EID177" s="2"/>
      <c r="EIE177" s="2"/>
      <c r="EIF177" s="2"/>
      <c r="EIG177" s="2"/>
      <c r="EIH177" s="2"/>
      <c r="EII177" s="2"/>
      <c r="EIJ177" s="2"/>
      <c r="EIK177" s="2"/>
      <c r="EIL177" s="2"/>
      <c r="EIM177" s="2"/>
      <c r="EIN177" s="2"/>
      <c r="EIO177" s="2"/>
      <c r="EIP177" s="2"/>
      <c r="EIQ177" s="2"/>
      <c r="EIR177" s="2"/>
      <c r="EIS177" s="2"/>
      <c r="EIT177" s="2"/>
      <c r="EIU177" s="2"/>
      <c r="EIV177" s="2"/>
      <c r="EIW177" s="2"/>
      <c r="EIX177" s="2"/>
      <c r="EIY177" s="2"/>
      <c r="EIZ177" s="2"/>
      <c r="EJA177" s="2"/>
      <c r="EJB177" s="2"/>
      <c r="EJC177" s="2"/>
      <c r="EJD177" s="2"/>
      <c r="EJE177" s="2"/>
      <c r="EJF177" s="2"/>
      <c r="EJG177" s="2"/>
      <c r="EJH177" s="2"/>
      <c r="EJI177" s="2"/>
      <c r="EJJ177" s="2"/>
      <c r="EJK177" s="2"/>
      <c r="EJL177" s="2"/>
      <c r="EJM177" s="2"/>
      <c r="EJN177" s="2"/>
      <c r="EJO177" s="2"/>
      <c r="EJP177" s="2"/>
      <c r="EJQ177" s="2"/>
      <c r="EJR177" s="2"/>
      <c r="EJS177" s="2"/>
      <c r="EJT177" s="2"/>
      <c r="EJU177" s="2"/>
      <c r="EJV177" s="2"/>
      <c r="EJW177" s="2"/>
      <c r="EJX177" s="2"/>
      <c r="EJY177" s="2"/>
      <c r="EJZ177" s="2"/>
      <c r="EKA177" s="2"/>
      <c r="EKB177" s="2"/>
      <c r="EKC177" s="2"/>
      <c r="EKD177" s="2"/>
      <c r="EKE177" s="2"/>
      <c r="EKF177" s="2"/>
      <c r="EKG177" s="2"/>
      <c r="EKH177" s="2"/>
      <c r="EKI177" s="2"/>
      <c r="EKJ177" s="2"/>
      <c r="EKK177" s="2"/>
      <c r="EKL177" s="2"/>
      <c r="EKM177" s="2"/>
      <c r="EKN177" s="2"/>
      <c r="EKO177" s="2"/>
      <c r="EKP177" s="2"/>
      <c r="EKQ177" s="2"/>
      <c r="EKR177" s="2"/>
      <c r="EKS177" s="2"/>
      <c r="EKT177" s="2"/>
      <c r="EKU177" s="2"/>
      <c r="EKV177" s="2"/>
      <c r="EKW177" s="2"/>
      <c r="EKX177" s="2"/>
      <c r="EKY177" s="2"/>
      <c r="EKZ177" s="2"/>
      <c r="ELA177" s="2"/>
      <c r="ELB177" s="2"/>
      <c r="ELC177" s="2"/>
      <c r="ELD177" s="2"/>
      <c r="ELE177" s="2"/>
      <c r="ELF177" s="2"/>
      <c r="ELG177" s="2"/>
      <c r="ELH177" s="2"/>
      <c r="ELI177" s="2"/>
      <c r="ELJ177" s="2"/>
      <c r="ELK177" s="2"/>
      <c r="ELL177" s="2"/>
      <c r="ELM177" s="2"/>
      <c r="ELN177" s="2"/>
      <c r="ELO177" s="2"/>
      <c r="ELP177" s="2"/>
      <c r="ELQ177" s="2"/>
      <c r="ELR177" s="2"/>
      <c r="ELS177" s="2"/>
      <c r="ELT177" s="2"/>
      <c r="ELU177" s="2"/>
      <c r="ELV177" s="2"/>
      <c r="ELW177" s="2"/>
      <c r="ELX177" s="2"/>
      <c r="ELY177" s="2"/>
      <c r="ELZ177" s="2"/>
      <c r="EMA177" s="2"/>
      <c r="EMB177" s="2"/>
      <c r="EMC177" s="2"/>
      <c r="EMD177" s="2"/>
      <c r="EME177" s="2"/>
      <c r="EMF177" s="2"/>
      <c r="EMG177" s="2"/>
      <c r="EMH177" s="2"/>
      <c r="EMI177" s="2"/>
      <c r="EMJ177" s="2"/>
      <c r="EMK177" s="2"/>
      <c r="EML177" s="2"/>
      <c r="EMM177" s="2"/>
      <c r="EMN177" s="2"/>
      <c r="EMO177" s="2"/>
      <c r="EMP177" s="2"/>
      <c r="EMQ177" s="2"/>
      <c r="EMR177" s="2"/>
      <c r="EMS177" s="2"/>
      <c r="EMT177" s="2"/>
      <c r="EMU177" s="2"/>
      <c r="EMV177" s="2"/>
      <c r="EMW177" s="2"/>
      <c r="EMX177" s="2"/>
      <c r="EMY177" s="2"/>
      <c r="EMZ177" s="2"/>
      <c r="ENA177" s="2"/>
      <c r="ENB177" s="2"/>
      <c r="ENC177" s="2"/>
      <c r="END177" s="2"/>
      <c r="ENE177" s="2"/>
      <c r="ENF177" s="2"/>
      <c r="ENG177" s="2"/>
      <c r="ENH177" s="2"/>
      <c r="ENI177" s="2"/>
      <c r="ENJ177" s="2"/>
      <c r="ENK177" s="2"/>
      <c r="ENL177" s="2"/>
      <c r="ENM177" s="2"/>
      <c r="ENN177" s="2"/>
      <c r="ENO177" s="2"/>
      <c r="ENP177" s="2"/>
      <c r="ENQ177" s="2"/>
      <c r="ENR177" s="2"/>
      <c r="ENS177" s="2"/>
      <c r="ENT177" s="2"/>
      <c r="ENU177" s="2"/>
      <c r="ENV177" s="2"/>
      <c r="ENW177" s="2"/>
      <c r="ENX177" s="2"/>
      <c r="ENY177" s="2"/>
      <c r="ENZ177" s="2"/>
      <c r="EOA177" s="2"/>
      <c r="EOB177" s="2"/>
      <c r="EOC177" s="2"/>
      <c r="EOD177" s="2"/>
      <c r="EOE177" s="2"/>
      <c r="EOF177" s="2"/>
      <c r="EOG177" s="2"/>
      <c r="EOH177" s="2"/>
      <c r="EOI177" s="2"/>
      <c r="EOJ177" s="2"/>
      <c r="EOK177" s="2"/>
      <c r="EOL177" s="2"/>
      <c r="EOM177" s="2"/>
      <c r="EON177" s="2"/>
      <c r="EOO177" s="2"/>
      <c r="EOP177" s="2"/>
      <c r="EOQ177" s="2"/>
      <c r="EOR177" s="2"/>
      <c r="EOS177" s="2"/>
      <c r="EOT177" s="2"/>
      <c r="EOU177" s="2"/>
      <c r="EOV177" s="2"/>
      <c r="EOW177" s="2"/>
      <c r="EOX177" s="2"/>
      <c r="EOY177" s="2"/>
      <c r="EOZ177" s="2"/>
      <c r="EPA177" s="2"/>
      <c r="EPB177" s="2"/>
      <c r="EPC177" s="2"/>
      <c r="EPD177" s="2"/>
      <c r="EPE177" s="2"/>
      <c r="EPF177" s="2"/>
      <c r="EPG177" s="2"/>
      <c r="EPH177" s="2"/>
      <c r="EPI177" s="2"/>
      <c r="EPJ177" s="2"/>
      <c r="EPK177" s="2"/>
      <c r="EPL177" s="2"/>
      <c r="EPM177" s="2"/>
      <c r="EPN177" s="2"/>
      <c r="EPO177" s="2"/>
      <c r="EPP177" s="2"/>
      <c r="EPQ177" s="2"/>
      <c r="EPR177" s="2"/>
      <c r="EPS177" s="2"/>
      <c r="EPT177" s="2"/>
      <c r="EPU177" s="2"/>
      <c r="EPV177" s="2"/>
      <c r="EPW177" s="2"/>
      <c r="EPX177" s="2"/>
      <c r="EPY177" s="2"/>
      <c r="EPZ177" s="2"/>
      <c r="EQA177" s="2"/>
      <c r="EQB177" s="2"/>
      <c r="EQC177" s="2"/>
      <c r="EQD177" s="2"/>
      <c r="EQE177" s="2"/>
      <c r="EQF177" s="2"/>
      <c r="EQG177" s="2"/>
      <c r="EQH177" s="2"/>
      <c r="EQI177" s="2"/>
      <c r="EQJ177" s="2"/>
      <c r="EQK177" s="2"/>
      <c r="EQL177" s="2"/>
      <c r="EQM177" s="2"/>
      <c r="EQN177" s="2"/>
      <c r="EQO177" s="2"/>
      <c r="EQP177" s="2"/>
      <c r="EQQ177" s="2"/>
      <c r="EQR177" s="2"/>
      <c r="EQS177" s="2"/>
      <c r="EQT177" s="2"/>
      <c r="EQU177" s="2"/>
      <c r="EQV177" s="2"/>
      <c r="EQW177" s="2"/>
      <c r="EQX177" s="2"/>
      <c r="EQY177" s="2"/>
      <c r="EQZ177" s="2"/>
      <c r="ERA177" s="2"/>
      <c r="ERB177" s="2"/>
      <c r="ERC177" s="2"/>
      <c r="ERD177" s="2"/>
      <c r="ERE177" s="2"/>
      <c r="ERF177" s="2"/>
      <c r="ERG177" s="2"/>
      <c r="ERH177" s="2"/>
      <c r="ERI177" s="2"/>
      <c r="ERJ177" s="2"/>
      <c r="ERK177" s="2"/>
      <c r="ERL177" s="2"/>
      <c r="ERM177" s="2"/>
      <c r="ERN177" s="2"/>
      <c r="ERO177" s="2"/>
      <c r="ERP177" s="2"/>
      <c r="ERQ177" s="2"/>
      <c r="ERR177" s="2"/>
      <c r="ERS177" s="2"/>
      <c r="ERT177" s="2"/>
      <c r="ERU177" s="2"/>
      <c r="ERV177" s="2"/>
      <c r="ERW177" s="2"/>
      <c r="ERX177" s="2"/>
      <c r="ERY177" s="2"/>
      <c r="ERZ177" s="2"/>
      <c r="ESA177" s="2"/>
      <c r="ESB177" s="2"/>
      <c r="ESC177" s="2"/>
      <c r="ESD177" s="2"/>
      <c r="ESE177" s="2"/>
      <c r="ESF177" s="2"/>
      <c r="ESG177" s="2"/>
      <c r="ESH177" s="2"/>
      <c r="ESI177" s="2"/>
      <c r="ESJ177" s="2"/>
      <c r="ESK177" s="2"/>
      <c r="ESL177" s="2"/>
      <c r="ESM177" s="2"/>
      <c r="ESN177" s="2"/>
      <c r="ESO177" s="2"/>
      <c r="ESP177" s="2"/>
      <c r="ESQ177" s="2"/>
      <c r="ESR177" s="2"/>
      <c r="ESS177" s="2"/>
      <c r="EST177" s="2"/>
      <c r="ESU177" s="2"/>
      <c r="ESV177" s="2"/>
      <c r="ESW177" s="2"/>
      <c r="ESX177" s="2"/>
      <c r="ESY177" s="2"/>
      <c r="ESZ177" s="2"/>
      <c r="ETA177" s="2"/>
      <c r="ETB177" s="2"/>
      <c r="ETC177" s="2"/>
      <c r="ETD177" s="2"/>
      <c r="ETE177" s="2"/>
      <c r="ETF177" s="2"/>
      <c r="ETG177" s="2"/>
      <c r="ETH177" s="2"/>
      <c r="ETI177" s="2"/>
      <c r="ETJ177" s="2"/>
      <c r="ETK177" s="2"/>
      <c r="ETL177" s="2"/>
      <c r="ETM177" s="2"/>
      <c r="ETN177" s="2"/>
      <c r="ETO177" s="2"/>
      <c r="ETP177" s="2"/>
      <c r="ETQ177" s="2"/>
      <c r="ETR177" s="2"/>
      <c r="ETS177" s="2"/>
      <c r="ETT177" s="2"/>
      <c r="ETU177" s="2"/>
      <c r="ETV177" s="2"/>
      <c r="ETW177" s="2"/>
      <c r="ETX177" s="2"/>
      <c r="ETY177" s="2"/>
      <c r="ETZ177" s="2"/>
      <c r="EUA177" s="2"/>
      <c r="EUB177" s="2"/>
      <c r="EUC177" s="2"/>
      <c r="EUD177" s="2"/>
      <c r="EUE177" s="2"/>
      <c r="EUF177" s="2"/>
      <c r="EUG177" s="2"/>
      <c r="EUH177" s="2"/>
      <c r="EUI177" s="2"/>
      <c r="EUJ177" s="2"/>
      <c r="EUK177" s="2"/>
      <c r="EUL177" s="2"/>
      <c r="EUM177" s="2"/>
      <c r="EUN177" s="2"/>
      <c r="EUO177" s="2"/>
      <c r="EUP177" s="2"/>
      <c r="EUQ177" s="2"/>
      <c r="EUR177" s="2"/>
      <c r="EUS177" s="2"/>
      <c r="EUT177" s="2"/>
      <c r="EUU177" s="2"/>
      <c r="EUV177" s="2"/>
      <c r="EUW177" s="2"/>
      <c r="EUX177" s="2"/>
      <c r="EUY177" s="2"/>
      <c r="EUZ177" s="2"/>
      <c r="EVA177" s="2"/>
      <c r="EVB177" s="2"/>
      <c r="EVC177" s="2"/>
      <c r="EVD177" s="2"/>
      <c r="EVE177" s="2"/>
      <c r="EVF177" s="2"/>
      <c r="EVG177" s="2"/>
      <c r="EVH177" s="2"/>
      <c r="EVI177" s="2"/>
      <c r="EVJ177" s="2"/>
      <c r="EVK177" s="2"/>
      <c r="EVL177" s="2"/>
      <c r="EVM177" s="2"/>
      <c r="EVN177" s="2"/>
      <c r="EVO177" s="2"/>
      <c r="EVP177" s="2"/>
      <c r="EVQ177" s="2"/>
      <c r="EVR177" s="2"/>
      <c r="EVS177" s="2"/>
      <c r="EVT177" s="2"/>
      <c r="EVU177" s="2"/>
      <c r="EVV177" s="2"/>
      <c r="EVW177" s="2"/>
      <c r="EVX177" s="2"/>
      <c r="EVY177" s="2"/>
      <c r="EVZ177" s="2"/>
      <c r="EWA177" s="2"/>
      <c r="EWB177" s="2"/>
      <c r="EWC177" s="2"/>
      <c r="EWD177" s="2"/>
      <c r="EWE177" s="2"/>
      <c r="EWF177" s="2"/>
      <c r="EWG177" s="2"/>
      <c r="EWH177" s="2"/>
      <c r="EWI177" s="2"/>
      <c r="EWJ177" s="2"/>
      <c r="EWK177" s="2"/>
      <c r="EWL177" s="2"/>
      <c r="EWM177" s="2"/>
      <c r="EWN177" s="2"/>
      <c r="EWO177" s="2"/>
      <c r="EWP177" s="2"/>
      <c r="EWQ177" s="2"/>
      <c r="EWR177" s="2"/>
      <c r="EWS177" s="2"/>
      <c r="EWT177" s="2"/>
      <c r="EWU177" s="2"/>
      <c r="EWV177" s="2"/>
      <c r="EWW177" s="2"/>
      <c r="EWX177" s="2"/>
      <c r="EWY177" s="2"/>
      <c r="EWZ177" s="2"/>
      <c r="EXA177" s="2"/>
      <c r="EXB177" s="2"/>
      <c r="EXC177" s="2"/>
      <c r="EXD177" s="2"/>
      <c r="EXE177" s="2"/>
      <c r="EXF177" s="2"/>
      <c r="EXG177" s="2"/>
      <c r="EXH177" s="2"/>
      <c r="EXI177" s="2"/>
      <c r="EXJ177" s="2"/>
      <c r="EXK177" s="2"/>
      <c r="EXL177" s="2"/>
      <c r="EXM177" s="2"/>
      <c r="EXN177" s="2"/>
      <c r="EXO177" s="2"/>
      <c r="EXP177" s="2"/>
      <c r="EXQ177" s="2"/>
      <c r="EXR177" s="2"/>
      <c r="EXS177" s="2"/>
      <c r="EXT177" s="2"/>
      <c r="EXU177" s="2"/>
      <c r="EXV177" s="2"/>
      <c r="EXW177" s="2"/>
      <c r="EXX177" s="2"/>
      <c r="EXY177" s="2"/>
      <c r="EXZ177" s="2"/>
      <c r="EYA177" s="2"/>
      <c r="EYB177" s="2"/>
      <c r="EYC177" s="2"/>
      <c r="EYD177" s="2"/>
      <c r="EYE177" s="2"/>
      <c r="EYF177" s="2"/>
      <c r="EYG177" s="2"/>
      <c r="EYH177" s="2"/>
      <c r="EYI177" s="2"/>
      <c r="EYJ177" s="2"/>
      <c r="EYK177" s="2"/>
      <c r="EYL177" s="2"/>
      <c r="EYM177" s="2"/>
      <c r="EYN177" s="2"/>
      <c r="EYO177" s="2"/>
      <c r="EYP177" s="2"/>
      <c r="EYQ177" s="2"/>
      <c r="EYR177" s="2"/>
      <c r="EYS177" s="2"/>
      <c r="EYT177" s="2"/>
      <c r="EYU177" s="2"/>
      <c r="EYV177" s="2"/>
      <c r="EYW177" s="2"/>
      <c r="EYX177" s="2"/>
      <c r="EYY177" s="2"/>
      <c r="EYZ177" s="2"/>
      <c r="EZA177" s="2"/>
      <c r="EZB177" s="2"/>
      <c r="EZC177" s="2"/>
      <c r="EZD177" s="2"/>
      <c r="EZE177" s="2"/>
      <c r="EZF177" s="2"/>
      <c r="EZG177" s="2"/>
      <c r="EZH177" s="2"/>
      <c r="EZI177" s="2"/>
      <c r="EZJ177" s="2"/>
      <c r="EZK177" s="2"/>
      <c r="EZL177" s="2"/>
      <c r="EZM177" s="2"/>
      <c r="EZN177" s="2"/>
      <c r="EZO177" s="2"/>
      <c r="EZP177" s="2"/>
      <c r="EZQ177" s="2"/>
      <c r="EZR177" s="2"/>
      <c r="EZS177" s="2"/>
      <c r="EZT177" s="2"/>
      <c r="EZU177" s="2"/>
      <c r="EZV177" s="2"/>
      <c r="EZW177" s="2"/>
      <c r="EZX177" s="2"/>
      <c r="EZY177" s="2"/>
      <c r="EZZ177" s="2"/>
      <c r="FAA177" s="2"/>
      <c r="FAB177" s="2"/>
      <c r="FAC177" s="2"/>
      <c r="FAD177" s="2"/>
      <c r="FAE177" s="2"/>
      <c r="FAF177" s="2"/>
      <c r="FAG177" s="2"/>
      <c r="FAH177" s="2"/>
      <c r="FAI177" s="2"/>
      <c r="FAJ177" s="2"/>
      <c r="FAK177" s="2"/>
      <c r="FAL177" s="2"/>
      <c r="FAM177" s="2"/>
      <c r="FAN177" s="2"/>
      <c r="FAO177" s="2"/>
      <c r="FAP177" s="2"/>
      <c r="FAQ177" s="2"/>
      <c r="FAR177" s="2"/>
      <c r="FAS177" s="2"/>
      <c r="FAT177" s="2"/>
      <c r="FAU177" s="2"/>
      <c r="FAV177" s="2"/>
      <c r="FAW177" s="2"/>
      <c r="FAX177" s="2"/>
      <c r="FAY177" s="2"/>
      <c r="FAZ177" s="2"/>
      <c r="FBA177" s="2"/>
      <c r="FBB177" s="2"/>
      <c r="FBC177" s="2"/>
      <c r="FBD177" s="2"/>
      <c r="FBE177" s="2"/>
      <c r="FBF177" s="2"/>
      <c r="FBG177" s="2"/>
      <c r="FBH177" s="2"/>
      <c r="FBI177" s="2"/>
      <c r="FBJ177" s="2"/>
      <c r="FBK177" s="2"/>
      <c r="FBL177" s="2"/>
      <c r="FBM177" s="2"/>
      <c r="FBN177" s="2"/>
      <c r="FBO177" s="2"/>
      <c r="FBP177" s="2"/>
      <c r="FBQ177" s="2"/>
      <c r="FBR177" s="2"/>
      <c r="FBS177" s="2"/>
      <c r="FBT177" s="2"/>
      <c r="FBU177" s="2"/>
      <c r="FBV177" s="2"/>
      <c r="FBW177" s="2"/>
      <c r="FBX177" s="2"/>
      <c r="FBY177" s="2"/>
      <c r="FBZ177" s="2"/>
      <c r="FCA177" s="2"/>
      <c r="FCB177" s="2"/>
      <c r="FCC177" s="2"/>
      <c r="FCD177" s="2"/>
      <c r="FCE177" s="2"/>
      <c r="FCF177" s="2"/>
      <c r="FCG177" s="2"/>
      <c r="FCH177" s="2"/>
      <c r="FCI177" s="2"/>
      <c r="FCJ177" s="2"/>
      <c r="FCK177" s="2"/>
      <c r="FCL177" s="2"/>
      <c r="FCM177" s="2"/>
      <c r="FCN177" s="2"/>
      <c r="FCO177" s="2"/>
      <c r="FCP177" s="2"/>
      <c r="FCQ177" s="2"/>
      <c r="FCR177" s="2"/>
      <c r="FCS177" s="2"/>
      <c r="FCT177" s="2"/>
      <c r="FCU177" s="2"/>
      <c r="FCV177" s="2"/>
      <c r="FCW177" s="2"/>
      <c r="FCX177" s="2"/>
      <c r="FCY177" s="2"/>
      <c r="FCZ177" s="2"/>
      <c r="FDA177" s="2"/>
      <c r="FDB177" s="2"/>
      <c r="FDC177" s="2"/>
      <c r="FDD177" s="2"/>
      <c r="FDE177" s="2"/>
      <c r="FDF177" s="2"/>
      <c r="FDG177" s="2"/>
      <c r="FDH177" s="2"/>
      <c r="FDI177" s="2"/>
      <c r="FDJ177" s="2"/>
      <c r="FDK177" s="2"/>
      <c r="FDL177" s="2"/>
      <c r="FDM177" s="2"/>
      <c r="FDN177" s="2"/>
      <c r="FDO177" s="2"/>
      <c r="FDP177" s="2"/>
      <c r="FDQ177" s="2"/>
      <c r="FDR177" s="2"/>
      <c r="FDS177" s="2"/>
      <c r="FDT177" s="2"/>
      <c r="FDU177" s="2"/>
      <c r="FDV177" s="2"/>
      <c r="FDW177" s="2"/>
      <c r="FDX177" s="2"/>
      <c r="FDY177" s="2"/>
      <c r="FDZ177" s="2"/>
      <c r="FEA177" s="2"/>
      <c r="FEB177" s="2"/>
      <c r="FEC177" s="2"/>
      <c r="FED177" s="2"/>
      <c r="FEE177" s="2"/>
      <c r="FEF177" s="2"/>
      <c r="FEG177" s="2"/>
      <c r="FEH177" s="2"/>
      <c r="FEI177" s="2"/>
      <c r="FEJ177" s="2"/>
      <c r="FEK177" s="2"/>
      <c r="FEL177" s="2"/>
      <c r="FEM177" s="2"/>
      <c r="FEN177" s="2"/>
      <c r="FEO177" s="2"/>
      <c r="FEP177" s="2"/>
      <c r="FEQ177" s="2"/>
      <c r="FER177" s="2"/>
      <c r="FES177" s="2"/>
      <c r="FET177" s="2"/>
      <c r="FEU177" s="2"/>
      <c r="FEV177" s="2"/>
      <c r="FEW177" s="2"/>
      <c r="FEX177" s="2"/>
      <c r="FEY177" s="2"/>
      <c r="FEZ177" s="2"/>
      <c r="FFA177" s="2"/>
      <c r="FFB177" s="2"/>
      <c r="FFC177" s="2"/>
      <c r="FFD177" s="2"/>
      <c r="FFE177" s="2"/>
      <c r="FFF177" s="2"/>
      <c r="FFG177" s="2"/>
      <c r="FFH177" s="2"/>
      <c r="FFI177" s="2"/>
      <c r="FFJ177" s="2"/>
      <c r="FFK177" s="2"/>
      <c r="FFL177" s="2"/>
      <c r="FFM177" s="2"/>
      <c r="FFN177" s="2"/>
      <c r="FFO177" s="2"/>
      <c r="FFP177" s="2"/>
      <c r="FFQ177" s="2"/>
      <c r="FFR177" s="2"/>
      <c r="FFS177" s="2"/>
      <c r="FFT177" s="2"/>
      <c r="FFU177" s="2"/>
      <c r="FFV177" s="2"/>
      <c r="FFW177" s="2"/>
      <c r="FFX177" s="2"/>
      <c r="FFY177" s="2"/>
      <c r="FFZ177" s="2"/>
      <c r="FGA177" s="2"/>
      <c r="FGB177" s="2"/>
      <c r="FGC177" s="2"/>
      <c r="FGD177" s="2"/>
      <c r="FGE177" s="2"/>
      <c r="FGF177" s="2"/>
      <c r="FGG177" s="2"/>
      <c r="FGH177" s="2"/>
      <c r="FGI177" s="2"/>
      <c r="FGJ177" s="2"/>
      <c r="FGK177" s="2"/>
      <c r="FGL177" s="2"/>
      <c r="FGM177" s="2"/>
      <c r="FGN177" s="2"/>
      <c r="FGO177" s="2"/>
      <c r="FGP177" s="2"/>
      <c r="FGQ177" s="2"/>
      <c r="FGR177" s="2"/>
      <c r="FGS177" s="2"/>
      <c r="FGT177" s="2"/>
      <c r="FGU177" s="2"/>
      <c r="FGV177" s="2"/>
      <c r="FGW177" s="2"/>
      <c r="FGX177" s="2"/>
      <c r="FGY177" s="2"/>
      <c r="FGZ177" s="2"/>
      <c r="FHA177" s="2"/>
      <c r="FHB177" s="2"/>
      <c r="FHC177" s="2"/>
      <c r="FHD177" s="2"/>
      <c r="FHE177" s="2"/>
      <c r="FHF177" s="2"/>
      <c r="FHG177" s="2"/>
      <c r="FHH177" s="2"/>
      <c r="FHI177" s="2"/>
      <c r="FHJ177" s="2"/>
      <c r="FHK177" s="2"/>
      <c r="FHL177" s="2"/>
      <c r="FHM177" s="2"/>
      <c r="FHN177" s="2"/>
      <c r="FHO177" s="2"/>
      <c r="FHP177" s="2"/>
      <c r="FHQ177" s="2"/>
      <c r="FHR177" s="2"/>
      <c r="FHS177" s="2"/>
      <c r="FHT177" s="2"/>
      <c r="FHU177" s="2"/>
      <c r="FHV177" s="2"/>
      <c r="FHW177" s="2"/>
      <c r="FHX177" s="2"/>
      <c r="FHY177" s="2"/>
      <c r="FHZ177" s="2"/>
      <c r="FIA177" s="2"/>
      <c r="FIB177" s="2"/>
      <c r="FIC177" s="2"/>
      <c r="FID177" s="2"/>
      <c r="FIE177" s="2"/>
      <c r="FIF177" s="2"/>
      <c r="FIG177" s="2"/>
      <c r="FIH177" s="2"/>
      <c r="FII177" s="2"/>
      <c r="FIJ177" s="2"/>
      <c r="FIK177" s="2"/>
      <c r="FIL177" s="2"/>
      <c r="FIM177" s="2"/>
      <c r="FIN177" s="2"/>
      <c r="FIO177" s="2"/>
      <c r="FIP177" s="2"/>
      <c r="FIQ177" s="2"/>
      <c r="FIR177" s="2"/>
      <c r="FIS177" s="2"/>
      <c r="FIT177" s="2"/>
      <c r="FIU177" s="2"/>
      <c r="FIV177" s="2"/>
      <c r="FIW177" s="2"/>
      <c r="FIX177" s="2"/>
      <c r="FIY177" s="2"/>
      <c r="FIZ177" s="2"/>
      <c r="FJA177" s="2"/>
      <c r="FJB177" s="2"/>
      <c r="FJC177" s="2"/>
      <c r="FJD177" s="2"/>
      <c r="FJE177" s="2"/>
      <c r="FJF177" s="2"/>
      <c r="FJG177" s="2"/>
      <c r="FJH177" s="2"/>
      <c r="FJI177" s="2"/>
      <c r="FJJ177" s="2"/>
      <c r="FJK177" s="2"/>
      <c r="FJL177" s="2"/>
      <c r="FJM177" s="2"/>
      <c r="FJN177" s="2"/>
      <c r="FJO177" s="2"/>
      <c r="FJP177" s="2"/>
      <c r="FJQ177" s="2"/>
      <c r="FJR177" s="2"/>
      <c r="FJS177" s="2"/>
      <c r="FJT177" s="2"/>
      <c r="FJU177" s="2"/>
      <c r="FJV177" s="2"/>
      <c r="FJW177" s="2"/>
      <c r="FJX177" s="2"/>
      <c r="FJY177" s="2"/>
      <c r="FJZ177" s="2"/>
      <c r="FKA177" s="2"/>
      <c r="FKB177" s="2"/>
      <c r="FKC177" s="2"/>
      <c r="FKD177" s="2"/>
      <c r="FKE177" s="2"/>
      <c r="FKF177" s="2"/>
      <c r="FKG177" s="2"/>
      <c r="FKH177" s="2"/>
      <c r="FKI177" s="2"/>
      <c r="FKJ177" s="2"/>
      <c r="FKK177" s="2"/>
      <c r="FKL177" s="2"/>
      <c r="FKM177" s="2"/>
      <c r="FKN177" s="2"/>
      <c r="FKO177" s="2"/>
      <c r="FKP177" s="2"/>
      <c r="FKQ177" s="2"/>
      <c r="FKR177" s="2"/>
      <c r="FKS177" s="2"/>
      <c r="FKT177" s="2"/>
      <c r="FKU177" s="2"/>
      <c r="FKV177" s="2"/>
      <c r="FKW177" s="2"/>
      <c r="FKX177" s="2"/>
      <c r="FKY177" s="2"/>
      <c r="FKZ177" s="2"/>
      <c r="FLA177" s="2"/>
      <c r="FLB177" s="2"/>
      <c r="FLC177" s="2"/>
      <c r="FLD177" s="2"/>
      <c r="FLE177" s="2"/>
      <c r="FLF177" s="2"/>
      <c r="FLG177" s="2"/>
      <c r="FLH177" s="2"/>
      <c r="FLI177" s="2"/>
      <c r="FLJ177" s="2"/>
      <c r="FLK177" s="2"/>
      <c r="FLL177" s="2"/>
      <c r="FLM177" s="2"/>
      <c r="FLN177" s="2"/>
      <c r="FLO177" s="2"/>
      <c r="FLP177" s="2"/>
      <c r="FLQ177" s="2"/>
      <c r="FLR177" s="2"/>
      <c r="FLS177" s="2"/>
      <c r="FLT177" s="2"/>
      <c r="FLU177" s="2"/>
      <c r="FLV177" s="2"/>
      <c r="FLW177" s="2"/>
      <c r="FLX177" s="2"/>
      <c r="FLY177" s="2"/>
      <c r="FLZ177" s="2"/>
      <c r="FMA177" s="2"/>
      <c r="FMB177" s="2"/>
      <c r="FMC177" s="2"/>
      <c r="FMD177" s="2"/>
      <c r="FME177" s="2"/>
      <c r="FMF177" s="2"/>
      <c r="FMG177" s="2"/>
      <c r="FMH177" s="2"/>
      <c r="FMI177" s="2"/>
      <c r="FMJ177" s="2"/>
      <c r="FMK177" s="2"/>
      <c r="FML177" s="2"/>
      <c r="FMM177" s="2"/>
      <c r="FMN177" s="2"/>
      <c r="FMO177" s="2"/>
      <c r="FMP177" s="2"/>
      <c r="FMQ177" s="2"/>
      <c r="FMR177" s="2"/>
      <c r="FMS177" s="2"/>
      <c r="FMT177" s="2"/>
      <c r="FMU177" s="2"/>
      <c r="FMV177" s="2"/>
      <c r="FMW177" s="2"/>
      <c r="FMX177" s="2"/>
      <c r="FMY177" s="2"/>
      <c r="FMZ177" s="2"/>
      <c r="FNA177" s="2"/>
      <c r="FNB177" s="2"/>
      <c r="FNC177" s="2"/>
      <c r="FND177" s="2"/>
      <c r="FNE177" s="2"/>
      <c r="FNF177" s="2"/>
      <c r="FNG177" s="2"/>
      <c r="FNH177" s="2"/>
      <c r="FNI177" s="2"/>
      <c r="FNJ177" s="2"/>
      <c r="FNK177" s="2"/>
      <c r="FNL177" s="2"/>
      <c r="FNM177" s="2"/>
      <c r="FNN177" s="2"/>
      <c r="FNO177" s="2"/>
      <c r="FNP177" s="2"/>
      <c r="FNQ177" s="2"/>
      <c r="FNR177" s="2"/>
      <c r="FNS177" s="2"/>
      <c r="FNT177" s="2"/>
      <c r="FNU177" s="2"/>
      <c r="FNV177" s="2"/>
      <c r="FNW177" s="2"/>
      <c r="FNX177" s="2"/>
      <c r="FNY177" s="2"/>
      <c r="FNZ177" s="2"/>
      <c r="FOA177" s="2"/>
      <c r="FOB177" s="2"/>
      <c r="FOC177" s="2"/>
      <c r="FOD177" s="2"/>
      <c r="FOE177" s="2"/>
      <c r="FOF177" s="2"/>
      <c r="FOG177" s="2"/>
      <c r="FOH177" s="2"/>
      <c r="FOI177" s="2"/>
      <c r="FOJ177" s="2"/>
      <c r="FOK177" s="2"/>
      <c r="FOL177" s="2"/>
      <c r="FOM177" s="2"/>
      <c r="FON177" s="2"/>
      <c r="FOO177" s="2"/>
      <c r="FOP177" s="2"/>
      <c r="FOQ177" s="2"/>
      <c r="FOR177" s="2"/>
      <c r="FOS177" s="2"/>
      <c r="FOT177" s="2"/>
      <c r="FOU177" s="2"/>
      <c r="FOV177" s="2"/>
      <c r="FOW177" s="2"/>
      <c r="FOX177" s="2"/>
      <c r="FOY177" s="2"/>
      <c r="FOZ177" s="2"/>
      <c r="FPA177" s="2"/>
      <c r="FPB177" s="2"/>
      <c r="FPC177" s="2"/>
      <c r="FPD177" s="2"/>
      <c r="FPE177" s="2"/>
      <c r="FPF177" s="2"/>
      <c r="FPG177" s="2"/>
      <c r="FPH177" s="2"/>
      <c r="FPI177" s="2"/>
      <c r="FPJ177" s="2"/>
      <c r="FPK177" s="2"/>
      <c r="FPL177" s="2"/>
      <c r="FPM177" s="2"/>
      <c r="FPN177" s="2"/>
      <c r="FPO177" s="2"/>
      <c r="FPP177" s="2"/>
      <c r="FPQ177" s="2"/>
      <c r="FPR177" s="2"/>
      <c r="FPS177" s="2"/>
      <c r="FPT177" s="2"/>
      <c r="FPU177" s="2"/>
      <c r="FPV177" s="2"/>
      <c r="FPW177" s="2"/>
      <c r="FPX177" s="2"/>
      <c r="FPY177" s="2"/>
      <c r="FPZ177" s="2"/>
      <c r="FQA177" s="2"/>
      <c r="FQB177" s="2"/>
      <c r="FQC177" s="2"/>
      <c r="FQD177" s="2"/>
      <c r="FQE177" s="2"/>
      <c r="FQF177" s="2"/>
      <c r="FQG177" s="2"/>
      <c r="FQH177" s="2"/>
      <c r="FQI177" s="2"/>
      <c r="FQJ177" s="2"/>
      <c r="FQK177" s="2"/>
      <c r="FQL177" s="2"/>
      <c r="FQM177" s="2"/>
      <c r="FQN177" s="2"/>
      <c r="FQO177" s="2"/>
      <c r="FQP177" s="2"/>
      <c r="FQQ177" s="2"/>
      <c r="FQR177" s="2"/>
      <c r="FQS177" s="2"/>
      <c r="FQT177" s="2"/>
      <c r="FQU177" s="2"/>
      <c r="FQV177" s="2"/>
      <c r="FQW177" s="2"/>
      <c r="FQX177" s="2"/>
      <c r="FQY177" s="2"/>
      <c r="FQZ177" s="2"/>
      <c r="FRA177" s="2"/>
      <c r="FRB177" s="2"/>
      <c r="FRC177" s="2"/>
      <c r="FRD177" s="2"/>
      <c r="FRE177" s="2"/>
      <c r="FRF177" s="2"/>
      <c r="FRG177" s="2"/>
      <c r="FRH177" s="2"/>
      <c r="FRI177" s="2"/>
      <c r="FRJ177" s="2"/>
      <c r="FRK177" s="2"/>
      <c r="FRL177" s="2"/>
      <c r="FRM177" s="2"/>
      <c r="FRN177" s="2"/>
      <c r="FRO177" s="2"/>
      <c r="FRP177" s="2"/>
      <c r="FRQ177" s="2"/>
      <c r="FRR177" s="2"/>
      <c r="FRS177" s="2"/>
      <c r="FRT177" s="2"/>
      <c r="FRU177" s="2"/>
      <c r="FRV177" s="2"/>
      <c r="FRW177" s="2"/>
      <c r="FRX177" s="2"/>
      <c r="FRY177" s="2"/>
      <c r="FRZ177" s="2"/>
      <c r="FSA177" s="2"/>
      <c r="FSB177" s="2"/>
      <c r="FSC177" s="2"/>
      <c r="FSD177" s="2"/>
      <c r="FSE177" s="2"/>
      <c r="FSF177" s="2"/>
      <c r="FSG177" s="2"/>
      <c r="FSH177" s="2"/>
      <c r="FSI177" s="2"/>
      <c r="FSJ177" s="2"/>
      <c r="FSK177" s="2"/>
      <c r="FSL177" s="2"/>
      <c r="FSM177" s="2"/>
      <c r="FSN177" s="2"/>
      <c r="FSO177" s="2"/>
      <c r="FSP177" s="2"/>
      <c r="FSQ177" s="2"/>
      <c r="FSR177" s="2"/>
      <c r="FSS177" s="2"/>
      <c r="FST177" s="2"/>
      <c r="FSU177" s="2"/>
      <c r="FSV177" s="2"/>
      <c r="FSW177" s="2"/>
      <c r="FSX177" s="2"/>
      <c r="FSY177" s="2"/>
      <c r="FSZ177" s="2"/>
      <c r="FTA177" s="2"/>
      <c r="FTB177" s="2"/>
      <c r="FTC177" s="2"/>
      <c r="FTD177" s="2"/>
      <c r="FTE177" s="2"/>
      <c r="FTF177" s="2"/>
      <c r="FTG177" s="2"/>
      <c r="FTH177" s="2"/>
      <c r="FTI177" s="2"/>
      <c r="FTJ177" s="2"/>
      <c r="FTK177" s="2"/>
      <c r="FTL177" s="2"/>
      <c r="FTM177" s="2"/>
      <c r="FTN177" s="2"/>
      <c r="FTO177" s="2"/>
      <c r="FTP177" s="2"/>
      <c r="FTQ177" s="2"/>
      <c r="FTR177" s="2"/>
      <c r="FTS177" s="2"/>
      <c r="FTT177" s="2"/>
      <c r="FTU177" s="2"/>
      <c r="FTV177" s="2"/>
      <c r="FTW177" s="2"/>
      <c r="FTX177" s="2"/>
      <c r="FTY177" s="2"/>
      <c r="FTZ177" s="2"/>
      <c r="FUA177" s="2"/>
      <c r="FUB177" s="2"/>
      <c r="FUC177" s="2"/>
      <c r="FUD177" s="2"/>
      <c r="FUE177" s="2"/>
      <c r="FUF177" s="2"/>
      <c r="FUG177" s="2"/>
      <c r="FUH177" s="2"/>
      <c r="FUI177" s="2"/>
      <c r="FUJ177" s="2"/>
      <c r="FUK177" s="2"/>
      <c r="FUL177" s="2"/>
      <c r="FUM177" s="2"/>
      <c r="FUN177" s="2"/>
      <c r="FUO177" s="2"/>
      <c r="FUP177" s="2"/>
      <c r="FUQ177" s="2"/>
      <c r="FUR177" s="2"/>
      <c r="FUS177" s="2"/>
      <c r="FUT177" s="2"/>
      <c r="FUU177" s="2"/>
      <c r="FUV177" s="2"/>
      <c r="FUW177" s="2"/>
      <c r="FUX177" s="2"/>
      <c r="FUY177" s="2"/>
      <c r="FUZ177" s="2"/>
      <c r="FVA177" s="2"/>
      <c r="FVB177" s="2"/>
      <c r="FVC177" s="2"/>
      <c r="FVD177" s="2"/>
      <c r="FVE177" s="2"/>
      <c r="FVF177" s="2"/>
      <c r="FVG177" s="2"/>
      <c r="FVH177" s="2"/>
      <c r="FVI177" s="2"/>
      <c r="FVJ177" s="2"/>
      <c r="FVK177" s="2"/>
      <c r="FVL177" s="2"/>
      <c r="FVM177" s="2"/>
      <c r="FVN177" s="2"/>
      <c r="FVO177" s="2"/>
      <c r="FVP177" s="2"/>
      <c r="FVQ177" s="2"/>
      <c r="FVR177" s="2"/>
      <c r="FVS177" s="2"/>
      <c r="FVT177" s="2"/>
      <c r="FVU177" s="2"/>
      <c r="FVV177" s="2"/>
      <c r="FVW177" s="2"/>
      <c r="FVX177" s="2"/>
      <c r="FVY177" s="2"/>
      <c r="FVZ177" s="2"/>
      <c r="FWA177" s="2"/>
      <c r="FWB177" s="2"/>
      <c r="FWC177" s="2"/>
      <c r="FWD177" s="2"/>
      <c r="FWE177" s="2"/>
      <c r="FWF177" s="2"/>
      <c r="FWG177" s="2"/>
      <c r="FWH177" s="2"/>
      <c r="FWI177" s="2"/>
      <c r="FWJ177" s="2"/>
      <c r="FWK177" s="2"/>
      <c r="FWL177" s="2"/>
      <c r="FWM177" s="2"/>
      <c r="FWN177" s="2"/>
      <c r="FWO177" s="2"/>
      <c r="FWP177" s="2"/>
      <c r="FWQ177" s="2"/>
      <c r="FWR177" s="2"/>
      <c r="FWS177" s="2"/>
      <c r="FWT177" s="2"/>
      <c r="FWU177" s="2"/>
      <c r="FWV177" s="2"/>
      <c r="FWW177" s="2"/>
      <c r="FWX177" s="2"/>
      <c r="FWY177" s="2"/>
      <c r="FWZ177" s="2"/>
      <c r="FXA177" s="2"/>
      <c r="FXB177" s="2"/>
      <c r="FXC177" s="2"/>
      <c r="FXD177" s="2"/>
      <c r="FXE177" s="2"/>
      <c r="FXF177" s="2"/>
      <c r="FXG177" s="2"/>
      <c r="FXH177" s="2"/>
      <c r="FXI177" s="2"/>
      <c r="FXJ177" s="2"/>
      <c r="FXK177" s="2"/>
      <c r="FXL177" s="2"/>
      <c r="FXM177" s="2"/>
      <c r="FXN177" s="2"/>
      <c r="FXO177" s="2"/>
      <c r="FXP177" s="2"/>
      <c r="FXQ177" s="2"/>
      <c r="FXR177" s="2"/>
      <c r="FXS177" s="2"/>
      <c r="FXT177" s="2"/>
      <c r="FXU177" s="2"/>
      <c r="FXV177" s="2"/>
      <c r="FXW177" s="2"/>
      <c r="FXX177" s="2"/>
      <c r="FXY177" s="2"/>
      <c r="FXZ177" s="2"/>
      <c r="FYA177" s="2"/>
      <c r="FYB177" s="2"/>
      <c r="FYC177" s="2"/>
      <c r="FYD177" s="2"/>
      <c r="FYE177" s="2"/>
      <c r="FYF177" s="2"/>
      <c r="FYG177" s="2"/>
      <c r="FYH177" s="2"/>
      <c r="FYI177" s="2"/>
      <c r="FYJ177" s="2"/>
      <c r="FYK177" s="2"/>
      <c r="FYL177" s="2"/>
      <c r="FYM177" s="2"/>
      <c r="FYN177" s="2"/>
      <c r="FYO177" s="2"/>
      <c r="FYP177" s="2"/>
      <c r="FYQ177" s="2"/>
      <c r="FYR177" s="2"/>
      <c r="FYS177" s="2"/>
      <c r="FYT177" s="2"/>
      <c r="FYU177" s="2"/>
      <c r="FYV177" s="2"/>
      <c r="FYW177" s="2"/>
      <c r="FYX177" s="2"/>
      <c r="FYY177" s="2"/>
      <c r="FYZ177" s="2"/>
      <c r="FZA177" s="2"/>
      <c r="FZB177" s="2"/>
      <c r="FZC177" s="2"/>
      <c r="FZD177" s="2"/>
      <c r="FZE177" s="2"/>
      <c r="FZF177" s="2"/>
      <c r="FZG177" s="2"/>
      <c r="FZH177" s="2"/>
      <c r="FZI177" s="2"/>
      <c r="FZJ177" s="2"/>
      <c r="FZK177" s="2"/>
      <c r="FZL177" s="2"/>
      <c r="FZM177" s="2"/>
      <c r="FZN177" s="2"/>
      <c r="FZO177" s="2"/>
      <c r="FZP177" s="2"/>
      <c r="FZQ177" s="2"/>
      <c r="FZR177" s="2"/>
      <c r="FZS177" s="2"/>
      <c r="FZT177" s="2"/>
      <c r="FZU177" s="2"/>
      <c r="FZV177" s="2"/>
      <c r="FZW177" s="2"/>
      <c r="FZX177" s="2"/>
      <c r="FZY177" s="2"/>
      <c r="FZZ177" s="2"/>
      <c r="GAA177" s="2"/>
      <c r="GAB177" s="2"/>
      <c r="GAC177" s="2"/>
      <c r="GAD177" s="2"/>
      <c r="GAE177" s="2"/>
      <c r="GAF177" s="2"/>
      <c r="GAG177" s="2"/>
      <c r="GAH177" s="2"/>
      <c r="GAI177" s="2"/>
      <c r="GAJ177" s="2"/>
      <c r="GAK177" s="2"/>
      <c r="GAL177" s="2"/>
      <c r="GAM177" s="2"/>
      <c r="GAN177" s="2"/>
      <c r="GAO177" s="2"/>
      <c r="GAP177" s="2"/>
      <c r="GAQ177" s="2"/>
      <c r="GAR177" s="2"/>
      <c r="GAS177" s="2"/>
      <c r="GAT177" s="2"/>
      <c r="GAU177" s="2"/>
      <c r="GAV177" s="2"/>
      <c r="GAW177" s="2"/>
      <c r="GAX177" s="2"/>
      <c r="GAY177" s="2"/>
      <c r="GAZ177" s="2"/>
      <c r="GBA177" s="2"/>
      <c r="GBB177" s="2"/>
      <c r="GBC177" s="2"/>
      <c r="GBD177" s="2"/>
      <c r="GBE177" s="2"/>
      <c r="GBF177" s="2"/>
      <c r="GBG177" s="2"/>
      <c r="GBH177" s="2"/>
      <c r="GBI177" s="2"/>
      <c r="GBJ177" s="2"/>
      <c r="GBK177" s="2"/>
      <c r="GBL177" s="2"/>
      <c r="GBM177" s="2"/>
      <c r="GBN177" s="2"/>
      <c r="GBO177" s="2"/>
      <c r="GBP177" s="2"/>
      <c r="GBQ177" s="2"/>
      <c r="GBR177" s="2"/>
      <c r="GBS177" s="2"/>
      <c r="GBT177" s="2"/>
      <c r="GBU177" s="2"/>
      <c r="GBV177" s="2"/>
      <c r="GBW177" s="2"/>
      <c r="GBX177" s="2"/>
      <c r="GBY177" s="2"/>
      <c r="GBZ177" s="2"/>
      <c r="GCA177" s="2"/>
      <c r="GCB177" s="2"/>
      <c r="GCC177" s="2"/>
      <c r="GCD177" s="2"/>
      <c r="GCE177" s="2"/>
      <c r="GCF177" s="2"/>
      <c r="GCG177" s="2"/>
      <c r="GCH177" s="2"/>
      <c r="GCI177" s="2"/>
      <c r="GCJ177" s="2"/>
      <c r="GCK177" s="2"/>
      <c r="GCL177" s="2"/>
      <c r="GCM177" s="2"/>
      <c r="GCN177" s="2"/>
      <c r="GCO177" s="2"/>
      <c r="GCP177" s="2"/>
      <c r="GCQ177" s="2"/>
      <c r="GCR177" s="2"/>
      <c r="GCS177" s="2"/>
      <c r="GCT177" s="2"/>
      <c r="GCU177" s="2"/>
      <c r="GCV177" s="2"/>
      <c r="GCW177" s="2"/>
      <c r="GCX177" s="2"/>
      <c r="GCY177" s="2"/>
      <c r="GCZ177" s="2"/>
      <c r="GDA177" s="2"/>
      <c r="GDB177" s="2"/>
      <c r="GDC177" s="2"/>
      <c r="GDD177" s="2"/>
      <c r="GDE177" s="2"/>
      <c r="GDF177" s="2"/>
      <c r="GDG177" s="2"/>
      <c r="GDH177" s="2"/>
      <c r="GDI177" s="2"/>
      <c r="GDJ177" s="2"/>
      <c r="GDK177" s="2"/>
      <c r="GDL177" s="2"/>
      <c r="GDM177" s="2"/>
      <c r="GDN177" s="2"/>
      <c r="GDO177" s="2"/>
      <c r="GDP177" s="2"/>
      <c r="GDQ177" s="2"/>
      <c r="GDR177" s="2"/>
      <c r="GDS177" s="2"/>
      <c r="GDT177" s="2"/>
      <c r="GDU177" s="2"/>
      <c r="GDV177" s="2"/>
      <c r="GDW177" s="2"/>
      <c r="GDX177" s="2"/>
      <c r="GDY177" s="2"/>
      <c r="GDZ177" s="2"/>
      <c r="GEA177" s="2"/>
      <c r="GEB177" s="2"/>
      <c r="GEC177" s="2"/>
      <c r="GED177" s="2"/>
      <c r="GEE177" s="2"/>
      <c r="GEF177" s="2"/>
      <c r="GEG177" s="2"/>
      <c r="GEH177" s="2"/>
      <c r="GEI177" s="2"/>
      <c r="GEJ177" s="2"/>
      <c r="GEK177" s="2"/>
      <c r="GEL177" s="2"/>
      <c r="GEM177" s="2"/>
      <c r="GEN177" s="2"/>
      <c r="GEO177" s="2"/>
      <c r="GEP177" s="2"/>
      <c r="GEQ177" s="2"/>
      <c r="GER177" s="2"/>
      <c r="GES177" s="2"/>
      <c r="GET177" s="2"/>
      <c r="GEU177" s="2"/>
      <c r="GEV177" s="2"/>
      <c r="GEW177" s="2"/>
      <c r="GEX177" s="2"/>
      <c r="GEY177" s="2"/>
      <c r="GEZ177" s="2"/>
      <c r="GFA177" s="2"/>
      <c r="GFB177" s="2"/>
      <c r="GFC177" s="2"/>
      <c r="GFD177" s="2"/>
      <c r="GFE177" s="2"/>
      <c r="GFF177" s="2"/>
      <c r="GFG177" s="2"/>
      <c r="GFH177" s="2"/>
      <c r="GFI177" s="2"/>
      <c r="GFJ177" s="2"/>
      <c r="GFK177" s="2"/>
      <c r="GFL177" s="2"/>
      <c r="GFM177" s="2"/>
      <c r="GFN177" s="2"/>
      <c r="GFO177" s="2"/>
      <c r="GFP177" s="2"/>
      <c r="GFQ177" s="2"/>
      <c r="GFR177" s="2"/>
      <c r="GFS177" s="2"/>
      <c r="GFT177" s="2"/>
      <c r="GFU177" s="2"/>
      <c r="GFV177" s="2"/>
      <c r="GFW177" s="2"/>
      <c r="GFX177" s="2"/>
      <c r="GFY177" s="2"/>
      <c r="GFZ177" s="2"/>
      <c r="GGA177" s="2"/>
      <c r="GGB177" s="2"/>
      <c r="GGC177" s="2"/>
      <c r="GGD177" s="2"/>
      <c r="GGE177" s="2"/>
      <c r="GGF177" s="2"/>
      <c r="GGG177" s="2"/>
      <c r="GGH177" s="2"/>
      <c r="GGI177" s="2"/>
      <c r="GGJ177" s="2"/>
      <c r="GGK177" s="2"/>
      <c r="GGL177" s="2"/>
      <c r="GGM177" s="2"/>
      <c r="GGN177" s="2"/>
      <c r="GGO177" s="2"/>
      <c r="GGP177" s="2"/>
      <c r="GGQ177" s="2"/>
      <c r="GGR177" s="2"/>
      <c r="GGS177" s="2"/>
      <c r="GGT177" s="2"/>
      <c r="GGU177" s="2"/>
      <c r="GGV177" s="2"/>
      <c r="GGW177" s="2"/>
      <c r="GGX177" s="2"/>
      <c r="GGY177" s="2"/>
      <c r="GGZ177" s="2"/>
      <c r="GHA177" s="2"/>
      <c r="GHB177" s="2"/>
      <c r="GHC177" s="2"/>
      <c r="GHD177" s="2"/>
      <c r="GHE177" s="2"/>
      <c r="GHF177" s="2"/>
      <c r="GHG177" s="2"/>
      <c r="GHH177" s="2"/>
      <c r="GHI177" s="2"/>
      <c r="GHJ177" s="2"/>
      <c r="GHK177" s="2"/>
      <c r="GHL177" s="2"/>
      <c r="GHM177" s="2"/>
      <c r="GHN177" s="2"/>
      <c r="GHO177" s="2"/>
      <c r="GHP177" s="2"/>
      <c r="GHQ177" s="2"/>
      <c r="GHR177" s="2"/>
      <c r="GHS177" s="2"/>
      <c r="GHT177" s="2"/>
      <c r="GHU177" s="2"/>
      <c r="GHV177" s="2"/>
      <c r="GHW177" s="2"/>
      <c r="GHX177" s="2"/>
      <c r="GHY177" s="2"/>
      <c r="GHZ177" s="2"/>
      <c r="GIA177" s="2"/>
      <c r="GIB177" s="2"/>
      <c r="GIC177" s="2"/>
      <c r="GID177" s="2"/>
      <c r="GIE177" s="2"/>
      <c r="GIF177" s="2"/>
      <c r="GIG177" s="2"/>
      <c r="GIH177" s="2"/>
      <c r="GII177" s="2"/>
      <c r="GIJ177" s="2"/>
      <c r="GIK177" s="2"/>
      <c r="GIL177" s="2"/>
      <c r="GIM177" s="2"/>
      <c r="GIN177" s="2"/>
      <c r="GIO177" s="2"/>
      <c r="GIP177" s="2"/>
      <c r="GIQ177" s="2"/>
      <c r="GIR177" s="2"/>
      <c r="GIS177" s="2"/>
      <c r="GIT177" s="2"/>
      <c r="GIU177" s="2"/>
      <c r="GIV177" s="2"/>
      <c r="GIW177" s="2"/>
      <c r="GIX177" s="2"/>
      <c r="GIY177" s="2"/>
      <c r="GIZ177" s="2"/>
      <c r="GJA177" s="2"/>
      <c r="GJB177" s="2"/>
      <c r="GJC177" s="2"/>
      <c r="GJD177" s="2"/>
      <c r="GJE177" s="2"/>
      <c r="GJF177" s="2"/>
      <c r="GJG177" s="2"/>
      <c r="GJH177" s="2"/>
      <c r="GJI177" s="2"/>
      <c r="GJJ177" s="2"/>
      <c r="GJK177" s="2"/>
      <c r="GJL177" s="2"/>
      <c r="GJM177" s="2"/>
      <c r="GJN177" s="2"/>
      <c r="GJO177" s="2"/>
      <c r="GJP177" s="2"/>
      <c r="GJQ177" s="2"/>
      <c r="GJR177" s="2"/>
      <c r="GJS177" s="2"/>
      <c r="GJT177" s="2"/>
      <c r="GJU177" s="2"/>
      <c r="GJV177" s="2"/>
      <c r="GJW177" s="2"/>
      <c r="GJX177" s="2"/>
      <c r="GJY177" s="2"/>
      <c r="GJZ177" s="2"/>
      <c r="GKA177" s="2"/>
      <c r="GKB177" s="2"/>
      <c r="GKC177" s="2"/>
      <c r="GKD177" s="2"/>
      <c r="GKE177" s="2"/>
      <c r="GKF177" s="2"/>
      <c r="GKG177" s="2"/>
      <c r="GKH177" s="2"/>
      <c r="GKI177" s="2"/>
      <c r="GKJ177" s="2"/>
      <c r="GKK177" s="2"/>
      <c r="GKL177" s="2"/>
      <c r="GKM177" s="2"/>
      <c r="GKN177" s="2"/>
      <c r="GKO177" s="2"/>
      <c r="GKP177" s="2"/>
      <c r="GKQ177" s="2"/>
      <c r="GKR177" s="2"/>
      <c r="GKS177" s="2"/>
      <c r="GKT177" s="2"/>
      <c r="GKU177" s="2"/>
      <c r="GKV177" s="2"/>
      <c r="GKW177" s="2"/>
      <c r="GKX177" s="2"/>
      <c r="GKY177" s="2"/>
      <c r="GKZ177" s="2"/>
      <c r="GLA177" s="2"/>
      <c r="GLB177" s="2"/>
      <c r="GLC177" s="2"/>
      <c r="GLD177" s="2"/>
      <c r="GLE177" s="2"/>
      <c r="GLF177" s="2"/>
      <c r="GLG177" s="2"/>
      <c r="GLH177" s="2"/>
      <c r="GLI177" s="2"/>
      <c r="GLJ177" s="2"/>
      <c r="GLK177" s="2"/>
      <c r="GLL177" s="2"/>
      <c r="GLM177" s="2"/>
      <c r="GLN177" s="2"/>
      <c r="GLO177" s="2"/>
      <c r="GLP177" s="2"/>
      <c r="GLQ177" s="2"/>
      <c r="GLR177" s="2"/>
      <c r="GLS177" s="2"/>
      <c r="GLT177" s="2"/>
      <c r="GLU177" s="2"/>
      <c r="GLV177" s="2"/>
      <c r="GLW177" s="2"/>
      <c r="GLX177" s="2"/>
      <c r="GLY177" s="2"/>
      <c r="GLZ177" s="2"/>
      <c r="GMA177" s="2"/>
      <c r="GMB177" s="2"/>
      <c r="GMC177" s="2"/>
      <c r="GMD177" s="2"/>
      <c r="GME177" s="2"/>
      <c r="GMF177" s="2"/>
      <c r="GMG177" s="2"/>
      <c r="GMH177" s="2"/>
      <c r="GMI177" s="2"/>
      <c r="GMJ177" s="2"/>
      <c r="GMK177" s="2"/>
      <c r="GML177" s="2"/>
      <c r="GMM177" s="2"/>
      <c r="GMN177" s="2"/>
      <c r="GMO177" s="2"/>
      <c r="GMP177" s="2"/>
      <c r="GMQ177" s="2"/>
      <c r="GMR177" s="2"/>
      <c r="GMS177" s="2"/>
      <c r="GMT177" s="2"/>
      <c r="GMU177" s="2"/>
      <c r="GMV177" s="2"/>
      <c r="GMW177" s="2"/>
      <c r="GMX177" s="2"/>
      <c r="GMY177" s="2"/>
      <c r="GMZ177" s="2"/>
      <c r="GNA177" s="2"/>
      <c r="GNB177" s="2"/>
      <c r="GNC177" s="2"/>
      <c r="GND177" s="2"/>
      <c r="GNE177" s="2"/>
      <c r="GNF177" s="2"/>
      <c r="GNG177" s="2"/>
      <c r="GNH177" s="2"/>
      <c r="GNI177" s="2"/>
      <c r="GNJ177" s="2"/>
      <c r="GNK177" s="2"/>
      <c r="GNL177" s="2"/>
      <c r="GNM177" s="2"/>
      <c r="GNN177" s="2"/>
      <c r="GNO177" s="2"/>
      <c r="GNP177" s="2"/>
      <c r="GNQ177" s="2"/>
      <c r="GNR177" s="2"/>
      <c r="GNS177" s="2"/>
      <c r="GNT177" s="2"/>
      <c r="GNU177" s="2"/>
      <c r="GNV177" s="2"/>
      <c r="GNW177" s="2"/>
      <c r="GNX177" s="2"/>
      <c r="GNY177" s="2"/>
      <c r="GNZ177" s="2"/>
      <c r="GOA177" s="2"/>
      <c r="GOB177" s="2"/>
      <c r="GOC177" s="2"/>
      <c r="GOD177" s="2"/>
      <c r="GOE177" s="2"/>
      <c r="GOF177" s="2"/>
      <c r="GOG177" s="2"/>
      <c r="GOH177" s="2"/>
      <c r="GOI177" s="2"/>
      <c r="GOJ177" s="2"/>
      <c r="GOK177" s="2"/>
      <c r="GOL177" s="2"/>
      <c r="GOM177" s="2"/>
      <c r="GON177" s="2"/>
      <c r="GOO177" s="2"/>
      <c r="GOP177" s="2"/>
      <c r="GOQ177" s="2"/>
      <c r="GOR177" s="2"/>
      <c r="GOS177" s="2"/>
      <c r="GOT177" s="2"/>
      <c r="GOU177" s="2"/>
      <c r="GOV177" s="2"/>
      <c r="GOW177" s="2"/>
      <c r="GOX177" s="2"/>
      <c r="GOY177" s="2"/>
      <c r="GOZ177" s="2"/>
      <c r="GPA177" s="2"/>
      <c r="GPB177" s="2"/>
      <c r="GPC177" s="2"/>
      <c r="GPD177" s="2"/>
      <c r="GPE177" s="2"/>
      <c r="GPF177" s="2"/>
      <c r="GPG177" s="2"/>
      <c r="GPH177" s="2"/>
      <c r="GPI177" s="2"/>
      <c r="GPJ177" s="2"/>
      <c r="GPK177" s="2"/>
      <c r="GPL177" s="2"/>
      <c r="GPM177" s="2"/>
      <c r="GPN177" s="2"/>
      <c r="GPO177" s="2"/>
      <c r="GPP177" s="2"/>
      <c r="GPQ177" s="2"/>
      <c r="GPR177" s="2"/>
      <c r="GPS177" s="2"/>
      <c r="GPT177" s="2"/>
      <c r="GPU177" s="2"/>
      <c r="GPV177" s="2"/>
      <c r="GPW177" s="2"/>
      <c r="GPX177" s="2"/>
      <c r="GPY177" s="2"/>
      <c r="GPZ177" s="2"/>
      <c r="GQA177" s="2"/>
      <c r="GQB177" s="2"/>
      <c r="GQC177" s="2"/>
      <c r="GQD177" s="2"/>
      <c r="GQE177" s="2"/>
      <c r="GQF177" s="2"/>
      <c r="GQG177" s="2"/>
      <c r="GQH177" s="2"/>
      <c r="GQI177" s="2"/>
      <c r="GQJ177" s="2"/>
      <c r="GQK177" s="2"/>
      <c r="GQL177" s="2"/>
      <c r="GQM177" s="2"/>
      <c r="GQN177" s="2"/>
      <c r="GQO177" s="2"/>
      <c r="GQP177" s="2"/>
      <c r="GQQ177" s="2"/>
      <c r="GQR177" s="2"/>
      <c r="GQS177" s="2"/>
      <c r="GQT177" s="2"/>
      <c r="GQU177" s="2"/>
      <c r="GQV177" s="2"/>
      <c r="GQW177" s="2"/>
      <c r="GQX177" s="2"/>
      <c r="GQY177" s="2"/>
      <c r="GQZ177" s="2"/>
      <c r="GRA177" s="2"/>
      <c r="GRB177" s="2"/>
      <c r="GRC177" s="2"/>
      <c r="GRD177" s="2"/>
      <c r="GRE177" s="2"/>
      <c r="GRF177" s="2"/>
      <c r="GRG177" s="2"/>
      <c r="GRH177" s="2"/>
      <c r="GRI177" s="2"/>
      <c r="GRJ177" s="2"/>
      <c r="GRK177" s="2"/>
      <c r="GRL177" s="2"/>
      <c r="GRM177" s="2"/>
      <c r="GRN177" s="2"/>
      <c r="GRO177" s="2"/>
      <c r="GRP177" s="2"/>
      <c r="GRQ177" s="2"/>
      <c r="GRR177" s="2"/>
      <c r="GRS177" s="2"/>
      <c r="GRT177" s="2"/>
      <c r="GRU177" s="2"/>
      <c r="GRV177" s="2"/>
      <c r="GRW177" s="2"/>
      <c r="GRX177" s="2"/>
      <c r="GRY177" s="2"/>
      <c r="GRZ177" s="2"/>
      <c r="GSA177" s="2"/>
      <c r="GSB177" s="2"/>
      <c r="GSC177" s="2"/>
      <c r="GSD177" s="2"/>
      <c r="GSE177" s="2"/>
      <c r="GSF177" s="2"/>
      <c r="GSG177" s="2"/>
      <c r="GSH177" s="2"/>
      <c r="GSI177" s="2"/>
      <c r="GSJ177" s="2"/>
      <c r="GSK177" s="2"/>
      <c r="GSL177" s="2"/>
      <c r="GSM177" s="2"/>
      <c r="GSN177" s="2"/>
      <c r="GSO177" s="2"/>
      <c r="GSP177" s="2"/>
      <c r="GSQ177" s="2"/>
      <c r="GSR177" s="2"/>
      <c r="GSS177" s="2"/>
      <c r="GST177" s="2"/>
      <c r="GSU177" s="2"/>
      <c r="GSV177" s="2"/>
      <c r="GSW177" s="2"/>
      <c r="GSX177" s="2"/>
      <c r="GSY177" s="2"/>
      <c r="GSZ177" s="2"/>
      <c r="GTA177" s="2"/>
      <c r="GTB177" s="2"/>
      <c r="GTC177" s="2"/>
      <c r="GTD177" s="2"/>
      <c r="GTE177" s="2"/>
      <c r="GTF177" s="2"/>
      <c r="GTG177" s="2"/>
      <c r="GTH177" s="2"/>
      <c r="GTI177" s="2"/>
      <c r="GTJ177" s="2"/>
      <c r="GTK177" s="2"/>
      <c r="GTL177" s="2"/>
      <c r="GTM177" s="2"/>
      <c r="GTN177" s="2"/>
      <c r="GTO177" s="2"/>
      <c r="GTP177" s="2"/>
      <c r="GTQ177" s="2"/>
      <c r="GTR177" s="2"/>
      <c r="GTS177" s="2"/>
      <c r="GTT177" s="2"/>
      <c r="GTU177" s="2"/>
      <c r="GTV177" s="2"/>
      <c r="GTW177" s="2"/>
      <c r="GTX177" s="2"/>
      <c r="GTY177" s="2"/>
      <c r="GTZ177" s="2"/>
      <c r="GUA177" s="2"/>
      <c r="GUB177" s="2"/>
      <c r="GUC177" s="2"/>
      <c r="GUD177" s="2"/>
      <c r="GUE177" s="2"/>
      <c r="GUF177" s="2"/>
      <c r="GUG177" s="2"/>
      <c r="GUH177" s="2"/>
      <c r="GUI177" s="2"/>
      <c r="GUJ177" s="2"/>
      <c r="GUK177" s="2"/>
      <c r="GUL177" s="2"/>
      <c r="GUM177" s="2"/>
      <c r="GUN177" s="2"/>
      <c r="GUO177" s="2"/>
      <c r="GUP177" s="2"/>
      <c r="GUQ177" s="2"/>
      <c r="GUR177" s="2"/>
      <c r="GUS177" s="2"/>
      <c r="GUT177" s="2"/>
      <c r="GUU177" s="2"/>
      <c r="GUV177" s="2"/>
      <c r="GUW177" s="2"/>
      <c r="GUX177" s="2"/>
      <c r="GUY177" s="2"/>
      <c r="GUZ177" s="2"/>
      <c r="GVA177" s="2"/>
      <c r="GVB177" s="2"/>
      <c r="GVC177" s="2"/>
      <c r="GVD177" s="2"/>
      <c r="GVE177" s="2"/>
      <c r="GVF177" s="2"/>
      <c r="GVG177" s="2"/>
      <c r="GVH177" s="2"/>
      <c r="GVI177" s="2"/>
      <c r="GVJ177" s="2"/>
      <c r="GVK177" s="2"/>
      <c r="GVL177" s="2"/>
      <c r="GVM177" s="2"/>
      <c r="GVN177" s="2"/>
      <c r="GVO177" s="2"/>
      <c r="GVP177" s="2"/>
      <c r="GVQ177" s="2"/>
      <c r="GVR177" s="2"/>
      <c r="GVS177" s="2"/>
      <c r="GVT177" s="2"/>
      <c r="GVU177" s="2"/>
      <c r="GVV177" s="2"/>
      <c r="GVW177" s="2"/>
      <c r="GVX177" s="2"/>
      <c r="GVY177" s="2"/>
      <c r="GVZ177" s="2"/>
      <c r="GWA177" s="2"/>
      <c r="GWB177" s="2"/>
      <c r="GWC177" s="2"/>
      <c r="GWD177" s="2"/>
      <c r="GWE177" s="2"/>
      <c r="GWF177" s="2"/>
      <c r="GWG177" s="2"/>
      <c r="GWH177" s="2"/>
      <c r="GWI177" s="2"/>
      <c r="GWJ177" s="2"/>
      <c r="GWK177" s="2"/>
      <c r="GWL177" s="2"/>
      <c r="GWM177" s="2"/>
      <c r="GWN177" s="2"/>
      <c r="GWO177" s="2"/>
      <c r="GWP177" s="2"/>
      <c r="GWQ177" s="2"/>
      <c r="GWR177" s="2"/>
      <c r="GWS177" s="2"/>
      <c r="GWT177" s="2"/>
      <c r="GWU177" s="2"/>
      <c r="GWV177" s="2"/>
      <c r="GWW177" s="2"/>
      <c r="GWX177" s="2"/>
      <c r="GWY177" s="2"/>
      <c r="GWZ177" s="2"/>
      <c r="GXA177" s="2"/>
      <c r="GXB177" s="2"/>
      <c r="GXC177" s="2"/>
      <c r="GXD177" s="2"/>
      <c r="GXE177" s="2"/>
      <c r="GXF177" s="2"/>
      <c r="GXG177" s="2"/>
      <c r="GXH177" s="2"/>
      <c r="GXI177" s="2"/>
      <c r="GXJ177" s="2"/>
      <c r="GXK177" s="2"/>
      <c r="GXL177" s="2"/>
      <c r="GXM177" s="2"/>
      <c r="GXN177" s="2"/>
      <c r="GXO177" s="2"/>
      <c r="GXP177" s="2"/>
      <c r="GXQ177" s="2"/>
      <c r="GXR177" s="2"/>
      <c r="GXS177" s="2"/>
      <c r="GXT177" s="2"/>
      <c r="GXU177" s="2"/>
      <c r="GXV177" s="2"/>
      <c r="GXW177" s="2"/>
      <c r="GXX177" s="2"/>
      <c r="GXY177" s="2"/>
      <c r="GXZ177" s="2"/>
      <c r="GYA177" s="2"/>
      <c r="GYB177" s="2"/>
      <c r="GYC177" s="2"/>
      <c r="GYD177" s="2"/>
      <c r="GYE177" s="2"/>
      <c r="GYF177" s="2"/>
      <c r="GYG177" s="2"/>
      <c r="GYH177" s="2"/>
      <c r="GYI177" s="2"/>
      <c r="GYJ177" s="2"/>
      <c r="GYK177" s="2"/>
      <c r="GYL177" s="2"/>
      <c r="GYM177" s="2"/>
      <c r="GYN177" s="2"/>
      <c r="GYO177" s="2"/>
      <c r="GYP177" s="2"/>
      <c r="GYQ177" s="2"/>
      <c r="GYR177" s="2"/>
      <c r="GYS177" s="2"/>
      <c r="GYT177" s="2"/>
      <c r="GYU177" s="2"/>
      <c r="GYV177" s="2"/>
      <c r="GYW177" s="2"/>
      <c r="GYX177" s="2"/>
      <c r="GYY177" s="2"/>
      <c r="GYZ177" s="2"/>
      <c r="GZA177" s="2"/>
      <c r="GZB177" s="2"/>
      <c r="GZC177" s="2"/>
      <c r="GZD177" s="2"/>
      <c r="GZE177" s="2"/>
      <c r="GZF177" s="2"/>
      <c r="GZG177" s="2"/>
      <c r="GZH177" s="2"/>
      <c r="GZI177" s="2"/>
      <c r="GZJ177" s="2"/>
      <c r="GZK177" s="2"/>
      <c r="GZL177" s="2"/>
      <c r="GZM177" s="2"/>
      <c r="GZN177" s="2"/>
      <c r="GZO177" s="2"/>
      <c r="GZP177" s="2"/>
      <c r="GZQ177" s="2"/>
      <c r="GZR177" s="2"/>
      <c r="GZS177" s="2"/>
      <c r="GZT177" s="2"/>
      <c r="GZU177" s="2"/>
      <c r="GZV177" s="2"/>
      <c r="GZW177" s="2"/>
      <c r="GZX177" s="2"/>
      <c r="GZY177" s="2"/>
      <c r="GZZ177" s="2"/>
      <c r="HAA177" s="2"/>
      <c r="HAB177" s="2"/>
      <c r="HAC177" s="2"/>
      <c r="HAD177" s="2"/>
      <c r="HAE177" s="2"/>
      <c r="HAF177" s="2"/>
      <c r="HAG177" s="2"/>
      <c r="HAH177" s="2"/>
      <c r="HAI177" s="2"/>
      <c r="HAJ177" s="2"/>
      <c r="HAK177" s="2"/>
      <c r="HAL177" s="2"/>
      <c r="HAM177" s="2"/>
      <c r="HAN177" s="2"/>
      <c r="HAO177" s="2"/>
      <c r="HAP177" s="2"/>
      <c r="HAQ177" s="2"/>
      <c r="HAR177" s="2"/>
      <c r="HAS177" s="2"/>
      <c r="HAT177" s="2"/>
      <c r="HAU177" s="2"/>
      <c r="HAV177" s="2"/>
      <c r="HAW177" s="2"/>
      <c r="HAX177" s="2"/>
      <c r="HAY177" s="2"/>
      <c r="HAZ177" s="2"/>
      <c r="HBA177" s="2"/>
      <c r="HBB177" s="2"/>
      <c r="HBC177" s="2"/>
      <c r="HBD177" s="2"/>
      <c r="HBE177" s="2"/>
      <c r="HBF177" s="2"/>
      <c r="HBG177" s="2"/>
      <c r="HBH177" s="2"/>
      <c r="HBI177" s="2"/>
      <c r="HBJ177" s="2"/>
      <c r="HBK177" s="2"/>
      <c r="HBL177" s="2"/>
      <c r="HBM177" s="2"/>
      <c r="HBN177" s="2"/>
      <c r="HBO177" s="2"/>
      <c r="HBP177" s="2"/>
      <c r="HBQ177" s="2"/>
      <c r="HBR177" s="2"/>
      <c r="HBS177" s="2"/>
      <c r="HBT177" s="2"/>
      <c r="HBU177" s="2"/>
      <c r="HBV177" s="2"/>
      <c r="HBW177" s="2"/>
      <c r="HBX177" s="2"/>
      <c r="HBY177" s="2"/>
      <c r="HBZ177" s="2"/>
      <c r="HCA177" s="2"/>
      <c r="HCB177" s="2"/>
      <c r="HCC177" s="2"/>
      <c r="HCD177" s="2"/>
      <c r="HCE177" s="2"/>
      <c r="HCF177" s="2"/>
      <c r="HCG177" s="2"/>
      <c r="HCH177" s="2"/>
      <c r="HCI177" s="2"/>
      <c r="HCJ177" s="2"/>
      <c r="HCK177" s="2"/>
      <c r="HCL177" s="2"/>
      <c r="HCM177" s="2"/>
      <c r="HCN177" s="2"/>
      <c r="HCO177" s="2"/>
      <c r="HCP177" s="2"/>
      <c r="HCQ177" s="2"/>
      <c r="HCR177" s="2"/>
      <c r="HCS177" s="2"/>
      <c r="HCT177" s="2"/>
      <c r="HCU177" s="2"/>
      <c r="HCV177" s="2"/>
      <c r="HCW177" s="2"/>
      <c r="HCX177" s="2"/>
      <c r="HCY177" s="2"/>
      <c r="HCZ177" s="2"/>
      <c r="HDA177" s="2"/>
      <c r="HDB177" s="2"/>
      <c r="HDC177" s="2"/>
      <c r="HDD177" s="2"/>
      <c r="HDE177" s="2"/>
      <c r="HDF177" s="2"/>
      <c r="HDG177" s="2"/>
      <c r="HDH177" s="2"/>
      <c r="HDI177" s="2"/>
      <c r="HDJ177" s="2"/>
      <c r="HDK177" s="2"/>
      <c r="HDL177" s="2"/>
      <c r="HDM177" s="2"/>
      <c r="HDN177" s="2"/>
      <c r="HDO177" s="2"/>
      <c r="HDP177" s="2"/>
      <c r="HDQ177" s="2"/>
      <c r="HDR177" s="2"/>
      <c r="HDS177" s="2"/>
      <c r="HDT177" s="2"/>
      <c r="HDU177" s="2"/>
      <c r="HDV177" s="2"/>
      <c r="HDW177" s="2"/>
      <c r="HDX177" s="2"/>
      <c r="HDY177" s="2"/>
      <c r="HDZ177" s="2"/>
      <c r="HEA177" s="2"/>
      <c r="HEB177" s="2"/>
      <c r="HEC177" s="2"/>
      <c r="HED177" s="2"/>
      <c r="HEE177" s="2"/>
      <c r="HEF177" s="2"/>
      <c r="HEG177" s="2"/>
      <c r="HEH177" s="2"/>
      <c r="HEI177" s="2"/>
      <c r="HEJ177" s="2"/>
      <c r="HEK177" s="2"/>
      <c r="HEL177" s="2"/>
      <c r="HEM177" s="2"/>
      <c r="HEN177" s="2"/>
      <c r="HEO177" s="2"/>
      <c r="HEP177" s="2"/>
      <c r="HEQ177" s="2"/>
      <c r="HER177" s="2"/>
      <c r="HES177" s="2"/>
      <c r="HET177" s="2"/>
      <c r="HEU177" s="2"/>
      <c r="HEV177" s="2"/>
      <c r="HEW177" s="2"/>
      <c r="HEX177" s="2"/>
      <c r="HEY177" s="2"/>
      <c r="HEZ177" s="2"/>
      <c r="HFA177" s="2"/>
      <c r="HFB177" s="2"/>
      <c r="HFC177" s="2"/>
      <c r="HFD177" s="2"/>
      <c r="HFE177" s="2"/>
      <c r="HFF177" s="2"/>
      <c r="HFG177" s="2"/>
      <c r="HFH177" s="2"/>
      <c r="HFI177" s="2"/>
      <c r="HFJ177" s="2"/>
      <c r="HFK177" s="2"/>
      <c r="HFL177" s="2"/>
      <c r="HFM177" s="2"/>
      <c r="HFN177" s="2"/>
      <c r="HFO177" s="2"/>
      <c r="HFP177" s="2"/>
      <c r="HFQ177" s="2"/>
      <c r="HFR177" s="2"/>
      <c r="HFS177" s="2"/>
      <c r="HFT177" s="2"/>
      <c r="HFU177" s="2"/>
      <c r="HFV177" s="2"/>
      <c r="HFW177" s="2"/>
      <c r="HFX177" s="2"/>
      <c r="HFY177" s="2"/>
      <c r="HFZ177" s="2"/>
      <c r="HGA177" s="2"/>
      <c r="HGB177" s="2"/>
      <c r="HGC177" s="2"/>
      <c r="HGD177" s="2"/>
      <c r="HGE177" s="2"/>
      <c r="HGF177" s="2"/>
      <c r="HGG177" s="2"/>
      <c r="HGH177" s="2"/>
      <c r="HGI177" s="2"/>
      <c r="HGJ177" s="2"/>
      <c r="HGK177" s="2"/>
      <c r="HGL177" s="2"/>
      <c r="HGM177" s="2"/>
      <c r="HGN177" s="2"/>
      <c r="HGO177" s="2"/>
      <c r="HGP177" s="2"/>
      <c r="HGQ177" s="2"/>
      <c r="HGR177" s="2"/>
      <c r="HGS177" s="2"/>
      <c r="HGT177" s="2"/>
      <c r="HGU177" s="2"/>
      <c r="HGV177" s="2"/>
      <c r="HGW177" s="2"/>
      <c r="HGX177" s="2"/>
      <c r="HGY177" s="2"/>
      <c r="HGZ177" s="2"/>
      <c r="HHA177" s="2"/>
      <c r="HHB177" s="2"/>
      <c r="HHC177" s="2"/>
      <c r="HHD177" s="2"/>
      <c r="HHE177" s="2"/>
      <c r="HHF177" s="2"/>
      <c r="HHG177" s="2"/>
      <c r="HHH177" s="2"/>
      <c r="HHI177" s="2"/>
      <c r="HHJ177" s="2"/>
      <c r="HHK177" s="2"/>
      <c r="HHL177" s="2"/>
      <c r="HHM177" s="2"/>
      <c r="HHN177" s="2"/>
      <c r="HHO177" s="2"/>
      <c r="HHP177" s="2"/>
      <c r="HHQ177" s="2"/>
      <c r="HHR177" s="2"/>
      <c r="HHS177" s="2"/>
      <c r="HHT177" s="2"/>
      <c r="HHU177" s="2"/>
      <c r="HHV177" s="2"/>
      <c r="HHW177" s="2"/>
      <c r="HHX177" s="2"/>
      <c r="HHY177" s="2"/>
      <c r="HHZ177" s="2"/>
      <c r="HIA177" s="2"/>
      <c r="HIB177" s="2"/>
      <c r="HIC177" s="2"/>
      <c r="HID177" s="2"/>
      <c r="HIE177" s="2"/>
      <c r="HIF177" s="2"/>
      <c r="HIG177" s="2"/>
      <c r="HIH177" s="2"/>
      <c r="HII177" s="2"/>
      <c r="HIJ177" s="2"/>
      <c r="HIK177" s="2"/>
      <c r="HIL177" s="2"/>
      <c r="HIM177" s="2"/>
      <c r="HIN177" s="2"/>
      <c r="HIO177" s="2"/>
      <c r="HIP177" s="2"/>
      <c r="HIQ177" s="2"/>
      <c r="HIR177" s="2"/>
      <c r="HIS177" s="2"/>
      <c r="HIT177" s="2"/>
      <c r="HIU177" s="2"/>
      <c r="HIV177" s="2"/>
      <c r="HIW177" s="2"/>
      <c r="HIX177" s="2"/>
      <c r="HIY177" s="2"/>
      <c r="HIZ177" s="2"/>
      <c r="HJA177" s="2"/>
      <c r="HJB177" s="2"/>
      <c r="HJC177" s="2"/>
      <c r="HJD177" s="2"/>
      <c r="HJE177" s="2"/>
      <c r="HJF177" s="2"/>
      <c r="HJG177" s="2"/>
      <c r="HJH177" s="2"/>
      <c r="HJI177" s="2"/>
      <c r="HJJ177" s="2"/>
      <c r="HJK177" s="2"/>
      <c r="HJL177" s="2"/>
      <c r="HJM177" s="2"/>
      <c r="HJN177" s="2"/>
      <c r="HJO177" s="2"/>
      <c r="HJP177" s="2"/>
      <c r="HJQ177" s="2"/>
      <c r="HJR177" s="2"/>
      <c r="HJS177" s="2"/>
      <c r="HJT177" s="2"/>
      <c r="HJU177" s="2"/>
      <c r="HJV177" s="2"/>
      <c r="HJW177" s="2"/>
      <c r="HJX177" s="2"/>
      <c r="HJY177" s="2"/>
      <c r="HJZ177" s="2"/>
      <c r="HKA177" s="2"/>
      <c r="HKB177" s="2"/>
      <c r="HKC177" s="2"/>
      <c r="HKD177" s="2"/>
      <c r="HKE177" s="2"/>
      <c r="HKF177" s="2"/>
      <c r="HKG177" s="2"/>
      <c r="HKH177" s="2"/>
      <c r="HKI177" s="2"/>
      <c r="HKJ177" s="2"/>
      <c r="HKK177" s="2"/>
      <c r="HKL177" s="2"/>
      <c r="HKM177" s="2"/>
      <c r="HKN177" s="2"/>
      <c r="HKO177" s="2"/>
      <c r="HKP177" s="2"/>
      <c r="HKQ177" s="2"/>
      <c r="HKR177" s="2"/>
      <c r="HKS177" s="2"/>
      <c r="HKT177" s="2"/>
      <c r="HKU177" s="2"/>
      <c r="HKV177" s="2"/>
      <c r="HKW177" s="2"/>
      <c r="HKX177" s="2"/>
      <c r="HKY177" s="2"/>
      <c r="HKZ177" s="2"/>
      <c r="HLA177" s="2"/>
      <c r="HLB177" s="2"/>
      <c r="HLC177" s="2"/>
      <c r="HLD177" s="2"/>
      <c r="HLE177" s="2"/>
      <c r="HLF177" s="2"/>
      <c r="HLG177" s="2"/>
      <c r="HLH177" s="2"/>
      <c r="HLI177" s="2"/>
      <c r="HLJ177" s="2"/>
      <c r="HLK177" s="2"/>
      <c r="HLL177" s="2"/>
      <c r="HLM177" s="2"/>
      <c r="HLN177" s="2"/>
      <c r="HLO177" s="2"/>
      <c r="HLP177" s="2"/>
      <c r="HLQ177" s="2"/>
      <c r="HLR177" s="2"/>
      <c r="HLS177" s="2"/>
      <c r="HLT177" s="2"/>
      <c r="HLU177" s="2"/>
      <c r="HLV177" s="2"/>
      <c r="HLW177" s="2"/>
      <c r="HLX177" s="2"/>
      <c r="HLY177" s="2"/>
      <c r="HLZ177" s="2"/>
      <c r="HMA177" s="2"/>
      <c r="HMB177" s="2"/>
      <c r="HMC177" s="2"/>
      <c r="HMD177" s="2"/>
      <c r="HME177" s="2"/>
      <c r="HMF177" s="2"/>
      <c r="HMG177" s="2"/>
      <c r="HMH177" s="2"/>
      <c r="HMI177" s="2"/>
      <c r="HMJ177" s="2"/>
      <c r="HMK177" s="2"/>
      <c r="HML177" s="2"/>
      <c r="HMM177" s="2"/>
      <c r="HMN177" s="2"/>
      <c r="HMO177" s="2"/>
      <c r="HMP177" s="2"/>
      <c r="HMQ177" s="2"/>
      <c r="HMR177" s="2"/>
      <c r="HMS177" s="2"/>
      <c r="HMT177" s="2"/>
      <c r="HMU177" s="2"/>
      <c r="HMV177" s="2"/>
      <c r="HMW177" s="2"/>
      <c r="HMX177" s="2"/>
      <c r="HMY177" s="2"/>
      <c r="HMZ177" s="2"/>
      <c r="HNA177" s="2"/>
      <c r="HNB177" s="2"/>
      <c r="HNC177" s="2"/>
      <c r="HND177" s="2"/>
      <c r="HNE177" s="2"/>
      <c r="HNF177" s="2"/>
      <c r="HNG177" s="2"/>
      <c r="HNH177" s="2"/>
      <c r="HNI177" s="2"/>
      <c r="HNJ177" s="2"/>
      <c r="HNK177" s="2"/>
      <c r="HNL177" s="2"/>
      <c r="HNM177" s="2"/>
      <c r="HNN177" s="2"/>
      <c r="HNO177" s="2"/>
      <c r="HNP177" s="2"/>
      <c r="HNQ177" s="2"/>
      <c r="HNR177" s="2"/>
      <c r="HNS177" s="2"/>
      <c r="HNT177" s="2"/>
      <c r="HNU177" s="2"/>
      <c r="HNV177" s="2"/>
      <c r="HNW177" s="2"/>
      <c r="HNX177" s="2"/>
      <c r="HNY177" s="2"/>
      <c r="HNZ177" s="2"/>
      <c r="HOA177" s="2"/>
      <c r="HOB177" s="2"/>
      <c r="HOC177" s="2"/>
      <c r="HOD177" s="2"/>
      <c r="HOE177" s="2"/>
      <c r="HOF177" s="2"/>
      <c r="HOG177" s="2"/>
      <c r="HOH177" s="2"/>
      <c r="HOI177" s="2"/>
      <c r="HOJ177" s="2"/>
      <c r="HOK177" s="2"/>
      <c r="HOL177" s="2"/>
      <c r="HOM177" s="2"/>
      <c r="HON177" s="2"/>
      <c r="HOO177" s="2"/>
      <c r="HOP177" s="2"/>
      <c r="HOQ177" s="2"/>
      <c r="HOR177" s="2"/>
      <c r="HOS177" s="2"/>
      <c r="HOT177" s="2"/>
      <c r="HOU177" s="2"/>
      <c r="HOV177" s="2"/>
      <c r="HOW177" s="2"/>
      <c r="HOX177" s="2"/>
      <c r="HOY177" s="2"/>
      <c r="HOZ177" s="2"/>
      <c r="HPA177" s="2"/>
      <c r="HPB177" s="2"/>
      <c r="HPC177" s="2"/>
      <c r="HPD177" s="2"/>
      <c r="HPE177" s="2"/>
      <c r="HPF177" s="2"/>
      <c r="HPG177" s="2"/>
      <c r="HPH177" s="2"/>
      <c r="HPI177" s="2"/>
      <c r="HPJ177" s="2"/>
      <c r="HPK177" s="2"/>
      <c r="HPL177" s="2"/>
      <c r="HPM177" s="2"/>
      <c r="HPN177" s="2"/>
      <c r="HPO177" s="2"/>
      <c r="HPP177" s="2"/>
      <c r="HPQ177" s="2"/>
      <c r="HPR177" s="2"/>
      <c r="HPS177" s="2"/>
      <c r="HPT177" s="2"/>
      <c r="HPU177" s="2"/>
      <c r="HPV177" s="2"/>
      <c r="HPW177" s="2"/>
      <c r="HPX177" s="2"/>
      <c r="HPY177" s="2"/>
      <c r="HPZ177" s="2"/>
      <c r="HQA177" s="2"/>
      <c r="HQB177" s="2"/>
      <c r="HQC177" s="2"/>
      <c r="HQD177" s="2"/>
      <c r="HQE177" s="2"/>
      <c r="HQF177" s="2"/>
      <c r="HQG177" s="2"/>
      <c r="HQH177" s="2"/>
      <c r="HQI177" s="2"/>
      <c r="HQJ177" s="2"/>
      <c r="HQK177" s="2"/>
      <c r="HQL177" s="2"/>
      <c r="HQM177" s="2"/>
      <c r="HQN177" s="2"/>
      <c r="HQO177" s="2"/>
      <c r="HQP177" s="2"/>
      <c r="HQQ177" s="2"/>
      <c r="HQR177" s="2"/>
      <c r="HQS177" s="2"/>
      <c r="HQT177" s="2"/>
      <c r="HQU177" s="2"/>
      <c r="HQV177" s="2"/>
      <c r="HQW177" s="2"/>
      <c r="HQX177" s="2"/>
      <c r="HQY177" s="2"/>
      <c r="HQZ177" s="2"/>
      <c r="HRA177" s="2"/>
      <c r="HRB177" s="2"/>
      <c r="HRC177" s="2"/>
      <c r="HRD177" s="2"/>
      <c r="HRE177" s="2"/>
      <c r="HRF177" s="2"/>
      <c r="HRG177" s="2"/>
      <c r="HRH177" s="2"/>
      <c r="HRI177" s="2"/>
      <c r="HRJ177" s="2"/>
      <c r="HRK177" s="2"/>
      <c r="HRL177" s="2"/>
      <c r="HRM177" s="2"/>
      <c r="HRN177" s="2"/>
      <c r="HRO177" s="2"/>
      <c r="HRP177" s="2"/>
      <c r="HRQ177" s="2"/>
      <c r="HRR177" s="2"/>
      <c r="HRS177" s="2"/>
      <c r="HRT177" s="2"/>
      <c r="HRU177" s="2"/>
      <c r="HRV177" s="2"/>
      <c r="HRW177" s="2"/>
      <c r="HRX177" s="2"/>
      <c r="HRY177" s="2"/>
      <c r="HRZ177" s="2"/>
      <c r="HSA177" s="2"/>
      <c r="HSB177" s="2"/>
      <c r="HSC177" s="2"/>
      <c r="HSD177" s="2"/>
      <c r="HSE177" s="2"/>
      <c r="HSF177" s="2"/>
      <c r="HSG177" s="2"/>
      <c r="HSH177" s="2"/>
      <c r="HSI177" s="2"/>
      <c r="HSJ177" s="2"/>
      <c r="HSK177" s="2"/>
      <c r="HSL177" s="2"/>
      <c r="HSM177" s="2"/>
      <c r="HSN177" s="2"/>
      <c r="HSO177" s="2"/>
      <c r="HSP177" s="2"/>
      <c r="HSQ177" s="2"/>
      <c r="HSR177" s="2"/>
      <c r="HSS177" s="2"/>
      <c r="HST177" s="2"/>
      <c r="HSU177" s="2"/>
      <c r="HSV177" s="2"/>
      <c r="HSW177" s="2"/>
      <c r="HSX177" s="2"/>
      <c r="HSY177" s="2"/>
      <c r="HSZ177" s="2"/>
      <c r="HTA177" s="2"/>
      <c r="HTB177" s="2"/>
      <c r="HTC177" s="2"/>
      <c r="HTD177" s="2"/>
      <c r="HTE177" s="2"/>
      <c r="HTF177" s="2"/>
      <c r="HTG177" s="2"/>
      <c r="HTH177" s="2"/>
      <c r="HTI177" s="2"/>
      <c r="HTJ177" s="2"/>
      <c r="HTK177" s="2"/>
      <c r="HTL177" s="2"/>
      <c r="HTM177" s="2"/>
      <c r="HTN177" s="2"/>
      <c r="HTO177" s="2"/>
      <c r="HTP177" s="2"/>
      <c r="HTQ177" s="2"/>
      <c r="HTR177" s="2"/>
      <c r="HTS177" s="2"/>
      <c r="HTT177" s="2"/>
      <c r="HTU177" s="2"/>
      <c r="HTV177" s="2"/>
      <c r="HTW177" s="2"/>
      <c r="HTX177" s="2"/>
      <c r="HTY177" s="2"/>
      <c r="HTZ177" s="2"/>
      <c r="HUA177" s="2"/>
      <c r="HUB177" s="2"/>
      <c r="HUC177" s="2"/>
      <c r="HUD177" s="2"/>
      <c r="HUE177" s="2"/>
      <c r="HUF177" s="2"/>
      <c r="HUG177" s="2"/>
      <c r="HUH177" s="2"/>
      <c r="HUI177" s="2"/>
      <c r="HUJ177" s="2"/>
      <c r="HUK177" s="2"/>
      <c r="HUL177" s="2"/>
      <c r="HUM177" s="2"/>
      <c r="HUN177" s="2"/>
      <c r="HUO177" s="2"/>
      <c r="HUP177" s="2"/>
      <c r="HUQ177" s="2"/>
      <c r="HUR177" s="2"/>
      <c r="HUS177" s="2"/>
      <c r="HUT177" s="2"/>
      <c r="HUU177" s="2"/>
      <c r="HUV177" s="2"/>
      <c r="HUW177" s="2"/>
      <c r="HUX177" s="2"/>
      <c r="HUY177" s="2"/>
      <c r="HUZ177" s="2"/>
      <c r="HVA177" s="2"/>
      <c r="HVB177" s="2"/>
      <c r="HVC177" s="2"/>
      <c r="HVD177" s="2"/>
      <c r="HVE177" s="2"/>
      <c r="HVF177" s="2"/>
      <c r="HVG177" s="2"/>
      <c r="HVH177" s="2"/>
      <c r="HVI177" s="2"/>
      <c r="HVJ177" s="2"/>
      <c r="HVK177" s="2"/>
      <c r="HVL177" s="2"/>
      <c r="HVM177" s="2"/>
      <c r="HVN177" s="2"/>
      <c r="HVO177" s="2"/>
      <c r="HVP177" s="2"/>
      <c r="HVQ177" s="2"/>
      <c r="HVR177" s="2"/>
      <c r="HVS177" s="2"/>
      <c r="HVT177" s="2"/>
      <c r="HVU177" s="2"/>
      <c r="HVV177" s="2"/>
      <c r="HVW177" s="2"/>
      <c r="HVX177" s="2"/>
      <c r="HVY177" s="2"/>
      <c r="HVZ177" s="2"/>
      <c r="HWA177" s="2"/>
      <c r="HWB177" s="2"/>
      <c r="HWC177" s="2"/>
      <c r="HWD177" s="2"/>
      <c r="HWE177" s="2"/>
      <c r="HWF177" s="2"/>
      <c r="HWG177" s="2"/>
      <c r="HWH177" s="2"/>
      <c r="HWI177" s="2"/>
      <c r="HWJ177" s="2"/>
      <c r="HWK177" s="2"/>
      <c r="HWL177" s="2"/>
      <c r="HWM177" s="2"/>
      <c r="HWN177" s="2"/>
      <c r="HWO177" s="2"/>
      <c r="HWP177" s="2"/>
      <c r="HWQ177" s="2"/>
      <c r="HWR177" s="2"/>
      <c r="HWS177" s="2"/>
      <c r="HWT177" s="2"/>
      <c r="HWU177" s="2"/>
      <c r="HWV177" s="2"/>
      <c r="HWW177" s="2"/>
      <c r="HWX177" s="2"/>
      <c r="HWY177" s="2"/>
      <c r="HWZ177" s="2"/>
      <c r="HXA177" s="2"/>
      <c r="HXB177" s="2"/>
      <c r="HXC177" s="2"/>
      <c r="HXD177" s="2"/>
      <c r="HXE177" s="2"/>
      <c r="HXF177" s="2"/>
      <c r="HXG177" s="2"/>
      <c r="HXH177" s="2"/>
      <c r="HXI177" s="2"/>
      <c r="HXJ177" s="2"/>
      <c r="HXK177" s="2"/>
      <c r="HXL177" s="2"/>
      <c r="HXM177" s="2"/>
      <c r="HXN177" s="2"/>
      <c r="HXO177" s="2"/>
      <c r="HXP177" s="2"/>
      <c r="HXQ177" s="2"/>
      <c r="HXR177" s="2"/>
      <c r="HXS177" s="2"/>
      <c r="HXT177" s="2"/>
      <c r="HXU177" s="2"/>
      <c r="HXV177" s="2"/>
      <c r="HXW177" s="2"/>
      <c r="HXX177" s="2"/>
      <c r="HXY177" s="2"/>
      <c r="HXZ177" s="2"/>
      <c r="HYA177" s="2"/>
      <c r="HYB177" s="2"/>
      <c r="HYC177" s="2"/>
      <c r="HYD177" s="2"/>
      <c r="HYE177" s="2"/>
      <c r="HYF177" s="2"/>
      <c r="HYG177" s="2"/>
      <c r="HYH177" s="2"/>
      <c r="HYI177" s="2"/>
      <c r="HYJ177" s="2"/>
      <c r="HYK177" s="2"/>
      <c r="HYL177" s="2"/>
      <c r="HYM177" s="2"/>
      <c r="HYN177" s="2"/>
      <c r="HYO177" s="2"/>
      <c r="HYP177" s="2"/>
      <c r="HYQ177" s="2"/>
      <c r="HYR177" s="2"/>
      <c r="HYS177" s="2"/>
      <c r="HYT177" s="2"/>
      <c r="HYU177" s="2"/>
      <c r="HYV177" s="2"/>
      <c r="HYW177" s="2"/>
      <c r="HYX177" s="2"/>
      <c r="HYY177" s="2"/>
      <c r="HYZ177" s="2"/>
      <c r="HZA177" s="2"/>
      <c r="HZB177" s="2"/>
      <c r="HZC177" s="2"/>
      <c r="HZD177" s="2"/>
      <c r="HZE177" s="2"/>
      <c r="HZF177" s="2"/>
      <c r="HZG177" s="2"/>
      <c r="HZH177" s="2"/>
      <c r="HZI177" s="2"/>
      <c r="HZJ177" s="2"/>
      <c r="HZK177" s="2"/>
      <c r="HZL177" s="2"/>
      <c r="HZM177" s="2"/>
      <c r="HZN177" s="2"/>
      <c r="HZO177" s="2"/>
      <c r="HZP177" s="2"/>
      <c r="HZQ177" s="2"/>
      <c r="HZR177" s="2"/>
      <c r="HZS177" s="2"/>
      <c r="HZT177" s="2"/>
      <c r="HZU177" s="2"/>
      <c r="HZV177" s="2"/>
      <c r="HZW177" s="2"/>
      <c r="HZX177" s="2"/>
      <c r="HZY177" s="2"/>
      <c r="HZZ177" s="2"/>
      <c r="IAA177" s="2"/>
      <c r="IAB177" s="2"/>
      <c r="IAC177" s="2"/>
      <c r="IAD177" s="2"/>
      <c r="IAE177" s="2"/>
      <c r="IAF177" s="2"/>
      <c r="IAG177" s="2"/>
      <c r="IAH177" s="2"/>
      <c r="IAI177" s="2"/>
      <c r="IAJ177" s="2"/>
      <c r="IAK177" s="2"/>
      <c r="IAL177" s="2"/>
      <c r="IAM177" s="2"/>
      <c r="IAN177" s="2"/>
      <c r="IAO177" s="2"/>
      <c r="IAP177" s="2"/>
      <c r="IAQ177" s="2"/>
      <c r="IAR177" s="2"/>
      <c r="IAS177" s="2"/>
      <c r="IAT177" s="2"/>
      <c r="IAU177" s="2"/>
      <c r="IAV177" s="2"/>
      <c r="IAW177" s="2"/>
      <c r="IAX177" s="2"/>
      <c r="IAY177" s="2"/>
      <c r="IAZ177" s="2"/>
      <c r="IBA177" s="2"/>
      <c r="IBB177" s="2"/>
      <c r="IBC177" s="2"/>
      <c r="IBD177" s="2"/>
      <c r="IBE177" s="2"/>
      <c r="IBF177" s="2"/>
      <c r="IBG177" s="2"/>
      <c r="IBH177" s="2"/>
      <c r="IBI177" s="2"/>
      <c r="IBJ177" s="2"/>
      <c r="IBK177" s="2"/>
      <c r="IBL177" s="2"/>
      <c r="IBM177" s="2"/>
      <c r="IBN177" s="2"/>
      <c r="IBO177" s="2"/>
      <c r="IBP177" s="2"/>
      <c r="IBQ177" s="2"/>
      <c r="IBR177" s="2"/>
      <c r="IBS177" s="2"/>
      <c r="IBT177" s="2"/>
      <c r="IBU177" s="2"/>
      <c r="IBV177" s="2"/>
      <c r="IBW177" s="2"/>
      <c r="IBX177" s="2"/>
      <c r="IBY177" s="2"/>
      <c r="IBZ177" s="2"/>
      <c r="ICA177" s="2"/>
      <c r="ICB177" s="2"/>
      <c r="ICC177" s="2"/>
      <c r="ICD177" s="2"/>
      <c r="ICE177" s="2"/>
      <c r="ICF177" s="2"/>
      <c r="ICG177" s="2"/>
      <c r="ICH177" s="2"/>
      <c r="ICI177" s="2"/>
      <c r="ICJ177" s="2"/>
      <c r="ICK177" s="2"/>
      <c r="ICL177" s="2"/>
      <c r="ICM177" s="2"/>
      <c r="ICN177" s="2"/>
      <c r="ICO177" s="2"/>
      <c r="ICP177" s="2"/>
      <c r="ICQ177" s="2"/>
      <c r="ICR177" s="2"/>
      <c r="ICS177" s="2"/>
      <c r="ICT177" s="2"/>
      <c r="ICU177" s="2"/>
      <c r="ICV177" s="2"/>
      <c r="ICW177" s="2"/>
      <c r="ICX177" s="2"/>
      <c r="ICY177" s="2"/>
      <c r="ICZ177" s="2"/>
      <c r="IDA177" s="2"/>
      <c r="IDB177" s="2"/>
      <c r="IDC177" s="2"/>
      <c r="IDD177" s="2"/>
      <c r="IDE177" s="2"/>
      <c r="IDF177" s="2"/>
      <c r="IDG177" s="2"/>
      <c r="IDH177" s="2"/>
      <c r="IDI177" s="2"/>
      <c r="IDJ177" s="2"/>
      <c r="IDK177" s="2"/>
      <c r="IDL177" s="2"/>
      <c r="IDM177" s="2"/>
      <c r="IDN177" s="2"/>
      <c r="IDO177" s="2"/>
      <c r="IDP177" s="2"/>
      <c r="IDQ177" s="2"/>
      <c r="IDR177" s="2"/>
      <c r="IDS177" s="2"/>
      <c r="IDT177" s="2"/>
      <c r="IDU177" s="2"/>
      <c r="IDV177" s="2"/>
      <c r="IDW177" s="2"/>
      <c r="IDX177" s="2"/>
      <c r="IDY177" s="2"/>
      <c r="IDZ177" s="2"/>
      <c r="IEA177" s="2"/>
      <c r="IEB177" s="2"/>
      <c r="IEC177" s="2"/>
      <c r="IED177" s="2"/>
      <c r="IEE177" s="2"/>
      <c r="IEF177" s="2"/>
      <c r="IEG177" s="2"/>
      <c r="IEH177" s="2"/>
      <c r="IEI177" s="2"/>
      <c r="IEJ177" s="2"/>
      <c r="IEK177" s="2"/>
      <c r="IEL177" s="2"/>
      <c r="IEM177" s="2"/>
      <c r="IEN177" s="2"/>
      <c r="IEO177" s="2"/>
      <c r="IEP177" s="2"/>
      <c r="IEQ177" s="2"/>
      <c r="IER177" s="2"/>
      <c r="IES177" s="2"/>
      <c r="IET177" s="2"/>
      <c r="IEU177" s="2"/>
      <c r="IEV177" s="2"/>
      <c r="IEW177" s="2"/>
      <c r="IEX177" s="2"/>
      <c r="IEY177" s="2"/>
      <c r="IEZ177" s="2"/>
      <c r="IFA177" s="2"/>
      <c r="IFB177" s="2"/>
      <c r="IFC177" s="2"/>
      <c r="IFD177" s="2"/>
      <c r="IFE177" s="2"/>
      <c r="IFF177" s="2"/>
      <c r="IFG177" s="2"/>
      <c r="IFH177" s="2"/>
      <c r="IFI177" s="2"/>
      <c r="IFJ177" s="2"/>
      <c r="IFK177" s="2"/>
      <c r="IFL177" s="2"/>
      <c r="IFM177" s="2"/>
      <c r="IFN177" s="2"/>
      <c r="IFO177" s="2"/>
      <c r="IFP177" s="2"/>
      <c r="IFQ177" s="2"/>
      <c r="IFR177" s="2"/>
      <c r="IFS177" s="2"/>
      <c r="IFT177" s="2"/>
      <c r="IFU177" s="2"/>
      <c r="IFV177" s="2"/>
      <c r="IFW177" s="2"/>
      <c r="IFX177" s="2"/>
      <c r="IFY177" s="2"/>
      <c r="IFZ177" s="2"/>
      <c r="IGA177" s="2"/>
      <c r="IGB177" s="2"/>
      <c r="IGC177" s="2"/>
      <c r="IGD177" s="2"/>
      <c r="IGE177" s="2"/>
      <c r="IGF177" s="2"/>
      <c r="IGG177" s="2"/>
      <c r="IGH177" s="2"/>
      <c r="IGI177" s="2"/>
      <c r="IGJ177" s="2"/>
      <c r="IGK177" s="2"/>
      <c r="IGL177" s="2"/>
      <c r="IGM177" s="2"/>
      <c r="IGN177" s="2"/>
      <c r="IGO177" s="2"/>
      <c r="IGP177" s="2"/>
      <c r="IGQ177" s="2"/>
      <c r="IGR177" s="2"/>
      <c r="IGS177" s="2"/>
      <c r="IGT177" s="2"/>
      <c r="IGU177" s="2"/>
      <c r="IGV177" s="2"/>
      <c r="IGW177" s="2"/>
      <c r="IGX177" s="2"/>
      <c r="IGY177" s="2"/>
      <c r="IGZ177" s="2"/>
      <c r="IHA177" s="2"/>
      <c r="IHB177" s="2"/>
      <c r="IHC177" s="2"/>
      <c r="IHD177" s="2"/>
      <c r="IHE177" s="2"/>
      <c r="IHF177" s="2"/>
      <c r="IHG177" s="2"/>
      <c r="IHH177" s="2"/>
      <c r="IHI177" s="2"/>
      <c r="IHJ177" s="2"/>
      <c r="IHK177" s="2"/>
      <c r="IHL177" s="2"/>
      <c r="IHM177" s="2"/>
      <c r="IHN177" s="2"/>
      <c r="IHO177" s="2"/>
      <c r="IHP177" s="2"/>
      <c r="IHQ177" s="2"/>
      <c r="IHR177" s="2"/>
      <c r="IHS177" s="2"/>
      <c r="IHT177" s="2"/>
      <c r="IHU177" s="2"/>
      <c r="IHV177" s="2"/>
      <c r="IHW177" s="2"/>
      <c r="IHX177" s="2"/>
      <c r="IHY177" s="2"/>
      <c r="IHZ177" s="2"/>
      <c r="IIA177" s="2"/>
      <c r="IIB177" s="2"/>
      <c r="IIC177" s="2"/>
      <c r="IID177" s="2"/>
      <c r="IIE177" s="2"/>
      <c r="IIF177" s="2"/>
      <c r="IIG177" s="2"/>
      <c r="IIH177" s="2"/>
      <c r="III177" s="2"/>
      <c r="IIJ177" s="2"/>
      <c r="IIK177" s="2"/>
      <c r="IIL177" s="2"/>
      <c r="IIM177" s="2"/>
      <c r="IIN177" s="2"/>
      <c r="IIO177" s="2"/>
      <c r="IIP177" s="2"/>
      <c r="IIQ177" s="2"/>
      <c r="IIR177" s="2"/>
      <c r="IIS177" s="2"/>
      <c r="IIT177" s="2"/>
      <c r="IIU177" s="2"/>
      <c r="IIV177" s="2"/>
      <c r="IIW177" s="2"/>
      <c r="IIX177" s="2"/>
      <c r="IIY177" s="2"/>
      <c r="IIZ177" s="2"/>
      <c r="IJA177" s="2"/>
      <c r="IJB177" s="2"/>
      <c r="IJC177" s="2"/>
      <c r="IJD177" s="2"/>
      <c r="IJE177" s="2"/>
      <c r="IJF177" s="2"/>
      <c r="IJG177" s="2"/>
      <c r="IJH177" s="2"/>
      <c r="IJI177" s="2"/>
      <c r="IJJ177" s="2"/>
      <c r="IJK177" s="2"/>
      <c r="IJL177" s="2"/>
      <c r="IJM177" s="2"/>
      <c r="IJN177" s="2"/>
      <c r="IJO177" s="2"/>
      <c r="IJP177" s="2"/>
      <c r="IJQ177" s="2"/>
      <c r="IJR177" s="2"/>
      <c r="IJS177" s="2"/>
      <c r="IJT177" s="2"/>
      <c r="IJU177" s="2"/>
      <c r="IJV177" s="2"/>
      <c r="IJW177" s="2"/>
      <c r="IJX177" s="2"/>
      <c r="IJY177" s="2"/>
      <c r="IJZ177" s="2"/>
      <c r="IKA177" s="2"/>
      <c r="IKB177" s="2"/>
      <c r="IKC177" s="2"/>
      <c r="IKD177" s="2"/>
      <c r="IKE177" s="2"/>
      <c r="IKF177" s="2"/>
      <c r="IKG177" s="2"/>
      <c r="IKH177" s="2"/>
      <c r="IKI177" s="2"/>
      <c r="IKJ177" s="2"/>
      <c r="IKK177" s="2"/>
      <c r="IKL177" s="2"/>
      <c r="IKM177" s="2"/>
      <c r="IKN177" s="2"/>
      <c r="IKO177" s="2"/>
      <c r="IKP177" s="2"/>
      <c r="IKQ177" s="2"/>
      <c r="IKR177" s="2"/>
      <c r="IKS177" s="2"/>
      <c r="IKT177" s="2"/>
      <c r="IKU177" s="2"/>
      <c r="IKV177" s="2"/>
      <c r="IKW177" s="2"/>
      <c r="IKX177" s="2"/>
      <c r="IKY177" s="2"/>
      <c r="IKZ177" s="2"/>
      <c r="ILA177" s="2"/>
      <c r="ILB177" s="2"/>
      <c r="ILC177" s="2"/>
      <c r="ILD177" s="2"/>
      <c r="ILE177" s="2"/>
      <c r="ILF177" s="2"/>
      <c r="ILG177" s="2"/>
      <c r="ILH177" s="2"/>
      <c r="ILI177" s="2"/>
      <c r="ILJ177" s="2"/>
      <c r="ILK177" s="2"/>
      <c r="ILL177" s="2"/>
      <c r="ILM177" s="2"/>
      <c r="ILN177" s="2"/>
      <c r="ILO177" s="2"/>
      <c r="ILP177" s="2"/>
      <c r="ILQ177" s="2"/>
      <c r="ILR177" s="2"/>
      <c r="ILS177" s="2"/>
      <c r="ILT177" s="2"/>
      <c r="ILU177" s="2"/>
      <c r="ILV177" s="2"/>
      <c r="ILW177" s="2"/>
      <c r="ILX177" s="2"/>
      <c r="ILY177" s="2"/>
      <c r="ILZ177" s="2"/>
      <c r="IMA177" s="2"/>
      <c r="IMB177" s="2"/>
      <c r="IMC177" s="2"/>
      <c r="IMD177" s="2"/>
      <c r="IME177" s="2"/>
      <c r="IMF177" s="2"/>
      <c r="IMG177" s="2"/>
      <c r="IMH177" s="2"/>
      <c r="IMI177" s="2"/>
      <c r="IMJ177" s="2"/>
      <c r="IMK177" s="2"/>
      <c r="IML177" s="2"/>
      <c r="IMM177" s="2"/>
      <c r="IMN177" s="2"/>
      <c r="IMO177" s="2"/>
      <c r="IMP177" s="2"/>
      <c r="IMQ177" s="2"/>
      <c r="IMR177" s="2"/>
      <c r="IMS177" s="2"/>
      <c r="IMT177" s="2"/>
      <c r="IMU177" s="2"/>
      <c r="IMV177" s="2"/>
      <c r="IMW177" s="2"/>
      <c r="IMX177" s="2"/>
      <c r="IMY177" s="2"/>
      <c r="IMZ177" s="2"/>
      <c r="INA177" s="2"/>
      <c r="INB177" s="2"/>
      <c r="INC177" s="2"/>
      <c r="IND177" s="2"/>
      <c r="INE177" s="2"/>
      <c r="INF177" s="2"/>
      <c r="ING177" s="2"/>
      <c r="INH177" s="2"/>
      <c r="INI177" s="2"/>
      <c r="INJ177" s="2"/>
      <c r="INK177" s="2"/>
      <c r="INL177" s="2"/>
      <c r="INM177" s="2"/>
      <c r="INN177" s="2"/>
      <c r="INO177" s="2"/>
      <c r="INP177" s="2"/>
      <c r="INQ177" s="2"/>
      <c r="INR177" s="2"/>
      <c r="INS177" s="2"/>
      <c r="INT177" s="2"/>
      <c r="INU177" s="2"/>
      <c r="INV177" s="2"/>
      <c r="INW177" s="2"/>
      <c r="INX177" s="2"/>
      <c r="INY177" s="2"/>
      <c r="INZ177" s="2"/>
      <c r="IOA177" s="2"/>
      <c r="IOB177" s="2"/>
      <c r="IOC177" s="2"/>
      <c r="IOD177" s="2"/>
      <c r="IOE177" s="2"/>
      <c r="IOF177" s="2"/>
      <c r="IOG177" s="2"/>
      <c r="IOH177" s="2"/>
      <c r="IOI177" s="2"/>
      <c r="IOJ177" s="2"/>
      <c r="IOK177" s="2"/>
      <c r="IOL177" s="2"/>
      <c r="IOM177" s="2"/>
      <c r="ION177" s="2"/>
      <c r="IOO177" s="2"/>
      <c r="IOP177" s="2"/>
      <c r="IOQ177" s="2"/>
      <c r="IOR177" s="2"/>
      <c r="IOS177" s="2"/>
      <c r="IOT177" s="2"/>
      <c r="IOU177" s="2"/>
      <c r="IOV177" s="2"/>
      <c r="IOW177" s="2"/>
      <c r="IOX177" s="2"/>
      <c r="IOY177" s="2"/>
      <c r="IOZ177" s="2"/>
      <c r="IPA177" s="2"/>
      <c r="IPB177" s="2"/>
      <c r="IPC177" s="2"/>
      <c r="IPD177" s="2"/>
      <c r="IPE177" s="2"/>
      <c r="IPF177" s="2"/>
      <c r="IPG177" s="2"/>
      <c r="IPH177" s="2"/>
      <c r="IPI177" s="2"/>
      <c r="IPJ177" s="2"/>
      <c r="IPK177" s="2"/>
      <c r="IPL177" s="2"/>
      <c r="IPM177" s="2"/>
      <c r="IPN177" s="2"/>
      <c r="IPO177" s="2"/>
      <c r="IPP177" s="2"/>
      <c r="IPQ177" s="2"/>
      <c r="IPR177" s="2"/>
      <c r="IPS177" s="2"/>
      <c r="IPT177" s="2"/>
      <c r="IPU177" s="2"/>
      <c r="IPV177" s="2"/>
      <c r="IPW177" s="2"/>
      <c r="IPX177" s="2"/>
      <c r="IPY177" s="2"/>
      <c r="IPZ177" s="2"/>
      <c r="IQA177" s="2"/>
      <c r="IQB177" s="2"/>
      <c r="IQC177" s="2"/>
      <c r="IQD177" s="2"/>
      <c r="IQE177" s="2"/>
      <c r="IQF177" s="2"/>
      <c r="IQG177" s="2"/>
      <c r="IQH177" s="2"/>
      <c r="IQI177" s="2"/>
      <c r="IQJ177" s="2"/>
      <c r="IQK177" s="2"/>
      <c r="IQL177" s="2"/>
      <c r="IQM177" s="2"/>
      <c r="IQN177" s="2"/>
      <c r="IQO177" s="2"/>
      <c r="IQP177" s="2"/>
      <c r="IQQ177" s="2"/>
      <c r="IQR177" s="2"/>
      <c r="IQS177" s="2"/>
      <c r="IQT177" s="2"/>
      <c r="IQU177" s="2"/>
      <c r="IQV177" s="2"/>
      <c r="IQW177" s="2"/>
      <c r="IQX177" s="2"/>
      <c r="IQY177" s="2"/>
      <c r="IQZ177" s="2"/>
      <c r="IRA177" s="2"/>
      <c r="IRB177" s="2"/>
      <c r="IRC177" s="2"/>
      <c r="IRD177" s="2"/>
      <c r="IRE177" s="2"/>
      <c r="IRF177" s="2"/>
      <c r="IRG177" s="2"/>
      <c r="IRH177" s="2"/>
      <c r="IRI177" s="2"/>
      <c r="IRJ177" s="2"/>
      <c r="IRK177" s="2"/>
      <c r="IRL177" s="2"/>
      <c r="IRM177" s="2"/>
      <c r="IRN177" s="2"/>
      <c r="IRO177" s="2"/>
      <c r="IRP177" s="2"/>
      <c r="IRQ177" s="2"/>
      <c r="IRR177" s="2"/>
      <c r="IRS177" s="2"/>
      <c r="IRT177" s="2"/>
      <c r="IRU177" s="2"/>
      <c r="IRV177" s="2"/>
      <c r="IRW177" s="2"/>
      <c r="IRX177" s="2"/>
      <c r="IRY177" s="2"/>
      <c r="IRZ177" s="2"/>
      <c r="ISA177" s="2"/>
      <c r="ISB177" s="2"/>
      <c r="ISC177" s="2"/>
      <c r="ISD177" s="2"/>
      <c r="ISE177" s="2"/>
      <c r="ISF177" s="2"/>
      <c r="ISG177" s="2"/>
      <c r="ISH177" s="2"/>
      <c r="ISI177" s="2"/>
      <c r="ISJ177" s="2"/>
      <c r="ISK177" s="2"/>
      <c r="ISL177" s="2"/>
      <c r="ISM177" s="2"/>
      <c r="ISN177" s="2"/>
      <c r="ISO177" s="2"/>
      <c r="ISP177" s="2"/>
      <c r="ISQ177" s="2"/>
      <c r="ISR177" s="2"/>
      <c r="ISS177" s="2"/>
      <c r="IST177" s="2"/>
      <c r="ISU177" s="2"/>
      <c r="ISV177" s="2"/>
      <c r="ISW177" s="2"/>
      <c r="ISX177" s="2"/>
      <c r="ISY177" s="2"/>
      <c r="ISZ177" s="2"/>
      <c r="ITA177" s="2"/>
      <c r="ITB177" s="2"/>
      <c r="ITC177" s="2"/>
      <c r="ITD177" s="2"/>
      <c r="ITE177" s="2"/>
      <c r="ITF177" s="2"/>
      <c r="ITG177" s="2"/>
      <c r="ITH177" s="2"/>
      <c r="ITI177" s="2"/>
      <c r="ITJ177" s="2"/>
      <c r="ITK177" s="2"/>
      <c r="ITL177" s="2"/>
      <c r="ITM177" s="2"/>
      <c r="ITN177" s="2"/>
      <c r="ITO177" s="2"/>
      <c r="ITP177" s="2"/>
      <c r="ITQ177" s="2"/>
      <c r="ITR177" s="2"/>
      <c r="ITS177" s="2"/>
      <c r="ITT177" s="2"/>
      <c r="ITU177" s="2"/>
      <c r="ITV177" s="2"/>
      <c r="ITW177" s="2"/>
      <c r="ITX177" s="2"/>
      <c r="ITY177" s="2"/>
      <c r="ITZ177" s="2"/>
      <c r="IUA177" s="2"/>
      <c r="IUB177" s="2"/>
      <c r="IUC177" s="2"/>
      <c r="IUD177" s="2"/>
      <c r="IUE177" s="2"/>
      <c r="IUF177" s="2"/>
      <c r="IUG177" s="2"/>
      <c r="IUH177" s="2"/>
      <c r="IUI177" s="2"/>
      <c r="IUJ177" s="2"/>
      <c r="IUK177" s="2"/>
      <c r="IUL177" s="2"/>
      <c r="IUM177" s="2"/>
      <c r="IUN177" s="2"/>
      <c r="IUO177" s="2"/>
      <c r="IUP177" s="2"/>
      <c r="IUQ177" s="2"/>
      <c r="IUR177" s="2"/>
      <c r="IUS177" s="2"/>
      <c r="IUT177" s="2"/>
      <c r="IUU177" s="2"/>
      <c r="IUV177" s="2"/>
      <c r="IUW177" s="2"/>
      <c r="IUX177" s="2"/>
      <c r="IUY177" s="2"/>
      <c r="IUZ177" s="2"/>
      <c r="IVA177" s="2"/>
      <c r="IVB177" s="2"/>
      <c r="IVC177" s="2"/>
      <c r="IVD177" s="2"/>
      <c r="IVE177" s="2"/>
      <c r="IVF177" s="2"/>
      <c r="IVG177" s="2"/>
      <c r="IVH177" s="2"/>
      <c r="IVI177" s="2"/>
      <c r="IVJ177" s="2"/>
      <c r="IVK177" s="2"/>
      <c r="IVL177" s="2"/>
      <c r="IVM177" s="2"/>
      <c r="IVN177" s="2"/>
      <c r="IVO177" s="2"/>
      <c r="IVP177" s="2"/>
      <c r="IVQ177" s="2"/>
      <c r="IVR177" s="2"/>
      <c r="IVS177" s="2"/>
      <c r="IVT177" s="2"/>
      <c r="IVU177" s="2"/>
      <c r="IVV177" s="2"/>
      <c r="IVW177" s="2"/>
      <c r="IVX177" s="2"/>
      <c r="IVY177" s="2"/>
      <c r="IVZ177" s="2"/>
      <c r="IWA177" s="2"/>
      <c r="IWB177" s="2"/>
      <c r="IWC177" s="2"/>
      <c r="IWD177" s="2"/>
      <c r="IWE177" s="2"/>
      <c r="IWF177" s="2"/>
      <c r="IWG177" s="2"/>
      <c r="IWH177" s="2"/>
      <c r="IWI177" s="2"/>
      <c r="IWJ177" s="2"/>
      <c r="IWK177" s="2"/>
      <c r="IWL177" s="2"/>
      <c r="IWM177" s="2"/>
      <c r="IWN177" s="2"/>
      <c r="IWO177" s="2"/>
      <c r="IWP177" s="2"/>
      <c r="IWQ177" s="2"/>
      <c r="IWR177" s="2"/>
      <c r="IWS177" s="2"/>
      <c r="IWT177" s="2"/>
      <c r="IWU177" s="2"/>
      <c r="IWV177" s="2"/>
      <c r="IWW177" s="2"/>
      <c r="IWX177" s="2"/>
      <c r="IWY177" s="2"/>
      <c r="IWZ177" s="2"/>
      <c r="IXA177" s="2"/>
      <c r="IXB177" s="2"/>
      <c r="IXC177" s="2"/>
      <c r="IXD177" s="2"/>
      <c r="IXE177" s="2"/>
      <c r="IXF177" s="2"/>
      <c r="IXG177" s="2"/>
      <c r="IXH177" s="2"/>
      <c r="IXI177" s="2"/>
      <c r="IXJ177" s="2"/>
      <c r="IXK177" s="2"/>
      <c r="IXL177" s="2"/>
      <c r="IXM177" s="2"/>
      <c r="IXN177" s="2"/>
      <c r="IXO177" s="2"/>
      <c r="IXP177" s="2"/>
      <c r="IXQ177" s="2"/>
      <c r="IXR177" s="2"/>
      <c r="IXS177" s="2"/>
      <c r="IXT177" s="2"/>
      <c r="IXU177" s="2"/>
      <c r="IXV177" s="2"/>
      <c r="IXW177" s="2"/>
      <c r="IXX177" s="2"/>
      <c r="IXY177" s="2"/>
      <c r="IXZ177" s="2"/>
      <c r="IYA177" s="2"/>
      <c r="IYB177" s="2"/>
      <c r="IYC177" s="2"/>
      <c r="IYD177" s="2"/>
      <c r="IYE177" s="2"/>
      <c r="IYF177" s="2"/>
      <c r="IYG177" s="2"/>
      <c r="IYH177" s="2"/>
      <c r="IYI177" s="2"/>
      <c r="IYJ177" s="2"/>
      <c r="IYK177" s="2"/>
      <c r="IYL177" s="2"/>
      <c r="IYM177" s="2"/>
      <c r="IYN177" s="2"/>
      <c r="IYO177" s="2"/>
      <c r="IYP177" s="2"/>
      <c r="IYQ177" s="2"/>
      <c r="IYR177" s="2"/>
      <c r="IYS177" s="2"/>
      <c r="IYT177" s="2"/>
      <c r="IYU177" s="2"/>
      <c r="IYV177" s="2"/>
      <c r="IYW177" s="2"/>
      <c r="IYX177" s="2"/>
      <c r="IYY177" s="2"/>
      <c r="IYZ177" s="2"/>
      <c r="IZA177" s="2"/>
      <c r="IZB177" s="2"/>
      <c r="IZC177" s="2"/>
      <c r="IZD177" s="2"/>
      <c r="IZE177" s="2"/>
      <c r="IZF177" s="2"/>
      <c r="IZG177" s="2"/>
      <c r="IZH177" s="2"/>
      <c r="IZI177" s="2"/>
      <c r="IZJ177" s="2"/>
      <c r="IZK177" s="2"/>
      <c r="IZL177" s="2"/>
      <c r="IZM177" s="2"/>
      <c r="IZN177" s="2"/>
      <c r="IZO177" s="2"/>
      <c r="IZP177" s="2"/>
      <c r="IZQ177" s="2"/>
      <c r="IZR177" s="2"/>
      <c r="IZS177" s="2"/>
      <c r="IZT177" s="2"/>
      <c r="IZU177" s="2"/>
      <c r="IZV177" s="2"/>
      <c r="IZW177" s="2"/>
      <c r="IZX177" s="2"/>
      <c r="IZY177" s="2"/>
      <c r="IZZ177" s="2"/>
      <c r="JAA177" s="2"/>
      <c r="JAB177" s="2"/>
      <c r="JAC177" s="2"/>
      <c r="JAD177" s="2"/>
      <c r="JAE177" s="2"/>
      <c r="JAF177" s="2"/>
      <c r="JAG177" s="2"/>
      <c r="JAH177" s="2"/>
      <c r="JAI177" s="2"/>
      <c r="JAJ177" s="2"/>
      <c r="JAK177" s="2"/>
      <c r="JAL177" s="2"/>
      <c r="JAM177" s="2"/>
      <c r="JAN177" s="2"/>
      <c r="JAO177" s="2"/>
      <c r="JAP177" s="2"/>
      <c r="JAQ177" s="2"/>
      <c r="JAR177" s="2"/>
      <c r="JAS177" s="2"/>
      <c r="JAT177" s="2"/>
      <c r="JAU177" s="2"/>
      <c r="JAV177" s="2"/>
      <c r="JAW177" s="2"/>
      <c r="JAX177" s="2"/>
      <c r="JAY177" s="2"/>
      <c r="JAZ177" s="2"/>
      <c r="JBA177" s="2"/>
      <c r="JBB177" s="2"/>
      <c r="JBC177" s="2"/>
      <c r="JBD177" s="2"/>
      <c r="JBE177" s="2"/>
      <c r="JBF177" s="2"/>
      <c r="JBG177" s="2"/>
      <c r="JBH177" s="2"/>
      <c r="JBI177" s="2"/>
      <c r="JBJ177" s="2"/>
      <c r="JBK177" s="2"/>
      <c r="JBL177" s="2"/>
      <c r="JBM177" s="2"/>
      <c r="JBN177" s="2"/>
      <c r="JBO177" s="2"/>
      <c r="JBP177" s="2"/>
      <c r="JBQ177" s="2"/>
      <c r="JBR177" s="2"/>
      <c r="JBS177" s="2"/>
      <c r="JBT177" s="2"/>
      <c r="JBU177" s="2"/>
      <c r="JBV177" s="2"/>
      <c r="JBW177" s="2"/>
      <c r="JBX177" s="2"/>
      <c r="JBY177" s="2"/>
      <c r="JBZ177" s="2"/>
      <c r="JCA177" s="2"/>
      <c r="JCB177" s="2"/>
      <c r="JCC177" s="2"/>
      <c r="JCD177" s="2"/>
      <c r="JCE177" s="2"/>
      <c r="JCF177" s="2"/>
      <c r="JCG177" s="2"/>
      <c r="JCH177" s="2"/>
      <c r="JCI177" s="2"/>
      <c r="JCJ177" s="2"/>
      <c r="JCK177" s="2"/>
      <c r="JCL177" s="2"/>
      <c r="JCM177" s="2"/>
      <c r="JCN177" s="2"/>
      <c r="JCO177" s="2"/>
      <c r="JCP177" s="2"/>
      <c r="JCQ177" s="2"/>
      <c r="JCR177" s="2"/>
      <c r="JCS177" s="2"/>
      <c r="JCT177" s="2"/>
      <c r="JCU177" s="2"/>
      <c r="JCV177" s="2"/>
      <c r="JCW177" s="2"/>
      <c r="JCX177" s="2"/>
      <c r="JCY177" s="2"/>
      <c r="JCZ177" s="2"/>
      <c r="JDA177" s="2"/>
      <c r="JDB177" s="2"/>
      <c r="JDC177" s="2"/>
      <c r="JDD177" s="2"/>
      <c r="JDE177" s="2"/>
      <c r="JDF177" s="2"/>
      <c r="JDG177" s="2"/>
      <c r="JDH177" s="2"/>
      <c r="JDI177" s="2"/>
      <c r="JDJ177" s="2"/>
      <c r="JDK177" s="2"/>
      <c r="JDL177" s="2"/>
      <c r="JDM177" s="2"/>
      <c r="JDN177" s="2"/>
      <c r="JDO177" s="2"/>
      <c r="JDP177" s="2"/>
      <c r="JDQ177" s="2"/>
      <c r="JDR177" s="2"/>
      <c r="JDS177" s="2"/>
      <c r="JDT177" s="2"/>
      <c r="JDU177" s="2"/>
      <c r="JDV177" s="2"/>
      <c r="JDW177" s="2"/>
      <c r="JDX177" s="2"/>
      <c r="JDY177" s="2"/>
      <c r="JDZ177" s="2"/>
      <c r="JEA177" s="2"/>
      <c r="JEB177" s="2"/>
      <c r="JEC177" s="2"/>
      <c r="JED177" s="2"/>
      <c r="JEE177" s="2"/>
      <c r="JEF177" s="2"/>
      <c r="JEG177" s="2"/>
      <c r="JEH177" s="2"/>
      <c r="JEI177" s="2"/>
      <c r="JEJ177" s="2"/>
      <c r="JEK177" s="2"/>
      <c r="JEL177" s="2"/>
      <c r="JEM177" s="2"/>
      <c r="JEN177" s="2"/>
      <c r="JEO177" s="2"/>
      <c r="JEP177" s="2"/>
      <c r="JEQ177" s="2"/>
      <c r="JER177" s="2"/>
      <c r="JES177" s="2"/>
      <c r="JET177" s="2"/>
      <c r="JEU177" s="2"/>
      <c r="JEV177" s="2"/>
      <c r="JEW177" s="2"/>
      <c r="JEX177" s="2"/>
      <c r="JEY177" s="2"/>
      <c r="JEZ177" s="2"/>
      <c r="JFA177" s="2"/>
      <c r="JFB177" s="2"/>
      <c r="JFC177" s="2"/>
      <c r="JFD177" s="2"/>
      <c r="JFE177" s="2"/>
      <c r="JFF177" s="2"/>
      <c r="JFG177" s="2"/>
      <c r="JFH177" s="2"/>
      <c r="JFI177" s="2"/>
      <c r="JFJ177" s="2"/>
      <c r="JFK177" s="2"/>
      <c r="JFL177" s="2"/>
      <c r="JFM177" s="2"/>
      <c r="JFN177" s="2"/>
      <c r="JFO177" s="2"/>
      <c r="JFP177" s="2"/>
      <c r="JFQ177" s="2"/>
      <c r="JFR177" s="2"/>
      <c r="JFS177" s="2"/>
      <c r="JFT177" s="2"/>
      <c r="JFU177" s="2"/>
      <c r="JFV177" s="2"/>
      <c r="JFW177" s="2"/>
      <c r="JFX177" s="2"/>
      <c r="JFY177" s="2"/>
      <c r="JFZ177" s="2"/>
      <c r="JGA177" s="2"/>
      <c r="JGB177" s="2"/>
      <c r="JGC177" s="2"/>
      <c r="JGD177" s="2"/>
      <c r="JGE177" s="2"/>
      <c r="JGF177" s="2"/>
      <c r="JGG177" s="2"/>
      <c r="JGH177" s="2"/>
      <c r="JGI177" s="2"/>
      <c r="JGJ177" s="2"/>
      <c r="JGK177" s="2"/>
      <c r="JGL177" s="2"/>
      <c r="JGM177" s="2"/>
      <c r="JGN177" s="2"/>
      <c r="JGO177" s="2"/>
      <c r="JGP177" s="2"/>
      <c r="JGQ177" s="2"/>
      <c r="JGR177" s="2"/>
      <c r="JGS177" s="2"/>
      <c r="JGT177" s="2"/>
      <c r="JGU177" s="2"/>
      <c r="JGV177" s="2"/>
      <c r="JGW177" s="2"/>
      <c r="JGX177" s="2"/>
      <c r="JGY177" s="2"/>
      <c r="JGZ177" s="2"/>
      <c r="JHA177" s="2"/>
      <c r="JHB177" s="2"/>
      <c r="JHC177" s="2"/>
      <c r="JHD177" s="2"/>
      <c r="JHE177" s="2"/>
      <c r="JHF177" s="2"/>
      <c r="JHG177" s="2"/>
      <c r="JHH177" s="2"/>
      <c r="JHI177" s="2"/>
      <c r="JHJ177" s="2"/>
      <c r="JHK177" s="2"/>
      <c r="JHL177" s="2"/>
      <c r="JHM177" s="2"/>
      <c r="JHN177" s="2"/>
      <c r="JHO177" s="2"/>
      <c r="JHP177" s="2"/>
      <c r="JHQ177" s="2"/>
      <c r="JHR177" s="2"/>
      <c r="JHS177" s="2"/>
      <c r="JHT177" s="2"/>
      <c r="JHU177" s="2"/>
      <c r="JHV177" s="2"/>
      <c r="JHW177" s="2"/>
      <c r="JHX177" s="2"/>
      <c r="JHY177" s="2"/>
      <c r="JHZ177" s="2"/>
      <c r="JIA177" s="2"/>
      <c r="JIB177" s="2"/>
      <c r="JIC177" s="2"/>
      <c r="JID177" s="2"/>
      <c r="JIE177" s="2"/>
      <c r="JIF177" s="2"/>
      <c r="JIG177" s="2"/>
      <c r="JIH177" s="2"/>
      <c r="JII177" s="2"/>
      <c r="JIJ177" s="2"/>
      <c r="JIK177" s="2"/>
      <c r="JIL177" s="2"/>
      <c r="JIM177" s="2"/>
      <c r="JIN177" s="2"/>
      <c r="JIO177" s="2"/>
      <c r="JIP177" s="2"/>
      <c r="JIQ177" s="2"/>
      <c r="JIR177" s="2"/>
      <c r="JIS177" s="2"/>
      <c r="JIT177" s="2"/>
      <c r="JIU177" s="2"/>
      <c r="JIV177" s="2"/>
      <c r="JIW177" s="2"/>
      <c r="JIX177" s="2"/>
      <c r="JIY177" s="2"/>
      <c r="JIZ177" s="2"/>
      <c r="JJA177" s="2"/>
      <c r="JJB177" s="2"/>
      <c r="JJC177" s="2"/>
      <c r="JJD177" s="2"/>
      <c r="JJE177" s="2"/>
      <c r="JJF177" s="2"/>
      <c r="JJG177" s="2"/>
      <c r="JJH177" s="2"/>
      <c r="JJI177" s="2"/>
      <c r="JJJ177" s="2"/>
      <c r="JJK177" s="2"/>
      <c r="JJL177" s="2"/>
      <c r="JJM177" s="2"/>
      <c r="JJN177" s="2"/>
      <c r="JJO177" s="2"/>
      <c r="JJP177" s="2"/>
      <c r="JJQ177" s="2"/>
      <c r="JJR177" s="2"/>
      <c r="JJS177" s="2"/>
      <c r="JJT177" s="2"/>
      <c r="JJU177" s="2"/>
      <c r="JJV177" s="2"/>
      <c r="JJW177" s="2"/>
      <c r="JJX177" s="2"/>
      <c r="JJY177" s="2"/>
      <c r="JJZ177" s="2"/>
      <c r="JKA177" s="2"/>
      <c r="JKB177" s="2"/>
      <c r="JKC177" s="2"/>
      <c r="JKD177" s="2"/>
      <c r="JKE177" s="2"/>
      <c r="JKF177" s="2"/>
      <c r="JKG177" s="2"/>
      <c r="JKH177" s="2"/>
      <c r="JKI177" s="2"/>
      <c r="JKJ177" s="2"/>
      <c r="JKK177" s="2"/>
      <c r="JKL177" s="2"/>
      <c r="JKM177" s="2"/>
      <c r="JKN177" s="2"/>
      <c r="JKO177" s="2"/>
      <c r="JKP177" s="2"/>
      <c r="JKQ177" s="2"/>
      <c r="JKR177" s="2"/>
      <c r="JKS177" s="2"/>
      <c r="JKT177" s="2"/>
      <c r="JKU177" s="2"/>
      <c r="JKV177" s="2"/>
      <c r="JKW177" s="2"/>
      <c r="JKX177" s="2"/>
      <c r="JKY177" s="2"/>
      <c r="JKZ177" s="2"/>
      <c r="JLA177" s="2"/>
      <c r="JLB177" s="2"/>
      <c r="JLC177" s="2"/>
      <c r="JLD177" s="2"/>
      <c r="JLE177" s="2"/>
      <c r="JLF177" s="2"/>
      <c r="JLG177" s="2"/>
      <c r="JLH177" s="2"/>
      <c r="JLI177" s="2"/>
      <c r="JLJ177" s="2"/>
      <c r="JLK177" s="2"/>
      <c r="JLL177" s="2"/>
      <c r="JLM177" s="2"/>
      <c r="JLN177" s="2"/>
      <c r="JLO177" s="2"/>
      <c r="JLP177" s="2"/>
      <c r="JLQ177" s="2"/>
      <c r="JLR177" s="2"/>
      <c r="JLS177" s="2"/>
      <c r="JLT177" s="2"/>
      <c r="JLU177" s="2"/>
      <c r="JLV177" s="2"/>
      <c r="JLW177" s="2"/>
      <c r="JLX177" s="2"/>
      <c r="JLY177" s="2"/>
      <c r="JLZ177" s="2"/>
      <c r="JMA177" s="2"/>
      <c r="JMB177" s="2"/>
      <c r="JMC177" s="2"/>
      <c r="JMD177" s="2"/>
      <c r="JME177" s="2"/>
      <c r="JMF177" s="2"/>
      <c r="JMG177" s="2"/>
      <c r="JMH177" s="2"/>
      <c r="JMI177" s="2"/>
      <c r="JMJ177" s="2"/>
      <c r="JMK177" s="2"/>
      <c r="JML177" s="2"/>
      <c r="JMM177" s="2"/>
      <c r="JMN177" s="2"/>
      <c r="JMO177" s="2"/>
      <c r="JMP177" s="2"/>
      <c r="JMQ177" s="2"/>
      <c r="JMR177" s="2"/>
      <c r="JMS177" s="2"/>
      <c r="JMT177" s="2"/>
      <c r="JMU177" s="2"/>
      <c r="JMV177" s="2"/>
      <c r="JMW177" s="2"/>
      <c r="JMX177" s="2"/>
      <c r="JMY177" s="2"/>
      <c r="JMZ177" s="2"/>
      <c r="JNA177" s="2"/>
      <c r="JNB177" s="2"/>
      <c r="JNC177" s="2"/>
      <c r="JND177" s="2"/>
      <c r="JNE177" s="2"/>
      <c r="JNF177" s="2"/>
      <c r="JNG177" s="2"/>
      <c r="JNH177" s="2"/>
      <c r="JNI177" s="2"/>
      <c r="JNJ177" s="2"/>
      <c r="JNK177" s="2"/>
      <c r="JNL177" s="2"/>
      <c r="JNM177" s="2"/>
      <c r="JNN177" s="2"/>
      <c r="JNO177" s="2"/>
      <c r="JNP177" s="2"/>
      <c r="JNQ177" s="2"/>
      <c r="JNR177" s="2"/>
      <c r="JNS177" s="2"/>
      <c r="JNT177" s="2"/>
      <c r="JNU177" s="2"/>
      <c r="JNV177" s="2"/>
      <c r="JNW177" s="2"/>
      <c r="JNX177" s="2"/>
      <c r="JNY177" s="2"/>
      <c r="JNZ177" s="2"/>
      <c r="JOA177" s="2"/>
      <c r="JOB177" s="2"/>
      <c r="JOC177" s="2"/>
      <c r="JOD177" s="2"/>
      <c r="JOE177" s="2"/>
      <c r="JOF177" s="2"/>
      <c r="JOG177" s="2"/>
      <c r="JOH177" s="2"/>
      <c r="JOI177" s="2"/>
      <c r="JOJ177" s="2"/>
      <c r="JOK177" s="2"/>
      <c r="JOL177" s="2"/>
      <c r="JOM177" s="2"/>
      <c r="JON177" s="2"/>
      <c r="JOO177" s="2"/>
      <c r="JOP177" s="2"/>
      <c r="JOQ177" s="2"/>
      <c r="JOR177" s="2"/>
      <c r="JOS177" s="2"/>
      <c r="JOT177" s="2"/>
      <c r="JOU177" s="2"/>
      <c r="JOV177" s="2"/>
      <c r="JOW177" s="2"/>
      <c r="JOX177" s="2"/>
      <c r="JOY177" s="2"/>
      <c r="JOZ177" s="2"/>
      <c r="JPA177" s="2"/>
      <c r="JPB177" s="2"/>
      <c r="JPC177" s="2"/>
      <c r="JPD177" s="2"/>
      <c r="JPE177" s="2"/>
      <c r="JPF177" s="2"/>
      <c r="JPG177" s="2"/>
      <c r="JPH177" s="2"/>
      <c r="JPI177" s="2"/>
      <c r="JPJ177" s="2"/>
      <c r="JPK177" s="2"/>
      <c r="JPL177" s="2"/>
      <c r="JPM177" s="2"/>
      <c r="JPN177" s="2"/>
      <c r="JPO177" s="2"/>
      <c r="JPP177" s="2"/>
      <c r="JPQ177" s="2"/>
      <c r="JPR177" s="2"/>
      <c r="JPS177" s="2"/>
      <c r="JPT177" s="2"/>
      <c r="JPU177" s="2"/>
      <c r="JPV177" s="2"/>
      <c r="JPW177" s="2"/>
      <c r="JPX177" s="2"/>
      <c r="JPY177" s="2"/>
      <c r="JPZ177" s="2"/>
      <c r="JQA177" s="2"/>
      <c r="JQB177" s="2"/>
      <c r="JQC177" s="2"/>
      <c r="JQD177" s="2"/>
      <c r="JQE177" s="2"/>
      <c r="JQF177" s="2"/>
      <c r="JQG177" s="2"/>
      <c r="JQH177" s="2"/>
      <c r="JQI177" s="2"/>
      <c r="JQJ177" s="2"/>
      <c r="JQK177" s="2"/>
      <c r="JQL177" s="2"/>
      <c r="JQM177" s="2"/>
      <c r="JQN177" s="2"/>
      <c r="JQO177" s="2"/>
      <c r="JQP177" s="2"/>
      <c r="JQQ177" s="2"/>
      <c r="JQR177" s="2"/>
      <c r="JQS177" s="2"/>
      <c r="JQT177" s="2"/>
      <c r="JQU177" s="2"/>
      <c r="JQV177" s="2"/>
      <c r="JQW177" s="2"/>
      <c r="JQX177" s="2"/>
      <c r="JQY177" s="2"/>
      <c r="JQZ177" s="2"/>
      <c r="JRA177" s="2"/>
      <c r="JRB177" s="2"/>
      <c r="JRC177" s="2"/>
      <c r="JRD177" s="2"/>
      <c r="JRE177" s="2"/>
      <c r="JRF177" s="2"/>
      <c r="JRG177" s="2"/>
      <c r="JRH177" s="2"/>
      <c r="JRI177" s="2"/>
      <c r="JRJ177" s="2"/>
      <c r="JRK177" s="2"/>
      <c r="JRL177" s="2"/>
      <c r="JRM177" s="2"/>
      <c r="JRN177" s="2"/>
      <c r="JRO177" s="2"/>
      <c r="JRP177" s="2"/>
      <c r="JRQ177" s="2"/>
      <c r="JRR177" s="2"/>
      <c r="JRS177" s="2"/>
      <c r="JRT177" s="2"/>
      <c r="JRU177" s="2"/>
      <c r="JRV177" s="2"/>
      <c r="JRW177" s="2"/>
      <c r="JRX177" s="2"/>
      <c r="JRY177" s="2"/>
      <c r="JRZ177" s="2"/>
      <c r="JSA177" s="2"/>
      <c r="JSB177" s="2"/>
      <c r="JSC177" s="2"/>
      <c r="JSD177" s="2"/>
      <c r="JSE177" s="2"/>
      <c r="JSF177" s="2"/>
      <c r="JSG177" s="2"/>
      <c r="JSH177" s="2"/>
      <c r="JSI177" s="2"/>
      <c r="JSJ177" s="2"/>
      <c r="JSK177" s="2"/>
      <c r="JSL177" s="2"/>
      <c r="JSM177" s="2"/>
      <c r="JSN177" s="2"/>
      <c r="JSO177" s="2"/>
      <c r="JSP177" s="2"/>
      <c r="JSQ177" s="2"/>
      <c r="JSR177" s="2"/>
      <c r="JSS177" s="2"/>
      <c r="JST177" s="2"/>
      <c r="JSU177" s="2"/>
      <c r="JSV177" s="2"/>
      <c r="JSW177" s="2"/>
      <c r="JSX177" s="2"/>
      <c r="JSY177" s="2"/>
      <c r="JSZ177" s="2"/>
      <c r="JTA177" s="2"/>
      <c r="JTB177" s="2"/>
      <c r="JTC177" s="2"/>
      <c r="JTD177" s="2"/>
      <c r="JTE177" s="2"/>
      <c r="JTF177" s="2"/>
      <c r="JTG177" s="2"/>
      <c r="JTH177" s="2"/>
      <c r="JTI177" s="2"/>
      <c r="JTJ177" s="2"/>
      <c r="JTK177" s="2"/>
      <c r="JTL177" s="2"/>
      <c r="JTM177" s="2"/>
      <c r="JTN177" s="2"/>
      <c r="JTO177" s="2"/>
      <c r="JTP177" s="2"/>
      <c r="JTQ177" s="2"/>
      <c r="JTR177" s="2"/>
      <c r="JTS177" s="2"/>
      <c r="JTT177" s="2"/>
      <c r="JTU177" s="2"/>
      <c r="JTV177" s="2"/>
      <c r="JTW177" s="2"/>
      <c r="JTX177" s="2"/>
      <c r="JTY177" s="2"/>
      <c r="JTZ177" s="2"/>
      <c r="JUA177" s="2"/>
      <c r="JUB177" s="2"/>
      <c r="JUC177" s="2"/>
      <c r="JUD177" s="2"/>
      <c r="JUE177" s="2"/>
      <c r="JUF177" s="2"/>
      <c r="JUG177" s="2"/>
      <c r="JUH177" s="2"/>
      <c r="JUI177" s="2"/>
      <c r="JUJ177" s="2"/>
      <c r="JUK177" s="2"/>
      <c r="JUL177" s="2"/>
      <c r="JUM177" s="2"/>
      <c r="JUN177" s="2"/>
      <c r="JUO177" s="2"/>
      <c r="JUP177" s="2"/>
      <c r="JUQ177" s="2"/>
      <c r="JUR177" s="2"/>
      <c r="JUS177" s="2"/>
      <c r="JUT177" s="2"/>
      <c r="JUU177" s="2"/>
      <c r="JUV177" s="2"/>
      <c r="JUW177" s="2"/>
      <c r="JUX177" s="2"/>
      <c r="JUY177" s="2"/>
      <c r="JUZ177" s="2"/>
      <c r="JVA177" s="2"/>
      <c r="JVB177" s="2"/>
      <c r="JVC177" s="2"/>
      <c r="JVD177" s="2"/>
      <c r="JVE177" s="2"/>
      <c r="JVF177" s="2"/>
      <c r="JVG177" s="2"/>
      <c r="JVH177" s="2"/>
      <c r="JVI177" s="2"/>
      <c r="JVJ177" s="2"/>
      <c r="JVK177" s="2"/>
      <c r="JVL177" s="2"/>
      <c r="JVM177" s="2"/>
      <c r="JVN177" s="2"/>
      <c r="JVO177" s="2"/>
      <c r="JVP177" s="2"/>
      <c r="JVQ177" s="2"/>
      <c r="JVR177" s="2"/>
      <c r="JVS177" s="2"/>
      <c r="JVT177" s="2"/>
      <c r="JVU177" s="2"/>
      <c r="JVV177" s="2"/>
      <c r="JVW177" s="2"/>
      <c r="JVX177" s="2"/>
      <c r="JVY177" s="2"/>
      <c r="JVZ177" s="2"/>
      <c r="JWA177" s="2"/>
      <c r="JWB177" s="2"/>
      <c r="JWC177" s="2"/>
      <c r="JWD177" s="2"/>
      <c r="JWE177" s="2"/>
      <c r="JWF177" s="2"/>
      <c r="JWG177" s="2"/>
      <c r="JWH177" s="2"/>
      <c r="JWI177" s="2"/>
      <c r="JWJ177" s="2"/>
      <c r="JWK177" s="2"/>
      <c r="JWL177" s="2"/>
      <c r="JWM177" s="2"/>
      <c r="JWN177" s="2"/>
      <c r="JWO177" s="2"/>
      <c r="JWP177" s="2"/>
      <c r="JWQ177" s="2"/>
      <c r="JWR177" s="2"/>
      <c r="JWS177" s="2"/>
      <c r="JWT177" s="2"/>
      <c r="JWU177" s="2"/>
      <c r="JWV177" s="2"/>
      <c r="JWW177" s="2"/>
      <c r="JWX177" s="2"/>
      <c r="JWY177" s="2"/>
      <c r="JWZ177" s="2"/>
      <c r="JXA177" s="2"/>
      <c r="JXB177" s="2"/>
      <c r="JXC177" s="2"/>
      <c r="JXD177" s="2"/>
      <c r="JXE177" s="2"/>
      <c r="JXF177" s="2"/>
      <c r="JXG177" s="2"/>
      <c r="JXH177" s="2"/>
      <c r="JXI177" s="2"/>
      <c r="JXJ177" s="2"/>
      <c r="JXK177" s="2"/>
      <c r="JXL177" s="2"/>
      <c r="JXM177" s="2"/>
      <c r="JXN177" s="2"/>
      <c r="JXO177" s="2"/>
      <c r="JXP177" s="2"/>
      <c r="JXQ177" s="2"/>
      <c r="JXR177" s="2"/>
      <c r="JXS177" s="2"/>
      <c r="JXT177" s="2"/>
      <c r="JXU177" s="2"/>
      <c r="JXV177" s="2"/>
      <c r="JXW177" s="2"/>
      <c r="JXX177" s="2"/>
      <c r="JXY177" s="2"/>
      <c r="JXZ177" s="2"/>
      <c r="JYA177" s="2"/>
      <c r="JYB177" s="2"/>
      <c r="JYC177" s="2"/>
      <c r="JYD177" s="2"/>
      <c r="JYE177" s="2"/>
      <c r="JYF177" s="2"/>
      <c r="JYG177" s="2"/>
      <c r="JYH177" s="2"/>
      <c r="JYI177" s="2"/>
      <c r="JYJ177" s="2"/>
      <c r="JYK177" s="2"/>
      <c r="JYL177" s="2"/>
      <c r="JYM177" s="2"/>
      <c r="JYN177" s="2"/>
      <c r="JYO177" s="2"/>
      <c r="JYP177" s="2"/>
      <c r="JYQ177" s="2"/>
      <c r="JYR177" s="2"/>
      <c r="JYS177" s="2"/>
      <c r="JYT177" s="2"/>
      <c r="JYU177" s="2"/>
      <c r="JYV177" s="2"/>
      <c r="JYW177" s="2"/>
      <c r="JYX177" s="2"/>
      <c r="JYY177" s="2"/>
      <c r="JYZ177" s="2"/>
      <c r="JZA177" s="2"/>
      <c r="JZB177" s="2"/>
      <c r="JZC177" s="2"/>
      <c r="JZD177" s="2"/>
      <c r="JZE177" s="2"/>
      <c r="JZF177" s="2"/>
      <c r="JZG177" s="2"/>
      <c r="JZH177" s="2"/>
      <c r="JZI177" s="2"/>
      <c r="JZJ177" s="2"/>
      <c r="JZK177" s="2"/>
      <c r="JZL177" s="2"/>
      <c r="JZM177" s="2"/>
      <c r="JZN177" s="2"/>
      <c r="JZO177" s="2"/>
      <c r="JZP177" s="2"/>
      <c r="JZQ177" s="2"/>
      <c r="JZR177" s="2"/>
      <c r="JZS177" s="2"/>
      <c r="JZT177" s="2"/>
      <c r="JZU177" s="2"/>
      <c r="JZV177" s="2"/>
      <c r="JZW177" s="2"/>
      <c r="JZX177" s="2"/>
      <c r="JZY177" s="2"/>
      <c r="JZZ177" s="2"/>
      <c r="KAA177" s="2"/>
      <c r="KAB177" s="2"/>
      <c r="KAC177" s="2"/>
      <c r="KAD177" s="2"/>
      <c r="KAE177" s="2"/>
      <c r="KAF177" s="2"/>
      <c r="KAG177" s="2"/>
      <c r="KAH177" s="2"/>
      <c r="KAI177" s="2"/>
      <c r="KAJ177" s="2"/>
      <c r="KAK177" s="2"/>
      <c r="KAL177" s="2"/>
      <c r="KAM177" s="2"/>
      <c r="KAN177" s="2"/>
      <c r="KAO177" s="2"/>
      <c r="KAP177" s="2"/>
      <c r="KAQ177" s="2"/>
      <c r="KAR177" s="2"/>
      <c r="KAS177" s="2"/>
      <c r="KAT177" s="2"/>
      <c r="KAU177" s="2"/>
      <c r="KAV177" s="2"/>
      <c r="KAW177" s="2"/>
      <c r="KAX177" s="2"/>
      <c r="KAY177" s="2"/>
      <c r="KAZ177" s="2"/>
      <c r="KBA177" s="2"/>
      <c r="KBB177" s="2"/>
      <c r="KBC177" s="2"/>
      <c r="KBD177" s="2"/>
      <c r="KBE177" s="2"/>
      <c r="KBF177" s="2"/>
      <c r="KBG177" s="2"/>
      <c r="KBH177" s="2"/>
      <c r="KBI177" s="2"/>
      <c r="KBJ177" s="2"/>
      <c r="KBK177" s="2"/>
      <c r="KBL177" s="2"/>
      <c r="KBM177" s="2"/>
      <c r="KBN177" s="2"/>
      <c r="KBO177" s="2"/>
      <c r="KBP177" s="2"/>
      <c r="KBQ177" s="2"/>
      <c r="KBR177" s="2"/>
      <c r="KBS177" s="2"/>
      <c r="KBT177" s="2"/>
      <c r="KBU177" s="2"/>
      <c r="KBV177" s="2"/>
      <c r="KBW177" s="2"/>
      <c r="KBX177" s="2"/>
      <c r="KBY177" s="2"/>
      <c r="KBZ177" s="2"/>
      <c r="KCA177" s="2"/>
      <c r="KCB177" s="2"/>
      <c r="KCC177" s="2"/>
      <c r="KCD177" s="2"/>
      <c r="KCE177" s="2"/>
      <c r="KCF177" s="2"/>
      <c r="KCG177" s="2"/>
      <c r="KCH177" s="2"/>
      <c r="KCI177" s="2"/>
      <c r="KCJ177" s="2"/>
      <c r="KCK177" s="2"/>
      <c r="KCL177" s="2"/>
      <c r="KCM177" s="2"/>
      <c r="KCN177" s="2"/>
      <c r="KCO177" s="2"/>
      <c r="KCP177" s="2"/>
      <c r="KCQ177" s="2"/>
      <c r="KCR177" s="2"/>
      <c r="KCS177" s="2"/>
      <c r="KCT177" s="2"/>
      <c r="KCU177" s="2"/>
      <c r="KCV177" s="2"/>
      <c r="KCW177" s="2"/>
      <c r="KCX177" s="2"/>
      <c r="KCY177" s="2"/>
      <c r="KCZ177" s="2"/>
      <c r="KDA177" s="2"/>
      <c r="KDB177" s="2"/>
      <c r="KDC177" s="2"/>
      <c r="KDD177" s="2"/>
      <c r="KDE177" s="2"/>
      <c r="KDF177" s="2"/>
      <c r="KDG177" s="2"/>
      <c r="KDH177" s="2"/>
      <c r="KDI177" s="2"/>
      <c r="KDJ177" s="2"/>
      <c r="KDK177" s="2"/>
      <c r="KDL177" s="2"/>
      <c r="KDM177" s="2"/>
      <c r="KDN177" s="2"/>
      <c r="KDO177" s="2"/>
      <c r="KDP177" s="2"/>
      <c r="KDQ177" s="2"/>
      <c r="KDR177" s="2"/>
      <c r="KDS177" s="2"/>
      <c r="KDT177" s="2"/>
      <c r="KDU177" s="2"/>
      <c r="KDV177" s="2"/>
      <c r="KDW177" s="2"/>
      <c r="KDX177" s="2"/>
      <c r="KDY177" s="2"/>
      <c r="KDZ177" s="2"/>
      <c r="KEA177" s="2"/>
      <c r="KEB177" s="2"/>
      <c r="KEC177" s="2"/>
      <c r="KED177" s="2"/>
      <c r="KEE177" s="2"/>
      <c r="KEF177" s="2"/>
      <c r="KEG177" s="2"/>
      <c r="KEH177" s="2"/>
      <c r="KEI177" s="2"/>
      <c r="KEJ177" s="2"/>
      <c r="KEK177" s="2"/>
      <c r="KEL177" s="2"/>
      <c r="KEM177" s="2"/>
      <c r="KEN177" s="2"/>
      <c r="KEO177" s="2"/>
      <c r="KEP177" s="2"/>
      <c r="KEQ177" s="2"/>
      <c r="KER177" s="2"/>
      <c r="KES177" s="2"/>
      <c r="KET177" s="2"/>
      <c r="KEU177" s="2"/>
      <c r="KEV177" s="2"/>
      <c r="KEW177" s="2"/>
      <c r="KEX177" s="2"/>
      <c r="KEY177" s="2"/>
      <c r="KEZ177" s="2"/>
      <c r="KFA177" s="2"/>
      <c r="KFB177" s="2"/>
      <c r="KFC177" s="2"/>
      <c r="KFD177" s="2"/>
      <c r="KFE177" s="2"/>
      <c r="KFF177" s="2"/>
      <c r="KFG177" s="2"/>
      <c r="KFH177" s="2"/>
      <c r="KFI177" s="2"/>
      <c r="KFJ177" s="2"/>
      <c r="KFK177" s="2"/>
      <c r="KFL177" s="2"/>
      <c r="KFM177" s="2"/>
      <c r="KFN177" s="2"/>
      <c r="KFO177" s="2"/>
      <c r="KFP177" s="2"/>
      <c r="KFQ177" s="2"/>
      <c r="KFR177" s="2"/>
      <c r="KFS177" s="2"/>
      <c r="KFT177" s="2"/>
      <c r="KFU177" s="2"/>
      <c r="KFV177" s="2"/>
      <c r="KFW177" s="2"/>
      <c r="KFX177" s="2"/>
      <c r="KFY177" s="2"/>
      <c r="KFZ177" s="2"/>
      <c r="KGA177" s="2"/>
      <c r="KGB177" s="2"/>
      <c r="KGC177" s="2"/>
      <c r="KGD177" s="2"/>
      <c r="KGE177" s="2"/>
      <c r="KGF177" s="2"/>
      <c r="KGG177" s="2"/>
      <c r="KGH177" s="2"/>
      <c r="KGI177" s="2"/>
      <c r="KGJ177" s="2"/>
      <c r="KGK177" s="2"/>
      <c r="KGL177" s="2"/>
      <c r="KGM177" s="2"/>
      <c r="KGN177" s="2"/>
      <c r="KGO177" s="2"/>
      <c r="KGP177" s="2"/>
      <c r="KGQ177" s="2"/>
      <c r="KGR177" s="2"/>
      <c r="KGS177" s="2"/>
      <c r="KGT177" s="2"/>
      <c r="KGU177" s="2"/>
      <c r="KGV177" s="2"/>
      <c r="KGW177" s="2"/>
      <c r="KGX177" s="2"/>
      <c r="KGY177" s="2"/>
      <c r="KGZ177" s="2"/>
      <c r="KHA177" s="2"/>
      <c r="KHB177" s="2"/>
      <c r="KHC177" s="2"/>
      <c r="KHD177" s="2"/>
      <c r="KHE177" s="2"/>
      <c r="KHF177" s="2"/>
      <c r="KHG177" s="2"/>
      <c r="KHH177" s="2"/>
      <c r="KHI177" s="2"/>
      <c r="KHJ177" s="2"/>
      <c r="KHK177" s="2"/>
      <c r="KHL177" s="2"/>
      <c r="KHM177" s="2"/>
      <c r="KHN177" s="2"/>
      <c r="KHO177" s="2"/>
      <c r="KHP177" s="2"/>
      <c r="KHQ177" s="2"/>
      <c r="KHR177" s="2"/>
      <c r="KHS177" s="2"/>
      <c r="KHT177" s="2"/>
      <c r="KHU177" s="2"/>
      <c r="KHV177" s="2"/>
      <c r="KHW177" s="2"/>
      <c r="KHX177" s="2"/>
      <c r="KHY177" s="2"/>
      <c r="KHZ177" s="2"/>
      <c r="KIA177" s="2"/>
      <c r="KIB177" s="2"/>
      <c r="KIC177" s="2"/>
      <c r="KID177" s="2"/>
      <c r="KIE177" s="2"/>
      <c r="KIF177" s="2"/>
      <c r="KIG177" s="2"/>
      <c r="KIH177" s="2"/>
      <c r="KII177" s="2"/>
      <c r="KIJ177" s="2"/>
      <c r="KIK177" s="2"/>
      <c r="KIL177" s="2"/>
      <c r="KIM177" s="2"/>
      <c r="KIN177" s="2"/>
      <c r="KIO177" s="2"/>
      <c r="KIP177" s="2"/>
      <c r="KIQ177" s="2"/>
      <c r="KIR177" s="2"/>
      <c r="KIS177" s="2"/>
      <c r="KIT177" s="2"/>
      <c r="KIU177" s="2"/>
      <c r="KIV177" s="2"/>
      <c r="KIW177" s="2"/>
      <c r="KIX177" s="2"/>
      <c r="KIY177" s="2"/>
      <c r="KIZ177" s="2"/>
      <c r="KJA177" s="2"/>
      <c r="KJB177" s="2"/>
      <c r="KJC177" s="2"/>
      <c r="KJD177" s="2"/>
      <c r="KJE177" s="2"/>
      <c r="KJF177" s="2"/>
      <c r="KJG177" s="2"/>
      <c r="KJH177" s="2"/>
      <c r="KJI177" s="2"/>
      <c r="KJJ177" s="2"/>
      <c r="KJK177" s="2"/>
      <c r="KJL177" s="2"/>
      <c r="KJM177" s="2"/>
      <c r="KJN177" s="2"/>
      <c r="KJO177" s="2"/>
      <c r="KJP177" s="2"/>
      <c r="KJQ177" s="2"/>
      <c r="KJR177" s="2"/>
      <c r="KJS177" s="2"/>
      <c r="KJT177" s="2"/>
      <c r="KJU177" s="2"/>
      <c r="KJV177" s="2"/>
      <c r="KJW177" s="2"/>
      <c r="KJX177" s="2"/>
      <c r="KJY177" s="2"/>
      <c r="KJZ177" s="2"/>
      <c r="KKA177" s="2"/>
      <c r="KKB177" s="2"/>
      <c r="KKC177" s="2"/>
      <c r="KKD177" s="2"/>
      <c r="KKE177" s="2"/>
      <c r="KKF177" s="2"/>
      <c r="KKG177" s="2"/>
      <c r="KKH177" s="2"/>
      <c r="KKI177" s="2"/>
      <c r="KKJ177" s="2"/>
      <c r="KKK177" s="2"/>
      <c r="KKL177" s="2"/>
      <c r="KKM177" s="2"/>
      <c r="KKN177" s="2"/>
      <c r="KKO177" s="2"/>
      <c r="KKP177" s="2"/>
      <c r="KKQ177" s="2"/>
      <c r="KKR177" s="2"/>
      <c r="KKS177" s="2"/>
      <c r="KKT177" s="2"/>
      <c r="KKU177" s="2"/>
      <c r="KKV177" s="2"/>
      <c r="KKW177" s="2"/>
      <c r="KKX177" s="2"/>
      <c r="KKY177" s="2"/>
      <c r="KKZ177" s="2"/>
      <c r="KLA177" s="2"/>
      <c r="KLB177" s="2"/>
      <c r="KLC177" s="2"/>
      <c r="KLD177" s="2"/>
      <c r="KLE177" s="2"/>
      <c r="KLF177" s="2"/>
      <c r="KLG177" s="2"/>
      <c r="KLH177" s="2"/>
      <c r="KLI177" s="2"/>
      <c r="KLJ177" s="2"/>
      <c r="KLK177" s="2"/>
      <c r="KLL177" s="2"/>
      <c r="KLM177" s="2"/>
      <c r="KLN177" s="2"/>
      <c r="KLO177" s="2"/>
      <c r="KLP177" s="2"/>
      <c r="KLQ177" s="2"/>
      <c r="KLR177" s="2"/>
      <c r="KLS177" s="2"/>
      <c r="KLT177" s="2"/>
      <c r="KLU177" s="2"/>
      <c r="KLV177" s="2"/>
      <c r="KLW177" s="2"/>
      <c r="KLX177" s="2"/>
      <c r="KLY177" s="2"/>
      <c r="KLZ177" s="2"/>
      <c r="KMA177" s="2"/>
      <c r="KMB177" s="2"/>
      <c r="KMC177" s="2"/>
      <c r="KMD177" s="2"/>
      <c r="KME177" s="2"/>
      <c r="KMF177" s="2"/>
      <c r="KMG177" s="2"/>
      <c r="KMH177" s="2"/>
      <c r="KMI177" s="2"/>
      <c r="KMJ177" s="2"/>
      <c r="KMK177" s="2"/>
      <c r="KML177" s="2"/>
      <c r="KMM177" s="2"/>
      <c r="KMN177" s="2"/>
      <c r="KMO177" s="2"/>
      <c r="KMP177" s="2"/>
      <c r="KMQ177" s="2"/>
      <c r="KMR177" s="2"/>
      <c r="KMS177" s="2"/>
      <c r="KMT177" s="2"/>
      <c r="KMU177" s="2"/>
      <c r="KMV177" s="2"/>
      <c r="KMW177" s="2"/>
      <c r="KMX177" s="2"/>
      <c r="KMY177" s="2"/>
      <c r="KMZ177" s="2"/>
      <c r="KNA177" s="2"/>
      <c r="KNB177" s="2"/>
      <c r="KNC177" s="2"/>
      <c r="KND177" s="2"/>
      <c r="KNE177" s="2"/>
      <c r="KNF177" s="2"/>
      <c r="KNG177" s="2"/>
      <c r="KNH177" s="2"/>
      <c r="KNI177" s="2"/>
      <c r="KNJ177" s="2"/>
      <c r="KNK177" s="2"/>
      <c r="KNL177" s="2"/>
      <c r="KNM177" s="2"/>
      <c r="KNN177" s="2"/>
      <c r="KNO177" s="2"/>
      <c r="KNP177" s="2"/>
      <c r="KNQ177" s="2"/>
      <c r="KNR177" s="2"/>
      <c r="KNS177" s="2"/>
      <c r="KNT177" s="2"/>
      <c r="KNU177" s="2"/>
      <c r="KNV177" s="2"/>
      <c r="KNW177" s="2"/>
      <c r="KNX177" s="2"/>
      <c r="KNY177" s="2"/>
      <c r="KNZ177" s="2"/>
      <c r="KOA177" s="2"/>
      <c r="KOB177" s="2"/>
      <c r="KOC177" s="2"/>
      <c r="KOD177" s="2"/>
      <c r="KOE177" s="2"/>
      <c r="KOF177" s="2"/>
      <c r="KOG177" s="2"/>
      <c r="KOH177" s="2"/>
      <c r="KOI177" s="2"/>
      <c r="KOJ177" s="2"/>
      <c r="KOK177" s="2"/>
      <c r="KOL177" s="2"/>
      <c r="KOM177" s="2"/>
      <c r="KON177" s="2"/>
      <c r="KOO177" s="2"/>
      <c r="KOP177" s="2"/>
      <c r="KOQ177" s="2"/>
      <c r="KOR177" s="2"/>
      <c r="KOS177" s="2"/>
      <c r="KOT177" s="2"/>
      <c r="KOU177" s="2"/>
      <c r="KOV177" s="2"/>
      <c r="KOW177" s="2"/>
      <c r="KOX177" s="2"/>
      <c r="KOY177" s="2"/>
      <c r="KOZ177" s="2"/>
      <c r="KPA177" s="2"/>
      <c r="KPB177" s="2"/>
      <c r="KPC177" s="2"/>
      <c r="KPD177" s="2"/>
      <c r="KPE177" s="2"/>
      <c r="KPF177" s="2"/>
      <c r="KPG177" s="2"/>
      <c r="KPH177" s="2"/>
      <c r="KPI177" s="2"/>
      <c r="KPJ177" s="2"/>
      <c r="KPK177" s="2"/>
      <c r="KPL177" s="2"/>
      <c r="KPM177" s="2"/>
      <c r="KPN177" s="2"/>
      <c r="KPO177" s="2"/>
      <c r="KPP177" s="2"/>
      <c r="KPQ177" s="2"/>
      <c r="KPR177" s="2"/>
      <c r="KPS177" s="2"/>
      <c r="KPT177" s="2"/>
      <c r="KPU177" s="2"/>
      <c r="KPV177" s="2"/>
      <c r="KPW177" s="2"/>
      <c r="KPX177" s="2"/>
      <c r="KPY177" s="2"/>
      <c r="KPZ177" s="2"/>
      <c r="KQA177" s="2"/>
      <c r="KQB177" s="2"/>
      <c r="KQC177" s="2"/>
      <c r="KQD177" s="2"/>
      <c r="KQE177" s="2"/>
      <c r="KQF177" s="2"/>
      <c r="KQG177" s="2"/>
      <c r="KQH177" s="2"/>
      <c r="KQI177" s="2"/>
      <c r="KQJ177" s="2"/>
      <c r="KQK177" s="2"/>
      <c r="KQL177" s="2"/>
      <c r="KQM177" s="2"/>
      <c r="KQN177" s="2"/>
      <c r="KQO177" s="2"/>
      <c r="KQP177" s="2"/>
      <c r="KQQ177" s="2"/>
      <c r="KQR177" s="2"/>
      <c r="KQS177" s="2"/>
      <c r="KQT177" s="2"/>
      <c r="KQU177" s="2"/>
      <c r="KQV177" s="2"/>
      <c r="KQW177" s="2"/>
      <c r="KQX177" s="2"/>
      <c r="KQY177" s="2"/>
      <c r="KQZ177" s="2"/>
      <c r="KRA177" s="2"/>
      <c r="KRB177" s="2"/>
      <c r="KRC177" s="2"/>
      <c r="KRD177" s="2"/>
      <c r="KRE177" s="2"/>
      <c r="KRF177" s="2"/>
      <c r="KRG177" s="2"/>
      <c r="KRH177" s="2"/>
      <c r="KRI177" s="2"/>
      <c r="KRJ177" s="2"/>
      <c r="KRK177" s="2"/>
      <c r="KRL177" s="2"/>
      <c r="KRM177" s="2"/>
      <c r="KRN177" s="2"/>
      <c r="KRO177" s="2"/>
      <c r="KRP177" s="2"/>
      <c r="KRQ177" s="2"/>
      <c r="KRR177" s="2"/>
      <c r="KRS177" s="2"/>
      <c r="KRT177" s="2"/>
      <c r="KRU177" s="2"/>
      <c r="KRV177" s="2"/>
      <c r="KRW177" s="2"/>
      <c r="KRX177" s="2"/>
      <c r="KRY177" s="2"/>
      <c r="KRZ177" s="2"/>
      <c r="KSA177" s="2"/>
      <c r="KSB177" s="2"/>
      <c r="KSC177" s="2"/>
      <c r="KSD177" s="2"/>
      <c r="KSE177" s="2"/>
      <c r="KSF177" s="2"/>
      <c r="KSG177" s="2"/>
      <c r="KSH177" s="2"/>
      <c r="KSI177" s="2"/>
      <c r="KSJ177" s="2"/>
      <c r="KSK177" s="2"/>
      <c r="KSL177" s="2"/>
      <c r="KSM177" s="2"/>
      <c r="KSN177" s="2"/>
      <c r="KSO177" s="2"/>
      <c r="KSP177" s="2"/>
      <c r="KSQ177" s="2"/>
      <c r="KSR177" s="2"/>
      <c r="KSS177" s="2"/>
      <c r="KST177" s="2"/>
      <c r="KSU177" s="2"/>
      <c r="KSV177" s="2"/>
      <c r="KSW177" s="2"/>
      <c r="KSX177" s="2"/>
      <c r="KSY177" s="2"/>
      <c r="KSZ177" s="2"/>
      <c r="KTA177" s="2"/>
      <c r="KTB177" s="2"/>
      <c r="KTC177" s="2"/>
      <c r="KTD177" s="2"/>
      <c r="KTE177" s="2"/>
      <c r="KTF177" s="2"/>
      <c r="KTG177" s="2"/>
      <c r="KTH177" s="2"/>
      <c r="KTI177" s="2"/>
      <c r="KTJ177" s="2"/>
      <c r="KTK177" s="2"/>
      <c r="KTL177" s="2"/>
      <c r="KTM177" s="2"/>
      <c r="KTN177" s="2"/>
      <c r="KTO177" s="2"/>
      <c r="KTP177" s="2"/>
      <c r="KTQ177" s="2"/>
      <c r="KTR177" s="2"/>
      <c r="KTS177" s="2"/>
      <c r="KTT177" s="2"/>
      <c r="KTU177" s="2"/>
      <c r="KTV177" s="2"/>
      <c r="KTW177" s="2"/>
      <c r="KTX177" s="2"/>
      <c r="KTY177" s="2"/>
      <c r="KTZ177" s="2"/>
      <c r="KUA177" s="2"/>
      <c r="KUB177" s="2"/>
      <c r="KUC177" s="2"/>
      <c r="KUD177" s="2"/>
      <c r="KUE177" s="2"/>
      <c r="KUF177" s="2"/>
      <c r="KUG177" s="2"/>
      <c r="KUH177" s="2"/>
      <c r="KUI177" s="2"/>
      <c r="KUJ177" s="2"/>
      <c r="KUK177" s="2"/>
      <c r="KUL177" s="2"/>
      <c r="KUM177" s="2"/>
      <c r="KUN177" s="2"/>
      <c r="KUO177" s="2"/>
      <c r="KUP177" s="2"/>
      <c r="KUQ177" s="2"/>
      <c r="KUR177" s="2"/>
      <c r="KUS177" s="2"/>
      <c r="KUT177" s="2"/>
      <c r="KUU177" s="2"/>
      <c r="KUV177" s="2"/>
      <c r="KUW177" s="2"/>
      <c r="KUX177" s="2"/>
      <c r="KUY177" s="2"/>
      <c r="KUZ177" s="2"/>
      <c r="KVA177" s="2"/>
      <c r="KVB177" s="2"/>
      <c r="KVC177" s="2"/>
      <c r="KVD177" s="2"/>
      <c r="KVE177" s="2"/>
      <c r="KVF177" s="2"/>
      <c r="KVG177" s="2"/>
      <c r="KVH177" s="2"/>
      <c r="KVI177" s="2"/>
      <c r="KVJ177" s="2"/>
      <c r="KVK177" s="2"/>
      <c r="KVL177" s="2"/>
      <c r="KVM177" s="2"/>
      <c r="KVN177" s="2"/>
      <c r="KVO177" s="2"/>
      <c r="KVP177" s="2"/>
      <c r="KVQ177" s="2"/>
      <c r="KVR177" s="2"/>
      <c r="KVS177" s="2"/>
      <c r="KVT177" s="2"/>
      <c r="KVU177" s="2"/>
      <c r="KVV177" s="2"/>
      <c r="KVW177" s="2"/>
      <c r="KVX177" s="2"/>
      <c r="KVY177" s="2"/>
      <c r="KVZ177" s="2"/>
      <c r="KWA177" s="2"/>
      <c r="KWB177" s="2"/>
      <c r="KWC177" s="2"/>
      <c r="KWD177" s="2"/>
      <c r="KWE177" s="2"/>
      <c r="KWF177" s="2"/>
      <c r="KWG177" s="2"/>
      <c r="KWH177" s="2"/>
      <c r="KWI177" s="2"/>
      <c r="KWJ177" s="2"/>
      <c r="KWK177" s="2"/>
      <c r="KWL177" s="2"/>
      <c r="KWM177" s="2"/>
      <c r="KWN177" s="2"/>
      <c r="KWO177" s="2"/>
      <c r="KWP177" s="2"/>
      <c r="KWQ177" s="2"/>
      <c r="KWR177" s="2"/>
      <c r="KWS177" s="2"/>
      <c r="KWT177" s="2"/>
      <c r="KWU177" s="2"/>
      <c r="KWV177" s="2"/>
      <c r="KWW177" s="2"/>
      <c r="KWX177" s="2"/>
      <c r="KWY177" s="2"/>
      <c r="KWZ177" s="2"/>
      <c r="KXA177" s="2"/>
      <c r="KXB177" s="2"/>
      <c r="KXC177" s="2"/>
      <c r="KXD177" s="2"/>
      <c r="KXE177" s="2"/>
      <c r="KXF177" s="2"/>
      <c r="KXG177" s="2"/>
      <c r="KXH177" s="2"/>
      <c r="KXI177" s="2"/>
      <c r="KXJ177" s="2"/>
      <c r="KXK177" s="2"/>
      <c r="KXL177" s="2"/>
      <c r="KXM177" s="2"/>
      <c r="KXN177" s="2"/>
      <c r="KXO177" s="2"/>
      <c r="KXP177" s="2"/>
      <c r="KXQ177" s="2"/>
      <c r="KXR177" s="2"/>
      <c r="KXS177" s="2"/>
      <c r="KXT177" s="2"/>
      <c r="KXU177" s="2"/>
      <c r="KXV177" s="2"/>
      <c r="KXW177" s="2"/>
      <c r="KXX177" s="2"/>
      <c r="KXY177" s="2"/>
      <c r="KXZ177" s="2"/>
      <c r="KYA177" s="2"/>
      <c r="KYB177" s="2"/>
      <c r="KYC177" s="2"/>
      <c r="KYD177" s="2"/>
      <c r="KYE177" s="2"/>
      <c r="KYF177" s="2"/>
      <c r="KYG177" s="2"/>
      <c r="KYH177" s="2"/>
      <c r="KYI177" s="2"/>
      <c r="KYJ177" s="2"/>
      <c r="KYK177" s="2"/>
      <c r="KYL177" s="2"/>
      <c r="KYM177" s="2"/>
      <c r="KYN177" s="2"/>
      <c r="KYO177" s="2"/>
      <c r="KYP177" s="2"/>
      <c r="KYQ177" s="2"/>
      <c r="KYR177" s="2"/>
      <c r="KYS177" s="2"/>
      <c r="KYT177" s="2"/>
      <c r="KYU177" s="2"/>
      <c r="KYV177" s="2"/>
      <c r="KYW177" s="2"/>
      <c r="KYX177" s="2"/>
      <c r="KYY177" s="2"/>
      <c r="KYZ177" s="2"/>
      <c r="KZA177" s="2"/>
      <c r="KZB177" s="2"/>
      <c r="KZC177" s="2"/>
      <c r="KZD177" s="2"/>
      <c r="KZE177" s="2"/>
      <c r="KZF177" s="2"/>
      <c r="KZG177" s="2"/>
      <c r="KZH177" s="2"/>
      <c r="KZI177" s="2"/>
      <c r="KZJ177" s="2"/>
      <c r="KZK177" s="2"/>
      <c r="KZL177" s="2"/>
      <c r="KZM177" s="2"/>
      <c r="KZN177" s="2"/>
      <c r="KZO177" s="2"/>
      <c r="KZP177" s="2"/>
      <c r="KZQ177" s="2"/>
      <c r="KZR177" s="2"/>
      <c r="KZS177" s="2"/>
      <c r="KZT177" s="2"/>
      <c r="KZU177" s="2"/>
      <c r="KZV177" s="2"/>
      <c r="KZW177" s="2"/>
      <c r="KZX177" s="2"/>
      <c r="KZY177" s="2"/>
      <c r="KZZ177" s="2"/>
      <c r="LAA177" s="2"/>
      <c r="LAB177" s="2"/>
      <c r="LAC177" s="2"/>
      <c r="LAD177" s="2"/>
      <c r="LAE177" s="2"/>
      <c r="LAF177" s="2"/>
      <c r="LAG177" s="2"/>
      <c r="LAH177" s="2"/>
      <c r="LAI177" s="2"/>
      <c r="LAJ177" s="2"/>
      <c r="LAK177" s="2"/>
      <c r="LAL177" s="2"/>
      <c r="LAM177" s="2"/>
      <c r="LAN177" s="2"/>
      <c r="LAO177" s="2"/>
      <c r="LAP177" s="2"/>
      <c r="LAQ177" s="2"/>
      <c r="LAR177" s="2"/>
      <c r="LAS177" s="2"/>
      <c r="LAT177" s="2"/>
      <c r="LAU177" s="2"/>
      <c r="LAV177" s="2"/>
      <c r="LAW177" s="2"/>
      <c r="LAX177" s="2"/>
      <c r="LAY177" s="2"/>
      <c r="LAZ177" s="2"/>
      <c r="LBA177" s="2"/>
      <c r="LBB177" s="2"/>
      <c r="LBC177" s="2"/>
      <c r="LBD177" s="2"/>
      <c r="LBE177" s="2"/>
      <c r="LBF177" s="2"/>
      <c r="LBG177" s="2"/>
      <c r="LBH177" s="2"/>
      <c r="LBI177" s="2"/>
      <c r="LBJ177" s="2"/>
      <c r="LBK177" s="2"/>
      <c r="LBL177" s="2"/>
      <c r="LBM177" s="2"/>
      <c r="LBN177" s="2"/>
      <c r="LBO177" s="2"/>
      <c r="LBP177" s="2"/>
      <c r="LBQ177" s="2"/>
      <c r="LBR177" s="2"/>
      <c r="LBS177" s="2"/>
      <c r="LBT177" s="2"/>
      <c r="LBU177" s="2"/>
      <c r="LBV177" s="2"/>
      <c r="LBW177" s="2"/>
      <c r="LBX177" s="2"/>
      <c r="LBY177" s="2"/>
      <c r="LBZ177" s="2"/>
      <c r="LCA177" s="2"/>
      <c r="LCB177" s="2"/>
      <c r="LCC177" s="2"/>
      <c r="LCD177" s="2"/>
      <c r="LCE177" s="2"/>
      <c r="LCF177" s="2"/>
      <c r="LCG177" s="2"/>
      <c r="LCH177" s="2"/>
      <c r="LCI177" s="2"/>
      <c r="LCJ177" s="2"/>
      <c r="LCK177" s="2"/>
      <c r="LCL177" s="2"/>
      <c r="LCM177" s="2"/>
      <c r="LCN177" s="2"/>
      <c r="LCO177" s="2"/>
      <c r="LCP177" s="2"/>
      <c r="LCQ177" s="2"/>
      <c r="LCR177" s="2"/>
      <c r="LCS177" s="2"/>
      <c r="LCT177" s="2"/>
      <c r="LCU177" s="2"/>
      <c r="LCV177" s="2"/>
      <c r="LCW177" s="2"/>
      <c r="LCX177" s="2"/>
      <c r="LCY177" s="2"/>
      <c r="LCZ177" s="2"/>
      <c r="LDA177" s="2"/>
      <c r="LDB177" s="2"/>
      <c r="LDC177" s="2"/>
      <c r="LDD177" s="2"/>
      <c r="LDE177" s="2"/>
      <c r="LDF177" s="2"/>
      <c r="LDG177" s="2"/>
      <c r="LDH177" s="2"/>
      <c r="LDI177" s="2"/>
      <c r="LDJ177" s="2"/>
      <c r="LDK177" s="2"/>
      <c r="LDL177" s="2"/>
      <c r="LDM177" s="2"/>
      <c r="LDN177" s="2"/>
      <c r="LDO177" s="2"/>
      <c r="LDP177" s="2"/>
      <c r="LDQ177" s="2"/>
      <c r="LDR177" s="2"/>
      <c r="LDS177" s="2"/>
      <c r="LDT177" s="2"/>
      <c r="LDU177" s="2"/>
      <c r="LDV177" s="2"/>
      <c r="LDW177" s="2"/>
      <c r="LDX177" s="2"/>
      <c r="LDY177" s="2"/>
      <c r="LDZ177" s="2"/>
      <c r="LEA177" s="2"/>
      <c r="LEB177" s="2"/>
      <c r="LEC177" s="2"/>
      <c r="LED177" s="2"/>
      <c r="LEE177" s="2"/>
      <c r="LEF177" s="2"/>
      <c r="LEG177" s="2"/>
      <c r="LEH177" s="2"/>
      <c r="LEI177" s="2"/>
      <c r="LEJ177" s="2"/>
      <c r="LEK177" s="2"/>
      <c r="LEL177" s="2"/>
      <c r="LEM177" s="2"/>
      <c r="LEN177" s="2"/>
      <c r="LEO177" s="2"/>
      <c r="LEP177" s="2"/>
      <c r="LEQ177" s="2"/>
      <c r="LER177" s="2"/>
      <c r="LES177" s="2"/>
      <c r="LET177" s="2"/>
      <c r="LEU177" s="2"/>
      <c r="LEV177" s="2"/>
      <c r="LEW177" s="2"/>
      <c r="LEX177" s="2"/>
      <c r="LEY177" s="2"/>
      <c r="LEZ177" s="2"/>
      <c r="LFA177" s="2"/>
      <c r="LFB177" s="2"/>
      <c r="LFC177" s="2"/>
      <c r="LFD177" s="2"/>
      <c r="LFE177" s="2"/>
      <c r="LFF177" s="2"/>
      <c r="LFG177" s="2"/>
      <c r="LFH177" s="2"/>
      <c r="LFI177" s="2"/>
      <c r="LFJ177" s="2"/>
      <c r="LFK177" s="2"/>
      <c r="LFL177" s="2"/>
      <c r="LFM177" s="2"/>
      <c r="LFN177" s="2"/>
      <c r="LFO177" s="2"/>
      <c r="LFP177" s="2"/>
      <c r="LFQ177" s="2"/>
      <c r="LFR177" s="2"/>
      <c r="LFS177" s="2"/>
      <c r="LFT177" s="2"/>
      <c r="LFU177" s="2"/>
      <c r="LFV177" s="2"/>
      <c r="LFW177" s="2"/>
      <c r="LFX177" s="2"/>
      <c r="LFY177" s="2"/>
      <c r="LFZ177" s="2"/>
      <c r="LGA177" s="2"/>
      <c r="LGB177" s="2"/>
      <c r="LGC177" s="2"/>
      <c r="LGD177" s="2"/>
      <c r="LGE177" s="2"/>
      <c r="LGF177" s="2"/>
      <c r="LGG177" s="2"/>
      <c r="LGH177" s="2"/>
      <c r="LGI177" s="2"/>
      <c r="LGJ177" s="2"/>
      <c r="LGK177" s="2"/>
      <c r="LGL177" s="2"/>
      <c r="LGM177" s="2"/>
      <c r="LGN177" s="2"/>
      <c r="LGO177" s="2"/>
      <c r="LGP177" s="2"/>
      <c r="LGQ177" s="2"/>
      <c r="LGR177" s="2"/>
      <c r="LGS177" s="2"/>
      <c r="LGT177" s="2"/>
      <c r="LGU177" s="2"/>
      <c r="LGV177" s="2"/>
      <c r="LGW177" s="2"/>
      <c r="LGX177" s="2"/>
      <c r="LGY177" s="2"/>
      <c r="LGZ177" s="2"/>
      <c r="LHA177" s="2"/>
      <c r="LHB177" s="2"/>
      <c r="LHC177" s="2"/>
      <c r="LHD177" s="2"/>
      <c r="LHE177" s="2"/>
      <c r="LHF177" s="2"/>
      <c r="LHG177" s="2"/>
      <c r="LHH177" s="2"/>
      <c r="LHI177" s="2"/>
      <c r="LHJ177" s="2"/>
      <c r="LHK177" s="2"/>
      <c r="LHL177" s="2"/>
      <c r="LHM177" s="2"/>
      <c r="LHN177" s="2"/>
      <c r="LHO177" s="2"/>
      <c r="LHP177" s="2"/>
      <c r="LHQ177" s="2"/>
      <c r="LHR177" s="2"/>
      <c r="LHS177" s="2"/>
      <c r="LHT177" s="2"/>
      <c r="LHU177" s="2"/>
      <c r="LHV177" s="2"/>
      <c r="LHW177" s="2"/>
      <c r="LHX177" s="2"/>
      <c r="LHY177" s="2"/>
      <c r="LHZ177" s="2"/>
      <c r="LIA177" s="2"/>
      <c r="LIB177" s="2"/>
      <c r="LIC177" s="2"/>
      <c r="LID177" s="2"/>
      <c r="LIE177" s="2"/>
      <c r="LIF177" s="2"/>
      <c r="LIG177" s="2"/>
      <c r="LIH177" s="2"/>
      <c r="LII177" s="2"/>
      <c r="LIJ177" s="2"/>
      <c r="LIK177" s="2"/>
      <c r="LIL177" s="2"/>
      <c r="LIM177" s="2"/>
      <c r="LIN177" s="2"/>
      <c r="LIO177" s="2"/>
      <c r="LIP177" s="2"/>
      <c r="LIQ177" s="2"/>
      <c r="LIR177" s="2"/>
      <c r="LIS177" s="2"/>
      <c r="LIT177" s="2"/>
      <c r="LIU177" s="2"/>
      <c r="LIV177" s="2"/>
      <c r="LIW177" s="2"/>
      <c r="LIX177" s="2"/>
      <c r="LIY177" s="2"/>
      <c r="LIZ177" s="2"/>
      <c r="LJA177" s="2"/>
      <c r="LJB177" s="2"/>
      <c r="LJC177" s="2"/>
      <c r="LJD177" s="2"/>
      <c r="LJE177" s="2"/>
      <c r="LJF177" s="2"/>
      <c r="LJG177" s="2"/>
      <c r="LJH177" s="2"/>
      <c r="LJI177" s="2"/>
      <c r="LJJ177" s="2"/>
      <c r="LJK177" s="2"/>
      <c r="LJL177" s="2"/>
      <c r="LJM177" s="2"/>
      <c r="LJN177" s="2"/>
      <c r="LJO177" s="2"/>
      <c r="LJP177" s="2"/>
      <c r="LJQ177" s="2"/>
      <c r="LJR177" s="2"/>
      <c r="LJS177" s="2"/>
      <c r="LJT177" s="2"/>
      <c r="LJU177" s="2"/>
      <c r="LJV177" s="2"/>
      <c r="LJW177" s="2"/>
      <c r="LJX177" s="2"/>
      <c r="LJY177" s="2"/>
      <c r="LJZ177" s="2"/>
      <c r="LKA177" s="2"/>
      <c r="LKB177" s="2"/>
      <c r="LKC177" s="2"/>
      <c r="LKD177" s="2"/>
      <c r="LKE177" s="2"/>
      <c r="LKF177" s="2"/>
      <c r="LKG177" s="2"/>
      <c r="LKH177" s="2"/>
      <c r="LKI177" s="2"/>
      <c r="LKJ177" s="2"/>
      <c r="LKK177" s="2"/>
      <c r="LKL177" s="2"/>
      <c r="LKM177" s="2"/>
      <c r="LKN177" s="2"/>
      <c r="LKO177" s="2"/>
      <c r="LKP177" s="2"/>
      <c r="LKQ177" s="2"/>
      <c r="LKR177" s="2"/>
      <c r="LKS177" s="2"/>
      <c r="LKT177" s="2"/>
      <c r="LKU177" s="2"/>
      <c r="LKV177" s="2"/>
      <c r="LKW177" s="2"/>
      <c r="LKX177" s="2"/>
      <c r="LKY177" s="2"/>
      <c r="LKZ177" s="2"/>
      <c r="LLA177" s="2"/>
      <c r="LLB177" s="2"/>
      <c r="LLC177" s="2"/>
      <c r="LLD177" s="2"/>
      <c r="LLE177" s="2"/>
      <c r="LLF177" s="2"/>
      <c r="LLG177" s="2"/>
      <c r="LLH177" s="2"/>
      <c r="LLI177" s="2"/>
      <c r="LLJ177" s="2"/>
      <c r="LLK177" s="2"/>
      <c r="LLL177" s="2"/>
      <c r="LLM177" s="2"/>
      <c r="LLN177" s="2"/>
      <c r="LLO177" s="2"/>
      <c r="LLP177" s="2"/>
      <c r="LLQ177" s="2"/>
      <c r="LLR177" s="2"/>
      <c r="LLS177" s="2"/>
      <c r="LLT177" s="2"/>
      <c r="LLU177" s="2"/>
      <c r="LLV177" s="2"/>
      <c r="LLW177" s="2"/>
      <c r="LLX177" s="2"/>
      <c r="LLY177" s="2"/>
      <c r="LLZ177" s="2"/>
      <c r="LMA177" s="2"/>
      <c r="LMB177" s="2"/>
      <c r="LMC177" s="2"/>
      <c r="LMD177" s="2"/>
      <c r="LME177" s="2"/>
      <c r="LMF177" s="2"/>
      <c r="LMG177" s="2"/>
      <c r="LMH177" s="2"/>
      <c r="LMI177" s="2"/>
      <c r="LMJ177" s="2"/>
      <c r="LMK177" s="2"/>
      <c r="LML177" s="2"/>
      <c r="LMM177" s="2"/>
      <c r="LMN177" s="2"/>
      <c r="LMO177" s="2"/>
      <c r="LMP177" s="2"/>
      <c r="LMQ177" s="2"/>
      <c r="LMR177" s="2"/>
      <c r="LMS177" s="2"/>
      <c r="LMT177" s="2"/>
      <c r="LMU177" s="2"/>
      <c r="LMV177" s="2"/>
      <c r="LMW177" s="2"/>
      <c r="LMX177" s="2"/>
      <c r="LMY177" s="2"/>
      <c r="LMZ177" s="2"/>
      <c r="LNA177" s="2"/>
      <c r="LNB177" s="2"/>
      <c r="LNC177" s="2"/>
      <c r="LND177" s="2"/>
      <c r="LNE177" s="2"/>
      <c r="LNF177" s="2"/>
      <c r="LNG177" s="2"/>
      <c r="LNH177" s="2"/>
      <c r="LNI177" s="2"/>
      <c r="LNJ177" s="2"/>
      <c r="LNK177" s="2"/>
      <c r="LNL177" s="2"/>
      <c r="LNM177" s="2"/>
      <c r="LNN177" s="2"/>
      <c r="LNO177" s="2"/>
      <c r="LNP177" s="2"/>
      <c r="LNQ177" s="2"/>
      <c r="LNR177" s="2"/>
      <c r="LNS177" s="2"/>
      <c r="LNT177" s="2"/>
      <c r="LNU177" s="2"/>
      <c r="LNV177" s="2"/>
      <c r="LNW177" s="2"/>
      <c r="LNX177" s="2"/>
      <c r="LNY177" s="2"/>
      <c r="LNZ177" s="2"/>
      <c r="LOA177" s="2"/>
      <c r="LOB177" s="2"/>
      <c r="LOC177" s="2"/>
      <c r="LOD177" s="2"/>
      <c r="LOE177" s="2"/>
      <c r="LOF177" s="2"/>
      <c r="LOG177" s="2"/>
      <c r="LOH177" s="2"/>
      <c r="LOI177" s="2"/>
      <c r="LOJ177" s="2"/>
      <c r="LOK177" s="2"/>
      <c r="LOL177" s="2"/>
      <c r="LOM177" s="2"/>
      <c r="LON177" s="2"/>
      <c r="LOO177" s="2"/>
      <c r="LOP177" s="2"/>
      <c r="LOQ177" s="2"/>
      <c r="LOR177" s="2"/>
      <c r="LOS177" s="2"/>
      <c r="LOT177" s="2"/>
      <c r="LOU177" s="2"/>
      <c r="LOV177" s="2"/>
      <c r="LOW177" s="2"/>
      <c r="LOX177" s="2"/>
      <c r="LOY177" s="2"/>
      <c r="LOZ177" s="2"/>
      <c r="LPA177" s="2"/>
      <c r="LPB177" s="2"/>
      <c r="LPC177" s="2"/>
      <c r="LPD177" s="2"/>
      <c r="LPE177" s="2"/>
      <c r="LPF177" s="2"/>
      <c r="LPG177" s="2"/>
      <c r="LPH177" s="2"/>
      <c r="LPI177" s="2"/>
      <c r="LPJ177" s="2"/>
      <c r="LPK177" s="2"/>
      <c r="LPL177" s="2"/>
      <c r="LPM177" s="2"/>
      <c r="LPN177" s="2"/>
      <c r="LPO177" s="2"/>
      <c r="LPP177" s="2"/>
      <c r="LPQ177" s="2"/>
      <c r="LPR177" s="2"/>
      <c r="LPS177" s="2"/>
      <c r="LPT177" s="2"/>
      <c r="LPU177" s="2"/>
      <c r="LPV177" s="2"/>
      <c r="LPW177" s="2"/>
      <c r="LPX177" s="2"/>
      <c r="LPY177" s="2"/>
      <c r="LPZ177" s="2"/>
      <c r="LQA177" s="2"/>
      <c r="LQB177" s="2"/>
      <c r="LQC177" s="2"/>
      <c r="LQD177" s="2"/>
      <c r="LQE177" s="2"/>
      <c r="LQF177" s="2"/>
      <c r="LQG177" s="2"/>
      <c r="LQH177" s="2"/>
      <c r="LQI177" s="2"/>
      <c r="LQJ177" s="2"/>
      <c r="LQK177" s="2"/>
      <c r="LQL177" s="2"/>
      <c r="LQM177" s="2"/>
      <c r="LQN177" s="2"/>
      <c r="LQO177" s="2"/>
      <c r="LQP177" s="2"/>
      <c r="LQQ177" s="2"/>
      <c r="LQR177" s="2"/>
      <c r="LQS177" s="2"/>
      <c r="LQT177" s="2"/>
      <c r="LQU177" s="2"/>
      <c r="LQV177" s="2"/>
      <c r="LQW177" s="2"/>
      <c r="LQX177" s="2"/>
      <c r="LQY177" s="2"/>
      <c r="LQZ177" s="2"/>
      <c r="LRA177" s="2"/>
      <c r="LRB177" s="2"/>
      <c r="LRC177" s="2"/>
      <c r="LRD177" s="2"/>
      <c r="LRE177" s="2"/>
      <c r="LRF177" s="2"/>
      <c r="LRG177" s="2"/>
      <c r="LRH177" s="2"/>
      <c r="LRI177" s="2"/>
      <c r="LRJ177" s="2"/>
      <c r="LRK177" s="2"/>
      <c r="LRL177" s="2"/>
      <c r="LRM177" s="2"/>
      <c r="LRN177" s="2"/>
      <c r="LRO177" s="2"/>
      <c r="LRP177" s="2"/>
      <c r="LRQ177" s="2"/>
      <c r="LRR177" s="2"/>
      <c r="LRS177" s="2"/>
      <c r="LRT177" s="2"/>
      <c r="LRU177" s="2"/>
      <c r="LRV177" s="2"/>
      <c r="LRW177" s="2"/>
      <c r="LRX177" s="2"/>
      <c r="LRY177" s="2"/>
      <c r="LRZ177" s="2"/>
      <c r="LSA177" s="2"/>
      <c r="LSB177" s="2"/>
      <c r="LSC177" s="2"/>
      <c r="LSD177" s="2"/>
      <c r="LSE177" s="2"/>
      <c r="LSF177" s="2"/>
      <c r="LSG177" s="2"/>
      <c r="LSH177" s="2"/>
      <c r="LSI177" s="2"/>
      <c r="LSJ177" s="2"/>
      <c r="LSK177" s="2"/>
      <c r="LSL177" s="2"/>
      <c r="LSM177" s="2"/>
      <c r="LSN177" s="2"/>
      <c r="LSO177" s="2"/>
      <c r="LSP177" s="2"/>
      <c r="LSQ177" s="2"/>
      <c r="LSR177" s="2"/>
      <c r="LSS177" s="2"/>
      <c r="LST177" s="2"/>
      <c r="LSU177" s="2"/>
      <c r="LSV177" s="2"/>
      <c r="LSW177" s="2"/>
      <c r="LSX177" s="2"/>
      <c r="LSY177" s="2"/>
      <c r="LSZ177" s="2"/>
      <c r="LTA177" s="2"/>
      <c r="LTB177" s="2"/>
      <c r="LTC177" s="2"/>
      <c r="LTD177" s="2"/>
      <c r="LTE177" s="2"/>
      <c r="LTF177" s="2"/>
      <c r="LTG177" s="2"/>
      <c r="LTH177" s="2"/>
      <c r="LTI177" s="2"/>
      <c r="LTJ177" s="2"/>
      <c r="LTK177" s="2"/>
      <c r="LTL177" s="2"/>
      <c r="LTM177" s="2"/>
      <c r="LTN177" s="2"/>
      <c r="LTO177" s="2"/>
      <c r="LTP177" s="2"/>
      <c r="LTQ177" s="2"/>
      <c r="LTR177" s="2"/>
      <c r="LTS177" s="2"/>
      <c r="LTT177" s="2"/>
      <c r="LTU177" s="2"/>
      <c r="LTV177" s="2"/>
      <c r="LTW177" s="2"/>
      <c r="LTX177" s="2"/>
      <c r="LTY177" s="2"/>
      <c r="LTZ177" s="2"/>
      <c r="LUA177" s="2"/>
      <c r="LUB177" s="2"/>
      <c r="LUC177" s="2"/>
      <c r="LUD177" s="2"/>
      <c r="LUE177" s="2"/>
      <c r="LUF177" s="2"/>
      <c r="LUG177" s="2"/>
      <c r="LUH177" s="2"/>
      <c r="LUI177" s="2"/>
      <c r="LUJ177" s="2"/>
      <c r="LUK177" s="2"/>
      <c r="LUL177" s="2"/>
      <c r="LUM177" s="2"/>
      <c r="LUN177" s="2"/>
      <c r="LUO177" s="2"/>
      <c r="LUP177" s="2"/>
      <c r="LUQ177" s="2"/>
      <c r="LUR177" s="2"/>
      <c r="LUS177" s="2"/>
      <c r="LUT177" s="2"/>
      <c r="LUU177" s="2"/>
      <c r="LUV177" s="2"/>
      <c r="LUW177" s="2"/>
      <c r="LUX177" s="2"/>
      <c r="LUY177" s="2"/>
      <c r="LUZ177" s="2"/>
      <c r="LVA177" s="2"/>
      <c r="LVB177" s="2"/>
      <c r="LVC177" s="2"/>
      <c r="LVD177" s="2"/>
      <c r="LVE177" s="2"/>
      <c r="LVF177" s="2"/>
      <c r="LVG177" s="2"/>
      <c r="LVH177" s="2"/>
      <c r="LVI177" s="2"/>
      <c r="LVJ177" s="2"/>
      <c r="LVK177" s="2"/>
      <c r="LVL177" s="2"/>
      <c r="LVM177" s="2"/>
      <c r="LVN177" s="2"/>
      <c r="LVO177" s="2"/>
      <c r="LVP177" s="2"/>
      <c r="LVQ177" s="2"/>
      <c r="LVR177" s="2"/>
      <c r="LVS177" s="2"/>
      <c r="LVT177" s="2"/>
      <c r="LVU177" s="2"/>
      <c r="LVV177" s="2"/>
      <c r="LVW177" s="2"/>
      <c r="LVX177" s="2"/>
      <c r="LVY177" s="2"/>
      <c r="LVZ177" s="2"/>
      <c r="LWA177" s="2"/>
      <c r="LWB177" s="2"/>
      <c r="LWC177" s="2"/>
      <c r="LWD177" s="2"/>
      <c r="LWE177" s="2"/>
      <c r="LWF177" s="2"/>
      <c r="LWG177" s="2"/>
      <c r="LWH177" s="2"/>
      <c r="LWI177" s="2"/>
      <c r="LWJ177" s="2"/>
      <c r="LWK177" s="2"/>
      <c r="LWL177" s="2"/>
      <c r="LWM177" s="2"/>
      <c r="LWN177" s="2"/>
      <c r="LWO177" s="2"/>
      <c r="LWP177" s="2"/>
      <c r="LWQ177" s="2"/>
      <c r="LWR177" s="2"/>
      <c r="LWS177" s="2"/>
      <c r="LWT177" s="2"/>
      <c r="LWU177" s="2"/>
      <c r="LWV177" s="2"/>
      <c r="LWW177" s="2"/>
      <c r="LWX177" s="2"/>
      <c r="LWY177" s="2"/>
      <c r="LWZ177" s="2"/>
      <c r="LXA177" s="2"/>
      <c r="LXB177" s="2"/>
      <c r="LXC177" s="2"/>
      <c r="LXD177" s="2"/>
      <c r="LXE177" s="2"/>
      <c r="LXF177" s="2"/>
      <c r="LXG177" s="2"/>
      <c r="LXH177" s="2"/>
      <c r="LXI177" s="2"/>
      <c r="LXJ177" s="2"/>
      <c r="LXK177" s="2"/>
      <c r="LXL177" s="2"/>
      <c r="LXM177" s="2"/>
      <c r="LXN177" s="2"/>
      <c r="LXO177" s="2"/>
      <c r="LXP177" s="2"/>
      <c r="LXQ177" s="2"/>
      <c r="LXR177" s="2"/>
      <c r="LXS177" s="2"/>
      <c r="LXT177" s="2"/>
      <c r="LXU177" s="2"/>
      <c r="LXV177" s="2"/>
      <c r="LXW177" s="2"/>
      <c r="LXX177" s="2"/>
      <c r="LXY177" s="2"/>
      <c r="LXZ177" s="2"/>
      <c r="LYA177" s="2"/>
      <c r="LYB177" s="2"/>
      <c r="LYC177" s="2"/>
      <c r="LYD177" s="2"/>
      <c r="LYE177" s="2"/>
      <c r="LYF177" s="2"/>
      <c r="LYG177" s="2"/>
      <c r="LYH177" s="2"/>
      <c r="LYI177" s="2"/>
      <c r="LYJ177" s="2"/>
      <c r="LYK177" s="2"/>
      <c r="LYL177" s="2"/>
      <c r="LYM177" s="2"/>
      <c r="LYN177" s="2"/>
      <c r="LYO177" s="2"/>
      <c r="LYP177" s="2"/>
      <c r="LYQ177" s="2"/>
      <c r="LYR177" s="2"/>
      <c r="LYS177" s="2"/>
      <c r="LYT177" s="2"/>
      <c r="LYU177" s="2"/>
      <c r="LYV177" s="2"/>
      <c r="LYW177" s="2"/>
      <c r="LYX177" s="2"/>
      <c r="LYY177" s="2"/>
      <c r="LYZ177" s="2"/>
      <c r="LZA177" s="2"/>
      <c r="LZB177" s="2"/>
      <c r="LZC177" s="2"/>
      <c r="LZD177" s="2"/>
      <c r="LZE177" s="2"/>
      <c r="LZF177" s="2"/>
      <c r="LZG177" s="2"/>
      <c r="LZH177" s="2"/>
      <c r="LZI177" s="2"/>
      <c r="LZJ177" s="2"/>
      <c r="LZK177" s="2"/>
      <c r="LZL177" s="2"/>
      <c r="LZM177" s="2"/>
      <c r="LZN177" s="2"/>
      <c r="LZO177" s="2"/>
      <c r="LZP177" s="2"/>
      <c r="LZQ177" s="2"/>
      <c r="LZR177" s="2"/>
      <c r="LZS177" s="2"/>
      <c r="LZT177" s="2"/>
      <c r="LZU177" s="2"/>
      <c r="LZV177" s="2"/>
      <c r="LZW177" s="2"/>
      <c r="LZX177" s="2"/>
      <c r="LZY177" s="2"/>
      <c r="LZZ177" s="2"/>
      <c r="MAA177" s="2"/>
      <c r="MAB177" s="2"/>
      <c r="MAC177" s="2"/>
      <c r="MAD177" s="2"/>
      <c r="MAE177" s="2"/>
      <c r="MAF177" s="2"/>
      <c r="MAG177" s="2"/>
      <c r="MAH177" s="2"/>
      <c r="MAI177" s="2"/>
      <c r="MAJ177" s="2"/>
      <c r="MAK177" s="2"/>
      <c r="MAL177" s="2"/>
      <c r="MAM177" s="2"/>
      <c r="MAN177" s="2"/>
      <c r="MAO177" s="2"/>
      <c r="MAP177" s="2"/>
      <c r="MAQ177" s="2"/>
      <c r="MAR177" s="2"/>
      <c r="MAS177" s="2"/>
      <c r="MAT177" s="2"/>
      <c r="MAU177" s="2"/>
      <c r="MAV177" s="2"/>
      <c r="MAW177" s="2"/>
      <c r="MAX177" s="2"/>
      <c r="MAY177" s="2"/>
      <c r="MAZ177" s="2"/>
      <c r="MBA177" s="2"/>
      <c r="MBB177" s="2"/>
      <c r="MBC177" s="2"/>
      <c r="MBD177" s="2"/>
      <c r="MBE177" s="2"/>
      <c r="MBF177" s="2"/>
      <c r="MBG177" s="2"/>
      <c r="MBH177" s="2"/>
      <c r="MBI177" s="2"/>
      <c r="MBJ177" s="2"/>
      <c r="MBK177" s="2"/>
      <c r="MBL177" s="2"/>
      <c r="MBM177" s="2"/>
      <c r="MBN177" s="2"/>
      <c r="MBO177" s="2"/>
      <c r="MBP177" s="2"/>
      <c r="MBQ177" s="2"/>
      <c r="MBR177" s="2"/>
      <c r="MBS177" s="2"/>
      <c r="MBT177" s="2"/>
      <c r="MBU177" s="2"/>
      <c r="MBV177" s="2"/>
      <c r="MBW177" s="2"/>
      <c r="MBX177" s="2"/>
      <c r="MBY177" s="2"/>
      <c r="MBZ177" s="2"/>
      <c r="MCA177" s="2"/>
      <c r="MCB177" s="2"/>
      <c r="MCC177" s="2"/>
      <c r="MCD177" s="2"/>
      <c r="MCE177" s="2"/>
      <c r="MCF177" s="2"/>
      <c r="MCG177" s="2"/>
      <c r="MCH177" s="2"/>
      <c r="MCI177" s="2"/>
      <c r="MCJ177" s="2"/>
      <c r="MCK177" s="2"/>
      <c r="MCL177" s="2"/>
      <c r="MCM177" s="2"/>
      <c r="MCN177" s="2"/>
      <c r="MCO177" s="2"/>
      <c r="MCP177" s="2"/>
      <c r="MCQ177" s="2"/>
      <c r="MCR177" s="2"/>
      <c r="MCS177" s="2"/>
      <c r="MCT177" s="2"/>
      <c r="MCU177" s="2"/>
      <c r="MCV177" s="2"/>
      <c r="MCW177" s="2"/>
      <c r="MCX177" s="2"/>
      <c r="MCY177" s="2"/>
      <c r="MCZ177" s="2"/>
      <c r="MDA177" s="2"/>
      <c r="MDB177" s="2"/>
      <c r="MDC177" s="2"/>
      <c r="MDD177" s="2"/>
      <c r="MDE177" s="2"/>
      <c r="MDF177" s="2"/>
      <c r="MDG177" s="2"/>
      <c r="MDH177" s="2"/>
      <c r="MDI177" s="2"/>
      <c r="MDJ177" s="2"/>
      <c r="MDK177" s="2"/>
      <c r="MDL177" s="2"/>
      <c r="MDM177" s="2"/>
      <c r="MDN177" s="2"/>
      <c r="MDO177" s="2"/>
      <c r="MDP177" s="2"/>
      <c r="MDQ177" s="2"/>
      <c r="MDR177" s="2"/>
      <c r="MDS177" s="2"/>
      <c r="MDT177" s="2"/>
      <c r="MDU177" s="2"/>
      <c r="MDV177" s="2"/>
      <c r="MDW177" s="2"/>
      <c r="MDX177" s="2"/>
      <c r="MDY177" s="2"/>
      <c r="MDZ177" s="2"/>
      <c r="MEA177" s="2"/>
      <c r="MEB177" s="2"/>
      <c r="MEC177" s="2"/>
      <c r="MED177" s="2"/>
      <c r="MEE177" s="2"/>
      <c r="MEF177" s="2"/>
      <c r="MEG177" s="2"/>
      <c r="MEH177" s="2"/>
      <c r="MEI177" s="2"/>
      <c r="MEJ177" s="2"/>
      <c r="MEK177" s="2"/>
      <c r="MEL177" s="2"/>
      <c r="MEM177" s="2"/>
      <c r="MEN177" s="2"/>
      <c r="MEO177" s="2"/>
      <c r="MEP177" s="2"/>
      <c r="MEQ177" s="2"/>
      <c r="MER177" s="2"/>
      <c r="MES177" s="2"/>
      <c r="MET177" s="2"/>
      <c r="MEU177" s="2"/>
      <c r="MEV177" s="2"/>
      <c r="MEW177" s="2"/>
      <c r="MEX177" s="2"/>
      <c r="MEY177" s="2"/>
      <c r="MEZ177" s="2"/>
      <c r="MFA177" s="2"/>
      <c r="MFB177" s="2"/>
      <c r="MFC177" s="2"/>
      <c r="MFD177" s="2"/>
      <c r="MFE177" s="2"/>
      <c r="MFF177" s="2"/>
      <c r="MFG177" s="2"/>
      <c r="MFH177" s="2"/>
      <c r="MFI177" s="2"/>
      <c r="MFJ177" s="2"/>
      <c r="MFK177" s="2"/>
      <c r="MFL177" s="2"/>
      <c r="MFM177" s="2"/>
      <c r="MFN177" s="2"/>
      <c r="MFO177" s="2"/>
      <c r="MFP177" s="2"/>
      <c r="MFQ177" s="2"/>
      <c r="MFR177" s="2"/>
      <c r="MFS177" s="2"/>
      <c r="MFT177" s="2"/>
      <c r="MFU177" s="2"/>
      <c r="MFV177" s="2"/>
      <c r="MFW177" s="2"/>
      <c r="MFX177" s="2"/>
      <c r="MFY177" s="2"/>
      <c r="MFZ177" s="2"/>
      <c r="MGA177" s="2"/>
      <c r="MGB177" s="2"/>
      <c r="MGC177" s="2"/>
      <c r="MGD177" s="2"/>
      <c r="MGE177" s="2"/>
      <c r="MGF177" s="2"/>
      <c r="MGG177" s="2"/>
      <c r="MGH177" s="2"/>
      <c r="MGI177" s="2"/>
      <c r="MGJ177" s="2"/>
      <c r="MGK177" s="2"/>
      <c r="MGL177" s="2"/>
      <c r="MGM177" s="2"/>
      <c r="MGN177" s="2"/>
      <c r="MGO177" s="2"/>
      <c r="MGP177" s="2"/>
      <c r="MGQ177" s="2"/>
      <c r="MGR177" s="2"/>
      <c r="MGS177" s="2"/>
      <c r="MGT177" s="2"/>
      <c r="MGU177" s="2"/>
      <c r="MGV177" s="2"/>
      <c r="MGW177" s="2"/>
      <c r="MGX177" s="2"/>
      <c r="MGY177" s="2"/>
      <c r="MGZ177" s="2"/>
      <c r="MHA177" s="2"/>
      <c r="MHB177" s="2"/>
      <c r="MHC177" s="2"/>
      <c r="MHD177" s="2"/>
      <c r="MHE177" s="2"/>
      <c r="MHF177" s="2"/>
      <c r="MHG177" s="2"/>
      <c r="MHH177" s="2"/>
      <c r="MHI177" s="2"/>
      <c r="MHJ177" s="2"/>
      <c r="MHK177" s="2"/>
      <c r="MHL177" s="2"/>
      <c r="MHM177" s="2"/>
      <c r="MHN177" s="2"/>
      <c r="MHO177" s="2"/>
      <c r="MHP177" s="2"/>
      <c r="MHQ177" s="2"/>
      <c r="MHR177" s="2"/>
      <c r="MHS177" s="2"/>
      <c r="MHT177" s="2"/>
      <c r="MHU177" s="2"/>
      <c r="MHV177" s="2"/>
      <c r="MHW177" s="2"/>
      <c r="MHX177" s="2"/>
      <c r="MHY177" s="2"/>
      <c r="MHZ177" s="2"/>
      <c r="MIA177" s="2"/>
      <c r="MIB177" s="2"/>
      <c r="MIC177" s="2"/>
      <c r="MID177" s="2"/>
      <c r="MIE177" s="2"/>
      <c r="MIF177" s="2"/>
      <c r="MIG177" s="2"/>
      <c r="MIH177" s="2"/>
      <c r="MII177" s="2"/>
      <c r="MIJ177" s="2"/>
      <c r="MIK177" s="2"/>
      <c r="MIL177" s="2"/>
      <c r="MIM177" s="2"/>
      <c r="MIN177" s="2"/>
      <c r="MIO177" s="2"/>
      <c r="MIP177" s="2"/>
      <c r="MIQ177" s="2"/>
      <c r="MIR177" s="2"/>
      <c r="MIS177" s="2"/>
      <c r="MIT177" s="2"/>
      <c r="MIU177" s="2"/>
      <c r="MIV177" s="2"/>
      <c r="MIW177" s="2"/>
      <c r="MIX177" s="2"/>
      <c r="MIY177" s="2"/>
      <c r="MIZ177" s="2"/>
      <c r="MJA177" s="2"/>
      <c r="MJB177" s="2"/>
      <c r="MJC177" s="2"/>
      <c r="MJD177" s="2"/>
      <c r="MJE177" s="2"/>
      <c r="MJF177" s="2"/>
      <c r="MJG177" s="2"/>
      <c r="MJH177" s="2"/>
      <c r="MJI177" s="2"/>
      <c r="MJJ177" s="2"/>
      <c r="MJK177" s="2"/>
      <c r="MJL177" s="2"/>
      <c r="MJM177" s="2"/>
      <c r="MJN177" s="2"/>
      <c r="MJO177" s="2"/>
      <c r="MJP177" s="2"/>
      <c r="MJQ177" s="2"/>
      <c r="MJR177" s="2"/>
      <c r="MJS177" s="2"/>
      <c r="MJT177" s="2"/>
      <c r="MJU177" s="2"/>
      <c r="MJV177" s="2"/>
      <c r="MJW177" s="2"/>
      <c r="MJX177" s="2"/>
      <c r="MJY177" s="2"/>
      <c r="MJZ177" s="2"/>
      <c r="MKA177" s="2"/>
      <c r="MKB177" s="2"/>
      <c r="MKC177" s="2"/>
      <c r="MKD177" s="2"/>
      <c r="MKE177" s="2"/>
      <c r="MKF177" s="2"/>
      <c r="MKG177" s="2"/>
      <c r="MKH177" s="2"/>
      <c r="MKI177" s="2"/>
      <c r="MKJ177" s="2"/>
      <c r="MKK177" s="2"/>
      <c r="MKL177" s="2"/>
      <c r="MKM177" s="2"/>
      <c r="MKN177" s="2"/>
      <c r="MKO177" s="2"/>
      <c r="MKP177" s="2"/>
      <c r="MKQ177" s="2"/>
      <c r="MKR177" s="2"/>
      <c r="MKS177" s="2"/>
      <c r="MKT177" s="2"/>
      <c r="MKU177" s="2"/>
      <c r="MKV177" s="2"/>
      <c r="MKW177" s="2"/>
      <c r="MKX177" s="2"/>
      <c r="MKY177" s="2"/>
      <c r="MKZ177" s="2"/>
      <c r="MLA177" s="2"/>
      <c r="MLB177" s="2"/>
      <c r="MLC177" s="2"/>
      <c r="MLD177" s="2"/>
      <c r="MLE177" s="2"/>
      <c r="MLF177" s="2"/>
      <c r="MLG177" s="2"/>
      <c r="MLH177" s="2"/>
      <c r="MLI177" s="2"/>
      <c r="MLJ177" s="2"/>
      <c r="MLK177" s="2"/>
      <c r="MLL177" s="2"/>
      <c r="MLM177" s="2"/>
      <c r="MLN177" s="2"/>
      <c r="MLO177" s="2"/>
      <c r="MLP177" s="2"/>
      <c r="MLQ177" s="2"/>
      <c r="MLR177" s="2"/>
      <c r="MLS177" s="2"/>
      <c r="MLT177" s="2"/>
      <c r="MLU177" s="2"/>
      <c r="MLV177" s="2"/>
      <c r="MLW177" s="2"/>
      <c r="MLX177" s="2"/>
      <c r="MLY177" s="2"/>
      <c r="MLZ177" s="2"/>
      <c r="MMA177" s="2"/>
      <c r="MMB177" s="2"/>
      <c r="MMC177" s="2"/>
      <c r="MMD177" s="2"/>
      <c r="MME177" s="2"/>
      <c r="MMF177" s="2"/>
      <c r="MMG177" s="2"/>
      <c r="MMH177" s="2"/>
      <c r="MMI177" s="2"/>
      <c r="MMJ177" s="2"/>
      <c r="MMK177" s="2"/>
      <c r="MML177" s="2"/>
      <c r="MMM177" s="2"/>
      <c r="MMN177" s="2"/>
      <c r="MMO177" s="2"/>
      <c r="MMP177" s="2"/>
      <c r="MMQ177" s="2"/>
      <c r="MMR177" s="2"/>
      <c r="MMS177" s="2"/>
      <c r="MMT177" s="2"/>
      <c r="MMU177" s="2"/>
      <c r="MMV177" s="2"/>
      <c r="MMW177" s="2"/>
      <c r="MMX177" s="2"/>
      <c r="MMY177" s="2"/>
      <c r="MMZ177" s="2"/>
      <c r="MNA177" s="2"/>
      <c r="MNB177" s="2"/>
      <c r="MNC177" s="2"/>
      <c r="MND177" s="2"/>
      <c r="MNE177" s="2"/>
      <c r="MNF177" s="2"/>
      <c r="MNG177" s="2"/>
      <c r="MNH177" s="2"/>
      <c r="MNI177" s="2"/>
      <c r="MNJ177" s="2"/>
      <c r="MNK177" s="2"/>
      <c r="MNL177" s="2"/>
      <c r="MNM177" s="2"/>
      <c r="MNN177" s="2"/>
      <c r="MNO177" s="2"/>
      <c r="MNP177" s="2"/>
      <c r="MNQ177" s="2"/>
      <c r="MNR177" s="2"/>
      <c r="MNS177" s="2"/>
      <c r="MNT177" s="2"/>
      <c r="MNU177" s="2"/>
      <c r="MNV177" s="2"/>
      <c r="MNW177" s="2"/>
      <c r="MNX177" s="2"/>
      <c r="MNY177" s="2"/>
      <c r="MNZ177" s="2"/>
      <c r="MOA177" s="2"/>
      <c r="MOB177" s="2"/>
      <c r="MOC177" s="2"/>
      <c r="MOD177" s="2"/>
      <c r="MOE177" s="2"/>
      <c r="MOF177" s="2"/>
      <c r="MOG177" s="2"/>
      <c r="MOH177" s="2"/>
      <c r="MOI177" s="2"/>
      <c r="MOJ177" s="2"/>
      <c r="MOK177" s="2"/>
      <c r="MOL177" s="2"/>
      <c r="MOM177" s="2"/>
      <c r="MON177" s="2"/>
      <c r="MOO177" s="2"/>
      <c r="MOP177" s="2"/>
      <c r="MOQ177" s="2"/>
      <c r="MOR177" s="2"/>
      <c r="MOS177" s="2"/>
      <c r="MOT177" s="2"/>
      <c r="MOU177" s="2"/>
      <c r="MOV177" s="2"/>
      <c r="MOW177" s="2"/>
      <c r="MOX177" s="2"/>
      <c r="MOY177" s="2"/>
      <c r="MOZ177" s="2"/>
      <c r="MPA177" s="2"/>
      <c r="MPB177" s="2"/>
      <c r="MPC177" s="2"/>
      <c r="MPD177" s="2"/>
      <c r="MPE177" s="2"/>
      <c r="MPF177" s="2"/>
      <c r="MPG177" s="2"/>
      <c r="MPH177" s="2"/>
      <c r="MPI177" s="2"/>
      <c r="MPJ177" s="2"/>
      <c r="MPK177" s="2"/>
      <c r="MPL177" s="2"/>
      <c r="MPM177" s="2"/>
      <c r="MPN177" s="2"/>
      <c r="MPO177" s="2"/>
      <c r="MPP177" s="2"/>
      <c r="MPQ177" s="2"/>
      <c r="MPR177" s="2"/>
      <c r="MPS177" s="2"/>
      <c r="MPT177" s="2"/>
      <c r="MPU177" s="2"/>
      <c r="MPV177" s="2"/>
      <c r="MPW177" s="2"/>
      <c r="MPX177" s="2"/>
      <c r="MPY177" s="2"/>
      <c r="MPZ177" s="2"/>
      <c r="MQA177" s="2"/>
      <c r="MQB177" s="2"/>
      <c r="MQC177" s="2"/>
      <c r="MQD177" s="2"/>
      <c r="MQE177" s="2"/>
      <c r="MQF177" s="2"/>
      <c r="MQG177" s="2"/>
      <c r="MQH177" s="2"/>
      <c r="MQI177" s="2"/>
      <c r="MQJ177" s="2"/>
      <c r="MQK177" s="2"/>
      <c r="MQL177" s="2"/>
      <c r="MQM177" s="2"/>
      <c r="MQN177" s="2"/>
      <c r="MQO177" s="2"/>
      <c r="MQP177" s="2"/>
      <c r="MQQ177" s="2"/>
      <c r="MQR177" s="2"/>
      <c r="MQS177" s="2"/>
      <c r="MQT177" s="2"/>
      <c r="MQU177" s="2"/>
      <c r="MQV177" s="2"/>
      <c r="MQW177" s="2"/>
      <c r="MQX177" s="2"/>
      <c r="MQY177" s="2"/>
      <c r="MQZ177" s="2"/>
      <c r="MRA177" s="2"/>
      <c r="MRB177" s="2"/>
      <c r="MRC177" s="2"/>
      <c r="MRD177" s="2"/>
      <c r="MRE177" s="2"/>
      <c r="MRF177" s="2"/>
      <c r="MRG177" s="2"/>
      <c r="MRH177" s="2"/>
      <c r="MRI177" s="2"/>
      <c r="MRJ177" s="2"/>
      <c r="MRK177" s="2"/>
      <c r="MRL177" s="2"/>
      <c r="MRM177" s="2"/>
      <c r="MRN177" s="2"/>
      <c r="MRO177" s="2"/>
      <c r="MRP177" s="2"/>
      <c r="MRQ177" s="2"/>
      <c r="MRR177" s="2"/>
      <c r="MRS177" s="2"/>
      <c r="MRT177" s="2"/>
      <c r="MRU177" s="2"/>
      <c r="MRV177" s="2"/>
      <c r="MRW177" s="2"/>
      <c r="MRX177" s="2"/>
      <c r="MRY177" s="2"/>
      <c r="MRZ177" s="2"/>
      <c r="MSA177" s="2"/>
      <c r="MSB177" s="2"/>
      <c r="MSC177" s="2"/>
      <c r="MSD177" s="2"/>
      <c r="MSE177" s="2"/>
      <c r="MSF177" s="2"/>
      <c r="MSG177" s="2"/>
      <c r="MSH177" s="2"/>
      <c r="MSI177" s="2"/>
      <c r="MSJ177" s="2"/>
      <c r="MSK177" s="2"/>
      <c r="MSL177" s="2"/>
      <c r="MSM177" s="2"/>
      <c r="MSN177" s="2"/>
      <c r="MSO177" s="2"/>
      <c r="MSP177" s="2"/>
      <c r="MSQ177" s="2"/>
      <c r="MSR177" s="2"/>
      <c r="MSS177" s="2"/>
      <c r="MST177" s="2"/>
      <c r="MSU177" s="2"/>
      <c r="MSV177" s="2"/>
      <c r="MSW177" s="2"/>
      <c r="MSX177" s="2"/>
      <c r="MSY177" s="2"/>
      <c r="MSZ177" s="2"/>
      <c r="MTA177" s="2"/>
      <c r="MTB177" s="2"/>
      <c r="MTC177" s="2"/>
      <c r="MTD177" s="2"/>
      <c r="MTE177" s="2"/>
      <c r="MTF177" s="2"/>
      <c r="MTG177" s="2"/>
      <c r="MTH177" s="2"/>
      <c r="MTI177" s="2"/>
      <c r="MTJ177" s="2"/>
      <c r="MTK177" s="2"/>
      <c r="MTL177" s="2"/>
      <c r="MTM177" s="2"/>
      <c r="MTN177" s="2"/>
      <c r="MTO177" s="2"/>
      <c r="MTP177" s="2"/>
      <c r="MTQ177" s="2"/>
      <c r="MTR177" s="2"/>
      <c r="MTS177" s="2"/>
      <c r="MTT177" s="2"/>
      <c r="MTU177" s="2"/>
      <c r="MTV177" s="2"/>
      <c r="MTW177" s="2"/>
      <c r="MTX177" s="2"/>
      <c r="MTY177" s="2"/>
      <c r="MTZ177" s="2"/>
      <c r="MUA177" s="2"/>
      <c r="MUB177" s="2"/>
      <c r="MUC177" s="2"/>
      <c r="MUD177" s="2"/>
      <c r="MUE177" s="2"/>
      <c r="MUF177" s="2"/>
      <c r="MUG177" s="2"/>
      <c r="MUH177" s="2"/>
      <c r="MUI177" s="2"/>
      <c r="MUJ177" s="2"/>
      <c r="MUK177" s="2"/>
      <c r="MUL177" s="2"/>
      <c r="MUM177" s="2"/>
      <c r="MUN177" s="2"/>
      <c r="MUO177" s="2"/>
      <c r="MUP177" s="2"/>
      <c r="MUQ177" s="2"/>
      <c r="MUR177" s="2"/>
      <c r="MUS177" s="2"/>
      <c r="MUT177" s="2"/>
      <c r="MUU177" s="2"/>
      <c r="MUV177" s="2"/>
      <c r="MUW177" s="2"/>
      <c r="MUX177" s="2"/>
      <c r="MUY177" s="2"/>
      <c r="MUZ177" s="2"/>
      <c r="MVA177" s="2"/>
      <c r="MVB177" s="2"/>
      <c r="MVC177" s="2"/>
      <c r="MVD177" s="2"/>
      <c r="MVE177" s="2"/>
      <c r="MVF177" s="2"/>
      <c r="MVG177" s="2"/>
      <c r="MVH177" s="2"/>
      <c r="MVI177" s="2"/>
      <c r="MVJ177" s="2"/>
      <c r="MVK177" s="2"/>
      <c r="MVL177" s="2"/>
      <c r="MVM177" s="2"/>
      <c r="MVN177" s="2"/>
      <c r="MVO177" s="2"/>
      <c r="MVP177" s="2"/>
      <c r="MVQ177" s="2"/>
      <c r="MVR177" s="2"/>
      <c r="MVS177" s="2"/>
      <c r="MVT177" s="2"/>
      <c r="MVU177" s="2"/>
      <c r="MVV177" s="2"/>
      <c r="MVW177" s="2"/>
      <c r="MVX177" s="2"/>
      <c r="MVY177" s="2"/>
      <c r="MVZ177" s="2"/>
      <c r="MWA177" s="2"/>
      <c r="MWB177" s="2"/>
      <c r="MWC177" s="2"/>
      <c r="MWD177" s="2"/>
      <c r="MWE177" s="2"/>
      <c r="MWF177" s="2"/>
      <c r="MWG177" s="2"/>
      <c r="MWH177" s="2"/>
      <c r="MWI177" s="2"/>
      <c r="MWJ177" s="2"/>
      <c r="MWK177" s="2"/>
      <c r="MWL177" s="2"/>
      <c r="MWM177" s="2"/>
      <c r="MWN177" s="2"/>
      <c r="MWO177" s="2"/>
      <c r="MWP177" s="2"/>
      <c r="MWQ177" s="2"/>
      <c r="MWR177" s="2"/>
      <c r="MWS177" s="2"/>
      <c r="MWT177" s="2"/>
      <c r="MWU177" s="2"/>
      <c r="MWV177" s="2"/>
      <c r="MWW177" s="2"/>
      <c r="MWX177" s="2"/>
      <c r="MWY177" s="2"/>
      <c r="MWZ177" s="2"/>
      <c r="MXA177" s="2"/>
      <c r="MXB177" s="2"/>
      <c r="MXC177" s="2"/>
      <c r="MXD177" s="2"/>
      <c r="MXE177" s="2"/>
      <c r="MXF177" s="2"/>
      <c r="MXG177" s="2"/>
      <c r="MXH177" s="2"/>
      <c r="MXI177" s="2"/>
      <c r="MXJ177" s="2"/>
      <c r="MXK177" s="2"/>
      <c r="MXL177" s="2"/>
      <c r="MXM177" s="2"/>
      <c r="MXN177" s="2"/>
      <c r="MXO177" s="2"/>
      <c r="MXP177" s="2"/>
      <c r="MXQ177" s="2"/>
      <c r="MXR177" s="2"/>
      <c r="MXS177" s="2"/>
      <c r="MXT177" s="2"/>
      <c r="MXU177" s="2"/>
      <c r="MXV177" s="2"/>
      <c r="MXW177" s="2"/>
      <c r="MXX177" s="2"/>
      <c r="MXY177" s="2"/>
      <c r="MXZ177" s="2"/>
      <c r="MYA177" s="2"/>
      <c r="MYB177" s="2"/>
      <c r="MYC177" s="2"/>
      <c r="MYD177" s="2"/>
      <c r="MYE177" s="2"/>
      <c r="MYF177" s="2"/>
      <c r="MYG177" s="2"/>
      <c r="MYH177" s="2"/>
      <c r="MYI177" s="2"/>
      <c r="MYJ177" s="2"/>
      <c r="MYK177" s="2"/>
      <c r="MYL177" s="2"/>
      <c r="MYM177" s="2"/>
      <c r="MYN177" s="2"/>
      <c r="MYO177" s="2"/>
      <c r="MYP177" s="2"/>
      <c r="MYQ177" s="2"/>
      <c r="MYR177" s="2"/>
      <c r="MYS177" s="2"/>
      <c r="MYT177" s="2"/>
      <c r="MYU177" s="2"/>
      <c r="MYV177" s="2"/>
      <c r="MYW177" s="2"/>
      <c r="MYX177" s="2"/>
      <c r="MYY177" s="2"/>
      <c r="MYZ177" s="2"/>
      <c r="MZA177" s="2"/>
      <c r="MZB177" s="2"/>
      <c r="MZC177" s="2"/>
      <c r="MZD177" s="2"/>
      <c r="MZE177" s="2"/>
      <c r="MZF177" s="2"/>
      <c r="MZG177" s="2"/>
      <c r="MZH177" s="2"/>
      <c r="MZI177" s="2"/>
      <c r="MZJ177" s="2"/>
      <c r="MZK177" s="2"/>
      <c r="MZL177" s="2"/>
      <c r="MZM177" s="2"/>
      <c r="MZN177" s="2"/>
      <c r="MZO177" s="2"/>
      <c r="MZP177" s="2"/>
      <c r="MZQ177" s="2"/>
      <c r="MZR177" s="2"/>
      <c r="MZS177" s="2"/>
      <c r="MZT177" s="2"/>
      <c r="MZU177" s="2"/>
      <c r="MZV177" s="2"/>
      <c r="MZW177" s="2"/>
      <c r="MZX177" s="2"/>
      <c r="MZY177" s="2"/>
      <c r="MZZ177" s="2"/>
      <c r="NAA177" s="2"/>
      <c r="NAB177" s="2"/>
      <c r="NAC177" s="2"/>
      <c r="NAD177" s="2"/>
      <c r="NAE177" s="2"/>
      <c r="NAF177" s="2"/>
      <c r="NAG177" s="2"/>
      <c r="NAH177" s="2"/>
      <c r="NAI177" s="2"/>
      <c r="NAJ177" s="2"/>
      <c r="NAK177" s="2"/>
      <c r="NAL177" s="2"/>
      <c r="NAM177" s="2"/>
      <c r="NAN177" s="2"/>
      <c r="NAO177" s="2"/>
      <c r="NAP177" s="2"/>
      <c r="NAQ177" s="2"/>
      <c r="NAR177" s="2"/>
      <c r="NAS177" s="2"/>
      <c r="NAT177" s="2"/>
      <c r="NAU177" s="2"/>
      <c r="NAV177" s="2"/>
      <c r="NAW177" s="2"/>
      <c r="NAX177" s="2"/>
      <c r="NAY177" s="2"/>
      <c r="NAZ177" s="2"/>
      <c r="NBA177" s="2"/>
      <c r="NBB177" s="2"/>
      <c r="NBC177" s="2"/>
      <c r="NBD177" s="2"/>
      <c r="NBE177" s="2"/>
      <c r="NBF177" s="2"/>
      <c r="NBG177" s="2"/>
      <c r="NBH177" s="2"/>
      <c r="NBI177" s="2"/>
      <c r="NBJ177" s="2"/>
      <c r="NBK177" s="2"/>
      <c r="NBL177" s="2"/>
      <c r="NBM177" s="2"/>
      <c r="NBN177" s="2"/>
      <c r="NBO177" s="2"/>
      <c r="NBP177" s="2"/>
      <c r="NBQ177" s="2"/>
      <c r="NBR177" s="2"/>
      <c r="NBS177" s="2"/>
      <c r="NBT177" s="2"/>
      <c r="NBU177" s="2"/>
      <c r="NBV177" s="2"/>
      <c r="NBW177" s="2"/>
      <c r="NBX177" s="2"/>
      <c r="NBY177" s="2"/>
      <c r="NBZ177" s="2"/>
      <c r="NCA177" s="2"/>
      <c r="NCB177" s="2"/>
      <c r="NCC177" s="2"/>
      <c r="NCD177" s="2"/>
      <c r="NCE177" s="2"/>
      <c r="NCF177" s="2"/>
      <c r="NCG177" s="2"/>
      <c r="NCH177" s="2"/>
      <c r="NCI177" s="2"/>
      <c r="NCJ177" s="2"/>
      <c r="NCK177" s="2"/>
      <c r="NCL177" s="2"/>
      <c r="NCM177" s="2"/>
      <c r="NCN177" s="2"/>
      <c r="NCO177" s="2"/>
      <c r="NCP177" s="2"/>
      <c r="NCQ177" s="2"/>
      <c r="NCR177" s="2"/>
      <c r="NCS177" s="2"/>
      <c r="NCT177" s="2"/>
      <c r="NCU177" s="2"/>
      <c r="NCV177" s="2"/>
      <c r="NCW177" s="2"/>
      <c r="NCX177" s="2"/>
      <c r="NCY177" s="2"/>
      <c r="NCZ177" s="2"/>
      <c r="NDA177" s="2"/>
      <c r="NDB177" s="2"/>
      <c r="NDC177" s="2"/>
      <c r="NDD177" s="2"/>
      <c r="NDE177" s="2"/>
      <c r="NDF177" s="2"/>
      <c r="NDG177" s="2"/>
      <c r="NDH177" s="2"/>
      <c r="NDI177" s="2"/>
      <c r="NDJ177" s="2"/>
      <c r="NDK177" s="2"/>
      <c r="NDL177" s="2"/>
      <c r="NDM177" s="2"/>
      <c r="NDN177" s="2"/>
      <c r="NDO177" s="2"/>
      <c r="NDP177" s="2"/>
      <c r="NDQ177" s="2"/>
      <c r="NDR177" s="2"/>
      <c r="NDS177" s="2"/>
      <c r="NDT177" s="2"/>
      <c r="NDU177" s="2"/>
      <c r="NDV177" s="2"/>
      <c r="NDW177" s="2"/>
      <c r="NDX177" s="2"/>
      <c r="NDY177" s="2"/>
      <c r="NDZ177" s="2"/>
      <c r="NEA177" s="2"/>
      <c r="NEB177" s="2"/>
      <c r="NEC177" s="2"/>
      <c r="NED177" s="2"/>
      <c r="NEE177" s="2"/>
      <c r="NEF177" s="2"/>
      <c r="NEG177" s="2"/>
      <c r="NEH177" s="2"/>
      <c r="NEI177" s="2"/>
      <c r="NEJ177" s="2"/>
      <c r="NEK177" s="2"/>
      <c r="NEL177" s="2"/>
      <c r="NEM177" s="2"/>
      <c r="NEN177" s="2"/>
      <c r="NEO177" s="2"/>
      <c r="NEP177" s="2"/>
      <c r="NEQ177" s="2"/>
      <c r="NER177" s="2"/>
      <c r="NES177" s="2"/>
      <c r="NET177" s="2"/>
      <c r="NEU177" s="2"/>
      <c r="NEV177" s="2"/>
      <c r="NEW177" s="2"/>
      <c r="NEX177" s="2"/>
      <c r="NEY177" s="2"/>
      <c r="NEZ177" s="2"/>
      <c r="NFA177" s="2"/>
      <c r="NFB177" s="2"/>
      <c r="NFC177" s="2"/>
      <c r="NFD177" s="2"/>
      <c r="NFE177" s="2"/>
      <c r="NFF177" s="2"/>
      <c r="NFG177" s="2"/>
      <c r="NFH177" s="2"/>
      <c r="NFI177" s="2"/>
      <c r="NFJ177" s="2"/>
      <c r="NFK177" s="2"/>
      <c r="NFL177" s="2"/>
      <c r="NFM177" s="2"/>
      <c r="NFN177" s="2"/>
      <c r="NFO177" s="2"/>
      <c r="NFP177" s="2"/>
      <c r="NFQ177" s="2"/>
      <c r="NFR177" s="2"/>
      <c r="NFS177" s="2"/>
      <c r="NFT177" s="2"/>
      <c r="NFU177" s="2"/>
      <c r="NFV177" s="2"/>
      <c r="NFW177" s="2"/>
      <c r="NFX177" s="2"/>
      <c r="NFY177" s="2"/>
      <c r="NFZ177" s="2"/>
      <c r="NGA177" s="2"/>
      <c r="NGB177" s="2"/>
      <c r="NGC177" s="2"/>
      <c r="NGD177" s="2"/>
      <c r="NGE177" s="2"/>
      <c r="NGF177" s="2"/>
      <c r="NGG177" s="2"/>
      <c r="NGH177" s="2"/>
      <c r="NGI177" s="2"/>
      <c r="NGJ177" s="2"/>
      <c r="NGK177" s="2"/>
      <c r="NGL177" s="2"/>
      <c r="NGM177" s="2"/>
      <c r="NGN177" s="2"/>
      <c r="NGO177" s="2"/>
      <c r="NGP177" s="2"/>
      <c r="NGQ177" s="2"/>
      <c r="NGR177" s="2"/>
      <c r="NGS177" s="2"/>
      <c r="NGT177" s="2"/>
      <c r="NGU177" s="2"/>
      <c r="NGV177" s="2"/>
      <c r="NGW177" s="2"/>
      <c r="NGX177" s="2"/>
      <c r="NGY177" s="2"/>
      <c r="NGZ177" s="2"/>
      <c r="NHA177" s="2"/>
      <c r="NHB177" s="2"/>
      <c r="NHC177" s="2"/>
      <c r="NHD177" s="2"/>
      <c r="NHE177" s="2"/>
      <c r="NHF177" s="2"/>
      <c r="NHG177" s="2"/>
      <c r="NHH177" s="2"/>
      <c r="NHI177" s="2"/>
      <c r="NHJ177" s="2"/>
      <c r="NHK177" s="2"/>
      <c r="NHL177" s="2"/>
      <c r="NHM177" s="2"/>
      <c r="NHN177" s="2"/>
      <c r="NHO177" s="2"/>
      <c r="NHP177" s="2"/>
      <c r="NHQ177" s="2"/>
      <c r="NHR177" s="2"/>
      <c r="NHS177" s="2"/>
      <c r="NHT177" s="2"/>
      <c r="NHU177" s="2"/>
      <c r="NHV177" s="2"/>
      <c r="NHW177" s="2"/>
      <c r="NHX177" s="2"/>
      <c r="NHY177" s="2"/>
      <c r="NHZ177" s="2"/>
      <c r="NIA177" s="2"/>
      <c r="NIB177" s="2"/>
      <c r="NIC177" s="2"/>
      <c r="NID177" s="2"/>
      <c r="NIE177" s="2"/>
      <c r="NIF177" s="2"/>
      <c r="NIG177" s="2"/>
      <c r="NIH177" s="2"/>
      <c r="NII177" s="2"/>
      <c r="NIJ177" s="2"/>
      <c r="NIK177" s="2"/>
      <c r="NIL177" s="2"/>
      <c r="NIM177" s="2"/>
      <c r="NIN177" s="2"/>
      <c r="NIO177" s="2"/>
      <c r="NIP177" s="2"/>
      <c r="NIQ177" s="2"/>
      <c r="NIR177" s="2"/>
      <c r="NIS177" s="2"/>
      <c r="NIT177" s="2"/>
      <c r="NIU177" s="2"/>
      <c r="NIV177" s="2"/>
      <c r="NIW177" s="2"/>
      <c r="NIX177" s="2"/>
      <c r="NIY177" s="2"/>
      <c r="NIZ177" s="2"/>
      <c r="NJA177" s="2"/>
      <c r="NJB177" s="2"/>
      <c r="NJC177" s="2"/>
      <c r="NJD177" s="2"/>
      <c r="NJE177" s="2"/>
      <c r="NJF177" s="2"/>
      <c r="NJG177" s="2"/>
      <c r="NJH177" s="2"/>
      <c r="NJI177" s="2"/>
      <c r="NJJ177" s="2"/>
      <c r="NJK177" s="2"/>
      <c r="NJL177" s="2"/>
      <c r="NJM177" s="2"/>
      <c r="NJN177" s="2"/>
      <c r="NJO177" s="2"/>
      <c r="NJP177" s="2"/>
      <c r="NJQ177" s="2"/>
      <c r="NJR177" s="2"/>
      <c r="NJS177" s="2"/>
      <c r="NJT177" s="2"/>
      <c r="NJU177" s="2"/>
      <c r="NJV177" s="2"/>
      <c r="NJW177" s="2"/>
      <c r="NJX177" s="2"/>
      <c r="NJY177" s="2"/>
      <c r="NJZ177" s="2"/>
      <c r="NKA177" s="2"/>
      <c r="NKB177" s="2"/>
      <c r="NKC177" s="2"/>
      <c r="NKD177" s="2"/>
      <c r="NKE177" s="2"/>
      <c r="NKF177" s="2"/>
      <c r="NKG177" s="2"/>
      <c r="NKH177" s="2"/>
      <c r="NKI177" s="2"/>
      <c r="NKJ177" s="2"/>
      <c r="NKK177" s="2"/>
      <c r="NKL177" s="2"/>
      <c r="NKM177" s="2"/>
      <c r="NKN177" s="2"/>
      <c r="NKO177" s="2"/>
      <c r="NKP177" s="2"/>
      <c r="NKQ177" s="2"/>
      <c r="NKR177" s="2"/>
      <c r="NKS177" s="2"/>
      <c r="NKT177" s="2"/>
      <c r="NKU177" s="2"/>
      <c r="NKV177" s="2"/>
      <c r="NKW177" s="2"/>
      <c r="NKX177" s="2"/>
      <c r="NKY177" s="2"/>
      <c r="NKZ177" s="2"/>
      <c r="NLA177" s="2"/>
      <c r="NLB177" s="2"/>
      <c r="NLC177" s="2"/>
      <c r="NLD177" s="2"/>
      <c r="NLE177" s="2"/>
      <c r="NLF177" s="2"/>
      <c r="NLG177" s="2"/>
      <c r="NLH177" s="2"/>
      <c r="NLI177" s="2"/>
      <c r="NLJ177" s="2"/>
      <c r="NLK177" s="2"/>
      <c r="NLL177" s="2"/>
      <c r="NLM177" s="2"/>
      <c r="NLN177" s="2"/>
      <c r="NLO177" s="2"/>
      <c r="NLP177" s="2"/>
      <c r="NLQ177" s="2"/>
      <c r="NLR177" s="2"/>
      <c r="NLS177" s="2"/>
      <c r="NLT177" s="2"/>
      <c r="NLU177" s="2"/>
      <c r="NLV177" s="2"/>
      <c r="NLW177" s="2"/>
      <c r="NLX177" s="2"/>
      <c r="NLY177" s="2"/>
      <c r="NLZ177" s="2"/>
      <c r="NMA177" s="2"/>
      <c r="NMB177" s="2"/>
      <c r="NMC177" s="2"/>
      <c r="NMD177" s="2"/>
      <c r="NME177" s="2"/>
      <c r="NMF177" s="2"/>
      <c r="NMG177" s="2"/>
      <c r="NMH177" s="2"/>
      <c r="NMI177" s="2"/>
      <c r="NMJ177" s="2"/>
      <c r="NMK177" s="2"/>
      <c r="NML177" s="2"/>
      <c r="NMM177" s="2"/>
      <c r="NMN177" s="2"/>
      <c r="NMO177" s="2"/>
      <c r="NMP177" s="2"/>
      <c r="NMQ177" s="2"/>
      <c r="NMR177" s="2"/>
      <c r="NMS177" s="2"/>
      <c r="NMT177" s="2"/>
      <c r="NMU177" s="2"/>
      <c r="NMV177" s="2"/>
      <c r="NMW177" s="2"/>
      <c r="NMX177" s="2"/>
      <c r="NMY177" s="2"/>
      <c r="NMZ177" s="2"/>
      <c r="NNA177" s="2"/>
      <c r="NNB177" s="2"/>
      <c r="NNC177" s="2"/>
      <c r="NND177" s="2"/>
      <c r="NNE177" s="2"/>
      <c r="NNF177" s="2"/>
      <c r="NNG177" s="2"/>
      <c r="NNH177" s="2"/>
      <c r="NNI177" s="2"/>
      <c r="NNJ177" s="2"/>
      <c r="NNK177" s="2"/>
      <c r="NNL177" s="2"/>
      <c r="NNM177" s="2"/>
      <c r="NNN177" s="2"/>
      <c r="NNO177" s="2"/>
      <c r="NNP177" s="2"/>
      <c r="NNQ177" s="2"/>
      <c r="NNR177" s="2"/>
      <c r="NNS177" s="2"/>
      <c r="NNT177" s="2"/>
      <c r="NNU177" s="2"/>
      <c r="NNV177" s="2"/>
      <c r="NNW177" s="2"/>
      <c r="NNX177" s="2"/>
      <c r="NNY177" s="2"/>
      <c r="NNZ177" s="2"/>
      <c r="NOA177" s="2"/>
      <c r="NOB177" s="2"/>
      <c r="NOC177" s="2"/>
      <c r="NOD177" s="2"/>
      <c r="NOE177" s="2"/>
      <c r="NOF177" s="2"/>
      <c r="NOG177" s="2"/>
      <c r="NOH177" s="2"/>
      <c r="NOI177" s="2"/>
      <c r="NOJ177" s="2"/>
      <c r="NOK177" s="2"/>
      <c r="NOL177" s="2"/>
      <c r="NOM177" s="2"/>
      <c r="NON177" s="2"/>
      <c r="NOO177" s="2"/>
      <c r="NOP177" s="2"/>
      <c r="NOQ177" s="2"/>
      <c r="NOR177" s="2"/>
      <c r="NOS177" s="2"/>
      <c r="NOT177" s="2"/>
      <c r="NOU177" s="2"/>
      <c r="NOV177" s="2"/>
      <c r="NOW177" s="2"/>
      <c r="NOX177" s="2"/>
      <c r="NOY177" s="2"/>
      <c r="NOZ177" s="2"/>
      <c r="NPA177" s="2"/>
      <c r="NPB177" s="2"/>
      <c r="NPC177" s="2"/>
      <c r="NPD177" s="2"/>
      <c r="NPE177" s="2"/>
      <c r="NPF177" s="2"/>
      <c r="NPG177" s="2"/>
      <c r="NPH177" s="2"/>
      <c r="NPI177" s="2"/>
      <c r="NPJ177" s="2"/>
      <c r="NPK177" s="2"/>
      <c r="NPL177" s="2"/>
      <c r="NPM177" s="2"/>
      <c r="NPN177" s="2"/>
      <c r="NPO177" s="2"/>
      <c r="NPP177" s="2"/>
      <c r="NPQ177" s="2"/>
      <c r="NPR177" s="2"/>
      <c r="NPS177" s="2"/>
      <c r="NPT177" s="2"/>
      <c r="NPU177" s="2"/>
      <c r="NPV177" s="2"/>
      <c r="NPW177" s="2"/>
      <c r="NPX177" s="2"/>
      <c r="NPY177" s="2"/>
      <c r="NPZ177" s="2"/>
      <c r="NQA177" s="2"/>
      <c r="NQB177" s="2"/>
      <c r="NQC177" s="2"/>
      <c r="NQD177" s="2"/>
      <c r="NQE177" s="2"/>
      <c r="NQF177" s="2"/>
      <c r="NQG177" s="2"/>
      <c r="NQH177" s="2"/>
      <c r="NQI177" s="2"/>
      <c r="NQJ177" s="2"/>
      <c r="NQK177" s="2"/>
      <c r="NQL177" s="2"/>
      <c r="NQM177" s="2"/>
      <c r="NQN177" s="2"/>
      <c r="NQO177" s="2"/>
      <c r="NQP177" s="2"/>
      <c r="NQQ177" s="2"/>
      <c r="NQR177" s="2"/>
      <c r="NQS177" s="2"/>
      <c r="NQT177" s="2"/>
      <c r="NQU177" s="2"/>
      <c r="NQV177" s="2"/>
      <c r="NQW177" s="2"/>
      <c r="NQX177" s="2"/>
      <c r="NQY177" s="2"/>
      <c r="NQZ177" s="2"/>
      <c r="NRA177" s="2"/>
      <c r="NRB177" s="2"/>
      <c r="NRC177" s="2"/>
      <c r="NRD177" s="2"/>
      <c r="NRE177" s="2"/>
      <c r="NRF177" s="2"/>
      <c r="NRG177" s="2"/>
      <c r="NRH177" s="2"/>
      <c r="NRI177" s="2"/>
      <c r="NRJ177" s="2"/>
      <c r="NRK177" s="2"/>
      <c r="NRL177" s="2"/>
      <c r="NRM177" s="2"/>
      <c r="NRN177" s="2"/>
      <c r="NRO177" s="2"/>
      <c r="NRP177" s="2"/>
      <c r="NRQ177" s="2"/>
      <c r="NRR177" s="2"/>
      <c r="NRS177" s="2"/>
      <c r="NRT177" s="2"/>
      <c r="NRU177" s="2"/>
      <c r="NRV177" s="2"/>
      <c r="NRW177" s="2"/>
      <c r="NRX177" s="2"/>
      <c r="NRY177" s="2"/>
      <c r="NRZ177" s="2"/>
      <c r="NSA177" s="2"/>
      <c r="NSB177" s="2"/>
      <c r="NSC177" s="2"/>
      <c r="NSD177" s="2"/>
      <c r="NSE177" s="2"/>
      <c r="NSF177" s="2"/>
      <c r="NSG177" s="2"/>
      <c r="NSH177" s="2"/>
      <c r="NSI177" s="2"/>
      <c r="NSJ177" s="2"/>
      <c r="NSK177" s="2"/>
      <c r="NSL177" s="2"/>
      <c r="NSM177" s="2"/>
      <c r="NSN177" s="2"/>
      <c r="NSO177" s="2"/>
      <c r="NSP177" s="2"/>
      <c r="NSQ177" s="2"/>
      <c r="NSR177" s="2"/>
      <c r="NSS177" s="2"/>
      <c r="NST177" s="2"/>
      <c r="NSU177" s="2"/>
      <c r="NSV177" s="2"/>
      <c r="NSW177" s="2"/>
      <c r="NSX177" s="2"/>
      <c r="NSY177" s="2"/>
      <c r="NSZ177" s="2"/>
      <c r="NTA177" s="2"/>
      <c r="NTB177" s="2"/>
      <c r="NTC177" s="2"/>
      <c r="NTD177" s="2"/>
      <c r="NTE177" s="2"/>
      <c r="NTF177" s="2"/>
      <c r="NTG177" s="2"/>
      <c r="NTH177" s="2"/>
      <c r="NTI177" s="2"/>
      <c r="NTJ177" s="2"/>
      <c r="NTK177" s="2"/>
      <c r="NTL177" s="2"/>
      <c r="NTM177" s="2"/>
      <c r="NTN177" s="2"/>
      <c r="NTO177" s="2"/>
      <c r="NTP177" s="2"/>
      <c r="NTQ177" s="2"/>
      <c r="NTR177" s="2"/>
      <c r="NTS177" s="2"/>
      <c r="NTT177" s="2"/>
      <c r="NTU177" s="2"/>
      <c r="NTV177" s="2"/>
      <c r="NTW177" s="2"/>
      <c r="NTX177" s="2"/>
      <c r="NTY177" s="2"/>
      <c r="NTZ177" s="2"/>
      <c r="NUA177" s="2"/>
      <c r="NUB177" s="2"/>
      <c r="NUC177" s="2"/>
      <c r="NUD177" s="2"/>
      <c r="NUE177" s="2"/>
      <c r="NUF177" s="2"/>
      <c r="NUG177" s="2"/>
      <c r="NUH177" s="2"/>
      <c r="NUI177" s="2"/>
      <c r="NUJ177" s="2"/>
      <c r="NUK177" s="2"/>
      <c r="NUL177" s="2"/>
      <c r="NUM177" s="2"/>
      <c r="NUN177" s="2"/>
      <c r="NUO177" s="2"/>
      <c r="NUP177" s="2"/>
      <c r="NUQ177" s="2"/>
      <c r="NUR177" s="2"/>
      <c r="NUS177" s="2"/>
      <c r="NUT177" s="2"/>
      <c r="NUU177" s="2"/>
      <c r="NUV177" s="2"/>
      <c r="NUW177" s="2"/>
      <c r="NUX177" s="2"/>
      <c r="NUY177" s="2"/>
      <c r="NUZ177" s="2"/>
      <c r="NVA177" s="2"/>
      <c r="NVB177" s="2"/>
      <c r="NVC177" s="2"/>
      <c r="NVD177" s="2"/>
      <c r="NVE177" s="2"/>
      <c r="NVF177" s="2"/>
      <c r="NVG177" s="2"/>
      <c r="NVH177" s="2"/>
      <c r="NVI177" s="2"/>
      <c r="NVJ177" s="2"/>
      <c r="NVK177" s="2"/>
      <c r="NVL177" s="2"/>
      <c r="NVM177" s="2"/>
      <c r="NVN177" s="2"/>
      <c r="NVO177" s="2"/>
      <c r="NVP177" s="2"/>
      <c r="NVQ177" s="2"/>
      <c r="NVR177" s="2"/>
      <c r="NVS177" s="2"/>
      <c r="NVT177" s="2"/>
      <c r="NVU177" s="2"/>
      <c r="NVV177" s="2"/>
      <c r="NVW177" s="2"/>
      <c r="NVX177" s="2"/>
      <c r="NVY177" s="2"/>
      <c r="NVZ177" s="2"/>
      <c r="NWA177" s="2"/>
      <c r="NWB177" s="2"/>
      <c r="NWC177" s="2"/>
      <c r="NWD177" s="2"/>
      <c r="NWE177" s="2"/>
      <c r="NWF177" s="2"/>
      <c r="NWG177" s="2"/>
      <c r="NWH177" s="2"/>
      <c r="NWI177" s="2"/>
      <c r="NWJ177" s="2"/>
      <c r="NWK177" s="2"/>
      <c r="NWL177" s="2"/>
      <c r="NWM177" s="2"/>
      <c r="NWN177" s="2"/>
      <c r="NWO177" s="2"/>
      <c r="NWP177" s="2"/>
      <c r="NWQ177" s="2"/>
      <c r="NWR177" s="2"/>
      <c r="NWS177" s="2"/>
      <c r="NWT177" s="2"/>
      <c r="NWU177" s="2"/>
      <c r="NWV177" s="2"/>
      <c r="NWW177" s="2"/>
      <c r="NWX177" s="2"/>
      <c r="NWY177" s="2"/>
      <c r="NWZ177" s="2"/>
      <c r="NXA177" s="2"/>
      <c r="NXB177" s="2"/>
      <c r="NXC177" s="2"/>
      <c r="NXD177" s="2"/>
      <c r="NXE177" s="2"/>
      <c r="NXF177" s="2"/>
      <c r="NXG177" s="2"/>
      <c r="NXH177" s="2"/>
      <c r="NXI177" s="2"/>
      <c r="NXJ177" s="2"/>
      <c r="NXK177" s="2"/>
      <c r="NXL177" s="2"/>
      <c r="NXM177" s="2"/>
      <c r="NXN177" s="2"/>
      <c r="NXO177" s="2"/>
      <c r="NXP177" s="2"/>
      <c r="NXQ177" s="2"/>
      <c r="NXR177" s="2"/>
      <c r="NXS177" s="2"/>
      <c r="NXT177" s="2"/>
      <c r="NXU177" s="2"/>
      <c r="NXV177" s="2"/>
      <c r="NXW177" s="2"/>
      <c r="NXX177" s="2"/>
      <c r="NXY177" s="2"/>
      <c r="NXZ177" s="2"/>
      <c r="NYA177" s="2"/>
      <c r="NYB177" s="2"/>
      <c r="NYC177" s="2"/>
      <c r="NYD177" s="2"/>
      <c r="NYE177" s="2"/>
      <c r="NYF177" s="2"/>
      <c r="NYG177" s="2"/>
      <c r="NYH177" s="2"/>
      <c r="NYI177" s="2"/>
      <c r="NYJ177" s="2"/>
      <c r="NYK177" s="2"/>
      <c r="NYL177" s="2"/>
      <c r="NYM177" s="2"/>
      <c r="NYN177" s="2"/>
      <c r="NYO177" s="2"/>
      <c r="NYP177" s="2"/>
      <c r="NYQ177" s="2"/>
      <c r="NYR177" s="2"/>
      <c r="NYS177" s="2"/>
      <c r="NYT177" s="2"/>
      <c r="NYU177" s="2"/>
      <c r="NYV177" s="2"/>
      <c r="NYW177" s="2"/>
      <c r="NYX177" s="2"/>
      <c r="NYY177" s="2"/>
      <c r="NYZ177" s="2"/>
      <c r="NZA177" s="2"/>
      <c r="NZB177" s="2"/>
      <c r="NZC177" s="2"/>
      <c r="NZD177" s="2"/>
      <c r="NZE177" s="2"/>
      <c r="NZF177" s="2"/>
      <c r="NZG177" s="2"/>
      <c r="NZH177" s="2"/>
      <c r="NZI177" s="2"/>
      <c r="NZJ177" s="2"/>
      <c r="NZK177" s="2"/>
      <c r="NZL177" s="2"/>
      <c r="NZM177" s="2"/>
      <c r="NZN177" s="2"/>
      <c r="NZO177" s="2"/>
      <c r="NZP177" s="2"/>
      <c r="NZQ177" s="2"/>
      <c r="NZR177" s="2"/>
      <c r="NZS177" s="2"/>
      <c r="NZT177" s="2"/>
      <c r="NZU177" s="2"/>
      <c r="NZV177" s="2"/>
      <c r="NZW177" s="2"/>
      <c r="NZX177" s="2"/>
      <c r="NZY177" s="2"/>
      <c r="NZZ177" s="2"/>
      <c r="OAA177" s="2"/>
      <c r="OAB177" s="2"/>
      <c r="OAC177" s="2"/>
      <c r="OAD177" s="2"/>
      <c r="OAE177" s="2"/>
      <c r="OAF177" s="2"/>
      <c r="OAG177" s="2"/>
      <c r="OAH177" s="2"/>
      <c r="OAI177" s="2"/>
      <c r="OAJ177" s="2"/>
      <c r="OAK177" s="2"/>
      <c r="OAL177" s="2"/>
      <c r="OAM177" s="2"/>
      <c r="OAN177" s="2"/>
      <c r="OAO177" s="2"/>
      <c r="OAP177" s="2"/>
      <c r="OAQ177" s="2"/>
      <c r="OAR177" s="2"/>
      <c r="OAS177" s="2"/>
      <c r="OAT177" s="2"/>
      <c r="OAU177" s="2"/>
      <c r="OAV177" s="2"/>
      <c r="OAW177" s="2"/>
      <c r="OAX177" s="2"/>
      <c r="OAY177" s="2"/>
      <c r="OAZ177" s="2"/>
      <c r="OBA177" s="2"/>
      <c r="OBB177" s="2"/>
      <c r="OBC177" s="2"/>
      <c r="OBD177" s="2"/>
      <c r="OBE177" s="2"/>
      <c r="OBF177" s="2"/>
      <c r="OBG177" s="2"/>
      <c r="OBH177" s="2"/>
      <c r="OBI177" s="2"/>
      <c r="OBJ177" s="2"/>
      <c r="OBK177" s="2"/>
      <c r="OBL177" s="2"/>
      <c r="OBM177" s="2"/>
      <c r="OBN177" s="2"/>
      <c r="OBO177" s="2"/>
      <c r="OBP177" s="2"/>
      <c r="OBQ177" s="2"/>
      <c r="OBR177" s="2"/>
      <c r="OBS177" s="2"/>
      <c r="OBT177" s="2"/>
      <c r="OBU177" s="2"/>
      <c r="OBV177" s="2"/>
      <c r="OBW177" s="2"/>
      <c r="OBX177" s="2"/>
      <c r="OBY177" s="2"/>
      <c r="OBZ177" s="2"/>
      <c r="OCA177" s="2"/>
      <c r="OCB177" s="2"/>
      <c r="OCC177" s="2"/>
      <c r="OCD177" s="2"/>
      <c r="OCE177" s="2"/>
      <c r="OCF177" s="2"/>
      <c r="OCG177" s="2"/>
      <c r="OCH177" s="2"/>
      <c r="OCI177" s="2"/>
      <c r="OCJ177" s="2"/>
      <c r="OCK177" s="2"/>
      <c r="OCL177" s="2"/>
      <c r="OCM177" s="2"/>
      <c r="OCN177" s="2"/>
      <c r="OCO177" s="2"/>
      <c r="OCP177" s="2"/>
      <c r="OCQ177" s="2"/>
      <c r="OCR177" s="2"/>
      <c r="OCS177" s="2"/>
      <c r="OCT177" s="2"/>
      <c r="OCU177" s="2"/>
      <c r="OCV177" s="2"/>
      <c r="OCW177" s="2"/>
      <c r="OCX177" s="2"/>
      <c r="OCY177" s="2"/>
      <c r="OCZ177" s="2"/>
      <c r="ODA177" s="2"/>
      <c r="ODB177" s="2"/>
      <c r="ODC177" s="2"/>
      <c r="ODD177" s="2"/>
      <c r="ODE177" s="2"/>
      <c r="ODF177" s="2"/>
      <c r="ODG177" s="2"/>
      <c r="ODH177" s="2"/>
      <c r="ODI177" s="2"/>
      <c r="ODJ177" s="2"/>
      <c r="ODK177" s="2"/>
      <c r="ODL177" s="2"/>
      <c r="ODM177" s="2"/>
      <c r="ODN177" s="2"/>
      <c r="ODO177" s="2"/>
      <c r="ODP177" s="2"/>
      <c r="ODQ177" s="2"/>
      <c r="ODR177" s="2"/>
      <c r="ODS177" s="2"/>
      <c r="ODT177" s="2"/>
      <c r="ODU177" s="2"/>
      <c r="ODV177" s="2"/>
      <c r="ODW177" s="2"/>
      <c r="ODX177" s="2"/>
      <c r="ODY177" s="2"/>
      <c r="ODZ177" s="2"/>
      <c r="OEA177" s="2"/>
      <c r="OEB177" s="2"/>
      <c r="OEC177" s="2"/>
      <c r="OED177" s="2"/>
      <c r="OEE177" s="2"/>
      <c r="OEF177" s="2"/>
      <c r="OEG177" s="2"/>
      <c r="OEH177" s="2"/>
      <c r="OEI177" s="2"/>
      <c r="OEJ177" s="2"/>
      <c r="OEK177" s="2"/>
      <c r="OEL177" s="2"/>
      <c r="OEM177" s="2"/>
      <c r="OEN177" s="2"/>
      <c r="OEO177" s="2"/>
      <c r="OEP177" s="2"/>
      <c r="OEQ177" s="2"/>
      <c r="OER177" s="2"/>
      <c r="OES177" s="2"/>
      <c r="OET177" s="2"/>
      <c r="OEU177" s="2"/>
      <c r="OEV177" s="2"/>
      <c r="OEW177" s="2"/>
      <c r="OEX177" s="2"/>
      <c r="OEY177" s="2"/>
      <c r="OEZ177" s="2"/>
      <c r="OFA177" s="2"/>
      <c r="OFB177" s="2"/>
      <c r="OFC177" s="2"/>
      <c r="OFD177" s="2"/>
      <c r="OFE177" s="2"/>
      <c r="OFF177" s="2"/>
      <c r="OFG177" s="2"/>
      <c r="OFH177" s="2"/>
      <c r="OFI177" s="2"/>
      <c r="OFJ177" s="2"/>
      <c r="OFK177" s="2"/>
      <c r="OFL177" s="2"/>
      <c r="OFM177" s="2"/>
      <c r="OFN177" s="2"/>
      <c r="OFO177" s="2"/>
      <c r="OFP177" s="2"/>
      <c r="OFQ177" s="2"/>
      <c r="OFR177" s="2"/>
      <c r="OFS177" s="2"/>
      <c r="OFT177" s="2"/>
      <c r="OFU177" s="2"/>
      <c r="OFV177" s="2"/>
      <c r="OFW177" s="2"/>
      <c r="OFX177" s="2"/>
      <c r="OFY177" s="2"/>
      <c r="OFZ177" s="2"/>
      <c r="OGA177" s="2"/>
      <c r="OGB177" s="2"/>
      <c r="OGC177" s="2"/>
      <c r="OGD177" s="2"/>
      <c r="OGE177" s="2"/>
      <c r="OGF177" s="2"/>
      <c r="OGG177" s="2"/>
      <c r="OGH177" s="2"/>
      <c r="OGI177" s="2"/>
      <c r="OGJ177" s="2"/>
      <c r="OGK177" s="2"/>
      <c r="OGL177" s="2"/>
      <c r="OGM177" s="2"/>
      <c r="OGN177" s="2"/>
      <c r="OGO177" s="2"/>
      <c r="OGP177" s="2"/>
      <c r="OGQ177" s="2"/>
      <c r="OGR177" s="2"/>
      <c r="OGS177" s="2"/>
      <c r="OGT177" s="2"/>
      <c r="OGU177" s="2"/>
      <c r="OGV177" s="2"/>
      <c r="OGW177" s="2"/>
      <c r="OGX177" s="2"/>
      <c r="OGY177" s="2"/>
      <c r="OGZ177" s="2"/>
      <c r="OHA177" s="2"/>
      <c r="OHB177" s="2"/>
      <c r="OHC177" s="2"/>
      <c r="OHD177" s="2"/>
      <c r="OHE177" s="2"/>
      <c r="OHF177" s="2"/>
      <c r="OHG177" s="2"/>
      <c r="OHH177" s="2"/>
      <c r="OHI177" s="2"/>
      <c r="OHJ177" s="2"/>
      <c r="OHK177" s="2"/>
      <c r="OHL177" s="2"/>
      <c r="OHM177" s="2"/>
      <c r="OHN177" s="2"/>
      <c r="OHO177" s="2"/>
      <c r="OHP177" s="2"/>
      <c r="OHQ177" s="2"/>
      <c r="OHR177" s="2"/>
      <c r="OHS177" s="2"/>
      <c r="OHT177" s="2"/>
      <c r="OHU177" s="2"/>
      <c r="OHV177" s="2"/>
      <c r="OHW177" s="2"/>
      <c r="OHX177" s="2"/>
      <c r="OHY177" s="2"/>
      <c r="OHZ177" s="2"/>
      <c r="OIA177" s="2"/>
      <c r="OIB177" s="2"/>
      <c r="OIC177" s="2"/>
      <c r="OID177" s="2"/>
      <c r="OIE177" s="2"/>
      <c r="OIF177" s="2"/>
      <c r="OIG177" s="2"/>
      <c r="OIH177" s="2"/>
      <c r="OII177" s="2"/>
      <c r="OIJ177" s="2"/>
      <c r="OIK177" s="2"/>
      <c r="OIL177" s="2"/>
      <c r="OIM177" s="2"/>
      <c r="OIN177" s="2"/>
      <c r="OIO177" s="2"/>
      <c r="OIP177" s="2"/>
      <c r="OIQ177" s="2"/>
      <c r="OIR177" s="2"/>
      <c r="OIS177" s="2"/>
      <c r="OIT177" s="2"/>
      <c r="OIU177" s="2"/>
      <c r="OIV177" s="2"/>
      <c r="OIW177" s="2"/>
      <c r="OIX177" s="2"/>
      <c r="OIY177" s="2"/>
      <c r="OIZ177" s="2"/>
      <c r="OJA177" s="2"/>
      <c r="OJB177" s="2"/>
      <c r="OJC177" s="2"/>
      <c r="OJD177" s="2"/>
      <c r="OJE177" s="2"/>
      <c r="OJF177" s="2"/>
      <c r="OJG177" s="2"/>
      <c r="OJH177" s="2"/>
      <c r="OJI177" s="2"/>
      <c r="OJJ177" s="2"/>
      <c r="OJK177" s="2"/>
      <c r="OJL177" s="2"/>
      <c r="OJM177" s="2"/>
      <c r="OJN177" s="2"/>
      <c r="OJO177" s="2"/>
      <c r="OJP177" s="2"/>
      <c r="OJQ177" s="2"/>
      <c r="OJR177" s="2"/>
      <c r="OJS177" s="2"/>
      <c r="OJT177" s="2"/>
      <c r="OJU177" s="2"/>
      <c r="OJV177" s="2"/>
      <c r="OJW177" s="2"/>
      <c r="OJX177" s="2"/>
      <c r="OJY177" s="2"/>
      <c r="OJZ177" s="2"/>
      <c r="OKA177" s="2"/>
      <c r="OKB177" s="2"/>
      <c r="OKC177" s="2"/>
      <c r="OKD177" s="2"/>
      <c r="OKE177" s="2"/>
      <c r="OKF177" s="2"/>
      <c r="OKG177" s="2"/>
      <c r="OKH177" s="2"/>
      <c r="OKI177" s="2"/>
      <c r="OKJ177" s="2"/>
      <c r="OKK177" s="2"/>
      <c r="OKL177" s="2"/>
      <c r="OKM177" s="2"/>
      <c r="OKN177" s="2"/>
      <c r="OKO177" s="2"/>
      <c r="OKP177" s="2"/>
      <c r="OKQ177" s="2"/>
      <c r="OKR177" s="2"/>
      <c r="OKS177" s="2"/>
      <c r="OKT177" s="2"/>
      <c r="OKU177" s="2"/>
      <c r="OKV177" s="2"/>
      <c r="OKW177" s="2"/>
      <c r="OKX177" s="2"/>
      <c r="OKY177" s="2"/>
      <c r="OKZ177" s="2"/>
      <c r="OLA177" s="2"/>
      <c r="OLB177" s="2"/>
      <c r="OLC177" s="2"/>
      <c r="OLD177" s="2"/>
      <c r="OLE177" s="2"/>
      <c r="OLF177" s="2"/>
      <c r="OLG177" s="2"/>
      <c r="OLH177" s="2"/>
      <c r="OLI177" s="2"/>
      <c r="OLJ177" s="2"/>
      <c r="OLK177" s="2"/>
      <c r="OLL177" s="2"/>
      <c r="OLM177" s="2"/>
      <c r="OLN177" s="2"/>
      <c r="OLO177" s="2"/>
      <c r="OLP177" s="2"/>
      <c r="OLQ177" s="2"/>
      <c r="OLR177" s="2"/>
      <c r="OLS177" s="2"/>
      <c r="OLT177" s="2"/>
      <c r="OLU177" s="2"/>
      <c r="OLV177" s="2"/>
      <c r="OLW177" s="2"/>
      <c r="OLX177" s="2"/>
      <c r="OLY177" s="2"/>
      <c r="OLZ177" s="2"/>
      <c r="OMA177" s="2"/>
      <c r="OMB177" s="2"/>
      <c r="OMC177" s="2"/>
      <c r="OMD177" s="2"/>
      <c r="OME177" s="2"/>
      <c r="OMF177" s="2"/>
      <c r="OMG177" s="2"/>
      <c r="OMH177" s="2"/>
      <c r="OMI177" s="2"/>
      <c r="OMJ177" s="2"/>
      <c r="OMK177" s="2"/>
      <c r="OML177" s="2"/>
      <c r="OMM177" s="2"/>
      <c r="OMN177" s="2"/>
      <c r="OMO177" s="2"/>
      <c r="OMP177" s="2"/>
      <c r="OMQ177" s="2"/>
      <c r="OMR177" s="2"/>
      <c r="OMS177" s="2"/>
      <c r="OMT177" s="2"/>
      <c r="OMU177" s="2"/>
      <c r="OMV177" s="2"/>
      <c r="OMW177" s="2"/>
      <c r="OMX177" s="2"/>
      <c r="OMY177" s="2"/>
      <c r="OMZ177" s="2"/>
      <c r="ONA177" s="2"/>
      <c r="ONB177" s="2"/>
      <c r="ONC177" s="2"/>
      <c r="OND177" s="2"/>
      <c r="ONE177" s="2"/>
      <c r="ONF177" s="2"/>
      <c r="ONG177" s="2"/>
      <c r="ONH177" s="2"/>
      <c r="ONI177" s="2"/>
      <c r="ONJ177" s="2"/>
      <c r="ONK177" s="2"/>
      <c r="ONL177" s="2"/>
      <c r="ONM177" s="2"/>
      <c r="ONN177" s="2"/>
      <c r="ONO177" s="2"/>
      <c r="ONP177" s="2"/>
      <c r="ONQ177" s="2"/>
      <c r="ONR177" s="2"/>
      <c r="ONS177" s="2"/>
      <c r="ONT177" s="2"/>
      <c r="ONU177" s="2"/>
      <c r="ONV177" s="2"/>
      <c r="ONW177" s="2"/>
      <c r="ONX177" s="2"/>
      <c r="ONY177" s="2"/>
      <c r="ONZ177" s="2"/>
      <c r="OOA177" s="2"/>
      <c r="OOB177" s="2"/>
      <c r="OOC177" s="2"/>
      <c r="OOD177" s="2"/>
      <c r="OOE177" s="2"/>
      <c r="OOF177" s="2"/>
      <c r="OOG177" s="2"/>
      <c r="OOH177" s="2"/>
      <c r="OOI177" s="2"/>
      <c r="OOJ177" s="2"/>
      <c r="OOK177" s="2"/>
      <c r="OOL177" s="2"/>
      <c r="OOM177" s="2"/>
      <c r="OON177" s="2"/>
      <c r="OOO177" s="2"/>
      <c r="OOP177" s="2"/>
      <c r="OOQ177" s="2"/>
      <c r="OOR177" s="2"/>
      <c r="OOS177" s="2"/>
      <c r="OOT177" s="2"/>
      <c r="OOU177" s="2"/>
      <c r="OOV177" s="2"/>
      <c r="OOW177" s="2"/>
      <c r="OOX177" s="2"/>
      <c r="OOY177" s="2"/>
      <c r="OOZ177" s="2"/>
      <c r="OPA177" s="2"/>
      <c r="OPB177" s="2"/>
      <c r="OPC177" s="2"/>
      <c r="OPD177" s="2"/>
      <c r="OPE177" s="2"/>
      <c r="OPF177" s="2"/>
      <c r="OPG177" s="2"/>
      <c r="OPH177" s="2"/>
      <c r="OPI177" s="2"/>
      <c r="OPJ177" s="2"/>
      <c r="OPK177" s="2"/>
      <c r="OPL177" s="2"/>
      <c r="OPM177" s="2"/>
      <c r="OPN177" s="2"/>
      <c r="OPO177" s="2"/>
      <c r="OPP177" s="2"/>
      <c r="OPQ177" s="2"/>
      <c r="OPR177" s="2"/>
      <c r="OPS177" s="2"/>
      <c r="OPT177" s="2"/>
      <c r="OPU177" s="2"/>
      <c r="OPV177" s="2"/>
      <c r="OPW177" s="2"/>
      <c r="OPX177" s="2"/>
      <c r="OPY177" s="2"/>
      <c r="OPZ177" s="2"/>
      <c r="OQA177" s="2"/>
      <c r="OQB177" s="2"/>
      <c r="OQC177" s="2"/>
      <c r="OQD177" s="2"/>
      <c r="OQE177" s="2"/>
      <c r="OQF177" s="2"/>
      <c r="OQG177" s="2"/>
      <c r="OQH177" s="2"/>
      <c r="OQI177" s="2"/>
      <c r="OQJ177" s="2"/>
      <c r="OQK177" s="2"/>
      <c r="OQL177" s="2"/>
      <c r="OQM177" s="2"/>
      <c r="OQN177" s="2"/>
      <c r="OQO177" s="2"/>
      <c r="OQP177" s="2"/>
      <c r="OQQ177" s="2"/>
      <c r="OQR177" s="2"/>
      <c r="OQS177" s="2"/>
      <c r="OQT177" s="2"/>
      <c r="OQU177" s="2"/>
      <c r="OQV177" s="2"/>
      <c r="OQW177" s="2"/>
      <c r="OQX177" s="2"/>
      <c r="OQY177" s="2"/>
      <c r="OQZ177" s="2"/>
      <c r="ORA177" s="2"/>
      <c r="ORB177" s="2"/>
      <c r="ORC177" s="2"/>
      <c r="ORD177" s="2"/>
      <c r="ORE177" s="2"/>
      <c r="ORF177" s="2"/>
      <c r="ORG177" s="2"/>
      <c r="ORH177" s="2"/>
      <c r="ORI177" s="2"/>
      <c r="ORJ177" s="2"/>
      <c r="ORK177" s="2"/>
      <c r="ORL177" s="2"/>
      <c r="ORM177" s="2"/>
      <c r="ORN177" s="2"/>
      <c r="ORO177" s="2"/>
      <c r="ORP177" s="2"/>
      <c r="ORQ177" s="2"/>
      <c r="ORR177" s="2"/>
      <c r="ORS177" s="2"/>
      <c r="ORT177" s="2"/>
      <c r="ORU177" s="2"/>
      <c r="ORV177" s="2"/>
      <c r="ORW177" s="2"/>
      <c r="ORX177" s="2"/>
      <c r="ORY177" s="2"/>
      <c r="ORZ177" s="2"/>
      <c r="OSA177" s="2"/>
      <c r="OSB177" s="2"/>
      <c r="OSC177" s="2"/>
      <c r="OSD177" s="2"/>
      <c r="OSE177" s="2"/>
      <c r="OSF177" s="2"/>
      <c r="OSG177" s="2"/>
      <c r="OSH177" s="2"/>
      <c r="OSI177" s="2"/>
      <c r="OSJ177" s="2"/>
      <c r="OSK177" s="2"/>
      <c r="OSL177" s="2"/>
      <c r="OSM177" s="2"/>
      <c r="OSN177" s="2"/>
      <c r="OSO177" s="2"/>
      <c r="OSP177" s="2"/>
      <c r="OSQ177" s="2"/>
      <c r="OSR177" s="2"/>
      <c r="OSS177" s="2"/>
      <c r="OST177" s="2"/>
      <c r="OSU177" s="2"/>
      <c r="OSV177" s="2"/>
      <c r="OSW177" s="2"/>
      <c r="OSX177" s="2"/>
      <c r="OSY177" s="2"/>
      <c r="OSZ177" s="2"/>
      <c r="OTA177" s="2"/>
      <c r="OTB177" s="2"/>
      <c r="OTC177" s="2"/>
      <c r="OTD177" s="2"/>
      <c r="OTE177" s="2"/>
      <c r="OTF177" s="2"/>
      <c r="OTG177" s="2"/>
      <c r="OTH177" s="2"/>
      <c r="OTI177" s="2"/>
      <c r="OTJ177" s="2"/>
      <c r="OTK177" s="2"/>
      <c r="OTL177" s="2"/>
      <c r="OTM177" s="2"/>
      <c r="OTN177" s="2"/>
      <c r="OTO177" s="2"/>
      <c r="OTP177" s="2"/>
      <c r="OTQ177" s="2"/>
      <c r="OTR177" s="2"/>
      <c r="OTS177" s="2"/>
      <c r="OTT177" s="2"/>
      <c r="OTU177" s="2"/>
      <c r="OTV177" s="2"/>
      <c r="OTW177" s="2"/>
      <c r="OTX177" s="2"/>
      <c r="OTY177" s="2"/>
      <c r="OTZ177" s="2"/>
      <c r="OUA177" s="2"/>
      <c r="OUB177" s="2"/>
      <c r="OUC177" s="2"/>
      <c r="OUD177" s="2"/>
      <c r="OUE177" s="2"/>
      <c r="OUF177" s="2"/>
      <c r="OUG177" s="2"/>
      <c r="OUH177" s="2"/>
      <c r="OUI177" s="2"/>
      <c r="OUJ177" s="2"/>
      <c r="OUK177" s="2"/>
      <c r="OUL177" s="2"/>
      <c r="OUM177" s="2"/>
      <c r="OUN177" s="2"/>
      <c r="OUO177" s="2"/>
      <c r="OUP177" s="2"/>
      <c r="OUQ177" s="2"/>
      <c r="OUR177" s="2"/>
      <c r="OUS177" s="2"/>
      <c r="OUT177" s="2"/>
      <c r="OUU177" s="2"/>
      <c r="OUV177" s="2"/>
      <c r="OUW177" s="2"/>
      <c r="OUX177" s="2"/>
      <c r="OUY177" s="2"/>
      <c r="OUZ177" s="2"/>
      <c r="OVA177" s="2"/>
      <c r="OVB177" s="2"/>
      <c r="OVC177" s="2"/>
      <c r="OVD177" s="2"/>
      <c r="OVE177" s="2"/>
      <c r="OVF177" s="2"/>
      <c r="OVG177" s="2"/>
      <c r="OVH177" s="2"/>
      <c r="OVI177" s="2"/>
      <c r="OVJ177" s="2"/>
      <c r="OVK177" s="2"/>
      <c r="OVL177" s="2"/>
      <c r="OVM177" s="2"/>
      <c r="OVN177" s="2"/>
      <c r="OVO177" s="2"/>
      <c r="OVP177" s="2"/>
      <c r="OVQ177" s="2"/>
      <c r="OVR177" s="2"/>
      <c r="OVS177" s="2"/>
      <c r="OVT177" s="2"/>
      <c r="OVU177" s="2"/>
      <c r="OVV177" s="2"/>
      <c r="OVW177" s="2"/>
      <c r="OVX177" s="2"/>
      <c r="OVY177" s="2"/>
      <c r="OVZ177" s="2"/>
      <c r="OWA177" s="2"/>
      <c r="OWB177" s="2"/>
      <c r="OWC177" s="2"/>
      <c r="OWD177" s="2"/>
      <c r="OWE177" s="2"/>
      <c r="OWF177" s="2"/>
      <c r="OWG177" s="2"/>
      <c r="OWH177" s="2"/>
      <c r="OWI177" s="2"/>
      <c r="OWJ177" s="2"/>
      <c r="OWK177" s="2"/>
      <c r="OWL177" s="2"/>
      <c r="OWM177" s="2"/>
      <c r="OWN177" s="2"/>
      <c r="OWO177" s="2"/>
      <c r="OWP177" s="2"/>
      <c r="OWQ177" s="2"/>
      <c r="OWR177" s="2"/>
      <c r="OWS177" s="2"/>
      <c r="OWT177" s="2"/>
      <c r="OWU177" s="2"/>
      <c r="OWV177" s="2"/>
      <c r="OWW177" s="2"/>
      <c r="OWX177" s="2"/>
      <c r="OWY177" s="2"/>
      <c r="OWZ177" s="2"/>
      <c r="OXA177" s="2"/>
      <c r="OXB177" s="2"/>
      <c r="OXC177" s="2"/>
      <c r="OXD177" s="2"/>
      <c r="OXE177" s="2"/>
      <c r="OXF177" s="2"/>
      <c r="OXG177" s="2"/>
      <c r="OXH177" s="2"/>
      <c r="OXI177" s="2"/>
      <c r="OXJ177" s="2"/>
      <c r="OXK177" s="2"/>
      <c r="OXL177" s="2"/>
      <c r="OXM177" s="2"/>
      <c r="OXN177" s="2"/>
      <c r="OXO177" s="2"/>
      <c r="OXP177" s="2"/>
      <c r="OXQ177" s="2"/>
      <c r="OXR177" s="2"/>
      <c r="OXS177" s="2"/>
      <c r="OXT177" s="2"/>
      <c r="OXU177" s="2"/>
      <c r="OXV177" s="2"/>
      <c r="OXW177" s="2"/>
      <c r="OXX177" s="2"/>
      <c r="OXY177" s="2"/>
      <c r="OXZ177" s="2"/>
      <c r="OYA177" s="2"/>
      <c r="OYB177" s="2"/>
      <c r="OYC177" s="2"/>
      <c r="OYD177" s="2"/>
      <c r="OYE177" s="2"/>
      <c r="OYF177" s="2"/>
      <c r="OYG177" s="2"/>
      <c r="OYH177" s="2"/>
      <c r="OYI177" s="2"/>
      <c r="OYJ177" s="2"/>
      <c r="OYK177" s="2"/>
      <c r="OYL177" s="2"/>
      <c r="OYM177" s="2"/>
      <c r="OYN177" s="2"/>
      <c r="OYO177" s="2"/>
      <c r="OYP177" s="2"/>
      <c r="OYQ177" s="2"/>
      <c r="OYR177" s="2"/>
      <c r="OYS177" s="2"/>
      <c r="OYT177" s="2"/>
      <c r="OYU177" s="2"/>
      <c r="OYV177" s="2"/>
      <c r="OYW177" s="2"/>
      <c r="OYX177" s="2"/>
      <c r="OYY177" s="2"/>
      <c r="OYZ177" s="2"/>
      <c r="OZA177" s="2"/>
      <c r="OZB177" s="2"/>
      <c r="OZC177" s="2"/>
      <c r="OZD177" s="2"/>
      <c r="OZE177" s="2"/>
      <c r="OZF177" s="2"/>
      <c r="OZG177" s="2"/>
      <c r="OZH177" s="2"/>
      <c r="OZI177" s="2"/>
      <c r="OZJ177" s="2"/>
      <c r="OZK177" s="2"/>
      <c r="OZL177" s="2"/>
      <c r="OZM177" s="2"/>
      <c r="OZN177" s="2"/>
      <c r="OZO177" s="2"/>
      <c r="OZP177" s="2"/>
      <c r="OZQ177" s="2"/>
      <c r="OZR177" s="2"/>
      <c r="OZS177" s="2"/>
      <c r="OZT177" s="2"/>
      <c r="OZU177" s="2"/>
      <c r="OZV177" s="2"/>
      <c r="OZW177" s="2"/>
      <c r="OZX177" s="2"/>
      <c r="OZY177" s="2"/>
      <c r="OZZ177" s="2"/>
      <c r="PAA177" s="2"/>
      <c r="PAB177" s="2"/>
      <c r="PAC177" s="2"/>
      <c r="PAD177" s="2"/>
      <c r="PAE177" s="2"/>
      <c r="PAF177" s="2"/>
      <c r="PAG177" s="2"/>
      <c r="PAH177" s="2"/>
      <c r="PAI177" s="2"/>
      <c r="PAJ177" s="2"/>
      <c r="PAK177" s="2"/>
      <c r="PAL177" s="2"/>
      <c r="PAM177" s="2"/>
      <c r="PAN177" s="2"/>
      <c r="PAO177" s="2"/>
      <c r="PAP177" s="2"/>
      <c r="PAQ177" s="2"/>
      <c r="PAR177" s="2"/>
      <c r="PAS177" s="2"/>
      <c r="PAT177" s="2"/>
      <c r="PAU177" s="2"/>
      <c r="PAV177" s="2"/>
      <c r="PAW177" s="2"/>
      <c r="PAX177" s="2"/>
      <c r="PAY177" s="2"/>
      <c r="PAZ177" s="2"/>
      <c r="PBA177" s="2"/>
      <c r="PBB177" s="2"/>
      <c r="PBC177" s="2"/>
      <c r="PBD177" s="2"/>
      <c r="PBE177" s="2"/>
      <c r="PBF177" s="2"/>
      <c r="PBG177" s="2"/>
      <c r="PBH177" s="2"/>
      <c r="PBI177" s="2"/>
      <c r="PBJ177" s="2"/>
      <c r="PBK177" s="2"/>
      <c r="PBL177" s="2"/>
      <c r="PBM177" s="2"/>
      <c r="PBN177" s="2"/>
      <c r="PBO177" s="2"/>
      <c r="PBP177" s="2"/>
      <c r="PBQ177" s="2"/>
      <c r="PBR177" s="2"/>
      <c r="PBS177" s="2"/>
      <c r="PBT177" s="2"/>
      <c r="PBU177" s="2"/>
      <c r="PBV177" s="2"/>
      <c r="PBW177" s="2"/>
      <c r="PBX177" s="2"/>
      <c r="PBY177" s="2"/>
      <c r="PBZ177" s="2"/>
      <c r="PCA177" s="2"/>
      <c r="PCB177" s="2"/>
      <c r="PCC177" s="2"/>
      <c r="PCD177" s="2"/>
      <c r="PCE177" s="2"/>
      <c r="PCF177" s="2"/>
      <c r="PCG177" s="2"/>
      <c r="PCH177" s="2"/>
      <c r="PCI177" s="2"/>
      <c r="PCJ177" s="2"/>
      <c r="PCK177" s="2"/>
      <c r="PCL177" s="2"/>
      <c r="PCM177" s="2"/>
      <c r="PCN177" s="2"/>
      <c r="PCO177" s="2"/>
      <c r="PCP177" s="2"/>
      <c r="PCQ177" s="2"/>
      <c r="PCR177" s="2"/>
      <c r="PCS177" s="2"/>
      <c r="PCT177" s="2"/>
      <c r="PCU177" s="2"/>
      <c r="PCV177" s="2"/>
      <c r="PCW177" s="2"/>
      <c r="PCX177" s="2"/>
      <c r="PCY177" s="2"/>
      <c r="PCZ177" s="2"/>
      <c r="PDA177" s="2"/>
      <c r="PDB177" s="2"/>
      <c r="PDC177" s="2"/>
      <c r="PDD177" s="2"/>
      <c r="PDE177" s="2"/>
      <c r="PDF177" s="2"/>
      <c r="PDG177" s="2"/>
      <c r="PDH177" s="2"/>
      <c r="PDI177" s="2"/>
      <c r="PDJ177" s="2"/>
      <c r="PDK177" s="2"/>
      <c r="PDL177" s="2"/>
      <c r="PDM177" s="2"/>
      <c r="PDN177" s="2"/>
      <c r="PDO177" s="2"/>
      <c r="PDP177" s="2"/>
      <c r="PDQ177" s="2"/>
      <c r="PDR177" s="2"/>
      <c r="PDS177" s="2"/>
      <c r="PDT177" s="2"/>
      <c r="PDU177" s="2"/>
      <c r="PDV177" s="2"/>
      <c r="PDW177" s="2"/>
      <c r="PDX177" s="2"/>
      <c r="PDY177" s="2"/>
      <c r="PDZ177" s="2"/>
      <c r="PEA177" s="2"/>
      <c r="PEB177" s="2"/>
      <c r="PEC177" s="2"/>
      <c r="PED177" s="2"/>
      <c r="PEE177" s="2"/>
      <c r="PEF177" s="2"/>
      <c r="PEG177" s="2"/>
      <c r="PEH177" s="2"/>
      <c r="PEI177" s="2"/>
      <c r="PEJ177" s="2"/>
      <c r="PEK177" s="2"/>
      <c r="PEL177" s="2"/>
      <c r="PEM177" s="2"/>
      <c r="PEN177" s="2"/>
      <c r="PEO177" s="2"/>
      <c r="PEP177" s="2"/>
      <c r="PEQ177" s="2"/>
      <c r="PER177" s="2"/>
      <c r="PES177" s="2"/>
      <c r="PET177" s="2"/>
      <c r="PEU177" s="2"/>
      <c r="PEV177" s="2"/>
      <c r="PEW177" s="2"/>
      <c r="PEX177" s="2"/>
      <c r="PEY177" s="2"/>
      <c r="PEZ177" s="2"/>
      <c r="PFA177" s="2"/>
      <c r="PFB177" s="2"/>
      <c r="PFC177" s="2"/>
      <c r="PFD177" s="2"/>
      <c r="PFE177" s="2"/>
      <c r="PFF177" s="2"/>
      <c r="PFG177" s="2"/>
      <c r="PFH177" s="2"/>
      <c r="PFI177" s="2"/>
      <c r="PFJ177" s="2"/>
      <c r="PFK177" s="2"/>
      <c r="PFL177" s="2"/>
      <c r="PFM177" s="2"/>
      <c r="PFN177" s="2"/>
      <c r="PFO177" s="2"/>
      <c r="PFP177" s="2"/>
      <c r="PFQ177" s="2"/>
      <c r="PFR177" s="2"/>
      <c r="PFS177" s="2"/>
      <c r="PFT177" s="2"/>
      <c r="PFU177" s="2"/>
      <c r="PFV177" s="2"/>
      <c r="PFW177" s="2"/>
      <c r="PFX177" s="2"/>
      <c r="PFY177" s="2"/>
      <c r="PFZ177" s="2"/>
      <c r="PGA177" s="2"/>
      <c r="PGB177" s="2"/>
      <c r="PGC177" s="2"/>
      <c r="PGD177" s="2"/>
      <c r="PGE177" s="2"/>
      <c r="PGF177" s="2"/>
      <c r="PGG177" s="2"/>
      <c r="PGH177" s="2"/>
      <c r="PGI177" s="2"/>
      <c r="PGJ177" s="2"/>
      <c r="PGK177" s="2"/>
      <c r="PGL177" s="2"/>
      <c r="PGM177" s="2"/>
      <c r="PGN177" s="2"/>
      <c r="PGO177" s="2"/>
      <c r="PGP177" s="2"/>
      <c r="PGQ177" s="2"/>
      <c r="PGR177" s="2"/>
      <c r="PGS177" s="2"/>
      <c r="PGT177" s="2"/>
      <c r="PGU177" s="2"/>
      <c r="PGV177" s="2"/>
      <c r="PGW177" s="2"/>
      <c r="PGX177" s="2"/>
      <c r="PGY177" s="2"/>
      <c r="PGZ177" s="2"/>
      <c r="PHA177" s="2"/>
      <c r="PHB177" s="2"/>
      <c r="PHC177" s="2"/>
      <c r="PHD177" s="2"/>
      <c r="PHE177" s="2"/>
      <c r="PHF177" s="2"/>
      <c r="PHG177" s="2"/>
      <c r="PHH177" s="2"/>
      <c r="PHI177" s="2"/>
      <c r="PHJ177" s="2"/>
      <c r="PHK177" s="2"/>
      <c r="PHL177" s="2"/>
      <c r="PHM177" s="2"/>
      <c r="PHN177" s="2"/>
      <c r="PHO177" s="2"/>
      <c r="PHP177" s="2"/>
      <c r="PHQ177" s="2"/>
      <c r="PHR177" s="2"/>
      <c r="PHS177" s="2"/>
      <c r="PHT177" s="2"/>
      <c r="PHU177" s="2"/>
      <c r="PHV177" s="2"/>
      <c r="PHW177" s="2"/>
      <c r="PHX177" s="2"/>
      <c r="PHY177" s="2"/>
      <c r="PHZ177" s="2"/>
      <c r="PIA177" s="2"/>
      <c r="PIB177" s="2"/>
      <c r="PIC177" s="2"/>
      <c r="PID177" s="2"/>
      <c r="PIE177" s="2"/>
      <c r="PIF177" s="2"/>
      <c r="PIG177" s="2"/>
      <c r="PIH177" s="2"/>
      <c r="PII177" s="2"/>
      <c r="PIJ177" s="2"/>
      <c r="PIK177" s="2"/>
      <c r="PIL177" s="2"/>
      <c r="PIM177" s="2"/>
      <c r="PIN177" s="2"/>
      <c r="PIO177" s="2"/>
      <c r="PIP177" s="2"/>
      <c r="PIQ177" s="2"/>
      <c r="PIR177" s="2"/>
      <c r="PIS177" s="2"/>
      <c r="PIT177" s="2"/>
      <c r="PIU177" s="2"/>
      <c r="PIV177" s="2"/>
      <c r="PIW177" s="2"/>
      <c r="PIX177" s="2"/>
      <c r="PIY177" s="2"/>
      <c r="PIZ177" s="2"/>
      <c r="PJA177" s="2"/>
      <c r="PJB177" s="2"/>
      <c r="PJC177" s="2"/>
      <c r="PJD177" s="2"/>
      <c r="PJE177" s="2"/>
      <c r="PJF177" s="2"/>
      <c r="PJG177" s="2"/>
      <c r="PJH177" s="2"/>
      <c r="PJI177" s="2"/>
      <c r="PJJ177" s="2"/>
      <c r="PJK177" s="2"/>
      <c r="PJL177" s="2"/>
      <c r="PJM177" s="2"/>
      <c r="PJN177" s="2"/>
      <c r="PJO177" s="2"/>
      <c r="PJP177" s="2"/>
      <c r="PJQ177" s="2"/>
      <c r="PJR177" s="2"/>
      <c r="PJS177" s="2"/>
      <c r="PJT177" s="2"/>
      <c r="PJU177" s="2"/>
      <c r="PJV177" s="2"/>
      <c r="PJW177" s="2"/>
      <c r="PJX177" s="2"/>
      <c r="PJY177" s="2"/>
      <c r="PJZ177" s="2"/>
      <c r="PKA177" s="2"/>
      <c r="PKB177" s="2"/>
      <c r="PKC177" s="2"/>
      <c r="PKD177" s="2"/>
      <c r="PKE177" s="2"/>
      <c r="PKF177" s="2"/>
      <c r="PKG177" s="2"/>
      <c r="PKH177" s="2"/>
      <c r="PKI177" s="2"/>
      <c r="PKJ177" s="2"/>
      <c r="PKK177" s="2"/>
      <c r="PKL177" s="2"/>
      <c r="PKM177" s="2"/>
      <c r="PKN177" s="2"/>
      <c r="PKO177" s="2"/>
      <c r="PKP177" s="2"/>
      <c r="PKQ177" s="2"/>
      <c r="PKR177" s="2"/>
      <c r="PKS177" s="2"/>
      <c r="PKT177" s="2"/>
      <c r="PKU177" s="2"/>
      <c r="PKV177" s="2"/>
      <c r="PKW177" s="2"/>
      <c r="PKX177" s="2"/>
      <c r="PKY177" s="2"/>
      <c r="PKZ177" s="2"/>
      <c r="PLA177" s="2"/>
      <c r="PLB177" s="2"/>
      <c r="PLC177" s="2"/>
      <c r="PLD177" s="2"/>
      <c r="PLE177" s="2"/>
      <c r="PLF177" s="2"/>
      <c r="PLG177" s="2"/>
      <c r="PLH177" s="2"/>
      <c r="PLI177" s="2"/>
      <c r="PLJ177" s="2"/>
      <c r="PLK177" s="2"/>
      <c r="PLL177" s="2"/>
      <c r="PLM177" s="2"/>
      <c r="PLN177" s="2"/>
      <c r="PLO177" s="2"/>
      <c r="PLP177" s="2"/>
      <c r="PLQ177" s="2"/>
      <c r="PLR177" s="2"/>
      <c r="PLS177" s="2"/>
      <c r="PLT177" s="2"/>
      <c r="PLU177" s="2"/>
      <c r="PLV177" s="2"/>
      <c r="PLW177" s="2"/>
      <c r="PLX177" s="2"/>
      <c r="PLY177" s="2"/>
      <c r="PLZ177" s="2"/>
      <c r="PMA177" s="2"/>
      <c r="PMB177" s="2"/>
      <c r="PMC177" s="2"/>
      <c r="PMD177" s="2"/>
      <c r="PME177" s="2"/>
      <c r="PMF177" s="2"/>
      <c r="PMG177" s="2"/>
      <c r="PMH177" s="2"/>
      <c r="PMI177" s="2"/>
      <c r="PMJ177" s="2"/>
      <c r="PMK177" s="2"/>
      <c r="PML177" s="2"/>
      <c r="PMM177" s="2"/>
      <c r="PMN177" s="2"/>
      <c r="PMO177" s="2"/>
      <c r="PMP177" s="2"/>
      <c r="PMQ177" s="2"/>
      <c r="PMR177" s="2"/>
      <c r="PMS177" s="2"/>
      <c r="PMT177" s="2"/>
      <c r="PMU177" s="2"/>
      <c r="PMV177" s="2"/>
      <c r="PMW177" s="2"/>
      <c r="PMX177" s="2"/>
      <c r="PMY177" s="2"/>
      <c r="PMZ177" s="2"/>
      <c r="PNA177" s="2"/>
      <c r="PNB177" s="2"/>
      <c r="PNC177" s="2"/>
      <c r="PND177" s="2"/>
      <c r="PNE177" s="2"/>
      <c r="PNF177" s="2"/>
      <c r="PNG177" s="2"/>
      <c r="PNH177" s="2"/>
      <c r="PNI177" s="2"/>
      <c r="PNJ177" s="2"/>
      <c r="PNK177" s="2"/>
      <c r="PNL177" s="2"/>
      <c r="PNM177" s="2"/>
      <c r="PNN177" s="2"/>
      <c r="PNO177" s="2"/>
      <c r="PNP177" s="2"/>
      <c r="PNQ177" s="2"/>
      <c r="PNR177" s="2"/>
      <c r="PNS177" s="2"/>
      <c r="PNT177" s="2"/>
      <c r="PNU177" s="2"/>
      <c r="PNV177" s="2"/>
      <c r="PNW177" s="2"/>
      <c r="PNX177" s="2"/>
      <c r="PNY177" s="2"/>
      <c r="PNZ177" s="2"/>
      <c r="POA177" s="2"/>
      <c r="POB177" s="2"/>
      <c r="POC177" s="2"/>
      <c r="POD177" s="2"/>
      <c r="POE177" s="2"/>
      <c r="POF177" s="2"/>
      <c r="POG177" s="2"/>
      <c r="POH177" s="2"/>
      <c r="POI177" s="2"/>
      <c r="POJ177" s="2"/>
      <c r="POK177" s="2"/>
      <c r="POL177" s="2"/>
      <c r="POM177" s="2"/>
      <c r="PON177" s="2"/>
      <c r="POO177" s="2"/>
      <c r="POP177" s="2"/>
      <c r="POQ177" s="2"/>
      <c r="POR177" s="2"/>
      <c r="POS177" s="2"/>
      <c r="POT177" s="2"/>
      <c r="POU177" s="2"/>
      <c r="POV177" s="2"/>
      <c r="POW177" s="2"/>
      <c r="POX177" s="2"/>
      <c r="POY177" s="2"/>
      <c r="POZ177" s="2"/>
      <c r="PPA177" s="2"/>
      <c r="PPB177" s="2"/>
      <c r="PPC177" s="2"/>
      <c r="PPD177" s="2"/>
      <c r="PPE177" s="2"/>
      <c r="PPF177" s="2"/>
      <c r="PPG177" s="2"/>
      <c r="PPH177" s="2"/>
      <c r="PPI177" s="2"/>
      <c r="PPJ177" s="2"/>
      <c r="PPK177" s="2"/>
      <c r="PPL177" s="2"/>
      <c r="PPM177" s="2"/>
      <c r="PPN177" s="2"/>
      <c r="PPO177" s="2"/>
      <c r="PPP177" s="2"/>
      <c r="PPQ177" s="2"/>
      <c r="PPR177" s="2"/>
      <c r="PPS177" s="2"/>
      <c r="PPT177" s="2"/>
      <c r="PPU177" s="2"/>
      <c r="PPV177" s="2"/>
      <c r="PPW177" s="2"/>
      <c r="PPX177" s="2"/>
      <c r="PPY177" s="2"/>
      <c r="PPZ177" s="2"/>
      <c r="PQA177" s="2"/>
      <c r="PQB177" s="2"/>
      <c r="PQC177" s="2"/>
      <c r="PQD177" s="2"/>
      <c r="PQE177" s="2"/>
      <c r="PQF177" s="2"/>
      <c r="PQG177" s="2"/>
      <c r="PQH177" s="2"/>
      <c r="PQI177" s="2"/>
      <c r="PQJ177" s="2"/>
      <c r="PQK177" s="2"/>
      <c r="PQL177" s="2"/>
      <c r="PQM177" s="2"/>
      <c r="PQN177" s="2"/>
      <c r="PQO177" s="2"/>
      <c r="PQP177" s="2"/>
      <c r="PQQ177" s="2"/>
      <c r="PQR177" s="2"/>
      <c r="PQS177" s="2"/>
      <c r="PQT177" s="2"/>
      <c r="PQU177" s="2"/>
      <c r="PQV177" s="2"/>
      <c r="PQW177" s="2"/>
      <c r="PQX177" s="2"/>
      <c r="PQY177" s="2"/>
      <c r="PQZ177" s="2"/>
      <c r="PRA177" s="2"/>
      <c r="PRB177" s="2"/>
      <c r="PRC177" s="2"/>
      <c r="PRD177" s="2"/>
      <c r="PRE177" s="2"/>
      <c r="PRF177" s="2"/>
      <c r="PRG177" s="2"/>
      <c r="PRH177" s="2"/>
      <c r="PRI177" s="2"/>
      <c r="PRJ177" s="2"/>
      <c r="PRK177" s="2"/>
      <c r="PRL177" s="2"/>
      <c r="PRM177" s="2"/>
      <c r="PRN177" s="2"/>
      <c r="PRO177" s="2"/>
      <c r="PRP177" s="2"/>
      <c r="PRQ177" s="2"/>
      <c r="PRR177" s="2"/>
      <c r="PRS177" s="2"/>
      <c r="PRT177" s="2"/>
      <c r="PRU177" s="2"/>
      <c r="PRV177" s="2"/>
      <c r="PRW177" s="2"/>
      <c r="PRX177" s="2"/>
      <c r="PRY177" s="2"/>
      <c r="PRZ177" s="2"/>
      <c r="PSA177" s="2"/>
      <c r="PSB177" s="2"/>
      <c r="PSC177" s="2"/>
      <c r="PSD177" s="2"/>
      <c r="PSE177" s="2"/>
      <c r="PSF177" s="2"/>
      <c r="PSG177" s="2"/>
      <c r="PSH177" s="2"/>
      <c r="PSI177" s="2"/>
      <c r="PSJ177" s="2"/>
      <c r="PSK177" s="2"/>
      <c r="PSL177" s="2"/>
      <c r="PSM177" s="2"/>
      <c r="PSN177" s="2"/>
      <c r="PSO177" s="2"/>
      <c r="PSP177" s="2"/>
      <c r="PSQ177" s="2"/>
      <c r="PSR177" s="2"/>
      <c r="PSS177" s="2"/>
      <c r="PST177" s="2"/>
      <c r="PSU177" s="2"/>
      <c r="PSV177" s="2"/>
      <c r="PSW177" s="2"/>
      <c r="PSX177" s="2"/>
      <c r="PSY177" s="2"/>
      <c r="PSZ177" s="2"/>
      <c r="PTA177" s="2"/>
      <c r="PTB177" s="2"/>
      <c r="PTC177" s="2"/>
      <c r="PTD177" s="2"/>
      <c r="PTE177" s="2"/>
      <c r="PTF177" s="2"/>
      <c r="PTG177" s="2"/>
      <c r="PTH177" s="2"/>
      <c r="PTI177" s="2"/>
      <c r="PTJ177" s="2"/>
      <c r="PTK177" s="2"/>
      <c r="PTL177" s="2"/>
      <c r="PTM177" s="2"/>
      <c r="PTN177" s="2"/>
      <c r="PTO177" s="2"/>
      <c r="PTP177" s="2"/>
      <c r="PTQ177" s="2"/>
      <c r="PTR177" s="2"/>
      <c r="PTS177" s="2"/>
      <c r="PTT177" s="2"/>
      <c r="PTU177" s="2"/>
      <c r="PTV177" s="2"/>
      <c r="PTW177" s="2"/>
      <c r="PTX177" s="2"/>
      <c r="PTY177" s="2"/>
      <c r="PTZ177" s="2"/>
      <c r="PUA177" s="2"/>
      <c r="PUB177" s="2"/>
      <c r="PUC177" s="2"/>
      <c r="PUD177" s="2"/>
      <c r="PUE177" s="2"/>
      <c r="PUF177" s="2"/>
      <c r="PUG177" s="2"/>
      <c r="PUH177" s="2"/>
      <c r="PUI177" s="2"/>
      <c r="PUJ177" s="2"/>
      <c r="PUK177" s="2"/>
      <c r="PUL177" s="2"/>
      <c r="PUM177" s="2"/>
      <c r="PUN177" s="2"/>
      <c r="PUO177" s="2"/>
      <c r="PUP177" s="2"/>
      <c r="PUQ177" s="2"/>
      <c r="PUR177" s="2"/>
      <c r="PUS177" s="2"/>
      <c r="PUT177" s="2"/>
      <c r="PUU177" s="2"/>
      <c r="PUV177" s="2"/>
      <c r="PUW177" s="2"/>
      <c r="PUX177" s="2"/>
      <c r="PUY177" s="2"/>
      <c r="PUZ177" s="2"/>
      <c r="PVA177" s="2"/>
      <c r="PVB177" s="2"/>
      <c r="PVC177" s="2"/>
      <c r="PVD177" s="2"/>
      <c r="PVE177" s="2"/>
      <c r="PVF177" s="2"/>
      <c r="PVG177" s="2"/>
      <c r="PVH177" s="2"/>
      <c r="PVI177" s="2"/>
      <c r="PVJ177" s="2"/>
      <c r="PVK177" s="2"/>
      <c r="PVL177" s="2"/>
      <c r="PVM177" s="2"/>
      <c r="PVN177" s="2"/>
      <c r="PVO177" s="2"/>
      <c r="PVP177" s="2"/>
      <c r="PVQ177" s="2"/>
      <c r="PVR177" s="2"/>
      <c r="PVS177" s="2"/>
      <c r="PVT177" s="2"/>
      <c r="PVU177" s="2"/>
      <c r="PVV177" s="2"/>
      <c r="PVW177" s="2"/>
      <c r="PVX177" s="2"/>
      <c r="PVY177" s="2"/>
      <c r="PVZ177" s="2"/>
      <c r="PWA177" s="2"/>
      <c r="PWB177" s="2"/>
      <c r="PWC177" s="2"/>
      <c r="PWD177" s="2"/>
      <c r="PWE177" s="2"/>
      <c r="PWF177" s="2"/>
      <c r="PWG177" s="2"/>
      <c r="PWH177" s="2"/>
      <c r="PWI177" s="2"/>
      <c r="PWJ177" s="2"/>
      <c r="PWK177" s="2"/>
      <c r="PWL177" s="2"/>
      <c r="PWM177" s="2"/>
      <c r="PWN177" s="2"/>
      <c r="PWO177" s="2"/>
      <c r="PWP177" s="2"/>
      <c r="PWQ177" s="2"/>
      <c r="PWR177" s="2"/>
      <c r="PWS177" s="2"/>
      <c r="PWT177" s="2"/>
      <c r="PWU177" s="2"/>
      <c r="PWV177" s="2"/>
      <c r="PWW177" s="2"/>
      <c r="PWX177" s="2"/>
      <c r="PWY177" s="2"/>
      <c r="PWZ177" s="2"/>
      <c r="PXA177" s="2"/>
      <c r="PXB177" s="2"/>
      <c r="PXC177" s="2"/>
      <c r="PXD177" s="2"/>
      <c r="PXE177" s="2"/>
      <c r="PXF177" s="2"/>
      <c r="PXG177" s="2"/>
      <c r="PXH177" s="2"/>
      <c r="PXI177" s="2"/>
      <c r="PXJ177" s="2"/>
      <c r="PXK177" s="2"/>
      <c r="PXL177" s="2"/>
      <c r="PXM177" s="2"/>
      <c r="PXN177" s="2"/>
      <c r="PXO177" s="2"/>
      <c r="PXP177" s="2"/>
      <c r="PXQ177" s="2"/>
      <c r="PXR177" s="2"/>
      <c r="PXS177" s="2"/>
      <c r="PXT177" s="2"/>
      <c r="PXU177" s="2"/>
      <c r="PXV177" s="2"/>
      <c r="PXW177" s="2"/>
      <c r="PXX177" s="2"/>
      <c r="PXY177" s="2"/>
      <c r="PXZ177" s="2"/>
      <c r="PYA177" s="2"/>
      <c r="PYB177" s="2"/>
      <c r="PYC177" s="2"/>
      <c r="PYD177" s="2"/>
      <c r="PYE177" s="2"/>
      <c r="PYF177" s="2"/>
      <c r="PYG177" s="2"/>
      <c r="PYH177" s="2"/>
      <c r="PYI177" s="2"/>
      <c r="PYJ177" s="2"/>
      <c r="PYK177" s="2"/>
      <c r="PYL177" s="2"/>
      <c r="PYM177" s="2"/>
      <c r="PYN177" s="2"/>
      <c r="PYO177" s="2"/>
      <c r="PYP177" s="2"/>
      <c r="PYQ177" s="2"/>
      <c r="PYR177" s="2"/>
      <c r="PYS177" s="2"/>
      <c r="PYT177" s="2"/>
      <c r="PYU177" s="2"/>
      <c r="PYV177" s="2"/>
      <c r="PYW177" s="2"/>
      <c r="PYX177" s="2"/>
      <c r="PYY177" s="2"/>
      <c r="PYZ177" s="2"/>
      <c r="PZA177" s="2"/>
      <c r="PZB177" s="2"/>
      <c r="PZC177" s="2"/>
      <c r="PZD177" s="2"/>
      <c r="PZE177" s="2"/>
      <c r="PZF177" s="2"/>
      <c r="PZG177" s="2"/>
      <c r="PZH177" s="2"/>
      <c r="PZI177" s="2"/>
      <c r="PZJ177" s="2"/>
      <c r="PZK177" s="2"/>
      <c r="PZL177" s="2"/>
      <c r="PZM177" s="2"/>
      <c r="PZN177" s="2"/>
      <c r="PZO177" s="2"/>
      <c r="PZP177" s="2"/>
      <c r="PZQ177" s="2"/>
      <c r="PZR177" s="2"/>
      <c r="PZS177" s="2"/>
      <c r="PZT177" s="2"/>
      <c r="PZU177" s="2"/>
      <c r="PZV177" s="2"/>
      <c r="PZW177" s="2"/>
      <c r="PZX177" s="2"/>
      <c r="PZY177" s="2"/>
      <c r="PZZ177" s="2"/>
      <c r="QAA177" s="2"/>
      <c r="QAB177" s="2"/>
      <c r="QAC177" s="2"/>
      <c r="QAD177" s="2"/>
      <c r="QAE177" s="2"/>
      <c r="QAF177" s="2"/>
      <c r="QAG177" s="2"/>
      <c r="QAH177" s="2"/>
      <c r="QAI177" s="2"/>
      <c r="QAJ177" s="2"/>
      <c r="QAK177" s="2"/>
      <c r="QAL177" s="2"/>
      <c r="QAM177" s="2"/>
      <c r="QAN177" s="2"/>
      <c r="QAO177" s="2"/>
      <c r="QAP177" s="2"/>
      <c r="QAQ177" s="2"/>
      <c r="QAR177" s="2"/>
      <c r="QAS177" s="2"/>
      <c r="QAT177" s="2"/>
      <c r="QAU177" s="2"/>
      <c r="QAV177" s="2"/>
      <c r="QAW177" s="2"/>
      <c r="QAX177" s="2"/>
      <c r="QAY177" s="2"/>
      <c r="QAZ177" s="2"/>
      <c r="QBA177" s="2"/>
      <c r="QBB177" s="2"/>
      <c r="QBC177" s="2"/>
      <c r="QBD177" s="2"/>
      <c r="QBE177" s="2"/>
      <c r="QBF177" s="2"/>
      <c r="QBG177" s="2"/>
      <c r="QBH177" s="2"/>
      <c r="QBI177" s="2"/>
      <c r="QBJ177" s="2"/>
      <c r="QBK177" s="2"/>
      <c r="QBL177" s="2"/>
      <c r="QBM177" s="2"/>
      <c r="QBN177" s="2"/>
      <c r="QBO177" s="2"/>
      <c r="QBP177" s="2"/>
      <c r="QBQ177" s="2"/>
      <c r="QBR177" s="2"/>
      <c r="QBS177" s="2"/>
      <c r="QBT177" s="2"/>
      <c r="QBU177" s="2"/>
      <c r="QBV177" s="2"/>
      <c r="QBW177" s="2"/>
      <c r="QBX177" s="2"/>
      <c r="QBY177" s="2"/>
      <c r="QBZ177" s="2"/>
      <c r="QCA177" s="2"/>
      <c r="QCB177" s="2"/>
      <c r="QCC177" s="2"/>
      <c r="QCD177" s="2"/>
      <c r="QCE177" s="2"/>
      <c r="QCF177" s="2"/>
      <c r="QCG177" s="2"/>
      <c r="QCH177" s="2"/>
      <c r="QCI177" s="2"/>
      <c r="QCJ177" s="2"/>
      <c r="QCK177" s="2"/>
      <c r="QCL177" s="2"/>
      <c r="QCM177" s="2"/>
      <c r="QCN177" s="2"/>
      <c r="QCO177" s="2"/>
      <c r="QCP177" s="2"/>
      <c r="QCQ177" s="2"/>
      <c r="QCR177" s="2"/>
      <c r="QCS177" s="2"/>
      <c r="QCT177" s="2"/>
      <c r="QCU177" s="2"/>
      <c r="QCV177" s="2"/>
      <c r="QCW177" s="2"/>
      <c r="QCX177" s="2"/>
      <c r="QCY177" s="2"/>
      <c r="QCZ177" s="2"/>
      <c r="QDA177" s="2"/>
      <c r="QDB177" s="2"/>
      <c r="QDC177" s="2"/>
      <c r="QDD177" s="2"/>
      <c r="QDE177" s="2"/>
      <c r="QDF177" s="2"/>
      <c r="QDG177" s="2"/>
      <c r="QDH177" s="2"/>
      <c r="QDI177" s="2"/>
      <c r="QDJ177" s="2"/>
      <c r="QDK177" s="2"/>
      <c r="QDL177" s="2"/>
      <c r="QDM177" s="2"/>
      <c r="QDN177" s="2"/>
      <c r="QDO177" s="2"/>
      <c r="QDP177" s="2"/>
      <c r="QDQ177" s="2"/>
      <c r="QDR177" s="2"/>
      <c r="QDS177" s="2"/>
      <c r="QDT177" s="2"/>
      <c r="QDU177" s="2"/>
      <c r="QDV177" s="2"/>
      <c r="QDW177" s="2"/>
      <c r="QDX177" s="2"/>
      <c r="QDY177" s="2"/>
      <c r="QDZ177" s="2"/>
      <c r="QEA177" s="2"/>
      <c r="QEB177" s="2"/>
      <c r="QEC177" s="2"/>
      <c r="QED177" s="2"/>
      <c r="QEE177" s="2"/>
      <c r="QEF177" s="2"/>
      <c r="QEG177" s="2"/>
      <c r="QEH177" s="2"/>
      <c r="QEI177" s="2"/>
      <c r="QEJ177" s="2"/>
      <c r="QEK177" s="2"/>
      <c r="QEL177" s="2"/>
      <c r="QEM177" s="2"/>
      <c r="QEN177" s="2"/>
      <c r="QEO177" s="2"/>
      <c r="QEP177" s="2"/>
      <c r="QEQ177" s="2"/>
      <c r="QER177" s="2"/>
      <c r="QES177" s="2"/>
      <c r="QET177" s="2"/>
      <c r="QEU177" s="2"/>
      <c r="QEV177" s="2"/>
      <c r="QEW177" s="2"/>
      <c r="QEX177" s="2"/>
      <c r="QEY177" s="2"/>
      <c r="QEZ177" s="2"/>
      <c r="QFA177" s="2"/>
      <c r="QFB177" s="2"/>
      <c r="QFC177" s="2"/>
      <c r="QFD177" s="2"/>
      <c r="QFE177" s="2"/>
      <c r="QFF177" s="2"/>
      <c r="QFG177" s="2"/>
      <c r="QFH177" s="2"/>
      <c r="QFI177" s="2"/>
      <c r="QFJ177" s="2"/>
      <c r="QFK177" s="2"/>
      <c r="QFL177" s="2"/>
      <c r="QFM177" s="2"/>
      <c r="QFN177" s="2"/>
      <c r="QFO177" s="2"/>
      <c r="QFP177" s="2"/>
      <c r="QFQ177" s="2"/>
      <c r="QFR177" s="2"/>
      <c r="QFS177" s="2"/>
      <c r="QFT177" s="2"/>
      <c r="QFU177" s="2"/>
      <c r="QFV177" s="2"/>
      <c r="QFW177" s="2"/>
      <c r="QFX177" s="2"/>
      <c r="QFY177" s="2"/>
      <c r="QFZ177" s="2"/>
      <c r="QGA177" s="2"/>
      <c r="QGB177" s="2"/>
      <c r="QGC177" s="2"/>
      <c r="QGD177" s="2"/>
      <c r="QGE177" s="2"/>
      <c r="QGF177" s="2"/>
      <c r="QGG177" s="2"/>
      <c r="QGH177" s="2"/>
      <c r="QGI177" s="2"/>
      <c r="QGJ177" s="2"/>
      <c r="QGK177" s="2"/>
      <c r="QGL177" s="2"/>
      <c r="QGM177" s="2"/>
      <c r="QGN177" s="2"/>
      <c r="QGO177" s="2"/>
      <c r="QGP177" s="2"/>
      <c r="QGQ177" s="2"/>
      <c r="QGR177" s="2"/>
      <c r="QGS177" s="2"/>
      <c r="QGT177" s="2"/>
      <c r="QGU177" s="2"/>
      <c r="QGV177" s="2"/>
      <c r="QGW177" s="2"/>
      <c r="QGX177" s="2"/>
      <c r="QGY177" s="2"/>
      <c r="QGZ177" s="2"/>
      <c r="QHA177" s="2"/>
      <c r="QHB177" s="2"/>
      <c r="QHC177" s="2"/>
      <c r="QHD177" s="2"/>
      <c r="QHE177" s="2"/>
      <c r="QHF177" s="2"/>
      <c r="QHG177" s="2"/>
      <c r="QHH177" s="2"/>
      <c r="QHI177" s="2"/>
      <c r="QHJ177" s="2"/>
      <c r="QHK177" s="2"/>
      <c r="QHL177" s="2"/>
      <c r="QHM177" s="2"/>
      <c r="QHN177" s="2"/>
      <c r="QHO177" s="2"/>
      <c r="QHP177" s="2"/>
      <c r="QHQ177" s="2"/>
      <c r="QHR177" s="2"/>
      <c r="QHS177" s="2"/>
      <c r="QHT177" s="2"/>
      <c r="QHU177" s="2"/>
      <c r="QHV177" s="2"/>
      <c r="QHW177" s="2"/>
      <c r="QHX177" s="2"/>
      <c r="QHY177" s="2"/>
      <c r="QHZ177" s="2"/>
      <c r="QIA177" s="2"/>
      <c r="QIB177" s="2"/>
      <c r="QIC177" s="2"/>
      <c r="QID177" s="2"/>
      <c r="QIE177" s="2"/>
      <c r="QIF177" s="2"/>
      <c r="QIG177" s="2"/>
      <c r="QIH177" s="2"/>
      <c r="QII177" s="2"/>
      <c r="QIJ177" s="2"/>
      <c r="QIK177" s="2"/>
      <c r="QIL177" s="2"/>
      <c r="QIM177" s="2"/>
      <c r="QIN177" s="2"/>
      <c r="QIO177" s="2"/>
      <c r="QIP177" s="2"/>
      <c r="QIQ177" s="2"/>
      <c r="QIR177" s="2"/>
      <c r="QIS177" s="2"/>
      <c r="QIT177" s="2"/>
      <c r="QIU177" s="2"/>
      <c r="QIV177" s="2"/>
      <c r="QIW177" s="2"/>
      <c r="QIX177" s="2"/>
      <c r="QIY177" s="2"/>
      <c r="QIZ177" s="2"/>
      <c r="QJA177" s="2"/>
      <c r="QJB177" s="2"/>
      <c r="QJC177" s="2"/>
      <c r="QJD177" s="2"/>
      <c r="QJE177" s="2"/>
      <c r="QJF177" s="2"/>
      <c r="QJG177" s="2"/>
      <c r="QJH177" s="2"/>
      <c r="QJI177" s="2"/>
      <c r="QJJ177" s="2"/>
      <c r="QJK177" s="2"/>
      <c r="QJL177" s="2"/>
      <c r="QJM177" s="2"/>
      <c r="QJN177" s="2"/>
      <c r="QJO177" s="2"/>
      <c r="QJP177" s="2"/>
      <c r="QJQ177" s="2"/>
      <c r="QJR177" s="2"/>
      <c r="QJS177" s="2"/>
      <c r="QJT177" s="2"/>
      <c r="QJU177" s="2"/>
      <c r="QJV177" s="2"/>
      <c r="QJW177" s="2"/>
      <c r="QJX177" s="2"/>
      <c r="QJY177" s="2"/>
      <c r="QJZ177" s="2"/>
      <c r="QKA177" s="2"/>
      <c r="QKB177" s="2"/>
      <c r="QKC177" s="2"/>
      <c r="QKD177" s="2"/>
      <c r="QKE177" s="2"/>
      <c r="QKF177" s="2"/>
      <c r="QKG177" s="2"/>
      <c r="QKH177" s="2"/>
      <c r="QKI177" s="2"/>
      <c r="QKJ177" s="2"/>
      <c r="QKK177" s="2"/>
      <c r="QKL177" s="2"/>
      <c r="QKM177" s="2"/>
      <c r="QKN177" s="2"/>
      <c r="QKO177" s="2"/>
      <c r="QKP177" s="2"/>
      <c r="QKQ177" s="2"/>
      <c r="QKR177" s="2"/>
      <c r="QKS177" s="2"/>
      <c r="QKT177" s="2"/>
      <c r="QKU177" s="2"/>
      <c r="QKV177" s="2"/>
      <c r="QKW177" s="2"/>
      <c r="QKX177" s="2"/>
      <c r="QKY177" s="2"/>
      <c r="QKZ177" s="2"/>
      <c r="QLA177" s="2"/>
      <c r="QLB177" s="2"/>
      <c r="QLC177" s="2"/>
      <c r="QLD177" s="2"/>
      <c r="QLE177" s="2"/>
      <c r="QLF177" s="2"/>
      <c r="QLG177" s="2"/>
      <c r="QLH177" s="2"/>
      <c r="QLI177" s="2"/>
      <c r="QLJ177" s="2"/>
      <c r="QLK177" s="2"/>
      <c r="QLL177" s="2"/>
      <c r="QLM177" s="2"/>
      <c r="QLN177" s="2"/>
      <c r="QLO177" s="2"/>
      <c r="QLP177" s="2"/>
      <c r="QLQ177" s="2"/>
      <c r="QLR177" s="2"/>
      <c r="QLS177" s="2"/>
      <c r="QLT177" s="2"/>
      <c r="QLU177" s="2"/>
      <c r="QLV177" s="2"/>
      <c r="QLW177" s="2"/>
      <c r="QLX177" s="2"/>
      <c r="QLY177" s="2"/>
      <c r="QLZ177" s="2"/>
      <c r="QMA177" s="2"/>
      <c r="QMB177" s="2"/>
      <c r="QMC177" s="2"/>
      <c r="QMD177" s="2"/>
      <c r="QME177" s="2"/>
      <c r="QMF177" s="2"/>
      <c r="QMG177" s="2"/>
      <c r="QMH177" s="2"/>
      <c r="QMI177" s="2"/>
      <c r="QMJ177" s="2"/>
      <c r="QMK177" s="2"/>
      <c r="QML177" s="2"/>
      <c r="QMM177" s="2"/>
      <c r="QMN177" s="2"/>
      <c r="QMO177" s="2"/>
      <c r="QMP177" s="2"/>
      <c r="QMQ177" s="2"/>
      <c r="QMR177" s="2"/>
      <c r="QMS177" s="2"/>
      <c r="QMT177" s="2"/>
      <c r="QMU177" s="2"/>
      <c r="QMV177" s="2"/>
      <c r="QMW177" s="2"/>
      <c r="QMX177" s="2"/>
      <c r="QMY177" s="2"/>
      <c r="QMZ177" s="2"/>
      <c r="QNA177" s="2"/>
      <c r="QNB177" s="2"/>
      <c r="QNC177" s="2"/>
      <c r="QND177" s="2"/>
      <c r="QNE177" s="2"/>
      <c r="QNF177" s="2"/>
      <c r="QNG177" s="2"/>
      <c r="QNH177" s="2"/>
      <c r="QNI177" s="2"/>
      <c r="QNJ177" s="2"/>
      <c r="QNK177" s="2"/>
      <c r="QNL177" s="2"/>
      <c r="QNM177" s="2"/>
      <c r="QNN177" s="2"/>
      <c r="QNO177" s="2"/>
      <c r="QNP177" s="2"/>
      <c r="QNQ177" s="2"/>
      <c r="QNR177" s="2"/>
      <c r="QNS177" s="2"/>
      <c r="QNT177" s="2"/>
      <c r="QNU177" s="2"/>
      <c r="QNV177" s="2"/>
      <c r="QNW177" s="2"/>
      <c r="QNX177" s="2"/>
      <c r="QNY177" s="2"/>
      <c r="QNZ177" s="2"/>
      <c r="QOA177" s="2"/>
      <c r="QOB177" s="2"/>
      <c r="QOC177" s="2"/>
      <c r="QOD177" s="2"/>
      <c r="QOE177" s="2"/>
      <c r="QOF177" s="2"/>
      <c r="QOG177" s="2"/>
      <c r="QOH177" s="2"/>
      <c r="QOI177" s="2"/>
      <c r="QOJ177" s="2"/>
      <c r="QOK177" s="2"/>
      <c r="QOL177" s="2"/>
      <c r="QOM177" s="2"/>
      <c r="QON177" s="2"/>
      <c r="QOO177" s="2"/>
      <c r="QOP177" s="2"/>
      <c r="QOQ177" s="2"/>
      <c r="QOR177" s="2"/>
      <c r="QOS177" s="2"/>
      <c r="QOT177" s="2"/>
      <c r="QOU177" s="2"/>
      <c r="QOV177" s="2"/>
      <c r="QOW177" s="2"/>
      <c r="QOX177" s="2"/>
      <c r="QOY177" s="2"/>
      <c r="QOZ177" s="2"/>
      <c r="QPA177" s="2"/>
      <c r="QPB177" s="2"/>
      <c r="QPC177" s="2"/>
      <c r="QPD177" s="2"/>
      <c r="QPE177" s="2"/>
      <c r="QPF177" s="2"/>
      <c r="QPG177" s="2"/>
      <c r="QPH177" s="2"/>
      <c r="QPI177" s="2"/>
      <c r="QPJ177" s="2"/>
      <c r="QPK177" s="2"/>
      <c r="QPL177" s="2"/>
      <c r="QPM177" s="2"/>
      <c r="QPN177" s="2"/>
      <c r="QPO177" s="2"/>
      <c r="QPP177" s="2"/>
      <c r="QPQ177" s="2"/>
      <c r="QPR177" s="2"/>
      <c r="QPS177" s="2"/>
      <c r="QPT177" s="2"/>
      <c r="QPU177" s="2"/>
      <c r="QPV177" s="2"/>
      <c r="QPW177" s="2"/>
      <c r="QPX177" s="2"/>
      <c r="QPY177" s="2"/>
      <c r="QPZ177" s="2"/>
      <c r="QQA177" s="2"/>
      <c r="QQB177" s="2"/>
      <c r="QQC177" s="2"/>
      <c r="QQD177" s="2"/>
      <c r="QQE177" s="2"/>
      <c r="QQF177" s="2"/>
      <c r="QQG177" s="2"/>
      <c r="QQH177" s="2"/>
      <c r="QQI177" s="2"/>
      <c r="QQJ177" s="2"/>
      <c r="QQK177" s="2"/>
      <c r="QQL177" s="2"/>
      <c r="QQM177" s="2"/>
      <c r="QQN177" s="2"/>
      <c r="QQO177" s="2"/>
      <c r="QQP177" s="2"/>
      <c r="QQQ177" s="2"/>
      <c r="QQR177" s="2"/>
      <c r="QQS177" s="2"/>
      <c r="QQT177" s="2"/>
      <c r="QQU177" s="2"/>
      <c r="QQV177" s="2"/>
      <c r="QQW177" s="2"/>
      <c r="QQX177" s="2"/>
      <c r="QQY177" s="2"/>
      <c r="QQZ177" s="2"/>
      <c r="QRA177" s="2"/>
      <c r="QRB177" s="2"/>
      <c r="QRC177" s="2"/>
      <c r="QRD177" s="2"/>
      <c r="QRE177" s="2"/>
      <c r="QRF177" s="2"/>
      <c r="QRG177" s="2"/>
      <c r="QRH177" s="2"/>
      <c r="QRI177" s="2"/>
      <c r="QRJ177" s="2"/>
      <c r="QRK177" s="2"/>
      <c r="QRL177" s="2"/>
      <c r="QRM177" s="2"/>
      <c r="QRN177" s="2"/>
      <c r="QRO177" s="2"/>
      <c r="QRP177" s="2"/>
      <c r="QRQ177" s="2"/>
      <c r="QRR177" s="2"/>
      <c r="QRS177" s="2"/>
      <c r="QRT177" s="2"/>
      <c r="QRU177" s="2"/>
      <c r="QRV177" s="2"/>
      <c r="QRW177" s="2"/>
      <c r="QRX177" s="2"/>
      <c r="QRY177" s="2"/>
      <c r="QRZ177" s="2"/>
      <c r="QSA177" s="2"/>
      <c r="QSB177" s="2"/>
      <c r="QSC177" s="2"/>
      <c r="QSD177" s="2"/>
      <c r="QSE177" s="2"/>
      <c r="QSF177" s="2"/>
      <c r="QSG177" s="2"/>
      <c r="QSH177" s="2"/>
      <c r="QSI177" s="2"/>
      <c r="QSJ177" s="2"/>
      <c r="QSK177" s="2"/>
      <c r="QSL177" s="2"/>
      <c r="QSM177" s="2"/>
      <c r="QSN177" s="2"/>
      <c r="QSO177" s="2"/>
      <c r="QSP177" s="2"/>
      <c r="QSQ177" s="2"/>
      <c r="QSR177" s="2"/>
      <c r="QSS177" s="2"/>
      <c r="QST177" s="2"/>
      <c r="QSU177" s="2"/>
      <c r="QSV177" s="2"/>
      <c r="QSW177" s="2"/>
      <c r="QSX177" s="2"/>
      <c r="QSY177" s="2"/>
      <c r="QSZ177" s="2"/>
      <c r="QTA177" s="2"/>
      <c r="QTB177" s="2"/>
      <c r="QTC177" s="2"/>
      <c r="QTD177" s="2"/>
      <c r="QTE177" s="2"/>
      <c r="QTF177" s="2"/>
      <c r="QTG177" s="2"/>
      <c r="QTH177" s="2"/>
      <c r="QTI177" s="2"/>
      <c r="QTJ177" s="2"/>
      <c r="QTK177" s="2"/>
      <c r="QTL177" s="2"/>
      <c r="QTM177" s="2"/>
      <c r="QTN177" s="2"/>
      <c r="QTO177" s="2"/>
      <c r="QTP177" s="2"/>
      <c r="QTQ177" s="2"/>
      <c r="QTR177" s="2"/>
      <c r="QTS177" s="2"/>
      <c r="QTT177" s="2"/>
      <c r="QTU177" s="2"/>
      <c r="QTV177" s="2"/>
      <c r="QTW177" s="2"/>
      <c r="QTX177" s="2"/>
      <c r="QTY177" s="2"/>
      <c r="QTZ177" s="2"/>
      <c r="QUA177" s="2"/>
      <c r="QUB177" s="2"/>
      <c r="QUC177" s="2"/>
      <c r="QUD177" s="2"/>
      <c r="QUE177" s="2"/>
      <c r="QUF177" s="2"/>
      <c r="QUG177" s="2"/>
      <c r="QUH177" s="2"/>
      <c r="QUI177" s="2"/>
      <c r="QUJ177" s="2"/>
      <c r="QUK177" s="2"/>
      <c r="QUL177" s="2"/>
      <c r="QUM177" s="2"/>
      <c r="QUN177" s="2"/>
      <c r="QUO177" s="2"/>
      <c r="QUP177" s="2"/>
      <c r="QUQ177" s="2"/>
      <c r="QUR177" s="2"/>
      <c r="QUS177" s="2"/>
      <c r="QUT177" s="2"/>
      <c r="QUU177" s="2"/>
      <c r="QUV177" s="2"/>
      <c r="QUW177" s="2"/>
      <c r="QUX177" s="2"/>
      <c r="QUY177" s="2"/>
      <c r="QUZ177" s="2"/>
      <c r="QVA177" s="2"/>
      <c r="QVB177" s="2"/>
      <c r="QVC177" s="2"/>
      <c r="QVD177" s="2"/>
      <c r="QVE177" s="2"/>
      <c r="QVF177" s="2"/>
      <c r="QVG177" s="2"/>
      <c r="QVH177" s="2"/>
      <c r="QVI177" s="2"/>
      <c r="QVJ177" s="2"/>
      <c r="QVK177" s="2"/>
      <c r="QVL177" s="2"/>
      <c r="QVM177" s="2"/>
      <c r="QVN177" s="2"/>
      <c r="QVO177" s="2"/>
      <c r="QVP177" s="2"/>
      <c r="QVQ177" s="2"/>
      <c r="QVR177" s="2"/>
      <c r="QVS177" s="2"/>
      <c r="QVT177" s="2"/>
      <c r="QVU177" s="2"/>
      <c r="QVV177" s="2"/>
      <c r="QVW177" s="2"/>
      <c r="QVX177" s="2"/>
      <c r="QVY177" s="2"/>
      <c r="QVZ177" s="2"/>
      <c r="QWA177" s="2"/>
      <c r="QWB177" s="2"/>
      <c r="QWC177" s="2"/>
      <c r="QWD177" s="2"/>
      <c r="QWE177" s="2"/>
      <c r="QWF177" s="2"/>
      <c r="QWG177" s="2"/>
      <c r="QWH177" s="2"/>
      <c r="QWI177" s="2"/>
      <c r="QWJ177" s="2"/>
      <c r="QWK177" s="2"/>
      <c r="QWL177" s="2"/>
      <c r="QWM177" s="2"/>
      <c r="QWN177" s="2"/>
      <c r="QWO177" s="2"/>
      <c r="QWP177" s="2"/>
      <c r="QWQ177" s="2"/>
      <c r="QWR177" s="2"/>
      <c r="QWS177" s="2"/>
      <c r="QWT177" s="2"/>
      <c r="QWU177" s="2"/>
      <c r="QWV177" s="2"/>
      <c r="QWW177" s="2"/>
      <c r="QWX177" s="2"/>
      <c r="QWY177" s="2"/>
      <c r="QWZ177" s="2"/>
      <c r="QXA177" s="2"/>
      <c r="QXB177" s="2"/>
      <c r="QXC177" s="2"/>
      <c r="QXD177" s="2"/>
      <c r="QXE177" s="2"/>
      <c r="QXF177" s="2"/>
      <c r="QXG177" s="2"/>
      <c r="QXH177" s="2"/>
      <c r="QXI177" s="2"/>
      <c r="QXJ177" s="2"/>
      <c r="QXK177" s="2"/>
      <c r="QXL177" s="2"/>
      <c r="QXM177" s="2"/>
      <c r="QXN177" s="2"/>
      <c r="QXO177" s="2"/>
      <c r="QXP177" s="2"/>
      <c r="QXQ177" s="2"/>
      <c r="QXR177" s="2"/>
      <c r="QXS177" s="2"/>
      <c r="QXT177" s="2"/>
      <c r="QXU177" s="2"/>
      <c r="QXV177" s="2"/>
      <c r="QXW177" s="2"/>
      <c r="QXX177" s="2"/>
      <c r="QXY177" s="2"/>
      <c r="QXZ177" s="2"/>
      <c r="QYA177" s="2"/>
      <c r="QYB177" s="2"/>
      <c r="QYC177" s="2"/>
      <c r="QYD177" s="2"/>
      <c r="QYE177" s="2"/>
      <c r="QYF177" s="2"/>
      <c r="QYG177" s="2"/>
      <c r="QYH177" s="2"/>
      <c r="QYI177" s="2"/>
      <c r="QYJ177" s="2"/>
      <c r="QYK177" s="2"/>
      <c r="QYL177" s="2"/>
      <c r="QYM177" s="2"/>
      <c r="QYN177" s="2"/>
      <c r="QYO177" s="2"/>
      <c r="QYP177" s="2"/>
      <c r="QYQ177" s="2"/>
      <c r="QYR177" s="2"/>
      <c r="QYS177" s="2"/>
      <c r="QYT177" s="2"/>
      <c r="QYU177" s="2"/>
      <c r="QYV177" s="2"/>
      <c r="QYW177" s="2"/>
      <c r="QYX177" s="2"/>
      <c r="QYY177" s="2"/>
      <c r="QYZ177" s="2"/>
      <c r="QZA177" s="2"/>
      <c r="QZB177" s="2"/>
      <c r="QZC177" s="2"/>
      <c r="QZD177" s="2"/>
      <c r="QZE177" s="2"/>
      <c r="QZF177" s="2"/>
      <c r="QZG177" s="2"/>
      <c r="QZH177" s="2"/>
      <c r="QZI177" s="2"/>
      <c r="QZJ177" s="2"/>
      <c r="QZK177" s="2"/>
      <c r="QZL177" s="2"/>
      <c r="QZM177" s="2"/>
      <c r="QZN177" s="2"/>
      <c r="QZO177" s="2"/>
      <c r="QZP177" s="2"/>
      <c r="QZQ177" s="2"/>
      <c r="QZR177" s="2"/>
      <c r="QZS177" s="2"/>
      <c r="QZT177" s="2"/>
      <c r="QZU177" s="2"/>
      <c r="QZV177" s="2"/>
      <c r="QZW177" s="2"/>
      <c r="QZX177" s="2"/>
      <c r="QZY177" s="2"/>
      <c r="QZZ177" s="2"/>
      <c r="RAA177" s="2"/>
      <c r="RAB177" s="2"/>
      <c r="RAC177" s="2"/>
      <c r="RAD177" s="2"/>
      <c r="RAE177" s="2"/>
      <c r="RAF177" s="2"/>
      <c r="RAG177" s="2"/>
      <c r="RAH177" s="2"/>
      <c r="RAI177" s="2"/>
      <c r="RAJ177" s="2"/>
      <c r="RAK177" s="2"/>
      <c r="RAL177" s="2"/>
      <c r="RAM177" s="2"/>
      <c r="RAN177" s="2"/>
      <c r="RAO177" s="2"/>
      <c r="RAP177" s="2"/>
      <c r="RAQ177" s="2"/>
      <c r="RAR177" s="2"/>
      <c r="RAS177" s="2"/>
      <c r="RAT177" s="2"/>
      <c r="RAU177" s="2"/>
      <c r="RAV177" s="2"/>
      <c r="RAW177" s="2"/>
      <c r="RAX177" s="2"/>
      <c r="RAY177" s="2"/>
      <c r="RAZ177" s="2"/>
      <c r="RBA177" s="2"/>
      <c r="RBB177" s="2"/>
      <c r="RBC177" s="2"/>
      <c r="RBD177" s="2"/>
      <c r="RBE177" s="2"/>
      <c r="RBF177" s="2"/>
      <c r="RBG177" s="2"/>
      <c r="RBH177" s="2"/>
      <c r="RBI177" s="2"/>
      <c r="RBJ177" s="2"/>
      <c r="RBK177" s="2"/>
      <c r="RBL177" s="2"/>
      <c r="RBM177" s="2"/>
      <c r="RBN177" s="2"/>
      <c r="RBO177" s="2"/>
      <c r="RBP177" s="2"/>
      <c r="RBQ177" s="2"/>
      <c r="RBR177" s="2"/>
      <c r="RBS177" s="2"/>
      <c r="RBT177" s="2"/>
      <c r="RBU177" s="2"/>
      <c r="RBV177" s="2"/>
      <c r="RBW177" s="2"/>
      <c r="RBX177" s="2"/>
      <c r="RBY177" s="2"/>
      <c r="RBZ177" s="2"/>
      <c r="RCA177" s="2"/>
      <c r="RCB177" s="2"/>
      <c r="RCC177" s="2"/>
      <c r="RCD177" s="2"/>
      <c r="RCE177" s="2"/>
      <c r="RCF177" s="2"/>
      <c r="RCG177" s="2"/>
      <c r="RCH177" s="2"/>
      <c r="RCI177" s="2"/>
      <c r="RCJ177" s="2"/>
      <c r="RCK177" s="2"/>
      <c r="RCL177" s="2"/>
      <c r="RCM177" s="2"/>
      <c r="RCN177" s="2"/>
      <c r="RCO177" s="2"/>
      <c r="RCP177" s="2"/>
      <c r="RCQ177" s="2"/>
      <c r="RCR177" s="2"/>
      <c r="RCS177" s="2"/>
      <c r="RCT177" s="2"/>
      <c r="RCU177" s="2"/>
      <c r="RCV177" s="2"/>
      <c r="RCW177" s="2"/>
      <c r="RCX177" s="2"/>
      <c r="RCY177" s="2"/>
      <c r="RCZ177" s="2"/>
      <c r="RDA177" s="2"/>
      <c r="RDB177" s="2"/>
      <c r="RDC177" s="2"/>
      <c r="RDD177" s="2"/>
      <c r="RDE177" s="2"/>
      <c r="RDF177" s="2"/>
      <c r="RDG177" s="2"/>
      <c r="RDH177" s="2"/>
      <c r="RDI177" s="2"/>
      <c r="RDJ177" s="2"/>
      <c r="RDK177" s="2"/>
      <c r="RDL177" s="2"/>
      <c r="RDM177" s="2"/>
      <c r="RDN177" s="2"/>
      <c r="RDO177" s="2"/>
      <c r="RDP177" s="2"/>
      <c r="RDQ177" s="2"/>
      <c r="RDR177" s="2"/>
      <c r="RDS177" s="2"/>
      <c r="RDT177" s="2"/>
      <c r="RDU177" s="2"/>
      <c r="RDV177" s="2"/>
      <c r="RDW177" s="2"/>
      <c r="RDX177" s="2"/>
      <c r="RDY177" s="2"/>
      <c r="RDZ177" s="2"/>
      <c r="REA177" s="2"/>
      <c r="REB177" s="2"/>
      <c r="REC177" s="2"/>
      <c r="RED177" s="2"/>
      <c r="REE177" s="2"/>
      <c r="REF177" s="2"/>
      <c r="REG177" s="2"/>
      <c r="REH177" s="2"/>
      <c r="REI177" s="2"/>
      <c r="REJ177" s="2"/>
      <c r="REK177" s="2"/>
      <c r="REL177" s="2"/>
      <c r="REM177" s="2"/>
      <c r="REN177" s="2"/>
      <c r="REO177" s="2"/>
      <c r="REP177" s="2"/>
      <c r="REQ177" s="2"/>
      <c r="RER177" s="2"/>
      <c r="RES177" s="2"/>
      <c r="RET177" s="2"/>
      <c r="REU177" s="2"/>
      <c r="REV177" s="2"/>
      <c r="REW177" s="2"/>
      <c r="REX177" s="2"/>
      <c r="REY177" s="2"/>
      <c r="REZ177" s="2"/>
      <c r="RFA177" s="2"/>
      <c r="RFB177" s="2"/>
      <c r="RFC177" s="2"/>
      <c r="RFD177" s="2"/>
      <c r="RFE177" s="2"/>
      <c r="RFF177" s="2"/>
      <c r="RFG177" s="2"/>
      <c r="RFH177" s="2"/>
      <c r="RFI177" s="2"/>
      <c r="RFJ177" s="2"/>
      <c r="RFK177" s="2"/>
      <c r="RFL177" s="2"/>
      <c r="RFM177" s="2"/>
      <c r="RFN177" s="2"/>
      <c r="RFO177" s="2"/>
      <c r="RFP177" s="2"/>
      <c r="RFQ177" s="2"/>
      <c r="RFR177" s="2"/>
      <c r="RFS177" s="2"/>
      <c r="RFT177" s="2"/>
      <c r="RFU177" s="2"/>
      <c r="RFV177" s="2"/>
      <c r="RFW177" s="2"/>
      <c r="RFX177" s="2"/>
      <c r="RFY177" s="2"/>
      <c r="RFZ177" s="2"/>
      <c r="RGA177" s="2"/>
      <c r="RGB177" s="2"/>
      <c r="RGC177" s="2"/>
      <c r="RGD177" s="2"/>
      <c r="RGE177" s="2"/>
      <c r="RGF177" s="2"/>
      <c r="RGG177" s="2"/>
      <c r="RGH177" s="2"/>
      <c r="RGI177" s="2"/>
      <c r="RGJ177" s="2"/>
      <c r="RGK177" s="2"/>
      <c r="RGL177" s="2"/>
      <c r="RGM177" s="2"/>
      <c r="RGN177" s="2"/>
      <c r="RGO177" s="2"/>
      <c r="RGP177" s="2"/>
      <c r="RGQ177" s="2"/>
      <c r="RGR177" s="2"/>
      <c r="RGS177" s="2"/>
      <c r="RGT177" s="2"/>
      <c r="RGU177" s="2"/>
      <c r="RGV177" s="2"/>
      <c r="RGW177" s="2"/>
      <c r="RGX177" s="2"/>
      <c r="RGY177" s="2"/>
      <c r="RGZ177" s="2"/>
      <c r="RHA177" s="2"/>
      <c r="RHB177" s="2"/>
      <c r="RHC177" s="2"/>
      <c r="RHD177" s="2"/>
      <c r="RHE177" s="2"/>
      <c r="RHF177" s="2"/>
      <c r="RHG177" s="2"/>
      <c r="RHH177" s="2"/>
      <c r="RHI177" s="2"/>
      <c r="RHJ177" s="2"/>
      <c r="RHK177" s="2"/>
      <c r="RHL177" s="2"/>
      <c r="RHM177" s="2"/>
      <c r="RHN177" s="2"/>
      <c r="RHO177" s="2"/>
      <c r="RHP177" s="2"/>
      <c r="RHQ177" s="2"/>
      <c r="RHR177" s="2"/>
      <c r="RHS177" s="2"/>
      <c r="RHT177" s="2"/>
      <c r="RHU177" s="2"/>
      <c r="RHV177" s="2"/>
      <c r="RHW177" s="2"/>
      <c r="RHX177" s="2"/>
      <c r="RHY177" s="2"/>
      <c r="RHZ177" s="2"/>
      <c r="RIA177" s="2"/>
      <c r="RIB177" s="2"/>
      <c r="RIC177" s="2"/>
      <c r="RID177" s="2"/>
      <c r="RIE177" s="2"/>
      <c r="RIF177" s="2"/>
      <c r="RIG177" s="2"/>
      <c r="RIH177" s="2"/>
      <c r="RII177" s="2"/>
      <c r="RIJ177" s="2"/>
      <c r="RIK177" s="2"/>
      <c r="RIL177" s="2"/>
      <c r="RIM177" s="2"/>
      <c r="RIN177" s="2"/>
      <c r="RIO177" s="2"/>
      <c r="RIP177" s="2"/>
      <c r="RIQ177" s="2"/>
      <c r="RIR177" s="2"/>
      <c r="RIS177" s="2"/>
      <c r="RIT177" s="2"/>
      <c r="RIU177" s="2"/>
      <c r="RIV177" s="2"/>
      <c r="RIW177" s="2"/>
      <c r="RIX177" s="2"/>
      <c r="RIY177" s="2"/>
      <c r="RIZ177" s="2"/>
      <c r="RJA177" s="2"/>
      <c r="RJB177" s="2"/>
      <c r="RJC177" s="2"/>
      <c r="RJD177" s="2"/>
      <c r="RJE177" s="2"/>
      <c r="RJF177" s="2"/>
      <c r="RJG177" s="2"/>
      <c r="RJH177" s="2"/>
      <c r="RJI177" s="2"/>
      <c r="RJJ177" s="2"/>
      <c r="RJK177" s="2"/>
      <c r="RJL177" s="2"/>
      <c r="RJM177" s="2"/>
      <c r="RJN177" s="2"/>
      <c r="RJO177" s="2"/>
      <c r="RJP177" s="2"/>
      <c r="RJQ177" s="2"/>
      <c r="RJR177" s="2"/>
      <c r="RJS177" s="2"/>
      <c r="RJT177" s="2"/>
      <c r="RJU177" s="2"/>
      <c r="RJV177" s="2"/>
      <c r="RJW177" s="2"/>
      <c r="RJX177" s="2"/>
      <c r="RJY177" s="2"/>
      <c r="RJZ177" s="2"/>
      <c r="RKA177" s="2"/>
      <c r="RKB177" s="2"/>
      <c r="RKC177" s="2"/>
      <c r="RKD177" s="2"/>
      <c r="RKE177" s="2"/>
      <c r="RKF177" s="2"/>
      <c r="RKG177" s="2"/>
      <c r="RKH177" s="2"/>
      <c r="RKI177" s="2"/>
      <c r="RKJ177" s="2"/>
      <c r="RKK177" s="2"/>
      <c r="RKL177" s="2"/>
      <c r="RKM177" s="2"/>
      <c r="RKN177" s="2"/>
      <c r="RKO177" s="2"/>
      <c r="RKP177" s="2"/>
      <c r="RKQ177" s="2"/>
      <c r="RKR177" s="2"/>
      <c r="RKS177" s="2"/>
      <c r="RKT177" s="2"/>
      <c r="RKU177" s="2"/>
      <c r="RKV177" s="2"/>
      <c r="RKW177" s="2"/>
      <c r="RKX177" s="2"/>
      <c r="RKY177" s="2"/>
      <c r="RKZ177" s="2"/>
      <c r="RLA177" s="2"/>
      <c r="RLB177" s="2"/>
      <c r="RLC177" s="2"/>
      <c r="RLD177" s="2"/>
      <c r="RLE177" s="2"/>
      <c r="RLF177" s="2"/>
      <c r="RLG177" s="2"/>
      <c r="RLH177" s="2"/>
      <c r="RLI177" s="2"/>
      <c r="RLJ177" s="2"/>
      <c r="RLK177" s="2"/>
      <c r="RLL177" s="2"/>
      <c r="RLM177" s="2"/>
      <c r="RLN177" s="2"/>
      <c r="RLO177" s="2"/>
      <c r="RLP177" s="2"/>
      <c r="RLQ177" s="2"/>
      <c r="RLR177" s="2"/>
      <c r="RLS177" s="2"/>
      <c r="RLT177" s="2"/>
      <c r="RLU177" s="2"/>
      <c r="RLV177" s="2"/>
      <c r="RLW177" s="2"/>
      <c r="RLX177" s="2"/>
      <c r="RLY177" s="2"/>
      <c r="RLZ177" s="2"/>
      <c r="RMA177" s="2"/>
      <c r="RMB177" s="2"/>
      <c r="RMC177" s="2"/>
      <c r="RMD177" s="2"/>
      <c r="RME177" s="2"/>
      <c r="RMF177" s="2"/>
      <c r="RMG177" s="2"/>
      <c r="RMH177" s="2"/>
      <c r="RMI177" s="2"/>
      <c r="RMJ177" s="2"/>
      <c r="RMK177" s="2"/>
      <c r="RML177" s="2"/>
      <c r="RMM177" s="2"/>
      <c r="RMN177" s="2"/>
      <c r="RMO177" s="2"/>
      <c r="RMP177" s="2"/>
      <c r="RMQ177" s="2"/>
      <c r="RMR177" s="2"/>
      <c r="RMS177" s="2"/>
      <c r="RMT177" s="2"/>
      <c r="RMU177" s="2"/>
      <c r="RMV177" s="2"/>
      <c r="RMW177" s="2"/>
      <c r="RMX177" s="2"/>
      <c r="RMY177" s="2"/>
      <c r="RMZ177" s="2"/>
      <c r="RNA177" s="2"/>
      <c r="RNB177" s="2"/>
      <c r="RNC177" s="2"/>
      <c r="RND177" s="2"/>
      <c r="RNE177" s="2"/>
      <c r="RNF177" s="2"/>
      <c r="RNG177" s="2"/>
      <c r="RNH177" s="2"/>
      <c r="RNI177" s="2"/>
      <c r="RNJ177" s="2"/>
      <c r="RNK177" s="2"/>
      <c r="RNL177" s="2"/>
      <c r="RNM177" s="2"/>
      <c r="RNN177" s="2"/>
      <c r="RNO177" s="2"/>
      <c r="RNP177" s="2"/>
      <c r="RNQ177" s="2"/>
      <c r="RNR177" s="2"/>
      <c r="RNS177" s="2"/>
      <c r="RNT177" s="2"/>
      <c r="RNU177" s="2"/>
      <c r="RNV177" s="2"/>
      <c r="RNW177" s="2"/>
      <c r="RNX177" s="2"/>
      <c r="RNY177" s="2"/>
      <c r="RNZ177" s="2"/>
      <c r="ROA177" s="2"/>
      <c r="ROB177" s="2"/>
      <c r="ROC177" s="2"/>
      <c r="ROD177" s="2"/>
      <c r="ROE177" s="2"/>
      <c r="ROF177" s="2"/>
      <c r="ROG177" s="2"/>
      <c r="ROH177" s="2"/>
      <c r="ROI177" s="2"/>
      <c r="ROJ177" s="2"/>
      <c r="ROK177" s="2"/>
      <c r="ROL177" s="2"/>
      <c r="ROM177" s="2"/>
      <c r="RON177" s="2"/>
      <c r="ROO177" s="2"/>
      <c r="ROP177" s="2"/>
      <c r="ROQ177" s="2"/>
      <c r="ROR177" s="2"/>
      <c r="ROS177" s="2"/>
      <c r="ROT177" s="2"/>
      <c r="ROU177" s="2"/>
      <c r="ROV177" s="2"/>
      <c r="ROW177" s="2"/>
      <c r="ROX177" s="2"/>
      <c r="ROY177" s="2"/>
      <c r="ROZ177" s="2"/>
      <c r="RPA177" s="2"/>
      <c r="RPB177" s="2"/>
      <c r="RPC177" s="2"/>
      <c r="RPD177" s="2"/>
      <c r="RPE177" s="2"/>
      <c r="RPF177" s="2"/>
      <c r="RPG177" s="2"/>
      <c r="RPH177" s="2"/>
      <c r="RPI177" s="2"/>
      <c r="RPJ177" s="2"/>
      <c r="RPK177" s="2"/>
      <c r="RPL177" s="2"/>
      <c r="RPM177" s="2"/>
      <c r="RPN177" s="2"/>
      <c r="RPO177" s="2"/>
      <c r="RPP177" s="2"/>
      <c r="RPQ177" s="2"/>
      <c r="RPR177" s="2"/>
      <c r="RPS177" s="2"/>
      <c r="RPT177" s="2"/>
      <c r="RPU177" s="2"/>
      <c r="RPV177" s="2"/>
      <c r="RPW177" s="2"/>
      <c r="RPX177" s="2"/>
      <c r="RPY177" s="2"/>
      <c r="RPZ177" s="2"/>
      <c r="RQA177" s="2"/>
      <c r="RQB177" s="2"/>
      <c r="RQC177" s="2"/>
      <c r="RQD177" s="2"/>
      <c r="RQE177" s="2"/>
      <c r="RQF177" s="2"/>
      <c r="RQG177" s="2"/>
      <c r="RQH177" s="2"/>
      <c r="RQI177" s="2"/>
      <c r="RQJ177" s="2"/>
      <c r="RQK177" s="2"/>
      <c r="RQL177" s="2"/>
      <c r="RQM177" s="2"/>
      <c r="RQN177" s="2"/>
      <c r="RQO177" s="2"/>
      <c r="RQP177" s="2"/>
      <c r="RQQ177" s="2"/>
      <c r="RQR177" s="2"/>
      <c r="RQS177" s="2"/>
      <c r="RQT177" s="2"/>
      <c r="RQU177" s="2"/>
      <c r="RQV177" s="2"/>
      <c r="RQW177" s="2"/>
      <c r="RQX177" s="2"/>
      <c r="RQY177" s="2"/>
      <c r="RQZ177" s="2"/>
      <c r="RRA177" s="2"/>
      <c r="RRB177" s="2"/>
      <c r="RRC177" s="2"/>
      <c r="RRD177" s="2"/>
      <c r="RRE177" s="2"/>
      <c r="RRF177" s="2"/>
      <c r="RRG177" s="2"/>
      <c r="RRH177" s="2"/>
      <c r="RRI177" s="2"/>
      <c r="RRJ177" s="2"/>
      <c r="RRK177" s="2"/>
      <c r="RRL177" s="2"/>
      <c r="RRM177" s="2"/>
      <c r="RRN177" s="2"/>
      <c r="RRO177" s="2"/>
      <c r="RRP177" s="2"/>
      <c r="RRQ177" s="2"/>
      <c r="RRR177" s="2"/>
      <c r="RRS177" s="2"/>
      <c r="RRT177" s="2"/>
      <c r="RRU177" s="2"/>
      <c r="RRV177" s="2"/>
      <c r="RRW177" s="2"/>
      <c r="RRX177" s="2"/>
      <c r="RRY177" s="2"/>
      <c r="RRZ177" s="2"/>
      <c r="RSA177" s="2"/>
      <c r="RSB177" s="2"/>
      <c r="RSC177" s="2"/>
      <c r="RSD177" s="2"/>
      <c r="RSE177" s="2"/>
      <c r="RSF177" s="2"/>
      <c r="RSG177" s="2"/>
      <c r="RSH177" s="2"/>
      <c r="RSI177" s="2"/>
      <c r="RSJ177" s="2"/>
      <c r="RSK177" s="2"/>
      <c r="RSL177" s="2"/>
      <c r="RSM177" s="2"/>
      <c r="RSN177" s="2"/>
      <c r="RSO177" s="2"/>
      <c r="RSP177" s="2"/>
      <c r="RSQ177" s="2"/>
      <c r="RSR177" s="2"/>
      <c r="RSS177" s="2"/>
      <c r="RST177" s="2"/>
      <c r="RSU177" s="2"/>
      <c r="RSV177" s="2"/>
      <c r="RSW177" s="2"/>
      <c r="RSX177" s="2"/>
      <c r="RSY177" s="2"/>
      <c r="RSZ177" s="2"/>
      <c r="RTA177" s="2"/>
      <c r="RTB177" s="2"/>
      <c r="RTC177" s="2"/>
      <c r="RTD177" s="2"/>
      <c r="RTE177" s="2"/>
      <c r="RTF177" s="2"/>
      <c r="RTG177" s="2"/>
      <c r="RTH177" s="2"/>
      <c r="RTI177" s="2"/>
      <c r="RTJ177" s="2"/>
      <c r="RTK177" s="2"/>
      <c r="RTL177" s="2"/>
      <c r="RTM177" s="2"/>
      <c r="RTN177" s="2"/>
      <c r="RTO177" s="2"/>
      <c r="RTP177" s="2"/>
      <c r="RTQ177" s="2"/>
      <c r="RTR177" s="2"/>
      <c r="RTS177" s="2"/>
      <c r="RTT177" s="2"/>
      <c r="RTU177" s="2"/>
      <c r="RTV177" s="2"/>
      <c r="RTW177" s="2"/>
      <c r="RTX177" s="2"/>
      <c r="RTY177" s="2"/>
      <c r="RTZ177" s="2"/>
      <c r="RUA177" s="2"/>
      <c r="RUB177" s="2"/>
      <c r="RUC177" s="2"/>
      <c r="RUD177" s="2"/>
      <c r="RUE177" s="2"/>
      <c r="RUF177" s="2"/>
      <c r="RUG177" s="2"/>
      <c r="RUH177" s="2"/>
      <c r="RUI177" s="2"/>
      <c r="RUJ177" s="2"/>
      <c r="RUK177" s="2"/>
      <c r="RUL177" s="2"/>
      <c r="RUM177" s="2"/>
      <c r="RUN177" s="2"/>
      <c r="RUO177" s="2"/>
      <c r="RUP177" s="2"/>
      <c r="RUQ177" s="2"/>
      <c r="RUR177" s="2"/>
      <c r="RUS177" s="2"/>
      <c r="RUT177" s="2"/>
      <c r="RUU177" s="2"/>
      <c r="RUV177" s="2"/>
      <c r="RUW177" s="2"/>
      <c r="RUX177" s="2"/>
      <c r="RUY177" s="2"/>
      <c r="RUZ177" s="2"/>
      <c r="RVA177" s="2"/>
      <c r="RVB177" s="2"/>
      <c r="RVC177" s="2"/>
      <c r="RVD177" s="2"/>
      <c r="RVE177" s="2"/>
      <c r="RVF177" s="2"/>
      <c r="RVG177" s="2"/>
      <c r="RVH177" s="2"/>
      <c r="RVI177" s="2"/>
      <c r="RVJ177" s="2"/>
      <c r="RVK177" s="2"/>
      <c r="RVL177" s="2"/>
      <c r="RVM177" s="2"/>
      <c r="RVN177" s="2"/>
      <c r="RVO177" s="2"/>
      <c r="RVP177" s="2"/>
      <c r="RVQ177" s="2"/>
      <c r="RVR177" s="2"/>
      <c r="RVS177" s="2"/>
      <c r="RVT177" s="2"/>
      <c r="RVU177" s="2"/>
      <c r="RVV177" s="2"/>
      <c r="RVW177" s="2"/>
      <c r="RVX177" s="2"/>
      <c r="RVY177" s="2"/>
      <c r="RVZ177" s="2"/>
      <c r="RWA177" s="2"/>
      <c r="RWB177" s="2"/>
      <c r="RWC177" s="2"/>
      <c r="RWD177" s="2"/>
      <c r="RWE177" s="2"/>
      <c r="RWF177" s="2"/>
      <c r="RWG177" s="2"/>
      <c r="RWH177" s="2"/>
      <c r="RWI177" s="2"/>
      <c r="RWJ177" s="2"/>
      <c r="RWK177" s="2"/>
      <c r="RWL177" s="2"/>
      <c r="RWM177" s="2"/>
      <c r="RWN177" s="2"/>
      <c r="RWO177" s="2"/>
      <c r="RWP177" s="2"/>
      <c r="RWQ177" s="2"/>
      <c r="RWR177" s="2"/>
      <c r="RWS177" s="2"/>
      <c r="RWT177" s="2"/>
      <c r="RWU177" s="2"/>
      <c r="RWV177" s="2"/>
      <c r="RWW177" s="2"/>
      <c r="RWX177" s="2"/>
      <c r="RWY177" s="2"/>
      <c r="RWZ177" s="2"/>
      <c r="RXA177" s="2"/>
      <c r="RXB177" s="2"/>
      <c r="RXC177" s="2"/>
      <c r="RXD177" s="2"/>
      <c r="RXE177" s="2"/>
      <c r="RXF177" s="2"/>
      <c r="RXG177" s="2"/>
      <c r="RXH177" s="2"/>
      <c r="RXI177" s="2"/>
      <c r="RXJ177" s="2"/>
      <c r="RXK177" s="2"/>
      <c r="RXL177" s="2"/>
      <c r="RXM177" s="2"/>
      <c r="RXN177" s="2"/>
      <c r="RXO177" s="2"/>
      <c r="RXP177" s="2"/>
      <c r="RXQ177" s="2"/>
      <c r="RXR177" s="2"/>
      <c r="RXS177" s="2"/>
      <c r="RXT177" s="2"/>
      <c r="RXU177" s="2"/>
      <c r="RXV177" s="2"/>
      <c r="RXW177" s="2"/>
      <c r="RXX177" s="2"/>
      <c r="RXY177" s="2"/>
      <c r="RXZ177" s="2"/>
      <c r="RYA177" s="2"/>
      <c r="RYB177" s="2"/>
      <c r="RYC177" s="2"/>
      <c r="RYD177" s="2"/>
      <c r="RYE177" s="2"/>
      <c r="RYF177" s="2"/>
      <c r="RYG177" s="2"/>
      <c r="RYH177" s="2"/>
      <c r="RYI177" s="2"/>
      <c r="RYJ177" s="2"/>
      <c r="RYK177" s="2"/>
      <c r="RYL177" s="2"/>
      <c r="RYM177" s="2"/>
      <c r="RYN177" s="2"/>
      <c r="RYO177" s="2"/>
      <c r="RYP177" s="2"/>
      <c r="RYQ177" s="2"/>
      <c r="RYR177" s="2"/>
      <c r="RYS177" s="2"/>
      <c r="RYT177" s="2"/>
      <c r="RYU177" s="2"/>
      <c r="RYV177" s="2"/>
      <c r="RYW177" s="2"/>
      <c r="RYX177" s="2"/>
      <c r="RYY177" s="2"/>
      <c r="RYZ177" s="2"/>
      <c r="RZA177" s="2"/>
      <c r="RZB177" s="2"/>
      <c r="RZC177" s="2"/>
      <c r="RZD177" s="2"/>
      <c r="RZE177" s="2"/>
      <c r="RZF177" s="2"/>
      <c r="RZG177" s="2"/>
      <c r="RZH177" s="2"/>
      <c r="RZI177" s="2"/>
      <c r="RZJ177" s="2"/>
      <c r="RZK177" s="2"/>
      <c r="RZL177" s="2"/>
      <c r="RZM177" s="2"/>
      <c r="RZN177" s="2"/>
      <c r="RZO177" s="2"/>
      <c r="RZP177" s="2"/>
      <c r="RZQ177" s="2"/>
      <c r="RZR177" s="2"/>
      <c r="RZS177" s="2"/>
      <c r="RZT177" s="2"/>
      <c r="RZU177" s="2"/>
      <c r="RZV177" s="2"/>
      <c r="RZW177" s="2"/>
      <c r="RZX177" s="2"/>
      <c r="RZY177" s="2"/>
      <c r="RZZ177" s="2"/>
      <c r="SAA177" s="2"/>
      <c r="SAB177" s="2"/>
      <c r="SAC177" s="2"/>
      <c r="SAD177" s="2"/>
      <c r="SAE177" s="2"/>
      <c r="SAF177" s="2"/>
      <c r="SAG177" s="2"/>
      <c r="SAH177" s="2"/>
      <c r="SAI177" s="2"/>
      <c r="SAJ177" s="2"/>
      <c r="SAK177" s="2"/>
      <c r="SAL177" s="2"/>
      <c r="SAM177" s="2"/>
      <c r="SAN177" s="2"/>
      <c r="SAO177" s="2"/>
      <c r="SAP177" s="2"/>
      <c r="SAQ177" s="2"/>
      <c r="SAR177" s="2"/>
      <c r="SAS177" s="2"/>
      <c r="SAT177" s="2"/>
      <c r="SAU177" s="2"/>
      <c r="SAV177" s="2"/>
      <c r="SAW177" s="2"/>
      <c r="SAX177" s="2"/>
      <c r="SAY177" s="2"/>
      <c r="SAZ177" s="2"/>
      <c r="SBA177" s="2"/>
      <c r="SBB177" s="2"/>
      <c r="SBC177" s="2"/>
      <c r="SBD177" s="2"/>
      <c r="SBE177" s="2"/>
      <c r="SBF177" s="2"/>
      <c r="SBG177" s="2"/>
      <c r="SBH177" s="2"/>
      <c r="SBI177" s="2"/>
      <c r="SBJ177" s="2"/>
      <c r="SBK177" s="2"/>
      <c r="SBL177" s="2"/>
      <c r="SBM177" s="2"/>
      <c r="SBN177" s="2"/>
      <c r="SBO177" s="2"/>
      <c r="SBP177" s="2"/>
      <c r="SBQ177" s="2"/>
      <c r="SBR177" s="2"/>
      <c r="SBS177" s="2"/>
      <c r="SBT177" s="2"/>
      <c r="SBU177" s="2"/>
      <c r="SBV177" s="2"/>
      <c r="SBW177" s="2"/>
      <c r="SBX177" s="2"/>
      <c r="SBY177" s="2"/>
      <c r="SBZ177" s="2"/>
      <c r="SCA177" s="2"/>
      <c r="SCB177" s="2"/>
      <c r="SCC177" s="2"/>
      <c r="SCD177" s="2"/>
      <c r="SCE177" s="2"/>
      <c r="SCF177" s="2"/>
      <c r="SCG177" s="2"/>
      <c r="SCH177" s="2"/>
      <c r="SCI177" s="2"/>
      <c r="SCJ177" s="2"/>
      <c r="SCK177" s="2"/>
      <c r="SCL177" s="2"/>
      <c r="SCM177" s="2"/>
      <c r="SCN177" s="2"/>
      <c r="SCO177" s="2"/>
      <c r="SCP177" s="2"/>
      <c r="SCQ177" s="2"/>
      <c r="SCR177" s="2"/>
      <c r="SCS177" s="2"/>
      <c r="SCT177" s="2"/>
      <c r="SCU177" s="2"/>
      <c r="SCV177" s="2"/>
      <c r="SCW177" s="2"/>
      <c r="SCX177" s="2"/>
      <c r="SCY177" s="2"/>
      <c r="SCZ177" s="2"/>
      <c r="SDA177" s="2"/>
      <c r="SDB177" s="2"/>
      <c r="SDC177" s="2"/>
      <c r="SDD177" s="2"/>
      <c r="SDE177" s="2"/>
      <c r="SDF177" s="2"/>
      <c r="SDG177" s="2"/>
      <c r="SDH177" s="2"/>
      <c r="SDI177" s="2"/>
      <c r="SDJ177" s="2"/>
      <c r="SDK177" s="2"/>
      <c r="SDL177" s="2"/>
      <c r="SDM177" s="2"/>
      <c r="SDN177" s="2"/>
      <c r="SDO177" s="2"/>
      <c r="SDP177" s="2"/>
      <c r="SDQ177" s="2"/>
      <c r="SDR177" s="2"/>
      <c r="SDS177" s="2"/>
      <c r="SDT177" s="2"/>
      <c r="SDU177" s="2"/>
      <c r="SDV177" s="2"/>
      <c r="SDW177" s="2"/>
      <c r="SDX177" s="2"/>
      <c r="SDY177" s="2"/>
      <c r="SDZ177" s="2"/>
      <c r="SEA177" s="2"/>
      <c r="SEB177" s="2"/>
      <c r="SEC177" s="2"/>
      <c r="SED177" s="2"/>
      <c r="SEE177" s="2"/>
      <c r="SEF177" s="2"/>
      <c r="SEG177" s="2"/>
      <c r="SEH177" s="2"/>
      <c r="SEI177" s="2"/>
      <c r="SEJ177" s="2"/>
      <c r="SEK177" s="2"/>
      <c r="SEL177" s="2"/>
      <c r="SEM177" s="2"/>
      <c r="SEN177" s="2"/>
      <c r="SEO177" s="2"/>
      <c r="SEP177" s="2"/>
      <c r="SEQ177" s="2"/>
      <c r="SER177" s="2"/>
      <c r="SES177" s="2"/>
      <c r="SET177" s="2"/>
      <c r="SEU177" s="2"/>
      <c r="SEV177" s="2"/>
      <c r="SEW177" s="2"/>
      <c r="SEX177" s="2"/>
      <c r="SEY177" s="2"/>
      <c r="SEZ177" s="2"/>
      <c r="SFA177" s="2"/>
      <c r="SFB177" s="2"/>
      <c r="SFC177" s="2"/>
      <c r="SFD177" s="2"/>
      <c r="SFE177" s="2"/>
      <c r="SFF177" s="2"/>
      <c r="SFG177" s="2"/>
      <c r="SFH177" s="2"/>
      <c r="SFI177" s="2"/>
      <c r="SFJ177" s="2"/>
      <c r="SFK177" s="2"/>
      <c r="SFL177" s="2"/>
      <c r="SFM177" s="2"/>
      <c r="SFN177" s="2"/>
      <c r="SFO177" s="2"/>
      <c r="SFP177" s="2"/>
      <c r="SFQ177" s="2"/>
      <c r="SFR177" s="2"/>
      <c r="SFS177" s="2"/>
      <c r="SFT177" s="2"/>
      <c r="SFU177" s="2"/>
      <c r="SFV177" s="2"/>
      <c r="SFW177" s="2"/>
      <c r="SFX177" s="2"/>
      <c r="SFY177" s="2"/>
      <c r="SFZ177" s="2"/>
      <c r="SGA177" s="2"/>
      <c r="SGB177" s="2"/>
      <c r="SGC177" s="2"/>
      <c r="SGD177" s="2"/>
      <c r="SGE177" s="2"/>
      <c r="SGF177" s="2"/>
      <c r="SGG177" s="2"/>
      <c r="SGH177" s="2"/>
      <c r="SGI177" s="2"/>
      <c r="SGJ177" s="2"/>
      <c r="SGK177" s="2"/>
      <c r="SGL177" s="2"/>
      <c r="SGM177" s="2"/>
      <c r="SGN177" s="2"/>
      <c r="SGO177" s="2"/>
      <c r="SGP177" s="2"/>
      <c r="SGQ177" s="2"/>
      <c r="SGR177" s="2"/>
      <c r="SGS177" s="2"/>
      <c r="SGT177" s="2"/>
      <c r="SGU177" s="2"/>
      <c r="SGV177" s="2"/>
      <c r="SGW177" s="2"/>
      <c r="SGX177" s="2"/>
      <c r="SGY177" s="2"/>
      <c r="SGZ177" s="2"/>
      <c r="SHA177" s="2"/>
      <c r="SHB177" s="2"/>
      <c r="SHC177" s="2"/>
      <c r="SHD177" s="2"/>
      <c r="SHE177" s="2"/>
      <c r="SHF177" s="2"/>
      <c r="SHG177" s="2"/>
      <c r="SHH177" s="2"/>
      <c r="SHI177" s="2"/>
      <c r="SHJ177" s="2"/>
      <c r="SHK177" s="2"/>
      <c r="SHL177" s="2"/>
      <c r="SHM177" s="2"/>
      <c r="SHN177" s="2"/>
      <c r="SHO177" s="2"/>
      <c r="SHP177" s="2"/>
      <c r="SHQ177" s="2"/>
      <c r="SHR177" s="2"/>
      <c r="SHS177" s="2"/>
      <c r="SHT177" s="2"/>
      <c r="SHU177" s="2"/>
      <c r="SHV177" s="2"/>
      <c r="SHW177" s="2"/>
      <c r="SHX177" s="2"/>
      <c r="SHY177" s="2"/>
      <c r="SHZ177" s="2"/>
      <c r="SIA177" s="2"/>
      <c r="SIB177" s="2"/>
      <c r="SIC177" s="2"/>
      <c r="SID177" s="2"/>
      <c r="SIE177" s="2"/>
      <c r="SIF177" s="2"/>
      <c r="SIG177" s="2"/>
      <c r="SIH177" s="2"/>
      <c r="SII177" s="2"/>
      <c r="SIJ177" s="2"/>
      <c r="SIK177" s="2"/>
      <c r="SIL177" s="2"/>
      <c r="SIM177" s="2"/>
      <c r="SIN177" s="2"/>
      <c r="SIO177" s="2"/>
      <c r="SIP177" s="2"/>
      <c r="SIQ177" s="2"/>
      <c r="SIR177" s="2"/>
      <c r="SIS177" s="2"/>
      <c r="SIT177" s="2"/>
      <c r="SIU177" s="2"/>
      <c r="SIV177" s="2"/>
      <c r="SIW177" s="2"/>
      <c r="SIX177" s="2"/>
      <c r="SIY177" s="2"/>
      <c r="SIZ177" s="2"/>
      <c r="SJA177" s="2"/>
      <c r="SJB177" s="2"/>
      <c r="SJC177" s="2"/>
      <c r="SJD177" s="2"/>
      <c r="SJE177" s="2"/>
      <c r="SJF177" s="2"/>
      <c r="SJG177" s="2"/>
      <c r="SJH177" s="2"/>
      <c r="SJI177" s="2"/>
      <c r="SJJ177" s="2"/>
      <c r="SJK177" s="2"/>
      <c r="SJL177" s="2"/>
      <c r="SJM177" s="2"/>
      <c r="SJN177" s="2"/>
      <c r="SJO177" s="2"/>
      <c r="SJP177" s="2"/>
      <c r="SJQ177" s="2"/>
      <c r="SJR177" s="2"/>
      <c r="SJS177" s="2"/>
      <c r="SJT177" s="2"/>
      <c r="SJU177" s="2"/>
      <c r="SJV177" s="2"/>
      <c r="SJW177" s="2"/>
      <c r="SJX177" s="2"/>
      <c r="SJY177" s="2"/>
      <c r="SJZ177" s="2"/>
      <c r="SKA177" s="2"/>
      <c r="SKB177" s="2"/>
      <c r="SKC177" s="2"/>
      <c r="SKD177" s="2"/>
      <c r="SKE177" s="2"/>
      <c r="SKF177" s="2"/>
      <c r="SKG177" s="2"/>
      <c r="SKH177" s="2"/>
      <c r="SKI177" s="2"/>
      <c r="SKJ177" s="2"/>
      <c r="SKK177" s="2"/>
      <c r="SKL177" s="2"/>
      <c r="SKM177" s="2"/>
      <c r="SKN177" s="2"/>
      <c r="SKO177" s="2"/>
      <c r="SKP177" s="2"/>
      <c r="SKQ177" s="2"/>
      <c r="SKR177" s="2"/>
      <c r="SKS177" s="2"/>
      <c r="SKT177" s="2"/>
      <c r="SKU177" s="2"/>
      <c r="SKV177" s="2"/>
      <c r="SKW177" s="2"/>
      <c r="SKX177" s="2"/>
      <c r="SKY177" s="2"/>
      <c r="SKZ177" s="2"/>
      <c r="SLA177" s="2"/>
      <c r="SLB177" s="2"/>
      <c r="SLC177" s="2"/>
      <c r="SLD177" s="2"/>
      <c r="SLE177" s="2"/>
      <c r="SLF177" s="2"/>
      <c r="SLG177" s="2"/>
      <c r="SLH177" s="2"/>
      <c r="SLI177" s="2"/>
      <c r="SLJ177" s="2"/>
      <c r="SLK177" s="2"/>
      <c r="SLL177" s="2"/>
      <c r="SLM177" s="2"/>
      <c r="SLN177" s="2"/>
      <c r="SLO177" s="2"/>
      <c r="SLP177" s="2"/>
      <c r="SLQ177" s="2"/>
      <c r="SLR177" s="2"/>
      <c r="SLS177" s="2"/>
      <c r="SLT177" s="2"/>
      <c r="SLU177" s="2"/>
      <c r="SLV177" s="2"/>
      <c r="SLW177" s="2"/>
      <c r="SLX177" s="2"/>
      <c r="SLY177" s="2"/>
      <c r="SLZ177" s="2"/>
      <c r="SMA177" s="2"/>
      <c r="SMB177" s="2"/>
      <c r="SMC177" s="2"/>
      <c r="SMD177" s="2"/>
      <c r="SME177" s="2"/>
      <c r="SMF177" s="2"/>
      <c r="SMG177" s="2"/>
      <c r="SMH177" s="2"/>
      <c r="SMI177" s="2"/>
      <c r="SMJ177" s="2"/>
      <c r="SMK177" s="2"/>
      <c r="SML177" s="2"/>
      <c r="SMM177" s="2"/>
      <c r="SMN177" s="2"/>
      <c r="SMO177" s="2"/>
      <c r="SMP177" s="2"/>
      <c r="SMQ177" s="2"/>
      <c r="SMR177" s="2"/>
      <c r="SMS177" s="2"/>
      <c r="SMT177" s="2"/>
      <c r="SMU177" s="2"/>
      <c r="SMV177" s="2"/>
      <c r="SMW177" s="2"/>
      <c r="SMX177" s="2"/>
      <c r="SMY177" s="2"/>
      <c r="SMZ177" s="2"/>
      <c r="SNA177" s="2"/>
      <c r="SNB177" s="2"/>
      <c r="SNC177" s="2"/>
      <c r="SND177" s="2"/>
      <c r="SNE177" s="2"/>
      <c r="SNF177" s="2"/>
      <c r="SNG177" s="2"/>
      <c r="SNH177" s="2"/>
      <c r="SNI177" s="2"/>
      <c r="SNJ177" s="2"/>
      <c r="SNK177" s="2"/>
      <c r="SNL177" s="2"/>
      <c r="SNM177" s="2"/>
      <c r="SNN177" s="2"/>
      <c r="SNO177" s="2"/>
      <c r="SNP177" s="2"/>
      <c r="SNQ177" s="2"/>
      <c r="SNR177" s="2"/>
      <c r="SNS177" s="2"/>
      <c r="SNT177" s="2"/>
      <c r="SNU177" s="2"/>
      <c r="SNV177" s="2"/>
      <c r="SNW177" s="2"/>
      <c r="SNX177" s="2"/>
      <c r="SNY177" s="2"/>
      <c r="SNZ177" s="2"/>
      <c r="SOA177" s="2"/>
      <c r="SOB177" s="2"/>
      <c r="SOC177" s="2"/>
      <c r="SOD177" s="2"/>
      <c r="SOE177" s="2"/>
      <c r="SOF177" s="2"/>
      <c r="SOG177" s="2"/>
      <c r="SOH177" s="2"/>
      <c r="SOI177" s="2"/>
      <c r="SOJ177" s="2"/>
      <c r="SOK177" s="2"/>
      <c r="SOL177" s="2"/>
      <c r="SOM177" s="2"/>
      <c r="SON177" s="2"/>
      <c r="SOO177" s="2"/>
      <c r="SOP177" s="2"/>
      <c r="SOQ177" s="2"/>
      <c r="SOR177" s="2"/>
      <c r="SOS177" s="2"/>
      <c r="SOT177" s="2"/>
      <c r="SOU177" s="2"/>
      <c r="SOV177" s="2"/>
      <c r="SOW177" s="2"/>
      <c r="SOX177" s="2"/>
      <c r="SOY177" s="2"/>
      <c r="SOZ177" s="2"/>
      <c r="SPA177" s="2"/>
      <c r="SPB177" s="2"/>
      <c r="SPC177" s="2"/>
      <c r="SPD177" s="2"/>
      <c r="SPE177" s="2"/>
      <c r="SPF177" s="2"/>
      <c r="SPG177" s="2"/>
      <c r="SPH177" s="2"/>
      <c r="SPI177" s="2"/>
      <c r="SPJ177" s="2"/>
      <c r="SPK177" s="2"/>
      <c r="SPL177" s="2"/>
      <c r="SPM177" s="2"/>
      <c r="SPN177" s="2"/>
      <c r="SPO177" s="2"/>
      <c r="SPP177" s="2"/>
      <c r="SPQ177" s="2"/>
      <c r="SPR177" s="2"/>
      <c r="SPS177" s="2"/>
      <c r="SPT177" s="2"/>
      <c r="SPU177" s="2"/>
      <c r="SPV177" s="2"/>
      <c r="SPW177" s="2"/>
      <c r="SPX177" s="2"/>
      <c r="SPY177" s="2"/>
      <c r="SPZ177" s="2"/>
      <c r="SQA177" s="2"/>
      <c r="SQB177" s="2"/>
      <c r="SQC177" s="2"/>
      <c r="SQD177" s="2"/>
      <c r="SQE177" s="2"/>
      <c r="SQF177" s="2"/>
      <c r="SQG177" s="2"/>
      <c r="SQH177" s="2"/>
      <c r="SQI177" s="2"/>
      <c r="SQJ177" s="2"/>
      <c r="SQK177" s="2"/>
      <c r="SQL177" s="2"/>
      <c r="SQM177" s="2"/>
      <c r="SQN177" s="2"/>
      <c r="SQO177" s="2"/>
      <c r="SQP177" s="2"/>
      <c r="SQQ177" s="2"/>
      <c r="SQR177" s="2"/>
      <c r="SQS177" s="2"/>
      <c r="SQT177" s="2"/>
      <c r="SQU177" s="2"/>
      <c r="SQV177" s="2"/>
      <c r="SQW177" s="2"/>
      <c r="SQX177" s="2"/>
      <c r="SQY177" s="2"/>
      <c r="SQZ177" s="2"/>
      <c r="SRA177" s="2"/>
      <c r="SRB177" s="2"/>
      <c r="SRC177" s="2"/>
      <c r="SRD177" s="2"/>
      <c r="SRE177" s="2"/>
      <c r="SRF177" s="2"/>
      <c r="SRG177" s="2"/>
      <c r="SRH177" s="2"/>
      <c r="SRI177" s="2"/>
      <c r="SRJ177" s="2"/>
      <c r="SRK177" s="2"/>
      <c r="SRL177" s="2"/>
      <c r="SRM177" s="2"/>
      <c r="SRN177" s="2"/>
      <c r="SRO177" s="2"/>
      <c r="SRP177" s="2"/>
      <c r="SRQ177" s="2"/>
      <c r="SRR177" s="2"/>
      <c r="SRS177" s="2"/>
      <c r="SRT177" s="2"/>
      <c r="SRU177" s="2"/>
      <c r="SRV177" s="2"/>
      <c r="SRW177" s="2"/>
      <c r="SRX177" s="2"/>
      <c r="SRY177" s="2"/>
      <c r="SRZ177" s="2"/>
      <c r="SSA177" s="2"/>
      <c r="SSB177" s="2"/>
      <c r="SSC177" s="2"/>
      <c r="SSD177" s="2"/>
      <c r="SSE177" s="2"/>
      <c r="SSF177" s="2"/>
      <c r="SSG177" s="2"/>
      <c r="SSH177" s="2"/>
      <c r="SSI177" s="2"/>
      <c r="SSJ177" s="2"/>
      <c r="SSK177" s="2"/>
      <c r="SSL177" s="2"/>
      <c r="SSM177" s="2"/>
      <c r="SSN177" s="2"/>
      <c r="SSO177" s="2"/>
      <c r="SSP177" s="2"/>
      <c r="SSQ177" s="2"/>
      <c r="SSR177" s="2"/>
      <c r="SSS177" s="2"/>
      <c r="SST177" s="2"/>
      <c r="SSU177" s="2"/>
      <c r="SSV177" s="2"/>
      <c r="SSW177" s="2"/>
      <c r="SSX177" s="2"/>
      <c r="SSY177" s="2"/>
      <c r="SSZ177" s="2"/>
      <c r="STA177" s="2"/>
      <c r="STB177" s="2"/>
      <c r="STC177" s="2"/>
      <c r="STD177" s="2"/>
      <c r="STE177" s="2"/>
      <c r="STF177" s="2"/>
      <c r="STG177" s="2"/>
      <c r="STH177" s="2"/>
      <c r="STI177" s="2"/>
      <c r="STJ177" s="2"/>
      <c r="STK177" s="2"/>
      <c r="STL177" s="2"/>
      <c r="STM177" s="2"/>
      <c r="STN177" s="2"/>
      <c r="STO177" s="2"/>
      <c r="STP177" s="2"/>
      <c r="STQ177" s="2"/>
      <c r="STR177" s="2"/>
      <c r="STS177" s="2"/>
      <c r="STT177" s="2"/>
      <c r="STU177" s="2"/>
      <c r="STV177" s="2"/>
      <c r="STW177" s="2"/>
      <c r="STX177" s="2"/>
      <c r="STY177" s="2"/>
      <c r="STZ177" s="2"/>
      <c r="SUA177" s="2"/>
      <c r="SUB177" s="2"/>
      <c r="SUC177" s="2"/>
      <c r="SUD177" s="2"/>
      <c r="SUE177" s="2"/>
      <c r="SUF177" s="2"/>
      <c r="SUG177" s="2"/>
      <c r="SUH177" s="2"/>
      <c r="SUI177" s="2"/>
      <c r="SUJ177" s="2"/>
      <c r="SUK177" s="2"/>
      <c r="SUL177" s="2"/>
      <c r="SUM177" s="2"/>
      <c r="SUN177" s="2"/>
      <c r="SUO177" s="2"/>
      <c r="SUP177" s="2"/>
      <c r="SUQ177" s="2"/>
      <c r="SUR177" s="2"/>
      <c r="SUS177" s="2"/>
      <c r="SUT177" s="2"/>
      <c r="SUU177" s="2"/>
      <c r="SUV177" s="2"/>
      <c r="SUW177" s="2"/>
      <c r="SUX177" s="2"/>
      <c r="SUY177" s="2"/>
      <c r="SUZ177" s="2"/>
      <c r="SVA177" s="2"/>
      <c r="SVB177" s="2"/>
      <c r="SVC177" s="2"/>
      <c r="SVD177" s="2"/>
      <c r="SVE177" s="2"/>
      <c r="SVF177" s="2"/>
      <c r="SVG177" s="2"/>
      <c r="SVH177" s="2"/>
      <c r="SVI177" s="2"/>
      <c r="SVJ177" s="2"/>
      <c r="SVK177" s="2"/>
      <c r="SVL177" s="2"/>
      <c r="SVM177" s="2"/>
      <c r="SVN177" s="2"/>
      <c r="SVO177" s="2"/>
      <c r="SVP177" s="2"/>
      <c r="SVQ177" s="2"/>
      <c r="SVR177" s="2"/>
      <c r="SVS177" s="2"/>
      <c r="SVT177" s="2"/>
      <c r="SVU177" s="2"/>
      <c r="SVV177" s="2"/>
      <c r="SVW177" s="2"/>
      <c r="SVX177" s="2"/>
      <c r="SVY177" s="2"/>
      <c r="SVZ177" s="2"/>
      <c r="SWA177" s="2"/>
      <c r="SWB177" s="2"/>
      <c r="SWC177" s="2"/>
      <c r="SWD177" s="2"/>
      <c r="SWE177" s="2"/>
      <c r="SWF177" s="2"/>
      <c r="SWG177" s="2"/>
      <c r="SWH177" s="2"/>
      <c r="SWI177" s="2"/>
      <c r="SWJ177" s="2"/>
      <c r="SWK177" s="2"/>
      <c r="SWL177" s="2"/>
      <c r="SWM177" s="2"/>
      <c r="SWN177" s="2"/>
      <c r="SWO177" s="2"/>
      <c r="SWP177" s="2"/>
      <c r="SWQ177" s="2"/>
      <c r="SWR177" s="2"/>
      <c r="SWS177" s="2"/>
      <c r="SWT177" s="2"/>
      <c r="SWU177" s="2"/>
      <c r="SWV177" s="2"/>
      <c r="SWW177" s="2"/>
      <c r="SWX177" s="2"/>
      <c r="SWY177" s="2"/>
      <c r="SWZ177" s="2"/>
      <c r="SXA177" s="2"/>
      <c r="SXB177" s="2"/>
      <c r="SXC177" s="2"/>
      <c r="SXD177" s="2"/>
      <c r="SXE177" s="2"/>
      <c r="SXF177" s="2"/>
      <c r="SXG177" s="2"/>
      <c r="SXH177" s="2"/>
      <c r="SXI177" s="2"/>
      <c r="SXJ177" s="2"/>
      <c r="SXK177" s="2"/>
      <c r="SXL177" s="2"/>
      <c r="SXM177" s="2"/>
      <c r="SXN177" s="2"/>
      <c r="SXO177" s="2"/>
      <c r="SXP177" s="2"/>
      <c r="SXQ177" s="2"/>
      <c r="SXR177" s="2"/>
      <c r="SXS177" s="2"/>
      <c r="SXT177" s="2"/>
      <c r="SXU177" s="2"/>
      <c r="SXV177" s="2"/>
      <c r="SXW177" s="2"/>
      <c r="SXX177" s="2"/>
      <c r="SXY177" s="2"/>
      <c r="SXZ177" s="2"/>
      <c r="SYA177" s="2"/>
      <c r="SYB177" s="2"/>
      <c r="SYC177" s="2"/>
      <c r="SYD177" s="2"/>
      <c r="SYE177" s="2"/>
      <c r="SYF177" s="2"/>
      <c r="SYG177" s="2"/>
      <c r="SYH177" s="2"/>
      <c r="SYI177" s="2"/>
      <c r="SYJ177" s="2"/>
      <c r="SYK177" s="2"/>
      <c r="SYL177" s="2"/>
      <c r="SYM177" s="2"/>
      <c r="SYN177" s="2"/>
      <c r="SYO177" s="2"/>
      <c r="SYP177" s="2"/>
      <c r="SYQ177" s="2"/>
      <c r="SYR177" s="2"/>
      <c r="SYS177" s="2"/>
      <c r="SYT177" s="2"/>
      <c r="SYU177" s="2"/>
      <c r="SYV177" s="2"/>
      <c r="SYW177" s="2"/>
      <c r="SYX177" s="2"/>
      <c r="SYY177" s="2"/>
      <c r="SYZ177" s="2"/>
      <c r="SZA177" s="2"/>
      <c r="SZB177" s="2"/>
      <c r="SZC177" s="2"/>
      <c r="SZD177" s="2"/>
      <c r="SZE177" s="2"/>
      <c r="SZF177" s="2"/>
      <c r="SZG177" s="2"/>
      <c r="SZH177" s="2"/>
      <c r="SZI177" s="2"/>
      <c r="SZJ177" s="2"/>
      <c r="SZK177" s="2"/>
      <c r="SZL177" s="2"/>
      <c r="SZM177" s="2"/>
      <c r="SZN177" s="2"/>
      <c r="SZO177" s="2"/>
      <c r="SZP177" s="2"/>
      <c r="SZQ177" s="2"/>
      <c r="SZR177" s="2"/>
      <c r="SZS177" s="2"/>
      <c r="SZT177" s="2"/>
      <c r="SZU177" s="2"/>
      <c r="SZV177" s="2"/>
      <c r="SZW177" s="2"/>
      <c r="SZX177" s="2"/>
      <c r="SZY177" s="2"/>
      <c r="SZZ177" s="2"/>
      <c r="TAA177" s="2"/>
      <c r="TAB177" s="2"/>
      <c r="TAC177" s="2"/>
      <c r="TAD177" s="2"/>
      <c r="TAE177" s="2"/>
      <c r="TAF177" s="2"/>
      <c r="TAG177" s="2"/>
      <c r="TAH177" s="2"/>
      <c r="TAI177" s="2"/>
      <c r="TAJ177" s="2"/>
      <c r="TAK177" s="2"/>
      <c r="TAL177" s="2"/>
      <c r="TAM177" s="2"/>
      <c r="TAN177" s="2"/>
      <c r="TAO177" s="2"/>
      <c r="TAP177" s="2"/>
      <c r="TAQ177" s="2"/>
      <c r="TAR177" s="2"/>
      <c r="TAS177" s="2"/>
      <c r="TAT177" s="2"/>
      <c r="TAU177" s="2"/>
      <c r="TAV177" s="2"/>
      <c r="TAW177" s="2"/>
      <c r="TAX177" s="2"/>
      <c r="TAY177" s="2"/>
      <c r="TAZ177" s="2"/>
      <c r="TBA177" s="2"/>
      <c r="TBB177" s="2"/>
      <c r="TBC177" s="2"/>
      <c r="TBD177" s="2"/>
      <c r="TBE177" s="2"/>
      <c r="TBF177" s="2"/>
      <c r="TBG177" s="2"/>
      <c r="TBH177" s="2"/>
      <c r="TBI177" s="2"/>
      <c r="TBJ177" s="2"/>
      <c r="TBK177" s="2"/>
      <c r="TBL177" s="2"/>
      <c r="TBM177" s="2"/>
      <c r="TBN177" s="2"/>
      <c r="TBO177" s="2"/>
      <c r="TBP177" s="2"/>
      <c r="TBQ177" s="2"/>
      <c r="TBR177" s="2"/>
      <c r="TBS177" s="2"/>
      <c r="TBT177" s="2"/>
      <c r="TBU177" s="2"/>
      <c r="TBV177" s="2"/>
      <c r="TBW177" s="2"/>
      <c r="TBX177" s="2"/>
      <c r="TBY177" s="2"/>
      <c r="TBZ177" s="2"/>
      <c r="TCA177" s="2"/>
      <c r="TCB177" s="2"/>
      <c r="TCC177" s="2"/>
      <c r="TCD177" s="2"/>
      <c r="TCE177" s="2"/>
      <c r="TCF177" s="2"/>
      <c r="TCG177" s="2"/>
      <c r="TCH177" s="2"/>
      <c r="TCI177" s="2"/>
      <c r="TCJ177" s="2"/>
      <c r="TCK177" s="2"/>
      <c r="TCL177" s="2"/>
      <c r="TCM177" s="2"/>
      <c r="TCN177" s="2"/>
      <c r="TCO177" s="2"/>
      <c r="TCP177" s="2"/>
      <c r="TCQ177" s="2"/>
      <c r="TCR177" s="2"/>
      <c r="TCS177" s="2"/>
      <c r="TCT177" s="2"/>
      <c r="TCU177" s="2"/>
      <c r="TCV177" s="2"/>
      <c r="TCW177" s="2"/>
      <c r="TCX177" s="2"/>
      <c r="TCY177" s="2"/>
      <c r="TCZ177" s="2"/>
      <c r="TDA177" s="2"/>
      <c r="TDB177" s="2"/>
      <c r="TDC177" s="2"/>
      <c r="TDD177" s="2"/>
      <c r="TDE177" s="2"/>
      <c r="TDF177" s="2"/>
      <c r="TDG177" s="2"/>
      <c r="TDH177" s="2"/>
      <c r="TDI177" s="2"/>
      <c r="TDJ177" s="2"/>
      <c r="TDK177" s="2"/>
      <c r="TDL177" s="2"/>
      <c r="TDM177" s="2"/>
      <c r="TDN177" s="2"/>
      <c r="TDO177" s="2"/>
      <c r="TDP177" s="2"/>
      <c r="TDQ177" s="2"/>
      <c r="TDR177" s="2"/>
      <c r="TDS177" s="2"/>
      <c r="TDT177" s="2"/>
      <c r="TDU177" s="2"/>
      <c r="TDV177" s="2"/>
      <c r="TDW177" s="2"/>
      <c r="TDX177" s="2"/>
      <c r="TDY177" s="2"/>
      <c r="TDZ177" s="2"/>
      <c r="TEA177" s="2"/>
      <c r="TEB177" s="2"/>
      <c r="TEC177" s="2"/>
      <c r="TED177" s="2"/>
      <c r="TEE177" s="2"/>
      <c r="TEF177" s="2"/>
      <c r="TEG177" s="2"/>
      <c r="TEH177" s="2"/>
      <c r="TEI177" s="2"/>
      <c r="TEJ177" s="2"/>
      <c r="TEK177" s="2"/>
      <c r="TEL177" s="2"/>
      <c r="TEM177" s="2"/>
      <c r="TEN177" s="2"/>
      <c r="TEO177" s="2"/>
      <c r="TEP177" s="2"/>
      <c r="TEQ177" s="2"/>
      <c r="TER177" s="2"/>
      <c r="TES177" s="2"/>
      <c r="TET177" s="2"/>
      <c r="TEU177" s="2"/>
      <c r="TEV177" s="2"/>
      <c r="TEW177" s="2"/>
      <c r="TEX177" s="2"/>
      <c r="TEY177" s="2"/>
      <c r="TEZ177" s="2"/>
      <c r="TFA177" s="2"/>
      <c r="TFB177" s="2"/>
      <c r="TFC177" s="2"/>
      <c r="TFD177" s="2"/>
      <c r="TFE177" s="2"/>
      <c r="TFF177" s="2"/>
      <c r="TFG177" s="2"/>
      <c r="TFH177" s="2"/>
      <c r="TFI177" s="2"/>
      <c r="TFJ177" s="2"/>
      <c r="TFK177" s="2"/>
      <c r="TFL177" s="2"/>
      <c r="TFM177" s="2"/>
      <c r="TFN177" s="2"/>
      <c r="TFO177" s="2"/>
      <c r="TFP177" s="2"/>
      <c r="TFQ177" s="2"/>
      <c r="TFR177" s="2"/>
      <c r="TFS177" s="2"/>
      <c r="TFT177" s="2"/>
      <c r="TFU177" s="2"/>
      <c r="TFV177" s="2"/>
      <c r="TFW177" s="2"/>
      <c r="TFX177" s="2"/>
      <c r="TFY177" s="2"/>
      <c r="TFZ177" s="2"/>
      <c r="TGA177" s="2"/>
      <c r="TGB177" s="2"/>
      <c r="TGC177" s="2"/>
      <c r="TGD177" s="2"/>
      <c r="TGE177" s="2"/>
      <c r="TGF177" s="2"/>
      <c r="TGG177" s="2"/>
      <c r="TGH177" s="2"/>
      <c r="TGI177" s="2"/>
      <c r="TGJ177" s="2"/>
      <c r="TGK177" s="2"/>
      <c r="TGL177" s="2"/>
      <c r="TGM177" s="2"/>
      <c r="TGN177" s="2"/>
      <c r="TGO177" s="2"/>
      <c r="TGP177" s="2"/>
      <c r="TGQ177" s="2"/>
      <c r="TGR177" s="2"/>
      <c r="TGS177" s="2"/>
      <c r="TGT177" s="2"/>
      <c r="TGU177" s="2"/>
      <c r="TGV177" s="2"/>
      <c r="TGW177" s="2"/>
      <c r="TGX177" s="2"/>
      <c r="TGY177" s="2"/>
      <c r="TGZ177" s="2"/>
      <c r="THA177" s="2"/>
      <c r="THB177" s="2"/>
      <c r="THC177" s="2"/>
      <c r="THD177" s="2"/>
      <c r="THE177" s="2"/>
      <c r="THF177" s="2"/>
      <c r="THG177" s="2"/>
      <c r="THH177" s="2"/>
      <c r="THI177" s="2"/>
      <c r="THJ177" s="2"/>
      <c r="THK177" s="2"/>
      <c r="THL177" s="2"/>
      <c r="THM177" s="2"/>
      <c r="THN177" s="2"/>
      <c r="THO177" s="2"/>
      <c r="THP177" s="2"/>
      <c r="THQ177" s="2"/>
      <c r="THR177" s="2"/>
      <c r="THS177" s="2"/>
      <c r="THT177" s="2"/>
      <c r="THU177" s="2"/>
      <c r="THV177" s="2"/>
      <c r="THW177" s="2"/>
      <c r="THX177" s="2"/>
      <c r="THY177" s="2"/>
      <c r="THZ177" s="2"/>
      <c r="TIA177" s="2"/>
      <c r="TIB177" s="2"/>
      <c r="TIC177" s="2"/>
      <c r="TID177" s="2"/>
      <c r="TIE177" s="2"/>
      <c r="TIF177" s="2"/>
      <c r="TIG177" s="2"/>
      <c r="TIH177" s="2"/>
      <c r="TII177" s="2"/>
      <c r="TIJ177" s="2"/>
      <c r="TIK177" s="2"/>
      <c r="TIL177" s="2"/>
      <c r="TIM177" s="2"/>
      <c r="TIN177" s="2"/>
      <c r="TIO177" s="2"/>
      <c r="TIP177" s="2"/>
      <c r="TIQ177" s="2"/>
      <c r="TIR177" s="2"/>
      <c r="TIS177" s="2"/>
      <c r="TIT177" s="2"/>
      <c r="TIU177" s="2"/>
      <c r="TIV177" s="2"/>
      <c r="TIW177" s="2"/>
      <c r="TIX177" s="2"/>
      <c r="TIY177" s="2"/>
      <c r="TIZ177" s="2"/>
      <c r="TJA177" s="2"/>
      <c r="TJB177" s="2"/>
      <c r="TJC177" s="2"/>
      <c r="TJD177" s="2"/>
      <c r="TJE177" s="2"/>
      <c r="TJF177" s="2"/>
      <c r="TJG177" s="2"/>
      <c r="TJH177" s="2"/>
      <c r="TJI177" s="2"/>
      <c r="TJJ177" s="2"/>
      <c r="TJK177" s="2"/>
      <c r="TJL177" s="2"/>
      <c r="TJM177" s="2"/>
      <c r="TJN177" s="2"/>
      <c r="TJO177" s="2"/>
      <c r="TJP177" s="2"/>
      <c r="TJQ177" s="2"/>
      <c r="TJR177" s="2"/>
      <c r="TJS177" s="2"/>
      <c r="TJT177" s="2"/>
      <c r="TJU177" s="2"/>
      <c r="TJV177" s="2"/>
      <c r="TJW177" s="2"/>
      <c r="TJX177" s="2"/>
      <c r="TJY177" s="2"/>
      <c r="TJZ177" s="2"/>
      <c r="TKA177" s="2"/>
      <c r="TKB177" s="2"/>
      <c r="TKC177" s="2"/>
      <c r="TKD177" s="2"/>
      <c r="TKE177" s="2"/>
      <c r="TKF177" s="2"/>
      <c r="TKG177" s="2"/>
      <c r="TKH177" s="2"/>
      <c r="TKI177" s="2"/>
      <c r="TKJ177" s="2"/>
      <c r="TKK177" s="2"/>
      <c r="TKL177" s="2"/>
      <c r="TKM177" s="2"/>
      <c r="TKN177" s="2"/>
      <c r="TKO177" s="2"/>
      <c r="TKP177" s="2"/>
      <c r="TKQ177" s="2"/>
      <c r="TKR177" s="2"/>
      <c r="TKS177" s="2"/>
      <c r="TKT177" s="2"/>
      <c r="TKU177" s="2"/>
      <c r="TKV177" s="2"/>
      <c r="TKW177" s="2"/>
      <c r="TKX177" s="2"/>
      <c r="TKY177" s="2"/>
      <c r="TKZ177" s="2"/>
      <c r="TLA177" s="2"/>
      <c r="TLB177" s="2"/>
      <c r="TLC177" s="2"/>
      <c r="TLD177" s="2"/>
      <c r="TLE177" s="2"/>
      <c r="TLF177" s="2"/>
      <c r="TLG177" s="2"/>
      <c r="TLH177" s="2"/>
      <c r="TLI177" s="2"/>
      <c r="TLJ177" s="2"/>
      <c r="TLK177" s="2"/>
      <c r="TLL177" s="2"/>
      <c r="TLM177" s="2"/>
      <c r="TLN177" s="2"/>
      <c r="TLO177" s="2"/>
      <c r="TLP177" s="2"/>
      <c r="TLQ177" s="2"/>
      <c r="TLR177" s="2"/>
      <c r="TLS177" s="2"/>
      <c r="TLT177" s="2"/>
      <c r="TLU177" s="2"/>
      <c r="TLV177" s="2"/>
      <c r="TLW177" s="2"/>
      <c r="TLX177" s="2"/>
      <c r="TLY177" s="2"/>
      <c r="TLZ177" s="2"/>
      <c r="TMA177" s="2"/>
      <c r="TMB177" s="2"/>
      <c r="TMC177" s="2"/>
      <c r="TMD177" s="2"/>
      <c r="TME177" s="2"/>
      <c r="TMF177" s="2"/>
      <c r="TMG177" s="2"/>
      <c r="TMH177" s="2"/>
      <c r="TMI177" s="2"/>
      <c r="TMJ177" s="2"/>
      <c r="TMK177" s="2"/>
      <c r="TML177" s="2"/>
      <c r="TMM177" s="2"/>
      <c r="TMN177" s="2"/>
      <c r="TMO177" s="2"/>
      <c r="TMP177" s="2"/>
      <c r="TMQ177" s="2"/>
      <c r="TMR177" s="2"/>
      <c r="TMS177" s="2"/>
      <c r="TMT177" s="2"/>
      <c r="TMU177" s="2"/>
      <c r="TMV177" s="2"/>
      <c r="TMW177" s="2"/>
      <c r="TMX177" s="2"/>
      <c r="TMY177" s="2"/>
      <c r="TMZ177" s="2"/>
      <c r="TNA177" s="2"/>
      <c r="TNB177" s="2"/>
      <c r="TNC177" s="2"/>
      <c r="TND177" s="2"/>
      <c r="TNE177" s="2"/>
      <c r="TNF177" s="2"/>
      <c r="TNG177" s="2"/>
      <c r="TNH177" s="2"/>
      <c r="TNI177" s="2"/>
      <c r="TNJ177" s="2"/>
      <c r="TNK177" s="2"/>
      <c r="TNL177" s="2"/>
      <c r="TNM177" s="2"/>
      <c r="TNN177" s="2"/>
      <c r="TNO177" s="2"/>
      <c r="TNP177" s="2"/>
      <c r="TNQ177" s="2"/>
      <c r="TNR177" s="2"/>
      <c r="TNS177" s="2"/>
      <c r="TNT177" s="2"/>
      <c r="TNU177" s="2"/>
      <c r="TNV177" s="2"/>
      <c r="TNW177" s="2"/>
      <c r="TNX177" s="2"/>
      <c r="TNY177" s="2"/>
      <c r="TNZ177" s="2"/>
      <c r="TOA177" s="2"/>
      <c r="TOB177" s="2"/>
      <c r="TOC177" s="2"/>
      <c r="TOD177" s="2"/>
      <c r="TOE177" s="2"/>
      <c r="TOF177" s="2"/>
      <c r="TOG177" s="2"/>
      <c r="TOH177" s="2"/>
      <c r="TOI177" s="2"/>
      <c r="TOJ177" s="2"/>
      <c r="TOK177" s="2"/>
      <c r="TOL177" s="2"/>
      <c r="TOM177" s="2"/>
      <c r="TON177" s="2"/>
      <c r="TOO177" s="2"/>
      <c r="TOP177" s="2"/>
      <c r="TOQ177" s="2"/>
      <c r="TOR177" s="2"/>
      <c r="TOS177" s="2"/>
      <c r="TOT177" s="2"/>
      <c r="TOU177" s="2"/>
      <c r="TOV177" s="2"/>
      <c r="TOW177" s="2"/>
      <c r="TOX177" s="2"/>
      <c r="TOY177" s="2"/>
      <c r="TOZ177" s="2"/>
      <c r="TPA177" s="2"/>
      <c r="TPB177" s="2"/>
      <c r="TPC177" s="2"/>
      <c r="TPD177" s="2"/>
      <c r="TPE177" s="2"/>
      <c r="TPF177" s="2"/>
      <c r="TPG177" s="2"/>
      <c r="TPH177" s="2"/>
      <c r="TPI177" s="2"/>
      <c r="TPJ177" s="2"/>
      <c r="TPK177" s="2"/>
      <c r="TPL177" s="2"/>
      <c r="TPM177" s="2"/>
      <c r="TPN177" s="2"/>
      <c r="TPO177" s="2"/>
      <c r="TPP177" s="2"/>
      <c r="TPQ177" s="2"/>
      <c r="TPR177" s="2"/>
      <c r="TPS177" s="2"/>
      <c r="TPT177" s="2"/>
      <c r="TPU177" s="2"/>
      <c r="TPV177" s="2"/>
      <c r="TPW177" s="2"/>
      <c r="TPX177" s="2"/>
      <c r="TPY177" s="2"/>
      <c r="TPZ177" s="2"/>
      <c r="TQA177" s="2"/>
      <c r="TQB177" s="2"/>
      <c r="TQC177" s="2"/>
      <c r="TQD177" s="2"/>
      <c r="TQE177" s="2"/>
      <c r="TQF177" s="2"/>
      <c r="TQG177" s="2"/>
      <c r="TQH177" s="2"/>
      <c r="TQI177" s="2"/>
      <c r="TQJ177" s="2"/>
      <c r="TQK177" s="2"/>
      <c r="TQL177" s="2"/>
      <c r="TQM177" s="2"/>
      <c r="TQN177" s="2"/>
      <c r="TQO177" s="2"/>
      <c r="TQP177" s="2"/>
      <c r="TQQ177" s="2"/>
      <c r="TQR177" s="2"/>
      <c r="TQS177" s="2"/>
      <c r="TQT177" s="2"/>
      <c r="TQU177" s="2"/>
      <c r="TQV177" s="2"/>
      <c r="TQW177" s="2"/>
      <c r="TQX177" s="2"/>
      <c r="TQY177" s="2"/>
      <c r="TQZ177" s="2"/>
      <c r="TRA177" s="2"/>
      <c r="TRB177" s="2"/>
      <c r="TRC177" s="2"/>
      <c r="TRD177" s="2"/>
      <c r="TRE177" s="2"/>
      <c r="TRF177" s="2"/>
      <c r="TRG177" s="2"/>
      <c r="TRH177" s="2"/>
      <c r="TRI177" s="2"/>
      <c r="TRJ177" s="2"/>
      <c r="TRK177" s="2"/>
      <c r="TRL177" s="2"/>
      <c r="TRM177" s="2"/>
      <c r="TRN177" s="2"/>
      <c r="TRO177" s="2"/>
      <c r="TRP177" s="2"/>
      <c r="TRQ177" s="2"/>
      <c r="TRR177" s="2"/>
      <c r="TRS177" s="2"/>
      <c r="TRT177" s="2"/>
      <c r="TRU177" s="2"/>
      <c r="TRV177" s="2"/>
      <c r="TRW177" s="2"/>
      <c r="TRX177" s="2"/>
      <c r="TRY177" s="2"/>
      <c r="TRZ177" s="2"/>
      <c r="TSA177" s="2"/>
      <c r="TSB177" s="2"/>
      <c r="TSC177" s="2"/>
      <c r="TSD177" s="2"/>
      <c r="TSE177" s="2"/>
      <c r="TSF177" s="2"/>
      <c r="TSG177" s="2"/>
      <c r="TSH177" s="2"/>
      <c r="TSI177" s="2"/>
      <c r="TSJ177" s="2"/>
      <c r="TSK177" s="2"/>
      <c r="TSL177" s="2"/>
      <c r="TSM177" s="2"/>
      <c r="TSN177" s="2"/>
      <c r="TSO177" s="2"/>
      <c r="TSP177" s="2"/>
      <c r="TSQ177" s="2"/>
      <c r="TSR177" s="2"/>
      <c r="TSS177" s="2"/>
      <c r="TST177" s="2"/>
      <c r="TSU177" s="2"/>
      <c r="TSV177" s="2"/>
      <c r="TSW177" s="2"/>
      <c r="TSX177" s="2"/>
      <c r="TSY177" s="2"/>
      <c r="TSZ177" s="2"/>
      <c r="TTA177" s="2"/>
      <c r="TTB177" s="2"/>
      <c r="TTC177" s="2"/>
      <c r="TTD177" s="2"/>
      <c r="TTE177" s="2"/>
      <c r="TTF177" s="2"/>
      <c r="TTG177" s="2"/>
      <c r="TTH177" s="2"/>
      <c r="TTI177" s="2"/>
      <c r="TTJ177" s="2"/>
      <c r="TTK177" s="2"/>
      <c r="TTL177" s="2"/>
      <c r="TTM177" s="2"/>
      <c r="TTN177" s="2"/>
      <c r="TTO177" s="2"/>
      <c r="TTP177" s="2"/>
      <c r="TTQ177" s="2"/>
      <c r="TTR177" s="2"/>
      <c r="TTS177" s="2"/>
      <c r="TTT177" s="2"/>
      <c r="TTU177" s="2"/>
      <c r="TTV177" s="2"/>
      <c r="TTW177" s="2"/>
      <c r="TTX177" s="2"/>
      <c r="TTY177" s="2"/>
      <c r="TTZ177" s="2"/>
      <c r="TUA177" s="2"/>
      <c r="TUB177" s="2"/>
      <c r="TUC177" s="2"/>
      <c r="TUD177" s="2"/>
      <c r="TUE177" s="2"/>
      <c r="TUF177" s="2"/>
      <c r="TUG177" s="2"/>
      <c r="TUH177" s="2"/>
      <c r="TUI177" s="2"/>
      <c r="TUJ177" s="2"/>
      <c r="TUK177" s="2"/>
      <c r="TUL177" s="2"/>
      <c r="TUM177" s="2"/>
      <c r="TUN177" s="2"/>
      <c r="TUO177" s="2"/>
      <c r="TUP177" s="2"/>
      <c r="TUQ177" s="2"/>
      <c r="TUR177" s="2"/>
      <c r="TUS177" s="2"/>
      <c r="TUT177" s="2"/>
      <c r="TUU177" s="2"/>
      <c r="TUV177" s="2"/>
      <c r="TUW177" s="2"/>
      <c r="TUX177" s="2"/>
      <c r="TUY177" s="2"/>
      <c r="TUZ177" s="2"/>
      <c r="TVA177" s="2"/>
      <c r="TVB177" s="2"/>
      <c r="TVC177" s="2"/>
      <c r="TVD177" s="2"/>
      <c r="TVE177" s="2"/>
      <c r="TVF177" s="2"/>
      <c r="TVG177" s="2"/>
      <c r="TVH177" s="2"/>
      <c r="TVI177" s="2"/>
      <c r="TVJ177" s="2"/>
      <c r="TVK177" s="2"/>
      <c r="TVL177" s="2"/>
      <c r="TVM177" s="2"/>
      <c r="TVN177" s="2"/>
      <c r="TVO177" s="2"/>
      <c r="TVP177" s="2"/>
      <c r="TVQ177" s="2"/>
      <c r="TVR177" s="2"/>
      <c r="TVS177" s="2"/>
      <c r="TVT177" s="2"/>
      <c r="TVU177" s="2"/>
      <c r="TVV177" s="2"/>
      <c r="TVW177" s="2"/>
      <c r="TVX177" s="2"/>
      <c r="TVY177" s="2"/>
      <c r="TVZ177" s="2"/>
      <c r="TWA177" s="2"/>
      <c r="TWB177" s="2"/>
      <c r="TWC177" s="2"/>
      <c r="TWD177" s="2"/>
      <c r="TWE177" s="2"/>
      <c r="TWF177" s="2"/>
      <c r="TWG177" s="2"/>
      <c r="TWH177" s="2"/>
      <c r="TWI177" s="2"/>
      <c r="TWJ177" s="2"/>
      <c r="TWK177" s="2"/>
      <c r="TWL177" s="2"/>
      <c r="TWM177" s="2"/>
      <c r="TWN177" s="2"/>
      <c r="TWO177" s="2"/>
      <c r="TWP177" s="2"/>
      <c r="TWQ177" s="2"/>
      <c r="TWR177" s="2"/>
      <c r="TWS177" s="2"/>
      <c r="TWT177" s="2"/>
      <c r="TWU177" s="2"/>
      <c r="TWV177" s="2"/>
      <c r="TWW177" s="2"/>
      <c r="TWX177" s="2"/>
      <c r="TWY177" s="2"/>
      <c r="TWZ177" s="2"/>
      <c r="TXA177" s="2"/>
      <c r="TXB177" s="2"/>
      <c r="TXC177" s="2"/>
      <c r="TXD177" s="2"/>
      <c r="TXE177" s="2"/>
      <c r="TXF177" s="2"/>
      <c r="TXG177" s="2"/>
      <c r="TXH177" s="2"/>
      <c r="TXI177" s="2"/>
      <c r="TXJ177" s="2"/>
      <c r="TXK177" s="2"/>
      <c r="TXL177" s="2"/>
      <c r="TXM177" s="2"/>
      <c r="TXN177" s="2"/>
      <c r="TXO177" s="2"/>
      <c r="TXP177" s="2"/>
      <c r="TXQ177" s="2"/>
      <c r="TXR177" s="2"/>
      <c r="TXS177" s="2"/>
      <c r="TXT177" s="2"/>
      <c r="TXU177" s="2"/>
      <c r="TXV177" s="2"/>
      <c r="TXW177" s="2"/>
      <c r="TXX177" s="2"/>
      <c r="TXY177" s="2"/>
      <c r="TXZ177" s="2"/>
      <c r="TYA177" s="2"/>
      <c r="TYB177" s="2"/>
      <c r="TYC177" s="2"/>
      <c r="TYD177" s="2"/>
      <c r="TYE177" s="2"/>
      <c r="TYF177" s="2"/>
      <c r="TYG177" s="2"/>
      <c r="TYH177" s="2"/>
      <c r="TYI177" s="2"/>
      <c r="TYJ177" s="2"/>
      <c r="TYK177" s="2"/>
      <c r="TYL177" s="2"/>
      <c r="TYM177" s="2"/>
      <c r="TYN177" s="2"/>
      <c r="TYO177" s="2"/>
      <c r="TYP177" s="2"/>
      <c r="TYQ177" s="2"/>
      <c r="TYR177" s="2"/>
      <c r="TYS177" s="2"/>
      <c r="TYT177" s="2"/>
      <c r="TYU177" s="2"/>
      <c r="TYV177" s="2"/>
      <c r="TYW177" s="2"/>
      <c r="TYX177" s="2"/>
      <c r="TYY177" s="2"/>
      <c r="TYZ177" s="2"/>
      <c r="TZA177" s="2"/>
      <c r="TZB177" s="2"/>
      <c r="TZC177" s="2"/>
      <c r="TZD177" s="2"/>
      <c r="TZE177" s="2"/>
      <c r="TZF177" s="2"/>
      <c r="TZG177" s="2"/>
      <c r="TZH177" s="2"/>
      <c r="TZI177" s="2"/>
      <c r="TZJ177" s="2"/>
      <c r="TZK177" s="2"/>
      <c r="TZL177" s="2"/>
      <c r="TZM177" s="2"/>
      <c r="TZN177" s="2"/>
      <c r="TZO177" s="2"/>
      <c r="TZP177" s="2"/>
      <c r="TZQ177" s="2"/>
      <c r="TZR177" s="2"/>
      <c r="TZS177" s="2"/>
      <c r="TZT177" s="2"/>
      <c r="TZU177" s="2"/>
      <c r="TZV177" s="2"/>
      <c r="TZW177" s="2"/>
      <c r="TZX177" s="2"/>
      <c r="TZY177" s="2"/>
      <c r="TZZ177" s="2"/>
      <c r="UAA177" s="2"/>
      <c r="UAB177" s="2"/>
      <c r="UAC177" s="2"/>
      <c r="UAD177" s="2"/>
      <c r="UAE177" s="2"/>
      <c r="UAF177" s="2"/>
      <c r="UAG177" s="2"/>
      <c r="UAH177" s="2"/>
      <c r="UAI177" s="2"/>
      <c r="UAJ177" s="2"/>
      <c r="UAK177" s="2"/>
      <c r="UAL177" s="2"/>
      <c r="UAM177" s="2"/>
      <c r="UAN177" s="2"/>
      <c r="UAO177" s="2"/>
      <c r="UAP177" s="2"/>
      <c r="UAQ177" s="2"/>
      <c r="UAR177" s="2"/>
      <c r="UAS177" s="2"/>
      <c r="UAT177" s="2"/>
      <c r="UAU177" s="2"/>
      <c r="UAV177" s="2"/>
      <c r="UAW177" s="2"/>
      <c r="UAX177" s="2"/>
      <c r="UAY177" s="2"/>
      <c r="UAZ177" s="2"/>
      <c r="UBA177" s="2"/>
      <c r="UBB177" s="2"/>
      <c r="UBC177" s="2"/>
      <c r="UBD177" s="2"/>
      <c r="UBE177" s="2"/>
      <c r="UBF177" s="2"/>
      <c r="UBG177" s="2"/>
      <c r="UBH177" s="2"/>
      <c r="UBI177" s="2"/>
      <c r="UBJ177" s="2"/>
      <c r="UBK177" s="2"/>
      <c r="UBL177" s="2"/>
      <c r="UBM177" s="2"/>
      <c r="UBN177" s="2"/>
      <c r="UBO177" s="2"/>
      <c r="UBP177" s="2"/>
      <c r="UBQ177" s="2"/>
      <c r="UBR177" s="2"/>
      <c r="UBS177" s="2"/>
      <c r="UBT177" s="2"/>
      <c r="UBU177" s="2"/>
      <c r="UBV177" s="2"/>
      <c r="UBW177" s="2"/>
      <c r="UBX177" s="2"/>
      <c r="UBY177" s="2"/>
      <c r="UBZ177" s="2"/>
      <c r="UCA177" s="2"/>
      <c r="UCB177" s="2"/>
      <c r="UCC177" s="2"/>
      <c r="UCD177" s="2"/>
      <c r="UCE177" s="2"/>
      <c r="UCF177" s="2"/>
      <c r="UCG177" s="2"/>
      <c r="UCH177" s="2"/>
      <c r="UCI177" s="2"/>
      <c r="UCJ177" s="2"/>
      <c r="UCK177" s="2"/>
      <c r="UCL177" s="2"/>
      <c r="UCM177" s="2"/>
      <c r="UCN177" s="2"/>
      <c r="UCO177" s="2"/>
      <c r="UCP177" s="2"/>
      <c r="UCQ177" s="2"/>
      <c r="UCR177" s="2"/>
      <c r="UCS177" s="2"/>
      <c r="UCT177" s="2"/>
      <c r="UCU177" s="2"/>
      <c r="UCV177" s="2"/>
      <c r="UCW177" s="2"/>
      <c r="UCX177" s="2"/>
      <c r="UCY177" s="2"/>
      <c r="UCZ177" s="2"/>
      <c r="UDA177" s="2"/>
      <c r="UDB177" s="2"/>
      <c r="UDC177" s="2"/>
      <c r="UDD177" s="2"/>
      <c r="UDE177" s="2"/>
      <c r="UDF177" s="2"/>
      <c r="UDG177" s="2"/>
      <c r="UDH177" s="2"/>
      <c r="UDI177" s="2"/>
      <c r="UDJ177" s="2"/>
      <c r="UDK177" s="2"/>
      <c r="UDL177" s="2"/>
      <c r="UDM177" s="2"/>
      <c r="UDN177" s="2"/>
      <c r="UDO177" s="2"/>
      <c r="UDP177" s="2"/>
      <c r="UDQ177" s="2"/>
      <c r="UDR177" s="2"/>
      <c r="UDS177" s="2"/>
      <c r="UDT177" s="2"/>
      <c r="UDU177" s="2"/>
      <c r="UDV177" s="2"/>
      <c r="UDW177" s="2"/>
      <c r="UDX177" s="2"/>
      <c r="UDY177" s="2"/>
      <c r="UDZ177" s="2"/>
      <c r="UEA177" s="2"/>
      <c r="UEB177" s="2"/>
      <c r="UEC177" s="2"/>
      <c r="UED177" s="2"/>
      <c r="UEE177" s="2"/>
      <c r="UEF177" s="2"/>
      <c r="UEG177" s="2"/>
      <c r="UEH177" s="2"/>
      <c r="UEI177" s="2"/>
      <c r="UEJ177" s="2"/>
      <c r="UEK177" s="2"/>
      <c r="UEL177" s="2"/>
      <c r="UEM177" s="2"/>
      <c r="UEN177" s="2"/>
      <c r="UEO177" s="2"/>
      <c r="UEP177" s="2"/>
      <c r="UEQ177" s="2"/>
      <c r="UER177" s="2"/>
      <c r="UES177" s="2"/>
      <c r="UET177" s="2"/>
      <c r="UEU177" s="2"/>
      <c r="UEV177" s="2"/>
      <c r="UEW177" s="2"/>
      <c r="UEX177" s="2"/>
      <c r="UEY177" s="2"/>
      <c r="UEZ177" s="2"/>
      <c r="UFA177" s="2"/>
      <c r="UFB177" s="2"/>
      <c r="UFC177" s="2"/>
      <c r="UFD177" s="2"/>
      <c r="UFE177" s="2"/>
      <c r="UFF177" s="2"/>
      <c r="UFG177" s="2"/>
      <c r="UFH177" s="2"/>
      <c r="UFI177" s="2"/>
      <c r="UFJ177" s="2"/>
      <c r="UFK177" s="2"/>
      <c r="UFL177" s="2"/>
      <c r="UFM177" s="2"/>
      <c r="UFN177" s="2"/>
      <c r="UFO177" s="2"/>
      <c r="UFP177" s="2"/>
      <c r="UFQ177" s="2"/>
      <c r="UFR177" s="2"/>
      <c r="UFS177" s="2"/>
      <c r="UFT177" s="2"/>
      <c r="UFU177" s="2"/>
      <c r="UFV177" s="2"/>
      <c r="UFW177" s="2"/>
      <c r="UFX177" s="2"/>
      <c r="UFY177" s="2"/>
      <c r="UFZ177" s="2"/>
      <c r="UGA177" s="2"/>
      <c r="UGB177" s="2"/>
      <c r="UGC177" s="2"/>
      <c r="UGD177" s="2"/>
      <c r="UGE177" s="2"/>
      <c r="UGF177" s="2"/>
      <c r="UGG177" s="2"/>
      <c r="UGH177" s="2"/>
      <c r="UGI177" s="2"/>
      <c r="UGJ177" s="2"/>
      <c r="UGK177" s="2"/>
      <c r="UGL177" s="2"/>
      <c r="UGM177" s="2"/>
      <c r="UGN177" s="2"/>
      <c r="UGO177" s="2"/>
      <c r="UGP177" s="2"/>
      <c r="UGQ177" s="2"/>
      <c r="UGR177" s="2"/>
      <c r="UGS177" s="2"/>
      <c r="UGT177" s="2"/>
      <c r="UGU177" s="2"/>
      <c r="UGV177" s="2"/>
      <c r="UGW177" s="2"/>
      <c r="UGX177" s="2"/>
      <c r="UGY177" s="2"/>
      <c r="UGZ177" s="2"/>
      <c r="UHA177" s="2"/>
      <c r="UHB177" s="2"/>
      <c r="UHC177" s="2"/>
      <c r="UHD177" s="2"/>
      <c r="UHE177" s="2"/>
      <c r="UHF177" s="2"/>
      <c r="UHG177" s="2"/>
      <c r="UHH177" s="2"/>
      <c r="UHI177" s="2"/>
      <c r="UHJ177" s="2"/>
      <c r="UHK177" s="2"/>
      <c r="UHL177" s="2"/>
      <c r="UHM177" s="2"/>
      <c r="UHN177" s="2"/>
      <c r="UHO177" s="2"/>
      <c r="UHP177" s="2"/>
      <c r="UHQ177" s="2"/>
      <c r="UHR177" s="2"/>
      <c r="UHS177" s="2"/>
      <c r="UHT177" s="2"/>
      <c r="UHU177" s="2"/>
      <c r="UHV177" s="2"/>
      <c r="UHW177" s="2"/>
      <c r="UHX177" s="2"/>
      <c r="UHY177" s="2"/>
      <c r="UHZ177" s="2"/>
      <c r="UIA177" s="2"/>
      <c r="UIB177" s="2"/>
      <c r="UIC177" s="2"/>
      <c r="UID177" s="2"/>
      <c r="UIE177" s="2"/>
      <c r="UIF177" s="2"/>
      <c r="UIG177" s="2"/>
      <c r="UIH177" s="2"/>
      <c r="UII177" s="2"/>
      <c r="UIJ177" s="2"/>
      <c r="UIK177" s="2"/>
      <c r="UIL177" s="2"/>
      <c r="UIM177" s="2"/>
      <c r="UIN177" s="2"/>
      <c r="UIO177" s="2"/>
      <c r="UIP177" s="2"/>
      <c r="UIQ177" s="2"/>
      <c r="UIR177" s="2"/>
      <c r="UIS177" s="2"/>
      <c r="UIT177" s="2"/>
      <c r="UIU177" s="2"/>
      <c r="UIV177" s="2"/>
      <c r="UIW177" s="2"/>
      <c r="UIX177" s="2"/>
      <c r="UIY177" s="2"/>
      <c r="UIZ177" s="2"/>
      <c r="UJA177" s="2"/>
      <c r="UJB177" s="2"/>
      <c r="UJC177" s="2"/>
      <c r="UJD177" s="2"/>
      <c r="UJE177" s="2"/>
      <c r="UJF177" s="2"/>
      <c r="UJG177" s="2"/>
      <c r="UJH177" s="2"/>
      <c r="UJI177" s="2"/>
      <c r="UJJ177" s="2"/>
      <c r="UJK177" s="2"/>
      <c r="UJL177" s="2"/>
      <c r="UJM177" s="2"/>
      <c r="UJN177" s="2"/>
      <c r="UJO177" s="2"/>
      <c r="UJP177" s="2"/>
      <c r="UJQ177" s="2"/>
      <c r="UJR177" s="2"/>
      <c r="UJS177" s="2"/>
      <c r="UJT177" s="2"/>
      <c r="UJU177" s="2"/>
      <c r="UJV177" s="2"/>
      <c r="UJW177" s="2"/>
      <c r="UJX177" s="2"/>
      <c r="UJY177" s="2"/>
      <c r="UJZ177" s="2"/>
      <c r="UKA177" s="2"/>
      <c r="UKB177" s="2"/>
      <c r="UKC177" s="2"/>
      <c r="UKD177" s="2"/>
      <c r="UKE177" s="2"/>
      <c r="UKF177" s="2"/>
      <c r="UKG177" s="2"/>
      <c r="UKH177" s="2"/>
      <c r="UKI177" s="2"/>
      <c r="UKJ177" s="2"/>
      <c r="UKK177" s="2"/>
      <c r="UKL177" s="2"/>
      <c r="UKM177" s="2"/>
      <c r="UKN177" s="2"/>
      <c r="UKO177" s="2"/>
      <c r="UKP177" s="2"/>
      <c r="UKQ177" s="2"/>
      <c r="UKR177" s="2"/>
      <c r="UKS177" s="2"/>
      <c r="UKT177" s="2"/>
      <c r="UKU177" s="2"/>
      <c r="UKV177" s="2"/>
      <c r="UKW177" s="2"/>
      <c r="UKX177" s="2"/>
      <c r="UKY177" s="2"/>
      <c r="UKZ177" s="2"/>
      <c r="ULA177" s="2"/>
      <c r="ULB177" s="2"/>
      <c r="ULC177" s="2"/>
      <c r="ULD177" s="2"/>
      <c r="ULE177" s="2"/>
      <c r="ULF177" s="2"/>
      <c r="ULG177" s="2"/>
      <c r="ULH177" s="2"/>
      <c r="ULI177" s="2"/>
      <c r="ULJ177" s="2"/>
      <c r="ULK177" s="2"/>
      <c r="ULL177" s="2"/>
      <c r="ULM177" s="2"/>
      <c r="ULN177" s="2"/>
      <c r="ULO177" s="2"/>
      <c r="ULP177" s="2"/>
      <c r="ULQ177" s="2"/>
      <c r="ULR177" s="2"/>
      <c r="ULS177" s="2"/>
      <c r="ULT177" s="2"/>
      <c r="ULU177" s="2"/>
      <c r="ULV177" s="2"/>
      <c r="ULW177" s="2"/>
      <c r="ULX177" s="2"/>
      <c r="ULY177" s="2"/>
      <c r="ULZ177" s="2"/>
      <c r="UMA177" s="2"/>
      <c r="UMB177" s="2"/>
      <c r="UMC177" s="2"/>
      <c r="UMD177" s="2"/>
      <c r="UME177" s="2"/>
      <c r="UMF177" s="2"/>
      <c r="UMG177" s="2"/>
      <c r="UMH177" s="2"/>
      <c r="UMI177" s="2"/>
      <c r="UMJ177" s="2"/>
      <c r="UMK177" s="2"/>
      <c r="UML177" s="2"/>
      <c r="UMM177" s="2"/>
      <c r="UMN177" s="2"/>
      <c r="UMO177" s="2"/>
      <c r="UMP177" s="2"/>
      <c r="UMQ177" s="2"/>
      <c r="UMR177" s="2"/>
      <c r="UMS177" s="2"/>
      <c r="UMT177" s="2"/>
      <c r="UMU177" s="2"/>
      <c r="UMV177" s="2"/>
      <c r="UMW177" s="2"/>
      <c r="UMX177" s="2"/>
      <c r="UMY177" s="2"/>
      <c r="UMZ177" s="2"/>
      <c r="UNA177" s="2"/>
      <c r="UNB177" s="2"/>
      <c r="UNC177" s="2"/>
      <c r="UND177" s="2"/>
      <c r="UNE177" s="2"/>
      <c r="UNF177" s="2"/>
      <c r="UNG177" s="2"/>
      <c r="UNH177" s="2"/>
      <c r="UNI177" s="2"/>
      <c r="UNJ177" s="2"/>
      <c r="UNK177" s="2"/>
      <c r="UNL177" s="2"/>
      <c r="UNM177" s="2"/>
      <c r="UNN177" s="2"/>
      <c r="UNO177" s="2"/>
      <c r="UNP177" s="2"/>
      <c r="UNQ177" s="2"/>
      <c r="UNR177" s="2"/>
      <c r="UNS177" s="2"/>
      <c r="UNT177" s="2"/>
      <c r="UNU177" s="2"/>
      <c r="UNV177" s="2"/>
      <c r="UNW177" s="2"/>
      <c r="UNX177" s="2"/>
      <c r="UNY177" s="2"/>
      <c r="UNZ177" s="2"/>
      <c r="UOA177" s="2"/>
      <c r="UOB177" s="2"/>
      <c r="UOC177" s="2"/>
      <c r="UOD177" s="2"/>
      <c r="UOE177" s="2"/>
      <c r="UOF177" s="2"/>
      <c r="UOG177" s="2"/>
      <c r="UOH177" s="2"/>
      <c r="UOI177" s="2"/>
      <c r="UOJ177" s="2"/>
      <c r="UOK177" s="2"/>
      <c r="UOL177" s="2"/>
      <c r="UOM177" s="2"/>
      <c r="UON177" s="2"/>
      <c r="UOO177" s="2"/>
      <c r="UOP177" s="2"/>
      <c r="UOQ177" s="2"/>
      <c r="UOR177" s="2"/>
      <c r="UOS177" s="2"/>
      <c r="UOT177" s="2"/>
      <c r="UOU177" s="2"/>
      <c r="UOV177" s="2"/>
      <c r="UOW177" s="2"/>
      <c r="UOX177" s="2"/>
      <c r="UOY177" s="2"/>
      <c r="UOZ177" s="2"/>
      <c r="UPA177" s="2"/>
      <c r="UPB177" s="2"/>
      <c r="UPC177" s="2"/>
      <c r="UPD177" s="2"/>
      <c r="UPE177" s="2"/>
      <c r="UPF177" s="2"/>
      <c r="UPG177" s="2"/>
      <c r="UPH177" s="2"/>
      <c r="UPI177" s="2"/>
      <c r="UPJ177" s="2"/>
      <c r="UPK177" s="2"/>
      <c r="UPL177" s="2"/>
      <c r="UPM177" s="2"/>
      <c r="UPN177" s="2"/>
      <c r="UPO177" s="2"/>
      <c r="UPP177" s="2"/>
      <c r="UPQ177" s="2"/>
      <c r="UPR177" s="2"/>
      <c r="UPS177" s="2"/>
      <c r="UPT177" s="2"/>
      <c r="UPU177" s="2"/>
      <c r="UPV177" s="2"/>
      <c r="UPW177" s="2"/>
      <c r="UPX177" s="2"/>
      <c r="UPY177" s="2"/>
      <c r="UPZ177" s="2"/>
      <c r="UQA177" s="2"/>
      <c r="UQB177" s="2"/>
      <c r="UQC177" s="2"/>
      <c r="UQD177" s="2"/>
      <c r="UQE177" s="2"/>
      <c r="UQF177" s="2"/>
      <c r="UQG177" s="2"/>
      <c r="UQH177" s="2"/>
      <c r="UQI177" s="2"/>
      <c r="UQJ177" s="2"/>
      <c r="UQK177" s="2"/>
      <c r="UQL177" s="2"/>
      <c r="UQM177" s="2"/>
      <c r="UQN177" s="2"/>
      <c r="UQO177" s="2"/>
      <c r="UQP177" s="2"/>
      <c r="UQQ177" s="2"/>
      <c r="UQR177" s="2"/>
      <c r="UQS177" s="2"/>
      <c r="UQT177" s="2"/>
      <c r="UQU177" s="2"/>
      <c r="UQV177" s="2"/>
      <c r="UQW177" s="2"/>
      <c r="UQX177" s="2"/>
      <c r="UQY177" s="2"/>
      <c r="UQZ177" s="2"/>
      <c r="URA177" s="2"/>
      <c r="URB177" s="2"/>
      <c r="URC177" s="2"/>
      <c r="URD177" s="2"/>
      <c r="URE177" s="2"/>
      <c r="URF177" s="2"/>
      <c r="URG177" s="2"/>
      <c r="URH177" s="2"/>
      <c r="URI177" s="2"/>
      <c r="URJ177" s="2"/>
      <c r="URK177" s="2"/>
      <c r="URL177" s="2"/>
      <c r="URM177" s="2"/>
      <c r="URN177" s="2"/>
      <c r="URO177" s="2"/>
      <c r="URP177" s="2"/>
      <c r="URQ177" s="2"/>
      <c r="URR177" s="2"/>
      <c r="URS177" s="2"/>
      <c r="URT177" s="2"/>
      <c r="URU177" s="2"/>
      <c r="URV177" s="2"/>
      <c r="URW177" s="2"/>
      <c r="URX177" s="2"/>
      <c r="URY177" s="2"/>
      <c r="URZ177" s="2"/>
      <c r="USA177" s="2"/>
      <c r="USB177" s="2"/>
      <c r="USC177" s="2"/>
      <c r="USD177" s="2"/>
      <c r="USE177" s="2"/>
      <c r="USF177" s="2"/>
      <c r="USG177" s="2"/>
      <c r="USH177" s="2"/>
      <c r="USI177" s="2"/>
      <c r="USJ177" s="2"/>
      <c r="USK177" s="2"/>
      <c r="USL177" s="2"/>
      <c r="USM177" s="2"/>
      <c r="USN177" s="2"/>
      <c r="USO177" s="2"/>
      <c r="USP177" s="2"/>
      <c r="USQ177" s="2"/>
      <c r="USR177" s="2"/>
      <c r="USS177" s="2"/>
      <c r="UST177" s="2"/>
      <c r="USU177" s="2"/>
      <c r="USV177" s="2"/>
      <c r="USW177" s="2"/>
      <c r="USX177" s="2"/>
      <c r="USY177" s="2"/>
      <c r="USZ177" s="2"/>
      <c r="UTA177" s="2"/>
      <c r="UTB177" s="2"/>
      <c r="UTC177" s="2"/>
      <c r="UTD177" s="2"/>
      <c r="UTE177" s="2"/>
      <c r="UTF177" s="2"/>
      <c r="UTG177" s="2"/>
      <c r="UTH177" s="2"/>
      <c r="UTI177" s="2"/>
      <c r="UTJ177" s="2"/>
      <c r="UTK177" s="2"/>
      <c r="UTL177" s="2"/>
      <c r="UTM177" s="2"/>
      <c r="UTN177" s="2"/>
      <c r="UTO177" s="2"/>
      <c r="UTP177" s="2"/>
      <c r="UTQ177" s="2"/>
      <c r="UTR177" s="2"/>
      <c r="UTS177" s="2"/>
      <c r="UTT177" s="2"/>
      <c r="UTU177" s="2"/>
      <c r="UTV177" s="2"/>
      <c r="UTW177" s="2"/>
      <c r="UTX177" s="2"/>
      <c r="UTY177" s="2"/>
      <c r="UTZ177" s="2"/>
      <c r="UUA177" s="2"/>
      <c r="UUB177" s="2"/>
      <c r="UUC177" s="2"/>
      <c r="UUD177" s="2"/>
      <c r="UUE177" s="2"/>
      <c r="UUF177" s="2"/>
      <c r="UUG177" s="2"/>
      <c r="UUH177" s="2"/>
      <c r="UUI177" s="2"/>
      <c r="UUJ177" s="2"/>
      <c r="UUK177" s="2"/>
      <c r="UUL177" s="2"/>
      <c r="UUM177" s="2"/>
      <c r="UUN177" s="2"/>
      <c r="UUO177" s="2"/>
      <c r="UUP177" s="2"/>
      <c r="UUQ177" s="2"/>
      <c r="UUR177" s="2"/>
      <c r="UUS177" s="2"/>
      <c r="UUT177" s="2"/>
      <c r="UUU177" s="2"/>
      <c r="UUV177" s="2"/>
      <c r="UUW177" s="2"/>
      <c r="UUX177" s="2"/>
      <c r="UUY177" s="2"/>
      <c r="UUZ177" s="2"/>
      <c r="UVA177" s="2"/>
      <c r="UVB177" s="2"/>
      <c r="UVC177" s="2"/>
      <c r="UVD177" s="2"/>
      <c r="UVE177" s="2"/>
      <c r="UVF177" s="2"/>
      <c r="UVG177" s="2"/>
      <c r="UVH177" s="2"/>
      <c r="UVI177" s="2"/>
      <c r="UVJ177" s="2"/>
      <c r="UVK177" s="2"/>
      <c r="UVL177" s="2"/>
      <c r="UVM177" s="2"/>
      <c r="UVN177" s="2"/>
      <c r="UVO177" s="2"/>
      <c r="UVP177" s="2"/>
      <c r="UVQ177" s="2"/>
      <c r="UVR177" s="2"/>
      <c r="UVS177" s="2"/>
      <c r="UVT177" s="2"/>
      <c r="UVU177" s="2"/>
      <c r="UVV177" s="2"/>
      <c r="UVW177" s="2"/>
      <c r="UVX177" s="2"/>
      <c r="UVY177" s="2"/>
      <c r="UVZ177" s="2"/>
      <c r="UWA177" s="2"/>
      <c r="UWB177" s="2"/>
      <c r="UWC177" s="2"/>
      <c r="UWD177" s="2"/>
      <c r="UWE177" s="2"/>
      <c r="UWF177" s="2"/>
      <c r="UWG177" s="2"/>
      <c r="UWH177" s="2"/>
      <c r="UWI177" s="2"/>
      <c r="UWJ177" s="2"/>
      <c r="UWK177" s="2"/>
      <c r="UWL177" s="2"/>
      <c r="UWM177" s="2"/>
      <c r="UWN177" s="2"/>
      <c r="UWO177" s="2"/>
      <c r="UWP177" s="2"/>
      <c r="UWQ177" s="2"/>
      <c r="UWR177" s="2"/>
      <c r="UWS177" s="2"/>
      <c r="UWT177" s="2"/>
      <c r="UWU177" s="2"/>
      <c r="UWV177" s="2"/>
      <c r="UWW177" s="2"/>
      <c r="UWX177" s="2"/>
      <c r="UWY177" s="2"/>
      <c r="UWZ177" s="2"/>
      <c r="UXA177" s="2"/>
      <c r="UXB177" s="2"/>
      <c r="UXC177" s="2"/>
      <c r="UXD177" s="2"/>
      <c r="UXE177" s="2"/>
      <c r="UXF177" s="2"/>
      <c r="UXG177" s="2"/>
      <c r="UXH177" s="2"/>
      <c r="UXI177" s="2"/>
      <c r="UXJ177" s="2"/>
      <c r="UXK177" s="2"/>
      <c r="UXL177" s="2"/>
      <c r="UXM177" s="2"/>
      <c r="UXN177" s="2"/>
      <c r="UXO177" s="2"/>
      <c r="UXP177" s="2"/>
      <c r="UXQ177" s="2"/>
      <c r="UXR177" s="2"/>
      <c r="UXS177" s="2"/>
      <c r="UXT177" s="2"/>
      <c r="UXU177" s="2"/>
      <c r="UXV177" s="2"/>
      <c r="UXW177" s="2"/>
      <c r="UXX177" s="2"/>
      <c r="UXY177" s="2"/>
      <c r="UXZ177" s="2"/>
      <c r="UYA177" s="2"/>
      <c r="UYB177" s="2"/>
      <c r="UYC177" s="2"/>
      <c r="UYD177" s="2"/>
      <c r="UYE177" s="2"/>
      <c r="UYF177" s="2"/>
      <c r="UYG177" s="2"/>
      <c r="UYH177" s="2"/>
      <c r="UYI177" s="2"/>
      <c r="UYJ177" s="2"/>
      <c r="UYK177" s="2"/>
      <c r="UYL177" s="2"/>
      <c r="UYM177" s="2"/>
      <c r="UYN177" s="2"/>
      <c r="UYO177" s="2"/>
      <c r="UYP177" s="2"/>
      <c r="UYQ177" s="2"/>
      <c r="UYR177" s="2"/>
      <c r="UYS177" s="2"/>
      <c r="UYT177" s="2"/>
      <c r="UYU177" s="2"/>
      <c r="UYV177" s="2"/>
      <c r="UYW177" s="2"/>
      <c r="UYX177" s="2"/>
      <c r="UYY177" s="2"/>
      <c r="UYZ177" s="2"/>
      <c r="UZA177" s="2"/>
      <c r="UZB177" s="2"/>
      <c r="UZC177" s="2"/>
      <c r="UZD177" s="2"/>
      <c r="UZE177" s="2"/>
      <c r="UZF177" s="2"/>
      <c r="UZG177" s="2"/>
      <c r="UZH177" s="2"/>
      <c r="UZI177" s="2"/>
      <c r="UZJ177" s="2"/>
      <c r="UZK177" s="2"/>
      <c r="UZL177" s="2"/>
      <c r="UZM177" s="2"/>
      <c r="UZN177" s="2"/>
      <c r="UZO177" s="2"/>
      <c r="UZP177" s="2"/>
      <c r="UZQ177" s="2"/>
      <c r="UZR177" s="2"/>
      <c r="UZS177" s="2"/>
      <c r="UZT177" s="2"/>
      <c r="UZU177" s="2"/>
      <c r="UZV177" s="2"/>
      <c r="UZW177" s="2"/>
      <c r="UZX177" s="2"/>
      <c r="UZY177" s="2"/>
      <c r="UZZ177" s="2"/>
      <c r="VAA177" s="2"/>
      <c r="VAB177" s="2"/>
      <c r="VAC177" s="2"/>
      <c r="VAD177" s="2"/>
      <c r="VAE177" s="2"/>
      <c r="VAF177" s="2"/>
      <c r="VAG177" s="2"/>
      <c r="VAH177" s="2"/>
      <c r="VAI177" s="2"/>
      <c r="VAJ177" s="2"/>
      <c r="VAK177" s="2"/>
      <c r="VAL177" s="2"/>
      <c r="VAM177" s="2"/>
      <c r="VAN177" s="2"/>
      <c r="VAO177" s="2"/>
      <c r="VAP177" s="2"/>
      <c r="VAQ177" s="2"/>
      <c r="VAR177" s="2"/>
      <c r="VAS177" s="2"/>
      <c r="VAT177" s="2"/>
      <c r="VAU177" s="2"/>
      <c r="VAV177" s="2"/>
      <c r="VAW177" s="2"/>
      <c r="VAX177" s="2"/>
      <c r="VAY177" s="2"/>
      <c r="VAZ177" s="2"/>
      <c r="VBA177" s="2"/>
      <c r="VBB177" s="2"/>
      <c r="VBC177" s="2"/>
      <c r="VBD177" s="2"/>
      <c r="VBE177" s="2"/>
      <c r="VBF177" s="2"/>
      <c r="VBG177" s="2"/>
      <c r="VBH177" s="2"/>
      <c r="VBI177" s="2"/>
      <c r="VBJ177" s="2"/>
      <c r="VBK177" s="2"/>
      <c r="VBL177" s="2"/>
      <c r="VBM177" s="2"/>
      <c r="VBN177" s="2"/>
      <c r="VBO177" s="2"/>
      <c r="VBP177" s="2"/>
      <c r="VBQ177" s="2"/>
      <c r="VBR177" s="2"/>
      <c r="VBS177" s="2"/>
      <c r="VBT177" s="2"/>
      <c r="VBU177" s="2"/>
      <c r="VBV177" s="2"/>
      <c r="VBW177" s="2"/>
      <c r="VBX177" s="2"/>
      <c r="VBY177" s="2"/>
      <c r="VBZ177" s="2"/>
      <c r="VCA177" s="2"/>
      <c r="VCB177" s="2"/>
      <c r="VCC177" s="2"/>
      <c r="VCD177" s="2"/>
      <c r="VCE177" s="2"/>
      <c r="VCF177" s="2"/>
      <c r="VCG177" s="2"/>
      <c r="VCH177" s="2"/>
      <c r="VCI177" s="2"/>
      <c r="VCJ177" s="2"/>
      <c r="VCK177" s="2"/>
      <c r="VCL177" s="2"/>
      <c r="VCM177" s="2"/>
      <c r="VCN177" s="2"/>
      <c r="VCO177" s="2"/>
      <c r="VCP177" s="2"/>
      <c r="VCQ177" s="2"/>
      <c r="VCR177" s="2"/>
      <c r="VCS177" s="2"/>
      <c r="VCT177" s="2"/>
      <c r="VCU177" s="2"/>
      <c r="VCV177" s="2"/>
      <c r="VCW177" s="2"/>
      <c r="VCX177" s="2"/>
      <c r="VCY177" s="2"/>
      <c r="VCZ177" s="2"/>
      <c r="VDA177" s="2"/>
      <c r="VDB177" s="2"/>
      <c r="VDC177" s="2"/>
      <c r="VDD177" s="2"/>
      <c r="VDE177" s="2"/>
      <c r="VDF177" s="2"/>
      <c r="VDG177" s="2"/>
      <c r="VDH177" s="2"/>
      <c r="VDI177" s="2"/>
      <c r="VDJ177" s="2"/>
      <c r="VDK177" s="2"/>
      <c r="VDL177" s="2"/>
      <c r="VDM177" s="2"/>
      <c r="VDN177" s="2"/>
      <c r="VDO177" s="2"/>
      <c r="VDP177" s="2"/>
      <c r="VDQ177" s="2"/>
      <c r="VDR177" s="2"/>
      <c r="VDS177" s="2"/>
      <c r="VDT177" s="2"/>
      <c r="VDU177" s="2"/>
      <c r="VDV177" s="2"/>
      <c r="VDW177" s="2"/>
      <c r="VDX177" s="2"/>
      <c r="VDY177" s="2"/>
      <c r="VDZ177" s="2"/>
      <c r="VEA177" s="2"/>
      <c r="VEB177" s="2"/>
      <c r="VEC177" s="2"/>
      <c r="VED177" s="2"/>
      <c r="VEE177" s="2"/>
      <c r="VEF177" s="2"/>
      <c r="VEG177" s="2"/>
      <c r="VEH177" s="2"/>
      <c r="VEI177" s="2"/>
      <c r="VEJ177" s="2"/>
      <c r="VEK177" s="2"/>
      <c r="VEL177" s="2"/>
      <c r="VEM177" s="2"/>
      <c r="VEN177" s="2"/>
      <c r="VEO177" s="2"/>
      <c r="VEP177" s="2"/>
      <c r="VEQ177" s="2"/>
      <c r="VER177" s="2"/>
      <c r="VES177" s="2"/>
      <c r="VET177" s="2"/>
      <c r="VEU177" s="2"/>
      <c r="VEV177" s="2"/>
      <c r="VEW177" s="2"/>
      <c r="VEX177" s="2"/>
      <c r="VEY177" s="2"/>
      <c r="VEZ177" s="2"/>
      <c r="VFA177" s="2"/>
      <c r="VFB177" s="2"/>
      <c r="VFC177" s="2"/>
      <c r="VFD177" s="2"/>
      <c r="VFE177" s="2"/>
      <c r="VFF177" s="2"/>
      <c r="VFG177" s="2"/>
      <c r="VFH177" s="2"/>
      <c r="VFI177" s="2"/>
      <c r="VFJ177" s="2"/>
      <c r="VFK177" s="2"/>
      <c r="VFL177" s="2"/>
      <c r="VFM177" s="2"/>
      <c r="VFN177" s="2"/>
      <c r="VFO177" s="2"/>
      <c r="VFP177" s="2"/>
      <c r="VFQ177" s="2"/>
      <c r="VFR177" s="2"/>
      <c r="VFS177" s="2"/>
      <c r="VFT177" s="2"/>
      <c r="VFU177" s="2"/>
      <c r="VFV177" s="2"/>
      <c r="VFW177" s="2"/>
      <c r="VFX177" s="2"/>
      <c r="VFY177" s="2"/>
      <c r="VFZ177" s="2"/>
      <c r="VGA177" s="2"/>
      <c r="VGB177" s="2"/>
      <c r="VGC177" s="2"/>
      <c r="VGD177" s="2"/>
      <c r="VGE177" s="2"/>
      <c r="VGF177" s="2"/>
      <c r="VGG177" s="2"/>
      <c r="VGH177" s="2"/>
      <c r="VGI177" s="2"/>
      <c r="VGJ177" s="2"/>
      <c r="VGK177" s="2"/>
      <c r="VGL177" s="2"/>
      <c r="VGM177" s="2"/>
      <c r="VGN177" s="2"/>
      <c r="VGO177" s="2"/>
      <c r="VGP177" s="2"/>
      <c r="VGQ177" s="2"/>
      <c r="VGR177" s="2"/>
      <c r="VGS177" s="2"/>
      <c r="VGT177" s="2"/>
      <c r="VGU177" s="2"/>
      <c r="VGV177" s="2"/>
      <c r="VGW177" s="2"/>
      <c r="VGX177" s="2"/>
      <c r="VGY177" s="2"/>
      <c r="VGZ177" s="2"/>
      <c r="VHA177" s="2"/>
      <c r="VHB177" s="2"/>
      <c r="VHC177" s="2"/>
      <c r="VHD177" s="2"/>
      <c r="VHE177" s="2"/>
      <c r="VHF177" s="2"/>
      <c r="VHG177" s="2"/>
      <c r="VHH177" s="2"/>
      <c r="VHI177" s="2"/>
      <c r="VHJ177" s="2"/>
      <c r="VHK177" s="2"/>
      <c r="VHL177" s="2"/>
      <c r="VHM177" s="2"/>
      <c r="VHN177" s="2"/>
      <c r="VHO177" s="2"/>
      <c r="VHP177" s="2"/>
      <c r="VHQ177" s="2"/>
      <c r="VHR177" s="2"/>
      <c r="VHS177" s="2"/>
      <c r="VHT177" s="2"/>
      <c r="VHU177" s="2"/>
      <c r="VHV177" s="2"/>
      <c r="VHW177" s="2"/>
      <c r="VHX177" s="2"/>
      <c r="VHY177" s="2"/>
      <c r="VHZ177" s="2"/>
      <c r="VIA177" s="2"/>
      <c r="VIB177" s="2"/>
      <c r="VIC177" s="2"/>
      <c r="VID177" s="2"/>
      <c r="VIE177" s="2"/>
      <c r="VIF177" s="2"/>
      <c r="VIG177" s="2"/>
      <c r="VIH177" s="2"/>
      <c r="VII177" s="2"/>
      <c r="VIJ177" s="2"/>
      <c r="VIK177" s="2"/>
      <c r="VIL177" s="2"/>
      <c r="VIM177" s="2"/>
      <c r="VIN177" s="2"/>
      <c r="VIO177" s="2"/>
      <c r="VIP177" s="2"/>
      <c r="VIQ177" s="2"/>
      <c r="VIR177" s="2"/>
      <c r="VIS177" s="2"/>
      <c r="VIT177" s="2"/>
      <c r="VIU177" s="2"/>
      <c r="VIV177" s="2"/>
      <c r="VIW177" s="2"/>
      <c r="VIX177" s="2"/>
      <c r="VIY177" s="2"/>
      <c r="VIZ177" s="2"/>
      <c r="VJA177" s="2"/>
      <c r="VJB177" s="2"/>
      <c r="VJC177" s="2"/>
      <c r="VJD177" s="2"/>
      <c r="VJE177" s="2"/>
      <c r="VJF177" s="2"/>
      <c r="VJG177" s="2"/>
      <c r="VJH177" s="2"/>
      <c r="VJI177" s="2"/>
      <c r="VJJ177" s="2"/>
      <c r="VJK177" s="2"/>
      <c r="VJL177" s="2"/>
      <c r="VJM177" s="2"/>
      <c r="VJN177" s="2"/>
      <c r="VJO177" s="2"/>
      <c r="VJP177" s="2"/>
      <c r="VJQ177" s="2"/>
      <c r="VJR177" s="2"/>
      <c r="VJS177" s="2"/>
      <c r="VJT177" s="2"/>
      <c r="VJU177" s="2"/>
      <c r="VJV177" s="2"/>
      <c r="VJW177" s="2"/>
      <c r="VJX177" s="2"/>
      <c r="VJY177" s="2"/>
      <c r="VJZ177" s="2"/>
      <c r="VKA177" s="2"/>
      <c r="VKB177" s="2"/>
      <c r="VKC177" s="2"/>
      <c r="VKD177" s="2"/>
      <c r="VKE177" s="2"/>
      <c r="VKF177" s="2"/>
      <c r="VKG177" s="2"/>
      <c r="VKH177" s="2"/>
      <c r="VKI177" s="2"/>
      <c r="VKJ177" s="2"/>
      <c r="VKK177" s="2"/>
      <c r="VKL177" s="2"/>
      <c r="VKM177" s="2"/>
      <c r="VKN177" s="2"/>
      <c r="VKO177" s="2"/>
      <c r="VKP177" s="2"/>
      <c r="VKQ177" s="2"/>
      <c r="VKR177" s="2"/>
      <c r="VKS177" s="2"/>
      <c r="VKT177" s="2"/>
      <c r="VKU177" s="2"/>
      <c r="VKV177" s="2"/>
      <c r="VKW177" s="2"/>
      <c r="VKX177" s="2"/>
      <c r="VKY177" s="2"/>
      <c r="VKZ177" s="2"/>
      <c r="VLA177" s="2"/>
      <c r="VLB177" s="2"/>
      <c r="VLC177" s="2"/>
      <c r="VLD177" s="2"/>
      <c r="VLE177" s="2"/>
      <c r="VLF177" s="2"/>
      <c r="VLG177" s="2"/>
      <c r="VLH177" s="2"/>
      <c r="VLI177" s="2"/>
      <c r="VLJ177" s="2"/>
      <c r="VLK177" s="2"/>
      <c r="VLL177" s="2"/>
      <c r="VLM177" s="2"/>
      <c r="VLN177" s="2"/>
      <c r="VLO177" s="2"/>
      <c r="VLP177" s="2"/>
      <c r="VLQ177" s="2"/>
      <c r="VLR177" s="2"/>
      <c r="VLS177" s="2"/>
      <c r="VLT177" s="2"/>
      <c r="VLU177" s="2"/>
      <c r="VLV177" s="2"/>
      <c r="VLW177" s="2"/>
      <c r="VLX177" s="2"/>
      <c r="VLY177" s="2"/>
      <c r="VLZ177" s="2"/>
      <c r="VMA177" s="2"/>
      <c r="VMB177" s="2"/>
      <c r="VMC177" s="2"/>
      <c r="VMD177" s="2"/>
      <c r="VME177" s="2"/>
      <c r="VMF177" s="2"/>
      <c r="VMG177" s="2"/>
      <c r="VMH177" s="2"/>
      <c r="VMI177" s="2"/>
      <c r="VMJ177" s="2"/>
      <c r="VMK177" s="2"/>
      <c r="VML177" s="2"/>
      <c r="VMM177" s="2"/>
      <c r="VMN177" s="2"/>
      <c r="VMO177" s="2"/>
      <c r="VMP177" s="2"/>
      <c r="VMQ177" s="2"/>
      <c r="VMR177" s="2"/>
      <c r="VMS177" s="2"/>
      <c r="VMT177" s="2"/>
      <c r="VMU177" s="2"/>
      <c r="VMV177" s="2"/>
      <c r="VMW177" s="2"/>
      <c r="VMX177" s="2"/>
      <c r="VMY177" s="2"/>
      <c r="VMZ177" s="2"/>
      <c r="VNA177" s="2"/>
      <c r="VNB177" s="2"/>
      <c r="VNC177" s="2"/>
      <c r="VND177" s="2"/>
      <c r="VNE177" s="2"/>
      <c r="VNF177" s="2"/>
      <c r="VNG177" s="2"/>
      <c r="VNH177" s="2"/>
      <c r="VNI177" s="2"/>
      <c r="VNJ177" s="2"/>
      <c r="VNK177" s="2"/>
      <c r="VNL177" s="2"/>
      <c r="VNM177" s="2"/>
      <c r="VNN177" s="2"/>
      <c r="VNO177" s="2"/>
      <c r="VNP177" s="2"/>
      <c r="VNQ177" s="2"/>
      <c r="VNR177" s="2"/>
      <c r="VNS177" s="2"/>
      <c r="VNT177" s="2"/>
      <c r="VNU177" s="2"/>
      <c r="VNV177" s="2"/>
      <c r="VNW177" s="2"/>
      <c r="VNX177" s="2"/>
      <c r="VNY177" s="2"/>
      <c r="VNZ177" s="2"/>
      <c r="VOA177" s="2"/>
      <c r="VOB177" s="2"/>
      <c r="VOC177" s="2"/>
      <c r="VOD177" s="2"/>
      <c r="VOE177" s="2"/>
      <c r="VOF177" s="2"/>
      <c r="VOG177" s="2"/>
      <c r="VOH177" s="2"/>
      <c r="VOI177" s="2"/>
      <c r="VOJ177" s="2"/>
      <c r="VOK177" s="2"/>
      <c r="VOL177" s="2"/>
      <c r="VOM177" s="2"/>
      <c r="VON177" s="2"/>
      <c r="VOO177" s="2"/>
      <c r="VOP177" s="2"/>
      <c r="VOQ177" s="2"/>
      <c r="VOR177" s="2"/>
      <c r="VOS177" s="2"/>
      <c r="VOT177" s="2"/>
      <c r="VOU177" s="2"/>
      <c r="VOV177" s="2"/>
      <c r="VOW177" s="2"/>
      <c r="VOX177" s="2"/>
      <c r="VOY177" s="2"/>
      <c r="VOZ177" s="2"/>
      <c r="VPA177" s="2"/>
      <c r="VPB177" s="2"/>
      <c r="VPC177" s="2"/>
      <c r="VPD177" s="2"/>
      <c r="VPE177" s="2"/>
      <c r="VPF177" s="2"/>
      <c r="VPG177" s="2"/>
      <c r="VPH177" s="2"/>
      <c r="VPI177" s="2"/>
      <c r="VPJ177" s="2"/>
      <c r="VPK177" s="2"/>
      <c r="VPL177" s="2"/>
      <c r="VPM177" s="2"/>
      <c r="VPN177" s="2"/>
      <c r="VPO177" s="2"/>
      <c r="VPP177" s="2"/>
      <c r="VPQ177" s="2"/>
      <c r="VPR177" s="2"/>
      <c r="VPS177" s="2"/>
      <c r="VPT177" s="2"/>
      <c r="VPU177" s="2"/>
      <c r="VPV177" s="2"/>
      <c r="VPW177" s="2"/>
      <c r="VPX177" s="2"/>
      <c r="VPY177" s="2"/>
      <c r="VPZ177" s="2"/>
      <c r="VQA177" s="2"/>
      <c r="VQB177" s="2"/>
      <c r="VQC177" s="2"/>
      <c r="VQD177" s="2"/>
      <c r="VQE177" s="2"/>
      <c r="VQF177" s="2"/>
      <c r="VQG177" s="2"/>
      <c r="VQH177" s="2"/>
      <c r="VQI177" s="2"/>
      <c r="VQJ177" s="2"/>
      <c r="VQK177" s="2"/>
      <c r="VQL177" s="2"/>
      <c r="VQM177" s="2"/>
      <c r="VQN177" s="2"/>
      <c r="VQO177" s="2"/>
      <c r="VQP177" s="2"/>
      <c r="VQQ177" s="2"/>
      <c r="VQR177" s="2"/>
      <c r="VQS177" s="2"/>
      <c r="VQT177" s="2"/>
      <c r="VQU177" s="2"/>
      <c r="VQV177" s="2"/>
      <c r="VQW177" s="2"/>
      <c r="VQX177" s="2"/>
      <c r="VQY177" s="2"/>
      <c r="VQZ177" s="2"/>
      <c r="VRA177" s="2"/>
      <c r="VRB177" s="2"/>
      <c r="VRC177" s="2"/>
      <c r="VRD177" s="2"/>
      <c r="VRE177" s="2"/>
      <c r="VRF177" s="2"/>
      <c r="VRG177" s="2"/>
      <c r="VRH177" s="2"/>
      <c r="VRI177" s="2"/>
      <c r="VRJ177" s="2"/>
      <c r="VRK177" s="2"/>
      <c r="VRL177" s="2"/>
      <c r="VRM177" s="2"/>
      <c r="VRN177" s="2"/>
      <c r="VRO177" s="2"/>
      <c r="VRP177" s="2"/>
      <c r="VRQ177" s="2"/>
      <c r="VRR177" s="2"/>
      <c r="VRS177" s="2"/>
      <c r="VRT177" s="2"/>
      <c r="VRU177" s="2"/>
      <c r="VRV177" s="2"/>
      <c r="VRW177" s="2"/>
      <c r="VRX177" s="2"/>
      <c r="VRY177" s="2"/>
      <c r="VRZ177" s="2"/>
      <c r="VSA177" s="2"/>
      <c r="VSB177" s="2"/>
      <c r="VSC177" s="2"/>
      <c r="VSD177" s="2"/>
      <c r="VSE177" s="2"/>
      <c r="VSF177" s="2"/>
      <c r="VSG177" s="2"/>
      <c r="VSH177" s="2"/>
      <c r="VSI177" s="2"/>
      <c r="VSJ177" s="2"/>
      <c r="VSK177" s="2"/>
      <c r="VSL177" s="2"/>
      <c r="VSM177" s="2"/>
      <c r="VSN177" s="2"/>
      <c r="VSO177" s="2"/>
      <c r="VSP177" s="2"/>
      <c r="VSQ177" s="2"/>
      <c r="VSR177" s="2"/>
      <c r="VSS177" s="2"/>
      <c r="VST177" s="2"/>
      <c r="VSU177" s="2"/>
      <c r="VSV177" s="2"/>
      <c r="VSW177" s="2"/>
      <c r="VSX177" s="2"/>
      <c r="VSY177" s="2"/>
      <c r="VSZ177" s="2"/>
      <c r="VTA177" s="2"/>
      <c r="VTB177" s="2"/>
      <c r="VTC177" s="2"/>
      <c r="VTD177" s="2"/>
      <c r="VTE177" s="2"/>
      <c r="VTF177" s="2"/>
      <c r="VTG177" s="2"/>
      <c r="VTH177" s="2"/>
      <c r="VTI177" s="2"/>
      <c r="VTJ177" s="2"/>
      <c r="VTK177" s="2"/>
      <c r="VTL177" s="2"/>
      <c r="VTM177" s="2"/>
      <c r="VTN177" s="2"/>
      <c r="VTO177" s="2"/>
      <c r="VTP177" s="2"/>
      <c r="VTQ177" s="2"/>
      <c r="VTR177" s="2"/>
      <c r="VTS177" s="2"/>
      <c r="VTT177" s="2"/>
      <c r="VTU177" s="2"/>
      <c r="VTV177" s="2"/>
      <c r="VTW177" s="2"/>
      <c r="VTX177" s="2"/>
      <c r="VTY177" s="2"/>
      <c r="VTZ177" s="2"/>
      <c r="VUA177" s="2"/>
      <c r="VUB177" s="2"/>
      <c r="VUC177" s="2"/>
      <c r="VUD177" s="2"/>
      <c r="VUE177" s="2"/>
      <c r="VUF177" s="2"/>
      <c r="VUG177" s="2"/>
      <c r="VUH177" s="2"/>
      <c r="VUI177" s="2"/>
      <c r="VUJ177" s="2"/>
      <c r="VUK177" s="2"/>
      <c r="VUL177" s="2"/>
      <c r="VUM177" s="2"/>
      <c r="VUN177" s="2"/>
      <c r="VUO177" s="2"/>
      <c r="VUP177" s="2"/>
      <c r="VUQ177" s="2"/>
      <c r="VUR177" s="2"/>
      <c r="VUS177" s="2"/>
      <c r="VUT177" s="2"/>
      <c r="VUU177" s="2"/>
      <c r="VUV177" s="2"/>
      <c r="VUW177" s="2"/>
      <c r="VUX177" s="2"/>
      <c r="VUY177" s="2"/>
      <c r="VUZ177" s="2"/>
      <c r="VVA177" s="2"/>
      <c r="VVB177" s="2"/>
      <c r="VVC177" s="2"/>
      <c r="VVD177" s="2"/>
      <c r="VVE177" s="2"/>
      <c r="VVF177" s="2"/>
      <c r="VVG177" s="2"/>
      <c r="VVH177" s="2"/>
      <c r="VVI177" s="2"/>
      <c r="VVJ177" s="2"/>
      <c r="VVK177" s="2"/>
      <c r="VVL177" s="2"/>
      <c r="VVM177" s="2"/>
      <c r="VVN177" s="2"/>
      <c r="VVO177" s="2"/>
      <c r="VVP177" s="2"/>
      <c r="VVQ177" s="2"/>
      <c r="VVR177" s="2"/>
      <c r="VVS177" s="2"/>
      <c r="VVT177" s="2"/>
      <c r="VVU177" s="2"/>
      <c r="VVV177" s="2"/>
      <c r="VVW177" s="2"/>
      <c r="VVX177" s="2"/>
      <c r="VVY177" s="2"/>
      <c r="VVZ177" s="2"/>
      <c r="VWA177" s="2"/>
      <c r="VWB177" s="2"/>
      <c r="VWC177" s="2"/>
      <c r="VWD177" s="2"/>
      <c r="VWE177" s="2"/>
      <c r="VWF177" s="2"/>
      <c r="VWG177" s="2"/>
      <c r="VWH177" s="2"/>
      <c r="VWI177" s="2"/>
      <c r="VWJ177" s="2"/>
      <c r="VWK177" s="2"/>
      <c r="VWL177" s="2"/>
      <c r="VWM177" s="2"/>
      <c r="VWN177" s="2"/>
      <c r="VWO177" s="2"/>
      <c r="VWP177" s="2"/>
      <c r="VWQ177" s="2"/>
      <c r="VWR177" s="2"/>
      <c r="VWS177" s="2"/>
      <c r="VWT177" s="2"/>
      <c r="VWU177" s="2"/>
      <c r="VWV177" s="2"/>
      <c r="VWW177" s="2"/>
      <c r="VWX177" s="2"/>
      <c r="VWY177" s="2"/>
      <c r="VWZ177" s="2"/>
      <c r="VXA177" s="2"/>
      <c r="VXB177" s="2"/>
      <c r="VXC177" s="2"/>
      <c r="VXD177" s="2"/>
      <c r="VXE177" s="2"/>
      <c r="VXF177" s="2"/>
      <c r="VXG177" s="2"/>
      <c r="VXH177" s="2"/>
      <c r="VXI177" s="2"/>
      <c r="VXJ177" s="2"/>
      <c r="VXK177" s="2"/>
      <c r="VXL177" s="2"/>
      <c r="VXM177" s="2"/>
      <c r="VXN177" s="2"/>
      <c r="VXO177" s="2"/>
      <c r="VXP177" s="2"/>
      <c r="VXQ177" s="2"/>
      <c r="VXR177" s="2"/>
      <c r="VXS177" s="2"/>
      <c r="VXT177" s="2"/>
      <c r="VXU177" s="2"/>
      <c r="VXV177" s="2"/>
      <c r="VXW177" s="2"/>
      <c r="VXX177" s="2"/>
      <c r="VXY177" s="2"/>
      <c r="VXZ177" s="2"/>
      <c r="VYA177" s="2"/>
      <c r="VYB177" s="2"/>
      <c r="VYC177" s="2"/>
      <c r="VYD177" s="2"/>
      <c r="VYE177" s="2"/>
      <c r="VYF177" s="2"/>
      <c r="VYG177" s="2"/>
      <c r="VYH177" s="2"/>
      <c r="VYI177" s="2"/>
      <c r="VYJ177" s="2"/>
      <c r="VYK177" s="2"/>
      <c r="VYL177" s="2"/>
      <c r="VYM177" s="2"/>
      <c r="VYN177" s="2"/>
      <c r="VYO177" s="2"/>
      <c r="VYP177" s="2"/>
      <c r="VYQ177" s="2"/>
      <c r="VYR177" s="2"/>
      <c r="VYS177" s="2"/>
      <c r="VYT177" s="2"/>
      <c r="VYU177" s="2"/>
      <c r="VYV177" s="2"/>
      <c r="VYW177" s="2"/>
      <c r="VYX177" s="2"/>
      <c r="VYY177" s="2"/>
      <c r="VYZ177" s="2"/>
      <c r="VZA177" s="2"/>
      <c r="VZB177" s="2"/>
      <c r="VZC177" s="2"/>
      <c r="VZD177" s="2"/>
      <c r="VZE177" s="2"/>
      <c r="VZF177" s="2"/>
      <c r="VZG177" s="2"/>
      <c r="VZH177" s="2"/>
      <c r="VZI177" s="2"/>
      <c r="VZJ177" s="2"/>
      <c r="VZK177" s="2"/>
      <c r="VZL177" s="2"/>
      <c r="VZM177" s="2"/>
      <c r="VZN177" s="2"/>
      <c r="VZO177" s="2"/>
      <c r="VZP177" s="2"/>
      <c r="VZQ177" s="2"/>
      <c r="VZR177" s="2"/>
      <c r="VZS177" s="2"/>
      <c r="VZT177" s="2"/>
      <c r="VZU177" s="2"/>
      <c r="VZV177" s="2"/>
      <c r="VZW177" s="2"/>
      <c r="VZX177" s="2"/>
      <c r="VZY177" s="2"/>
      <c r="VZZ177" s="2"/>
      <c r="WAA177" s="2"/>
      <c r="WAB177" s="2"/>
      <c r="WAC177" s="2"/>
      <c r="WAD177" s="2"/>
      <c r="WAE177" s="2"/>
      <c r="WAF177" s="2"/>
      <c r="WAG177" s="2"/>
      <c r="WAH177" s="2"/>
      <c r="WAI177" s="2"/>
      <c r="WAJ177" s="2"/>
      <c r="WAK177" s="2"/>
      <c r="WAL177" s="2"/>
      <c r="WAM177" s="2"/>
      <c r="WAN177" s="2"/>
      <c r="WAO177" s="2"/>
      <c r="WAP177" s="2"/>
      <c r="WAQ177" s="2"/>
      <c r="WAR177" s="2"/>
      <c r="WAS177" s="2"/>
      <c r="WAT177" s="2"/>
      <c r="WAU177" s="2"/>
      <c r="WAV177" s="2"/>
      <c r="WAW177" s="2"/>
      <c r="WAX177" s="2"/>
      <c r="WAY177" s="2"/>
      <c r="WAZ177" s="2"/>
      <c r="WBA177" s="2"/>
      <c r="WBB177" s="2"/>
      <c r="WBC177" s="2"/>
      <c r="WBD177" s="2"/>
      <c r="WBE177" s="2"/>
      <c r="WBF177" s="2"/>
      <c r="WBG177" s="2"/>
      <c r="WBH177" s="2"/>
      <c r="WBI177" s="2"/>
      <c r="WBJ177" s="2"/>
      <c r="WBK177" s="2"/>
      <c r="WBL177" s="2"/>
      <c r="WBM177" s="2"/>
      <c r="WBN177" s="2"/>
      <c r="WBO177" s="2"/>
      <c r="WBP177" s="2"/>
      <c r="WBQ177" s="2"/>
      <c r="WBR177" s="2"/>
      <c r="WBS177" s="2"/>
      <c r="WBT177" s="2"/>
      <c r="WBU177" s="2"/>
      <c r="WBV177" s="2"/>
      <c r="WBW177" s="2"/>
      <c r="WBX177" s="2"/>
      <c r="WBY177" s="2"/>
      <c r="WBZ177" s="2"/>
      <c r="WCA177" s="2"/>
      <c r="WCB177" s="2"/>
      <c r="WCC177" s="2"/>
      <c r="WCD177" s="2"/>
      <c r="WCE177" s="2"/>
      <c r="WCF177" s="2"/>
      <c r="WCG177" s="2"/>
      <c r="WCH177" s="2"/>
      <c r="WCI177" s="2"/>
      <c r="WCJ177" s="2"/>
      <c r="WCK177" s="2"/>
      <c r="WCL177" s="2"/>
      <c r="WCM177" s="2"/>
      <c r="WCN177" s="2"/>
      <c r="WCO177" s="2"/>
      <c r="WCP177" s="2"/>
      <c r="WCQ177" s="2"/>
      <c r="WCR177" s="2"/>
      <c r="WCS177" s="2"/>
      <c r="WCT177" s="2"/>
      <c r="WCU177" s="2"/>
      <c r="WCV177" s="2"/>
      <c r="WCW177" s="2"/>
      <c r="WCX177" s="2"/>
      <c r="WCY177" s="2"/>
      <c r="WCZ177" s="2"/>
      <c r="WDA177" s="2"/>
      <c r="WDB177" s="2"/>
      <c r="WDC177" s="2"/>
      <c r="WDD177" s="2"/>
      <c r="WDE177" s="2"/>
      <c r="WDF177" s="2"/>
      <c r="WDG177" s="2"/>
      <c r="WDH177" s="2"/>
      <c r="WDI177" s="2"/>
      <c r="WDJ177" s="2"/>
      <c r="WDK177" s="2"/>
      <c r="WDL177" s="2"/>
      <c r="WDM177" s="2"/>
      <c r="WDN177" s="2"/>
      <c r="WDO177" s="2"/>
      <c r="WDP177" s="2"/>
      <c r="WDQ177" s="2"/>
      <c r="WDR177" s="2"/>
      <c r="WDS177" s="2"/>
      <c r="WDT177" s="2"/>
      <c r="WDU177" s="2"/>
      <c r="WDV177" s="2"/>
      <c r="WDW177" s="2"/>
      <c r="WDX177" s="2"/>
      <c r="WDY177" s="2"/>
      <c r="WDZ177" s="2"/>
      <c r="WEA177" s="2"/>
      <c r="WEB177" s="2"/>
      <c r="WEC177" s="2"/>
      <c r="WED177" s="2"/>
      <c r="WEE177" s="2"/>
      <c r="WEF177" s="2"/>
      <c r="WEG177" s="2"/>
      <c r="WEH177" s="2"/>
      <c r="WEI177" s="2"/>
      <c r="WEJ177" s="2"/>
      <c r="WEK177" s="2"/>
      <c r="WEL177" s="2"/>
      <c r="WEM177" s="2"/>
      <c r="WEN177" s="2"/>
      <c r="WEO177" s="2"/>
      <c r="WEP177" s="2"/>
      <c r="WEQ177" s="2"/>
      <c r="WER177" s="2"/>
      <c r="WES177" s="2"/>
      <c r="WET177" s="2"/>
      <c r="WEU177" s="2"/>
      <c r="WEV177" s="2"/>
      <c r="WEW177" s="2"/>
      <c r="WEX177" s="2"/>
      <c r="WEY177" s="2"/>
      <c r="WEZ177" s="2"/>
      <c r="WFA177" s="2"/>
      <c r="WFB177" s="2"/>
      <c r="WFC177" s="2"/>
      <c r="WFD177" s="2"/>
      <c r="WFE177" s="2"/>
      <c r="WFF177" s="2"/>
      <c r="WFG177" s="2"/>
      <c r="WFH177" s="2"/>
      <c r="WFI177" s="2"/>
      <c r="WFJ177" s="2"/>
      <c r="WFK177" s="2"/>
      <c r="WFL177" s="2"/>
      <c r="WFM177" s="2"/>
      <c r="WFN177" s="2"/>
      <c r="WFO177" s="2"/>
      <c r="WFP177" s="2"/>
      <c r="WFQ177" s="2"/>
      <c r="WFR177" s="2"/>
      <c r="WFS177" s="2"/>
      <c r="WFT177" s="2"/>
      <c r="WFU177" s="2"/>
      <c r="WFV177" s="2"/>
      <c r="WFW177" s="2"/>
      <c r="WFX177" s="2"/>
      <c r="WFY177" s="2"/>
      <c r="WFZ177" s="2"/>
      <c r="WGA177" s="2"/>
      <c r="WGB177" s="2"/>
      <c r="WGC177" s="2"/>
      <c r="WGD177" s="2"/>
      <c r="WGE177" s="2"/>
      <c r="WGF177" s="2"/>
      <c r="WGG177" s="2"/>
      <c r="WGH177" s="2"/>
      <c r="WGI177" s="2"/>
      <c r="WGJ177" s="2"/>
      <c r="WGK177" s="2"/>
      <c r="WGL177" s="2"/>
      <c r="WGM177" s="2"/>
      <c r="WGN177" s="2"/>
      <c r="WGO177" s="2"/>
      <c r="WGP177" s="2"/>
      <c r="WGQ177" s="2"/>
      <c r="WGR177" s="2"/>
      <c r="WGS177" s="2"/>
      <c r="WGT177" s="2"/>
      <c r="WGU177" s="2"/>
      <c r="WGV177" s="2"/>
      <c r="WGW177" s="2"/>
      <c r="WGX177" s="2"/>
      <c r="WGY177" s="2"/>
      <c r="WGZ177" s="2"/>
      <c r="WHA177" s="2"/>
      <c r="WHB177" s="2"/>
      <c r="WHC177" s="2"/>
      <c r="WHD177" s="2"/>
      <c r="WHE177" s="2"/>
      <c r="WHF177" s="2"/>
      <c r="WHG177" s="2"/>
      <c r="WHH177" s="2"/>
      <c r="WHI177" s="2"/>
      <c r="WHJ177" s="2"/>
      <c r="WHK177" s="2"/>
      <c r="WHL177" s="2"/>
      <c r="WHM177" s="2"/>
      <c r="WHN177" s="2"/>
      <c r="WHO177" s="2"/>
      <c r="WHP177" s="2"/>
      <c r="WHQ177" s="2"/>
      <c r="WHR177" s="2"/>
      <c r="WHS177" s="2"/>
      <c r="WHT177" s="2"/>
      <c r="WHU177" s="2"/>
      <c r="WHV177" s="2"/>
      <c r="WHW177" s="2"/>
      <c r="WHX177" s="2"/>
      <c r="WHY177" s="2"/>
      <c r="WHZ177" s="2"/>
      <c r="WIA177" s="2"/>
      <c r="WIB177" s="2"/>
      <c r="WIC177" s="2"/>
      <c r="WID177" s="2"/>
      <c r="WIE177" s="2"/>
      <c r="WIF177" s="2"/>
      <c r="WIG177" s="2"/>
      <c r="WIH177" s="2"/>
      <c r="WII177" s="2"/>
      <c r="WIJ177" s="2"/>
      <c r="WIK177" s="2"/>
      <c r="WIL177" s="2"/>
      <c r="WIM177" s="2"/>
      <c r="WIN177" s="2"/>
      <c r="WIO177" s="2"/>
      <c r="WIP177" s="2"/>
      <c r="WIQ177" s="2"/>
      <c r="WIR177" s="2"/>
      <c r="WIS177" s="2"/>
      <c r="WIT177" s="2"/>
      <c r="WIU177" s="2"/>
      <c r="WIV177" s="2"/>
      <c r="WIW177" s="2"/>
      <c r="WIX177" s="2"/>
      <c r="WIY177" s="2"/>
      <c r="WIZ177" s="2"/>
      <c r="WJA177" s="2"/>
      <c r="WJB177" s="2"/>
      <c r="WJC177" s="2"/>
      <c r="WJD177" s="2"/>
      <c r="WJE177" s="2"/>
      <c r="WJF177" s="2"/>
      <c r="WJG177" s="2"/>
      <c r="WJH177" s="2"/>
      <c r="WJI177" s="2"/>
      <c r="WJJ177" s="2"/>
      <c r="WJK177" s="2"/>
      <c r="WJL177" s="2"/>
      <c r="WJM177" s="2"/>
      <c r="WJN177" s="2"/>
      <c r="WJO177" s="2"/>
      <c r="WJP177" s="2"/>
      <c r="WJQ177" s="2"/>
      <c r="WJR177" s="2"/>
      <c r="WJS177" s="2"/>
      <c r="WJT177" s="2"/>
      <c r="WJU177" s="2"/>
      <c r="WJV177" s="2"/>
      <c r="WJW177" s="2"/>
      <c r="WJX177" s="2"/>
      <c r="WJY177" s="2"/>
      <c r="WJZ177" s="2"/>
      <c r="WKA177" s="2"/>
      <c r="WKB177" s="2"/>
      <c r="WKC177" s="2"/>
      <c r="WKD177" s="2"/>
      <c r="WKE177" s="2"/>
      <c r="WKF177" s="2"/>
      <c r="WKG177" s="2"/>
      <c r="WKH177" s="2"/>
      <c r="WKI177" s="2"/>
      <c r="WKJ177" s="2"/>
      <c r="WKK177" s="2"/>
      <c r="WKL177" s="2"/>
      <c r="WKM177" s="2"/>
      <c r="WKN177" s="2"/>
      <c r="WKO177" s="2"/>
      <c r="WKP177" s="2"/>
      <c r="WKQ177" s="2"/>
      <c r="WKR177" s="2"/>
      <c r="WKS177" s="2"/>
      <c r="WKT177" s="2"/>
      <c r="WKU177" s="2"/>
      <c r="WKV177" s="2"/>
      <c r="WKW177" s="2"/>
      <c r="WKX177" s="2"/>
      <c r="WKY177" s="2"/>
      <c r="WKZ177" s="2"/>
      <c r="WLA177" s="2"/>
      <c r="WLB177" s="2"/>
      <c r="WLC177" s="2"/>
      <c r="WLD177" s="2"/>
      <c r="WLE177" s="2"/>
      <c r="WLF177" s="2"/>
      <c r="WLG177" s="2"/>
      <c r="WLH177" s="2"/>
      <c r="WLI177" s="2"/>
      <c r="WLJ177" s="2"/>
      <c r="WLK177" s="2"/>
      <c r="WLL177" s="2"/>
      <c r="WLM177" s="2"/>
      <c r="WLN177" s="2"/>
      <c r="WLO177" s="2"/>
      <c r="WLP177" s="2"/>
      <c r="WLQ177" s="2"/>
      <c r="WLR177" s="2"/>
      <c r="WLS177" s="2"/>
      <c r="WLT177" s="2"/>
      <c r="WLU177" s="2"/>
      <c r="WLV177" s="2"/>
      <c r="WLW177" s="2"/>
      <c r="WLX177" s="2"/>
      <c r="WLY177" s="2"/>
      <c r="WLZ177" s="2"/>
      <c r="WMA177" s="2"/>
      <c r="WMB177" s="2"/>
      <c r="WMC177" s="2"/>
      <c r="WMD177" s="2"/>
      <c r="WME177" s="2"/>
      <c r="WMF177" s="2"/>
      <c r="WMG177" s="2"/>
      <c r="WMH177" s="2"/>
      <c r="WMI177" s="2"/>
      <c r="WMJ177" s="2"/>
      <c r="WMK177" s="2"/>
      <c r="WML177" s="2"/>
      <c r="WMM177" s="2"/>
      <c r="WMN177" s="2"/>
      <c r="WMO177" s="2"/>
      <c r="WMP177" s="2"/>
      <c r="WMQ177" s="2"/>
      <c r="WMR177" s="2"/>
      <c r="WMS177" s="2"/>
      <c r="WMT177" s="2"/>
      <c r="WMU177" s="2"/>
      <c r="WMV177" s="2"/>
      <c r="WMW177" s="2"/>
      <c r="WMX177" s="2"/>
      <c r="WMY177" s="2"/>
      <c r="WMZ177" s="2"/>
      <c r="WNA177" s="2"/>
      <c r="WNB177" s="2"/>
      <c r="WNC177" s="2"/>
      <c r="WND177" s="2"/>
      <c r="WNE177" s="2"/>
      <c r="WNF177" s="2"/>
      <c r="WNG177" s="2"/>
      <c r="WNH177" s="2"/>
      <c r="WNI177" s="2"/>
      <c r="WNJ177" s="2"/>
      <c r="WNK177" s="2"/>
      <c r="WNL177" s="2"/>
      <c r="WNM177" s="2"/>
      <c r="WNN177" s="2"/>
      <c r="WNO177" s="2"/>
      <c r="WNP177" s="2"/>
      <c r="WNQ177" s="2"/>
      <c r="WNR177" s="2"/>
      <c r="WNS177" s="2"/>
      <c r="WNT177" s="2"/>
      <c r="WNU177" s="2"/>
      <c r="WNV177" s="2"/>
      <c r="WNW177" s="2"/>
      <c r="WNX177" s="2"/>
      <c r="WNY177" s="2"/>
      <c r="WNZ177" s="2"/>
      <c r="WOA177" s="2"/>
      <c r="WOB177" s="2"/>
      <c r="WOC177" s="2"/>
      <c r="WOD177" s="2"/>
      <c r="WOE177" s="2"/>
      <c r="WOF177" s="2"/>
      <c r="WOG177" s="2"/>
      <c r="WOH177" s="2"/>
      <c r="WOI177" s="2"/>
      <c r="WOJ177" s="2"/>
      <c r="WOK177" s="2"/>
      <c r="WOL177" s="2"/>
      <c r="WOM177" s="2"/>
      <c r="WON177" s="2"/>
      <c r="WOO177" s="2"/>
      <c r="WOP177" s="2"/>
      <c r="WOQ177" s="2"/>
      <c r="WOR177" s="2"/>
      <c r="WOS177" s="2"/>
      <c r="WOT177" s="2"/>
      <c r="WOU177" s="2"/>
      <c r="WOV177" s="2"/>
      <c r="WOW177" s="2"/>
      <c r="WOX177" s="2"/>
      <c r="WOY177" s="2"/>
      <c r="WOZ177" s="2"/>
      <c r="WPA177" s="2"/>
      <c r="WPB177" s="2"/>
      <c r="WPC177" s="2"/>
      <c r="WPD177" s="2"/>
      <c r="WPE177" s="2"/>
      <c r="WPF177" s="2"/>
      <c r="WPG177" s="2"/>
      <c r="WPH177" s="2"/>
      <c r="WPI177" s="2"/>
      <c r="WPJ177" s="2"/>
      <c r="WPK177" s="2"/>
      <c r="WPL177" s="2"/>
      <c r="WPM177" s="2"/>
      <c r="WPN177" s="2"/>
      <c r="WPO177" s="2"/>
      <c r="WPP177" s="2"/>
      <c r="WPQ177" s="2"/>
      <c r="WPR177" s="2"/>
      <c r="WPS177" s="2"/>
      <c r="WPT177" s="2"/>
      <c r="WPU177" s="2"/>
      <c r="WPV177" s="2"/>
      <c r="WPW177" s="2"/>
      <c r="WPX177" s="2"/>
      <c r="WPY177" s="2"/>
      <c r="WPZ177" s="2"/>
      <c r="WQA177" s="2"/>
      <c r="WQB177" s="2"/>
      <c r="WQC177" s="2"/>
      <c r="WQD177" s="2"/>
      <c r="WQE177" s="2"/>
      <c r="WQF177" s="2"/>
      <c r="WQG177" s="2"/>
      <c r="WQH177" s="2"/>
      <c r="WQI177" s="2"/>
      <c r="WQJ177" s="2"/>
      <c r="WQK177" s="2"/>
      <c r="WQL177" s="2"/>
      <c r="WQM177" s="2"/>
      <c r="WQN177" s="2"/>
      <c r="WQO177" s="2"/>
      <c r="WQP177" s="2"/>
      <c r="WQQ177" s="2"/>
      <c r="WQR177" s="2"/>
      <c r="WQS177" s="2"/>
      <c r="WQT177" s="2"/>
      <c r="WQU177" s="2"/>
      <c r="WQV177" s="2"/>
      <c r="WQW177" s="2"/>
      <c r="WQX177" s="2"/>
      <c r="WQY177" s="2"/>
      <c r="WQZ177" s="2"/>
      <c r="WRA177" s="2"/>
      <c r="WRB177" s="2"/>
      <c r="WRC177" s="2"/>
      <c r="WRD177" s="2"/>
      <c r="WRE177" s="2"/>
      <c r="WRF177" s="2"/>
      <c r="WRG177" s="2"/>
      <c r="WRH177" s="2"/>
      <c r="WRI177" s="2"/>
      <c r="WRJ177" s="2"/>
      <c r="WRK177" s="2"/>
      <c r="WRL177" s="2"/>
      <c r="WRM177" s="2"/>
      <c r="WRN177" s="2"/>
      <c r="WRO177" s="2"/>
      <c r="WRP177" s="2"/>
      <c r="WRQ177" s="2"/>
      <c r="WRR177" s="2"/>
      <c r="WRS177" s="2"/>
      <c r="WRT177" s="2"/>
      <c r="WRU177" s="2"/>
      <c r="WRV177" s="2"/>
      <c r="WRW177" s="2"/>
      <c r="WRX177" s="2"/>
      <c r="WRY177" s="2"/>
      <c r="WRZ177" s="2"/>
      <c r="WSA177" s="2"/>
      <c r="WSB177" s="2"/>
      <c r="WSC177" s="2"/>
      <c r="WSD177" s="2"/>
      <c r="WSE177" s="2"/>
      <c r="WSF177" s="2"/>
      <c r="WSG177" s="2"/>
      <c r="WSH177" s="2"/>
      <c r="WSI177" s="2"/>
      <c r="WSJ177" s="2"/>
      <c r="WSK177" s="2"/>
      <c r="WSL177" s="2"/>
      <c r="WSM177" s="2"/>
      <c r="WSN177" s="2"/>
      <c r="WSO177" s="2"/>
      <c r="WSP177" s="2"/>
      <c r="WSQ177" s="2"/>
      <c r="WSR177" s="2"/>
      <c r="WSS177" s="2"/>
      <c r="WST177" s="2"/>
      <c r="WSU177" s="2"/>
      <c r="WSV177" s="2"/>
      <c r="WSW177" s="2"/>
      <c r="WSX177" s="2"/>
      <c r="WSY177" s="2"/>
      <c r="WSZ177" s="2"/>
      <c r="WTA177" s="2"/>
      <c r="WTB177" s="2"/>
      <c r="WTC177" s="2"/>
      <c r="WTD177" s="2"/>
      <c r="WTE177" s="2"/>
      <c r="WTF177" s="2"/>
      <c r="WTG177" s="2"/>
      <c r="WTH177" s="2"/>
      <c r="WTI177" s="2"/>
      <c r="WTJ177" s="2"/>
      <c r="WTK177" s="2"/>
      <c r="WTL177" s="2"/>
      <c r="WTM177" s="2"/>
      <c r="WTN177" s="2"/>
      <c r="WTO177" s="2"/>
      <c r="WTP177" s="2"/>
      <c r="WTQ177" s="2"/>
      <c r="WTR177" s="2"/>
      <c r="WTS177" s="2"/>
      <c r="WTT177" s="2"/>
      <c r="WTU177" s="2"/>
      <c r="WTV177" s="2"/>
      <c r="WTW177" s="2"/>
      <c r="WTX177" s="2"/>
      <c r="WTY177" s="2"/>
      <c r="WTZ177" s="2"/>
      <c r="WUA177" s="2"/>
      <c r="WUB177" s="2"/>
      <c r="WUC177" s="2"/>
      <c r="WUD177" s="2"/>
      <c r="WUE177" s="2"/>
      <c r="WUF177" s="2"/>
      <c r="WUG177" s="2"/>
      <c r="WUH177" s="2"/>
      <c r="WUI177" s="2"/>
      <c r="WUJ177" s="2"/>
      <c r="WUK177" s="2"/>
      <c r="WUL177" s="2"/>
      <c r="WUM177" s="2"/>
      <c r="WUN177" s="2"/>
      <c r="WUO177" s="2"/>
      <c r="WUP177" s="2"/>
      <c r="WUQ177" s="2"/>
      <c r="WUR177" s="2"/>
      <c r="WUS177" s="2"/>
      <c r="WUT177" s="2"/>
      <c r="WUU177" s="2"/>
      <c r="WUV177" s="2"/>
      <c r="WUW177" s="2"/>
      <c r="WUX177" s="2"/>
      <c r="WUY177" s="2"/>
      <c r="WUZ177" s="2"/>
      <c r="WVA177" s="2"/>
      <c r="WVB177" s="2"/>
      <c r="WVC177" s="2"/>
      <c r="WVD177" s="2"/>
      <c r="WVE177" s="2"/>
      <c r="WVF177" s="2"/>
      <c r="WVG177" s="2"/>
      <c r="WVH177" s="2"/>
      <c r="WVI177" s="2"/>
      <c r="WVJ177" s="2"/>
      <c r="WVK177" s="2"/>
      <c r="WVL177" s="2"/>
      <c r="WVM177" s="2"/>
      <c r="WVN177" s="2"/>
      <c r="WVO177" s="2"/>
      <c r="WVP177" s="2"/>
      <c r="WVQ177" s="2"/>
      <c r="WVR177" s="2"/>
      <c r="WVS177" s="2"/>
      <c r="WVT177" s="2"/>
      <c r="WVU177" s="2"/>
      <c r="WVV177" s="2"/>
      <c r="WVW177" s="2"/>
      <c r="WVX177" s="2"/>
      <c r="WVY177" s="2"/>
      <c r="WVZ177" s="2"/>
      <c r="WWA177" s="2"/>
      <c r="WWB177" s="2"/>
      <c r="WWC177" s="2"/>
      <c r="WWD177" s="2"/>
      <c r="WWE177" s="2"/>
      <c r="WWF177" s="2"/>
      <c r="WWG177" s="2"/>
      <c r="WWH177" s="2"/>
      <c r="WWI177" s="2"/>
      <c r="WWJ177" s="2"/>
      <c r="WWK177" s="2"/>
      <c r="WWL177" s="2"/>
      <c r="WWM177" s="2"/>
      <c r="WWN177" s="2"/>
      <c r="WWO177" s="2"/>
      <c r="WWP177" s="2"/>
      <c r="WWQ177" s="2"/>
      <c r="WWR177" s="2"/>
      <c r="WWS177" s="2"/>
      <c r="WWT177" s="2"/>
      <c r="WWU177" s="2"/>
      <c r="WWV177" s="2"/>
      <c r="WWW177" s="2"/>
      <c r="WWX177" s="2"/>
      <c r="WWY177" s="2"/>
      <c r="WWZ177" s="2"/>
      <c r="WXA177" s="2"/>
      <c r="WXB177" s="2"/>
      <c r="WXC177" s="2"/>
      <c r="WXD177" s="2"/>
      <c r="WXE177" s="2"/>
      <c r="WXF177" s="2"/>
      <c r="WXG177" s="2"/>
      <c r="WXH177" s="2"/>
      <c r="WXI177" s="2"/>
      <c r="WXJ177" s="2"/>
      <c r="WXK177" s="2"/>
      <c r="WXL177" s="2"/>
      <c r="WXM177" s="2"/>
      <c r="WXN177" s="2"/>
      <c r="WXO177" s="2"/>
      <c r="WXP177" s="2"/>
      <c r="WXQ177" s="2"/>
      <c r="WXR177" s="2"/>
      <c r="WXS177" s="2"/>
      <c r="WXT177" s="2"/>
      <c r="WXU177" s="2"/>
      <c r="WXV177" s="2"/>
      <c r="WXW177" s="2"/>
      <c r="WXX177" s="2"/>
      <c r="WXY177" s="2"/>
      <c r="WXZ177" s="2"/>
      <c r="WYA177" s="2"/>
      <c r="WYB177" s="2"/>
      <c r="WYC177" s="2"/>
      <c r="WYD177" s="2"/>
      <c r="WYE177" s="2"/>
      <c r="WYF177" s="2"/>
      <c r="WYG177" s="2"/>
      <c r="WYH177" s="2"/>
      <c r="WYI177" s="2"/>
      <c r="WYJ177" s="2"/>
      <c r="WYK177" s="2"/>
      <c r="WYL177" s="2"/>
      <c r="WYM177" s="2"/>
      <c r="WYN177" s="2"/>
      <c r="WYO177" s="2"/>
      <c r="WYP177" s="2"/>
      <c r="WYQ177" s="2"/>
      <c r="WYR177" s="2"/>
      <c r="WYS177" s="2"/>
      <c r="WYT177" s="2"/>
      <c r="WYU177" s="2"/>
      <c r="WYV177" s="2"/>
      <c r="WYW177" s="2"/>
      <c r="WYX177" s="2"/>
      <c r="WYY177" s="2"/>
      <c r="WYZ177" s="2"/>
      <c r="WZA177" s="2"/>
      <c r="WZB177" s="2"/>
      <c r="WZC177" s="2"/>
      <c r="WZD177" s="2"/>
      <c r="WZE177" s="2"/>
      <c r="WZF177" s="2"/>
      <c r="WZG177" s="2"/>
      <c r="WZH177" s="2"/>
      <c r="WZI177" s="2"/>
      <c r="WZJ177" s="2"/>
      <c r="WZK177" s="2"/>
      <c r="WZL177" s="2"/>
      <c r="WZM177" s="2"/>
      <c r="WZN177" s="2"/>
      <c r="WZO177" s="2"/>
      <c r="WZP177" s="2"/>
      <c r="WZQ177" s="2"/>
      <c r="WZR177" s="2"/>
      <c r="WZS177" s="2"/>
      <c r="WZT177" s="2"/>
      <c r="WZU177" s="2"/>
      <c r="WZV177" s="2"/>
      <c r="WZW177" s="2"/>
      <c r="WZX177" s="2"/>
      <c r="WZY177" s="2"/>
      <c r="WZZ177" s="2"/>
      <c r="XAA177" s="2"/>
      <c r="XAB177" s="2"/>
      <c r="XAC177" s="2"/>
      <c r="XAD177" s="2"/>
      <c r="XAE177" s="2"/>
      <c r="XAF177" s="2"/>
      <c r="XAG177" s="2"/>
      <c r="XAH177" s="2"/>
      <c r="XAI177" s="2"/>
      <c r="XAJ177" s="2"/>
      <c r="XAK177" s="2"/>
      <c r="XAL177" s="2"/>
      <c r="XAM177" s="2"/>
      <c r="XAN177" s="2"/>
      <c r="XAO177" s="2"/>
      <c r="XAP177" s="2"/>
      <c r="XAQ177" s="2"/>
      <c r="XAR177" s="2"/>
      <c r="XAS177" s="2"/>
      <c r="XAT177" s="2"/>
      <c r="XAU177" s="2"/>
      <c r="XAV177" s="2"/>
      <c r="XAW177" s="2"/>
      <c r="XAX177" s="2"/>
      <c r="XAY177" s="2"/>
      <c r="XAZ177" s="2"/>
      <c r="XBA177" s="2"/>
      <c r="XBB177" s="2"/>
      <c r="XBC177" s="2"/>
      <c r="XBD177" s="2"/>
      <c r="XBE177" s="2"/>
      <c r="XBF177" s="2"/>
      <c r="XBG177" s="2"/>
      <c r="XBH177" s="2"/>
      <c r="XBI177" s="2"/>
      <c r="XBJ177" s="2"/>
      <c r="XBK177" s="2"/>
      <c r="XBL177" s="2"/>
      <c r="XBM177" s="2"/>
      <c r="XBN177" s="2"/>
      <c r="XBO177" s="2"/>
      <c r="XBP177" s="2"/>
      <c r="XBQ177" s="2"/>
      <c r="XBR177" s="2"/>
      <c r="XBS177" s="2"/>
      <c r="XBT177" s="2"/>
      <c r="XBU177" s="2"/>
      <c r="XBV177" s="2"/>
      <c r="XBW177" s="2"/>
      <c r="XBX177" s="2"/>
      <c r="XBY177" s="2"/>
      <c r="XBZ177" s="2"/>
      <c r="XCA177" s="2"/>
      <c r="XCB177" s="2"/>
      <c r="XCC177" s="2"/>
      <c r="XCD177" s="2"/>
      <c r="XCE177" s="2"/>
      <c r="XCF177" s="2"/>
      <c r="XCG177" s="2"/>
      <c r="XCH177" s="2"/>
      <c r="XCI177" s="2"/>
      <c r="XCJ177" s="2"/>
      <c r="XCK177" s="2"/>
      <c r="XCL177" s="2"/>
      <c r="XCM177" s="2"/>
      <c r="XCN177" s="2"/>
      <c r="XCO177" s="2"/>
      <c r="XCP177" s="2"/>
      <c r="XCQ177" s="2"/>
      <c r="XCR177" s="2"/>
      <c r="XCS177" s="2"/>
      <c r="XCT177" s="2"/>
      <c r="XCU177" s="2"/>
      <c r="XCV177" s="2"/>
      <c r="XCW177" s="2"/>
      <c r="XCX177" s="2"/>
      <c r="XCY177" s="2"/>
      <c r="XCZ177" s="2"/>
      <c r="XDA177" s="2"/>
      <c r="XDB177" s="2"/>
      <c r="XDC177" s="2"/>
      <c r="XDD177" s="2"/>
      <c r="XDE177" s="2"/>
      <c r="XDF177" s="2"/>
      <c r="XDG177" s="2"/>
      <c r="XDH177" s="2"/>
      <c r="XDI177" s="2"/>
      <c r="XDJ177" s="2"/>
      <c r="XDK177" s="2"/>
      <c r="XDL177" s="2"/>
      <c r="XDM177" s="2"/>
      <c r="XDN177" s="2"/>
      <c r="XDO177" s="2"/>
      <c r="XDP177" s="2"/>
      <c r="XDQ177" s="2"/>
      <c r="XDR177" s="2"/>
      <c r="XDS177" s="2"/>
      <c r="XDT177" s="2"/>
      <c r="XDU177" s="2"/>
      <c r="XDV177" s="2"/>
      <c r="XDW177" s="2"/>
      <c r="XDX177" s="2"/>
      <c r="XDY177" s="2"/>
      <c r="XDZ177" s="2"/>
      <c r="XEA177" s="2"/>
      <c r="XEB177" s="2"/>
      <c r="XEC177" s="2"/>
      <c r="XED177" s="2"/>
      <c r="XEE177" s="2"/>
      <c r="XEF177" s="2"/>
      <c r="XEG177" s="2"/>
      <c r="XEH177" s="2"/>
      <c r="XEI177" s="2"/>
      <c r="XEJ177" s="2"/>
      <c r="XEK177" s="2"/>
      <c r="XEL177" s="2"/>
      <c r="XEM177" s="2"/>
      <c r="XEN177" s="2"/>
      <c r="XEO177" s="2"/>
      <c r="XEP177" s="2"/>
      <c r="XEQ177" s="2"/>
      <c r="XER177" s="2"/>
      <c r="XES177" s="2"/>
      <c r="XET177" s="2"/>
      <c r="XEU177" s="2"/>
      <c r="XEV177" s="2"/>
      <c r="XEW177" s="2"/>
      <c r="XEX177" s="2"/>
    </row>
    <row r="178" spans="1:16378">
      <c r="A178" s="56" t="s">
        <v>182</v>
      </c>
      <c r="B178" s="37" t="str">
        <f>VLOOKUP(A178,'[39]Sales Summary Regulated'!$B:$C,2,FALSE)</f>
        <v>RETURNED CHECK FEE</v>
      </c>
      <c r="C178" s="38">
        <f>IFERROR(IFERROR(VLOOKUP(A178,'[39]All Other Rates'!$F$2:$H$646,3,FALSE),VLOOKUP(A178,#REF!,3,FALSE)),IF('Regulated Price Out'!Q178=0,0,"missing price"))</f>
        <v>10.5</v>
      </c>
      <c r="D178" s="2"/>
      <c r="E178" s="35">
        <f>IFERROR(VLOOKUP($A178,'[39]Sales Summary Regulated'!$B:$O,3,0),0)</f>
        <v>42</v>
      </c>
      <c r="F178" s="35">
        <f>IFERROR(VLOOKUP($A178,'[39]Sales Summary Regulated'!$B:$O,4,0),0)</f>
        <v>31.5</v>
      </c>
      <c r="G178" s="35">
        <f>IFERROR(VLOOKUP($A178,'[39]Sales Summary Regulated'!$B:$O,5,0),0)</f>
        <v>42</v>
      </c>
      <c r="H178" s="35">
        <f>IFERROR(VLOOKUP($A178,'[39]Sales Summary Regulated'!$B:$O,6,0),0)</f>
        <v>105</v>
      </c>
      <c r="I178" s="35">
        <f>IFERROR(VLOOKUP($A178,'[39]Sales Summary Regulated'!$B:$O,7,0),0)</f>
        <v>21</v>
      </c>
      <c r="J178" s="35">
        <f>IFERROR(VLOOKUP($A178,'[39]Sales Summary Regulated'!$B:$O,8,0),0)</f>
        <v>52.5</v>
      </c>
      <c r="K178" s="35">
        <f>IFERROR(VLOOKUP($A178,'[39]Sales Summary Regulated'!$B:$O,9,0),0)</f>
        <v>10.5</v>
      </c>
      <c r="L178" s="35">
        <f>IFERROR(VLOOKUP($A178,'[39]Sales Summary Regulated'!$B:$O,10,0),0)</f>
        <v>105</v>
      </c>
      <c r="M178" s="35">
        <f>IFERROR(VLOOKUP($A178,'[39]Sales Summary Regulated'!$B:$O,11,0),0)</f>
        <v>0</v>
      </c>
      <c r="N178" s="35">
        <f>IFERROR(VLOOKUP($A178,'[39]Sales Summary Regulated'!$B:$O,12,0),0)</f>
        <v>31.5</v>
      </c>
      <c r="O178" s="35">
        <f>IFERROR(VLOOKUP($A178,'[39]Sales Summary Regulated'!$B:$O,13,0),0)</f>
        <v>0</v>
      </c>
      <c r="P178" s="35">
        <f>IFERROR(VLOOKUP($A178,'[39]Sales Summary Regulated'!$B:$O,14,0),0)</f>
        <v>0</v>
      </c>
      <c r="Q178" s="35">
        <f>SUM(E178:P178)</f>
        <v>441</v>
      </c>
      <c r="R178" s="2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89">
        <f>+Q178/C178</f>
        <v>42</v>
      </c>
      <c r="AF178" s="28"/>
      <c r="AG178" s="28"/>
      <c r="AH178" s="42"/>
      <c r="AI178" s="43">
        <f>+C178+AH178</f>
        <v>10.5</v>
      </c>
      <c r="AJ178" s="43">
        <f>+AE178*AI178*12</f>
        <v>5292</v>
      </c>
      <c r="AK178" s="43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  <c r="CSP178" s="2"/>
      <c r="CSQ178" s="2"/>
      <c r="CSR178" s="2"/>
      <c r="CSS178" s="2"/>
      <c r="CST178" s="2"/>
      <c r="CSU178" s="2"/>
      <c r="CSV178" s="2"/>
      <c r="CSW178" s="2"/>
      <c r="CSX178" s="2"/>
      <c r="CSY178" s="2"/>
      <c r="CSZ178" s="2"/>
      <c r="CTA178" s="2"/>
      <c r="CTB178" s="2"/>
      <c r="CTC178" s="2"/>
      <c r="CTD178" s="2"/>
      <c r="CTE178" s="2"/>
      <c r="CTF178" s="2"/>
      <c r="CTG178" s="2"/>
      <c r="CTH178" s="2"/>
      <c r="CTI178" s="2"/>
      <c r="CTJ178" s="2"/>
      <c r="CTK178" s="2"/>
      <c r="CTL178" s="2"/>
      <c r="CTM178" s="2"/>
      <c r="CTN178" s="2"/>
      <c r="CTO178" s="2"/>
      <c r="CTP178" s="2"/>
      <c r="CTQ178" s="2"/>
      <c r="CTR178" s="2"/>
      <c r="CTS178" s="2"/>
      <c r="CTT178" s="2"/>
      <c r="CTU178" s="2"/>
      <c r="CTV178" s="2"/>
      <c r="CTW178" s="2"/>
      <c r="CTX178" s="2"/>
      <c r="CTY178" s="2"/>
      <c r="CTZ178" s="2"/>
      <c r="CUA178" s="2"/>
      <c r="CUB178" s="2"/>
      <c r="CUC178" s="2"/>
      <c r="CUD178" s="2"/>
      <c r="CUE178" s="2"/>
      <c r="CUF178" s="2"/>
      <c r="CUG178" s="2"/>
      <c r="CUH178" s="2"/>
      <c r="CUI178" s="2"/>
      <c r="CUJ178" s="2"/>
      <c r="CUK178" s="2"/>
      <c r="CUL178" s="2"/>
      <c r="CUM178" s="2"/>
      <c r="CUN178" s="2"/>
      <c r="CUO178" s="2"/>
      <c r="CUP178" s="2"/>
      <c r="CUQ178" s="2"/>
      <c r="CUR178" s="2"/>
      <c r="CUS178" s="2"/>
      <c r="CUT178" s="2"/>
      <c r="CUU178" s="2"/>
      <c r="CUV178" s="2"/>
      <c r="CUW178" s="2"/>
      <c r="CUX178" s="2"/>
      <c r="CUY178" s="2"/>
      <c r="CUZ178" s="2"/>
      <c r="CVA178" s="2"/>
      <c r="CVB178" s="2"/>
      <c r="CVC178" s="2"/>
      <c r="CVD178" s="2"/>
      <c r="CVE178" s="2"/>
      <c r="CVF178" s="2"/>
      <c r="CVG178" s="2"/>
      <c r="CVH178" s="2"/>
      <c r="CVI178" s="2"/>
      <c r="CVJ178" s="2"/>
      <c r="CVK178" s="2"/>
      <c r="CVL178" s="2"/>
      <c r="CVM178" s="2"/>
      <c r="CVN178" s="2"/>
      <c r="CVO178" s="2"/>
      <c r="CVP178" s="2"/>
      <c r="CVQ178" s="2"/>
      <c r="CVR178" s="2"/>
      <c r="CVS178" s="2"/>
      <c r="CVT178" s="2"/>
      <c r="CVU178" s="2"/>
      <c r="CVV178" s="2"/>
      <c r="CVW178" s="2"/>
      <c r="CVX178" s="2"/>
      <c r="CVY178" s="2"/>
      <c r="CVZ178" s="2"/>
      <c r="CWA178" s="2"/>
      <c r="CWB178" s="2"/>
      <c r="CWC178" s="2"/>
      <c r="CWD178" s="2"/>
      <c r="CWE178" s="2"/>
      <c r="CWF178" s="2"/>
      <c r="CWG178" s="2"/>
      <c r="CWH178" s="2"/>
      <c r="CWI178" s="2"/>
      <c r="CWJ178" s="2"/>
      <c r="CWK178" s="2"/>
      <c r="CWL178" s="2"/>
      <c r="CWM178" s="2"/>
      <c r="CWN178" s="2"/>
      <c r="CWO178" s="2"/>
      <c r="CWP178" s="2"/>
      <c r="CWQ178" s="2"/>
      <c r="CWR178" s="2"/>
      <c r="CWS178" s="2"/>
      <c r="CWT178" s="2"/>
      <c r="CWU178" s="2"/>
      <c r="CWV178" s="2"/>
      <c r="CWW178" s="2"/>
      <c r="CWX178" s="2"/>
      <c r="CWY178" s="2"/>
      <c r="CWZ178" s="2"/>
      <c r="CXA178" s="2"/>
      <c r="CXB178" s="2"/>
      <c r="CXC178" s="2"/>
      <c r="CXD178" s="2"/>
      <c r="CXE178" s="2"/>
      <c r="CXF178" s="2"/>
      <c r="CXG178" s="2"/>
      <c r="CXH178" s="2"/>
      <c r="CXI178" s="2"/>
      <c r="CXJ178" s="2"/>
      <c r="CXK178" s="2"/>
      <c r="CXL178" s="2"/>
      <c r="CXM178" s="2"/>
      <c r="CXN178" s="2"/>
      <c r="CXO178" s="2"/>
      <c r="CXP178" s="2"/>
      <c r="CXQ178" s="2"/>
      <c r="CXR178" s="2"/>
      <c r="CXS178" s="2"/>
      <c r="CXT178" s="2"/>
      <c r="CXU178" s="2"/>
      <c r="CXV178" s="2"/>
      <c r="CXW178" s="2"/>
      <c r="CXX178" s="2"/>
      <c r="CXY178" s="2"/>
      <c r="CXZ178" s="2"/>
      <c r="CYA178" s="2"/>
      <c r="CYB178" s="2"/>
      <c r="CYC178" s="2"/>
      <c r="CYD178" s="2"/>
      <c r="CYE178" s="2"/>
      <c r="CYF178" s="2"/>
      <c r="CYG178" s="2"/>
      <c r="CYH178" s="2"/>
      <c r="CYI178" s="2"/>
      <c r="CYJ178" s="2"/>
      <c r="CYK178" s="2"/>
      <c r="CYL178" s="2"/>
      <c r="CYM178" s="2"/>
      <c r="CYN178" s="2"/>
      <c r="CYO178" s="2"/>
      <c r="CYP178" s="2"/>
      <c r="CYQ178" s="2"/>
      <c r="CYR178" s="2"/>
      <c r="CYS178" s="2"/>
      <c r="CYT178" s="2"/>
      <c r="CYU178" s="2"/>
      <c r="CYV178" s="2"/>
      <c r="CYW178" s="2"/>
      <c r="CYX178" s="2"/>
      <c r="CYY178" s="2"/>
      <c r="CYZ178" s="2"/>
      <c r="CZA178" s="2"/>
      <c r="CZB178" s="2"/>
      <c r="CZC178" s="2"/>
      <c r="CZD178" s="2"/>
      <c r="CZE178" s="2"/>
      <c r="CZF178" s="2"/>
      <c r="CZG178" s="2"/>
      <c r="CZH178" s="2"/>
      <c r="CZI178" s="2"/>
      <c r="CZJ178" s="2"/>
      <c r="CZK178" s="2"/>
      <c r="CZL178" s="2"/>
      <c r="CZM178" s="2"/>
      <c r="CZN178" s="2"/>
      <c r="CZO178" s="2"/>
      <c r="CZP178" s="2"/>
      <c r="CZQ178" s="2"/>
      <c r="CZR178" s="2"/>
      <c r="CZS178" s="2"/>
      <c r="CZT178" s="2"/>
      <c r="CZU178" s="2"/>
      <c r="CZV178" s="2"/>
      <c r="CZW178" s="2"/>
      <c r="CZX178" s="2"/>
      <c r="CZY178" s="2"/>
      <c r="CZZ178" s="2"/>
      <c r="DAA178" s="2"/>
      <c r="DAB178" s="2"/>
      <c r="DAC178" s="2"/>
      <c r="DAD178" s="2"/>
      <c r="DAE178" s="2"/>
      <c r="DAF178" s="2"/>
      <c r="DAG178" s="2"/>
      <c r="DAH178" s="2"/>
      <c r="DAI178" s="2"/>
      <c r="DAJ178" s="2"/>
      <c r="DAK178" s="2"/>
      <c r="DAL178" s="2"/>
      <c r="DAM178" s="2"/>
      <c r="DAN178" s="2"/>
      <c r="DAO178" s="2"/>
      <c r="DAP178" s="2"/>
      <c r="DAQ178" s="2"/>
      <c r="DAR178" s="2"/>
      <c r="DAS178" s="2"/>
      <c r="DAT178" s="2"/>
      <c r="DAU178" s="2"/>
      <c r="DAV178" s="2"/>
      <c r="DAW178" s="2"/>
      <c r="DAX178" s="2"/>
      <c r="DAY178" s="2"/>
      <c r="DAZ178" s="2"/>
      <c r="DBA178" s="2"/>
      <c r="DBB178" s="2"/>
      <c r="DBC178" s="2"/>
      <c r="DBD178" s="2"/>
      <c r="DBE178" s="2"/>
      <c r="DBF178" s="2"/>
      <c r="DBG178" s="2"/>
      <c r="DBH178" s="2"/>
      <c r="DBI178" s="2"/>
      <c r="DBJ178" s="2"/>
      <c r="DBK178" s="2"/>
      <c r="DBL178" s="2"/>
      <c r="DBM178" s="2"/>
      <c r="DBN178" s="2"/>
      <c r="DBO178" s="2"/>
      <c r="DBP178" s="2"/>
      <c r="DBQ178" s="2"/>
      <c r="DBR178" s="2"/>
      <c r="DBS178" s="2"/>
      <c r="DBT178" s="2"/>
      <c r="DBU178" s="2"/>
      <c r="DBV178" s="2"/>
      <c r="DBW178" s="2"/>
      <c r="DBX178" s="2"/>
      <c r="DBY178" s="2"/>
      <c r="DBZ178" s="2"/>
      <c r="DCA178" s="2"/>
      <c r="DCB178" s="2"/>
      <c r="DCC178" s="2"/>
      <c r="DCD178" s="2"/>
      <c r="DCE178" s="2"/>
      <c r="DCF178" s="2"/>
      <c r="DCG178" s="2"/>
      <c r="DCH178" s="2"/>
      <c r="DCI178" s="2"/>
      <c r="DCJ178" s="2"/>
      <c r="DCK178" s="2"/>
      <c r="DCL178" s="2"/>
      <c r="DCM178" s="2"/>
      <c r="DCN178" s="2"/>
      <c r="DCO178" s="2"/>
      <c r="DCP178" s="2"/>
      <c r="DCQ178" s="2"/>
      <c r="DCR178" s="2"/>
      <c r="DCS178" s="2"/>
      <c r="DCT178" s="2"/>
      <c r="DCU178" s="2"/>
      <c r="DCV178" s="2"/>
      <c r="DCW178" s="2"/>
      <c r="DCX178" s="2"/>
      <c r="DCY178" s="2"/>
      <c r="DCZ178" s="2"/>
      <c r="DDA178" s="2"/>
      <c r="DDB178" s="2"/>
      <c r="DDC178" s="2"/>
      <c r="DDD178" s="2"/>
      <c r="DDE178" s="2"/>
      <c r="DDF178" s="2"/>
      <c r="DDG178" s="2"/>
      <c r="DDH178" s="2"/>
      <c r="DDI178" s="2"/>
      <c r="DDJ178" s="2"/>
      <c r="DDK178" s="2"/>
      <c r="DDL178" s="2"/>
      <c r="DDM178" s="2"/>
      <c r="DDN178" s="2"/>
      <c r="DDO178" s="2"/>
      <c r="DDP178" s="2"/>
      <c r="DDQ178" s="2"/>
      <c r="DDR178" s="2"/>
      <c r="DDS178" s="2"/>
      <c r="DDT178" s="2"/>
      <c r="DDU178" s="2"/>
      <c r="DDV178" s="2"/>
      <c r="DDW178" s="2"/>
      <c r="DDX178" s="2"/>
      <c r="DDY178" s="2"/>
      <c r="DDZ178" s="2"/>
      <c r="DEA178" s="2"/>
      <c r="DEB178" s="2"/>
      <c r="DEC178" s="2"/>
      <c r="DED178" s="2"/>
      <c r="DEE178" s="2"/>
      <c r="DEF178" s="2"/>
      <c r="DEG178" s="2"/>
      <c r="DEH178" s="2"/>
      <c r="DEI178" s="2"/>
      <c r="DEJ178" s="2"/>
      <c r="DEK178" s="2"/>
      <c r="DEL178" s="2"/>
      <c r="DEM178" s="2"/>
      <c r="DEN178" s="2"/>
      <c r="DEO178" s="2"/>
      <c r="DEP178" s="2"/>
      <c r="DEQ178" s="2"/>
      <c r="DER178" s="2"/>
      <c r="DES178" s="2"/>
      <c r="DET178" s="2"/>
      <c r="DEU178" s="2"/>
      <c r="DEV178" s="2"/>
      <c r="DEW178" s="2"/>
      <c r="DEX178" s="2"/>
      <c r="DEY178" s="2"/>
      <c r="DEZ178" s="2"/>
      <c r="DFA178" s="2"/>
      <c r="DFB178" s="2"/>
      <c r="DFC178" s="2"/>
      <c r="DFD178" s="2"/>
      <c r="DFE178" s="2"/>
      <c r="DFF178" s="2"/>
      <c r="DFG178" s="2"/>
      <c r="DFH178" s="2"/>
      <c r="DFI178" s="2"/>
      <c r="DFJ178" s="2"/>
      <c r="DFK178" s="2"/>
      <c r="DFL178" s="2"/>
      <c r="DFM178" s="2"/>
      <c r="DFN178" s="2"/>
      <c r="DFO178" s="2"/>
      <c r="DFP178" s="2"/>
      <c r="DFQ178" s="2"/>
      <c r="DFR178" s="2"/>
      <c r="DFS178" s="2"/>
      <c r="DFT178" s="2"/>
      <c r="DFU178" s="2"/>
      <c r="DFV178" s="2"/>
      <c r="DFW178" s="2"/>
      <c r="DFX178" s="2"/>
      <c r="DFY178" s="2"/>
      <c r="DFZ178" s="2"/>
      <c r="DGA178" s="2"/>
      <c r="DGB178" s="2"/>
      <c r="DGC178" s="2"/>
      <c r="DGD178" s="2"/>
      <c r="DGE178" s="2"/>
      <c r="DGF178" s="2"/>
      <c r="DGG178" s="2"/>
      <c r="DGH178" s="2"/>
      <c r="DGI178" s="2"/>
      <c r="DGJ178" s="2"/>
      <c r="DGK178" s="2"/>
      <c r="DGL178" s="2"/>
      <c r="DGM178" s="2"/>
      <c r="DGN178" s="2"/>
      <c r="DGO178" s="2"/>
      <c r="DGP178" s="2"/>
      <c r="DGQ178" s="2"/>
      <c r="DGR178" s="2"/>
      <c r="DGS178" s="2"/>
      <c r="DGT178" s="2"/>
      <c r="DGU178" s="2"/>
      <c r="DGV178" s="2"/>
      <c r="DGW178" s="2"/>
      <c r="DGX178" s="2"/>
      <c r="DGY178" s="2"/>
      <c r="DGZ178" s="2"/>
      <c r="DHA178" s="2"/>
      <c r="DHB178" s="2"/>
      <c r="DHC178" s="2"/>
      <c r="DHD178" s="2"/>
      <c r="DHE178" s="2"/>
      <c r="DHF178" s="2"/>
      <c r="DHG178" s="2"/>
      <c r="DHH178" s="2"/>
      <c r="DHI178" s="2"/>
      <c r="DHJ178" s="2"/>
      <c r="DHK178" s="2"/>
      <c r="DHL178" s="2"/>
      <c r="DHM178" s="2"/>
      <c r="DHN178" s="2"/>
      <c r="DHO178" s="2"/>
      <c r="DHP178" s="2"/>
      <c r="DHQ178" s="2"/>
      <c r="DHR178" s="2"/>
      <c r="DHS178" s="2"/>
      <c r="DHT178" s="2"/>
      <c r="DHU178" s="2"/>
      <c r="DHV178" s="2"/>
      <c r="DHW178" s="2"/>
      <c r="DHX178" s="2"/>
      <c r="DHY178" s="2"/>
      <c r="DHZ178" s="2"/>
      <c r="DIA178" s="2"/>
      <c r="DIB178" s="2"/>
      <c r="DIC178" s="2"/>
      <c r="DID178" s="2"/>
      <c r="DIE178" s="2"/>
      <c r="DIF178" s="2"/>
      <c r="DIG178" s="2"/>
      <c r="DIH178" s="2"/>
      <c r="DII178" s="2"/>
      <c r="DIJ178" s="2"/>
      <c r="DIK178" s="2"/>
      <c r="DIL178" s="2"/>
      <c r="DIM178" s="2"/>
      <c r="DIN178" s="2"/>
      <c r="DIO178" s="2"/>
      <c r="DIP178" s="2"/>
      <c r="DIQ178" s="2"/>
      <c r="DIR178" s="2"/>
      <c r="DIS178" s="2"/>
      <c r="DIT178" s="2"/>
      <c r="DIU178" s="2"/>
      <c r="DIV178" s="2"/>
      <c r="DIW178" s="2"/>
      <c r="DIX178" s="2"/>
      <c r="DIY178" s="2"/>
      <c r="DIZ178" s="2"/>
      <c r="DJA178" s="2"/>
      <c r="DJB178" s="2"/>
      <c r="DJC178" s="2"/>
      <c r="DJD178" s="2"/>
      <c r="DJE178" s="2"/>
      <c r="DJF178" s="2"/>
      <c r="DJG178" s="2"/>
      <c r="DJH178" s="2"/>
      <c r="DJI178" s="2"/>
      <c r="DJJ178" s="2"/>
      <c r="DJK178" s="2"/>
      <c r="DJL178" s="2"/>
      <c r="DJM178" s="2"/>
      <c r="DJN178" s="2"/>
      <c r="DJO178" s="2"/>
      <c r="DJP178" s="2"/>
      <c r="DJQ178" s="2"/>
      <c r="DJR178" s="2"/>
      <c r="DJS178" s="2"/>
      <c r="DJT178" s="2"/>
      <c r="DJU178" s="2"/>
      <c r="DJV178" s="2"/>
      <c r="DJW178" s="2"/>
      <c r="DJX178" s="2"/>
      <c r="DJY178" s="2"/>
      <c r="DJZ178" s="2"/>
      <c r="DKA178" s="2"/>
      <c r="DKB178" s="2"/>
      <c r="DKC178" s="2"/>
      <c r="DKD178" s="2"/>
      <c r="DKE178" s="2"/>
      <c r="DKF178" s="2"/>
      <c r="DKG178" s="2"/>
      <c r="DKH178" s="2"/>
      <c r="DKI178" s="2"/>
      <c r="DKJ178" s="2"/>
      <c r="DKK178" s="2"/>
      <c r="DKL178" s="2"/>
      <c r="DKM178" s="2"/>
      <c r="DKN178" s="2"/>
      <c r="DKO178" s="2"/>
      <c r="DKP178" s="2"/>
      <c r="DKQ178" s="2"/>
      <c r="DKR178" s="2"/>
      <c r="DKS178" s="2"/>
      <c r="DKT178" s="2"/>
      <c r="DKU178" s="2"/>
      <c r="DKV178" s="2"/>
      <c r="DKW178" s="2"/>
      <c r="DKX178" s="2"/>
      <c r="DKY178" s="2"/>
      <c r="DKZ178" s="2"/>
      <c r="DLA178" s="2"/>
      <c r="DLB178" s="2"/>
      <c r="DLC178" s="2"/>
      <c r="DLD178" s="2"/>
      <c r="DLE178" s="2"/>
      <c r="DLF178" s="2"/>
      <c r="DLG178" s="2"/>
      <c r="DLH178" s="2"/>
      <c r="DLI178" s="2"/>
      <c r="DLJ178" s="2"/>
      <c r="DLK178" s="2"/>
      <c r="DLL178" s="2"/>
      <c r="DLM178" s="2"/>
      <c r="DLN178" s="2"/>
      <c r="DLO178" s="2"/>
      <c r="DLP178" s="2"/>
      <c r="DLQ178" s="2"/>
      <c r="DLR178" s="2"/>
      <c r="DLS178" s="2"/>
      <c r="DLT178" s="2"/>
      <c r="DLU178" s="2"/>
      <c r="DLV178" s="2"/>
      <c r="DLW178" s="2"/>
      <c r="DLX178" s="2"/>
      <c r="DLY178" s="2"/>
      <c r="DLZ178" s="2"/>
      <c r="DMA178" s="2"/>
      <c r="DMB178" s="2"/>
      <c r="DMC178" s="2"/>
      <c r="DMD178" s="2"/>
      <c r="DME178" s="2"/>
      <c r="DMF178" s="2"/>
      <c r="DMG178" s="2"/>
      <c r="DMH178" s="2"/>
      <c r="DMI178" s="2"/>
      <c r="DMJ178" s="2"/>
      <c r="DMK178" s="2"/>
      <c r="DML178" s="2"/>
      <c r="DMM178" s="2"/>
      <c r="DMN178" s="2"/>
      <c r="DMO178" s="2"/>
      <c r="DMP178" s="2"/>
      <c r="DMQ178" s="2"/>
      <c r="DMR178" s="2"/>
      <c r="DMS178" s="2"/>
      <c r="DMT178" s="2"/>
      <c r="DMU178" s="2"/>
      <c r="DMV178" s="2"/>
      <c r="DMW178" s="2"/>
      <c r="DMX178" s="2"/>
      <c r="DMY178" s="2"/>
      <c r="DMZ178" s="2"/>
      <c r="DNA178" s="2"/>
      <c r="DNB178" s="2"/>
      <c r="DNC178" s="2"/>
      <c r="DND178" s="2"/>
      <c r="DNE178" s="2"/>
      <c r="DNF178" s="2"/>
      <c r="DNG178" s="2"/>
      <c r="DNH178" s="2"/>
      <c r="DNI178" s="2"/>
      <c r="DNJ178" s="2"/>
      <c r="DNK178" s="2"/>
      <c r="DNL178" s="2"/>
      <c r="DNM178" s="2"/>
      <c r="DNN178" s="2"/>
      <c r="DNO178" s="2"/>
      <c r="DNP178" s="2"/>
      <c r="DNQ178" s="2"/>
      <c r="DNR178" s="2"/>
      <c r="DNS178" s="2"/>
      <c r="DNT178" s="2"/>
      <c r="DNU178" s="2"/>
      <c r="DNV178" s="2"/>
      <c r="DNW178" s="2"/>
      <c r="DNX178" s="2"/>
      <c r="DNY178" s="2"/>
      <c r="DNZ178" s="2"/>
      <c r="DOA178" s="2"/>
      <c r="DOB178" s="2"/>
      <c r="DOC178" s="2"/>
      <c r="DOD178" s="2"/>
      <c r="DOE178" s="2"/>
      <c r="DOF178" s="2"/>
      <c r="DOG178" s="2"/>
      <c r="DOH178" s="2"/>
      <c r="DOI178" s="2"/>
      <c r="DOJ178" s="2"/>
      <c r="DOK178" s="2"/>
      <c r="DOL178" s="2"/>
      <c r="DOM178" s="2"/>
      <c r="DON178" s="2"/>
      <c r="DOO178" s="2"/>
      <c r="DOP178" s="2"/>
      <c r="DOQ178" s="2"/>
      <c r="DOR178" s="2"/>
      <c r="DOS178" s="2"/>
      <c r="DOT178" s="2"/>
      <c r="DOU178" s="2"/>
      <c r="DOV178" s="2"/>
      <c r="DOW178" s="2"/>
      <c r="DOX178" s="2"/>
      <c r="DOY178" s="2"/>
      <c r="DOZ178" s="2"/>
      <c r="DPA178" s="2"/>
      <c r="DPB178" s="2"/>
      <c r="DPC178" s="2"/>
      <c r="DPD178" s="2"/>
      <c r="DPE178" s="2"/>
      <c r="DPF178" s="2"/>
      <c r="DPG178" s="2"/>
      <c r="DPH178" s="2"/>
      <c r="DPI178" s="2"/>
      <c r="DPJ178" s="2"/>
      <c r="DPK178" s="2"/>
      <c r="DPL178" s="2"/>
      <c r="DPM178" s="2"/>
      <c r="DPN178" s="2"/>
      <c r="DPO178" s="2"/>
      <c r="DPP178" s="2"/>
      <c r="DPQ178" s="2"/>
      <c r="DPR178" s="2"/>
      <c r="DPS178" s="2"/>
      <c r="DPT178" s="2"/>
      <c r="DPU178" s="2"/>
      <c r="DPV178" s="2"/>
      <c r="DPW178" s="2"/>
      <c r="DPX178" s="2"/>
      <c r="DPY178" s="2"/>
      <c r="DPZ178" s="2"/>
      <c r="DQA178" s="2"/>
      <c r="DQB178" s="2"/>
      <c r="DQC178" s="2"/>
      <c r="DQD178" s="2"/>
      <c r="DQE178" s="2"/>
      <c r="DQF178" s="2"/>
      <c r="DQG178" s="2"/>
      <c r="DQH178" s="2"/>
      <c r="DQI178" s="2"/>
      <c r="DQJ178" s="2"/>
      <c r="DQK178" s="2"/>
      <c r="DQL178" s="2"/>
      <c r="DQM178" s="2"/>
      <c r="DQN178" s="2"/>
      <c r="DQO178" s="2"/>
      <c r="DQP178" s="2"/>
      <c r="DQQ178" s="2"/>
      <c r="DQR178" s="2"/>
      <c r="DQS178" s="2"/>
      <c r="DQT178" s="2"/>
      <c r="DQU178" s="2"/>
      <c r="DQV178" s="2"/>
      <c r="DQW178" s="2"/>
      <c r="DQX178" s="2"/>
      <c r="DQY178" s="2"/>
      <c r="DQZ178" s="2"/>
      <c r="DRA178" s="2"/>
      <c r="DRB178" s="2"/>
      <c r="DRC178" s="2"/>
      <c r="DRD178" s="2"/>
      <c r="DRE178" s="2"/>
      <c r="DRF178" s="2"/>
      <c r="DRG178" s="2"/>
      <c r="DRH178" s="2"/>
      <c r="DRI178" s="2"/>
      <c r="DRJ178" s="2"/>
      <c r="DRK178" s="2"/>
      <c r="DRL178" s="2"/>
      <c r="DRM178" s="2"/>
      <c r="DRN178" s="2"/>
      <c r="DRO178" s="2"/>
      <c r="DRP178" s="2"/>
      <c r="DRQ178" s="2"/>
      <c r="DRR178" s="2"/>
      <c r="DRS178" s="2"/>
      <c r="DRT178" s="2"/>
      <c r="DRU178" s="2"/>
      <c r="DRV178" s="2"/>
      <c r="DRW178" s="2"/>
      <c r="DRX178" s="2"/>
      <c r="DRY178" s="2"/>
      <c r="DRZ178" s="2"/>
      <c r="DSA178" s="2"/>
      <c r="DSB178" s="2"/>
      <c r="DSC178" s="2"/>
      <c r="DSD178" s="2"/>
      <c r="DSE178" s="2"/>
      <c r="DSF178" s="2"/>
      <c r="DSG178" s="2"/>
      <c r="DSH178" s="2"/>
      <c r="DSI178" s="2"/>
      <c r="DSJ178" s="2"/>
      <c r="DSK178" s="2"/>
      <c r="DSL178" s="2"/>
      <c r="DSM178" s="2"/>
      <c r="DSN178" s="2"/>
      <c r="DSO178" s="2"/>
      <c r="DSP178" s="2"/>
      <c r="DSQ178" s="2"/>
      <c r="DSR178" s="2"/>
      <c r="DSS178" s="2"/>
      <c r="DST178" s="2"/>
      <c r="DSU178" s="2"/>
      <c r="DSV178" s="2"/>
      <c r="DSW178" s="2"/>
      <c r="DSX178" s="2"/>
      <c r="DSY178" s="2"/>
      <c r="DSZ178" s="2"/>
      <c r="DTA178" s="2"/>
      <c r="DTB178" s="2"/>
      <c r="DTC178" s="2"/>
      <c r="DTD178" s="2"/>
      <c r="DTE178" s="2"/>
      <c r="DTF178" s="2"/>
      <c r="DTG178" s="2"/>
      <c r="DTH178" s="2"/>
      <c r="DTI178" s="2"/>
      <c r="DTJ178" s="2"/>
      <c r="DTK178" s="2"/>
      <c r="DTL178" s="2"/>
      <c r="DTM178" s="2"/>
      <c r="DTN178" s="2"/>
      <c r="DTO178" s="2"/>
      <c r="DTP178" s="2"/>
      <c r="DTQ178" s="2"/>
      <c r="DTR178" s="2"/>
      <c r="DTS178" s="2"/>
      <c r="DTT178" s="2"/>
      <c r="DTU178" s="2"/>
      <c r="DTV178" s="2"/>
      <c r="DTW178" s="2"/>
      <c r="DTX178" s="2"/>
      <c r="DTY178" s="2"/>
      <c r="DTZ178" s="2"/>
      <c r="DUA178" s="2"/>
      <c r="DUB178" s="2"/>
      <c r="DUC178" s="2"/>
      <c r="DUD178" s="2"/>
      <c r="DUE178" s="2"/>
      <c r="DUF178" s="2"/>
      <c r="DUG178" s="2"/>
      <c r="DUH178" s="2"/>
      <c r="DUI178" s="2"/>
      <c r="DUJ178" s="2"/>
      <c r="DUK178" s="2"/>
      <c r="DUL178" s="2"/>
      <c r="DUM178" s="2"/>
      <c r="DUN178" s="2"/>
      <c r="DUO178" s="2"/>
      <c r="DUP178" s="2"/>
      <c r="DUQ178" s="2"/>
      <c r="DUR178" s="2"/>
      <c r="DUS178" s="2"/>
      <c r="DUT178" s="2"/>
      <c r="DUU178" s="2"/>
      <c r="DUV178" s="2"/>
      <c r="DUW178" s="2"/>
      <c r="DUX178" s="2"/>
      <c r="DUY178" s="2"/>
      <c r="DUZ178" s="2"/>
      <c r="DVA178" s="2"/>
      <c r="DVB178" s="2"/>
      <c r="DVC178" s="2"/>
      <c r="DVD178" s="2"/>
      <c r="DVE178" s="2"/>
      <c r="DVF178" s="2"/>
      <c r="DVG178" s="2"/>
      <c r="DVH178" s="2"/>
      <c r="DVI178" s="2"/>
      <c r="DVJ178" s="2"/>
      <c r="DVK178" s="2"/>
      <c r="DVL178" s="2"/>
      <c r="DVM178" s="2"/>
      <c r="DVN178" s="2"/>
      <c r="DVO178" s="2"/>
      <c r="DVP178" s="2"/>
      <c r="DVQ178" s="2"/>
      <c r="DVR178" s="2"/>
      <c r="DVS178" s="2"/>
      <c r="DVT178" s="2"/>
      <c r="DVU178" s="2"/>
      <c r="DVV178" s="2"/>
      <c r="DVW178" s="2"/>
      <c r="DVX178" s="2"/>
      <c r="DVY178" s="2"/>
      <c r="DVZ178" s="2"/>
      <c r="DWA178" s="2"/>
      <c r="DWB178" s="2"/>
      <c r="DWC178" s="2"/>
      <c r="DWD178" s="2"/>
      <c r="DWE178" s="2"/>
      <c r="DWF178" s="2"/>
      <c r="DWG178" s="2"/>
      <c r="DWH178" s="2"/>
      <c r="DWI178" s="2"/>
      <c r="DWJ178" s="2"/>
      <c r="DWK178" s="2"/>
      <c r="DWL178" s="2"/>
      <c r="DWM178" s="2"/>
      <c r="DWN178" s="2"/>
      <c r="DWO178" s="2"/>
      <c r="DWP178" s="2"/>
      <c r="DWQ178" s="2"/>
      <c r="DWR178" s="2"/>
      <c r="DWS178" s="2"/>
      <c r="DWT178" s="2"/>
      <c r="DWU178" s="2"/>
      <c r="DWV178" s="2"/>
      <c r="DWW178" s="2"/>
      <c r="DWX178" s="2"/>
      <c r="DWY178" s="2"/>
      <c r="DWZ178" s="2"/>
      <c r="DXA178" s="2"/>
      <c r="DXB178" s="2"/>
      <c r="DXC178" s="2"/>
      <c r="DXD178" s="2"/>
      <c r="DXE178" s="2"/>
      <c r="DXF178" s="2"/>
      <c r="DXG178" s="2"/>
      <c r="DXH178" s="2"/>
      <c r="DXI178" s="2"/>
      <c r="DXJ178" s="2"/>
      <c r="DXK178" s="2"/>
      <c r="DXL178" s="2"/>
      <c r="DXM178" s="2"/>
      <c r="DXN178" s="2"/>
      <c r="DXO178" s="2"/>
      <c r="DXP178" s="2"/>
      <c r="DXQ178" s="2"/>
      <c r="DXR178" s="2"/>
      <c r="DXS178" s="2"/>
      <c r="DXT178" s="2"/>
      <c r="DXU178" s="2"/>
      <c r="DXV178" s="2"/>
      <c r="DXW178" s="2"/>
      <c r="DXX178" s="2"/>
      <c r="DXY178" s="2"/>
      <c r="DXZ178" s="2"/>
      <c r="DYA178" s="2"/>
      <c r="DYB178" s="2"/>
      <c r="DYC178" s="2"/>
      <c r="DYD178" s="2"/>
      <c r="DYE178" s="2"/>
      <c r="DYF178" s="2"/>
      <c r="DYG178" s="2"/>
      <c r="DYH178" s="2"/>
      <c r="DYI178" s="2"/>
      <c r="DYJ178" s="2"/>
      <c r="DYK178" s="2"/>
      <c r="DYL178" s="2"/>
      <c r="DYM178" s="2"/>
      <c r="DYN178" s="2"/>
      <c r="DYO178" s="2"/>
      <c r="DYP178" s="2"/>
      <c r="DYQ178" s="2"/>
      <c r="DYR178" s="2"/>
      <c r="DYS178" s="2"/>
      <c r="DYT178" s="2"/>
      <c r="DYU178" s="2"/>
      <c r="DYV178" s="2"/>
      <c r="DYW178" s="2"/>
      <c r="DYX178" s="2"/>
      <c r="DYY178" s="2"/>
      <c r="DYZ178" s="2"/>
      <c r="DZA178" s="2"/>
      <c r="DZB178" s="2"/>
      <c r="DZC178" s="2"/>
      <c r="DZD178" s="2"/>
      <c r="DZE178" s="2"/>
      <c r="DZF178" s="2"/>
      <c r="DZG178" s="2"/>
      <c r="DZH178" s="2"/>
      <c r="DZI178" s="2"/>
      <c r="DZJ178" s="2"/>
      <c r="DZK178" s="2"/>
      <c r="DZL178" s="2"/>
      <c r="DZM178" s="2"/>
      <c r="DZN178" s="2"/>
      <c r="DZO178" s="2"/>
      <c r="DZP178" s="2"/>
      <c r="DZQ178" s="2"/>
      <c r="DZR178" s="2"/>
      <c r="DZS178" s="2"/>
      <c r="DZT178" s="2"/>
      <c r="DZU178" s="2"/>
      <c r="DZV178" s="2"/>
      <c r="DZW178" s="2"/>
      <c r="DZX178" s="2"/>
      <c r="DZY178" s="2"/>
      <c r="DZZ178" s="2"/>
      <c r="EAA178" s="2"/>
      <c r="EAB178" s="2"/>
      <c r="EAC178" s="2"/>
      <c r="EAD178" s="2"/>
      <c r="EAE178" s="2"/>
      <c r="EAF178" s="2"/>
      <c r="EAG178" s="2"/>
      <c r="EAH178" s="2"/>
      <c r="EAI178" s="2"/>
      <c r="EAJ178" s="2"/>
      <c r="EAK178" s="2"/>
      <c r="EAL178" s="2"/>
      <c r="EAM178" s="2"/>
      <c r="EAN178" s="2"/>
      <c r="EAO178" s="2"/>
      <c r="EAP178" s="2"/>
      <c r="EAQ178" s="2"/>
      <c r="EAR178" s="2"/>
      <c r="EAS178" s="2"/>
      <c r="EAT178" s="2"/>
      <c r="EAU178" s="2"/>
      <c r="EAV178" s="2"/>
      <c r="EAW178" s="2"/>
      <c r="EAX178" s="2"/>
      <c r="EAY178" s="2"/>
      <c r="EAZ178" s="2"/>
      <c r="EBA178" s="2"/>
      <c r="EBB178" s="2"/>
      <c r="EBC178" s="2"/>
      <c r="EBD178" s="2"/>
      <c r="EBE178" s="2"/>
      <c r="EBF178" s="2"/>
      <c r="EBG178" s="2"/>
      <c r="EBH178" s="2"/>
      <c r="EBI178" s="2"/>
      <c r="EBJ178" s="2"/>
      <c r="EBK178" s="2"/>
      <c r="EBL178" s="2"/>
      <c r="EBM178" s="2"/>
      <c r="EBN178" s="2"/>
      <c r="EBO178" s="2"/>
      <c r="EBP178" s="2"/>
      <c r="EBQ178" s="2"/>
      <c r="EBR178" s="2"/>
      <c r="EBS178" s="2"/>
      <c r="EBT178" s="2"/>
      <c r="EBU178" s="2"/>
      <c r="EBV178" s="2"/>
      <c r="EBW178" s="2"/>
      <c r="EBX178" s="2"/>
      <c r="EBY178" s="2"/>
      <c r="EBZ178" s="2"/>
      <c r="ECA178" s="2"/>
      <c r="ECB178" s="2"/>
      <c r="ECC178" s="2"/>
      <c r="ECD178" s="2"/>
      <c r="ECE178" s="2"/>
      <c r="ECF178" s="2"/>
      <c r="ECG178" s="2"/>
      <c r="ECH178" s="2"/>
      <c r="ECI178" s="2"/>
      <c r="ECJ178" s="2"/>
      <c r="ECK178" s="2"/>
      <c r="ECL178" s="2"/>
      <c r="ECM178" s="2"/>
      <c r="ECN178" s="2"/>
      <c r="ECO178" s="2"/>
      <c r="ECP178" s="2"/>
      <c r="ECQ178" s="2"/>
      <c r="ECR178" s="2"/>
      <c r="ECS178" s="2"/>
      <c r="ECT178" s="2"/>
      <c r="ECU178" s="2"/>
      <c r="ECV178" s="2"/>
      <c r="ECW178" s="2"/>
      <c r="ECX178" s="2"/>
      <c r="ECY178" s="2"/>
      <c r="ECZ178" s="2"/>
      <c r="EDA178" s="2"/>
      <c r="EDB178" s="2"/>
      <c r="EDC178" s="2"/>
      <c r="EDD178" s="2"/>
      <c r="EDE178" s="2"/>
      <c r="EDF178" s="2"/>
      <c r="EDG178" s="2"/>
      <c r="EDH178" s="2"/>
      <c r="EDI178" s="2"/>
      <c r="EDJ178" s="2"/>
      <c r="EDK178" s="2"/>
      <c r="EDL178" s="2"/>
      <c r="EDM178" s="2"/>
      <c r="EDN178" s="2"/>
      <c r="EDO178" s="2"/>
      <c r="EDP178" s="2"/>
      <c r="EDQ178" s="2"/>
      <c r="EDR178" s="2"/>
      <c r="EDS178" s="2"/>
      <c r="EDT178" s="2"/>
      <c r="EDU178" s="2"/>
      <c r="EDV178" s="2"/>
      <c r="EDW178" s="2"/>
      <c r="EDX178" s="2"/>
      <c r="EDY178" s="2"/>
      <c r="EDZ178" s="2"/>
      <c r="EEA178" s="2"/>
      <c r="EEB178" s="2"/>
      <c r="EEC178" s="2"/>
      <c r="EED178" s="2"/>
      <c r="EEE178" s="2"/>
      <c r="EEF178" s="2"/>
      <c r="EEG178" s="2"/>
      <c r="EEH178" s="2"/>
      <c r="EEI178" s="2"/>
      <c r="EEJ178" s="2"/>
      <c r="EEK178" s="2"/>
      <c r="EEL178" s="2"/>
      <c r="EEM178" s="2"/>
      <c r="EEN178" s="2"/>
      <c r="EEO178" s="2"/>
      <c r="EEP178" s="2"/>
      <c r="EEQ178" s="2"/>
      <c r="EER178" s="2"/>
      <c r="EES178" s="2"/>
      <c r="EET178" s="2"/>
      <c r="EEU178" s="2"/>
      <c r="EEV178" s="2"/>
      <c r="EEW178" s="2"/>
      <c r="EEX178" s="2"/>
      <c r="EEY178" s="2"/>
      <c r="EEZ178" s="2"/>
      <c r="EFA178" s="2"/>
      <c r="EFB178" s="2"/>
      <c r="EFC178" s="2"/>
      <c r="EFD178" s="2"/>
      <c r="EFE178" s="2"/>
      <c r="EFF178" s="2"/>
      <c r="EFG178" s="2"/>
      <c r="EFH178" s="2"/>
      <c r="EFI178" s="2"/>
      <c r="EFJ178" s="2"/>
      <c r="EFK178" s="2"/>
      <c r="EFL178" s="2"/>
      <c r="EFM178" s="2"/>
      <c r="EFN178" s="2"/>
      <c r="EFO178" s="2"/>
      <c r="EFP178" s="2"/>
      <c r="EFQ178" s="2"/>
      <c r="EFR178" s="2"/>
      <c r="EFS178" s="2"/>
      <c r="EFT178" s="2"/>
      <c r="EFU178" s="2"/>
      <c r="EFV178" s="2"/>
      <c r="EFW178" s="2"/>
      <c r="EFX178" s="2"/>
      <c r="EFY178" s="2"/>
      <c r="EFZ178" s="2"/>
      <c r="EGA178" s="2"/>
      <c r="EGB178" s="2"/>
      <c r="EGC178" s="2"/>
      <c r="EGD178" s="2"/>
      <c r="EGE178" s="2"/>
      <c r="EGF178" s="2"/>
      <c r="EGG178" s="2"/>
      <c r="EGH178" s="2"/>
      <c r="EGI178" s="2"/>
      <c r="EGJ178" s="2"/>
      <c r="EGK178" s="2"/>
      <c r="EGL178" s="2"/>
      <c r="EGM178" s="2"/>
      <c r="EGN178" s="2"/>
      <c r="EGO178" s="2"/>
      <c r="EGP178" s="2"/>
      <c r="EGQ178" s="2"/>
      <c r="EGR178" s="2"/>
      <c r="EGS178" s="2"/>
      <c r="EGT178" s="2"/>
      <c r="EGU178" s="2"/>
      <c r="EGV178" s="2"/>
      <c r="EGW178" s="2"/>
      <c r="EGX178" s="2"/>
      <c r="EGY178" s="2"/>
      <c r="EGZ178" s="2"/>
      <c r="EHA178" s="2"/>
      <c r="EHB178" s="2"/>
      <c r="EHC178" s="2"/>
      <c r="EHD178" s="2"/>
      <c r="EHE178" s="2"/>
      <c r="EHF178" s="2"/>
      <c r="EHG178" s="2"/>
      <c r="EHH178" s="2"/>
      <c r="EHI178" s="2"/>
      <c r="EHJ178" s="2"/>
      <c r="EHK178" s="2"/>
      <c r="EHL178" s="2"/>
      <c r="EHM178" s="2"/>
      <c r="EHN178" s="2"/>
      <c r="EHO178" s="2"/>
      <c r="EHP178" s="2"/>
      <c r="EHQ178" s="2"/>
      <c r="EHR178" s="2"/>
      <c r="EHS178" s="2"/>
      <c r="EHT178" s="2"/>
      <c r="EHU178" s="2"/>
      <c r="EHV178" s="2"/>
      <c r="EHW178" s="2"/>
      <c r="EHX178" s="2"/>
      <c r="EHY178" s="2"/>
      <c r="EHZ178" s="2"/>
      <c r="EIA178" s="2"/>
      <c r="EIB178" s="2"/>
      <c r="EIC178" s="2"/>
      <c r="EID178" s="2"/>
      <c r="EIE178" s="2"/>
      <c r="EIF178" s="2"/>
      <c r="EIG178" s="2"/>
      <c r="EIH178" s="2"/>
      <c r="EII178" s="2"/>
      <c r="EIJ178" s="2"/>
      <c r="EIK178" s="2"/>
      <c r="EIL178" s="2"/>
      <c r="EIM178" s="2"/>
      <c r="EIN178" s="2"/>
      <c r="EIO178" s="2"/>
      <c r="EIP178" s="2"/>
      <c r="EIQ178" s="2"/>
      <c r="EIR178" s="2"/>
      <c r="EIS178" s="2"/>
      <c r="EIT178" s="2"/>
      <c r="EIU178" s="2"/>
      <c r="EIV178" s="2"/>
      <c r="EIW178" s="2"/>
      <c r="EIX178" s="2"/>
      <c r="EIY178" s="2"/>
      <c r="EIZ178" s="2"/>
      <c r="EJA178" s="2"/>
      <c r="EJB178" s="2"/>
      <c r="EJC178" s="2"/>
      <c r="EJD178" s="2"/>
      <c r="EJE178" s="2"/>
      <c r="EJF178" s="2"/>
      <c r="EJG178" s="2"/>
      <c r="EJH178" s="2"/>
      <c r="EJI178" s="2"/>
      <c r="EJJ178" s="2"/>
      <c r="EJK178" s="2"/>
      <c r="EJL178" s="2"/>
      <c r="EJM178" s="2"/>
      <c r="EJN178" s="2"/>
      <c r="EJO178" s="2"/>
      <c r="EJP178" s="2"/>
      <c r="EJQ178" s="2"/>
      <c r="EJR178" s="2"/>
      <c r="EJS178" s="2"/>
      <c r="EJT178" s="2"/>
      <c r="EJU178" s="2"/>
      <c r="EJV178" s="2"/>
      <c r="EJW178" s="2"/>
      <c r="EJX178" s="2"/>
      <c r="EJY178" s="2"/>
      <c r="EJZ178" s="2"/>
      <c r="EKA178" s="2"/>
      <c r="EKB178" s="2"/>
      <c r="EKC178" s="2"/>
      <c r="EKD178" s="2"/>
      <c r="EKE178" s="2"/>
      <c r="EKF178" s="2"/>
      <c r="EKG178" s="2"/>
      <c r="EKH178" s="2"/>
      <c r="EKI178" s="2"/>
      <c r="EKJ178" s="2"/>
      <c r="EKK178" s="2"/>
      <c r="EKL178" s="2"/>
      <c r="EKM178" s="2"/>
      <c r="EKN178" s="2"/>
      <c r="EKO178" s="2"/>
      <c r="EKP178" s="2"/>
      <c r="EKQ178" s="2"/>
      <c r="EKR178" s="2"/>
      <c r="EKS178" s="2"/>
      <c r="EKT178" s="2"/>
      <c r="EKU178" s="2"/>
      <c r="EKV178" s="2"/>
      <c r="EKW178" s="2"/>
      <c r="EKX178" s="2"/>
      <c r="EKY178" s="2"/>
      <c r="EKZ178" s="2"/>
      <c r="ELA178" s="2"/>
      <c r="ELB178" s="2"/>
      <c r="ELC178" s="2"/>
      <c r="ELD178" s="2"/>
      <c r="ELE178" s="2"/>
      <c r="ELF178" s="2"/>
      <c r="ELG178" s="2"/>
      <c r="ELH178" s="2"/>
      <c r="ELI178" s="2"/>
      <c r="ELJ178" s="2"/>
      <c r="ELK178" s="2"/>
      <c r="ELL178" s="2"/>
      <c r="ELM178" s="2"/>
      <c r="ELN178" s="2"/>
      <c r="ELO178" s="2"/>
      <c r="ELP178" s="2"/>
      <c r="ELQ178" s="2"/>
      <c r="ELR178" s="2"/>
      <c r="ELS178" s="2"/>
      <c r="ELT178" s="2"/>
      <c r="ELU178" s="2"/>
      <c r="ELV178" s="2"/>
      <c r="ELW178" s="2"/>
      <c r="ELX178" s="2"/>
      <c r="ELY178" s="2"/>
      <c r="ELZ178" s="2"/>
      <c r="EMA178" s="2"/>
      <c r="EMB178" s="2"/>
      <c r="EMC178" s="2"/>
      <c r="EMD178" s="2"/>
      <c r="EME178" s="2"/>
      <c r="EMF178" s="2"/>
      <c r="EMG178" s="2"/>
      <c r="EMH178" s="2"/>
      <c r="EMI178" s="2"/>
      <c r="EMJ178" s="2"/>
      <c r="EMK178" s="2"/>
      <c r="EML178" s="2"/>
      <c r="EMM178" s="2"/>
      <c r="EMN178" s="2"/>
      <c r="EMO178" s="2"/>
      <c r="EMP178" s="2"/>
      <c r="EMQ178" s="2"/>
      <c r="EMR178" s="2"/>
      <c r="EMS178" s="2"/>
      <c r="EMT178" s="2"/>
      <c r="EMU178" s="2"/>
      <c r="EMV178" s="2"/>
      <c r="EMW178" s="2"/>
      <c r="EMX178" s="2"/>
      <c r="EMY178" s="2"/>
      <c r="EMZ178" s="2"/>
      <c r="ENA178" s="2"/>
      <c r="ENB178" s="2"/>
      <c r="ENC178" s="2"/>
      <c r="END178" s="2"/>
      <c r="ENE178" s="2"/>
      <c r="ENF178" s="2"/>
      <c r="ENG178" s="2"/>
      <c r="ENH178" s="2"/>
      <c r="ENI178" s="2"/>
      <c r="ENJ178" s="2"/>
      <c r="ENK178" s="2"/>
      <c r="ENL178" s="2"/>
      <c r="ENM178" s="2"/>
      <c r="ENN178" s="2"/>
      <c r="ENO178" s="2"/>
      <c r="ENP178" s="2"/>
      <c r="ENQ178" s="2"/>
      <c r="ENR178" s="2"/>
      <c r="ENS178" s="2"/>
      <c r="ENT178" s="2"/>
      <c r="ENU178" s="2"/>
      <c r="ENV178" s="2"/>
      <c r="ENW178" s="2"/>
      <c r="ENX178" s="2"/>
      <c r="ENY178" s="2"/>
      <c r="ENZ178" s="2"/>
      <c r="EOA178" s="2"/>
      <c r="EOB178" s="2"/>
      <c r="EOC178" s="2"/>
      <c r="EOD178" s="2"/>
      <c r="EOE178" s="2"/>
      <c r="EOF178" s="2"/>
      <c r="EOG178" s="2"/>
      <c r="EOH178" s="2"/>
      <c r="EOI178" s="2"/>
      <c r="EOJ178" s="2"/>
      <c r="EOK178" s="2"/>
      <c r="EOL178" s="2"/>
      <c r="EOM178" s="2"/>
      <c r="EON178" s="2"/>
      <c r="EOO178" s="2"/>
      <c r="EOP178" s="2"/>
      <c r="EOQ178" s="2"/>
      <c r="EOR178" s="2"/>
      <c r="EOS178" s="2"/>
      <c r="EOT178" s="2"/>
      <c r="EOU178" s="2"/>
      <c r="EOV178" s="2"/>
      <c r="EOW178" s="2"/>
      <c r="EOX178" s="2"/>
      <c r="EOY178" s="2"/>
      <c r="EOZ178" s="2"/>
      <c r="EPA178" s="2"/>
      <c r="EPB178" s="2"/>
      <c r="EPC178" s="2"/>
      <c r="EPD178" s="2"/>
      <c r="EPE178" s="2"/>
      <c r="EPF178" s="2"/>
      <c r="EPG178" s="2"/>
      <c r="EPH178" s="2"/>
      <c r="EPI178" s="2"/>
      <c r="EPJ178" s="2"/>
      <c r="EPK178" s="2"/>
      <c r="EPL178" s="2"/>
      <c r="EPM178" s="2"/>
      <c r="EPN178" s="2"/>
      <c r="EPO178" s="2"/>
      <c r="EPP178" s="2"/>
      <c r="EPQ178" s="2"/>
      <c r="EPR178" s="2"/>
      <c r="EPS178" s="2"/>
      <c r="EPT178" s="2"/>
      <c r="EPU178" s="2"/>
      <c r="EPV178" s="2"/>
      <c r="EPW178" s="2"/>
      <c r="EPX178" s="2"/>
      <c r="EPY178" s="2"/>
      <c r="EPZ178" s="2"/>
      <c r="EQA178" s="2"/>
      <c r="EQB178" s="2"/>
      <c r="EQC178" s="2"/>
      <c r="EQD178" s="2"/>
      <c r="EQE178" s="2"/>
      <c r="EQF178" s="2"/>
      <c r="EQG178" s="2"/>
      <c r="EQH178" s="2"/>
      <c r="EQI178" s="2"/>
      <c r="EQJ178" s="2"/>
      <c r="EQK178" s="2"/>
      <c r="EQL178" s="2"/>
      <c r="EQM178" s="2"/>
      <c r="EQN178" s="2"/>
      <c r="EQO178" s="2"/>
      <c r="EQP178" s="2"/>
      <c r="EQQ178" s="2"/>
      <c r="EQR178" s="2"/>
      <c r="EQS178" s="2"/>
      <c r="EQT178" s="2"/>
      <c r="EQU178" s="2"/>
      <c r="EQV178" s="2"/>
      <c r="EQW178" s="2"/>
      <c r="EQX178" s="2"/>
      <c r="EQY178" s="2"/>
      <c r="EQZ178" s="2"/>
      <c r="ERA178" s="2"/>
      <c r="ERB178" s="2"/>
      <c r="ERC178" s="2"/>
      <c r="ERD178" s="2"/>
      <c r="ERE178" s="2"/>
      <c r="ERF178" s="2"/>
      <c r="ERG178" s="2"/>
      <c r="ERH178" s="2"/>
      <c r="ERI178" s="2"/>
      <c r="ERJ178" s="2"/>
      <c r="ERK178" s="2"/>
      <c r="ERL178" s="2"/>
      <c r="ERM178" s="2"/>
      <c r="ERN178" s="2"/>
      <c r="ERO178" s="2"/>
      <c r="ERP178" s="2"/>
      <c r="ERQ178" s="2"/>
      <c r="ERR178" s="2"/>
      <c r="ERS178" s="2"/>
      <c r="ERT178" s="2"/>
      <c r="ERU178" s="2"/>
      <c r="ERV178" s="2"/>
      <c r="ERW178" s="2"/>
      <c r="ERX178" s="2"/>
      <c r="ERY178" s="2"/>
      <c r="ERZ178" s="2"/>
      <c r="ESA178" s="2"/>
      <c r="ESB178" s="2"/>
      <c r="ESC178" s="2"/>
      <c r="ESD178" s="2"/>
      <c r="ESE178" s="2"/>
      <c r="ESF178" s="2"/>
      <c r="ESG178" s="2"/>
      <c r="ESH178" s="2"/>
      <c r="ESI178" s="2"/>
      <c r="ESJ178" s="2"/>
      <c r="ESK178" s="2"/>
      <c r="ESL178" s="2"/>
      <c r="ESM178" s="2"/>
      <c r="ESN178" s="2"/>
      <c r="ESO178" s="2"/>
      <c r="ESP178" s="2"/>
      <c r="ESQ178" s="2"/>
      <c r="ESR178" s="2"/>
      <c r="ESS178" s="2"/>
      <c r="EST178" s="2"/>
      <c r="ESU178" s="2"/>
      <c r="ESV178" s="2"/>
      <c r="ESW178" s="2"/>
      <c r="ESX178" s="2"/>
      <c r="ESY178" s="2"/>
      <c r="ESZ178" s="2"/>
      <c r="ETA178" s="2"/>
      <c r="ETB178" s="2"/>
      <c r="ETC178" s="2"/>
      <c r="ETD178" s="2"/>
      <c r="ETE178" s="2"/>
      <c r="ETF178" s="2"/>
      <c r="ETG178" s="2"/>
      <c r="ETH178" s="2"/>
      <c r="ETI178" s="2"/>
      <c r="ETJ178" s="2"/>
      <c r="ETK178" s="2"/>
      <c r="ETL178" s="2"/>
      <c r="ETM178" s="2"/>
      <c r="ETN178" s="2"/>
      <c r="ETO178" s="2"/>
      <c r="ETP178" s="2"/>
      <c r="ETQ178" s="2"/>
      <c r="ETR178" s="2"/>
      <c r="ETS178" s="2"/>
      <c r="ETT178" s="2"/>
      <c r="ETU178" s="2"/>
      <c r="ETV178" s="2"/>
      <c r="ETW178" s="2"/>
      <c r="ETX178" s="2"/>
      <c r="ETY178" s="2"/>
      <c r="ETZ178" s="2"/>
      <c r="EUA178" s="2"/>
      <c r="EUB178" s="2"/>
      <c r="EUC178" s="2"/>
      <c r="EUD178" s="2"/>
      <c r="EUE178" s="2"/>
      <c r="EUF178" s="2"/>
      <c r="EUG178" s="2"/>
      <c r="EUH178" s="2"/>
      <c r="EUI178" s="2"/>
      <c r="EUJ178" s="2"/>
      <c r="EUK178" s="2"/>
      <c r="EUL178" s="2"/>
      <c r="EUM178" s="2"/>
      <c r="EUN178" s="2"/>
      <c r="EUO178" s="2"/>
      <c r="EUP178" s="2"/>
      <c r="EUQ178" s="2"/>
      <c r="EUR178" s="2"/>
      <c r="EUS178" s="2"/>
      <c r="EUT178" s="2"/>
      <c r="EUU178" s="2"/>
      <c r="EUV178" s="2"/>
      <c r="EUW178" s="2"/>
      <c r="EUX178" s="2"/>
      <c r="EUY178" s="2"/>
      <c r="EUZ178" s="2"/>
      <c r="EVA178" s="2"/>
      <c r="EVB178" s="2"/>
      <c r="EVC178" s="2"/>
      <c r="EVD178" s="2"/>
      <c r="EVE178" s="2"/>
      <c r="EVF178" s="2"/>
      <c r="EVG178" s="2"/>
      <c r="EVH178" s="2"/>
      <c r="EVI178" s="2"/>
      <c r="EVJ178" s="2"/>
      <c r="EVK178" s="2"/>
      <c r="EVL178" s="2"/>
      <c r="EVM178" s="2"/>
      <c r="EVN178" s="2"/>
      <c r="EVO178" s="2"/>
      <c r="EVP178" s="2"/>
      <c r="EVQ178" s="2"/>
      <c r="EVR178" s="2"/>
      <c r="EVS178" s="2"/>
      <c r="EVT178" s="2"/>
      <c r="EVU178" s="2"/>
      <c r="EVV178" s="2"/>
      <c r="EVW178" s="2"/>
      <c r="EVX178" s="2"/>
      <c r="EVY178" s="2"/>
      <c r="EVZ178" s="2"/>
      <c r="EWA178" s="2"/>
      <c r="EWB178" s="2"/>
      <c r="EWC178" s="2"/>
      <c r="EWD178" s="2"/>
      <c r="EWE178" s="2"/>
      <c r="EWF178" s="2"/>
      <c r="EWG178" s="2"/>
      <c r="EWH178" s="2"/>
      <c r="EWI178" s="2"/>
      <c r="EWJ178" s="2"/>
      <c r="EWK178" s="2"/>
      <c r="EWL178" s="2"/>
      <c r="EWM178" s="2"/>
      <c r="EWN178" s="2"/>
      <c r="EWO178" s="2"/>
      <c r="EWP178" s="2"/>
      <c r="EWQ178" s="2"/>
      <c r="EWR178" s="2"/>
      <c r="EWS178" s="2"/>
      <c r="EWT178" s="2"/>
      <c r="EWU178" s="2"/>
      <c r="EWV178" s="2"/>
      <c r="EWW178" s="2"/>
      <c r="EWX178" s="2"/>
      <c r="EWY178" s="2"/>
      <c r="EWZ178" s="2"/>
      <c r="EXA178" s="2"/>
      <c r="EXB178" s="2"/>
      <c r="EXC178" s="2"/>
      <c r="EXD178" s="2"/>
      <c r="EXE178" s="2"/>
      <c r="EXF178" s="2"/>
      <c r="EXG178" s="2"/>
      <c r="EXH178" s="2"/>
      <c r="EXI178" s="2"/>
      <c r="EXJ178" s="2"/>
      <c r="EXK178" s="2"/>
      <c r="EXL178" s="2"/>
      <c r="EXM178" s="2"/>
      <c r="EXN178" s="2"/>
      <c r="EXO178" s="2"/>
      <c r="EXP178" s="2"/>
      <c r="EXQ178" s="2"/>
      <c r="EXR178" s="2"/>
      <c r="EXS178" s="2"/>
      <c r="EXT178" s="2"/>
      <c r="EXU178" s="2"/>
      <c r="EXV178" s="2"/>
      <c r="EXW178" s="2"/>
      <c r="EXX178" s="2"/>
      <c r="EXY178" s="2"/>
      <c r="EXZ178" s="2"/>
      <c r="EYA178" s="2"/>
      <c r="EYB178" s="2"/>
      <c r="EYC178" s="2"/>
      <c r="EYD178" s="2"/>
      <c r="EYE178" s="2"/>
      <c r="EYF178" s="2"/>
      <c r="EYG178" s="2"/>
      <c r="EYH178" s="2"/>
      <c r="EYI178" s="2"/>
      <c r="EYJ178" s="2"/>
      <c r="EYK178" s="2"/>
      <c r="EYL178" s="2"/>
      <c r="EYM178" s="2"/>
      <c r="EYN178" s="2"/>
      <c r="EYO178" s="2"/>
      <c r="EYP178" s="2"/>
      <c r="EYQ178" s="2"/>
      <c r="EYR178" s="2"/>
      <c r="EYS178" s="2"/>
      <c r="EYT178" s="2"/>
      <c r="EYU178" s="2"/>
      <c r="EYV178" s="2"/>
      <c r="EYW178" s="2"/>
      <c r="EYX178" s="2"/>
      <c r="EYY178" s="2"/>
      <c r="EYZ178" s="2"/>
      <c r="EZA178" s="2"/>
      <c r="EZB178" s="2"/>
      <c r="EZC178" s="2"/>
      <c r="EZD178" s="2"/>
      <c r="EZE178" s="2"/>
      <c r="EZF178" s="2"/>
      <c r="EZG178" s="2"/>
      <c r="EZH178" s="2"/>
      <c r="EZI178" s="2"/>
      <c r="EZJ178" s="2"/>
      <c r="EZK178" s="2"/>
      <c r="EZL178" s="2"/>
      <c r="EZM178" s="2"/>
      <c r="EZN178" s="2"/>
      <c r="EZO178" s="2"/>
      <c r="EZP178" s="2"/>
      <c r="EZQ178" s="2"/>
      <c r="EZR178" s="2"/>
      <c r="EZS178" s="2"/>
      <c r="EZT178" s="2"/>
      <c r="EZU178" s="2"/>
      <c r="EZV178" s="2"/>
      <c r="EZW178" s="2"/>
      <c r="EZX178" s="2"/>
      <c r="EZY178" s="2"/>
      <c r="EZZ178" s="2"/>
      <c r="FAA178" s="2"/>
      <c r="FAB178" s="2"/>
      <c r="FAC178" s="2"/>
      <c r="FAD178" s="2"/>
      <c r="FAE178" s="2"/>
      <c r="FAF178" s="2"/>
      <c r="FAG178" s="2"/>
      <c r="FAH178" s="2"/>
      <c r="FAI178" s="2"/>
      <c r="FAJ178" s="2"/>
      <c r="FAK178" s="2"/>
      <c r="FAL178" s="2"/>
      <c r="FAM178" s="2"/>
      <c r="FAN178" s="2"/>
      <c r="FAO178" s="2"/>
      <c r="FAP178" s="2"/>
      <c r="FAQ178" s="2"/>
      <c r="FAR178" s="2"/>
      <c r="FAS178" s="2"/>
      <c r="FAT178" s="2"/>
      <c r="FAU178" s="2"/>
      <c r="FAV178" s="2"/>
      <c r="FAW178" s="2"/>
      <c r="FAX178" s="2"/>
      <c r="FAY178" s="2"/>
      <c r="FAZ178" s="2"/>
      <c r="FBA178" s="2"/>
      <c r="FBB178" s="2"/>
      <c r="FBC178" s="2"/>
      <c r="FBD178" s="2"/>
      <c r="FBE178" s="2"/>
      <c r="FBF178" s="2"/>
      <c r="FBG178" s="2"/>
      <c r="FBH178" s="2"/>
      <c r="FBI178" s="2"/>
      <c r="FBJ178" s="2"/>
      <c r="FBK178" s="2"/>
      <c r="FBL178" s="2"/>
      <c r="FBM178" s="2"/>
      <c r="FBN178" s="2"/>
      <c r="FBO178" s="2"/>
      <c r="FBP178" s="2"/>
      <c r="FBQ178" s="2"/>
      <c r="FBR178" s="2"/>
      <c r="FBS178" s="2"/>
      <c r="FBT178" s="2"/>
      <c r="FBU178" s="2"/>
      <c r="FBV178" s="2"/>
      <c r="FBW178" s="2"/>
      <c r="FBX178" s="2"/>
      <c r="FBY178" s="2"/>
      <c r="FBZ178" s="2"/>
      <c r="FCA178" s="2"/>
      <c r="FCB178" s="2"/>
      <c r="FCC178" s="2"/>
      <c r="FCD178" s="2"/>
      <c r="FCE178" s="2"/>
      <c r="FCF178" s="2"/>
      <c r="FCG178" s="2"/>
      <c r="FCH178" s="2"/>
      <c r="FCI178" s="2"/>
      <c r="FCJ178" s="2"/>
      <c r="FCK178" s="2"/>
      <c r="FCL178" s="2"/>
      <c r="FCM178" s="2"/>
      <c r="FCN178" s="2"/>
      <c r="FCO178" s="2"/>
      <c r="FCP178" s="2"/>
      <c r="FCQ178" s="2"/>
      <c r="FCR178" s="2"/>
      <c r="FCS178" s="2"/>
      <c r="FCT178" s="2"/>
      <c r="FCU178" s="2"/>
      <c r="FCV178" s="2"/>
      <c r="FCW178" s="2"/>
      <c r="FCX178" s="2"/>
      <c r="FCY178" s="2"/>
      <c r="FCZ178" s="2"/>
      <c r="FDA178" s="2"/>
      <c r="FDB178" s="2"/>
      <c r="FDC178" s="2"/>
      <c r="FDD178" s="2"/>
      <c r="FDE178" s="2"/>
      <c r="FDF178" s="2"/>
      <c r="FDG178" s="2"/>
      <c r="FDH178" s="2"/>
      <c r="FDI178" s="2"/>
      <c r="FDJ178" s="2"/>
      <c r="FDK178" s="2"/>
      <c r="FDL178" s="2"/>
      <c r="FDM178" s="2"/>
      <c r="FDN178" s="2"/>
      <c r="FDO178" s="2"/>
      <c r="FDP178" s="2"/>
      <c r="FDQ178" s="2"/>
      <c r="FDR178" s="2"/>
      <c r="FDS178" s="2"/>
      <c r="FDT178" s="2"/>
      <c r="FDU178" s="2"/>
      <c r="FDV178" s="2"/>
      <c r="FDW178" s="2"/>
      <c r="FDX178" s="2"/>
      <c r="FDY178" s="2"/>
      <c r="FDZ178" s="2"/>
      <c r="FEA178" s="2"/>
      <c r="FEB178" s="2"/>
      <c r="FEC178" s="2"/>
      <c r="FED178" s="2"/>
      <c r="FEE178" s="2"/>
      <c r="FEF178" s="2"/>
      <c r="FEG178" s="2"/>
      <c r="FEH178" s="2"/>
      <c r="FEI178" s="2"/>
      <c r="FEJ178" s="2"/>
      <c r="FEK178" s="2"/>
      <c r="FEL178" s="2"/>
      <c r="FEM178" s="2"/>
      <c r="FEN178" s="2"/>
      <c r="FEO178" s="2"/>
      <c r="FEP178" s="2"/>
      <c r="FEQ178" s="2"/>
      <c r="FER178" s="2"/>
      <c r="FES178" s="2"/>
      <c r="FET178" s="2"/>
      <c r="FEU178" s="2"/>
      <c r="FEV178" s="2"/>
      <c r="FEW178" s="2"/>
      <c r="FEX178" s="2"/>
      <c r="FEY178" s="2"/>
      <c r="FEZ178" s="2"/>
      <c r="FFA178" s="2"/>
      <c r="FFB178" s="2"/>
      <c r="FFC178" s="2"/>
      <c r="FFD178" s="2"/>
      <c r="FFE178" s="2"/>
      <c r="FFF178" s="2"/>
      <c r="FFG178" s="2"/>
      <c r="FFH178" s="2"/>
      <c r="FFI178" s="2"/>
      <c r="FFJ178" s="2"/>
      <c r="FFK178" s="2"/>
      <c r="FFL178" s="2"/>
      <c r="FFM178" s="2"/>
      <c r="FFN178" s="2"/>
      <c r="FFO178" s="2"/>
      <c r="FFP178" s="2"/>
      <c r="FFQ178" s="2"/>
      <c r="FFR178" s="2"/>
      <c r="FFS178" s="2"/>
      <c r="FFT178" s="2"/>
      <c r="FFU178" s="2"/>
      <c r="FFV178" s="2"/>
      <c r="FFW178" s="2"/>
      <c r="FFX178" s="2"/>
      <c r="FFY178" s="2"/>
      <c r="FFZ178" s="2"/>
      <c r="FGA178" s="2"/>
      <c r="FGB178" s="2"/>
      <c r="FGC178" s="2"/>
      <c r="FGD178" s="2"/>
      <c r="FGE178" s="2"/>
      <c r="FGF178" s="2"/>
      <c r="FGG178" s="2"/>
      <c r="FGH178" s="2"/>
      <c r="FGI178" s="2"/>
      <c r="FGJ178" s="2"/>
      <c r="FGK178" s="2"/>
      <c r="FGL178" s="2"/>
      <c r="FGM178" s="2"/>
      <c r="FGN178" s="2"/>
      <c r="FGO178" s="2"/>
      <c r="FGP178" s="2"/>
      <c r="FGQ178" s="2"/>
      <c r="FGR178" s="2"/>
      <c r="FGS178" s="2"/>
      <c r="FGT178" s="2"/>
      <c r="FGU178" s="2"/>
      <c r="FGV178" s="2"/>
      <c r="FGW178" s="2"/>
      <c r="FGX178" s="2"/>
      <c r="FGY178" s="2"/>
      <c r="FGZ178" s="2"/>
      <c r="FHA178" s="2"/>
      <c r="FHB178" s="2"/>
      <c r="FHC178" s="2"/>
      <c r="FHD178" s="2"/>
      <c r="FHE178" s="2"/>
      <c r="FHF178" s="2"/>
      <c r="FHG178" s="2"/>
      <c r="FHH178" s="2"/>
      <c r="FHI178" s="2"/>
      <c r="FHJ178" s="2"/>
      <c r="FHK178" s="2"/>
      <c r="FHL178" s="2"/>
      <c r="FHM178" s="2"/>
      <c r="FHN178" s="2"/>
      <c r="FHO178" s="2"/>
      <c r="FHP178" s="2"/>
      <c r="FHQ178" s="2"/>
      <c r="FHR178" s="2"/>
      <c r="FHS178" s="2"/>
      <c r="FHT178" s="2"/>
      <c r="FHU178" s="2"/>
      <c r="FHV178" s="2"/>
      <c r="FHW178" s="2"/>
      <c r="FHX178" s="2"/>
      <c r="FHY178" s="2"/>
      <c r="FHZ178" s="2"/>
      <c r="FIA178" s="2"/>
      <c r="FIB178" s="2"/>
      <c r="FIC178" s="2"/>
      <c r="FID178" s="2"/>
      <c r="FIE178" s="2"/>
      <c r="FIF178" s="2"/>
      <c r="FIG178" s="2"/>
      <c r="FIH178" s="2"/>
      <c r="FII178" s="2"/>
      <c r="FIJ178" s="2"/>
      <c r="FIK178" s="2"/>
      <c r="FIL178" s="2"/>
      <c r="FIM178" s="2"/>
      <c r="FIN178" s="2"/>
      <c r="FIO178" s="2"/>
      <c r="FIP178" s="2"/>
      <c r="FIQ178" s="2"/>
      <c r="FIR178" s="2"/>
      <c r="FIS178" s="2"/>
      <c r="FIT178" s="2"/>
      <c r="FIU178" s="2"/>
      <c r="FIV178" s="2"/>
      <c r="FIW178" s="2"/>
      <c r="FIX178" s="2"/>
      <c r="FIY178" s="2"/>
      <c r="FIZ178" s="2"/>
      <c r="FJA178" s="2"/>
      <c r="FJB178" s="2"/>
      <c r="FJC178" s="2"/>
      <c r="FJD178" s="2"/>
      <c r="FJE178" s="2"/>
      <c r="FJF178" s="2"/>
      <c r="FJG178" s="2"/>
      <c r="FJH178" s="2"/>
      <c r="FJI178" s="2"/>
      <c r="FJJ178" s="2"/>
      <c r="FJK178" s="2"/>
      <c r="FJL178" s="2"/>
      <c r="FJM178" s="2"/>
      <c r="FJN178" s="2"/>
      <c r="FJO178" s="2"/>
      <c r="FJP178" s="2"/>
      <c r="FJQ178" s="2"/>
      <c r="FJR178" s="2"/>
      <c r="FJS178" s="2"/>
      <c r="FJT178" s="2"/>
      <c r="FJU178" s="2"/>
      <c r="FJV178" s="2"/>
      <c r="FJW178" s="2"/>
      <c r="FJX178" s="2"/>
      <c r="FJY178" s="2"/>
      <c r="FJZ178" s="2"/>
      <c r="FKA178" s="2"/>
      <c r="FKB178" s="2"/>
      <c r="FKC178" s="2"/>
      <c r="FKD178" s="2"/>
      <c r="FKE178" s="2"/>
      <c r="FKF178" s="2"/>
      <c r="FKG178" s="2"/>
      <c r="FKH178" s="2"/>
      <c r="FKI178" s="2"/>
      <c r="FKJ178" s="2"/>
      <c r="FKK178" s="2"/>
      <c r="FKL178" s="2"/>
      <c r="FKM178" s="2"/>
      <c r="FKN178" s="2"/>
      <c r="FKO178" s="2"/>
      <c r="FKP178" s="2"/>
      <c r="FKQ178" s="2"/>
      <c r="FKR178" s="2"/>
      <c r="FKS178" s="2"/>
      <c r="FKT178" s="2"/>
      <c r="FKU178" s="2"/>
      <c r="FKV178" s="2"/>
      <c r="FKW178" s="2"/>
      <c r="FKX178" s="2"/>
      <c r="FKY178" s="2"/>
      <c r="FKZ178" s="2"/>
      <c r="FLA178" s="2"/>
      <c r="FLB178" s="2"/>
      <c r="FLC178" s="2"/>
      <c r="FLD178" s="2"/>
      <c r="FLE178" s="2"/>
      <c r="FLF178" s="2"/>
      <c r="FLG178" s="2"/>
      <c r="FLH178" s="2"/>
      <c r="FLI178" s="2"/>
      <c r="FLJ178" s="2"/>
      <c r="FLK178" s="2"/>
      <c r="FLL178" s="2"/>
      <c r="FLM178" s="2"/>
      <c r="FLN178" s="2"/>
      <c r="FLO178" s="2"/>
      <c r="FLP178" s="2"/>
      <c r="FLQ178" s="2"/>
      <c r="FLR178" s="2"/>
      <c r="FLS178" s="2"/>
      <c r="FLT178" s="2"/>
      <c r="FLU178" s="2"/>
      <c r="FLV178" s="2"/>
      <c r="FLW178" s="2"/>
      <c r="FLX178" s="2"/>
      <c r="FLY178" s="2"/>
      <c r="FLZ178" s="2"/>
      <c r="FMA178" s="2"/>
      <c r="FMB178" s="2"/>
      <c r="FMC178" s="2"/>
      <c r="FMD178" s="2"/>
      <c r="FME178" s="2"/>
      <c r="FMF178" s="2"/>
      <c r="FMG178" s="2"/>
      <c r="FMH178" s="2"/>
      <c r="FMI178" s="2"/>
      <c r="FMJ178" s="2"/>
      <c r="FMK178" s="2"/>
      <c r="FML178" s="2"/>
      <c r="FMM178" s="2"/>
      <c r="FMN178" s="2"/>
      <c r="FMO178" s="2"/>
      <c r="FMP178" s="2"/>
      <c r="FMQ178" s="2"/>
      <c r="FMR178" s="2"/>
      <c r="FMS178" s="2"/>
      <c r="FMT178" s="2"/>
      <c r="FMU178" s="2"/>
      <c r="FMV178" s="2"/>
      <c r="FMW178" s="2"/>
      <c r="FMX178" s="2"/>
      <c r="FMY178" s="2"/>
      <c r="FMZ178" s="2"/>
      <c r="FNA178" s="2"/>
      <c r="FNB178" s="2"/>
      <c r="FNC178" s="2"/>
      <c r="FND178" s="2"/>
      <c r="FNE178" s="2"/>
      <c r="FNF178" s="2"/>
      <c r="FNG178" s="2"/>
      <c r="FNH178" s="2"/>
      <c r="FNI178" s="2"/>
      <c r="FNJ178" s="2"/>
      <c r="FNK178" s="2"/>
      <c r="FNL178" s="2"/>
      <c r="FNM178" s="2"/>
      <c r="FNN178" s="2"/>
      <c r="FNO178" s="2"/>
      <c r="FNP178" s="2"/>
      <c r="FNQ178" s="2"/>
      <c r="FNR178" s="2"/>
      <c r="FNS178" s="2"/>
      <c r="FNT178" s="2"/>
      <c r="FNU178" s="2"/>
      <c r="FNV178" s="2"/>
      <c r="FNW178" s="2"/>
      <c r="FNX178" s="2"/>
      <c r="FNY178" s="2"/>
      <c r="FNZ178" s="2"/>
      <c r="FOA178" s="2"/>
      <c r="FOB178" s="2"/>
      <c r="FOC178" s="2"/>
      <c r="FOD178" s="2"/>
      <c r="FOE178" s="2"/>
      <c r="FOF178" s="2"/>
      <c r="FOG178" s="2"/>
      <c r="FOH178" s="2"/>
      <c r="FOI178" s="2"/>
      <c r="FOJ178" s="2"/>
      <c r="FOK178" s="2"/>
      <c r="FOL178" s="2"/>
      <c r="FOM178" s="2"/>
      <c r="FON178" s="2"/>
      <c r="FOO178" s="2"/>
      <c r="FOP178" s="2"/>
      <c r="FOQ178" s="2"/>
      <c r="FOR178" s="2"/>
      <c r="FOS178" s="2"/>
      <c r="FOT178" s="2"/>
      <c r="FOU178" s="2"/>
      <c r="FOV178" s="2"/>
      <c r="FOW178" s="2"/>
      <c r="FOX178" s="2"/>
      <c r="FOY178" s="2"/>
      <c r="FOZ178" s="2"/>
      <c r="FPA178" s="2"/>
      <c r="FPB178" s="2"/>
      <c r="FPC178" s="2"/>
      <c r="FPD178" s="2"/>
      <c r="FPE178" s="2"/>
      <c r="FPF178" s="2"/>
      <c r="FPG178" s="2"/>
      <c r="FPH178" s="2"/>
      <c r="FPI178" s="2"/>
      <c r="FPJ178" s="2"/>
      <c r="FPK178" s="2"/>
      <c r="FPL178" s="2"/>
      <c r="FPM178" s="2"/>
      <c r="FPN178" s="2"/>
      <c r="FPO178" s="2"/>
      <c r="FPP178" s="2"/>
      <c r="FPQ178" s="2"/>
      <c r="FPR178" s="2"/>
      <c r="FPS178" s="2"/>
      <c r="FPT178" s="2"/>
      <c r="FPU178" s="2"/>
      <c r="FPV178" s="2"/>
      <c r="FPW178" s="2"/>
      <c r="FPX178" s="2"/>
      <c r="FPY178" s="2"/>
      <c r="FPZ178" s="2"/>
      <c r="FQA178" s="2"/>
      <c r="FQB178" s="2"/>
      <c r="FQC178" s="2"/>
      <c r="FQD178" s="2"/>
      <c r="FQE178" s="2"/>
      <c r="FQF178" s="2"/>
      <c r="FQG178" s="2"/>
      <c r="FQH178" s="2"/>
      <c r="FQI178" s="2"/>
      <c r="FQJ178" s="2"/>
      <c r="FQK178" s="2"/>
      <c r="FQL178" s="2"/>
      <c r="FQM178" s="2"/>
      <c r="FQN178" s="2"/>
      <c r="FQO178" s="2"/>
      <c r="FQP178" s="2"/>
      <c r="FQQ178" s="2"/>
      <c r="FQR178" s="2"/>
      <c r="FQS178" s="2"/>
      <c r="FQT178" s="2"/>
      <c r="FQU178" s="2"/>
      <c r="FQV178" s="2"/>
      <c r="FQW178" s="2"/>
      <c r="FQX178" s="2"/>
      <c r="FQY178" s="2"/>
      <c r="FQZ178" s="2"/>
      <c r="FRA178" s="2"/>
      <c r="FRB178" s="2"/>
      <c r="FRC178" s="2"/>
      <c r="FRD178" s="2"/>
      <c r="FRE178" s="2"/>
      <c r="FRF178" s="2"/>
      <c r="FRG178" s="2"/>
      <c r="FRH178" s="2"/>
      <c r="FRI178" s="2"/>
      <c r="FRJ178" s="2"/>
      <c r="FRK178" s="2"/>
      <c r="FRL178" s="2"/>
      <c r="FRM178" s="2"/>
      <c r="FRN178" s="2"/>
      <c r="FRO178" s="2"/>
      <c r="FRP178" s="2"/>
      <c r="FRQ178" s="2"/>
      <c r="FRR178" s="2"/>
      <c r="FRS178" s="2"/>
      <c r="FRT178" s="2"/>
      <c r="FRU178" s="2"/>
      <c r="FRV178" s="2"/>
      <c r="FRW178" s="2"/>
      <c r="FRX178" s="2"/>
      <c r="FRY178" s="2"/>
      <c r="FRZ178" s="2"/>
      <c r="FSA178" s="2"/>
      <c r="FSB178" s="2"/>
      <c r="FSC178" s="2"/>
      <c r="FSD178" s="2"/>
      <c r="FSE178" s="2"/>
      <c r="FSF178" s="2"/>
      <c r="FSG178" s="2"/>
      <c r="FSH178" s="2"/>
      <c r="FSI178" s="2"/>
      <c r="FSJ178" s="2"/>
      <c r="FSK178" s="2"/>
      <c r="FSL178" s="2"/>
      <c r="FSM178" s="2"/>
      <c r="FSN178" s="2"/>
      <c r="FSO178" s="2"/>
      <c r="FSP178" s="2"/>
      <c r="FSQ178" s="2"/>
      <c r="FSR178" s="2"/>
      <c r="FSS178" s="2"/>
      <c r="FST178" s="2"/>
      <c r="FSU178" s="2"/>
      <c r="FSV178" s="2"/>
      <c r="FSW178" s="2"/>
      <c r="FSX178" s="2"/>
      <c r="FSY178" s="2"/>
      <c r="FSZ178" s="2"/>
      <c r="FTA178" s="2"/>
      <c r="FTB178" s="2"/>
      <c r="FTC178" s="2"/>
      <c r="FTD178" s="2"/>
      <c r="FTE178" s="2"/>
      <c r="FTF178" s="2"/>
      <c r="FTG178" s="2"/>
      <c r="FTH178" s="2"/>
      <c r="FTI178" s="2"/>
      <c r="FTJ178" s="2"/>
      <c r="FTK178" s="2"/>
      <c r="FTL178" s="2"/>
      <c r="FTM178" s="2"/>
      <c r="FTN178" s="2"/>
      <c r="FTO178" s="2"/>
      <c r="FTP178" s="2"/>
      <c r="FTQ178" s="2"/>
      <c r="FTR178" s="2"/>
      <c r="FTS178" s="2"/>
      <c r="FTT178" s="2"/>
      <c r="FTU178" s="2"/>
      <c r="FTV178" s="2"/>
      <c r="FTW178" s="2"/>
      <c r="FTX178" s="2"/>
      <c r="FTY178" s="2"/>
      <c r="FTZ178" s="2"/>
      <c r="FUA178" s="2"/>
      <c r="FUB178" s="2"/>
      <c r="FUC178" s="2"/>
      <c r="FUD178" s="2"/>
      <c r="FUE178" s="2"/>
      <c r="FUF178" s="2"/>
      <c r="FUG178" s="2"/>
      <c r="FUH178" s="2"/>
      <c r="FUI178" s="2"/>
      <c r="FUJ178" s="2"/>
      <c r="FUK178" s="2"/>
      <c r="FUL178" s="2"/>
      <c r="FUM178" s="2"/>
      <c r="FUN178" s="2"/>
      <c r="FUO178" s="2"/>
      <c r="FUP178" s="2"/>
      <c r="FUQ178" s="2"/>
      <c r="FUR178" s="2"/>
      <c r="FUS178" s="2"/>
      <c r="FUT178" s="2"/>
      <c r="FUU178" s="2"/>
      <c r="FUV178" s="2"/>
      <c r="FUW178" s="2"/>
      <c r="FUX178" s="2"/>
      <c r="FUY178" s="2"/>
      <c r="FUZ178" s="2"/>
      <c r="FVA178" s="2"/>
      <c r="FVB178" s="2"/>
      <c r="FVC178" s="2"/>
      <c r="FVD178" s="2"/>
      <c r="FVE178" s="2"/>
      <c r="FVF178" s="2"/>
      <c r="FVG178" s="2"/>
      <c r="FVH178" s="2"/>
      <c r="FVI178" s="2"/>
      <c r="FVJ178" s="2"/>
      <c r="FVK178" s="2"/>
      <c r="FVL178" s="2"/>
      <c r="FVM178" s="2"/>
      <c r="FVN178" s="2"/>
      <c r="FVO178" s="2"/>
      <c r="FVP178" s="2"/>
      <c r="FVQ178" s="2"/>
      <c r="FVR178" s="2"/>
      <c r="FVS178" s="2"/>
      <c r="FVT178" s="2"/>
      <c r="FVU178" s="2"/>
      <c r="FVV178" s="2"/>
      <c r="FVW178" s="2"/>
      <c r="FVX178" s="2"/>
      <c r="FVY178" s="2"/>
      <c r="FVZ178" s="2"/>
      <c r="FWA178" s="2"/>
      <c r="FWB178" s="2"/>
      <c r="FWC178" s="2"/>
      <c r="FWD178" s="2"/>
      <c r="FWE178" s="2"/>
      <c r="FWF178" s="2"/>
      <c r="FWG178" s="2"/>
      <c r="FWH178" s="2"/>
      <c r="FWI178" s="2"/>
      <c r="FWJ178" s="2"/>
      <c r="FWK178" s="2"/>
      <c r="FWL178" s="2"/>
      <c r="FWM178" s="2"/>
      <c r="FWN178" s="2"/>
      <c r="FWO178" s="2"/>
      <c r="FWP178" s="2"/>
      <c r="FWQ178" s="2"/>
      <c r="FWR178" s="2"/>
      <c r="FWS178" s="2"/>
      <c r="FWT178" s="2"/>
      <c r="FWU178" s="2"/>
      <c r="FWV178" s="2"/>
      <c r="FWW178" s="2"/>
      <c r="FWX178" s="2"/>
      <c r="FWY178" s="2"/>
      <c r="FWZ178" s="2"/>
      <c r="FXA178" s="2"/>
      <c r="FXB178" s="2"/>
      <c r="FXC178" s="2"/>
      <c r="FXD178" s="2"/>
      <c r="FXE178" s="2"/>
      <c r="FXF178" s="2"/>
      <c r="FXG178" s="2"/>
      <c r="FXH178" s="2"/>
      <c r="FXI178" s="2"/>
      <c r="FXJ178" s="2"/>
      <c r="FXK178" s="2"/>
      <c r="FXL178" s="2"/>
      <c r="FXM178" s="2"/>
      <c r="FXN178" s="2"/>
      <c r="FXO178" s="2"/>
      <c r="FXP178" s="2"/>
      <c r="FXQ178" s="2"/>
      <c r="FXR178" s="2"/>
      <c r="FXS178" s="2"/>
      <c r="FXT178" s="2"/>
      <c r="FXU178" s="2"/>
      <c r="FXV178" s="2"/>
      <c r="FXW178" s="2"/>
      <c r="FXX178" s="2"/>
      <c r="FXY178" s="2"/>
      <c r="FXZ178" s="2"/>
      <c r="FYA178" s="2"/>
      <c r="FYB178" s="2"/>
      <c r="FYC178" s="2"/>
      <c r="FYD178" s="2"/>
      <c r="FYE178" s="2"/>
      <c r="FYF178" s="2"/>
      <c r="FYG178" s="2"/>
      <c r="FYH178" s="2"/>
      <c r="FYI178" s="2"/>
      <c r="FYJ178" s="2"/>
      <c r="FYK178" s="2"/>
      <c r="FYL178" s="2"/>
      <c r="FYM178" s="2"/>
      <c r="FYN178" s="2"/>
      <c r="FYO178" s="2"/>
      <c r="FYP178" s="2"/>
      <c r="FYQ178" s="2"/>
      <c r="FYR178" s="2"/>
      <c r="FYS178" s="2"/>
      <c r="FYT178" s="2"/>
      <c r="FYU178" s="2"/>
      <c r="FYV178" s="2"/>
      <c r="FYW178" s="2"/>
      <c r="FYX178" s="2"/>
      <c r="FYY178" s="2"/>
      <c r="FYZ178" s="2"/>
      <c r="FZA178" s="2"/>
      <c r="FZB178" s="2"/>
      <c r="FZC178" s="2"/>
      <c r="FZD178" s="2"/>
      <c r="FZE178" s="2"/>
      <c r="FZF178" s="2"/>
      <c r="FZG178" s="2"/>
      <c r="FZH178" s="2"/>
      <c r="FZI178" s="2"/>
      <c r="FZJ178" s="2"/>
      <c r="FZK178" s="2"/>
      <c r="FZL178" s="2"/>
      <c r="FZM178" s="2"/>
      <c r="FZN178" s="2"/>
      <c r="FZO178" s="2"/>
      <c r="FZP178" s="2"/>
      <c r="FZQ178" s="2"/>
      <c r="FZR178" s="2"/>
      <c r="FZS178" s="2"/>
      <c r="FZT178" s="2"/>
      <c r="FZU178" s="2"/>
      <c r="FZV178" s="2"/>
      <c r="FZW178" s="2"/>
      <c r="FZX178" s="2"/>
      <c r="FZY178" s="2"/>
      <c r="FZZ178" s="2"/>
      <c r="GAA178" s="2"/>
      <c r="GAB178" s="2"/>
      <c r="GAC178" s="2"/>
      <c r="GAD178" s="2"/>
      <c r="GAE178" s="2"/>
      <c r="GAF178" s="2"/>
      <c r="GAG178" s="2"/>
      <c r="GAH178" s="2"/>
      <c r="GAI178" s="2"/>
      <c r="GAJ178" s="2"/>
      <c r="GAK178" s="2"/>
      <c r="GAL178" s="2"/>
      <c r="GAM178" s="2"/>
      <c r="GAN178" s="2"/>
      <c r="GAO178" s="2"/>
      <c r="GAP178" s="2"/>
      <c r="GAQ178" s="2"/>
      <c r="GAR178" s="2"/>
      <c r="GAS178" s="2"/>
      <c r="GAT178" s="2"/>
      <c r="GAU178" s="2"/>
      <c r="GAV178" s="2"/>
      <c r="GAW178" s="2"/>
      <c r="GAX178" s="2"/>
      <c r="GAY178" s="2"/>
      <c r="GAZ178" s="2"/>
      <c r="GBA178" s="2"/>
      <c r="GBB178" s="2"/>
      <c r="GBC178" s="2"/>
      <c r="GBD178" s="2"/>
      <c r="GBE178" s="2"/>
      <c r="GBF178" s="2"/>
      <c r="GBG178" s="2"/>
      <c r="GBH178" s="2"/>
      <c r="GBI178" s="2"/>
      <c r="GBJ178" s="2"/>
      <c r="GBK178" s="2"/>
      <c r="GBL178" s="2"/>
      <c r="GBM178" s="2"/>
      <c r="GBN178" s="2"/>
      <c r="GBO178" s="2"/>
      <c r="GBP178" s="2"/>
      <c r="GBQ178" s="2"/>
      <c r="GBR178" s="2"/>
      <c r="GBS178" s="2"/>
      <c r="GBT178" s="2"/>
      <c r="GBU178" s="2"/>
      <c r="GBV178" s="2"/>
      <c r="GBW178" s="2"/>
      <c r="GBX178" s="2"/>
      <c r="GBY178" s="2"/>
      <c r="GBZ178" s="2"/>
      <c r="GCA178" s="2"/>
      <c r="GCB178" s="2"/>
      <c r="GCC178" s="2"/>
      <c r="GCD178" s="2"/>
      <c r="GCE178" s="2"/>
      <c r="GCF178" s="2"/>
      <c r="GCG178" s="2"/>
      <c r="GCH178" s="2"/>
      <c r="GCI178" s="2"/>
      <c r="GCJ178" s="2"/>
      <c r="GCK178" s="2"/>
      <c r="GCL178" s="2"/>
      <c r="GCM178" s="2"/>
      <c r="GCN178" s="2"/>
      <c r="GCO178" s="2"/>
      <c r="GCP178" s="2"/>
      <c r="GCQ178" s="2"/>
      <c r="GCR178" s="2"/>
      <c r="GCS178" s="2"/>
      <c r="GCT178" s="2"/>
      <c r="GCU178" s="2"/>
      <c r="GCV178" s="2"/>
      <c r="GCW178" s="2"/>
      <c r="GCX178" s="2"/>
      <c r="GCY178" s="2"/>
      <c r="GCZ178" s="2"/>
      <c r="GDA178" s="2"/>
      <c r="GDB178" s="2"/>
      <c r="GDC178" s="2"/>
      <c r="GDD178" s="2"/>
      <c r="GDE178" s="2"/>
      <c r="GDF178" s="2"/>
      <c r="GDG178" s="2"/>
      <c r="GDH178" s="2"/>
      <c r="GDI178" s="2"/>
      <c r="GDJ178" s="2"/>
      <c r="GDK178" s="2"/>
      <c r="GDL178" s="2"/>
      <c r="GDM178" s="2"/>
      <c r="GDN178" s="2"/>
      <c r="GDO178" s="2"/>
      <c r="GDP178" s="2"/>
      <c r="GDQ178" s="2"/>
      <c r="GDR178" s="2"/>
      <c r="GDS178" s="2"/>
      <c r="GDT178" s="2"/>
      <c r="GDU178" s="2"/>
      <c r="GDV178" s="2"/>
      <c r="GDW178" s="2"/>
      <c r="GDX178" s="2"/>
      <c r="GDY178" s="2"/>
      <c r="GDZ178" s="2"/>
      <c r="GEA178" s="2"/>
      <c r="GEB178" s="2"/>
      <c r="GEC178" s="2"/>
      <c r="GED178" s="2"/>
      <c r="GEE178" s="2"/>
      <c r="GEF178" s="2"/>
      <c r="GEG178" s="2"/>
      <c r="GEH178" s="2"/>
      <c r="GEI178" s="2"/>
      <c r="GEJ178" s="2"/>
      <c r="GEK178" s="2"/>
      <c r="GEL178" s="2"/>
      <c r="GEM178" s="2"/>
      <c r="GEN178" s="2"/>
      <c r="GEO178" s="2"/>
      <c r="GEP178" s="2"/>
      <c r="GEQ178" s="2"/>
      <c r="GER178" s="2"/>
      <c r="GES178" s="2"/>
      <c r="GET178" s="2"/>
      <c r="GEU178" s="2"/>
      <c r="GEV178" s="2"/>
      <c r="GEW178" s="2"/>
      <c r="GEX178" s="2"/>
      <c r="GEY178" s="2"/>
      <c r="GEZ178" s="2"/>
      <c r="GFA178" s="2"/>
      <c r="GFB178" s="2"/>
      <c r="GFC178" s="2"/>
      <c r="GFD178" s="2"/>
      <c r="GFE178" s="2"/>
      <c r="GFF178" s="2"/>
      <c r="GFG178" s="2"/>
      <c r="GFH178" s="2"/>
      <c r="GFI178" s="2"/>
      <c r="GFJ178" s="2"/>
      <c r="GFK178" s="2"/>
      <c r="GFL178" s="2"/>
      <c r="GFM178" s="2"/>
      <c r="GFN178" s="2"/>
      <c r="GFO178" s="2"/>
      <c r="GFP178" s="2"/>
      <c r="GFQ178" s="2"/>
      <c r="GFR178" s="2"/>
      <c r="GFS178" s="2"/>
      <c r="GFT178" s="2"/>
      <c r="GFU178" s="2"/>
      <c r="GFV178" s="2"/>
      <c r="GFW178" s="2"/>
      <c r="GFX178" s="2"/>
      <c r="GFY178" s="2"/>
      <c r="GFZ178" s="2"/>
      <c r="GGA178" s="2"/>
      <c r="GGB178" s="2"/>
      <c r="GGC178" s="2"/>
      <c r="GGD178" s="2"/>
      <c r="GGE178" s="2"/>
      <c r="GGF178" s="2"/>
      <c r="GGG178" s="2"/>
      <c r="GGH178" s="2"/>
      <c r="GGI178" s="2"/>
      <c r="GGJ178" s="2"/>
      <c r="GGK178" s="2"/>
      <c r="GGL178" s="2"/>
      <c r="GGM178" s="2"/>
      <c r="GGN178" s="2"/>
      <c r="GGO178" s="2"/>
      <c r="GGP178" s="2"/>
      <c r="GGQ178" s="2"/>
      <c r="GGR178" s="2"/>
      <c r="GGS178" s="2"/>
      <c r="GGT178" s="2"/>
      <c r="GGU178" s="2"/>
      <c r="GGV178" s="2"/>
      <c r="GGW178" s="2"/>
      <c r="GGX178" s="2"/>
      <c r="GGY178" s="2"/>
      <c r="GGZ178" s="2"/>
      <c r="GHA178" s="2"/>
      <c r="GHB178" s="2"/>
      <c r="GHC178" s="2"/>
      <c r="GHD178" s="2"/>
      <c r="GHE178" s="2"/>
      <c r="GHF178" s="2"/>
      <c r="GHG178" s="2"/>
      <c r="GHH178" s="2"/>
      <c r="GHI178" s="2"/>
      <c r="GHJ178" s="2"/>
      <c r="GHK178" s="2"/>
      <c r="GHL178" s="2"/>
      <c r="GHM178" s="2"/>
      <c r="GHN178" s="2"/>
      <c r="GHO178" s="2"/>
      <c r="GHP178" s="2"/>
      <c r="GHQ178" s="2"/>
      <c r="GHR178" s="2"/>
      <c r="GHS178" s="2"/>
      <c r="GHT178" s="2"/>
      <c r="GHU178" s="2"/>
      <c r="GHV178" s="2"/>
      <c r="GHW178" s="2"/>
      <c r="GHX178" s="2"/>
      <c r="GHY178" s="2"/>
      <c r="GHZ178" s="2"/>
      <c r="GIA178" s="2"/>
      <c r="GIB178" s="2"/>
      <c r="GIC178" s="2"/>
      <c r="GID178" s="2"/>
      <c r="GIE178" s="2"/>
      <c r="GIF178" s="2"/>
      <c r="GIG178" s="2"/>
      <c r="GIH178" s="2"/>
      <c r="GII178" s="2"/>
      <c r="GIJ178" s="2"/>
      <c r="GIK178" s="2"/>
      <c r="GIL178" s="2"/>
      <c r="GIM178" s="2"/>
      <c r="GIN178" s="2"/>
      <c r="GIO178" s="2"/>
      <c r="GIP178" s="2"/>
      <c r="GIQ178" s="2"/>
      <c r="GIR178" s="2"/>
      <c r="GIS178" s="2"/>
      <c r="GIT178" s="2"/>
      <c r="GIU178" s="2"/>
      <c r="GIV178" s="2"/>
      <c r="GIW178" s="2"/>
      <c r="GIX178" s="2"/>
      <c r="GIY178" s="2"/>
      <c r="GIZ178" s="2"/>
      <c r="GJA178" s="2"/>
      <c r="GJB178" s="2"/>
      <c r="GJC178" s="2"/>
      <c r="GJD178" s="2"/>
      <c r="GJE178" s="2"/>
      <c r="GJF178" s="2"/>
      <c r="GJG178" s="2"/>
      <c r="GJH178" s="2"/>
      <c r="GJI178" s="2"/>
      <c r="GJJ178" s="2"/>
      <c r="GJK178" s="2"/>
      <c r="GJL178" s="2"/>
      <c r="GJM178" s="2"/>
      <c r="GJN178" s="2"/>
      <c r="GJO178" s="2"/>
      <c r="GJP178" s="2"/>
      <c r="GJQ178" s="2"/>
      <c r="GJR178" s="2"/>
      <c r="GJS178" s="2"/>
      <c r="GJT178" s="2"/>
      <c r="GJU178" s="2"/>
      <c r="GJV178" s="2"/>
      <c r="GJW178" s="2"/>
      <c r="GJX178" s="2"/>
      <c r="GJY178" s="2"/>
      <c r="GJZ178" s="2"/>
      <c r="GKA178" s="2"/>
      <c r="GKB178" s="2"/>
      <c r="GKC178" s="2"/>
      <c r="GKD178" s="2"/>
      <c r="GKE178" s="2"/>
      <c r="GKF178" s="2"/>
      <c r="GKG178" s="2"/>
      <c r="GKH178" s="2"/>
      <c r="GKI178" s="2"/>
      <c r="GKJ178" s="2"/>
      <c r="GKK178" s="2"/>
      <c r="GKL178" s="2"/>
      <c r="GKM178" s="2"/>
      <c r="GKN178" s="2"/>
      <c r="GKO178" s="2"/>
      <c r="GKP178" s="2"/>
      <c r="GKQ178" s="2"/>
      <c r="GKR178" s="2"/>
      <c r="GKS178" s="2"/>
      <c r="GKT178" s="2"/>
      <c r="GKU178" s="2"/>
      <c r="GKV178" s="2"/>
      <c r="GKW178" s="2"/>
      <c r="GKX178" s="2"/>
      <c r="GKY178" s="2"/>
      <c r="GKZ178" s="2"/>
      <c r="GLA178" s="2"/>
      <c r="GLB178" s="2"/>
      <c r="GLC178" s="2"/>
      <c r="GLD178" s="2"/>
      <c r="GLE178" s="2"/>
      <c r="GLF178" s="2"/>
      <c r="GLG178" s="2"/>
      <c r="GLH178" s="2"/>
      <c r="GLI178" s="2"/>
      <c r="GLJ178" s="2"/>
      <c r="GLK178" s="2"/>
      <c r="GLL178" s="2"/>
      <c r="GLM178" s="2"/>
      <c r="GLN178" s="2"/>
      <c r="GLO178" s="2"/>
      <c r="GLP178" s="2"/>
      <c r="GLQ178" s="2"/>
      <c r="GLR178" s="2"/>
      <c r="GLS178" s="2"/>
      <c r="GLT178" s="2"/>
      <c r="GLU178" s="2"/>
      <c r="GLV178" s="2"/>
      <c r="GLW178" s="2"/>
      <c r="GLX178" s="2"/>
      <c r="GLY178" s="2"/>
      <c r="GLZ178" s="2"/>
      <c r="GMA178" s="2"/>
      <c r="GMB178" s="2"/>
      <c r="GMC178" s="2"/>
      <c r="GMD178" s="2"/>
      <c r="GME178" s="2"/>
      <c r="GMF178" s="2"/>
      <c r="GMG178" s="2"/>
      <c r="GMH178" s="2"/>
      <c r="GMI178" s="2"/>
      <c r="GMJ178" s="2"/>
      <c r="GMK178" s="2"/>
      <c r="GML178" s="2"/>
      <c r="GMM178" s="2"/>
      <c r="GMN178" s="2"/>
      <c r="GMO178" s="2"/>
      <c r="GMP178" s="2"/>
      <c r="GMQ178" s="2"/>
      <c r="GMR178" s="2"/>
      <c r="GMS178" s="2"/>
      <c r="GMT178" s="2"/>
      <c r="GMU178" s="2"/>
      <c r="GMV178" s="2"/>
      <c r="GMW178" s="2"/>
      <c r="GMX178" s="2"/>
      <c r="GMY178" s="2"/>
      <c r="GMZ178" s="2"/>
      <c r="GNA178" s="2"/>
      <c r="GNB178" s="2"/>
      <c r="GNC178" s="2"/>
      <c r="GND178" s="2"/>
      <c r="GNE178" s="2"/>
      <c r="GNF178" s="2"/>
      <c r="GNG178" s="2"/>
      <c r="GNH178" s="2"/>
      <c r="GNI178" s="2"/>
      <c r="GNJ178" s="2"/>
      <c r="GNK178" s="2"/>
      <c r="GNL178" s="2"/>
      <c r="GNM178" s="2"/>
      <c r="GNN178" s="2"/>
      <c r="GNO178" s="2"/>
      <c r="GNP178" s="2"/>
      <c r="GNQ178" s="2"/>
      <c r="GNR178" s="2"/>
      <c r="GNS178" s="2"/>
      <c r="GNT178" s="2"/>
      <c r="GNU178" s="2"/>
      <c r="GNV178" s="2"/>
      <c r="GNW178" s="2"/>
      <c r="GNX178" s="2"/>
      <c r="GNY178" s="2"/>
      <c r="GNZ178" s="2"/>
      <c r="GOA178" s="2"/>
      <c r="GOB178" s="2"/>
      <c r="GOC178" s="2"/>
      <c r="GOD178" s="2"/>
      <c r="GOE178" s="2"/>
      <c r="GOF178" s="2"/>
      <c r="GOG178" s="2"/>
      <c r="GOH178" s="2"/>
      <c r="GOI178" s="2"/>
      <c r="GOJ178" s="2"/>
      <c r="GOK178" s="2"/>
      <c r="GOL178" s="2"/>
      <c r="GOM178" s="2"/>
      <c r="GON178" s="2"/>
      <c r="GOO178" s="2"/>
      <c r="GOP178" s="2"/>
      <c r="GOQ178" s="2"/>
      <c r="GOR178" s="2"/>
      <c r="GOS178" s="2"/>
      <c r="GOT178" s="2"/>
      <c r="GOU178" s="2"/>
      <c r="GOV178" s="2"/>
      <c r="GOW178" s="2"/>
      <c r="GOX178" s="2"/>
      <c r="GOY178" s="2"/>
      <c r="GOZ178" s="2"/>
      <c r="GPA178" s="2"/>
      <c r="GPB178" s="2"/>
      <c r="GPC178" s="2"/>
      <c r="GPD178" s="2"/>
      <c r="GPE178" s="2"/>
      <c r="GPF178" s="2"/>
      <c r="GPG178" s="2"/>
      <c r="GPH178" s="2"/>
      <c r="GPI178" s="2"/>
      <c r="GPJ178" s="2"/>
      <c r="GPK178" s="2"/>
      <c r="GPL178" s="2"/>
      <c r="GPM178" s="2"/>
      <c r="GPN178" s="2"/>
      <c r="GPO178" s="2"/>
      <c r="GPP178" s="2"/>
      <c r="GPQ178" s="2"/>
      <c r="GPR178" s="2"/>
      <c r="GPS178" s="2"/>
      <c r="GPT178" s="2"/>
      <c r="GPU178" s="2"/>
      <c r="GPV178" s="2"/>
      <c r="GPW178" s="2"/>
      <c r="GPX178" s="2"/>
      <c r="GPY178" s="2"/>
      <c r="GPZ178" s="2"/>
      <c r="GQA178" s="2"/>
      <c r="GQB178" s="2"/>
      <c r="GQC178" s="2"/>
      <c r="GQD178" s="2"/>
      <c r="GQE178" s="2"/>
      <c r="GQF178" s="2"/>
      <c r="GQG178" s="2"/>
      <c r="GQH178" s="2"/>
      <c r="GQI178" s="2"/>
      <c r="GQJ178" s="2"/>
      <c r="GQK178" s="2"/>
      <c r="GQL178" s="2"/>
      <c r="GQM178" s="2"/>
      <c r="GQN178" s="2"/>
      <c r="GQO178" s="2"/>
      <c r="GQP178" s="2"/>
      <c r="GQQ178" s="2"/>
      <c r="GQR178" s="2"/>
      <c r="GQS178" s="2"/>
      <c r="GQT178" s="2"/>
      <c r="GQU178" s="2"/>
      <c r="GQV178" s="2"/>
      <c r="GQW178" s="2"/>
      <c r="GQX178" s="2"/>
      <c r="GQY178" s="2"/>
      <c r="GQZ178" s="2"/>
      <c r="GRA178" s="2"/>
      <c r="GRB178" s="2"/>
      <c r="GRC178" s="2"/>
      <c r="GRD178" s="2"/>
      <c r="GRE178" s="2"/>
      <c r="GRF178" s="2"/>
      <c r="GRG178" s="2"/>
      <c r="GRH178" s="2"/>
      <c r="GRI178" s="2"/>
      <c r="GRJ178" s="2"/>
      <c r="GRK178" s="2"/>
      <c r="GRL178" s="2"/>
      <c r="GRM178" s="2"/>
      <c r="GRN178" s="2"/>
      <c r="GRO178" s="2"/>
      <c r="GRP178" s="2"/>
      <c r="GRQ178" s="2"/>
      <c r="GRR178" s="2"/>
      <c r="GRS178" s="2"/>
      <c r="GRT178" s="2"/>
      <c r="GRU178" s="2"/>
      <c r="GRV178" s="2"/>
      <c r="GRW178" s="2"/>
      <c r="GRX178" s="2"/>
      <c r="GRY178" s="2"/>
      <c r="GRZ178" s="2"/>
      <c r="GSA178" s="2"/>
      <c r="GSB178" s="2"/>
      <c r="GSC178" s="2"/>
      <c r="GSD178" s="2"/>
      <c r="GSE178" s="2"/>
      <c r="GSF178" s="2"/>
      <c r="GSG178" s="2"/>
      <c r="GSH178" s="2"/>
      <c r="GSI178" s="2"/>
      <c r="GSJ178" s="2"/>
      <c r="GSK178" s="2"/>
      <c r="GSL178" s="2"/>
      <c r="GSM178" s="2"/>
      <c r="GSN178" s="2"/>
      <c r="GSO178" s="2"/>
      <c r="GSP178" s="2"/>
      <c r="GSQ178" s="2"/>
      <c r="GSR178" s="2"/>
      <c r="GSS178" s="2"/>
      <c r="GST178" s="2"/>
      <c r="GSU178" s="2"/>
      <c r="GSV178" s="2"/>
      <c r="GSW178" s="2"/>
      <c r="GSX178" s="2"/>
      <c r="GSY178" s="2"/>
      <c r="GSZ178" s="2"/>
      <c r="GTA178" s="2"/>
      <c r="GTB178" s="2"/>
      <c r="GTC178" s="2"/>
      <c r="GTD178" s="2"/>
      <c r="GTE178" s="2"/>
      <c r="GTF178" s="2"/>
      <c r="GTG178" s="2"/>
      <c r="GTH178" s="2"/>
      <c r="GTI178" s="2"/>
      <c r="GTJ178" s="2"/>
      <c r="GTK178" s="2"/>
      <c r="GTL178" s="2"/>
      <c r="GTM178" s="2"/>
      <c r="GTN178" s="2"/>
      <c r="GTO178" s="2"/>
      <c r="GTP178" s="2"/>
      <c r="GTQ178" s="2"/>
      <c r="GTR178" s="2"/>
      <c r="GTS178" s="2"/>
      <c r="GTT178" s="2"/>
      <c r="GTU178" s="2"/>
      <c r="GTV178" s="2"/>
      <c r="GTW178" s="2"/>
      <c r="GTX178" s="2"/>
      <c r="GTY178" s="2"/>
      <c r="GTZ178" s="2"/>
      <c r="GUA178" s="2"/>
      <c r="GUB178" s="2"/>
      <c r="GUC178" s="2"/>
      <c r="GUD178" s="2"/>
      <c r="GUE178" s="2"/>
      <c r="GUF178" s="2"/>
      <c r="GUG178" s="2"/>
      <c r="GUH178" s="2"/>
      <c r="GUI178" s="2"/>
      <c r="GUJ178" s="2"/>
      <c r="GUK178" s="2"/>
      <c r="GUL178" s="2"/>
      <c r="GUM178" s="2"/>
      <c r="GUN178" s="2"/>
      <c r="GUO178" s="2"/>
      <c r="GUP178" s="2"/>
      <c r="GUQ178" s="2"/>
      <c r="GUR178" s="2"/>
      <c r="GUS178" s="2"/>
      <c r="GUT178" s="2"/>
      <c r="GUU178" s="2"/>
      <c r="GUV178" s="2"/>
      <c r="GUW178" s="2"/>
      <c r="GUX178" s="2"/>
      <c r="GUY178" s="2"/>
      <c r="GUZ178" s="2"/>
      <c r="GVA178" s="2"/>
      <c r="GVB178" s="2"/>
      <c r="GVC178" s="2"/>
      <c r="GVD178" s="2"/>
      <c r="GVE178" s="2"/>
      <c r="GVF178" s="2"/>
      <c r="GVG178" s="2"/>
      <c r="GVH178" s="2"/>
      <c r="GVI178" s="2"/>
      <c r="GVJ178" s="2"/>
      <c r="GVK178" s="2"/>
      <c r="GVL178" s="2"/>
      <c r="GVM178" s="2"/>
      <c r="GVN178" s="2"/>
      <c r="GVO178" s="2"/>
      <c r="GVP178" s="2"/>
      <c r="GVQ178" s="2"/>
      <c r="GVR178" s="2"/>
      <c r="GVS178" s="2"/>
      <c r="GVT178" s="2"/>
      <c r="GVU178" s="2"/>
      <c r="GVV178" s="2"/>
      <c r="GVW178" s="2"/>
      <c r="GVX178" s="2"/>
      <c r="GVY178" s="2"/>
      <c r="GVZ178" s="2"/>
      <c r="GWA178" s="2"/>
      <c r="GWB178" s="2"/>
      <c r="GWC178" s="2"/>
      <c r="GWD178" s="2"/>
      <c r="GWE178" s="2"/>
      <c r="GWF178" s="2"/>
      <c r="GWG178" s="2"/>
      <c r="GWH178" s="2"/>
      <c r="GWI178" s="2"/>
      <c r="GWJ178" s="2"/>
      <c r="GWK178" s="2"/>
      <c r="GWL178" s="2"/>
      <c r="GWM178" s="2"/>
      <c r="GWN178" s="2"/>
      <c r="GWO178" s="2"/>
      <c r="GWP178" s="2"/>
      <c r="GWQ178" s="2"/>
      <c r="GWR178" s="2"/>
      <c r="GWS178" s="2"/>
      <c r="GWT178" s="2"/>
      <c r="GWU178" s="2"/>
      <c r="GWV178" s="2"/>
      <c r="GWW178" s="2"/>
      <c r="GWX178" s="2"/>
      <c r="GWY178" s="2"/>
      <c r="GWZ178" s="2"/>
      <c r="GXA178" s="2"/>
      <c r="GXB178" s="2"/>
      <c r="GXC178" s="2"/>
      <c r="GXD178" s="2"/>
      <c r="GXE178" s="2"/>
      <c r="GXF178" s="2"/>
      <c r="GXG178" s="2"/>
      <c r="GXH178" s="2"/>
      <c r="GXI178" s="2"/>
      <c r="GXJ178" s="2"/>
      <c r="GXK178" s="2"/>
      <c r="GXL178" s="2"/>
      <c r="GXM178" s="2"/>
      <c r="GXN178" s="2"/>
      <c r="GXO178" s="2"/>
      <c r="GXP178" s="2"/>
      <c r="GXQ178" s="2"/>
      <c r="GXR178" s="2"/>
      <c r="GXS178" s="2"/>
      <c r="GXT178" s="2"/>
      <c r="GXU178" s="2"/>
      <c r="GXV178" s="2"/>
      <c r="GXW178" s="2"/>
      <c r="GXX178" s="2"/>
      <c r="GXY178" s="2"/>
      <c r="GXZ178" s="2"/>
      <c r="GYA178" s="2"/>
      <c r="GYB178" s="2"/>
      <c r="GYC178" s="2"/>
      <c r="GYD178" s="2"/>
      <c r="GYE178" s="2"/>
      <c r="GYF178" s="2"/>
      <c r="GYG178" s="2"/>
      <c r="GYH178" s="2"/>
      <c r="GYI178" s="2"/>
      <c r="GYJ178" s="2"/>
      <c r="GYK178" s="2"/>
      <c r="GYL178" s="2"/>
      <c r="GYM178" s="2"/>
      <c r="GYN178" s="2"/>
      <c r="GYO178" s="2"/>
      <c r="GYP178" s="2"/>
      <c r="GYQ178" s="2"/>
      <c r="GYR178" s="2"/>
      <c r="GYS178" s="2"/>
      <c r="GYT178" s="2"/>
      <c r="GYU178" s="2"/>
      <c r="GYV178" s="2"/>
      <c r="GYW178" s="2"/>
      <c r="GYX178" s="2"/>
      <c r="GYY178" s="2"/>
      <c r="GYZ178" s="2"/>
      <c r="GZA178" s="2"/>
      <c r="GZB178" s="2"/>
      <c r="GZC178" s="2"/>
      <c r="GZD178" s="2"/>
      <c r="GZE178" s="2"/>
      <c r="GZF178" s="2"/>
      <c r="GZG178" s="2"/>
      <c r="GZH178" s="2"/>
      <c r="GZI178" s="2"/>
      <c r="GZJ178" s="2"/>
      <c r="GZK178" s="2"/>
      <c r="GZL178" s="2"/>
      <c r="GZM178" s="2"/>
      <c r="GZN178" s="2"/>
      <c r="GZO178" s="2"/>
      <c r="GZP178" s="2"/>
      <c r="GZQ178" s="2"/>
      <c r="GZR178" s="2"/>
      <c r="GZS178" s="2"/>
      <c r="GZT178" s="2"/>
      <c r="GZU178" s="2"/>
      <c r="GZV178" s="2"/>
      <c r="GZW178" s="2"/>
      <c r="GZX178" s="2"/>
      <c r="GZY178" s="2"/>
      <c r="GZZ178" s="2"/>
      <c r="HAA178" s="2"/>
      <c r="HAB178" s="2"/>
      <c r="HAC178" s="2"/>
      <c r="HAD178" s="2"/>
      <c r="HAE178" s="2"/>
      <c r="HAF178" s="2"/>
      <c r="HAG178" s="2"/>
      <c r="HAH178" s="2"/>
      <c r="HAI178" s="2"/>
      <c r="HAJ178" s="2"/>
      <c r="HAK178" s="2"/>
      <c r="HAL178" s="2"/>
      <c r="HAM178" s="2"/>
      <c r="HAN178" s="2"/>
      <c r="HAO178" s="2"/>
      <c r="HAP178" s="2"/>
      <c r="HAQ178" s="2"/>
      <c r="HAR178" s="2"/>
      <c r="HAS178" s="2"/>
      <c r="HAT178" s="2"/>
      <c r="HAU178" s="2"/>
      <c r="HAV178" s="2"/>
      <c r="HAW178" s="2"/>
      <c r="HAX178" s="2"/>
      <c r="HAY178" s="2"/>
      <c r="HAZ178" s="2"/>
      <c r="HBA178" s="2"/>
      <c r="HBB178" s="2"/>
      <c r="HBC178" s="2"/>
      <c r="HBD178" s="2"/>
      <c r="HBE178" s="2"/>
      <c r="HBF178" s="2"/>
      <c r="HBG178" s="2"/>
      <c r="HBH178" s="2"/>
      <c r="HBI178" s="2"/>
      <c r="HBJ178" s="2"/>
      <c r="HBK178" s="2"/>
      <c r="HBL178" s="2"/>
      <c r="HBM178" s="2"/>
      <c r="HBN178" s="2"/>
      <c r="HBO178" s="2"/>
      <c r="HBP178" s="2"/>
      <c r="HBQ178" s="2"/>
      <c r="HBR178" s="2"/>
      <c r="HBS178" s="2"/>
      <c r="HBT178" s="2"/>
      <c r="HBU178" s="2"/>
      <c r="HBV178" s="2"/>
      <c r="HBW178" s="2"/>
      <c r="HBX178" s="2"/>
      <c r="HBY178" s="2"/>
      <c r="HBZ178" s="2"/>
      <c r="HCA178" s="2"/>
      <c r="HCB178" s="2"/>
      <c r="HCC178" s="2"/>
      <c r="HCD178" s="2"/>
      <c r="HCE178" s="2"/>
      <c r="HCF178" s="2"/>
      <c r="HCG178" s="2"/>
      <c r="HCH178" s="2"/>
      <c r="HCI178" s="2"/>
      <c r="HCJ178" s="2"/>
      <c r="HCK178" s="2"/>
      <c r="HCL178" s="2"/>
      <c r="HCM178" s="2"/>
      <c r="HCN178" s="2"/>
      <c r="HCO178" s="2"/>
      <c r="HCP178" s="2"/>
      <c r="HCQ178" s="2"/>
      <c r="HCR178" s="2"/>
      <c r="HCS178" s="2"/>
      <c r="HCT178" s="2"/>
      <c r="HCU178" s="2"/>
      <c r="HCV178" s="2"/>
      <c r="HCW178" s="2"/>
      <c r="HCX178" s="2"/>
      <c r="HCY178" s="2"/>
      <c r="HCZ178" s="2"/>
      <c r="HDA178" s="2"/>
      <c r="HDB178" s="2"/>
      <c r="HDC178" s="2"/>
      <c r="HDD178" s="2"/>
      <c r="HDE178" s="2"/>
      <c r="HDF178" s="2"/>
      <c r="HDG178" s="2"/>
      <c r="HDH178" s="2"/>
      <c r="HDI178" s="2"/>
      <c r="HDJ178" s="2"/>
      <c r="HDK178" s="2"/>
      <c r="HDL178" s="2"/>
      <c r="HDM178" s="2"/>
      <c r="HDN178" s="2"/>
      <c r="HDO178" s="2"/>
      <c r="HDP178" s="2"/>
      <c r="HDQ178" s="2"/>
      <c r="HDR178" s="2"/>
      <c r="HDS178" s="2"/>
      <c r="HDT178" s="2"/>
      <c r="HDU178" s="2"/>
      <c r="HDV178" s="2"/>
      <c r="HDW178" s="2"/>
      <c r="HDX178" s="2"/>
      <c r="HDY178" s="2"/>
      <c r="HDZ178" s="2"/>
      <c r="HEA178" s="2"/>
      <c r="HEB178" s="2"/>
      <c r="HEC178" s="2"/>
      <c r="HED178" s="2"/>
      <c r="HEE178" s="2"/>
      <c r="HEF178" s="2"/>
      <c r="HEG178" s="2"/>
      <c r="HEH178" s="2"/>
      <c r="HEI178" s="2"/>
      <c r="HEJ178" s="2"/>
      <c r="HEK178" s="2"/>
      <c r="HEL178" s="2"/>
      <c r="HEM178" s="2"/>
      <c r="HEN178" s="2"/>
      <c r="HEO178" s="2"/>
      <c r="HEP178" s="2"/>
      <c r="HEQ178" s="2"/>
      <c r="HER178" s="2"/>
      <c r="HES178" s="2"/>
      <c r="HET178" s="2"/>
      <c r="HEU178" s="2"/>
      <c r="HEV178" s="2"/>
      <c r="HEW178" s="2"/>
      <c r="HEX178" s="2"/>
      <c r="HEY178" s="2"/>
      <c r="HEZ178" s="2"/>
      <c r="HFA178" s="2"/>
      <c r="HFB178" s="2"/>
      <c r="HFC178" s="2"/>
      <c r="HFD178" s="2"/>
      <c r="HFE178" s="2"/>
      <c r="HFF178" s="2"/>
      <c r="HFG178" s="2"/>
      <c r="HFH178" s="2"/>
      <c r="HFI178" s="2"/>
      <c r="HFJ178" s="2"/>
      <c r="HFK178" s="2"/>
      <c r="HFL178" s="2"/>
      <c r="HFM178" s="2"/>
      <c r="HFN178" s="2"/>
      <c r="HFO178" s="2"/>
      <c r="HFP178" s="2"/>
      <c r="HFQ178" s="2"/>
      <c r="HFR178" s="2"/>
      <c r="HFS178" s="2"/>
      <c r="HFT178" s="2"/>
      <c r="HFU178" s="2"/>
      <c r="HFV178" s="2"/>
      <c r="HFW178" s="2"/>
      <c r="HFX178" s="2"/>
      <c r="HFY178" s="2"/>
      <c r="HFZ178" s="2"/>
      <c r="HGA178" s="2"/>
      <c r="HGB178" s="2"/>
      <c r="HGC178" s="2"/>
      <c r="HGD178" s="2"/>
      <c r="HGE178" s="2"/>
      <c r="HGF178" s="2"/>
      <c r="HGG178" s="2"/>
      <c r="HGH178" s="2"/>
      <c r="HGI178" s="2"/>
      <c r="HGJ178" s="2"/>
      <c r="HGK178" s="2"/>
      <c r="HGL178" s="2"/>
      <c r="HGM178" s="2"/>
      <c r="HGN178" s="2"/>
      <c r="HGO178" s="2"/>
      <c r="HGP178" s="2"/>
      <c r="HGQ178" s="2"/>
      <c r="HGR178" s="2"/>
      <c r="HGS178" s="2"/>
      <c r="HGT178" s="2"/>
      <c r="HGU178" s="2"/>
      <c r="HGV178" s="2"/>
      <c r="HGW178" s="2"/>
      <c r="HGX178" s="2"/>
      <c r="HGY178" s="2"/>
      <c r="HGZ178" s="2"/>
      <c r="HHA178" s="2"/>
      <c r="HHB178" s="2"/>
      <c r="HHC178" s="2"/>
      <c r="HHD178" s="2"/>
      <c r="HHE178" s="2"/>
      <c r="HHF178" s="2"/>
      <c r="HHG178" s="2"/>
      <c r="HHH178" s="2"/>
      <c r="HHI178" s="2"/>
      <c r="HHJ178" s="2"/>
      <c r="HHK178" s="2"/>
      <c r="HHL178" s="2"/>
      <c r="HHM178" s="2"/>
      <c r="HHN178" s="2"/>
      <c r="HHO178" s="2"/>
      <c r="HHP178" s="2"/>
      <c r="HHQ178" s="2"/>
      <c r="HHR178" s="2"/>
      <c r="HHS178" s="2"/>
      <c r="HHT178" s="2"/>
      <c r="HHU178" s="2"/>
      <c r="HHV178" s="2"/>
      <c r="HHW178" s="2"/>
      <c r="HHX178" s="2"/>
      <c r="HHY178" s="2"/>
      <c r="HHZ178" s="2"/>
      <c r="HIA178" s="2"/>
      <c r="HIB178" s="2"/>
      <c r="HIC178" s="2"/>
      <c r="HID178" s="2"/>
      <c r="HIE178" s="2"/>
      <c r="HIF178" s="2"/>
      <c r="HIG178" s="2"/>
      <c r="HIH178" s="2"/>
      <c r="HII178" s="2"/>
      <c r="HIJ178" s="2"/>
      <c r="HIK178" s="2"/>
      <c r="HIL178" s="2"/>
      <c r="HIM178" s="2"/>
      <c r="HIN178" s="2"/>
      <c r="HIO178" s="2"/>
      <c r="HIP178" s="2"/>
      <c r="HIQ178" s="2"/>
      <c r="HIR178" s="2"/>
      <c r="HIS178" s="2"/>
      <c r="HIT178" s="2"/>
      <c r="HIU178" s="2"/>
      <c r="HIV178" s="2"/>
      <c r="HIW178" s="2"/>
      <c r="HIX178" s="2"/>
      <c r="HIY178" s="2"/>
      <c r="HIZ178" s="2"/>
      <c r="HJA178" s="2"/>
      <c r="HJB178" s="2"/>
      <c r="HJC178" s="2"/>
      <c r="HJD178" s="2"/>
      <c r="HJE178" s="2"/>
      <c r="HJF178" s="2"/>
      <c r="HJG178" s="2"/>
      <c r="HJH178" s="2"/>
      <c r="HJI178" s="2"/>
      <c r="HJJ178" s="2"/>
      <c r="HJK178" s="2"/>
      <c r="HJL178" s="2"/>
      <c r="HJM178" s="2"/>
      <c r="HJN178" s="2"/>
      <c r="HJO178" s="2"/>
      <c r="HJP178" s="2"/>
      <c r="HJQ178" s="2"/>
      <c r="HJR178" s="2"/>
      <c r="HJS178" s="2"/>
      <c r="HJT178" s="2"/>
      <c r="HJU178" s="2"/>
      <c r="HJV178" s="2"/>
      <c r="HJW178" s="2"/>
      <c r="HJX178" s="2"/>
      <c r="HJY178" s="2"/>
      <c r="HJZ178" s="2"/>
      <c r="HKA178" s="2"/>
      <c r="HKB178" s="2"/>
      <c r="HKC178" s="2"/>
      <c r="HKD178" s="2"/>
      <c r="HKE178" s="2"/>
      <c r="HKF178" s="2"/>
      <c r="HKG178" s="2"/>
      <c r="HKH178" s="2"/>
      <c r="HKI178" s="2"/>
      <c r="HKJ178" s="2"/>
      <c r="HKK178" s="2"/>
      <c r="HKL178" s="2"/>
      <c r="HKM178" s="2"/>
      <c r="HKN178" s="2"/>
      <c r="HKO178" s="2"/>
      <c r="HKP178" s="2"/>
      <c r="HKQ178" s="2"/>
      <c r="HKR178" s="2"/>
      <c r="HKS178" s="2"/>
      <c r="HKT178" s="2"/>
      <c r="HKU178" s="2"/>
      <c r="HKV178" s="2"/>
      <c r="HKW178" s="2"/>
      <c r="HKX178" s="2"/>
      <c r="HKY178" s="2"/>
      <c r="HKZ178" s="2"/>
      <c r="HLA178" s="2"/>
      <c r="HLB178" s="2"/>
      <c r="HLC178" s="2"/>
      <c r="HLD178" s="2"/>
      <c r="HLE178" s="2"/>
      <c r="HLF178" s="2"/>
      <c r="HLG178" s="2"/>
      <c r="HLH178" s="2"/>
      <c r="HLI178" s="2"/>
      <c r="HLJ178" s="2"/>
      <c r="HLK178" s="2"/>
      <c r="HLL178" s="2"/>
      <c r="HLM178" s="2"/>
      <c r="HLN178" s="2"/>
      <c r="HLO178" s="2"/>
      <c r="HLP178" s="2"/>
      <c r="HLQ178" s="2"/>
      <c r="HLR178" s="2"/>
      <c r="HLS178" s="2"/>
      <c r="HLT178" s="2"/>
      <c r="HLU178" s="2"/>
      <c r="HLV178" s="2"/>
      <c r="HLW178" s="2"/>
      <c r="HLX178" s="2"/>
      <c r="HLY178" s="2"/>
      <c r="HLZ178" s="2"/>
      <c r="HMA178" s="2"/>
      <c r="HMB178" s="2"/>
      <c r="HMC178" s="2"/>
      <c r="HMD178" s="2"/>
      <c r="HME178" s="2"/>
      <c r="HMF178" s="2"/>
      <c r="HMG178" s="2"/>
      <c r="HMH178" s="2"/>
      <c r="HMI178" s="2"/>
      <c r="HMJ178" s="2"/>
      <c r="HMK178" s="2"/>
      <c r="HML178" s="2"/>
      <c r="HMM178" s="2"/>
      <c r="HMN178" s="2"/>
      <c r="HMO178" s="2"/>
      <c r="HMP178" s="2"/>
      <c r="HMQ178" s="2"/>
      <c r="HMR178" s="2"/>
      <c r="HMS178" s="2"/>
      <c r="HMT178" s="2"/>
      <c r="HMU178" s="2"/>
      <c r="HMV178" s="2"/>
      <c r="HMW178" s="2"/>
      <c r="HMX178" s="2"/>
      <c r="HMY178" s="2"/>
      <c r="HMZ178" s="2"/>
      <c r="HNA178" s="2"/>
      <c r="HNB178" s="2"/>
      <c r="HNC178" s="2"/>
      <c r="HND178" s="2"/>
      <c r="HNE178" s="2"/>
      <c r="HNF178" s="2"/>
      <c r="HNG178" s="2"/>
      <c r="HNH178" s="2"/>
      <c r="HNI178" s="2"/>
      <c r="HNJ178" s="2"/>
      <c r="HNK178" s="2"/>
      <c r="HNL178" s="2"/>
      <c r="HNM178" s="2"/>
      <c r="HNN178" s="2"/>
      <c r="HNO178" s="2"/>
      <c r="HNP178" s="2"/>
      <c r="HNQ178" s="2"/>
      <c r="HNR178" s="2"/>
      <c r="HNS178" s="2"/>
      <c r="HNT178" s="2"/>
      <c r="HNU178" s="2"/>
      <c r="HNV178" s="2"/>
      <c r="HNW178" s="2"/>
      <c r="HNX178" s="2"/>
      <c r="HNY178" s="2"/>
      <c r="HNZ178" s="2"/>
      <c r="HOA178" s="2"/>
      <c r="HOB178" s="2"/>
      <c r="HOC178" s="2"/>
      <c r="HOD178" s="2"/>
      <c r="HOE178" s="2"/>
      <c r="HOF178" s="2"/>
      <c r="HOG178" s="2"/>
      <c r="HOH178" s="2"/>
      <c r="HOI178" s="2"/>
      <c r="HOJ178" s="2"/>
      <c r="HOK178" s="2"/>
      <c r="HOL178" s="2"/>
      <c r="HOM178" s="2"/>
      <c r="HON178" s="2"/>
      <c r="HOO178" s="2"/>
      <c r="HOP178" s="2"/>
      <c r="HOQ178" s="2"/>
      <c r="HOR178" s="2"/>
      <c r="HOS178" s="2"/>
      <c r="HOT178" s="2"/>
      <c r="HOU178" s="2"/>
      <c r="HOV178" s="2"/>
      <c r="HOW178" s="2"/>
      <c r="HOX178" s="2"/>
      <c r="HOY178" s="2"/>
      <c r="HOZ178" s="2"/>
      <c r="HPA178" s="2"/>
      <c r="HPB178" s="2"/>
      <c r="HPC178" s="2"/>
      <c r="HPD178" s="2"/>
      <c r="HPE178" s="2"/>
      <c r="HPF178" s="2"/>
      <c r="HPG178" s="2"/>
      <c r="HPH178" s="2"/>
      <c r="HPI178" s="2"/>
      <c r="HPJ178" s="2"/>
      <c r="HPK178" s="2"/>
      <c r="HPL178" s="2"/>
      <c r="HPM178" s="2"/>
      <c r="HPN178" s="2"/>
      <c r="HPO178" s="2"/>
      <c r="HPP178" s="2"/>
      <c r="HPQ178" s="2"/>
      <c r="HPR178" s="2"/>
      <c r="HPS178" s="2"/>
      <c r="HPT178" s="2"/>
      <c r="HPU178" s="2"/>
      <c r="HPV178" s="2"/>
      <c r="HPW178" s="2"/>
      <c r="HPX178" s="2"/>
      <c r="HPY178" s="2"/>
      <c r="HPZ178" s="2"/>
      <c r="HQA178" s="2"/>
      <c r="HQB178" s="2"/>
      <c r="HQC178" s="2"/>
      <c r="HQD178" s="2"/>
      <c r="HQE178" s="2"/>
      <c r="HQF178" s="2"/>
      <c r="HQG178" s="2"/>
      <c r="HQH178" s="2"/>
      <c r="HQI178" s="2"/>
      <c r="HQJ178" s="2"/>
      <c r="HQK178" s="2"/>
      <c r="HQL178" s="2"/>
      <c r="HQM178" s="2"/>
      <c r="HQN178" s="2"/>
      <c r="HQO178" s="2"/>
      <c r="HQP178" s="2"/>
      <c r="HQQ178" s="2"/>
      <c r="HQR178" s="2"/>
      <c r="HQS178" s="2"/>
      <c r="HQT178" s="2"/>
      <c r="HQU178" s="2"/>
      <c r="HQV178" s="2"/>
      <c r="HQW178" s="2"/>
      <c r="HQX178" s="2"/>
      <c r="HQY178" s="2"/>
      <c r="HQZ178" s="2"/>
      <c r="HRA178" s="2"/>
      <c r="HRB178" s="2"/>
      <c r="HRC178" s="2"/>
      <c r="HRD178" s="2"/>
      <c r="HRE178" s="2"/>
      <c r="HRF178" s="2"/>
      <c r="HRG178" s="2"/>
      <c r="HRH178" s="2"/>
      <c r="HRI178" s="2"/>
      <c r="HRJ178" s="2"/>
      <c r="HRK178" s="2"/>
      <c r="HRL178" s="2"/>
      <c r="HRM178" s="2"/>
      <c r="HRN178" s="2"/>
      <c r="HRO178" s="2"/>
      <c r="HRP178" s="2"/>
      <c r="HRQ178" s="2"/>
      <c r="HRR178" s="2"/>
      <c r="HRS178" s="2"/>
      <c r="HRT178" s="2"/>
      <c r="HRU178" s="2"/>
      <c r="HRV178" s="2"/>
      <c r="HRW178" s="2"/>
      <c r="HRX178" s="2"/>
      <c r="HRY178" s="2"/>
      <c r="HRZ178" s="2"/>
      <c r="HSA178" s="2"/>
      <c r="HSB178" s="2"/>
      <c r="HSC178" s="2"/>
      <c r="HSD178" s="2"/>
      <c r="HSE178" s="2"/>
      <c r="HSF178" s="2"/>
      <c r="HSG178" s="2"/>
      <c r="HSH178" s="2"/>
      <c r="HSI178" s="2"/>
      <c r="HSJ178" s="2"/>
      <c r="HSK178" s="2"/>
      <c r="HSL178" s="2"/>
      <c r="HSM178" s="2"/>
      <c r="HSN178" s="2"/>
      <c r="HSO178" s="2"/>
      <c r="HSP178" s="2"/>
      <c r="HSQ178" s="2"/>
      <c r="HSR178" s="2"/>
      <c r="HSS178" s="2"/>
      <c r="HST178" s="2"/>
      <c r="HSU178" s="2"/>
      <c r="HSV178" s="2"/>
      <c r="HSW178" s="2"/>
      <c r="HSX178" s="2"/>
      <c r="HSY178" s="2"/>
      <c r="HSZ178" s="2"/>
      <c r="HTA178" s="2"/>
      <c r="HTB178" s="2"/>
      <c r="HTC178" s="2"/>
      <c r="HTD178" s="2"/>
      <c r="HTE178" s="2"/>
      <c r="HTF178" s="2"/>
      <c r="HTG178" s="2"/>
      <c r="HTH178" s="2"/>
      <c r="HTI178" s="2"/>
      <c r="HTJ178" s="2"/>
      <c r="HTK178" s="2"/>
      <c r="HTL178" s="2"/>
      <c r="HTM178" s="2"/>
      <c r="HTN178" s="2"/>
      <c r="HTO178" s="2"/>
      <c r="HTP178" s="2"/>
      <c r="HTQ178" s="2"/>
      <c r="HTR178" s="2"/>
      <c r="HTS178" s="2"/>
      <c r="HTT178" s="2"/>
      <c r="HTU178" s="2"/>
      <c r="HTV178" s="2"/>
      <c r="HTW178" s="2"/>
      <c r="HTX178" s="2"/>
      <c r="HTY178" s="2"/>
      <c r="HTZ178" s="2"/>
      <c r="HUA178" s="2"/>
      <c r="HUB178" s="2"/>
      <c r="HUC178" s="2"/>
      <c r="HUD178" s="2"/>
      <c r="HUE178" s="2"/>
      <c r="HUF178" s="2"/>
      <c r="HUG178" s="2"/>
      <c r="HUH178" s="2"/>
      <c r="HUI178" s="2"/>
      <c r="HUJ178" s="2"/>
      <c r="HUK178" s="2"/>
      <c r="HUL178" s="2"/>
      <c r="HUM178" s="2"/>
      <c r="HUN178" s="2"/>
      <c r="HUO178" s="2"/>
      <c r="HUP178" s="2"/>
      <c r="HUQ178" s="2"/>
      <c r="HUR178" s="2"/>
      <c r="HUS178" s="2"/>
      <c r="HUT178" s="2"/>
      <c r="HUU178" s="2"/>
      <c r="HUV178" s="2"/>
      <c r="HUW178" s="2"/>
      <c r="HUX178" s="2"/>
      <c r="HUY178" s="2"/>
      <c r="HUZ178" s="2"/>
      <c r="HVA178" s="2"/>
      <c r="HVB178" s="2"/>
      <c r="HVC178" s="2"/>
      <c r="HVD178" s="2"/>
      <c r="HVE178" s="2"/>
      <c r="HVF178" s="2"/>
      <c r="HVG178" s="2"/>
      <c r="HVH178" s="2"/>
      <c r="HVI178" s="2"/>
      <c r="HVJ178" s="2"/>
      <c r="HVK178" s="2"/>
      <c r="HVL178" s="2"/>
      <c r="HVM178" s="2"/>
      <c r="HVN178" s="2"/>
      <c r="HVO178" s="2"/>
      <c r="HVP178" s="2"/>
      <c r="HVQ178" s="2"/>
      <c r="HVR178" s="2"/>
      <c r="HVS178" s="2"/>
      <c r="HVT178" s="2"/>
      <c r="HVU178" s="2"/>
      <c r="HVV178" s="2"/>
      <c r="HVW178" s="2"/>
      <c r="HVX178" s="2"/>
      <c r="HVY178" s="2"/>
      <c r="HVZ178" s="2"/>
      <c r="HWA178" s="2"/>
      <c r="HWB178" s="2"/>
      <c r="HWC178" s="2"/>
      <c r="HWD178" s="2"/>
      <c r="HWE178" s="2"/>
      <c r="HWF178" s="2"/>
      <c r="HWG178" s="2"/>
      <c r="HWH178" s="2"/>
      <c r="HWI178" s="2"/>
      <c r="HWJ178" s="2"/>
      <c r="HWK178" s="2"/>
      <c r="HWL178" s="2"/>
      <c r="HWM178" s="2"/>
      <c r="HWN178" s="2"/>
      <c r="HWO178" s="2"/>
      <c r="HWP178" s="2"/>
      <c r="HWQ178" s="2"/>
      <c r="HWR178" s="2"/>
      <c r="HWS178" s="2"/>
      <c r="HWT178" s="2"/>
      <c r="HWU178" s="2"/>
      <c r="HWV178" s="2"/>
      <c r="HWW178" s="2"/>
      <c r="HWX178" s="2"/>
      <c r="HWY178" s="2"/>
      <c r="HWZ178" s="2"/>
      <c r="HXA178" s="2"/>
      <c r="HXB178" s="2"/>
      <c r="HXC178" s="2"/>
      <c r="HXD178" s="2"/>
      <c r="HXE178" s="2"/>
      <c r="HXF178" s="2"/>
      <c r="HXG178" s="2"/>
      <c r="HXH178" s="2"/>
      <c r="HXI178" s="2"/>
      <c r="HXJ178" s="2"/>
      <c r="HXK178" s="2"/>
      <c r="HXL178" s="2"/>
      <c r="HXM178" s="2"/>
      <c r="HXN178" s="2"/>
      <c r="HXO178" s="2"/>
      <c r="HXP178" s="2"/>
      <c r="HXQ178" s="2"/>
      <c r="HXR178" s="2"/>
      <c r="HXS178" s="2"/>
      <c r="HXT178" s="2"/>
      <c r="HXU178" s="2"/>
      <c r="HXV178" s="2"/>
      <c r="HXW178" s="2"/>
      <c r="HXX178" s="2"/>
      <c r="HXY178" s="2"/>
      <c r="HXZ178" s="2"/>
      <c r="HYA178" s="2"/>
      <c r="HYB178" s="2"/>
      <c r="HYC178" s="2"/>
      <c r="HYD178" s="2"/>
      <c r="HYE178" s="2"/>
      <c r="HYF178" s="2"/>
      <c r="HYG178" s="2"/>
      <c r="HYH178" s="2"/>
      <c r="HYI178" s="2"/>
      <c r="HYJ178" s="2"/>
      <c r="HYK178" s="2"/>
      <c r="HYL178" s="2"/>
      <c r="HYM178" s="2"/>
      <c r="HYN178" s="2"/>
      <c r="HYO178" s="2"/>
      <c r="HYP178" s="2"/>
      <c r="HYQ178" s="2"/>
      <c r="HYR178" s="2"/>
      <c r="HYS178" s="2"/>
      <c r="HYT178" s="2"/>
      <c r="HYU178" s="2"/>
      <c r="HYV178" s="2"/>
      <c r="HYW178" s="2"/>
      <c r="HYX178" s="2"/>
      <c r="HYY178" s="2"/>
      <c r="HYZ178" s="2"/>
      <c r="HZA178" s="2"/>
      <c r="HZB178" s="2"/>
      <c r="HZC178" s="2"/>
      <c r="HZD178" s="2"/>
      <c r="HZE178" s="2"/>
      <c r="HZF178" s="2"/>
      <c r="HZG178" s="2"/>
      <c r="HZH178" s="2"/>
      <c r="HZI178" s="2"/>
      <c r="HZJ178" s="2"/>
      <c r="HZK178" s="2"/>
      <c r="HZL178" s="2"/>
      <c r="HZM178" s="2"/>
      <c r="HZN178" s="2"/>
      <c r="HZO178" s="2"/>
      <c r="HZP178" s="2"/>
      <c r="HZQ178" s="2"/>
      <c r="HZR178" s="2"/>
      <c r="HZS178" s="2"/>
      <c r="HZT178" s="2"/>
      <c r="HZU178" s="2"/>
      <c r="HZV178" s="2"/>
      <c r="HZW178" s="2"/>
      <c r="HZX178" s="2"/>
      <c r="HZY178" s="2"/>
      <c r="HZZ178" s="2"/>
      <c r="IAA178" s="2"/>
      <c r="IAB178" s="2"/>
      <c r="IAC178" s="2"/>
      <c r="IAD178" s="2"/>
      <c r="IAE178" s="2"/>
      <c r="IAF178" s="2"/>
      <c r="IAG178" s="2"/>
      <c r="IAH178" s="2"/>
      <c r="IAI178" s="2"/>
      <c r="IAJ178" s="2"/>
      <c r="IAK178" s="2"/>
      <c r="IAL178" s="2"/>
      <c r="IAM178" s="2"/>
      <c r="IAN178" s="2"/>
      <c r="IAO178" s="2"/>
      <c r="IAP178" s="2"/>
      <c r="IAQ178" s="2"/>
      <c r="IAR178" s="2"/>
      <c r="IAS178" s="2"/>
      <c r="IAT178" s="2"/>
      <c r="IAU178" s="2"/>
      <c r="IAV178" s="2"/>
      <c r="IAW178" s="2"/>
      <c r="IAX178" s="2"/>
      <c r="IAY178" s="2"/>
      <c r="IAZ178" s="2"/>
      <c r="IBA178" s="2"/>
      <c r="IBB178" s="2"/>
      <c r="IBC178" s="2"/>
      <c r="IBD178" s="2"/>
      <c r="IBE178" s="2"/>
      <c r="IBF178" s="2"/>
      <c r="IBG178" s="2"/>
      <c r="IBH178" s="2"/>
      <c r="IBI178" s="2"/>
      <c r="IBJ178" s="2"/>
      <c r="IBK178" s="2"/>
      <c r="IBL178" s="2"/>
      <c r="IBM178" s="2"/>
      <c r="IBN178" s="2"/>
      <c r="IBO178" s="2"/>
      <c r="IBP178" s="2"/>
      <c r="IBQ178" s="2"/>
      <c r="IBR178" s="2"/>
      <c r="IBS178" s="2"/>
      <c r="IBT178" s="2"/>
      <c r="IBU178" s="2"/>
      <c r="IBV178" s="2"/>
      <c r="IBW178" s="2"/>
      <c r="IBX178" s="2"/>
      <c r="IBY178" s="2"/>
      <c r="IBZ178" s="2"/>
      <c r="ICA178" s="2"/>
      <c r="ICB178" s="2"/>
      <c r="ICC178" s="2"/>
      <c r="ICD178" s="2"/>
      <c r="ICE178" s="2"/>
      <c r="ICF178" s="2"/>
      <c r="ICG178" s="2"/>
      <c r="ICH178" s="2"/>
      <c r="ICI178" s="2"/>
      <c r="ICJ178" s="2"/>
      <c r="ICK178" s="2"/>
      <c r="ICL178" s="2"/>
      <c r="ICM178" s="2"/>
      <c r="ICN178" s="2"/>
      <c r="ICO178" s="2"/>
      <c r="ICP178" s="2"/>
      <c r="ICQ178" s="2"/>
      <c r="ICR178" s="2"/>
      <c r="ICS178" s="2"/>
      <c r="ICT178" s="2"/>
      <c r="ICU178" s="2"/>
      <c r="ICV178" s="2"/>
      <c r="ICW178" s="2"/>
      <c r="ICX178" s="2"/>
      <c r="ICY178" s="2"/>
      <c r="ICZ178" s="2"/>
      <c r="IDA178" s="2"/>
      <c r="IDB178" s="2"/>
      <c r="IDC178" s="2"/>
      <c r="IDD178" s="2"/>
      <c r="IDE178" s="2"/>
      <c r="IDF178" s="2"/>
      <c r="IDG178" s="2"/>
      <c r="IDH178" s="2"/>
      <c r="IDI178" s="2"/>
      <c r="IDJ178" s="2"/>
      <c r="IDK178" s="2"/>
      <c r="IDL178" s="2"/>
      <c r="IDM178" s="2"/>
      <c r="IDN178" s="2"/>
      <c r="IDO178" s="2"/>
      <c r="IDP178" s="2"/>
      <c r="IDQ178" s="2"/>
      <c r="IDR178" s="2"/>
      <c r="IDS178" s="2"/>
      <c r="IDT178" s="2"/>
      <c r="IDU178" s="2"/>
      <c r="IDV178" s="2"/>
      <c r="IDW178" s="2"/>
      <c r="IDX178" s="2"/>
      <c r="IDY178" s="2"/>
      <c r="IDZ178" s="2"/>
      <c r="IEA178" s="2"/>
      <c r="IEB178" s="2"/>
      <c r="IEC178" s="2"/>
      <c r="IED178" s="2"/>
      <c r="IEE178" s="2"/>
      <c r="IEF178" s="2"/>
      <c r="IEG178" s="2"/>
      <c r="IEH178" s="2"/>
      <c r="IEI178" s="2"/>
      <c r="IEJ178" s="2"/>
      <c r="IEK178" s="2"/>
      <c r="IEL178" s="2"/>
      <c r="IEM178" s="2"/>
      <c r="IEN178" s="2"/>
      <c r="IEO178" s="2"/>
      <c r="IEP178" s="2"/>
      <c r="IEQ178" s="2"/>
      <c r="IER178" s="2"/>
      <c r="IES178" s="2"/>
      <c r="IET178" s="2"/>
      <c r="IEU178" s="2"/>
      <c r="IEV178" s="2"/>
      <c r="IEW178" s="2"/>
      <c r="IEX178" s="2"/>
      <c r="IEY178" s="2"/>
      <c r="IEZ178" s="2"/>
      <c r="IFA178" s="2"/>
      <c r="IFB178" s="2"/>
      <c r="IFC178" s="2"/>
      <c r="IFD178" s="2"/>
      <c r="IFE178" s="2"/>
      <c r="IFF178" s="2"/>
      <c r="IFG178" s="2"/>
      <c r="IFH178" s="2"/>
      <c r="IFI178" s="2"/>
      <c r="IFJ178" s="2"/>
      <c r="IFK178" s="2"/>
      <c r="IFL178" s="2"/>
      <c r="IFM178" s="2"/>
      <c r="IFN178" s="2"/>
      <c r="IFO178" s="2"/>
      <c r="IFP178" s="2"/>
      <c r="IFQ178" s="2"/>
      <c r="IFR178" s="2"/>
      <c r="IFS178" s="2"/>
      <c r="IFT178" s="2"/>
      <c r="IFU178" s="2"/>
      <c r="IFV178" s="2"/>
      <c r="IFW178" s="2"/>
      <c r="IFX178" s="2"/>
      <c r="IFY178" s="2"/>
      <c r="IFZ178" s="2"/>
      <c r="IGA178" s="2"/>
      <c r="IGB178" s="2"/>
      <c r="IGC178" s="2"/>
      <c r="IGD178" s="2"/>
      <c r="IGE178" s="2"/>
      <c r="IGF178" s="2"/>
      <c r="IGG178" s="2"/>
      <c r="IGH178" s="2"/>
      <c r="IGI178" s="2"/>
      <c r="IGJ178" s="2"/>
      <c r="IGK178" s="2"/>
      <c r="IGL178" s="2"/>
      <c r="IGM178" s="2"/>
      <c r="IGN178" s="2"/>
      <c r="IGO178" s="2"/>
      <c r="IGP178" s="2"/>
      <c r="IGQ178" s="2"/>
      <c r="IGR178" s="2"/>
      <c r="IGS178" s="2"/>
      <c r="IGT178" s="2"/>
      <c r="IGU178" s="2"/>
      <c r="IGV178" s="2"/>
      <c r="IGW178" s="2"/>
      <c r="IGX178" s="2"/>
      <c r="IGY178" s="2"/>
      <c r="IGZ178" s="2"/>
      <c r="IHA178" s="2"/>
      <c r="IHB178" s="2"/>
      <c r="IHC178" s="2"/>
      <c r="IHD178" s="2"/>
      <c r="IHE178" s="2"/>
      <c r="IHF178" s="2"/>
      <c r="IHG178" s="2"/>
      <c r="IHH178" s="2"/>
      <c r="IHI178" s="2"/>
      <c r="IHJ178" s="2"/>
      <c r="IHK178" s="2"/>
      <c r="IHL178" s="2"/>
      <c r="IHM178" s="2"/>
      <c r="IHN178" s="2"/>
      <c r="IHO178" s="2"/>
      <c r="IHP178" s="2"/>
      <c r="IHQ178" s="2"/>
      <c r="IHR178" s="2"/>
      <c r="IHS178" s="2"/>
      <c r="IHT178" s="2"/>
      <c r="IHU178" s="2"/>
      <c r="IHV178" s="2"/>
      <c r="IHW178" s="2"/>
      <c r="IHX178" s="2"/>
      <c r="IHY178" s="2"/>
      <c r="IHZ178" s="2"/>
      <c r="IIA178" s="2"/>
      <c r="IIB178" s="2"/>
      <c r="IIC178" s="2"/>
      <c r="IID178" s="2"/>
      <c r="IIE178" s="2"/>
      <c r="IIF178" s="2"/>
      <c r="IIG178" s="2"/>
      <c r="IIH178" s="2"/>
      <c r="III178" s="2"/>
      <c r="IIJ178" s="2"/>
      <c r="IIK178" s="2"/>
      <c r="IIL178" s="2"/>
      <c r="IIM178" s="2"/>
      <c r="IIN178" s="2"/>
      <c r="IIO178" s="2"/>
      <c r="IIP178" s="2"/>
      <c r="IIQ178" s="2"/>
      <c r="IIR178" s="2"/>
      <c r="IIS178" s="2"/>
      <c r="IIT178" s="2"/>
      <c r="IIU178" s="2"/>
      <c r="IIV178" s="2"/>
      <c r="IIW178" s="2"/>
      <c r="IIX178" s="2"/>
      <c r="IIY178" s="2"/>
      <c r="IIZ178" s="2"/>
      <c r="IJA178" s="2"/>
      <c r="IJB178" s="2"/>
      <c r="IJC178" s="2"/>
      <c r="IJD178" s="2"/>
      <c r="IJE178" s="2"/>
      <c r="IJF178" s="2"/>
      <c r="IJG178" s="2"/>
      <c r="IJH178" s="2"/>
      <c r="IJI178" s="2"/>
      <c r="IJJ178" s="2"/>
      <c r="IJK178" s="2"/>
      <c r="IJL178" s="2"/>
      <c r="IJM178" s="2"/>
      <c r="IJN178" s="2"/>
      <c r="IJO178" s="2"/>
      <c r="IJP178" s="2"/>
      <c r="IJQ178" s="2"/>
      <c r="IJR178" s="2"/>
      <c r="IJS178" s="2"/>
      <c r="IJT178" s="2"/>
      <c r="IJU178" s="2"/>
      <c r="IJV178" s="2"/>
      <c r="IJW178" s="2"/>
      <c r="IJX178" s="2"/>
      <c r="IJY178" s="2"/>
      <c r="IJZ178" s="2"/>
      <c r="IKA178" s="2"/>
      <c r="IKB178" s="2"/>
      <c r="IKC178" s="2"/>
      <c r="IKD178" s="2"/>
      <c r="IKE178" s="2"/>
      <c r="IKF178" s="2"/>
      <c r="IKG178" s="2"/>
      <c r="IKH178" s="2"/>
      <c r="IKI178" s="2"/>
      <c r="IKJ178" s="2"/>
      <c r="IKK178" s="2"/>
      <c r="IKL178" s="2"/>
      <c r="IKM178" s="2"/>
      <c r="IKN178" s="2"/>
      <c r="IKO178" s="2"/>
      <c r="IKP178" s="2"/>
      <c r="IKQ178" s="2"/>
      <c r="IKR178" s="2"/>
      <c r="IKS178" s="2"/>
      <c r="IKT178" s="2"/>
      <c r="IKU178" s="2"/>
      <c r="IKV178" s="2"/>
      <c r="IKW178" s="2"/>
      <c r="IKX178" s="2"/>
      <c r="IKY178" s="2"/>
      <c r="IKZ178" s="2"/>
      <c r="ILA178" s="2"/>
      <c r="ILB178" s="2"/>
      <c r="ILC178" s="2"/>
      <c r="ILD178" s="2"/>
      <c r="ILE178" s="2"/>
      <c r="ILF178" s="2"/>
      <c r="ILG178" s="2"/>
      <c r="ILH178" s="2"/>
      <c r="ILI178" s="2"/>
      <c r="ILJ178" s="2"/>
      <c r="ILK178" s="2"/>
      <c r="ILL178" s="2"/>
      <c r="ILM178" s="2"/>
      <c r="ILN178" s="2"/>
      <c r="ILO178" s="2"/>
      <c r="ILP178" s="2"/>
      <c r="ILQ178" s="2"/>
      <c r="ILR178" s="2"/>
      <c r="ILS178" s="2"/>
      <c r="ILT178" s="2"/>
      <c r="ILU178" s="2"/>
      <c r="ILV178" s="2"/>
      <c r="ILW178" s="2"/>
      <c r="ILX178" s="2"/>
      <c r="ILY178" s="2"/>
      <c r="ILZ178" s="2"/>
      <c r="IMA178" s="2"/>
      <c r="IMB178" s="2"/>
      <c r="IMC178" s="2"/>
      <c r="IMD178" s="2"/>
      <c r="IME178" s="2"/>
      <c r="IMF178" s="2"/>
      <c r="IMG178" s="2"/>
      <c r="IMH178" s="2"/>
      <c r="IMI178" s="2"/>
      <c r="IMJ178" s="2"/>
      <c r="IMK178" s="2"/>
      <c r="IML178" s="2"/>
      <c r="IMM178" s="2"/>
      <c r="IMN178" s="2"/>
      <c r="IMO178" s="2"/>
      <c r="IMP178" s="2"/>
      <c r="IMQ178" s="2"/>
      <c r="IMR178" s="2"/>
      <c r="IMS178" s="2"/>
      <c r="IMT178" s="2"/>
      <c r="IMU178" s="2"/>
      <c r="IMV178" s="2"/>
      <c r="IMW178" s="2"/>
      <c r="IMX178" s="2"/>
      <c r="IMY178" s="2"/>
      <c r="IMZ178" s="2"/>
      <c r="INA178" s="2"/>
      <c r="INB178" s="2"/>
      <c r="INC178" s="2"/>
      <c r="IND178" s="2"/>
      <c r="INE178" s="2"/>
      <c r="INF178" s="2"/>
      <c r="ING178" s="2"/>
      <c r="INH178" s="2"/>
      <c r="INI178" s="2"/>
      <c r="INJ178" s="2"/>
      <c r="INK178" s="2"/>
      <c r="INL178" s="2"/>
      <c r="INM178" s="2"/>
      <c r="INN178" s="2"/>
      <c r="INO178" s="2"/>
      <c r="INP178" s="2"/>
      <c r="INQ178" s="2"/>
      <c r="INR178" s="2"/>
      <c r="INS178" s="2"/>
      <c r="INT178" s="2"/>
      <c r="INU178" s="2"/>
      <c r="INV178" s="2"/>
      <c r="INW178" s="2"/>
      <c r="INX178" s="2"/>
      <c r="INY178" s="2"/>
      <c r="INZ178" s="2"/>
      <c r="IOA178" s="2"/>
      <c r="IOB178" s="2"/>
      <c r="IOC178" s="2"/>
      <c r="IOD178" s="2"/>
      <c r="IOE178" s="2"/>
      <c r="IOF178" s="2"/>
      <c r="IOG178" s="2"/>
      <c r="IOH178" s="2"/>
      <c r="IOI178" s="2"/>
      <c r="IOJ178" s="2"/>
      <c r="IOK178" s="2"/>
      <c r="IOL178" s="2"/>
      <c r="IOM178" s="2"/>
      <c r="ION178" s="2"/>
      <c r="IOO178" s="2"/>
      <c r="IOP178" s="2"/>
      <c r="IOQ178" s="2"/>
      <c r="IOR178" s="2"/>
      <c r="IOS178" s="2"/>
      <c r="IOT178" s="2"/>
      <c r="IOU178" s="2"/>
      <c r="IOV178" s="2"/>
      <c r="IOW178" s="2"/>
      <c r="IOX178" s="2"/>
      <c r="IOY178" s="2"/>
      <c r="IOZ178" s="2"/>
      <c r="IPA178" s="2"/>
      <c r="IPB178" s="2"/>
      <c r="IPC178" s="2"/>
      <c r="IPD178" s="2"/>
      <c r="IPE178" s="2"/>
      <c r="IPF178" s="2"/>
      <c r="IPG178" s="2"/>
      <c r="IPH178" s="2"/>
      <c r="IPI178" s="2"/>
      <c r="IPJ178" s="2"/>
      <c r="IPK178" s="2"/>
      <c r="IPL178" s="2"/>
      <c r="IPM178" s="2"/>
      <c r="IPN178" s="2"/>
      <c r="IPO178" s="2"/>
      <c r="IPP178" s="2"/>
      <c r="IPQ178" s="2"/>
      <c r="IPR178" s="2"/>
      <c r="IPS178" s="2"/>
      <c r="IPT178" s="2"/>
      <c r="IPU178" s="2"/>
      <c r="IPV178" s="2"/>
      <c r="IPW178" s="2"/>
      <c r="IPX178" s="2"/>
      <c r="IPY178" s="2"/>
      <c r="IPZ178" s="2"/>
      <c r="IQA178" s="2"/>
      <c r="IQB178" s="2"/>
      <c r="IQC178" s="2"/>
      <c r="IQD178" s="2"/>
      <c r="IQE178" s="2"/>
      <c r="IQF178" s="2"/>
      <c r="IQG178" s="2"/>
      <c r="IQH178" s="2"/>
      <c r="IQI178" s="2"/>
      <c r="IQJ178" s="2"/>
      <c r="IQK178" s="2"/>
      <c r="IQL178" s="2"/>
      <c r="IQM178" s="2"/>
      <c r="IQN178" s="2"/>
      <c r="IQO178" s="2"/>
      <c r="IQP178" s="2"/>
      <c r="IQQ178" s="2"/>
      <c r="IQR178" s="2"/>
      <c r="IQS178" s="2"/>
      <c r="IQT178" s="2"/>
      <c r="IQU178" s="2"/>
      <c r="IQV178" s="2"/>
      <c r="IQW178" s="2"/>
      <c r="IQX178" s="2"/>
      <c r="IQY178" s="2"/>
      <c r="IQZ178" s="2"/>
      <c r="IRA178" s="2"/>
      <c r="IRB178" s="2"/>
      <c r="IRC178" s="2"/>
      <c r="IRD178" s="2"/>
      <c r="IRE178" s="2"/>
      <c r="IRF178" s="2"/>
      <c r="IRG178" s="2"/>
      <c r="IRH178" s="2"/>
      <c r="IRI178" s="2"/>
      <c r="IRJ178" s="2"/>
      <c r="IRK178" s="2"/>
      <c r="IRL178" s="2"/>
      <c r="IRM178" s="2"/>
      <c r="IRN178" s="2"/>
      <c r="IRO178" s="2"/>
      <c r="IRP178" s="2"/>
      <c r="IRQ178" s="2"/>
      <c r="IRR178" s="2"/>
      <c r="IRS178" s="2"/>
      <c r="IRT178" s="2"/>
      <c r="IRU178" s="2"/>
      <c r="IRV178" s="2"/>
      <c r="IRW178" s="2"/>
      <c r="IRX178" s="2"/>
      <c r="IRY178" s="2"/>
      <c r="IRZ178" s="2"/>
      <c r="ISA178" s="2"/>
      <c r="ISB178" s="2"/>
      <c r="ISC178" s="2"/>
      <c r="ISD178" s="2"/>
      <c r="ISE178" s="2"/>
      <c r="ISF178" s="2"/>
      <c r="ISG178" s="2"/>
      <c r="ISH178" s="2"/>
      <c r="ISI178" s="2"/>
      <c r="ISJ178" s="2"/>
      <c r="ISK178" s="2"/>
      <c r="ISL178" s="2"/>
      <c r="ISM178" s="2"/>
      <c r="ISN178" s="2"/>
      <c r="ISO178" s="2"/>
      <c r="ISP178" s="2"/>
      <c r="ISQ178" s="2"/>
      <c r="ISR178" s="2"/>
      <c r="ISS178" s="2"/>
      <c r="IST178" s="2"/>
      <c r="ISU178" s="2"/>
      <c r="ISV178" s="2"/>
      <c r="ISW178" s="2"/>
      <c r="ISX178" s="2"/>
      <c r="ISY178" s="2"/>
      <c r="ISZ178" s="2"/>
      <c r="ITA178" s="2"/>
      <c r="ITB178" s="2"/>
      <c r="ITC178" s="2"/>
      <c r="ITD178" s="2"/>
      <c r="ITE178" s="2"/>
      <c r="ITF178" s="2"/>
      <c r="ITG178" s="2"/>
      <c r="ITH178" s="2"/>
      <c r="ITI178" s="2"/>
      <c r="ITJ178" s="2"/>
      <c r="ITK178" s="2"/>
      <c r="ITL178" s="2"/>
      <c r="ITM178" s="2"/>
      <c r="ITN178" s="2"/>
      <c r="ITO178" s="2"/>
      <c r="ITP178" s="2"/>
      <c r="ITQ178" s="2"/>
      <c r="ITR178" s="2"/>
      <c r="ITS178" s="2"/>
      <c r="ITT178" s="2"/>
      <c r="ITU178" s="2"/>
      <c r="ITV178" s="2"/>
      <c r="ITW178" s="2"/>
      <c r="ITX178" s="2"/>
      <c r="ITY178" s="2"/>
      <c r="ITZ178" s="2"/>
      <c r="IUA178" s="2"/>
      <c r="IUB178" s="2"/>
      <c r="IUC178" s="2"/>
      <c r="IUD178" s="2"/>
      <c r="IUE178" s="2"/>
      <c r="IUF178" s="2"/>
      <c r="IUG178" s="2"/>
      <c r="IUH178" s="2"/>
      <c r="IUI178" s="2"/>
      <c r="IUJ178" s="2"/>
      <c r="IUK178" s="2"/>
      <c r="IUL178" s="2"/>
      <c r="IUM178" s="2"/>
      <c r="IUN178" s="2"/>
      <c r="IUO178" s="2"/>
      <c r="IUP178" s="2"/>
      <c r="IUQ178" s="2"/>
      <c r="IUR178" s="2"/>
      <c r="IUS178" s="2"/>
      <c r="IUT178" s="2"/>
      <c r="IUU178" s="2"/>
      <c r="IUV178" s="2"/>
      <c r="IUW178" s="2"/>
      <c r="IUX178" s="2"/>
      <c r="IUY178" s="2"/>
      <c r="IUZ178" s="2"/>
      <c r="IVA178" s="2"/>
      <c r="IVB178" s="2"/>
      <c r="IVC178" s="2"/>
      <c r="IVD178" s="2"/>
      <c r="IVE178" s="2"/>
      <c r="IVF178" s="2"/>
      <c r="IVG178" s="2"/>
      <c r="IVH178" s="2"/>
      <c r="IVI178" s="2"/>
      <c r="IVJ178" s="2"/>
      <c r="IVK178" s="2"/>
      <c r="IVL178" s="2"/>
      <c r="IVM178" s="2"/>
      <c r="IVN178" s="2"/>
      <c r="IVO178" s="2"/>
      <c r="IVP178" s="2"/>
      <c r="IVQ178" s="2"/>
      <c r="IVR178" s="2"/>
      <c r="IVS178" s="2"/>
      <c r="IVT178" s="2"/>
      <c r="IVU178" s="2"/>
      <c r="IVV178" s="2"/>
      <c r="IVW178" s="2"/>
      <c r="IVX178" s="2"/>
      <c r="IVY178" s="2"/>
      <c r="IVZ178" s="2"/>
      <c r="IWA178" s="2"/>
      <c r="IWB178" s="2"/>
      <c r="IWC178" s="2"/>
      <c r="IWD178" s="2"/>
      <c r="IWE178" s="2"/>
      <c r="IWF178" s="2"/>
      <c r="IWG178" s="2"/>
      <c r="IWH178" s="2"/>
      <c r="IWI178" s="2"/>
      <c r="IWJ178" s="2"/>
      <c r="IWK178" s="2"/>
      <c r="IWL178" s="2"/>
      <c r="IWM178" s="2"/>
      <c r="IWN178" s="2"/>
      <c r="IWO178" s="2"/>
      <c r="IWP178" s="2"/>
      <c r="IWQ178" s="2"/>
      <c r="IWR178" s="2"/>
      <c r="IWS178" s="2"/>
      <c r="IWT178" s="2"/>
      <c r="IWU178" s="2"/>
      <c r="IWV178" s="2"/>
      <c r="IWW178" s="2"/>
      <c r="IWX178" s="2"/>
      <c r="IWY178" s="2"/>
      <c r="IWZ178" s="2"/>
      <c r="IXA178" s="2"/>
      <c r="IXB178" s="2"/>
      <c r="IXC178" s="2"/>
      <c r="IXD178" s="2"/>
      <c r="IXE178" s="2"/>
      <c r="IXF178" s="2"/>
      <c r="IXG178" s="2"/>
      <c r="IXH178" s="2"/>
      <c r="IXI178" s="2"/>
      <c r="IXJ178" s="2"/>
      <c r="IXK178" s="2"/>
      <c r="IXL178" s="2"/>
      <c r="IXM178" s="2"/>
      <c r="IXN178" s="2"/>
      <c r="IXO178" s="2"/>
      <c r="IXP178" s="2"/>
      <c r="IXQ178" s="2"/>
      <c r="IXR178" s="2"/>
      <c r="IXS178" s="2"/>
      <c r="IXT178" s="2"/>
      <c r="IXU178" s="2"/>
      <c r="IXV178" s="2"/>
      <c r="IXW178" s="2"/>
      <c r="IXX178" s="2"/>
      <c r="IXY178" s="2"/>
      <c r="IXZ178" s="2"/>
      <c r="IYA178" s="2"/>
      <c r="IYB178" s="2"/>
      <c r="IYC178" s="2"/>
      <c r="IYD178" s="2"/>
      <c r="IYE178" s="2"/>
      <c r="IYF178" s="2"/>
      <c r="IYG178" s="2"/>
      <c r="IYH178" s="2"/>
      <c r="IYI178" s="2"/>
      <c r="IYJ178" s="2"/>
      <c r="IYK178" s="2"/>
      <c r="IYL178" s="2"/>
      <c r="IYM178" s="2"/>
      <c r="IYN178" s="2"/>
      <c r="IYO178" s="2"/>
      <c r="IYP178" s="2"/>
      <c r="IYQ178" s="2"/>
      <c r="IYR178" s="2"/>
      <c r="IYS178" s="2"/>
      <c r="IYT178" s="2"/>
      <c r="IYU178" s="2"/>
      <c r="IYV178" s="2"/>
      <c r="IYW178" s="2"/>
      <c r="IYX178" s="2"/>
      <c r="IYY178" s="2"/>
      <c r="IYZ178" s="2"/>
      <c r="IZA178" s="2"/>
      <c r="IZB178" s="2"/>
      <c r="IZC178" s="2"/>
      <c r="IZD178" s="2"/>
      <c r="IZE178" s="2"/>
      <c r="IZF178" s="2"/>
      <c r="IZG178" s="2"/>
      <c r="IZH178" s="2"/>
      <c r="IZI178" s="2"/>
      <c r="IZJ178" s="2"/>
      <c r="IZK178" s="2"/>
      <c r="IZL178" s="2"/>
      <c r="IZM178" s="2"/>
      <c r="IZN178" s="2"/>
      <c r="IZO178" s="2"/>
      <c r="IZP178" s="2"/>
      <c r="IZQ178" s="2"/>
      <c r="IZR178" s="2"/>
      <c r="IZS178" s="2"/>
      <c r="IZT178" s="2"/>
      <c r="IZU178" s="2"/>
      <c r="IZV178" s="2"/>
      <c r="IZW178" s="2"/>
      <c r="IZX178" s="2"/>
      <c r="IZY178" s="2"/>
      <c r="IZZ178" s="2"/>
      <c r="JAA178" s="2"/>
      <c r="JAB178" s="2"/>
      <c r="JAC178" s="2"/>
      <c r="JAD178" s="2"/>
      <c r="JAE178" s="2"/>
      <c r="JAF178" s="2"/>
      <c r="JAG178" s="2"/>
      <c r="JAH178" s="2"/>
      <c r="JAI178" s="2"/>
      <c r="JAJ178" s="2"/>
      <c r="JAK178" s="2"/>
      <c r="JAL178" s="2"/>
      <c r="JAM178" s="2"/>
      <c r="JAN178" s="2"/>
      <c r="JAO178" s="2"/>
      <c r="JAP178" s="2"/>
      <c r="JAQ178" s="2"/>
      <c r="JAR178" s="2"/>
      <c r="JAS178" s="2"/>
      <c r="JAT178" s="2"/>
      <c r="JAU178" s="2"/>
      <c r="JAV178" s="2"/>
      <c r="JAW178" s="2"/>
      <c r="JAX178" s="2"/>
      <c r="JAY178" s="2"/>
      <c r="JAZ178" s="2"/>
      <c r="JBA178" s="2"/>
      <c r="JBB178" s="2"/>
      <c r="JBC178" s="2"/>
      <c r="JBD178" s="2"/>
      <c r="JBE178" s="2"/>
      <c r="JBF178" s="2"/>
      <c r="JBG178" s="2"/>
      <c r="JBH178" s="2"/>
      <c r="JBI178" s="2"/>
      <c r="JBJ178" s="2"/>
      <c r="JBK178" s="2"/>
      <c r="JBL178" s="2"/>
      <c r="JBM178" s="2"/>
      <c r="JBN178" s="2"/>
      <c r="JBO178" s="2"/>
      <c r="JBP178" s="2"/>
      <c r="JBQ178" s="2"/>
      <c r="JBR178" s="2"/>
      <c r="JBS178" s="2"/>
      <c r="JBT178" s="2"/>
      <c r="JBU178" s="2"/>
      <c r="JBV178" s="2"/>
      <c r="JBW178" s="2"/>
      <c r="JBX178" s="2"/>
      <c r="JBY178" s="2"/>
      <c r="JBZ178" s="2"/>
      <c r="JCA178" s="2"/>
      <c r="JCB178" s="2"/>
      <c r="JCC178" s="2"/>
      <c r="JCD178" s="2"/>
      <c r="JCE178" s="2"/>
      <c r="JCF178" s="2"/>
      <c r="JCG178" s="2"/>
      <c r="JCH178" s="2"/>
      <c r="JCI178" s="2"/>
      <c r="JCJ178" s="2"/>
      <c r="JCK178" s="2"/>
      <c r="JCL178" s="2"/>
      <c r="JCM178" s="2"/>
      <c r="JCN178" s="2"/>
      <c r="JCO178" s="2"/>
      <c r="JCP178" s="2"/>
      <c r="JCQ178" s="2"/>
      <c r="JCR178" s="2"/>
      <c r="JCS178" s="2"/>
      <c r="JCT178" s="2"/>
      <c r="JCU178" s="2"/>
      <c r="JCV178" s="2"/>
      <c r="JCW178" s="2"/>
      <c r="JCX178" s="2"/>
      <c r="JCY178" s="2"/>
      <c r="JCZ178" s="2"/>
      <c r="JDA178" s="2"/>
      <c r="JDB178" s="2"/>
      <c r="JDC178" s="2"/>
      <c r="JDD178" s="2"/>
      <c r="JDE178" s="2"/>
      <c r="JDF178" s="2"/>
      <c r="JDG178" s="2"/>
      <c r="JDH178" s="2"/>
      <c r="JDI178" s="2"/>
      <c r="JDJ178" s="2"/>
      <c r="JDK178" s="2"/>
      <c r="JDL178" s="2"/>
      <c r="JDM178" s="2"/>
      <c r="JDN178" s="2"/>
      <c r="JDO178" s="2"/>
      <c r="JDP178" s="2"/>
      <c r="JDQ178" s="2"/>
      <c r="JDR178" s="2"/>
      <c r="JDS178" s="2"/>
      <c r="JDT178" s="2"/>
      <c r="JDU178" s="2"/>
      <c r="JDV178" s="2"/>
      <c r="JDW178" s="2"/>
      <c r="JDX178" s="2"/>
      <c r="JDY178" s="2"/>
      <c r="JDZ178" s="2"/>
      <c r="JEA178" s="2"/>
      <c r="JEB178" s="2"/>
      <c r="JEC178" s="2"/>
      <c r="JED178" s="2"/>
      <c r="JEE178" s="2"/>
      <c r="JEF178" s="2"/>
      <c r="JEG178" s="2"/>
      <c r="JEH178" s="2"/>
      <c r="JEI178" s="2"/>
      <c r="JEJ178" s="2"/>
      <c r="JEK178" s="2"/>
      <c r="JEL178" s="2"/>
      <c r="JEM178" s="2"/>
      <c r="JEN178" s="2"/>
      <c r="JEO178" s="2"/>
      <c r="JEP178" s="2"/>
      <c r="JEQ178" s="2"/>
      <c r="JER178" s="2"/>
      <c r="JES178" s="2"/>
      <c r="JET178" s="2"/>
      <c r="JEU178" s="2"/>
      <c r="JEV178" s="2"/>
      <c r="JEW178" s="2"/>
      <c r="JEX178" s="2"/>
      <c r="JEY178" s="2"/>
      <c r="JEZ178" s="2"/>
      <c r="JFA178" s="2"/>
      <c r="JFB178" s="2"/>
      <c r="JFC178" s="2"/>
      <c r="JFD178" s="2"/>
      <c r="JFE178" s="2"/>
      <c r="JFF178" s="2"/>
      <c r="JFG178" s="2"/>
      <c r="JFH178" s="2"/>
      <c r="JFI178" s="2"/>
      <c r="JFJ178" s="2"/>
      <c r="JFK178" s="2"/>
      <c r="JFL178" s="2"/>
      <c r="JFM178" s="2"/>
      <c r="JFN178" s="2"/>
      <c r="JFO178" s="2"/>
      <c r="JFP178" s="2"/>
      <c r="JFQ178" s="2"/>
      <c r="JFR178" s="2"/>
      <c r="JFS178" s="2"/>
      <c r="JFT178" s="2"/>
      <c r="JFU178" s="2"/>
      <c r="JFV178" s="2"/>
      <c r="JFW178" s="2"/>
      <c r="JFX178" s="2"/>
      <c r="JFY178" s="2"/>
      <c r="JFZ178" s="2"/>
      <c r="JGA178" s="2"/>
      <c r="JGB178" s="2"/>
      <c r="JGC178" s="2"/>
      <c r="JGD178" s="2"/>
      <c r="JGE178" s="2"/>
      <c r="JGF178" s="2"/>
      <c r="JGG178" s="2"/>
      <c r="JGH178" s="2"/>
      <c r="JGI178" s="2"/>
      <c r="JGJ178" s="2"/>
      <c r="JGK178" s="2"/>
      <c r="JGL178" s="2"/>
      <c r="JGM178" s="2"/>
      <c r="JGN178" s="2"/>
      <c r="JGO178" s="2"/>
      <c r="JGP178" s="2"/>
      <c r="JGQ178" s="2"/>
      <c r="JGR178" s="2"/>
      <c r="JGS178" s="2"/>
      <c r="JGT178" s="2"/>
      <c r="JGU178" s="2"/>
      <c r="JGV178" s="2"/>
      <c r="JGW178" s="2"/>
      <c r="JGX178" s="2"/>
      <c r="JGY178" s="2"/>
      <c r="JGZ178" s="2"/>
      <c r="JHA178" s="2"/>
      <c r="JHB178" s="2"/>
      <c r="JHC178" s="2"/>
      <c r="JHD178" s="2"/>
      <c r="JHE178" s="2"/>
      <c r="JHF178" s="2"/>
      <c r="JHG178" s="2"/>
      <c r="JHH178" s="2"/>
      <c r="JHI178" s="2"/>
      <c r="JHJ178" s="2"/>
      <c r="JHK178" s="2"/>
      <c r="JHL178" s="2"/>
      <c r="JHM178" s="2"/>
      <c r="JHN178" s="2"/>
      <c r="JHO178" s="2"/>
      <c r="JHP178" s="2"/>
      <c r="JHQ178" s="2"/>
      <c r="JHR178" s="2"/>
      <c r="JHS178" s="2"/>
      <c r="JHT178" s="2"/>
      <c r="JHU178" s="2"/>
      <c r="JHV178" s="2"/>
      <c r="JHW178" s="2"/>
      <c r="JHX178" s="2"/>
      <c r="JHY178" s="2"/>
      <c r="JHZ178" s="2"/>
      <c r="JIA178" s="2"/>
      <c r="JIB178" s="2"/>
      <c r="JIC178" s="2"/>
      <c r="JID178" s="2"/>
      <c r="JIE178" s="2"/>
      <c r="JIF178" s="2"/>
      <c r="JIG178" s="2"/>
      <c r="JIH178" s="2"/>
      <c r="JII178" s="2"/>
      <c r="JIJ178" s="2"/>
      <c r="JIK178" s="2"/>
      <c r="JIL178" s="2"/>
      <c r="JIM178" s="2"/>
      <c r="JIN178" s="2"/>
      <c r="JIO178" s="2"/>
      <c r="JIP178" s="2"/>
      <c r="JIQ178" s="2"/>
      <c r="JIR178" s="2"/>
      <c r="JIS178" s="2"/>
      <c r="JIT178" s="2"/>
      <c r="JIU178" s="2"/>
      <c r="JIV178" s="2"/>
      <c r="JIW178" s="2"/>
      <c r="JIX178" s="2"/>
      <c r="JIY178" s="2"/>
      <c r="JIZ178" s="2"/>
      <c r="JJA178" s="2"/>
      <c r="JJB178" s="2"/>
      <c r="JJC178" s="2"/>
      <c r="JJD178" s="2"/>
      <c r="JJE178" s="2"/>
      <c r="JJF178" s="2"/>
      <c r="JJG178" s="2"/>
      <c r="JJH178" s="2"/>
      <c r="JJI178" s="2"/>
      <c r="JJJ178" s="2"/>
      <c r="JJK178" s="2"/>
      <c r="JJL178" s="2"/>
      <c r="JJM178" s="2"/>
      <c r="JJN178" s="2"/>
      <c r="JJO178" s="2"/>
      <c r="JJP178" s="2"/>
      <c r="JJQ178" s="2"/>
      <c r="JJR178" s="2"/>
      <c r="JJS178" s="2"/>
      <c r="JJT178" s="2"/>
      <c r="JJU178" s="2"/>
      <c r="JJV178" s="2"/>
      <c r="JJW178" s="2"/>
      <c r="JJX178" s="2"/>
      <c r="JJY178" s="2"/>
      <c r="JJZ178" s="2"/>
      <c r="JKA178" s="2"/>
      <c r="JKB178" s="2"/>
      <c r="JKC178" s="2"/>
      <c r="JKD178" s="2"/>
      <c r="JKE178" s="2"/>
      <c r="JKF178" s="2"/>
      <c r="JKG178" s="2"/>
      <c r="JKH178" s="2"/>
      <c r="JKI178" s="2"/>
      <c r="JKJ178" s="2"/>
      <c r="JKK178" s="2"/>
      <c r="JKL178" s="2"/>
      <c r="JKM178" s="2"/>
      <c r="JKN178" s="2"/>
      <c r="JKO178" s="2"/>
      <c r="JKP178" s="2"/>
      <c r="JKQ178" s="2"/>
      <c r="JKR178" s="2"/>
      <c r="JKS178" s="2"/>
      <c r="JKT178" s="2"/>
      <c r="JKU178" s="2"/>
      <c r="JKV178" s="2"/>
      <c r="JKW178" s="2"/>
      <c r="JKX178" s="2"/>
      <c r="JKY178" s="2"/>
      <c r="JKZ178" s="2"/>
      <c r="JLA178" s="2"/>
      <c r="JLB178" s="2"/>
      <c r="JLC178" s="2"/>
      <c r="JLD178" s="2"/>
      <c r="JLE178" s="2"/>
      <c r="JLF178" s="2"/>
      <c r="JLG178" s="2"/>
      <c r="JLH178" s="2"/>
      <c r="JLI178" s="2"/>
      <c r="JLJ178" s="2"/>
      <c r="JLK178" s="2"/>
      <c r="JLL178" s="2"/>
      <c r="JLM178" s="2"/>
      <c r="JLN178" s="2"/>
      <c r="JLO178" s="2"/>
      <c r="JLP178" s="2"/>
      <c r="JLQ178" s="2"/>
      <c r="JLR178" s="2"/>
      <c r="JLS178" s="2"/>
      <c r="JLT178" s="2"/>
      <c r="JLU178" s="2"/>
      <c r="JLV178" s="2"/>
      <c r="JLW178" s="2"/>
      <c r="JLX178" s="2"/>
      <c r="JLY178" s="2"/>
      <c r="JLZ178" s="2"/>
      <c r="JMA178" s="2"/>
      <c r="JMB178" s="2"/>
      <c r="JMC178" s="2"/>
      <c r="JMD178" s="2"/>
      <c r="JME178" s="2"/>
      <c r="JMF178" s="2"/>
      <c r="JMG178" s="2"/>
      <c r="JMH178" s="2"/>
      <c r="JMI178" s="2"/>
      <c r="JMJ178" s="2"/>
      <c r="JMK178" s="2"/>
      <c r="JML178" s="2"/>
      <c r="JMM178" s="2"/>
      <c r="JMN178" s="2"/>
      <c r="JMO178" s="2"/>
      <c r="JMP178" s="2"/>
      <c r="JMQ178" s="2"/>
      <c r="JMR178" s="2"/>
      <c r="JMS178" s="2"/>
      <c r="JMT178" s="2"/>
      <c r="JMU178" s="2"/>
      <c r="JMV178" s="2"/>
      <c r="JMW178" s="2"/>
      <c r="JMX178" s="2"/>
      <c r="JMY178" s="2"/>
      <c r="JMZ178" s="2"/>
      <c r="JNA178" s="2"/>
      <c r="JNB178" s="2"/>
      <c r="JNC178" s="2"/>
      <c r="JND178" s="2"/>
      <c r="JNE178" s="2"/>
      <c r="JNF178" s="2"/>
      <c r="JNG178" s="2"/>
      <c r="JNH178" s="2"/>
      <c r="JNI178" s="2"/>
      <c r="JNJ178" s="2"/>
      <c r="JNK178" s="2"/>
      <c r="JNL178" s="2"/>
      <c r="JNM178" s="2"/>
      <c r="JNN178" s="2"/>
      <c r="JNO178" s="2"/>
      <c r="JNP178" s="2"/>
      <c r="JNQ178" s="2"/>
      <c r="JNR178" s="2"/>
      <c r="JNS178" s="2"/>
      <c r="JNT178" s="2"/>
      <c r="JNU178" s="2"/>
      <c r="JNV178" s="2"/>
      <c r="JNW178" s="2"/>
      <c r="JNX178" s="2"/>
      <c r="JNY178" s="2"/>
      <c r="JNZ178" s="2"/>
      <c r="JOA178" s="2"/>
      <c r="JOB178" s="2"/>
      <c r="JOC178" s="2"/>
      <c r="JOD178" s="2"/>
      <c r="JOE178" s="2"/>
      <c r="JOF178" s="2"/>
      <c r="JOG178" s="2"/>
      <c r="JOH178" s="2"/>
      <c r="JOI178" s="2"/>
      <c r="JOJ178" s="2"/>
      <c r="JOK178" s="2"/>
      <c r="JOL178" s="2"/>
      <c r="JOM178" s="2"/>
      <c r="JON178" s="2"/>
      <c r="JOO178" s="2"/>
      <c r="JOP178" s="2"/>
      <c r="JOQ178" s="2"/>
      <c r="JOR178" s="2"/>
      <c r="JOS178" s="2"/>
      <c r="JOT178" s="2"/>
      <c r="JOU178" s="2"/>
      <c r="JOV178" s="2"/>
      <c r="JOW178" s="2"/>
      <c r="JOX178" s="2"/>
      <c r="JOY178" s="2"/>
      <c r="JOZ178" s="2"/>
      <c r="JPA178" s="2"/>
      <c r="JPB178" s="2"/>
      <c r="JPC178" s="2"/>
      <c r="JPD178" s="2"/>
      <c r="JPE178" s="2"/>
      <c r="JPF178" s="2"/>
      <c r="JPG178" s="2"/>
      <c r="JPH178" s="2"/>
      <c r="JPI178" s="2"/>
      <c r="JPJ178" s="2"/>
      <c r="JPK178" s="2"/>
      <c r="JPL178" s="2"/>
      <c r="JPM178" s="2"/>
      <c r="JPN178" s="2"/>
      <c r="JPO178" s="2"/>
      <c r="JPP178" s="2"/>
      <c r="JPQ178" s="2"/>
      <c r="JPR178" s="2"/>
      <c r="JPS178" s="2"/>
      <c r="JPT178" s="2"/>
      <c r="JPU178" s="2"/>
      <c r="JPV178" s="2"/>
      <c r="JPW178" s="2"/>
      <c r="JPX178" s="2"/>
      <c r="JPY178" s="2"/>
      <c r="JPZ178" s="2"/>
      <c r="JQA178" s="2"/>
      <c r="JQB178" s="2"/>
      <c r="JQC178" s="2"/>
      <c r="JQD178" s="2"/>
      <c r="JQE178" s="2"/>
      <c r="JQF178" s="2"/>
      <c r="JQG178" s="2"/>
      <c r="JQH178" s="2"/>
      <c r="JQI178" s="2"/>
      <c r="JQJ178" s="2"/>
      <c r="JQK178" s="2"/>
      <c r="JQL178" s="2"/>
      <c r="JQM178" s="2"/>
      <c r="JQN178" s="2"/>
      <c r="JQO178" s="2"/>
      <c r="JQP178" s="2"/>
      <c r="JQQ178" s="2"/>
      <c r="JQR178" s="2"/>
      <c r="JQS178" s="2"/>
      <c r="JQT178" s="2"/>
      <c r="JQU178" s="2"/>
      <c r="JQV178" s="2"/>
      <c r="JQW178" s="2"/>
      <c r="JQX178" s="2"/>
      <c r="JQY178" s="2"/>
      <c r="JQZ178" s="2"/>
      <c r="JRA178" s="2"/>
      <c r="JRB178" s="2"/>
      <c r="JRC178" s="2"/>
      <c r="JRD178" s="2"/>
      <c r="JRE178" s="2"/>
      <c r="JRF178" s="2"/>
      <c r="JRG178" s="2"/>
      <c r="JRH178" s="2"/>
      <c r="JRI178" s="2"/>
      <c r="JRJ178" s="2"/>
      <c r="JRK178" s="2"/>
      <c r="JRL178" s="2"/>
      <c r="JRM178" s="2"/>
      <c r="JRN178" s="2"/>
      <c r="JRO178" s="2"/>
      <c r="JRP178" s="2"/>
      <c r="JRQ178" s="2"/>
      <c r="JRR178" s="2"/>
      <c r="JRS178" s="2"/>
      <c r="JRT178" s="2"/>
      <c r="JRU178" s="2"/>
      <c r="JRV178" s="2"/>
      <c r="JRW178" s="2"/>
      <c r="JRX178" s="2"/>
      <c r="JRY178" s="2"/>
      <c r="JRZ178" s="2"/>
      <c r="JSA178" s="2"/>
      <c r="JSB178" s="2"/>
      <c r="JSC178" s="2"/>
      <c r="JSD178" s="2"/>
      <c r="JSE178" s="2"/>
      <c r="JSF178" s="2"/>
      <c r="JSG178" s="2"/>
      <c r="JSH178" s="2"/>
      <c r="JSI178" s="2"/>
      <c r="JSJ178" s="2"/>
      <c r="JSK178" s="2"/>
      <c r="JSL178" s="2"/>
      <c r="JSM178" s="2"/>
      <c r="JSN178" s="2"/>
      <c r="JSO178" s="2"/>
      <c r="JSP178" s="2"/>
      <c r="JSQ178" s="2"/>
      <c r="JSR178" s="2"/>
      <c r="JSS178" s="2"/>
      <c r="JST178" s="2"/>
      <c r="JSU178" s="2"/>
      <c r="JSV178" s="2"/>
      <c r="JSW178" s="2"/>
      <c r="JSX178" s="2"/>
      <c r="JSY178" s="2"/>
      <c r="JSZ178" s="2"/>
      <c r="JTA178" s="2"/>
      <c r="JTB178" s="2"/>
      <c r="JTC178" s="2"/>
      <c r="JTD178" s="2"/>
      <c r="JTE178" s="2"/>
      <c r="JTF178" s="2"/>
      <c r="JTG178" s="2"/>
      <c r="JTH178" s="2"/>
      <c r="JTI178" s="2"/>
      <c r="JTJ178" s="2"/>
      <c r="JTK178" s="2"/>
      <c r="JTL178" s="2"/>
      <c r="JTM178" s="2"/>
      <c r="JTN178" s="2"/>
      <c r="JTO178" s="2"/>
      <c r="JTP178" s="2"/>
      <c r="JTQ178" s="2"/>
      <c r="JTR178" s="2"/>
      <c r="JTS178" s="2"/>
      <c r="JTT178" s="2"/>
      <c r="JTU178" s="2"/>
      <c r="JTV178" s="2"/>
      <c r="JTW178" s="2"/>
      <c r="JTX178" s="2"/>
      <c r="JTY178" s="2"/>
      <c r="JTZ178" s="2"/>
      <c r="JUA178" s="2"/>
      <c r="JUB178" s="2"/>
      <c r="JUC178" s="2"/>
      <c r="JUD178" s="2"/>
      <c r="JUE178" s="2"/>
      <c r="JUF178" s="2"/>
      <c r="JUG178" s="2"/>
      <c r="JUH178" s="2"/>
      <c r="JUI178" s="2"/>
      <c r="JUJ178" s="2"/>
      <c r="JUK178" s="2"/>
      <c r="JUL178" s="2"/>
      <c r="JUM178" s="2"/>
      <c r="JUN178" s="2"/>
      <c r="JUO178" s="2"/>
      <c r="JUP178" s="2"/>
      <c r="JUQ178" s="2"/>
      <c r="JUR178" s="2"/>
      <c r="JUS178" s="2"/>
      <c r="JUT178" s="2"/>
      <c r="JUU178" s="2"/>
      <c r="JUV178" s="2"/>
      <c r="JUW178" s="2"/>
      <c r="JUX178" s="2"/>
      <c r="JUY178" s="2"/>
      <c r="JUZ178" s="2"/>
      <c r="JVA178" s="2"/>
      <c r="JVB178" s="2"/>
      <c r="JVC178" s="2"/>
      <c r="JVD178" s="2"/>
      <c r="JVE178" s="2"/>
      <c r="JVF178" s="2"/>
      <c r="JVG178" s="2"/>
      <c r="JVH178" s="2"/>
      <c r="JVI178" s="2"/>
      <c r="JVJ178" s="2"/>
      <c r="JVK178" s="2"/>
      <c r="JVL178" s="2"/>
      <c r="JVM178" s="2"/>
      <c r="JVN178" s="2"/>
      <c r="JVO178" s="2"/>
      <c r="JVP178" s="2"/>
      <c r="JVQ178" s="2"/>
      <c r="JVR178" s="2"/>
      <c r="JVS178" s="2"/>
      <c r="JVT178" s="2"/>
      <c r="JVU178" s="2"/>
      <c r="JVV178" s="2"/>
      <c r="JVW178" s="2"/>
      <c r="JVX178" s="2"/>
      <c r="JVY178" s="2"/>
      <c r="JVZ178" s="2"/>
      <c r="JWA178" s="2"/>
      <c r="JWB178" s="2"/>
      <c r="JWC178" s="2"/>
      <c r="JWD178" s="2"/>
      <c r="JWE178" s="2"/>
      <c r="JWF178" s="2"/>
      <c r="JWG178" s="2"/>
      <c r="JWH178" s="2"/>
      <c r="JWI178" s="2"/>
      <c r="JWJ178" s="2"/>
      <c r="JWK178" s="2"/>
      <c r="JWL178" s="2"/>
      <c r="JWM178" s="2"/>
      <c r="JWN178" s="2"/>
      <c r="JWO178" s="2"/>
      <c r="JWP178" s="2"/>
      <c r="JWQ178" s="2"/>
      <c r="JWR178" s="2"/>
      <c r="JWS178" s="2"/>
      <c r="JWT178" s="2"/>
      <c r="JWU178" s="2"/>
      <c r="JWV178" s="2"/>
      <c r="JWW178" s="2"/>
      <c r="JWX178" s="2"/>
      <c r="JWY178" s="2"/>
      <c r="JWZ178" s="2"/>
      <c r="JXA178" s="2"/>
      <c r="JXB178" s="2"/>
      <c r="JXC178" s="2"/>
      <c r="JXD178" s="2"/>
      <c r="JXE178" s="2"/>
      <c r="JXF178" s="2"/>
      <c r="JXG178" s="2"/>
      <c r="JXH178" s="2"/>
      <c r="JXI178" s="2"/>
      <c r="JXJ178" s="2"/>
      <c r="JXK178" s="2"/>
      <c r="JXL178" s="2"/>
      <c r="JXM178" s="2"/>
      <c r="JXN178" s="2"/>
      <c r="JXO178" s="2"/>
      <c r="JXP178" s="2"/>
      <c r="JXQ178" s="2"/>
      <c r="JXR178" s="2"/>
      <c r="JXS178" s="2"/>
      <c r="JXT178" s="2"/>
      <c r="JXU178" s="2"/>
      <c r="JXV178" s="2"/>
      <c r="JXW178" s="2"/>
      <c r="JXX178" s="2"/>
      <c r="JXY178" s="2"/>
      <c r="JXZ178" s="2"/>
      <c r="JYA178" s="2"/>
      <c r="JYB178" s="2"/>
      <c r="JYC178" s="2"/>
      <c r="JYD178" s="2"/>
      <c r="JYE178" s="2"/>
      <c r="JYF178" s="2"/>
      <c r="JYG178" s="2"/>
      <c r="JYH178" s="2"/>
      <c r="JYI178" s="2"/>
      <c r="JYJ178" s="2"/>
      <c r="JYK178" s="2"/>
      <c r="JYL178" s="2"/>
      <c r="JYM178" s="2"/>
      <c r="JYN178" s="2"/>
      <c r="JYO178" s="2"/>
      <c r="JYP178" s="2"/>
      <c r="JYQ178" s="2"/>
      <c r="JYR178" s="2"/>
      <c r="JYS178" s="2"/>
      <c r="JYT178" s="2"/>
      <c r="JYU178" s="2"/>
      <c r="JYV178" s="2"/>
      <c r="JYW178" s="2"/>
      <c r="JYX178" s="2"/>
      <c r="JYY178" s="2"/>
      <c r="JYZ178" s="2"/>
      <c r="JZA178" s="2"/>
      <c r="JZB178" s="2"/>
      <c r="JZC178" s="2"/>
      <c r="JZD178" s="2"/>
      <c r="JZE178" s="2"/>
      <c r="JZF178" s="2"/>
      <c r="JZG178" s="2"/>
      <c r="JZH178" s="2"/>
      <c r="JZI178" s="2"/>
      <c r="JZJ178" s="2"/>
      <c r="JZK178" s="2"/>
      <c r="JZL178" s="2"/>
      <c r="JZM178" s="2"/>
      <c r="JZN178" s="2"/>
      <c r="JZO178" s="2"/>
      <c r="JZP178" s="2"/>
      <c r="JZQ178" s="2"/>
      <c r="JZR178" s="2"/>
      <c r="JZS178" s="2"/>
      <c r="JZT178" s="2"/>
      <c r="JZU178" s="2"/>
      <c r="JZV178" s="2"/>
      <c r="JZW178" s="2"/>
      <c r="JZX178" s="2"/>
      <c r="JZY178" s="2"/>
      <c r="JZZ178" s="2"/>
      <c r="KAA178" s="2"/>
      <c r="KAB178" s="2"/>
      <c r="KAC178" s="2"/>
      <c r="KAD178" s="2"/>
      <c r="KAE178" s="2"/>
      <c r="KAF178" s="2"/>
      <c r="KAG178" s="2"/>
      <c r="KAH178" s="2"/>
      <c r="KAI178" s="2"/>
      <c r="KAJ178" s="2"/>
      <c r="KAK178" s="2"/>
      <c r="KAL178" s="2"/>
      <c r="KAM178" s="2"/>
      <c r="KAN178" s="2"/>
      <c r="KAO178" s="2"/>
      <c r="KAP178" s="2"/>
      <c r="KAQ178" s="2"/>
      <c r="KAR178" s="2"/>
      <c r="KAS178" s="2"/>
      <c r="KAT178" s="2"/>
      <c r="KAU178" s="2"/>
      <c r="KAV178" s="2"/>
      <c r="KAW178" s="2"/>
      <c r="KAX178" s="2"/>
      <c r="KAY178" s="2"/>
      <c r="KAZ178" s="2"/>
      <c r="KBA178" s="2"/>
      <c r="KBB178" s="2"/>
      <c r="KBC178" s="2"/>
      <c r="KBD178" s="2"/>
      <c r="KBE178" s="2"/>
      <c r="KBF178" s="2"/>
      <c r="KBG178" s="2"/>
      <c r="KBH178" s="2"/>
      <c r="KBI178" s="2"/>
      <c r="KBJ178" s="2"/>
      <c r="KBK178" s="2"/>
      <c r="KBL178" s="2"/>
      <c r="KBM178" s="2"/>
      <c r="KBN178" s="2"/>
      <c r="KBO178" s="2"/>
      <c r="KBP178" s="2"/>
      <c r="KBQ178" s="2"/>
      <c r="KBR178" s="2"/>
      <c r="KBS178" s="2"/>
      <c r="KBT178" s="2"/>
      <c r="KBU178" s="2"/>
      <c r="KBV178" s="2"/>
      <c r="KBW178" s="2"/>
      <c r="KBX178" s="2"/>
      <c r="KBY178" s="2"/>
      <c r="KBZ178" s="2"/>
      <c r="KCA178" s="2"/>
      <c r="KCB178" s="2"/>
      <c r="KCC178" s="2"/>
      <c r="KCD178" s="2"/>
      <c r="KCE178" s="2"/>
      <c r="KCF178" s="2"/>
      <c r="KCG178" s="2"/>
      <c r="KCH178" s="2"/>
      <c r="KCI178" s="2"/>
      <c r="KCJ178" s="2"/>
      <c r="KCK178" s="2"/>
      <c r="KCL178" s="2"/>
      <c r="KCM178" s="2"/>
      <c r="KCN178" s="2"/>
      <c r="KCO178" s="2"/>
      <c r="KCP178" s="2"/>
      <c r="KCQ178" s="2"/>
      <c r="KCR178" s="2"/>
      <c r="KCS178" s="2"/>
      <c r="KCT178" s="2"/>
      <c r="KCU178" s="2"/>
      <c r="KCV178" s="2"/>
      <c r="KCW178" s="2"/>
      <c r="KCX178" s="2"/>
      <c r="KCY178" s="2"/>
      <c r="KCZ178" s="2"/>
      <c r="KDA178" s="2"/>
      <c r="KDB178" s="2"/>
      <c r="KDC178" s="2"/>
      <c r="KDD178" s="2"/>
      <c r="KDE178" s="2"/>
      <c r="KDF178" s="2"/>
      <c r="KDG178" s="2"/>
      <c r="KDH178" s="2"/>
      <c r="KDI178" s="2"/>
      <c r="KDJ178" s="2"/>
      <c r="KDK178" s="2"/>
      <c r="KDL178" s="2"/>
      <c r="KDM178" s="2"/>
      <c r="KDN178" s="2"/>
      <c r="KDO178" s="2"/>
      <c r="KDP178" s="2"/>
      <c r="KDQ178" s="2"/>
      <c r="KDR178" s="2"/>
      <c r="KDS178" s="2"/>
      <c r="KDT178" s="2"/>
      <c r="KDU178" s="2"/>
      <c r="KDV178" s="2"/>
      <c r="KDW178" s="2"/>
      <c r="KDX178" s="2"/>
      <c r="KDY178" s="2"/>
      <c r="KDZ178" s="2"/>
      <c r="KEA178" s="2"/>
      <c r="KEB178" s="2"/>
      <c r="KEC178" s="2"/>
      <c r="KED178" s="2"/>
      <c r="KEE178" s="2"/>
      <c r="KEF178" s="2"/>
      <c r="KEG178" s="2"/>
      <c r="KEH178" s="2"/>
      <c r="KEI178" s="2"/>
      <c r="KEJ178" s="2"/>
      <c r="KEK178" s="2"/>
      <c r="KEL178" s="2"/>
      <c r="KEM178" s="2"/>
      <c r="KEN178" s="2"/>
      <c r="KEO178" s="2"/>
      <c r="KEP178" s="2"/>
      <c r="KEQ178" s="2"/>
      <c r="KER178" s="2"/>
      <c r="KES178" s="2"/>
      <c r="KET178" s="2"/>
      <c r="KEU178" s="2"/>
      <c r="KEV178" s="2"/>
      <c r="KEW178" s="2"/>
      <c r="KEX178" s="2"/>
      <c r="KEY178" s="2"/>
      <c r="KEZ178" s="2"/>
      <c r="KFA178" s="2"/>
      <c r="KFB178" s="2"/>
      <c r="KFC178" s="2"/>
      <c r="KFD178" s="2"/>
      <c r="KFE178" s="2"/>
      <c r="KFF178" s="2"/>
      <c r="KFG178" s="2"/>
      <c r="KFH178" s="2"/>
      <c r="KFI178" s="2"/>
      <c r="KFJ178" s="2"/>
      <c r="KFK178" s="2"/>
      <c r="KFL178" s="2"/>
      <c r="KFM178" s="2"/>
      <c r="KFN178" s="2"/>
      <c r="KFO178" s="2"/>
      <c r="KFP178" s="2"/>
      <c r="KFQ178" s="2"/>
      <c r="KFR178" s="2"/>
      <c r="KFS178" s="2"/>
      <c r="KFT178" s="2"/>
      <c r="KFU178" s="2"/>
      <c r="KFV178" s="2"/>
      <c r="KFW178" s="2"/>
      <c r="KFX178" s="2"/>
      <c r="KFY178" s="2"/>
      <c r="KFZ178" s="2"/>
      <c r="KGA178" s="2"/>
      <c r="KGB178" s="2"/>
      <c r="KGC178" s="2"/>
      <c r="KGD178" s="2"/>
      <c r="KGE178" s="2"/>
      <c r="KGF178" s="2"/>
      <c r="KGG178" s="2"/>
      <c r="KGH178" s="2"/>
      <c r="KGI178" s="2"/>
      <c r="KGJ178" s="2"/>
      <c r="KGK178" s="2"/>
      <c r="KGL178" s="2"/>
      <c r="KGM178" s="2"/>
      <c r="KGN178" s="2"/>
      <c r="KGO178" s="2"/>
      <c r="KGP178" s="2"/>
      <c r="KGQ178" s="2"/>
      <c r="KGR178" s="2"/>
      <c r="KGS178" s="2"/>
      <c r="KGT178" s="2"/>
      <c r="KGU178" s="2"/>
      <c r="KGV178" s="2"/>
      <c r="KGW178" s="2"/>
      <c r="KGX178" s="2"/>
      <c r="KGY178" s="2"/>
      <c r="KGZ178" s="2"/>
      <c r="KHA178" s="2"/>
      <c r="KHB178" s="2"/>
      <c r="KHC178" s="2"/>
      <c r="KHD178" s="2"/>
      <c r="KHE178" s="2"/>
      <c r="KHF178" s="2"/>
      <c r="KHG178" s="2"/>
      <c r="KHH178" s="2"/>
      <c r="KHI178" s="2"/>
      <c r="KHJ178" s="2"/>
      <c r="KHK178" s="2"/>
      <c r="KHL178" s="2"/>
      <c r="KHM178" s="2"/>
      <c r="KHN178" s="2"/>
      <c r="KHO178" s="2"/>
      <c r="KHP178" s="2"/>
      <c r="KHQ178" s="2"/>
      <c r="KHR178" s="2"/>
      <c r="KHS178" s="2"/>
      <c r="KHT178" s="2"/>
      <c r="KHU178" s="2"/>
      <c r="KHV178" s="2"/>
      <c r="KHW178" s="2"/>
      <c r="KHX178" s="2"/>
      <c r="KHY178" s="2"/>
      <c r="KHZ178" s="2"/>
      <c r="KIA178" s="2"/>
      <c r="KIB178" s="2"/>
      <c r="KIC178" s="2"/>
      <c r="KID178" s="2"/>
      <c r="KIE178" s="2"/>
      <c r="KIF178" s="2"/>
      <c r="KIG178" s="2"/>
      <c r="KIH178" s="2"/>
      <c r="KII178" s="2"/>
      <c r="KIJ178" s="2"/>
      <c r="KIK178" s="2"/>
      <c r="KIL178" s="2"/>
      <c r="KIM178" s="2"/>
      <c r="KIN178" s="2"/>
      <c r="KIO178" s="2"/>
      <c r="KIP178" s="2"/>
      <c r="KIQ178" s="2"/>
      <c r="KIR178" s="2"/>
      <c r="KIS178" s="2"/>
      <c r="KIT178" s="2"/>
      <c r="KIU178" s="2"/>
      <c r="KIV178" s="2"/>
      <c r="KIW178" s="2"/>
      <c r="KIX178" s="2"/>
      <c r="KIY178" s="2"/>
      <c r="KIZ178" s="2"/>
      <c r="KJA178" s="2"/>
      <c r="KJB178" s="2"/>
      <c r="KJC178" s="2"/>
      <c r="KJD178" s="2"/>
      <c r="KJE178" s="2"/>
      <c r="KJF178" s="2"/>
      <c r="KJG178" s="2"/>
      <c r="KJH178" s="2"/>
      <c r="KJI178" s="2"/>
      <c r="KJJ178" s="2"/>
      <c r="KJK178" s="2"/>
      <c r="KJL178" s="2"/>
      <c r="KJM178" s="2"/>
      <c r="KJN178" s="2"/>
      <c r="KJO178" s="2"/>
      <c r="KJP178" s="2"/>
      <c r="KJQ178" s="2"/>
      <c r="KJR178" s="2"/>
      <c r="KJS178" s="2"/>
      <c r="KJT178" s="2"/>
      <c r="KJU178" s="2"/>
      <c r="KJV178" s="2"/>
      <c r="KJW178" s="2"/>
      <c r="KJX178" s="2"/>
      <c r="KJY178" s="2"/>
      <c r="KJZ178" s="2"/>
      <c r="KKA178" s="2"/>
      <c r="KKB178" s="2"/>
      <c r="KKC178" s="2"/>
      <c r="KKD178" s="2"/>
      <c r="KKE178" s="2"/>
      <c r="KKF178" s="2"/>
      <c r="KKG178" s="2"/>
      <c r="KKH178" s="2"/>
      <c r="KKI178" s="2"/>
      <c r="KKJ178" s="2"/>
      <c r="KKK178" s="2"/>
      <c r="KKL178" s="2"/>
      <c r="KKM178" s="2"/>
      <c r="KKN178" s="2"/>
      <c r="KKO178" s="2"/>
      <c r="KKP178" s="2"/>
      <c r="KKQ178" s="2"/>
      <c r="KKR178" s="2"/>
      <c r="KKS178" s="2"/>
      <c r="KKT178" s="2"/>
      <c r="KKU178" s="2"/>
      <c r="KKV178" s="2"/>
      <c r="KKW178" s="2"/>
      <c r="KKX178" s="2"/>
      <c r="KKY178" s="2"/>
      <c r="KKZ178" s="2"/>
      <c r="KLA178" s="2"/>
      <c r="KLB178" s="2"/>
      <c r="KLC178" s="2"/>
      <c r="KLD178" s="2"/>
      <c r="KLE178" s="2"/>
      <c r="KLF178" s="2"/>
      <c r="KLG178" s="2"/>
      <c r="KLH178" s="2"/>
      <c r="KLI178" s="2"/>
      <c r="KLJ178" s="2"/>
      <c r="KLK178" s="2"/>
      <c r="KLL178" s="2"/>
      <c r="KLM178" s="2"/>
      <c r="KLN178" s="2"/>
      <c r="KLO178" s="2"/>
      <c r="KLP178" s="2"/>
      <c r="KLQ178" s="2"/>
      <c r="KLR178" s="2"/>
      <c r="KLS178" s="2"/>
      <c r="KLT178" s="2"/>
      <c r="KLU178" s="2"/>
      <c r="KLV178" s="2"/>
      <c r="KLW178" s="2"/>
      <c r="KLX178" s="2"/>
      <c r="KLY178" s="2"/>
      <c r="KLZ178" s="2"/>
      <c r="KMA178" s="2"/>
      <c r="KMB178" s="2"/>
      <c r="KMC178" s="2"/>
      <c r="KMD178" s="2"/>
      <c r="KME178" s="2"/>
      <c r="KMF178" s="2"/>
      <c r="KMG178" s="2"/>
      <c r="KMH178" s="2"/>
      <c r="KMI178" s="2"/>
      <c r="KMJ178" s="2"/>
      <c r="KMK178" s="2"/>
      <c r="KML178" s="2"/>
      <c r="KMM178" s="2"/>
      <c r="KMN178" s="2"/>
      <c r="KMO178" s="2"/>
      <c r="KMP178" s="2"/>
      <c r="KMQ178" s="2"/>
      <c r="KMR178" s="2"/>
      <c r="KMS178" s="2"/>
      <c r="KMT178" s="2"/>
      <c r="KMU178" s="2"/>
      <c r="KMV178" s="2"/>
      <c r="KMW178" s="2"/>
      <c r="KMX178" s="2"/>
      <c r="KMY178" s="2"/>
      <c r="KMZ178" s="2"/>
      <c r="KNA178" s="2"/>
      <c r="KNB178" s="2"/>
      <c r="KNC178" s="2"/>
      <c r="KND178" s="2"/>
      <c r="KNE178" s="2"/>
      <c r="KNF178" s="2"/>
      <c r="KNG178" s="2"/>
      <c r="KNH178" s="2"/>
      <c r="KNI178" s="2"/>
      <c r="KNJ178" s="2"/>
      <c r="KNK178" s="2"/>
      <c r="KNL178" s="2"/>
      <c r="KNM178" s="2"/>
      <c r="KNN178" s="2"/>
      <c r="KNO178" s="2"/>
      <c r="KNP178" s="2"/>
      <c r="KNQ178" s="2"/>
      <c r="KNR178" s="2"/>
      <c r="KNS178" s="2"/>
      <c r="KNT178" s="2"/>
      <c r="KNU178" s="2"/>
      <c r="KNV178" s="2"/>
      <c r="KNW178" s="2"/>
      <c r="KNX178" s="2"/>
      <c r="KNY178" s="2"/>
      <c r="KNZ178" s="2"/>
      <c r="KOA178" s="2"/>
      <c r="KOB178" s="2"/>
      <c r="KOC178" s="2"/>
      <c r="KOD178" s="2"/>
      <c r="KOE178" s="2"/>
      <c r="KOF178" s="2"/>
      <c r="KOG178" s="2"/>
      <c r="KOH178" s="2"/>
      <c r="KOI178" s="2"/>
      <c r="KOJ178" s="2"/>
      <c r="KOK178" s="2"/>
      <c r="KOL178" s="2"/>
      <c r="KOM178" s="2"/>
      <c r="KON178" s="2"/>
      <c r="KOO178" s="2"/>
      <c r="KOP178" s="2"/>
      <c r="KOQ178" s="2"/>
      <c r="KOR178" s="2"/>
      <c r="KOS178" s="2"/>
      <c r="KOT178" s="2"/>
      <c r="KOU178" s="2"/>
      <c r="KOV178" s="2"/>
      <c r="KOW178" s="2"/>
      <c r="KOX178" s="2"/>
      <c r="KOY178" s="2"/>
      <c r="KOZ178" s="2"/>
      <c r="KPA178" s="2"/>
      <c r="KPB178" s="2"/>
      <c r="KPC178" s="2"/>
      <c r="KPD178" s="2"/>
      <c r="KPE178" s="2"/>
      <c r="KPF178" s="2"/>
      <c r="KPG178" s="2"/>
      <c r="KPH178" s="2"/>
      <c r="KPI178" s="2"/>
      <c r="KPJ178" s="2"/>
      <c r="KPK178" s="2"/>
      <c r="KPL178" s="2"/>
      <c r="KPM178" s="2"/>
      <c r="KPN178" s="2"/>
      <c r="KPO178" s="2"/>
      <c r="KPP178" s="2"/>
      <c r="KPQ178" s="2"/>
      <c r="KPR178" s="2"/>
      <c r="KPS178" s="2"/>
      <c r="KPT178" s="2"/>
      <c r="KPU178" s="2"/>
      <c r="KPV178" s="2"/>
      <c r="KPW178" s="2"/>
      <c r="KPX178" s="2"/>
      <c r="KPY178" s="2"/>
      <c r="KPZ178" s="2"/>
      <c r="KQA178" s="2"/>
      <c r="KQB178" s="2"/>
      <c r="KQC178" s="2"/>
      <c r="KQD178" s="2"/>
      <c r="KQE178" s="2"/>
      <c r="KQF178" s="2"/>
      <c r="KQG178" s="2"/>
      <c r="KQH178" s="2"/>
      <c r="KQI178" s="2"/>
      <c r="KQJ178" s="2"/>
      <c r="KQK178" s="2"/>
      <c r="KQL178" s="2"/>
      <c r="KQM178" s="2"/>
      <c r="KQN178" s="2"/>
      <c r="KQO178" s="2"/>
      <c r="KQP178" s="2"/>
      <c r="KQQ178" s="2"/>
      <c r="KQR178" s="2"/>
      <c r="KQS178" s="2"/>
      <c r="KQT178" s="2"/>
      <c r="KQU178" s="2"/>
      <c r="KQV178" s="2"/>
      <c r="KQW178" s="2"/>
      <c r="KQX178" s="2"/>
      <c r="KQY178" s="2"/>
      <c r="KQZ178" s="2"/>
      <c r="KRA178" s="2"/>
      <c r="KRB178" s="2"/>
      <c r="KRC178" s="2"/>
      <c r="KRD178" s="2"/>
      <c r="KRE178" s="2"/>
      <c r="KRF178" s="2"/>
      <c r="KRG178" s="2"/>
      <c r="KRH178" s="2"/>
      <c r="KRI178" s="2"/>
      <c r="KRJ178" s="2"/>
      <c r="KRK178" s="2"/>
      <c r="KRL178" s="2"/>
      <c r="KRM178" s="2"/>
      <c r="KRN178" s="2"/>
      <c r="KRO178" s="2"/>
      <c r="KRP178" s="2"/>
      <c r="KRQ178" s="2"/>
      <c r="KRR178" s="2"/>
      <c r="KRS178" s="2"/>
      <c r="KRT178" s="2"/>
      <c r="KRU178" s="2"/>
      <c r="KRV178" s="2"/>
      <c r="KRW178" s="2"/>
      <c r="KRX178" s="2"/>
      <c r="KRY178" s="2"/>
      <c r="KRZ178" s="2"/>
      <c r="KSA178" s="2"/>
      <c r="KSB178" s="2"/>
      <c r="KSC178" s="2"/>
      <c r="KSD178" s="2"/>
      <c r="KSE178" s="2"/>
      <c r="KSF178" s="2"/>
      <c r="KSG178" s="2"/>
      <c r="KSH178" s="2"/>
      <c r="KSI178" s="2"/>
      <c r="KSJ178" s="2"/>
      <c r="KSK178" s="2"/>
      <c r="KSL178" s="2"/>
      <c r="KSM178" s="2"/>
      <c r="KSN178" s="2"/>
      <c r="KSO178" s="2"/>
      <c r="KSP178" s="2"/>
      <c r="KSQ178" s="2"/>
      <c r="KSR178" s="2"/>
      <c r="KSS178" s="2"/>
      <c r="KST178" s="2"/>
      <c r="KSU178" s="2"/>
      <c r="KSV178" s="2"/>
      <c r="KSW178" s="2"/>
      <c r="KSX178" s="2"/>
      <c r="KSY178" s="2"/>
      <c r="KSZ178" s="2"/>
      <c r="KTA178" s="2"/>
      <c r="KTB178" s="2"/>
      <c r="KTC178" s="2"/>
      <c r="KTD178" s="2"/>
      <c r="KTE178" s="2"/>
      <c r="KTF178" s="2"/>
      <c r="KTG178" s="2"/>
      <c r="KTH178" s="2"/>
      <c r="KTI178" s="2"/>
      <c r="KTJ178" s="2"/>
      <c r="KTK178" s="2"/>
      <c r="KTL178" s="2"/>
      <c r="KTM178" s="2"/>
      <c r="KTN178" s="2"/>
      <c r="KTO178" s="2"/>
      <c r="KTP178" s="2"/>
      <c r="KTQ178" s="2"/>
      <c r="KTR178" s="2"/>
      <c r="KTS178" s="2"/>
      <c r="KTT178" s="2"/>
      <c r="KTU178" s="2"/>
      <c r="KTV178" s="2"/>
      <c r="KTW178" s="2"/>
      <c r="KTX178" s="2"/>
      <c r="KTY178" s="2"/>
      <c r="KTZ178" s="2"/>
      <c r="KUA178" s="2"/>
      <c r="KUB178" s="2"/>
      <c r="KUC178" s="2"/>
      <c r="KUD178" s="2"/>
      <c r="KUE178" s="2"/>
      <c r="KUF178" s="2"/>
      <c r="KUG178" s="2"/>
      <c r="KUH178" s="2"/>
      <c r="KUI178" s="2"/>
      <c r="KUJ178" s="2"/>
      <c r="KUK178" s="2"/>
      <c r="KUL178" s="2"/>
      <c r="KUM178" s="2"/>
      <c r="KUN178" s="2"/>
      <c r="KUO178" s="2"/>
      <c r="KUP178" s="2"/>
      <c r="KUQ178" s="2"/>
      <c r="KUR178" s="2"/>
      <c r="KUS178" s="2"/>
      <c r="KUT178" s="2"/>
      <c r="KUU178" s="2"/>
      <c r="KUV178" s="2"/>
      <c r="KUW178" s="2"/>
      <c r="KUX178" s="2"/>
      <c r="KUY178" s="2"/>
      <c r="KUZ178" s="2"/>
      <c r="KVA178" s="2"/>
      <c r="KVB178" s="2"/>
      <c r="KVC178" s="2"/>
      <c r="KVD178" s="2"/>
      <c r="KVE178" s="2"/>
      <c r="KVF178" s="2"/>
      <c r="KVG178" s="2"/>
      <c r="KVH178" s="2"/>
      <c r="KVI178" s="2"/>
      <c r="KVJ178" s="2"/>
      <c r="KVK178" s="2"/>
      <c r="KVL178" s="2"/>
      <c r="KVM178" s="2"/>
      <c r="KVN178" s="2"/>
      <c r="KVO178" s="2"/>
      <c r="KVP178" s="2"/>
      <c r="KVQ178" s="2"/>
      <c r="KVR178" s="2"/>
      <c r="KVS178" s="2"/>
      <c r="KVT178" s="2"/>
      <c r="KVU178" s="2"/>
      <c r="KVV178" s="2"/>
      <c r="KVW178" s="2"/>
      <c r="KVX178" s="2"/>
      <c r="KVY178" s="2"/>
      <c r="KVZ178" s="2"/>
      <c r="KWA178" s="2"/>
      <c r="KWB178" s="2"/>
      <c r="KWC178" s="2"/>
      <c r="KWD178" s="2"/>
      <c r="KWE178" s="2"/>
      <c r="KWF178" s="2"/>
      <c r="KWG178" s="2"/>
      <c r="KWH178" s="2"/>
      <c r="KWI178" s="2"/>
      <c r="KWJ178" s="2"/>
      <c r="KWK178" s="2"/>
      <c r="KWL178" s="2"/>
      <c r="KWM178" s="2"/>
      <c r="KWN178" s="2"/>
      <c r="KWO178" s="2"/>
      <c r="KWP178" s="2"/>
      <c r="KWQ178" s="2"/>
      <c r="KWR178" s="2"/>
      <c r="KWS178" s="2"/>
      <c r="KWT178" s="2"/>
      <c r="KWU178" s="2"/>
      <c r="KWV178" s="2"/>
      <c r="KWW178" s="2"/>
      <c r="KWX178" s="2"/>
      <c r="KWY178" s="2"/>
      <c r="KWZ178" s="2"/>
      <c r="KXA178" s="2"/>
      <c r="KXB178" s="2"/>
      <c r="KXC178" s="2"/>
      <c r="KXD178" s="2"/>
      <c r="KXE178" s="2"/>
      <c r="KXF178" s="2"/>
      <c r="KXG178" s="2"/>
      <c r="KXH178" s="2"/>
      <c r="KXI178" s="2"/>
      <c r="KXJ178" s="2"/>
      <c r="KXK178" s="2"/>
      <c r="KXL178" s="2"/>
      <c r="KXM178" s="2"/>
      <c r="KXN178" s="2"/>
      <c r="KXO178" s="2"/>
      <c r="KXP178" s="2"/>
      <c r="KXQ178" s="2"/>
      <c r="KXR178" s="2"/>
      <c r="KXS178" s="2"/>
      <c r="KXT178" s="2"/>
      <c r="KXU178" s="2"/>
      <c r="KXV178" s="2"/>
      <c r="KXW178" s="2"/>
      <c r="KXX178" s="2"/>
      <c r="KXY178" s="2"/>
      <c r="KXZ178" s="2"/>
      <c r="KYA178" s="2"/>
      <c r="KYB178" s="2"/>
      <c r="KYC178" s="2"/>
      <c r="KYD178" s="2"/>
      <c r="KYE178" s="2"/>
      <c r="KYF178" s="2"/>
      <c r="KYG178" s="2"/>
      <c r="KYH178" s="2"/>
      <c r="KYI178" s="2"/>
      <c r="KYJ178" s="2"/>
      <c r="KYK178" s="2"/>
      <c r="KYL178" s="2"/>
      <c r="KYM178" s="2"/>
      <c r="KYN178" s="2"/>
      <c r="KYO178" s="2"/>
      <c r="KYP178" s="2"/>
      <c r="KYQ178" s="2"/>
      <c r="KYR178" s="2"/>
      <c r="KYS178" s="2"/>
      <c r="KYT178" s="2"/>
      <c r="KYU178" s="2"/>
      <c r="KYV178" s="2"/>
      <c r="KYW178" s="2"/>
      <c r="KYX178" s="2"/>
      <c r="KYY178" s="2"/>
      <c r="KYZ178" s="2"/>
      <c r="KZA178" s="2"/>
      <c r="KZB178" s="2"/>
      <c r="KZC178" s="2"/>
      <c r="KZD178" s="2"/>
      <c r="KZE178" s="2"/>
      <c r="KZF178" s="2"/>
      <c r="KZG178" s="2"/>
      <c r="KZH178" s="2"/>
      <c r="KZI178" s="2"/>
      <c r="KZJ178" s="2"/>
      <c r="KZK178" s="2"/>
      <c r="KZL178" s="2"/>
      <c r="KZM178" s="2"/>
      <c r="KZN178" s="2"/>
      <c r="KZO178" s="2"/>
      <c r="KZP178" s="2"/>
      <c r="KZQ178" s="2"/>
      <c r="KZR178" s="2"/>
      <c r="KZS178" s="2"/>
      <c r="KZT178" s="2"/>
      <c r="KZU178" s="2"/>
      <c r="KZV178" s="2"/>
      <c r="KZW178" s="2"/>
      <c r="KZX178" s="2"/>
      <c r="KZY178" s="2"/>
      <c r="KZZ178" s="2"/>
      <c r="LAA178" s="2"/>
      <c r="LAB178" s="2"/>
      <c r="LAC178" s="2"/>
      <c r="LAD178" s="2"/>
      <c r="LAE178" s="2"/>
      <c r="LAF178" s="2"/>
      <c r="LAG178" s="2"/>
      <c r="LAH178" s="2"/>
      <c r="LAI178" s="2"/>
      <c r="LAJ178" s="2"/>
      <c r="LAK178" s="2"/>
      <c r="LAL178" s="2"/>
      <c r="LAM178" s="2"/>
      <c r="LAN178" s="2"/>
      <c r="LAO178" s="2"/>
      <c r="LAP178" s="2"/>
      <c r="LAQ178" s="2"/>
      <c r="LAR178" s="2"/>
      <c r="LAS178" s="2"/>
      <c r="LAT178" s="2"/>
      <c r="LAU178" s="2"/>
      <c r="LAV178" s="2"/>
      <c r="LAW178" s="2"/>
      <c r="LAX178" s="2"/>
      <c r="LAY178" s="2"/>
      <c r="LAZ178" s="2"/>
      <c r="LBA178" s="2"/>
      <c r="LBB178" s="2"/>
      <c r="LBC178" s="2"/>
      <c r="LBD178" s="2"/>
      <c r="LBE178" s="2"/>
      <c r="LBF178" s="2"/>
      <c r="LBG178" s="2"/>
      <c r="LBH178" s="2"/>
      <c r="LBI178" s="2"/>
      <c r="LBJ178" s="2"/>
      <c r="LBK178" s="2"/>
      <c r="LBL178" s="2"/>
      <c r="LBM178" s="2"/>
      <c r="LBN178" s="2"/>
      <c r="LBO178" s="2"/>
      <c r="LBP178" s="2"/>
      <c r="LBQ178" s="2"/>
      <c r="LBR178" s="2"/>
      <c r="LBS178" s="2"/>
      <c r="LBT178" s="2"/>
      <c r="LBU178" s="2"/>
      <c r="LBV178" s="2"/>
      <c r="LBW178" s="2"/>
      <c r="LBX178" s="2"/>
      <c r="LBY178" s="2"/>
      <c r="LBZ178" s="2"/>
      <c r="LCA178" s="2"/>
      <c r="LCB178" s="2"/>
      <c r="LCC178" s="2"/>
      <c r="LCD178" s="2"/>
      <c r="LCE178" s="2"/>
      <c r="LCF178" s="2"/>
      <c r="LCG178" s="2"/>
      <c r="LCH178" s="2"/>
      <c r="LCI178" s="2"/>
      <c r="LCJ178" s="2"/>
      <c r="LCK178" s="2"/>
      <c r="LCL178" s="2"/>
      <c r="LCM178" s="2"/>
      <c r="LCN178" s="2"/>
      <c r="LCO178" s="2"/>
      <c r="LCP178" s="2"/>
      <c r="LCQ178" s="2"/>
      <c r="LCR178" s="2"/>
      <c r="LCS178" s="2"/>
      <c r="LCT178" s="2"/>
      <c r="LCU178" s="2"/>
      <c r="LCV178" s="2"/>
      <c r="LCW178" s="2"/>
      <c r="LCX178" s="2"/>
      <c r="LCY178" s="2"/>
      <c r="LCZ178" s="2"/>
      <c r="LDA178" s="2"/>
      <c r="LDB178" s="2"/>
      <c r="LDC178" s="2"/>
      <c r="LDD178" s="2"/>
      <c r="LDE178" s="2"/>
      <c r="LDF178" s="2"/>
      <c r="LDG178" s="2"/>
      <c r="LDH178" s="2"/>
      <c r="LDI178" s="2"/>
      <c r="LDJ178" s="2"/>
      <c r="LDK178" s="2"/>
      <c r="LDL178" s="2"/>
      <c r="LDM178" s="2"/>
      <c r="LDN178" s="2"/>
      <c r="LDO178" s="2"/>
      <c r="LDP178" s="2"/>
      <c r="LDQ178" s="2"/>
      <c r="LDR178" s="2"/>
      <c r="LDS178" s="2"/>
      <c r="LDT178" s="2"/>
      <c r="LDU178" s="2"/>
      <c r="LDV178" s="2"/>
      <c r="LDW178" s="2"/>
      <c r="LDX178" s="2"/>
      <c r="LDY178" s="2"/>
      <c r="LDZ178" s="2"/>
      <c r="LEA178" s="2"/>
      <c r="LEB178" s="2"/>
      <c r="LEC178" s="2"/>
      <c r="LED178" s="2"/>
      <c r="LEE178" s="2"/>
      <c r="LEF178" s="2"/>
      <c r="LEG178" s="2"/>
      <c r="LEH178" s="2"/>
      <c r="LEI178" s="2"/>
      <c r="LEJ178" s="2"/>
      <c r="LEK178" s="2"/>
      <c r="LEL178" s="2"/>
      <c r="LEM178" s="2"/>
      <c r="LEN178" s="2"/>
      <c r="LEO178" s="2"/>
      <c r="LEP178" s="2"/>
      <c r="LEQ178" s="2"/>
      <c r="LER178" s="2"/>
      <c r="LES178" s="2"/>
      <c r="LET178" s="2"/>
      <c r="LEU178" s="2"/>
      <c r="LEV178" s="2"/>
      <c r="LEW178" s="2"/>
      <c r="LEX178" s="2"/>
      <c r="LEY178" s="2"/>
      <c r="LEZ178" s="2"/>
      <c r="LFA178" s="2"/>
      <c r="LFB178" s="2"/>
      <c r="LFC178" s="2"/>
      <c r="LFD178" s="2"/>
      <c r="LFE178" s="2"/>
      <c r="LFF178" s="2"/>
      <c r="LFG178" s="2"/>
      <c r="LFH178" s="2"/>
      <c r="LFI178" s="2"/>
      <c r="LFJ178" s="2"/>
      <c r="LFK178" s="2"/>
      <c r="LFL178" s="2"/>
      <c r="LFM178" s="2"/>
      <c r="LFN178" s="2"/>
      <c r="LFO178" s="2"/>
      <c r="LFP178" s="2"/>
      <c r="LFQ178" s="2"/>
      <c r="LFR178" s="2"/>
      <c r="LFS178" s="2"/>
      <c r="LFT178" s="2"/>
      <c r="LFU178" s="2"/>
      <c r="LFV178" s="2"/>
      <c r="LFW178" s="2"/>
      <c r="LFX178" s="2"/>
      <c r="LFY178" s="2"/>
      <c r="LFZ178" s="2"/>
      <c r="LGA178" s="2"/>
      <c r="LGB178" s="2"/>
      <c r="LGC178" s="2"/>
      <c r="LGD178" s="2"/>
      <c r="LGE178" s="2"/>
      <c r="LGF178" s="2"/>
      <c r="LGG178" s="2"/>
      <c r="LGH178" s="2"/>
      <c r="LGI178" s="2"/>
      <c r="LGJ178" s="2"/>
      <c r="LGK178" s="2"/>
      <c r="LGL178" s="2"/>
      <c r="LGM178" s="2"/>
      <c r="LGN178" s="2"/>
      <c r="LGO178" s="2"/>
      <c r="LGP178" s="2"/>
      <c r="LGQ178" s="2"/>
      <c r="LGR178" s="2"/>
      <c r="LGS178" s="2"/>
      <c r="LGT178" s="2"/>
      <c r="LGU178" s="2"/>
      <c r="LGV178" s="2"/>
      <c r="LGW178" s="2"/>
      <c r="LGX178" s="2"/>
      <c r="LGY178" s="2"/>
      <c r="LGZ178" s="2"/>
      <c r="LHA178" s="2"/>
      <c r="LHB178" s="2"/>
      <c r="LHC178" s="2"/>
      <c r="LHD178" s="2"/>
      <c r="LHE178" s="2"/>
      <c r="LHF178" s="2"/>
      <c r="LHG178" s="2"/>
      <c r="LHH178" s="2"/>
      <c r="LHI178" s="2"/>
      <c r="LHJ178" s="2"/>
      <c r="LHK178" s="2"/>
      <c r="LHL178" s="2"/>
      <c r="LHM178" s="2"/>
      <c r="LHN178" s="2"/>
      <c r="LHO178" s="2"/>
      <c r="LHP178" s="2"/>
      <c r="LHQ178" s="2"/>
      <c r="LHR178" s="2"/>
      <c r="LHS178" s="2"/>
      <c r="LHT178" s="2"/>
      <c r="LHU178" s="2"/>
      <c r="LHV178" s="2"/>
      <c r="LHW178" s="2"/>
      <c r="LHX178" s="2"/>
      <c r="LHY178" s="2"/>
      <c r="LHZ178" s="2"/>
      <c r="LIA178" s="2"/>
      <c r="LIB178" s="2"/>
      <c r="LIC178" s="2"/>
      <c r="LID178" s="2"/>
      <c r="LIE178" s="2"/>
      <c r="LIF178" s="2"/>
      <c r="LIG178" s="2"/>
      <c r="LIH178" s="2"/>
      <c r="LII178" s="2"/>
      <c r="LIJ178" s="2"/>
      <c r="LIK178" s="2"/>
      <c r="LIL178" s="2"/>
      <c r="LIM178" s="2"/>
      <c r="LIN178" s="2"/>
      <c r="LIO178" s="2"/>
      <c r="LIP178" s="2"/>
      <c r="LIQ178" s="2"/>
      <c r="LIR178" s="2"/>
      <c r="LIS178" s="2"/>
      <c r="LIT178" s="2"/>
      <c r="LIU178" s="2"/>
      <c r="LIV178" s="2"/>
      <c r="LIW178" s="2"/>
      <c r="LIX178" s="2"/>
      <c r="LIY178" s="2"/>
      <c r="LIZ178" s="2"/>
      <c r="LJA178" s="2"/>
      <c r="LJB178" s="2"/>
      <c r="LJC178" s="2"/>
      <c r="LJD178" s="2"/>
      <c r="LJE178" s="2"/>
      <c r="LJF178" s="2"/>
      <c r="LJG178" s="2"/>
      <c r="LJH178" s="2"/>
      <c r="LJI178" s="2"/>
      <c r="LJJ178" s="2"/>
      <c r="LJK178" s="2"/>
      <c r="LJL178" s="2"/>
      <c r="LJM178" s="2"/>
      <c r="LJN178" s="2"/>
      <c r="LJO178" s="2"/>
      <c r="LJP178" s="2"/>
      <c r="LJQ178" s="2"/>
      <c r="LJR178" s="2"/>
      <c r="LJS178" s="2"/>
      <c r="LJT178" s="2"/>
      <c r="LJU178" s="2"/>
      <c r="LJV178" s="2"/>
      <c r="LJW178" s="2"/>
      <c r="LJX178" s="2"/>
      <c r="LJY178" s="2"/>
      <c r="LJZ178" s="2"/>
      <c r="LKA178" s="2"/>
      <c r="LKB178" s="2"/>
      <c r="LKC178" s="2"/>
      <c r="LKD178" s="2"/>
      <c r="LKE178" s="2"/>
      <c r="LKF178" s="2"/>
      <c r="LKG178" s="2"/>
      <c r="LKH178" s="2"/>
      <c r="LKI178" s="2"/>
      <c r="LKJ178" s="2"/>
      <c r="LKK178" s="2"/>
      <c r="LKL178" s="2"/>
      <c r="LKM178" s="2"/>
      <c r="LKN178" s="2"/>
      <c r="LKO178" s="2"/>
      <c r="LKP178" s="2"/>
      <c r="LKQ178" s="2"/>
      <c r="LKR178" s="2"/>
      <c r="LKS178" s="2"/>
      <c r="LKT178" s="2"/>
      <c r="LKU178" s="2"/>
      <c r="LKV178" s="2"/>
      <c r="LKW178" s="2"/>
      <c r="LKX178" s="2"/>
      <c r="LKY178" s="2"/>
      <c r="LKZ178" s="2"/>
      <c r="LLA178" s="2"/>
      <c r="LLB178" s="2"/>
      <c r="LLC178" s="2"/>
      <c r="LLD178" s="2"/>
      <c r="LLE178" s="2"/>
      <c r="LLF178" s="2"/>
      <c r="LLG178" s="2"/>
      <c r="LLH178" s="2"/>
      <c r="LLI178" s="2"/>
      <c r="LLJ178" s="2"/>
      <c r="LLK178" s="2"/>
      <c r="LLL178" s="2"/>
      <c r="LLM178" s="2"/>
      <c r="LLN178" s="2"/>
      <c r="LLO178" s="2"/>
      <c r="LLP178" s="2"/>
      <c r="LLQ178" s="2"/>
      <c r="LLR178" s="2"/>
      <c r="LLS178" s="2"/>
      <c r="LLT178" s="2"/>
      <c r="LLU178" s="2"/>
      <c r="LLV178" s="2"/>
      <c r="LLW178" s="2"/>
      <c r="LLX178" s="2"/>
      <c r="LLY178" s="2"/>
      <c r="LLZ178" s="2"/>
      <c r="LMA178" s="2"/>
      <c r="LMB178" s="2"/>
      <c r="LMC178" s="2"/>
      <c r="LMD178" s="2"/>
      <c r="LME178" s="2"/>
      <c r="LMF178" s="2"/>
      <c r="LMG178" s="2"/>
      <c r="LMH178" s="2"/>
      <c r="LMI178" s="2"/>
      <c r="LMJ178" s="2"/>
      <c r="LMK178" s="2"/>
      <c r="LML178" s="2"/>
      <c r="LMM178" s="2"/>
      <c r="LMN178" s="2"/>
      <c r="LMO178" s="2"/>
      <c r="LMP178" s="2"/>
      <c r="LMQ178" s="2"/>
      <c r="LMR178" s="2"/>
      <c r="LMS178" s="2"/>
      <c r="LMT178" s="2"/>
      <c r="LMU178" s="2"/>
      <c r="LMV178" s="2"/>
      <c r="LMW178" s="2"/>
      <c r="LMX178" s="2"/>
      <c r="LMY178" s="2"/>
      <c r="LMZ178" s="2"/>
      <c r="LNA178" s="2"/>
      <c r="LNB178" s="2"/>
      <c r="LNC178" s="2"/>
      <c r="LND178" s="2"/>
      <c r="LNE178" s="2"/>
      <c r="LNF178" s="2"/>
      <c r="LNG178" s="2"/>
      <c r="LNH178" s="2"/>
      <c r="LNI178" s="2"/>
      <c r="LNJ178" s="2"/>
      <c r="LNK178" s="2"/>
      <c r="LNL178" s="2"/>
      <c r="LNM178" s="2"/>
      <c r="LNN178" s="2"/>
      <c r="LNO178" s="2"/>
      <c r="LNP178" s="2"/>
      <c r="LNQ178" s="2"/>
      <c r="LNR178" s="2"/>
      <c r="LNS178" s="2"/>
      <c r="LNT178" s="2"/>
      <c r="LNU178" s="2"/>
      <c r="LNV178" s="2"/>
      <c r="LNW178" s="2"/>
      <c r="LNX178" s="2"/>
      <c r="LNY178" s="2"/>
      <c r="LNZ178" s="2"/>
      <c r="LOA178" s="2"/>
      <c r="LOB178" s="2"/>
      <c r="LOC178" s="2"/>
      <c r="LOD178" s="2"/>
      <c r="LOE178" s="2"/>
      <c r="LOF178" s="2"/>
      <c r="LOG178" s="2"/>
      <c r="LOH178" s="2"/>
      <c r="LOI178" s="2"/>
      <c r="LOJ178" s="2"/>
      <c r="LOK178" s="2"/>
      <c r="LOL178" s="2"/>
      <c r="LOM178" s="2"/>
      <c r="LON178" s="2"/>
      <c r="LOO178" s="2"/>
      <c r="LOP178" s="2"/>
      <c r="LOQ178" s="2"/>
      <c r="LOR178" s="2"/>
      <c r="LOS178" s="2"/>
      <c r="LOT178" s="2"/>
      <c r="LOU178" s="2"/>
      <c r="LOV178" s="2"/>
      <c r="LOW178" s="2"/>
      <c r="LOX178" s="2"/>
      <c r="LOY178" s="2"/>
      <c r="LOZ178" s="2"/>
      <c r="LPA178" s="2"/>
      <c r="LPB178" s="2"/>
      <c r="LPC178" s="2"/>
      <c r="LPD178" s="2"/>
      <c r="LPE178" s="2"/>
      <c r="LPF178" s="2"/>
      <c r="LPG178" s="2"/>
      <c r="LPH178" s="2"/>
      <c r="LPI178" s="2"/>
      <c r="LPJ178" s="2"/>
      <c r="LPK178" s="2"/>
      <c r="LPL178" s="2"/>
      <c r="LPM178" s="2"/>
      <c r="LPN178" s="2"/>
      <c r="LPO178" s="2"/>
      <c r="LPP178" s="2"/>
      <c r="LPQ178" s="2"/>
      <c r="LPR178" s="2"/>
      <c r="LPS178" s="2"/>
      <c r="LPT178" s="2"/>
      <c r="LPU178" s="2"/>
      <c r="LPV178" s="2"/>
      <c r="LPW178" s="2"/>
      <c r="LPX178" s="2"/>
      <c r="LPY178" s="2"/>
      <c r="LPZ178" s="2"/>
      <c r="LQA178" s="2"/>
      <c r="LQB178" s="2"/>
      <c r="LQC178" s="2"/>
      <c r="LQD178" s="2"/>
      <c r="LQE178" s="2"/>
      <c r="LQF178" s="2"/>
      <c r="LQG178" s="2"/>
      <c r="LQH178" s="2"/>
      <c r="LQI178" s="2"/>
      <c r="LQJ178" s="2"/>
      <c r="LQK178" s="2"/>
      <c r="LQL178" s="2"/>
      <c r="LQM178" s="2"/>
      <c r="LQN178" s="2"/>
      <c r="LQO178" s="2"/>
      <c r="LQP178" s="2"/>
      <c r="LQQ178" s="2"/>
      <c r="LQR178" s="2"/>
      <c r="LQS178" s="2"/>
      <c r="LQT178" s="2"/>
      <c r="LQU178" s="2"/>
      <c r="LQV178" s="2"/>
      <c r="LQW178" s="2"/>
      <c r="LQX178" s="2"/>
      <c r="LQY178" s="2"/>
      <c r="LQZ178" s="2"/>
      <c r="LRA178" s="2"/>
      <c r="LRB178" s="2"/>
      <c r="LRC178" s="2"/>
      <c r="LRD178" s="2"/>
      <c r="LRE178" s="2"/>
      <c r="LRF178" s="2"/>
      <c r="LRG178" s="2"/>
      <c r="LRH178" s="2"/>
      <c r="LRI178" s="2"/>
      <c r="LRJ178" s="2"/>
      <c r="LRK178" s="2"/>
      <c r="LRL178" s="2"/>
      <c r="LRM178" s="2"/>
      <c r="LRN178" s="2"/>
      <c r="LRO178" s="2"/>
      <c r="LRP178" s="2"/>
      <c r="LRQ178" s="2"/>
      <c r="LRR178" s="2"/>
      <c r="LRS178" s="2"/>
      <c r="LRT178" s="2"/>
      <c r="LRU178" s="2"/>
      <c r="LRV178" s="2"/>
      <c r="LRW178" s="2"/>
      <c r="LRX178" s="2"/>
      <c r="LRY178" s="2"/>
      <c r="LRZ178" s="2"/>
      <c r="LSA178" s="2"/>
      <c r="LSB178" s="2"/>
      <c r="LSC178" s="2"/>
      <c r="LSD178" s="2"/>
      <c r="LSE178" s="2"/>
      <c r="LSF178" s="2"/>
      <c r="LSG178" s="2"/>
      <c r="LSH178" s="2"/>
      <c r="LSI178" s="2"/>
      <c r="LSJ178" s="2"/>
      <c r="LSK178" s="2"/>
      <c r="LSL178" s="2"/>
      <c r="LSM178" s="2"/>
      <c r="LSN178" s="2"/>
      <c r="LSO178" s="2"/>
      <c r="LSP178" s="2"/>
      <c r="LSQ178" s="2"/>
      <c r="LSR178" s="2"/>
      <c r="LSS178" s="2"/>
      <c r="LST178" s="2"/>
      <c r="LSU178" s="2"/>
      <c r="LSV178" s="2"/>
      <c r="LSW178" s="2"/>
      <c r="LSX178" s="2"/>
      <c r="LSY178" s="2"/>
      <c r="LSZ178" s="2"/>
      <c r="LTA178" s="2"/>
      <c r="LTB178" s="2"/>
      <c r="LTC178" s="2"/>
      <c r="LTD178" s="2"/>
      <c r="LTE178" s="2"/>
      <c r="LTF178" s="2"/>
      <c r="LTG178" s="2"/>
      <c r="LTH178" s="2"/>
      <c r="LTI178" s="2"/>
      <c r="LTJ178" s="2"/>
      <c r="LTK178" s="2"/>
      <c r="LTL178" s="2"/>
      <c r="LTM178" s="2"/>
      <c r="LTN178" s="2"/>
      <c r="LTO178" s="2"/>
      <c r="LTP178" s="2"/>
      <c r="LTQ178" s="2"/>
      <c r="LTR178" s="2"/>
      <c r="LTS178" s="2"/>
      <c r="LTT178" s="2"/>
      <c r="LTU178" s="2"/>
      <c r="LTV178" s="2"/>
      <c r="LTW178" s="2"/>
      <c r="LTX178" s="2"/>
      <c r="LTY178" s="2"/>
      <c r="LTZ178" s="2"/>
      <c r="LUA178" s="2"/>
      <c r="LUB178" s="2"/>
      <c r="LUC178" s="2"/>
      <c r="LUD178" s="2"/>
      <c r="LUE178" s="2"/>
      <c r="LUF178" s="2"/>
      <c r="LUG178" s="2"/>
      <c r="LUH178" s="2"/>
      <c r="LUI178" s="2"/>
      <c r="LUJ178" s="2"/>
      <c r="LUK178" s="2"/>
      <c r="LUL178" s="2"/>
      <c r="LUM178" s="2"/>
      <c r="LUN178" s="2"/>
      <c r="LUO178" s="2"/>
      <c r="LUP178" s="2"/>
      <c r="LUQ178" s="2"/>
      <c r="LUR178" s="2"/>
      <c r="LUS178" s="2"/>
      <c r="LUT178" s="2"/>
      <c r="LUU178" s="2"/>
      <c r="LUV178" s="2"/>
      <c r="LUW178" s="2"/>
      <c r="LUX178" s="2"/>
      <c r="LUY178" s="2"/>
      <c r="LUZ178" s="2"/>
      <c r="LVA178" s="2"/>
      <c r="LVB178" s="2"/>
      <c r="LVC178" s="2"/>
      <c r="LVD178" s="2"/>
      <c r="LVE178" s="2"/>
      <c r="LVF178" s="2"/>
      <c r="LVG178" s="2"/>
      <c r="LVH178" s="2"/>
      <c r="LVI178" s="2"/>
      <c r="LVJ178" s="2"/>
      <c r="LVK178" s="2"/>
      <c r="LVL178" s="2"/>
      <c r="LVM178" s="2"/>
      <c r="LVN178" s="2"/>
      <c r="LVO178" s="2"/>
      <c r="LVP178" s="2"/>
      <c r="LVQ178" s="2"/>
      <c r="LVR178" s="2"/>
      <c r="LVS178" s="2"/>
      <c r="LVT178" s="2"/>
      <c r="LVU178" s="2"/>
      <c r="LVV178" s="2"/>
      <c r="LVW178" s="2"/>
      <c r="LVX178" s="2"/>
      <c r="LVY178" s="2"/>
      <c r="LVZ178" s="2"/>
      <c r="LWA178" s="2"/>
      <c r="LWB178" s="2"/>
      <c r="LWC178" s="2"/>
      <c r="LWD178" s="2"/>
      <c r="LWE178" s="2"/>
      <c r="LWF178" s="2"/>
      <c r="LWG178" s="2"/>
      <c r="LWH178" s="2"/>
      <c r="LWI178" s="2"/>
      <c r="LWJ178" s="2"/>
      <c r="LWK178" s="2"/>
      <c r="LWL178" s="2"/>
      <c r="LWM178" s="2"/>
      <c r="LWN178" s="2"/>
      <c r="LWO178" s="2"/>
      <c r="LWP178" s="2"/>
      <c r="LWQ178" s="2"/>
      <c r="LWR178" s="2"/>
      <c r="LWS178" s="2"/>
      <c r="LWT178" s="2"/>
      <c r="LWU178" s="2"/>
      <c r="LWV178" s="2"/>
      <c r="LWW178" s="2"/>
      <c r="LWX178" s="2"/>
      <c r="LWY178" s="2"/>
      <c r="LWZ178" s="2"/>
      <c r="LXA178" s="2"/>
      <c r="LXB178" s="2"/>
      <c r="LXC178" s="2"/>
      <c r="LXD178" s="2"/>
      <c r="LXE178" s="2"/>
      <c r="LXF178" s="2"/>
      <c r="LXG178" s="2"/>
      <c r="LXH178" s="2"/>
      <c r="LXI178" s="2"/>
      <c r="LXJ178" s="2"/>
      <c r="LXK178" s="2"/>
      <c r="LXL178" s="2"/>
      <c r="LXM178" s="2"/>
      <c r="LXN178" s="2"/>
      <c r="LXO178" s="2"/>
      <c r="LXP178" s="2"/>
      <c r="LXQ178" s="2"/>
      <c r="LXR178" s="2"/>
      <c r="LXS178" s="2"/>
      <c r="LXT178" s="2"/>
      <c r="LXU178" s="2"/>
      <c r="LXV178" s="2"/>
      <c r="LXW178" s="2"/>
      <c r="LXX178" s="2"/>
      <c r="LXY178" s="2"/>
      <c r="LXZ178" s="2"/>
      <c r="LYA178" s="2"/>
      <c r="LYB178" s="2"/>
      <c r="LYC178" s="2"/>
      <c r="LYD178" s="2"/>
      <c r="LYE178" s="2"/>
      <c r="LYF178" s="2"/>
      <c r="LYG178" s="2"/>
      <c r="LYH178" s="2"/>
      <c r="LYI178" s="2"/>
      <c r="LYJ178" s="2"/>
      <c r="LYK178" s="2"/>
      <c r="LYL178" s="2"/>
      <c r="LYM178" s="2"/>
      <c r="LYN178" s="2"/>
      <c r="LYO178" s="2"/>
      <c r="LYP178" s="2"/>
      <c r="LYQ178" s="2"/>
      <c r="LYR178" s="2"/>
      <c r="LYS178" s="2"/>
      <c r="LYT178" s="2"/>
      <c r="LYU178" s="2"/>
      <c r="LYV178" s="2"/>
      <c r="LYW178" s="2"/>
      <c r="LYX178" s="2"/>
      <c r="LYY178" s="2"/>
      <c r="LYZ178" s="2"/>
      <c r="LZA178" s="2"/>
      <c r="LZB178" s="2"/>
      <c r="LZC178" s="2"/>
      <c r="LZD178" s="2"/>
      <c r="LZE178" s="2"/>
      <c r="LZF178" s="2"/>
      <c r="LZG178" s="2"/>
      <c r="LZH178" s="2"/>
      <c r="LZI178" s="2"/>
      <c r="LZJ178" s="2"/>
      <c r="LZK178" s="2"/>
      <c r="LZL178" s="2"/>
      <c r="LZM178" s="2"/>
      <c r="LZN178" s="2"/>
      <c r="LZO178" s="2"/>
      <c r="LZP178" s="2"/>
      <c r="LZQ178" s="2"/>
      <c r="LZR178" s="2"/>
      <c r="LZS178" s="2"/>
      <c r="LZT178" s="2"/>
      <c r="LZU178" s="2"/>
      <c r="LZV178" s="2"/>
      <c r="LZW178" s="2"/>
      <c r="LZX178" s="2"/>
      <c r="LZY178" s="2"/>
      <c r="LZZ178" s="2"/>
      <c r="MAA178" s="2"/>
      <c r="MAB178" s="2"/>
      <c r="MAC178" s="2"/>
      <c r="MAD178" s="2"/>
      <c r="MAE178" s="2"/>
      <c r="MAF178" s="2"/>
      <c r="MAG178" s="2"/>
      <c r="MAH178" s="2"/>
      <c r="MAI178" s="2"/>
      <c r="MAJ178" s="2"/>
      <c r="MAK178" s="2"/>
      <c r="MAL178" s="2"/>
      <c r="MAM178" s="2"/>
      <c r="MAN178" s="2"/>
      <c r="MAO178" s="2"/>
      <c r="MAP178" s="2"/>
      <c r="MAQ178" s="2"/>
      <c r="MAR178" s="2"/>
      <c r="MAS178" s="2"/>
      <c r="MAT178" s="2"/>
      <c r="MAU178" s="2"/>
      <c r="MAV178" s="2"/>
      <c r="MAW178" s="2"/>
      <c r="MAX178" s="2"/>
      <c r="MAY178" s="2"/>
      <c r="MAZ178" s="2"/>
      <c r="MBA178" s="2"/>
      <c r="MBB178" s="2"/>
      <c r="MBC178" s="2"/>
      <c r="MBD178" s="2"/>
      <c r="MBE178" s="2"/>
      <c r="MBF178" s="2"/>
      <c r="MBG178" s="2"/>
      <c r="MBH178" s="2"/>
      <c r="MBI178" s="2"/>
      <c r="MBJ178" s="2"/>
      <c r="MBK178" s="2"/>
      <c r="MBL178" s="2"/>
      <c r="MBM178" s="2"/>
      <c r="MBN178" s="2"/>
      <c r="MBO178" s="2"/>
      <c r="MBP178" s="2"/>
      <c r="MBQ178" s="2"/>
      <c r="MBR178" s="2"/>
      <c r="MBS178" s="2"/>
      <c r="MBT178" s="2"/>
      <c r="MBU178" s="2"/>
      <c r="MBV178" s="2"/>
      <c r="MBW178" s="2"/>
      <c r="MBX178" s="2"/>
      <c r="MBY178" s="2"/>
      <c r="MBZ178" s="2"/>
      <c r="MCA178" s="2"/>
      <c r="MCB178" s="2"/>
      <c r="MCC178" s="2"/>
      <c r="MCD178" s="2"/>
      <c r="MCE178" s="2"/>
      <c r="MCF178" s="2"/>
      <c r="MCG178" s="2"/>
      <c r="MCH178" s="2"/>
      <c r="MCI178" s="2"/>
      <c r="MCJ178" s="2"/>
      <c r="MCK178" s="2"/>
      <c r="MCL178" s="2"/>
      <c r="MCM178" s="2"/>
      <c r="MCN178" s="2"/>
      <c r="MCO178" s="2"/>
      <c r="MCP178" s="2"/>
      <c r="MCQ178" s="2"/>
      <c r="MCR178" s="2"/>
      <c r="MCS178" s="2"/>
      <c r="MCT178" s="2"/>
      <c r="MCU178" s="2"/>
      <c r="MCV178" s="2"/>
      <c r="MCW178" s="2"/>
      <c r="MCX178" s="2"/>
      <c r="MCY178" s="2"/>
      <c r="MCZ178" s="2"/>
      <c r="MDA178" s="2"/>
      <c r="MDB178" s="2"/>
      <c r="MDC178" s="2"/>
      <c r="MDD178" s="2"/>
      <c r="MDE178" s="2"/>
      <c r="MDF178" s="2"/>
      <c r="MDG178" s="2"/>
      <c r="MDH178" s="2"/>
      <c r="MDI178" s="2"/>
      <c r="MDJ178" s="2"/>
      <c r="MDK178" s="2"/>
      <c r="MDL178" s="2"/>
      <c r="MDM178" s="2"/>
      <c r="MDN178" s="2"/>
      <c r="MDO178" s="2"/>
      <c r="MDP178" s="2"/>
      <c r="MDQ178" s="2"/>
      <c r="MDR178" s="2"/>
      <c r="MDS178" s="2"/>
      <c r="MDT178" s="2"/>
      <c r="MDU178" s="2"/>
      <c r="MDV178" s="2"/>
      <c r="MDW178" s="2"/>
      <c r="MDX178" s="2"/>
      <c r="MDY178" s="2"/>
      <c r="MDZ178" s="2"/>
      <c r="MEA178" s="2"/>
      <c r="MEB178" s="2"/>
      <c r="MEC178" s="2"/>
      <c r="MED178" s="2"/>
      <c r="MEE178" s="2"/>
      <c r="MEF178" s="2"/>
      <c r="MEG178" s="2"/>
      <c r="MEH178" s="2"/>
      <c r="MEI178" s="2"/>
      <c r="MEJ178" s="2"/>
      <c r="MEK178" s="2"/>
      <c r="MEL178" s="2"/>
      <c r="MEM178" s="2"/>
      <c r="MEN178" s="2"/>
      <c r="MEO178" s="2"/>
      <c r="MEP178" s="2"/>
      <c r="MEQ178" s="2"/>
      <c r="MER178" s="2"/>
      <c r="MES178" s="2"/>
      <c r="MET178" s="2"/>
      <c r="MEU178" s="2"/>
      <c r="MEV178" s="2"/>
      <c r="MEW178" s="2"/>
      <c r="MEX178" s="2"/>
      <c r="MEY178" s="2"/>
      <c r="MEZ178" s="2"/>
      <c r="MFA178" s="2"/>
      <c r="MFB178" s="2"/>
      <c r="MFC178" s="2"/>
      <c r="MFD178" s="2"/>
      <c r="MFE178" s="2"/>
      <c r="MFF178" s="2"/>
      <c r="MFG178" s="2"/>
      <c r="MFH178" s="2"/>
      <c r="MFI178" s="2"/>
      <c r="MFJ178" s="2"/>
      <c r="MFK178" s="2"/>
      <c r="MFL178" s="2"/>
      <c r="MFM178" s="2"/>
      <c r="MFN178" s="2"/>
      <c r="MFO178" s="2"/>
      <c r="MFP178" s="2"/>
      <c r="MFQ178" s="2"/>
      <c r="MFR178" s="2"/>
      <c r="MFS178" s="2"/>
      <c r="MFT178" s="2"/>
      <c r="MFU178" s="2"/>
      <c r="MFV178" s="2"/>
      <c r="MFW178" s="2"/>
      <c r="MFX178" s="2"/>
      <c r="MFY178" s="2"/>
      <c r="MFZ178" s="2"/>
      <c r="MGA178" s="2"/>
      <c r="MGB178" s="2"/>
      <c r="MGC178" s="2"/>
      <c r="MGD178" s="2"/>
      <c r="MGE178" s="2"/>
      <c r="MGF178" s="2"/>
      <c r="MGG178" s="2"/>
      <c r="MGH178" s="2"/>
      <c r="MGI178" s="2"/>
      <c r="MGJ178" s="2"/>
      <c r="MGK178" s="2"/>
      <c r="MGL178" s="2"/>
      <c r="MGM178" s="2"/>
      <c r="MGN178" s="2"/>
      <c r="MGO178" s="2"/>
      <c r="MGP178" s="2"/>
      <c r="MGQ178" s="2"/>
      <c r="MGR178" s="2"/>
      <c r="MGS178" s="2"/>
      <c r="MGT178" s="2"/>
      <c r="MGU178" s="2"/>
      <c r="MGV178" s="2"/>
      <c r="MGW178" s="2"/>
      <c r="MGX178" s="2"/>
      <c r="MGY178" s="2"/>
      <c r="MGZ178" s="2"/>
      <c r="MHA178" s="2"/>
      <c r="MHB178" s="2"/>
      <c r="MHC178" s="2"/>
      <c r="MHD178" s="2"/>
      <c r="MHE178" s="2"/>
      <c r="MHF178" s="2"/>
      <c r="MHG178" s="2"/>
      <c r="MHH178" s="2"/>
      <c r="MHI178" s="2"/>
      <c r="MHJ178" s="2"/>
      <c r="MHK178" s="2"/>
      <c r="MHL178" s="2"/>
      <c r="MHM178" s="2"/>
      <c r="MHN178" s="2"/>
      <c r="MHO178" s="2"/>
      <c r="MHP178" s="2"/>
      <c r="MHQ178" s="2"/>
      <c r="MHR178" s="2"/>
      <c r="MHS178" s="2"/>
      <c r="MHT178" s="2"/>
      <c r="MHU178" s="2"/>
      <c r="MHV178" s="2"/>
      <c r="MHW178" s="2"/>
      <c r="MHX178" s="2"/>
      <c r="MHY178" s="2"/>
      <c r="MHZ178" s="2"/>
      <c r="MIA178" s="2"/>
      <c r="MIB178" s="2"/>
      <c r="MIC178" s="2"/>
      <c r="MID178" s="2"/>
      <c r="MIE178" s="2"/>
      <c r="MIF178" s="2"/>
      <c r="MIG178" s="2"/>
      <c r="MIH178" s="2"/>
      <c r="MII178" s="2"/>
      <c r="MIJ178" s="2"/>
      <c r="MIK178" s="2"/>
      <c r="MIL178" s="2"/>
      <c r="MIM178" s="2"/>
      <c r="MIN178" s="2"/>
      <c r="MIO178" s="2"/>
      <c r="MIP178" s="2"/>
      <c r="MIQ178" s="2"/>
      <c r="MIR178" s="2"/>
      <c r="MIS178" s="2"/>
      <c r="MIT178" s="2"/>
      <c r="MIU178" s="2"/>
      <c r="MIV178" s="2"/>
      <c r="MIW178" s="2"/>
      <c r="MIX178" s="2"/>
      <c r="MIY178" s="2"/>
      <c r="MIZ178" s="2"/>
      <c r="MJA178" s="2"/>
      <c r="MJB178" s="2"/>
      <c r="MJC178" s="2"/>
      <c r="MJD178" s="2"/>
      <c r="MJE178" s="2"/>
      <c r="MJF178" s="2"/>
      <c r="MJG178" s="2"/>
      <c r="MJH178" s="2"/>
      <c r="MJI178" s="2"/>
      <c r="MJJ178" s="2"/>
      <c r="MJK178" s="2"/>
      <c r="MJL178" s="2"/>
      <c r="MJM178" s="2"/>
      <c r="MJN178" s="2"/>
      <c r="MJO178" s="2"/>
      <c r="MJP178" s="2"/>
      <c r="MJQ178" s="2"/>
      <c r="MJR178" s="2"/>
      <c r="MJS178" s="2"/>
      <c r="MJT178" s="2"/>
      <c r="MJU178" s="2"/>
      <c r="MJV178" s="2"/>
      <c r="MJW178" s="2"/>
      <c r="MJX178" s="2"/>
      <c r="MJY178" s="2"/>
      <c r="MJZ178" s="2"/>
      <c r="MKA178" s="2"/>
      <c r="MKB178" s="2"/>
      <c r="MKC178" s="2"/>
      <c r="MKD178" s="2"/>
      <c r="MKE178" s="2"/>
      <c r="MKF178" s="2"/>
      <c r="MKG178" s="2"/>
      <c r="MKH178" s="2"/>
      <c r="MKI178" s="2"/>
      <c r="MKJ178" s="2"/>
      <c r="MKK178" s="2"/>
      <c r="MKL178" s="2"/>
      <c r="MKM178" s="2"/>
      <c r="MKN178" s="2"/>
      <c r="MKO178" s="2"/>
      <c r="MKP178" s="2"/>
      <c r="MKQ178" s="2"/>
      <c r="MKR178" s="2"/>
      <c r="MKS178" s="2"/>
      <c r="MKT178" s="2"/>
      <c r="MKU178" s="2"/>
      <c r="MKV178" s="2"/>
      <c r="MKW178" s="2"/>
      <c r="MKX178" s="2"/>
      <c r="MKY178" s="2"/>
      <c r="MKZ178" s="2"/>
      <c r="MLA178" s="2"/>
      <c r="MLB178" s="2"/>
      <c r="MLC178" s="2"/>
      <c r="MLD178" s="2"/>
      <c r="MLE178" s="2"/>
      <c r="MLF178" s="2"/>
      <c r="MLG178" s="2"/>
      <c r="MLH178" s="2"/>
      <c r="MLI178" s="2"/>
      <c r="MLJ178" s="2"/>
      <c r="MLK178" s="2"/>
      <c r="MLL178" s="2"/>
      <c r="MLM178" s="2"/>
      <c r="MLN178" s="2"/>
      <c r="MLO178" s="2"/>
      <c r="MLP178" s="2"/>
      <c r="MLQ178" s="2"/>
      <c r="MLR178" s="2"/>
      <c r="MLS178" s="2"/>
      <c r="MLT178" s="2"/>
      <c r="MLU178" s="2"/>
      <c r="MLV178" s="2"/>
      <c r="MLW178" s="2"/>
      <c r="MLX178" s="2"/>
      <c r="MLY178" s="2"/>
      <c r="MLZ178" s="2"/>
      <c r="MMA178" s="2"/>
      <c r="MMB178" s="2"/>
      <c r="MMC178" s="2"/>
      <c r="MMD178" s="2"/>
      <c r="MME178" s="2"/>
      <c r="MMF178" s="2"/>
      <c r="MMG178" s="2"/>
      <c r="MMH178" s="2"/>
      <c r="MMI178" s="2"/>
      <c r="MMJ178" s="2"/>
      <c r="MMK178" s="2"/>
      <c r="MML178" s="2"/>
      <c r="MMM178" s="2"/>
      <c r="MMN178" s="2"/>
      <c r="MMO178" s="2"/>
      <c r="MMP178" s="2"/>
      <c r="MMQ178" s="2"/>
      <c r="MMR178" s="2"/>
      <c r="MMS178" s="2"/>
      <c r="MMT178" s="2"/>
      <c r="MMU178" s="2"/>
      <c r="MMV178" s="2"/>
      <c r="MMW178" s="2"/>
      <c r="MMX178" s="2"/>
      <c r="MMY178" s="2"/>
      <c r="MMZ178" s="2"/>
      <c r="MNA178" s="2"/>
      <c r="MNB178" s="2"/>
      <c r="MNC178" s="2"/>
      <c r="MND178" s="2"/>
      <c r="MNE178" s="2"/>
      <c r="MNF178" s="2"/>
      <c r="MNG178" s="2"/>
      <c r="MNH178" s="2"/>
      <c r="MNI178" s="2"/>
      <c r="MNJ178" s="2"/>
      <c r="MNK178" s="2"/>
      <c r="MNL178" s="2"/>
      <c r="MNM178" s="2"/>
      <c r="MNN178" s="2"/>
      <c r="MNO178" s="2"/>
      <c r="MNP178" s="2"/>
      <c r="MNQ178" s="2"/>
      <c r="MNR178" s="2"/>
      <c r="MNS178" s="2"/>
      <c r="MNT178" s="2"/>
      <c r="MNU178" s="2"/>
      <c r="MNV178" s="2"/>
      <c r="MNW178" s="2"/>
      <c r="MNX178" s="2"/>
      <c r="MNY178" s="2"/>
      <c r="MNZ178" s="2"/>
      <c r="MOA178" s="2"/>
      <c r="MOB178" s="2"/>
      <c r="MOC178" s="2"/>
      <c r="MOD178" s="2"/>
      <c r="MOE178" s="2"/>
      <c r="MOF178" s="2"/>
      <c r="MOG178" s="2"/>
      <c r="MOH178" s="2"/>
      <c r="MOI178" s="2"/>
      <c r="MOJ178" s="2"/>
      <c r="MOK178" s="2"/>
      <c r="MOL178" s="2"/>
      <c r="MOM178" s="2"/>
      <c r="MON178" s="2"/>
      <c r="MOO178" s="2"/>
      <c r="MOP178" s="2"/>
      <c r="MOQ178" s="2"/>
      <c r="MOR178" s="2"/>
      <c r="MOS178" s="2"/>
      <c r="MOT178" s="2"/>
      <c r="MOU178" s="2"/>
      <c r="MOV178" s="2"/>
      <c r="MOW178" s="2"/>
      <c r="MOX178" s="2"/>
      <c r="MOY178" s="2"/>
      <c r="MOZ178" s="2"/>
      <c r="MPA178" s="2"/>
      <c r="MPB178" s="2"/>
      <c r="MPC178" s="2"/>
      <c r="MPD178" s="2"/>
      <c r="MPE178" s="2"/>
      <c r="MPF178" s="2"/>
      <c r="MPG178" s="2"/>
      <c r="MPH178" s="2"/>
      <c r="MPI178" s="2"/>
      <c r="MPJ178" s="2"/>
      <c r="MPK178" s="2"/>
      <c r="MPL178" s="2"/>
      <c r="MPM178" s="2"/>
      <c r="MPN178" s="2"/>
      <c r="MPO178" s="2"/>
      <c r="MPP178" s="2"/>
      <c r="MPQ178" s="2"/>
      <c r="MPR178" s="2"/>
      <c r="MPS178" s="2"/>
      <c r="MPT178" s="2"/>
      <c r="MPU178" s="2"/>
      <c r="MPV178" s="2"/>
      <c r="MPW178" s="2"/>
      <c r="MPX178" s="2"/>
      <c r="MPY178" s="2"/>
      <c r="MPZ178" s="2"/>
      <c r="MQA178" s="2"/>
      <c r="MQB178" s="2"/>
      <c r="MQC178" s="2"/>
      <c r="MQD178" s="2"/>
      <c r="MQE178" s="2"/>
      <c r="MQF178" s="2"/>
      <c r="MQG178" s="2"/>
      <c r="MQH178" s="2"/>
      <c r="MQI178" s="2"/>
      <c r="MQJ178" s="2"/>
      <c r="MQK178" s="2"/>
      <c r="MQL178" s="2"/>
      <c r="MQM178" s="2"/>
      <c r="MQN178" s="2"/>
      <c r="MQO178" s="2"/>
      <c r="MQP178" s="2"/>
      <c r="MQQ178" s="2"/>
      <c r="MQR178" s="2"/>
      <c r="MQS178" s="2"/>
      <c r="MQT178" s="2"/>
      <c r="MQU178" s="2"/>
      <c r="MQV178" s="2"/>
      <c r="MQW178" s="2"/>
      <c r="MQX178" s="2"/>
      <c r="MQY178" s="2"/>
      <c r="MQZ178" s="2"/>
      <c r="MRA178" s="2"/>
      <c r="MRB178" s="2"/>
      <c r="MRC178" s="2"/>
      <c r="MRD178" s="2"/>
      <c r="MRE178" s="2"/>
      <c r="MRF178" s="2"/>
      <c r="MRG178" s="2"/>
      <c r="MRH178" s="2"/>
      <c r="MRI178" s="2"/>
      <c r="MRJ178" s="2"/>
      <c r="MRK178" s="2"/>
      <c r="MRL178" s="2"/>
      <c r="MRM178" s="2"/>
      <c r="MRN178" s="2"/>
      <c r="MRO178" s="2"/>
      <c r="MRP178" s="2"/>
      <c r="MRQ178" s="2"/>
      <c r="MRR178" s="2"/>
      <c r="MRS178" s="2"/>
      <c r="MRT178" s="2"/>
      <c r="MRU178" s="2"/>
      <c r="MRV178" s="2"/>
      <c r="MRW178" s="2"/>
      <c r="MRX178" s="2"/>
      <c r="MRY178" s="2"/>
      <c r="MRZ178" s="2"/>
      <c r="MSA178" s="2"/>
      <c r="MSB178" s="2"/>
      <c r="MSC178" s="2"/>
      <c r="MSD178" s="2"/>
      <c r="MSE178" s="2"/>
      <c r="MSF178" s="2"/>
      <c r="MSG178" s="2"/>
      <c r="MSH178" s="2"/>
      <c r="MSI178" s="2"/>
      <c r="MSJ178" s="2"/>
      <c r="MSK178" s="2"/>
      <c r="MSL178" s="2"/>
      <c r="MSM178" s="2"/>
      <c r="MSN178" s="2"/>
      <c r="MSO178" s="2"/>
      <c r="MSP178" s="2"/>
      <c r="MSQ178" s="2"/>
      <c r="MSR178" s="2"/>
      <c r="MSS178" s="2"/>
      <c r="MST178" s="2"/>
      <c r="MSU178" s="2"/>
      <c r="MSV178" s="2"/>
      <c r="MSW178" s="2"/>
      <c r="MSX178" s="2"/>
      <c r="MSY178" s="2"/>
      <c r="MSZ178" s="2"/>
      <c r="MTA178" s="2"/>
      <c r="MTB178" s="2"/>
      <c r="MTC178" s="2"/>
      <c r="MTD178" s="2"/>
      <c r="MTE178" s="2"/>
      <c r="MTF178" s="2"/>
      <c r="MTG178" s="2"/>
      <c r="MTH178" s="2"/>
      <c r="MTI178" s="2"/>
      <c r="MTJ178" s="2"/>
      <c r="MTK178" s="2"/>
      <c r="MTL178" s="2"/>
      <c r="MTM178" s="2"/>
      <c r="MTN178" s="2"/>
      <c r="MTO178" s="2"/>
      <c r="MTP178" s="2"/>
      <c r="MTQ178" s="2"/>
      <c r="MTR178" s="2"/>
      <c r="MTS178" s="2"/>
      <c r="MTT178" s="2"/>
      <c r="MTU178" s="2"/>
      <c r="MTV178" s="2"/>
      <c r="MTW178" s="2"/>
      <c r="MTX178" s="2"/>
      <c r="MTY178" s="2"/>
      <c r="MTZ178" s="2"/>
      <c r="MUA178" s="2"/>
      <c r="MUB178" s="2"/>
      <c r="MUC178" s="2"/>
      <c r="MUD178" s="2"/>
      <c r="MUE178" s="2"/>
      <c r="MUF178" s="2"/>
      <c r="MUG178" s="2"/>
      <c r="MUH178" s="2"/>
      <c r="MUI178" s="2"/>
      <c r="MUJ178" s="2"/>
      <c r="MUK178" s="2"/>
      <c r="MUL178" s="2"/>
      <c r="MUM178" s="2"/>
      <c r="MUN178" s="2"/>
      <c r="MUO178" s="2"/>
      <c r="MUP178" s="2"/>
      <c r="MUQ178" s="2"/>
      <c r="MUR178" s="2"/>
      <c r="MUS178" s="2"/>
      <c r="MUT178" s="2"/>
      <c r="MUU178" s="2"/>
      <c r="MUV178" s="2"/>
      <c r="MUW178" s="2"/>
      <c r="MUX178" s="2"/>
      <c r="MUY178" s="2"/>
      <c r="MUZ178" s="2"/>
      <c r="MVA178" s="2"/>
      <c r="MVB178" s="2"/>
      <c r="MVC178" s="2"/>
      <c r="MVD178" s="2"/>
      <c r="MVE178" s="2"/>
      <c r="MVF178" s="2"/>
      <c r="MVG178" s="2"/>
      <c r="MVH178" s="2"/>
      <c r="MVI178" s="2"/>
      <c r="MVJ178" s="2"/>
      <c r="MVK178" s="2"/>
      <c r="MVL178" s="2"/>
      <c r="MVM178" s="2"/>
      <c r="MVN178" s="2"/>
      <c r="MVO178" s="2"/>
      <c r="MVP178" s="2"/>
      <c r="MVQ178" s="2"/>
      <c r="MVR178" s="2"/>
      <c r="MVS178" s="2"/>
      <c r="MVT178" s="2"/>
      <c r="MVU178" s="2"/>
      <c r="MVV178" s="2"/>
      <c r="MVW178" s="2"/>
      <c r="MVX178" s="2"/>
      <c r="MVY178" s="2"/>
      <c r="MVZ178" s="2"/>
      <c r="MWA178" s="2"/>
      <c r="MWB178" s="2"/>
      <c r="MWC178" s="2"/>
      <c r="MWD178" s="2"/>
      <c r="MWE178" s="2"/>
      <c r="MWF178" s="2"/>
      <c r="MWG178" s="2"/>
      <c r="MWH178" s="2"/>
      <c r="MWI178" s="2"/>
      <c r="MWJ178" s="2"/>
      <c r="MWK178" s="2"/>
      <c r="MWL178" s="2"/>
      <c r="MWM178" s="2"/>
      <c r="MWN178" s="2"/>
      <c r="MWO178" s="2"/>
      <c r="MWP178" s="2"/>
      <c r="MWQ178" s="2"/>
      <c r="MWR178" s="2"/>
      <c r="MWS178" s="2"/>
      <c r="MWT178" s="2"/>
      <c r="MWU178" s="2"/>
      <c r="MWV178" s="2"/>
      <c r="MWW178" s="2"/>
      <c r="MWX178" s="2"/>
      <c r="MWY178" s="2"/>
      <c r="MWZ178" s="2"/>
      <c r="MXA178" s="2"/>
      <c r="MXB178" s="2"/>
      <c r="MXC178" s="2"/>
      <c r="MXD178" s="2"/>
      <c r="MXE178" s="2"/>
      <c r="MXF178" s="2"/>
      <c r="MXG178" s="2"/>
      <c r="MXH178" s="2"/>
      <c r="MXI178" s="2"/>
      <c r="MXJ178" s="2"/>
      <c r="MXK178" s="2"/>
      <c r="MXL178" s="2"/>
      <c r="MXM178" s="2"/>
      <c r="MXN178" s="2"/>
      <c r="MXO178" s="2"/>
      <c r="MXP178" s="2"/>
      <c r="MXQ178" s="2"/>
      <c r="MXR178" s="2"/>
      <c r="MXS178" s="2"/>
      <c r="MXT178" s="2"/>
      <c r="MXU178" s="2"/>
      <c r="MXV178" s="2"/>
      <c r="MXW178" s="2"/>
      <c r="MXX178" s="2"/>
      <c r="MXY178" s="2"/>
      <c r="MXZ178" s="2"/>
      <c r="MYA178" s="2"/>
      <c r="MYB178" s="2"/>
      <c r="MYC178" s="2"/>
      <c r="MYD178" s="2"/>
      <c r="MYE178" s="2"/>
      <c r="MYF178" s="2"/>
      <c r="MYG178" s="2"/>
      <c r="MYH178" s="2"/>
      <c r="MYI178" s="2"/>
      <c r="MYJ178" s="2"/>
      <c r="MYK178" s="2"/>
      <c r="MYL178" s="2"/>
      <c r="MYM178" s="2"/>
      <c r="MYN178" s="2"/>
      <c r="MYO178" s="2"/>
      <c r="MYP178" s="2"/>
      <c r="MYQ178" s="2"/>
      <c r="MYR178" s="2"/>
      <c r="MYS178" s="2"/>
      <c r="MYT178" s="2"/>
      <c r="MYU178" s="2"/>
      <c r="MYV178" s="2"/>
      <c r="MYW178" s="2"/>
      <c r="MYX178" s="2"/>
      <c r="MYY178" s="2"/>
      <c r="MYZ178" s="2"/>
      <c r="MZA178" s="2"/>
      <c r="MZB178" s="2"/>
      <c r="MZC178" s="2"/>
      <c r="MZD178" s="2"/>
      <c r="MZE178" s="2"/>
      <c r="MZF178" s="2"/>
      <c r="MZG178" s="2"/>
      <c r="MZH178" s="2"/>
      <c r="MZI178" s="2"/>
      <c r="MZJ178" s="2"/>
      <c r="MZK178" s="2"/>
      <c r="MZL178" s="2"/>
      <c r="MZM178" s="2"/>
      <c r="MZN178" s="2"/>
      <c r="MZO178" s="2"/>
      <c r="MZP178" s="2"/>
      <c r="MZQ178" s="2"/>
      <c r="MZR178" s="2"/>
      <c r="MZS178" s="2"/>
      <c r="MZT178" s="2"/>
      <c r="MZU178" s="2"/>
      <c r="MZV178" s="2"/>
      <c r="MZW178" s="2"/>
      <c r="MZX178" s="2"/>
      <c r="MZY178" s="2"/>
      <c r="MZZ178" s="2"/>
      <c r="NAA178" s="2"/>
      <c r="NAB178" s="2"/>
      <c r="NAC178" s="2"/>
      <c r="NAD178" s="2"/>
      <c r="NAE178" s="2"/>
      <c r="NAF178" s="2"/>
      <c r="NAG178" s="2"/>
      <c r="NAH178" s="2"/>
      <c r="NAI178" s="2"/>
      <c r="NAJ178" s="2"/>
      <c r="NAK178" s="2"/>
      <c r="NAL178" s="2"/>
      <c r="NAM178" s="2"/>
      <c r="NAN178" s="2"/>
      <c r="NAO178" s="2"/>
      <c r="NAP178" s="2"/>
      <c r="NAQ178" s="2"/>
      <c r="NAR178" s="2"/>
      <c r="NAS178" s="2"/>
      <c r="NAT178" s="2"/>
      <c r="NAU178" s="2"/>
      <c r="NAV178" s="2"/>
      <c r="NAW178" s="2"/>
      <c r="NAX178" s="2"/>
      <c r="NAY178" s="2"/>
      <c r="NAZ178" s="2"/>
      <c r="NBA178" s="2"/>
      <c r="NBB178" s="2"/>
      <c r="NBC178" s="2"/>
      <c r="NBD178" s="2"/>
      <c r="NBE178" s="2"/>
      <c r="NBF178" s="2"/>
      <c r="NBG178" s="2"/>
      <c r="NBH178" s="2"/>
      <c r="NBI178" s="2"/>
      <c r="NBJ178" s="2"/>
      <c r="NBK178" s="2"/>
      <c r="NBL178" s="2"/>
      <c r="NBM178" s="2"/>
      <c r="NBN178" s="2"/>
      <c r="NBO178" s="2"/>
      <c r="NBP178" s="2"/>
      <c r="NBQ178" s="2"/>
      <c r="NBR178" s="2"/>
      <c r="NBS178" s="2"/>
      <c r="NBT178" s="2"/>
      <c r="NBU178" s="2"/>
      <c r="NBV178" s="2"/>
      <c r="NBW178" s="2"/>
      <c r="NBX178" s="2"/>
      <c r="NBY178" s="2"/>
      <c r="NBZ178" s="2"/>
      <c r="NCA178" s="2"/>
      <c r="NCB178" s="2"/>
      <c r="NCC178" s="2"/>
      <c r="NCD178" s="2"/>
      <c r="NCE178" s="2"/>
      <c r="NCF178" s="2"/>
      <c r="NCG178" s="2"/>
      <c r="NCH178" s="2"/>
      <c r="NCI178" s="2"/>
      <c r="NCJ178" s="2"/>
      <c r="NCK178" s="2"/>
      <c r="NCL178" s="2"/>
      <c r="NCM178" s="2"/>
      <c r="NCN178" s="2"/>
      <c r="NCO178" s="2"/>
      <c r="NCP178" s="2"/>
      <c r="NCQ178" s="2"/>
      <c r="NCR178" s="2"/>
      <c r="NCS178" s="2"/>
      <c r="NCT178" s="2"/>
      <c r="NCU178" s="2"/>
      <c r="NCV178" s="2"/>
      <c r="NCW178" s="2"/>
      <c r="NCX178" s="2"/>
      <c r="NCY178" s="2"/>
      <c r="NCZ178" s="2"/>
      <c r="NDA178" s="2"/>
      <c r="NDB178" s="2"/>
      <c r="NDC178" s="2"/>
      <c r="NDD178" s="2"/>
      <c r="NDE178" s="2"/>
      <c r="NDF178" s="2"/>
      <c r="NDG178" s="2"/>
      <c r="NDH178" s="2"/>
      <c r="NDI178" s="2"/>
      <c r="NDJ178" s="2"/>
      <c r="NDK178" s="2"/>
      <c r="NDL178" s="2"/>
      <c r="NDM178" s="2"/>
      <c r="NDN178" s="2"/>
      <c r="NDO178" s="2"/>
      <c r="NDP178" s="2"/>
      <c r="NDQ178" s="2"/>
      <c r="NDR178" s="2"/>
      <c r="NDS178" s="2"/>
      <c r="NDT178" s="2"/>
      <c r="NDU178" s="2"/>
      <c r="NDV178" s="2"/>
      <c r="NDW178" s="2"/>
      <c r="NDX178" s="2"/>
      <c r="NDY178" s="2"/>
      <c r="NDZ178" s="2"/>
      <c r="NEA178" s="2"/>
      <c r="NEB178" s="2"/>
      <c r="NEC178" s="2"/>
      <c r="NED178" s="2"/>
      <c r="NEE178" s="2"/>
      <c r="NEF178" s="2"/>
      <c r="NEG178" s="2"/>
      <c r="NEH178" s="2"/>
      <c r="NEI178" s="2"/>
      <c r="NEJ178" s="2"/>
      <c r="NEK178" s="2"/>
      <c r="NEL178" s="2"/>
      <c r="NEM178" s="2"/>
      <c r="NEN178" s="2"/>
      <c r="NEO178" s="2"/>
      <c r="NEP178" s="2"/>
      <c r="NEQ178" s="2"/>
      <c r="NER178" s="2"/>
      <c r="NES178" s="2"/>
      <c r="NET178" s="2"/>
      <c r="NEU178" s="2"/>
      <c r="NEV178" s="2"/>
      <c r="NEW178" s="2"/>
      <c r="NEX178" s="2"/>
      <c r="NEY178" s="2"/>
      <c r="NEZ178" s="2"/>
      <c r="NFA178" s="2"/>
      <c r="NFB178" s="2"/>
      <c r="NFC178" s="2"/>
      <c r="NFD178" s="2"/>
      <c r="NFE178" s="2"/>
      <c r="NFF178" s="2"/>
      <c r="NFG178" s="2"/>
      <c r="NFH178" s="2"/>
      <c r="NFI178" s="2"/>
      <c r="NFJ178" s="2"/>
      <c r="NFK178" s="2"/>
      <c r="NFL178" s="2"/>
      <c r="NFM178" s="2"/>
      <c r="NFN178" s="2"/>
      <c r="NFO178" s="2"/>
      <c r="NFP178" s="2"/>
      <c r="NFQ178" s="2"/>
      <c r="NFR178" s="2"/>
      <c r="NFS178" s="2"/>
      <c r="NFT178" s="2"/>
      <c r="NFU178" s="2"/>
      <c r="NFV178" s="2"/>
      <c r="NFW178" s="2"/>
      <c r="NFX178" s="2"/>
      <c r="NFY178" s="2"/>
      <c r="NFZ178" s="2"/>
      <c r="NGA178" s="2"/>
      <c r="NGB178" s="2"/>
      <c r="NGC178" s="2"/>
      <c r="NGD178" s="2"/>
      <c r="NGE178" s="2"/>
      <c r="NGF178" s="2"/>
      <c r="NGG178" s="2"/>
      <c r="NGH178" s="2"/>
      <c r="NGI178" s="2"/>
      <c r="NGJ178" s="2"/>
      <c r="NGK178" s="2"/>
      <c r="NGL178" s="2"/>
      <c r="NGM178" s="2"/>
      <c r="NGN178" s="2"/>
      <c r="NGO178" s="2"/>
      <c r="NGP178" s="2"/>
      <c r="NGQ178" s="2"/>
      <c r="NGR178" s="2"/>
      <c r="NGS178" s="2"/>
      <c r="NGT178" s="2"/>
      <c r="NGU178" s="2"/>
      <c r="NGV178" s="2"/>
      <c r="NGW178" s="2"/>
      <c r="NGX178" s="2"/>
      <c r="NGY178" s="2"/>
      <c r="NGZ178" s="2"/>
      <c r="NHA178" s="2"/>
      <c r="NHB178" s="2"/>
      <c r="NHC178" s="2"/>
      <c r="NHD178" s="2"/>
      <c r="NHE178" s="2"/>
      <c r="NHF178" s="2"/>
      <c r="NHG178" s="2"/>
      <c r="NHH178" s="2"/>
      <c r="NHI178" s="2"/>
      <c r="NHJ178" s="2"/>
      <c r="NHK178" s="2"/>
      <c r="NHL178" s="2"/>
      <c r="NHM178" s="2"/>
      <c r="NHN178" s="2"/>
      <c r="NHO178" s="2"/>
      <c r="NHP178" s="2"/>
      <c r="NHQ178" s="2"/>
      <c r="NHR178" s="2"/>
      <c r="NHS178" s="2"/>
      <c r="NHT178" s="2"/>
      <c r="NHU178" s="2"/>
      <c r="NHV178" s="2"/>
      <c r="NHW178" s="2"/>
      <c r="NHX178" s="2"/>
      <c r="NHY178" s="2"/>
      <c r="NHZ178" s="2"/>
      <c r="NIA178" s="2"/>
      <c r="NIB178" s="2"/>
      <c r="NIC178" s="2"/>
      <c r="NID178" s="2"/>
      <c r="NIE178" s="2"/>
      <c r="NIF178" s="2"/>
      <c r="NIG178" s="2"/>
      <c r="NIH178" s="2"/>
      <c r="NII178" s="2"/>
      <c r="NIJ178" s="2"/>
      <c r="NIK178" s="2"/>
      <c r="NIL178" s="2"/>
      <c r="NIM178" s="2"/>
      <c r="NIN178" s="2"/>
      <c r="NIO178" s="2"/>
      <c r="NIP178" s="2"/>
      <c r="NIQ178" s="2"/>
      <c r="NIR178" s="2"/>
      <c r="NIS178" s="2"/>
      <c r="NIT178" s="2"/>
      <c r="NIU178" s="2"/>
      <c r="NIV178" s="2"/>
      <c r="NIW178" s="2"/>
      <c r="NIX178" s="2"/>
      <c r="NIY178" s="2"/>
      <c r="NIZ178" s="2"/>
      <c r="NJA178" s="2"/>
      <c r="NJB178" s="2"/>
      <c r="NJC178" s="2"/>
      <c r="NJD178" s="2"/>
      <c r="NJE178" s="2"/>
      <c r="NJF178" s="2"/>
      <c r="NJG178" s="2"/>
      <c r="NJH178" s="2"/>
      <c r="NJI178" s="2"/>
      <c r="NJJ178" s="2"/>
      <c r="NJK178" s="2"/>
      <c r="NJL178" s="2"/>
      <c r="NJM178" s="2"/>
      <c r="NJN178" s="2"/>
      <c r="NJO178" s="2"/>
      <c r="NJP178" s="2"/>
      <c r="NJQ178" s="2"/>
      <c r="NJR178" s="2"/>
      <c r="NJS178" s="2"/>
      <c r="NJT178" s="2"/>
      <c r="NJU178" s="2"/>
      <c r="NJV178" s="2"/>
      <c r="NJW178" s="2"/>
      <c r="NJX178" s="2"/>
      <c r="NJY178" s="2"/>
      <c r="NJZ178" s="2"/>
      <c r="NKA178" s="2"/>
      <c r="NKB178" s="2"/>
      <c r="NKC178" s="2"/>
      <c r="NKD178" s="2"/>
      <c r="NKE178" s="2"/>
      <c r="NKF178" s="2"/>
      <c r="NKG178" s="2"/>
      <c r="NKH178" s="2"/>
      <c r="NKI178" s="2"/>
      <c r="NKJ178" s="2"/>
      <c r="NKK178" s="2"/>
      <c r="NKL178" s="2"/>
      <c r="NKM178" s="2"/>
      <c r="NKN178" s="2"/>
      <c r="NKO178" s="2"/>
      <c r="NKP178" s="2"/>
      <c r="NKQ178" s="2"/>
      <c r="NKR178" s="2"/>
      <c r="NKS178" s="2"/>
      <c r="NKT178" s="2"/>
      <c r="NKU178" s="2"/>
      <c r="NKV178" s="2"/>
      <c r="NKW178" s="2"/>
      <c r="NKX178" s="2"/>
      <c r="NKY178" s="2"/>
      <c r="NKZ178" s="2"/>
      <c r="NLA178" s="2"/>
      <c r="NLB178" s="2"/>
      <c r="NLC178" s="2"/>
      <c r="NLD178" s="2"/>
      <c r="NLE178" s="2"/>
      <c r="NLF178" s="2"/>
      <c r="NLG178" s="2"/>
      <c r="NLH178" s="2"/>
      <c r="NLI178" s="2"/>
      <c r="NLJ178" s="2"/>
      <c r="NLK178" s="2"/>
      <c r="NLL178" s="2"/>
      <c r="NLM178" s="2"/>
      <c r="NLN178" s="2"/>
      <c r="NLO178" s="2"/>
      <c r="NLP178" s="2"/>
      <c r="NLQ178" s="2"/>
      <c r="NLR178" s="2"/>
      <c r="NLS178" s="2"/>
      <c r="NLT178" s="2"/>
      <c r="NLU178" s="2"/>
      <c r="NLV178" s="2"/>
      <c r="NLW178" s="2"/>
      <c r="NLX178" s="2"/>
      <c r="NLY178" s="2"/>
      <c r="NLZ178" s="2"/>
      <c r="NMA178" s="2"/>
      <c r="NMB178" s="2"/>
      <c r="NMC178" s="2"/>
      <c r="NMD178" s="2"/>
      <c r="NME178" s="2"/>
      <c r="NMF178" s="2"/>
      <c r="NMG178" s="2"/>
      <c r="NMH178" s="2"/>
      <c r="NMI178" s="2"/>
      <c r="NMJ178" s="2"/>
      <c r="NMK178" s="2"/>
      <c r="NML178" s="2"/>
      <c r="NMM178" s="2"/>
      <c r="NMN178" s="2"/>
      <c r="NMO178" s="2"/>
      <c r="NMP178" s="2"/>
      <c r="NMQ178" s="2"/>
      <c r="NMR178" s="2"/>
      <c r="NMS178" s="2"/>
      <c r="NMT178" s="2"/>
      <c r="NMU178" s="2"/>
      <c r="NMV178" s="2"/>
      <c r="NMW178" s="2"/>
      <c r="NMX178" s="2"/>
      <c r="NMY178" s="2"/>
      <c r="NMZ178" s="2"/>
      <c r="NNA178" s="2"/>
      <c r="NNB178" s="2"/>
      <c r="NNC178" s="2"/>
      <c r="NND178" s="2"/>
      <c r="NNE178" s="2"/>
      <c r="NNF178" s="2"/>
      <c r="NNG178" s="2"/>
      <c r="NNH178" s="2"/>
      <c r="NNI178" s="2"/>
      <c r="NNJ178" s="2"/>
      <c r="NNK178" s="2"/>
      <c r="NNL178" s="2"/>
      <c r="NNM178" s="2"/>
      <c r="NNN178" s="2"/>
      <c r="NNO178" s="2"/>
      <c r="NNP178" s="2"/>
      <c r="NNQ178" s="2"/>
      <c r="NNR178" s="2"/>
      <c r="NNS178" s="2"/>
      <c r="NNT178" s="2"/>
      <c r="NNU178" s="2"/>
      <c r="NNV178" s="2"/>
      <c r="NNW178" s="2"/>
      <c r="NNX178" s="2"/>
      <c r="NNY178" s="2"/>
      <c r="NNZ178" s="2"/>
      <c r="NOA178" s="2"/>
      <c r="NOB178" s="2"/>
      <c r="NOC178" s="2"/>
      <c r="NOD178" s="2"/>
      <c r="NOE178" s="2"/>
      <c r="NOF178" s="2"/>
      <c r="NOG178" s="2"/>
      <c r="NOH178" s="2"/>
      <c r="NOI178" s="2"/>
      <c r="NOJ178" s="2"/>
      <c r="NOK178" s="2"/>
      <c r="NOL178" s="2"/>
      <c r="NOM178" s="2"/>
      <c r="NON178" s="2"/>
      <c r="NOO178" s="2"/>
      <c r="NOP178" s="2"/>
      <c r="NOQ178" s="2"/>
      <c r="NOR178" s="2"/>
      <c r="NOS178" s="2"/>
      <c r="NOT178" s="2"/>
      <c r="NOU178" s="2"/>
      <c r="NOV178" s="2"/>
      <c r="NOW178" s="2"/>
      <c r="NOX178" s="2"/>
      <c r="NOY178" s="2"/>
      <c r="NOZ178" s="2"/>
      <c r="NPA178" s="2"/>
      <c r="NPB178" s="2"/>
      <c r="NPC178" s="2"/>
      <c r="NPD178" s="2"/>
      <c r="NPE178" s="2"/>
      <c r="NPF178" s="2"/>
      <c r="NPG178" s="2"/>
      <c r="NPH178" s="2"/>
      <c r="NPI178" s="2"/>
      <c r="NPJ178" s="2"/>
      <c r="NPK178" s="2"/>
      <c r="NPL178" s="2"/>
      <c r="NPM178" s="2"/>
      <c r="NPN178" s="2"/>
      <c r="NPO178" s="2"/>
      <c r="NPP178" s="2"/>
      <c r="NPQ178" s="2"/>
      <c r="NPR178" s="2"/>
      <c r="NPS178" s="2"/>
      <c r="NPT178" s="2"/>
      <c r="NPU178" s="2"/>
      <c r="NPV178" s="2"/>
      <c r="NPW178" s="2"/>
      <c r="NPX178" s="2"/>
      <c r="NPY178" s="2"/>
      <c r="NPZ178" s="2"/>
      <c r="NQA178" s="2"/>
      <c r="NQB178" s="2"/>
      <c r="NQC178" s="2"/>
      <c r="NQD178" s="2"/>
      <c r="NQE178" s="2"/>
      <c r="NQF178" s="2"/>
      <c r="NQG178" s="2"/>
      <c r="NQH178" s="2"/>
      <c r="NQI178" s="2"/>
      <c r="NQJ178" s="2"/>
      <c r="NQK178" s="2"/>
      <c r="NQL178" s="2"/>
      <c r="NQM178" s="2"/>
      <c r="NQN178" s="2"/>
      <c r="NQO178" s="2"/>
      <c r="NQP178" s="2"/>
      <c r="NQQ178" s="2"/>
      <c r="NQR178" s="2"/>
      <c r="NQS178" s="2"/>
      <c r="NQT178" s="2"/>
      <c r="NQU178" s="2"/>
      <c r="NQV178" s="2"/>
      <c r="NQW178" s="2"/>
      <c r="NQX178" s="2"/>
      <c r="NQY178" s="2"/>
      <c r="NQZ178" s="2"/>
      <c r="NRA178" s="2"/>
      <c r="NRB178" s="2"/>
      <c r="NRC178" s="2"/>
      <c r="NRD178" s="2"/>
      <c r="NRE178" s="2"/>
      <c r="NRF178" s="2"/>
      <c r="NRG178" s="2"/>
      <c r="NRH178" s="2"/>
      <c r="NRI178" s="2"/>
      <c r="NRJ178" s="2"/>
      <c r="NRK178" s="2"/>
      <c r="NRL178" s="2"/>
      <c r="NRM178" s="2"/>
      <c r="NRN178" s="2"/>
      <c r="NRO178" s="2"/>
      <c r="NRP178" s="2"/>
      <c r="NRQ178" s="2"/>
      <c r="NRR178" s="2"/>
      <c r="NRS178" s="2"/>
      <c r="NRT178" s="2"/>
      <c r="NRU178" s="2"/>
      <c r="NRV178" s="2"/>
      <c r="NRW178" s="2"/>
      <c r="NRX178" s="2"/>
      <c r="NRY178" s="2"/>
      <c r="NRZ178" s="2"/>
      <c r="NSA178" s="2"/>
      <c r="NSB178" s="2"/>
      <c r="NSC178" s="2"/>
      <c r="NSD178" s="2"/>
      <c r="NSE178" s="2"/>
      <c r="NSF178" s="2"/>
      <c r="NSG178" s="2"/>
      <c r="NSH178" s="2"/>
      <c r="NSI178" s="2"/>
      <c r="NSJ178" s="2"/>
      <c r="NSK178" s="2"/>
      <c r="NSL178" s="2"/>
      <c r="NSM178" s="2"/>
      <c r="NSN178" s="2"/>
      <c r="NSO178" s="2"/>
      <c r="NSP178" s="2"/>
      <c r="NSQ178" s="2"/>
      <c r="NSR178" s="2"/>
      <c r="NSS178" s="2"/>
      <c r="NST178" s="2"/>
      <c r="NSU178" s="2"/>
      <c r="NSV178" s="2"/>
      <c r="NSW178" s="2"/>
      <c r="NSX178" s="2"/>
      <c r="NSY178" s="2"/>
      <c r="NSZ178" s="2"/>
      <c r="NTA178" s="2"/>
      <c r="NTB178" s="2"/>
      <c r="NTC178" s="2"/>
      <c r="NTD178" s="2"/>
      <c r="NTE178" s="2"/>
      <c r="NTF178" s="2"/>
      <c r="NTG178" s="2"/>
      <c r="NTH178" s="2"/>
      <c r="NTI178" s="2"/>
      <c r="NTJ178" s="2"/>
      <c r="NTK178" s="2"/>
      <c r="NTL178" s="2"/>
      <c r="NTM178" s="2"/>
      <c r="NTN178" s="2"/>
      <c r="NTO178" s="2"/>
      <c r="NTP178" s="2"/>
      <c r="NTQ178" s="2"/>
      <c r="NTR178" s="2"/>
      <c r="NTS178" s="2"/>
      <c r="NTT178" s="2"/>
      <c r="NTU178" s="2"/>
      <c r="NTV178" s="2"/>
      <c r="NTW178" s="2"/>
      <c r="NTX178" s="2"/>
      <c r="NTY178" s="2"/>
      <c r="NTZ178" s="2"/>
      <c r="NUA178" s="2"/>
      <c r="NUB178" s="2"/>
      <c r="NUC178" s="2"/>
      <c r="NUD178" s="2"/>
      <c r="NUE178" s="2"/>
      <c r="NUF178" s="2"/>
      <c r="NUG178" s="2"/>
      <c r="NUH178" s="2"/>
      <c r="NUI178" s="2"/>
      <c r="NUJ178" s="2"/>
      <c r="NUK178" s="2"/>
      <c r="NUL178" s="2"/>
      <c r="NUM178" s="2"/>
      <c r="NUN178" s="2"/>
      <c r="NUO178" s="2"/>
      <c r="NUP178" s="2"/>
      <c r="NUQ178" s="2"/>
      <c r="NUR178" s="2"/>
      <c r="NUS178" s="2"/>
      <c r="NUT178" s="2"/>
      <c r="NUU178" s="2"/>
      <c r="NUV178" s="2"/>
      <c r="NUW178" s="2"/>
      <c r="NUX178" s="2"/>
      <c r="NUY178" s="2"/>
      <c r="NUZ178" s="2"/>
      <c r="NVA178" s="2"/>
      <c r="NVB178" s="2"/>
      <c r="NVC178" s="2"/>
      <c r="NVD178" s="2"/>
      <c r="NVE178" s="2"/>
      <c r="NVF178" s="2"/>
      <c r="NVG178" s="2"/>
      <c r="NVH178" s="2"/>
      <c r="NVI178" s="2"/>
      <c r="NVJ178" s="2"/>
      <c r="NVK178" s="2"/>
      <c r="NVL178" s="2"/>
      <c r="NVM178" s="2"/>
      <c r="NVN178" s="2"/>
      <c r="NVO178" s="2"/>
      <c r="NVP178" s="2"/>
      <c r="NVQ178" s="2"/>
      <c r="NVR178" s="2"/>
      <c r="NVS178" s="2"/>
      <c r="NVT178" s="2"/>
      <c r="NVU178" s="2"/>
      <c r="NVV178" s="2"/>
      <c r="NVW178" s="2"/>
      <c r="NVX178" s="2"/>
      <c r="NVY178" s="2"/>
      <c r="NVZ178" s="2"/>
      <c r="NWA178" s="2"/>
      <c r="NWB178" s="2"/>
      <c r="NWC178" s="2"/>
      <c r="NWD178" s="2"/>
      <c r="NWE178" s="2"/>
      <c r="NWF178" s="2"/>
      <c r="NWG178" s="2"/>
      <c r="NWH178" s="2"/>
      <c r="NWI178" s="2"/>
      <c r="NWJ178" s="2"/>
      <c r="NWK178" s="2"/>
      <c r="NWL178" s="2"/>
      <c r="NWM178" s="2"/>
      <c r="NWN178" s="2"/>
      <c r="NWO178" s="2"/>
      <c r="NWP178" s="2"/>
      <c r="NWQ178" s="2"/>
      <c r="NWR178" s="2"/>
      <c r="NWS178" s="2"/>
      <c r="NWT178" s="2"/>
      <c r="NWU178" s="2"/>
      <c r="NWV178" s="2"/>
      <c r="NWW178" s="2"/>
      <c r="NWX178" s="2"/>
      <c r="NWY178" s="2"/>
      <c r="NWZ178" s="2"/>
      <c r="NXA178" s="2"/>
      <c r="NXB178" s="2"/>
      <c r="NXC178" s="2"/>
      <c r="NXD178" s="2"/>
      <c r="NXE178" s="2"/>
      <c r="NXF178" s="2"/>
      <c r="NXG178" s="2"/>
      <c r="NXH178" s="2"/>
      <c r="NXI178" s="2"/>
      <c r="NXJ178" s="2"/>
      <c r="NXK178" s="2"/>
      <c r="NXL178" s="2"/>
      <c r="NXM178" s="2"/>
      <c r="NXN178" s="2"/>
      <c r="NXO178" s="2"/>
      <c r="NXP178" s="2"/>
      <c r="NXQ178" s="2"/>
      <c r="NXR178" s="2"/>
      <c r="NXS178" s="2"/>
      <c r="NXT178" s="2"/>
      <c r="NXU178" s="2"/>
      <c r="NXV178" s="2"/>
      <c r="NXW178" s="2"/>
      <c r="NXX178" s="2"/>
      <c r="NXY178" s="2"/>
      <c r="NXZ178" s="2"/>
      <c r="NYA178" s="2"/>
      <c r="NYB178" s="2"/>
      <c r="NYC178" s="2"/>
      <c r="NYD178" s="2"/>
      <c r="NYE178" s="2"/>
      <c r="NYF178" s="2"/>
      <c r="NYG178" s="2"/>
      <c r="NYH178" s="2"/>
      <c r="NYI178" s="2"/>
      <c r="NYJ178" s="2"/>
      <c r="NYK178" s="2"/>
      <c r="NYL178" s="2"/>
      <c r="NYM178" s="2"/>
      <c r="NYN178" s="2"/>
      <c r="NYO178" s="2"/>
      <c r="NYP178" s="2"/>
      <c r="NYQ178" s="2"/>
      <c r="NYR178" s="2"/>
      <c r="NYS178" s="2"/>
      <c r="NYT178" s="2"/>
      <c r="NYU178" s="2"/>
      <c r="NYV178" s="2"/>
      <c r="NYW178" s="2"/>
      <c r="NYX178" s="2"/>
      <c r="NYY178" s="2"/>
      <c r="NYZ178" s="2"/>
      <c r="NZA178" s="2"/>
      <c r="NZB178" s="2"/>
      <c r="NZC178" s="2"/>
      <c r="NZD178" s="2"/>
      <c r="NZE178" s="2"/>
      <c r="NZF178" s="2"/>
      <c r="NZG178" s="2"/>
      <c r="NZH178" s="2"/>
      <c r="NZI178" s="2"/>
      <c r="NZJ178" s="2"/>
      <c r="NZK178" s="2"/>
      <c r="NZL178" s="2"/>
      <c r="NZM178" s="2"/>
      <c r="NZN178" s="2"/>
      <c r="NZO178" s="2"/>
      <c r="NZP178" s="2"/>
      <c r="NZQ178" s="2"/>
      <c r="NZR178" s="2"/>
      <c r="NZS178" s="2"/>
      <c r="NZT178" s="2"/>
      <c r="NZU178" s="2"/>
      <c r="NZV178" s="2"/>
      <c r="NZW178" s="2"/>
      <c r="NZX178" s="2"/>
      <c r="NZY178" s="2"/>
      <c r="NZZ178" s="2"/>
      <c r="OAA178" s="2"/>
      <c r="OAB178" s="2"/>
      <c r="OAC178" s="2"/>
      <c r="OAD178" s="2"/>
      <c r="OAE178" s="2"/>
      <c r="OAF178" s="2"/>
      <c r="OAG178" s="2"/>
      <c r="OAH178" s="2"/>
      <c r="OAI178" s="2"/>
      <c r="OAJ178" s="2"/>
      <c r="OAK178" s="2"/>
      <c r="OAL178" s="2"/>
      <c r="OAM178" s="2"/>
      <c r="OAN178" s="2"/>
      <c r="OAO178" s="2"/>
      <c r="OAP178" s="2"/>
      <c r="OAQ178" s="2"/>
      <c r="OAR178" s="2"/>
      <c r="OAS178" s="2"/>
      <c r="OAT178" s="2"/>
      <c r="OAU178" s="2"/>
      <c r="OAV178" s="2"/>
      <c r="OAW178" s="2"/>
      <c r="OAX178" s="2"/>
      <c r="OAY178" s="2"/>
      <c r="OAZ178" s="2"/>
      <c r="OBA178" s="2"/>
      <c r="OBB178" s="2"/>
      <c r="OBC178" s="2"/>
      <c r="OBD178" s="2"/>
      <c r="OBE178" s="2"/>
      <c r="OBF178" s="2"/>
      <c r="OBG178" s="2"/>
      <c r="OBH178" s="2"/>
      <c r="OBI178" s="2"/>
      <c r="OBJ178" s="2"/>
      <c r="OBK178" s="2"/>
      <c r="OBL178" s="2"/>
      <c r="OBM178" s="2"/>
      <c r="OBN178" s="2"/>
      <c r="OBO178" s="2"/>
      <c r="OBP178" s="2"/>
      <c r="OBQ178" s="2"/>
      <c r="OBR178" s="2"/>
      <c r="OBS178" s="2"/>
      <c r="OBT178" s="2"/>
      <c r="OBU178" s="2"/>
      <c r="OBV178" s="2"/>
      <c r="OBW178" s="2"/>
      <c r="OBX178" s="2"/>
      <c r="OBY178" s="2"/>
      <c r="OBZ178" s="2"/>
      <c r="OCA178" s="2"/>
      <c r="OCB178" s="2"/>
      <c r="OCC178" s="2"/>
      <c r="OCD178" s="2"/>
      <c r="OCE178" s="2"/>
      <c r="OCF178" s="2"/>
      <c r="OCG178" s="2"/>
      <c r="OCH178" s="2"/>
      <c r="OCI178" s="2"/>
      <c r="OCJ178" s="2"/>
      <c r="OCK178" s="2"/>
      <c r="OCL178" s="2"/>
      <c r="OCM178" s="2"/>
      <c r="OCN178" s="2"/>
      <c r="OCO178" s="2"/>
      <c r="OCP178" s="2"/>
      <c r="OCQ178" s="2"/>
      <c r="OCR178" s="2"/>
      <c r="OCS178" s="2"/>
      <c r="OCT178" s="2"/>
      <c r="OCU178" s="2"/>
      <c r="OCV178" s="2"/>
      <c r="OCW178" s="2"/>
      <c r="OCX178" s="2"/>
      <c r="OCY178" s="2"/>
      <c r="OCZ178" s="2"/>
      <c r="ODA178" s="2"/>
      <c r="ODB178" s="2"/>
      <c r="ODC178" s="2"/>
      <c r="ODD178" s="2"/>
      <c r="ODE178" s="2"/>
      <c r="ODF178" s="2"/>
      <c r="ODG178" s="2"/>
      <c r="ODH178" s="2"/>
      <c r="ODI178" s="2"/>
      <c r="ODJ178" s="2"/>
      <c r="ODK178" s="2"/>
      <c r="ODL178" s="2"/>
      <c r="ODM178" s="2"/>
      <c r="ODN178" s="2"/>
      <c r="ODO178" s="2"/>
      <c r="ODP178" s="2"/>
      <c r="ODQ178" s="2"/>
      <c r="ODR178" s="2"/>
      <c r="ODS178" s="2"/>
      <c r="ODT178" s="2"/>
      <c r="ODU178" s="2"/>
      <c r="ODV178" s="2"/>
      <c r="ODW178" s="2"/>
      <c r="ODX178" s="2"/>
      <c r="ODY178" s="2"/>
      <c r="ODZ178" s="2"/>
      <c r="OEA178" s="2"/>
      <c r="OEB178" s="2"/>
      <c r="OEC178" s="2"/>
      <c r="OED178" s="2"/>
      <c r="OEE178" s="2"/>
      <c r="OEF178" s="2"/>
      <c r="OEG178" s="2"/>
      <c r="OEH178" s="2"/>
      <c r="OEI178" s="2"/>
      <c r="OEJ178" s="2"/>
      <c r="OEK178" s="2"/>
      <c r="OEL178" s="2"/>
      <c r="OEM178" s="2"/>
      <c r="OEN178" s="2"/>
      <c r="OEO178" s="2"/>
      <c r="OEP178" s="2"/>
      <c r="OEQ178" s="2"/>
      <c r="OER178" s="2"/>
      <c r="OES178" s="2"/>
      <c r="OET178" s="2"/>
      <c r="OEU178" s="2"/>
      <c r="OEV178" s="2"/>
      <c r="OEW178" s="2"/>
      <c r="OEX178" s="2"/>
      <c r="OEY178" s="2"/>
      <c r="OEZ178" s="2"/>
      <c r="OFA178" s="2"/>
      <c r="OFB178" s="2"/>
      <c r="OFC178" s="2"/>
      <c r="OFD178" s="2"/>
      <c r="OFE178" s="2"/>
      <c r="OFF178" s="2"/>
      <c r="OFG178" s="2"/>
      <c r="OFH178" s="2"/>
      <c r="OFI178" s="2"/>
      <c r="OFJ178" s="2"/>
      <c r="OFK178" s="2"/>
      <c r="OFL178" s="2"/>
      <c r="OFM178" s="2"/>
      <c r="OFN178" s="2"/>
      <c r="OFO178" s="2"/>
      <c r="OFP178" s="2"/>
      <c r="OFQ178" s="2"/>
      <c r="OFR178" s="2"/>
      <c r="OFS178" s="2"/>
      <c r="OFT178" s="2"/>
      <c r="OFU178" s="2"/>
      <c r="OFV178" s="2"/>
      <c r="OFW178" s="2"/>
      <c r="OFX178" s="2"/>
      <c r="OFY178" s="2"/>
      <c r="OFZ178" s="2"/>
      <c r="OGA178" s="2"/>
      <c r="OGB178" s="2"/>
      <c r="OGC178" s="2"/>
      <c r="OGD178" s="2"/>
      <c r="OGE178" s="2"/>
      <c r="OGF178" s="2"/>
      <c r="OGG178" s="2"/>
      <c r="OGH178" s="2"/>
      <c r="OGI178" s="2"/>
      <c r="OGJ178" s="2"/>
      <c r="OGK178" s="2"/>
      <c r="OGL178" s="2"/>
      <c r="OGM178" s="2"/>
      <c r="OGN178" s="2"/>
      <c r="OGO178" s="2"/>
      <c r="OGP178" s="2"/>
      <c r="OGQ178" s="2"/>
      <c r="OGR178" s="2"/>
      <c r="OGS178" s="2"/>
      <c r="OGT178" s="2"/>
      <c r="OGU178" s="2"/>
      <c r="OGV178" s="2"/>
      <c r="OGW178" s="2"/>
      <c r="OGX178" s="2"/>
      <c r="OGY178" s="2"/>
      <c r="OGZ178" s="2"/>
      <c r="OHA178" s="2"/>
      <c r="OHB178" s="2"/>
      <c r="OHC178" s="2"/>
      <c r="OHD178" s="2"/>
      <c r="OHE178" s="2"/>
      <c r="OHF178" s="2"/>
      <c r="OHG178" s="2"/>
      <c r="OHH178" s="2"/>
      <c r="OHI178" s="2"/>
      <c r="OHJ178" s="2"/>
      <c r="OHK178" s="2"/>
      <c r="OHL178" s="2"/>
      <c r="OHM178" s="2"/>
      <c r="OHN178" s="2"/>
      <c r="OHO178" s="2"/>
      <c r="OHP178" s="2"/>
      <c r="OHQ178" s="2"/>
      <c r="OHR178" s="2"/>
      <c r="OHS178" s="2"/>
      <c r="OHT178" s="2"/>
      <c r="OHU178" s="2"/>
      <c r="OHV178" s="2"/>
      <c r="OHW178" s="2"/>
      <c r="OHX178" s="2"/>
      <c r="OHY178" s="2"/>
      <c r="OHZ178" s="2"/>
      <c r="OIA178" s="2"/>
      <c r="OIB178" s="2"/>
      <c r="OIC178" s="2"/>
      <c r="OID178" s="2"/>
      <c r="OIE178" s="2"/>
      <c r="OIF178" s="2"/>
      <c r="OIG178" s="2"/>
      <c r="OIH178" s="2"/>
      <c r="OII178" s="2"/>
      <c r="OIJ178" s="2"/>
      <c r="OIK178" s="2"/>
      <c r="OIL178" s="2"/>
      <c r="OIM178" s="2"/>
      <c r="OIN178" s="2"/>
      <c r="OIO178" s="2"/>
      <c r="OIP178" s="2"/>
      <c r="OIQ178" s="2"/>
      <c r="OIR178" s="2"/>
      <c r="OIS178" s="2"/>
      <c r="OIT178" s="2"/>
      <c r="OIU178" s="2"/>
      <c r="OIV178" s="2"/>
      <c r="OIW178" s="2"/>
      <c r="OIX178" s="2"/>
      <c r="OIY178" s="2"/>
      <c r="OIZ178" s="2"/>
      <c r="OJA178" s="2"/>
      <c r="OJB178" s="2"/>
      <c r="OJC178" s="2"/>
      <c r="OJD178" s="2"/>
      <c r="OJE178" s="2"/>
      <c r="OJF178" s="2"/>
      <c r="OJG178" s="2"/>
      <c r="OJH178" s="2"/>
      <c r="OJI178" s="2"/>
      <c r="OJJ178" s="2"/>
      <c r="OJK178" s="2"/>
      <c r="OJL178" s="2"/>
      <c r="OJM178" s="2"/>
      <c r="OJN178" s="2"/>
      <c r="OJO178" s="2"/>
      <c r="OJP178" s="2"/>
      <c r="OJQ178" s="2"/>
      <c r="OJR178" s="2"/>
      <c r="OJS178" s="2"/>
      <c r="OJT178" s="2"/>
      <c r="OJU178" s="2"/>
      <c r="OJV178" s="2"/>
      <c r="OJW178" s="2"/>
      <c r="OJX178" s="2"/>
      <c r="OJY178" s="2"/>
      <c r="OJZ178" s="2"/>
      <c r="OKA178" s="2"/>
      <c r="OKB178" s="2"/>
      <c r="OKC178" s="2"/>
      <c r="OKD178" s="2"/>
      <c r="OKE178" s="2"/>
      <c r="OKF178" s="2"/>
      <c r="OKG178" s="2"/>
      <c r="OKH178" s="2"/>
      <c r="OKI178" s="2"/>
      <c r="OKJ178" s="2"/>
      <c r="OKK178" s="2"/>
      <c r="OKL178" s="2"/>
      <c r="OKM178" s="2"/>
      <c r="OKN178" s="2"/>
      <c r="OKO178" s="2"/>
      <c r="OKP178" s="2"/>
      <c r="OKQ178" s="2"/>
      <c r="OKR178" s="2"/>
      <c r="OKS178" s="2"/>
      <c r="OKT178" s="2"/>
      <c r="OKU178" s="2"/>
      <c r="OKV178" s="2"/>
      <c r="OKW178" s="2"/>
      <c r="OKX178" s="2"/>
      <c r="OKY178" s="2"/>
      <c r="OKZ178" s="2"/>
      <c r="OLA178" s="2"/>
      <c r="OLB178" s="2"/>
      <c r="OLC178" s="2"/>
      <c r="OLD178" s="2"/>
      <c r="OLE178" s="2"/>
      <c r="OLF178" s="2"/>
      <c r="OLG178" s="2"/>
      <c r="OLH178" s="2"/>
      <c r="OLI178" s="2"/>
      <c r="OLJ178" s="2"/>
      <c r="OLK178" s="2"/>
      <c r="OLL178" s="2"/>
      <c r="OLM178" s="2"/>
      <c r="OLN178" s="2"/>
      <c r="OLO178" s="2"/>
      <c r="OLP178" s="2"/>
      <c r="OLQ178" s="2"/>
      <c r="OLR178" s="2"/>
      <c r="OLS178" s="2"/>
      <c r="OLT178" s="2"/>
      <c r="OLU178" s="2"/>
      <c r="OLV178" s="2"/>
      <c r="OLW178" s="2"/>
      <c r="OLX178" s="2"/>
      <c r="OLY178" s="2"/>
      <c r="OLZ178" s="2"/>
      <c r="OMA178" s="2"/>
      <c r="OMB178" s="2"/>
      <c r="OMC178" s="2"/>
      <c r="OMD178" s="2"/>
      <c r="OME178" s="2"/>
      <c r="OMF178" s="2"/>
      <c r="OMG178" s="2"/>
      <c r="OMH178" s="2"/>
      <c r="OMI178" s="2"/>
      <c r="OMJ178" s="2"/>
      <c r="OMK178" s="2"/>
      <c r="OML178" s="2"/>
      <c r="OMM178" s="2"/>
      <c r="OMN178" s="2"/>
      <c r="OMO178" s="2"/>
      <c r="OMP178" s="2"/>
      <c r="OMQ178" s="2"/>
      <c r="OMR178" s="2"/>
      <c r="OMS178" s="2"/>
      <c r="OMT178" s="2"/>
      <c r="OMU178" s="2"/>
      <c r="OMV178" s="2"/>
      <c r="OMW178" s="2"/>
      <c r="OMX178" s="2"/>
      <c r="OMY178" s="2"/>
      <c r="OMZ178" s="2"/>
      <c r="ONA178" s="2"/>
      <c r="ONB178" s="2"/>
      <c r="ONC178" s="2"/>
      <c r="OND178" s="2"/>
      <c r="ONE178" s="2"/>
      <c r="ONF178" s="2"/>
      <c r="ONG178" s="2"/>
      <c r="ONH178" s="2"/>
      <c r="ONI178" s="2"/>
      <c r="ONJ178" s="2"/>
      <c r="ONK178" s="2"/>
      <c r="ONL178" s="2"/>
      <c r="ONM178" s="2"/>
      <c r="ONN178" s="2"/>
      <c r="ONO178" s="2"/>
      <c r="ONP178" s="2"/>
      <c r="ONQ178" s="2"/>
      <c r="ONR178" s="2"/>
      <c r="ONS178" s="2"/>
      <c r="ONT178" s="2"/>
      <c r="ONU178" s="2"/>
      <c r="ONV178" s="2"/>
      <c r="ONW178" s="2"/>
      <c r="ONX178" s="2"/>
      <c r="ONY178" s="2"/>
      <c r="ONZ178" s="2"/>
      <c r="OOA178" s="2"/>
      <c r="OOB178" s="2"/>
      <c r="OOC178" s="2"/>
      <c r="OOD178" s="2"/>
      <c r="OOE178" s="2"/>
      <c r="OOF178" s="2"/>
      <c r="OOG178" s="2"/>
      <c r="OOH178" s="2"/>
      <c r="OOI178" s="2"/>
      <c r="OOJ178" s="2"/>
      <c r="OOK178" s="2"/>
      <c r="OOL178" s="2"/>
      <c r="OOM178" s="2"/>
      <c r="OON178" s="2"/>
      <c r="OOO178" s="2"/>
      <c r="OOP178" s="2"/>
      <c r="OOQ178" s="2"/>
      <c r="OOR178" s="2"/>
      <c r="OOS178" s="2"/>
      <c r="OOT178" s="2"/>
      <c r="OOU178" s="2"/>
      <c r="OOV178" s="2"/>
      <c r="OOW178" s="2"/>
      <c r="OOX178" s="2"/>
      <c r="OOY178" s="2"/>
      <c r="OOZ178" s="2"/>
      <c r="OPA178" s="2"/>
      <c r="OPB178" s="2"/>
      <c r="OPC178" s="2"/>
      <c r="OPD178" s="2"/>
      <c r="OPE178" s="2"/>
      <c r="OPF178" s="2"/>
      <c r="OPG178" s="2"/>
      <c r="OPH178" s="2"/>
      <c r="OPI178" s="2"/>
      <c r="OPJ178" s="2"/>
      <c r="OPK178" s="2"/>
      <c r="OPL178" s="2"/>
      <c r="OPM178" s="2"/>
      <c r="OPN178" s="2"/>
      <c r="OPO178" s="2"/>
      <c r="OPP178" s="2"/>
      <c r="OPQ178" s="2"/>
      <c r="OPR178" s="2"/>
      <c r="OPS178" s="2"/>
      <c r="OPT178" s="2"/>
      <c r="OPU178" s="2"/>
      <c r="OPV178" s="2"/>
      <c r="OPW178" s="2"/>
      <c r="OPX178" s="2"/>
      <c r="OPY178" s="2"/>
      <c r="OPZ178" s="2"/>
      <c r="OQA178" s="2"/>
      <c r="OQB178" s="2"/>
      <c r="OQC178" s="2"/>
      <c r="OQD178" s="2"/>
      <c r="OQE178" s="2"/>
      <c r="OQF178" s="2"/>
      <c r="OQG178" s="2"/>
      <c r="OQH178" s="2"/>
      <c r="OQI178" s="2"/>
      <c r="OQJ178" s="2"/>
      <c r="OQK178" s="2"/>
      <c r="OQL178" s="2"/>
      <c r="OQM178" s="2"/>
      <c r="OQN178" s="2"/>
      <c r="OQO178" s="2"/>
      <c r="OQP178" s="2"/>
      <c r="OQQ178" s="2"/>
      <c r="OQR178" s="2"/>
      <c r="OQS178" s="2"/>
      <c r="OQT178" s="2"/>
      <c r="OQU178" s="2"/>
      <c r="OQV178" s="2"/>
      <c r="OQW178" s="2"/>
      <c r="OQX178" s="2"/>
      <c r="OQY178" s="2"/>
      <c r="OQZ178" s="2"/>
      <c r="ORA178" s="2"/>
      <c r="ORB178" s="2"/>
      <c r="ORC178" s="2"/>
      <c r="ORD178" s="2"/>
      <c r="ORE178" s="2"/>
      <c r="ORF178" s="2"/>
      <c r="ORG178" s="2"/>
      <c r="ORH178" s="2"/>
      <c r="ORI178" s="2"/>
      <c r="ORJ178" s="2"/>
      <c r="ORK178" s="2"/>
      <c r="ORL178" s="2"/>
      <c r="ORM178" s="2"/>
      <c r="ORN178" s="2"/>
      <c r="ORO178" s="2"/>
      <c r="ORP178" s="2"/>
      <c r="ORQ178" s="2"/>
      <c r="ORR178" s="2"/>
      <c r="ORS178" s="2"/>
      <c r="ORT178" s="2"/>
      <c r="ORU178" s="2"/>
      <c r="ORV178" s="2"/>
      <c r="ORW178" s="2"/>
      <c r="ORX178" s="2"/>
      <c r="ORY178" s="2"/>
      <c r="ORZ178" s="2"/>
      <c r="OSA178" s="2"/>
      <c r="OSB178" s="2"/>
      <c r="OSC178" s="2"/>
      <c r="OSD178" s="2"/>
      <c r="OSE178" s="2"/>
      <c r="OSF178" s="2"/>
      <c r="OSG178" s="2"/>
      <c r="OSH178" s="2"/>
      <c r="OSI178" s="2"/>
      <c r="OSJ178" s="2"/>
      <c r="OSK178" s="2"/>
      <c r="OSL178" s="2"/>
      <c r="OSM178" s="2"/>
      <c r="OSN178" s="2"/>
      <c r="OSO178" s="2"/>
      <c r="OSP178" s="2"/>
      <c r="OSQ178" s="2"/>
      <c r="OSR178" s="2"/>
      <c r="OSS178" s="2"/>
      <c r="OST178" s="2"/>
      <c r="OSU178" s="2"/>
      <c r="OSV178" s="2"/>
      <c r="OSW178" s="2"/>
      <c r="OSX178" s="2"/>
      <c r="OSY178" s="2"/>
      <c r="OSZ178" s="2"/>
      <c r="OTA178" s="2"/>
      <c r="OTB178" s="2"/>
      <c r="OTC178" s="2"/>
      <c r="OTD178" s="2"/>
      <c r="OTE178" s="2"/>
      <c r="OTF178" s="2"/>
      <c r="OTG178" s="2"/>
      <c r="OTH178" s="2"/>
      <c r="OTI178" s="2"/>
      <c r="OTJ178" s="2"/>
      <c r="OTK178" s="2"/>
      <c r="OTL178" s="2"/>
      <c r="OTM178" s="2"/>
      <c r="OTN178" s="2"/>
      <c r="OTO178" s="2"/>
      <c r="OTP178" s="2"/>
      <c r="OTQ178" s="2"/>
      <c r="OTR178" s="2"/>
      <c r="OTS178" s="2"/>
      <c r="OTT178" s="2"/>
      <c r="OTU178" s="2"/>
      <c r="OTV178" s="2"/>
      <c r="OTW178" s="2"/>
      <c r="OTX178" s="2"/>
      <c r="OTY178" s="2"/>
      <c r="OTZ178" s="2"/>
      <c r="OUA178" s="2"/>
      <c r="OUB178" s="2"/>
      <c r="OUC178" s="2"/>
      <c r="OUD178" s="2"/>
      <c r="OUE178" s="2"/>
      <c r="OUF178" s="2"/>
      <c r="OUG178" s="2"/>
      <c r="OUH178" s="2"/>
      <c r="OUI178" s="2"/>
      <c r="OUJ178" s="2"/>
      <c r="OUK178" s="2"/>
      <c r="OUL178" s="2"/>
      <c r="OUM178" s="2"/>
      <c r="OUN178" s="2"/>
      <c r="OUO178" s="2"/>
      <c r="OUP178" s="2"/>
      <c r="OUQ178" s="2"/>
      <c r="OUR178" s="2"/>
      <c r="OUS178" s="2"/>
      <c r="OUT178" s="2"/>
      <c r="OUU178" s="2"/>
      <c r="OUV178" s="2"/>
      <c r="OUW178" s="2"/>
      <c r="OUX178" s="2"/>
      <c r="OUY178" s="2"/>
      <c r="OUZ178" s="2"/>
      <c r="OVA178" s="2"/>
      <c r="OVB178" s="2"/>
      <c r="OVC178" s="2"/>
      <c r="OVD178" s="2"/>
      <c r="OVE178" s="2"/>
      <c r="OVF178" s="2"/>
      <c r="OVG178" s="2"/>
      <c r="OVH178" s="2"/>
      <c r="OVI178" s="2"/>
      <c r="OVJ178" s="2"/>
      <c r="OVK178" s="2"/>
      <c r="OVL178" s="2"/>
      <c r="OVM178" s="2"/>
      <c r="OVN178" s="2"/>
      <c r="OVO178" s="2"/>
      <c r="OVP178" s="2"/>
      <c r="OVQ178" s="2"/>
      <c r="OVR178" s="2"/>
      <c r="OVS178" s="2"/>
      <c r="OVT178" s="2"/>
      <c r="OVU178" s="2"/>
      <c r="OVV178" s="2"/>
      <c r="OVW178" s="2"/>
      <c r="OVX178" s="2"/>
      <c r="OVY178" s="2"/>
      <c r="OVZ178" s="2"/>
      <c r="OWA178" s="2"/>
      <c r="OWB178" s="2"/>
      <c r="OWC178" s="2"/>
      <c r="OWD178" s="2"/>
      <c r="OWE178" s="2"/>
      <c r="OWF178" s="2"/>
      <c r="OWG178" s="2"/>
      <c r="OWH178" s="2"/>
      <c r="OWI178" s="2"/>
      <c r="OWJ178" s="2"/>
      <c r="OWK178" s="2"/>
      <c r="OWL178" s="2"/>
      <c r="OWM178" s="2"/>
      <c r="OWN178" s="2"/>
      <c r="OWO178" s="2"/>
      <c r="OWP178" s="2"/>
      <c r="OWQ178" s="2"/>
      <c r="OWR178" s="2"/>
      <c r="OWS178" s="2"/>
      <c r="OWT178" s="2"/>
      <c r="OWU178" s="2"/>
      <c r="OWV178" s="2"/>
      <c r="OWW178" s="2"/>
      <c r="OWX178" s="2"/>
      <c r="OWY178" s="2"/>
      <c r="OWZ178" s="2"/>
      <c r="OXA178" s="2"/>
      <c r="OXB178" s="2"/>
      <c r="OXC178" s="2"/>
      <c r="OXD178" s="2"/>
      <c r="OXE178" s="2"/>
      <c r="OXF178" s="2"/>
      <c r="OXG178" s="2"/>
      <c r="OXH178" s="2"/>
      <c r="OXI178" s="2"/>
      <c r="OXJ178" s="2"/>
      <c r="OXK178" s="2"/>
      <c r="OXL178" s="2"/>
      <c r="OXM178" s="2"/>
      <c r="OXN178" s="2"/>
      <c r="OXO178" s="2"/>
      <c r="OXP178" s="2"/>
      <c r="OXQ178" s="2"/>
      <c r="OXR178" s="2"/>
      <c r="OXS178" s="2"/>
      <c r="OXT178" s="2"/>
      <c r="OXU178" s="2"/>
      <c r="OXV178" s="2"/>
      <c r="OXW178" s="2"/>
      <c r="OXX178" s="2"/>
      <c r="OXY178" s="2"/>
      <c r="OXZ178" s="2"/>
      <c r="OYA178" s="2"/>
      <c r="OYB178" s="2"/>
      <c r="OYC178" s="2"/>
      <c r="OYD178" s="2"/>
      <c r="OYE178" s="2"/>
      <c r="OYF178" s="2"/>
      <c r="OYG178" s="2"/>
      <c r="OYH178" s="2"/>
      <c r="OYI178" s="2"/>
      <c r="OYJ178" s="2"/>
      <c r="OYK178" s="2"/>
      <c r="OYL178" s="2"/>
      <c r="OYM178" s="2"/>
      <c r="OYN178" s="2"/>
      <c r="OYO178" s="2"/>
      <c r="OYP178" s="2"/>
      <c r="OYQ178" s="2"/>
      <c r="OYR178" s="2"/>
      <c r="OYS178" s="2"/>
      <c r="OYT178" s="2"/>
      <c r="OYU178" s="2"/>
      <c r="OYV178" s="2"/>
      <c r="OYW178" s="2"/>
      <c r="OYX178" s="2"/>
      <c r="OYY178" s="2"/>
      <c r="OYZ178" s="2"/>
      <c r="OZA178" s="2"/>
      <c r="OZB178" s="2"/>
      <c r="OZC178" s="2"/>
      <c r="OZD178" s="2"/>
      <c r="OZE178" s="2"/>
      <c r="OZF178" s="2"/>
      <c r="OZG178" s="2"/>
      <c r="OZH178" s="2"/>
      <c r="OZI178" s="2"/>
      <c r="OZJ178" s="2"/>
      <c r="OZK178" s="2"/>
      <c r="OZL178" s="2"/>
      <c r="OZM178" s="2"/>
      <c r="OZN178" s="2"/>
      <c r="OZO178" s="2"/>
      <c r="OZP178" s="2"/>
      <c r="OZQ178" s="2"/>
      <c r="OZR178" s="2"/>
      <c r="OZS178" s="2"/>
      <c r="OZT178" s="2"/>
      <c r="OZU178" s="2"/>
      <c r="OZV178" s="2"/>
      <c r="OZW178" s="2"/>
      <c r="OZX178" s="2"/>
      <c r="OZY178" s="2"/>
      <c r="OZZ178" s="2"/>
      <c r="PAA178" s="2"/>
      <c r="PAB178" s="2"/>
      <c r="PAC178" s="2"/>
      <c r="PAD178" s="2"/>
      <c r="PAE178" s="2"/>
      <c r="PAF178" s="2"/>
      <c r="PAG178" s="2"/>
      <c r="PAH178" s="2"/>
      <c r="PAI178" s="2"/>
      <c r="PAJ178" s="2"/>
      <c r="PAK178" s="2"/>
      <c r="PAL178" s="2"/>
      <c r="PAM178" s="2"/>
      <c r="PAN178" s="2"/>
      <c r="PAO178" s="2"/>
      <c r="PAP178" s="2"/>
      <c r="PAQ178" s="2"/>
      <c r="PAR178" s="2"/>
      <c r="PAS178" s="2"/>
      <c r="PAT178" s="2"/>
      <c r="PAU178" s="2"/>
      <c r="PAV178" s="2"/>
      <c r="PAW178" s="2"/>
      <c r="PAX178" s="2"/>
      <c r="PAY178" s="2"/>
      <c r="PAZ178" s="2"/>
      <c r="PBA178" s="2"/>
      <c r="PBB178" s="2"/>
      <c r="PBC178" s="2"/>
      <c r="PBD178" s="2"/>
      <c r="PBE178" s="2"/>
      <c r="PBF178" s="2"/>
      <c r="PBG178" s="2"/>
      <c r="PBH178" s="2"/>
      <c r="PBI178" s="2"/>
      <c r="PBJ178" s="2"/>
      <c r="PBK178" s="2"/>
      <c r="PBL178" s="2"/>
      <c r="PBM178" s="2"/>
      <c r="PBN178" s="2"/>
      <c r="PBO178" s="2"/>
      <c r="PBP178" s="2"/>
      <c r="PBQ178" s="2"/>
      <c r="PBR178" s="2"/>
      <c r="PBS178" s="2"/>
      <c r="PBT178" s="2"/>
      <c r="PBU178" s="2"/>
      <c r="PBV178" s="2"/>
      <c r="PBW178" s="2"/>
      <c r="PBX178" s="2"/>
      <c r="PBY178" s="2"/>
      <c r="PBZ178" s="2"/>
      <c r="PCA178" s="2"/>
      <c r="PCB178" s="2"/>
      <c r="PCC178" s="2"/>
      <c r="PCD178" s="2"/>
      <c r="PCE178" s="2"/>
      <c r="PCF178" s="2"/>
      <c r="PCG178" s="2"/>
      <c r="PCH178" s="2"/>
      <c r="PCI178" s="2"/>
      <c r="PCJ178" s="2"/>
      <c r="PCK178" s="2"/>
      <c r="PCL178" s="2"/>
      <c r="PCM178" s="2"/>
      <c r="PCN178" s="2"/>
      <c r="PCO178" s="2"/>
      <c r="PCP178" s="2"/>
      <c r="PCQ178" s="2"/>
      <c r="PCR178" s="2"/>
      <c r="PCS178" s="2"/>
      <c r="PCT178" s="2"/>
      <c r="PCU178" s="2"/>
      <c r="PCV178" s="2"/>
      <c r="PCW178" s="2"/>
      <c r="PCX178" s="2"/>
      <c r="PCY178" s="2"/>
      <c r="PCZ178" s="2"/>
      <c r="PDA178" s="2"/>
      <c r="PDB178" s="2"/>
      <c r="PDC178" s="2"/>
      <c r="PDD178" s="2"/>
      <c r="PDE178" s="2"/>
      <c r="PDF178" s="2"/>
      <c r="PDG178" s="2"/>
      <c r="PDH178" s="2"/>
      <c r="PDI178" s="2"/>
      <c r="PDJ178" s="2"/>
      <c r="PDK178" s="2"/>
      <c r="PDL178" s="2"/>
      <c r="PDM178" s="2"/>
      <c r="PDN178" s="2"/>
      <c r="PDO178" s="2"/>
      <c r="PDP178" s="2"/>
      <c r="PDQ178" s="2"/>
      <c r="PDR178" s="2"/>
      <c r="PDS178" s="2"/>
      <c r="PDT178" s="2"/>
      <c r="PDU178" s="2"/>
      <c r="PDV178" s="2"/>
      <c r="PDW178" s="2"/>
      <c r="PDX178" s="2"/>
      <c r="PDY178" s="2"/>
      <c r="PDZ178" s="2"/>
      <c r="PEA178" s="2"/>
      <c r="PEB178" s="2"/>
      <c r="PEC178" s="2"/>
      <c r="PED178" s="2"/>
      <c r="PEE178" s="2"/>
      <c r="PEF178" s="2"/>
      <c r="PEG178" s="2"/>
      <c r="PEH178" s="2"/>
      <c r="PEI178" s="2"/>
      <c r="PEJ178" s="2"/>
      <c r="PEK178" s="2"/>
      <c r="PEL178" s="2"/>
      <c r="PEM178" s="2"/>
      <c r="PEN178" s="2"/>
      <c r="PEO178" s="2"/>
      <c r="PEP178" s="2"/>
      <c r="PEQ178" s="2"/>
      <c r="PER178" s="2"/>
      <c r="PES178" s="2"/>
      <c r="PET178" s="2"/>
      <c r="PEU178" s="2"/>
      <c r="PEV178" s="2"/>
      <c r="PEW178" s="2"/>
      <c r="PEX178" s="2"/>
      <c r="PEY178" s="2"/>
      <c r="PEZ178" s="2"/>
      <c r="PFA178" s="2"/>
      <c r="PFB178" s="2"/>
      <c r="PFC178" s="2"/>
      <c r="PFD178" s="2"/>
      <c r="PFE178" s="2"/>
      <c r="PFF178" s="2"/>
      <c r="PFG178" s="2"/>
      <c r="PFH178" s="2"/>
      <c r="PFI178" s="2"/>
      <c r="PFJ178" s="2"/>
      <c r="PFK178" s="2"/>
      <c r="PFL178" s="2"/>
      <c r="PFM178" s="2"/>
      <c r="PFN178" s="2"/>
      <c r="PFO178" s="2"/>
      <c r="PFP178" s="2"/>
      <c r="PFQ178" s="2"/>
      <c r="PFR178" s="2"/>
      <c r="PFS178" s="2"/>
      <c r="PFT178" s="2"/>
      <c r="PFU178" s="2"/>
      <c r="PFV178" s="2"/>
      <c r="PFW178" s="2"/>
      <c r="PFX178" s="2"/>
      <c r="PFY178" s="2"/>
      <c r="PFZ178" s="2"/>
      <c r="PGA178" s="2"/>
      <c r="PGB178" s="2"/>
      <c r="PGC178" s="2"/>
      <c r="PGD178" s="2"/>
      <c r="PGE178" s="2"/>
      <c r="PGF178" s="2"/>
      <c r="PGG178" s="2"/>
      <c r="PGH178" s="2"/>
      <c r="PGI178" s="2"/>
      <c r="PGJ178" s="2"/>
      <c r="PGK178" s="2"/>
      <c r="PGL178" s="2"/>
      <c r="PGM178" s="2"/>
      <c r="PGN178" s="2"/>
      <c r="PGO178" s="2"/>
      <c r="PGP178" s="2"/>
      <c r="PGQ178" s="2"/>
      <c r="PGR178" s="2"/>
      <c r="PGS178" s="2"/>
      <c r="PGT178" s="2"/>
      <c r="PGU178" s="2"/>
      <c r="PGV178" s="2"/>
      <c r="PGW178" s="2"/>
      <c r="PGX178" s="2"/>
      <c r="PGY178" s="2"/>
      <c r="PGZ178" s="2"/>
      <c r="PHA178" s="2"/>
      <c r="PHB178" s="2"/>
      <c r="PHC178" s="2"/>
      <c r="PHD178" s="2"/>
      <c r="PHE178" s="2"/>
      <c r="PHF178" s="2"/>
      <c r="PHG178" s="2"/>
      <c r="PHH178" s="2"/>
      <c r="PHI178" s="2"/>
      <c r="PHJ178" s="2"/>
      <c r="PHK178" s="2"/>
      <c r="PHL178" s="2"/>
      <c r="PHM178" s="2"/>
      <c r="PHN178" s="2"/>
      <c r="PHO178" s="2"/>
      <c r="PHP178" s="2"/>
      <c r="PHQ178" s="2"/>
      <c r="PHR178" s="2"/>
      <c r="PHS178" s="2"/>
      <c r="PHT178" s="2"/>
      <c r="PHU178" s="2"/>
      <c r="PHV178" s="2"/>
      <c r="PHW178" s="2"/>
      <c r="PHX178" s="2"/>
      <c r="PHY178" s="2"/>
      <c r="PHZ178" s="2"/>
      <c r="PIA178" s="2"/>
      <c r="PIB178" s="2"/>
      <c r="PIC178" s="2"/>
      <c r="PID178" s="2"/>
      <c r="PIE178" s="2"/>
      <c r="PIF178" s="2"/>
      <c r="PIG178" s="2"/>
      <c r="PIH178" s="2"/>
      <c r="PII178" s="2"/>
      <c r="PIJ178" s="2"/>
      <c r="PIK178" s="2"/>
      <c r="PIL178" s="2"/>
      <c r="PIM178" s="2"/>
      <c r="PIN178" s="2"/>
      <c r="PIO178" s="2"/>
      <c r="PIP178" s="2"/>
      <c r="PIQ178" s="2"/>
      <c r="PIR178" s="2"/>
      <c r="PIS178" s="2"/>
      <c r="PIT178" s="2"/>
      <c r="PIU178" s="2"/>
      <c r="PIV178" s="2"/>
      <c r="PIW178" s="2"/>
      <c r="PIX178" s="2"/>
      <c r="PIY178" s="2"/>
      <c r="PIZ178" s="2"/>
      <c r="PJA178" s="2"/>
      <c r="PJB178" s="2"/>
      <c r="PJC178" s="2"/>
      <c r="PJD178" s="2"/>
      <c r="PJE178" s="2"/>
      <c r="PJF178" s="2"/>
      <c r="PJG178" s="2"/>
      <c r="PJH178" s="2"/>
      <c r="PJI178" s="2"/>
      <c r="PJJ178" s="2"/>
      <c r="PJK178" s="2"/>
      <c r="PJL178" s="2"/>
      <c r="PJM178" s="2"/>
      <c r="PJN178" s="2"/>
      <c r="PJO178" s="2"/>
      <c r="PJP178" s="2"/>
      <c r="PJQ178" s="2"/>
      <c r="PJR178" s="2"/>
      <c r="PJS178" s="2"/>
      <c r="PJT178" s="2"/>
      <c r="PJU178" s="2"/>
      <c r="PJV178" s="2"/>
      <c r="PJW178" s="2"/>
      <c r="PJX178" s="2"/>
      <c r="PJY178" s="2"/>
      <c r="PJZ178" s="2"/>
      <c r="PKA178" s="2"/>
      <c r="PKB178" s="2"/>
      <c r="PKC178" s="2"/>
      <c r="PKD178" s="2"/>
      <c r="PKE178" s="2"/>
      <c r="PKF178" s="2"/>
      <c r="PKG178" s="2"/>
      <c r="PKH178" s="2"/>
      <c r="PKI178" s="2"/>
      <c r="PKJ178" s="2"/>
      <c r="PKK178" s="2"/>
      <c r="PKL178" s="2"/>
      <c r="PKM178" s="2"/>
      <c r="PKN178" s="2"/>
      <c r="PKO178" s="2"/>
      <c r="PKP178" s="2"/>
      <c r="PKQ178" s="2"/>
      <c r="PKR178" s="2"/>
      <c r="PKS178" s="2"/>
      <c r="PKT178" s="2"/>
      <c r="PKU178" s="2"/>
      <c r="PKV178" s="2"/>
      <c r="PKW178" s="2"/>
      <c r="PKX178" s="2"/>
      <c r="PKY178" s="2"/>
      <c r="PKZ178" s="2"/>
      <c r="PLA178" s="2"/>
      <c r="PLB178" s="2"/>
      <c r="PLC178" s="2"/>
      <c r="PLD178" s="2"/>
      <c r="PLE178" s="2"/>
      <c r="PLF178" s="2"/>
      <c r="PLG178" s="2"/>
      <c r="PLH178" s="2"/>
      <c r="PLI178" s="2"/>
      <c r="PLJ178" s="2"/>
      <c r="PLK178" s="2"/>
      <c r="PLL178" s="2"/>
      <c r="PLM178" s="2"/>
      <c r="PLN178" s="2"/>
      <c r="PLO178" s="2"/>
      <c r="PLP178" s="2"/>
      <c r="PLQ178" s="2"/>
      <c r="PLR178" s="2"/>
      <c r="PLS178" s="2"/>
      <c r="PLT178" s="2"/>
      <c r="PLU178" s="2"/>
      <c r="PLV178" s="2"/>
      <c r="PLW178" s="2"/>
      <c r="PLX178" s="2"/>
      <c r="PLY178" s="2"/>
      <c r="PLZ178" s="2"/>
      <c r="PMA178" s="2"/>
      <c r="PMB178" s="2"/>
      <c r="PMC178" s="2"/>
      <c r="PMD178" s="2"/>
      <c r="PME178" s="2"/>
      <c r="PMF178" s="2"/>
      <c r="PMG178" s="2"/>
      <c r="PMH178" s="2"/>
      <c r="PMI178" s="2"/>
      <c r="PMJ178" s="2"/>
      <c r="PMK178" s="2"/>
      <c r="PML178" s="2"/>
      <c r="PMM178" s="2"/>
      <c r="PMN178" s="2"/>
      <c r="PMO178" s="2"/>
      <c r="PMP178" s="2"/>
      <c r="PMQ178" s="2"/>
      <c r="PMR178" s="2"/>
      <c r="PMS178" s="2"/>
      <c r="PMT178" s="2"/>
      <c r="PMU178" s="2"/>
      <c r="PMV178" s="2"/>
      <c r="PMW178" s="2"/>
      <c r="PMX178" s="2"/>
      <c r="PMY178" s="2"/>
      <c r="PMZ178" s="2"/>
      <c r="PNA178" s="2"/>
      <c r="PNB178" s="2"/>
      <c r="PNC178" s="2"/>
      <c r="PND178" s="2"/>
      <c r="PNE178" s="2"/>
      <c r="PNF178" s="2"/>
      <c r="PNG178" s="2"/>
      <c r="PNH178" s="2"/>
      <c r="PNI178" s="2"/>
      <c r="PNJ178" s="2"/>
      <c r="PNK178" s="2"/>
      <c r="PNL178" s="2"/>
      <c r="PNM178" s="2"/>
      <c r="PNN178" s="2"/>
      <c r="PNO178" s="2"/>
      <c r="PNP178" s="2"/>
      <c r="PNQ178" s="2"/>
      <c r="PNR178" s="2"/>
      <c r="PNS178" s="2"/>
      <c r="PNT178" s="2"/>
      <c r="PNU178" s="2"/>
      <c r="PNV178" s="2"/>
      <c r="PNW178" s="2"/>
      <c r="PNX178" s="2"/>
      <c r="PNY178" s="2"/>
      <c r="PNZ178" s="2"/>
      <c r="POA178" s="2"/>
      <c r="POB178" s="2"/>
      <c r="POC178" s="2"/>
      <c r="POD178" s="2"/>
      <c r="POE178" s="2"/>
      <c r="POF178" s="2"/>
      <c r="POG178" s="2"/>
      <c r="POH178" s="2"/>
      <c r="POI178" s="2"/>
      <c r="POJ178" s="2"/>
      <c r="POK178" s="2"/>
      <c r="POL178" s="2"/>
      <c r="POM178" s="2"/>
      <c r="PON178" s="2"/>
      <c r="POO178" s="2"/>
      <c r="POP178" s="2"/>
      <c r="POQ178" s="2"/>
      <c r="POR178" s="2"/>
      <c r="POS178" s="2"/>
      <c r="POT178" s="2"/>
      <c r="POU178" s="2"/>
      <c r="POV178" s="2"/>
      <c r="POW178" s="2"/>
      <c r="POX178" s="2"/>
      <c r="POY178" s="2"/>
      <c r="POZ178" s="2"/>
      <c r="PPA178" s="2"/>
      <c r="PPB178" s="2"/>
      <c r="PPC178" s="2"/>
      <c r="PPD178" s="2"/>
      <c r="PPE178" s="2"/>
      <c r="PPF178" s="2"/>
      <c r="PPG178" s="2"/>
      <c r="PPH178" s="2"/>
      <c r="PPI178" s="2"/>
      <c r="PPJ178" s="2"/>
      <c r="PPK178" s="2"/>
      <c r="PPL178" s="2"/>
      <c r="PPM178" s="2"/>
      <c r="PPN178" s="2"/>
      <c r="PPO178" s="2"/>
      <c r="PPP178" s="2"/>
      <c r="PPQ178" s="2"/>
      <c r="PPR178" s="2"/>
      <c r="PPS178" s="2"/>
      <c r="PPT178" s="2"/>
      <c r="PPU178" s="2"/>
      <c r="PPV178" s="2"/>
      <c r="PPW178" s="2"/>
      <c r="PPX178" s="2"/>
      <c r="PPY178" s="2"/>
      <c r="PPZ178" s="2"/>
      <c r="PQA178" s="2"/>
      <c r="PQB178" s="2"/>
      <c r="PQC178" s="2"/>
      <c r="PQD178" s="2"/>
      <c r="PQE178" s="2"/>
      <c r="PQF178" s="2"/>
      <c r="PQG178" s="2"/>
      <c r="PQH178" s="2"/>
      <c r="PQI178" s="2"/>
      <c r="PQJ178" s="2"/>
      <c r="PQK178" s="2"/>
      <c r="PQL178" s="2"/>
      <c r="PQM178" s="2"/>
      <c r="PQN178" s="2"/>
      <c r="PQO178" s="2"/>
      <c r="PQP178" s="2"/>
      <c r="PQQ178" s="2"/>
      <c r="PQR178" s="2"/>
      <c r="PQS178" s="2"/>
      <c r="PQT178" s="2"/>
      <c r="PQU178" s="2"/>
      <c r="PQV178" s="2"/>
      <c r="PQW178" s="2"/>
      <c r="PQX178" s="2"/>
      <c r="PQY178" s="2"/>
      <c r="PQZ178" s="2"/>
      <c r="PRA178" s="2"/>
      <c r="PRB178" s="2"/>
      <c r="PRC178" s="2"/>
      <c r="PRD178" s="2"/>
      <c r="PRE178" s="2"/>
      <c r="PRF178" s="2"/>
      <c r="PRG178" s="2"/>
      <c r="PRH178" s="2"/>
      <c r="PRI178" s="2"/>
      <c r="PRJ178" s="2"/>
      <c r="PRK178" s="2"/>
      <c r="PRL178" s="2"/>
      <c r="PRM178" s="2"/>
      <c r="PRN178" s="2"/>
      <c r="PRO178" s="2"/>
      <c r="PRP178" s="2"/>
      <c r="PRQ178" s="2"/>
      <c r="PRR178" s="2"/>
      <c r="PRS178" s="2"/>
      <c r="PRT178" s="2"/>
      <c r="PRU178" s="2"/>
      <c r="PRV178" s="2"/>
      <c r="PRW178" s="2"/>
      <c r="PRX178" s="2"/>
      <c r="PRY178" s="2"/>
      <c r="PRZ178" s="2"/>
      <c r="PSA178" s="2"/>
      <c r="PSB178" s="2"/>
      <c r="PSC178" s="2"/>
      <c r="PSD178" s="2"/>
      <c r="PSE178" s="2"/>
      <c r="PSF178" s="2"/>
      <c r="PSG178" s="2"/>
      <c r="PSH178" s="2"/>
      <c r="PSI178" s="2"/>
      <c r="PSJ178" s="2"/>
      <c r="PSK178" s="2"/>
      <c r="PSL178" s="2"/>
      <c r="PSM178" s="2"/>
      <c r="PSN178" s="2"/>
      <c r="PSO178" s="2"/>
      <c r="PSP178" s="2"/>
      <c r="PSQ178" s="2"/>
      <c r="PSR178" s="2"/>
      <c r="PSS178" s="2"/>
      <c r="PST178" s="2"/>
      <c r="PSU178" s="2"/>
      <c r="PSV178" s="2"/>
      <c r="PSW178" s="2"/>
      <c r="PSX178" s="2"/>
      <c r="PSY178" s="2"/>
      <c r="PSZ178" s="2"/>
      <c r="PTA178" s="2"/>
      <c r="PTB178" s="2"/>
      <c r="PTC178" s="2"/>
      <c r="PTD178" s="2"/>
      <c r="PTE178" s="2"/>
      <c r="PTF178" s="2"/>
      <c r="PTG178" s="2"/>
      <c r="PTH178" s="2"/>
      <c r="PTI178" s="2"/>
      <c r="PTJ178" s="2"/>
      <c r="PTK178" s="2"/>
      <c r="PTL178" s="2"/>
      <c r="PTM178" s="2"/>
      <c r="PTN178" s="2"/>
      <c r="PTO178" s="2"/>
      <c r="PTP178" s="2"/>
      <c r="PTQ178" s="2"/>
      <c r="PTR178" s="2"/>
      <c r="PTS178" s="2"/>
      <c r="PTT178" s="2"/>
      <c r="PTU178" s="2"/>
      <c r="PTV178" s="2"/>
      <c r="PTW178" s="2"/>
      <c r="PTX178" s="2"/>
      <c r="PTY178" s="2"/>
      <c r="PTZ178" s="2"/>
      <c r="PUA178" s="2"/>
      <c r="PUB178" s="2"/>
      <c r="PUC178" s="2"/>
      <c r="PUD178" s="2"/>
      <c r="PUE178" s="2"/>
      <c r="PUF178" s="2"/>
      <c r="PUG178" s="2"/>
      <c r="PUH178" s="2"/>
      <c r="PUI178" s="2"/>
      <c r="PUJ178" s="2"/>
      <c r="PUK178" s="2"/>
      <c r="PUL178" s="2"/>
      <c r="PUM178" s="2"/>
      <c r="PUN178" s="2"/>
      <c r="PUO178" s="2"/>
      <c r="PUP178" s="2"/>
      <c r="PUQ178" s="2"/>
      <c r="PUR178" s="2"/>
      <c r="PUS178" s="2"/>
      <c r="PUT178" s="2"/>
      <c r="PUU178" s="2"/>
      <c r="PUV178" s="2"/>
      <c r="PUW178" s="2"/>
      <c r="PUX178" s="2"/>
      <c r="PUY178" s="2"/>
      <c r="PUZ178" s="2"/>
      <c r="PVA178" s="2"/>
      <c r="PVB178" s="2"/>
      <c r="PVC178" s="2"/>
      <c r="PVD178" s="2"/>
      <c r="PVE178" s="2"/>
      <c r="PVF178" s="2"/>
      <c r="PVG178" s="2"/>
      <c r="PVH178" s="2"/>
      <c r="PVI178" s="2"/>
      <c r="PVJ178" s="2"/>
      <c r="PVK178" s="2"/>
      <c r="PVL178" s="2"/>
      <c r="PVM178" s="2"/>
      <c r="PVN178" s="2"/>
      <c r="PVO178" s="2"/>
      <c r="PVP178" s="2"/>
      <c r="PVQ178" s="2"/>
      <c r="PVR178" s="2"/>
      <c r="PVS178" s="2"/>
      <c r="PVT178" s="2"/>
      <c r="PVU178" s="2"/>
      <c r="PVV178" s="2"/>
      <c r="PVW178" s="2"/>
      <c r="PVX178" s="2"/>
      <c r="PVY178" s="2"/>
      <c r="PVZ178" s="2"/>
      <c r="PWA178" s="2"/>
      <c r="PWB178" s="2"/>
      <c r="PWC178" s="2"/>
      <c r="PWD178" s="2"/>
      <c r="PWE178" s="2"/>
      <c r="PWF178" s="2"/>
      <c r="PWG178" s="2"/>
      <c r="PWH178" s="2"/>
      <c r="PWI178" s="2"/>
      <c r="PWJ178" s="2"/>
      <c r="PWK178" s="2"/>
      <c r="PWL178" s="2"/>
      <c r="PWM178" s="2"/>
      <c r="PWN178" s="2"/>
      <c r="PWO178" s="2"/>
      <c r="PWP178" s="2"/>
      <c r="PWQ178" s="2"/>
      <c r="PWR178" s="2"/>
      <c r="PWS178" s="2"/>
      <c r="PWT178" s="2"/>
      <c r="PWU178" s="2"/>
      <c r="PWV178" s="2"/>
      <c r="PWW178" s="2"/>
      <c r="PWX178" s="2"/>
      <c r="PWY178" s="2"/>
      <c r="PWZ178" s="2"/>
      <c r="PXA178" s="2"/>
      <c r="PXB178" s="2"/>
      <c r="PXC178" s="2"/>
      <c r="PXD178" s="2"/>
      <c r="PXE178" s="2"/>
      <c r="PXF178" s="2"/>
      <c r="PXG178" s="2"/>
      <c r="PXH178" s="2"/>
      <c r="PXI178" s="2"/>
      <c r="PXJ178" s="2"/>
      <c r="PXK178" s="2"/>
      <c r="PXL178" s="2"/>
      <c r="PXM178" s="2"/>
      <c r="PXN178" s="2"/>
      <c r="PXO178" s="2"/>
      <c r="PXP178" s="2"/>
      <c r="PXQ178" s="2"/>
      <c r="PXR178" s="2"/>
      <c r="PXS178" s="2"/>
      <c r="PXT178" s="2"/>
      <c r="PXU178" s="2"/>
      <c r="PXV178" s="2"/>
      <c r="PXW178" s="2"/>
      <c r="PXX178" s="2"/>
      <c r="PXY178" s="2"/>
      <c r="PXZ178" s="2"/>
      <c r="PYA178" s="2"/>
      <c r="PYB178" s="2"/>
      <c r="PYC178" s="2"/>
      <c r="PYD178" s="2"/>
      <c r="PYE178" s="2"/>
      <c r="PYF178" s="2"/>
      <c r="PYG178" s="2"/>
      <c r="PYH178" s="2"/>
      <c r="PYI178" s="2"/>
      <c r="PYJ178" s="2"/>
      <c r="PYK178" s="2"/>
      <c r="PYL178" s="2"/>
      <c r="PYM178" s="2"/>
      <c r="PYN178" s="2"/>
      <c r="PYO178" s="2"/>
      <c r="PYP178" s="2"/>
      <c r="PYQ178" s="2"/>
      <c r="PYR178" s="2"/>
      <c r="PYS178" s="2"/>
      <c r="PYT178" s="2"/>
      <c r="PYU178" s="2"/>
      <c r="PYV178" s="2"/>
      <c r="PYW178" s="2"/>
      <c r="PYX178" s="2"/>
      <c r="PYY178" s="2"/>
      <c r="PYZ178" s="2"/>
      <c r="PZA178" s="2"/>
      <c r="PZB178" s="2"/>
      <c r="PZC178" s="2"/>
      <c r="PZD178" s="2"/>
      <c r="PZE178" s="2"/>
      <c r="PZF178" s="2"/>
      <c r="PZG178" s="2"/>
      <c r="PZH178" s="2"/>
      <c r="PZI178" s="2"/>
      <c r="PZJ178" s="2"/>
      <c r="PZK178" s="2"/>
      <c r="PZL178" s="2"/>
      <c r="PZM178" s="2"/>
      <c r="PZN178" s="2"/>
      <c r="PZO178" s="2"/>
      <c r="PZP178" s="2"/>
      <c r="PZQ178" s="2"/>
      <c r="PZR178" s="2"/>
      <c r="PZS178" s="2"/>
      <c r="PZT178" s="2"/>
      <c r="PZU178" s="2"/>
      <c r="PZV178" s="2"/>
      <c r="PZW178" s="2"/>
      <c r="PZX178" s="2"/>
      <c r="PZY178" s="2"/>
      <c r="PZZ178" s="2"/>
      <c r="QAA178" s="2"/>
      <c r="QAB178" s="2"/>
      <c r="QAC178" s="2"/>
      <c r="QAD178" s="2"/>
      <c r="QAE178" s="2"/>
      <c r="QAF178" s="2"/>
      <c r="QAG178" s="2"/>
      <c r="QAH178" s="2"/>
      <c r="QAI178" s="2"/>
      <c r="QAJ178" s="2"/>
      <c r="QAK178" s="2"/>
      <c r="QAL178" s="2"/>
      <c r="QAM178" s="2"/>
      <c r="QAN178" s="2"/>
      <c r="QAO178" s="2"/>
      <c r="QAP178" s="2"/>
      <c r="QAQ178" s="2"/>
      <c r="QAR178" s="2"/>
      <c r="QAS178" s="2"/>
      <c r="QAT178" s="2"/>
      <c r="QAU178" s="2"/>
      <c r="QAV178" s="2"/>
      <c r="QAW178" s="2"/>
      <c r="QAX178" s="2"/>
      <c r="QAY178" s="2"/>
      <c r="QAZ178" s="2"/>
      <c r="QBA178" s="2"/>
      <c r="QBB178" s="2"/>
      <c r="QBC178" s="2"/>
      <c r="QBD178" s="2"/>
      <c r="QBE178" s="2"/>
      <c r="QBF178" s="2"/>
      <c r="QBG178" s="2"/>
      <c r="QBH178" s="2"/>
      <c r="QBI178" s="2"/>
      <c r="QBJ178" s="2"/>
      <c r="QBK178" s="2"/>
      <c r="QBL178" s="2"/>
      <c r="QBM178" s="2"/>
      <c r="QBN178" s="2"/>
      <c r="QBO178" s="2"/>
      <c r="QBP178" s="2"/>
      <c r="QBQ178" s="2"/>
      <c r="QBR178" s="2"/>
      <c r="QBS178" s="2"/>
      <c r="QBT178" s="2"/>
      <c r="QBU178" s="2"/>
      <c r="QBV178" s="2"/>
      <c r="QBW178" s="2"/>
      <c r="QBX178" s="2"/>
      <c r="QBY178" s="2"/>
      <c r="QBZ178" s="2"/>
      <c r="QCA178" s="2"/>
      <c r="QCB178" s="2"/>
      <c r="QCC178" s="2"/>
      <c r="QCD178" s="2"/>
      <c r="QCE178" s="2"/>
      <c r="QCF178" s="2"/>
      <c r="QCG178" s="2"/>
      <c r="QCH178" s="2"/>
      <c r="QCI178" s="2"/>
      <c r="QCJ178" s="2"/>
      <c r="QCK178" s="2"/>
      <c r="QCL178" s="2"/>
      <c r="QCM178" s="2"/>
      <c r="QCN178" s="2"/>
      <c r="QCO178" s="2"/>
      <c r="QCP178" s="2"/>
      <c r="QCQ178" s="2"/>
      <c r="QCR178" s="2"/>
      <c r="QCS178" s="2"/>
      <c r="QCT178" s="2"/>
      <c r="QCU178" s="2"/>
      <c r="QCV178" s="2"/>
      <c r="QCW178" s="2"/>
      <c r="QCX178" s="2"/>
      <c r="QCY178" s="2"/>
      <c r="QCZ178" s="2"/>
      <c r="QDA178" s="2"/>
      <c r="QDB178" s="2"/>
      <c r="QDC178" s="2"/>
      <c r="QDD178" s="2"/>
      <c r="QDE178" s="2"/>
      <c r="QDF178" s="2"/>
      <c r="QDG178" s="2"/>
      <c r="QDH178" s="2"/>
      <c r="QDI178" s="2"/>
      <c r="QDJ178" s="2"/>
      <c r="QDK178" s="2"/>
      <c r="QDL178" s="2"/>
      <c r="QDM178" s="2"/>
      <c r="QDN178" s="2"/>
      <c r="QDO178" s="2"/>
      <c r="QDP178" s="2"/>
      <c r="QDQ178" s="2"/>
      <c r="QDR178" s="2"/>
      <c r="QDS178" s="2"/>
      <c r="QDT178" s="2"/>
      <c r="QDU178" s="2"/>
      <c r="QDV178" s="2"/>
      <c r="QDW178" s="2"/>
      <c r="QDX178" s="2"/>
      <c r="QDY178" s="2"/>
      <c r="QDZ178" s="2"/>
      <c r="QEA178" s="2"/>
      <c r="QEB178" s="2"/>
      <c r="QEC178" s="2"/>
      <c r="QED178" s="2"/>
      <c r="QEE178" s="2"/>
      <c r="QEF178" s="2"/>
      <c r="QEG178" s="2"/>
      <c r="QEH178" s="2"/>
      <c r="QEI178" s="2"/>
      <c r="QEJ178" s="2"/>
      <c r="QEK178" s="2"/>
      <c r="QEL178" s="2"/>
      <c r="QEM178" s="2"/>
      <c r="QEN178" s="2"/>
      <c r="QEO178" s="2"/>
      <c r="QEP178" s="2"/>
      <c r="QEQ178" s="2"/>
      <c r="QER178" s="2"/>
      <c r="QES178" s="2"/>
      <c r="QET178" s="2"/>
      <c r="QEU178" s="2"/>
      <c r="QEV178" s="2"/>
      <c r="QEW178" s="2"/>
      <c r="QEX178" s="2"/>
      <c r="QEY178" s="2"/>
      <c r="QEZ178" s="2"/>
      <c r="QFA178" s="2"/>
      <c r="QFB178" s="2"/>
      <c r="QFC178" s="2"/>
      <c r="QFD178" s="2"/>
      <c r="QFE178" s="2"/>
      <c r="QFF178" s="2"/>
      <c r="QFG178" s="2"/>
      <c r="QFH178" s="2"/>
      <c r="QFI178" s="2"/>
      <c r="QFJ178" s="2"/>
      <c r="QFK178" s="2"/>
      <c r="QFL178" s="2"/>
      <c r="QFM178" s="2"/>
      <c r="QFN178" s="2"/>
      <c r="QFO178" s="2"/>
      <c r="QFP178" s="2"/>
      <c r="QFQ178" s="2"/>
      <c r="QFR178" s="2"/>
      <c r="QFS178" s="2"/>
      <c r="QFT178" s="2"/>
      <c r="QFU178" s="2"/>
      <c r="QFV178" s="2"/>
      <c r="QFW178" s="2"/>
      <c r="QFX178" s="2"/>
      <c r="QFY178" s="2"/>
      <c r="QFZ178" s="2"/>
      <c r="QGA178" s="2"/>
      <c r="QGB178" s="2"/>
      <c r="QGC178" s="2"/>
      <c r="QGD178" s="2"/>
      <c r="QGE178" s="2"/>
      <c r="QGF178" s="2"/>
      <c r="QGG178" s="2"/>
      <c r="QGH178" s="2"/>
      <c r="QGI178" s="2"/>
      <c r="QGJ178" s="2"/>
      <c r="QGK178" s="2"/>
      <c r="QGL178" s="2"/>
      <c r="QGM178" s="2"/>
      <c r="QGN178" s="2"/>
      <c r="QGO178" s="2"/>
      <c r="QGP178" s="2"/>
      <c r="QGQ178" s="2"/>
      <c r="QGR178" s="2"/>
      <c r="QGS178" s="2"/>
      <c r="QGT178" s="2"/>
      <c r="QGU178" s="2"/>
      <c r="QGV178" s="2"/>
      <c r="QGW178" s="2"/>
      <c r="QGX178" s="2"/>
      <c r="QGY178" s="2"/>
      <c r="QGZ178" s="2"/>
      <c r="QHA178" s="2"/>
      <c r="QHB178" s="2"/>
      <c r="QHC178" s="2"/>
      <c r="QHD178" s="2"/>
      <c r="QHE178" s="2"/>
      <c r="QHF178" s="2"/>
      <c r="QHG178" s="2"/>
      <c r="QHH178" s="2"/>
      <c r="QHI178" s="2"/>
      <c r="QHJ178" s="2"/>
      <c r="QHK178" s="2"/>
      <c r="QHL178" s="2"/>
      <c r="QHM178" s="2"/>
      <c r="QHN178" s="2"/>
      <c r="QHO178" s="2"/>
      <c r="QHP178" s="2"/>
      <c r="QHQ178" s="2"/>
      <c r="QHR178" s="2"/>
      <c r="QHS178" s="2"/>
      <c r="QHT178" s="2"/>
      <c r="QHU178" s="2"/>
      <c r="QHV178" s="2"/>
      <c r="QHW178" s="2"/>
      <c r="QHX178" s="2"/>
      <c r="QHY178" s="2"/>
      <c r="QHZ178" s="2"/>
      <c r="QIA178" s="2"/>
      <c r="QIB178" s="2"/>
      <c r="QIC178" s="2"/>
      <c r="QID178" s="2"/>
      <c r="QIE178" s="2"/>
      <c r="QIF178" s="2"/>
      <c r="QIG178" s="2"/>
      <c r="QIH178" s="2"/>
      <c r="QII178" s="2"/>
      <c r="QIJ178" s="2"/>
      <c r="QIK178" s="2"/>
      <c r="QIL178" s="2"/>
      <c r="QIM178" s="2"/>
      <c r="QIN178" s="2"/>
      <c r="QIO178" s="2"/>
      <c r="QIP178" s="2"/>
      <c r="QIQ178" s="2"/>
      <c r="QIR178" s="2"/>
      <c r="QIS178" s="2"/>
      <c r="QIT178" s="2"/>
      <c r="QIU178" s="2"/>
      <c r="QIV178" s="2"/>
      <c r="QIW178" s="2"/>
      <c r="QIX178" s="2"/>
      <c r="QIY178" s="2"/>
      <c r="QIZ178" s="2"/>
      <c r="QJA178" s="2"/>
      <c r="QJB178" s="2"/>
      <c r="QJC178" s="2"/>
      <c r="QJD178" s="2"/>
      <c r="QJE178" s="2"/>
      <c r="QJF178" s="2"/>
      <c r="QJG178" s="2"/>
      <c r="QJH178" s="2"/>
      <c r="QJI178" s="2"/>
      <c r="QJJ178" s="2"/>
      <c r="QJK178" s="2"/>
      <c r="QJL178" s="2"/>
      <c r="QJM178" s="2"/>
      <c r="QJN178" s="2"/>
      <c r="QJO178" s="2"/>
      <c r="QJP178" s="2"/>
      <c r="QJQ178" s="2"/>
      <c r="QJR178" s="2"/>
      <c r="QJS178" s="2"/>
      <c r="QJT178" s="2"/>
      <c r="QJU178" s="2"/>
      <c r="QJV178" s="2"/>
      <c r="QJW178" s="2"/>
      <c r="QJX178" s="2"/>
      <c r="QJY178" s="2"/>
      <c r="QJZ178" s="2"/>
      <c r="QKA178" s="2"/>
      <c r="QKB178" s="2"/>
      <c r="QKC178" s="2"/>
      <c r="QKD178" s="2"/>
      <c r="QKE178" s="2"/>
      <c r="QKF178" s="2"/>
      <c r="QKG178" s="2"/>
      <c r="QKH178" s="2"/>
      <c r="QKI178" s="2"/>
      <c r="QKJ178" s="2"/>
      <c r="QKK178" s="2"/>
      <c r="QKL178" s="2"/>
      <c r="QKM178" s="2"/>
      <c r="QKN178" s="2"/>
      <c r="QKO178" s="2"/>
      <c r="QKP178" s="2"/>
      <c r="QKQ178" s="2"/>
      <c r="QKR178" s="2"/>
      <c r="QKS178" s="2"/>
      <c r="QKT178" s="2"/>
      <c r="QKU178" s="2"/>
      <c r="QKV178" s="2"/>
      <c r="QKW178" s="2"/>
      <c r="QKX178" s="2"/>
      <c r="QKY178" s="2"/>
      <c r="QKZ178" s="2"/>
      <c r="QLA178" s="2"/>
      <c r="QLB178" s="2"/>
      <c r="QLC178" s="2"/>
      <c r="QLD178" s="2"/>
      <c r="QLE178" s="2"/>
      <c r="QLF178" s="2"/>
      <c r="QLG178" s="2"/>
      <c r="QLH178" s="2"/>
      <c r="QLI178" s="2"/>
      <c r="QLJ178" s="2"/>
      <c r="QLK178" s="2"/>
      <c r="QLL178" s="2"/>
      <c r="QLM178" s="2"/>
      <c r="QLN178" s="2"/>
      <c r="QLO178" s="2"/>
      <c r="QLP178" s="2"/>
      <c r="QLQ178" s="2"/>
      <c r="QLR178" s="2"/>
      <c r="QLS178" s="2"/>
      <c r="QLT178" s="2"/>
      <c r="QLU178" s="2"/>
      <c r="QLV178" s="2"/>
      <c r="QLW178" s="2"/>
      <c r="QLX178" s="2"/>
      <c r="QLY178" s="2"/>
      <c r="QLZ178" s="2"/>
      <c r="QMA178" s="2"/>
      <c r="QMB178" s="2"/>
      <c r="QMC178" s="2"/>
      <c r="QMD178" s="2"/>
      <c r="QME178" s="2"/>
      <c r="QMF178" s="2"/>
      <c r="QMG178" s="2"/>
      <c r="QMH178" s="2"/>
      <c r="QMI178" s="2"/>
      <c r="QMJ178" s="2"/>
      <c r="QMK178" s="2"/>
      <c r="QML178" s="2"/>
      <c r="QMM178" s="2"/>
      <c r="QMN178" s="2"/>
      <c r="QMO178" s="2"/>
      <c r="QMP178" s="2"/>
      <c r="QMQ178" s="2"/>
      <c r="QMR178" s="2"/>
      <c r="QMS178" s="2"/>
      <c r="QMT178" s="2"/>
      <c r="QMU178" s="2"/>
      <c r="QMV178" s="2"/>
      <c r="QMW178" s="2"/>
      <c r="QMX178" s="2"/>
      <c r="QMY178" s="2"/>
      <c r="QMZ178" s="2"/>
      <c r="QNA178" s="2"/>
      <c r="QNB178" s="2"/>
      <c r="QNC178" s="2"/>
      <c r="QND178" s="2"/>
      <c r="QNE178" s="2"/>
      <c r="QNF178" s="2"/>
      <c r="QNG178" s="2"/>
      <c r="QNH178" s="2"/>
      <c r="QNI178" s="2"/>
      <c r="QNJ178" s="2"/>
      <c r="QNK178" s="2"/>
      <c r="QNL178" s="2"/>
      <c r="QNM178" s="2"/>
      <c r="QNN178" s="2"/>
      <c r="QNO178" s="2"/>
      <c r="QNP178" s="2"/>
      <c r="QNQ178" s="2"/>
      <c r="QNR178" s="2"/>
      <c r="QNS178" s="2"/>
      <c r="QNT178" s="2"/>
      <c r="QNU178" s="2"/>
      <c r="QNV178" s="2"/>
      <c r="QNW178" s="2"/>
      <c r="QNX178" s="2"/>
      <c r="QNY178" s="2"/>
      <c r="QNZ178" s="2"/>
      <c r="QOA178" s="2"/>
      <c r="QOB178" s="2"/>
      <c r="QOC178" s="2"/>
      <c r="QOD178" s="2"/>
      <c r="QOE178" s="2"/>
      <c r="QOF178" s="2"/>
      <c r="QOG178" s="2"/>
      <c r="QOH178" s="2"/>
      <c r="QOI178" s="2"/>
      <c r="QOJ178" s="2"/>
      <c r="QOK178" s="2"/>
      <c r="QOL178" s="2"/>
      <c r="QOM178" s="2"/>
      <c r="QON178" s="2"/>
      <c r="QOO178" s="2"/>
      <c r="QOP178" s="2"/>
      <c r="QOQ178" s="2"/>
      <c r="QOR178" s="2"/>
      <c r="QOS178" s="2"/>
      <c r="QOT178" s="2"/>
      <c r="QOU178" s="2"/>
      <c r="QOV178" s="2"/>
      <c r="QOW178" s="2"/>
      <c r="QOX178" s="2"/>
      <c r="QOY178" s="2"/>
      <c r="QOZ178" s="2"/>
      <c r="QPA178" s="2"/>
      <c r="QPB178" s="2"/>
      <c r="QPC178" s="2"/>
      <c r="QPD178" s="2"/>
      <c r="QPE178" s="2"/>
      <c r="QPF178" s="2"/>
      <c r="QPG178" s="2"/>
      <c r="QPH178" s="2"/>
      <c r="QPI178" s="2"/>
      <c r="QPJ178" s="2"/>
      <c r="QPK178" s="2"/>
      <c r="QPL178" s="2"/>
      <c r="QPM178" s="2"/>
      <c r="QPN178" s="2"/>
      <c r="QPO178" s="2"/>
      <c r="QPP178" s="2"/>
      <c r="QPQ178" s="2"/>
      <c r="QPR178" s="2"/>
      <c r="QPS178" s="2"/>
      <c r="QPT178" s="2"/>
      <c r="QPU178" s="2"/>
      <c r="QPV178" s="2"/>
      <c r="QPW178" s="2"/>
      <c r="QPX178" s="2"/>
      <c r="QPY178" s="2"/>
      <c r="QPZ178" s="2"/>
      <c r="QQA178" s="2"/>
      <c r="QQB178" s="2"/>
      <c r="QQC178" s="2"/>
      <c r="QQD178" s="2"/>
      <c r="QQE178" s="2"/>
      <c r="QQF178" s="2"/>
      <c r="QQG178" s="2"/>
      <c r="QQH178" s="2"/>
      <c r="QQI178" s="2"/>
      <c r="QQJ178" s="2"/>
      <c r="QQK178" s="2"/>
      <c r="QQL178" s="2"/>
      <c r="QQM178" s="2"/>
      <c r="QQN178" s="2"/>
      <c r="QQO178" s="2"/>
      <c r="QQP178" s="2"/>
      <c r="QQQ178" s="2"/>
      <c r="QQR178" s="2"/>
      <c r="QQS178" s="2"/>
      <c r="QQT178" s="2"/>
      <c r="QQU178" s="2"/>
      <c r="QQV178" s="2"/>
      <c r="QQW178" s="2"/>
      <c r="QQX178" s="2"/>
      <c r="QQY178" s="2"/>
      <c r="QQZ178" s="2"/>
      <c r="QRA178" s="2"/>
      <c r="QRB178" s="2"/>
      <c r="QRC178" s="2"/>
      <c r="QRD178" s="2"/>
      <c r="QRE178" s="2"/>
      <c r="QRF178" s="2"/>
      <c r="QRG178" s="2"/>
      <c r="QRH178" s="2"/>
      <c r="QRI178" s="2"/>
      <c r="QRJ178" s="2"/>
      <c r="QRK178" s="2"/>
      <c r="QRL178" s="2"/>
      <c r="QRM178" s="2"/>
      <c r="QRN178" s="2"/>
      <c r="QRO178" s="2"/>
      <c r="QRP178" s="2"/>
      <c r="QRQ178" s="2"/>
      <c r="QRR178" s="2"/>
      <c r="QRS178" s="2"/>
      <c r="QRT178" s="2"/>
      <c r="QRU178" s="2"/>
      <c r="QRV178" s="2"/>
      <c r="QRW178" s="2"/>
      <c r="QRX178" s="2"/>
      <c r="QRY178" s="2"/>
      <c r="QRZ178" s="2"/>
      <c r="QSA178" s="2"/>
      <c r="QSB178" s="2"/>
      <c r="QSC178" s="2"/>
      <c r="QSD178" s="2"/>
      <c r="QSE178" s="2"/>
      <c r="QSF178" s="2"/>
      <c r="QSG178" s="2"/>
      <c r="QSH178" s="2"/>
      <c r="QSI178" s="2"/>
      <c r="QSJ178" s="2"/>
      <c r="QSK178" s="2"/>
      <c r="QSL178" s="2"/>
      <c r="QSM178" s="2"/>
      <c r="QSN178" s="2"/>
      <c r="QSO178" s="2"/>
      <c r="QSP178" s="2"/>
      <c r="QSQ178" s="2"/>
      <c r="QSR178" s="2"/>
      <c r="QSS178" s="2"/>
      <c r="QST178" s="2"/>
      <c r="QSU178" s="2"/>
      <c r="QSV178" s="2"/>
      <c r="QSW178" s="2"/>
      <c r="QSX178" s="2"/>
      <c r="QSY178" s="2"/>
      <c r="QSZ178" s="2"/>
      <c r="QTA178" s="2"/>
      <c r="QTB178" s="2"/>
      <c r="QTC178" s="2"/>
      <c r="QTD178" s="2"/>
      <c r="QTE178" s="2"/>
      <c r="QTF178" s="2"/>
      <c r="QTG178" s="2"/>
      <c r="QTH178" s="2"/>
      <c r="QTI178" s="2"/>
      <c r="QTJ178" s="2"/>
      <c r="QTK178" s="2"/>
      <c r="QTL178" s="2"/>
      <c r="QTM178" s="2"/>
      <c r="QTN178" s="2"/>
      <c r="QTO178" s="2"/>
      <c r="QTP178" s="2"/>
      <c r="QTQ178" s="2"/>
      <c r="QTR178" s="2"/>
      <c r="QTS178" s="2"/>
      <c r="QTT178" s="2"/>
      <c r="QTU178" s="2"/>
      <c r="QTV178" s="2"/>
      <c r="QTW178" s="2"/>
      <c r="QTX178" s="2"/>
      <c r="QTY178" s="2"/>
      <c r="QTZ178" s="2"/>
      <c r="QUA178" s="2"/>
      <c r="QUB178" s="2"/>
      <c r="QUC178" s="2"/>
      <c r="QUD178" s="2"/>
      <c r="QUE178" s="2"/>
      <c r="QUF178" s="2"/>
      <c r="QUG178" s="2"/>
      <c r="QUH178" s="2"/>
      <c r="QUI178" s="2"/>
      <c r="QUJ178" s="2"/>
      <c r="QUK178" s="2"/>
      <c r="QUL178" s="2"/>
      <c r="QUM178" s="2"/>
      <c r="QUN178" s="2"/>
      <c r="QUO178" s="2"/>
      <c r="QUP178" s="2"/>
      <c r="QUQ178" s="2"/>
      <c r="QUR178" s="2"/>
      <c r="QUS178" s="2"/>
      <c r="QUT178" s="2"/>
      <c r="QUU178" s="2"/>
      <c r="QUV178" s="2"/>
      <c r="QUW178" s="2"/>
      <c r="QUX178" s="2"/>
      <c r="QUY178" s="2"/>
      <c r="QUZ178" s="2"/>
      <c r="QVA178" s="2"/>
      <c r="QVB178" s="2"/>
      <c r="QVC178" s="2"/>
      <c r="QVD178" s="2"/>
      <c r="QVE178" s="2"/>
      <c r="QVF178" s="2"/>
      <c r="QVG178" s="2"/>
      <c r="QVH178" s="2"/>
      <c r="QVI178" s="2"/>
      <c r="QVJ178" s="2"/>
      <c r="QVK178" s="2"/>
      <c r="QVL178" s="2"/>
      <c r="QVM178" s="2"/>
      <c r="QVN178" s="2"/>
      <c r="QVO178" s="2"/>
      <c r="QVP178" s="2"/>
      <c r="QVQ178" s="2"/>
      <c r="QVR178" s="2"/>
      <c r="QVS178" s="2"/>
      <c r="QVT178" s="2"/>
      <c r="QVU178" s="2"/>
      <c r="QVV178" s="2"/>
      <c r="QVW178" s="2"/>
      <c r="QVX178" s="2"/>
      <c r="QVY178" s="2"/>
      <c r="QVZ178" s="2"/>
      <c r="QWA178" s="2"/>
      <c r="QWB178" s="2"/>
      <c r="QWC178" s="2"/>
      <c r="QWD178" s="2"/>
      <c r="QWE178" s="2"/>
      <c r="QWF178" s="2"/>
      <c r="QWG178" s="2"/>
      <c r="QWH178" s="2"/>
      <c r="QWI178" s="2"/>
      <c r="QWJ178" s="2"/>
      <c r="QWK178" s="2"/>
      <c r="QWL178" s="2"/>
      <c r="QWM178" s="2"/>
      <c r="QWN178" s="2"/>
      <c r="QWO178" s="2"/>
      <c r="QWP178" s="2"/>
      <c r="QWQ178" s="2"/>
      <c r="QWR178" s="2"/>
      <c r="QWS178" s="2"/>
      <c r="QWT178" s="2"/>
      <c r="QWU178" s="2"/>
      <c r="QWV178" s="2"/>
      <c r="QWW178" s="2"/>
      <c r="QWX178" s="2"/>
      <c r="QWY178" s="2"/>
      <c r="QWZ178" s="2"/>
      <c r="QXA178" s="2"/>
      <c r="QXB178" s="2"/>
      <c r="QXC178" s="2"/>
      <c r="QXD178" s="2"/>
      <c r="QXE178" s="2"/>
      <c r="QXF178" s="2"/>
      <c r="QXG178" s="2"/>
      <c r="QXH178" s="2"/>
      <c r="QXI178" s="2"/>
      <c r="QXJ178" s="2"/>
      <c r="QXK178" s="2"/>
      <c r="QXL178" s="2"/>
      <c r="QXM178" s="2"/>
      <c r="QXN178" s="2"/>
      <c r="QXO178" s="2"/>
      <c r="QXP178" s="2"/>
      <c r="QXQ178" s="2"/>
      <c r="QXR178" s="2"/>
      <c r="QXS178" s="2"/>
      <c r="QXT178" s="2"/>
      <c r="QXU178" s="2"/>
      <c r="QXV178" s="2"/>
      <c r="QXW178" s="2"/>
      <c r="QXX178" s="2"/>
      <c r="QXY178" s="2"/>
      <c r="QXZ178" s="2"/>
      <c r="QYA178" s="2"/>
      <c r="QYB178" s="2"/>
      <c r="QYC178" s="2"/>
      <c r="QYD178" s="2"/>
      <c r="QYE178" s="2"/>
      <c r="QYF178" s="2"/>
      <c r="QYG178" s="2"/>
      <c r="QYH178" s="2"/>
      <c r="QYI178" s="2"/>
      <c r="QYJ178" s="2"/>
      <c r="QYK178" s="2"/>
      <c r="QYL178" s="2"/>
      <c r="QYM178" s="2"/>
      <c r="QYN178" s="2"/>
      <c r="QYO178" s="2"/>
      <c r="QYP178" s="2"/>
      <c r="QYQ178" s="2"/>
      <c r="QYR178" s="2"/>
      <c r="QYS178" s="2"/>
      <c r="QYT178" s="2"/>
      <c r="QYU178" s="2"/>
      <c r="QYV178" s="2"/>
      <c r="QYW178" s="2"/>
      <c r="QYX178" s="2"/>
      <c r="QYY178" s="2"/>
      <c r="QYZ178" s="2"/>
      <c r="QZA178" s="2"/>
      <c r="QZB178" s="2"/>
      <c r="QZC178" s="2"/>
      <c r="QZD178" s="2"/>
      <c r="QZE178" s="2"/>
      <c r="QZF178" s="2"/>
      <c r="QZG178" s="2"/>
      <c r="QZH178" s="2"/>
      <c r="QZI178" s="2"/>
      <c r="QZJ178" s="2"/>
      <c r="QZK178" s="2"/>
      <c r="QZL178" s="2"/>
      <c r="QZM178" s="2"/>
      <c r="QZN178" s="2"/>
      <c r="QZO178" s="2"/>
      <c r="QZP178" s="2"/>
      <c r="QZQ178" s="2"/>
      <c r="QZR178" s="2"/>
      <c r="QZS178" s="2"/>
      <c r="QZT178" s="2"/>
      <c r="QZU178" s="2"/>
      <c r="QZV178" s="2"/>
      <c r="QZW178" s="2"/>
      <c r="QZX178" s="2"/>
      <c r="QZY178" s="2"/>
      <c r="QZZ178" s="2"/>
      <c r="RAA178" s="2"/>
      <c r="RAB178" s="2"/>
      <c r="RAC178" s="2"/>
      <c r="RAD178" s="2"/>
      <c r="RAE178" s="2"/>
      <c r="RAF178" s="2"/>
      <c r="RAG178" s="2"/>
      <c r="RAH178" s="2"/>
      <c r="RAI178" s="2"/>
      <c r="RAJ178" s="2"/>
      <c r="RAK178" s="2"/>
      <c r="RAL178" s="2"/>
      <c r="RAM178" s="2"/>
      <c r="RAN178" s="2"/>
      <c r="RAO178" s="2"/>
      <c r="RAP178" s="2"/>
      <c r="RAQ178" s="2"/>
      <c r="RAR178" s="2"/>
      <c r="RAS178" s="2"/>
      <c r="RAT178" s="2"/>
      <c r="RAU178" s="2"/>
      <c r="RAV178" s="2"/>
      <c r="RAW178" s="2"/>
      <c r="RAX178" s="2"/>
      <c r="RAY178" s="2"/>
      <c r="RAZ178" s="2"/>
      <c r="RBA178" s="2"/>
      <c r="RBB178" s="2"/>
      <c r="RBC178" s="2"/>
      <c r="RBD178" s="2"/>
      <c r="RBE178" s="2"/>
      <c r="RBF178" s="2"/>
      <c r="RBG178" s="2"/>
      <c r="RBH178" s="2"/>
      <c r="RBI178" s="2"/>
      <c r="RBJ178" s="2"/>
      <c r="RBK178" s="2"/>
      <c r="RBL178" s="2"/>
      <c r="RBM178" s="2"/>
      <c r="RBN178" s="2"/>
      <c r="RBO178" s="2"/>
      <c r="RBP178" s="2"/>
      <c r="RBQ178" s="2"/>
      <c r="RBR178" s="2"/>
      <c r="RBS178" s="2"/>
      <c r="RBT178" s="2"/>
      <c r="RBU178" s="2"/>
      <c r="RBV178" s="2"/>
      <c r="RBW178" s="2"/>
      <c r="RBX178" s="2"/>
      <c r="RBY178" s="2"/>
      <c r="RBZ178" s="2"/>
      <c r="RCA178" s="2"/>
      <c r="RCB178" s="2"/>
      <c r="RCC178" s="2"/>
      <c r="RCD178" s="2"/>
      <c r="RCE178" s="2"/>
      <c r="RCF178" s="2"/>
      <c r="RCG178" s="2"/>
      <c r="RCH178" s="2"/>
      <c r="RCI178" s="2"/>
      <c r="RCJ178" s="2"/>
      <c r="RCK178" s="2"/>
      <c r="RCL178" s="2"/>
      <c r="RCM178" s="2"/>
      <c r="RCN178" s="2"/>
      <c r="RCO178" s="2"/>
      <c r="RCP178" s="2"/>
      <c r="RCQ178" s="2"/>
      <c r="RCR178" s="2"/>
      <c r="RCS178" s="2"/>
      <c r="RCT178" s="2"/>
      <c r="RCU178" s="2"/>
      <c r="RCV178" s="2"/>
      <c r="RCW178" s="2"/>
      <c r="RCX178" s="2"/>
      <c r="RCY178" s="2"/>
      <c r="RCZ178" s="2"/>
      <c r="RDA178" s="2"/>
      <c r="RDB178" s="2"/>
      <c r="RDC178" s="2"/>
      <c r="RDD178" s="2"/>
      <c r="RDE178" s="2"/>
      <c r="RDF178" s="2"/>
      <c r="RDG178" s="2"/>
      <c r="RDH178" s="2"/>
      <c r="RDI178" s="2"/>
      <c r="RDJ178" s="2"/>
      <c r="RDK178" s="2"/>
      <c r="RDL178" s="2"/>
      <c r="RDM178" s="2"/>
      <c r="RDN178" s="2"/>
      <c r="RDO178" s="2"/>
      <c r="RDP178" s="2"/>
      <c r="RDQ178" s="2"/>
      <c r="RDR178" s="2"/>
      <c r="RDS178" s="2"/>
      <c r="RDT178" s="2"/>
      <c r="RDU178" s="2"/>
      <c r="RDV178" s="2"/>
      <c r="RDW178" s="2"/>
      <c r="RDX178" s="2"/>
      <c r="RDY178" s="2"/>
      <c r="RDZ178" s="2"/>
      <c r="REA178" s="2"/>
      <c r="REB178" s="2"/>
      <c r="REC178" s="2"/>
      <c r="RED178" s="2"/>
      <c r="REE178" s="2"/>
      <c r="REF178" s="2"/>
      <c r="REG178" s="2"/>
      <c r="REH178" s="2"/>
      <c r="REI178" s="2"/>
      <c r="REJ178" s="2"/>
      <c r="REK178" s="2"/>
      <c r="REL178" s="2"/>
      <c r="REM178" s="2"/>
      <c r="REN178" s="2"/>
      <c r="REO178" s="2"/>
      <c r="REP178" s="2"/>
      <c r="REQ178" s="2"/>
      <c r="RER178" s="2"/>
      <c r="RES178" s="2"/>
      <c r="RET178" s="2"/>
      <c r="REU178" s="2"/>
      <c r="REV178" s="2"/>
      <c r="REW178" s="2"/>
      <c r="REX178" s="2"/>
      <c r="REY178" s="2"/>
      <c r="REZ178" s="2"/>
      <c r="RFA178" s="2"/>
      <c r="RFB178" s="2"/>
      <c r="RFC178" s="2"/>
      <c r="RFD178" s="2"/>
      <c r="RFE178" s="2"/>
      <c r="RFF178" s="2"/>
      <c r="RFG178" s="2"/>
      <c r="RFH178" s="2"/>
      <c r="RFI178" s="2"/>
      <c r="RFJ178" s="2"/>
      <c r="RFK178" s="2"/>
      <c r="RFL178" s="2"/>
      <c r="RFM178" s="2"/>
      <c r="RFN178" s="2"/>
      <c r="RFO178" s="2"/>
      <c r="RFP178" s="2"/>
      <c r="RFQ178" s="2"/>
      <c r="RFR178" s="2"/>
      <c r="RFS178" s="2"/>
      <c r="RFT178" s="2"/>
      <c r="RFU178" s="2"/>
      <c r="RFV178" s="2"/>
      <c r="RFW178" s="2"/>
      <c r="RFX178" s="2"/>
      <c r="RFY178" s="2"/>
      <c r="RFZ178" s="2"/>
      <c r="RGA178" s="2"/>
      <c r="RGB178" s="2"/>
      <c r="RGC178" s="2"/>
      <c r="RGD178" s="2"/>
      <c r="RGE178" s="2"/>
      <c r="RGF178" s="2"/>
      <c r="RGG178" s="2"/>
      <c r="RGH178" s="2"/>
      <c r="RGI178" s="2"/>
      <c r="RGJ178" s="2"/>
      <c r="RGK178" s="2"/>
      <c r="RGL178" s="2"/>
      <c r="RGM178" s="2"/>
      <c r="RGN178" s="2"/>
      <c r="RGO178" s="2"/>
      <c r="RGP178" s="2"/>
      <c r="RGQ178" s="2"/>
      <c r="RGR178" s="2"/>
      <c r="RGS178" s="2"/>
      <c r="RGT178" s="2"/>
      <c r="RGU178" s="2"/>
      <c r="RGV178" s="2"/>
      <c r="RGW178" s="2"/>
      <c r="RGX178" s="2"/>
      <c r="RGY178" s="2"/>
      <c r="RGZ178" s="2"/>
      <c r="RHA178" s="2"/>
      <c r="RHB178" s="2"/>
      <c r="RHC178" s="2"/>
      <c r="RHD178" s="2"/>
      <c r="RHE178" s="2"/>
      <c r="RHF178" s="2"/>
      <c r="RHG178" s="2"/>
      <c r="RHH178" s="2"/>
      <c r="RHI178" s="2"/>
      <c r="RHJ178" s="2"/>
      <c r="RHK178" s="2"/>
      <c r="RHL178" s="2"/>
      <c r="RHM178" s="2"/>
      <c r="RHN178" s="2"/>
      <c r="RHO178" s="2"/>
      <c r="RHP178" s="2"/>
      <c r="RHQ178" s="2"/>
      <c r="RHR178" s="2"/>
      <c r="RHS178" s="2"/>
      <c r="RHT178" s="2"/>
      <c r="RHU178" s="2"/>
      <c r="RHV178" s="2"/>
      <c r="RHW178" s="2"/>
      <c r="RHX178" s="2"/>
      <c r="RHY178" s="2"/>
      <c r="RHZ178" s="2"/>
      <c r="RIA178" s="2"/>
      <c r="RIB178" s="2"/>
      <c r="RIC178" s="2"/>
      <c r="RID178" s="2"/>
      <c r="RIE178" s="2"/>
      <c r="RIF178" s="2"/>
      <c r="RIG178" s="2"/>
      <c r="RIH178" s="2"/>
      <c r="RII178" s="2"/>
      <c r="RIJ178" s="2"/>
      <c r="RIK178" s="2"/>
      <c r="RIL178" s="2"/>
      <c r="RIM178" s="2"/>
      <c r="RIN178" s="2"/>
      <c r="RIO178" s="2"/>
      <c r="RIP178" s="2"/>
      <c r="RIQ178" s="2"/>
      <c r="RIR178" s="2"/>
      <c r="RIS178" s="2"/>
      <c r="RIT178" s="2"/>
      <c r="RIU178" s="2"/>
      <c r="RIV178" s="2"/>
      <c r="RIW178" s="2"/>
      <c r="RIX178" s="2"/>
      <c r="RIY178" s="2"/>
      <c r="RIZ178" s="2"/>
      <c r="RJA178" s="2"/>
      <c r="RJB178" s="2"/>
      <c r="RJC178" s="2"/>
      <c r="RJD178" s="2"/>
      <c r="RJE178" s="2"/>
      <c r="RJF178" s="2"/>
      <c r="RJG178" s="2"/>
      <c r="RJH178" s="2"/>
      <c r="RJI178" s="2"/>
      <c r="RJJ178" s="2"/>
      <c r="RJK178" s="2"/>
      <c r="RJL178" s="2"/>
      <c r="RJM178" s="2"/>
      <c r="RJN178" s="2"/>
      <c r="RJO178" s="2"/>
      <c r="RJP178" s="2"/>
      <c r="RJQ178" s="2"/>
      <c r="RJR178" s="2"/>
      <c r="RJS178" s="2"/>
      <c r="RJT178" s="2"/>
      <c r="RJU178" s="2"/>
      <c r="RJV178" s="2"/>
      <c r="RJW178" s="2"/>
      <c r="RJX178" s="2"/>
      <c r="RJY178" s="2"/>
      <c r="RJZ178" s="2"/>
      <c r="RKA178" s="2"/>
      <c r="RKB178" s="2"/>
      <c r="RKC178" s="2"/>
      <c r="RKD178" s="2"/>
      <c r="RKE178" s="2"/>
      <c r="RKF178" s="2"/>
      <c r="RKG178" s="2"/>
      <c r="RKH178" s="2"/>
      <c r="RKI178" s="2"/>
      <c r="RKJ178" s="2"/>
      <c r="RKK178" s="2"/>
      <c r="RKL178" s="2"/>
      <c r="RKM178" s="2"/>
      <c r="RKN178" s="2"/>
      <c r="RKO178" s="2"/>
      <c r="RKP178" s="2"/>
      <c r="RKQ178" s="2"/>
      <c r="RKR178" s="2"/>
      <c r="RKS178" s="2"/>
      <c r="RKT178" s="2"/>
      <c r="RKU178" s="2"/>
      <c r="RKV178" s="2"/>
      <c r="RKW178" s="2"/>
      <c r="RKX178" s="2"/>
      <c r="RKY178" s="2"/>
      <c r="RKZ178" s="2"/>
      <c r="RLA178" s="2"/>
      <c r="RLB178" s="2"/>
      <c r="RLC178" s="2"/>
      <c r="RLD178" s="2"/>
      <c r="RLE178" s="2"/>
      <c r="RLF178" s="2"/>
      <c r="RLG178" s="2"/>
      <c r="RLH178" s="2"/>
      <c r="RLI178" s="2"/>
      <c r="RLJ178" s="2"/>
      <c r="RLK178" s="2"/>
      <c r="RLL178" s="2"/>
      <c r="RLM178" s="2"/>
      <c r="RLN178" s="2"/>
      <c r="RLO178" s="2"/>
      <c r="RLP178" s="2"/>
      <c r="RLQ178" s="2"/>
      <c r="RLR178" s="2"/>
      <c r="RLS178" s="2"/>
      <c r="RLT178" s="2"/>
      <c r="RLU178" s="2"/>
      <c r="RLV178" s="2"/>
      <c r="RLW178" s="2"/>
      <c r="RLX178" s="2"/>
      <c r="RLY178" s="2"/>
      <c r="RLZ178" s="2"/>
      <c r="RMA178" s="2"/>
      <c r="RMB178" s="2"/>
      <c r="RMC178" s="2"/>
      <c r="RMD178" s="2"/>
      <c r="RME178" s="2"/>
      <c r="RMF178" s="2"/>
      <c r="RMG178" s="2"/>
      <c r="RMH178" s="2"/>
      <c r="RMI178" s="2"/>
      <c r="RMJ178" s="2"/>
      <c r="RMK178" s="2"/>
      <c r="RML178" s="2"/>
      <c r="RMM178" s="2"/>
      <c r="RMN178" s="2"/>
      <c r="RMO178" s="2"/>
      <c r="RMP178" s="2"/>
      <c r="RMQ178" s="2"/>
      <c r="RMR178" s="2"/>
      <c r="RMS178" s="2"/>
      <c r="RMT178" s="2"/>
      <c r="RMU178" s="2"/>
      <c r="RMV178" s="2"/>
      <c r="RMW178" s="2"/>
      <c r="RMX178" s="2"/>
      <c r="RMY178" s="2"/>
      <c r="RMZ178" s="2"/>
      <c r="RNA178" s="2"/>
      <c r="RNB178" s="2"/>
      <c r="RNC178" s="2"/>
      <c r="RND178" s="2"/>
      <c r="RNE178" s="2"/>
      <c r="RNF178" s="2"/>
      <c r="RNG178" s="2"/>
      <c r="RNH178" s="2"/>
      <c r="RNI178" s="2"/>
      <c r="RNJ178" s="2"/>
      <c r="RNK178" s="2"/>
      <c r="RNL178" s="2"/>
      <c r="RNM178" s="2"/>
      <c r="RNN178" s="2"/>
      <c r="RNO178" s="2"/>
      <c r="RNP178" s="2"/>
      <c r="RNQ178" s="2"/>
      <c r="RNR178" s="2"/>
      <c r="RNS178" s="2"/>
      <c r="RNT178" s="2"/>
      <c r="RNU178" s="2"/>
      <c r="RNV178" s="2"/>
      <c r="RNW178" s="2"/>
      <c r="RNX178" s="2"/>
      <c r="RNY178" s="2"/>
      <c r="RNZ178" s="2"/>
      <c r="ROA178" s="2"/>
      <c r="ROB178" s="2"/>
      <c r="ROC178" s="2"/>
      <c r="ROD178" s="2"/>
      <c r="ROE178" s="2"/>
      <c r="ROF178" s="2"/>
      <c r="ROG178" s="2"/>
      <c r="ROH178" s="2"/>
      <c r="ROI178" s="2"/>
      <c r="ROJ178" s="2"/>
      <c r="ROK178" s="2"/>
      <c r="ROL178" s="2"/>
      <c r="ROM178" s="2"/>
      <c r="RON178" s="2"/>
      <c r="ROO178" s="2"/>
      <c r="ROP178" s="2"/>
      <c r="ROQ178" s="2"/>
      <c r="ROR178" s="2"/>
      <c r="ROS178" s="2"/>
      <c r="ROT178" s="2"/>
      <c r="ROU178" s="2"/>
      <c r="ROV178" s="2"/>
      <c r="ROW178" s="2"/>
      <c r="ROX178" s="2"/>
      <c r="ROY178" s="2"/>
      <c r="ROZ178" s="2"/>
      <c r="RPA178" s="2"/>
      <c r="RPB178" s="2"/>
      <c r="RPC178" s="2"/>
      <c r="RPD178" s="2"/>
      <c r="RPE178" s="2"/>
      <c r="RPF178" s="2"/>
      <c r="RPG178" s="2"/>
      <c r="RPH178" s="2"/>
      <c r="RPI178" s="2"/>
      <c r="RPJ178" s="2"/>
      <c r="RPK178" s="2"/>
      <c r="RPL178" s="2"/>
      <c r="RPM178" s="2"/>
      <c r="RPN178" s="2"/>
      <c r="RPO178" s="2"/>
      <c r="RPP178" s="2"/>
      <c r="RPQ178" s="2"/>
      <c r="RPR178" s="2"/>
      <c r="RPS178" s="2"/>
      <c r="RPT178" s="2"/>
      <c r="RPU178" s="2"/>
      <c r="RPV178" s="2"/>
      <c r="RPW178" s="2"/>
      <c r="RPX178" s="2"/>
      <c r="RPY178" s="2"/>
      <c r="RPZ178" s="2"/>
      <c r="RQA178" s="2"/>
      <c r="RQB178" s="2"/>
      <c r="RQC178" s="2"/>
      <c r="RQD178" s="2"/>
      <c r="RQE178" s="2"/>
      <c r="RQF178" s="2"/>
      <c r="RQG178" s="2"/>
      <c r="RQH178" s="2"/>
      <c r="RQI178" s="2"/>
      <c r="RQJ178" s="2"/>
      <c r="RQK178" s="2"/>
      <c r="RQL178" s="2"/>
      <c r="RQM178" s="2"/>
      <c r="RQN178" s="2"/>
      <c r="RQO178" s="2"/>
      <c r="RQP178" s="2"/>
      <c r="RQQ178" s="2"/>
      <c r="RQR178" s="2"/>
      <c r="RQS178" s="2"/>
      <c r="RQT178" s="2"/>
      <c r="RQU178" s="2"/>
      <c r="RQV178" s="2"/>
      <c r="RQW178" s="2"/>
      <c r="RQX178" s="2"/>
      <c r="RQY178" s="2"/>
      <c r="RQZ178" s="2"/>
      <c r="RRA178" s="2"/>
      <c r="RRB178" s="2"/>
      <c r="RRC178" s="2"/>
      <c r="RRD178" s="2"/>
      <c r="RRE178" s="2"/>
      <c r="RRF178" s="2"/>
      <c r="RRG178" s="2"/>
      <c r="RRH178" s="2"/>
      <c r="RRI178" s="2"/>
      <c r="RRJ178" s="2"/>
      <c r="RRK178" s="2"/>
      <c r="RRL178" s="2"/>
      <c r="RRM178" s="2"/>
      <c r="RRN178" s="2"/>
      <c r="RRO178" s="2"/>
      <c r="RRP178" s="2"/>
      <c r="RRQ178" s="2"/>
      <c r="RRR178" s="2"/>
      <c r="RRS178" s="2"/>
      <c r="RRT178" s="2"/>
      <c r="RRU178" s="2"/>
      <c r="RRV178" s="2"/>
      <c r="RRW178" s="2"/>
      <c r="RRX178" s="2"/>
      <c r="RRY178" s="2"/>
      <c r="RRZ178" s="2"/>
      <c r="RSA178" s="2"/>
      <c r="RSB178" s="2"/>
      <c r="RSC178" s="2"/>
      <c r="RSD178" s="2"/>
      <c r="RSE178" s="2"/>
      <c r="RSF178" s="2"/>
      <c r="RSG178" s="2"/>
      <c r="RSH178" s="2"/>
      <c r="RSI178" s="2"/>
      <c r="RSJ178" s="2"/>
      <c r="RSK178" s="2"/>
      <c r="RSL178" s="2"/>
      <c r="RSM178" s="2"/>
      <c r="RSN178" s="2"/>
      <c r="RSO178" s="2"/>
      <c r="RSP178" s="2"/>
      <c r="RSQ178" s="2"/>
      <c r="RSR178" s="2"/>
      <c r="RSS178" s="2"/>
      <c r="RST178" s="2"/>
      <c r="RSU178" s="2"/>
      <c r="RSV178" s="2"/>
      <c r="RSW178" s="2"/>
      <c r="RSX178" s="2"/>
      <c r="RSY178" s="2"/>
      <c r="RSZ178" s="2"/>
      <c r="RTA178" s="2"/>
      <c r="RTB178" s="2"/>
      <c r="RTC178" s="2"/>
      <c r="RTD178" s="2"/>
      <c r="RTE178" s="2"/>
      <c r="RTF178" s="2"/>
      <c r="RTG178" s="2"/>
      <c r="RTH178" s="2"/>
      <c r="RTI178" s="2"/>
      <c r="RTJ178" s="2"/>
      <c r="RTK178" s="2"/>
      <c r="RTL178" s="2"/>
      <c r="RTM178" s="2"/>
      <c r="RTN178" s="2"/>
      <c r="RTO178" s="2"/>
      <c r="RTP178" s="2"/>
      <c r="RTQ178" s="2"/>
      <c r="RTR178" s="2"/>
      <c r="RTS178" s="2"/>
      <c r="RTT178" s="2"/>
      <c r="RTU178" s="2"/>
      <c r="RTV178" s="2"/>
      <c r="RTW178" s="2"/>
      <c r="RTX178" s="2"/>
      <c r="RTY178" s="2"/>
      <c r="RTZ178" s="2"/>
      <c r="RUA178" s="2"/>
      <c r="RUB178" s="2"/>
      <c r="RUC178" s="2"/>
      <c r="RUD178" s="2"/>
      <c r="RUE178" s="2"/>
      <c r="RUF178" s="2"/>
      <c r="RUG178" s="2"/>
      <c r="RUH178" s="2"/>
      <c r="RUI178" s="2"/>
      <c r="RUJ178" s="2"/>
      <c r="RUK178" s="2"/>
      <c r="RUL178" s="2"/>
      <c r="RUM178" s="2"/>
      <c r="RUN178" s="2"/>
      <c r="RUO178" s="2"/>
      <c r="RUP178" s="2"/>
      <c r="RUQ178" s="2"/>
      <c r="RUR178" s="2"/>
      <c r="RUS178" s="2"/>
      <c r="RUT178" s="2"/>
      <c r="RUU178" s="2"/>
      <c r="RUV178" s="2"/>
      <c r="RUW178" s="2"/>
      <c r="RUX178" s="2"/>
      <c r="RUY178" s="2"/>
      <c r="RUZ178" s="2"/>
      <c r="RVA178" s="2"/>
      <c r="RVB178" s="2"/>
      <c r="RVC178" s="2"/>
      <c r="RVD178" s="2"/>
      <c r="RVE178" s="2"/>
      <c r="RVF178" s="2"/>
      <c r="RVG178" s="2"/>
      <c r="RVH178" s="2"/>
      <c r="RVI178" s="2"/>
      <c r="RVJ178" s="2"/>
      <c r="RVK178" s="2"/>
      <c r="RVL178" s="2"/>
      <c r="RVM178" s="2"/>
      <c r="RVN178" s="2"/>
      <c r="RVO178" s="2"/>
      <c r="RVP178" s="2"/>
      <c r="RVQ178" s="2"/>
      <c r="RVR178" s="2"/>
      <c r="RVS178" s="2"/>
      <c r="RVT178" s="2"/>
      <c r="RVU178" s="2"/>
      <c r="RVV178" s="2"/>
      <c r="RVW178" s="2"/>
      <c r="RVX178" s="2"/>
      <c r="RVY178" s="2"/>
      <c r="RVZ178" s="2"/>
      <c r="RWA178" s="2"/>
      <c r="RWB178" s="2"/>
      <c r="RWC178" s="2"/>
      <c r="RWD178" s="2"/>
      <c r="RWE178" s="2"/>
      <c r="RWF178" s="2"/>
      <c r="RWG178" s="2"/>
      <c r="RWH178" s="2"/>
      <c r="RWI178" s="2"/>
      <c r="RWJ178" s="2"/>
      <c r="RWK178" s="2"/>
      <c r="RWL178" s="2"/>
      <c r="RWM178" s="2"/>
      <c r="RWN178" s="2"/>
      <c r="RWO178" s="2"/>
      <c r="RWP178" s="2"/>
      <c r="RWQ178" s="2"/>
      <c r="RWR178" s="2"/>
      <c r="RWS178" s="2"/>
      <c r="RWT178" s="2"/>
      <c r="RWU178" s="2"/>
      <c r="RWV178" s="2"/>
      <c r="RWW178" s="2"/>
      <c r="RWX178" s="2"/>
      <c r="RWY178" s="2"/>
      <c r="RWZ178" s="2"/>
      <c r="RXA178" s="2"/>
      <c r="RXB178" s="2"/>
      <c r="RXC178" s="2"/>
      <c r="RXD178" s="2"/>
      <c r="RXE178" s="2"/>
      <c r="RXF178" s="2"/>
      <c r="RXG178" s="2"/>
      <c r="RXH178" s="2"/>
      <c r="RXI178" s="2"/>
      <c r="RXJ178" s="2"/>
      <c r="RXK178" s="2"/>
      <c r="RXL178" s="2"/>
      <c r="RXM178" s="2"/>
      <c r="RXN178" s="2"/>
      <c r="RXO178" s="2"/>
      <c r="RXP178" s="2"/>
      <c r="RXQ178" s="2"/>
      <c r="RXR178" s="2"/>
      <c r="RXS178" s="2"/>
      <c r="RXT178" s="2"/>
      <c r="RXU178" s="2"/>
      <c r="RXV178" s="2"/>
      <c r="RXW178" s="2"/>
      <c r="RXX178" s="2"/>
      <c r="RXY178" s="2"/>
      <c r="RXZ178" s="2"/>
      <c r="RYA178" s="2"/>
      <c r="RYB178" s="2"/>
      <c r="RYC178" s="2"/>
      <c r="RYD178" s="2"/>
      <c r="RYE178" s="2"/>
      <c r="RYF178" s="2"/>
      <c r="RYG178" s="2"/>
      <c r="RYH178" s="2"/>
      <c r="RYI178" s="2"/>
      <c r="RYJ178" s="2"/>
      <c r="RYK178" s="2"/>
      <c r="RYL178" s="2"/>
      <c r="RYM178" s="2"/>
      <c r="RYN178" s="2"/>
      <c r="RYO178" s="2"/>
      <c r="RYP178" s="2"/>
      <c r="RYQ178" s="2"/>
      <c r="RYR178" s="2"/>
      <c r="RYS178" s="2"/>
      <c r="RYT178" s="2"/>
      <c r="RYU178" s="2"/>
      <c r="RYV178" s="2"/>
      <c r="RYW178" s="2"/>
      <c r="RYX178" s="2"/>
      <c r="RYY178" s="2"/>
      <c r="RYZ178" s="2"/>
      <c r="RZA178" s="2"/>
      <c r="RZB178" s="2"/>
      <c r="RZC178" s="2"/>
      <c r="RZD178" s="2"/>
      <c r="RZE178" s="2"/>
      <c r="RZF178" s="2"/>
      <c r="RZG178" s="2"/>
      <c r="RZH178" s="2"/>
      <c r="RZI178" s="2"/>
      <c r="RZJ178" s="2"/>
      <c r="RZK178" s="2"/>
      <c r="RZL178" s="2"/>
      <c r="RZM178" s="2"/>
      <c r="RZN178" s="2"/>
      <c r="RZO178" s="2"/>
      <c r="RZP178" s="2"/>
      <c r="RZQ178" s="2"/>
      <c r="RZR178" s="2"/>
      <c r="RZS178" s="2"/>
      <c r="RZT178" s="2"/>
      <c r="RZU178" s="2"/>
      <c r="RZV178" s="2"/>
      <c r="RZW178" s="2"/>
      <c r="RZX178" s="2"/>
      <c r="RZY178" s="2"/>
      <c r="RZZ178" s="2"/>
      <c r="SAA178" s="2"/>
      <c r="SAB178" s="2"/>
      <c r="SAC178" s="2"/>
      <c r="SAD178" s="2"/>
      <c r="SAE178" s="2"/>
      <c r="SAF178" s="2"/>
      <c r="SAG178" s="2"/>
      <c r="SAH178" s="2"/>
      <c r="SAI178" s="2"/>
      <c r="SAJ178" s="2"/>
      <c r="SAK178" s="2"/>
      <c r="SAL178" s="2"/>
      <c r="SAM178" s="2"/>
      <c r="SAN178" s="2"/>
      <c r="SAO178" s="2"/>
      <c r="SAP178" s="2"/>
      <c r="SAQ178" s="2"/>
      <c r="SAR178" s="2"/>
      <c r="SAS178" s="2"/>
      <c r="SAT178" s="2"/>
      <c r="SAU178" s="2"/>
      <c r="SAV178" s="2"/>
      <c r="SAW178" s="2"/>
      <c r="SAX178" s="2"/>
      <c r="SAY178" s="2"/>
      <c r="SAZ178" s="2"/>
      <c r="SBA178" s="2"/>
      <c r="SBB178" s="2"/>
      <c r="SBC178" s="2"/>
      <c r="SBD178" s="2"/>
      <c r="SBE178" s="2"/>
      <c r="SBF178" s="2"/>
      <c r="SBG178" s="2"/>
      <c r="SBH178" s="2"/>
      <c r="SBI178" s="2"/>
      <c r="SBJ178" s="2"/>
      <c r="SBK178" s="2"/>
      <c r="SBL178" s="2"/>
      <c r="SBM178" s="2"/>
      <c r="SBN178" s="2"/>
      <c r="SBO178" s="2"/>
      <c r="SBP178" s="2"/>
      <c r="SBQ178" s="2"/>
      <c r="SBR178" s="2"/>
      <c r="SBS178" s="2"/>
      <c r="SBT178" s="2"/>
      <c r="SBU178" s="2"/>
      <c r="SBV178" s="2"/>
      <c r="SBW178" s="2"/>
      <c r="SBX178" s="2"/>
      <c r="SBY178" s="2"/>
      <c r="SBZ178" s="2"/>
      <c r="SCA178" s="2"/>
      <c r="SCB178" s="2"/>
      <c r="SCC178" s="2"/>
      <c r="SCD178" s="2"/>
      <c r="SCE178" s="2"/>
      <c r="SCF178" s="2"/>
      <c r="SCG178" s="2"/>
      <c r="SCH178" s="2"/>
      <c r="SCI178" s="2"/>
      <c r="SCJ178" s="2"/>
      <c r="SCK178" s="2"/>
      <c r="SCL178" s="2"/>
      <c r="SCM178" s="2"/>
      <c r="SCN178" s="2"/>
      <c r="SCO178" s="2"/>
      <c r="SCP178" s="2"/>
      <c r="SCQ178" s="2"/>
      <c r="SCR178" s="2"/>
      <c r="SCS178" s="2"/>
      <c r="SCT178" s="2"/>
      <c r="SCU178" s="2"/>
      <c r="SCV178" s="2"/>
      <c r="SCW178" s="2"/>
      <c r="SCX178" s="2"/>
      <c r="SCY178" s="2"/>
      <c r="SCZ178" s="2"/>
      <c r="SDA178" s="2"/>
      <c r="SDB178" s="2"/>
      <c r="SDC178" s="2"/>
      <c r="SDD178" s="2"/>
      <c r="SDE178" s="2"/>
      <c r="SDF178" s="2"/>
      <c r="SDG178" s="2"/>
      <c r="SDH178" s="2"/>
      <c r="SDI178" s="2"/>
      <c r="SDJ178" s="2"/>
      <c r="SDK178" s="2"/>
      <c r="SDL178" s="2"/>
      <c r="SDM178" s="2"/>
      <c r="SDN178" s="2"/>
      <c r="SDO178" s="2"/>
      <c r="SDP178" s="2"/>
      <c r="SDQ178" s="2"/>
      <c r="SDR178" s="2"/>
      <c r="SDS178" s="2"/>
      <c r="SDT178" s="2"/>
      <c r="SDU178" s="2"/>
      <c r="SDV178" s="2"/>
      <c r="SDW178" s="2"/>
      <c r="SDX178" s="2"/>
      <c r="SDY178" s="2"/>
      <c r="SDZ178" s="2"/>
      <c r="SEA178" s="2"/>
      <c r="SEB178" s="2"/>
      <c r="SEC178" s="2"/>
      <c r="SED178" s="2"/>
      <c r="SEE178" s="2"/>
      <c r="SEF178" s="2"/>
      <c r="SEG178" s="2"/>
      <c r="SEH178" s="2"/>
      <c r="SEI178" s="2"/>
      <c r="SEJ178" s="2"/>
      <c r="SEK178" s="2"/>
      <c r="SEL178" s="2"/>
      <c r="SEM178" s="2"/>
      <c r="SEN178" s="2"/>
      <c r="SEO178" s="2"/>
      <c r="SEP178" s="2"/>
      <c r="SEQ178" s="2"/>
      <c r="SER178" s="2"/>
      <c r="SES178" s="2"/>
      <c r="SET178" s="2"/>
      <c r="SEU178" s="2"/>
      <c r="SEV178" s="2"/>
      <c r="SEW178" s="2"/>
      <c r="SEX178" s="2"/>
      <c r="SEY178" s="2"/>
      <c r="SEZ178" s="2"/>
      <c r="SFA178" s="2"/>
      <c r="SFB178" s="2"/>
      <c r="SFC178" s="2"/>
      <c r="SFD178" s="2"/>
      <c r="SFE178" s="2"/>
      <c r="SFF178" s="2"/>
      <c r="SFG178" s="2"/>
      <c r="SFH178" s="2"/>
      <c r="SFI178" s="2"/>
      <c r="SFJ178" s="2"/>
      <c r="SFK178" s="2"/>
      <c r="SFL178" s="2"/>
      <c r="SFM178" s="2"/>
      <c r="SFN178" s="2"/>
      <c r="SFO178" s="2"/>
      <c r="SFP178" s="2"/>
      <c r="SFQ178" s="2"/>
      <c r="SFR178" s="2"/>
      <c r="SFS178" s="2"/>
      <c r="SFT178" s="2"/>
      <c r="SFU178" s="2"/>
      <c r="SFV178" s="2"/>
      <c r="SFW178" s="2"/>
      <c r="SFX178" s="2"/>
      <c r="SFY178" s="2"/>
      <c r="SFZ178" s="2"/>
      <c r="SGA178" s="2"/>
      <c r="SGB178" s="2"/>
      <c r="SGC178" s="2"/>
      <c r="SGD178" s="2"/>
      <c r="SGE178" s="2"/>
      <c r="SGF178" s="2"/>
      <c r="SGG178" s="2"/>
      <c r="SGH178" s="2"/>
      <c r="SGI178" s="2"/>
      <c r="SGJ178" s="2"/>
      <c r="SGK178" s="2"/>
      <c r="SGL178" s="2"/>
      <c r="SGM178" s="2"/>
      <c r="SGN178" s="2"/>
      <c r="SGO178" s="2"/>
      <c r="SGP178" s="2"/>
      <c r="SGQ178" s="2"/>
      <c r="SGR178" s="2"/>
      <c r="SGS178" s="2"/>
      <c r="SGT178" s="2"/>
      <c r="SGU178" s="2"/>
      <c r="SGV178" s="2"/>
      <c r="SGW178" s="2"/>
      <c r="SGX178" s="2"/>
      <c r="SGY178" s="2"/>
      <c r="SGZ178" s="2"/>
      <c r="SHA178" s="2"/>
      <c r="SHB178" s="2"/>
      <c r="SHC178" s="2"/>
      <c r="SHD178" s="2"/>
      <c r="SHE178" s="2"/>
      <c r="SHF178" s="2"/>
      <c r="SHG178" s="2"/>
      <c r="SHH178" s="2"/>
      <c r="SHI178" s="2"/>
      <c r="SHJ178" s="2"/>
      <c r="SHK178" s="2"/>
      <c r="SHL178" s="2"/>
      <c r="SHM178" s="2"/>
      <c r="SHN178" s="2"/>
      <c r="SHO178" s="2"/>
      <c r="SHP178" s="2"/>
      <c r="SHQ178" s="2"/>
      <c r="SHR178" s="2"/>
      <c r="SHS178" s="2"/>
      <c r="SHT178" s="2"/>
      <c r="SHU178" s="2"/>
      <c r="SHV178" s="2"/>
      <c r="SHW178" s="2"/>
      <c r="SHX178" s="2"/>
      <c r="SHY178" s="2"/>
      <c r="SHZ178" s="2"/>
      <c r="SIA178" s="2"/>
      <c r="SIB178" s="2"/>
      <c r="SIC178" s="2"/>
      <c r="SID178" s="2"/>
      <c r="SIE178" s="2"/>
      <c r="SIF178" s="2"/>
      <c r="SIG178" s="2"/>
      <c r="SIH178" s="2"/>
      <c r="SII178" s="2"/>
      <c r="SIJ178" s="2"/>
      <c r="SIK178" s="2"/>
      <c r="SIL178" s="2"/>
      <c r="SIM178" s="2"/>
      <c r="SIN178" s="2"/>
      <c r="SIO178" s="2"/>
      <c r="SIP178" s="2"/>
      <c r="SIQ178" s="2"/>
      <c r="SIR178" s="2"/>
      <c r="SIS178" s="2"/>
      <c r="SIT178" s="2"/>
      <c r="SIU178" s="2"/>
      <c r="SIV178" s="2"/>
      <c r="SIW178" s="2"/>
      <c r="SIX178" s="2"/>
      <c r="SIY178" s="2"/>
      <c r="SIZ178" s="2"/>
      <c r="SJA178" s="2"/>
      <c r="SJB178" s="2"/>
      <c r="SJC178" s="2"/>
      <c r="SJD178" s="2"/>
      <c r="SJE178" s="2"/>
      <c r="SJF178" s="2"/>
      <c r="SJG178" s="2"/>
      <c r="SJH178" s="2"/>
      <c r="SJI178" s="2"/>
      <c r="SJJ178" s="2"/>
      <c r="SJK178" s="2"/>
      <c r="SJL178" s="2"/>
      <c r="SJM178" s="2"/>
      <c r="SJN178" s="2"/>
      <c r="SJO178" s="2"/>
      <c r="SJP178" s="2"/>
      <c r="SJQ178" s="2"/>
      <c r="SJR178" s="2"/>
      <c r="SJS178" s="2"/>
      <c r="SJT178" s="2"/>
      <c r="SJU178" s="2"/>
      <c r="SJV178" s="2"/>
      <c r="SJW178" s="2"/>
      <c r="SJX178" s="2"/>
      <c r="SJY178" s="2"/>
      <c r="SJZ178" s="2"/>
      <c r="SKA178" s="2"/>
      <c r="SKB178" s="2"/>
      <c r="SKC178" s="2"/>
      <c r="SKD178" s="2"/>
      <c r="SKE178" s="2"/>
      <c r="SKF178" s="2"/>
      <c r="SKG178" s="2"/>
      <c r="SKH178" s="2"/>
      <c r="SKI178" s="2"/>
      <c r="SKJ178" s="2"/>
      <c r="SKK178" s="2"/>
      <c r="SKL178" s="2"/>
      <c r="SKM178" s="2"/>
      <c r="SKN178" s="2"/>
      <c r="SKO178" s="2"/>
      <c r="SKP178" s="2"/>
      <c r="SKQ178" s="2"/>
      <c r="SKR178" s="2"/>
      <c r="SKS178" s="2"/>
      <c r="SKT178" s="2"/>
      <c r="SKU178" s="2"/>
      <c r="SKV178" s="2"/>
      <c r="SKW178" s="2"/>
      <c r="SKX178" s="2"/>
      <c r="SKY178" s="2"/>
      <c r="SKZ178" s="2"/>
      <c r="SLA178" s="2"/>
      <c r="SLB178" s="2"/>
      <c r="SLC178" s="2"/>
      <c r="SLD178" s="2"/>
      <c r="SLE178" s="2"/>
      <c r="SLF178" s="2"/>
      <c r="SLG178" s="2"/>
      <c r="SLH178" s="2"/>
      <c r="SLI178" s="2"/>
      <c r="SLJ178" s="2"/>
      <c r="SLK178" s="2"/>
      <c r="SLL178" s="2"/>
      <c r="SLM178" s="2"/>
      <c r="SLN178" s="2"/>
      <c r="SLO178" s="2"/>
      <c r="SLP178" s="2"/>
      <c r="SLQ178" s="2"/>
      <c r="SLR178" s="2"/>
      <c r="SLS178" s="2"/>
      <c r="SLT178" s="2"/>
      <c r="SLU178" s="2"/>
      <c r="SLV178" s="2"/>
      <c r="SLW178" s="2"/>
      <c r="SLX178" s="2"/>
      <c r="SLY178" s="2"/>
      <c r="SLZ178" s="2"/>
      <c r="SMA178" s="2"/>
      <c r="SMB178" s="2"/>
      <c r="SMC178" s="2"/>
      <c r="SMD178" s="2"/>
      <c r="SME178" s="2"/>
      <c r="SMF178" s="2"/>
      <c r="SMG178" s="2"/>
      <c r="SMH178" s="2"/>
      <c r="SMI178" s="2"/>
      <c r="SMJ178" s="2"/>
      <c r="SMK178" s="2"/>
      <c r="SML178" s="2"/>
      <c r="SMM178" s="2"/>
      <c r="SMN178" s="2"/>
      <c r="SMO178" s="2"/>
      <c r="SMP178" s="2"/>
      <c r="SMQ178" s="2"/>
      <c r="SMR178" s="2"/>
      <c r="SMS178" s="2"/>
      <c r="SMT178" s="2"/>
      <c r="SMU178" s="2"/>
      <c r="SMV178" s="2"/>
      <c r="SMW178" s="2"/>
      <c r="SMX178" s="2"/>
      <c r="SMY178" s="2"/>
      <c r="SMZ178" s="2"/>
      <c r="SNA178" s="2"/>
      <c r="SNB178" s="2"/>
      <c r="SNC178" s="2"/>
      <c r="SND178" s="2"/>
      <c r="SNE178" s="2"/>
      <c r="SNF178" s="2"/>
      <c r="SNG178" s="2"/>
      <c r="SNH178" s="2"/>
      <c r="SNI178" s="2"/>
      <c r="SNJ178" s="2"/>
      <c r="SNK178" s="2"/>
      <c r="SNL178" s="2"/>
      <c r="SNM178" s="2"/>
      <c r="SNN178" s="2"/>
      <c r="SNO178" s="2"/>
      <c r="SNP178" s="2"/>
      <c r="SNQ178" s="2"/>
      <c r="SNR178" s="2"/>
      <c r="SNS178" s="2"/>
      <c r="SNT178" s="2"/>
      <c r="SNU178" s="2"/>
      <c r="SNV178" s="2"/>
      <c r="SNW178" s="2"/>
      <c r="SNX178" s="2"/>
      <c r="SNY178" s="2"/>
      <c r="SNZ178" s="2"/>
      <c r="SOA178" s="2"/>
      <c r="SOB178" s="2"/>
      <c r="SOC178" s="2"/>
      <c r="SOD178" s="2"/>
      <c r="SOE178" s="2"/>
      <c r="SOF178" s="2"/>
      <c r="SOG178" s="2"/>
      <c r="SOH178" s="2"/>
      <c r="SOI178" s="2"/>
      <c r="SOJ178" s="2"/>
      <c r="SOK178" s="2"/>
      <c r="SOL178" s="2"/>
      <c r="SOM178" s="2"/>
      <c r="SON178" s="2"/>
      <c r="SOO178" s="2"/>
      <c r="SOP178" s="2"/>
      <c r="SOQ178" s="2"/>
      <c r="SOR178" s="2"/>
      <c r="SOS178" s="2"/>
      <c r="SOT178" s="2"/>
      <c r="SOU178" s="2"/>
      <c r="SOV178" s="2"/>
      <c r="SOW178" s="2"/>
      <c r="SOX178" s="2"/>
      <c r="SOY178" s="2"/>
      <c r="SOZ178" s="2"/>
      <c r="SPA178" s="2"/>
      <c r="SPB178" s="2"/>
      <c r="SPC178" s="2"/>
      <c r="SPD178" s="2"/>
      <c r="SPE178" s="2"/>
      <c r="SPF178" s="2"/>
      <c r="SPG178" s="2"/>
      <c r="SPH178" s="2"/>
      <c r="SPI178" s="2"/>
      <c r="SPJ178" s="2"/>
      <c r="SPK178" s="2"/>
      <c r="SPL178" s="2"/>
      <c r="SPM178" s="2"/>
      <c r="SPN178" s="2"/>
      <c r="SPO178" s="2"/>
      <c r="SPP178" s="2"/>
      <c r="SPQ178" s="2"/>
      <c r="SPR178" s="2"/>
      <c r="SPS178" s="2"/>
      <c r="SPT178" s="2"/>
      <c r="SPU178" s="2"/>
      <c r="SPV178" s="2"/>
      <c r="SPW178" s="2"/>
      <c r="SPX178" s="2"/>
      <c r="SPY178" s="2"/>
      <c r="SPZ178" s="2"/>
      <c r="SQA178" s="2"/>
      <c r="SQB178" s="2"/>
      <c r="SQC178" s="2"/>
      <c r="SQD178" s="2"/>
      <c r="SQE178" s="2"/>
      <c r="SQF178" s="2"/>
      <c r="SQG178" s="2"/>
      <c r="SQH178" s="2"/>
      <c r="SQI178" s="2"/>
      <c r="SQJ178" s="2"/>
      <c r="SQK178" s="2"/>
      <c r="SQL178" s="2"/>
      <c r="SQM178" s="2"/>
      <c r="SQN178" s="2"/>
      <c r="SQO178" s="2"/>
      <c r="SQP178" s="2"/>
      <c r="SQQ178" s="2"/>
      <c r="SQR178" s="2"/>
      <c r="SQS178" s="2"/>
      <c r="SQT178" s="2"/>
      <c r="SQU178" s="2"/>
      <c r="SQV178" s="2"/>
      <c r="SQW178" s="2"/>
      <c r="SQX178" s="2"/>
      <c r="SQY178" s="2"/>
      <c r="SQZ178" s="2"/>
      <c r="SRA178" s="2"/>
      <c r="SRB178" s="2"/>
      <c r="SRC178" s="2"/>
      <c r="SRD178" s="2"/>
      <c r="SRE178" s="2"/>
      <c r="SRF178" s="2"/>
      <c r="SRG178" s="2"/>
      <c r="SRH178" s="2"/>
      <c r="SRI178" s="2"/>
      <c r="SRJ178" s="2"/>
      <c r="SRK178" s="2"/>
      <c r="SRL178" s="2"/>
      <c r="SRM178" s="2"/>
      <c r="SRN178" s="2"/>
      <c r="SRO178" s="2"/>
      <c r="SRP178" s="2"/>
      <c r="SRQ178" s="2"/>
      <c r="SRR178" s="2"/>
      <c r="SRS178" s="2"/>
      <c r="SRT178" s="2"/>
      <c r="SRU178" s="2"/>
      <c r="SRV178" s="2"/>
      <c r="SRW178" s="2"/>
      <c r="SRX178" s="2"/>
      <c r="SRY178" s="2"/>
      <c r="SRZ178" s="2"/>
      <c r="SSA178" s="2"/>
      <c r="SSB178" s="2"/>
      <c r="SSC178" s="2"/>
      <c r="SSD178" s="2"/>
      <c r="SSE178" s="2"/>
      <c r="SSF178" s="2"/>
      <c r="SSG178" s="2"/>
      <c r="SSH178" s="2"/>
      <c r="SSI178" s="2"/>
      <c r="SSJ178" s="2"/>
      <c r="SSK178" s="2"/>
      <c r="SSL178" s="2"/>
      <c r="SSM178" s="2"/>
      <c r="SSN178" s="2"/>
      <c r="SSO178" s="2"/>
      <c r="SSP178" s="2"/>
      <c r="SSQ178" s="2"/>
      <c r="SSR178" s="2"/>
      <c r="SSS178" s="2"/>
      <c r="SST178" s="2"/>
      <c r="SSU178" s="2"/>
      <c r="SSV178" s="2"/>
      <c r="SSW178" s="2"/>
      <c r="SSX178" s="2"/>
      <c r="SSY178" s="2"/>
      <c r="SSZ178" s="2"/>
      <c r="STA178" s="2"/>
      <c r="STB178" s="2"/>
      <c r="STC178" s="2"/>
      <c r="STD178" s="2"/>
      <c r="STE178" s="2"/>
      <c r="STF178" s="2"/>
      <c r="STG178" s="2"/>
      <c r="STH178" s="2"/>
      <c r="STI178" s="2"/>
      <c r="STJ178" s="2"/>
      <c r="STK178" s="2"/>
      <c r="STL178" s="2"/>
      <c r="STM178" s="2"/>
      <c r="STN178" s="2"/>
      <c r="STO178" s="2"/>
      <c r="STP178" s="2"/>
      <c r="STQ178" s="2"/>
      <c r="STR178" s="2"/>
      <c r="STS178" s="2"/>
      <c r="STT178" s="2"/>
      <c r="STU178" s="2"/>
      <c r="STV178" s="2"/>
      <c r="STW178" s="2"/>
      <c r="STX178" s="2"/>
      <c r="STY178" s="2"/>
      <c r="STZ178" s="2"/>
      <c r="SUA178" s="2"/>
      <c r="SUB178" s="2"/>
      <c r="SUC178" s="2"/>
      <c r="SUD178" s="2"/>
      <c r="SUE178" s="2"/>
      <c r="SUF178" s="2"/>
      <c r="SUG178" s="2"/>
      <c r="SUH178" s="2"/>
      <c r="SUI178" s="2"/>
      <c r="SUJ178" s="2"/>
      <c r="SUK178" s="2"/>
      <c r="SUL178" s="2"/>
      <c r="SUM178" s="2"/>
      <c r="SUN178" s="2"/>
      <c r="SUO178" s="2"/>
      <c r="SUP178" s="2"/>
      <c r="SUQ178" s="2"/>
      <c r="SUR178" s="2"/>
      <c r="SUS178" s="2"/>
      <c r="SUT178" s="2"/>
      <c r="SUU178" s="2"/>
      <c r="SUV178" s="2"/>
      <c r="SUW178" s="2"/>
      <c r="SUX178" s="2"/>
      <c r="SUY178" s="2"/>
      <c r="SUZ178" s="2"/>
      <c r="SVA178" s="2"/>
      <c r="SVB178" s="2"/>
      <c r="SVC178" s="2"/>
      <c r="SVD178" s="2"/>
      <c r="SVE178" s="2"/>
      <c r="SVF178" s="2"/>
      <c r="SVG178" s="2"/>
      <c r="SVH178" s="2"/>
      <c r="SVI178" s="2"/>
      <c r="SVJ178" s="2"/>
      <c r="SVK178" s="2"/>
      <c r="SVL178" s="2"/>
      <c r="SVM178" s="2"/>
      <c r="SVN178" s="2"/>
      <c r="SVO178" s="2"/>
      <c r="SVP178" s="2"/>
      <c r="SVQ178" s="2"/>
      <c r="SVR178" s="2"/>
      <c r="SVS178" s="2"/>
      <c r="SVT178" s="2"/>
      <c r="SVU178" s="2"/>
      <c r="SVV178" s="2"/>
      <c r="SVW178" s="2"/>
      <c r="SVX178" s="2"/>
      <c r="SVY178" s="2"/>
      <c r="SVZ178" s="2"/>
      <c r="SWA178" s="2"/>
      <c r="SWB178" s="2"/>
      <c r="SWC178" s="2"/>
      <c r="SWD178" s="2"/>
      <c r="SWE178" s="2"/>
      <c r="SWF178" s="2"/>
      <c r="SWG178" s="2"/>
      <c r="SWH178" s="2"/>
      <c r="SWI178" s="2"/>
      <c r="SWJ178" s="2"/>
      <c r="SWK178" s="2"/>
      <c r="SWL178" s="2"/>
      <c r="SWM178" s="2"/>
      <c r="SWN178" s="2"/>
      <c r="SWO178" s="2"/>
      <c r="SWP178" s="2"/>
      <c r="SWQ178" s="2"/>
      <c r="SWR178" s="2"/>
      <c r="SWS178" s="2"/>
      <c r="SWT178" s="2"/>
      <c r="SWU178" s="2"/>
      <c r="SWV178" s="2"/>
      <c r="SWW178" s="2"/>
      <c r="SWX178" s="2"/>
      <c r="SWY178" s="2"/>
      <c r="SWZ178" s="2"/>
      <c r="SXA178" s="2"/>
      <c r="SXB178" s="2"/>
      <c r="SXC178" s="2"/>
      <c r="SXD178" s="2"/>
      <c r="SXE178" s="2"/>
      <c r="SXF178" s="2"/>
      <c r="SXG178" s="2"/>
      <c r="SXH178" s="2"/>
      <c r="SXI178" s="2"/>
      <c r="SXJ178" s="2"/>
      <c r="SXK178" s="2"/>
      <c r="SXL178" s="2"/>
      <c r="SXM178" s="2"/>
      <c r="SXN178" s="2"/>
      <c r="SXO178" s="2"/>
      <c r="SXP178" s="2"/>
      <c r="SXQ178" s="2"/>
      <c r="SXR178" s="2"/>
      <c r="SXS178" s="2"/>
      <c r="SXT178" s="2"/>
      <c r="SXU178" s="2"/>
      <c r="SXV178" s="2"/>
      <c r="SXW178" s="2"/>
      <c r="SXX178" s="2"/>
      <c r="SXY178" s="2"/>
      <c r="SXZ178" s="2"/>
      <c r="SYA178" s="2"/>
      <c r="SYB178" s="2"/>
      <c r="SYC178" s="2"/>
      <c r="SYD178" s="2"/>
      <c r="SYE178" s="2"/>
      <c r="SYF178" s="2"/>
      <c r="SYG178" s="2"/>
      <c r="SYH178" s="2"/>
      <c r="SYI178" s="2"/>
      <c r="SYJ178" s="2"/>
      <c r="SYK178" s="2"/>
      <c r="SYL178" s="2"/>
      <c r="SYM178" s="2"/>
      <c r="SYN178" s="2"/>
      <c r="SYO178" s="2"/>
      <c r="SYP178" s="2"/>
      <c r="SYQ178" s="2"/>
      <c r="SYR178" s="2"/>
      <c r="SYS178" s="2"/>
      <c r="SYT178" s="2"/>
      <c r="SYU178" s="2"/>
      <c r="SYV178" s="2"/>
      <c r="SYW178" s="2"/>
      <c r="SYX178" s="2"/>
      <c r="SYY178" s="2"/>
      <c r="SYZ178" s="2"/>
      <c r="SZA178" s="2"/>
      <c r="SZB178" s="2"/>
      <c r="SZC178" s="2"/>
      <c r="SZD178" s="2"/>
      <c r="SZE178" s="2"/>
      <c r="SZF178" s="2"/>
      <c r="SZG178" s="2"/>
      <c r="SZH178" s="2"/>
      <c r="SZI178" s="2"/>
      <c r="SZJ178" s="2"/>
      <c r="SZK178" s="2"/>
      <c r="SZL178" s="2"/>
      <c r="SZM178" s="2"/>
      <c r="SZN178" s="2"/>
      <c r="SZO178" s="2"/>
      <c r="SZP178" s="2"/>
      <c r="SZQ178" s="2"/>
      <c r="SZR178" s="2"/>
      <c r="SZS178" s="2"/>
      <c r="SZT178" s="2"/>
      <c r="SZU178" s="2"/>
      <c r="SZV178" s="2"/>
      <c r="SZW178" s="2"/>
      <c r="SZX178" s="2"/>
      <c r="SZY178" s="2"/>
      <c r="SZZ178" s="2"/>
      <c r="TAA178" s="2"/>
      <c r="TAB178" s="2"/>
      <c r="TAC178" s="2"/>
      <c r="TAD178" s="2"/>
      <c r="TAE178" s="2"/>
      <c r="TAF178" s="2"/>
      <c r="TAG178" s="2"/>
      <c r="TAH178" s="2"/>
      <c r="TAI178" s="2"/>
      <c r="TAJ178" s="2"/>
      <c r="TAK178" s="2"/>
      <c r="TAL178" s="2"/>
      <c r="TAM178" s="2"/>
      <c r="TAN178" s="2"/>
      <c r="TAO178" s="2"/>
      <c r="TAP178" s="2"/>
      <c r="TAQ178" s="2"/>
      <c r="TAR178" s="2"/>
      <c r="TAS178" s="2"/>
      <c r="TAT178" s="2"/>
      <c r="TAU178" s="2"/>
      <c r="TAV178" s="2"/>
      <c r="TAW178" s="2"/>
      <c r="TAX178" s="2"/>
      <c r="TAY178" s="2"/>
      <c r="TAZ178" s="2"/>
      <c r="TBA178" s="2"/>
      <c r="TBB178" s="2"/>
      <c r="TBC178" s="2"/>
      <c r="TBD178" s="2"/>
      <c r="TBE178" s="2"/>
      <c r="TBF178" s="2"/>
      <c r="TBG178" s="2"/>
      <c r="TBH178" s="2"/>
      <c r="TBI178" s="2"/>
      <c r="TBJ178" s="2"/>
      <c r="TBK178" s="2"/>
      <c r="TBL178" s="2"/>
      <c r="TBM178" s="2"/>
      <c r="TBN178" s="2"/>
      <c r="TBO178" s="2"/>
      <c r="TBP178" s="2"/>
      <c r="TBQ178" s="2"/>
      <c r="TBR178" s="2"/>
      <c r="TBS178" s="2"/>
      <c r="TBT178" s="2"/>
      <c r="TBU178" s="2"/>
      <c r="TBV178" s="2"/>
      <c r="TBW178" s="2"/>
      <c r="TBX178" s="2"/>
      <c r="TBY178" s="2"/>
      <c r="TBZ178" s="2"/>
      <c r="TCA178" s="2"/>
      <c r="TCB178" s="2"/>
      <c r="TCC178" s="2"/>
      <c r="TCD178" s="2"/>
      <c r="TCE178" s="2"/>
      <c r="TCF178" s="2"/>
      <c r="TCG178" s="2"/>
      <c r="TCH178" s="2"/>
      <c r="TCI178" s="2"/>
      <c r="TCJ178" s="2"/>
      <c r="TCK178" s="2"/>
      <c r="TCL178" s="2"/>
      <c r="TCM178" s="2"/>
      <c r="TCN178" s="2"/>
      <c r="TCO178" s="2"/>
      <c r="TCP178" s="2"/>
      <c r="TCQ178" s="2"/>
      <c r="TCR178" s="2"/>
      <c r="TCS178" s="2"/>
      <c r="TCT178" s="2"/>
      <c r="TCU178" s="2"/>
      <c r="TCV178" s="2"/>
      <c r="TCW178" s="2"/>
      <c r="TCX178" s="2"/>
      <c r="TCY178" s="2"/>
      <c r="TCZ178" s="2"/>
      <c r="TDA178" s="2"/>
      <c r="TDB178" s="2"/>
      <c r="TDC178" s="2"/>
      <c r="TDD178" s="2"/>
      <c r="TDE178" s="2"/>
      <c r="TDF178" s="2"/>
      <c r="TDG178" s="2"/>
      <c r="TDH178" s="2"/>
      <c r="TDI178" s="2"/>
      <c r="TDJ178" s="2"/>
      <c r="TDK178" s="2"/>
      <c r="TDL178" s="2"/>
      <c r="TDM178" s="2"/>
      <c r="TDN178" s="2"/>
      <c r="TDO178" s="2"/>
      <c r="TDP178" s="2"/>
      <c r="TDQ178" s="2"/>
      <c r="TDR178" s="2"/>
      <c r="TDS178" s="2"/>
      <c r="TDT178" s="2"/>
      <c r="TDU178" s="2"/>
      <c r="TDV178" s="2"/>
      <c r="TDW178" s="2"/>
      <c r="TDX178" s="2"/>
      <c r="TDY178" s="2"/>
      <c r="TDZ178" s="2"/>
      <c r="TEA178" s="2"/>
      <c r="TEB178" s="2"/>
      <c r="TEC178" s="2"/>
      <c r="TED178" s="2"/>
      <c r="TEE178" s="2"/>
      <c r="TEF178" s="2"/>
      <c r="TEG178" s="2"/>
      <c r="TEH178" s="2"/>
      <c r="TEI178" s="2"/>
      <c r="TEJ178" s="2"/>
      <c r="TEK178" s="2"/>
      <c r="TEL178" s="2"/>
      <c r="TEM178" s="2"/>
      <c r="TEN178" s="2"/>
      <c r="TEO178" s="2"/>
      <c r="TEP178" s="2"/>
      <c r="TEQ178" s="2"/>
      <c r="TER178" s="2"/>
      <c r="TES178" s="2"/>
      <c r="TET178" s="2"/>
      <c r="TEU178" s="2"/>
      <c r="TEV178" s="2"/>
      <c r="TEW178" s="2"/>
      <c r="TEX178" s="2"/>
      <c r="TEY178" s="2"/>
      <c r="TEZ178" s="2"/>
      <c r="TFA178" s="2"/>
      <c r="TFB178" s="2"/>
      <c r="TFC178" s="2"/>
      <c r="TFD178" s="2"/>
      <c r="TFE178" s="2"/>
      <c r="TFF178" s="2"/>
      <c r="TFG178" s="2"/>
      <c r="TFH178" s="2"/>
      <c r="TFI178" s="2"/>
      <c r="TFJ178" s="2"/>
      <c r="TFK178" s="2"/>
      <c r="TFL178" s="2"/>
      <c r="TFM178" s="2"/>
      <c r="TFN178" s="2"/>
      <c r="TFO178" s="2"/>
      <c r="TFP178" s="2"/>
      <c r="TFQ178" s="2"/>
      <c r="TFR178" s="2"/>
      <c r="TFS178" s="2"/>
      <c r="TFT178" s="2"/>
      <c r="TFU178" s="2"/>
      <c r="TFV178" s="2"/>
      <c r="TFW178" s="2"/>
      <c r="TFX178" s="2"/>
      <c r="TFY178" s="2"/>
      <c r="TFZ178" s="2"/>
      <c r="TGA178" s="2"/>
      <c r="TGB178" s="2"/>
      <c r="TGC178" s="2"/>
      <c r="TGD178" s="2"/>
      <c r="TGE178" s="2"/>
      <c r="TGF178" s="2"/>
      <c r="TGG178" s="2"/>
      <c r="TGH178" s="2"/>
      <c r="TGI178" s="2"/>
      <c r="TGJ178" s="2"/>
      <c r="TGK178" s="2"/>
      <c r="TGL178" s="2"/>
      <c r="TGM178" s="2"/>
      <c r="TGN178" s="2"/>
      <c r="TGO178" s="2"/>
      <c r="TGP178" s="2"/>
      <c r="TGQ178" s="2"/>
      <c r="TGR178" s="2"/>
      <c r="TGS178" s="2"/>
      <c r="TGT178" s="2"/>
      <c r="TGU178" s="2"/>
      <c r="TGV178" s="2"/>
      <c r="TGW178" s="2"/>
      <c r="TGX178" s="2"/>
      <c r="TGY178" s="2"/>
      <c r="TGZ178" s="2"/>
      <c r="THA178" s="2"/>
      <c r="THB178" s="2"/>
      <c r="THC178" s="2"/>
      <c r="THD178" s="2"/>
      <c r="THE178" s="2"/>
      <c r="THF178" s="2"/>
      <c r="THG178" s="2"/>
      <c r="THH178" s="2"/>
      <c r="THI178" s="2"/>
      <c r="THJ178" s="2"/>
      <c r="THK178" s="2"/>
      <c r="THL178" s="2"/>
      <c r="THM178" s="2"/>
      <c r="THN178" s="2"/>
      <c r="THO178" s="2"/>
      <c r="THP178" s="2"/>
      <c r="THQ178" s="2"/>
      <c r="THR178" s="2"/>
      <c r="THS178" s="2"/>
      <c r="THT178" s="2"/>
      <c r="THU178" s="2"/>
      <c r="THV178" s="2"/>
      <c r="THW178" s="2"/>
      <c r="THX178" s="2"/>
      <c r="THY178" s="2"/>
      <c r="THZ178" s="2"/>
      <c r="TIA178" s="2"/>
      <c r="TIB178" s="2"/>
      <c r="TIC178" s="2"/>
      <c r="TID178" s="2"/>
      <c r="TIE178" s="2"/>
      <c r="TIF178" s="2"/>
      <c r="TIG178" s="2"/>
      <c r="TIH178" s="2"/>
      <c r="TII178" s="2"/>
      <c r="TIJ178" s="2"/>
      <c r="TIK178" s="2"/>
      <c r="TIL178" s="2"/>
      <c r="TIM178" s="2"/>
      <c r="TIN178" s="2"/>
      <c r="TIO178" s="2"/>
      <c r="TIP178" s="2"/>
      <c r="TIQ178" s="2"/>
      <c r="TIR178" s="2"/>
      <c r="TIS178" s="2"/>
      <c r="TIT178" s="2"/>
      <c r="TIU178" s="2"/>
      <c r="TIV178" s="2"/>
      <c r="TIW178" s="2"/>
      <c r="TIX178" s="2"/>
      <c r="TIY178" s="2"/>
      <c r="TIZ178" s="2"/>
      <c r="TJA178" s="2"/>
      <c r="TJB178" s="2"/>
      <c r="TJC178" s="2"/>
      <c r="TJD178" s="2"/>
      <c r="TJE178" s="2"/>
      <c r="TJF178" s="2"/>
      <c r="TJG178" s="2"/>
      <c r="TJH178" s="2"/>
      <c r="TJI178" s="2"/>
      <c r="TJJ178" s="2"/>
      <c r="TJK178" s="2"/>
      <c r="TJL178" s="2"/>
      <c r="TJM178" s="2"/>
      <c r="TJN178" s="2"/>
      <c r="TJO178" s="2"/>
      <c r="TJP178" s="2"/>
      <c r="TJQ178" s="2"/>
      <c r="TJR178" s="2"/>
      <c r="TJS178" s="2"/>
      <c r="TJT178" s="2"/>
      <c r="TJU178" s="2"/>
      <c r="TJV178" s="2"/>
      <c r="TJW178" s="2"/>
      <c r="TJX178" s="2"/>
      <c r="TJY178" s="2"/>
      <c r="TJZ178" s="2"/>
      <c r="TKA178" s="2"/>
      <c r="TKB178" s="2"/>
      <c r="TKC178" s="2"/>
      <c r="TKD178" s="2"/>
      <c r="TKE178" s="2"/>
      <c r="TKF178" s="2"/>
      <c r="TKG178" s="2"/>
      <c r="TKH178" s="2"/>
      <c r="TKI178" s="2"/>
      <c r="TKJ178" s="2"/>
      <c r="TKK178" s="2"/>
      <c r="TKL178" s="2"/>
      <c r="TKM178" s="2"/>
      <c r="TKN178" s="2"/>
      <c r="TKO178" s="2"/>
      <c r="TKP178" s="2"/>
      <c r="TKQ178" s="2"/>
      <c r="TKR178" s="2"/>
      <c r="TKS178" s="2"/>
      <c r="TKT178" s="2"/>
      <c r="TKU178" s="2"/>
      <c r="TKV178" s="2"/>
      <c r="TKW178" s="2"/>
      <c r="TKX178" s="2"/>
      <c r="TKY178" s="2"/>
      <c r="TKZ178" s="2"/>
      <c r="TLA178" s="2"/>
      <c r="TLB178" s="2"/>
      <c r="TLC178" s="2"/>
      <c r="TLD178" s="2"/>
      <c r="TLE178" s="2"/>
      <c r="TLF178" s="2"/>
      <c r="TLG178" s="2"/>
      <c r="TLH178" s="2"/>
      <c r="TLI178" s="2"/>
      <c r="TLJ178" s="2"/>
      <c r="TLK178" s="2"/>
      <c r="TLL178" s="2"/>
      <c r="TLM178" s="2"/>
      <c r="TLN178" s="2"/>
      <c r="TLO178" s="2"/>
      <c r="TLP178" s="2"/>
      <c r="TLQ178" s="2"/>
      <c r="TLR178" s="2"/>
      <c r="TLS178" s="2"/>
      <c r="TLT178" s="2"/>
      <c r="TLU178" s="2"/>
      <c r="TLV178" s="2"/>
      <c r="TLW178" s="2"/>
      <c r="TLX178" s="2"/>
      <c r="TLY178" s="2"/>
      <c r="TLZ178" s="2"/>
      <c r="TMA178" s="2"/>
      <c r="TMB178" s="2"/>
      <c r="TMC178" s="2"/>
      <c r="TMD178" s="2"/>
      <c r="TME178" s="2"/>
      <c r="TMF178" s="2"/>
      <c r="TMG178" s="2"/>
      <c r="TMH178" s="2"/>
      <c r="TMI178" s="2"/>
      <c r="TMJ178" s="2"/>
      <c r="TMK178" s="2"/>
      <c r="TML178" s="2"/>
      <c r="TMM178" s="2"/>
      <c r="TMN178" s="2"/>
      <c r="TMO178" s="2"/>
      <c r="TMP178" s="2"/>
      <c r="TMQ178" s="2"/>
      <c r="TMR178" s="2"/>
      <c r="TMS178" s="2"/>
      <c r="TMT178" s="2"/>
      <c r="TMU178" s="2"/>
      <c r="TMV178" s="2"/>
      <c r="TMW178" s="2"/>
      <c r="TMX178" s="2"/>
      <c r="TMY178" s="2"/>
      <c r="TMZ178" s="2"/>
      <c r="TNA178" s="2"/>
      <c r="TNB178" s="2"/>
      <c r="TNC178" s="2"/>
      <c r="TND178" s="2"/>
      <c r="TNE178" s="2"/>
      <c r="TNF178" s="2"/>
      <c r="TNG178" s="2"/>
      <c r="TNH178" s="2"/>
      <c r="TNI178" s="2"/>
      <c r="TNJ178" s="2"/>
      <c r="TNK178" s="2"/>
      <c r="TNL178" s="2"/>
      <c r="TNM178" s="2"/>
      <c r="TNN178" s="2"/>
      <c r="TNO178" s="2"/>
      <c r="TNP178" s="2"/>
      <c r="TNQ178" s="2"/>
      <c r="TNR178" s="2"/>
      <c r="TNS178" s="2"/>
      <c r="TNT178" s="2"/>
      <c r="TNU178" s="2"/>
      <c r="TNV178" s="2"/>
      <c r="TNW178" s="2"/>
      <c r="TNX178" s="2"/>
      <c r="TNY178" s="2"/>
      <c r="TNZ178" s="2"/>
      <c r="TOA178" s="2"/>
      <c r="TOB178" s="2"/>
      <c r="TOC178" s="2"/>
      <c r="TOD178" s="2"/>
      <c r="TOE178" s="2"/>
      <c r="TOF178" s="2"/>
      <c r="TOG178" s="2"/>
      <c r="TOH178" s="2"/>
      <c r="TOI178" s="2"/>
      <c r="TOJ178" s="2"/>
      <c r="TOK178" s="2"/>
      <c r="TOL178" s="2"/>
      <c r="TOM178" s="2"/>
      <c r="TON178" s="2"/>
      <c r="TOO178" s="2"/>
      <c r="TOP178" s="2"/>
      <c r="TOQ178" s="2"/>
      <c r="TOR178" s="2"/>
      <c r="TOS178" s="2"/>
      <c r="TOT178" s="2"/>
      <c r="TOU178" s="2"/>
      <c r="TOV178" s="2"/>
      <c r="TOW178" s="2"/>
      <c r="TOX178" s="2"/>
      <c r="TOY178" s="2"/>
      <c r="TOZ178" s="2"/>
      <c r="TPA178" s="2"/>
      <c r="TPB178" s="2"/>
      <c r="TPC178" s="2"/>
      <c r="TPD178" s="2"/>
      <c r="TPE178" s="2"/>
      <c r="TPF178" s="2"/>
      <c r="TPG178" s="2"/>
      <c r="TPH178" s="2"/>
      <c r="TPI178" s="2"/>
      <c r="TPJ178" s="2"/>
      <c r="TPK178" s="2"/>
      <c r="TPL178" s="2"/>
      <c r="TPM178" s="2"/>
      <c r="TPN178" s="2"/>
      <c r="TPO178" s="2"/>
      <c r="TPP178" s="2"/>
      <c r="TPQ178" s="2"/>
      <c r="TPR178" s="2"/>
      <c r="TPS178" s="2"/>
      <c r="TPT178" s="2"/>
      <c r="TPU178" s="2"/>
      <c r="TPV178" s="2"/>
      <c r="TPW178" s="2"/>
      <c r="TPX178" s="2"/>
      <c r="TPY178" s="2"/>
      <c r="TPZ178" s="2"/>
      <c r="TQA178" s="2"/>
      <c r="TQB178" s="2"/>
      <c r="TQC178" s="2"/>
      <c r="TQD178" s="2"/>
      <c r="TQE178" s="2"/>
      <c r="TQF178" s="2"/>
      <c r="TQG178" s="2"/>
      <c r="TQH178" s="2"/>
      <c r="TQI178" s="2"/>
      <c r="TQJ178" s="2"/>
      <c r="TQK178" s="2"/>
      <c r="TQL178" s="2"/>
      <c r="TQM178" s="2"/>
      <c r="TQN178" s="2"/>
      <c r="TQO178" s="2"/>
      <c r="TQP178" s="2"/>
      <c r="TQQ178" s="2"/>
      <c r="TQR178" s="2"/>
      <c r="TQS178" s="2"/>
      <c r="TQT178" s="2"/>
      <c r="TQU178" s="2"/>
      <c r="TQV178" s="2"/>
      <c r="TQW178" s="2"/>
      <c r="TQX178" s="2"/>
      <c r="TQY178" s="2"/>
      <c r="TQZ178" s="2"/>
      <c r="TRA178" s="2"/>
      <c r="TRB178" s="2"/>
      <c r="TRC178" s="2"/>
      <c r="TRD178" s="2"/>
      <c r="TRE178" s="2"/>
      <c r="TRF178" s="2"/>
      <c r="TRG178" s="2"/>
      <c r="TRH178" s="2"/>
      <c r="TRI178" s="2"/>
      <c r="TRJ178" s="2"/>
      <c r="TRK178" s="2"/>
      <c r="TRL178" s="2"/>
      <c r="TRM178" s="2"/>
      <c r="TRN178" s="2"/>
      <c r="TRO178" s="2"/>
      <c r="TRP178" s="2"/>
      <c r="TRQ178" s="2"/>
      <c r="TRR178" s="2"/>
      <c r="TRS178" s="2"/>
      <c r="TRT178" s="2"/>
      <c r="TRU178" s="2"/>
      <c r="TRV178" s="2"/>
      <c r="TRW178" s="2"/>
      <c r="TRX178" s="2"/>
      <c r="TRY178" s="2"/>
      <c r="TRZ178" s="2"/>
      <c r="TSA178" s="2"/>
      <c r="TSB178" s="2"/>
      <c r="TSC178" s="2"/>
      <c r="TSD178" s="2"/>
      <c r="TSE178" s="2"/>
      <c r="TSF178" s="2"/>
      <c r="TSG178" s="2"/>
      <c r="TSH178" s="2"/>
      <c r="TSI178" s="2"/>
      <c r="TSJ178" s="2"/>
      <c r="TSK178" s="2"/>
      <c r="TSL178" s="2"/>
      <c r="TSM178" s="2"/>
      <c r="TSN178" s="2"/>
      <c r="TSO178" s="2"/>
      <c r="TSP178" s="2"/>
      <c r="TSQ178" s="2"/>
      <c r="TSR178" s="2"/>
      <c r="TSS178" s="2"/>
      <c r="TST178" s="2"/>
      <c r="TSU178" s="2"/>
      <c r="TSV178" s="2"/>
      <c r="TSW178" s="2"/>
      <c r="TSX178" s="2"/>
      <c r="TSY178" s="2"/>
      <c r="TSZ178" s="2"/>
      <c r="TTA178" s="2"/>
      <c r="TTB178" s="2"/>
      <c r="TTC178" s="2"/>
      <c r="TTD178" s="2"/>
      <c r="TTE178" s="2"/>
      <c r="TTF178" s="2"/>
      <c r="TTG178" s="2"/>
      <c r="TTH178" s="2"/>
      <c r="TTI178" s="2"/>
      <c r="TTJ178" s="2"/>
      <c r="TTK178" s="2"/>
      <c r="TTL178" s="2"/>
      <c r="TTM178" s="2"/>
      <c r="TTN178" s="2"/>
      <c r="TTO178" s="2"/>
      <c r="TTP178" s="2"/>
      <c r="TTQ178" s="2"/>
      <c r="TTR178" s="2"/>
      <c r="TTS178" s="2"/>
      <c r="TTT178" s="2"/>
      <c r="TTU178" s="2"/>
      <c r="TTV178" s="2"/>
      <c r="TTW178" s="2"/>
      <c r="TTX178" s="2"/>
      <c r="TTY178" s="2"/>
      <c r="TTZ178" s="2"/>
      <c r="TUA178" s="2"/>
      <c r="TUB178" s="2"/>
      <c r="TUC178" s="2"/>
      <c r="TUD178" s="2"/>
      <c r="TUE178" s="2"/>
      <c r="TUF178" s="2"/>
      <c r="TUG178" s="2"/>
      <c r="TUH178" s="2"/>
      <c r="TUI178" s="2"/>
      <c r="TUJ178" s="2"/>
      <c r="TUK178" s="2"/>
      <c r="TUL178" s="2"/>
      <c r="TUM178" s="2"/>
      <c r="TUN178" s="2"/>
      <c r="TUO178" s="2"/>
      <c r="TUP178" s="2"/>
      <c r="TUQ178" s="2"/>
      <c r="TUR178" s="2"/>
      <c r="TUS178" s="2"/>
      <c r="TUT178" s="2"/>
      <c r="TUU178" s="2"/>
      <c r="TUV178" s="2"/>
      <c r="TUW178" s="2"/>
      <c r="TUX178" s="2"/>
      <c r="TUY178" s="2"/>
      <c r="TUZ178" s="2"/>
      <c r="TVA178" s="2"/>
      <c r="TVB178" s="2"/>
      <c r="TVC178" s="2"/>
      <c r="TVD178" s="2"/>
      <c r="TVE178" s="2"/>
      <c r="TVF178" s="2"/>
      <c r="TVG178" s="2"/>
      <c r="TVH178" s="2"/>
      <c r="TVI178" s="2"/>
      <c r="TVJ178" s="2"/>
      <c r="TVK178" s="2"/>
      <c r="TVL178" s="2"/>
      <c r="TVM178" s="2"/>
      <c r="TVN178" s="2"/>
      <c r="TVO178" s="2"/>
      <c r="TVP178" s="2"/>
      <c r="TVQ178" s="2"/>
      <c r="TVR178" s="2"/>
      <c r="TVS178" s="2"/>
      <c r="TVT178" s="2"/>
      <c r="TVU178" s="2"/>
      <c r="TVV178" s="2"/>
      <c r="TVW178" s="2"/>
      <c r="TVX178" s="2"/>
      <c r="TVY178" s="2"/>
      <c r="TVZ178" s="2"/>
      <c r="TWA178" s="2"/>
      <c r="TWB178" s="2"/>
      <c r="TWC178" s="2"/>
      <c r="TWD178" s="2"/>
      <c r="TWE178" s="2"/>
      <c r="TWF178" s="2"/>
      <c r="TWG178" s="2"/>
      <c r="TWH178" s="2"/>
      <c r="TWI178" s="2"/>
      <c r="TWJ178" s="2"/>
      <c r="TWK178" s="2"/>
      <c r="TWL178" s="2"/>
      <c r="TWM178" s="2"/>
      <c r="TWN178" s="2"/>
      <c r="TWO178" s="2"/>
      <c r="TWP178" s="2"/>
      <c r="TWQ178" s="2"/>
      <c r="TWR178" s="2"/>
      <c r="TWS178" s="2"/>
      <c r="TWT178" s="2"/>
      <c r="TWU178" s="2"/>
      <c r="TWV178" s="2"/>
      <c r="TWW178" s="2"/>
      <c r="TWX178" s="2"/>
      <c r="TWY178" s="2"/>
      <c r="TWZ178" s="2"/>
      <c r="TXA178" s="2"/>
      <c r="TXB178" s="2"/>
      <c r="TXC178" s="2"/>
      <c r="TXD178" s="2"/>
      <c r="TXE178" s="2"/>
      <c r="TXF178" s="2"/>
      <c r="TXG178" s="2"/>
      <c r="TXH178" s="2"/>
      <c r="TXI178" s="2"/>
      <c r="TXJ178" s="2"/>
      <c r="TXK178" s="2"/>
      <c r="TXL178" s="2"/>
      <c r="TXM178" s="2"/>
      <c r="TXN178" s="2"/>
      <c r="TXO178" s="2"/>
      <c r="TXP178" s="2"/>
      <c r="TXQ178" s="2"/>
      <c r="TXR178" s="2"/>
      <c r="TXS178" s="2"/>
      <c r="TXT178" s="2"/>
      <c r="TXU178" s="2"/>
      <c r="TXV178" s="2"/>
      <c r="TXW178" s="2"/>
      <c r="TXX178" s="2"/>
      <c r="TXY178" s="2"/>
      <c r="TXZ178" s="2"/>
      <c r="TYA178" s="2"/>
      <c r="TYB178" s="2"/>
      <c r="TYC178" s="2"/>
      <c r="TYD178" s="2"/>
      <c r="TYE178" s="2"/>
      <c r="TYF178" s="2"/>
      <c r="TYG178" s="2"/>
      <c r="TYH178" s="2"/>
      <c r="TYI178" s="2"/>
      <c r="TYJ178" s="2"/>
      <c r="TYK178" s="2"/>
      <c r="TYL178" s="2"/>
      <c r="TYM178" s="2"/>
      <c r="TYN178" s="2"/>
      <c r="TYO178" s="2"/>
      <c r="TYP178" s="2"/>
      <c r="TYQ178" s="2"/>
      <c r="TYR178" s="2"/>
      <c r="TYS178" s="2"/>
      <c r="TYT178" s="2"/>
      <c r="TYU178" s="2"/>
      <c r="TYV178" s="2"/>
      <c r="TYW178" s="2"/>
      <c r="TYX178" s="2"/>
      <c r="TYY178" s="2"/>
      <c r="TYZ178" s="2"/>
      <c r="TZA178" s="2"/>
      <c r="TZB178" s="2"/>
      <c r="TZC178" s="2"/>
      <c r="TZD178" s="2"/>
      <c r="TZE178" s="2"/>
      <c r="TZF178" s="2"/>
      <c r="TZG178" s="2"/>
      <c r="TZH178" s="2"/>
      <c r="TZI178" s="2"/>
      <c r="TZJ178" s="2"/>
      <c r="TZK178" s="2"/>
      <c r="TZL178" s="2"/>
      <c r="TZM178" s="2"/>
      <c r="TZN178" s="2"/>
      <c r="TZO178" s="2"/>
      <c r="TZP178" s="2"/>
      <c r="TZQ178" s="2"/>
      <c r="TZR178" s="2"/>
      <c r="TZS178" s="2"/>
      <c r="TZT178" s="2"/>
      <c r="TZU178" s="2"/>
      <c r="TZV178" s="2"/>
      <c r="TZW178" s="2"/>
      <c r="TZX178" s="2"/>
      <c r="TZY178" s="2"/>
      <c r="TZZ178" s="2"/>
      <c r="UAA178" s="2"/>
      <c r="UAB178" s="2"/>
      <c r="UAC178" s="2"/>
      <c r="UAD178" s="2"/>
      <c r="UAE178" s="2"/>
      <c r="UAF178" s="2"/>
      <c r="UAG178" s="2"/>
      <c r="UAH178" s="2"/>
      <c r="UAI178" s="2"/>
      <c r="UAJ178" s="2"/>
      <c r="UAK178" s="2"/>
      <c r="UAL178" s="2"/>
      <c r="UAM178" s="2"/>
      <c r="UAN178" s="2"/>
      <c r="UAO178" s="2"/>
      <c r="UAP178" s="2"/>
      <c r="UAQ178" s="2"/>
      <c r="UAR178" s="2"/>
      <c r="UAS178" s="2"/>
      <c r="UAT178" s="2"/>
      <c r="UAU178" s="2"/>
      <c r="UAV178" s="2"/>
      <c r="UAW178" s="2"/>
      <c r="UAX178" s="2"/>
      <c r="UAY178" s="2"/>
      <c r="UAZ178" s="2"/>
      <c r="UBA178" s="2"/>
      <c r="UBB178" s="2"/>
      <c r="UBC178" s="2"/>
      <c r="UBD178" s="2"/>
      <c r="UBE178" s="2"/>
      <c r="UBF178" s="2"/>
      <c r="UBG178" s="2"/>
      <c r="UBH178" s="2"/>
      <c r="UBI178" s="2"/>
      <c r="UBJ178" s="2"/>
      <c r="UBK178" s="2"/>
      <c r="UBL178" s="2"/>
      <c r="UBM178" s="2"/>
      <c r="UBN178" s="2"/>
      <c r="UBO178" s="2"/>
      <c r="UBP178" s="2"/>
      <c r="UBQ178" s="2"/>
      <c r="UBR178" s="2"/>
      <c r="UBS178" s="2"/>
      <c r="UBT178" s="2"/>
      <c r="UBU178" s="2"/>
      <c r="UBV178" s="2"/>
      <c r="UBW178" s="2"/>
      <c r="UBX178" s="2"/>
      <c r="UBY178" s="2"/>
      <c r="UBZ178" s="2"/>
      <c r="UCA178" s="2"/>
      <c r="UCB178" s="2"/>
      <c r="UCC178" s="2"/>
      <c r="UCD178" s="2"/>
      <c r="UCE178" s="2"/>
      <c r="UCF178" s="2"/>
      <c r="UCG178" s="2"/>
      <c r="UCH178" s="2"/>
      <c r="UCI178" s="2"/>
      <c r="UCJ178" s="2"/>
      <c r="UCK178" s="2"/>
      <c r="UCL178" s="2"/>
      <c r="UCM178" s="2"/>
      <c r="UCN178" s="2"/>
      <c r="UCO178" s="2"/>
      <c r="UCP178" s="2"/>
      <c r="UCQ178" s="2"/>
      <c r="UCR178" s="2"/>
      <c r="UCS178" s="2"/>
      <c r="UCT178" s="2"/>
      <c r="UCU178" s="2"/>
      <c r="UCV178" s="2"/>
      <c r="UCW178" s="2"/>
      <c r="UCX178" s="2"/>
      <c r="UCY178" s="2"/>
      <c r="UCZ178" s="2"/>
      <c r="UDA178" s="2"/>
      <c r="UDB178" s="2"/>
      <c r="UDC178" s="2"/>
      <c r="UDD178" s="2"/>
      <c r="UDE178" s="2"/>
      <c r="UDF178" s="2"/>
      <c r="UDG178" s="2"/>
      <c r="UDH178" s="2"/>
      <c r="UDI178" s="2"/>
      <c r="UDJ178" s="2"/>
      <c r="UDK178" s="2"/>
      <c r="UDL178" s="2"/>
      <c r="UDM178" s="2"/>
      <c r="UDN178" s="2"/>
      <c r="UDO178" s="2"/>
      <c r="UDP178" s="2"/>
      <c r="UDQ178" s="2"/>
      <c r="UDR178" s="2"/>
      <c r="UDS178" s="2"/>
      <c r="UDT178" s="2"/>
      <c r="UDU178" s="2"/>
      <c r="UDV178" s="2"/>
      <c r="UDW178" s="2"/>
      <c r="UDX178" s="2"/>
      <c r="UDY178" s="2"/>
      <c r="UDZ178" s="2"/>
      <c r="UEA178" s="2"/>
      <c r="UEB178" s="2"/>
      <c r="UEC178" s="2"/>
      <c r="UED178" s="2"/>
      <c r="UEE178" s="2"/>
      <c r="UEF178" s="2"/>
      <c r="UEG178" s="2"/>
      <c r="UEH178" s="2"/>
      <c r="UEI178" s="2"/>
      <c r="UEJ178" s="2"/>
      <c r="UEK178" s="2"/>
      <c r="UEL178" s="2"/>
      <c r="UEM178" s="2"/>
      <c r="UEN178" s="2"/>
      <c r="UEO178" s="2"/>
      <c r="UEP178" s="2"/>
      <c r="UEQ178" s="2"/>
      <c r="UER178" s="2"/>
      <c r="UES178" s="2"/>
      <c r="UET178" s="2"/>
      <c r="UEU178" s="2"/>
      <c r="UEV178" s="2"/>
      <c r="UEW178" s="2"/>
      <c r="UEX178" s="2"/>
      <c r="UEY178" s="2"/>
      <c r="UEZ178" s="2"/>
      <c r="UFA178" s="2"/>
      <c r="UFB178" s="2"/>
      <c r="UFC178" s="2"/>
      <c r="UFD178" s="2"/>
      <c r="UFE178" s="2"/>
      <c r="UFF178" s="2"/>
      <c r="UFG178" s="2"/>
      <c r="UFH178" s="2"/>
      <c r="UFI178" s="2"/>
      <c r="UFJ178" s="2"/>
      <c r="UFK178" s="2"/>
      <c r="UFL178" s="2"/>
      <c r="UFM178" s="2"/>
      <c r="UFN178" s="2"/>
      <c r="UFO178" s="2"/>
      <c r="UFP178" s="2"/>
      <c r="UFQ178" s="2"/>
      <c r="UFR178" s="2"/>
      <c r="UFS178" s="2"/>
      <c r="UFT178" s="2"/>
      <c r="UFU178" s="2"/>
      <c r="UFV178" s="2"/>
      <c r="UFW178" s="2"/>
      <c r="UFX178" s="2"/>
      <c r="UFY178" s="2"/>
      <c r="UFZ178" s="2"/>
      <c r="UGA178" s="2"/>
      <c r="UGB178" s="2"/>
      <c r="UGC178" s="2"/>
      <c r="UGD178" s="2"/>
      <c r="UGE178" s="2"/>
      <c r="UGF178" s="2"/>
      <c r="UGG178" s="2"/>
      <c r="UGH178" s="2"/>
      <c r="UGI178" s="2"/>
      <c r="UGJ178" s="2"/>
      <c r="UGK178" s="2"/>
      <c r="UGL178" s="2"/>
      <c r="UGM178" s="2"/>
      <c r="UGN178" s="2"/>
      <c r="UGO178" s="2"/>
      <c r="UGP178" s="2"/>
      <c r="UGQ178" s="2"/>
      <c r="UGR178" s="2"/>
      <c r="UGS178" s="2"/>
      <c r="UGT178" s="2"/>
      <c r="UGU178" s="2"/>
      <c r="UGV178" s="2"/>
      <c r="UGW178" s="2"/>
      <c r="UGX178" s="2"/>
      <c r="UGY178" s="2"/>
      <c r="UGZ178" s="2"/>
      <c r="UHA178" s="2"/>
      <c r="UHB178" s="2"/>
      <c r="UHC178" s="2"/>
      <c r="UHD178" s="2"/>
      <c r="UHE178" s="2"/>
      <c r="UHF178" s="2"/>
      <c r="UHG178" s="2"/>
      <c r="UHH178" s="2"/>
      <c r="UHI178" s="2"/>
      <c r="UHJ178" s="2"/>
      <c r="UHK178" s="2"/>
      <c r="UHL178" s="2"/>
      <c r="UHM178" s="2"/>
      <c r="UHN178" s="2"/>
      <c r="UHO178" s="2"/>
      <c r="UHP178" s="2"/>
      <c r="UHQ178" s="2"/>
      <c r="UHR178" s="2"/>
      <c r="UHS178" s="2"/>
      <c r="UHT178" s="2"/>
      <c r="UHU178" s="2"/>
      <c r="UHV178" s="2"/>
      <c r="UHW178" s="2"/>
      <c r="UHX178" s="2"/>
      <c r="UHY178" s="2"/>
      <c r="UHZ178" s="2"/>
      <c r="UIA178" s="2"/>
      <c r="UIB178" s="2"/>
      <c r="UIC178" s="2"/>
      <c r="UID178" s="2"/>
      <c r="UIE178" s="2"/>
      <c r="UIF178" s="2"/>
      <c r="UIG178" s="2"/>
      <c r="UIH178" s="2"/>
      <c r="UII178" s="2"/>
      <c r="UIJ178" s="2"/>
      <c r="UIK178" s="2"/>
      <c r="UIL178" s="2"/>
      <c r="UIM178" s="2"/>
      <c r="UIN178" s="2"/>
      <c r="UIO178" s="2"/>
      <c r="UIP178" s="2"/>
      <c r="UIQ178" s="2"/>
      <c r="UIR178" s="2"/>
      <c r="UIS178" s="2"/>
      <c r="UIT178" s="2"/>
      <c r="UIU178" s="2"/>
      <c r="UIV178" s="2"/>
      <c r="UIW178" s="2"/>
      <c r="UIX178" s="2"/>
      <c r="UIY178" s="2"/>
      <c r="UIZ178" s="2"/>
      <c r="UJA178" s="2"/>
      <c r="UJB178" s="2"/>
      <c r="UJC178" s="2"/>
      <c r="UJD178" s="2"/>
      <c r="UJE178" s="2"/>
      <c r="UJF178" s="2"/>
      <c r="UJG178" s="2"/>
      <c r="UJH178" s="2"/>
      <c r="UJI178" s="2"/>
      <c r="UJJ178" s="2"/>
      <c r="UJK178" s="2"/>
      <c r="UJL178" s="2"/>
      <c r="UJM178" s="2"/>
      <c r="UJN178" s="2"/>
      <c r="UJO178" s="2"/>
      <c r="UJP178" s="2"/>
      <c r="UJQ178" s="2"/>
      <c r="UJR178" s="2"/>
      <c r="UJS178" s="2"/>
      <c r="UJT178" s="2"/>
      <c r="UJU178" s="2"/>
      <c r="UJV178" s="2"/>
      <c r="UJW178" s="2"/>
      <c r="UJX178" s="2"/>
      <c r="UJY178" s="2"/>
      <c r="UJZ178" s="2"/>
      <c r="UKA178" s="2"/>
      <c r="UKB178" s="2"/>
      <c r="UKC178" s="2"/>
      <c r="UKD178" s="2"/>
      <c r="UKE178" s="2"/>
      <c r="UKF178" s="2"/>
      <c r="UKG178" s="2"/>
      <c r="UKH178" s="2"/>
      <c r="UKI178" s="2"/>
      <c r="UKJ178" s="2"/>
      <c r="UKK178" s="2"/>
      <c r="UKL178" s="2"/>
      <c r="UKM178" s="2"/>
      <c r="UKN178" s="2"/>
      <c r="UKO178" s="2"/>
      <c r="UKP178" s="2"/>
      <c r="UKQ178" s="2"/>
      <c r="UKR178" s="2"/>
      <c r="UKS178" s="2"/>
      <c r="UKT178" s="2"/>
      <c r="UKU178" s="2"/>
      <c r="UKV178" s="2"/>
      <c r="UKW178" s="2"/>
      <c r="UKX178" s="2"/>
      <c r="UKY178" s="2"/>
      <c r="UKZ178" s="2"/>
      <c r="ULA178" s="2"/>
      <c r="ULB178" s="2"/>
      <c r="ULC178" s="2"/>
      <c r="ULD178" s="2"/>
      <c r="ULE178" s="2"/>
      <c r="ULF178" s="2"/>
      <c r="ULG178" s="2"/>
      <c r="ULH178" s="2"/>
      <c r="ULI178" s="2"/>
      <c r="ULJ178" s="2"/>
      <c r="ULK178" s="2"/>
      <c r="ULL178" s="2"/>
      <c r="ULM178" s="2"/>
      <c r="ULN178" s="2"/>
      <c r="ULO178" s="2"/>
      <c r="ULP178" s="2"/>
      <c r="ULQ178" s="2"/>
      <c r="ULR178" s="2"/>
      <c r="ULS178" s="2"/>
      <c r="ULT178" s="2"/>
      <c r="ULU178" s="2"/>
      <c r="ULV178" s="2"/>
      <c r="ULW178" s="2"/>
      <c r="ULX178" s="2"/>
      <c r="ULY178" s="2"/>
      <c r="ULZ178" s="2"/>
      <c r="UMA178" s="2"/>
      <c r="UMB178" s="2"/>
      <c r="UMC178" s="2"/>
      <c r="UMD178" s="2"/>
      <c r="UME178" s="2"/>
      <c r="UMF178" s="2"/>
      <c r="UMG178" s="2"/>
      <c r="UMH178" s="2"/>
      <c r="UMI178" s="2"/>
      <c r="UMJ178" s="2"/>
      <c r="UMK178" s="2"/>
      <c r="UML178" s="2"/>
      <c r="UMM178" s="2"/>
      <c r="UMN178" s="2"/>
      <c r="UMO178" s="2"/>
      <c r="UMP178" s="2"/>
      <c r="UMQ178" s="2"/>
      <c r="UMR178" s="2"/>
      <c r="UMS178" s="2"/>
      <c r="UMT178" s="2"/>
      <c r="UMU178" s="2"/>
      <c r="UMV178" s="2"/>
      <c r="UMW178" s="2"/>
      <c r="UMX178" s="2"/>
      <c r="UMY178" s="2"/>
      <c r="UMZ178" s="2"/>
      <c r="UNA178" s="2"/>
      <c r="UNB178" s="2"/>
      <c r="UNC178" s="2"/>
      <c r="UND178" s="2"/>
      <c r="UNE178" s="2"/>
      <c r="UNF178" s="2"/>
      <c r="UNG178" s="2"/>
      <c r="UNH178" s="2"/>
      <c r="UNI178" s="2"/>
      <c r="UNJ178" s="2"/>
      <c r="UNK178" s="2"/>
      <c r="UNL178" s="2"/>
      <c r="UNM178" s="2"/>
      <c r="UNN178" s="2"/>
      <c r="UNO178" s="2"/>
      <c r="UNP178" s="2"/>
      <c r="UNQ178" s="2"/>
      <c r="UNR178" s="2"/>
      <c r="UNS178" s="2"/>
      <c r="UNT178" s="2"/>
      <c r="UNU178" s="2"/>
      <c r="UNV178" s="2"/>
      <c r="UNW178" s="2"/>
      <c r="UNX178" s="2"/>
      <c r="UNY178" s="2"/>
      <c r="UNZ178" s="2"/>
      <c r="UOA178" s="2"/>
      <c r="UOB178" s="2"/>
      <c r="UOC178" s="2"/>
      <c r="UOD178" s="2"/>
      <c r="UOE178" s="2"/>
      <c r="UOF178" s="2"/>
      <c r="UOG178" s="2"/>
      <c r="UOH178" s="2"/>
      <c r="UOI178" s="2"/>
      <c r="UOJ178" s="2"/>
      <c r="UOK178" s="2"/>
      <c r="UOL178" s="2"/>
      <c r="UOM178" s="2"/>
      <c r="UON178" s="2"/>
      <c r="UOO178" s="2"/>
      <c r="UOP178" s="2"/>
      <c r="UOQ178" s="2"/>
      <c r="UOR178" s="2"/>
      <c r="UOS178" s="2"/>
      <c r="UOT178" s="2"/>
      <c r="UOU178" s="2"/>
      <c r="UOV178" s="2"/>
      <c r="UOW178" s="2"/>
      <c r="UOX178" s="2"/>
      <c r="UOY178" s="2"/>
      <c r="UOZ178" s="2"/>
      <c r="UPA178" s="2"/>
      <c r="UPB178" s="2"/>
      <c r="UPC178" s="2"/>
      <c r="UPD178" s="2"/>
      <c r="UPE178" s="2"/>
      <c r="UPF178" s="2"/>
      <c r="UPG178" s="2"/>
      <c r="UPH178" s="2"/>
      <c r="UPI178" s="2"/>
      <c r="UPJ178" s="2"/>
      <c r="UPK178" s="2"/>
      <c r="UPL178" s="2"/>
      <c r="UPM178" s="2"/>
      <c r="UPN178" s="2"/>
      <c r="UPO178" s="2"/>
      <c r="UPP178" s="2"/>
      <c r="UPQ178" s="2"/>
      <c r="UPR178" s="2"/>
      <c r="UPS178" s="2"/>
      <c r="UPT178" s="2"/>
      <c r="UPU178" s="2"/>
      <c r="UPV178" s="2"/>
      <c r="UPW178" s="2"/>
      <c r="UPX178" s="2"/>
      <c r="UPY178" s="2"/>
      <c r="UPZ178" s="2"/>
      <c r="UQA178" s="2"/>
      <c r="UQB178" s="2"/>
      <c r="UQC178" s="2"/>
      <c r="UQD178" s="2"/>
      <c r="UQE178" s="2"/>
      <c r="UQF178" s="2"/>
      <c r="UQG178" s="2"/>
      <c r="UQH178" s="2"/>
      <c r="UQI178" s="2"/>
      <c r="UQJ178" s="2"/>
      <c r="UQK178" s="2"/>
      <c r="UQL178" s="2"/>
      <c r="UQM178" s="2"/>
      <c r="UQN178" s="2"/>
      <c r="UQO178" s="2"/>
      <c r="UQP178" s="2"/>
      <c r="UQQ178" s="2"/>
      <c r="UQR178" s="2"/>
      <c r="UQS178" s="2"/>
      <c r="UQT178" s="2"/>
      <c r="UQU178" s="2"/>
      <c r="UQV178" s="2"/>
      <c r="UQW178" s="2"/>
      <c r="UQX178" s="2"/>
      <c r="UQY178" s="2"/>
      <c r="UQZ178" s="2"/>
      <c r="URA178" s="2"/>
      <c r="URB178" s="2"/>
      <c r="URC178" s="2"/>
      <c r="URD178" s="2"/>
      <c r="URE178" s="2"/>
      <c r="URF178" s="2"/>
      <c r="URG178" s="2"/>
      <c r="URH178" s="2"/>
      <c r="URI178" s="2"/>
      <c r="URJ178" s="2"/>
      <c r="URK178" s="2"/>
      <c r="URL178" s="2"/>
      <c r="URM178" s="2"/>
      <c r="URN178" s="2"/>
      <c r="URO178" s="2"/>
      <c r="URP178" s="2"/>
      <c r="URQ178" s="2"/>
      <c r="URR178" s="2"/>
      <c r="URS178" s="2"/>
      <c r="URT178" s="2"/>
      <c r="URU178" s="2"/>
      <c r="URV178" s="2"/>
      <c r="URW178" s="2"/>
      <c r="URX178" s="2"/>
      <c r="URY178" s="2"/>
      <c r="URZ178" s="2"/>
      <c r="USA178" s="2"/>
      <c r="USB178" s="2"/>
      <c r="USC178" s="2"/>
      <c r="USD178" s="2"/>
      <c r="USE178" s="2"/>
      <c r="USF178" s="2"/>
      <c r="USG178" s="2"/>
      <c r="USH178" s="2"/>
      <c r="USI178" s="2"/>
      <c r="USJ178" s="2"/>
      <c r="USK178" s="2"/>
      <c r="USL178" s="2"/>
      <c r="USM178" s="2"/>
      <c r="USN178" s="2"/>
      <c r="USO178" s="2"/>
      <c r="USP178" s="2"/>
      <c r="USQ178" s="2"/>
      <c r="USR178" s="2"/>
      <c r="USS178" s="2"/>
      <c r="UST178" s="2"/>
      <c r="USU178" s="2"/>
      <c r="USV178" s="2"/>
      <c r="USW178" s="2"/>
      <c r="USX178" s="2"/>
      <c r="USY178" s="2"/>
      <c r="USZ178" s="2"/>
      <c r="UTA178" s="2"/>
      <c r="UTB178" s="2"/>
      <c r="UTC178" s="2"/>
      <c r="UTD178" s="2"/>
      <c r="UTE178" s="2"/>
      <c r="UTF178" s="2"/>
      <c r="UTG178" s="2"/>
      <c r="UTH178" s="2"/>
      <c r="UTI178" s="2"/>
      <c r="UTJ178" s="2"/>
      <c r="UTK178" s="2"/>
      <c r="UTL178" s="2"/>
      <c r="UTM178" s="2"/>
      <c r="UTN178" s="2"/>
      <c r="UTO178" s="2"/>
      <c r="UTP178" s="2"/>
      <c r="UTQ178" s="2"/>
      <c r="UTR178" s="2"/>
      <c r="UTS178" s="2"/>
      <c r="UTT178" s="2"/>
      <c r="UTU178" s="2"/>
      <c r="UTV178" s="2"/>
      <c r="UTW178" s="2"/>
      <c r="UTX178" s="2"/>
      <c r="UTY178" s="2"/>
      <c r="UTZ178" s="2"/>
      <c r="UUA178" s="2"/>
      <c r="UUB178" s="2"/>
      <c r="UUC178" s="2"/>
      <c r="UUD178" s="2"/>
      <c r="UUE178" s="2"/>
      <c r="UUF178" s="2"/>
      <c r="UUG178" s="2"/>
      <c r="UUH178" s="2"/>
      <c r="UUI178" s="2"/>
      <c r="UUJ178" s="2"/>
      <c r="UUK178" s="2"/>
      <c r="UUL178" s="2"/>
      <c r="UUM178" s="2"/>
      <c r="UUN178" s="2"/>
      <c r="UUO178" s="2"/>
      <c r="UUP178" s="2"/>
      <c r="UUQ178" s="2"/>
      <c r="UUR178" s="2"/>
      <c r="UUS178" s="2"/>
      <c r="UUT178" s="2"/>
      <c r="UUU178" s="2"/>
      <c r="UUV178" s="2"/>
      <c r="UUW178" s="2"/>
      <c r="UUX178" s="2"/>
      <c r="UUY178" s="2"/>
      <c r="UUZ178" s="2"/>
      <c r="UVA178" s="2"/>
      <c r="UVB178" s="2"/>
      <c r="UVC178" s="2"/>
      <c r="UVD178" s="2"/>
      <c r="UVE178" s="2"/>
      <c r="UVF178" s="2"/>
      <c r="UVG178" s="2"/>
      <c r="UVH178" s="2"/>
      <c r="UVI178" s="2"/>
      <c r="UVJ178" s="2"/>
      <c r="UVK178" s="2"/>
      <c r="UVL178" s="2"/>
      <c r="UVM178" s="2"/>
      <c r="UVN178" s="2"/>
      <c r="UVO178" s="2"/>
      <c r="UVP178" s="2"/>
      <c r="UVQ178" s="2"/>
      <c r="UVR178" s="2"/>
      <c r="UVS178" s="2"/>
      <c r="UVT178" s="2"/>
      <c r="UVU178" s="2"/>
      <c r="UVV178" s="2"/>
      <c r="UVW178" s="2"/>
      <c r="UVX178" s="2"/>
      <c r="UVY178" s="2"/>
      <c r="UVZ178" s="2"/>
      <c r="UWA178" s="2"/>
      <c r="UWB178" s="2"/>
      <c r="UWC178" s="2"/>
      <c r="UWD178" s="2"/>
      <c r="UWE178" s="2"/>
      <c r="UWF178" s="2"/>
      <c r="UWG178" s="2"/>
      <c r="UWH178" s="2"/>
      <c r="UWI178" s="2"/>
      <c r="UWJ178" s="2"/>
      <c r="UWK178" s="2"/>
      <c r="UWL178" s="2"/>
      <c r="UWM178" s="2"/>
      <c r="UWN178" s="2"/>
      <c r="UWO178" s="2"/>
      <c r="UWP178" s="2"/>
      <c r="UWQ178" s="2"/>
      <c r="UWR178" s="2"/>
      <c r="UWS178" s="2"/>
      <c r="UWT178" s="2"/>
      <c r="UWU178" s="2"/>
      <c r="UWV178" s="2"/>
      <c r="UWW178" s="2"/>
      <c r="UWX178" s="2"/>
      <c r="UWY178" s="2"/>
      <c r="UWZ178" s="2"/>
      <c r="UXA178" s="2"/>
      <c r="UXB178" s="2"/>
      <c r="UXC178" s="2"/>
      <c r="UXD178" s="2"/>
      <c r="UXE178" s="2"/>
      <c r="UXF178" s="2"/>
      <c r="UXG178" s="2"/>
      <c r="UXH178" s="2"/>
      <c r="UXI178" s="2"/>
      <c r="UXJ178" s="2"/>
      <c r="UXK178" s="2"/>
      <c r="UXL178" s="2"/>
      <c r="UXM178" s="2"/>
      <c r="UXN178" s="2"/>
      <c r="UXO178" s="2"/>
      <c r="UXP178" s="2"/>
      <c r="UXQ178" s="2"/>
      <c r="UXR178" s="2"/>
      <c r="UXS178" s="2"/>
      <c r="UXT178" s="2"/>
      <c r="UXU178" s="2"/>
      <c r="UXV178" s="2"/>
      <c r="UXW178" s="2"/>
      <c r="UXX178" s="2"/>
      <c r="UXY178" s="2"/>
      <c r="UXZ178" s="2"/>
      <c r="UYA178" s="2"/>
      <c r="UYB178" s="2"/>
      <c r="UYC178" s="2"/>
      <c r="UYD178" s="2"/>
      <c r="UYE178" s="2"/>
      <c r="UYF178" s="2"/>
      <c r="UYG178" s="2"/>
      <c r="UYH178" s="2"/>
      <c r="UYI178" s="2"/>
      <c r="UYJ178" s="2"/>
      <c r="UYK178" s="2"/>
      <c r="UYL178" s="2"/>
      <c r="UYM178" s="2"/>
      <c r="UYN178" s="2"/>
      <c r="UYO178" s="2"/>
      <c r="UYP178" s="2"/>
      <c r="UYQ178" s="2"/>
      <c r="UYR178" s="2"/>
      <c r="UYS178" s="2"/>
      <c r="UYT178" s="2"/>
      <c r="UYU178" s="2"/>
      <c r="UYV178" s="2"/>
      <c r="UYW178" s="2"/>
      <c r="UYX178" s="2"/>
      <c r="UYY178" s="2"/>
      <c r="UYZ178" s="2"/>
      <c r="UZA178" s="2"/>
      <c r="UZB178" s="2"/>
      <c r="UZC178" s="2"/>
      <c r="UZD178" s="2"/>
      <c r="UZE178" s="2"/>
      <c r="UZF178" s="2"/>
      <c r="UZG178" s="2"/>
      <c r="UZH178" s="2"/>
      <c r="UZI178" s="2"/>
      <c r="UZJ178" s="2"/>
      <c r="UZK178" s="2"/>
      <c r="UZL178" s="2"/>
      <c r="UZM178" s="2"/>
      <c r="UZN178" s="2"/>
      <c r="UZO178" s="2"/>
      <c r="UZP178" s="2"/>
      <c r="UZQ178" s="2"/>
      <c r="UZR178" s="2"/>
      <c r="UZS178" s="2"/>
      <c r="UZT178" s="2"/>
      <c r="UZU178" s="2"/>
      <c r="UZV178" s="2"/>
      <c r="UZW178" s="2"/>
      <c r="UZX178" s="2"/>
      <c r="UZY178" s="2"/>
      <c r="UZZ178" s="2"/>
      <c r="VAA178" s="2"/>
      <c r="VAB178" s="2"/>
      <c r="VAC178" s="2"/>
      <c r="VAD178" s="2"/>
      <c r="VAE178" s="2"/>
      <c r="VAF178" s="2"/>
      <c r="VAG178" s="2"/>
      <c r="VAH178" s="2"/>
      <c r="VAI178" s="2"/>
      <c r="VAJ178" s="2"/>
      <c r="VAK178" s="2"/>
      <c r="VAL178" s="2"/>
      <c r="VAM178" s="2"/>
      <c r="VAN178" s="2"/>
      <c r="VAO178" s="2"/>
      <c r="VAP178" s="2"/>
      <c r="VAQ178" s="2"/>
      <c r="VAR178" s="2"/>
      <c r="VAS178" s="2"/>
      <c r="VAT178" s="2"/>
      <c r="VAU178" s="2"/>
      <c r="VAV178" s="2"/>
      <c r="VAW178" s="2"/>
      <c r="VAX178" s="2"/>
      <c r="VAY178" s="2"/>
      <c r="VAZ178" s="2"/>
      <c r="VBA178" s="2"/>
      <c r="VBB178" s="2"/>
      <c r="VBC178" s="2"/>
      <c r="VBD178" s="2"/>
      <c r="VBE178" s="2"/>
      <c r="VBF178" s="2"/>
      <c r="VBG178" s="2"/>
      <c r="VBH178" s="2"/>
      <c r="VBI178" s="2"/>
      <c r="VBJ178" s="2"/>
      <c r="VBK178" s="2"/>
      <c r="VBL178" s="2"/>
      <c r="VBM178" s="2"/>
      <c r="VBN178" s="2"/>
      <c r="VBO178" s="2"/>
      <c r="VBP178" s="2"/>
      <c r="VBQ178" s="2"/>
      <c r="VBR178" s="2"/>
      <c r="VBS178" s="2"/>
      <c r="VBT178" s="2"/>
      <c r="VBU178" s="2"/>
      <c r="VBV178" s="2"/>
      <c r="VBW178" s="2"/>
      <c r="VBX178" s="2"/>
      <c r="VBY178" s="2"/>
      <c r="VBZ178" s="2"/>
      <c r="VCA178" s="2"/>
      <c r="VCB178" s="2"/>
      <c r="VCC178" s="2"/>
      <c r="VCD178" s="2"/>
      <c r="VCE178" s="2"/>
      <c r="VCF178" s="2"/>
      <c r="VCG178" s="2"/>
      <c r="VCH178" s="2"/>
      <c r="VCI178" s="2"/>
      <c r="VCJ178" s="2"/>
      <c r="VCK178" s="2"/>
      <c r="VCL178" s="2"/>
      <c r="VCM178" s="2"/>
      <c r="VCN178" s="2"/>
      <c r="VCO178" s="2"/>
      <c r="VCP178" s="2"/>
      <c r="VCQ178" s="2"/>
      <c r="VCR178" s="2"/>
      <c r="VCS178" s="2"/>
      <c r="VCT178" s="2"/>
      <c r="VCU178" s="2"/>
      <c r="VCV178" s="2"/>
      <c r="VCW178" s="2"/>
      <c r="VCX178" s="2"/>
      <c r="VCY178" s="2"/>
      <c r="VCZ178" s="2"/>
      <c r="VDA178" s="2"/>
      <c r="VDB178" s="2"/>
      <c r="VDC178" s="2"/>
      <c r="VDD178" s="2"/>
      <c r="VDE178" s="2"/>
      <c r="VDF178" s="2"/>
      <c r="VDG178" s="2"/>
      <c r="VDH178" s="2"/>
      <c r="VDI178" s="2"/>
      <c r="VDJ178" s="2"/>
      <c r="VDK178" s="2"/>
      <c r="VDL178" s="2"/>
      <c r="VDM178" s="2"/>
      <c r="VDN178" s="2"/>
      <c r="VDO178" s="2"/>
      <c r="VDP178" s="2"/>
      <c r="VDQ178" s="2"/>
      <c r="VDR178" s="2"/>
      <c r="VDS178" s="2"/>
      <c r="VDT178" s="2"/>
      <c r="VDU178" s="2"/>
      <c r="VDV178" s="2"/>
      <c r="VDW178" s="2"/>
      <c r="VDX178" s="2"/>
      <c r="VDY178" s="2"/>
      <c r="VDZ178" s="2"/>
      <c r="VEA178" s="2"/>
      <c r="VEB178" s="2"/>
      <c r="VEC178" s="2"/>
      <c r="VED178" s="2"/>
      <c r="VEE178" s="2"/>
      <c r="VEF178" s="2"/>
      <c r="VEG178" s="2"/>
      <c r="VEH178" s="2"/>
      <c r="VEI178" s="2"/>
      <c r="VEJ178" s="2"/>
      <c r="VEK178" s="2"/>
      <c r="VEL178" s="2"/>
      <c r="VEM178" s="2"/>
      <c r="VEN178" s="2"/>
      <c r="VEO178" s="2"/>
      <c r="VEP178" s="2"/>
      <c r="VEQ178" s="2"/>
      <c r="VER178" s="2"/>
      <c r="VES178" s="2"/>
      <c r="VET178" s="2"/>
      <c r="VEU178" s="2"/>
      <c r="VEV178" s="2"/>
      <c r="VEW178" s="2"/>
      <c r="VEX178" s="2"/>
      <c r="VEY178" s="2"/>
      <c r="VEZ178" s="2"/>
      <c r="VFA178" s="2"/>
      <c r="VFB178" s="2"/>
      <c r="VFC178" s="2"/>
      <c r="VFD178" s="2"/>
      <c r="VFE178" s="2"/>
      <c r="VFF178" s="2"/>
      <c r="VFG178" s="2"/>
      <c r="VFH178" s="2"/>
      <c r="VFI178" s="2"/>
      <c r="VFJ178" s="2"/>
      <c r="VFK178" s="2"/>
      <c r="VFL178" s="2"/>
      <c r="VFM178" s="2"/>
      <c r="VFN178" s="2"/>
      <c r="VFO178" s="2"/>
      <c r="VFP178" s="2"/>
      <c r="VFQ178" s="2"/>
      <c r="VFR178" s="2"/>
      <c r="VFS178" s="2"/>
      <c r="VFT178" s="2"/>
      <c r="VFU178" s="2"/>
      <c r="VFV178" s="2"/>
      <c r="VFW178" s="2"/>
      <c r="VFX178" s="2"/>
      <c r="VFY178" s="2"/>
      <c r="VFZ178" s="2"/>
      <c r="VGA178" s="2"/>
      <c r="VGB178" s="2"/>
      <c r="VGC178" s="2"/>
      <c r="VGD178" s="2"/>
      <c r="VGE178" s="2"/>
      <c r="VGF178" s="2"/>
      <c r="VGG178" s="2"/>
      <c r="VGH178" s="2"/>
      <c r="VGI178" s="2"/>
      <c r="VGJ178" s="2"/>
      <c r="VGK178" s="2"/>
      <c r="VGL178" s="2"/>
      <c r="VGM178" s="2"/>
      <c r="VGN178" s="2"/>
      <c r="VGO178" s="2"/>
      <c r="VGP178" s="2"/>
      <c r="VGQ178" s="2"/>
      <c r="VGR178" s="2"/>
      <c r="VGS178" s="2"/>
      <c r="VGT178" s="2"/>
      <c r="VGU178" s="2"/>
      <c r="VGV178" s="2"/>
      <c r="VGW178" s="2"/>
      <c r="VGX178" s="2"/>
      <c r="VGY178" s="2"/>
      <c r="VGZ178" s="2"/>
      <c r="VHA178" s="2"/>
      <c r="VHB178" s="2"/>
      <c r="VHC178" s="2"/>
      <c r="VHD178" s="2"/>
      <c r="VHE178" s="2"/>
      <c r="VHF178" s="2"/>
      <c r="VHG178" s="2"/>
      <c r="VHH178" s="2"/>
      <c r="VHI178" s="2"/>
      <c r="VHJ178" s="2"/>
      <c r="VHK178" s="2"/>
      <c r="VHL178" s="2"/>
      <c r="VHM178" s="2"/>
      <c r="VHN178" s="2"/>
      <c r="VHO178" s="2"/>
      <c r="VHP178" s="2"/>
      <c r="VHQ178" s="2"/>
      <c r="VHR178" s="2"/>
      <c r="VHS178" s="2"/>
      <c r="VHT178" s="2"/>
      <c r="VHU178" s="2"/>
      <c r="VHV178" s="2"/>
      <c r="VHW178" s="2"/>
      <c r="VHX178" s="2"/>
      <c r="VHY178" s="2"/>
      <c r="VHZ178" s="2"/>
      <c r="VIA178" s="2"/>
      <c r="VIB178" s="2"/>
      <c r="VIC178" s="2"/>
      <c r="VID178" s="2"/>
      <c r="VIE178" s="2"/>
      <c r="VIF178" s="2"/>
      <c r="VIG178" s="2"/>
      <c r="VIH178" s="2"/>
      <c r="VII178" s="2"/>
      <c r="VIJ178" s="2"/>
      <c r="VIK178" s="2"/>
      <c r="VIL178" s="2"/>
      <c r="VIM178" s="2"/>
      <c r="VIN178" s="2"/>
      <c r="VIO178" s="2"/>
      <c r="VIP178" s="2"/>
      <c r="VIQ178" s="2"/>
      <c r="VIR178" s="2"/>
      <c r="VIS178" s="2"/>
      <c r="VIT178" s="2"/>
      <c r="VIU178" s="2"/>
      <c r="VIV178" s="2"/>
      <c r="VIW178" s="2"/>
      <c r="VIX178" s="2"/>
      <c r="VIY178" s="2"/>
      <c r="VIZ178" s="2"/>
      <c r="VJA178" s="2"/>
      <c r="VJB178" s="2"/>
      <c r="VJC178" s="2"/>
      <c r="VJD178" s="2"/>
      <c r="VJE178" s="2"/>
      <c r="VJF178" s="2"/>
      <c r="VJG178" s="2"/>
      <c r="VJH178" s="2"/>
      <c r="VJI178" s="2"/>
      <c r="VJJ178" s="2"/>
      <c r="VJK178" s="2"/>
      <c r="VJL178" s="2"/>
      <c r="VJM178" s="2"/>
      <c r="VJN178" s="2"/>
      <c r="VJO178" s="2"/>
      <c r="VJP178" s="2"/>
      <c r="VJQ178" s="2"/>
      <c r="VJR178" s="2"/>
      <c r="VJS178" s="2"/>
      <c r="VJT178" s="2"/>
      <c r="VJU178" s="2"/>
      <c r="VJV178" s="2"/>
      <c r="VJW178" s="2"/>
      <c r="VJX178" s="2"/>
      <c r="VJY178" s="2"/>
      <c r="VJZ178" s="2"/>
      <c r="VKA178" s="2"/>
      <c r="VKB178" s="2"/>
      <c r="VKC178" s="2"/>
      <c r="VKD178" s="2"/>
      <c r="VKE178" s="2"/>
      <c r="VKF178" s="2"/>
      <c r="VKG178" s="2"/>
      <c r="VKH178" s="2"/>
      <c r="VKI178" s="2"/>
      <c r="VKJ178" s="2"/>
      <c r="VKK178" s="2"/>
      <c r="VKL178" s="2"/>
      <c r="VKM178" s="2"/>
      <c r="VKN178" s="2"/>
      <c r="VKO178" s="2"/>
      <c r="VKP178" s="2"/>
      <c r="VKQ178" s="2"/>
      <c r="VKR178" s="2"/>
      <c r="VKS178" s="2"/>
      <c r="VKT178" s="2"/>
      <c r="VKU178" s="2"/>
      <c r="VKV178" s="2"/>
      <c r="VKW178" s="2"/>
      <c r="VKX178" s="2"/>
      <c r="VKY178" s="2"/>
      <c r="VKZ178" s="2"/>
      <c r="VLA178" s="2"/>
      <c r="VLB178" s="2"/>
      <c r="VLC178" s="2"/>
      <c r="VLD178" s="2"/>
      <c r="VLE178" s="2"/>
      <c r="VLF178" s="2"/>
      <c r="VLG178" s="2"/>
      <c r="VLH178" s="2"/>
      <c r="VLI178" s="2"/>
      <c r="VLJ178" s="2"/>
      <c r="VLK178" s="2"/>
      <c r="VLL178" s="2"/>
      <c r="VLM178" s="2"/>
      <c r="VLN178" s="2"/>
      <c r="VLO178" s="2"/>
      <c r="VLP178" s="2"/>
      <c r="VLQ178" s="2"/>
      <c r="VLR178" s="2"/>
      <c r="VLS178" s="2"/>
      <c r="VLT178" s="2"/>
      <c r="VLU178" s="2"/>
      <c r="VLV178" s="2"/>
      <c r="VLW178" s="2"/>
      <c r="VLX178" s="2"/>
      <c r="VLY178" s="2"/>
      <c r="VLZ178" s="2"/>
      <c r="VMA178" s="2"/>
      <c r="VMB178" s="2"/>
      <c r="VMC178" s="2"/>
      <c r="VMD178" s="2"/>
      <c r="VME178" s="2"/>
      <c r="VMF178" s="2"/>
      <c r="VMG178" s="2"/>
      <c r="VMH178" s="2"/>
      <c r="VMI178" s="2"/>
      <c r="VMJ178" s="2"/>
      <c r="VMK178" s="2"/>
      <c r="VML178" s="2"/>
      <c r="VMM178" s="2"/>
      <c r="VMN178" s="2"/>
      <c r="VMO178" s="2"/>
      <c r="VMP178" s="2"/>
      <c r="VMQ178" s="2"/>
      <c r="VMR178" s="2"/>
      <c r="VMS178" s="2"/>
      <c r="VMT178" s="2"/>
      <c r="VMU178" s="2"/>
      <c r="VMV178" s="2"/>
      <c r="VMW178" s="2"/>
      <c r="VMX178" s="2"/>
      <c r="VMY178" s="2"/>
      <c r="VMZ178" s="2"/>
      <c r="VNA178" s="2"/>
      <c r="VNB178" s="2"/>
      <c r="VNC178" s="2"/>
      <c r="VND178" s="2"/>
      <c r="VNE178" s="2"/>
      <c r="VNF178" s="2"/>
      <c r="VNG178" s="2"/>
      <c r="VNH178" s="2"/>
      <c r="VNI178" s="2"/>
      <c r="VNJ178" s="2"/>
      <c r="VNK178" s="2"/>
      <c r="VNL178" s="2"/>
      <c r="VNM178" s="2"/>
      <c r="VNN178" s="2"/>
      <c r="VNO178" s="2"/>
      <c r="VNP178" s="2"/>
      <c r="VNQ178" s="2"/>
      <c r="VNR178" s="2"/>
      <c r="VNS178" s="2"/>
      <c r="VNT178" s="2"/>
      <c r="VNU178" s="2"/>
      <c r="VNV178" s="2"/>
      <c r="VNW178" s="2"/>
      <c r="VNX178" s="2"/>
      <c r="VNY178" s="2"/>
      <c r="VNZ178" s="2"/>
      <c r="VOA178" s="2"/>
      <c r="VOB178" s="2"/>
      <c r="VOC178" s="2"/>
      <c r="VOD178" s="2"/>
      <c r="VOE178" s="2"/>
      <c r="VOF178" s="2"/>
      <c r="VOG178" s="2"/>
      <c r="VOH178" s="2"/>
      <c r="VOI178" s="2"/>
      <c r="VOJ178" s="2"/>
      <c r="VOK178" s="2"/>
      <c r="VOL178" s="2"/>
      <c r="VOM178" s="2"/>
      <c r="VON178" s="2"/>
      <c r="VOO178" s="2"/>
      <c r="VOP178" s="2"/>
      <c r="VOQ178" s="2"/>
      <c r="VOR178" s="2"/>
      <c r="VOS178" s="2"/>
      <c r="VOT178" s="2"/>
      <c r="VOU178" s="2"/>
      <c r="VOV178" s="2"/>
      <c r="VOW178" s="2"/>
      <c r="VOX178" s="2"/>
      <c r="VOY178" s="2"/>
      <c r="VOZ178" s="2"/>
      <c r="VPA178" s="2"/>
      <c r="VPB178" s="2"/>
      <c r="VPC178" s="2"/>
      <c r="VPD178" s="2"/>
      <c r="VPE178" s="2"/>
      <c r="VPF178" s="2"/>
      <c r="VPG178" s="2"/>
      <c r="VPH178" s="2"/>
      <c r="VPI178" s="2"/>
      <c r="VPJ178" s="2"/>
      <c r="VPK178" s="2"/>
      <c r="VPL178" s="2"/>
      <c r="VPM178" s="2"/>
      <c r="VPN178" s="2"/>
      <c r="VPO178" s="2"/>
      <c r="VPP178" s="2"/>
      <c r="VPQ178" s="2"/>
      <c r="VPR178" s="2"/>
      <c r="VPS178" s="2"/>
      <c r="VPT178" s="2"/>
      <c r="VPU178" s="2"/>
      <c r="VPV178" s="2"/>
      <c r="VPW178" s="2"/>
      <c r="VPX178" s="2"/>
      <c r="VPY178" s="2"/>
      <c r="VPZ178" s="2"/>
      <c r="VQA178" s="2"/>
      <c r="VQB178" s="2"/>
      <c r="VQC178" s="2"/>
      <c r="VQD178" s="2"/>
      <c r="VQE178" s="2"/>
      <c r="VQF178" s="2"/>
      <c r="VQG178" s="2"/>
      <c r="VQH178" s="2"/>
      <c r="VQI178" s="2"/>
      <c r="VQJ178" s="2"/>
      <c r="VQK178" s="2"/>
      <c r="VQL178" s="2"/>
      <c r="VQM178" s="2"/>
      <c r="VQN178" s="2"/>
      <c r="VQO178" s="2"/>
      <c r="VQP178" s="2"/>
      <c r="VQQ178" s="2"/>
      <c r="VQR178" s="2"/>
      <c r="VQS178" s="2"/>
      <c r="VQT178" s="2"/>
      <c r="VQU178" s="2"/>
      <c r="VQV178" s="2"/>
      <c r="VQW178" s="2"/>
      <c r="VQX178" s="2"/>
      <c r="VQY178" s="2"/>
      <c r="VQZ178" s="2"/>
      <c r="VRA178" s="2"/>
      <c r="VRB178" s="2"/>
      <c r="VRC178" s="2"/>
      <c r="VRD178" s="2"/>
      <c r="VRE178" s="2"/>
      <c r="VRF178" s="2"/>
      <c r="VRG178" s="2"/>
      <c r="VRH178" s="2"/>
      <c r="VRI178" s="2"/>
      <c r="VRJ178" s="2"/>
      <c r="VRK178" s="2"/>
      <c r="VRL178" s="2"/>
      <c r="VRM178" s="2"/>
      <c r="VRN178" s="2"/>
      <c r="VRO178" s="2"/>
      <c r="VRP178" s="2"/>
      <c r="VRQ178" s="2"/>
      <c r="VRR178" s="2"/>
      <c r="VRS178" s="2"/>
      <c r="VRT178" s="2"/>
      <c r="VRU178" s="2"/>
      <c r="VRV178" s="2"/>
      <c r="VRW178" s="2"/>
      <c r="VRX178" s="2"/>
      <c r="VRY178" s="2"/>
      <c r="VRZ178" s="2"/>
      <c r="VSA178" s="2"/>
      <c r="VSB178" s="2"/>
      <c r="VSC178" s="2"/>
      <c r="VSD178" s="2"/>
      <c r="VSE178" s="2"/>
      <c r="VSF178" s="2"/>
      <c r="VSG178" s="2"/>
      <c r="VSH178" s="2"/>
      <c r="VSI178" s="2"/>
      <c r="VSJ178" s="2"/>
      <c r="VSK178" s="2"/>
      <c r="VSL178" s="2"/>
      <c r="VSM178" s="2"/>
      <c r="VSN178" s="2"/>
      <c r="VSO178" s="2"/>
      <c r="VSP178" s="2"/>
      <c r="VSQ178" s="2"/>
      <c r="VSR178" s="2"/>
      <c r="VSS178" s="2"/>
      <c r="VST178" s="2"/>
      <c r="VSU178" s="2"/>
      <c r="VSV178" s="2"/>
      <c r="VSW178" s="2"/>
      <c r="VSX178" s="2"/>
      <c r="VSY178" s="2"/>
      <c r="VSZ178" s="2"/>
      <c r="VTA178" s="2"/>
      <c r="VTB178" s="2"/>
      <c r="VTC178" s="2"/>
      <c r="VTD178" s="2"/>
      <c r="VTE178" s="2"/>
      <c r="VTF178" s="2"/>
      <c r="VTG178" s="2"/>
      <c r="VTH178" s="2"/>
      <c r="VTI178" s="2"/>
      <c r="VTJ178" s="2"/>
      <c r="VTK178" s="2"/>
      <c r="VTL178" s="2"/>
      <c r="VTM178" s="2"/>
      <c r="VTN178" s="2"/>
      <c r="VTO178" s="2"/>
      <c r="VTP178" s="2"/>
      <c r="VTQ178" s="2"/>
      <c r="VTR178" s="2"/>
      <c r="VTS178" s="2"/>
      <c r="VTT178" s="2"/>
      <c r="VTU178" s="2"/>
      <c r="VTV178" s="2"/>
      <c r="VTW178" s="2"/>
      <c r="VTX178" s="2"/>
      <c r="VTY178" s="2"/>
      <c r="VTZ178" s="2"/>
      <c r="VUA178" s="2"/>
      <c r="VUB178" s="2"/>
      <c r="VUC178" s="2"/>
      <c r="VUD178" s="2"/>
      <c r="VUE178" s="2"/>
      <c r="VUF178" s="2"/>
      <c r="VUG178" s="2"/>
      <c r="VUH178" s="2"/>
      <c r="VUI178" s="2"/>
      <c r="VUJ178" s="2"/>
      <c r="VUK178" s="2"/>
      <c r="VUL178" s="2"/>
      <c r="VUM178" s="2"/>
      <c r="VUN178" s="2"/>
      <c r="VUO178" s="2"/>
      <c r="VUP178" s="2"/>
      <c r="VUQ178" s="2"/>
      <c r="VUR178" s="2"/>
      <c r="VUS178" s="2"/>
      <c r="VUT178" s="2"/>
      <c r="VUU178" s="2"/>
      <c r="VUV178" s="2"/>
      <c r="VUW178" s="2"/>
      <c r="VUX178" s="2"/>
      <c r="VUY178" s="2"/>
      <c r="VUZ178" s="2"/>
      <c r="VVA178" s="2"/>
      <c r="VVB178" s="2"/>
      <c r="VVC178" s="2"/>
      <c r="VVD178" s="2"/>
      <c r="VVE178" s="2"/>
      <c r="VVF178" s="2"/>
      <c r="VVG178" s="2"/>
      <c r="VVH178" s="2"/>
      <c r="VVI178" s="2"/>
      <c r="VVJ178" s="2"/>
      <c r="VVK178" s="2"/>
      <c r="VVL178" s="2"/>
      <c r="VVM178" s="2"/>
      <c r="VVN178" s="2"/>
      <c r="VVO178" s="2"/>
      <c r="VVP178" s="2"/>
      <c r="VVQ178" s="2"/>
      <c r="VVR178" s="2"/>
      <c r="VVS178" s="2"/>
      <c r="VVT178" s="2"/>
      <c r="VVU178" s="2"/>
      <c r="VVV178" s="2"/>
      <c r="VVW178" s="2"/>
      <c r="VVX178" s="2"/>
      <c r="VVY178" s="2"/>
      <c r="VVZ178" s="2"/>
      <c r="VWA178" s="2"/>
      <c r="VWB178" s="2"/>
      <c r="VWC178" s="2"/>
      <c r="VWD178" s="2"/>
      <c r="VWE178" s="2"/>
      <c r="VWF178" s="2"/>
      <c r="VWG178" s="2"/>
      <c r="VWH178" s="2"/>
      <c r="VWI178" s="2"/>
      <c r="VWJ178" s="2"/>
      <c r="VWK178" s="2"/>
      <c r="VWL178" s="2"/>
      <c r="VWM178" s="2"/>
      <c r="VWN178" s="2"/>
      <c r="VWO178" s="2"/>
      <c r="VWP178" s="2"/>
      <c r="VWQ178" s="2"/>
      <c r="VWR178" s="2"/>
      <c r="VWS178" s="2"/>
      <c r="VWT178" s="2"/>
      <c r="VWU178" s="2"/>
      <c r="VWV178" s="2"/>
      <c r="VWW178" s="2"/>
      <c r="VWX178" s="2"/>
      <c r="VWY178" s="2"/>
      <c r="VWZ178" s="2"/>
      <c r="VXA178" s="2"/>
      <c r="VXB178" s="2"/>
      <c r="VXC178" s="2"/>
      <c r="VXD178" s="2"/>
      <c r="VXE178" s="2"/>
      <c r="VXF178" s="2"/>
      <c r="VXG178" s="2"/>
      <c r="VXH178" s="2"/>
      <c r="VXI178" s="2"/>
      <c r="VXJ178" s="2"/>
      <c r="VXK178" s="2"/>
      <c r="VXL178" s="2"/>
      <c r="VXM178" s="2"/>
      <c r="VXN178" s="2"/>
      <c r="VXO178" s="2"/>
      <c r="VXP178" s="2"/>
      <c r="VXQ178" s="2"/>
      <c r="VXR178" s="2"/>
      <c r="VXS178" s="2"/>
      <c r="VXT178" s="2"/>
      <c r="VXU178" s="2"/>
      <c r="VXV178" s="2"/>
      <c r="VXW178" s="2"/>
      <c r="VXX178" s="2"/>
      <c r="VXY178" s="2"/>
      <c r="VXZ178" s="2"/>
      <c r="VYA178" s="2"/>
      <c r="VYB178" s="2"/>
      <c r="VYC178" s="2"/>
      <c r="VYD178" s="2"/>
      <c r="VYE178" s="2"/>
      <c r="VYF178" s="2"/>
      <c r="VYG178" s="2"/>
      <c r="VYH178" s="2"/>
      <c r="VYI178" s="2"/>
      <c r="VYJ178" s="2"/>
      <c r="VYK178" s="2"/>
      <c r="VYL178" s="2"/>
      <c r="VYM178" s="2"/>
      <c r="VYN178" s="2"/>
      <c r="VYO178" s="2"/>
      <c r="VYP178" s="2"/>
      <c r="VYQ178" s="2"/>
      <c r="VYR178" s="2"/>
      <c r="VYS178" s="2"/>
      <c r="VYT178" s="2"/>
      <c r="VYU178" s="2"/>
      <c r="VYV178" s="2"/>
      <c r="VYW178" s="2"/>
      <c r="VYX178" s="2"/>
      <c r="VYY178" s="2"/>
      <c r="VYZ178" s="2"/>
      <c r="VZA178" s="2"/>
      <c r="VZB178" s="2"/>
      <c r="VZC178" s="2"/>
      <c r="VZD178" s="2"/>
      <c r="VZE178" s="2"/>
      <c r="VZF178" s="2"/>
      <c r="VZG178" s="2"/>
      <c r="VZH178" s="2"/>
      <c r="VZI178" s="2"/>
      <c r="VZJ178" s="2"/>
      <c r="VZK178" s="2"/>
      <c r="VZL178" s="2"/>
      <c r="VZM178" s="2"/>
      <c r="VZN178" s="2"/>
      <c r="VZO178" s="2"/>
      <c r="VZP178" s="2"/>
      <c r="VZQ178" s="2"/>
      <c r="VZR178" s="2"/>
      <c r="VZS178" s="2"/>
      <c r="VZT178" s="2"/>
      <c r="VZU178" s="2"/>
      <c r="VZV178" s="2"/>
      <c r="VZW178" s="2"/>
      <c r="VZX178" s="2"/>
      <c r="VZY178" s="2"/>
      <c r="VZZ178" s="2"/>
      <c r="WAA178" s="2"/>
      <c r="WAB178" s="2"/>
      <c r="WAC178" s="2"/>
      <c r="WAD178" s="2"/>
      <c r="WAE178" s="2"/>
      <c r="WAF178" s="2"/>
      <c r="WAG178" s="2"/>
      <c r="WAH178" s="2"/>
      <c r="WAI178" s="2"/>
      <c r="WAJ178" s="2"/>
      <c r="WAK178" s="2"/>
      <c r="WAL178" s="2"/>
      <c r="WAM178" s="2"/>
      <c r="WAN178" s="2"/>
      <c r="WAO178" s="2"/>
      <c r="WAP178" s="2"/>
      <c r="WAQ178" s="2"/>
      <c r="WAR178" s="2"/>
      <c r="WAS178" s="2"/>
      <c r="WAT178" s="2"/>
      <c r="WAU178" s="2"/>
      <c r="WAV178" s="2"/>
      <c r="WAW178" s="2"/>
      <c r="WAX178" s="2"/>
      <c r="WAY178" s="2"/>
      <c r="WAZ178" s="2"/>
      <c r="WBA178" s="2"/>
      <c r="WBB178" s="2"/>
      <c r="WBC178" s="2"/>
      <c r="WBD178" s="2"/>
      <c r="WBE178" s="2"/>
      <c r="WBF178" s="2"/>
      <c r="WBG178" s="2"/>
      <c r="WBH178" s="2"/>
      <c r="WBI178" s="2"/>
      <c r="WBJ178" s="2"/>
      <c r="WBK178" s="2"/>
      <c r="WBL178" s="2"/>
      <c r="WBM178" s="2"/>
      <c r="WBN178" s="2"/>
      <c r="WBO178" s="2"/>
      <c r="WBP178" s="2"/>
      <c r="WBQ178" s="2"/>
      <c r="WBR178" s="2"/>
      <c r="WBS178" s="2"/>
      <c r="WBT178" s="2"/>
      <c r="WBU178" s="2"/>
      <c r="WBV178" s="2"/>
      <c r="WBW178" s="2"/>
      <c r="WBX178" s="2"/>
      <c r="WBY178" s="2"/>
      <c r="WBZ178" s="2"/>
      <c r="WCA178" s="2"/>
      <c r="WCB178" s="2"/>
      <c r="WCC178" s="2"/>
      <c r="WCD178" s="2"/>
      <c r="WCE178" s="2"/>
      <c r="WCF178" s="2"/>
      <c r="WCG178" s="2"/>
      <c r="WCH178" s="2"/>
      <c r="WCI178" s="2"/>
      <c r="WCJ178" s="2"/>
      <c r="WCK178" s="2"/>
      <c r="WCL178" s="2"/>
      <c r="WCM178" s="2"/>
      <c r="WCN178" s="2"/>
      <c r="WCO178" s="2"/>
      <c r="WCP178" s="2"/>
      <c r="WCQ178" s="2"/>
      <c r="WCR178" s="2"/>
      <c r="WCS178" s="2"/>
      <c r="WCT178" s="2"/>
      <c r="WCU178" s="2"/>
      <c r="WCV178" s="2"/>
      <c r="WCW178" s="2"/>
      <c r="WCX178" s="2"/>
      <c r="WCY178" s="2"/>
      <c r="WCZ178" s="2"/>
      <c r="WDA178" s="2"/>
      <c r="WDB178" s="2"/>
      <c r="WDC178" s="2"/>
      <c r="WDD178" s="2"/>
      <c r="WDE178" s="2"/>
      <c r="WDF178" s="2"/>
      <c r="WDG178" s="2"/>
      <c r="WDH178" s="2"/>
      <c r="WDI178" s="2"/>
      <c r="WDJ178" s="2"/>
      <c r="WDK178" s="2"/>
      <c r="WDL178" s="2"/>
      <c r="WDM178" s="2"/>
      <c r="WDN178" s="2"/>
      <c r="WDO178" s="2"/>
      <c r="WDP178" s="2"/>
      <c r="WDQ178" s="2"/>
      <c r="WDR178" s="2"/>
      <c r="WDS178" s="2"/>
      <c r="WDT178" s="2"/>
      <c r="WDU178" s="2"/>
      <c r="WDV178" s="2"/>
      <c r="WDW178" s="2"/>
      <c r="WDX178" s="2"/>
      <c r="WDY178" s="2"/>
      <c r="WDZ178" s="2"/>
      <c r="WEA178" s="2"/>
      <c r="WEB178" s="2"/>
      <c r="WEC178" s="2"/>
      <c r="WED178" s="2"/>
      <c r="WEE178" s="2"/>
      <c r="WEF178" s="2"/>
      <c r="WEG178" s="2"/>
      <c r="WEH178" s="2"/>
      <c r="WEI178" s="2"/>
      <c r="WEJ178" s="2"/>
      <c r="WEK178" s="2"/>
      <c r="WEL178" s="2"/>
      <c r="WEM178" s="2"/>
      <c r="WEN178" s="2"/>
      <c r="WEO178" s="2"/>
      <c r="WEP178" s="2"/>
      <c r="WEQ178" s="2"/>
      <c r="WER178" s="2"/>
      <c r="WES178" s="2"/>
      <c r="WET178" s="2"/>
      <c r="WEU178" s="2"/>
      <c r="WEV178" s="2"/>
      <c r="WEW178" s="2"/>
      <c r="WEX178" s="2"/>
      <c r="WEY178" s="2"/>
      <c r="WEZ178" s="2"/>
      <c r="WFA178" s="2"/>
      <c r="WFB178" s="2"/>
      <c r="WFC178" s="2"/>
      <c r="WFD178" s="2"/>
      <c r="WFE178" s="2"/>
      <c r="WFF178" s="2"/>
      <c r="WFG178" s="2"/>
      <c r="WFH178" s="2"/>
      <c r="WFI178" s="2"/>
      <c r="WFJ178" s="2"/>
      <c r="WFK178" s="2"/>
      <c r="WFL178" s="2"/>
      <c r="WFM178" s="2"/>
      <c r="WFN178" s="2"/>
      <c r="WFO178" s="2"/>
      <c r="WFP178" s="2"/>
      <c r="WFQ178" s="2"/>
      <c r="WFR178" s="2"/>
      <c r="WFS178" s="2"/>
      <c r="WFT178" s="2"/>
      <c r="WFU178" s="2"/>
      <c r="WFV178" s="2"/>
      <c r="WFW178" s="2"/>
      <c r="WFX178" s="2"/>
      <c r="WFY178" s="2"/>
      <c r="WFZ178" s="2"/>
      <c r="WGA178" s="2"/>
      <c r="WGB178" s="2"/>
      <c r="WGC178" s="2"/>
      <c r="WGD178" s="2"/>
      <c r="WGE178" s="2"/>
      <c r="WGF178" s="2"/>
      <c r="WGG178" s="2"/>
      <c r="WGH178" s="2"/>
      <c r="WGI178" s="2"/>
      <c r="WGJ178" s="2"/>
      <c r="WGK178" s="2"/>
      <c r="WGL178" s="2"/>
      <c r="WGM178" s="2"/>
      <c r="WGN178" s="2"/>
      <c r="WGO178" s="2"/>
      <c r="WGP178" s="2"/>
      <c r="WGQ178" s="2"/>
      <c r="WGR178" s="2"/>
      <c r="WGS178" s="2"/>
      <c r="WGT178" s="2"/>
      <c r="WGU178" s="2"/>
      <c r="WGV178" s="2"/>
      <c r="WGW178" s="2"/>
      <c r="WGX178" s="2"/>
      <c r="WGY178" s="2"/>
      <c r="WGZ178" s="2"/>
      <c r="WHA178" s="2"/>
      <c r="WHB178" s="2"/>
      <c r="WHC178" s="2"/>
      <c r="WHD178" s="2"/>
      <c r="WHE178" s="2"/>
      <c r="WHF178" s="2"/>
      <c r="WHG178" s="2"/>
      <c r="WHH178" s="2"/>
      <c r="WHI178" s="2"/>
      <c r="WHJ178" s="2"/>
      <c r="WHK178" s="2"/>
      <c r="WHL178" s="2"/>
      <c r="WHM178" s="2"/>
      <c r="WHN178" s="2"/>
      <c r="WHO178" s="2"/>
      <c r="WHP178" s="2"/>
      <c r="WHQ178" s="2"/>
      <c r="WHR178" s="2"/>
      <c r="WHS178" s="2"/>
      <c r="WHT178" s="2"/>
      <c r="WHU178" s="2"/>
      <c r="WHV178" s="2"/>
      <c r="WHW178" s="2"/>
      <c r="WHX178" s="2"/>
      <c r="WHY178" s="2"/>
      <c r="WHZ178" s="2"/>
      <c r="WIA178" s="2"/>
      <c r="WIB178" s="2"/>
      <c r="WIC178" s="2"/>
      <c r="WID178" s="2"/>
      <c r="WIE178" s="2"/>
      <c r="WIF178" s="2"/>
      <c r="WIG178" s="2"/>
      <c r="WIH178" s="2"/>
      <c r="WII178" s="2"/>
      <c r="WIJ178" s="2"/>
      <c r="WIK178" s="2"/>
      <c r="WIL178" s="2"/>
      <c r="WIM178" s="2"/>
      <c r="WIN178" s="2"/>
      <c r="WIO178" s="2"/>
      <c r="WIP178" s="2"/>
      <c r="WIQ178" s="2"/>
      <c r="WIR178" s="2"/>
      <c r="WIS178" s="2"/>
      <c r="WIT178" s="2"/>
      <c r="WIU178" s="2"/>
      <c r="WIV178" s="2"/>
      <c r="WIW178" s="2"/>
      <c r="WIX178" s="2"/>
      <c r="WIY178" s="2"/>
      <c r="WIZ178" s="2"/>
      <c r="WJA178" s="2"/>
      <c r="WJB178" s="2"/>
      <c r="WJC178" s="2"/>
      <c r="WJD178" s="2"/>
      <c r="WJE178" s="2"/>
      <c r="WJF178" s="2"/>
      <c r="WJG178" s="2"/>
      <c r="WJH178" s="2"/>
      <c r="WJI178" s="2"/>
      <c r="WJJ178" s="2"/>
      <c r="WJK178" s="2"/>
      <c r="WJL178" s="2"/>
      <c r="WJM178" s="2"/>
      <c r="WJN178" s="2"/>
      <c r="WJO178" s="2"/>
      <c r="WJP178" s="2"/>
      <c r="WJQ178" s="2"/>
      <c r="WJR178" s="2"/>
      <c r="WJS178" s="2"/>
      <c r="WJT178" s="2"/>
      <c r="WJU178" s="2"/>
      <c r="WJV178" s="2"/>
      <c r="WJW178" s="2"/>
      <c r="WJX178" s="2"/>
      <c r="WJY178" s="2"/>
      <c r="WJZ178" s="2"/>
      <c r="WKA178" s="2"/>
      <c r="WKB178" s="2"/>
      <c r="WKC178" s="2"/>
      <c r="WKD178" s="2"/>
      <c r="WKE178" s="2"/>
      <c r="WKF178" s="2"/>
      <c r="WKG178" s="2"/>
      <c r="WKH178" s="2"/>
      <c r="WKI178" s="2"/>
      <c r="WKJ178" s="2"/>
      <c r="WKK178" s="2"/>
      <c r="WKL178" s="2"/>
      <c r="WKM178" s="2"/>
      <c r="WKN178" s="2"/>
      <c r="WKO178" s="2"/>
      <c r="WKP178" s="2"/>
      <c r="WKQ178" s="2"/>
      <c r="WKR178" s="2"/>
      <c r="WKS178" s="2"/>
      <c r="WKT178" s="2"/>
      <c r="WKU178" s="2"/>
      <c r="WKV178" s="2"/>
      <c r="WKW178" s="2"/>
      <c r="WKX178" s="2"/>
      <c r="WKY178" s="2"/>
      <c r="WKZ178" s="2"/>
      <c r="WLA178" s="2"/>
      <c r="WLB178" s="2"/>
      <c r="WLC178" s="2"/>
      <c r="WLD178" s="2"/>
      <c r="WLE178" s="2"/>
      <c r="WLF178" s="2"/>
      <c r="WLG178" s="2"/>
      <c r="WLH178" s="2"/>
      <c r="WLI178" s="2"/>
      <c r="WLJ178" s="2"/>
      <c r="WLK178" s="2"/>
      <c r="WLL178" s="2"/>
      <c r="WLM178" s="2"/>
      <c r="WLN178" s="2"/>
      <c r="WLO178" s="2"/>
      <c r="WLP178" s="2"/>
      <c r="WLQ178" s="2"/>
      <c r="WLR178" s="2"/>
      <c r="WLS178" s="2"/>
      <c r="WLT178" s="2"/>
      <c r="WLU178" s="2"/>
      <c r="WLV178" s="2"/>
      <c r="WLW178" s="2"/>
      <c r="WLX178" s="2"/>
      <c r="WLY178" s="2"/>
      <c r="WLZ178" s="2"/>
      <c r="WMA178" s="2"/>
      <c r="WMB178" s="2"/>
      <c r="WMC178" s="2"/>
      <c r="WMD178" s="2"/>
      <c r="WME178" s="2"/>
      <c r="WMF178" s="2"/>
      <c r="WMG178" s="2"/>
      <c r="WMH178" s="2"/>
      <c r="WMI178" s="2"/>
      <c r="WMJ178" s="2"/>
      <c r="WMK178" s="2"/>
      <c r="WML178" s="2"/>
      <c r="WMM178" s="2"/>
      <c r="WMN178" s="2"/>
      <c r="WMO178" s="2"/>
      <c r="WMP178" s="2"/>
      <c r="WMQ178" s="2"/>
      <c r="WMR178" s="2"/>
      <c r="WMS178" s="2"/>
      <c r="WMT178" s="2"/>
      <c r="WMU178" s="2"/>
      <c r="WMV178" s="2"/>
      <c r="WMW178" s="2"/>
      <c r="WMX178" s="2"/>
      <c r="WMY178" s="2"/>
      <c r="WMZ178" s="2"/>
      <c r="WNA178" s="2"/>
      <c r="WNB178" s="2"/>
      <c r="WNC178" s="2"/>
      <c r="WND178" s="2"/>
      <c r="WNE178" s="2"/>
      <c r="WNF178" s="2"/>
      <c r="WNG178" s="2"/>
      <c r="WNH178" s="2"/>
      <c r="WNI178" s="2"/>
      <c r="WNJ178" s="2"/>
      <c r="WNK178" s="2"/>
      <c r="WNL178" s="2"/>
      <c r="WNM178" s="2"/>
      <c r="WNN178" s="2"/>
      <c r="WNO178" s="2"/>
      <c r="WNP178" s="2"/>
      <c r="WNQ178" s="2"/>
      <c r="WNR178" s="2"/>
      <c r="WNS178" s="2"/>
      <c r="WNT178" s="2"/>
      <c r="WNU178" s="2"/>
      <c r="WNV178" s="2"/>
      <c r="WNW178" s="2"/>
      <c r="WNX178" s="2"/>
      <c r="WNY178" s="2"/>
      <c r="WNZ178" s="2"/>
      <c r="WOA178" s="2"/>
      <c r="WOB178" s="2"/>
      <c r="WOC178" s="2"/>
      <c r="WOD178" s="2"/>
      <c r="WOE178" s="2"/>
      <c r="WOF178" s="2"/>
      <c r="WOG178" s="2"/>
      <c r="WOH178" s="2"/>
      <c r="WOI178" s="2"/>
      <c r="WOJ178" s="2"/>
      <c r="WOK178" s="2"/>
      <c r="WOL178" s="2"/>
      <c r="WOM178" s="2"/>
      <c r="WON178" s="2"/>
      <c r="WOO178" s="2"/>
      <c r="WOP178" s="2"/>
      <c r="WOQ178" s="2"/>
      <c r="WOR178" s="2"/>
      <c r="WOS178" s="2"/>
      <c r="WOT178" s="2"/>
      <c r="WOU178" s="2"/>
      <c r="WOV178" s="2"/>
      <c r="WOW178" s="2"/>
      <c r="WOX178" s="2"/>
      <c r="WOY178" s="2"/>
      <c r="WOZ178" s="2"/>
      <c r="WPA178" s="2"/>
      <c r="WPB178" s="2"/>
      <c r="WPC178" s="2"/>
      <c r="WPD178" s="2"/>
      <c r="WPE178" s="2"/>
      <c r="WPF178" s="2"/>
      <c r="WPG178" s="2"/>
      <c r="WPH178" s="2"/>
      <c r="WPI178" s="2"/>
      <c r="WPJ178" s="2"/>
      <c r="WPK178" s="2"/>
      <c r="WPL178" s="2"/>
      <c r="WPM178" s="2"/>
      <c r="WPN178" s="2"/>
      <c r="WPO178" s="2"/>
      <c r="WPP178" s="2"/>
      <c r="WPQ178" s="2"/>
      <c r="WPR178" s="2"/>
      <c r="WPS178" s="2"/>
      <c r="WPT178" s="2"/>
      <c r="WPU178" s="2"/>
      <c r="WPV178" s="2"/>
      <c r="WPW178" s="2"/>
      <c r="WPX178" s="2"/>
      <c r="WPY178" s="2"/>
      <c r="WPZ178" s="2"/>
      <c r="WQA178" s="2"/>
      <c r="WQB178" s="2"/>
      <c r="WQC178" s="2"/>
      <c r="WQD178" s="2"/>
      <c r="WQE178" s="2"/>
      <c r="WQF178" s="2"/>
      <c r="WQG178" s="2"/>
      <c r="WQH178" s="2"/>
      <c r="WQI178" s="2"/>
      <c r="WQJ178" s="2"/>
      <c r="WQK178" s="2"/>
      <c r="WQL178" s="2"/>
      <c r="WQM178" s="2"/>
      <c r="WQN178" s="2"/>
      <c r="WQO178" s="2"/>
      <c r="WQP178" s="2"/>
      <c r="WQQ178" s="2"/>
      <c r="WQR178" s="2"/>
      <c r="WQS178" s="2"/>
      <c r="WQT178" s="2"/>
      <c r="WQU178" s="2"/>
      <c r="WQV178" s="2"/>
      <c r="WQW178" s="2"/>
      <c r="WQX178" s="2"/>
      <c r="WQY178" s="2"/>
      <c r="WQZ178" s="2"/>
      <c r="WRA178" s="2"/>
      <c r="WRB178" s="2"/>
      <c r="WRC178" s="2"/>
      <c r="WRD178" s="2"/>
      <c r="WRE178" s="2"/>
      <c r="WRF178" s="2"/>
      <c r="WRG178" s="2"/>
      <c r="WRH178" s="2"/>
      <c r="WRI178" s="2"/>
      <c r="WRJ178" s="2"/>
      <c r="WRK178" s="2"/>
      <c r="WRL178" s="2"/>
      <c r="WRM178" s="2"/>
      <c r="WRN178" s="2"/>
      <c r="WRO178" s="2"/>
      <c r="WRP178" s="2"/>
      <c r="WRQ178" s="2"/>
      <c r="WRR178" s="2"/>
      <c r="WRS178" s="2"/>
      <c r="WRT178" s="2"/>
      <c r="WRU178" s="2"/>
      <c r="WRV178" s="2"/>
      <c r="WRW178" s="2"/>
      <c r="WRX178" s="2"/>
      <c r="WRY178" s="2"/>
      <c r="WRZ178" s="2"/>
      <c r="WSA178" s="2"/>
      <c r="WSB178" s="2"/>
      <c r="WSC178" s="2"/>
      <c r="WSD178" s="2"/>
      <c r="WSE178" s="2"/>
      <c r="WSF178" s="2"/>
      <c r="WSG178" s="2"/>
      <c r="WSH178" s="2"/>
      <c r="WSI178" s="2"/>
      <c r="WSJ178" s="2"/>
      <c r="WSK178" s="2"/>
      <c r="WSL178" s="2"/>
      <c r="WSM178" s="2"/>
      <c r="WSN178" s="2"/>
      <c r="WSO178" s="2"/>
      <c r="WSP178" s="2"/>
      <c r="WSQ178" s="2"/>
      <c r="WSR178" s="2"/>
      <c r="WSS178" s="2"/>
      <c r="WST178" s="2"/>
      <c r="WSU178" s="2"/>
      <c r="WSV178" s="2"/>
      <c r="WSW178" s="2"/>
      <c r="WSX178" s="2"/>
      <c r="WSY178" s="2"/>
      <c r="WSZ178" s="2"/>
      <c r="WTA178" s="2"/>
      <c r="WTB178" s="2"/>
      <c r="WTC178" s="2"/>
      <c r="WTD178" s="2"/>
      <c r="WTE178" s="2"/>
      <c r="WTF178" s="2"/>
      <c r="WTG178" s="2"/>
      <c r="WTH178" s="2"/>
      <c r="WTI178" s="2"/>
      <c r="WTJ178" s="2"/>
      <c r="WTK178" s="2"/>
      <c r="WTL178" s="2"/>
      <c r="WTM178" s="2"/>
      <c r="WTN178" s="2"/>
      <c r="WTO178" s="2"/>
      <c r="WTP178" s="2"/>
      <c r="WTQ178" s="2"/>
      <c r="WTR178" s="2"/>
      <c r="WTS178" s="2"/>
      <c r="WTT178" s="2"/>
      <c r="WTU178" s="2"/>
      <c r="WTV178" s="2"/>
      <c r="WTW178" s="2"/>
      <c r="WTX178" s="2"/>
      <c r="WTY178" s="2"/>
      <c r="WTZ178" s="2"/>
      <c r="WUA178" s="2"/>
      <c r="WUB178" s="2"/>
      <c r="WUC178" s="2"/>
      <c r="WUD178" s="2"/>
      <c r="WUE178" s="2"/>
      <c r="WUF178" s="2"/>
      <c r="WUG178" s="2"/>
      <c r="WUH178" s="2"/>
      <c r="WUI178" s="2"/>
      <c r="WUJ178" s="2"/>
      <c r="WUK178" s="2"/>
      <c r="WUL178" s="2"/>
      <c r="WUM178" s="2"/>
      <c r="WUN178" s="2"/>
      <c r="WUO178" s="2"/>
      <c r="WUP178" s="2"/>
      <c r="WUQ178" s="2"/>
      <c r="WUR178" s="2"/>
      <c r="WUS178" s="2"/>
      <c r="WUT178" s="2"/>
      <c r="WUU178" s="2"/>
      <c r="WUV178" s="2"/>
      <c r="WUW178" s="2"/>
      <c r="WUX178" s="2"/>
      <c r="WUY178" s="2"/>
      <c r="WUZ178" s="2"/>
      <c r="WVA178" s="2"/>
      <c r="WVB178" s="2"/>
      <c r="WVC178" s="2"/>
      <c r="WVD178" s="2"/>
      <c r="WVE178" s="2"/>
      <c r="WVF178" s="2"/>
      <c r="WVG178" s="2"/>
      <c r="WVH178" s="2"/>
      <c r="WVI178" s="2"/>
      <c r="WVJ178" s="2"/>
      <c r="WVK178" s="2"/>
      <c r="WVL178" s="2"/>
      <c r="WVM178" s="2"/>
      <c r="WVN178" s="2"/>
      <c r="WVO178" s="2"/>
      <c r="WVP178" s="2"/>
      <c r="WVQ178" s="2"/>
      <c r="WVR178" s="2"/>
      <c r="WVS178" s="2"/>
      <c r="WVT178" s="2"/>
      <c r="WVU178" s="2"/>
      <c r="WVV178" s="2"/>
      <c r="WVW178" s="2"/>
      <c r="WVX178" s="2"/>
      <c r="WVY178" s="2"/>
      <c r="WVZ178" s="2"/>
      <c r="WWA178" s="2"/>
      <c r="WWB178" s="2"/>
      <c r="WWC178" s="2"/>
      <c r="WWD178" s="2"/>
      <c r="WWE178" s="2"/>
      <c r="WWF178" s="2"/>
      <c r="WWG178" s="2"/>
      <c r="WWH178" s="2"/>
      <c r="WWI178" s="2"/>
      <c r="WWJ178" s="2"/>
      <c r="WWK178" s="2"/>
      <c r="WWL178" s="2"/>
      <c r="WWM178" s="2"/>
      <c r="WWN178" s="2"/>
      <c r="WWO178" s="2"/>
      <c r="WWP178" s="2"/>
      <c r="WWQ178" s="2"/>
      <c r="WWR178" s="2"/>
      <c r="WWS178" s="2"/>
      <c r="WWT178" s="2"/>
      <c r="WWU178" s="2"/>
      <c r="WWV178" s="2"/>
      <c r="WWW178" s="2"/>
      <c r="WWX178" s="2"/>
      <c r="WWY178" s="2"/>
      <c r="WWZ178" s="2"/>
      <c r="WXA178" s="2"/>
      <c r="WXB178" s="2"/>
      <c r="WXC178" s="2"/>
      <c r="WXD178" s="2"/>
      <c r="WXE178" s="2"/>
      <c r="WXF178" s="2"/>
      <c r="WXG178" s="2"/>
      <c r="WXH178" s="2"/>
      <c r="WXI178" s="2"/>
      <c r="WXJ178" s="2"/>
      <c r="WXK178" s="2"/>
      <c r="WXL178" s="2"/>
      <c r="WXM178" s="2"/>
      <c r="WXN178" s="2"/>
      <c r="WXO178" s="2"/>
      <c r="WXP178" s="2"/>
      <c r="WXQ178" s="2"/>
      <c r="WXR178" s="2"/>
      <c r="WXS178" s="2"/>
      <c r="WXT178" s="2"/>
      <c r="WXU178" s="2"/>
      <c r="WXV178" s="2"/>
      <c r="WXW178" s="2"/>
      <c r="WXX178" s="2"/>
      <c r="WXY178" s="2"/>
      <c r="WXZ178" s="2"/>
      <c r="WYA178" s="2"/>
      <c r="WYB178" s="2"/>
      <c r="WYC178" s="2"/>
      <c r="WYD178" s="2"/>
      <c r="WYE178" s="2"/>
      <c r="WYF178" s="2"/>
      <c r="WYG178" s="2"/>
      <c r="WYH178" s="2"/>
      <c r="WYI178" s="2"/>
      <c r="WYJ178" s="2"/>
      <c r="WYK178" s="2"/>
      <c r="WYL178" s="2"/>
      <c r="WYM178" s="2"/>
      <c r="WYN178" s="2"/>
      <c r="WYO178" s="2"/>
      <c r="WYP178" s="2"/>
      <c r="WYQ178" s="2"/>
      <c r="WYR178" s="2"/>
      <c r="WYS178" s="2"/>
      <c r="WYT178" s="2"/>
      <c r="WYU178" s="2"/>
      <c r="WYV178" s="2"/>
      <c r="WYW178" s="2"/>
      <c r="WYX178" s="2"/>
      <c r="WYY178" s="2"/>
      <c r="WYZ178" s="2"/>
      <c r="WZA178" s="2"/>
      <c r="WZB178" s="2"/>
      <c r="WZC178" s="2"/>
      <c r="WZD178" s="2"/>
      <c r="WZE178" s="2"/>
      <c r="WZF178" s="2"/>
      <c r="WZG178" s="2"/>
      <c r="WZH178" s="2"/>
      <c r="WZI178" s="2"/>
      <c r="WZJ178" s="2"/>
      <c r="WZK178" s="2"/>
      <c r="WZL178" s="2"/>
      <c r="WZM178" s="2"/>
      <c r="WZN178" s="2"/>
      <c r="WZO178" s="2"/>
      <c r="WZP178" s="2"/>
      <c r="WZQ178" s="2"/>
      <c r="WZR178" s="2"/>
      <c r="WZS178" s="2"/>
      <c r="WZT178" s="2"/>
      <c r="WZU178" s="2"/>
      <c r="WZV178" s="2"/>
      <c r="WZW178" s="2"/>
      <c r="WZX178" s="2"/>
      <c r="WZY178" s="2"/>
      <c r="WZZ178" s="2"/>
      <c r="XAA178" s="2"/>
      <c r="XAB178" s="2"/>
      <c r="XAC178" s="2"/>
      <c r="XAD178" s="2"/>
      <c r="XAE178" s="2"/>
      <c r="XAF178" s="2"/>
      <c r="XAG178" s="2"/>
      <c r="XAH178" s="2"/>
      <c r="XAI178" s="2"/>
      <c r="XAJ178" s="2"/>
      <c r="XAK178" s="2"/>
      <c r="XAL178" s="2"/>
      <c r="XAM178" s="2"/>
      <c r="XAN178" s="2"/>
      <c r="XAO178" s="2"/>
      <c r="XAP178" s="2"/>
      <c r="XAQ178" s="2"/>
      <c r="XAR178" s="2"/>
      <c r="XAS178" s="2"/>
      <c r="XAT178" s="2"/>
      <c r="XAU178" s="2"/>
      <c r="XAV178" s="2"/>
      <c r="XAW178" s="2"/>
      <c r="XAX178" s="2"/>
      <c r="XAY178" s="2"/>
      <c r="XAZ178" s="2"/>
      <c r="XBA178" s="2"/>
      <c r="XBB178" s="2"/>
      <c r="XBC178" s="2"/>
      <c r="XBD178" s="2"/>
      <c r="XBE178" s="2"/>
      <c r="XBF178" s="2"/>
      <c r="XBG178" s="2"/>
      <c r="XBH178" s="2"/>
      <c r="XBI178" s="2"/>
      <c r="XBJ178" s="2"/>
      <c r="XBK178" s="2"/>
      <c r="XBL178" s="2"/>
      <c r="XBM178" s="2"/>
      <c r="XBN178" s="2"/>
      <c r="XBO178" s="2"/>
      <c r="XBP178" s="2"/>
      <c r="XBQ178" s="2"/>
      <c r="XBR178" s="2"/>
      <c r="XBS178" s="2"/>
      <c r="XBT178" s="2"/>
      <c r="XBU178" s="2"/>
      <c r="XBV178" s="2"/>
      <c r="XBW178" s="2"/>
      <c r="XBX178" s="2"/>
      <c r="XBY178" s="2"/>
      <c r="XBZ178" s="2"/>
      <c r="XCA178" s="2"/>
      <c r="XCB178" s="2"/>
      <c r="XCC178" s="2"/>
      <c r="XCD178" s="2"/>
      <c r="XCE178" s="2"/>
      <c r="XCF178" s="2"/>
      <c r="XCG178" s="2"/>
      <c r="XCH178" s="2"/>
      <c r="XCI178" s="2"/>
      <c r="XCJ178" s="2"/>
      <c r="XCK178" s="2"/>
      <c r="XCL178" s="2"/>
      <c r="XCM178" s="2"/>
      <c r="XCN178" s="2"/>
      <c r="XCO178" s="2"/>
      <c r="XCP178" s="2"/>
      <c r="XCQ178" s="2"/>
      <c r="XCR178" s="2"/>
      <c r="XCS178" s="2"/>
      <c r="XCT178" s="2"/>
      <c r="XCU178" s="2"/>
      <c r="XCV178" s="2"/>
      <c r="XCW178" s="2"/>
      <c r="XCX178" s="2"/>
      <c r="XCY178" s="2"/>
      <c r="XCZ178" s="2"/>
      <c r="XDA178" s="2"/>
      <c r="XDB178" s="2"/>
      <c r="XDC178" s="2"/>
      <c r="XDD178" s="2"/>
      <c r="XDE178" s="2"/>
      <c r="XDF178" s="2"/>
      <c r="XDG178" s="2"/>
      <c r="XDH178" s="2"/>
      <c r="XDI178" s="2"/>
      <c r="XDJ178" s="2"/>
      <c r="XDK178" s="2"/>
      <c r="XDL178" s="2"/>
      <c r="XDM178" s="2"/>
      <c r="XDN178" s="2"/>
      <c r="XDO178" s="2"/>
      <c r="XDP178" s="2"/>
      <c r="XDQ178" s="2"/>
      <c r="XDR178" s="2"/>
      <c r="XDS178" s="2"/>
      <c r="XDT178" s="2"/>
      <c r="XDU178" s="2"/>
      <c r="XDV178" s="2"/>
      <c r="XDW178" s="2"/>
      <c r="XDX178" s="2"/>
      <c r="XDY178" s="2"/>
      <c r="XDZ178" s="2"/>
      <c r="XEA178" s="2"/>
      <c r="XEB178" s="2"/>
      <c r="XEC178" s="2"/>
      <c r="XED178" s="2"/>
      <c r="XEE178" s="2"/>
      <c r="XEF178" s="2"/>
      <c r="XEG178" s="2"/>
      <c r="XEH178" s="2"/>
      <c r="XEI178" s="2"/>
      <c r="XEJ178" s="2"/>
      <c r="XEK178" s="2"/>
      <c r="XEL178" s="2"/>
      <c r="XEM178" s="2"/>
      <c r="XEN178" s="2"/>
      <c r="XEO178" s="2"/>
      <c r="XEP178" s="2"/>
      <c r="XEQ178" s="2"/>
      <c r="XER178" s="2"/>
      <c r="XES178" s="2"/>
      <c r="XET178" s="2"/>
      <c r="XEU178" s="2"/>
      <c r="XEV178" s="2"/>
      <c r="XEW178" s="2"/>
      <c r="XEX178" s="2"/>
    </row>
    <row r="179" spans="1:16378">
      <c r="A179" s="66" t="s">
        <v>183</v>
      </c>
      <c r="B179" s="37" t="str">
        <f>VLOOKUP(A179,'[39]Sales Summary Regulated'!$B:$C,2,FALSE)</f>
        <v>SMALL BALANCE WRITE OFF</v>
      </c>
      <c r="C179" s="38"/>
      <c r="D179" s="2"/>
      <c r="E179" s="35">
        <f>IFERROR(VLOOKUP($A179,'[39]Sales Summary Regulated'!$B:$O,3,0),0)</f>
        <v>-27.560000000000002</v>
      </c>
      <c r="F179" s="35">
        <f>IFERROR(VLOOKUP($A179,'[39]Sales Summary Regulated'!$B:$O,4,0),0)</f>
        <v>-24.34</v>
      </c>
      <c r="G179" s="35">
        <f>IFERROR(VLOOKUP($A179,'[39]Sales Summary Regulated'!$B:$O,5,0),0)</f>
        <v>0</v>
      </c>
      <c r="H179" s="35">
        <f>IFERROR(VLOOKUP($A179,'[39]Sales Summary Regulated'!$B:$O,6,0),0)</f>
        <v>-30.49</v>
      </c>
      <c r="I179" s="35">
        <f>IFERROR(VLOOKUP($A179,'[39]Sales Summary Regulated'!$B:$O,7,0),0)</f>
        <v>-2.08</v>
      </c>
      <c r="J179" s="35">
        <f>IFERROR(VLOOKUP($A179,'[39]Sales Summary Regulated'!$B:$O,8,0),0)</f>
        <v>-5.72</v>
      </c>
      <c r="K179" s="35">
        <f>IFERROR(VLOOKUP($A179,'[39]Sales Summary Regulated'!$B:$O,9,0),0)</f>
        <v>-81.740000000000009</v>
      </c>
      <c r="L179" s="35">
        <f>IFERROR(VLOOKUP($A179,'[39]Sales Summary Regulated'!$B:$O,10,0),0)</f>
        <v>0</v>
      </c>
      <c r="M179" s="35">
        <f>IFERROR(VLOOKUP($A179,'[39]Sales Summary Regulated'!$B:$O,11,0),0)</f>
        <v>-24.690000000000005</v>
      </c>
      <c r="N179" s="35">
        <f>IFERROR(VLOOKUP($A179,'[39]Sales Summary Regulated'!$B:$O,12,0),0)</f>
        <v>37.950000000000003</v>
      </c>
      <c r="O179" s="35">
        <f>IFERROR(VLOOKUP($A179,'[39]Sales Summary Regulated'!$B:$O,13,0),0)</f>
        <v>-42.92</v>
      </c>
      <c r="P179" s="35">
        <f>IFERROR(VLOOKUP($A179,'[39]Sales Summary Regulated'!$B:$O,14,0),0)</f>
        <v>22.38</v>
      </c>
      <c r="Q179" s="35">
        <f>SUM(E179:P179)</f>
        <v>-179.21000000000004</v>
      </c>
      <c r="R179" s="2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89"/>
      <c r="AF179" s="28"/>
      <c r="AG179" s="28"/>
      <c r="AH179" s="42">
        <f>+$C179*$AJ$4</f>
        <v>0</v>
      </c>
      <c r="AI179" s="43">
        <f>+C179+AH179</f>
        <v>0</v>
      </c>
      <c r="AJ179" s="43">
        <f>+AE179*AI179*12</f>
        <v>0</v>
      </c>
      <c r="AK179" s="43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  <c r="CSP179" s="2"/>
      <c r="CSQ179" s="2"/>
      <c r="CSR179" s="2"/>
      <c r="CSS179" s="2"/>
      <c r="CST179" s="2"/>
      <c r="CSU179" s="2"/>
      <c r="CSV179" s="2"/>
      <c r="CSW179" s="2"/>
      <c r="CSX179" s="2"/>
      <c r="CSY179" s="2"/>
      <c r="CSZ179" s="2"/>
      <c r="CTA179" s="2"/>
      <c r="CTB179" s="2"/>
      <c r="CTC179" s="2"/>
      <c r="CTD179" s="2"/>
      <c r="CTE179" s="2"/>
      <c r="CTF179" s="2"/>
      <c r="CTG179" s="2"/>
      <c r="CTH179" s="2"/>
      <c r="CTI179" s="2"/>
      <c r="CTJ179" s="2"/>
      <c r="CTK179" s="2"/>
      <c r="CTL179" s="2"/>
      <c r="CTM179" s="2"/>
      <c r="CTN179" s="2"/>
      <c r="CTO179" s="2"/>
      <c r="CTP179" s="2"/>
      <c r="CTQ179" s="2"/>
      <c r="CTR179" s="2"/>
      <c r="CTS179" s="2"/>
      <c r="CTT179" s="2"/>
      <c r="CTU179" s="2"/>
      <c r="CTV179" s="2"/>
      <c r="CTW179" s="2"/>
      <c r="CTX179" s="2"/>
      <c r="CTY179" s="2"/>
      <c r="CTZ179" s="2"/>
      <c r="CUA179" s="2"/>
      <c r="CUB179" s="2"/>
      <c r="CUC179" s="2"/>
      <c r="CUD179" s="2"/>
      <c r="CUE179" s="2"/>
      <c r="CUF179" s="2"/>
      <c r="CUG179" s="2"/>
      <c r="CUH179" s="2"/>
      <c r="CUI179" s="2"/>
      <c r="CUJ179" s="2"/>
      <c r="CUK179" s="2"/>
      <c r="CUL179" s="2"/>
      <c r="CUM179" s="2"/>
      <c r="CUN179" s="2"/>
      <c r="CUO179" s="2"/>
      <c r="CUP179" s="2"/>
      <c r="CUQ179" s="2"/>
      <c r="CUR179" s="2"/>
      <c r="CUS179" s="2"/>
      <c r="CUT179" s="2"/>
      <c r="CUU179" s="2"/>
      <c r="CUV179" s="2"/>
      <c r="CUW179" s="2"/>
      <c r="CUX179" s="2"/>
      <c r="CUY179" s="2"/>
      <c r="CUZ179" s="2"/>
      <c r="CVA179" s="2"/>
      <c r="CVB179" s="2"/>
      <c r="CVC179" s="2"/>
      <c r="CVD179" s="2"/>
      <c r="CVE179" s="2"/>
      <c r="CVF179" s="2"/>
      <c r="CVG179" s="2"/>
      <c r="CVH179" s="2"/>
      <c r="CVI179" s="2"/>
      <c r="CVJ179" s="2"/>
      <c r="CVK179" s="2"/>
      <c r="CVL179" s="2"/>
      <c r="CVM179" s="2"/>
      <c r="CVN179" s="2"/>
      <c r="CVO179" s="2"/>
      <c r="CVP179" s="2"/>
      <c r="CVQ179" s="2"/>
      <c r="CVR179" s="2"/>
      <c r="CVS179" s="2"/>
      <c r="CVT179" s="2"/>
      <c r="CVU179" s="2"/>
      <c r="CVV179" s="2"/>
      <c r="CVW179" s="2"/>
      <c r="CVX179" s="2"/>
      <c r="CVY179" s="2"/>
      <c r="CVZ179" s="2"/>
      <c r="CWA179" s="2"/>
      <c r="CWB179" s="2"/>
      <c r="CWC179" s="2"/>
      <c r="CWD179" s="2"/>
      <c r="CWE179" s="2"/>
      <c r="CWF179" s="2"/>
      <c r="CWG179" s="2"/>
      <c r="CWH179" s="2"/>
      <c r="CWI179" s="2"/>
      <c r="CWJ179" s="2"/>
      <c r="CWK179" s="2"/>
      <c r="CWL179" s="2"/>
      <c r="CWM179" s="2"/>
      <c r="CWN179" s="2"/>
      <c r="CWO179" s="2"/>
      <c r="CWP179" s="2"/>
      <c r="CWQ179" s="2"/>
      <c r="CWR179" s="2"/>
      <c r="CWS179" s="2"/>
      <c r="CWT179" s="2"/>
      <c r="CWU179" s="2"/>
      <c r="CWV179" s="2"/>
      <c r="CWW179" s="2"/>
      <c r="CWX179" s="2"/>
      <c r="CWY179" s="2"/>
      <c r="CWZ179" s="2"/>
      <c r="CXA179" s="2"/>
      <c r="CXB179" s="2"/>
      <c r="CXC179" s="2"/>
      <c r="CXD179" s="2"/>
      <c r="CXE179" s="2"/>
      <c r="CXF179" s="2"/>
      <c r="CXG179" s="2"/>
      <c r="CXH179" s="2"/>
      <c r="CXI179" s="2"/>
      <c r="CXJ179" s="2"/>
      <c r="CXK179" s="2"/>
      <c r="CXL179" s="2"/>
      <c r="CXM179" s="2"/>
      <c r="CXN179" s="2"/>
      <c r="CXO179" s="2"/>
      <c r="CXP179" s="2"/>
      <c r="CXQ179" s="2"/>
      <c r="CXR179" s="2"/>
      <c r="CXS179" s="2"/>
      <c r="CXT179" s="2"/>
      <c r="CXU179" s="2"/>
      <c r="CXV179" s="2"/>
      <c r="CXW179" s="2"/>
      <c r="CXX179" s="2"/>
      <c r="CXY179" s="2"/>
      <c r="CXZ179" s="2"/>
      <c r="CYA179" s="2"/>
      <c r="CYB179" s="2"/>
      <c r="CYC179" s="2"/>
      <c r="CYD179" s="2"/>
      <c r="CYE179" s="2"/>
      <c r="CYF179" s="2"/>
      <c r="CYG179" s="2"/>
      <c r="CYH179" s="2"/>
      <c r="CYI179" s="2"/>
      <c r="CYJ179" s="2"/>
      <c r="CYK179" s="2"/>
      <c r="CYL179" s="2"/>
      <c r="CYM179" s="2"/>
      <c r="CYN179" s="2"/>
      <c r="CYO179" s="2"/>
      <c r="CYP179" s="2"/>
      <c r="CYQ179" s="2"/>
      <c r="CYR179" s="2"/>
      <c r="CYS179" s="2"/>
      <c r="CYT179" s="2"/>
      <c r="CYU179" s="2"/>
      <c r="CYV179" s="2"/>
      <c r="CYW179" s="2"/>
      <c r="CYX179" s="2"/>
      <c r="CYY179" s="2"/>
      <c r="CYZ179" s="2"/>
      <c r="CZA179" s="2"/>
      <c r="CZB179" s="2"/>
      <c r="CZC179" s="2"/>
      <c r="CZD179" s="2"/>
      <c r="CZE179" s="2"/>
      <c r="CZF179" s="2"/>
      <c r="CZG179" s="2"/>
      <c r="CZH179" s="2"/>
      <c r="CZI179" s="2"/>
      <c r="CZJ179" s="2"/>
      <c r="CZK179" s="2"/>
      <c r="CZL179" s="2"/>
      <c r="CZM179" s="2"/>
      <c r="CZN179" s="2"/>
      <c r="CZO179" s="2"/>
      <c r="CZP179" s="2"/>
      <c r="CZQ179" s="2"/>
      <c r="CZR179" s="2"/>
      <c r="CZS179" s="2"/>
      <c r="CZT179" s="2"/>
      <c r="CZU179" s="2"/>
      <c r="CZV179" s="2"/>
      <c r="CZW179" s="2"/>
      <c r="CZX179" s="2"/>
      <c r="CZY179" s="2"/>
      <c r="CZZ179" s="2"/>
      <c r="DAA179" s="2"/>
      <c r="DAB179" s="2"/>
      <c r="DAC179" s="2"/>
      <c r="DAD179" s="2"/>
      <c r="DAE179" s="2"/>
      <c r="DAF179" s="2"/>
      <c r="DAG179" s="2"/>
      <c r="DAH179" s="2"/>
      <c r="DAI179" s="2"/>
      <c r="DAJ179" s="2"/>
      <c r="DAK179" s="2"/>
      <c r="DAL179" s="2"/>
      <c r="DAM179" s="2"/>
      <c r="DAN179" s="2"/>
      <c r="DAO179" s="2"/>
      <c r="DAP179" s="2"/>
      <c r="DAQ179" s="2"/>
      <c r="DAR179" s="2"/>
      <c r="DAS179" s="2"/>
      <c r="DAT179" s="2"/>
      <c r="DAU179" s="2"/>
      <c r="DAV179" s="2"/>
      <c r="DAW179" s="2"/>
      <c r="DAX179" s="2"/>
      <c r="DAY179" s="2"/>
      <c r="DAZ179" s="2"/>
      <c r="DBA179" s="2"/>
      <c r="DBB179" s="2"/>
      <c r="DBC179" s="2"/>
      <c r="DBD179" s="2"/>
      <c r="DBE179" s="2"/>
      <c r="DBF179" s="2"/>
      <c r="DBG179" s="2"/>
      <c r="DBH179" s="2"/>
      <c r="DBI179" s="2"/>
      <c r="DBJ179" s="2"/>
      <c r="DBK179" s="2"/>
      <c r="DBL179" s="2"/>
      <c r="DBM179" s="2"/>
      <c r="DBN179" s="2"/>
      <c r="DBO179" s="2"/>
      <c r="DBP179" s="2"/>
      <c r="DBQ179" s="2"/>
      <c r="DBR179" s="2"/>
      <c r="DBS179" s="2"/>
      <c r="DBT179" s="2"/>
      <c r="DBU179" s="2"/>
      <c r="DBV179" s="2"/>
      <c r="DBW179" s="2"/>
      <c r="DBX179" s="2"/>
      <c r="DBY179" s="2"/>
      <c r="DBZ179" s="2"/>
      <c r="DCA179" s="2"/>
      <c r="DCB179" s="2"/>
      <c r="DCC179" s="2"/>
      <c r="DCD179" s="2"/>
      <c r="DCE179" s="2"/>
      <c r="DCF179" s="2"/>
      <c r="DCG179" s="2"/>
      <c r="DCH179" s="2"/>
      <c r="DCI179" s="2"/>
      <c r="DCJ179" s="2"/>
      <c r="DCK179" s="2"/>
      <c r="DCL179" s="2"/>
      <c r="DCM179" s="2"/>
      <c r="DCN179" s="2"/>
      <c r="DCO179" s="2"/>
      <c r="DCP179" s="2"/>
      <c r="DCQ179" s="2"/>
      <c r="DCR179" s="2"/>
      <c r="DCS179" s="2"/>
      <c r="DCT179" s="2"/>
      <c r="DCU179" s="2"/>
      <c r="DCV179" s="2"/>
      <c r="DCW179" s="2"/>
      <c r="DCX179" s="2"/>
      <c r="DCY179" s="2"/>
      <c r="DCZ179" s="2"/>
      <c r="DDA179" s="2"/>
      <c r="DDB179" s="2"/>
      <c r="DDC179" s="2"/>
      <c r="DDD179" s="2"/>
      <c r="DDE179" s="2"/>
      <c r="DDF179" s="2"/>
      <c r="DDG179" s="2"/>
      <c r="DDH179" s="2"/>
      <c r="DDI179" s="2"/>
      <c r="DDJ179" s="2"/>
      <c r="DDK179" s="2"/>
      <c r="DDL179" s="2"/>
      <c r="DDM179" s="2"/>
      <c r="DDN179" s="2"/>
      <c r="DDO179" s="2"/>
      <c r="DDP179" s="2"/>
      <c r="DDQ179" s="2"/>
      <c r="DDR179" s="2"/>
      <c r="DDS179" s="2"/>
      <c r="DDT179" s="2"/>
      <c r="DDU179" s="2"/>
      <c r="DDV179" s="2"/>
      <c r="DDW179" s="2"/>
      <c r="DDX179" s="2"/>
      <c r="DDY179" s="2"/>
      <c r="DDZ179" s="2"/>
      <c r="DEA179" s="2"/>
      <c r="DEB179" s="2"/>
      <c r="DEC179" s="2"/>
      <c r="DED179" s="2"/>
      <c r="DEE179" s="2"/>
      <c r="DEF179" s="2"/>
      <c r="DEG179" s="2"/>
      <c r="DEH179" s="2"/>
      <c r="DEI179" s="2"/>
      <c r="DEJ179" s="2"/>
      <c r="DEK179" s="2"/>
      <c r="DEL179" s="2"/>
      <c r="DEM179" s="2"/>
      <c r="DEN179" s="2"/>
      <c r="DEO179" s="2"/>
      <c r="DEP179" s="2"/>
      <c r="DEQ179" s="2"/>
      <c r="DER179" s="2"/>
      <c r="DES179" s="2"/>
      <c r="DET179" s="2"/>
      <c r="DEU179" s="2"/>
      <c r="DEV179" s="2"/>
      <c r="DEW179" s="2"/>
      <c r="DEX179" s="2"/>
      <c r="DEY179" s="2"/>
      <c r="DEZ179" s="2"/>
      <c r="DFA179" s="2"/>
      <c r="DFB179" s="2"/>
      <c r="DFC179" s="2"/>
      <c r="DFD179" s="2"/>
      <c r="DFE179" s="2"/>
      <c r="DFF179" s="2"/>
      <c r="DFG179" s="2"/>
      <c r="DFH179" s="2"/>
      <c r="DFI179" s="2"/>
      <c r="DFJ179" s="2"/>
      <c r="DFK179" s="2"/>
      <c r="DFL179" s="2"/>
      <c r="DFM179" s="2"/>
      <c r="DFN179" s="2"/>
      <c r="DFO179" s="2"/>
      <c r="DFP179" s="2"/>
      <c r="DFQ179" s="2"/>
      <c r="DFR179" s="2"/>
      <c r="DFS179" s="2"/>
      <c r="DFT179" s="2"/>
      <c r="DFU179" s="2"/>
      <c r="DFV179" s="2"/>
      <c r="DFW179" s="2"/>
      <c r="DFX179" s="2"/>
      <c r="DFY179" s="2"/>
      <c r="DFZ179" s="2"/>
      <c r="DGA179" s="2"/>
      <c r="DGB179" s="2"/>
      <c r="DGC179" s="2"/>
      <c r="DGD179" s="2"/>
      <c r="DGE179" s="2"/>
      <c r="DGF179" s="2"/>
      <c r="DGG179" s="2"/>
      <c r="DGH179" s="2"/>
      <c r="DGI179" s="2"/>
      <c r="DGJ179" s="2"/>
      <c r="DGK179" s="2"/>
      <c r="DGL179" s="2"/>
      <c r="DGM179" s="2"/>
      <c r="DGN179" s="2"/>
      <c r="DGO179" s="2"/>
      <c r="DGP179" s="2"/>
      <c r="DGQ179" s="2"/>
      <c r="DGR179" s="2"/>
      <c r="DGS179" s="2"/>
      <c r="DGT179" s="2"/>
      <c r="DGU179" s="2"/>
      <c r="DGV179" s="2"/>
      <c r="DGW179" s="2"/>
      <c r="DGX179" s="2"/>
      <c r="DGY179" s="2"/>
      <c r="DGZ179" s="2"/>
      <c r="DHA179" s="2"/>
      <c r="DHB179" s="2"/>
      <c r="DHC179" s="2"/>
      <c r="DHD179" s="2"/>
      <c r="DHE179" s="2"/>
      <c r="DHF179" s="2"/>
      <c r="DHG179" s="2"/>
      <c r="DHH179" s="2"/>
      <c r="DHI179" s="2"/>
      <c r="DHJ179" s="2"/>
      <c r="DHK179" s="2"/>
      <c r="DHL179" s="2"/>
      <c r="DHM179" s="2"/>
      <c r="DHN179" s="2"/>
      <c r="DHO179" s="2"/>
      <c r="DHP179" s="2"/>
      <c r="DHQ179" s="2"/>
      <c r="DHR179" s="2"/>
      <c r="DHS179" s="2"/>
      <c r="DHT179" s="2"/>
      <c r="DHU179" s="2"/>
      <c r="DHV179" s="2"/>
      <c r="DHW179" s="2"/>
      <c r="DHX179" s="2"/>
      <c r="DHY179" s="2"/>
      <c r="DHZ179" s="2"/>
      <c r="DIA179" s="2"/>
      <c r="DIB179" s="2"/>
      <c r="DIC179" s="2"/>
      <c r="DID179" s="2"/>
      <c r="DIE179" s="2"/>
      <c r="DIF179" s="2"/>
      <c r="DIG179" s="2"/>
      <c r="DIH179" s="2"/>
      <c r="DII179" s="2"/>
      <c r="DIJ179" s="2"/>
      <c r="DIK179" s="2"/>
      <c r="DIL179" s="2"/>
      <c r="DIM179" s="2"/>
      <c r="DIN179" s="2"/>
      <c r="DIO179" s="2"/>
      <c r="DIP179" s="2"/>
      <c r="DIQ179" s="2"/>
      <c r="DIR179" s="2"/>
      <c r="DIS179" s="2"/>
      <c r="DIT179" s="2"/>
      <c r="DIU179" s="2"/>
      <c r="DIV179" s="2"/>
      <c r="DIW179" s="2"/>
      <c r="DIX179" s="2"/>
      <c r="DIY179" s="2"/>
      <c r="DIZ179" s="2"/>
      <c r="DJA179" s="2"/>
      <c r="DJB179" s="2"/>
      <c r="DJC179" s="2"/>
      <c r="DJD179" s="2"/>
      <c r="DJE179" s="2"/>
      <c r="DJF179" s="2"/>
      <c r="DJG179" s="2"/>
      <c r="DJH179" s="2"/>
      <c r="DJI179" s="2"/>
      <c r="DJJ179" s="2"/>
      <c r="DJK179" s="2"/>
      <c r="DJL179" s="2"/>
      <c r="DJM179" s="2"/>
      <c r="DJN179" s="2"/>
      <c r="DJO179" s="2"/>
      <c r="DJP179" s="2"/>
      <c r="DJQ179" s="2"/>
      <c r="DJR179" s="2"/>
      <c r="DJS179" s="2"/>
      <c r="DJT179" s="2"/>
      <c r="DJU179" s="2"/>
      <c r="DJV179" s="2"/>
      <c r="DJW179" s="2"/>
      <c r="DJX179" s="2"/>
      <c r="DJY179" s="2"/>
      <c r="DJZ179" s="2"/>
      <c r="DKA179" s="2"/>
      <c r="DKB179" s="2"/>
      <c r="DKC179" s="2"/>
      <c r="DKD179" s="2"/>
      <c r="DKE179" s="2"/>
      <c r="DKF179" s="2"/>
      <c r="DKG179" s="2"/>
      <c r="DKH179" s="2"/>
      <c r="DKI179" s="2"/>
      <c r="DKJ179" s="2"/>
      <c r="DKK179" s="2"/>
      <c r="DKL179" s="2"/>
      <c r="DKM179" s="2"/>
      <c r="DKN179" s="2"/>
      <c r="DKO179" s="2"/>
      <c r="DKP179" s="2"/>
      <c r="DKQ179" s="2"/>
      <c r="DKR179" s="2"/>
      <c r="DKS179" s="2"/>
      <c r="DKT179" s="2"/>
      <c r="DKU179" s="2"/>
      <c r="DKV179" s="2"/>
      <c r="DKW179" s="2"/>
      <c r="DKX179" s="2"/>
      <c r="DKY179" s="2"/>
      <c r="DKZ179" s="2"/>
      <c r="DLA179" s="2"/>
      <c r="DLB179" s="2"/>
      <c r="DLC179" s="2"/>
      <c r="DLD179" s="2"/>
      <c r="DLE179" s="2"/>
      <c r="DLF179" s="2"/>
      <c r="DLG179" s="2"/>
      <c r="DLH179" s="2"/>
      <c r="DLI179" s="2"/>
      <c r="DLJ179" s="2"/>
      <c r="DLK179" s="2"/>
      <c r="DLL179" s="2"/>
      <c r="DLM179" s="2"/>
      <c r="DLN179" s="2"/>
      <c r="DLO179" s="2"/>
      <c r="DLP179" s="2"/>
      <c r="DLQ179" s="2"/>
      <c r="DLR179" s="2"/>
      <c r="DLS179" s="2"/>
      <c r="DLT179" s="2"/>
      <c r="DLU179" s="2"/>
      <c r="DLV179" s="2"/>
      <c r="DLW179" s="2"/>
      <c r="DLX179" s="2"/>
      <c r="DLY179" s="2"/>
      <c r="DLZ179" s="2"/>
      <c r="DMA179" s="2"/>
      <c r="DMB179" s="2"/>
      <c r="DMC179" s="2"/>
      <c r="DMD179" s="2"/>
      <c r="DME179" s="2"/>
      <c r="DMF179" s="2"/>
      <c r="DMG179" s="2"/>
      <c r="DMH179" s="2"/>
      <c r="DMI179" s="2"/>
      <c r="DMJ179" s="2"/>
      <c r="DMK179" s="2"/>
      <c r="DML179" s="2"/>
      <c r="DMM179" s="2"/>
      <c r="DMN179" s="2"/>
      <c r="DMO179" s="2"/>
      <c r="DMP179" s="2"/>
      <c r="DMQ179" s="2"/>
      <c r="DMR179" s="2"/>
      <c r="DMS179" s="2"/>
      <c r="DMT179" s="2"/>
      <c r="DMU179" s="2"/>
      <c r="DMV179" s="2"/>
      <c r="DMW179" s="2"/>
      <c r="DMX179" s="2"/>
      <c r="DMY179" s="2"/>
      <c r="DMZ179" s="2"/>
      <c r="DNA179" s="2"/>
      <c r="DNB179" s="2"/>
      <c r="DNC179" s="2"/>
      <c r="DND179" s="2"/>
      <c r="DNE179" s="2"/>
      <c r="DNF179" s="2"/>
      <c r="DNG179" s="2"/>
      <c r="DNH179" s="2"/>
      <c r="DNI179" s="2"/>
      <c r="DNJ179" s="2"/>
      <c r="DNK179" s="2"/>
      <c r="DNL179" s="2"/>
      <c r="DNM179" s="2"/>
      <c r="DNN179" s="2"/>
      <c r="DNO179" s="2"/>
      <c r="DNP179" s="2"/>
      <c r="DNQ179" s="2"/>
      <c r="DNR179" s="2"/>
      <c r="DNS179" s="2"/>
      <c r="DNT179" s="2"/>
      <c r="DNU179" s="2"/>
      <c r="DNV179" s="2"/>
      <c r="DNW179" s="2"/>
      <c r="DNX179" s="2"/>
      <c r="DNY179" s="2"/>
      <c r="DNZ179" s="2"/>
      <c r="DOA179" s="2"/>
      <c r="DOB179" s="2"/>
      <c r="DOC179" s="2"/>
      <c r="DOD179" s="2"/>
      <c r="DOE179" s="2"/>
      <c r="DOF179" s="2"/>
      <c r="DOG179" s="2"/>
      <c r="DOH179" s="2"/>
      <c r="DOI179" s="2"/>
      <c r="DOJ179" s="2"/>
      <c r="DOK179" s="2"/>
      <c r="DOL179" s="2"/>
      <c r="DOM179" s="2"/>
      <c r="DON179" s="2"/>
      <c r="DOO179" s="2"/>
      <c r="DOP179" s="2"/>
      <c r="DOQ179" s="2"/>
      <c r="DOR179" s="2"/>
      <c r="DOS179" s="2"/>
      <c r="DOT179" s="2"/>
      <c r="DOU179" s="2"/>
      <c r="DOV179" s="2"/>
      <c r="DOW179" s="2"/>
      <c r="DOX179" s="2"/>
      <c r="DOY179" s="2"/>
      <c r="DOZ179" s="2"/>
      <c r="DPA179" s="2"/>
      <c r="DPB179" s="2"/>
      <c r="DPC179" s="2"/>
      <c r="DPD179" s="2"/>
      <c r="DPE179" s="2"/>
      <c r="DPF179" s="2"/>
      <c r="DPG179" s="2"/>
      <c r="DPH179" s="2"/>
      <c r="DPI179" s="2"/>
      <c r="DPJ179" s="2"/>
      <c r="DPK179" s="2"/>
      <c r="DPL179" s="2"/>
      <c r="DPM179" s="2"/>
      <c r="DPN179" s="2"/>
      <c r="DPO179" s="2"/>
      <c r="DPP179" s="2"/>
      <c r="DPQ179" s="2"/>
      <c r="DPR179" s="2"/>
      <c r="DPS179" s="2"/>
      <c r="DPT179" s="2"/>
      <c r="DPU179" s="2"/>
      <c r="DPV179" s="2"/>
      <c r="DPW179" s="2"/>
      <c r="DPX179" s="2"/>
      <c r="DPY179" s="2"/>
      <c r="DPZ179" s="2"/>
      <c r="DQA179" s="2"/>
      <c r="DQB179" s="2"/>
      <c r="DQC179" s="2"/>
      <c r="DQD179" s="2"/>
      <c r="DQE179" s="2"/>
      <c r="DQF179" s="2"/>
      <c r="DQG179" s="2"/>
      <c r="DQH179" s="2"/>
      <c r="DQI179" s="2"/>
      <c r="DQJ179" s="2"/>
      <c r="DQK179" s="2"/>
      <c r="DQL179" s="2"/>
      <c r="DQM179" s="2"/>
      <c r="DQN179" s="2"/>
      <c r="DQO179" s="2"/>
      <c r="DQP179" s="2"/>
      <c r="DQQ179" s="2"/>
      <c r="DQR179" s="2"/>
      <c r="DQS179" s="2"/>
      <c r="DQT179" s="2"/>
      <c r="DQU179" s="2"/>
      <c r="DQV179" s="2"/>
      <c r="DQW179" s="2"/>
      <c r="DQX179" s="2"/>
      <c r="DQY179" s="2"/>
      <c r="DQZ179" s="2"/>
      <c r="DRA179" s="2"/>
      <c r="DRB179" s="2"/>
      <c r="DRC179" s="2"/>
      <c r="DRD179" s="2"/>
      <c r="DRE179" s="2"/>
      <c r="DRF179" s="2"/>
      <c r="DRG179" s="2"/>
      <c r="DRH179" s="2"/>
      <c r="DRI179" s="2"/>
      <c r="DRJ179" s="2"/>
      <c r="DRK179" s="2"/>
      <c r="DRL179" s="2"/>
      <c r="DRM179" s="2"/>
      <c r="DRN179" s="2"/>
      <c r="DRO179" s="2"/>
      <c r="DRP179" s="2"/>
      <c r="DRQ179" s="2"/>
      <c r="DRR179" s="2"/>
      <c r="DRS179" s="2"/>
      <c r="DRT179" s="2"/>
      <c r="DRU179" s="2"/>
      <c r="DRV179" s="2"/>
      <c r="DRW179" s="2"/>
      <c r="DRX179" s="2"/>
      <c r="DRY179" s="2"/>
      <c r="DRZ179" s="2"/>
      <c r="DSA179" s="2"/>
      <c r="DSB179" s="2"/>
      <c r="DSC179" s="2"/>
      <c r="DSD179" s="2"/>
      <c r="DSE179" s="2"/>
      <c r="DSF179" s="2"/>
      <c r="DSG179" s="2"/>
      <c r="DSH179" s="2"/>
      <c r="DSI179" s="2"/>
      <c r="DSJ179" s="2"/>
      <c r="DSK179" s="2"/>
      <c r="DSL179" s="2"/>
      <c r="DSM179" s="2"/>
      <c r="DSN179" s="2"/>
      <c r="DSO179" s="2"/>
      <c r="DSP179" s="2"/>
      <c r="DSQ179" s="2"/>
      <c r="DSR179" s="2"/>
      <c r="DSS179" s="2"/>
      <c r="DST179" s="2"/>
      <c r="DSU179" s="2"/>
      <c r="DSV179" s="2"/>
      <c r="DSW179" s="2"/>
      <c r="DSX179" s="2"/>
      <c r="DSY179" s="2"/>
      <c r="DSZ179" s="2"/>
      <c r="DTA179" s="2"/>
      <c r="DTB179" s="2"/>
      <c r="DTC179" s="2"/>
      <c r="DTD179" s="2"/>
      <c r="DTE179" s="2"/>
      <c r="DTF179" s="2"/>
      <c r="DTG179" s="2"/>
      <c r="DTH179" s="2"/>
      <c r="DTI179" s="2"/>
      <c r="DTJ179" s="2"/>
      <c r="DTK179" s="2"/>
      <c r="DTL179" s="2"/>
      <c r="DTM179" s="2"/>
      <c r="DTN179" s="2"/>
      <c r="DTO179" s="2"/>
      <c r="DTP179" s="2"/>
      <c r="DTQ179" s="2"/>
      <c r="DTR179" s="2"/>
      <c r="DTS179" s="2"/>
      <c r="DTT179" s="2"/>
      <c r="DTU179" s="2"/>
      <c r="DTV179" s="2"/>
      <c r="DTW179" s="2"/>
      <c r="DTX179" s="2"/>
      <c r="DTY179" s="2"/>
      <c r="DTZ179" s="2"/>
      <c r="DUA179" s="2"/>
      <c r="DUB179" s="2"/>
      <c r="DUC179" s="2"/>
      <c r="DUD179" s="2"/>
      <c r="DUE179" s="2"/>
      <c r="DUF179" s="2"/>
      <c r="DUG179" s="2"/>
      <c r="DUH179" s="2"/>
      <c r="DUI179" s="2"/>
      <c r="DUJ179" s="2"/>
      <c r="DUK179" s="2"/>
      <c r="DUL179" s="2"/>
      <c r="DUM179" s="2"/>
      <c r="DUN179" s="2"/>
      <c r="DUO179" s="2"/>
      <c r="DUP179" s="2"/>
      <c r="DUQ179" s="2"/>
      <c r="DUR179" s="2"/>
      <c r="DUS179" s="2"/>
      <c r="DUT179" s="2"/>
      <c r="DUU179" s="2"/>
      <c r="DUV179" s="2"/>
      <c r="DUW179" s="2"/>
      <c r="DUX179" s="2"/>
      <c r="DUY179" s="2"/>
      <c r="DUZ179" s="2"/>
      <c r="DVA179" s="2"/>
      <c r="DVB179" s="2"/>
      <c r="DVC179" s="2"/>
      <c r="DVD179" s="2"/>
      <c r="DVE179" s="2"/>
      <c r="DVF179" s="2"/>
      <c r="DVG179" s="2"/>
      <c r="DVH179" s="2"/>
      <c r="DVI179" s="2"/>
      <c r="DVJ179" s="2"/>
      <c r="DVK179" s="2"/>
      <c r="DVL179" s="2"/>
      <c r="DVM179" s="2"/>
      <c r="DVN179" s="2"/>
      <c r="DVO179" s="2"/>
      <c r="DVP179" s="2"/>
      <c r="DVQ179" s="2"/>
      <c r="DVR179" s="2"/>
      <c r="DVS179" s="2"/>
      <c r="DVT179" s="2"/>
      <c r="DVU179" s="2"/>
      <c r="DVV179" s="2"/>
      <c r="DVW179" s="2"/>
      <c r="DVX179" s="2"/>
      <c r="DVY179" s="2"/>
      <c r="DVZ179" s="2"/>
      <c r="DWA179" s="2"/>
      <c r="DWB179" s="2"/>
      <c r="DWC179" s="2"/>
      <c r="DWD179" s="2"/>
      <c r="DWE179" s="2"/>
      <c r="DWF179" s="2"/>
      <c r="DWG179" s="2"/>
      <c r="DWH179" s="2"/>
      <c r="DWI179" s="2"/>
      <c r="DWJ179" s="2"/>
      <c r="DWK179" s="2"/>
      <c r="DWL179" s="2"/>
      <c r="DWM179" s="2"/>
      <c r="DWN179" s="2"/>
      <c r="DWO179" s="2"/>
      <c r="DWP179" s="2"/>
      <c r="DWQ179" s="2"/>
      <c r="DWR179" s="2"/>
      <c r="DWS179" s="2"/>
      <c r="DWT179" s="2"/>
      <c r="DWU179" s="2"/>
      <c r="DWV179" s="2"/>
      <c r="DWW179" s="2"/>
      <c r="DWX179" s="2"/>
      <c r="DWY179" s="2"/>
      <c r="DWZ179" s="2"/>
      <c r="DXA179" s="2"/>
      <c r="DXB179" s="2"/>
      <c r="DXC179" s="2"/>
      <c r="DXD179" s="2"/>
      <c r="DXE179" s="2"/>
      <c r="DXF179" s="2"/>
      <c r="DXG179" s="2"/>
      <c r="DXH179" s="2"/>
      <c r="DXI179" s="2"/>
      <c r="DXJ179" s="2"/>
      <c r="DXK179" s="2"/>
      <c r="DXL179" s="2"/>
      <c r="DXM179" s="2"/>
      <c r="DXN179" s="2"/>
      <c r="DXO179" s="2"/>
      <c r="DXP179" s="2"/>
      <c r="DXQ179" s="2"/>
      <c r="DXR179" s="2"/>
      <c r="DXS179" s="2"/>
      <c r="DXT179" s="2"/>
      <c r="DXU179" s="2"/>
      <c r="DXV179" s="2"/>
      <c r="DXW179" s="2"/>
      <c r="DXX179" s="2"/>
      <c r="DXY179" s="2"/>
      <c r="DXZ179" s="2"/>
      <c r="DYA179" s="2"/>
      <c r="DYB179" s="2"/>
      <c r="DYC179" s="2"/>
      <c r="DYD179" s="2"/>
      <c r="DYE179" s="2"/>
      <c r="DYF179" s="2"/>
      <c r="DYG179" s="2"/>
      <c r="DYH179" s="2"/>
      <c r="DYI179" s="2"/>
      <c r="DYJ179" s="2"/>
      <c r="DYK179" s="2"/>
      <c r="DYL179" s="2"/>
      <c r="DYM179" s="2"/>
      <c r="DYN179" s="2"/>
      <c r="DYO179" s="2"/>
      <c r="DYP179" s="2"/>
      <c r="DYQ179" s="2"/>
      <c r="DYR179" s="2"/>
      <c r="DYS179" s="2"/>
      <c r="DYT179" s="2"/>
      <c r="DYU179" s="2"/>
      <c r="DYV179" s="2"/>
      <c r="DYW179" s="2"/>
      <c r="DYX179" s="2"/>
      <c r="DYY179" s="2"/>
      <c r="DYZ179" s="2"/>
      <c r="DZA179" s="2"/>
      <c r="DZB179" s="2"/>
      <c r="DZC179" s="2"/>
      <c r="DZD179" s="2"/>
      <c r="DZE179" s="2"/>
      <c r="DZF179" s="2"/>
      <c r="DZG179" s="2"/>
      <c r="DZH179" s="2"/>
      <c r="DZI179" s="2"/>
      <c r="DZJ179" s="2"/>
      <c r="DZK179" s="2"/>
      <c r="DZL179" s="2"/>
      <c r="DZM179" s="2"/>
      <c r="DZN179" s="2"/>
      <c r="DZO179" s="2"/>
      <c r="DZP179" s="2"/>
      <c r="DZQ179" s="2"/>
      <c r="DZR179" s="2"/>
      <c r="DZS179" s="2"/>
      <c r="DZT179" s="2"/>
      <c r="DZU179" s="2"/>
      <c r="DZV179" s="2"/>
      <c r="DZW179" s="2"/>
      <c r="DZX179" s="2"/>
      <c r="DZY179" s="2"/>
      <c r="DZZ179" s="2"/>
      <c r="EAA179" s="2"/>
      <c r="EAB179" s="2"/>
      <c r="EAC179" s="2"/>
      <c r="EAD179" s="2"/>
      <c r="EAE179" s="2"/>
      <c r="EAF179" s="2"/>
      <c r="EAG179" s="2"/>
      <c r="EAH179" s="2"/>
      <c r="EAI179" s="2"/>
      <c r="EAJ179" s="2"/>
      <c r="EAK179" s="2"/>
      <c r="EAL179" s="2"/>
      <c r="EAM179" s="2"/>
      <c r="EAN179" s="2"/>
      <c r="EAO179" s="2"/>
      <c r="EAP179" s="2"/>
      <c r="EAQ179" s="2"/>
      <c r="EAR179" s="2"/>
      <c r="EAS179" s="2"/>
      <c r="EAT179" s="2"/>
      <c r="EAU179" s="2"/>
      <c r="EAV179" s="2"/>
      <c r="EAW179" s="2"/>
      <c r="EAX179" s="2"/>
      <c r="EAY179" s="2"/>
      <c r="EAZ179" s="2"/>
      <c r="EBA179" s="2"/>
      <c r="EBB179" s="2"/>
      <c r="EBC179" s="2"/>
      <c r="EBD179" s="2"/>
      <c r="EBE179" s="2"/>
      <c r="EBF179" s="2"/>
      <c r="EBG179" s="2"/>
      <c r="EBH179" s="2"/>
      <c r="EBI179" s="2"/>
      <c r="EBJ179" s="2"/>
      <c r="EBK179" s="2"/>
      <c r="EBL179" s="2"/>
      <c r="EBM179" s="2"/>
      <c r="EBN179" s="2"/>
      <c r="EBO179" s="2"/>
      <c r="EBP179" s="2"/>
      <c r="EBQ179" s="2"/>
      <c r="EBR179" s="2"/>
      <c r="EBS179" s="2"/>
      <c r="EBT179" s="2"/>
      <c r="EBU179" s="2"/>
      <c r="EBV179" s="2"/>
      <c r="EBW179" s="2"/>
      <c r="EBX179" s="2"/>
      <c r="EBY179" s="2"/>
      <c r="EBZ179" s="2"/>
      <c r="ECA179" s="2"/>
      <c r="ECB179" s="2"/>
      <c r="ECC179" s="2"/>
      <c r="ECD179" s="2"/>
      <c r="ECE179" s="2"/>
      <c r="ECF179" s="2"/>
      <c r="ECG179" s="2"/>
      <c r="ECH179" s="2"/>
      <c r="ECI179" s="2"/>
      <c r="ECJ179" s="2"/>
      <c r="ECK179" s="2"/>
      <c r="ECL179" s="2"/>
      <c r="ECM179" s="2"/>
      <c r="ECN179" s="2"/>
      <c r="ECO179" s="2"/>
      <c r="ECP179" s="2"/>
      <c r="ECQ179" s="2"/>
      <c r="ECR179" s="2"/>
      <c r="ECS179" s="2"/>
      <c r="ECT179" s="2"/>
      <c r="ECU179" s="2"/>
      <c r="ECV179" s="2"/>
      <c r="ECW179" s="2"/>
      <c r="ECX179" s="2"/>
      <c r="ECY179" s="2"/>
      <c r="ECZ179" s="2"/>
      <c r="EDA179" s="2"/>
      <c r="EDB179" s="2"/>
      <c r="EDC179" s="2"/>
      <c r="EDD179" s="2"/>
      <c r="EDE179" s="2"/>
      <c r="EDF179" s="2"/>
      <c r="EDG179" s="2"/>
      <c r="EDH179" s="2"/>
      <c r="EDI179" s="2"/>
      <c r="EDJ179" s="2"/>
      <c r="EDK179" s="2"/>
      <c r="EDL179" s="2"/>
      <c r="EDM179" s="2"/>
      <c r="EDN179" s="2"/>
      <c r="EDO179" s="2"/>
      <c r="EDP179" s="2"/>
      <c r="EDQ179" s="2"/>
      <c r="EDR179" s="2"/>
      <c r="EDS179" s="2"/>
      <c r="EDT179" s="2"/>
      <c r="EDU179" s="2"/>
      <c r="EDV179" s="2"/>
      <c r="EDW179" s="2"/>
      <c r="EDX179" s="2"/>
      <c r="EDY179" s="2"/>
      <c r="EDZ179" s="2"/>
      <c r="EEA179" s="2"/>
      <c r="EEB179" s="2"/>
      <c r="EEC179" s="2"/>
      <c r="EED179" s="2"/>
      <c r="EEE179" s="2"/>
      <c r="EEF179" s="2"/>
      <c r="EEG179" s="2"/>
      <c r="EEH179" s="2"/>
      <c r="EEI179" s="2"/>
      <c r="EEJ179" s="2"/>
      <c r="EEK179" s="2"/>
      <c r="EEL179" s="2"/>
      <c r="EEM179" s="2"/>
      <c r="EEN179" s="2"/>
      <c r="EEO179" s="2"/>
      <c r="EEP179" s="2"/>
      <c r="EEQ179" s="2"/>
      <c r="EER179" s="2"/>
      <c r="EES179" s="2"/>
      <c r="EET179" s="2"/>
      <c r="EEU179" s="2"/>
      <c r="EEV179" s="2"/>
      <c r="EEW179" s="2"/>
      <c r="EEX179" s="2"/>
      <c r="EEY179" s="2"/>
      <c r="EEZ179" s="2"/>
      <c r="EFA179" s="2"/>
      <c r="EFB179" s="2"/>
      <c r="EFC179" s="2"/>
      <c r="EFD179" s="2"/>
      <c r="EFE179" s="2"/>
      <c r="EFF179" s="2"/>
      <c r="EFG179" s="2"/>
      <c r="EFH179" s="2"/>
      <c r="EFI179" s="2"/>
      <c r="EFJ179" s="2"/>
      <c r="EFK179" s="2"/>
      <c r="EFL179" s="2"/>
      <c r="EFM179" s="2"/>
      <c r="EFN179" s="2"/>
      <c r="EFO179" s="2"/>
      <c r="EFP179" s="2"/>
      <c r="EFQ179" s="2"/>
      <c r="EFR179" s="2"/>
      <c r="EFS179" s="2"/>
      <c r="EFT179" s="2"/>
      <c r="EFU179" s="2"/>
      <c r="EFV179" s="2"/>
      <c r="EFW179" s="2"/>
      <c r="EFX179" s="2"/>
      <c r="EFY179" s="2"/>
      <c r="EFZ179" s="2"/>
      <c r="EGA179" s="2"/>
      <c r="EGB179" s="2"/>
      <c r="EGC179" s="2"/>
      <c r="EGD179" s="2"/>
      <c r="EGE179" s="2"/>
      <c r="EGF179" s="2"/>
      <c r="EGG179" s="2"/>
      <c r="EGH179" s="2"/>
      <c r="EGI179" s="2"/>
      <c r="EGJ179" s="2"/>
      <c r="EGK179" s="2"/>
      <c r="EGL179" s="2"/>
      <c r="EGM179" s="2"/>
      <c r="EGN179" s="2"/>
      <c r="EGO179" s="2"/>
      <c r="EGP179" s="2"/>
      <c r="EGQ179" s="2"/>
      <c r="EGR179" s="2"/>
      <c r="EGS179" s="2"/>
      <c r="EGT179" s="2"/>
      <c r="EGU179" s="2"/>
      <c r="EGV179" s="2"/>
      <c r="EGW179" s="2"/>
      <c r="EGX179" s="2"/>
      <c r="EGY179" s="2"/>
      <c r="EGZ179" s="2"/>
      <c r="EHA179" s="2"/>
      <c r="EHB179" s="2"/>
      <c r="EHC179" s="2"/>
      <c r="EHD179" s="2"/>
      <c r="EHE179" s="2"/>
      <c r="EHF179" s="2"/>
      <c r="EHG179" s="2"/>
      <c r="EHH179" s="2"/>
      <c r="EHI179" s="2"/>
      <c r="EHJ179" s="2"/>
      <c r="EHK179" s="2"/>
      <c r="EHL179" s="2"/>
      <c r="EHM179" s="2"/>
      <c r="EHN179" s="2"/>
      <c r="EHO179" s="2"/>
      <c r="EHP179" s="2"/>
      <c r="EHQ179" s="2"/>
      <c r="EHR179" s="2"/>
      <c r="EHS179" s="2"/>
      <c r="EHT179" s="2"/>
      <c r="EHU179" s="2"/>
      <c r="EHV179" s="2"/>
      <c r="EHW179" s="2"/>
      <c r="EHX179" s="2"/>
      <c r="EHY179" s="2"/>
      <c r="EHZ179" s="2"/>
      <c r="EIA179" s="2"/>
      <c r="EIB179" s="2"/>
      <c r="EIC179" s="2"/>
      <c r="EID179" s="2"/>
      <c r="EIE179" s="2"/>
      <c r="EIF179" s="2"/>
      <c r="EIG179" s="2"/>
      <c r="EIH179" s="2"/>
      <c r="EII179" s="2"/>
      <c r="EIJ179" s="2"/>
      <c r="EIK179" s="2"/>
      <c r="EIL179" s="2"/>
      <c r="EIM179" s="2"/>
      <c r="EIN179" s="2"/>
      <c r="EIO179" s="2"/>
      <c r="EIP179" s="2"/>
      <c r="EIQ179" s="2"/>
      <c r="EIR179" s="2"/>
      <c r="EIS179" s="2"/>
      <c r="EIT179" s="2"/>
      <c r="EIU179" s="2"/>
      <c r="EIV179" s="2"/>
      <c r="EIW179" s="2"/>
      <c r="EIX179" s="2"/>
      <c r="EIY179" s="2"/>
      <c r="EIZ179" s="2"/>
      <c r="EJA179" s="2"/>
      <c r="EJB179" s="2"/>
      <c r="EJC179" s="2"/>
      <c r="EJD179" s="2"/>
      <c r="EJE179" s="2"/>
      <c r="EJF179" s="2"/>
      <c r="EJG179" s="2"/>
      <c r="EJH179" s="2"/>
      <c r="EJI179" s="2"/>
      <c r="EJJ179" s="2"/>
      <c r="EJK179" s="2"/>
      <c r="EJL179" s="2"/>
      <c r="EJM179" s="2"/>
      <c r="EJN179" s="2"/>
      <c r="EJO179" s="2"/>
      <c r="EJP179" s="2"/>
      <c r="EJQ179" s="2"/>
      <c r="EJR179" s="2"/>
      <c r="EJS179" s="2"/>
      <c r="EJT179" s="2"/>
      <c r="EJU179" s="2"/>
      <c r="EJV179" s="2"/>
      <c r="EJW179" s="2"/>
      <c r="EJX179" s="2"/>
      <c r="EJY179" s="2"/>
      <c r="EJZ179" s="2"/>
      <c r="EKA179" s="2"/>
      <c r="EKB179" s="2"/>
      <c r="EKC179" s="2"/>
      <c r="EKD179" s="2"/>
      <c r="EKE179" s="2"/>
      <c r="EKF179" s="2"/>
      <c r="EKG179" s="2"/>
      <c r="EKH179" s="2"/>
      <c r="EKI179" s="2"/>
      <c r="EKJ179" s="2"/>
      <c r="EKK179" s="2"/>
      <c r="EKL179" s="2"/>
      <c r="EKM179" s="2"/>
      <c r="EKN179" s="2"/>
      <c r="EKO179" s="2"/>
      <c r="EKP179" s="2"/>
      <c r="EKQ179" s="2"/>
      <c r="EKR179" s="2"/>
      <c r="EKS179" s="2"/>
      <c r="EKT179" s="2"/>
      <c r="EKU179" s="2"/>
      <c r="EKV179" s="2"/>
      <c r="EKW179" s="2"/>
      <c r="EKX179" s="2"/>
      <c r="EKY179" s="2"/>
      <c r="EKZ179" s="2"/>
      <c r="ELA179" s="2"/>
      <c r="ELB179" s="2"/>
      <c r="ELC179" s="2"/>
      <c r="ELD179" s="2"/>
      <c r="ELE179" s="2"/>
      <c r="ELF179" s="2"/>
      <c r="ELG179" s="2"/>
      <c r="ELH179" s="2"/>
      <c r="ELI179" s="2"/>
      <c r="ELJ179" s="2"/>
      <c r="ELK179" s="2"/>
      <c r="ELL179" s="2"/>
      <c r="ELM179" s="2"/>
      <c r="ELN179" s="2"/>
      <c r="ELO179" s="2"/>
      <c r="ELP179" s="2"/>
      <c r="ELQ179" s="2"/>
      <c r="ELR179" s="2"/>
      <c r="ELS179" s="2"/>
      <c r="ELT179" s="2"/>
      <c r="ELU179" s="2"/>
      <c r="ELV179" s="2"/>
      <c r="ELW179" s="2"/>
      <c r="ELX179" s="2"/>
      <c r="ELY179" s="2"/>
      <c r="ELZ179" s="2"/>
      <c r="EMA179" s="2"/>
      <c r="EMB179" s="2"/>
      <c r="EMC179" s="2"/>
      <c r="EMD179" s="2"/>
      <c r="EME179" s="2"/>
      <c r="EMF179" s="2"/>
      <c r="EMG179" s="2"/>
      <c r="EMH179" s="2"/>
      <c r="EMI179" s="2"/>
      <c r="EMJ179" s="2"/>
      <c r="EMK179" s="2"/>
      <c r="EML179" s="2"/>
      <c r="EMM179" s="2"/>
      <c r="EMN179" s="2"/>
      <c r="EMO179" s="2"/>
      <c r="EMP179" s="2"/>
      <c r="EMQ179" s="2"/>
      <c r="EMR179" s="2"/>
      <c r="EMS179" s="2"/>
      <c r="EMT179" s="2"/>
      <c r="EMU179" s="2"/>
      <c r="EMV179" s="2"/>
      <c r="EMW179" s="2"/>
      <c r="EMX179" s="2"/>
      <c r="EMY179" s="2"/>
      <c r="EMZ179" s="2"/>
      <c r="ENA179" s="2"/>
      <c r="ENB179" s="2"/>
      <c r="ENC179" s="2"/>
      <c r="END179" s="2"/>
      <c r="ENE179" s="2"/>
      <c r="ENF179" s="2"/>
      <c r="ENG179" s="2"/>
      <c r="ENH179" s="2"/>
      <c r="ENI179" s="2"/>
      <c r="ENJ179" s="2"/>
      <c r="ENK179" s="2"/>
      <c r="ENL179" s="2"/>
      <c r="ENM179" s="2"/>
      <c r="ENN179" s="2"/>
      <c r="ENO179" s="2"/>
      <c r="ENP179" s="2"/>
      <c r="ENQ179" s="2"/>
      <c r="ENR179" s="2"/>
      <c r="ENS179" s="2"/>
      <c r="ENT179" s="2"/>
      <c r="ENU179" s="2"/>
      <c r="ENV179" s="2"/>
      <c r="ENW179" s="2"/>
      <c r="ENX179" s="2"/>
      <c r="ENY179" s="2"/>
      <c r="ENZ179" s="2"/>
      <c r="EOA179" s="2"/>
      <c r="EOB179" s="2"/>
      <c r="EOC179" s="2"/>
      <c r="EOD179" s="2"/>
      <c r="EOE179" s="2"/>
      <c r="EOF179" s="2"/>
      <c r="EOG179" s="2"/>
      <c r="EOH179" s="2"/>
      <c r="EOI179" s="2"/>
      <c r="EOJ179" s="2"/>
      <c r="EOK179" s="2"/>
      <c r="EOL179" s="2"/>
      <c r="EOM179" s="2"/>
      <c r="EON179" s="2"/>
      <c r="EOO179" s="2"/>
      <c r="EOP179" s="2"/>
      <c r="EOQ179" s="2"/>
      <c r="EOR179" s="2"/>
      <c r="EOS179" s="2"/>
      <c r="EOT179" s="2"/>
      <c r="EOU179" s="2"/>
      <c r="EOV179" s="2"/>
      <c r="EOW179" s="2"/>
      <c r="EOX179" s="2"/>
      <c r="EOY179" s="2"/>
      <c r="EOZ179" s="2"/>
      <c r="EPA179" s="2"/>
      <c r="EPB179" s="2"/>
      <c r="EPC179" s="2"/>
      <c r="EPD179" s="2"/>
      <c r="EPE179" s="2"/>
      <c r="EPF179" s="2"/>
      <c r="EPG179" s="2"/>
      <c r="EPH179" s="2"/>
      <c r="EPI179" s="2"/>
      <c r="EPJ179" s="2"/>
      <c r="EPK179" s="2"/>
      <c r="EPL179" s="2"/>
      <c r="EPM179" s="2"/>
      <c r="EPN179" s="2"/>
      <c r="EPO179" s="2"/>
      <c r="EPP179" s="2"/>
      <c r="EPQ179" s="2"/>
      <c r="EPR179" s="2"/>
      <c r="EPS179" s="2"/>
      <c r="EPT179" s="2"/>
      <c r="EPU179" s="2"/>
      <c r="EPV179" s="2"/>
      <c r="EPW179" s="2"/>
      <c r="EPX179" s="2"/>
      <c r="EPY179" s="2"/>
      <c r="EPZ179" s="2"/>
      <c r="EQA179" s="2"/>
      <c r="EQB179" s="2"/>
      <c r="EQC179" s="2"/>
      <c r="EQD179" s="2"/>
      <c r="EQE179" s="2"/>
      <c r="EQF179" s="2"/>
      <c r="EQG179" s="2"/>
      <c r="EQH179" s="2"/>
      <c r="EQI179" s="2"/>
      <c r="EQJ179" s="2"/>
      <c r="EQK179" s="2"/>
      <c r="EQL179" s="2"/>
      <c r="EQM179" s="2"/>
      <c r="EQN179" s="2"/>
      <c r="EQO179" s="2"/>
      <c r="EQP179" s="2"/>
      <c r="EQQ179" s="2"/>
      <c r="EQR179" s="2"/>
      <c r="EQS179" s="2"/>
      <c r="EQT179" s="2"/>
      <c r="EQU179" s="2"/>
      <c r="EQV179" s="2"/>
      <c r="EQW179" s="2"/>
      <c r="EQX179" s="2"/>
      <c r="EQY179" s="2"/>
      <c r="EQZ179" s="2"/>
      <c r="ERA179" s="2"/>
      <c r="ERB179" s="2"/>
      <c r="ERC179" s="2"/>
      <c r="ERD179" s="2"/>
      <c r="ERE179" s="2"/>
      <c r="ERF179" s="2"/>
      <c r="ERG179" s="2"/>
      <c r="ERH179" s="2"/>
      <c r="ERI179" s="2"/>
      <c r="ERJ179" s="2"/>
      <c r="ERK179" s="2"/>
      <c r="ERL179" s="2"/>
      <c r="ERM179" s="2"/>
      <c r="ERN179" s="2"/>
      <c r="ERO179" s="2"/>
      <c r="ERP179" s="2"/>
      <c r="ERQ179" s="2"/>
      <c r="ERR179" s="2"/>
      <c r="ERS179" s="2"/>
      <c r="ERT179" s="2"/>
      <c r="ERU179" s="2"/>
      <c r="ERV179" s="2"/>
      <c r="ERW179" s="2"/>
      <c r="ERX179" s="2"/>
      <c r="ERY179" s="2"/>
      <c r="ERZ179" s="2"/>
      <c r="ESA179" s="2"/>
      <c r="ESB179" s="2"/>
      <c r="ESC179" s="2"/>
      <c r="ESD179" s="2"/>
      <c r="ESE179" s="2"/>
      <c r="ESF179" s="2"/>
      <c r="ESG179" s="2"/>
      <c r="ESH179" s="2"/>
      <c r="ESI179" s="2"/>
      <c r="ESJ179" s="2"/>
      <c r="ESK179" s="2"/>
      <c r="ESL179" s="2"/>
      <c r="ESM179" s="2"/>
      <c r="ESN179" s="2"/>
      <c r="ESO179" s="2"/>
      <c r="ESP179" s="2"/>
      <c r="ESQ179" s="2"/>
      <c r="ESR179" s="2"/>
      <c r="ESS179" s="2"/>
      <c r="EST179" s="2"/>
      <c r="ESU179" s="2"/>
      <c r="ESV179" s="2"/>
      <c r="ESW179" s="2"/>
      <c r="ESX179" s="2"/>
      <c r="ESY179" s="2"/>
      <c r="ESZ179" s="2"/>
      <c r="ETA179" s="2"/>
      <c r="ETB179" s="2"/>
      <c r="ETC179" s="2"/>
      <c r="ETD179" s="2"/>
      <c r="ETE179" s="2"/>
      <c r="ETF179" s="2"/>
      <c r="ETG179" s="2"/>
      <c r="ETH179" s="2"/>
      <c r="ETI179" s="2"/>
      <c r="ETJ179" s="2"/>
      <c r="ETK179" s="2"/>
      <c r="ETL179" s="2"/>
      <c r="ETM179" s="2"/>
      <c r="ETN179" s="2"/>
      <c r="ETO179" s="2"/>
      <c r="ETP179" s="2"/>
      <c r="ETQ179" s="2"/>
      <c r="ETR179" s="2"/>
      <c r="ETS179" s="2"/>
      <c r="ETT179" s="2"/>
      <c r="ETU179" s="2"/>
      <c r="ETV179" s="2"/>
      <c r="ETW179" s="2"/>
      <c r="ETX179" s="2"/>
      <c r="ETY179" s="2"/>
      <c r="ETZ179" s="2"/>
      <c r="EUA179" s="2"/>
      <c r="EUB179" s="2"/>
      <c r="EUC179" s="2"/>
      <c r="EUD179" s="2"/>
      <c r="EUE179" s="2"/>
      <c r="EUF179" s="2"/>
      <c r="EUG179" s="2"/>
      <c r="EUH179" s="2"/>
      <c r="EUI179" s="2"/>
      <c r="EUJ179" s="2"/>
      <c r="EUK179" s="2"/>
      <c r="EUL179" s="2"/>
      <c r="EUM179" s="2"/>
      <c r="EUN179" s="2"/>
      <c r="EUO179" s="2"/>
      <c r="EUP179" s="2"/>
      <c r="EUQ179" s="2"/>
      <c r="EUR179" s="2"/>
      <c r="EUS179" s="2"/>
      <c r="EUT179" s="2"/>
      <c r="EUU179" s="2"/>
      <c r="EUV179" s="2"/>
      <c r="EUW179" s="2"/>
      <c r="EUX179" s="2"/>
      <c r="EUY179" s="2"/>
      <c r="EUZ179" s="2"/>
      <c r="EVA179" s="2"/>
      <c r="EVB179" s="2"/>
      <c r="EVC179" s="2"/>
      <c r="EVD179" s="2"/>
      <c r="EVE179" s="2"/>
      <c r="EVF179" s="2"/>
      <c r="EVG179" s="2"/>
      <c r="EVH179" s="2"/>
      <c r="EVI179" s="2"/>
      <c r="EVJ179" s="2"/>
      <c r="EVK179" s="2"/>
      <c r="EVL179" s="2"/>
      <c r="EVM179" s="2"/>
      <c r="EVN179" s="2"/>
      <c r="EVO179" s="2"/>
      <c r="EVP179" s="2"/>
      <c r="EVQ179" s="2"/>
      <c r="EVR179" s="2"/>
      <c r="EVS179" s="2"/>
      <c r="EVT179" s="2"/>
      <c r="EVU179" s="2"/>
      <c r="EVV179" s="2"/>
      <c r="EVW179" s="2"/>
      <c r="EVX179" s="2"/>
      <c r="EVY179" s="2"/>
      <c r="EVZ179" s="2"/>
      <c r="EWA179" s="2"/>
      <c r="EWB179" s="2"/>
      <c r="EWC179" s="2"/>
      <c r="EWD179" s="2"/>
      <c r="EWE179" s="2"/>
      <c r="EWF179" s="2"/>
      <c r="EWG179" s="2"/>
      <c r="EWH179" s="2"/>
      <c r="EWI179" s="2"/>
      <c r="EWJ179" s="2"/>
      <c r="EWK179" s="2"/>
      <c r="EWL179" s="2"/>
      <c r="EWM179" s="2"/>
      <c r="EWN179" s="2"/>
      <c r="EWO179" s="2"/>
      <c r="EWP179" s="2"/>
      <c r="EWQ179" s="2"/>
      <c r="EWR179" s="2"/>
      <c r="EWS179" s="2"/>
      <c r="EWT179" s="2"/>
      <c r="EWU179" s="2"/>
      <c r="EWV179" s="2"/>
      <c r="EWW179" s="2"/>
      <c r="EWX179" s="2"/>
      <c r="EWY179" s="2"/>
      <c r="EWZ179" s="2"/>
      <c r="EXA179" s="2"/>
      <c r="EXB179" s="2"/>
      <c r="EXC179" s="2"/>
      <c r="EXD179" s="2"/>
      <c r="EXE179" s="2"/>
      <c r="EXF179" s="2"/>
      <c r="EXG179" s="2"/>
      <c r="EXH179" s="2"/>
      <c r="EXI179" s="2"/>
      <c r="EXJ179" s="2"/>
      <c r="EXK179" s="2"/>
      <c r="EXL179" s="2"/>
      <c r="EXM179" s="2"/>
      <c r="EXN179" s="2"/>
      <c r="EXO179" s="2"/>
      <c r="EXP179" s="2"/>
      <c r="EXQ179" s="2"/>
      <c r="EXR179" s="2"/>
      <c r="EXS179" s="2"/>
      <c r="EXT179" s="2"/>
      <c r="EXU179" s="2"/>
      <c r="EXV179" s="2"/>
      <c r="EXW179" s="2"/>
      <c r="EXX179" s="2"/>
      <c r="EXY179" s="2"/>
      <c r="EXZ179" s="2"/>
      <c r="EYA179" s="2"/>
      <c r="EYB179" s="2"/>
      <c r="EYC179" s="2"/>
      <c r="EYD179" s="2"/>
      <c r="EYE179" s="2"/>
      <c r="EYF179" s="2"/>
      <c r="EYG179" s="2"/>
      <c r="EYH179" s="2"/>
      <c r="EYI179" s="2"/>
      <c r="EYJ179" s="2"/>
      <c r="EYK179" s="2"/>
      <c r="EYL179" s="2"/>
      <c r="EYM179" s="2"/>
      <c r="EYN179" s="2"/>
      <c r="EYO179" s="2"/>
      <c r="EYP179" s="2"/>
      <c r="EYQ179" s="2"/>
      <c r="EYR179" s="2"/>
      <c r="EYS179" s="2"/>
      <c r="EYT179" s="2"/>
      <c r="EYU179" s="2"/>
      <c r="EYV179" s="2"/>
      <c r="EYW179" s="2"/>
      <c r="EYX179" s="2"/>
      <c r="EYY179" s="2"/>
      <c r="EYZ179" s="2"/>
      <c r="EZA179" s="2"/>
      <c r="EZB179" s="2"/>
      <c r="EZC179" s="2"/>
      <c r="EZD179" s="2"/>
      <c r="EZE179" s="2"/>
      <c r="EZF179" s="2"/>
      <c r="EZG179" s="2"/>
      <c r="EZH179" s="2"/>
      <c r="EZI179" s="2"/>
      <c r="EZJ179" s="2"/>
      <c r="EZK179" s="2"/>
      <c r="EZL179" s="2"/>
      <c r="EZM179" s="2"/>
      <c r="EZN179" s="2"/>
      <c r="EZO179" s="2"/>
      <c r="EZP179" s="2"/>
      <c r="EZQ179" s="2"/>
      <c r="EZR179" s="2"/>
      <c r="EZS179" s="2"/>
      <c r="EZT179" s="2"/>
      <c r="EZU179" s="2"/>
      <c r="EZV179" s="2"/>
      <c r="EZW179" s="2"/>
      <c r="EZX179" s="2"/>
      <c r="EZY179" s="2"/>
      <c r="EZZ179" s="2"/>
      <c r="FAA179" s="2"/>
      <c r="FAB179" s="2"/>
      <c r="FAC179" s="2"/>
      <c r="FAD179" s="2"/>
      <c r="FAE179" s="2"/>
      <c r="FAF179" s="2"/>
      <c r="FAG179" s="2"/>
      <c r="FAH179" s="2"/>
      <c r="FAI179" s="2"/>
      <c r="FAJ179" s="2"/>
      <c r="FAK179" s="2"/>
      <c r="FAL179" s="2"/>
      <c r="FAM179" s="2"/>
      <c r="FAN179" s="2"/>
      <c r="FAO179" s="2"/>
      <c r="FAP179" s="2"/>
      <c r="FAQ179" s="2"/>
      <c r="FAR179" s="2"/>
      <c r="FAS179" s="2"/>
      <c r="FAT179" s="2"/>
      <c r="FAU179" s="2"/>
      <c r="FAV179" s="2"/>
      <c r="FAW179" s="2"/>
      <c r="FAX179" s="2"/>
      <c r="FAY179" s="2"/>
      <c r="FAZ179" s="2"/>
      <c r="FBA179" s="2"/>
      <c r="FBB179" s="2"/>
      <c r="FBC179" s="2"/>
      <c r="FBD179" s="2"/>
      <c r="FBE179" s="2"/>
      <c r="FBF179" s="2"/>
      <c r="FBG179" s="2"/>
      <c r="FBH179" s="2"/>
      <c r="FBI179" s="2"/>
      <c r="FBJ179" s="2"/>
      <c r="FBK179" s="2"/>
      <c r="FBL179" s="2"/>
      <c r="FBM179" s="2"/>
      <c r="FBN179" s="2"/>
      <c r="FBO179" s="2"/>
      <c r="FBP179" s="2"/>
      <c r="FBQ179" s="2"/>
      <c r="FBR179" s="2"/>
      <c r="FBS179" s="2"/>
      <c r="FBT179" s="2"/>
      <c r="FBU179" s="2"/>
      <c r="FBV179" s="2"/>
      <c r="FBW179" s="2"/>
      <c r="FBX179" s="2"/>
      <c r="FBY179" s="2"/>
      <c r="FBZ179" s="2"/>
      <c r="FCA179" s="2"/>
      <c r="FCB179" s="2"/>
      <c r="FCC179" s="2"/>
      <c r="FCD179" s="2"/>
      <c r="FCE179" s="2"/>
      <c r="FCF179" s="2"/>
      <c r="FCG179" s="2"/>
      <c r="FCH179" s="2"/>
      <c r="FCI179" s="2"/>
      <c r="FCJ179" s="2"/>
      <c r="FCK179" s="2"/>
      <c r="FCL179" s="2"/>
      <c r="FCM179" s="2"/>
      <c r="FCN179" s="2"/>
      <c r="FCO179" s="2"/>
      <c r="FCP179" s="2"/>
      <c r="FCQ179" s="2"/>
      <c r="FCR179" s="2"/>
      <c r="FCS179" s="2"/>
      <c r="FCT179" s="2"/>
      <c r="FCU179" s="2"/>
      <c r="FCV179" s="2"/>
      <c r="FCW179" s="2"/>
      <c r="FCX179" s="2"/>
      <c r="FCY179" s="2"/>
      <c r="FCZ179" s="2"/>
      <c r="FDA179" s="2"/>
      <c r="FDB179" s="2"/>
      <c r="FDC179" s="2"/>
      <c r="FDD179" s="2"/>
      <c r="FDE179" s="2"/>
      <c r="FDF179" s="2"/>
      <c r="FDG179" s="2"/>
      <c r="FDH179" s="2"/>
      <c r="FDI179" s="2"/>
      <c r="FDJ179" s="2"/>
      <c r="FDK179" s="2"/>
      <c r="FDL179" s="2"/>
      <c r="FDM179" s="2"/>
      <c r="FDN179" s="2"/>
      <c r="FDO179" s="2"/>
      <c r="FDP179" s="2"/>
      <c r="FDQ179" s="2"/>
      <c r="FDR179" s="2"/>
      <c r="FDS179" s="2"/>
      <c r="FDT179" s="2"/>
      <c r="FDU179" s="2"/>
      <c r="FDV179" s="2"/>
      <c r="FDW179" s="2"/>
      <c r="FDX179" s="2"/>
      <c r="FDY179" s="2"/>
      <c r="FDZ179" s="2"/>
      <c r="FEA179" s="2"/>
      <c r="FEB179" s="2"/>
      <c r="FEC179" s="2"/>
      <c r="FED179" s="2"/>
      <c r="FEE179" s="2"/>
      <c r="FEF179" s="2"/>
      <c r="FEG179" s="2"/>
      <c r="FEH179" s="2"/>
      <c r="FEI179" s="2"/>
      <c r="FEJ179" s="2"/>
      <c r="FEK179" s="2"/>
      <c r="FEL179" s="2"/>
      <c r="FEM179" s="2"/>
      <c r="FEN179" s="2"/>
      <c r="FEO179" s="2"/>
      <c r="FEP179" s="2"/>
      <c r="FEQ179" s="2"/>
      <c r="FER179" s="2"/>
      <c r="FES179" s="2"/>
      <c r="FET179" s="2"/>
      <c r="FEU179" s="2"/>
      <c r="FEV179" s="2"/>
      <c r="FEW179" s="2"/>
      <c r="FEX179" s="2"/>
      <c r="FEY179" s="2"/>
      <c r="FEZ179" s="2"/>
      <c r="FFA179" s="2"/>
      <c r="FFB179" s="2"/>
      <c r="FFC179" s="2"/>
      <c r="FFD179" s="2"/>
      <c r="FFE179" s="2"/>
      <c r="FFF179" s="2"/>
      <c r="FFG179" s="2"/>
      <c r="FFH179" s="2"/>
      <c r="FFI179" s="2"/>
      <c r="FFJ179" s="2"/>
      <c r="FFK179" s="2"/>
      <c r="FFL179" s="2"/>
      <c r="FFM179" s="2"/>
      <c r="FFN179" s="2"/>
      <c r="FFO179" s="2"/>
      <c r="FFP179" s="2"/>
      <c r="FFQ179" s="2"/>
      <c r="FFR179" s="2"/>
      <c r="FFS179" s="2"/>
      <c r="FFT179" s="2"/>
      <c r="FFU179" s="2"/>
      <c r="FFV179" s="2"/>
      <c r="FFW179" s="2"/>
      <c r="FFX179" s="2"/>
      <c r="FFY179" s="2"/>
      <c r="FFZ179" s="2"/>
      <c r="FGA179" s="2"/>
      <c r="FGB179" s="2"/>
      <c r="FGC179" s="2"/>
      <c r="FGD179" s="2"/>
      <c r="FGE179" s="2"/>
      <c r="FGF179" s="2"/>
      <c r="FGG179" s="2"/>
      <c r="FGH179" s="2"/>
      <c r="FGI179" s="2"/>
      <c r="FGJ179" s="2"/>
      <c r="FGK179" s="2"/>
      <c r="FGL179" s="2"/>
      <c r="FGM179" s="2"/>
      <c r="FGN179" s="2"/>
      <c r="FGO179" s="2"/>
      <c r="FGP179" s="2"/>
      <c r="FGQ179" s="2"/>
      <c r="FGR179" s="2"/>
      <c r="FGS179" s="2"/>
      <c r="FGT179" s="2"/>
      <c r="FGU179" s="2"/>
      <c r="FGV179" s="2"/>
      <c r="FGW179" s="2"/>
      <c r="FGX179" s="2"/>
      <c r="FGY179" s="2"/>
      <c r="FGZ179" s="2"/>
      <c r="FHA179" s="2"/>
      <c r="FHB179" s="2"/>
      <c r="FHC179" s="2"/>
      <c r="FHD179" s="2"/>
      <c r="FHE179" s="2"/>
      <c r="FHF179" s="2"/>
      <c r="FHG179" s="2"/>
      <c r="FHH179" s="2"/>
      <c r="FHI179" s="2"/>
      <c r="FHJ179" s="2"/>
      <c r="FHK179" s="2"/>
      <c r="FHL179" s="2"/>
      <c r="FHM179" s="2"/>
      <c r="FHN179" s="2"/>
      <c r="FHO179" s="2"/>
      <c r="FHP179" s="2"/>
      <c r="FHQ179" s="2"/>
      <c r="FHR179" s="2"/>
      <c r="FHS179" s="2"/>
      <c r="FHT179" s="2"/>
      <c r="FHU179" s="2"/>
      <c r="FHV179" s="2"/>
      <c r="FHW179" s="2"/>
      <c r="FHX179" s="2"/>
      <c r="FHY179" s="2"/>
      <c r="FHZ179" s="2"/>
      <c r="FIA179" s="2"/>
      <c r="FIB179" s="2"/>
      <c r="FIC179" s="2"/>
      <c r="FID179" s="2"/>
      <c r="FIE179" s="2"/>
      <c r="FIF179" s="2"/>
      <c r="FIG179" s="2"/>
      <c r="FIH179" s="2"/>
      <c r="FII179" s="2"/>
      <c r="FIJ179" s="2"/>
      <c r="FIK179" s="2"/>
      <c r="FIL179" s="2"/>
      <c r="FIM179" s="2"/>
      <c r="FIN179" s="2"/>
      <c r="FIO179" s="2"/>
      <c r="FIP179" s="2"/>
      <c r="FIQ179" s="2"/>
      <c r="FIR179" s="2"/>
      <c r="FIS179" s="2"/>
      <c r="FIT179" s="2"/>
      <c r="FIU179" s="2"/>
      <c r="FIV179" s="2"/>
      <c r="FIW179" s="2"/>
      <c r="FIX179" s="2"/>
      <c r="FIY179" s="2"/>
      <c r="FIZ179" s="2"/>
      <c r="FJA179" s="2"/>
      <c r="FJB179" s="2"/>
      <c r="FJC179" s="2"/>
      <c r="FJD179" s="2"/>
      <c r="FJE179" s="2"/>
      <c r="FJF179" s="2"/>
      <c r="FJG179" s="2"/>
      <c r="FJH179" s="2"/>
      <c r="FJI179" s="2"/>
      <c r="FJJ179" s="2"/>
      <c r="FJK179" s="2"/>
      <c r="FJL179" s="2"/>
      <c r="FJM179" s="2"/>
      <c r="FJN179" s="2"/>
      <c r="FJO179" s="2"/>
      <c r="FJP179" s="2"/>
      <c r="FJQ179" s="2"/>
      <c r="FJR179" s="2"/>
      <c r="FJS179" s="2"/>
      <c r="FJT179" s="2"/>
      <c r="FJU179" s="2"/>
      <c r="FJV179" s="2"/>
      <c r="FJW179" s="2"/>
      <c r="FJX179" s="2"/>
      <c r="FJY179" s="2"/>
      <c r="FJZ179" s="2"/>
      <c r="FKA179" s="2"/>
      <c r="FKB179" s="2"/>
      <c r="FKC179" s="2"/>
      <c r="FKD179" s="2"/>
      <c r="FKE179" s="2"/>
      <c r="FKF179" s="2"/>
      <c r="FKG179" s="2"/>
      <c r="FKH179" s="2"/>
      <c r="FKI179" s="2"/>
      <c r="FKJ179" s="2"/>
      <c r="FKK179" s="2"/>
      <c r="FKL179" s="2"/>
      <c r="FKM179" s="2"/>
      <c r="FKN179" s="2"/>
      <c r="FKO179" s="2"/>
      <c r="FKP179" s="2"/>
      <c r="FKQ179" s="2"/>
      <c r="FKR179" s="2"/>
      <c r="FKS179" s="2"/>
      <c r="FKT179" s="2"/>
      <c r="FKU179" s="2"/>
      <c r="FKV179" s="2"/>
      <c r="FKW179" s="2"/>
      <c r="FKX179" s="2"/>
      <c r="FKY179" s="2"/>
      <c r="FKZ179" s="2"/>
      <c r="FLA179" s="2"/>
      <c r="FLB179" s="2"/>
      <c r="FLC179" s="2"/>
      <c r="FLD179" s="2"/>
      <c r="FLE179" s="2"/>
      <c r="FLF179" s="2"/>
      <c r="FLG179" s="2"/>
      <c r="FLH179" s="2"/>
      <c r="FLI179" s="2"/>
      <c r="FLJ179" s="2"/>
      <c r="FLK179" s="2"/>
      <c r="FLL179" s="2"/>
      <c r="FLM179" s="2"/>
      <c r="FLN179" s="2"/>
      <c r="FLO179" s="2"/>
      <c r="FLP179" s="2"/>
      <c r="FLQ179" s="2"/>
      <c r="FLR179" s="2"/>
      <c r="FLS179" s="2"/>
      <c r="FLT179" s="2"/>
      <c r="FLU179" s="2"/>
      <c r="FLV179" s="2"/>
      <c r="FLW179" s="2"/>
      <c r="FLX179" s="2"/>
      <c r="FLY179" s="2"/>
      <c r="FLZ179" s="2"/>
      <c r="FMA179" s="2"/>
      <c r="FMB179" s="2"/>
      <c r="FMC179" s="2"/>
      <c r="FMD179" s="2"/>
      <c r="FME179" s="2"/>
      <c r="FMF179" s="2"/>
      <c r="FMG179" s="2"/>
      <c r="FMH179" s="2"/>
      <c r="FMI179" s="2"/>
      <c r="FMJ179" s="2"/>
      <c r="FMK179" s="2"/>
      <c r="FML179" s="2"/>
      <c r="FMM179" s="2"/>
      <c r="FMN179" s="2"/>
      <c r="FMO179" s="2"/>
      <c r="FMP179" s="2"/>
      <c r="FMQ179" s="2"/>
      <c r="FMR179" s="2"/>
      <c r="FMS179" s="2"/>
      <c r="FMT179" s="2"/>
      <c r="FMU179" s="2"/>
      <c r="FMV179" s="2"/>
      <c r="FMW179" s="2"/>
      <c r="FMX179" s="2"/>
      <c r="FMY179" s="2"/>
      <c r="FMZ179" s="2"/>
      <c r="FNA179" s="2"/>
      <c r="FNB179" s="2"/>
      <c r="FNC179" s="2"/>
      <c r="FND179" s="2"/>
      <c r="FNE179" s="2"/>
      <c r="FNF179" s="2"/>
      <c r="FNG179" s="2"/>
      <c r="FNH179" s="2"/>
      <c r="FNI179" s="2"/>
      <c r="FNJ179" s="2"/>
      <c r="FNK179" s="2"/>
      <c r="FNL179" s="2"/>
      <c r="FNM179" s="2"/>
      <c r="FNN179" s="2"/>
      <c r="FNO179" s="2"/>
      <c r="FNP179" s="2"/>
      <c r="FNQ179" s="2"/>
      <c r="FNR179" s="2"/>
      <c r="FNS179" s="2"/>
      <c r="FNT179" s="2"/>
      <c r="FNU179" s="2"/>
      <c r="FNV179" s="2"/>
      <c r="FNW179" s="2"/>
      <c r="FNX179" s="2"/>
      <c r="FNY179" s="2"/>
      <c r="FNZ179" s="2"/>
      <c r="FOA179" s="2"/>
      <c r="FOB179" s="2"/>
      <c r="FOC179" s="2"/>
      <c r="FOD179" s="2"/>
      <c r="FOE179" s="2"/>
      <c r="FOF179" s="2"/>
      <c r="FOG179" s="2"/>
      <c r="FOH179" s="2"/>
      <c r="FOI179" s="2"/>
      <c r="FOJ179" s="2"/>
      <c r="FOK179" s="2"/>
      <c r="FOL179" s="2"/>
      <c r="FOM179" s="2"/>
      <c r="FON179" s="2"/>
      <c r="FOO179" s="2"/>
      <c r="FOP179" s="2"/>
      <c r="FOQ179" s="2"/>
      <c r="FOR179" s="2"/>
      <c r="FOS179" s="2"/>
      <c r="FOT179" s="2"/>
      <c r="FOU179" s="2"/>
      <c r="FOV179" s="2"/>
      <c r="FOW179" s="2"/>
      <c r="FOX179" s="2"/>
      <c r="FOY179" s="2"/>
      <c r="FOZ179" s="2"/>
      <c r="FPA179" s="2"/>
      <c r="FPB179" s="2"/>
      <c r="FPC179" s="2"/>
      <c r="FPD179" s="2"/>
      <c r="FPE179" s="2"/>
      <c r="FPF179" s="2"/>
      <c r="FPG179" s="2"/>
      <c r="FPH179" s="2"/>
      <c r="FPI179" s="2"/>
      <c r="FPJ179" s="2"/>
      <c r="FPK179" s="2"/>
      <c r="FPL179" s="2"/>
      <c r="FPM179" s="2"/>
      <c r="FPN179" s="2"/>
      <c r="FPO179" s="2"/>
      <c r="FPP179" s="2"/>
      <c r="FPQ179" s="2"/>
      <c r="FPR179" s="2"/>
      <c r="FPS179" s="2"/>
      <c r="FPT179" s="2"/>
      <c r="FPU179" s="2"/>
      <c r="FPV179" s="2"/>
      <c r="FPW179" s="2"/>
      <c r="FPX179" s="2"/>
      <c r="FPY179" s="2"/>
      <c r="FPZ179" s="2"/>
      <c r="FQA179" s="2"/>
      <c r="FQB179" s="2"/>
      <c r="FQC179" s="2"/>
      <c r="FQD179" s="2"/>
      <c r="FQE179" s="2"/>
      <c r="FQF179" s="2"/>
      <c r="FQG179" s="2"/>
      <c r="FQH179" s="2"/>
      <c r="FQI179" s="2"/>
      <c r="FQJ179" s="2"/>
      <c r="FQK179" s="2"/>
      <c r="FQL179" s="2"/>
      <c r="FQM179" s="2"/>
      <c r="FQN179" s="2"/>
      <c r="FQO179" s="2"/>
      <c r="FQP179" s="2"/>
      <c r="FQQ179" s="2"/>
      <c r="FQR179" s="2"/>
      <c r="FQS179" s="2"/>
      <c r="FQT179" s="2"/>
      <c r="FQU179" s="2"/>
      <c r="FQV179" s="2"/>
      <c r="FQW179" s="2"/>
      <c r="FQX179" s="2"/>
      <c r="FQY179" s="2"/>
      <c r="FQZ179" s="2"/>
      <c r="FRA179" s="2"/>
      <c r="FRB179" s="2"/>
      <c r="FRC179" s="2"/>
      <c r="FRD179" s="2"/>
      <c r="FRE179" s="2"/>
      <c r="FRF179" s="2"/>
      <c r="FRG179" s="2"/>
      <c r="FRH179" s="2"/>
      <c r="FRI179" s="2"/>
      <c r="FRJ179" s="2"/>
      <c r="FRK179" s="2"/>
      <c r="FRL179" s="2"/>
      <c r="FRM179" s="2"/>
      <c r="FRN179" s="2"/>
      <c r="FRO179" s="2"/>
      <c r="FRP179" s="2"/>
      <c r="FRQ179" s="2"/>
      <c r="FRR179" s="2"/>
      <c r="FRS179" s="2"/>
      <c r="FRT179" s="2"/>
      <c r="FRU179" s="2"/>
      <c r="FRV179" s="2"/>
      <c r="FRW179" s="2"/>
      <c r="FRX179" s="2"/>
      <c r="FRY179" s="2"/>
      <c r="FRZ179" s="2"/>
      <c r="FSA179" s="2"/>
      <c r="FSB179" s="2"/>
      <c r="FSC179" s="2"/>
      <c r="FSD179" s="2"/>
      <c r="FSE179" s="2"/>
      <c r="FSF179" s="2"/>
      <c r="FSG179" s="2"/>
      <c r="FSH179" s="2"/>
      <c r="FSI179" s="2"/>
      <c r="FSJ179" s="2"/>
      <c r="FSK179" s="2"/>
      <c r="FSL179" s="2"/>
      <c r="FSM179" s="2"/>
      <c r="FSN179" s="2"/>
      <c r="FSO179" s="2"/>
      <c r="FSP179" s="2"/>
      <c r="FSQ179" s="2"/>
      <c r="FSR179" s="2"/>
      <c r="FSS179" s="2"/>
      <c r="FST179" s="2"/>
      <c r="FSU179" s="2"/>
      <c r="FSV179" s="2"/>
      <c r="FSW179" s="2"/>
      <c r="FSX179" s="2"/>
      <c r="FSY179" s="2"/>
      <c r="FSZ179" s="2"/>
      <c r="FTA179" s="2"/>
      <c r="FTB179" s="2"/>
      <c r="FTC179" s="2"/>
      <c r="FTD179" s="2"/>
      <c r="FTE179" s="2"/>
      <c r="FTF179" s="2"/>
      <c r="FTG179" s="2"/>
      <c r="FTH179" s="2"/>
      <c r="FTI179" s="2"/>
      <c r="FTJ179" s="2"/>
      <c r="FTK179" s="2"/>
      <c r="FTL179" s="2"/>
      <c r="FTM179" s="2"/>
      <c r="FTN179" s="2"/>
      <c r="FTO179" s="2"/>
      <c r="FTP179" s="2"/>
      <c r="FTQ179" s="2"/>
      <c r="FTR179" s="2"/>
      <c r="FTS179" s="2"/>
      <c r="FTT179" s="2"/>
      <c r="FTU179" s="2"/>
      <c r="FTV179" s="2"/>
      <c r="FTW179" s="2"/>
      <c r="FTX179" s="2"/>
      <c r="FTY179" s="2"/>
      <c r="FTZ179" s="2"/>
      <c r="FUA179" s="2"/>
      <c r="FUB179" s="2"/>
      <c r="FUC179" s="2"/>
      <c r="FUD179" s="2"/>
      <c r="FUE179" s="2"/>
      <c r="FUF179" s="2"/>
      <c r="FUG179" s="2"/>
      <c r="FUH179" s="2"/>
      <c r="FUI179" s="2"/>
      <c r="FUJ179" s="2"/>
      <c r="FUK179" s="2"/>
      <c r="FUL179" s="2"/>
      <c r="FUM179" s="2"/>
      <c r="FUN179" s="2"/>
      <c r="FUO179" s="2"/>
      <c r="FUP179" s="2"/>
      <c r="FUQ179" s="2"/>
      <c r="FUR179" s="2"/>
      <c r="FUS179" s="2"/>
      <c r="FUT179" s="2"/>
      <c r="FUU179" s="2"/>
      <c r="FUV179" s="2"/>
      <c r="FUW179" s="2"/>
      <c r="FUX179" s="2"/>
      <c r="FUY179" s="2"/>
      <c r="FUZ179" s="2"/>
      <c r="FVA179" s="2"/>
      <c r="FVB179" s="2"/>
      <c r="FVC179" s="2"/>
      <c r="FVD179" s="2"/>
      <c r="FVE179" s="2"/>
      <c r="FVF179" s="2"/>
      <c r="FVG179" s="2"/>
      <c r="FVH179" s="2"/>
      <c r="FVI179" s="2"/>
      <c r="FVJ179" s="2"/>
      <c r="FVK179" s="2"/>
      <c r="FVL179" s="2"/>
      <c r="FVM179" s="2"/>
      <c r="FVN179" s="2"/>
      <c r="FVO179" s="2"/>
      <c r="FVP179" s="2"/>
      <c r="FVQ179" s="2"/>
      <c r="FVR179" s="2"/>
      <c r="FVS179" s="2"/>
      <c r="FVT179" s="2"/>
      <c r="FVU179" s="2"/>
      <c r="FVV179" s="2"/>
      <c r="FVW179" s="2"/>
      <c r="FVX179" s="2"/>
      <c r="FVY179" s="2"/>
      <c r="FVZ179" s="2"/>
      <c r="FWA179" s="2"/>
      <c r="FWB179" s="2"/>
      <c r="FWC179" s="2"/>
      <c r="FWD179" s="2"/>
      <c r="FWE179" s="2"/>
      <c r="FWF179" s="2"/>
      <c r="FWG179" s="2"/>
      <c r="FWH179" s="2"/>
      <c r="FWI179" s="2"/>
      <c r="FWJ179" s="2"/>
      <c r="FWK179" s="2"/>
      <c r="FWL179" s="2"/>
      <c r="FWM179" s="2"/>
      <c r="FWN179" s="2"/>
      <c r="FWO179" s="2"/>
      <c r="FWP179" s="2"/>
      <c r="FWQ179" s="2"/>
      <c r="FWR179" s="2"/>
      <c r="FWS179" s="2"/>
      <c r="FWT179" s="2"/>
      <c r="FWU179" s="2"/>
      <c r="FWV179" s="2"/>
      <c r="FWW179" s="2"/>
      <c r="FWX179" s="2"/>
      <c r="FWY179" s="2"/>
      <c r="FWZ179" s="2"/>
      <c r="FXA179" s="2"/>
      <c r="FXB179" s="2"/>
      <c r="FXC179" s="2"/>
      <c r="FXD179" s="2"/>
      <c r="FXE179" s="2"/>
      <c r="FXF179" s="2"/>
      <c r="FXG179" s="2"/>
      <c r="FXH179" s="2"/>
      <c r="FXI179" s="2"/>
      <c r="FXJ179" s="2"/>
      <c r="FXK179" s="2"/>
      <c r="FXL179" s="2"/>
      <c r="FXM179" s="2"/>
      <c r="FXN179" s="2"/>
      <c r="FXO179" s="2"/>
      <c r="FXP179" s="2"/>
      <c r="FXQ179" s="2"/>
      <c r="FXR179" s="2"/>
      <c r="FXS179" s="2"/>
      <c r="FXT179" s="2"/>
      <c r="FXU179" s="2"/>
      <c r="FXV179" s="2"/>
      <c r="FXW179" s="2"/>
      <c r="FXX179" s="2"/>
      <c r="FXY179" s="2"/>
      <c r="FXZ179" s="2"/>
      <c r="FYA179" s="2"/>
      <c r="FYB179" s="2"/>
      <c r="FYC179" s="2"/>
      <c r="FYD179" s="2"/>
      <c r="FYE179" s="2"/>
      <c r="FYF179" s="2"/>
      <c r="FYG179" s="2"/>
      <c r="FYH179" s="2"/>
      <c r="FYI179" s="2"/>
      <c r="FYJ179" s="2"/>
      <c r="FYK179" s="2"/>
      <c r="FYL179" s="2"/>
      <c r="FYM179" s="2"/>
      <c r="FYN179" s="2"/>
      <c r="FYO179" s="2"/>
      <c r="FYP179" s="2"/>
      <c r="FYQ179" s="2"/>
      <c r="FYR179" s="2"/>
      <c r="FYS179" s="2"/>
      <c r="FYT179" s="2"/>
      <c r="FYU179" s="2"/>
      <c r="FYV179" s="2"/>
      <c r="FYW179" s="2"/>
      <c r="FYX179" s="2"/>
      <c r="FYY179" s="2"/>
      <c r="FYZ179" s="2"/>
      <c r="FZA179" s="2"/>
      <c r="FZB179" s="2"/>
      <c r="FZC179" s="2"/>
      <c r="FZD179" s="2"/>
      <c r="FZE179" s="2"/>
      <c r="FZF179" s="2"/>
      <c r="FZG179" s="2"/>
      <c r="FZH179" s="2"/>
      <c r="FZI179" s="2"/>
      <c r="FZJ179" s="2"/>
      <c r="FZK179" s="2"/>
      <c r="FZL179" s="2"/>
      <c r="FZM179" s="2"/>
      <c r="FZN179" s="2"/>
      <c r="FZO179" s="2"/>
      <c r="FZP179" s="2"/>
      <c r="FZQ179" s="2"/>
      <c r="FZR179" s="2"/>
      <c r="FZS179" s="2"/>
      <c r="FZT179" s="2"/>
      <c r="FZU179" s="2"/>
      <c r="FZV179" s="2"/>
      <c r="FZW179" s="2"/>
      <c r="FZX179" s="2"/>
      <c r="FZY179" s="2"/>
      <c r="FZZ179" s="2"/>
      <c r="GAA179" s="2"/>
      <c r="GAB179" s="2"/>
      <c r="GAC179" s="2"/>
      <c r="GAD179" s="2"/>
      <c r="GAE179" s="2"/>
      <c r="GAF179" s="2"/>
      <c r="GAG179" s="2"/>
      <c r="GAH179" s="2"/>
      <c r="GAI179" s="2"/>
      <c r="GAJ179" s="2"/>
      <c r="GAK179" s="2"/>
      <c r="GAL179" s="2"/>
      <c r="GAM179" s="2"/>
      <c r="GAN179" s="2"/>
      <c r="GAO179" s="2"/>
      <c r="GAP179" s="2"/>
      <c r="GAQ179" s="2"/>
      <c r="GAR179" s="2"/>
      <c r="GAS179" s="2"/>
      <c r="GAT179" s="2"/>
      <c r="GAU179" s="2"/>
      <c r="GAV179" s="2"/>
      <c r="GAW179" s="2"/>
      <c r="GAX179" s="2"/>
      <c r="GAY179" s="2"/>
      <c r="GAZ179" s="2"/>
      <c r="GBA179" s="2"/>
      <c r="GBB179" s="2"/>
      <c r="GBC179" s="2"/>
      <c r="GBD179" s="2"/>
      <c r="GBE179" s="2"/>
      <c r="GBF179" s="2"/>
      <c r="GBG179" s="2"/>
      <c r="GBH179" s="2"/>
      <c r="GBI179" s="2"/>
      <c r="GBJ179" s="2"/>
      <c r="GBK179" s="2"/>
      <c r="GBL179" s="2"/>
      <c r="GBM179" s="2"/>
      <c r="GBN179" s="2"/>
      <c r="GBO179" s="2"/>
      <c r="GBP179" s="2"/>
      <c r="GBQ179" s="2"/>
      <c r="GBR179" s="2"/>
      <c r="GBS179" s="2"/>
      <c r="GBT179" s="2"/>
      <c r="GBU179" s="2"/>
      <c r="GBV179" s="2"/>
      <c r="GBW179" s="2"/>
      <c r="GBX179" s="2"/>
      <c r="GBY179" s="2"/>
      <c r="GBZ179" s="2"/>
      <c r="GCA179" s="2"/>
      <c r="GCB179" s="2"/>
      <c r="GCC179" s="2"/>
      <c r="GCD179" s="2"/>
      <c r="GCE179" s="2"/>
      <c r="GCF179" s="2"/>
      <c r="GCG179" s="2"/>
      <c r="GCH179" s="2"/>
      <c r="GCI179" s="2"/>
      <c r="GCJ179" s="2"/>
      <c r="GCK179" s="2"/>
      <c r="GCL179" s="2"/>
      <c r="GCM179" s="2"/>
      <c r="GCN179" s="2"/>
      <c r="GCO179" s="2"/>
      <c r="GCP179" s="2"/>
      <c r="GCQ179" s="2"/>
      <c r="GCR179" s="2"/>
      <c r="GCS179" s="2"/>
      <c r="GCT179" s="2"/>
      <c r="GCU179" s="2"/>
      <c r="GCV179" s="2"/>
      <c r="GCW179" s="2"/>
      <c r="GCX179" s="2"/>
      <c r="GCY179" s="2"/>
      <c r="GCZ179" s="2"/>
      <c r="GDA179" s="2"/>
      <c r="GDB179" s="2"/>
      <c r="GDC179" s="2"/>
      <c r="GDD179" s="2"/>
      <c r="GDE179" s="2"/>
      <c r="GDF179" s="2"/>
      <c r="GDG179" s="2"/>
      <c r="GDH179" s="2"/>
      <c r="GDI179" s="2"/>
      <c r="GDJ179" s="2"/>
      <c r="GDK179" s="2"/>
      <c r="GDL179" s="2"/>
      <c r="GDM179" s="2"/>
      <c r="GDN179" s="2"/>
      <c r="GDO179" s="2"/>
      <c r="GDP179" s="2"/>
      <c r="GDQ179" s="2"/>
      <c r="GDR179" s="2"/>
      <c r="GDS179" s="2"/>
      <c r="GDT179" s="2"/>
      <c r="GDU179" s="2"/>
      <c r="GDV179" s="2"/>
      <c r="GDW179" s="2"/>
      <c r="GDX179" s="2"/>
      <c r="GDY179" s="2"/>
      <c r="GDZ179" s="2"/>
      <c r="GEA179" s="2"/>
      <c r="GEB179" s="2"/>
      <c r="GEC179" s="2"/>
      <c r="GED179" s="2"/>
      <c r="GEE179" s="2"/>
      <c r="GEF179" s="2"/>
      <c r="GEG179" s="2"/>
      <c r="GEH179" s="2"/>
      <c r="GEI179" s="2"/>
      <c r="GEJ179" s="2"/>
      <c r="GEK179" s="2"/>
      <c r="GEL179" s="2"/>
      <c r="GEM179" s="2"/>
      <c r="GEN179" s="2"/>
      <c r="GEO179" s="2"/>
      <c r="GEP179" s="2"/>
      <c r="GEQ179" s="2"/>
      <c r="GER179" s="2"/>
      <c r="GES179" s="2"/>
      <c r="GET179" s="2"/>
      <c r="GEU179" s="2"/>
      <c r="GEV179" s="2"/>
      <c r="GEW179" s="2"/>
      <c r="GEX179" s="2"/>
      <c r="GEY179" s="2"/>
      <c r="GEZ179" s="2"/>
      <c r="GFA179" s="2"/>
      <c r="GFB179" s="2"/>
      <c r="GFC179" s="2"/>
      <c r="GFD179" s="2"/>
      <c r="GFE179" s="2"/>
      <c r="GFF179" s="2"/>
      <c r="GFG179" s="2"/>
      <c r="GFH179" s="2"/>
      <c r="GFI179" s="2"/>
      <c r="GFJ179" s="2"/>
      <c r="GFK179" s="2"/>
      <c r="GFL179" s="2"/>
      <c r="GFM179" s="2"/>
      <c r="GFN179" s="2"/>
      <c r="GFO179" s="2"/>
      <c r="GFP179" s="2"/>
      <c r="GFQ179" s="2"/>
      <c r="GFR179" s="2"/>
      <c r="GFS179" s="2"/>
      <c r="GFT179" s="2"/>
      <c r="GFU179" s="2"/>
      <c r="GFV179" s="2"/>
      <c r="GFW179" s="2"/>
      <c r="GFX179" s="2"/>
      <c r="GFY179" s="2"/>
      <c r="GFZ179" s="2"/>
      <c r="GGA179" s="2"/>
      <c r="GGB179" s="2"/>
      <c r="GGC179" s="2"/>
      <c r="GGD179" s="2"/>
      <c r="GGE179" s="2"/>
      <c r="GGF179" s="2"/>
      <c r="GGG179" s="2"/>
      <c r="GGH179" s="2"/>
      <c r="GGI179" s="2"/>
      <c r="GGJ179" s="2"/>
      <c r="GGK179" s="2"/>
      <c r="GGL179" s="2"/>
      <c r="GGM179" s="2"/>
      <c r="GGN179" s="2"/>
      <c r="GGO179" s="2"/>
      <c r="GGP179" s="2"/>
      <c r="GGQ179" s="2"/>
      <c r="GGR179" s="2"/>
      <c r="GGS179" s="2"/>
      <c r="GGT179" s="2"/>
      <c r="GGU179" s="2"/>
      <c r="GGV179" s="2"/>
      <c r="GGW179" s="2"/>
      <c r="GGX179" s="2"/>
      <c r="GGY179" s="2"/>
      <c r="GGZ179" s="2"/>
      <c r="GHA179" s="2"/>
      <c r="GHB179" s="2"/>
      <c r="GHC179" s="2"/>
      <c r="GHD179" s="2"/>
      <c r="GHE179" s="2"/>
      <c r="GHF179" s="2"/>
      <c r="GHG179" s="2"/>
      <c r="GHH179" s="2"/>
      <c r="GHI179" s="2"/>
      <c r="GHJ179" s="2"/>
      <c r="GHK179" s="2"/>
      <c r="GHL179" s="2"/>
      <c r="GHM179" s="2"/>
      <c r="GHN179" s="2"/>
      <c r="GHO179" s="2"/>
      <c r="GHP179" s="2"/>
      <c r="GHQ179" s="2"/>
      <c r="GHR179" s="2"/>
      <c r="GHS179" s="2"/>
      <c r="GHT179" s="2"/>
      <c r="GHU179" s="2"/>
      <c r="GHV179" s="2"/>
      <c r="GHW179" s="2"/>
      <c r="GHX179" s="2"/>
      <c r="GHY179" s="2"/>
      <c r="GHZ179" s="2"/>
      <c r="GIA179" s="2"/>
      <c r="GIB179" s="2"/>
      <c r="GIC179" s="2"/>
      <c r="GID179" s="2"/>
      <c r="GIE179" s="2"/>
      <c r="GIF179" s="2"/>
      <c r="GIG179" s="2"/>
      <c r="GIH179" s="2"/>
      <c r="GII179" s="2"/>
      <c r="GIJ179" s="2"/>
      <c r="GIK179" s="2"/>
      <c r="GIL179" s="2"/>
      <c r="GIM179" s="2"/>
      <c r="GIN179" s="2"/>
      <c r="GIO179" s="2"/>
      <c r="GIP179" s="2"/>
      <c r="GIQ179" s="2"/>
      <c r="GIR179" s="2"/>
      <c r="GIS179" s="2"/>
      <c r="GIT179" s="2"/>
      <c r="GIU179" s="2"/>
      <c r="GIV179" s="2"/>
      <c r="GIW179" s="2"/>
      <c r="GIX179" s="2"/>
      <c r="GIY179" s="2"/>
      <c r="GIZ179" s="2"/>
      <c r="GJA179" s="2"/>
      <c r="GJB179" s="2"/>
      <c r="GJC179" s="2"/>
      <c r="GJD179" s="2"/>
      <c r="GJE179" s="2"/>
      <c r="GJF179" s="2"/>
      <c r="GJG179" s="2"/>
      <c r="GJH179" s="2"/>
      <c r="GJI179" s="2"/>
      <c r="GJJ179" s="2"/>
      <c r="GJK179" s="2"/>
      <c r="GJL179" s="2"/>
      <c r="GJM179" s="2"/>
      <c r="GJN179" s="2"/>
      <c r="GJO179" s="2"/>
      <c r="GJP179" s="2"/>
      <c r="GJQ179" s="2"/>
      <c r="GJR179" s="2"/>
      <c r="GJS179" s="2"/>
      <c r="GJT179" s="2"/>
      <c r="GJU179" s="2"/>
      <c r="GJV179" s="2"/>
      <c r="GJW179" s="2"/>
      <c r="GJX179" s="2"/>
      <c r="GJY179" s="2"/>
      <c r="GJZ179" s="2"/>
      <c r="GKA179" s="2"/>
      <c r="GKB179" s="2"/>
      <c r="GKC179" s="2"/>
      <c r="GKD179" s="2"/>
      <c r="GKE179" s="2"/>
      <c r="GKF179" s="2"/>
      <c r="GKG179" s="2"/>
      <c r="GKH179" s="2"/>
      <c r="GKI179" s="2"/>
      <c r="GKJ179" s="2"/>
      <c r="GKK179" s="2"/>
      <c r="GKL179" s="2"/>
      <c r="GKM179" s="2"/>
      <c r="GKN179" s="2"/>
      <c r="GKO179" s="2"/>
      <c r="GKP179" s="2"/>
      <c r="GKQ179" s="2"/>
      <c r="GKR179" s="2"/>
      <c r="GKS179" s="2"/>
      <c r="GKT179" s="2"/>
      <c r="GKU179" s="2"/>
      <c r="GKV179" s="2"/>
      <c r="GKW179" s="2"/>
      <c r="GKX179" s="2"/>
      <c r="GKY179" s="2"/>
      <c r="GKZ179" s="2"/>
      <c r="GLA179" s="2"/>
      <c r="GLB179" s="2"/>
      <c r="GLC179" s="2"/>
      <c r="GLD179" s="2"/>
      <c r="GLE179" s="2"/>
      <c r="GLF179" s="2"/>
      <c r="GLG179" s="2"/>
      <c r="GLH179" s="2"/>
      <c r="GLI179" s="2"/>
      <c r="GLJ179" s="2"/>
      <c r="GLK179" s="2"/>
      <c r="GLL179" s="2"/>
      <c r="GLM179" s="2"/>
      <c r="GLN179" s="2"/>
      <c r="GLO179" s="2"/>
      <c r="GLP179" s="2"/>
      <c r="GLQ179" s="2"/>
      <c r="GLR179" s="2"/>
      <c r="GLS179" s="2"/>
      <c r="GLT179" s="2"/>
      <c r="GLU179" s="2"/>
      <c r="GLV179" s="2"/>
      <c r="GLW179" s="2"/>
      <c r="GLX179" s="2"/>
      <c r="GLY179" s="2"/>
      <c r="GLZ179" s="2"/>
      <c r="GMA179" s="2"/>
      <c r="GMB179" s="2"/>
      <c r="GMC179" s="2"/>
      <c r="GMD179" s="2"/>
      <c r="GME179" s="2"/>
      <c r="GMF179" s="2"/>
      <c r="GMG179" s="2"/>
      <c r="GMH179" s="2"/>
      <c r="GMI179" s="2"/>
      <c r="GMJ179" s="2"/>
      <c r="GMK179" s="2"/>
      <c r="GML179" s="2"/>
      <c r="GMM179" s="2"/>
      <c r="GMN179" s="2"/>
      <c r="GMO179" s="2"/>
      <c r="GMP179" s="2"/>
      <c r="GMQ179" s="2"/>
      <c r="GMR179" s="2"/>
      <c r="GMS179" s="2"/>
      <c r="GMT179" s="2"/>
      <c r="GMU179" s="2"/>
      <c r="GMV179" s="2"/>
      <c r="GMW179" s="2"/>
      <c r="GMX179" s="2"/>
      <c r="GMY179" s="2"/>
      <c r="GMZ179" s="2"/>
      <c r="GNA179" s="2"/>
      <c r="GNB179" s="2"/>
      <c r="GNC179" s="2"/>
      <c r="GND179" s="2"/>
      <c r="GNE179" s="2"/>
      <c r="GNF179" s="2"/>
      <c r="GNG179" s="2"/>
      <c r="GNH179" s="2"/>
      <c r="GNI179" s="2"/>
      <c r="GNJ179" s="2"/>
      <c r="GNK179" s="2"/>
      <c r="GNL179" s="2"/>
      <c r="GNM179" s="2"/>
      <c r="GNN179" s="2"/>
      <c r="GNO179" s="2"/>
      <c r="GNP179" s="2"/>
      <c r="GNQ179" s="2"/>
      <c r="GNR179" s="2"/>
      <c r="GNS179" s="2"/>
      <c r="GNT179" s="2"/>
      <c r="GNU179" s="2"/>
      <c r="GNV179" s="2"/>
      <c r="GNW179" s="2"/>
      <c r="GNX179" s="2"/>
      <c r="GNY179" s="2"/>
      <c r="GNZ179" s="2"/>
      <c r="GOA179" s="2"/>
      <c r="GOB179" s="2"/>
      <c r="GOC179" s="2"/>
      <c r="GOD179" s="2"/>
      <c r="GOE179" s="2"/>
      <c r="GOF179" s="2"/>
      <c r="GOG179" s="2"/>
      <c r="GOH179" s="2"/>
      <c r="GOI179" s="2"/>
      <c r="GOJ179" s="2"/>
      <c r="GOK179" s="2"/>
      <c r="GOL179" s="2"/>
      <c r="GOM179" s="2"/>
      <c r="GON179" s="2"/>
      <c r="GOO179" s="2"/>
      <c r="GOP179" s="2"/>
      <c r="GOQ179" s="2"/>
      <c r="GOR179" s="2"/>
      <c r="GOS179" s="2"/>
      <c r="GOT179" s="2"/>
      <c r="GOU179" s="2"/>
      <c r="GOV179" s="2"/>
      <c r="GOW179" s="2"/>
      <c r="GOX179" s="2"/>
      <c r="GOY179" s="2"/>
      <c r="GOZ179" s="2"/>
      <c r="GPA179" s="2"/>
      <c r="GPB179" s="2"/>
      <c r="GPC179" s="2"/>
      <c r="GPD179" s="2"/>
      <c r="GPE179" s="2"/>
      <c r="GPF179" s="2"/>
      <c r="GPG179" s="2"/>
      <c r="GPH179" s="2"/>
      <c r="GPI179" s="2"/>
      <c r="GPJ179" s="2"/>
      <c r="GPK179" s="2"/>
      <c r="GPL179" s="2"/>
      <c r="GPM179" s="2"/>
      <c r="GPN179" s="2"/>
      <c r="GPO179" s="2"/>
      <c r="GPP179" s="2"/>
      <c r="GPQ179" s="2"/>
      <c r="GPR179" s="2"/>
      <c r="GPS179" s="2"/>
      <c r="GPT179" s="2"/>
      <c r="GPU179" s="2"/>
      <c r="GPV179" s="2"/>
      <c r="GPW179" s="2"/>
      <c r="GPX179" s="2"/>
      <c r="GPY179" s="2"/>
      <c r="GPZ179" s="2"/>
      <c r="GQA179" s="2"/>
      <c r="GQB179" s="2"/>
      <c r="GQC179" s="2"/>
      <c r="GQD179" s="2"/>
      <c r="GQE179" s="2"/>
      <c r="GQF179" s="2"/>
      <c r="GQG179" s="2"/>
      <c r="GQH179" s="2"/>
      <c r="GQI179" s="2"/>
      <c r="GQJ179" s="2"/>
      <c r="GQK179" s="2"/>
      <c r="GQL179" s="2"/>
      <c r="GQM179" s="2"/>
      <c r="GQN179" s="2"/>
      <c r="GQO179" s="2"/>
      <c r="GQP179" s="2"/>
      <c r="GQQ179" s="2"/>
      <c r="GQR179" s="2"/>
      <c r="GQS179" s="2"/>
      <c r="GQT179" s="2"/>
      <c r="GQU179" s="2"/>
      <c r="GQV179" s="2"/>
      <c r="GQW179" s="2"/>
      <c r="GQX179" s="2"/>
      <c r="GQY179" s="2"/>
      <c r="GQZ179" s="2"/>
      <c r="GRA179" s="2"/>
      <c r="GRB179" s="2"/>
      <c r="GRC179" s="2"/>
      <c r="GRD179" s="2"/>
      <c r="GRE179" s="2"/>
      <c r="GRF179" s="2"/>
      <c r="GRG179" s="2"/>
      <c r="GRH179" s="2"/>
      <c r="GRI179" s="2"/>
      <c r="GRJ179" s="2"/>
      <c r="GRK179" s="2"/>
      <c r="GRL179" s="2"/>
      <c r="GRM179" s="2"/>
      <c r="GRN179" s="2"/>
      <c r="GRO179" s="2"/>
      <c r="GRP179" s="2"/>
      <c r="GRQ179" s="2"/>
      <c r="GRR179" s="2"/>
      <c r="GRS179" s="2"/>
      <c r="GRT179" s="2"/>
      <c r="GRU179" s="2"/>
      <c r="GRV179" s="2"/>
      <c r="GRW179" s="2"/>
      <c r="GRX179" s="2"/>
      <c r="GRY179" s="2"/>
      <c r="GRZ179" s="2"/>
      <c r="GSA179" s="2"/>
      <c r="GSB179" s="2"/>
      <c r="GSC179" s="2"/>
      <c r="GSD179" s="2"/>
      <c r="GSE179" s="2"/>
      <c r="GSF179" s="2"/>
      <c r="GSG179" s="2"/>
      <c r="GSH179" s="2"/>
      <c r="GSI179" s="2"/>
      <c r="GSJ179" s="2"/>
      <c r="GSK179" s="2"/>
      <c r="GSL179" s="2"/>
      <c r="GSM179" s="2"/>
      <c r="GSN179" s="2"/>
      <c r="GSO179" s="2"/>
      <c r="GSP179" s="2"/>
      <c r="GSQ179" s="2"/>
      <c r="GSR179" s="2"/>
      <c r="GSS179" s="2"/>
      <c r="GST179" s="2"/>
      <c r="GSU179" s="2"/>
      <c r="GSV179" s="2"/>
      <c r="GSW179" s="2"/>
      <c r="GSX179" s="2"/>
      <c r="GSY179" s="2"/>
      <c r="GSZ179" s="2"/>
      <c r="GTA179" s="2"/>
      <c r="GTB179" s="2"/>
      <c r="GTC179" s="2"/>
      <c r="GTD179" s="2"/>
      <c r="GTE179" s="2"/>
      <c r="GTF179" s="2"/>
      <c r="GTG179" s="2"/>
      <c r="GTH179" s="2"/>
      <c r="GTI179" s="2"/>
      <c r="GTJ179" s="2"/>
      <c r="GTK179" s="2"/>
      <c r="GTL179" s="2"/>
      <c r="GTM179" s="2"/>
      <c r="GTN179" s="2"/>
      <c r="GTO179" s="2"/>
      <c r="GTP179" s="2"/>
      <c r="GTQ179" s="2"/>
      <c r="GTR179" s="2"/>
      <c r="GTS179" s="2"/>
      <c r="GTT179" s="2"/>
      <c r="GTU179" s="2"/>
      <c r="GTV179" s="2"/>
      <c r="GTW179" s="2"/>
      <c r="GTX179" s="2"/>
      <c r="GTY179" s="2"/>
      <c r="GTZ179" s="2"/>
      <c r="GUA179" s="2"/>
      <c r="GUB179" s="2"/>
      <c r="GUC179" s="2"/>
      <c r="GUD179" s="2"/>
      <c r="GUE179" s="2"/>
      <c r="GUF179" s="2"/>
      <c r="GUG179" s="2"/>
      <c r="GUH179" s="2"/>
      <c r="GUI179" s="2"/>
      <c r="GUJ179" s="2"/>
      <c r="GUK179" s="2"/>
      <c r="GUL179" s="2"/>
      <c r="GUM179" s="2"/>
      <c r="GUN179" s="2"/>
      <c r="GUO179" s="2"/>
      <c r="GUP179" s="2"/>
      <c r="GUQ179" s="2"/>
      <c r="GUR179" s="2"/>
      <c r="GUS179" s="2"/>
      <c r="GUT179" s="2"/>
      <c r="GUU179" s="2"/>
      <c r="GUV179" s="2"/>
      <c r="GUW179" s="2"/>
      <c r="GUX179" s="2"/>
      <c r="GUY179" s="2"/>
      <c r="GUZ179" s="2"/>
      <c r="GVA179" s="2"/>
      <c r="GVB179" s="2"/>
      <c r="GVC179" s="2"/>
      <c r="GVD179" s="2"/>
      <c r="GVE179" s="2"/>
      <c r="GVF179" s="2"/>
      <c r="GVG179" s="2"/>
      <c r="GVH179" s="2"/>
      <c r="GVI179" s="2"/>
      <c r="GVJ179" s="2"/>
      <c r="GVK179" s="2"/>
      <c r="GVL179" s="2"/>
      <c r="GVM179" s="2"/>
      <c r="GVN179" s="2"/>
      <c r="GVO179" s="2"/>
      <c r="GVP179" s="2"/>
      <c r="GVQ179" s="2"/>
      <c r="GVR179" s="2"/>
      <c r="GVS179" s="2"/>
      <c r="GVT179" s="2"/>
      <c r="GVU179" s="2"/>
      <c r="GVV179" s="2"/>
      <c r="GVW179" s="2"/>
      <c r="GVX179" s="2"/>
      <c r="GVY179" s="2"/>
      <c r="GVZ179" s="2"/>
      <c r="GWA179" s="2"/>
      <c r="GWB179" s="2"/>
      <c r="GWC179" s="2"/>
      <c r="GWD179" s="2"/>
      <c r="GWE179" s="2"/>
      <c r="GWF179" s="2"/>
      <c r="GWG179" s="2"/>
      <c r="GWH179" s="2"/>
      <c r="GWI179" s="2"/>
      <c r="GWJ179" s="2"/>
      <c r="GWK179" s="2"/>
      <c r="GWL179" s="2"/>
      <c r="GWM179" s="2"/>
      <c r="GWN179" s="2"/>
      <c r="GWO179" s="2"/>
      <c r="GWP179" s="2"/>
      <c r="GWQ179" s="2"/>
      <c r="GWR179" s="2"/>
      <c r="GWS179" s="2"/>
      <c r="GWT179" s="2"/>
      <c r="GWU179" s="2"/>
      <c r="GWV179" s="2"/>
      <c r="GWW179" s="2"/>
      <c r="GWX179" s="2"/>
      <c r="GWY179" s="2"/>
      <c r="GWZ179" s="2"/>
      <c r="GXA179" s="2"/>
      <c r="GXB179" s="2"/>
      <c r="GXC179" s="2"/>
      <c r="GXD179" s="2"/>
      <c r="GXE179" s="2"/>
      <c r="GXF179" s="2"/>
      <c r="GXG179" s="2"/>
      <c r="GXH179" s="2"/>
      <c r="GXI179" s="2"/>
      <c r="GXJ179" s="2"/>
      <c r="GXK179" s="2"/>
      <c r="GXL179" s="2"/>
      <c r="GXM179" s="2"/>
      <c r="GXN179" s="2"/>
      <c r="GXO179" s="2"/>
      <c r="GXP179" s="2"/>
      <c r="GXQ179" s="2"/>
      <c r="GXR179" s="2"/>
      <c r="GXS179" s="2"/>
      <c r="GXT179" s="2"/>
      <c r="GXU179" s="2"/>
      <c r="GXV179" s="2"/>
      <c r="GXW179" s="2"/>
      <c r="GXX179" s="2"/>
      <c r="GXY179" s="2"/>
      <c r="GXZ179" s="2"/>
      <c r="GYA179" s="2"/>
      <c r="GYB179" s="2"/>
      <c r="GYC179" s="2"/>
      <c r="GYD179" s="2"/>
      <c r="GYE179" s="2"/>
      <c r="GYF179" s="2"/>
      <c r="GYG179" s="2"/>
      <c r="GYH179" s="2"/>
      <c r="GYI179" s="2"/>
      <c r="GYJ179" s="2"/>
      <c r="GYK179" s="2"/>
      <c r="GYL179" s="2"/>
      <c r="GYM179" s="2"/>
      <c r="GYN179" s="2"/>
      <c r="GYO179" s="2"/>
      <c r="GYP179" s="2"/>
      <c r="GYQ179" s="2"/>
      <c r="GYR179" s="2"/>
      <c r="GYS179" s="2"/>
      <c r="GYT179" s="2"/>
      <c r="GYU179" s="2"/>
      <c r="GYV179" s="2"/>
      <c r="GYW179" s="2"/>
      <c r="GYX179" s="2"/>
      <c r="GYY179" s="2"/>
      <c r="GYZ179" s="2"/>
      <c r="GZA179" s="2"/>
      <c r="GZB179" s="2"/>
      <c r="GZC179" s="2"/>
      <c r="GZD179" s="2"/>
      <c r="GZE179" s="2"/>
      <c r="GZF179" s="2"/>
      <c r="GZG179" s="2"/>
      <c r="GZH179" s="2"/>
      <c r="GZI179" s="2"/>
      <c r="GZJ179" s="2"/>
      <c r="GZK179" s="2"/>
      <c r="GZL179" s="2"/>
      <c r="GZM179" s="2"/>
      <c r="GZN179" s="2"/>
      <c r="GZO179" s="2"/>
      <c r="GZP179" s="2"/>
      <c r="GZQ179" s="2"/>
      <c r="GZR179" s="2"/>
      <c r="GZS179" s="2"/>
      <c r="GZT179" s="2"/>
      <c r="GZU179" s="2"/>
      <c r="GZV179" s="2"/>
      <c r="GZW179" s="2"/>
      <c r="GZX179" s="2"/>
      <c r="GZY179" s="2"/>
      <c r="GZZ179" s="2"/>
      <c r="HAA179" s="2"/>
      <c r="HAB179" s="2"/>
      <c r="HAC179" s="2"/>
      <c r="HAD179" s="2"/>
      <c r="HAE179" s="2"/>
      <c r="HAF179" s="2"/>
      <c r="HAG179" s="2"/>
      <c r="HAH179" s="2"/>
      <c r="HAI179" s="2"/>
      <c r="HAJ179" s="2"/>
      <c r="HAK179" s="2"/>
      <c r="HAL179" s="2"/>
      <c r="HAM179" s="2"/>
      <c r="HAN179" s="2"/>
      <c r="HAO179" s="2"/>
      <c r="HAP179" s="2"/>
      <c r="HAQ179" s="2"/>
      <c r="HAR179" s="2"/>
      <c r="HAS179" s="2"/>
      <c r="HAT179" s="2"/>
      <c r="HAU179" s="2"/>
      <c r="HAV179" s="2"/>
      <c r="HAW179" s="2"/>
      <c r="HAX179" s="2"/>
      <c r="HAY179" s="2"/>
      <c r="HAZ179" s="2"/>
      <c r="HBA179" s="2"/>
      <c r="HBB179" s="2"/>
      <c r="HBC179" s="2"/>
      <c r="HBD179" s="2"/>
      <c r="HBE179" s="2"/>
      <c r="HBF179" s="2"/>
      <c r="HBG179" s="2"/>
      <c r="HBH179" s="2"/>
      <c r="HBI179" s="2"/>
      <c r="HBJ179" s="2"/>
      <c r="HBK179" s="2"/>
      <c r="HBL179" s="2"/>
      <c r="HBM179" s="2"/>
      <c r="HBN179" s="2"/>
      <c r="HBO179" s="2"/>
      <c r="HBP179" s="2"/>
      <c r="HBQ179" s="2"/>
      <c r="HBR179" s="2"/>
      <c r="HBS179" s="2"/>
      <c r="HBT179" s="2"/>
      <c r="HBU179" s="2"/>
      <c r="HBV179" s="2"/>
      <c r="HBW179" s="2"/>
      <c r="HBX179" s="2"/>
      <c r="HBY179" s="2"/>
      <c r="HBZ179" s="2"/>
      <c r="HCA179" s="2"/>
      <c r="HCB179" s="2"/>
      <c r="HCC179" s="2"/>
      <c r="HCD179" s="2"/>
      <c r="HCE179" s="2"/>
      <c r="HCF179" s="2"/>
      <c r="HCG179" s="2"/>
      <c r="HCH179" s="2"/>
      <c r="HCI179" s="2"/>
      <c r="HCJ179" s="2"/>
      <c r="HCK179" s="2"/>
      <c r="HCL179" s="2"/>
      <c r="HCM179" s="2"/>
      <c r="HCN179" s="2"/>
      <c r="HCO179" s="2"/>
      <c r="HCP179" s="2"/>
      <c r="HCQ179" s="2"/>
      <c r="HCR179" s="2"/>
      <c r="HCS179" s="2"/>
      <c r="HCT179" s="2"/>
      <c r="HCU179" s="2"/>
      <c r="HCV179" s="2"/>
      <c r="HCW179" s="2"/>
      <c r="HCX179" s="2"/>
      <c r="HCY179" s="2"/>
      <c r="HCZ179" s="2"/>
      <c r="HDA179" s="2"/>
      <c r="HDB179" s="2"/>
      <c r="HDC179" s="2"/>
      <c r="HDD179" s="2"/>
      <c r="HDE179" s="2"/>
      <c r="HDF179" s="2"/>
      <c r="HDG179" s="2"/>
      <c r="HDH179" s="2"/>
      <c r="HDI179" s="2"/>
      <c r="HDJ179" s="2"/>
      <c r="HDK179" s="2"/>
      <c r="HDL179" s="2"/>
      <c r="HDM179" s="2"/>
      <c r="HDN179" s="2"/>
      <c r="HDO179" s="2"/>
      <c r="HDP179" s="2"/>
      <c r="HDQ179" s="2"/>
      <c r="HDR179" s="2"/>
      <c r="HDS179" s="2"/>
      <c r="HDT179" s="2"/>
      <c r="HDU179" s="2"/>
      <c r="HDV179" s="2"/>
      <c r="HDW179" s="2"/>
      <c r="HDX179" s="2"/>
      <c r="HDY179" s="2"/>
      <c r="HDZ179" s="2"/>
      <c r="HEA179" s="2"/>
      <c r="HEB179" s="2"/>
      <c r="HEC179" s="2"/>
      <c r="HED179" s="2"/>
      <c r="HEE179" s="2"/>
      <c r="HEF179" s="2"/>
      <c r="HEG179" s="2"/>
      <c r="HEH179" s="2"/>
      <c r="HEI179" s="2"/>
      <c r="HEJ179" s="2"/>
      <c r="HEK179" s="2"/>
      <c r="HEL179" s="2"/>
      <c r="HEM179" s="2"/>
      <c r="HEN179" s="2"/>
      <c r="HEO179" s="2"/>
      <c r="HEP179" s="2"/>
      <c r="HEQ179" s="2"/>
      <c r="HER179" s="2"/>
      <c r="HES179" s="2"/>
      <c r="HET179" s="2"/>
      <c r="HEU179" s="2"/>
      <c r="HEV179" s="2"/>
      <c r="HEW179" s="2"/>
      <c r="HEX179" s="2"/>
      <c r="HEY179" s="2"/>
      <c r="HEZ179" s="2"/>
      <c r="HFA179" s="2"/>
      <c r="HFB179" s="2"/>
      <c r="HFC179" s="2"/>
      <c r="HFD179" s="2"/>
      <c r="HFE179" s="2"/>
      <c r="HFF179" s="2"/>
      <c r="HFG179" s="2"/>
      <c r="HFH179" s="2"/>
      <c r="HFI179" s="2"/>
      <c r="HFJ179" s="2"/>
      <c r="HFK179" s="2"/>
      <c r="HFL179" s="2"/>
      <c r="HFM179" s="2"/>
      <c r="HFN179" s="2"/>
      <c r="HFO179" s="2"/>
      <c r="HFP179" s="2"/>
      <c r="HFQ179" s="2"/>
      <c r="HFR179" s="2"/>
      <c r="HFS179" s="2"/>
      <c r="HFT179" s="2"/>
      <c r="HFU179" s="2"/>
      <c r="HFV179" s="2"/>
      <c r="HFW179" s="2"/>
      <c r="HFX179" s="2"/>
      <c r="HFY179" s="2"/>
      <c r="HFZ179" s="2"/>
      <c r="HGA179" s="2"/>
      <c r="HGB179" s="2"/>
      <c r="HGC179" s="2"/>
      <c r="HGD179" s="2"/>
      <c r="HGE179" s="2"/>
      <c r="HGF179" s="2"/>
      <c r="HGG179" s="2"/>
      <c r="HGH179" s="2"/>
      <c r="HGI179" s="2"/>
      <c r="HGJ179" s="2"/>
      <c r="HGK179" s="2"/>
      <c r="HGL179" s="2"/>
      <c r="HGM179" s="2"/>
      <c r="HGN179" s="2"/>
      <c r="HGO179" s="2"/>
      <c r="HGP179" s="2"/>
      <c r="HGQ179" s="2"/>
      <c r="HGR179" s="2"/>
      <c r="HGS179" s="2"/>
      <c r="HGT179" s="2"/>
      <c r="HGU179" s="2"/>
      <c r="HGV179" s="2"/>
      <c r="HGW179" s="2"/>
      <c r="HGX179" s="2"/>
      <c r="HGY179" s="2"/>
      <c r="HGZ179" s="2"/>
      <c r="HHA179" s="2"/>
      <c r="HHB179" s="2"/>
      <c r="HHC179" s="2"/>
      <c r="HHD179" s="2"/>
      <c r="HHE179" s="2"/>
      <c r="HHF179" s="2"/>
      <c r="HHG179" s="2"/>
      <c r="HHH179" s="2"/>
      <c r="HHI179" s="2"/>
      <c r="HHJ179" s="2"/>
      <c r="HHK179" s="2"/>
      <c r="HHL179" s="2"/>
      <c r="HHM179" s="2"/>
      <c r="HHN179" s="2"/>
      <c r="HHO179" s="2"/>
      <c r="HHP179" s="2"/>
      <c r="HHQ179" s="2"/>
      <c r="HHR179" s="2"/>
      <c r="HHS179" s="2"/>
      <c r="HHT179" s="2"/>
      <c r="HHU179" s="2"/>
      <c r="HHV179" s="2"/>
      <c r="HHW179" s="2"/>
      <c r="HHX179" s="2"/>
      <c r="HHY179" s="2"/>
      <c r="HHZ179" s="2"/>
      <c r="HIA179" s="2"/>
      <c r="HIB179" s="2"/>
      <c r="HIC179" s="2"/>
      <c r="HID179" s="2"/>
      <c r="HIE179" s="2"/>
      <c r="HIF179" s="2"/>
      <c r="HIG179" s="2"/>
      <c r="HIH179" s="2"/>
      <c r="HII179" s="2"/>
      <c r="HIJ179" s="2"/>
      <c r="HIK179" s="2"/>
      <c r="HIL179" s="2"/>
      <c r="HIM179" s="2"/>
      <c r="HIN179" s="2"/>
      <c r="HIO179" s="2"/>
      <c r="HIP179" s="2"/>
      <c r="HIQ179" s="2"/>
      <c r="HIR179" s="2"/>
      <c r="HIS179" s="2"/>
      <c r="HIT179" s="2"/>
      <c r="HIU179" s="2"/>
      <c r="HIV179" s="2"/>
      <c r="HIW179" s="2"/>
      <c r="HIX179" s="2"/>
      <c r="HIY179" s="2"/>
      <c r="HIZ179" s="2"/>
      <c r="HJA179" s="2"/>
      <c r="HJB179" s="2"/>
      <c r="HJC179" s="2"/>
      <c r="HJD179" s="2"/>
      <c r="HJE179" s="2"/>
      <c r="HJF179" s="2"/>
      <c r="HJG179" s="2"/>
      <c r="HJH179" s="2"/>
      <c r="HJI179" s="2"/>
      <c r="HJJ179" s="2"/>
      <c r="HJK179" s="2"/>
      <c r="HJL179" s="2"/>
      <c r="HJM179" s="2"/>
      <c r="HJN179" s="2"/>
      <c r="HJO179" s="2"/>
      <c r="HJP179" s="2"/>
      <c r="HJQ179" s="2"/>
      <c r="HJR179" s="2"/>
      <c r="HJS179" s="2"/>
      <c r="HJT179" s="2"/>
      <c r="HJU179" s="2"/>
      <c r="HJV179" s="2"/>
      <c r="HJW179" s="2"/>
      <c r="HJX179" s="2"/>
      <c r="HJY179" s="2"/>
      <c r="HJZ179" s="2"/>
      <c r="HKA179" s="2"/>
      <c r="HKB179" s="2"/>
      <c r="HKC179" s="2"/>
      <c r="HKD179" s="2"/>
      <c r="HKE179" s="2"/>
      <c r="HKF179" s="2"/>
      <c r="HKG179" s="2"/>
      <c r="HKH179" s="2"/>
      <c r="HKI179" s="2"/>
      <c r="HKJ179" s="2"/>
      <c r="HKK179" s="2"/>
      <c r="HKL179" s="2"/>
      <c r="HKM179" s="2"/>
      <c r="HKN179" s="2"/>
      <c r="HKO179" s="2"/>
      <c r="HKP179" s="2"/>
      <c r="HKQ179" s="2"/>
      <c r="HKR179" s="2"/>
      <c r="HKS179" s="2"/>
      <c r="HKT179" s="2"/>
      <c r="HKU179" s="2"/>
      <c r="HKV179" s="2"/>
      <c r="HKW179" s="2"/>
      <c r="HKX179" s="2"/>
      <c r="HKY179" s="2"/>
      <c r="HKZ179" s="2"/>
      <c r="HLA179" s="2"/>
      <c r="HLB179" s="2"/>
      <c r="HLC179" s="2"/>
      <c r="HLD179" s="2"/>
      <c r="HLE179" s="2"/>
      <c r="HLF179" s="2"/>
      <c r="HLG179" s="2"/>
      <c r="HLH179" s="2"/>
      <c r="HLI179" s="2"/>
      <c r="HLJ179" s="2"/>
      <c r="HLK179" s="2"/>
      <c r="HLL179" s="2"/>
      <c r="HLM179" s="2"/>
      <c r="HLN179" s="2"/>
      <c r="HLO179" s="2"/>
      <c r="HLP179" s="2"/>
      <c r="HLQ179" s="2"/>
      <c r="HLR179" s="2"/>
      <c r="HLS179" s="2"/>
      <c r="HLT179" s="2"/>
      <c r="HLU179" s="2"/>
      <c r="HLV179" s="2"/>
      <c r="HLW179" s="2"/>
      <c r="HLX179" s="2"/>
      <c r="HLY179" s="2"/>
      <c r="HLZ179" s="2"/>
      <c r="HMA179" s="2"/>
      <c r="HMB179" s="2"/>
      <c r="HMC179" s="2"/>
      <c r="HMD179" s="2"/>
      <c r="HME179" s="2"/>
      <c r="HMF179" s="2"/>
      <c r="HMG179" s="2"/>
      <c r="HMH179" s="2"/>
      <c r="HMI179" s="2"/>
      <c r="HMJ179" s="2"/>
      <c r="HMK179" s="2"/>
      <c r="HML179" s="2"/>
      <c r="HMM179" s="2"/>
      <c r="HMN179" s="2"/>
      <c r="HMO179" s="2"/>
      <c r="HMP179" s="2"/>
      <c r="HMQ179" s="2"/>
      <c r="HMR179" s="2"/>
      <c r="HMS179" s="2"/>
      <c r="HMT179" s="2"/>
      <c r="HMU179" s="2"/>
      <c r="HMV179" s="2"/>
      <c r="HMW179" s="2"/>
      <c r="HMX179" s="2"/>
      <c r="HMY179" s="2"/>
      <c r="HMZ179" s="2"/>
      <c r="HNA179" s="2"/>
      <c r="HNB179" s="2"/>
      <c r="HNC179" s="2"/>
      <c r="HND179" s="2"/>
      <c r="HNE179" s="2"/>
      <c r="HNF179" s="2"/>
      <c r="HNG179" s="2"/>
      <c r="HNH179" s="2"/>
      <c r="HNI179" s="2"/>
      <c r="HNJ179" s="2"/>
      <c r="HNK179" s="2"/>
      <c r="HNL179" s="2"/>
      <c r="HNM179" s="2"/>
      <c r="HNN179" s="2"/>
      <c r="HNO179" s="2"/>
      <c r="HNP179" s="2"/>
      <c r="HNQ179" s="2"/>
      <c r="HNR179" s="2"/>
      <c r="HNS179" s="2"/>
      <c r="HNT179" s="2"/>
      <c r="HNU179" s="2"/>
      <c r="HNV179" s="2"/>
      <c r="HNW179" s="2"/>
      <c r="HNX179" s="2"/>
      <c r="HNY179" s="2"/>
      <c r="HNZ179" s="2"/>
      <c r="HOA179" s="2"/>
      <c r="HOB179" s="2"/>
      <c r="HOC179" s="2"/>
      <c r="HOD179" s="2"/>
      <c r="HOE179" s="2"/>
      <c r="HOF179" s="2"/>
      <c r="HOG179" s="2"/>
      <c r="HOH179" s="2"/>
      <c r="HOI179" s="2"/>
      <c r="HOJ179" s="2"/>
      <c r="HOK179" s="2"/>
      <c r="HOL179" s="2"/>
      <c r="HOM179" s="2"/>
      <c r="HON179" s="2"/>
      <c r="HOO179" s="2"/>
      <c r="HOP179" s="2"/>
      <c r="HOQ179" s="2"/>
      <c r="HOR179" s="2"/>
      <c r="HOS179" s="2"/>
      <c r="HOT179" s="2"/>
      <c r="HOU179" s="2"/>
      <c r="HOV179" s="2"/>
      <c r="HOW179" s="2"/>
      <c r="HOX179" s="2"/>
      <c r="HOY179" s="2"/>
      <c r="HOZ179" s="2"/>
      <c r="HPA179" s="2"/>
      <c r="HPB179" s="2"/>
      <c r="HPC179" s="2"/>
      <c r="HPD179" s="2"/>
      <c r="HPE179" s="2"/>
      <c r="HPF179" s="2"/>
      <c r="HPG179" s="2"/>
      <c r="HPH179" s="2"/>
      <c r="HPI179" s="2"/>
      <c r="HPJ179" s="2"/>
      <c r="HPK179" s="2"/>
      <c r="HPL179" s="2"/>
      <c r="HPM179" s="2"/>
      <c r="HPN179" s="2"/>
      <c r="HPO179" s="2"/>
      <c r="HPP179" s="2"/>
      <c r="HPQ179" s="2"/>
      <c r="HPR179" s="2"/>
      <c r="HPS179" s="2"/>
      <c r="HPT179" s="2"/>
      <c r="HPU179" s="2"/>
      <c r="HPV179" s="2"/>
      <c r="HPW179" s="2"/>
      <c r="HPX179" s="2"/>
      <c r="HPY179" s="2"/>
      <c r="HPZ179" s="2"/>
      <c r="HQA179" s="2"/>
      <c r="HQB179" s="2"/>
      <c r="HQC179" s="2"/>
      <c r="HQD179" s="2"/>
      <c r="HQE179" s="2"/>
      <c r="HQF179" s="2"/>
      <c r="HQG179" s="2"/>
      <c r="HQH179" s="2"/>
      <c r="HQI179" s="2"/>
      <c r="HQJ179" s="2"/>
      <c r="HQK179" s="2"/>
      <c r="HQL179" s="2"/>
      <c r="HQM179" s="2"/>
      <c r="HQN179" s="2"/>
      <c r="HQO179" s="2"/>
      <c r="HQP179" s="2"/>
      <c r="HQQ179" s="2"/>
      <c r="HQR179" s="2"/>
      <c r="HQS179" s="2"/>
      <c r="HQT179" s="2"/>
      <c r="HQU179" s="2"/>
      <c r="HQV179" s="2"/>
      <c r="HQW179" s="2"/>
      <c r="HQX179" s="2"/>
      <c r="HQY179" s="2"/>
      <c r="HQZ179" s="2"/>
      <c r="HRA179" s="2"/>
      <c r="HRB179" s="2"/>
      <c r="HRC179" s="2"/>
      <c r="HRD179" s="2"/>
      <c r="HRE179" s="2"/>
      <c r="HRF179" s="2"/>
      <c r="HRG179" s="2"/>
      <c r="HRH179" s="2"/>
      <c r="HRI179" s="2"/>
      <c r="HRJ179" s="2"/>
      <c r="HRK179" s="2"/>
      <c r="HRL179" s="2"/>
      <c r="HRM179" s="2"/>
      <c r="HRN179" s="2"/>
      <c r="HRO179" s="2"/>
      <c r="HRP179" s="2"/>
      <c r="HRQ179" s="2"/>
      <c r="HRR179" s="2"/>
      <c r="HRS179" s="2"/>
      <c r="HRT179" s="2"/>
      <c r="HRU179" s="2"/>
      <c r="HRV179" s="2"/>
      <c r="HRW179" s="2"/>
      <c r="HRX179" s="2"/>
      <c r="HRY179" s="2"/>
      <c r="HRZ179" s="2"/>
      <c r="HSA179" s="2"/>
      <c r="HSB179" s="2"/>
      <c r="HSC179" s="2"/>
      <c r="HSD179" s="2"/>
      <c r="HSE179" s="2"/>
      <c r="HSF179" s="2"/>
      <c r="HSG179" s="2"/>
      <c r="HSH179" s="2"/>
      <c r="HSI179" s="2"/>
      <c r="HSJ179" s="2"/>
      <c r="HSK179" s="2"/>
      <c r="HSL179" s="2"/>
      <c r="HSM179" s="2"/>
      <c r="HSN179" s="2"/>
      <c r="HSO179" s="2"/>
      <c r="HSP179" s="2"/>
      <c r="HSQ179" s="2"/>
      <c r="HSR179" s="2"/>
      <c r="HSS179" s="2"/>
      <c r="HST179" s="2"/>
      <c r="HSU179" s="2"/>
      <c r="HSV179" s="2"/>
      <c r="HSW179" s="2"/>
      <c r="HSX179" s="2"/>
      <c r="HSY179" s="2"/>
      <c r="HSZ179" s="2"/>
      <c r="HTA179" s="2"/>
      <c r="HTB179" s="2"/>
      <c r="HTC179" s="2"/>
      <c r="HTD179" s="2"/>
      <c r="HTE179" s="2"/>
      <c r="HTF179" s="2"/>
      <c r="HTG179" s="2"/>
      <c r="HTH179" s="2"/>
      <c r="HTI179" s="2"/>
      <c r="HTJ179" s="2"/>
      <c r="HTK179" s="2"/>
      <c r="HTL179" s="2"/>
      <c r="HTM179" s="2"/>
      <c r="HTN179" s="2"/>
      <c r="HTO179" s="2"/>
      <c r="HTP179" s="2"/>
      <c r="HTQ179" s="2"/>
      <c r="HTR179" s="2"/>
      <c r="HTS179" s="2"/>
      <c r="HTT179" s="2"/>
      <c r="HTU179" s="2"/>
      <c r="HTV179" s="2"/>
      <c r="HTW179" s="2"/>
      <c r="HTX179" s="2"/>
      <c r="HTY179" s="2"/>
      <c r="HTZ179" s="2"/>
      <c r="HUA179" s="2"/>
      <c r="HUB179" s="2"/>
      <c r="HUC179" s="2"/>
      <c r="HUD179" s="2"/>
      <c r="HUE179" s="2"/>
      <c r="HUF179" s="2"/>
      <c r="HUG179" s="2"/>
      <c r="HUH179" s="2"/>
      <c r="HUI179" s="2"/>
      <c r="HUJ179" s="2"/>
      <c r="HUK179" s="2"/>
      <c r="HUL179" s="2"/>
      <c r="HUM179" s="2"/>
      <c r="HUN179" s="2"/>
      <c r="HUO179" s="2"/>
      <c r="HUP179" s="2"/>
      <c r="HUQ179" s="2"/>
      <c r="HUR179" s="2"/>
      <c r="HUS179" s="2"/>
      <c r="HUT179" s="2"/>
      <c r="HUU179" s="2"/>
      <c r="HUV179" s="2"/>
      <c r="HUW179" s="2"/>
      <c r="HUX179" s="2"/>
      <c r="HUY179" s="2"/>
      <c r="HUZ179" s="2"/>
      <c r="HVA179" s="2"/>
      <c r="HVB179" s="2"/>
      <c r="HVC179" s="2"/>
      <c r="HVD179" s="2"/>
      <c r="HVE179" s="2"/>
      <c r="HVF179" s="2"/>
      <c r="HVG179" s="2"/>
      <c r="HVH179" s="2"/>
      <c r="HVI179" s="2"/>
      <c r="HVJ179" s="2"/>
      <c r="HVK179" s="2"/>
      <c r="HVL179" s="2"/>
      <c r="HVM179" s="2"/>
      <c r="HVN179" s="2"/>
      <c r="HVO179" s="2"/>
      <c r="HVP179" s="2"/>
      <c r="HVQ179" s="2"/>
      <c r="HVR179" s="2"/>
      <c r="HVS179" s="2"/>
      <c r="HVT179" s="2"/>
      <c r="HVU179" s="2"/>
      <c r="HVV179" s="2"/>
      <c r="HVW179" s="2"/>
      <c r="HVX179" s="2"/>
      <c r="HVY179" s="2"/>
      <c r="HVZ179" s="2"/>
      <c r="HWA179" s="2"/>
      <c r="HWB179" s="2"/>
      <c r="HWC179" s="2"/>
      <c r="HWD179" s="2"/>
      <c r="HWE179" s="2"/>
      <c r="HWF179" s="2"/>
      <c r="HWG179" s="2"/>
      <c r="HWH179" s="2"/>
      <c r="HWI179" s="2"/>
      <c r="HWJ179" s="2"/>
      <c r="HWK179" s="2"/>
      <c r="HWL179" s="2"/>
      <c r="HWM179" s="2"/>
      <c r="HWN179" s="2"/>
      <c r="HWO179" s="2"/>
      <c r="HWP179" s="2"/>
      <c r="HWQ179" s="2"/>
      <c r="HWR179" s="2"/>
      <c r="HWS179" s="2"/>
      <c r="HWT179" s="2"/>
      <c r="HWU179" s="2"/>
      <c r="HWV179" s="2"/>
      <c r="HWW179" s="2"/>
      <c r="HWX179" s="2"/>
      <c r="HWY179" s="2"/>
      <c r="HWZ179" s="2"/>
      <c r="HXA179" s="2"/>
      <c r="HXB179" s="2"/>
      <c r="HXC179" s="2"/>
      <c r="HXD179" s="2"/>
      <c r="HXE179" s="2"/>
      <c r="HXF179" s="2"/>
      <c r="HXG179" s="2"/>
      <c r="HXH179" s="2"/>
      <c r="HXI179" s="2"/>
      <c r="HXJ179" s="2"/>
      <c r="HXK179" s="2"/>
      <c r="HXL179" s="2"/>
      <c r="HXM179" s="2"/>
      <c r="HXN179" s="2"/>
      <c r="HXO179" s="2"/>
      <c r="HXP179" s="2"/>
      <c r="HXQ179" s="2"/>
      <c r="HXR179" s="2"/>
      <c r="HXS179" s="2"/>
      <c r="HXT179" s="2"/>
      <c r="HXU179" s="2"/>
      <c r="HXV179" s="2"/>
      <c r="HXW179" s="2"/>
      <c r="HXX179" s="2"/>
      <c r="HXY179" s="2"/>
      <c r="HXZ179" s="2"/>
      <c r="HYA179" s="2"/>
      <c r="HYB179" s="2"/>
      <c r="HYC179" s="2"/>
      <c r="HYD179" s="2"/>
      <c r="HYE179" s="2"/>
      <c r="HYF179" s="2"/>
      <c r="HYG179" s="2"/>
      <c r="HYH179" s="2"/>
      <c r="HYI179" s="2"/>
      <c r="HYJ179" s="2"/>
      <c r="HYK179" s="2"/>
      <c r="HYL179" s="2"/>
      <c r="HYM179" s="2"/>
      <c r="HYN179" s="2"/>
      <c r="HYO179" s="2"/>
      <c r="HYP179" s="2"/>
      <c r="HYQ179" s="2"/>
      <c r="HYR179" s="2"/>
      <c r="HYS179" s="2"/>
      <c r="HYT179" s="2"/>
      <c r="HYU179" s="2"/>
      <c r="HYV179" s="2"/>
      <c r="HYW179" s="2"/>
      <c r="HYX179" s="2"/>
      <c r="HYY179" s="2"/>
      <c r="HYZ179" s="2"/>
      <c r="HZA179" s="2"/>
      <c r="HZB179" s="2"/>
      <c r="HZC179" s="2"/>
      <c r="HZD179" s="2"/>
      <c r="HZE179" s="2"/>
      <c r="HZF179" s="2"/>
      <c r="HZG179" s="2"/>
      <c r="HZH179" s="2"/>
      <c r="HZI179" s="2"/>
      <c r="HZJ179" s="2"/>
      <c r="HZK179" s="2"/>
      <c r="HZL179" s="2"/>
      <c r="HZM179" s="2"/>
      <c r="HZN179" s="2"/>
      <c r="HZO179" s="2"/>
      <c r="HZP179" s="2"/>
      <c r="HZQ179" s="2"/>
      <c r="HZR179" s="2"/>
      <c r="HZS179" s="2"/>
      <c r="HZT179" s="2"/>
      <c r="HZU179" s="2"/>
      <c r="HZV179" s="2"/>
      <c r="HZW179" s="2"/>
      <c r="HZX179" s="2"/>
      <c r="HZY179" s="2"/>
      <c r="HZZ179" s="2"/>
      <c r="IAA179" s="2"/>
      <c r="IAB179" s="2"/>
      <c r="IAC179" s="2"/>
      <c r="IAD179" s="2"/>
      <c r="IAE179" s="2"/>
      <c r="IAF179" s="2"/>
      <c r="IAG179" s="2"/>
      <c r="IAH179" s="2"/>
      <c r="IAI179" s="2"/>
      <c r="IAJ179" s="2"/>
      <c r="IAK179" s="2"/>
      <c r="IAL179" s="2"/>
      <c r="IAM179" s="2"/>
      <c r="IAN179" s="2"/>
      <c r="IAO179" s="2"/>
      <c r="IAP179" s="2"/>
      <c r="IAQ179" s="2"/>
      <c r="IAR179" s="2"/>
      <c r="IAS179" s="2"/>
      <c r="IAT179" s="2"/>
      <c r="IAU179" s="2"/>
      <c r="IAV179" s="2"/>
      <c r="IAW179" s="2"/>
      <c r="IAX179" s="2"/>
      <c r="IAY179" s="2"/>
      <c r="IAZ179" s="2"/>
      <c r="IBA179" s="2"/>
      <c r="IBB179" s="2"/>
      <c r="IBC179" s="2"/>
      <c r="IBD179" s="2"/>
      <c r="IBE179" s="2"/>
      <c r="IBF179" s="2"/>
      <c r="IBG179" s="2"/>
      <c r="IBH179" s="2"/>
      <c r="IBI179" s="2"/>
      <c r="IBJ179" s="2"/>
      <c r="IBK179" s="2"/>
      <c r="IBL179" s="2"/>
      <c r="IBM179" s="2"/>
      <c r="IBN179" s="2"/>
      <c r="IBO179" s="2"/>
      <c r="IBP179" s="2"/>
      <c r="IBQ179" s="2"/>
      <c r="IBR179" s="2"/>
      <c r="IBS179" s="2"/>
      <c r="IBT179" s="2"/>
      <c r="IBU179" s="2"/>
      <c r="IBV179" s="2"/>
      <c r="IBW179" s="2"/>
      <c r="IBX179" s="2"/>
      <c r="IBY179" s="2"/>
      <c r="IBZ179" s="2"/>
      <c r="ICA179" s="2"/>
      <c r="ICB179" s="2"/>
      <c r="ICC179" s="2"/>
      <c r="ICD179" s="2"/>
      <c r="ICE179" s="2"/>
      <c r="ICF179" s="2"/>
      <c r="ICG179" s="2"/>
      <c r="ICH179" s="2"/>
      <c r="ICI179" s="2"/>
      <c r="ICJ179" s="2"/>
      <c r="ICK179" s="2"/>
      <c r="ICL179" s="2"/>
      <c r="ICM179" s="2"/>
      <c r="ICN179" s="2"/>
      <c r="ICO179" s="2"/>
      <c r="ICP179" s="2"/>
      <c r="ICQ179" s="2"/>
      <c r="ICR179" s="2"/>
      <c r="ICS179" s="2"/>
      <c r="ICT179" s="2"/>
      <c r="ICU179" s="2"/>
      <c r="ICV179" s="2"/>
      <c r="ICW179" s="2"/>
      <c r="ICX179" s="2"/>
      <c r="ICY179" s="2"/>
      <c r="ICZ179" s="2"/>
      <c r="IDA179" s="2"/>
      <c r="IDB179" s="2"/>
      <c r="IDC179" s="2"/>
      <c r="IDD179" s="2"/>
      <c r="IDE179" s="2"/>
      <c r="IDF179" s="2"/>
      <c r="IDG179" s="2"/>
      <c r="IDH179" s="2"/>
      <c r="IDI179" s="2"/>
      <c r="IDJ179" s="2"/>
      <c r="IDK179" s="2"/>
      <c r="IDL179" s="2"/>
      <c r="IDM179" s="2"/>
      <c r="IDN179" s="2"/>
      <c r="IDO179" s="2"/>
      <c r="IDP179" s="2"/>
      <c r="IDQ179" s="2"/>
      <c r="IDR179" s="2"/>
      <c r="IDS179" s="2"/>
      <c r="IDT179" s="2"/>
      <c r="IDU179" s="2"/>
      <c r="IDV179" s="2"/>
      <c r="IDW179" s="2"/>
      <c r="IDX179" s="2"/>
      <c r="IDY179" s="2"/>
      <c r="IDZ179" s="2"/>
      <c r="IEA179" s="2"/>
      <c r="IEB179" s="2"/>
      <c r="IEC179" s="2"/>
      <c r="IED179" s="2"/>
      <c r="IEE179" s="2"/>
      <c r="IEF179" s="2"/>
      <c r="IEG179" s="2"/>
      <c r="IEH179" s="2"/>
      <c r="IEI179" s="2"/>
      <c r="IEJ179" s="2"/>
      <c r="IEK179" s="2"/>
      <c r="IEL179" s="2"/>
      <c r="IEM179" s="2"/>
      <c r="IEN179" s="2"/>
      <c r="IEO179" s="2"/>
      <c r="IEP179" s="2"/>
      <c r="IEQ179" s="2"/>
      <c r="IER179" s="2"/>
      <c r="IES179" s="2"/>
      <c r="IET179" s="2"/>
      <c r="IEU179" s="2"/>
      <c r="IEV179" s="2"/>
      <c r="IEW179" s="2"/>
      <c r="IEX179" s="2"/>
      <c r="IEY179" s="2"/>
      <c r="IEZ179" s="2"/>
      <c r="IFA179" s="2"/>
      <c r="IFB179" s="2"/>
      <c r="IFC179" s="2"/>
      <c r="IFD179" s="2"/>
      <c r="IFE179" s="2"/>
      <c r="IFF179" s="2"/>
      <c r="IFG179" s="2"/>
      <c r="IFH179" s="2"/>
      <c r="IFI179" s="2"/>
      <c r="IFJ179" s="2"/>
      <c r="IFK179" s="2"/>
      <c r="IFL179" s="2"/>
      <c r="IFM179" s="2"/>
      <c r="IFN179" s="2"/>
      <c r="IFO179" s="2"/>
      <c r="IFP179" s="2"/>
      <c r="IFQ179" s="2"/>
      <c r="IFR179" s="2"/>
      <c r="IFS179" s="2"/>
      <c r="IFT179" s="2"/>
      <c r="IFU179" s="2"/>
      <c r="IFV179" s="2"/>
      <c r="IFW179" s="2"/>
      <c r="IFX179" s="2"/>
      <c r="IFY179" s="2"/>
      <c r="IFZ179" s="2"/>
      <c r="IGA179" s="2"/>
      <c r="IGB179" s="2"/>
      <c r="IGC179" s="2"/>
      <c r="IGD179" s="2"/>
      <c r="IGE179" s="2"/>
      <c r="IGF179" s="2"/>
      <c r="IGG179" s="2"/>
      <c r="IGH179" s="2"/>
      <c r="IGI179" s="2"/>
      <c r="IGJ179" s="2"/>
      <c r="IGK179" s="2"/>
      <c r="IGL179" s="2"/>
      <c r="IGM179" s="2"/>
      <c r="IGN179" s="2"/>
      <c r="IGO179" s="2"/>
      <c r="IGP179" s="2"/>
      <c r="IGQ179" s="2"/>
      <c r="IGR179" s="2"/>
      <c r="IGS179" s="2"/>
      <c r="IGT179" s="2"/>
      <c r="IGU179" s="2"/>
      <c r="IGV179" s="2"/>
      <c r="IGW179" s="2"/>
      <c r="IGX179" s="2"/>
      <c r="IGY179" s="2"/>
      <c r="IGZ179" s="2"/>
      <c r="IHA179" s="2"/>
      <c r="IHB179" s="2"/>
      <c r="IHC179" s="2"/>
      <c r="IHD179" s="2"/>
      <c r="IHE179" s="2"/>
      <c r="IHF179" s="2"/>
      <c r="IHG179" s="2"/>
      <c r="IHH179" s="2"/>
      <c r="IHI179" s="2"/>
      <c r="IHJ179" s="2"/>
      <c r="IHK179" s="2"/>
      <c r="IHL179" s="2"/>
      <c r="IHM179" s="2"/>
      <c r="IHN179" s="2"/>
      <c r="IHO179" s="2"/>
      <c r="IHP179" s="2"/>
      <c r="IHQ179" s="2"/>
      <c r="IHR179" s="2"/>
      <c r="IHS179" s="2"/>
      <c r="IHT179" s="2"/>
      <c r="IHU179" s="2"/>
      <c r="IHV179" s="2"/>
      <c r="IHW179" s="2"/>
      <c r="IHX179" s="2"/>
      <c r="IHY179" s="2"/>
      <c r="IHZ179" s="2"/>
      <c r="IIA179" s="2"/>
      <c r="IIB179" s="2"/>
      <c r="IIC179" s="2"/>
      <c r="IID179" s="2"/>
      <c r="IIE179" s="2"/>
      <c r="IIF179" s="2"/>
      <c r="IIG179" s="2"/>
      <c r="IIH179" s="2"/>
      <c r="III179" s="2"/>
      <c r="IIJ179" s="2"/>
      <c r="IIK179" s="2"/>
      <c r="IIL179" s="2"/>
      <c r="IIM179" s="2"/>
      <c r="IIN179" s="2"/>
      <c r="IIO179" s="2"/>
      <c r="IIP179" s="2"/>
      <c r="IIQ179" s="2"/>
      <c r="IIR179" s="2"/>
      <c r="IIS179" s="2"/>
      <c r="IIT179" s="2"/>
      <c r="IIU179" s="2"/>
      <c r="IIV179" s="2"/>
      <c r="IIW179" s="2"/>
      <c r="IIX179" s="2"/>
      <c r="IIY179" s="2"/>
      <c r="IIZ179" s="2"/>
      <c r="IJA179" s="2"/>
      <c r="IJB179" s="2"/>
      <c r="IJC179" s="2"/>
      <c r="IJD179" s="2"/>
      <c r="IJE179" s="2"/>
      <c r="IJF179" s="2"/>
      <c r="IJG179" s="2"/>
      <c r="IJH179" s="2"/>
      <c r="IJI179" s="2"/>
      <c r="IJJ179" s="2"/>
      <c r="IJK179" s="2"/>
      <c r="IJL179" s="2"/>
      <c r="IJM179" s="2"/>
      <c r="IJN179" s="2"/>
      <c r="IJO179" s="2"/>
      <c r="IJP179" s="2"/>
      <c r="IJQ179" s="2"/>
      <c r="IJR179" s="2"/>
      <c r="IJS179" s="2"/>
      <c r="IJT179" s="2"/>
      <c r="IJU179" s="2"/>
      <c r="IJV179" s="2"/>
      <c r="IJW179" s="2"/>
      <c r="IJX179" s="2"/>
      <c r="IJY179" s="2"/>
      <c r="IJZ179" s="2"/>
      <c r="IKA179" s="2"/>
      <c r="IKB179" s="2"/>
      <c r="IKC179" s="2"/>
      <c r="IKD179" s="2"/>
      <c r="IKE179" s="2"/>
      <c r="IKF179" s="2"/>
      <c r="IKG179" s="2"/>
      <c r="IKH179" s="2"/>
      <c r="IKI179" s="2"/>
      <c r="IKJ179" s="2"/>
      <c r="IKK179" s="2"/>
      <c r="IKL179" s="2"/>
      <c r="IKM179" s="2"/>
      <c r="IKN179" s="2"/>
      <c r="IKO179" s="2"/>
      <c r="IKP179" s="2"/>
      <c r="IKQ179" s="2"/>
      <c r="IKR179" s="2"/>
      <c r="IKS179" s="2"/>
      <c r="IKT179" s="2"/>
      <c r="IKU179" s="2"/>
      <c r="IKV179" s="2"/>
      <c r="IKW179" s="2"/>
      <c r="IKX179" s="2"/>
      <c r="IKY179" s="2"/>
      <c r="IKZ179" s="2"/>
      <c r="ILA179" s="2"/>
      <c r="ILB179" s="2"/>
      <c r="ILC179" s="2"/>
      <c r="ILD179" s="2"/>
      <c r="ILE179" s="2"/>
      <c r="ILF179" s="2"/>
      <c r="ILG179" s="2"/>
      <c r="ILH179" s="2"/>
      <c r="ILI179" s="2"/>
      <c r="ILJ179" s="2"/>
      <c r="ILK179" s="2"/>
      <c r="ILL179" s="2"/>
      <c r="ILM179" s="2"/>
      <c r="ILN179" s="2"/>
      <c r="ILO179" s="2"/>
      <c r="ILP179" s="2"/>
      <c r="ILQ179" s="2"/>
      <c r="ILR179" s="2"/>
      <c r="ILS179" s="2"/>
      <c r="ILT179" s="2"/>
      <c r="ILU179" s="2"/>
      <c r="ILV179" s="2"/>
      <c r="ILW179" s="2"/>
      <c r="ILX179" s="2"/>
      <c r="ILY179" s="2"/>
      <c r="ILZ179" s="2"/>
      <c r="IMA179" s="2"/>
      <c r="IMB179" s="2"/>
      <c r="IMC179" s="2"/>
      <c r="IMD179" s="2"/>
      <c r="IME179" s="2"/>
      <c r="IMF179" s="2"/>
      <c r="IMG179" s="2"/>
      <c r="IMH179" s="2"/>
      <c r="IMI179" s="2"/>
      <c r="IMJ179" s="2"/>
      <c r="IMK179" s="2"/>
      <c r="IML179" s="2"/>
      <c r="IMM179" s="2"/>
      <c r="IMN179" s="2"/>
      <c r="IMO179" s="2"/>
      <c r="IMP179" s="2"/>
      <c r="IMQ179" s="2"/>
      <c r="IMR179" s="2"/>
      <c r="IMS179" s="2"/>
      <c r="IMT179" s="2"/>
      <c r="IMU179" s="2"/>
      <c r="IMV179" s="2"/>
      <c r="IMW179" s="2"/>
      <c r="IMX179" s="2"/>
      <c r="IMY179" s="2"/>
      <c r="IMZ179" s="2"/>
      <c r="INA179" s="2"/>
      <c r="INB179" s="2"/>
      <c r="INC179" s="2"/>
      <c r="IND179" s="2"/>
      <c r="INE179" s="2"/>
      <c r="INF179" s="2"/>
      <c r="ING179" s="2"/>
      <c r="INH179" s="2"/>
      <c r="INI179" s="2"/>
      <c r="INJ179" s="2"/>
      <c r="INK179" s="2"/>
      <c r="INL179" s="2"/>
      <c r="INM179" s="2"/>
      <c r="INN179" s="2"/>
      <c r="INO179" s="2"/>
      <c r="INP179" s="2"/>
      <c r="INQ179" s="2"/>
      <c r="INR179" s="2"/>
      <c r="INS179" s="2"/>
      <c r="INT179" s="2"/>
      <c r="INU179" s="2"/>
      <c r="INV179" s="2"/>
      <c r="INW179" s="2"/>
      <c r="INX179" s="2"/>
      <c r="INY179" s="2"/>
      <c r="INZ179" s="2"/>
      <c r="IOA179" s="2"/>
      <c r="IOB179" s="2"/>
      <c r="IOC179" s="2"/>
      <c r="IOD179" s="2"/>
      <c r="IOE179" s="2"/>
      <c r="IOF179" s="2"/>
      <c r="IOG179" s="2"/>
      <c r="IOH179" s="2"/>
      <c r="IOI179" s="2"/>
      <c r="IOJ179" s="2"/>
      <c r="IOK179" s="2"/>
      <c r="IOL179" s="2"/>
      <c r="IOM179" s="2"/>
      <c r="ION179" s="2"/>
      <c r="IOO179" s="2"/>
      <c r="IOP179" s="2"/>
      <c r="IOQ179" s="2"/>
      <c r="IOR179" s="2"/>
      <c r="IOS179" s="2"/>
      <c r="IOT179" s="2"/>
      <c r="IOU179" s="2"/>
      <c r="IOV179" s="2"/>
      <c r="IOW179" s="2"/>
      <c r="IOX179" s="2"/>
      <c r="IOY179" s="2"/>
      <c r="IOZ179" s="2"/>
      <c r="IPA179" s="2"/>
      <c r="IPB179" s="2"/>
      <c r="IPC179" s="2"/>
      <c r="IPD179" s="2"/>
      <c r="IPE179" s="2"/>
      <c r="IPF179" s="2"/>
      <c r="IPG179" s="2"/>
      <c r="IPH179" s="2"/>
      <c r="IPI179" s="2"/>
      <c r="IPJ179" s="2"/>
      <c r="IPK179" s="2"/>
      <c r="IPL179" s="2"/>
      <c r="IPM179" s="2"/>
      <c r="IPN179" s="2"/>
      <c r="IPO179" s="2"/>
      <c r="IPP179" s="2"/>
      <c r="IPQ179" s="2"/>
      <c r="IPR179" s="2"/>
      <c r="IPS179" s="2"/>
      <c r="IPT179" s="2"/>
      <c r="IPU179" s="2"/>
      <c r="IPV179" s="2"/>
      <c r="IPW179" s="2"/>
      <c r="IPX179" s="2"/>
      <c r="IPY179" s="2"/>
      <c r="IPZ179" s="2"/>
      <c r="IQA179" s="2"/>
      <c r="IQB179" s="2"/>
      <c r="IQC179" s="2"/>
      <c r="IQD179" s="2"/>
      <c r="IQE179" s="2"/>
      <c r="IQF179" s="2"/>
      <c r="IQG179" s="2"/>
      <c r="IQH179" s="2"/>
      <c r="IQI179" s="2"/>
      <c r="IQJ179" s="2"/>
      <c r="IQK179" s="2"/>
      <c r="IQL179" s="2"/>
      <c r="IQM179" s="2"/>
      <c r="IQN179" s="2"/>
      <c r="IQO179" s="2"/>
      <c r="IQP179" s="2"/>
      <c r="IQQ179" s="2"/>
      <c r="IQR179" s="2"/>
      <c r="IQS179" s="2"/>
      <c r="IQT179" s="2"/>
      <c r="IQU179" s="2"/>
      <c r="IQV179" s="2"/>
      <c r="IQW179" s="2"/>
      <c r="IQX179" s="2"/>
      <c r="IQY179" s="2"/>
      <c r="IQZ179" s="2"/>
      <c r="IRA179" s="2"/>
      <c r="IRB179" s="2"/>
      <c r="IRC179" s="2"/>
      <c r="IRD179" s="2"/>
      <c r="IRE179" s="2"/>
      <c r="IRF179" s="2"/>
      <c r="IRG179" s="2"/>
      <c r="IRH179" s="2"/>
      <c r="IRI179" s="2"/>
      <c r="IRJ179" s="2"/>
      <c r="IRK179" s="2"/>
      <c r="IRL179" s="2"/>
      <c r="IRM179" s="2"/>
      <c r="IRN179" s="2"/>
      <c r="IRO179" s="2"/>
      <c r="IRP179" s="2"/>
      <c r="IRQ179" s="2"/>
      <c r="IRR179" s="2"/>
      <c r="IRS179" s="2"/>
      <c r="IRT179" s="2"/>
      <c r="IRU179" s="2"/>
      <c r="IRV179" s="2"/>
      <c r="IRW179" s="2"/>
      <c r="IRX179" s="2"/>
      <c r="IRY179" s="2"/>
      <c r="IRZ179" s="2"/>
      <c r="ISA179" s="2"/>
      <c r="ISB179" s="2"/>
      <c r="ISC179" s="2"/>
      <c r="ISD179" s="2"/>
      <c r="ISE179" s="2"/>
      <c r="ISF179" s="2"/>
      <c r="ISG179" s="2"/>
      <c r="ISH179" s="2"/>
      <c r="ISI179" s="2"/>
      <c r="ISJ179" s="2"/>
      <c r="ISK179" s="2"/>
      <c r="ISL179" s="2"/>
      <c r="ISM179" s="2"/>
      <c r="ISN179" s="2"/>
      <c r="ISO179" s="2"/>
      <c r="ISP179" s="2"/>
      <c r="ISQ179" s="2"/>
      <c r="ISR179" s="2"/>
      <c r="ISS179" s="2"/>
      <c r="IST179" s="2"/>
      <c r="ISU179" s="2"/>
      <c r="ISV179" s="2"/>
      <c r="ISW179" s="2"/>
      <c r="ISX179" s="2"/>
      <c r="ISY179" s="2"/>
      <c r="ISZ179" s="2"/>
      <c r="ITA179" s="2"/>
      <c r="ITB179" s="2"/>
      <c r="ITC179" s="2"/>
      <c r="ITD179" s="2"/>
      <c r="ITE179" s="2"/>
      <c r="ITF179" s="2"/>
      <c r="ITG179" s="2"/>
      <c r="ITH179" s="2"/>
      <c r="ITI179" s="2"/>
      <c r="ITJ179" s="2"/>
      <c r="ITK179" s="2"/>
      <c r="ITL179" s="2"/>
      <c r="ITM179" s="2"/>
      <c r="ITN179" s="2"/>
      <c r="ITO179" s="2"/>
      <c r="ITP179" s="2"/>
      <c r="ITQ179" s="2"/>
      <c r="ITR179" s="2"/>
      <c r="ITS179" s="2"/>
      <c r="ITT179" s="2"/>
      <c r="ITU179" s="2"/>
      <c r="ITV179" s="2"/>
      <c r="ITW179" s="2"/>
      <c r="ITX179" s="2"/>
      <c r="ITY179" s="2"/>
      <c r="ITZ179" s="2"/>
      <c r="IUA179" s="2"/>
      <c r="IUB179" s="2"/>
      <c r="IUC179" s="2"/>
      <c r="IUD179" s="2"/>
      <c r="IUE179" s="2"/>
      <c r="IUF179" s="2"/>
      <c r="IUG179" s="2"/>
      <c r="IUH179" s="2"/>
      <c r="IUI179" s="2"/>
      <c r="IUJ179" s="2"/>
      <c r="IUK179" s="2"/>
      <c r="IUL179" s="2"/>
      <c r="IUM179" s="2"/>
      <c r="IUN179" s="2"/>
      <c r="IUO179" s="2"/>
      <c r="IUP179" s="2"/>
      <c r="IUQ179" s="2"/>
      <c r="IUR179" s="2"/>
      <c r="IUS179" s="2"/>
      <c r="IUT179" s="2"/>
      <c r="IUU179" s="2"/>
      <c r="IUV179" s="2"/>
      <c r="IUW179" s="2"/>
      <c r="IUX179" s="2"/>
      <c r="IUY179" s="2"/>
      <c r="IUZ179" s="2"/>
      <c r="IVA179" s="2"/>
      <c r="IVB179" s="2"/>
      <c r="IVC179" s="2"/>
      <c r="IVD179" s="2"/>
      <c r="IVE179" s="2"/>
      <c r="IVF179" s="2"/>
      <c r="IVG179" s="2"/>
      <c r="IVH179" s="2"/>
      <c r="IVI179" s="2"/>
      <c r="IVJ179" s="2"/>
      <c r="IVK179" s="2"/>
      <c r="IVL179" s="2"/>
      <c r="IVM179" s="2"/>
      <c r="IVN179" s="2"/>
      <c r="IVO179" s="2"/>
      <c r="IVP179" s="2"/>
      <c r="IVQ179" s="2"/>
      <c r="IVR179" s="2"/>
      <c r="IVS179" s="2"/>
      <c r="IVT179" s="2"/>
      <c r="IVU179" s="2"/>
      <c r="IVV179" s="2"/>
      <c r="IVW179" s="2"/>
      <c r="IVX179" s="2"/>
      <c r="IVY179" s="2"/>
      <c r="IVZ179" s="2"/>
      <c r="IWA179" s="2"/>
      <c r="IWB179" s="2"/>
      <c r="IWC179" s="2"/>
      <c r="IWD179" s="2"/>
      <c r="IWE179" s="2"/>
      <c r="IWF179" s="2"/>
      <c r="IWG179" s="2"/>
      <c r="IWH179" s="2"/>
      <c r="IWI179" s="2"/>
      <c r="IWJ179" s="2"/>
      <c r="IWK179" s="2"/>
      <c r="IWL179" s="2"/>
      <c r="IWM179" s="2"/>
      <c r="IWN179" s="2"/>
      <c r="IWO179" s="2"/>
      <c r="IWP179" s="2"/>
      <c r="IWQ179" s="2"/>
      <c r="IWR179" s="2"/>
      <c r="IWS179" s="2"/>
      <c r="IWT179" s="2"/>
      <c r="IWU179" s="2"/>
      <c r="IWV179" s="2"/>
      <c r="IWW179" s="2"/>
      <c r="IWX179" s="2"/>
      <c r="IWY179" s="2"/>
      <c r="IWZ179" s="2"/>
      <c r="IXA179" s="2"/>
      <c r="IXB179" s="2"/>
      <c r="IXC179" s="2"/>
      <c r="IXD179" s="2"/>
      <c r="IXE179" s="2"/>
      <c r="IXF179" s="2"/>
      <c r="IXG179" s="2"/>
      <c r="IXH179" s="2"/>
      <c r="IXI179" s="2"/>
      <c r="IXJ179" s="2"/>
      <c r="IXK179" s="2"/>
      <c r="IXL179" s="2"/>
      <c r="IXM179" s="2"/>
      <c r="IXN179" s="2"/>
      <c r="IXO179" s="2"/>
      <c r="IXP179" s="2"/>
      <c r="IXQ179" s="2"/>
      <c r="IXR179" s="2"/>
      <c r="IXS179" s="2"/>
      <c r="IXT179" s="2"/>
      <c r="IXU179" s="2"/>
      <c r="IXV179" s="2"/>
      <c r="IXW179" s="2"/>
      <c r="IXX179" s="2"/>
      <c r="IXY179" s="2"/>
      <c r="IXZ179" s="2"/>
      <c r="IYA179" s="2"/>
      <c r="IYB179" s="2"/>
      <c r="IYC179" s="2"/>
      <c r="IYD179" s="2"/>
      <c r="IYE179" s="2"/>
      <c r="IYF179" s="2"/>
      <c r="IYG179" s="2"/>
      <c r="IYH179" s="2"/>
      <c r="IYI179" s="2"/>
      <c r="IYJ179" s="2"/>
      <c r="IYK179" s="2"/>
      <c r="IYL179" s="2"/>
      <c r="IYM179" s="2"/>
      <c r="IYN179" s="2"/>
      <c r="IYO179" s="2"/>
      <c r="IYP179" s="2"/>
      <c r="IYQ179" s="2"/>
      <c r="IYR179" s="2"/>
      <c r="IYS179" s="2"/>
      <c r="IYT179" s="2"/>
      <c r="IYU179" s="2"/>
      <c r="IYV179" s="2"/>
      <c r="IYW179" s="2"/>
      <c r="IYX179" s="2"/>
      <c r="IYY179" s="2"/>
      <c r="IYZ179" s="2"/>
      <c r="IZA179" s="2"/>
      <c r="IZB179" s="2"/>
      <c r="IZC179" s="2"/>
      <c r="IZD179" s="2"/>
      <c r="IZE179" s="2"/>
      <c r="IZF179" s="2"/>
      <c r="IZG179" s="2"/>
      <c r="IZH179" s="2"/>
      <c r="IZI179" s="2"/>
      <c r="IZJ179" s="2"/>
      <c r="IZK179" s="2"/>
      <c r="IZL179" s="2"/>
      <c r="IZM179" s="2"/>
      <c r="IZN179" s="2"/>
      <c r="IZO179" s="2"/>
      <c r="IZP179" s="2"/>
      <c r="IZQ179" s="2"/>
      <c r="IZR179" s="2"/>
      <c r="IZS179" s="2"/>
      <c r="IZT179" s="2"/>
      <c r="IZU179" s="2"/>
      <c r="IZV179" s="2"/>
      <c r="IZW179" s="2"/>
      <c r="IZX179" s="2"/>
      <c r="IZY179" s="2"/>
      <c r="IZZ179" s="2"/>
      <c r="JAA179" s="2"/>
      <c r="JAB179" s="2"/>
      <c r="JAC179" s="2"/>
      <c r="JAD179" s="2"/>
      <c r="JAE179" s="2"/>
      <c r="JAF179" s="2"/>
      <c r="JAG179" s="2"/>
      <c r="JAH179" s="2"/>
      <c r="JAI179" s="2"/>
      <c r="JAJ179" s="2"/>
      <c r="JAK179" s="2"/>
      <c r="JAL179" s="2"/>
      <c r="JAM179" s="2"/>
      <c r="JAN179" s="2"/>
      <c r="JAO179" s="2"/>
      <c r="JAP179" s="2"/>
      <c r="JAQ179" s="2"/>
      <c r="JAR179" s="2"/>
      <c r="JAS179" s="2"/>
      <c r="JAT179" s="2"/>
      <c r="JAU179" s="2"/>
      <c r="JAV179" s="2"/>
      <c r="JAW179" s="2"/>
      <c r="JAX179" s="2"/>
      <c r="JAY179" s="2"/>
      <c r="JAZ179" s="2"/>
      <c r="JBA179" s="2"/>
      <c r="JBB179" s="2"/>
      <c r="JBC179" s="2"/>
      <c r="JBD179" s="2"/>
      <c r="JBE179" s="2"/>
      <c r="JBF179" s="2"/>
      <c r="JBG179" s="2"/>
      <c r="JBH179" s="2"/>
      <c r="JBI179" s="2"/>
      <c r="JBJ179" s="2"/>
      <c r="JBK179" s="2"/>
      <c r="JBL179" s="2"/>
      <c r="JBM179" s="2"/>
      <c r="JBN179" s="2"/>
      <c r="JBO179" s="2"/>
      <c r="JBP179" s="2"/>
      <c r="JBQ179" s="2"/>
      <c r="JBR179" s="2"/>
      <c r="JBS179" s="2"/>
      <c r="JBT179" s="2"/>
      <c r="JBU179" s="2"/>
      <c r="JBV179" s="2"/>
      <c r="JBW179" s="2"/>
      <c r="JBX179" s="2"/>
      <c r="JBY179" s="2"/>
      <c r="JBZ179" s="2"/>
      <c r="JCA179" s="2"/>
      <c r="JCB179" s="2"/>
      <c r="JCC179" s="2"/>
      <c r="JCD179" s="2"/>
      <c r="JCE179" s="2"/>
      <c r="JCF179" s="2"/>
      <c r="JCG179" s="2"/>
      <c r="JCH179" s="2"/>
      <c r="JCI179" s="2"/>
      <c r="JCJ179" s="2"/>
      <c r="JCK179" s="2"/>
      <c r="JCL179" s="2"/>
      <c r="JCM179" s="2"/>
      <c r="JCN179" s="2"/>
      <c r="JCO179" s="2"/>
      <c r="JCP179" s="2"/>
      <c r="JCQ179" s="2"/>
      <c r="JCR179" s="2"/>
      <c r="JCS179" s="2"/>
      <c r="JCT179" s="2"/>
      <c r="JCU179" s="2"/>
      <c r="JCV179" s="2"/>
      <c r="JCW179" s="2"/>
      <c r="JCX179" s="2"/>
      <c r="JCY179" s="2"/>
      <c r="JCZ179" s="2"/>
      <c r="JDA179" s="2"/>
      <c r="JDB179" s="2"/>
      <c r="JDC179" s="2"/>
      <c r="JDD179" s="2"/>
      <c r="JDE179" s="2"/>
      <c r="JDF179" s="2"/>
      <c r="JDG179" s="2"/>
      <c r="JDH179" s="2"/>
      <c r="JDI179" s="2"/>
      <c r="JDJ179" s="2"/>
      <c r="JDK179" s="2"/>
      <c r="JDL179" s="2"/>
      <c r="JDM179" s="2"/>
      <c r="JDN179" s="2"/>
      <c r="JDO179" s="2"/>
      <c r="JDP179" s="2"/>
      <c r="JDQ179" s="2"/>
      <c r="JDR179" s="2"/>
      <c r="JDS179" s="2"/>
      <c r="JDT179" s="2"/>
      <c r="JDU179" s="2"/>
      <c r="JDV179" s="2"/>
      <c r="JDW179" s="2"/>
      <c r="JDX179" s="2"/>
      <c r="JDY179" s="2"/>
      <c r="JDZ179" s="2"/>
      <c r="JEA179" s="2"/>
      <c r="JEB179" s="2"/>
      <c r="JEC179" s="2"/>
      <c r="JED179" s="2"/>
      <c r="JEE179" s="2"/>
      <c r="JEF179" s="2"/>
      <c r="JEG179" s="2"/>
      <c r="JEH179" s="2"/>
      <c r="JEI179" s="2"/>
      <c r="JEJ179" s="2"/>
      <c r="JEK179" s="2"/>
      <c r="JEL179" s="2"/>
      <c r="JEM179" s="2"/>
      <c r="JEN179" s="2"/>
      <c r="JEO179" s="2"/>
      <c r="JEP179" s="2"/>
      <c r="JEQ179" s="2"/>
      <c r="JER179" s="2"/>
      <c r="JES179" s="2"/>
      <c r="JET179" s="2"/>
      <c r="JEU179" s="2"/>
      <c r="JEV179" s="2"/>
      <c r="JEW179" s="2"/>
      <c r="JEX179" s="2"/>
      <c r="JEY179" s="2"/>
      <c r="JEZ179" s="2"/>
      <c r="JFA179" s="2"/>
      <c r="JFB179" s="2"/>
      <c r="JFC179" s="2"/>
      <c r="JFD179" s="2"/>
      <c r="JFE179" s="2"/>
      <c r="JFF179" s="2"/>
      <c r="JFG179" s="2"/>
      <c r="JFH179" s="2"/>
      <c r="JFI179" s="2"/>
      <c r="JFJ179" s="2"/>
      <c r="JFK179" s="2"/>
      <c r="JFL179" s="2"/>
      <c r="JFM179" s="2"/>
      <c r="JFN179" s="2"/>
      <c r="JFO179" s="2"/>
      <c r="JFP179" s="2"/>
      <c r="JFQ179" s="2"/>
      <c r="JFR179" s="2"/>
      <c r="JFS179" s="2"/>
      <c r="JFT179" s="2"/>
      <c r="JFU179" s="2"/>
      <c r="JFV179" s="2"/>
      <c r="JFW179" s="2"/>
      <c r="JFX179" s="2"/>
      <c r="JFY179" s="2"/>
      <c r="JFZ179" s="2"/>
      <c r="JGA179" s="2"/>
      <c r="JGB179" s="2"/>
      <c r="JGC179" s="2"/>
      <c r="JGD179" s="2"/>
      <c r="JGE179" s="2"/>
      <c r="JGF179" s="2"/>
      <c r="JGG179" s="2"/>
      <c r="JGH179" s="2"/>
      <c r="JGI179" s="2"/>
      <c r="JGJ179" s="2"/>
      <c r="JGK179" s="2"/>
      <c r="JGL179" s="2"/>
      <c r="JGM179" s="2"/>
      <c r="JGN179" s="2"/>
      <c r="JGO179" s="2"/>
      <c r="JGP179" s="2"/>
      <c r="JGQ179" s="2"/>
      <c r="JGR179" s="2"/>
      <c r="JGS179" s="2"/>
      <c r="JGT179" s="2"/>
      <c r="JGU179" s="2"/>
      <c r="JGV179" s="2"/>
      <c r="JGW179" s="2"/>
      <c r="JGX179" s="2"/>
      <c r="JGY179" s="2"/>
      <c r="JGZ179" s="2"/>
      <c r="JHA179" s="2"/>
      <c r="JHB179" s="2"/>
      <c r="JHC179" s="2"/>
      <c r="JHD179" s="2"/>
      <c r="JHE179" s="2"/>
      <c r="JHF179" s="2"/>
      <c r="JHG179" s="2"/>
      <c r="JHH179" s="2"/>
      <c r="JHI179" s="2"/>
      <c r="JHJ179" s="2"/>
      <c r="JHK179" s="2"/>
      <c r="JHL179" s="2"/>
      <c r="JHM179" s="2"/>
      <c r="JHN179" s="2"/>
      <c r="JHO179" s="2"/>
      <c r="JHP179" s="2"/>
      <c r="JHQ179" s="2"/>
      <c r="JHR179" s="2"/>
      <c r="JHS179" s="2"/>
      <c r="JHT179" s="2"/>
      <c r="JHU179" s="2"/>
      <c r="JHV179" s="2"/>
      <c r="JHW179" s="2"/>
      <c r="JHX179" s="2"/>
      <c r="JHY179" s="2"/>
      <c r="JHZ179" s="2"/>
      <c r="JIA179" s="2"/>
      <c r="JIB179" s="2"/>
      <c r="JIC179" s="2"/>
      <c r="JID179" s="2"/>
      <c r="JIE179" s="2"/>
      <c r="JIF179" s="2"/>
      <c r="JIG179" s="2"/>
      <c r="JIH179" s="2"/>
      <c r="JII179" s="2"/>
      <c r="JIJ179" s="2"/>
      <c r="JIK179" s="2"/>
      <c r="JIL179" s="2"/>
      <c r="JIM179" s="2"/>
      <c r="JIN179" s="2"/>
      <c r="JIO179" s="2"/>
      <c r="JIP179" s="2"/>
      <c r="JIQ179" s="2"/>
      <c r="JIR179" s="2"/>
      <c r="JIS179" s="2"/>
      <c r="JIT179" s="2"/>
      <c r="JIU179" s="2"/>
      <c r="JIV179" s="2"/>
      <c r="JIW179" s="2"/>
      <c r="JIX179" s="2"/>
      <c r="JIY179" s="2"/>
      <c r="JIZ179" s="2"/>
      <c r="JJA179" s="2"/>
      <c r="JJB179" s="2"/>
      <c r="JJC179" s="2"/>
      <c r="JJD179" s="2"/>
      <c r="JJE179" s="2"/>
      <c r="JJF179" s="2"/>
      <c r="JJG179" s="2"/>
      <c r="JJH179" s="2"/>
      <c r="JJI179" s="2"/>
      <c r="JJJ179" s="2"/>
      <c r="JJK179" s="2"/>
      <c r="JJL179" s="2"/>
      <c r="JJM179" s="2"/>
      <c r="JJN179" s="2"/>
      <c r="JJO179" s="2"/>
      <c r="JJP179" s="2"/>
      <c r="JJQ179" s="2"/>
      <c r="JJR179" s="2"/>
      <c r="JJS179" s="2"/>
      <c r="JJT179" s="2"/>
      <c r="JJU179" s="2"/>
      <c r="JJV179" s="2"/>
      <c r="JJW179" s="2"/>
      <c r="JJX179" s="2"/>
      <c r="JJY179" s="2"/>
      <c r="JJZ179" s="2"/>
      <c r="JKA179" s="2"/>
      <c r="JKB179" s="2"/>
      <c r="JKC179" s="2"/>
      <c r="JKD179" s="2"/>
      <c r="JKE179" s="2"/>
      <c r="JKF179" s="2"/>
      <c r="JKG179" s="2"/>
      <c r="JKH179" s="2"/>
      <c r="JKI179" s="2"/>
      <c r="JKJ179" s="2"/>
      <c r="JKK179" s="2"/>
      <c r="JKL179" s="2"/>
      <c r="JKM179" s="2"/>
      <c r="JKN179" s="2"/>
      <c r="JKO179" s="2"/>
      <c r="JKP179" s="2"/>
      <c r="JKQ179" s="2"/>
      <c r="JKR179" s="2"/>
      <c r="JKS179" s="2"/>
      <c r="JKT179" s="2"/>
      <c r="JKU179" s="2"/>
      <c r="JKV179" s="2"/>
      <c r="JKW179" s="2"/>
      <c r="JKX179" s="2"/>
      <c r="JKY179" s="2"/>
      <c r="JKZ179" s="2"/>
      <c r="JLA179" s="2"/>
      <c r="JLB179" s="2"/>
      <c r="JLC179" s="2"/>
      <c r="JLD179" s="2"/>
      <c r="JLE179" s="2"/>
      <c r="JLF179" s="2"/>
      <c r="JLG179" s="2"/>
      <c r="JLH179" s="2"/>
      <c r="JLI179" s="2"/>
      <c r="JLJ179" s="2"/>
      <c r="JLK179" s="2"/>
      <c r="JLL179" s="2"/>
      <c r="JLM179" s="2"/>
      <c r="JLN179" s="2"/>
      <c r="JLO179" s="2"/>
      <c r="JLP179" s="2"/>
      <c r="JLQ179" s="2"/>
      <c r="JLR179" s="2"/>
      <c r="JLS179" s="2"/>
      <c r="JLT179" s="2"/>
      <c r="JLU179" s="2"/>
      <c r="JLV179" s="2"/>
      <c r="JLW179" s="2"/>
      <c r="JLX179" s="2"/>
      <c r="JLY179" s="2"/>
      <c r="JLZ179" s="2"/>
      <c r="JMA179" s="2"/>
      <c r="JMB179" s="2"/>
      <c r="JMC179" s="2"/>
      <c r="JMD179" s="2"/>
      <c r="JME179" s="2"/>
      <c r="JMF179" s="2"/>
      <c r="JMG179" s="2"/>
      <c r="JMH179" s="2"/>
      <c r="JMI179" s="2"/>
      <c r="JMJ179" s="2"/>
      <c r="JMK179" s="2"/>
      <c r="JML179" s="2"/>
      <c r="JMM179" s="2"/>
      <c r="JMN179" s="2"/>
      <c r="JMO179" s="2"/>
      <c r="JMP179" s="2"/>
      <c r="JMQ179" s="2"/>
      <c r="JMR179" s="2"/>
      <c r="JMS179" s="2"/>
      <c r="JMT179" s="2"/>
      <c r="JMU179" s="2"/>
      <c r="JMV179" s="2"/>
      <c r="JMW179" s="2"/>
      <c r="JMX179" s="2"/>
      <c r="JMY179" s="2"/>
      <c r="JMZ179" s="2"/>
      <c r="JNA179" s="2"/>
      <c r="JNB179" s="2"/>
      <c r="JNC179" s="2"/>
      <c r="JND179" s="2"/>
      <c r="JNE179" s="2"/>
      <c r="JNF179" s="2"/>
      <c r="JNG179" s="2"/>
      <c r="JNH179" s="2"/>
      <c r="JNI179" s="2"/>
      <c r="JNJ179" s="2"/>
      <c r="JNK179" s="2"/>
      <c r="JNL179" s="2"/>
      <c r="JNM179" s="2"/>
      <c r="JNN179" s="2"/>
      <c r="JNO179" s="2"/>
      <c r="JNP179" s="2"/>
      <c r="JNQ179" s="2"/>
      <c r="JNR179" s="2"/>
      <c r="JNS179" s="2"/>
      <c r="JNT179" s="2"/>
      <c r="JNU179" s="2"/>
      <c r="JNV179" s="2"/>
      <c r="JNW179" s="2"/>
      <c r="JNX179" s="2"/>
      <c r="JNY179" s="2"/>
      <c r="JNZ179" s="2"/>
      <c r="JOA179" s="2"/>
      <c r="JOB179" s="2"/>
      <c r="JOC179" s="2"/>
      <c r="JOD179" s="2"/>
      <c r="JOE179" s="2"/>
      <c r="JOF179" s="2"/>
      <c r="JOG179" s="2"/>
      <c r="JOH179" s="2"/>
      <c r="JOI179" s="2"/>
      <c r="JOJ179" s="2"/>
      <c r="JOK179" s="2"/>
      <c r="JOL179" s="2"/>
      <c r="JOM179" s="2"/>
      <c r="JON179" s="2"/>
      <c r="JOO179" s="2"/>
      <c r="JOP179" s="2"/>
      <c r="JOQ179" s="2"/>
      <c r="JOR179" s="2"/>
      <c r="JOS179" s="2"/>
      <c r="JOT179" s="2"/>
      <c r="JOU179" s="2"/>
      <c r="JOV179" s="2"/>
      <c r="JOW179" s="2"/>
      <c r="JOX179" s="2"/>
      <c r="JOY179" s="2"/>
      <c r="JOZ179" s="2"/>
      <c r="JPA179" s="2"/>
      <c r="JPB179" s="2"/>
      <c r="JPC179" s="2"/>
      <c r="JPD179" s="2"/>
      <c r="JPE179" s="2"/>
      <c r="JPF179" s="2"/>
      <c r="JPG179" s="2"/>
      <c r="JPH179" s="2"/>
      <c r="JPI179" s="2"/>
      <c r="JPJ179" s="2"/>
      <c r="JPK179" s="2"/>
      <c r="JPL179" s="2"/>
      <c r="JPM179" s="2"/>
      <c r="JPN179" s="2"/>
      <c r="JPO179" s="2"/>
      <c r="JPP179" s="2"/>
      <c r="JPQ179" s="2"/>
      <c r="JPR179" s="2"/>
      <c r="JPS179" s="2"/>
      <c r="JPT179" s="2"/>
      <c r="JPU179" s="2"/>
      <c r="JPV179" s="2"/>
      <c r="JPW179" s="2"/>
      <c r="JPX179" s="2"/>
      <c r="JPY179" s="2"/>
      <c r="JPZ179" s="2"/>
      <c r="JQA179" s="2"/>
      <c r="JQB179" s="2"/>
      <c r="JQC179" s="2"/>
      <c r="JQD179" s="2"/>
      <c r="JQE179" s="2"/>
      <c r="JQF179" s="2"/>
      <c r="JQG179" s="2"/>
      <c r="JQH179" s="2"/>
      <c r="JQI179" s="2"/>
      <c r="JQJ179" s="2"/>
      <c r="JQK179" s="2"/>
      <c r="JQL179" s="2"/>
      <c r="JQM179" s="2"/>
      <c r="JQN179" s="2"/>
      <c r="JQO179" s="2"/>
      <c r="JQP179" s="2"/>
      <c r="JQQ179" s="2"/>
      <c r="JQR179" s="2"/>
      <c r="JQS179" s="2"/>
      <c r="JQT179" s="2"/>
      <c r="JQU179" s="2"/>
      <c r="JQV179" s="2"/>
      <c r="JQW179" s="2"/>
      <c r="JQX179" s="2"/>
      <c r="JQY179" s="2"/>
      <c r="JQZ179" s="2"/>
      <c r="JRA179" s="2"/>
      <c r="JRB179" s="2"/>
      <c r="JRC179" s="2"/>
      <c r="JRD179" s="2"/>
      <c r="JRE179" s="2"/>
      <c r="JRF179" s="2"/>
      <c r="JRG179" s="2"/>
      <c r="JRH179" s="2"/>
      <c r="JRI179" s="2"/>
      <c r="JRJ179" s="2"/>
      <c r="JRK179" s="2"/>
      <c r="JRL179" s="2"/>
      <c r="JRM179" s="2"/>
      <c r="JRN179" s="2"/>
      <c r="JRO179" s="2"/>
      <c r="JRP179" s="2"/>
      <c r="JRQ179" s="2"/>
      <c r="JRR179" s="2"/>
      <c r="JRS179" s="2"/>
      <c r="JRT179" s="2"/>
      <c r="JRU179" s="2"/>
      <c r="JRV179" s="2"/>
      <c r="JRW179" s="2"/>
      <c r="JRX179" s="2"/>
      <c r="JRY179" s="2"/>
      <c r="JRZ179" s="2"/>
      <c r="JSA179" s="2"/>
      <c r="JSB179" s="2"/>
      <c r="JSC179" s="2"/>
      <c r="JSD179" s="2"/>
      <c r="JSE179" s="2"/>
      <c r="JSF179" s="2"/>
      <c r="JSG179" s="2"/>
      <c r="JSH179" s="2"/>
      <c r="JSI179" s="2"/>
      <c r="JSJ179" s="2"/>
      <c r="JSK179" s="2"/>
      <c r="JSL179" s="2"/>
      <c r="JSM179" s="2"/>
      <c r="JSN179" s="2"/>
      <c r="JSO179" s="2"/>
      <c r="JSP179" s="2"/>
      <c r="JSQ179" s="2"/>
      <c r="JSR179" s="2"/>
      <c r="JSS179" s="2"/>
      <c r="JST179" s="2"/>
      <c r="JSU179" s="2"/>
      <c r="JSV179" s="2"/>
      <c r="JSW179" s="2"/>
      <c r="JSX179" s="2"/>
      <c r="JSY179" s="2"/>
      <c r="JSZ179" s="2"/>
      <c r="JTA179" s="2"/>
      <c r="JTB179" s="2"/>
      <c r="JTC179" s="2"/>
      <c r="JTD179" s="2"/>
      <c r="JTE179" s="2"/>
      <c r="JTF179" s="2"/>
      <c r="JTG179" s="2"/>
      <c r="JTH179" s="2"/>
      <c r="JTI179" s="2"/>
      <c r="JTJ179" s="2"/>
      <c r="JTK179" s="2"/>
      <c r="JTL179" s="2"/>
      <c r="JTM179" s="2"/>
      <c r="JTN179" s="2"/>
      <c r="JTO179" s="2"/>
      <c r="JTP179" s="2"/>
      <c r="JTQ179" s="2"/>
      <c r="JTR179" s="2"/>
      <c r="JTS179" s="2"/>
      <c r="JTT179" s="2"/>
      <c r="JTU179" s="2"/>
      <c r="JTV179" s="2"/>
      <c r="JTW179" s="2"/>
      <c r="JTX179" s="2"/>
      <c r="JTY179" s="2"/>
      <c r="JTZ179" s="2"/>
      <c r="JUA179" s="2"/>
      <c r="JUB179" s="2"/>
      <c r="JUC179" s="2"/>
      <c r="JUD179" s="2"/>
      <c r="JUE179" s="2"/>
      <c r="JUF179" s="2"/>
      <c r="JUG179" s="2"/>
      <c r="JUH179" s="2"/>
      <c r="JUI179" s="2"/>
      <c r="JUJ179" s="2"/>
      <c r="JUK179" s="2"/>
      <c r="JUL179" s="2"/>
      <c r="JUM179" s="2"/>
      <c r="JUN179" s="2"/>
      <c r="JUO179" s="2"/>
      <c r="JUP179" s="2"/>
      <c r="JUQ179" s="2"/>
      <c r="JUR179" s="2"/>
      <c r="JUS179" s="2"/>
      <c r="JUT179" s="2"/>
      <c r="JUU179" s="2"/>
      <c r="JUV179" s="2"/>
      <c r="JUW179" s="2"/>
      <c r="JUX179" s="2"/>
      <c r="JUY179" s="2"/>
      <c r="JUZ179" s="2"/>
      <c r="JVA179" s="2"/>
      <c r="JVB179" s="2"/>
      <c r="JVC179" s="2"/>
      <c r="JVD179" s="2"/>
      <c r="JVE179" s="2"/>
      <c r="JVF179" s="2"/>
      <c r="JVG179" s="2"/>
      <c r="JVH179" s="2"/>
      <c r="JVI179" s="2"/>
      <c r="JVJ179" s="2"/>
      <c r="JVK179" s="2"/>
      <c r="JVL179" s="2"/>
      <c r="JVM179" s="2"/>
      <c r="JVN179" s="2"/>
      <c r="JVO179" s="2"/>
      <c r="JVP179" s="2"/>
      <c r="JVQ179" s="2"/>
      <c r="JVR179" s="2"/>
      <c r="JVS179" s="2"/>
      <c r="JVT179" s="2"/>
      <c r="JVU179" s="2"/>
      <c r="JVV179" s="2"/>
      <c r="JVW179" s="2"/>
      <c r="JVX179" s="2"/>
      <c r="JVY179" s="2"/>
      <c r="JVZ179" s="2"/>
      <c r="JWA179" s="2"/>
      <c r="JWB179" s="2"/>
      <c r="JWC179" s="2"/>
      <c r="JWD179" s="2"/>
      <c r="JWE179" s="2"/>
      <c r="JWF179" s="2"/>
      <c r="JWG179" s="2"/>
      <c r="JWH179" s="2"/>
      <c r="JWI179" s="2"/>
      <c r="JWJ179" s="2"/>
      <c r="JWK179" s="2"/>
      <c r="JWL179" s="2"/>
      <c r="JWM179" s="2"/>
      <c r="JWN179" s="2"/>
      <c r="JWO179" s="2"/>
      <c r="JWP179" s="2"/>
      <c r="JWQ179" s="2"/>
      <c r="JWR179" s="2"/>
      <c r="JWS179" s="2"/>
      <c r="JWT179" s="2"/>
      <c r="JWU179" s="2"/>
      <c r="JWV179" s="2"/>
      <c r="JWW179" s="2"/>
      <c r="JWX179" s="2"/>
      <c r="JWY179" s="2"/>
      <c r="JWZ179" s="2"/>
      <c r="JXA179" s="2"/>
      <c r="JXB179" s="2"/>
      <c r="JXC179" s="2"/>
      <c r="JXD179" s="2"/>
      <c r="JXE179" s="2"/>
      <c r="JXF179" s="2"/>
      <c r="JXG179" s="2"/>
      <c r="JXH179" s="2"/>
      <c r="JXI179" s="2"/>
      <c r="JXJ179" s="2"/>
      <c r="JXK179" s="2"/>
      <c r="JXL179" s="2"/>
      <c r="JXM179" s="2"/>
      <c r="JXN179" s="2"/>
      <c r="JXO179" s="2"/>
      <c r="JXP179" s="2"/>
      <c r="JXQ179" s="2"/>
      <c r="JXR179" s="2"/>
      <c r="JXS179" s="2"/>
      <c r="JXT179" s="2"/>
      <c r="JXU179" s="2"/>
      <c r="JXV179" s="2"/>
      <c r="JXW179" s="2"/>
      <c r="JXX179" s="2"/>
      <c r="JXY179" s="2"/>
      <c r="JXZ179" s="2"/>
      <c r="JYA179" s="2"/>
      <c r="JYB179" s="2"/>
      <c r="JYC179" s="2"/>
      <c r="JYD179" s="2"/>
      <c r="JYE179" s="2"/>
      <c r="JYF179" s="2"/>
      <c r="JYG179" s="2"/>
      <c r="JYH179" s="2"/>
      <c r="JYI179" s="2"/>
      <c r="JYJ179" s="2"/>
      <c r="JYK179" s="2"/>
      <c r="JYL179" s="2"/>
      <c r="JYM179" s="2"/>
      <c r="JYN179" s="2"/>
      <c r="JYO179" s="2"/>
      <c r="JYP179" s="2"/>
      <c r="JYQ179" s="2"/>
      <c r="JYR179" s="2"/>
      <c r="JYS179" s="2"/>
      <c r="JYT179" s="2"/>
      <c r="JYU179" s="2"/>
      <c r="JYV179" s="2"/>
      <c r="JYW179" s="2"/>
      <c r="JYX179" s="2"/>
      <c r="JYY179" s="2"/>
      <c r="JYZ179" s="2"/>
      <c r="JZA179" s="2"/>
      <c r="JZB179" s="2"/>
      <c r="JZC179" s="2"/>
      <c r="JZD179" s="2"/>
      <c r="JZE179" s="2"/>
      <c r="JZF179" s="2"/>
      <c r="JZG179" s="2"/>
      <c r="JZH179" s="2"/>
      <c r="JZI179" s="2"/>
      <c r="JZJ179" s="2"/>
      <c r="JZK179" s="2"/>
      <c r="JZL179" s="2"/>
      <c r="JZM179" s="2"/>
      <c r="JZN179" s="2"/>
      <c r="JZO179" s="2"/>
      <c r="JZP179" s="2"/>
      <c r="JZQ179" s="2"/>
      <c r="JZR179" s="2"/>
      <c r="JZS179" s="2"/>
      <c r="JZT179" s="2"/>
      <c r="JZU179" s="2"/>
      <c r="JZV179" s="2"/>
      <c r="JZW179" s="2"/>
      <c r="JZX179" s="2"/>
      <c r="JZY179" s="2"/>
      <c r="JZZ179" s="2"/>
      <c r="KAA179" s="2"/>
      <c r="KAB179" s="2"/>
      <c r="KAC179" s="2"/>
      <c r="KAD179" s="2"/>
      <c r="KAE179" s="2"/>
      <c r="KAF179" s="2"/>
      <c r="KAG179" s="2"/>
      <c r="KAH179" s="2"/>
      <c r="KAI179" s="2"/>
      <c r="KAJ179" s="2"/>
      <c r="KAK179" s="2"/>
      <c r="KAL179" s="2"/>
      <c r="KAM179" s="2"/>
      <c r="KAN179" s="2"/>
      <c r="KAO179" s="2"/>
      <c r="KAP179" s="2"/>
      <c r="KAQ179" s="2"/>
      <c r="KAR179" s="2"/>
      <c r="KAS179" s="2"/>
      <c r="KAT179" s="2"/>
      <c r="KAU179" s="2"/>
      <c r="KAV179" s="2"/>
      <c r="KAW179" s="2"/>
      <c r="KAX179" s="2"/>
      <c r="KAY179" s="2"/>
      <c r="KAZ179" s="2"/>
      <c r="KBA179" s="2"/>
      <c r="KBB179" s="2"/>
      <c r="KBC179" s="2"/>
      <c r="KBD179" s="2"/>
      <c r="KBE179" s="2"/>
      <c r="KBF179" s="2"/>
      <c r="KBG179" s="2"/>
      <c r="KBH179" s="2"/>
      <c r="KBI179" s="2"/>
      <c r="KBJ179" s="2"/>
      <c r="KBK179" s="2"/>
      <c r="KBL179" s="2"/>
      <c r="KBM179" s="2"/>
      <c r="KBN179" s="2"/>
      <c r="KBO179" s="2"/>
      <c r="KBP179" s="2"/>
      <c r="KBQ179" s="2"/>
      <c r="KBR179" s="2"/>
      <c r="KBS179" s="2"/>
      <c r="KBT179" s="2"/>
      <c r="KBU179" s="2"/>
      <c r="KBV179" s="2"/>
      <c r="KBW179" s="2"/>
      <c r="KBX179" s="2"/>
      <c r="KBY179" s="2"/>
      <c r="KBZ179" s="2"/>
      <c r="KCA179" s="2"/>
      <c r="KCB179" s="2"/>
      <c r="KCC179" s="2"/>
      <c r="KCD179" s="2"/>
      <c r="KCE179" s="2"/>
      <c r="KCF179" s="2"/>
      <c r="KCG179" s="2"/>
      <c r="KCH179" s="2"/>
      <c r="KCI179" s="2"/>
      <c r="KCJ179" s="2"/>
      <c r="KCK179" s="2"/>
      <c r="KCL179" s="2"/>
      <c r="KCM179" s="2"/>
      <c r="KCN179" s="2"/>
      <c r="KCO179" s="2"/>
      <c r="KCP179" s="2"/>
      <c r="KCQ179" s="2"/>
      <c r="KCR179" s="2"/>
      <c r="KCS179" s="2"/>
      <c r="KCT179" s="2"/>
      <c r="KCU179" s="2"/>
      <c r="KCV179" s="2"/>
      <c r="KCW179" s="2"/>
      <c r="KCX179" s="2"/>
      <c r="KCY179" s="2"/>
      <c r="KCZ179" s="2"/>
      <c r="KDA179" s="2"/>
      <c r="KDB179" s="2"/>
      <c r="KDC179" s="2"/>
      <c r="KDD179" s="2"/>
      <c r="KDE179" s="2"/>
      <c r="KDF179" s="2"/>
      <c r="KDG179" s="2"/>
      <c r="KDH179" s="2"/>
      <c r="KDI179" s="2"/>
      <c r="KDJ179" s="2"/>
      <c r="KDK179" s="2"/>
      <c r="KDL179" s="2"/>
      <c r="KDM179" s="2"/>
      <c r="KDN179" s="2"/>
      <c r="KDO179" s="2"/>
      <c r="KDP179" s="2"/>
      <c r="KDQ179" s="2"/>
      <c r="KDR179" s="2"/>
      <c r="KDS179" s="2"/>
      <c r="KDT179" s="2"/>
      <c r="KDU179" s="2"/>
      <c r="KDV179" s="2"/>
      <c r="KDW179" s="2"/>
      <c r="KDX179" s="2"/>
      <c r="KDY179" s="2"/>
      <c r="KDZ179" s="2"/>
      <c r="KEA179" s="2"/>
      <c r="KEB179" s="2"/>
      <c r="KEC179" s="2"/>
      <c r="KED179" s="2"/>
      <c r="KEE179" s="2"/>
      <c r="KEF179" s="2"/>
      <c r="KEG179" s="2"/>
      <c r="KEH179" s="2"/>
      <c r="KEI179" s="2"/>
      <c r="KEJ179" s="2"/>
      <c r="KEK179" s="2"/>
      <c r="KEL179" s="2"/>
      <c r="KEM179" s="2"/>
      <c r="KEN179" s="2"/>
      <c r="KEO179" s="2"/>
      <c r="KEP179" s="2"/>
      <c r="KEQ179" s="2"/>
      <c r="KER179" s="2"/>
      <c r="KES179" s="2"/>
      <c r="KET179" s="2"/>
      <c r="KEU179" s="2"/>
      <c r="KEV179" s="2"/>
      <c r="KEW179" s="2"/>
      <c r="KEX179" s="2"/>
      <c r="KEY179" s="2"/>
      <c r="KEZ179" s="2"/>
      <c r="KFA179" s="2"/>
      <c r="KFB179" s="2"/>
      <c r="KFC179" s="2"/>
      <c r="KFD179" s="2"/>
      <c r="KFE179" s="2"/>
      <c r="KFF179" s="2"/>
      <c r="KFG179" s="2"/>
      <c r="KFH179" s="2"/>
      <c r="KFI179" s="2"/>
      <c r="KFJ179" s="2"/>
      <c r="KFK179" s="2"/>
      <c r="KFL179" s="2"/>
      <c r="KFM179" s="2"/>
      <c r="KFN179" s="2"/>
      <c r="KFO179" s="2"/>
      <c r="KFP179" s="2"/>
      <c r="KFQ179" s="2"/>
      <c r="KFR179" s="2"/>
      <c r="KFS179" s="2"/>
      <c r="KFT179" s="2"/>
      <c r="KFU179" s="2"/>
      <c r="KFV179" s="2"/>
      <c r="KFW179" s="2"/>
      <c r="KFX179" s="2"/>
      <c r="KFY179" s="2"/>
      <c r="KFZ179" s="2"/>
      <c r="KGA179" s="2"/>
      <c r="KGB179" s="2"/>
      <c r="KGC179" s="2"/>
      <c r="KGD179" s="2"/>
      <c r="KGE179" s="2"/>
      <c r="KGF179" s="2"/>
      <c r="KGG179" s="2"/>
      <c r="KGH179" s="2"/>
      <c r="KGI179" s="2"/>
      <c r="KGJ179" s="2"/>
      <c r="KGK179" s="2"/>
      <c r="KGL179" s="2"/>
      <c r="KGM179" s="2"/>
      <c r="KGN179" s="2"/>
      <c r="KGO179" s="2"/>
      <c r="KGP179" s="2"/>
      <c r="KGQ179" s="2"/>
      <c r="KGR179" s="2"/>
      <c r="KGS179" s="2"/>
      <c r="KGT179" s="2"/>
      <c r="KGU179" s="2"/>
      <c r="KGV179" s="2"/>
      <c r="KGW179" s="2"/>
      <c r="KGX179" s="2"/>
      <c r="KGY179" s="2"/>
      <c r="KGZ179" s="2"/>
      <c r="KHA179" s="2"/>
      <c r="KHB179" s="2"/>
      <c r="KHC179" s="2"/>
      <c r="KHD179" s="2"/>
      <c r="KHE179" s="2"/>
      <c r="KHF179" s="2"/>
      <c r="KHG179" s="2"/>
      <c r="KHH179" s="2"/>
      <c r="KHI179" s="2"/>
      <c r="KHJ179" s="2"/>
      <c r="KHK179" s="2"/>
      <c r="KHL179" s="2"/>
      <c r="KHM179" s="2"/>
      <c r="KHN179" s="2"/>
      <c r="KHO179" s="2"/>
      <c r="KHP179" s="2"/>
      <c r="KHQ179" s="2"/>
      <c r="KHR179" s="2"/>
      <c r="KHS179" s="2"/>
      <c r="KHT179" s="2"/>
      <c r="KHU179" s="2"/>
      <c r="KHV179" s="2"/>
      <c r="KHW179" s="2"/>
      <c r="KHX179" s="2"/>
      <c r="KHY179" s="2"/>
      <c r="KHZ179" s="2"/>
      <c r="KIA179" s="2"/>
      <c r="KIB179" s="2"/>
      <c r="KIC179" s="2"/>
      <c r="KID179" s="2"/>
      <c r="KIE179" s="2"/>
      <c r="KIF179" s="2"/>
      <c r="KIG179" s="2"/>
      <c r="KIH179" s="2"/>
      <c r="KII179" s="2"/>
      <c r="KIJ179" s="2"/>
      <c r="KIK179" s="2"/>
      <c r="KIL179" s="2"/>
      <c r="KIM179" s="2"/>
      <c r="KIN179" s="2"/>
      <c r="KIO179" s="2"/>
      <c r="KIP179" s="2"/>
      <c r="KIQ179" s="2"/>
      <c r="KIR179" s="2"/>
      <c r="KIS179" s="2"/>
      <c r="KIT179" s="2"/>
      <c r="KIU179" s="2"/>
      <c r="KIV179" s="2"/>
      <c r="KIW179" s="2"/>
      <c r="KIX179" s="2"/>
      <c r="KIY179" s="2"/>
      <c r="KIZ179" s="2"/>
      <c r="KJA179" s="2"/>
      <c r="KJB179" s="2"/>
      <c r="KJC179" s="2"/>
      <c r="KJD179" s="2"/>
      <c r="KJE179" s="2"/>
      <c r="KJF179" s="2"/>
      <c r="KJG179" s="2"/>
      <c r="KJH179" s="2"/>
      <c r="KJI179" s="2"/>
      <c r="KJJ179" s="2"/>
      <c r="KJK179" s="2"/>
      <c r="KJL179" s="2"/>
      <c r="KJM179" s="2"/>
      <c r="KJN179" s="2"/>
      <c r="KJO179" s="2"/>
      <c r="KJP179" s="2"/>
      <c r="KJQ179" s="2"/>
      <c r="KJR179" s="2"/>
      <c r="KJS179" s="2"/>
      <c r="KJT179" s="2"/>
      <c r="KJU179" s="2"/>
      <c r="KJV179" s="2"/>
      <c r="KJW179" s="2"/>
      <c r="KJX179" s="2"/>
      <c r="KJY179" s="2"/>
      <c r="KJZ179" s="2"/>
      <c r="KKA179" s="2"/>
      <c r="KKB179" s="2"/>
      <c r="KKC179" s="2"/>
      <c r="KKD179" s="2"/>
      <c r="KKE179" s="2"/>
      <c r="KKF179" s="2"/>
      <c r="KKG179" s="2"/>
      <c r="KKH179" s="2"/>
      <c r="KKI179" s="2"/>
      <c r="KKJ179" s="2"/>
      <c r="KKK179" s="2"/>
      <c r="KKL179" s="2"/>
      <c r="KKM179" s="2"/>
      <c r="KKN179" s="2"/>
      <c r="KKO179" s="2"/>
      <c r="KKP179" s="2"/>
      <c r="KKQ179" s="2"/>
      <c r="KKR179" s="2"/>
      <c r="KKS179" s="2"/>
      <c r="KKT179" s="2"/>
      <c r="KKU179" s="2"/>
      <c r="KKV179" s="2"/>
      <c r="KKW179" s="2"/>
      <c r="KKX179" s="2"/>
      <c r="KKY179" s="2"/>
      <c r="KKZ179" s="2"/>
      <c r="KLA179" s="2"/>
      <c r="KLB179" s="2"/>
      <c r="KLC179" s="2"/>
      <c r="KLD179" s="2"/>
      <c r="KLE179" s="2"/>
      <c r="KLF179" s="2"/>
      <c r="KLG179" s="2"/>
      <c r="KLH179" s="2"/>
      <c r="KLI179" s="2"/>
      <c r="KLJ179" s="2"/>
      <c r="KLK179" s="2"/>
      <c r="KLL179" s="2"/>
      <c r="KLM179" s="2"/>
      <c r="KLN179" s="2"/>
      <c r="KLO179" s="2"/>
      <c r="KLP179" s="2"/>
      <c r="KLQ179" s="2"/>
      <c r="KLR179" s="2"/>
      <c r="KLS179" s="2"/>
      <c r="KLT179" s="2"/>
      <c r="KLU179" s="2"/>
      <c r="KLV179" s="2"/>
      <c r="KLW179" s="2"/>
      <c r="KLX179" s="2"/>
      <c r="KLY179" s="2"/>
      <c r="KLZ179" s="2"/>
      <c r="KMA179" s="2"/>
      <c r="KMB179" s="2"/>
      <c r="KMC179" s="2"/>
      <c r="KMD179" s="2"/>
      <c r="KME179" s="2"/>
      <c r="KMF179" s="2"/>
      <c r="KMG179" s="2"/>
      <c r="KMH179" s="2"/>
      <c r="KMI179" s="2"/>
      <c r="KMJ179" s="2"/>
      <c r="KMK179" s="2"/>
      <c r="KML179" s="2"/>
      <c r="KMM179" s="2"/>
      <c r="KMN179" s="2"/>
      <c r="KMO179" s="2"/>
      <c r="KMP179" s="2"/>
      <c r="KMQ179" s="2"/>
      <c r="KMR179" s="2"/>
      <c r="KMS179" s="2"/>
      <c r="KMT179" s="2"/>
      <c r="KMU179" s="2"/>
      <c r="KMV179" s="2"/>
      <c r="KMW179" s="2"/>
      <c r="KMX179" s="2"/>
      <c r="KMY179" s="2"/>
      <c r="KMZ179" s="2"/>
      <c r="KNA179" s="2"/>
      <c r="KNB179" s="2"/>
      <c r="KNC179" s="2"/>
      <c r="KND179" s="2"/>
      <c r="KNE179" s="2"/>
      <c r="KNF179" s="2"/>
      <c r="KNG179" s="2"/>
      <c r="KNH179" s="2"/>
      <c r="KNI179" s="2"/>
      <c r="KNJ179" s="2"/>
      <c r="KNK179" s="2"/>
      <c r="KNL179" s="2"/>
      <c r="KNM179" s="2"/>
      <c r="KNN179" s="2"/>
      <c r="KNO179" s="2"/>
      <c r="KNP179" s="2"/>
      <c r="KNQ179" s="2"/>
      <c r="KNR179" s="2"/>
      <c r="KNS179" s="2"/>
      <c r="KNT179" s="2"/>
      <c r="KNU179" s="2"/>
      <c r="KNV179" s="2"/>
      <c r="KNW179" s="2"/>
      <c r="KNX179" s="2"/>
      <c r="KNY179" s="2"/>
      <c r="KNZ179" s="2"/>
      <c r="KOA179" s="2"/>
      <c r="KOB179" s="2"/>
      <c r="KOC179" s="2"/>
      <c r="KOD179" s="2"/>
      <c r="KOE179" s="2"/>
      <c r="KOF179" s="2"/>
      <c r="KOG179" s="2"/>
      <c r="KOH179" s="2"/>
      <c r="KOI179" s="2"/>
      <c r="KOJ179" s="2"/>
      <c r="KOK179" s="2"/>
      <c r="KOL179" s="2"/>
      <c r="KOM179" s="2"/>
      <c r="KON179" s="2"/>
      <c r="KOO179" s="2"/>
      <c r="KOP179" s="2"/>
      <c r="KOQ179" s="2"/>
      <c r="KOR179" s="2"/>
      <c r="KOS179" s="2"/>
      <c r="KOT179" s="2"/>
      <c r="KOU179" s="2"/>
      <c r="KOV179" s="2"/>
      <c r="KOW179" s="2"/>
      <c r="KOX179" s="2"/>
      <c r="KOY179" s="2"/>
      <c r="KOZ179" s="2"/>
      <c r="KPA179" s="2"/>
      <c r="KPB179" s="2"/>
      <c r="KPC179" s="2"/>
      <c r="KPD179" s="2"/>
      <c r="KPE179" s="2"/>
      <c r="KPF179" s="2"/>
      <c r="KPG179" s="2"/>
      <c r="KPH179" s="2"/>
      <c r="KPI179" s="2"/>
      <c r="KPJ179" s="2"/>
      <c r="KPK179" s="2"/>
      <c r="KPL179" s="2"/>
      <c r="KPM179" s="2"/>
      <c r="KPN179" s="2"/>
      <c r="KPO179" s="2"/>
      <c r="KPP179" s="2"/>
      <c r="KPQ179" s="2"/>
      <c r="KPR179" s="2"/>
      <c r="KPS179" s="2"/>
      <c r="KPT179" s="2"/>
      <c r="KPU179" s="2"/>
      <c r="KPV179" s="2"/>
      <c r="KPW179" s="2"/>
      <c r="KPX179" s="2"/>
      <c r="KPY179" s="2"/>
      <c r="KPZ179" s="2"/>
      <c r="KQA179" s="2"/>
      <c r="KQB179" s="2"/>
      <c r="KQC179" s="2"/>
      <c r="KQD179" s="2"/>
      <c r="KQE179" s="2"/>
      <c r="KQF179" s="2"/>
      <c r="KQG179" s="2"/>
      <c r="KQH179" s="2"/>
      <c r="KQI179" s="2"/>
      <c r="KQJ179" s="2"/>
      <c r="KQK179" s="2"/>
      <c r="KQL179" s="2"/>
      <c r="KQM179" s="2"/>
      <c r="KQN179" s="2"/>
      <c r="KQO179" s="2"/>
      <c r="KQP179" s="2"/>
      <c r="KQQ179" s="2"/>
      <c r="KQR179" s="2"/>
      <c r="KQS179" s="2"/>
      <c r="KQT179" s="2"/>
      <c r="KQU179" s="2"/>
      <c r="KQV179" s="2"/>
      <c r="KQW179" s="2"/>
      <c r="KQX179" s="2"/>
      <c r="KQY179" s="2"/>
      <c r="KQZ179" s="2"/>
      <c r="KRA179" s="2"/>
      <c r="KRB179" s="2"/>
      <c r="KRC179" s="2"/>
      <c r="KRD179" s="2"/>
      <c r="KRE179" s="2"/>
      <c r="KRF179" s="2"/>
      <c r="KRG179" s="2"/>
      <c r="KRH179" s="2"/>
      <c r="KRI179" s="2"/>
      <c r="KRJ179" s="2"/>
      <c r="KRK179" s="2"/>
      <c r="KRL179" s="2"/>
      <c r="KRM179" s="2"/>
      <c r="KRN179" s="2"/>
      <c r="KRO179" s="2"/>
      <c r="KRP179" s="2"/>
      <c r="KRQ179" s="2"/>
      <c r="KRR179" s="2"/>
      <c r="KRS179" s="2"/>
      <c r="KRT179" s="2"/>
      <c r="KRU179" s="2"/>
      <c r="KRV179" s="2"/>
      <c r="KRW179" s="2"/>
      <c r="KRX179" s="2"/>
      <c r="KRY179" s="2"/>
      <c r="KRZ179" s="2"/>
      <c r="KSA179" s="2"/>
      <c r="KSB179" s="2"/>
      <c r="KSC179" s="2"/>
      <c r="KSD179" s="2"/>
      <c r="KSE179" s="2"/>
      <c r="KSF179" s="2"/>
      <c r="KSG179" s="2"/>
      <c r="KSH179" s="2"/>
      <c r="KSI179" s="2"/>
      <c r="KSJ179" s="2"/>
      <c r="KSK179" s="2"/>
      <c r="KSL179" s="2"/>
      <c r="KSM179" s="2"/>
      <c r="KSN179" s="2"/>
      <c r="KSO179" s="2"/>
      <c r="KSP179" s="2"/>
      <c r="KSQ179" s="2"/>
      <c r="KSR179" s="2"/>
      <c r="KSS179" s="2"/>
      <c r="KST179" s="2"/>
      <c r="KSU179" s="2"/>
      <c r="KSV179" s="2"/>
      <c r="KSW179" s="2"/>
      <c r="KSX179" s="2"/>
      <c r="KSY179" s="2"/>
      <c r="KSZ179" s="2"/>
      <c r="KTA179" s="2"/>
      <c r="KTB179" s="2"/>
      <c r="KTC179" s="2"/>
      <c r="KTD179" s="2"/>
      <c r="KTE179" s="2"/>
      <c r="KTF179" s="2"/>
      <c r="KTG179" s="2"/>
      <c r="KTH179" s="2"/>
      <c r="KTI179" s="2"/>
      <c r="KTJ179" s="2"/>
      <c r="KTK179" s="2"/>
      <c r="KTL179" s="2"/>
      <c r="KTM179" s="2"/>
      <c r="KTN179" s="2"/>
      <c r="KTO179" s="2"/>
      <c r="KTP179" s="2"/>
      <c r="KTQ179" s="2"/>
      <c r="KTR179" s="2"/>
      <c r="KTS179" s="2"/>
      <c r="KTT179" s="2"/>
      <c r="KTU179" s="2"/>
      <c r="KTV179" s="2"/>
      <c r="KTW179" s="2"/>
      <c r="KTX179" s="2"/>
      <c r="KTY179" s="2"/>
      <c r="KTZ179" s="2"/>
      <c r="KUA179" s="2"/>
      <c r="KUB179" s="2"/>
      <c r="KUC179" s="2"/>
      <c r="KUD179" s="2"/>
      <c r="KUE179" s="2"/>
      <c r="KUF179" s="2"/>
      <c r="KUG179" s="2"/>
      <c r="KUH179" s="2"/>
      <c r="KUI179" s="2"/>
      <c r="KUJ179" s="2"/>
      <c r="KUK179" s="2"/>
      <c r="KUL179" s="2"/>
      <c r="KUM179" s="2"/>
      <c r="KUN179" s="2"/>
      <c r="KUO179" s="2"/>
      <c r="KUP179" s="2"/>
      <c r="KUQ179" s="2"/>
      <c r="KUR179" s="2"/>
      <c r="KUS179" s="2"/>
      <c r="KUT179" s="2"/>
      <c r="KUU179" s="2"/>
      <c r="KUV179" s="2"/>
      <c r="KUW179" s="2"/>
      <c r="KUX179" s="2"/>
      <c r="KUY179" s="2"/>
      <c r="KUZ179" s="2"/>
      <c r="KVA179" s="2"/>
      <c r="KVB179" s="2"/>
      <c r="KVC179" s="2"/>
      <c r="KVD179" s="2"/>
      <c r="KVE179" s="2"/>
      <c r="KVF179" s="2"/>
      <c r="KVG179" s="2"/>
      <c r="KVH179" s="2"/>
      <c r="KVI179" s="2"/>
      <c r="KVJ179" s="2"/>
      <c r="KVK179" s="2"/>
      <c r="KVL179" s="2"/>
      <c r="KVM179" s="2"/>
      <c r="KVN179" s="2"/>
      <c r="KVO179" s="2"/>
      <c r="KVP179" s="2"/>
      <c r="KVQ179" s="2"/>
      <c r="KVR179" s="2"/>
      <c r="KVS179" s="2"/>
      <c r="KVT179" s="2"/>
      <c r="KVU179" s="2"/>
      <c r="KVV179" s="2"/>
      <c r="KVW179" s="2"/>
      <c r="KVX179" s="2"/>
      <c r="KVY179" s="2"/>
      <c r="KVZ179" s="2"/>
      <c r="KWA179" s="2"/>
      <c r="KWB179" s="2"/>
      <c r="KWC179" s="2"/>
      <c r="KWD179" s="2"/>
      <c r="KWE179" s="2"/>
      <c r="KWF179" s="2"/>
      <c r="KWG179" s="2"/>
      <c r="KWH179" s="2"/>
      <c r="KWI179" s="2"/>
      <c r="KWJ179" s="2"/>
      <c r="KWK179" s="2"/>
      <c r="KWL179" s="2"/>
      <c r="KWM179" s="2"/>
      <c r="KWN179" s="2"/>
      <c r="KWO179" s="2"/>
      <c r="KWP179" s="2"/>
      <c r="KWQ179" s="2"/>
      <c r="KWR179" s="2"/>
      <c r="KWS179" s="2"/>
      <c r="KWT179" s="2"/>
      <c r="KWU179" s="2"/>
      <c r="KWV179" s="2"/>
      <c r="KWW179" s="2"/>
      <c r="KWX179" s="2"/>
      <c r="KWY179" s="2"/>
      <c r="KWZ179" s="2"/>
      <c r="KXA179" s="2"/>
      <c r="KXB179" s="2"/>
      <c r="KXC179" s="2"/>
      <c r="KXD179" s="2"/>
      <c r="KXE179" s="2"/>
      <c r="KXF179" s="2"/>
      <c r="KXG179" s="2"/>
      <c r="KXH179" s="2"/>
      <c r="KXI179" s="2"/>
      <c r="KXJ179" s="2"/>
      <c r="KXK179" s="2"/>
      <c r="KXL179" s="2"/>
      <c r="KXM179" s="2"/>
      <c r="KXN179" s="2"/>
      <c r="KXO179" s="2"/>
      <c r="KXP179" s="2"/>
      <c r="KXQ179" s="2"/>
      <c r="KXR179" s="2"/>
      <c r="KXS179" s="2"/>
      <c r="KXT179" s="2"/>
      <c r="KXU179" s="2"/>
      <c r="KXV179" s="2"/>
      <c r="KXW179" s="2"/>
      <c r="KXX179" s="2"/>
      <c r="KXY179" s="2"/>
      <c r="KXZ179" s="2"/>
      <c r="KYA179" s="2"/>
      <c r="KYB179" s="2"/>
      <c r="KYC179" s="2"/>
      <c r="KYD179" s="2"/>
      <c r="KYE179" s="2"/>
      <c r="KYF179" s="2"/>
      <c r="KYG179" s="2"/>
      <c r="KYH179" s="2"/>
      <c r="KYI179" s="2"/>
      <c r="KYJ179" s="2"/>
      <c r="KYK179" s="2"/>
      <c r="KYL179" s="2"/>
      <c r="KYM179" s="2"/>
      <c r="KYN179" s="2"/>
      <c r="KYO179" s="2"/>
      <c r="KYP179" s="2"/>
      <c r="KYQ179" s="2"/>
      <c r="KYR179" s="2"/>
      <c r="KYS179" s="2"/>
      <c r="KYT179" s="2"/>
      <c r="KYU179" s="2"/>
      <c r="KYV179" s="2"/>
      <c r="KYW179" s="2"/>
      <c r="KYX179" s="2"/>
      <c r="KYY179" s="2"/>
      <c r="KYZ179" s="2"/>
      <c r="KZA179" s="2"/>
      <c r="KZB179" s="2"/>
      <c r="KZC179" s="2"/>
      <c r="KZD179" s="2"/>
      <c r="KZE179" s="2"/>
      <c r="KZF179" s="2"/>
      <c r="KZG179" s="2"/>
      <c r="KZH179" s="2"/>
      <c r="KZI179" s="2"/>
      <c r="KZJ179" s="2"/>
      <c r="KZK179" s="2"/>
      <c r="KZL179" s="2"/>
      <c r="KZM179" s="2"/>
      <c r="KZN179" s="2"/>
      <c r="KZO179" s="2"/>
      <c r="KZP179" s="2"/>
      <c r="KZQ179" s="2"/>
      <c r="KZR179" s="2"/>
      <c r="KZS179" s="2"/>
      <c r="KZT179" s="2"/>
      <c r="KZU179" s="2"/>
      <c r="KZV179" s="2"/>
      <c r="KZW179" s="2"/>
      <c r="KZX179" s="2"/>
      <c r="KZY179" s="2"/>
      <c r="KZZ179" s="2"/>
      <c r="LAA179" s="2"/>
      <c r="LAB179" s="2"/>
      <c r="LAC179" s="2"/>
      <c r="LAD179" s="2"/>
      <c r="LAE179" s="2"/>
      <c r="LAF179" s="2"/>
      <c r="LAG179" s="2"/>
      <c r="LAH179" s="2"/>
      <c r="LAI179" s="2"/>
      <c r="LAJ179" s="2"/>
      <c r="LAK179" s="2"/>
      <c r="LAL179" s="2"/>
      <c r="LAM179" s="2"/>
      <c r="LAN179" s="2"/>
      <c r="LAO179" s="2"/>
      <c r="LAP179" s="2"/>
      <c r="LAQ179" s="2"/>
      <c r="LAR179" s="2"/>
      <c r="LAS179" s="2"/>
      <c r="LAT179" s="2"/>
      <c r="LAU179" s="2"/>
      <c r="LAV179" s="2"/>
      <c r="LAW179" s="2"/>
      <c r="LAX179" s="2"/>
      <c r="LAY179" s="2"/>
      <c r="LAZ179" s="2"/>
      <c r="LBA179" s="2"/>
      <c r="LBB179" s="2"/>
      <c r="LBC179" s="2"/>
      <c r="LBD179" s="2"/>
      <c r="LBE179" s="2"/>
      <c r="LBF179" s="2"/>
      <c r="LBG179" s="2"/>
      <c r="LBH179" s="2"/>
      <c r="LBI179" s="2"/>
      <c r="LBJ179" s="2"/>
      <c r="LBK179" s="2"/>
      <c r="LBL179" s="2"/>
      <c r="LBM179" s="2"/>
      <c r="LBN179" s="2"/>
      <c r="LBO179" s="2"/>
      <c r="LBP179" s="2"/>
      <c r="LBQ179" s="2"/>
      <c r="LBR179" s="2"/>
      <c r="LBS179" s="2"/>
      <c r="LBT179" s="2"/>
      <c r="LBU179" s="2"/>
      <c r="LBV179" s="2"/>
      <c r="LBW179" s="2"/>
      <c r="LBX179" s="2"/>
      <c r="LBY179" s="2"/>
      <c r="LBZ179" s="2"/>
      <c r="LCA179" s="2"/>
      <c r="LCB179" s="2"/>
      <c r="LCC179" s="2"/>
      <c r="LCD179" s="2"/>
      <c r="LCE179" s="2"/>
      <c r="LCF179" s="2"/>
      <c r="LCG179" s="2"/>
      <c r="LCH179" s="2"/>
      <c r="LCI179" s="2"/>
      <c r="LCJ179" s="2"/>
      <c r="LCK179" s="2"/>
      <c r="LCL179" s="2"/>
      <c r="LCM179" s="2"/>
      <c r="LCN179" s="2"/>
      <c r="LCO179" s="2"/>
      <c r="LCP179" s="2"/>
      <c r="LCQ179" s="2"/>
      <c r="LCR179" s="2"/>
      <c r="LCS179" s="2"/>
      <c r="LCT179" s="2"/>
      <c r="LCU179" s="2"/>
      <c r="LCV179" s="2"/>
      <c r="LCW179" s="2"/>
      <c r="LCX179" s="2"/>
      <c r="LCY179" s="2"/>
      <c r="LCZ179" s="2"/>
      <c r="LDA179" s="2"/>
      <c r="LDB179" s="2"/>
      <c r="LDC179" s="2"/>
      <c r="LDD179" s="2"/>
      <c r="LDE179" s="2"/>
      <c r="LDF179" s="2"/>
      <c r="LDG179" s="2"/>
      <c r="LDH179" s="2"/>
      <c r="LDI179" s="2"/>
      <c r="LDJ179" s="2"/>
      <c r="LDK179" s="2"/>
      <c r="LDL179" s="2"/>
      <c r="LDM179" s="2"/>
      <c r="LDN179" s="2"/>
      <c r="LDO179" s="2"/>
      <c r="LDP179" s="2"/>
      <c r="LDQ179" s="2"/>
      <c r="LDR179" s="2"/>
      <c r="LDS179" s="2"/>
      <c r="LDT179" s="2"/>
      <c r="LDU179" s="2"/>
      <c r="LDV179" s="2"/>
      <c r="LDW179" s="2"/>
      <c r="LDX179" s="2"/>
      <c r="LDY179" s="2"/>
      <c r="LDZ179" s="2"/>
      <c r="LEA179" s="2"/>
      <c r="LEB179" s="2"/>
      <c r="LEC179" s="2"/>
      <c r="LED179" s="2"/>
      <c r="LEE179" s="2"/>
      <c r="LEF179" s="2"/>
      <c r="LEG179" s="2"/>
      <c r="LEH179" s="2"/>
      <c r="LEI179" s="2"/>
      <c r="LEJ179" s="2"/>
      <c r="LEK179" s="2"/>
      <c r="LEL179" s="2"/>
      <c r="LEM179" s="2"/>
      <c r="LEN179" s="2"/>
      <c r="LEO179" s="2"/>
      <c r="LEP179" s="2"/>
      <c r="LEQ179" s="2"/>
      <c r="LER179" s="2"/>
      <c r="LES179" s="2"/>
      <c r="LET179" s="2"/>
      <c r="LEU179" s="2"/>
      <c r="LEV179" s="2"/>
      <c r="LEW179" s="2"/>
      <c r="LEX179" s="2"/>
      <c r="LEY179" s="2"/>
      <c r="LEZ179" s="2"/>
      <c r="LFA179" s="2"/>
      <c r="LFB179" s="2"/>
      <c r="LFC179" s="2"/>
      <c r="LFD179" s="2"/>
      <c r="LFE179" s="2"/>
      <c r="LFF179" s="2"/>
      <c r="LFG179" s="2"/>
      <c r="LFH179" s="2"/>
      <c r="LFI179" s="2"/>
      <c r="LFJ179" s="2"/>
      <c r="LFK179" s="2"/>
      <c r="LFL179" s="2"/>
      <c r="LFM179" s="2"/>
      <c r="LFN179" s="2"/>
      <c r="LFO179" s="2"/>
      <c r="LFP179" s="2"/>
      <c r="LFQ179" s="2"/>
      <c r="LFR179" s="2"/>
      <c r="LFS179" s="2"/>
      <c r="LFT179" s="2"/>
      <c r="LFU179" s="2"/>
      <c r="LFV179" s="2"/>
      <c r="LFW179" s="2"/>
      <c r="LFX179" s="2"/>
      <c r="LFY179" s="2"/>
      <c r="LFZ179" s="2"/>
      <c r="LGA179" s="2"/>
      <c r="LGB179" s="2"/>
      <c r="LGC179" s="2"/>
      <c r="LGD179" s="2"/>
      <c r="LGE179" s="2"/>
      <c r="LGF179" s="2"/>
      <c r="LGG179" s="2"/>
      <c r="LGH179" s="2"/>
      <c r="LGI179" s="2"/>
      <c r="LGJ179" s="2"/>
      <c r="LGK179" s="2"/>
      <c r="LGL179" s="2"/>
      <c r="LGM179" s="2"/>
      <c r="LGN179" s="2"/>
      <c r="LGO179" s="2"/>
      <c r="LGP179" s="2"/>
      <c r="LGQ179" s="2"/>
      <c r="LGR179" s="2"/>
      <c r="LGS179" s="2"/>
      <c r="LGT179" s="2"/>
      <c r="LGU179" s="2"/>
      <c r="LGV179" s="2"/>
      <c r="LGW179" s="2"/>
      <c r="LGX179" s="2"/>
      <c r="LGY179" s="2"/>
      <c r="LGZ179" s="2"/>
      <c r="LHA179" s="2"/>
      <c r="LHB179" s="2"/>
      <c r="LHC179" s="2"/>
      <c r="LHD179" s="2"/>
      <c r="LHE179" s="2"/>
      <c r="LHF179" s="2"/>
      <c r="LHG179" s="2"/>
      <c r="LHH179" s="2"/>
      <c r="LHI179" s="2"/>
      <c r="LHJ179" s="2"/>
      <c r="LHK179" s="2"/>
      <c r="LHL179" s="2"/>
      <c r="LHM179" s="2"/>
      <c r="LHN179" s="2"/>
      <c r="LHO179" s="2"/>
      <c r="LHP179" s="2"/>
      <c r="LHQ179" s="2"/>
      <c r="LHR179" s="2"/>
      <c r="LHS179" s="2"/>
      <c r="LHT179" s="2"/>
      <c r="LHU179" s="2"/>
      <c r="LHV179" s="2"/>
      <c r="LHW179" s="2"/>
      <c r="LHX179" s="2"/>
      <c r="LHY179" s="2"/>
      <c r="LHZ179" s="2"/>
      <c r="LIA179" s="2"/>
      <c r="LIB179" s="2"/>
      <c r="LIC179" s="2"/>
      <c r="LID179" s="2"/>
      <c r="LIE179" s="2"/>
      <c r="LIF179" s="2"/>
      <c r="LIG179" s="2"/>
      <c r="LIH179" s="2"/>
      <c r="LII179" s="2"/>
      <c r="LIJ179" s="2"/>
      <c r="LIK179" s="2"/>
      <c r="LIL179" s="2"/>
      <c r="LIM179" s="2"/>
      <c r="LIN179" s="2"/>
      <c r="LIO179" s="2"/>
      <c r="LIP179" s="2"/>
      <c r="LIQ179" s="2"/>
      <c r="LIR179" s="2"/>
      <c r="LIS179" s="2"/>
      <c r="LIT179" s="2"/>
      <c r="LIU179" s="2"/>
      <c r="LIV179" s="2"/>
      <c r="LIW179" s="2"/>
      <c r="LIX179" s="2"/>
      <c r="LIY179" s="2"/>
      <c r="LIZ179" s="2"/>
      <c r="LJA179" s="2"/>
      <c r="LJB179" s="2"/>
      <c r="LJC179" s="2"/>
      <c r="LJD179" s="2"/>
      <c r="LJE179" s="2"/>
      <c r="LJF179" s="2"/>
      <c r="LJG179" s="2"/>
      <c r="LJH179" s="2"/>
      <c r="LJI179" s="2"/>
      <c r="LJJ179" s="2"/>
      <c r="LJK179" s="2"/>
      <c r="LJL179" s="2"/>
      <c r="LJM179" s="2"/>
      <c r="LJN179" s="2"/>
      <c r="LJO179" s="2"/>
      <c r="LJP179" s="2"/>
      <c r="LJQ179" s="2"/>
      <c r="LJR179" s="2"/>
      <c r="LJS179" s="2"/>
      <c r="LJT179" s="2"/>
      <c r="LJU179" s="2"/>
      <c r="LJV179" s="2"/>
      <c r="LJW179" s="2"/>
      <c r="LJX179" s="2"/>
      <c r="LJY179" s="2"/>
      <c r="LJZ179" s="2"/>
      <c r="LKA179" s="2"/>
      <c r="LKB179" s="2"/>
      <c r="LKC179" s="2"/>
      <c r="LKD179" s="2"/>
      <c r="LKE179" s="2"/>
      <c r="LKF179" s="2"/>
      <c r="LKG179" s="2"/>
      <c r="LKH179" s="2"/>
      <c r="LKI179" s="2"/>
      <c r="LKJ179" s="2"/>
      <c r="LKK179" s="2"/>
      <c r="LKL179" s="2"/>
      <c r="LKM179" s="2"/>
      <c r="LKN179" s="2"/>
      <c r="LKO179" s="2"/>
      <c r="LKP179" s="2"/>
      <c r="LKQ179" s="2"/>
      <c r="LKR179" s="2"/>
      <c r="LKS179" s="2"/>
      <c r="LKT179" s="2"/>
      <c r="LKU179" s="2"/>
      <c r="LKV179" s="2"/>
      <c r="LKW179" s="2"/>
      <c r="LKX179" s="2"/>
      <c r="LKY179" s="2"/>
      <c r="LKZ179" s="2"/>
      <c r="LLA179" s="2"/>
      <c r="LLB179" s="2"/>
      <c r="LLC179" s="2"/>
      <c r="LLD179" s="2"/>
      <c r="LLE179" s="2"/>
      <c r="LLF179" s="2"/>
      <c r="LLG179" s="2"/>
      <c r="LLH179" s="2"/>
      <c r="LLI179" s="2"/>
      <c r="LLJ179" s="2"/>
      <c r="LLK179" s="2"/>
      <c r="LLL179" s="2"/>
      <c r="LLM179" s="2"/>
      <c r="LLN179" s="2"/>
      <c r="LLO179" s="2"/>
      <c r="LLP179" s="2"/>
      <c r="LLQ179" s="2"/>
      <c r="LLR179" s="2"/>
      <c r="LLS179" s="2"/>
      <c r="LLT179" s="2"/>
      <c r="LLU179" s="2"/>
      <c r="LLV179" s="2"/>
      <c r="LLW179" s="2"/>
      <c r="LLX179" s="2"/>
      <c r="LLY179" s="2"/>
      <c r="LLZ179" s="2"/>
      <c r="LMA179" s="2"/>
      <c r="LMB179" s="2"/>
      <c r="LMC179" s="2"/>
      <c r="LMD179" s="2"/>
      <c r="LME179" s="2"/>
      <c r="LMF179" s="2"/>
      <c r="LMG179" s="2"/>
      <c r="LMH179" s="2"/>
      <c r="LMI179" s="2"/>
      <c r="LMJ179" s="2"/>
      <c r="LMK179" s="2"/>
      <c r="LML179" s="2"/>
      <c r="LMM179" s="2"/>
      <c r="LMN179" s="2"/>
      <c r="LMO179" s="2"/>
      <c r="LMP179" s="2"/>
      <c r="LMQ179" s="2"/>
      <c r="LMR179" s="2"/>
      <c r="LMS179" s="2"/>
      <c r="LMT179" s="2"/>
      <c r="LMU179" s="2"/>
      <c r="LMV179" s="2"/>
      <c r="LMW179" s="2"/>
      <c r="LMX179" s="2"/>
      <c r="LMY179" s="2"/>
      <c r="LMZ179" s="2"/>
      <c r="LNA179" s="2"/>
      <c r="LNB179" s="2"/>
      <c r="LNC179" s="2"/>
      <c r="LND179" s="2"/>
      <c r="LNE179" s="2"/>
      <c r="LNF179" s="2"/>
      <c r="LNG179" s="2"/>
      <c r="LNH179" s="2"/>
      <c r="LNI179" s="2"/>
      <c r="LNJ179" s="2"/>
      <c r="LNK179" s="2"/>
      <c r="LNL179" s="2"/>
      <c r="LNM179" s="2"/>
      <c r="LNN179" s="2"/>
      <c r="LNO179" s="2"/>
      <c r="LNP179" s="2"/>
      <c r="LNQ179" s="2"/>
      <c r="LNR179" s="2"/>
      <c r="LNS179" s="2"/>
      <c r="LNT179" s="2"/>
      <c r="LNU179" s="2"/>
      <c r="LNV179" s="2"/>
      <c r="LNW179" s="2"/>
      <c r="LNX179" s="2"/>
      <c r="LNY179" s="2"/>
      <c r="LNZ179" s="2"/>
      <c r="LOA179" s="2"/>
      <c r="LOB179" s="2"/>
      <c r="LOC179" s="2"/>
      <c r="LOD179" s="2"/>
      <c r="LOE179" s="2"/>
      <c r="LOF179" s="2"/>
      <c r="LOG179" s="2"/>
      <c r="LOH179" s="2"/>
      <c r="LOI179" s="2"/>
      <c r="LOJ179" s="2"/>
      <c r="LOK179" s="2"/>
      <c r="LOL179" s="2"/>
      <c r="LOM179" s="2"/>
      <c r="LON179" s="2"/>
      <c r="LOO179" s="2"/>
      <c r="LOP179" s="2"/>
      <c r="LOQ179" s="2"/>
      <c r="LOR179" s="2"/>
      <c r="LOS179" s="2"/>
      <c r="LOT179" s="2"/>
      <c r="LOU179" s="2"/>
      <c r="LOV179" s="2"/>
      <c r="LOW179" s="2"/>
      <c r="LOX179" s="2"/>
      <c r="LOY179" s="2"/>
      <c r="LOZ179" s="2"/>
      <c r="LPA179" s="2"/>
      <c r="LPB179" s="2"/>
      <c r="LPC179" s="2"/>
      <c r="LPD179" s="2"/>
      <c r="LPE179" s="2"/>
      <c r="LPF179" s="2"/>
      <c r="LPG179" s="2"/>
      <c r="LPH179" s="2"/>
      <c r="LPI179" s="2"/>
      <c r="LPJ179" s="2"/>
      <c r="LPK179" s="2"/>
      <c r="LPL179" s="2"/>
      <c r="LPM179" s="2"/>
      <c r="LPN179" s="2"/>
      <c r="LPO179" s="2"/>
      <c r="LPP179" s="2"/>
      <c r="LPQ179" s="2"/>
      <c r="LPR179" s="2"/>
      <c r="LPS179" s="2"/>
      <c r="LPT179" s="2"/>
      <c r="LPU179" s="2"/>
      <c r="LPV179" s="2"/>
      <c r="LPW179" s="2"/>
      <c r="LPX179" s="2"/>
      <c r="LPY179" s="2"/>
      <c r="LPZ179" s="2"/>
      <c r="LQA179" s="2"/>
      <c r="LQB179" s="2"/>
      <c r="LQC179" s="2"/>
      <c r="LQD179" s="2"/>
      <c r="LQE179" s="2"/>
      <c r="LQF179" s="2"/>
      <c r="LQG179" s="2"/>
      <c r="LQH179" s="2"/>
      <c r="LQI179" s="2"/>
      <c r="LQJ179" s="2"/>
      <c r="LQK179" s="2"/>
      <c r="LQL179" s="2"/>
      <c r="LQM179" s="2"/>
      <c r="LQN179" s="2"/>
      <c r="LQO179" s="2"/>
      <c r="LQP179" s="2"/>
      <c r="LQQ179" s="2"/>
      <c r="LQR179" s="2"/>
      <c r="LQS179" s="2"/>
      <c r="LQT179" s="2"/>
      <c r="LQU179" s="2"/>
      <c r="LQV179" s="2"/>
      <c r="LQW179" s="2"/>
      <c r="LQX179" s="2"/>
      <c r="LQY179" s="2"/>
      <c r="LQZ179" s="2"/>
      <c r="LRA179" s="2"/>
      <c r="LRB179" s="2"/>
      <c r="LRC179" s="2"/>
      <c r="LRD179" s="2"/>
      <c r="LRE179" s="2"/>
      <c r="LRF179" s="2"/>
      <c r="LRG179" s="2"/>
      <c r="LRH179" s="2"/>
      <c r="LRI179" s="2"/>
      <c r="LRJ179" s="2"/>
      <c r="LRK179" s="2"/>
      <c r="LRL179" s="2"/>
      <c r="LRM179" s="2"/>
      <c r="LRN179" s="2"/>
      <c r="LRO179" s="2"/>
      <c r="LRP179" s="2"/>
      <c r="LRQ179" s="2"/>
      <c r="LRR179" s="2"/>
      <c r="LRS179" s="2"/>
      <c r="LRT179" s="2"/>
      <c r="LRU179" s="2"/>
      <c r="LRV179" s="2"/>
      <c r="LRW179" s="2"/>
      <c r="LRX179" s="2"/>
      <c r="LRY179" s="2"/>
      <c r="LRZ179" s="2"/>
      <c r="LSA179" s="2"/>
      <c r="LSB179" s="2"/>
      <c r="LSC179" s="2"/>
      <c r="LSD179" s="2"/>
      <c r="LSE179" s="2"/>
      <c r="LSF179" s="2"/>
      <c r="LSG179" s="2"/>
      <c r="LSH179" s="2"/>
      <c r="LSI179" s="2"/>
      <c r="LSJ179" s="2"/>
      <c r="LSK179" s="2"/>
      <c r="LSL179" s="2"/>
      <c r="LSM179" s="2"/>
      <c r="LSN179" s="2"/>
      <c r="LSO179" s="2"/>
      <c r="LSP179" s="2"/>
      <c r="LSQ179" s="2"/>
      <c r="LSR179" s="2"/>
      <c r="LSS179" s="2"/>
      <c r="LST179" s="2"/>
      <c r="LSU179" s="2"/>
      <c r="LSV179" s="2"/>
      <c r="LSW179" s="2"/>
      <c r="LSX179" s="2"/>
      <c r="LSY179" s="2"/>
      <c r="LSZ179" s="2"/>
      <c r="LTA179" s="2"/>
      <c r="LTB179" s="2"/>
      <c r="LTC179" s="2"/>
      <c r="LTD179" s="2"/>
      <c r="LTE179" s="2"/>
      <c r="LTF179" s="2"/>
      <c r="LTG179" s="2"/>
      <c r="LTH179" s="2"/>
      <c r="LTI179" s="2"/>
      <c r="LTJ179" s="2"/>
      <c r="LTK179" s="2"/>
      <c r="LTL179" s="2"/>
      <c r="LTM179" s="2"/>
      <c r="LTN179" s="2"/>
      <c r="LTO179" s="2"/>
      <c r="LTP179" s="2"/>
      <c r="LTQ179" s="2"/>
      <c r="LTR179" s="2"/>
      <c r="LTS179" s="2"/>
      <c r="LTT179" s="2"/>
      <c r="LTU179" s="2"/>
      <c r="LTV179" s="2"/>
      <c r="LTW179" s="2"/>
      <c r="LTX179" s="2"/>
      <c r="LTY179" s="2"/>
      <c r="LTZ179" s="2"/>
      <c r="LUA179" s="2"/>
      <c r="LUB179" s="2"/>
      <c r="LUC179" s="2"/>
      <c r="LUD179" s="2"/>
      <c r="LUE179" s="2"/>
      <c r="LUF179" s="2"/>
      <c r="LUG179" s="2"/>
      <c r="LUH179" s="2"/>
      <c r="LUI179" s="2"/>
      <c r="LUJ179" s="2"/>
      <c r="LUK179" s="2"/>
      <c r="LUL179" s="2"/>
      <c r="LUM179" s="2"/>
      <c r="LUN179" s="2"/>
      <c r="LUO179" s="2"/>
      <c r="LUP179" s="2"/>
      <c r="LUQ179" s="2"/>
      <c r="LUR179" s="2"/>
      <c r="LUS179" s="2"/>
      <c r="LUT179" s="2"/>
      <c r="LUU179" s="2"/>
      <c r="LUV179" s="2"/>
      <c r="LUW179" s="2"/>
      <c r="LUX179" s="2"/>
      <c r="LUY179" s="2"/>
      <c r="LUZ179" s="2"/>
      <c r="LVA179" s="2"/>
      <c r="LVB179" s="2"/>
      <c r="LVC179" s="2"/>
      <c r="LVD179" s="2"/>
      <c r="LVE179" s="2"/>
      <c r="LVF179" s="2"/>
      <c r="LVG179" s="2"/>
      <c r="LVH179" s="2"/>
      <c r="LVI179" s="2"/>
      <c r="LVJ179" s="2"/>
      <c r="LVK179" s="2"/>
      <c r="LVL179" s="2"/>
      <c r="LVM179" s="2"/>
      <c r="LVN179" s="2"/>
      <c r="LVO179" s="2"/>
      <c r="LVP179" s="2"/>
      <c r="LVQ179" s="2"/>
      <c r="LVR179" s="2"/>
      <c r="LVS179" s="2"/>
      <c r="LVT179" s="2"/>
      <c r="LVU179" s="2"/>
      <c r="LVV179" s="2"/>
      <c r="LVW179" s="2"/>
      <c r="LVX179" s="2"/>
      <c r="LVY179" s="2"/>
      <c r="LVZ179" s="2"/>
      <c r="LWA179" s="2"/>
      <c r="LWB179" s="2"/>
      <c r="LWC179" s="2"/>
      <c r="LWD179" s="2"/>
      <c r="LWE179" s="2"/>
      <c r="LWF179" s="2"/>
      <c r="LWG179" s="2"/>
      <c r="LWH179" s="2"/>
      <c r="LWI179" s="2"/>
      <c r="LWJ179" s="2"/>
      <c r="LWK179" s="2"/>
      <c r="LWL179" s="2"/>
      <c r="LWM179" s="2"/>
      <c r="LWN179" s="2"/>
      <c r="LWO179" s="2"/>
      <c r="LWP179" s="2"/>
      <c r="LWQ179" s="2"/>
      <c r="LWR179" s="2"/>
      <c r="LWS179" s="2"/>
      <c r="LWT179" s="2"/>
      <c r="LWU179" s="2"/>
      <c r="LWV179" s="2"/>
      <c r="LWW179" s="2"/>
      <c r="LWX179" s="2"/>
      <c r="LWY179" s="2"/>
      <c r="LWZ179" s="2"/>
      <c r="LXA179" s="2"/>
      <c r="LXB179" s="2"/>
      <c r="LXC179" s="2"/>
      <c r="LXD179" s="2"/>
      <c r="LXE179" s="2"/>
      <c r="LXF179" s="2"/>
      <c r="LXG179" s="2"/>
      <c r="LXH179" s="2"/>
      <c r="LXI179" s="2"/>
      <c r="LXJ179" s="2"/>
      <c r="LXK179" s="2"/>
      <c r="LXL179" s="2"/>
      <c r="LXM179" s="2"/>
      <c r="LXN179" s="2"/>
      <c r="LXO179" s="2"/>
      <c r="LXP179" s="2"/>
      <c r="LXQ179" s="2"/>
      <c r="LXR179" s="2"/>
      <c r="LXS179" s="2"/>
      <c r="LXT179" s="2"/>
      <c r="LXU179" s="2"/>
      <c r="LXV179" s="2"/>
      <c r="LXW179" s="2"/>
      <c r="LXX179" s="2"/>
      <c r="LXY179" s="2"/>
      <c r="LXZ179" s="2"/>
      <c r="LYA179" s="2"/>
      <c r="LYB179" s="2"/>
      <c r="LYC179" s="2"/>
      <c r="LYD179" s="2"/>
      <c r="LYE179" s="2"/>
      <c r="LYF179" s="2"/>
      <c r="LYG179" s="2"/>
      <c r="LYH179" s="2"/>
      <c r="LYI179" s="2"/>
      <c r="LYJ179" s="2"/>
      <c r="LYK179" s="2"/>
      <c r="LYL179" s="2"/>
      <c r="LYM179" s="2"/>
      <c r="LYN179" s="2"/>
      <c r="LYO179" s="2"/>
      <c r="LYP179" s="2"/>
      <c r="LYQ179" s="2"/>
      <c r="LYR179" s="2"/>
      <c r="LYS179" s="2"/>
      <c r="LYT179" s="2"/>
      <c r="LYU179" s="2"/>
      <c r="LYV179" s="2"/>
      <c r="LYW179" s="2"/>
      <c r="LYX179" s="2"/>
      <c r="LYY179" s="2"/>
      <c r="LYZ179" s="2"/>
      <c r="LZA179" s="2"/>
      <c r="LZB179" s="2"/>
      <c r="LZC179" s="2"/>
      <c r="LZD179" s="2"/>
      <c r="LZE179" s="2"/>
      <c r="LZF179" s="2"/>
      <c r="LZG179" s="2"/>
      <c r="LZH179" s="2"/>
      <c r="LZI179" s="2"/>
      <c r="LZJ179" s="2"/>
      <c r="LZK179" s="2"/>
      <c r="LZL179" s="2"/>
      <c r="LZM179" s="2"/>
      <c r="LZN179" s="2"/>
      <c r="LZO179" s="2"/>
      <c r="LZP179" s="2"/>
      <c r="LZQ179" s="2"/>
      <c r="LZR179" s="2"/>
      <c r="LZS179" s="2"/>
      <c r="LZT179" s="2"/>
      <c r="LZU179" s="2"/>
      <c r="LZV179" s="2"/>
      <c r="LZW179" s="2"/>
      <c r="LZX179" s="2"/>
      <c r="LZY179" s="2"/>
      <c r="LZZ179" s="2"/>
      <c r="MAA179" s="2"/>
      <c r="MAB179" s="2"/>
      <c r="MAC179" s="2"/>
      <c r="MAD179" s="2"/>
      <c r="MAE179" s="2"/>
      <c r="MAF179" s="2"/>
      <c r="MAG179" s="2"/>
      <c r="MAH179" s="2"/>
      <c r="MAI179" s="2"/>
      <c r="MAJ179" s="2"/>
      <c r="MAK179" s="2"/>
      <c r="MAL179" s="2"/>
      <c r="MAM179" s="2"/>
      <c r="MAN179" s="2"/>
      <c r="MAO179" s="2"/>
      <c r="MAP179" s="2"/>
      <c r="MAQ179" s="2"/>
      <c r="MAR179" s="2"/>
      <c r="MAS179" s="2"/>
      <c r="MAT179" s="2"/>
      <c r="MAU179" s="2"/>
      <c r="MAV179" s="2"/>
      <c r="MAW179" s="2"/>
      <c r="MAX179" s="2"/>
      <c r="MAY179" s="2"/>
      <c r="MAZ179" s="2"/>
      <c r="MBA179" s="2"/>
      <c r="MBB179" s="2"/>
      <c r="MBC179" s="2"/>
      <c r="MBD179" s="2"/>
      <c r="MBE179" s="2"/>
      <c r="MBF179" s="2"/>
      <c r="MBG179" s="2"/>
      <c r="MBH179" s="2"/>
      <c r="MBI179" s="2"/>
      <c r="MBJ179" s="2"/>
      <c r="MBK179" s="2"/>
      <c r="MBL179" s="2"/>
      <c r="MBM179" s="2"/>
      <c r="MBN179" s="2"/>
      <c r="MBO179" s="2"/>
      <c r="MBP179" s="2"/>
      <c r="MBQ179" s="2"/>
      <c r="MBR179" s="2"/>
      <c r="MBS179" s="2"/>
      <c r="MBT179" s="2"/>
      <c r="MBU179" s="2"/>
      <c r="MBV179" s="2"/>
      <c r="MBW179" s="2"/>
      <c r="MBX179" s="2"/>
      <c r="MBY179" s="2"/>
      <c r="MBZ179" s="2"/>
      <c r="MCA179" s="2"/>
      <c r="MCB179" s="2"/>
      <c r="MCC179" s="2"/>
      <c r="MCD179" s="2"/>
      <c r="MCE179" s="2"/>
      <c r="MCF179" s="2"/>
      <c r="MCG179" s="2"/>
      <c r="MCH179" s="2"/>
      <c r="MCI179" s="2"/>
      <c r="MCJ179" s="2"/>
      <c r="MCK179" s="2"/>
      <c r="MCL179" s="2"/>
      <c r="MCM179" s="2"/>
      <c r="MCN179" s="2"/>
      <c r="MCO179" s="2"/>
      <c r="MCP179" s="2"/>
      <c r="MCQ179" s="2"/>
      <c r="MCR179" s="2"/>
      <c r="MCS179" s="2"/>
      <c r="MCT179" s="2"/>
      <c r="MCU179" s="2"/>
      <c r="MCV179" s="2"/>
      <c r="MCW179" s="2"/>
      <c r="MCX179" s="2"/>
      <c r="MCY179" s="2"/>
      <c r="MCZ179" s="2"/>
      <c r="MDA179" s="2"/>
      <c r="MDB179" s="2"/>
      <c r="MDC179" s="2"/>
      <c r="MDD179" s="2"/>
      <c r="MDE179" s="2"/>
      <c r="MDF179" s="2"/>
      <c r="MDG179" s="2"/>
      <c r="MDH179" s="2"/>
      <c r="MDI179" s="2"/>
      <c r="MDJ179" s="2"/>
      <c r="MDK179" s="2"/>
      <c r="MDL179" s="2"/>
      <c r="MDM179" s="2"/>
      <c r="MDN179" s="2"/>
      <c r="MDO179" s="2"/>
      <c r="MDP179" s="2"/>
      <c r="MDQ179" s="2"/>
      <c r="MDR179" s="2"/>
      <c r="MDS179" s="2"/>
      <c r="MDT179" s="2"/>
      <c r="MDU179" s="2"/>
      <c r="MDV179" s="2"/>
      <c r="MDW179" s="2"/>
      <c r="MDX179" s="2"/>
      <c r="MDY179" s="2"/>
      <c r="MDZ179" s="2"/>
      <c r="MEA179" s="2"/>
      <c r="MEB179" s="2"/>
      <c r="MEC179" s="2"/>
      <c r="MED179" s="2"/>
      <c r="MEE179" s="2"/>
      <c r="MEF179" s="2"/>
      <c r="MEG179" s="2"/>
      <c r="MEH179" s="2"/>
      <c r="MEI179" s="2"/>
      <c r="MEJ179" s="2"/>
      <c r="MEK179" s="2"/>
      <c r="MEL179" s="2"/>
      <c r="MEM179" s="2"/>
      <c r="MEN179" s="2"/>
      <c r="MEO179" s="2"/>
      <c r="MEP179" s="2"/>
      <c r="MEQ179" s="2"/>
      <c r="MER179" s="2"/>
      <c r="MES179" s="2"/>
      <c r="MET179" s="2"/>
      <c r="MEU179" s="2"/>
      <c r="MEV179" s="2"/>
      <c r="MEW179" s="2"/>
      <c r="MEX179" s="2"/>
      <c r="MEY179" s="2"/>
      <c r="MEZ179" s="2"/>
      <c r="MFA179" s="2"/>
      <c r="MFB179" s="2"/>
      <c r="MFC179" s="2"/>
      <c r="MFD179" s="2"/>
      <c r="MFE179" s="2"/>
      <c r="MFF179" s="2"/>
      <c r="MFG179" s="2"/>
      <c r="MFH179" s="2"/>
      <c r="MFI179" s="2"/>
      <c r="MFJ179" s="2"/>
      <c r="MFK179" s="2"/>
      <c r="MFL179" s="2"/>
      <c r="MFM179" s="2"/>
      <c r="MFN179" s="2"/>
      <c r="MFO179" s="2"/>
      <c r="MFP179" s="2"/>
      <c r="MFQ179" s="2"/>
      <c r="MFR179" s="2"/>
      <c r="MFS179" s="2"/>
      <c r="MFT179" s="2"/>
      <c r="MFU179" s="2"/>
      <c r="MFV179" s="2"/>
      <c r="MFW179" s="2"/>
      <c r="MFX179" s="2"/>
      <c r="MFY179" s="2"/>
      <c r="MFZ179" s="2"/>
      <c r="MGA179" s="2"/>
      <c r="MGB179" s="2"/>
      <c r="MGC179" s="2"/>
      <c r="MGD179" s="2"/>
      <c r="MGE179" s="2"/>
      <c r="MGF179" s="2"/>
      <c r="MGG179" s="2"/>
      <c r="MGH179" s="2"/>
      <c r="MGI179" s="2"/>
      <c r="MGJ179" s="2"/>
      <c r="MGK179" s="2"/>
      <c r="MGL179" s="2"/>
      <c r="MGM179" s="2"/>
      <c r="MGN179" s="2"/>
      <c r="MGO179" s="2"/>
      <c r="MGP179" s="2"/>
      <c r="MGQ179" s="2"/>
      <c r="MGR179" s="2"/>
      <c r="MGS179" s="2"/>
      <c r="MGT179" s="2"/>
      <c r="MGU179" s="2"/>
      <c r="MGV179" s="2"/>
      <c r="MGW179" s="2"/>
      <c r="MGX179" s="2"/>
      <c r="MGY179" s="2"/>
      <c r="MGZ179" s="2"/>
      <c r="MHA179" s="2"/>
      <c r="MHB179" s="2"/>
      <c r="MHC179" s="2"/>
      <c r="MHD179" s="2"/>
      <c r="MHE179" s="2"/>
      <c r="MHF179" s="2"/>
      <c r="MHG179" s="2"/>
      <c r="MHH179" s="2"/>
      <c r="MHI179" s="2"/>
      <c r="MHJ179" s="2"/>
      <c r="MHK179" s="2"/>
      <c r="MHL179" s="2"/>
      <c r="MHM179" s="2"/>
      <c r="MHN179" s="2"/>
      <c r="MHO179" s="2"/>
      <c r="MHP179" s="2"/>
      <c r="MHQ179" s="2"/>
      <c r="MHR179" s="2"/>
      <c r="MHS179" s="2"/>
      <c r="MHT179" s="2"/>
      <c r="MHU179" s="2"/>
      <c r="MHV179" s="2"/>
      <c r="MHW179" s="2"/>
      <c r="MHX179" s="2"/>
      <c r="MHY179" s="2"/>
      <c r="MHZ179" s="2"/>
      <c r="MIA179" s="2"/>
      <c r="MIB179" s="2"/>
      <c r="MIC179" s="2"/>
      <c r="MID179" s="2"/>
      <c r="MIE179" s="2"/>
      <c r="MIF179" s="2"/>
      <c r="MIG179" s="2"/>
      <c r="MIH179" s="2"/>
      <c r="MII179" s="2"/>
      <c r="MIJ179" s="2"/>
      <c r="MIK179" s="2"/>
      <c r="MIL179" s="2"/>
      <c r="MIM179" s="2"/>
      <c r="MIN179" s="2"/>
      <c r="MIO179" s="2"/>
      <c r="MIP179" s="2"/>
      <c r="MIQ179" s="2"/>
      <c r="MIR179" s="2"/>
      <c r="MIS179" s="2"/>
      <c r="MIT179" s="2"/>
      <c r="MIU179" s="2"/>
      <c r="MIV179" s="2"/>
      <c r="MIW179" s="2"/>
      <c r="MIX179" s="2"/>
      <c r="MIY179" s="2"/>
      <c r="MIZ179" s="2"/>
      <c r="MJA179" s="2"/>
      <c r="MJB179" s="2"/>
      <c r="MJC179" s="2"/>
      <c r="MJD179" s="2"/>
      <c r="MJE179" s="2"/>
      <c r="MJF179" s="2"/>
      <c r="MJG179" s="2"/>
      <c r="MJH179" s="2"/>
      <c r="MJI179" s="2"/>
      <c r="MJJ179" s="2"/>
      <c r="MJK179" s="2"/>
      <c r="MJL179" s="2"/>
      <c r="MJM179" s="2"/>
      <c r="MJN179" s="2"/>
      <c r="MJO179" s="2"/>
      <c r="MJP179" s="2"/>
      <c r="MJQ179" s="2"/>
      <c r="MJR179" s="2"/>
      <c r="MJS179" s="2"/>
      <c r="MJT179" s="2"/>
      <c r="MJU179" s="2"/>
      <c r="MJV179" s="2"/>
      <c r="MJW179" s="2"/>
      <c r="MJX179" s="2"/>
      <c r="MJY179" s="2"/>
      <c r="MJZ179" s="2"/>
      <c r="MKA179" s="2"/>
      <c r="MKB179" s="2"/>
      <c r="MKC179" s="2"/>
      <c r="MKD179" s="2"/>
      <c r="MKE179" s="2"/>
      <c r="MKF179" s="2"/>
      <c r="MKG179" s="2"/>
      <c r="MKH179" s="2"/>
      <c r="MKI179" s="2"/>
      <c r="MKJ179" s="2"/>
      <c r="MKK179" s="2"/>
      <c r="MKL179" s="2"/>
      <c r="MKM179" s="2"/>
      <c r="MKN179" s="2"/>
      <c r="MKO179" s="2"/>
      <c r="MKP179" s="2"/>
      <c r="MKQ179" s="2"/>
      <c r="MKR179" s="2"/>
      <c r="MKS179" s="2"/>
      <c r="MKT179" s="2"/>
      <c r="MKU179" s="2"/>
      <c r="MKV179" s="2"/>
      <c r="MKW179" s="2"/>
      <c r="MKX179" s="2"/>
      <c r="MKY179" s="2"/>
      <c r="MKZ179" s="2"/>
      <c r="MLA179" s="2"/>
      <c r="MLB179" s="2"/>
      <c r="MLC179" s="2"/>
      <c r="MLD179" s="2"/>
      <c r="MLE179" s="2"/>
      <c r="MLF179" s="2"/>
      <c r="MLG179" s="2"/>
      <c r="MLH179" s="2"/>
      <c r="MLI179" s="2"/>
      <c r="MLJ179" s="2"/>
      <c r="MLK179" s="2"/>
      <c r="MLL179" s="2"/>
      <c r="MLM179" s="2"/>
      <c r="MLN179" s="2"/>
      <c r="MLO179" s="2"/>
      <c r="MLP179" s="2"/>
      <c r="MLQ179" s="2"/>
      <c r="MLR179" s="2"/>
      <c r="MLS179" s="2"/>
      <c r="MLT179" s="2"/>
      <c r="MLU179" s="2"/>
      <c r="MLV179" s="2"/>
      <c r="MLW179" s="2"/>
      <c r="MLX179" s="2"/>
      <c r="MLY179" s="2"/>
      <c r="MLZ179" s="2"/>
      <c r="MMA179" s="2"/>
      <c r="MMB179" s="2"/>
      <c r="MMC179" s="2"/>
      <c r="MMD179" s="2"/>
      <c r="MME179" s="2"/>
      <c r="MMF179" s="2"/>
      <c r="MMG179" s="2"/>
      <c r="MMH179" s="2"/>
      <c r="MMI179" s="2"/>
      <c r="MMJ179" s="2"/>
      <c r="MMK179" s="2"/>
      <c r="MML179" s="2"/>
      <c r="MMM179" s="2"/>
      <c r="MMN179" s="2"/>
      <c r="MMO179" s="2"/>
      <c r="MMP179" s="2"/>
      <c r="MMQ179" s="2"/>
      <c r="MMR179" s="2"/>
      <c r="MMS179" s="2"/>
      <c r="MMT179" s="2"/>
      <c r="MMU179" s="2"/>
      <c r="MMV179" s="2"/>
      <c r="MMW179" s="2"/>
      <c r="MMX179" s="2"/>
      <c r="MMY179" s="2"/>
      <c r="MMZ179" s="2"/>
      <c r="MNA179" s="2"/>
      <c r="MNB179" s="2"/>
      <c r="MNC179" s="2"/>
      <c r="MND179" s="2"/>
      <c r="MNE179" s="2"/>
      <c r="MNF179" s="2"/>
      <c r="MNG179" s="2"/>
      <c r="MNH179" s="2"/>
      <c r="MNI179" s="2"/>
      <c r="MNJ179" s="2"/>
      <c r="MNK179" s="2"/>
      <c r="MNL179" s="2"/>
      <c r="MNM179" s="2"/>
      <c r="MNN179" s="2"/>
      <c r="MNO179" s="2"/>
      <c r="MNP179" s="2"/>
      <c r="MNQ179" s="2"/>
      <c r="MNR179" s="2"/>
      <c r="MNS179" s="2"/>
      <c r="MNT179" s="2"/>
      <c r="MNU179" s="2"/>
      <c r="MNV179" s="2"/>
      <c r="MNW179" s="2"/>
      <c r="MNX179" s="2"/>
      <c r="MNY179" s="2"/>
      <c r="MNZ179" s="2"/>
      <c r="MOA179" s="2"/>
      <c r="MOB179" s="2"/>
      <c r="MOC179" s="2"/>
      <c r="MOD179" s="2"/>
      <c r="MOE179" s="2"/>
      <c r="MOF179" s="2"/>
      <c r="MOG179" s="2"/>
      <c r="MOH179" s="2"/>
      <c r="MOI179" s="2"/>
      <c r="MOJ179" s="2"/>
      <c r="MOK179" s="2"/>
      <c r="MOL179" s="2"/>
      <c r="MOM179" s="2"/>
      <c r="MON179" s="2"/>
      <c r="MOO179" s="2"/>
      <c r="MOP179" s="2"/>
      <c r="MOQ179" s="2"/>
      <c r="MOR179" s="2"/>
      <c r="MOS179" s="2"/>
      <c r="MOT179" s="2"/>
      <c r="MOU179" s="2"/>
      <c r="MOV179" s="2"/>
      <c r="MOW179" s="2"/>
      <c r="MOX179" s="2"/>
      <c r="MOY179" s="2"/>
      <c r="MOZ179" s="2"/>
      <c r="MPA179" s="2"/>
      <c r="MPB179" s="2"/>
      <c r="MPC179" s="2"/>
      <c r="MPD179" s="2"/>
      <c r="MPE179" s="2"/>
      <c r="MPF179" s="2"/>
      <c r="MPG179" s="2"/>
      <c r="MPH179" s="2"/>
      <c r="MPI179" s="2"/>
      <c r="MPJ179" s="2"/>
      <c r="MPK179" s="2"/>
      <c r="MPL179" s="2"/>
      <c r="MPM179" s="2"/>
      <c r="MPN179" s="2"/>
      <c r="MPO179" s="2"/>
      <c r="MPP179" s="2"/>
      <c r="MPQ179" s="2"/>
      <c r="MPR179" s="2"/>
      <c r="MPS179" s="2"/>
      <c r="MPT179" s="2"/>
      <c r="MPU179" s="2"/>
      <c r="MPV179" s="2"/>
      <c r="MPW179" s="2"/>
      <c r="MPX179" s="2"/>
      <c r="MPY179" s="2"/>
      <c r="MPZ179" s="2"/>
      <c r="MQA179" s="2"/>
      <c r="MQB179" s="2"/>
      <c r="MQC179" s="2"/>
      <c r="MQD179" s="2"/>
      <c r="MQE179" s="2"/>
      <c r="MQF179" s="2"/>
      <c r="MQG179" s="2"/>
      <c r="MQH179" s="2"/>
      <c r="MQI179" s="2"/>
      <c r="MQJ179" s="2"/>
      <c r="MQK179" s="2"/>
      <c r="MQL179" s="2"/>
      <c r="MQM179" s="2"/>
      <c r="MQN179" s="2"/>
      <c r="MQO179" s="2"/>
      <c r="MQP179" s="2"/>
      <c r="MQQ179" s="2"/>
      <c r="MQR179" s="2"/>
      <c r="MQS179" s="2"/>
      <c r="MQT179" s="2"/>
      <c r="MQU179" s="2"/>
      <c r="MQV179" s="2"/>
      <c r="MQW179" s="2"/>
      <c r="MQX179" s="2"/>
      <c r="MQY179" s="2"/>
      <c r="MQZ179" s="2"/>
      <c r="MRA179" s="2"/>
      <c r="MRB179" s="2"/>
      <c r="MRC179" s="2"/>
      <c r="MRD179" s="2"/>
      <c r="MRE179" s="2"/>
      <c r="MRF179" s="2"/>
      <c r="MRG179" s="2"/>
      <c r="MRH179" s="2"/>
      <c r="MRI179" s="2"/>
      <c r="MRJ179" s="2"/>
      <c r="MRK179" s="2"/>
      <c r="MRL179" s="2"/>
      <c r="MRM179" s="2"/>
      <c r="MRN179" s="2"/>
      <c r="MRO179" s="2"/>
      <c r="MRP179" s="2"/>
      <c r="MRQ179" s="2"/>
      <c r="MRR179" s="2"/>
      <c r="MRS179" s="2"/>
      <c r="MRT179" s="2"/>
      <c r="MRU179" s="2"/>
      <c r="MRV179" s="2"/>
      <c r="MRW179" s="2"/>
      <c r="MRX179" s="2"/>
      <c r="MRY179" s="2"/>
      <c r="MRZ179" s="2"/>
      <c r="MSA179" s="2"/>
      <c r="MSB179" s="2"/>
      <c r="MSC179" s="2"/>
      <c r="MSD179" s="2"/>
      <c r="MSE179" s="2"/>
      <c r="MSF179" s="2"/>
      <c r="MSG179" s="2"/>
      <c r="MSH179" s="2"/>
      <c r="MSI179" s="2"/>
      <c r="MSJ179" s="2"/>
      <c r="MSK179" s="2"/>
      <c r="MSL179" s="2"/>
      <c r="MSM179" s="2"/>
      <c r="MSN179" s="2"/>
      <c r="MSO179" s="2"/>
      <c r="MSP179" s="2"/>
      <c r="MSQ179" s="2"/>
      <c r="MSR179" s="2"/>
      <c r="MSS179" s="2"/>
      <c r="MST179" s="2"/>
      <c r="MSU179" s="2"/>
      <c r="MSV179" s="2"/>
      <c r="MSW179" s="2"/>
      <c r="MSX179" s="2"/>
      <c r="MSY179" s="2"/>
      <c r="MSZ179" s="2"/>
      <c r="MTA179" s="2"/>
      <c r="MTB179" s="2"/>
      <c r="MTC179" s="2"/>
      <c r="MTD179" s="2"/>
      <c r="MTE179" s="2"/>
      <c r="MTF179" s="2"/>
      <c r="MTG179" s="2"/>
      <c r="MTH179" s="2"/>
      <c r="MTI179" s="2"/>
      <c r="MTJ179" s="2"/>
      <c r="MTK179" s="2"/>
      <c r="MTL179" s="2"/>
      <c r="MTM179" s="2"/>
      <c r="MTN179" s="2"/>
      <c r="MTO179" s="2"/>
      <c r="MTP179" s="2"/>
      <c r="MTQ179" s="2"/>
      <c r="MTR179" s="2"/>
      <c r="MTS179" s="2"/>
      <c r="MTT179" s="2"/>
      <c r="MTU179" s="2"/>
      <c r="MTV179" s="2"/>
      <c r="MTW179" s="2"/>
      <c r="MTX179" s="2"/>
      <c r="MTY179" s="2"/>
      <c r="MTZ179" s="2"/>
      <c r="MUA179" s="2"/>
      <c r="MUB179" s="2"/>
      <c r="MUC179" s="2"/>
      <c r="MUD179" s="2"/>
      <c r="MUE179" s="2"/>
      <c r="MUF179" s="2"/>
      <c r="MUG179" s="2"/>
      <c r="MUH179" s="2"/>
      <c r="MUI179" s="2"/>
      <c r="MUJ179" s="2"/>
      <c r="MUK179" s="2"/>
      <c r="MUL179" s="2"/>
      <c r="MUM179" s="2"/>
      <c r="MUN179" s="2"/>
      <c r="MUO179" s="2"/>
      <c r="MUP179" s="2"/>
      <c r="MUQ179" s="2"/>
      <c r="MUR179" s="2"/>
      <c r="MUS179" s="2"/>
      <c r="MUT179" s="2"/>
      <c r="MUU179" s="2"/>
      <c r="MUV179" s="2"/>
      <c r="MUW179" s="2"/>
      <c r="MUX179" s="2"/>
      <c r="MUY179" s="2"/>
      <c r="MUZ179" s="2"/>
      <c r="MVA179" s="2"/>
      <c r="MVB179" s="2"/>
      <c r="MVC179" s="2"/>
      <c r="MVD179" s="2"/>
      <c r="MVE179" s="2"/>
      <c r="MVF179" s="2"/>
      <c r="MVG179" s="2"/>
      <c r="MVH179" s="2"/>
      <c r="MVI179" s="2"/>
      <c r="MVJ179" s="2"/>
      <c r="MVK179" s="2"/>
      <c r="MVL179" s="2"/>
      <c r="MVM179" s="2"/>
      <c r="MVN179" s="2"/>
      <c r="MVO179" s="2"/>
      <c r="MVP179" s="2"/>
      <c r="MVQ179" s="2"/>
      <c r="MVR179" s="2"/>
      <c r="MVS179" s="2"/>
      <c r="MVT179" s="2"/>
      <c r="MVU179" s="2"/>
      <c r="MVV179" s="2"/>
      <c r="MVW179" s="2"/>
      <c r="MVX179" s="2"/>
      <c r="MVY179" s="2"/>
      <c r="MVZ179" s="2"/>
      <c r="MWA179" s="2"/>
      <c r="MWB179" s="2"/>
      <c r="MWC179" s="2"/>
      <c r="MWD179" s="2"/>
      <c r="MWE179" s="2"/>
      <c r="MWF179" s="2"/>
      <c r="MWG179" s="2"/>
      <c r="MWH179" s="2"/>
      <c r="MWI179" s="2"/>
      <c r="MWJ179" s="2"/>
      <c r="MWK179" s="2"/>
      <c r="MWL179" s="2"/>
      <c r="MWM179" s="2"/>
      <c r="MWN179" s="2"/>
      <c r="MWO179" s="2"/>
      <c r="MWP179" s="2"/>
      <c r="MWQ179" s="2"/>
      <c r="MWR179" s="2"/>
      <c r="MWS179" s="2"/>
      <c r="MWT179" s="2"/>
      <c r="MWU179" s="2"/>
      <c r="MWV179" s="2"/>
      <c r="MWW179" s="2"/>
      <c r="MWX179" s="2"/>
      <c r="MWY179" s="2"/>
      <c r="MWZ179" s="2"/>
      <c r="MXA179" s="2"/>
      <c r="MXB179" s="2"/>
      <c r="MXC179" s="2"/>
      <c r="MXD179" s="2"/>
      <c r="MXE179" s="2"/>
      <c r="MXF179" s="2"/>
      <c r="MXG179" s="2"/>
      <c r="MXH179" s="2"/>
      <c r="MXI179" s="2"/>
      <c r="MXJ179" s="2"/>
      <c r="MXK179" s="2"/>
      <c r="MXL179" s="2"/>
      <c r="MXM179" s="2"/>
      <c r="MXN179" s="2"/>
      <c r="MXO179" s="2"/>
      <c r="MXP179" s="2"/>
      <c r="MXQ179" s="2"/>
      <c r="MXR179" s="2"/>
      <c r="MXS179" s="2"/>
      <c r="MXT179" s="2"/>
      <c r="MXU179" s="2"/>
      <c r="MXV179" s="2"/>
      <c r="MXW179" s="2"/>
      <c r="MXX179" s="2"/>
      <c r="MXY179" s="2"/>
      <c r="MXZ179" s="2"/>
      <c r="MYA179" s="2"/>
      <c r="MYB179" s="2"/>
      <c r="MYC179" s="2"/>
      <c r="MYD179" s="2"/>
      <c r="MYE179" s="2"/>
      <c r="MYF179" s="2"/>
      <c r="MYG179" s="2"/>
      <c r="MYH179" s="2"/>
      <c r="MYI179" s="2"/>
      <c r="MYJ179" s="2"/>
      <c r="MYK179" s="2"/>
      <c r="MYL179" s="2"/>
      <c r="MYM179" s="2"/>
      <c r="MYN179" s="2"/>
      <c r="MYO179" s="2"/>
      <c r="MYP179" s="2"/>
      <c r="MYQ179" s="2"/>
      <c r="MYR179" s="2"/>
      <c r="MYS179" s="2"/>
      <c r="MYT179" s="2"/>
      <c r="MYU179" s="2"/>
      <c r="MYV179" s="2"/>
      <c r="MYW179" s="2"/>
      <c r="MYX179" s="2"/>
      <c r="MYY179" s="2"/>
      <c r="MYZ179" s="2"/>
      <c r="MZA179" s="2"/>
      <c r="MZB179" s="2"/>
      <c r="MZC179" s="2"/>
      <c r="MZD179" s="2"/>
      <c r="MZE179" s="2"/>
      <c r="MZF179" s="2"/>
      <c r="MZG179" s="2"/>
      <c r="MZH179" s="2"/>
      <c r="MZI179" s="2"/>
      <c r="MZJ179" s="2"/>
      <c r="MZK179" s="2"/>
      <c r="MZL179" s="2"/>
      <c r="MZM179" s="2"/>
      <c r="MZN179" s="2"/>
      <c r="MZO179" s="2"/>
      <c r="MZP179" s="2"/>
      <c r="MZQ179" s="2"/>
      <c r="MZR179" s="2"/>
      <c r="MZS179" s="2"/>
      <c r="MZT179" s="2"/>
      <c r="MZU179" s="2"/>
      <c r="MZV179" s="2"/>
      <c r="MZW179" s="2"/>
      <c r="MZX179" s="2"/>
      <c r="MZY179" s="2"/>
      <c r="MZZ179" s="2"/>
      <c r="NAA179" s="2"/>
      <c r="NAB179" s="2"/>
      <c r="NAC179" s="2"/>
      <c r="NAD179" s="2"/>
      <c r="NAE179" s="2"/>
      <c r="NAF179" s="2"/>
      <c r="NAG179" s="2"/>
      <c r="NAH179" s="2"/>
      <c r="NAI179" s="2"/>
      <c r="NAJ179" s="2"/>
      <c r="NAK179" s="2"/>
      <c r="NAL179" s="2"/>
      <c r="NAM179" s="2"/>
      <c r="NAN179" s="2"/>
      <c r="NAO179" s="2"/>
      <c r="NAP179" s="2"/>
      <c r="NAQ179" s="2"/>
      <c r="NAR179" s="2"/>
      <c r="NAS179" s="2"/>
      <c r="NAT179" s="2"/>
      <c r="NAU179" s="2"/>
      <c r="NAV179" s="2"/>
      <c r="NAW179" s="2"/>
      <c r="NAX179" s="2"/>
      <c r="NAY179" s="2"/>
      <c r="NAZ179" s="2"/>
      <c r="NBA179" s="2"/>
      <c r="NBB179" s="2"/>
      <c r="NBC179" s="2"/>
      <c r="NBD179" s="2"/>
      <c r="NBE179" s="2"/>
      <c r="NBF179" s="2"/>
      <c r="NBG179" s="2"/>
      <c r="NBH179" s="2"/>
      <c r="NBI179" s="2"/>
      <c r="NBJ179" s="2"/>
      <c r="NBK179" s="2"/>
      <c r="NBL179" s="2"/>
      <c r="NBM179" s="2"/>
      <c r="NBN179" s="2"/>
      <c r="NBO179" s="2"/>
      <c r="NBP179" s="2"/>
      <c r="NBQ179" s="2"/>
      <c r="NBR179" s="2"/>
      <c r="NBS179" s="2"/>
      <c r="NBT179" s="2"/>
      <c r="NBU179" s="2"/>
      <c r="NBV179" s="2"/>
      <c r="NBW179" s="2"/>
      <c r="NBX179" s="2"/>
      <c r="NBY179" s="2"/>
      <c r="NBZ179" s="2"/>
      <c r="NCA179" s="2"/>
      <c r="NCB179" s="2"/>
      <c r="NCC179" s="2"/>
      <c r="NCD179" s="2"/>
      <c r="NCE179" s="2"/>
      <c r="NCF179" s="2"/>
      <c r="NCG179" s="2"/>
      <c r="NCH179" s="2"/>
      <c r="NCI179" s="2"/>
      <c r="NCJ179" s="2"/>
      <c r="NCK179" s="2"/>
      <c r="NCL179" s="2"/>
      <c r="NCM179" s="2"/>
      <c r="NCN179" s="2"/>
      <c r="NCO179" s="2"/>
      <c r="NCP179" s="2"/>
      <c r="NCQ179" s="2"/>
      <c r="NCR179" s="2"/>
      <c r="NCS179" s="2"/>
      <c r="NCT179" s="2"/>
      <c r="NCU179" s="2"/>
      <c r="NCV179" s="2"/>
      <c r="NCW179" s="2"/>
      <c r="NCX179" s="2"/>
      <c r="NCY179" s="2"/>
      <c r="NCZ179" s="2"/>
      <c r="NDA179" s="2"/>
      <c r="NDB179" s="2"/>
      <c r="NDC179" s="2"/>
      <c r="NDD179" s="2"/>
      <c r="NDE179" s="2"/>
      <c r="NDF179" s="2"/>
      <c r="NDG179" s="2"/>
      <c r="NDH179" s="2"/>
      <c r="NDI179" s="2"/>
      <c r="NDJ179" s="2"/>
      <c r="NDK179" s="2"/>
      <c r="NDL179" s="2"/>
      <c r="NDM179" s="2"/>
      <c r="NDN179" s="2"/>
      <c r="NDO179" s="2"/>
      <c r="NDP179" s="2"/>
      <c r="NDQ179" s="2"/>
      <c r="NDR179" s="2"/>
      <c r="NDS179" s="2"/>
      <c r="NDT179" s="2"/>
      <c r="NDU179" s="2"/>
      <c r="NDV179" s="2"/>
      <c r="NDW179" s="2"/>
      <c r="NDX179" s="2"/>
      <c r="NDY179" s="2"/>
      <c r="NDZ179" s="2"/>
      <c r="NEA179" s="2"/>
      <c r="NEB179" s="2"/>
      <c r="NEC179" s="2"/>
      <c r="NED179" s="2"/>
      <c r="NEE179" s="2"/>
      <c r="NEF179" s="2"/>
      <c r="NEG179" s="2"/>
      <c r="NEH179" s="2"/>
      <c r="NEI179" s="2"/>
      <c r="NEJ179" s="2"/>
      <c r="NEK179" s="2"/>
      <c r="NEL179" s="2"/>
      <c r="NEM179" s="2"/>
      <c r="NEN179" s="2"/>
      <c r="NEO179" s="2"/>
      <c r="NEP179" s="2"/>
      <c r="NEQ179" s="2"/>
      <c r="NER179" s="2"/>
      <c r="NES179" s="2"/>
      <c r="NET179" s="2"/>
      <c r="NEU179" s="2"/>
      <c r="NEV179" s="2"/>
      <c r="NEW179" s="2"/>
      <c r="NEX179" s="2"/>
      <c r="NEY179" s="2"/>
      <c r="NEZ179" s="2"/>
      <c r="NFA179" s="2"/>
      <c r="NFB179" s="2"/>
      <c r="NFC179" s="2"/>
      <c r="NFD179" s="2"/>
      <c r="NFE179" s="2"/>
      <c r="NFF179" s="2"/>
      <c r="NFG179" s="2"/>
      <c r="NFH179" s="2"/>
      <c r="NFI179" s="2"/>
      <c r="NFJ179" s="2"/>
      <c r="NFK179" s="2"/>
      <c r="NFL179" s="2"/>
      <c r="NFM179" s="2"/>
      <c r="NFN179" s="2"/>
      <c r="NFO179" s="2"/>
      <c r="NFP179" s="2"/>
      <c r="NFQ179" s="2"/>
      <c r="NFR179" s="2"/>
      <c r="NFS179" s="2"/>
      <c r="NFT179" s="2"/>
      <c r="NFU179" s="2"/>
      <c r="NFV179" s="2"/>
      <c r="NFW179" s="2"/>
      <c r="NFX179" s="2"/>
      <c r="NFY179" s="2"/>
      <c r="NFZ179" s="2"/>
      <c r="NGA179" s="2"/>
      <c r="NGB179" s="2"/>
      <c r="NGC179" s="2"/>
      <c r="NGD179" s="2"/>
      <c r="NGE179" s="2"/>
      <c r="NGF179" s="2"/>
      <c r="NGG179" s="2"/>
      <c r="NGH179" s="2"/>
      <c r="NGI179" s="2"/>
      <c r="NGJ179" s="2"/>
      <c r="NGK179" s="2"/>
      <c r="NGL179" s="2"/>
      <c r="NGM179" s="2"/>
      <c r="NGN179" s="2"/>
      <c r="NGO179" s="2"/>
      <c r="NGP179" s="2"/>
      <c r="NGQ179" s="2"/>
      <c r="NGR179" s="2"/>
      <c r="NGS179" s="2"/>
      <c r="NGT179" s="2"/>
      <c r="NGU179" s="2"/>
      <c r="NGV179" s="2"/>
      <c r="NGW179" s="2"/>
      <c r="NGX179" s="2"/>
      <c r="NGY179" s="2"/>
      <c r="NGZ179" s="2"/>
      <c r="NHA179" s="2"/>
      <c r="NHB179" s="2"/>
      <c r="NHC179" s="2"/>
      <c r="NHD179" s="2"/>
      <c r="NHE179" s="2"/>
      <c r="NHF179" s="2"/>
      <c r="NHG179" s="2"/>
      <c r="NHH179" s="2"/>
      <c r="NHI179" s="2"/>
      <c r="NHJ179" s="2"/>
      <c r="NHK179" s="2"/>
      <c r="NHL179" s="2"/>
      <c r="NHM179" s="2"/>
      <c r="NHN179" s="2"/>
      <c r="NHO179" s="2"/>
      <c r="NHP179" s="2"/>
      <c r="NHQ179" s="2"/>
      <c r="NHR179" s="2"/>
      <c r="NHS179" s="2"/>
      <c r="NHT179" s="2"/>
      <c r="NHU179" s="2"/>
      <c r="NHV179" s="2"/>
      <c r="NHW179" s="2"/>
      <c r="NHX179" s="2"/>
      <c r="NHY179" s="2"/>
      <c r="NHZ179" s="2"/>
      <c r="NIA179" s="2"/>
      <c r="NIB179" s="2"/>
      <c r="NIC179" s="2"/>
      <c r="NID179" s="2"/>
      <c r="NIE179" s="2"/>
      <c r="NIF179" s="2"/>
      <c r="NIG179" s="2"/>
      <c r="NIH179" s="2"/>
      <c r="NII179" s="2"/>
      <c r="NIJ179" s="2"/>
      <c r="NIK179" s="2"/>
      <c r="NIL179" s="2"/>
      <c r="NIM179" s="2"/>
      <c r="NIN179" s="2"/>
      <c r="NIO179" s="2"/>
      <c r="NIP179" s="2"/>
      <c r="NIQ179" s="2"/>
      <c r="NIR179" s="2"/>
      <c r="NIS179" s="2"/>
      <c r="NIT179" s="2"/>
      <c r="NIU179" s="2"/>
      <c r="NIV179" s="2"/>
      <c r="NIW179" s="2"/>
      <c r="NIX179" s="2"/>
      <c r="NIY179" s="2"/>
      <c r="NIZ179" s="2"/>
      <c r="NJA179" s="2"/>
      <c r="NJB179" s="2"/>
      <c r="NJC179" s="2"/>
      <c r="NJD179" s="2"/>
      <c r="NJE179" s="2"/>
      <c r="NJF179" s="2"/>
      <c r="NJG179" s="2"/>
      <c r="NJH179" s="2"/>
      <c r="NJI179" s="2"/>
      <c r="NJJ179" s="2"/>
      <c r="NJK179" s="2"/>
      <c r="NJL179" s="2"/>
      <c r="NJM179" s="2"/>
      <c r="NJN179" s="2"/>
      <c r="NJO179" s="2"/>
      <c r="NJP179" s="2"/>
      <c r="NJQ179" s="2"/>
      <c r="NJR179" s="2"/>
      <c r="NJS179" s="2"/>
      <c r="NJT179" s="2"/>
      <c r="NJU179" s="2"/>
      <c r="NJV179" s="2"/>
      <c r="NJW179" s="2"/>
      <c r="NJX179" s="2"/>
      <c r="NJY179" s="2"/>
      <c r="NJZ179" s="2"/>
      <c r="NKA179" s="2"/>
      <c r="NKB179" s="2"/>
      <c r="NKC179" s="2"/>
      <c r="NKD179" s="2"/>
      <c r="NKE179" s="2"/>
      <c r="NKF179" s="2"/>
      <c r="NKG179" s="2"/>
      <c r="NKH179" s="2"/>
      <c r="NKI179" s="2"/>
      <c r="NKJ179" s="2"/>
      <c r="NKK179" s="2"/>
      <c r="NKL179" s="2"/>
      <c r="NKM179" s="2"/>
      <c r="NKN179" s="2"/>
      <c r="NKO179" s="2"/>
      <c r="NKP179" s="2"/>
      <c r="NKQ179" s="2"/>
      <c r="NKR179" s="2"/>
      <c r="NKS179" s="2"/>
      <c r="NKT179" s="2"/>
      <c r="NKU179" s="2"/>
      <c r="NKV179" s="2"/>
      <c r="NKW179" s="2"/>
      <c r="NKX179" s="2"/>
      <c r="NKY179" s="2"/>
      <c r="NKZ179" s="2"/>
      <c r="NLA179" s="2"/>
      <c r="NLB179" s="2"/>
      <c r="NLC179" s="2"/>
      <c r="NLD179" s="2"/>
      <c r="NLE179" s="2"/>
      <c r="NLF179" s="2"/>
      <c r="NLG179" s="2"/>
      <c r="NLH179" s="2"/>
      <c r="NLI179" s="2"/>
      <c r="NLJ179" s="2"/>
      <c r="NLK179" s="2"/>
      <c r="NLL179" s="2"/>
      <c r="NLM179" s="2"/>
      <c r="NLN179" s="2"/>
      <c r="NLO179" s="2"/>
      <c r="NLP179" s="2"/>
      <c r="NLQ179" s="2"/>
      <c r="NLR179" s="2"/>
      <c r="NLS179" s="2"/>
      <c r="NLT179" s="2"/>
      <c r="NLU179" s="2"/>
      <c r="NLV179" s="2"/>
      <c r="NLW179" s="2"/>
      <c r="NLX179" s="2"/>
      <c r="NLY179" s="2"/>
      <c r="NLZ179" s="2"/>
      <c r="NMA179" s="2"/>
      <c r="NMB179" s="2"/>
      <c r="NMC179" s="2"/>
      <c r="NMD179" s="2"/>
      <c r="NME179" s="2"/>
      <c r="NMF179" s="2"/>
      <c r="NMG179" s="2"/>
      <c r="NMH179" s="2"/>
      <c r="NMI179" s="2"/>
      <c r="NMJ179" s="2"/>
      <c r="NMK179" s="2"/>
      <c r="NML179" s="2"/>
      <c r="NMM179" s="2"/>
      <c r="NMN179" s="2"/>
      <c r="NMO179" s="2"/>
      <c r="NMP179" s="2"/>
      <c r="NMQ179" s="2"/>
      <c r="NMR179" s="2"/>
      <c r="NMS179" s="2"/>
      <c r="NMT179" s="2"/>
      <c r="NMU179" s="2"/>
      <c r="NMV179" s="2"/>
      <c r="NMW179" s="2"/>
      <c r="NMX179" s="2"/>
      <c r="NMY179" s="2"/>
      <c r="NMZ179" s="2"/>
      <c r="NNA179" s="2"/>
      <c r="NNB179" s="2"/>
      <c r="NNC179" s="2"/>
      <c r="NND179" s="2"/>
      <c r="NNE179" s="2"/>
      <c r="NNF179" s="2"/>
      <c r="NNG179" s="2"/>
      <c r="NNH179" s="2"/>
      <c r="NNI179" s="2"/>
      <c r="NNJ179" s="2"/>
      <c r="NNK179" s="2"/>
      <c r="NNL179" s="2"/>
      <c r="NNM179" s="2"/>
      <c r="NNN179" s="2"/>
      <c r="NNO179" s="2"/>
      <c r="NNP179" s="2"/>
      <c r="NNQ179" s="2"/>
      <c r="NNR179" s="2"/>
      <c r="NNS179" s="2"/>
      <c r="NNT179" s="2"/>
      <c r="NNU179" s="2"/>
      <c r="NNV179" s="2"/>
      <c r="NNW179" s="2"/>
      <c r="NNX179" s="2"/>
      <c r="NNY179" s="2"/>
      <c r="NNZ179" s="2"/>
      <c r="NOA179" s="2"/>
      <c r="NOB179" s="2"/>
      <c r="NOC179" s="2"/>
      <c r="NOD179" s="2"/>
      <c r="NOE179" s="2"/>
      <c r="NOF179" s="2"/>
      <c r="NOG179" s="2"/>
      <c r="NOH179" s="2"/>
      <c r="NOI179" s="2"/>
      <c r="NOJ179" s="2"/>
      <c r="NOK179" s="2"/>
      <c r="NOL179" s="2"/>
      <c r="NOM179" s="2"/>
      <c r="NON179" s="2"/>
      <c r="NOO179" s="2"/>
      <c r="NOP179" s="2"/>
      <c r="NOQ179" s="2"/>
      <c r="NOR179" s="2"/>
      <c r="NOS179" s="2"/>
      <c r="NOT179" s="2"/>
      <c r="NOU179" s="2"/>
      <c r="NOV179" s="2"/>
      <c r="NOW179" s="2"/>
      <c r="NOX179" s="2"/>
      <c r="NOY179" s="2"/>
      <c r="NOZ179" s="2"/>
      <c r="NPA179" s="2"/>
      <c r="NPB179" s="2"/>
      <c r="NPC179" s="2"/>
      <c r="NPD179" s="2"/>
      <c r="NPE179" s="2"/>
      <c r="NPF179" s="2"/>
      <c r="NPG179" s="2"/>
      <c r="NPH179" s="2"/>
      <c r="NPI179" s="2"/>
      <c r="NPJ179" s="2"/>
      <c r="NPK179" s="2"/>
      <c r="NPL179" s="2"/>
      <c r="NPM179" s="2"/>
      <c r="NPN179" s="2"/>
      <c r="NPO179" s="2"/>
      <c r="NPP179" s="2"/>
      <c r="NPQ179" s="2"/>
      <c r="NPR179" s="2"/>
      <c r="NPS179" s="2"/>
      <c r="NPT179" s="2"/>
      <c r="NPU179" s="2"/>
      <c r="NPV179" s="2"/>
      <c r="NPW179" s="2"/>
      <c r="NPX179" s="2"/>
      <c r="NPY179" s="2"/>
      <c r="NPZ179" s="2"/>
      <c r="NQA179" s="2"/>
      <c r="NQB179" s="2"/>
      <c r="NQC179" s="2"/>
      <c r="NQD179" s="2"/>
      <c r="NQE179" s="2"/>
      <c r="NQF179" s="2"/>
      <c r="NQG179" s="2"/>
      <c r="NQH179" s="2"/>
      <c r="NQI179" s="2"/>
      <c r="NQJ179" s="2"/>
      <c r="NQK179" s="2"/>
      <c r="NQL179" s="2"/>
      <c r="NQM179" s="2"/>
      <c r="NQN179" s="2"/>
      <c r="NQO179" s="2"/>
      <c r="NQP179" s="2"/>
      <c r="NQQ179" s="2"/>
      <c r="NQR179" s="2"/>
      <c r="NQS179" s="2"/>
      <c r="NQT179" s="2"/>
      <c r="NQU179" s="2"/>
      <c r="NQV179" s="2"/>
      <c r="NQW179" s="2"/>
      <c r="NQX179" s="2"/>
      <c r="NQY179" s="2"/>
      <c r="NQZ179" s="2"/>
      <c r="NRA179" s="2"/>
      <c r="NRB179" s="2"/>
      <c r="NRC179" s="2"/>
      <c r="NRD179" s="2"/>
      <c r="NRE179" s="2"/>
      <c r="NRF179" s="2"/>
      <c r="NRG179" s="2"/>
      <c r="NRH179" s="2"/>
      <c r="NRI179" s="2"/>
      <c r="NRJ179" s="2"/>
      <c r="NRK179" s="2"/>
      <c r="NRL179" s="2"/>
      <c r="NRM179" s="2"/>
      <c r="NRN179" s="2"/>
      <c r="NRO179" s="2"/>
      <c r="NRP179" s="2"/>
      <c r="NRQ179" s="2"/>
      <c r="NRR179" s="2"/>
      <c r="NRS179" s="2"/>
      <c r="NRT179" s="2"/>
      <c r="NRU179" s="2"/>
      <c r="NRV179" s="2"/>
      <c r="NRW179" s="2"/>
      <c r="NRX179" s="2"/>
      <c r="NRY179" s="2"/>
      <c r="NRZ179" s="2"/>
      <c r="NSA179" s="2"/>
      <c r="NSB179" s="2"/>
      <c r="NSC179" s="2"/>
      <c r="NSD179" s="2"/>
      <c r="NSE179" s="2"/>
      <c r="NSF179" s="2"/>
      <c r="NSG179" s="2"/>
      <c r="NSH179" s="2"/>
      <c r="NSI179" s="2"/>
      <c r="NSJ179" s="2"/>
      <c r="NSK179" s="2"/>
      <c r="NSL179" s="2"/>
      <c r="NSM179" s="2"/>
      <c r="NSN179" s="2"/>
      <c r="NSO179" s="2"/>
      <c r="NSP179" s="2"/>
      <c r="NSQ179" s="2"/>
      <c r="NSR179" s="2"/>
      <c r="NSS179" s="2"/>
      <c r="NST179" s="2"/>
      <c r="NSU179" s="2"/>
      <c r="NSV179" s="2"/>
      <c r="NSW179" s="2"/>
      <c r="NSX179" s="2"/>
      <c r="NSY179" s="2"/>
      <c r="NSZ179" s="2"/>
      <c r="NTA179" s="2"/>
      <c r="NTB179" s="2"/>
      <c r="NTC179" s="2"/>
      <c r="NTD179" s="2"/>
      <c r="NTE179" s="2"/>
      <c r="NTF179" s="2"/>
      <c r="NTG179" s="2"/>
      <c r="NTH179" s="2"/>
      <c r="NTI179" s="2"/>
      <c r="NTJ179" s="2"/>
      <c r="NTK179" s="2"/>
      <c r="NTL179" s="2"/>
      <c r="NTM179" s="2"/>
      <c r="NTN179" s="2"/>
      <c r="NTO179" s="2"/>
      <c r="NTP179" s="2"/>
      <c r="NTQ179" s="2"/>
      <c r="NTR179" s="2"/>
      <c r="NTS179" s="2"/>
      <c r="NTT179" s="2"/>
      <c r="NTU179" s="2"/>
      <c r="NTV179" s="2"/>
      <c r="NTW179" s="2"/>
      <c r="NTX179" s="2"/>
      <c r="NTY179" s="2"/>
      <c r="NTZ179" s="2"/>
      <c r="NUA179" s="2"/>
      <c r="NUB179" s="2"/>
      <c r="NUC179" s="2"/>
      <c r="NUD179" s="2"/>
      <c r="NUE179" s="2"/>
      <c r="NUF179" s="2"/>
      <c r="NUG179" s="2"/>
      <c r="NUH179" s="2"/>
      <c r="NUI179" s="2"/>
      <c r="NUJ179" s="2"/>
      <c r="NUK179" s="2"/>
      <c r="NUL179" s="2"/>
      <c r="NUM179" s="2"/>
      <c r="NUN179" s="2"/>
      <c r="NUO179" s="2"/>
      <c r="NUP179" s="2"/>
      <c r="NUQ179" s="2"/>
      <c r="NUR179" s="2"/>
      <c r="NUS179" s="2"/>
      <c r="NUT179" s="2"/>
      <c r="NUU179" s="2"/>
      <c r="NUV179" s="2"/>
      <c r="NUW179" s="2"/>
      <c r="NUX179" s="2"/>
      <c r="NUY179" s="2"/>
      <c r="NUZ179" s="2"/>
      <c r="NVA179" s="2"/>
      <c r="NVB179" s="2"/>
      <c r="NVC179" s="2"/>
      <c r="NVD179" s="2"/>
      <c r="NVE179" s="2"/>
      <c r="NVF179" s="2"/>
      <c r="NVG179" s="2"/>
      <c r="NVH179" s="2"/>
      <c r="NVI179" s="2"/>
      <c r="NVJ179" s="2"/>
      <c r="NVK179" s="2"/>
      <c r="NVL179" s="2"/>
      <c r="NVM179" s="2"/>
      <c r="NVN179" s="2"/>
      <c r="NVO179" s="2"/>
      <c r="NVP179" s="2"/>
      <c r="NVQ179" s="2"/>
      <c r="NVR179" s="2"/>
      <c r="NVS179" s="2"/>
      <c r="NVT179" s="2"/>
      <c r="NVU179" s="2"/>
      <c r="NVV179" s="2"/>
      <c r="NVW179" s="2"/>
      <c r="NVX179" s="2"/>
      <c r="NVY179" s="2"/>
      <c r="NVZ179" s="2"/>
      <c r="NWA179" s="2"/>
      <c r="NWB179" s="2"/>
      <c r="NWC179" s="2"/>
      <c r="NWD179" s="2"/>
      <c r="NWE179" s="2"/>
      <c r="NWF179" s="2"/>
      <c r="NWG179" s="2"/>
      <c r="NWH179" s="2"/>
      <c r="NWI179" s="2"/>
      <c r="NWJ179" s="2"/>
      <c r="NWK179" s="2"/>
      <c r="NWL179" s="2"/>
      <c r="NWM179" s="2"/>
      <c r="NWN179" s="2"/>
      <c r="NWO179" s="2"/>
      <c r="NWP179" s="2"/>
      <c r="NWQ179" s="2"/>
      <c r="NWR179" s="2"/>
      <c r="NWS179" s="2"/>
      <c r="NWT179" s="2"/>
      <c r="NWU179" s="2"/>
      <c r="NWV179" s="2"/>
      <c r="NWW179" s="2"/>
      <c r="NWX179" s="2"/>
      <c r="NWY179" s="2"/>
      <c r="NWZ179" s="2"/>
      <c r="NXA179" s="2"/>
      <c r="NXB179" s="2"/>
      <c r="NXC179" s="2"/>
      <c r="NXD179" s="2"/>
      <c r="NXE179" s="2"/>
      <c r="NXF179" s="2"/>
      <c r="NXG179" s="2"/>
      <c r="NXH179" s="2"/>
      <c r="NXI179" s="2"/>
      <c r="NXJ179" s="2"/>
      <c r="NXK179" s="2"/>
      <c r="NXL179" s="2"/>
      <c r="NXM179" s="2"/>
      <c r="NXN179" s="2"/>
      <c r="NXO179" s="2"/>
      <c r="NXP179" s="2"/>
      <c r="NXQ179" s="2"/>
      <c r="NXR179" s="2"/>
      <c r="NXS179" s="2"/>
      <c r="NXT179" s="2"/>
      <c r="NXU179" s="2"/>
      <c r="NXV179" s="2"/>
      <c r="NXW179" s="2"/>
      <c r="NXX179" s="2"/>
      <c r="NXY179" s="2"/>
      <c r="NXZ179" s="2"/>
      <c r="NYA179" s="2"/>
      <c r="NYB179" s="2"/>
      <c r="NYC179" s="2"/>
      <c r="NYD179" s="2"/>
      <c r="NYE179" s="2"/>
      <c r="NYF179" s="2"/>
      <c r="NYG179" s="2"/>
      <c r="NYH179" s="2"/>
      <c r="NYI179" s="2"/>
      <c r="NYJ179" s="2"/>
      <c r="NYK179" s="2"/>
      <c r="NYL179" s="2"/>
      <c r="NYM179" s="2"/>
      <c r="NYN179" s="2"/>
      <c r="NYO179" s="2"/>
      <c r="NYP179" s="2"/>
      <c r="NYQ179" s="2"/>
      <c r="NYR179" s="2"/>
      <c r="NYS179" s="2"/>
      <c r="NYT179" s="2"/>
      <c r="NYU179" s="2"/>
      <c r="NYV179" s="2"/>
      <c r="NYW179" s="2"/>
      <c r="NYX179" s="2"/>
      <c r="NYY179" s="2"/>
      <c r="NYZ179" s="2"/>
      <c r="NZA179" s="2"/>
      <c r="NZB179" s="2"/>
      <c r="NZC179" s="2"/>
      <c r="NZD179" s="2"/>
      <c r="NZE179" s="2"/>
      <c r="NZF179" s="2"/>
      <c r="NZG179" s="2"/>
      <c r="NZH179" s="2"/>
      <c r="NZI179" s="2"/>
      <c r="NZJ179" s="2"/>
      <c r="NZK179" s="2"/>
      <c r="NZL179" s="2"/>
      <c r="NZM179" s="2"/>
      <c r="NZN179" s="2"/>
      <c r="NZO179" s="2"/>
      <c r="NZP179" s="2"/>
      <c r="NZQ179" s="2"/>
      <c r="NZR179" s="2"/>
      <c r="NZS179" s="2"/>
      <c r="NZT179" s="2"/>
      <c r="NZU179" s="2"/>
      <c r="NZV179" s="2"/>
      <c r="NZW179" s="2"/>
      <c r="NZX179" s="2"/>
      <c r="NZY179" s="2"/>
      <c r="NZZ179" s="2"/>
      <c r="OAA179" s="2"/>
      <c r="OAB179" s="2"/>
      <c r="OAC179" s="2"/>
      <c r="OAD179" s="2"/>
      <c r="OAE179" s="2"/>
      <c r="OAF179" s="2"/>
      <c r="OAG179" s="2"/>
      <c r="OAH179" s="2"/>
      <c r="OAI179" s="2"/>
      <c r="OAJ179" s="2"/>
      <c r="OAK179" s="2"/>
      <c r="OAL179" s="2"/>
      <c r="OAM179" s="2"/>
      <c r="OAN179" s="2"/>
      <c r="OAO179" s="2"/>
      <c r="OAP179" s="2"/>
      <c r="OAQ179" s="2"/>
      <c r="OAR179" s="2"/>
      <c r="OAS179" s="2"/>
      <c r="OAT179" s="2"/>
      <c r="OAU179" s="2"/>
      <c r="OAV179" s="2"/>
      <c r="OAW179" s="2"/>
      <c r="OAX179" s="2"/>
      <c r="OAY179" s="2"/>
      <c r="OAZ179" s="2"/>
      <c r="OBA179" s="2"/>
      <c r="OBB179" s="2"/>
      <c r="OBC179" s="2"/>
      <c r="OBD179" s="2"/>
      <c r="OBE179" s="2"/>
      <c r="OBF179" s="2"/>
      <c r="OBG179" s="2"/>
      <c r="OBH179" s="2"/>
      <c r="OBI179" s="2"/>
      <c r="OBJ179" s="2"/>
      <c r="OBK179" s="2"/>
      <c r="OBL179" s="2"/>
      <c r="OBM179" s="2"/>
      <c r="OBN179" s="2"/>
      <c r="OBO179" s="2"/>
      <c r="OBP179" s="2"/>
      <c r="OBQ179" s="2"/>
      <c r="OBR179" s="2"/>
      <c r="OBS179" s="2"/>
      <c r="OBT179" s="2"/>
      <c r="OBU179" s="2"/>
      <c r="OBV179" s="2"/>
      <c r="OBW179" s="2"/>
      <c r="OBX179" s="2"/>
      <c r="OBY179" s="2"/>
      <c r="OBZ179" s="2"/>
      <c r="OCA179" s="2"/>
      <c r="OCB179" s="2"/>
      <c r="OCC179" s="2"/>
      <c r="OCD179" s="2"/>
      <c r="OCE179" s="2"/>
      <c r="OCF179" s="2"/>
      <c r="OCG179" s="2"/>
      <c r="OCH179" s="2"/>
      <c r="OCI179" s="2"/>
      <c r="OCJ179" s="2"/>
      <c r="OCK179" s="2"/>
      <c r="OCL179" s="2"/>
      <c r="OCM179" s="2"/>
      <c r="OCN179" s="2"/>
      <c r="OCO179" s="2"/>
      <c r="OCP179" s="2"/>
      <c r="OCQ179" s="2"/>
      <c r="OCR179" s="2"/>
      <c r="OCS179" s="2"/>
      <c r="OCT179" s="2"/>
      <c r="OCU179" s="2"/>
      <c r="OCV179" s="2"/>
      <c r="OCW179" s="2"/>
      <c r="OCX179" s="2"/>
      <c r="OCY179" s="2"/>
      <c r="OCZ179" s="2"/>
      <c r="ODA179" s="2"/>
      <c r="ODB179" s="2"/>
      <c r="ODC179" s="2"/>
      <c r="ODD179" s="2"/>
      <c r="ODE179" s="2"/>
      <c r="ODF179" s="2"/>
      <c r="ODG179" s="2"/>
      <c r="ODH179" s="2"/>
      <c r="ODI179" s="2"/>
      <c r="ODJ179" s="2"/>
      <c r="ODK179" s="2"/>
      <c r="ODL179" s="2"/>
      <c r="ODM179" s="2"/>
      <c r="ODN179" s="2"/>
      <c r="ODO179" s="2"/>
      <c r="ODP179" s="2"/>
      <c r="ODQ179" s="2"/>
      <c r="ODR179" s="2"/>
      <c r="ODS179" s="2"/>
      <c r="ODT179" s="2"/>
      <c r="ODU179" s="2"/>
      <c r="ODV179" s="2"/>
      <c r="ODW179" s="2"/>
      <c r="ODX179" s="2"/>
      <c r="ODY179" s="2"/>
      <c r="ODZ179" s="2"/>
      <c r="OEA179" s="2"/>
      <c r="OEB179" s="2"/>
      <c r="OEC179" s="2"/>
      <c r="OED179" s="2"/>
      <c r="OEE179" s="2"/>
      <c r="OEF179" s="2"/>
      <c r="OEG179" s="2"/>
      <c r="OEH179" s="2"/>
      <c r="OEI179" s="2"/>
      <c r="OEJ179" s="2"/>
      <c r="OEK179" s="2"/>
      <c r="OEL179" s="2"/>
      <c r="OEM179" s="2"/>
      <c r="OEN179" s="2"/>
      <c r="OEO179" s="2"/>
      <c r="OEP179" s="2"/>
      <c r="OEQ179" s="2"/>
      <c r="OER179" s="2"/>
      <c r="OES179" s="2"/>
      <c r="OET179" s="2"/>
      <c r="OEU179" s="2"/>
      <c r="OEV179" s="2"/>
      <c r="OEW179" s="2"/>
      <c r="OEX179" s="2"/>
      <c r="OEY179" s="2"/>
      <c r="OEZ179" s="2"/>
      <c r="OFA179" s="2"/>
      <c r="OFB179" s="2"/>
      <c r="OFC179" s="2"/>
      <c r="OFD179" s="2"/>
      <c r="OFE179" s="2"/>
      <c r="OFF179" s="2"/>
      <c r="OFG179" s="2"/>
      <c r="OFH179" s="2"/>
      <c r="OFI179" s="2"/>
      <c r="OFJ179" s="2"/>
      <c r="OFK179" s="2"/>
      <c r="OFL179" s="2"/>
      <c r="OFM179" s="2"/>
      <c r="OFN179" s="2"/>
      <c r="OFO179" s="2"/>
      <c r="OFP179" s="2"/>
      <c r="OFQ179" s="2"/>
      <c r="OFR179" s="2"/>
      <c r="OFS179" s="2"/>
      <c r="OFT179" s="2"/>
      <c r="OFU179" s="2"/>
      <c r="OFV179" s="2"/>
      <c r="OFW179" s="2"/>
      <c r="OFX179" s="2"/>
      <c r="OFY179" s="2"/>
      <c r="OFZ179" s="2"/>
      <c r="OGA179" s="2"/>
      <c r="OGB179" s="2"/>
      <c r="OGC179" s="2"/>
      <c r="OGD179" s="2"/>
      <c r="OGE179" s="2"/>
      <c r="OGF179" s="2"/>
      <c r="OGG179" s="2"/>
      <c r="OGH179" s="2"/>
      <c r="OGI179" s="2"/>
      <c r="OGJ179" s="2"/>
      <c r="OGK179" s="2"/>
      <c r="OGL179" s="2"/>
      <c r="OGM179" s="2"/>
      <c r="OGN179" s="2"/>
      <c r="OGO179" s="2"/>
      <c r="OGP179" s="2"/>
      <c r="OGQ179" s="2"/>
      <c r="OGR179" s="2"/>
      <c r="OGS179" s="2"/>
      <c r="OGT179" s="2"/>
      <c r="OGU179" s="2"/>
      <c r="OGV179" s="2"/>
      <c r="OGW179" s="2"/>
      <c r="OGX179" s="2"/>
      <c r="OGY179" s="2"/>
      <c r="OGZ179" s="2"/>
      <c r="OHA179" s="2"/>
      <c r="OHB179" s="2"/>
      <c r="OHC179" s="2"/>
      <c r="OHD179" s="2"/>
      <c r="OHE179" s="2"/>
      <c r="OHF179" s="2"/>
      <c r="OHG179" s="2"/>
      <c r="OHH179" s="2"/>
      <c r="OHI179" s="2"/>
      <c r="OHJ179" s="2"/>
      <c r="OHK179" s="2"/>
      <c r="OHL179" s="2"/>
      <c r="OHM179" s="2"/>
      <c r="OHN179" s="2"/>
      <c r="OHO179" s="2"/>
      <c r="OHP179" s="2"/>
      <c r="OHQ179" s="2"/>
      <c r="OHR179" s="2"/>
      <c r="OHS179" s="2"/>
      <c r="OHT179" s="2"/>
      <c r="OHU179" s="2"/>
      <c r="OHV179" s="2"/>
      <c r="OHW179" s="2"/>
      <c r="OHX179" s="2"/>
      <c r="OHY179" s="2"/>
      <c r="OHZ179" s="2"/>
      <c r="OIA179" s="2"/>
      <c r="OIB179" s="2"/>
      <c r="OIC179" s="2"/>
      <c r="OID179" s="2"/>
      <c r="OIE179" s="2"/>
      <c r="OIF179" s="2"/>
      <c r="OIG179" s="2"/>
      <c r="OIH179" s="2"/>
      <c r="OII179" s="2"/>
      <c r="OIJ179" s="2"/>
      <c r="OIK179" s="2"/>
      <c r="OIL179" s="2"/>
      <c r="OIM179" s="2"/>
      <c r="OIN179" s="2"/>
      <c r="OIO179" s="2"/>
      <c r="OIP179" s="2"/>
      <c r="OIQ179" s="2"/>
      <c r="OIR179" s="2"/>
      <c r="OIS179" s="2"/>
      <c r="OIT179" s="2"/>
      <c r="OIU179" s="2"/>
      <c r="OIV179" s="2"/>
      <c r="OIW179" s="2"/>
      <c r="OIX179" s="2"/>
      <c r="OIY179" s="2"/>
      <c r="OIZ179" s="2"/>
      <c r="OJA179" s="2"/>
      <c r="OJB179" s="2"/>
      <c r="OJC179" s="2"/>
      <c r="OJD179" s="2"/>
      <c r="OJE179" s="2"/>
      <c r="OJF179" s="2"/>
      <c r="OJG179" s="2"/>
      <c r="OJH179" s="2"/>
      <c r="OJI179" s="2"/>
      <c r="OJJ179" s="2"/>
      <c r="OJK179" s="2"/>
      <c r="OJL179" s="2"/>
      <c r="OJM179" s="2"/>
      <c r="OJN179" s="2"/>
      <c r="OJO179" s="2"/>
      <c r="OJP179" s="2"/>
      <c r="OJQ179" s="2"/>
      <c r="OJR179" s="2"/>
      <c r="OJS179" s="2"/>
      <c r="OJT179" s="2"/>
      <c r="OJU179" s="2"/>
      <c r="OJV179" s="2"/>
      <c r="OJW179" s="2"/>
      <c r="OJX179" s="2"/>
      <c r="OJY179" s="2"/>
      <c r="OJZ179" s="2"/>
      <c r="OKA179" s="2"/>
      <c r="OKB179" s="2"/>
      <c r="OKC179" s="2"/>
      <c r="OKD179" s="2"/>
      <c r="OKE179" s="2"/>
      <c r="OKF179" s="2"/>
      <c r="OKG179" s="2"/>
      <c r="OKH179" s="2"/>
      <c r="OKI179" s="2"/>
      <c r="OKJ179" s="2"/>
      <c r="OKK179" s="2"/>
      <c r="OKL179" s="2"/>
      <c r="OKM179" s="2"/>
      <c r="OKN179" s="2"/>
      <c r="OKO179" s="2"/>
      <c r="OKP179" s="2"/>
      <c r="OKQ179" s="2"/>
      <c r="OKR179" s="2"/>
      <c r="OKS179" s="2"/>
      <c r="OKT179" s="2"/>
      <c r="OKU179" s="2"/>
      <c r="OKV179" s="2"/>
      <c r="OKW179" s="2"/>
      <c r="OKX179" s="2"/>
      <c r="OKY179" s="2"/>
      <c r="OKZ179" s="2"/>
      <c r="OLA179" s="2"/>
      <c r="OLB179" s="2"/>
      <c r="OLC179" s="2"/>
      <c r="OLD179" s="2"/>
      <c r="OLE179" s="2"/>
      <c r="OLF179" s="2"/>
      <c r="OLG179" s="2"/>
      <c r="OLH179" s="2"/>
      <c r="OLI179" s="2"/>
      <c r="OLJ179" s="2"/>
      <c r="OLK179" s="2"/>
      <c r="OLL179" s="2"/>
      <c r="OLM179" s="2"/>
      <c r="OLN179" s="2"/>
      <c r="OLO179" s="2"/>
      <c r="OLP179" s="2"/>
      <c r="OLQ179" s="2"/>
      <c r="OLR179" s="2"/>
      <c r="OLS179" s="2"/>
      <c r="OLT179" s="2"/>
      <c r="OLU179" s="2"/>
      <c r="OLV179" s="2"/>
      <c r="OLW179" s="2"/>
      <c r="OLX179" s="2"/>
      <c r="OLY179" s="2"/>
      <c r="OLZ179" s="2"/>
      <c r="OMA179" s="2"/>
      <c r="OMB179" s="2"/>
      <c r="OMC179" s="2"/>
      <c r="OMD179" s="2"/>
      <c r="OME179" s="2"/>
      <c r="OMF179" s="2"/>
      <c r="OMG179" s="2"/>
      <c r="OMH179" s="2"/>
      <c r="OMI179" s="2"/>
      <c r="OMJ179" s="2"/>
      <c r="OMK179" s="2"/>
      <c r="OML179" s="2"/>
      <c r="OMM179" s="2"/>
      <c r="OMN179" s="2"/>
      <c r="OMO179" s="2"/>
      <c r="OMP179" s="2"/>
      <c r="OMQ179" s="2"/>
      <c r="OMR179" s="2"/>
      <c r="OMS179" s="2"/>
      <c r="OMT179" s="2"/>
      <c r="OMU179" s="2"/>
      <c r="OMV179" s="2"/>
      <c r="OMW179" s="2"/>
      <c r="OMX179" s="2"/>
      <c r="OMY179" s="2"/>
      <c r="OMZ179" s="2"/>
      <c r="ONA179" s="2"/>
      <c r="ONB179" s="2"/>
      <c r="ONC179" s="2"/>
      <c r="OND179" s="2"/>
      <c r="ONE179" s="2"/>
      <c r="ONF179" s="2"/>
      <c r="ONG179" s="2"/>
      <c r="ONH179" s="2"/>
      <c r="ONI179" s="2"/>
      <c r="ONJ179" s="2"/>
      <c r="ONK179" s="2"/>
      <c r="ONL179" s="2"/>
      <c r="ONM179" s="2"/>
      <c r="ONN179" s="2"/>
      <c r="ONO179" s="2"/>
      <c r="ONP179" s="2"/>
      <c r="ONQ179" s="2"/>
      <c r="ONR179" s="2"/>
      <c r="ONS179" s="2"/>
      <c r="ONT179" s="2"/>
      <c r="ONU179" s="2"/>
      <c r="ONV179" s="2"/>
      <c r="ONW179" s="2"/>
      <c r="ONX179" s="2"/>
      <c r="ONY179" s="2"/>
      <c r="ONZ179" s="2"/>
      <c r="OOA179" s="2"/>
      <c r="OOB179" s="2"/>
      <c r="OOC179" s="2"/>
      <c r="OOD179" s="2"/>
      <c r="OOE179" s="2"/>
      <c r="OOF179" s="2"/>
      <c r="OOG179" s="2"/>
      <c r="OOH179" s="2"/>
      <c r="OOI179" s="2"/>
      <c r="OOJ179" s="2"/>
      <c r="OOK179" s="2"/>
      <c r="OOL179" s="2"/>
      <c r="OOM179" s="2"/>
      <c r="OON179" s="2"/>
      <c r="OOO179" s="2"/>
      <c r="OOP179" s="2"/>
      <c r="OOQ179" s="2"/>
      <c r="OOR179" s="2"/>
      <c r="OOS179" s="2"/>
      <c r="OOT179" s="2"/>
      <c r="OOU179" s="2"/>
      <c r="OOV179" s="2"/>
      <c r="OOW179" s="2"/>
      <c r="OOX179" s="2"/>
      <c r="OOY179" s="2"/>
      <c r="OOZ179" s="2"/>
      <c r="OPA179" s="2"/>
      <c r="OPB179" s="2"/>
      <c r="OPC179" s="2"/>
      <c r="OPD179" s="2"/>
      <c r="OPE179" s="2"/>
      <c r="OPF179" s="2"/>
      <c r="OPG179" s="2"/>
      <c r="OPH179" s="2"/>
      <c r="OPI179" s="2"/>
      <c r="OPJ179" s="2"/>
      <c r="OPK179" s="2"/>
      <c r="OPL179" s="2"/>
      <c r="OPM179" s="2"/>
      <c r="OPN179" s="2"/>
      <c r="OPO179" s="2"/>
      <c r="OPP179" s="2"/>
      <c r="OPQ179" s="2"/>
      <c r="OPR179" s="2"/>
      <c r="OPS179" s="2"/>
      <c r="OPT179" s="2"/>
      <c r="OPU179" s="2"/>
      <c r="OPV179" s="2"/>
      <c r="OPW179" s="2"/>
      <c r="OPX179" s="2"/>
      <c r="OPY179" s="2"/>
      <c r="OPZ179" s="2"/>
      <c r="OQA179" s="2"/>
      <c r="OQB179" s="2"/>
      <c r="OQC179" s="2"/>
      <c r="OQD179" s="2"/>
      <c r="OQE179" s="2"/>
      <c r="OQF179" s="2"/>
      <c r="OQG179" s="2"/>
      <c r="OQH179" s="2"/>
      <c r="OQI179" s="2"/>
      <c r="OQJ179" s="2"/>
      <c r="OQK179" s="2"/>
      <c r="OQL179" s="2"/>
      <c r="OQM179" s="2"/>
      <c r="OQN179" s="2"/>
      <c r="OQO179" s="2"/>
      <c r="OQP179" s="2"/>
      <c r="OQQ179" s="2"/>
      <c r="OQR179" s="2"/>
      <c r="OQS179" s="2"/>
      <c r="OQT179" s="2"/>
      <c r="OQU179" s="2"/>
      <c r="OQV179" s="2"/>
      <c r="OQW179" s="2"/>
      <c r="OQX179" s="2"/>
      <c r="OQY179" s="2"/>
      <c r="OQZ179" s="2"/>
      <c r="ORA179" s="2"/>
      <c r="ORB179" s="2"/>
      <c r="ORC179" s="2"/>
      <c r="ORD179" s="2"/>
      <c r="ORE179" s="2"/>
      <c r="ORF179" s="2"/>
      <c r="ORG179" s="2"/>
      <c r="ORH179" s="2"/>
      <c r="ORI179" s="2"/>
      <c r="ORJ179" s="2"/>
      <c r="ORK179" s="2"/>
      <c r="ORL179" s="2"/>
      <c r="ORM179" s="2"/>
      <c r="ORN179" s="2"/>
      <c r="ORO179" s="2"/>
      <c r="ORP179" s="2"/>
      <c r="ORQ179" s="2"/>
      <c r="ORR179" s="2"/>
      <c r="ORS179" s="2"/>
      <c r="ORT179" s="2"/>
      <c r="ORU179" s="2"/>
      <c r="ORV179" s="2"/>
      <c r="ORW179" s="2"/>
      <c r="ORX179" s="2"/>
      <c r="ORY179" s="2"/>
      <c r="ORZ179" s="2"/>
      <c r="OSA179" s="2"/>
      <c r="OSB179" s="2"/>
      <c r="OSC179" s="2"/>
      <c r="OSD179" s="2"/>
      <c r="OSE179" s="2"/>
      <c r="OSF179" s="2"/>
      <c r="OSG179" s="2"/>
      <c r="OSH179" s="2"/>
      <c r="OSI179" s="2"/>
      <c r="OSJ179" s="2"/>
      <c r="OSK179" s="2"/>
      <c r="OSL179" s="2"/>
      <c r="OSM179" s="2"/>
      <c r="OSN179" s="2"/>
      <c r="OSO179" s="2"/>
      <c r="OSP179" s="2"/>
      <c r="OSQ179" s="2"/>
      <c r="OSR179" s="2"/>
      <c r="OSS179" s="2"/>
      <c r="OST179" s="2"/>
      <c r="OSU179" s="2"/>
      <c r="OSV179" s="2"/>
      <c r="OSW179" s="2"/>
      <c r="OSX179" s="2"/>
      <c r="OSY179" s="2"/>
      <c r="OSZ179" s="2"/>
      <c r="OTA179" s="2"/>
      <c r="OTB179" s="2"/>
      <c r="OTC179" s="2"/>
      <c r="OTD179" s="2"/>
      <c r="OTE179" s="2"/>
      <c r="OTF179" s="2"/>
      <c r="OTG179" s="2"/>
      <c r="OTH179" s="2"/>
      <c r="OTI179" s="2"/>
      <c r="OTJ179" s="2"/>
      <c r="OTK179" s="2"/>
      <c r="OTL179" s="2"/>
      <c r="OTM179" s="2"/>
      <c r="OTN179" s="2"/>
      <c r="OTO179" s="2"/>
      <c r="OTP179" s="2"/>
      <c r="OTQ179" s="2"/>
      <c r="OTR179" s="2"/>
      <c r="OTS179" s="2"/>
      <c r="OTT179" s="2"/>
      <c r="OTU179" s="2"/>
      <c r="OTV179" s="2"/>
      <c r="OTW179" s="2"/>
      <c r="OTX179" s="2"/>
      <c r="OTY179" s="2"/>
      <c r="OTZ179" s="2"/>
      <c r="OUA179" s="2"/>
      <c r="OUB179" s="2"/>
      <c r="OUC179" s="2"/>
      <c r="OUD179" s="2"/>
      <c r="OUE179" s="2"/>
      <c r="OUF179" s="2"/>
      <c r="OUG179" s="2"/>
      <c r="OUH179" s="2"/>
      <c r="OUI179" s="2"/>
      <c r="OUJ179" s="2"/>
      <c r="OUK179" s="2"/>
      <c r="OUL179" s="2"/>
      <c r="OUM179" s="2"/>
      <c r="OUN179" s="2"/>
      <c r="OUO179" s="2"/>
      <c r="OUP179" s="2"/>
      <c r="OUQ179" s="2"/>
      <c r="OUR179" s="2"/>
      <c r="OUS179" s="2"/>
      <c r="OUT179" s="2"/>
      <c r="OUU179" s="2"/>
      <c r="OUV179" s="2"/>
      <c r="OUW179" s="2"/>
      <c r="OUX179" s="2"/>
      <c r="OUY179" s="2"/>
      <c r="OUZ179" s="2"/>
      <c r="OVA179" s="2"/>
      <c r="OVB179" s="2"/>
      <c r="OVC179" s="2"/>
      <c r="OVD179" s="2"/>
      <c r="OVE179" s="2"/>
      <c r="OVF179" s="2"/>
      <c r="OVG179" s="2"/>
      <c r="OVH179" s="2"/>
      <c r="OVI179" s="2"/>
      <c r="OVJ179" s="2"/>
      <c r="OVK179" s="2"/>
      <c r="OVL179" s="2"/>
      <c r="OVM179" s="2"/>
      <c r="OVN179" s="2"/>
      <c r="OVO179" s="2"/>
      <c r="OVP179" s="2"/>
      <c r="OVQ179" s="2"/>
      <c r="OVR179" s="2"/>
      <c r="OVS179" s="2"/>
      <c r="OVT179" s="2"/>
      <c r="OVU179" s="2"/>
      <c r="OVV179" s="2"/>
      <c r="OVW179" s="2"/>
      <c r="OVX179" s="2"/>
      <c r="OVY179" s="2"/>
      <c r="OVZ179" s="2"/>
      <c r="OWA179" s="2"/>
      <c r="OWB179" s="2"/>
      <c r="OWC179" s="2"/>
      <c r="OWD179" s="2"/>
      <c r="OWE179" s="2"/>
      <c r="OWF179" s="2"/>
      <c r="OWG179" s="2"/>
      <c r="OWH179" s="2"/>
      <c r="OWI179" s="2"/>
      <c r="OWJ179" s="2"/>
      <c r="OWK179" s="2"/>
      <c r="OWL179" s="2"/>
      <c r="OWM179" s="2"/>
      <c r="OWN179" s="2"/>
      <c r="OWO179" s="2"/>
      <c r="OWP179" s="2"/>
      <c r="OWQ179" s="2"/>
      <c r="OWR179" s="2"/>
      <c r="OWS179" s="2"/>
      <c r="OWT179" s="2"/>
      <c r="OWU179" s="2"/>
      <c r="OWV179" s="2"/>
      <c r="OWW179" s="2"/>
      <c r="OWX179" s="2"/>
      <c r="OWY179" s="2"/>
      <c r="OWZ179" s="2"/>
      <c r="OXA179" s="2"/>
      <c r="OXB179" s="2"/>
      <c r="OXC179" s="2"/>
      <c r="OXD179" s="2"/>
      <c r="OXE179" s="2"/>
      <c r="OXF179" s="2"/>
      <c r="OXG179" s="2"/>
      <c r="OXH179" s="2"/>
      <c r="OXI179" s="2"/>
      <c r="OXJ179" s="2"/>
      <c r="OXK179" s="2"/>
      <c r="OXL179" s="2"/>
      <c r="OXM179" s="2"/>
      <c r="OXN179" s="2"/>
      <c r="OXO179" s="2"/>
      <c r="OXP179" s="2"/>
      <c r="OXQ179" s="2"/>
      <c r="OXR179" s="2"/>
      <c r="OXS179" s="2"/>
      <c r="OXT179" s="2"/>
      <c r="OXU179" s="2"/>
      <c r="OXV179" s="2"/>
      <c r="OXW179" s="2"/>
      <c r="OXX179" s="2"/>
      <c r="OXY179" s="2"/>
      <c r="OXZ179" s="2"/>
      <c r="OYA179" s="2"/>
      <c r="OYB179" s="2"/>
      <c r="OYC179" s="2"/>
      <c r="OYD179" s="2"/>
      <c r="OYE179" s="2"/>
      <c r="OYF179" s="2"/>
      <c r="OYG179" s="2"/>
      <c r="OYH179" s="2"/>
      <c r="OYI179" s="2"/>
      <c r="OYJ179" s="2"/>
      <c r="OYK179" s="2"/>
      <c r="OYL179" s="2"/>
      <c r="OYM179" s="2"/>
      <c r="OYN179" s="2"/>
      <c r="OYO179" s="2"/>
      <c r="OYP179" s="2"/>
      <c r="OYQ179" s="2"/>
      <c r="OYR179" s="2"/>
      <c r="OYS179" s="2"/>
      <c r="OYT179" s="2"/>
      <c r="OYU179" s="2"/>
      <c r="OYV179" s="2"/>
      <c r="OYW179" s="2"/>
      <c r="OYX179" s="2"/>
      <c r="OYY179" s="2"/>
      <c r="OYZ179" s="2"/>
      <c r="OZA179" s="2"/>
      <c r="OZB179" s="2"/>
      <c r="OZC179" s="2"/>
      <c r="OZD179" s="2"/>
      <c r="OZE179" s="2"/>
      <c r="OZF179" s="2"/>
      <c r="OZG179" s="2"/>
      <c r="OZH179" s="2"/>
      <c r="OZI179" s="2"/>
      <c r="OZJ179" s="2"/>
      <c r="OZK179" s="2"/>
      <c r="OZL179" s="2"/>
      <c r="OZM179" s="2"/>
      <c r="OZN179" s="2"/>
      <c r="OZO179" s="2"/>
      <c r="OZP179" s="2"/>
      <c r="OZQ179" s="2"/>
      <c r="OZR179" s="2"/>
      <c r="OZS179" s="2"/>
      <c r="OZT179" s="2"/>
      <c r="OZU179" s="2"/>
      <c r="OZV179" s="2"/>
      <c r="OZW179" s="2"/>
      <c r="OZX179" s="2"/>
      <c r="OZY179" s="2"/>
      <c r="OZZ179" s="2"/>
      <c r="PAA179" s="2"/>
      <c r="PAB179" s="2"/>
      <c r="PAC179" s="2"/>
      <c r="PAD179" s="2"/>
      <c r="PAE179" s="2"/>
      <c r="PAF179" s="2"/>
      <c r="PAG179" s="2"/>
      <c r="PAH179" s="2"/>
      <c r="PAI179" s="2"/>
      <c r="PAJ179" s="2"/>
      <c r="PAK179" s="2"/>
      <c r="PAL179" s="2"/>
      <c r="PAM179" s="2"/>
      <c r="PAN179" s="2"/>
      <c r="PAO179" s="2"/>
      <c r="PAP179" s="2"/>
      <c r="PAQ179" s="2"/>
      <c r="PAR179" s="2"/>
      <c r="PAS179" s="2"/>
      <c r="PAT179" s="2"/>
      <c r="PAU179" s="2"/>
      <c r="PAV179" s="2"/>
      <c r="PAW179" s="2"/>
      <c r="PAX179" s="2"/>
      <c r="PAY179" s="2"/>
      <c r="PAZ179" s="2"/>
      <c r="PBA179" s="2"/>
      <c r="PBB179" s="2"/>
      <c r="PBC179" s="2"/>
      <c r="PBD179" s="2"/>
      <c r="PBE179" s="2"/>
      <c r="PBF179" s="2"/>
      <c r="PBG179" s="2"/>
      <c r="PBH179" s="2"/>
      <c r="PBI179" s="2"/>
      <c r="PBJ179" s="2"/>
      <c r="PBK179" s="2"/>
      <c r="PBL179" s="2"/>
      <c r="PBM179" s="2"/>
      <c r="PBN179" s="2"/>
      <c r="PBO179" s="2"/>
      <c r="PBP179" s="2"/>
      <c r="PBQ179" s="2"/>
      <c r="PBR179" s="2"/>
      <c r="PBS179" s="2"/>
      <c r="PBT179" s="2"/>
      <c r="PBU179" s="2"/>
      <c r="PBV179" s="2"/>
      <c r="PBW179" s="2"/>
      <c r="PBX179" s="2"/>
      <c r="PBY179" s="2"/>
      <c r="PBZ179" s="2"/>
      <c r="PCA179" s="2"/>
      <c r="PCB179" s="2"/>
      <c r="PCC179" s="2"/>
      <c r="PCD179" s="2"/>
      <c r="PCE179" s="2"/>
      <c r="PCF179" s="2"/>
      <c r="PCG179" s="2"/>
      <c r="PCH179" s="2"/>
      <c r="PCI179" s="2"/>
      <c r="PCJ179" s="2"/>
      <c r="PCK179" s="2"/>
      <c r="PCL179" s="2"/>
      <c r="PCM179" s="2"/>
      <c r="PCN179" s="2"/>
      <c r="PCO179" s="2"/>
      <c r="PCP179" s="2"/>
      <c r="PCQ179" s="2"/>
      <c r="PCR179" s="2"/>
      <c r="PCS179" s="2"/>
      <c r="PCT179" s="2"/>
      <c r="PCU179" s="2"/>
      <c r="PCV179" s="2"/>
      <c r="PCW179" s="2"/>
      <c r="PCX179" s="2"/>
      <c r="PCY179" s="2"/>
      <c r="PCZ179" s="2"/>
      <c r="PDA179" s="2"/>
      <c r="PDB179" s="2"/>
      <c r="PDC179" s="2"/>
      <c r="PDD179" s="2"/>
      <c r="PDE179" s="2"/>
      <c r="PDF179" s="2"/>
      <c r="PDG179" s="2"/>
      <c r="PDH179" s="2"/>
      <c r="PDI179" s="2"/>
      <c r="PDJ179" s="2"/>
      <c r="PDK179" s="2"/>
      <c r="PDL179" s="2"/>
      <c r="PDM179" s="2"/>
      <c r="PDN179" s="2"/>
      <c r="PDO179" s="2"/>
      <c r="PDP179" s="2"/>
      <c r="PDQ179" s="2"/>
      <c r="PDR179" s="2"/>
      <c r="PDS179" s="2"/>
      <c r="PDT179" s="2"/>
      <c r="PDU179" s="2"/>
      <c r="PDV179" s="2"/>
      <c r="PDW179" s="2"/>
      <c r="PDX179" s="2"/>
      <c r="PDY179" s="2"/>
      <c r="PDZ179" s="2"/>
      <c r="PEA179" s="2"/>
      <c r="PEB179" s="2"/>
      <c r="PEC179" s="2"/>
      <c r="PED179" s="2"/>
      <c r="PEE179" s="2"/>
      <c r="PEF179" s="2"/>
      <c r="PEG179" s="2"/>
      <c r="PEH179" s="2"/>
      <c r="PEI179" s="2"/>
      <c r="PEJ179" s="2"/>
      <c r="PEK179" s="2"/>
      <c r="PEL179" s="2"/>
      <c r="PEM179" s="2"/>
      <c r="PEN179" s="2"/>
      <c r="PEO179" s="2"/>
      <c r="PEP179" s="2"/>
      <c r="PEQ179" s="2"/>
      <c r="PER179" s="2"/>
      <c r="PES179" s="2"/>
      <c r="PET179" s="2"/>
      <c r="PEU179" s="2"/>
      <c r="PEV179" s="2"/>
      <c r="PEW179" s="2"/>
      <c r="PEX179" s="2"/>
      <c r="PEY179" s="2"/>
      <c r="PEZ179" s="2"/>
      <c r="PFA179" s="2"/>
      <c r="PFB179" s="2"/>
      <c r="PFC179" s="2"/>
      <c r="PFD179" s="2"/>
      <c r="PFE179" s="2"/>
      <c r="PFF179" s="2"/>
      <c r="PFG179" s="2"/>
      <c r="PFH179" s="2"/>
      <c r="PFI179" s="2"/>
      <c r="PFJ179" s="2"/>
      <c r="PFK179" s="2"/>
      <c r="PFL179" s="2"/>
      <c r="PFM179" s="2"/>
      <c r="PFN179" s="2"/>
      <c r="PFO179" s="2"/>
      <c r="PFP179" s="2"/>
      <c r="PFQ179" s="2"/>
      <c r="PFR179" s="2"/>
      <c r="PFS179" s="2"/>
      <c r="PFT179" s="2"/>
      <c r="PFU179" s="2"/>
      <c r="PFV179" s="2"/>
      <c r="PFW179" s="2"/>
      <c r="PFX179" s="2"/>
      <c r="PFY179" s="2"/>
      <c r="PFZ179" s="2"/>
      <c r="PGA179" s="2"/>
      <c r="PGB179" s="2"/>
      <c r="PGC179" s="2"/>
      <c r="PGD179" s="2"/>
      <c r="PGE179" s="2"/>
      <c r="PGF179" s="2"/>
      <c r="PGG179" s="2"/>
      <c r="PGH179" s="2"/>
      <c r="PGI179" s="2"/>
      <c r="PGJ179" s="2"/>
      <c r="PGK179" s="2"/>
      <c r="PGL179" s="2"/>
      <c r="PGM179" s="2"/>
      <c r="PGN179" s="2"/>
      <c r="PGO179" s="2"/>
      <c r="PGP179" s="2"/>
      <c r="PGQ179" s="2"/>
      <c r="PGR179" s="2"/>
      <c r="PGS179" s="2"/>
      <c r="PGT179" s="2"/>
      <c r="PGU179" s="2"/>
      <c r="PGV179" s="2"/>
      <c r="PGW179" s="2"/>
      <c r="PGX179" s="2"/>
      <c r="PGY179" s="2"/>
      <c r="PGZ179" s="2"/>
      <c r="PHA179" s="2"/>
      <c r="PHB179" s="2"/>
      <c r="PHC179" s="2"/>
      <c r="PHD179" s="2"/>
      <c r="PHE179" s="2"/>
      <c r="PHF179" s="2"/>
      <c r="PHG179" s="2"/>
      <c r="PHH179" s="2"/>
      <c r="PHI179" s="2"/>
      <c r="PHJ179" s="2"/>
      <c r="PHK179" s="2"/>
      <c r="PHL179" s="2"/>
      <c r="PHM179" s="2"/>
      <c r="PHN179" s="2"/>
      <c r="PHO179" s="2"/>
      <c r="PHP179" s="2"/>
      <c r="PHQ179" s="2"/>
      <c r="PHR179" s="2"/>
      <c r="PHS179" s="2"/>
      <c r="PHT179" s="2"/>
      <c r="PHU179" s="2"/>
      <c r="PHV179" s="2"/>
      <c r="PHW179" s="2"/>
      <c r="PHX179" s="2"/>
      <c r="PHY179" s="2"/>
      <c r="PHZ179" s="2"/>
      <c r="PIA179" s="2"/>
      <c r="PIB179" s="2"/>
      <c r="PIC179" s="2"/>
      <c r="PID179" s="2"/>
      <c r="PIE179" s="2"/>
      <c r="PIF179" s="2"/>
      <c r="PIG179" s="2"/>
      <c r="PIH179" s="2"/>
      <c r="PII179" s="2"/>
      <c r="PIJ179" s="2"/>
      <c r="PIK179" s="2"/>
      <c r="PIL179" s="2"/>
      <c r="PIM179" s="2"/>
      <c r="PIN179" s="2"/>
      <c r="PIO179" s="2"/>
      <c r="PIP179" s="2"/>
      <c r="PIQ179" s="2"/>
      <c r="PIR179" s="2"/>
      <c r="PIS179" s="2"/>
      <c r="PIT179" s="2"/>
      <c r="PIU179" s="2"/>
      <c r="PIV179" s="2"/>
      <c r="PIW179" s="2"/>
      <c r="PIX179" s="2"/>
      <c r="PIY179" s="2"/>
      <c r="PIZ179" s="2"/>
      <c r="PJA179" s="2"/>
      <c r="PJB179" s="2"/>
      <c r="PJC179" s="2"/>
      <c r="PJD179" s="2"/>
      <c r="PJE179" s="2"/>
      <c r="PJF179" s="2"/>
      <c r="PJG179" s="2"/>
      <c r="PJH179" s="2"/>
      <c r="PJI179" s="2"/>
      <c r="PJJ179" s="2"/>
      <c r="PJK179" s="2"/>
      <c r="PJL179" s="2"/>
      <c r="PJM179" s="2"/>
      <c r="PJN179" s="2"/>
      <c r="PJO179" s="2"/>
      <c r="PJP179" s="2"/>
      <c r="PJQ179" s="2"/>
      <c r="PJR179" s="2"/>
      <c r="PJS179" s="2"/>
      <c r="PJT179" s="2"/>
      <c r="PJU179" s="2"/>
      <c r="PJV179" s="2"/>
      <c r="PJW179" s="2"/>
      <c r="PJX179" s="2"/>
      <c r="PJY179" s="2"/>
      <c r="PJZ179" s="2"/>
      <c r="PKA179" s="2"/>
      <c r="PKB179" s="2"/>
      <c r="PKC179" s="2"/>
      <c r="PKD179" s="2"/>
      <c r="PKE179" s="2"/>
      <c r="PKF179" s="2"/>
      <c r="PKG179" s="2"/>
      <c r="PKH179" s="2"/>
      <c r="PKI179" s="2"/>
      <c r="PKJ179" s="2"/>
      <c r="PKK179" s="2"/>
      <c r="PKL179" s="2"/>
      <c r="PKM179" s="2"/>
      <c r="PKN179" s="2"/>
      <c r="PKO179" s="2"/>
      <c r="PKP179" s="2"/>
      <c r="PKQ179" s="2"/>
      <c r="PKR179" s="2"/>
      <c r="PKS179" s="2"/>
      <c r="PKT179" s="2"/>
      <c r="PKU179" s="2"/>
      <c r="PKV179" s="2"/>
      <c r="PKW179" s="2"/>
      <c r="PKX179" s="2"/>
      <c r="PKY179" s="2"/>
      <c r="PKZ179" s="2"/>
      <c r="PLA179" s="2"/>
      <c r="PLB179" s="2"/>
      <c r="PLC179" s="2"/>
      <c r="PLD179" s="2"/>
      <c r="PLE179" s="2"/>
      <c r="PLF179" s="2"/>
      <c r="PLG179" s="2"/>
      <c r="PLH179" s="2"/>
      <c r="PLI179" s="2"/>
      <c r="PLJ179" s="2"/>
      <c r="PLK179" s="2"/>
      <c r="PLL179" s="2"/>
      <c r="PLM179" s="2"/>
      <c r="PLN179" s="2"/>
      <c r="PLO179" s="2"/>
      <c r="PLP179" s="2"/>
      <c r="PLQ179" s="2"/>
      <c r="PLR179" s="2"/>
      <c r="PLS179" s="2"/>
      <c r="PLT179" s="2"/>
      <c r="PLU179" s="2"/>
      <c r="PLV179" s="2"/>
      <c r="PLW179" s="2"/>
      <c r="PLX179" s="2"/>
      <c r="PLY179" s="2"/>
      <c r="PLZ179" s="2"/>
      <c r="PMA179" s="2"/>
      <c r="PMB179" s="2"/>
      <c r="PMC179" s="2"/>
      <c r="PMD179" s="2"/>
      <c r="PME179" s="2"/>
      <c r="PMF179" s="2"/>
      <c r="PMG179" s="2"/>
      <c r="PMH179" s="2"/>
      <c r="PMI179" s="2"/>
      <c r="PMJ179" s="2"/>
      <c r="PMK179" s="2"/>
      <c r="PML179" s="2"/>
      <c r="PMM179" s="2"/>
      <c r="PMN179" s="2"/>
      <c r="PMO179" s="2"/>
      <c r="PMP179" s="2"/>
      <c r="PMQ179" s="2"/>
      <c r="PMR179" s="2"/>
      <c r="PMS179" s="2"/>
      <c r="PMT179" s="2"/>
      <c r="PMU179" s="2"/>
      <c r="PMV179" s="2"/>
      <c r="PMW179" s="2"/>
      <c r="PMX179" s="2"/>
      <c r="PMY179" s="2"/>
      <c r="PMZ179" s="2"/>
      <c r="PNA179" s="2"/>
      <c r="PNB179" s="2"/>
      <c r="PNC179" s="2"/>
      <c r="PND179" s="2"/>
      <c r="PNE179" s="2"/>
      <c r="PNF179" s="2"/>
      <c r="PNG179" s="2"/>
      <c r="PNH179" s="2"/>
      <c r="PNI179" s="2"/>
      <c r="PNJ179" s="2"/>
      <c r="PNK179" s="2"/>
      <c r="PNL179" s="2"/>
      <c r="PNM179" s="2"/>
      <c r="PNN179" s="2"/>
      <c r="PNO179" s="2"/>
      <c r="PNP179" s="2"/>
      <c r="PNQ179" s="2"/>
      <c r="PNR179" s="2"/>
      <c r="PNS179" s="2"/>
      <c r="PNT179" s="2"/>
      <c r="PNU179" s="2"/>
      <c r="PNV179" s="2"/>
      <c r="PNW179" s="2"/>
      <c r="PNX179" s="2"/>
      <c r="PNY179" s="2"/>
      <c r="PNZ179" s="2"/>
      <c r="POA179" s="2"/>
      <c r="POB179" s="2"/>
      <c r="POC179" s="2"/>
      <c r="POD179" s="2"/>
      <c r="POE179" s="2"/>
      <c r="POF179" s="2"/>
      <c r="POG179" s="2"/>
      <c r="POH179" s="2"/>
      <c r="POI179" s="2"/>
      <c r="POJ179" s="2"/>
      <c r="POK179" s="2"/>
      <c r="POL179" s="2"/>
      <c r="POM179" s="2"/>
      <c r="PON179" s="2"/>
      <c r="POO179" s="2"/>
      <c r="POP179" s="2"/>
      <c r="POQ179" s="2"/>
      <c r="POR179" s="2"/>
      <c r="POS179" s="2"/>
      <c r="POT179" s="2"/>
      <c r="POU179" s="2"/>
      <c r="POV179" s="2"/>
      <c r="POW179" s="2"/>
      <c r="POX179" s="2"/>
      <c r="POY179" s="2"/>
      <c r="POZ179" s="2"/>
      <c r="PPA179" s="2"/>
      <c r="PPB179" s="2"/>
      <c r="PPC179" s="2"/>
      <c r="PPD179" s="2"/>
      <c r="PPE179" s="2"/>
      <c r="PPF179" s="2"/>
      <c r="PPG179" s="2"/>
      <c r="PPH179" s="2"/>
      <c r="PPI179" s="2"/>
      <c r="PPJ179" s="2"/>
      <c r="PPK179" s="2"/>
      <c r="PPL179" s="2"/>
      <c r="PPM179" s="2"/>
      <c r="PPN179" s="2"/>
      <c r="PPO179" s="2"/>
      <c r="PPP179" s="2"/>
      <c r="PPQ179" s="2"/>
      <c r="PPR179" s="2"/>
      <c r="PPS179" s="2"/>
      <c r="PPT179" s="2"/>
      <c r="PPU179" s="2"/>
      <c r="PPV179" s="2"/>
      <c r="PPW179" s="2"/>
      <c r="PPX179" s="2"/>
      <c r="PPY179" s="2"/>
      <c r="PPZ179" s="2"/>
      <c r="PQA179" s="2"/>
      <c r="PQB179" s="2"/>
      <c r="PQC179" s="2"/>
      <c r="PQD179" s="2"/>
      <c r="PQE179" s="2"/>
      <c r="PQF179" s="2"/>
      <c r="PQG179" s="2"/>
      <c r="PQH179" s="2"/>
      <c r="PQI179" s="2"/>
      <c r="PQJ179" s="2"/>
      <c r="PQK179" s="2"/>
      <c r="PQL179" s="2"/>
      <c r="PQM179" s="2"/>
      <c r="PQN179" s="2"/>
      <c r="PQO179" s="2"/>
      <c r="PQP179" s="2"/>
      <c r="PQQ179" s="2"/>
      <c r="PQR179" s="2"/>
      <c r="PQS179" s="2"/>
      <c r="PQT179" s="2"/>
      <c r="PQU179" s="2"/>
      <c r="PQV179" s="2"/>
      <c r="PQW179" s="2"/>
      <c r="PQX179" s="2"/>
      <c r="PQY179" s="2"/>
      <c r="PQZ179" s="2"/>
      <c r="PRA179" s="2"/>
      <c r="PRB179" s="2"/>
      <c r="PRC179" s="2"/>
      <c r="PRD179" s="2"/>
      <c r="PRE179" s="2"/>
      <c r="PRF179" s="2"/>
      <c r="PRG179" s="2"/>
      <c r="PRH179" s="2"/>
      <c r="PRI179" s="2"/>
      <c r="PRJ179" s="2"/>
      <c r="PRK179" s="2"/>
      <c r="PRL179" s="2"/>
      <c r="PRM179" s="2"/>
      <c r="PRN179" s="2"/>
      <c r="PRO179" s="2"/>
      <c r="PRP179" s="2"/>
      <c r="PRQ179" s="2"/>
      <c r="PRR179" s="2"/>
      <c r="PRS179" s="2"/>
      <c r="PRT179" s="2"/>
      <c r="PRU179" s="2"/>
      <c r="PRV179" s="2"/>
      <c r="PRW179" s="2"/>
      <c r="PRX179" s="2"/>
      <c r="PRY179" s="2"/>
      <c r="PRZ179" s="2"/>
      <c r="PSA179" s="2"/>
      <c r="PSB179" s="2"/>
      <c r="PSC179" s="2"/>
      <c r="PSD179" s="2"/>
      <c r="PSE179" s="2"/>
      <c r="PSF179" s="2"/>
      <c r="PSG179" s="2"/>
      <c r="PSH179" s="2"/>
      <c r="PSI179" s="2"/>
      <c r="PSJ179" s="2"/>
      <c r="PSK179" s="2"/>
      <c r="PSL179" s="2"/>
      <c r="PSM179" s="2"/>
      <c r="PSN179" s="2"/>
      <c r="PSO179" s="2"/>
      <c r="PSP179" s="2"/>
      <c r="PSQ179" s="2"/>
      <c r="PSR179" s="2"/>
      <c r="PSS179" s="2"/>
      <c r="PST179" s="2"/>
      <c r="PSU179" s="2"/>
      <c r="PSV179" s="2"/>
      <c r="PSW179" s="2"/>
      <c r="PSX179" s="2"/>
      <c r="PSY179" s="2"/>
      <c r="PSZ179" s="2"/>
      <c r="PTA179" s="2"/>
      <c r="PTB179" s="2"/>
      <c r="PTC179" s="2"/>
      <c r="PTD179" s="2"/>
      <c r="PTE179" s="2"/>
      <c r="PTF179" s="2"/>
      <c r="PTG179" s="2"/>
      <c r="PTH179" s="2"/>
      <c r="PTI179" s="2"/>
      <c r="PTJ179" s="2"/>
      <c r="PTK179" s="2"/>
      <c r="PTL179" s="2"/>
      <c r="PTM179" s="2"/>
      <c r="PTN179" s="2"/>
      <c r="PTO179" s="2"/>
      <c r="PTP179" s="2"/>
      <c r="PTQ179" s="2"/>
      <c r="PTR179" s="2"/>
      <c r="PTS179" s="2"/>
      <c r="PTT179" s="2"/>
      <c r="PTU179" s="2"/>
      <c r="PTV179" s="2"/>
      <c r="PTW179" s="2"/>
      <c r="PTX179" s="2"/>
      <c r="PTY179" s="2"/>
      <c r="PTZ179" s="2"/>
      <c r="PUA179" s="2"/>
      <c r="PUB179" s="2"/>
      <c r="PUC179" s="2"/>
      <c r="PUD179" s="2"/>
      <c r="PUE179" s="2"/>
      <c r="PUF179" s="2"/>
      <c r="PUG179" s="2"/>
      <c r="PUH179" s="2"/>
      <c r="PUI179" s="2"/>
      <c r="PUJ179" s="2"/>
      <c r="PUK179" s="2"/>
      <c r="PUL179" s="2"/>
      <c r="PUM179" s="2"/>
      <c r="PUN179" s="2"/>
      <c r="PUO179" s="2"/>
      <c r="PUP179" s="2"/>
      <c r="PUQ179" s="2"/>
      <c r="PUR179" s="2"/>
      <c r="PUS179" s="2"/>
      <c r="PUT179" s="2"/>
      <c r="PUU179" s="2"/>
      <c r="PUV179" s="2"/>
      <c r="PUW179" s="2"/>
      <c r="PUX179" s="2"/>
      <c r="PUY179" s="2"/>
      <c r="PUZ179" s="2"/>
      <c r="PVA179" s="2"/>
      <c r="PVB179" s="2"/>
      <c r="PVC179" s="2"/>
      <c r="PVD179" s="2"/>
      <c r="PVE179" s="2"/>
      <c r="PVF179" s="2"/>
      <c r="PVG179" s="2"/>
      <c r="PVH179" s="2"/>
      <c r="PVI179" s="2"/>
      <c r="PVJ179" s="2"/>
      <c r="PVK179" s="2"/>
      <c r="PVL179" s="2"/>
      <c r="PVM179" s="2"/>
      <c r="PVN179" s="2"/>
      <c r="PVO179" s="2"/>
      <c r="PVP179" s="2"/>
      <c r="PVQ179" s="2"/>
      <c r="PVR179" s="2"/>
      <c r="PVS179" s="2"/>
      <c r="PVT179" s="2"/>
      <c r="PVU179" s="2"/>
      <c r="PVV179" s="2"/>
      <c r="PVW179" s="2"/>
      <c r="PVX179" s="2"/>
      <c r="PVY179" s="2"/>
      <c r="PVZ179" s="2"/>
      <c r="PWA179" s="2"/>
      <c r="PWB179" s="2"/>
      <c r="PWC179" s="2"/>
      <c r="PWD179" s="2"/>
      <c r="PWE179" s="2"/>
      <c r="PWF179" s="2"/>
      <c r="PWG179" s="2"/>
      <c r="PWH179" s="2"/>
      <c r="PWI179" s="2"/>
      <c r="PWJ179" s="2"/>
      <c r="PWK179" s="2"/>
      <c r="PWL179" s="2"/>
      <c r="PWM179" s="2"/>
      <c r="PWN179" s="2"/>
      <c r="PWO179" s="2"/>
      <c r="PWP179" s="2"/>
      <c r="PWQ179" s="2"/>
      <c r="PWR179" s="2"/>
      <c r="PWS179" s="2"/>
      <c r="PWT179" s="2"/>
      <c r="PWU179" s="2"/>
      <c r="PWV179" s="2"/>
      <c r="PWW179" s="2"/>
      <c r="PWX179" s="2"/>
      <c r="PWY179" s="2"/>
      <c r="PWZ179" s="2"/>
      <c r="PXA179" s="2"/>
      <c r="PXB179" s="2"/>
      <c r="PXC179" s="2"/>
      <c r="PXD179" s="2"/>
      <c r="PXE179" s="2"/>
      <c r="PXF179" s="2"/>
      <c r="PXG179" s="2"/>
      <c r="PXH179" s="2"/>
      <c r="PXI179" s="2"/>
      <c r="PXJ179" s="2"/>
      <c r="PXK179" s="2"/>
      <c r="PXL179" s="2"/>
      <c r="PXM179" s="2"/>
      <c r="PXN179" s="2"/>
      <c r="PXO179" s="2"/>
      <c r="PXP179" s="2"/>
      <c r="PXQ179" s="2"/>
      <c r="PXR179" s="2"/>
      <c r="PXS179" s="2"/>
      <c r="PXT179" s="2"/>
      <c r="PXU179" s="2"/>
      <c r="PXV179" s="2"/>
      <c r="PXW179" s="2"/>
      <c r="PXX179" s="2"/>
      <c r="PXY179" s="2"/>
      <c r="PXZ179" s="2"/>
      <c r="PYA179" s="2"/>
      <c r="PYB179" s="2"/>
      <c r="PYC179" s="2"/>
      <c r="PYD179" s="2"/>
      <c r="PYE179" s="2"/>
      <c r="PYF179" s="2"/>
      <c r="PYG179" s="2"/>
      <c r="PYH179" s="2"/>
      <c r="PYI179" s="2"/>
      <c r="PYJ179" s="2"/>
      <c r="PYK179" s="2"/>
      <c r="PYL179" s="2"/>
      <c r="PYM179" s="2"/>
      <c r="PYN179" s="2"/>
      <c r="PYO179" s="2"/>
      <c r="PYP179" s="2"/>
      <c r="PYQ179" s="2"/>
      <c r="PYR179" s="2"/>
      <c r="PYS179" s="2"/>
      <c r="PYT179" s="2"/>
      <c r="PYU179" s="2"/>
      <c r="PYV179" s="2"/>
      <c r="PYW179" s="2"/>
      <c r="PYX179" s="2"/>
      <c r="PYY179" s="2"/>
      <c r="PYZ179" s="2"/>
      <c r="PZA179" s="2"/>
      <c r="PZB179" s="2"/>
      <c r="PZC179" s="2"/>
      <c r="PZD179" s="2"/>
      <c r="PZE179" s="2"/>
      <c r="PZF179" s="2"/>
      <c r="PZG179" s="2"/>
      <c r="PZH179" s="2"/>
      <c r="PZI179" s="2"/>
      <c r="PZJ179" s="2"/>
      <c r="PZK179" s="2"/>
      <c r="PZL179" s="2"/>
      <c r="PZM179" s="2"/>
      <c r="PZN179" s="2"/>
      <c r="PZO179" s="2"/>
      <c r="PZP179" s="2"/>
      <c r="PZQ179" s="2"/>
      <c r="PZR179" s="2"/>
      <c r="PZS179" s="2"/>
      <c r="PZT179" s="2"/>
      <c r="PZU179" s="2"/>
      <c r="PZV179" s="2"/>
      <c r="PZW179" s="2"/>
      <c r="PZX179" s="2"/>
      <c r="PZY179" s="2"/>
      <c r="PZZ179" s="2"/>
      <c r="QAA179" s="2"/>
      <c r="QAB179" s="2"/>
      <c r="QAC179" s="2"/>
      <c r="QAD179" s="2"/>
      <c r="QAE179" s="2"/>
      <c r="QAF179" s="2"/>
      <c r="QAG179" s="2"/>
      <c r="QAH179" s="2"/>
      <c r="QAI179" s="2"/>
      <c r="QAJ179" s="2"/>
      <c r="QAK179" s="2"/>
      <c r="QAL179" s="2"/>
      <c r="QAM179" s="2"/>
      <c r="QAN179" s="2"/>
      <c r="QAO179" s="2"/>
      <c r="QAP179" s="2"/>
      <c r="QAQ179" s="2"/>
      <c r="QAR179" s="2"/>
      <c r="QAS179" s="2"/>
      <c r="QAT179" s="2"/>
      <c r="QAU179" s="2"/>
      <c r="QAV179" s="2"/>
      <c r="QAW179" s="2"/>
      <c r="QAX179" s="2"/>
      <c r="QAY179" s="2"/>
      <c r="QAZ179" s="2"/>
      <c r="QBA179" s="2"/>
      <c r="QBB179" s="2"/>
      <c r="QBC179" s="2"/>
      <c r="QBD179" s="2"/>
      <c r="QBE179" s="2"/>
      <c r="QBF179" s="2"/>
      <c r="QBG179" s="2"/>
      <c r="QBH179" s="2"/>
      <c r="QBI179" s="2"/>
      <c r="QBJ179" s="2"/>
      <c r="QBK179" s="2"/>
      <c r="QBL179" s="2"/>
      <c r="QBM179" s="2"/>
      <c r="QBN179" s="2"/>
      <c r="QBO179" s="2"/>
      <c r="QBP179" s="2"/>
      <c r="QBQ179" s="2"/>
      <c r="QBR179" s="2"/>
      <c r="QBS179" s="2"/>
      <c r="QBT179" s="2"/>
      <c r="QBU179" s="2"/>
      <c r="QBV179" s="2"/>
      <c r="QBW179" s="2"/>
      <c r="QBX179" s="2"/>
      <c r="QBY179" s="2"/>
      <c r="QBZ179" s="2"/>
      <c r="QCA179" s="2"/>
      <c r="QCB179" s="2"/>
      <c r="QCC179" s="2"/>
      <c r="QCD179" s="2"/>
      <c r="QCE179" s="2"/>
      <c r="QCF179" s="2"/>
      <c r="QCG179" s="2"/>
      <c r="QCH179" s="2"/>
      <c r="QCI179" s="2"/>
      <c r="QCJ179" s="2"/>
      <c r="QCK179" s="2"/>
      <c r="QCL179" s="2"/>
      <c r="QCM179" s="2"/>
      <c r="QCN179" s="2"/>
      <c r="QCO179" s="2"/>
      <c r="QCP179" s="2"/>
      <c r="QCQ179" s="2"/>
      <c r="QCR179" s="2"/>
      <c r="QCS179" s="2"/>
      <c r="QCT179" s="2"/>
      <c r="QCU179" s="2"/>
      <c r="QCV179" s="2"/>
      <c r="QCW179" s="2"/>
      <c r="QCX179" s="2"/>
      <c r="QCY179" s="2"/>
      <c r="QCZ179" s="2"/>
      <c r="QDA179" s="2"/>
      <c r="QDB179" s="2"/>
      <c r="QDC179" s="2"/>
      <c r="QDD179" s="2"/>
      <c r="QDE179" s="2"/>
      <c r="QDF179" s="2"/>
      <c r="QDG179" s="2"/>
      <c r="QDH179" s="2"/>
      <c r="QDI179" s="2"/>
      <c r="QDJ179" s="2"/>
      <c r="QDK179" s="2"/>
      <c r="QDL179" s="2"/>
      <c r="QDM179" s="2"/>
      <c r="QDN179" s="2"/>
      <c r="QDO179" s="2"/>
      <c r="QDP179" s="2"/>
      <c r="QDQ179" s="2"/>
      <c r="QDR179" s="2"/>
      <c r="QDS179" s="2"/>
      <c r="QDT179" s="2"/>
      <c r="QDU179" s="2"/>
      <c r="QDV179" s="2"/>
      <c r="QDW179" s="2"/>
      <c r="QDX179" s="2"/>
      <c r="QDY179" s="2"/>
      <c r="QDZ179" s="2"/>
      <c r="QEA179" s="2"/>
      <c r="QEB179" s="2"/>
      <c r="QEC179" s="2"/>
      <c r="QED179" s="2"/>
      <c r="QEE179" s="2"/>
      <c r="QEF179" s="2"/>
      <c r="QEG179" s="2"/>
      <c r="QEH179" s="2"/>
      <c r="QEI179" s="2"/>
      <c r="QEJ179" s="2"/>
      <c r="QEK179" s="2"/>
      <c r="QEL179" s="2"/>
      <c r="QEM179" s="2"/>
      <c r="QEN179" s="2"/>
      <c r="QEO179" s="2"/>
      <c r="QEP179" s="2"/>
      <c r="QEQ179" s="2"/>
      <c r="QER179" s="2"/>
      <c r="QES179" s="2"/>
      <c r="QET179" s="2"/>
      <c r="QEU179" s="2"/>
      <c r="QEV179" s="2"/>
      <c r="QEW179" s="2"/>
      <c r="QEX179" s="2"/>
      <c r="QEY179" s="2"/>
      <c r="QEZ179" s="2"/>
      <c r="QFA179" s="2"/>
      <c r="QFB179" s="2"/>
      <c r="QFC179" s="2"/>
      <c r="QFD179" s="2"/>
      <c r="QFE179" s="2"/>
      <c r="QFF179" s="2"/>
      <c r="QFG179" s="2"/>
      <c r="QFH179" s="2"/>
      <c r="QFI179" s="2"/>
      <c r="QFJ179" s="2"/>
      <c r="QFK179" s="2"/>
      <c r="QFL179" s="2"/>
      <c r="QFM179" s="2"/>
      <c r="QFN179" s="2"/>
      <c r="QFO179" s="2"/>
      <c r="QFP179" s="2"/>
      <c r="QFQ179" s="2"/>
      <c r="QFR179" s="2"/>
      <c r="QFS179" s="2"/>
      <c r="QFT179" s="2"/>
      <c r="QFU179" s="2"/>
      <c r="QFV179" s="2"/>
      <c r="QFW179" s="2"/>
      <c r="QFX179" s="2"/>
      <c r="QFY179" s="2"/>
      <c r="QFZ179" s="2"/>
      <c r="QGA179" s="2"/>
      <c r="QGB179" s="2"/>
      <c r="QGC179" s="2"/>
      <c r="QGD179" s="2"/>
      <c r="QGE179" s="2"/>
      <c r="QGF179" s="2"/>
      <c r="QGG179" s="2"/>
      <c r="QGH179" s="2"/>
      <c r="QGI179" s="2"/>
      <c r="QGJ179" s="2"/>
      <c r="QGK179" s="2"/>
      <c r="QGL179" s="2"/>
      <c r="QGM179" s="2"/>
      <c r="QGN179" s="2"/>
      <c r="QGO179" s="2"/>
      <c r="QGP179" s="2"/>
      <c r="QGQ179" s="2"/>
      <c r="QGR179" s="2"/>
      <c r="QGS179" s="2"/>
      <c r="QGT179" s="2"/>
      <c r="QGU179" s="2"/>
      <c r="QGV179" s="2"/>
      <c r="QGW179" s="2"/>
      <c r="QGX179" s="2"/>
      <c r="QGY179" s="2"/>
      <c r="QGZ179" s="2"/>
      <c r="QHA179" s="2"/>
      <c r="QHB179" s="2"/>
      <c r="QHC179" s="2"/>
      <c r="QHD179" s="2"/>
      <c r="QHE179" s="2"/>
      <c r="QHF179" s="2"/>
      <c r="QHG179" s="2"/>
      <c r="QHH179" s="2"/>
      <c r="QHI179" s="2"/>
      <c r="QHJ179" s="2"/>
      <c r="QHK179" s="2"/>
      <c r="QHL179" s="2"/>
      <c r="QHM179" s="2"/>
      <c r="QHN179" s="2"/>
      <c r="QHO179" s="2"/>
      <c r="QHP179" s="2"/>
      <c r="QHQ179" s="2"/>
      <c r="QHR179" s="2"/>
      <c r="QHS179" s="2"/>
      <c r="QHT179" s="2"/>
      <c r="QHU179" s="2"/>
      <c r="QHV179" s="2"/>
      <c r="QHW179" s="2"/>
      <c r="QHX179" s="2"/>
      <c r="QHY179" s="2"/>
      <c r="QHZ179" s="2"/>
      <c r="QIA179" s="2"/>
      <c r="QIB179" s="2"/>
      <c r="QIC179" s="2"/>
      <c r="QID179" s="2"/>
      <c r="QIE179" s="2"/>
      <c r="QIF179" s="2"/>
      <c r="QIG179" s="2"/>
      <c r="QIH179" s="2"/>
      <c r="QII179" s="2"/>
      <c r="QIJ179" s="2"/>
      <c r="QIK179" s="2"/>
      <c r="QIL179" s="2"/>
      <c r="QIM179" s="2"/>
      <c r="QIN179" s="2"/>
      <c r="QIO179" s="2"/>
      <c r="QIP179" s="2"/>
      <c r="QIQ179" s="2"/>
      <c r="QIR179" s="2"/>
      <c r="QIS179" s="2"/>
      <c r="QIT179" s="2"/>
      <c r="QIU179" s="2"/>
      <c r="QIV179" s="2"/>
      <c r="QIW179" s="2"/>
      <c r="QIX179" s="2"/>
      <c r="QIY179" s="2"/>
      <c r="QIZ179" s="2"/>
      <c r="QJA179" s="2"/>
      <c r="QJB179" s="2"/>
      <c r="QJC179" s="2"/>
      <c r="QJD179" s="2"/>
      <c r="QJE179" s="2"/>
      <c r="QJF179" s="2"/>
      <c r="QJG179" s="2"/>
      <c r="QJH179" s="2"/>
      <c r="QJI179" s="2"/>
      <c r="QJJ179" s="2"/>
      <c r="QJK179" s="2"/>
      <c r="QJL179" s="2"/>
      <c r="QJM179" s="2"/>
      <c r="QJN179" s="2"/>
      <c r="QJO179" s="2"/>
      <c r="QJP179" s="2"/>
      <c r="QJQ179" s="2"/>
      <c r="QJR179" s="2"/>
      <c r="QJS179" s="2"/>
      <c r="QJT179" s="2"/>
      <c r="QJU179" s="2"/>
      <c r="QJV179" s="2"/>
      <c r="QJW179" s="2"/>
      <c r="QJX179" s="2"/>
      <c r="QJY179" s="2"/>
      <c r="QJZ179" s="2"/>
      <c r="QKA179" s="2"/>
      <c r="QKB179" s="2"/>
      <c r="QKC179" s="2"/>
      <c r="QKD179" s="2"/>
      <c r="QKE179" s="2"/>
      <c r="QKF179" s="2"/>
      <c r="QKG179" s="2"/>
      <c r="QKH179" s="2"/>
      <c r="QKI179" s="2"/>
      <c r="QKJ179" s="2"/>
      <c r="QKK179" s="2"/>
      <c r="QKL179" s="2"/>
      <c r="QKM179" s="2"/>
      <c r="QKN179" s="2"/>
      <c r="QKO179" s="2"/>
      <c r="QKP179" s="2"/>
      <c r="QKQ179" s="2"/>
      <c r="QKR179" s="2"/>
      <c r="QKS179" s="2"/>
      <c r="QKT179" s="2"/>
      <c r="QKU179" s="2"/>
      <c r="QKV179" s="2"/>
      <c r="QKW179" s="2"/>
      <c r="QKX179" s="2"/>
      <c r="QKY179" s="2"/>
      <c r="QKZ179" s="2"/>
      <c r="QLA179" s="2"/>
      <c r="QLB179" s="2"/>
      <c r="QLC179" s="2"/>
      <c r="QLD179" s="2"/>
      <c r="QLE179" s="2"/>
      <c r="QLF179" s="2"/>
      <c r="QLG179" s="2"/>
      <c r="QLH179" s="2"/>
      <c r="QLI179" s="2"/>
      <c r="QLJ179" s="2"/>
      <c r="QLK179" s="2"/>
      <c r="QLL179" s="2"/>
      <c r="QLM179" s="2"/>
      <c r="QLN179" s="2"/>
      <c r="QLO179" s="2"/>
      <c r="QLP179" s="2"/>
      <c r="QLQ179" s="2"/>
      <c r="QLR179" s="2"/>
      <c r="QLS179" s="2"/>
      <c r="QLT179" s="2"/>
      <c r="QLU179" s="2"/>
      <c r="QLV179" s="2"/>
      <c r="QLW179" s="2"/>
      <c r="QLX179" s="2"/>
      <c r="QLY179" s="2"/>
      <c r="QLZ179" s="2"/>
      <c r="QMA179" s="2"/>
      <c r="QMB179" s="2"/>
      <c r="QMC179" s="2"/>
      <c r="QMD179" s="2"/>
      <c r="QME179" s="2"/>
      <c r="QMF179" s="2"/>
      <c r="QMG179" s="2"/>
      <c r="QMH179" s="2"/>
      <c r="QMI179" s="2"/>
      <c r="QMJ179" s="2"/>
      <c r="QMK179" s="2"/>
      <c r="QML179" s="2"/>
      <c r="QMM179" s="2"/>
      <c r="QMN179" s="2"/>
      <c r="QMO179" s="2"/>
      <c r="QMP179" s="2"/>
      <c r="QMQ179" s="2"/>
      <c r="QMR179" s="2"/>
      <c r="QMS179" s="2"/>
      <c r="QMT179" s="2"/>
      <c r="QMU179" s="2"/>
      <c r="QMV179" s="2"/>
      <c r="QMW179" s="2"/>
      <c r="QMX179" s="2"/>
      <c r="QMY179" s="2"/>
      <c r="QMZ179" s="2"/>
      <c r="QNA179" s="2"/>
      <c r="QNB179" s="2"/>
      <c r="QNC179" s="2"/>
      <c r="QND179" s="2"/>
      <c r="QNE179" s="2"/>
      <c r="QNF179" s="2"/>
      <c r="QNG179" s="2"/>
      <c r="QNH179" s="2"/>
      <c r="QNI179" s="2"/>
      <c r="QNJ179" s="2"/>
      <c r="QNK179" s="2"/>
      <c r="QNL179" s="2"/>
      <c r="QNM179" s="2"/>
      <c r="QNN179" s="2"/>
      <c r="QNO179" s="2"/>
      <c r="QNP179" s="2"/>
      <c r="QNQ179" s="2"/>
      <c r="QNR179" s="2"/>
      <c r="QNS179" s="2"/>
      <c r="QNT179" s="2"/>
      <c r="QNU179" s="2"/>
      <c r="QNV179" s="2"/>
      <c r="QNW179" s="2"/>
      <c r="QNX179" s="2"/>
      <c r="QNY179" s="2"/>
      <c r="QNZ179" s="2"/>
      <c r="QOA179" s="2"/>
      <c r="QOB179" s="2"/>
      <c r="QOC179" s="2"/>
      <c r="QOD179" s="2"/>
      <c r="QOE179" s="2"/>
      <c r="QOF179" s="2"/>
      <c r="QOG179" s="2"/>
      <c r="QOH179" s="2"/>
      <c r="QOI179" s="2"/>
      <c r="QOJ179" s="2"/>
      <c r="QOK179" s="2"/>
      <c r="QOL179" s="2"/>
      <c r="QOM179" s="2"/>
      <c r="QON179" s="2"/>
      <c r="QOO179" s="2"/>
      <c r="QOP179" s="2"/>
      <c r="QOQ179" s="2"/>
      <c r="QOR179" s="2"/>
      <c r="QOS179" s="2"/>
      <c r="QOT179" s="2"/>
      <c r="QOU179" s="2"/>
      <c r="QOV179" s="2"/>
      <c r="QOW179" s="2"/>
      <c r="QOX179" s="2"/>
      <c r="QOY179" s="2"/>
      <c r="QOZ179" s="2"/>
      <c r="QPA179" s="2"/>
      <c r="QPB179" s="2"/>
      <c r="QPC179" s="2"/>
      <c r="QPD179" s="2"/>
      <c r="QPE179" s="2"/>
      <c r="QPF179" s="2"/>
      <c r="QPG179" s="2"/>
      <c r="QPH179" s="2"/>
      <c r="QPI179" s="2"/>
      <c r="QPJ179" s="2"/>
      <c r="QPK179" s="2"/>
      <c r="QPL179" s="2"/>
      <c r="QPM179" s="2"/>
      <c r="QPN179" s="2"/>
      <c r="QPO179" s="2"/>
      <c r="QPP179" s="2"/>
      <c r="QPQ179" s="2"/>
      <c r="QPR179" s="2"/>
      <c r="QPS179" s="2"/>
      <c r="QPT179" s="2"/>
      <c r="QPU179" s="2"/>
      <c r="QPV179" s="2"/>
      <c r="QPW179" s="2"/>
      <c r="QPX179" s="2"/>
      <c r="QPY179" s="2"/>
      <c r="QPZ179" s="2"/>
      <c r="QQA179" s="2"/>
      <c r="QQB179" s="2"/>
      <c r="QQC179" s="2"/>
      <c r="QQD179" s="2"/>
      <c r="QQE179" s="2"/>
      <c r="QQF179" s="2"/>
      <c r="QQG179" s="2"/>
      <c r="QQH179" s="2"/>
      <c r="QQI179" s="2"/>
      <c r="QQJ179" s="2"/>
      <c r="QQK179" s="2"/>
      <c r="QQL179" s="2"/>
      <c r="QQM179" s="2"/>
      <c r="QQN179" s="2"/>
      <c r="QQO179" s="2"/>
      <c r="QQP179" s="2"/>
      <c r="QQQ179" s="2"/>
      <c r="QQR179" s="2"/>
      <c r="QQS179" s="2"/>
      <c r="QQT179" s="2"/>
      <c r="QQU179" s="2"/>
      <c r="QQV179" s="2"/>
      <c r="QQW179" s="2"/>
      <c r="QQX179" s="2"/>
      <c r="QQY179" s="2"/>
      <c r="QQZ179" s="2"/>
      <c r="QRA179" s="2"/>
      <c r="QRB179" s="2"/>
      <c r="QRC179" s="2"/>
      <c r="QRD179" s="2"/>
      <c r="QRE179" s="2"/>
      <c r="QRF179" s="2"/>
      <c r="QRG179" s="2"/>
      <c r="QRH179" s="2"/>
      <c r="QRI179" s="2"/>
      <c r="QRJ179" s="2"/>
      <c r="QRK179" s="2"/>
      <c r="QRL179" s="2"/>
      <c r="QRM179" s="2"/>
      <c r="QRN179" s="2"/>
      <c r="QRO179" s="2"/>
      <c r="QRP179" s="2"/>
      <c r="QRQ179" s="2"/>
      <c r="QRR179" s="2"/>
      <c r="QRS179" s="2"/>
      <c r="QRT179" s="2"/>
      <c r="QRU179" s="2"/>
      <c r="QRV179" s="2"/>
      <c r="QRW179" s="2"/>
      <c r="QRX179" s="2"/>
      <c r="QRY179" s="2"/>
      <c r="QRZ179" s="2"/>
      <c r="QSA179" s="2"/>
      <c r="QSB179" s="2"/>
      <c r="QSC179" s="2"/>
      <c r="QSD179" s="2"/>
      <c r="QSE179" s="2"/>
      <c r="QSF179" s="2"/>
      <c r="QSG179" s="2"/>
      <c r="QSH179" s="2"/>
      <c r="QSI179" s="2"/>
      <c r="QSJ179" s="2"/>
      <c r="QSK179" s="2"/>
      <c r="QSL179" s="2"/>
      <c r="QSM179" s="2"/>
      <c r="QSN179" s="2"/>
      <c r="QSO179" s="2"/>
      <c r="QSP179" s="2"/>
      <c r="QSQ179" s="2"/>
      <c r="QSR179" s="2"/>
      <c r="QSS179" s="2"/>
      <c r="QST179" s="2"/>
      <c r="QSU179" s="2"/>
      <c r="QSV179" s="2"/>
      <c r="QSW179" s="2"/>
      <c r="QSX179" s="2"/>
      <c r="QSY179" s="2"/>
      <c r="QSZ179" s="2"/>
      <c r="QTA179" s="2"/>
      <c r="QTB179" s="2"/>
      <c r="QTC179" s="2"/>
      <c r="QTD179" s="2"/>
      <c r="QTE179" s="2"/>
      <c r="QTF179" s="2"/>
      <c r="QTG179" s="2"/>
      <c r="QTH179" s="2"/>
      <c r="QTI179" s="2"/>
      <c r="QTJ179" s="2"/>
      <c r="QTK179" s="2"/>
      <c r="QTL179" s="2"/>
      <c r="QTM179" s="2"/>
      <c r="QTN179" s="2"/>
      <c r="QTO179" s="2"/>
      <c r="QTP179" s="2"/>
      <c r="QTQ179" s="2"/>
      <c r="QTR179" s="2"/>
      <c r="QTS179" s="2"/>
      <c r="QTT179" s="2"/>
      <c r="QTU179" s="2"/>
      <c r="QTV179" s="2"/>
      <c r="QTW179" s="2"/>
      <c r="QTX179" s="2"/>
      <c r="QTY179" s="2"/>
      <c r="QTZ179" s="2"/>
      <c r="QUA179" s="2"/>
      <c r="QUB179" s="2"/>
      <c r="QUC179" s="2"/>
      <c r="QUD179" s="2"/>
      <c r="QUE179" s="2"/>
      <c r="QUF179" s="2"/>
      <c r="QUG179" s="2"/>
      <c r="QUH179" s="2"/>
      <c r="QUI179" s="2"/>
      <c r="QUJ179" s="2"/>
      <c r="QUK179" s="2"/>
      <c r="QUL179" s="2"/>
      <c r="QUM179" s="2"/>
      <c r="QUN179" s="2"/>
      <c r="QUO179" s="2"/>
      <c r="QUP179" s="2"/>
      <c r="QUQ179" s="2"/>
      <c r="QUR179" s="2"/>
      <c r="QUS179" s="2"/>
      <c r="QUT179" s="2"/>
      <c r="QUU179" s="2"/>
      <c r="QUV179" s="2"/>
      <c r="QUW179" s="2"/>
      <c r="QUX179" s="2"/>
      <c r="QUY179" s="2"/>
      <c r="QUZ179" s="2"/>
      <c r="QVA179" s="2"/>
      <c r="QVB179" s="2"/>
      <c r="QVC179" s="2"/>
      <c r="QVD179" s="2"/>
      <c r="QVE179" s="2"/>
      <c r="QVF179" s="2"/>
      <c r="QVG179" s="2"/>
      <c r="QVH179" s="2"/>
      <c r="QVI179" s="2"/>
      <c r="QVJ179" s="2"/>
      <c r="QVK179" s="2"/>
      <c r="QVL179" s="2"/>
      <c r="QVM179" s="2"/>
      <c r="QVN179" s="2"/>
      <c r="QVO179" s="2"/>
      <c r="QVP179" s="2"/>
      <c r="QVQ179" s="2"/>
      <c r="QVR179" s="2"/>
      <c r="QVS179" s="2"/>
      <c r="QVT179" s="2"/>
      <c r="QVU179" s="2"/>
      <c r="QVV179" s="2"/>
      <c r="QVW179" s="2"/>
      <c r="QVX179" s="2"/>
      <c r="QVY179" s="2"/>
      <c r="QVZ179" s="2"/>
      <c r="QWA179" s="2"/>
      <c r="QWB179" s="2"/>
      <c r="QWC179" s="2"/>
      <c r="QWD179" s="2"/>
      <c r="QWE179" s="2"/>
      <c r="QWF179" s="2"/>
      <c r="QWG179" s="2"/>
      <c r="QWH179" s="2"/>
      <c r="QWI179" s="2"/>
      <c r="QWJ179" s="2"/>
      <c r="QWK179" s="2"/>
      <c r="QWL179" s="2"/>
      <c r="QWM179" s="2"/>
      <c r="QWN179" s="2"/>
      <c r="QWO179" s="2"/>
      <c r="QWP179" s="2"/>
      <c r="QWQ179" s="2"/>
      <c r="QWR179" s="2"/>
      <c r="QWS179" s="2"/>
      <c r="QWT179" s="2"/>
      <c r="QWU179" s="2"/>
      <c r="QWV179" s="2"/>
      <c r="QWW179" s="2"/>
      <c r="QWX179" s="2"/>
      <c r="QWY179" s="2"/>
      <c r="QWZ179" s="2"/>
      <c r="QXA179" s="2"/>
      <c r="QXB179" s="2"/>
      <c r="QXC179" s="2"/>
      <c r="QXD179" s="2"/>
      <c r="QXE179" s="2"/>
      <c r="QXF179" s="2"/>
      <c r="QXG179" s="2"/>
      <c r="QXH179" s="2"/>
      <c r="QXI179" s="2"/>
      <c r="QXJ179" s="2"/>
      <c r="QXK179" s="2"/>
      <c r="QXL179" s="2"/>
      <c r="QXM179" s="2"/>
      <c r="QXN179" s="2"/>
      <c r="QXO179" s="2"/>
      <c r="QXP179" s="2"/>
      <c r="QXQ179" s="2"/>
      <c r="QXR179" s="2"/>
      <c r="QXS179" s="2"/>
      <c r="QXT179" s="2"/>
      <c r="QXU179" s="2"/>
      <c r="QXV179" s="2"/>
      <c r="QXW179" s="2"/>
      <c r="QXX179" s="2"/>
      <c r="QXY179" s="2"/>
      <c r="QXZ179" s="2"/>
      <c r="QYA179" s="2"/>
      <c r="QYB179" s="2"/>
      <c r="QYC179" s="2"/>
      <c r="QYD179" s="2"/>
      <c r="QYE179" s="2"/>
      <c r="QYF179" s="2"/>
      <c r="QYG179" s="2"/>
      <c r="QYH179" s="2"/>
      <c r="QYI179" s="2"/>
      <c r="QYJ179" s="2"/>
      <c r="QYK179" s="2"/>
      <c r="QYL179" s="2"/>
      <c r="QYM179" s="2"/>
      <c r="QYN179" s="2"/>
      <c r="QYO179" s="2"/>
      <c r="QYP179" s="2"/>
      <c r="QYQ179" s="2"/>
      <c r="QYR179" s="2"/>
      <c r="QYS179" s="2"/>
      <c r="QYT179" s="2"/>
      <c r="QYU179" s="2"/>
      <c r="QYV179" s="2"/>
      <c r="QYW179" s="2"/>
      <c r="QYX179" s="2"/>
      <c r="QYY179" s="2"/>
      <c r="QYZ179" s="2"/>
      <c r="QZA179" s="2"/>
      <c r="QZB179" s="2"/>
      <c r="QZC179" s="2"/>
      <c r="QZD179" s="2"/>
      <c r="QZE179" s="2"/>
      <c r="QZF179" s="2"/>
      <c r="QZG179" s="2"/>
      <c r="QZH179" s="2"/>
      <c r="QZI179" s="2"/>
      <c r="QZJ179" s="2"/>
      <c r="QZK179" s="2"/>
      <c r="QZL179" s="2"/>
      <c r="QZM179" s="2"/>
      <c r="QZN179" s="2"/>
      <c r="QZO179" s="2"/>
      <c r="QZP179" s="2"/>
      <c r="QZQ179" s="2"/>
      <c r="QZR179" s="2"/>
      <c r="QZS179" s="2"/>
      <c r="QZT179" s="2"/>
      <c r="QZU179" s="2"/>
      <c r="QZV179" s="2"/>
      <c r="QZW179" s="2"/>
      <c r="QZX179" s="2"/>
      <c r="QZY179" s="2"/>
      <c r="QZZ179" s="2"/>
      <c r="RAA179" s="2"/>
      <c r="RAB179" s="2"/>
      <c r="RAC179" s="2"/>
      <c r="RAD179" s="2"/>
      <c r="RAE179" s="2"/>
      <c r="RAF179" s="2"/>
      <c r="RAG179" s="2"/>
      <c r="RAH179" s="2"/>
      <c r="RAI179" s="2"/>
      <c r="RAJ179" s="2"/>
      <c r="RAK179" s="2"/>
      <c r="RAL179" s="2"/>
      <c r="RAM179" s="2"/>
      <c r="RAN179" s="2"/>
      <c r="RAO179" s="2"/>
      <c r="RAP179" s="2"/>
      <c r="RAQ179" s="2"/>
      <c r="RAR179" s="2"/>
      <c r="RAS179" s="2"/>
      <c r="RAT179" s="2"/>
      <c r="RAU179" s="2"/>
      <c r="RAV179" s="2"/>
      <c r="RAW179" s="2"/>
      <c r="RAX179" s="2"/>
      <c r="RAY179" s="2"/>
      <c r="RAZ179" s="2"/>
      <c r="RBA179" s="2"/>
      <c r="RBB179" s="2"/>
      <c r="RBC179" s="2"/>
      <c r="RBD179" s="2"/>
      <c r="RBE179" s="2"/>
      <c r="RBF179" s="2"/>
      <c r="RBG179" s="2"/>
      <c r="RBH179" s="2"/>
      <c r="RBI179" s="2"/>
      <c r="RBJ179" s="2"/>
      <c r="RBK179" s="2"/>
      <c r="RBL179" s="2"/>
      <c r="RBM179" s="2"/>
      <c r="RBN179" s="2"/>
      <c r="RBO179" s="2"/>
      <c r="RBP179" s="2"/>
      <c r="RBQ179" s="2"/>
      <c r="RBR179" s="2"/>
      <c r="RBS179" s="2"/>
      <c r="RBT179" s="2"/>
      <c r="RBU179" s="2"/>
      <c r="RBV179" s="2"/>
      <c r="RBW179" s="2"/>
      <c r="RBX179" s="2"/>
      <c r="RBY179" s="2"/>
      <c r="RBZ179" s="2"/>
      <c r="RCA179" s="2"/>
      <c r="RCB179" s="2"/>
      <c r="RCC179" s="2"/>
      <c r="RCD179" s="2"/>
      <c r="RCE179" s="2"/>
      <c r="RCF179" s="2"/>
      <c r="RCG179" s="2"/>
      <c r="RCH179" s="2"/>
      <c r="RCI179" s="2"/>
      <c r="RCJ179" s="2"/>
      <c r="RCK179" s="2"/>
      <c r="RCL179" s="2"/>
      <c r="RCM179" s="2"/>
      <c r="RCN179" s="2"/>
      <c r="RCO179" s="2"/>
      <c r="RCP179" s="2"/>
      <c r="RCQ179" s="2"/>
      <c r="RCR179" s="2"/>
      <c r="RCS179" s="2"/>
      <c r="RCT179" s="2"/>
      <c r="RCU179" s="2"/>
      <c r="RCV179" s="2"/>
      <c r="RCW179" s="2"/>
      <c r="RCX179" s="2"/>
      <c r="RCY179" s="2"/>
      <c r="RCZ179" s="2"/>
      <c r="RDA179" s="2"/>
      <c r="RDB179" s="2"/>
      <c r="RDC179" s="2"/>
      <c r="RDD179" s="2"/>
      <c r="RDE179" s="2"/>
      <c r="RDF179" s="2"/>
      <c r="RDG179" s="2"/>
      <c r="RDH179" s="2"/>
      <c r="RDI179" s="2"/>
      <c r="RDJ179" s="2"/>
      <c r="RDK179" s="2"/>
      <c r="RDL179" s="2"/>
      <c r="RDM179" s="2"/>
      <c r="RDN179" s="2"/>
      <c r="RDO179" s="2"/>
      <c r="RDP179" s="2"/>
      <c r="RDQ179" s="2"/>
      <c r="RDR179" s="2"/>
      <c r="RDS179" s="2"/>
      <c r="RDT179" s="2"/>
      <c r="RDU179" s="2"/>
      <c r="RDV179" s="2"/>
      <c r="RDW179" s="2"/>
      <c r="RDX179" s="2"/>
      <c r="RDY179" s="2"/>
      <c r="RDZ179" s="2"/>
      <c r="REA179" s="2"/>
      <c r="REB179" s="2"/>
      <c r="REC179" s="2"/>
      <c r="RED179" s="2"/>
      <c r="REE179" s="2"/>
      <c r="REF179" s="2"/>
      <c r="REG179" s="2"/>
      <c r="REH179" s="2"/>
      <c r="REI179" s="2"/>
      <c r="REJ179" s="2"/>
      <c r="REK179" s="2"/>
      <c r="REL179" s="2"/>
      <c r="REM179" s="2"/>
      <c r="REN179" s="2"/>
      <c r="REO179" s="2"/>
      <c r="REP179" s="2"/>
      <c r="REQ179" s="2"/>
      <c r="RER179" s="2"/>
      <c r="RES179" s="2"/>
      <c r="RET179" s="2"/>
      <c r="REU179" s="2"/>
      <c r="REV179" s="2"/>
      <c r="REW179" s="2"/>
      <c r="REX179" s="2"/>
      <c r="REY179" s="2"/>
      <c r="REZ179" s="2"/>
      <c r="RFA179" s="2"/>
      <c r="RFB179" s="2"/>
      <c r="RFC179" s="2"/>
      <c r="RFD179" s="2"/>
      <c r="RFE179" s="2"/>
      <c r="RFF179" s="2"/>
      <c r="RFG179" s="2"/>
      <c r="RFH179" s="2"/>
      <c r="RFI179" s="2"/>
      <c r="RFJ179" s="2"/>
      <c r="RFK179" s="2"/>
      <c r="RFL179" s="2"/>
      <c r="RFM179" s="2"/>
      <c r="RFN179" s="2"/>
      <c r="RFO179" s="2"/>
      <c r="RFP179" s="2"/>
      <c r="RFQ179" s="2"/>
      <c r="RFR179" s="2"/>
      <c r="RFS179" s="2"/>
      <c r="RFT179" s="2"/>
      <c r="RFU179" s="2"/>
      <c r="RFV179" s="2"/>
      <c r="RFW179" s="2"/>
      <c r="RFX179" s="2"/>
      <c r="RFY179" s="2"/>
      <c r="RFZ179" s="2"/>
      <c r="RGA179" s="2"/>
      <c r="RGB179" s="2"/>
      <c r="RGC179" s="2"/>
      <c r="RGD179" s="2"/>
      <c r="RGE179" s="2"/>
      <c r="RGF179" s="2"/>
      <c r="RGG179" s="2"/>
      <c r="RGH179" s="2"/>
      <c r="RGI179" s="2"/>
      <c r="RGJ179" s="2"/>
      <c r="RGK179" s="2"/>
      <c r="RGL179" s="2"/>
      <c r="RGM179" s="2"/>
      <c r="RGN179" s="2"/>
      <c r="RGO179" s="2"/>
      <c r="RGP179" s="2"/>
      <c r="RGQ179" s="2"/>
      <c r="RGR179" s="2"/>
      <c r="RGS179" s="2"/>
      <c r="RGT179" s="2"/>
      <c r="RGU179" s="2"/>
      <c r="RGV179" s="2"/>
      <c r="RGW179" s="2"/>
      <c r="RGX179" s="2"/>
      <c r="RGY179" s="2"/>
      <c r="RGZ179" s="2"/>
      <c r="RHA179" s="2"/>
      <c r="RHB179" s="2"/>
      <c r="RHC179" s="2"/>
      <c r="RHD179" s="2"/>
      <c r="RHE179" s="2"/>
      <c r="RHF179" s="2"/>
      <c r="RHG179" s="2"/>
      <c r="RHH179" s="2"/>
      <c r="RHI179" s="2"/>
      <c r="RHJ179" s="2"/>
      <c r="RHK179" s="2"/>
      <c r="RHL179" s="2"/>
      <c r="RHM179" s="2"/>
      <c r="RHN179" s="2"/>
      <c r="RHO179" s="2"/>
      <c r="RHP179" s="2"/>
      <c r="RHQ179" s="2"/>
      <c r="RHR179" s="2"/>
      <c r="RHS179" s="2"/>
      <c r="RHT179" s="2"/>
      <c r="RHU179" s="2"/>
      <c r="RHV179" s="2"/>
      <c r="RHW179" s="2"/>
      <c r="RHX179" s="2"/>
      <c r="RHY179" s="2"/>
      <c r="RHZ179" s="2"/>
      <c r="RIA179" s="2"/>
      <c r="RIB179" s="2"/>
      <c r="RIC179" s="2"/>
      <c r="RID179" s="2"/>
      <c r="RIE179" s="2"/>
      <c r="RIF179" s="2"/>
      <c r="RIG179" s="2"/>
      <c r="RIH179" s="2"/>
      <c r="RII179" s="2"/>
      <c r="RIJ179" s="2"/>
      <c r="RIK179" s="2"/>
      <c r="RIL179" s="2"/>
      <c r="RIM179" s="2"/>
      <c r="RIN179" s="2"/>
      <c r="RIO179" s="2"/>
      <c r="RIP179" s="2"/>
      <c r="RIQ179" s="2"/>
      <c r="RIR179" s="2"/>
      <c r="RIS179" s="2"/>
      <c r="RIT179" s="2"/>
      <c r="RIU179" s="2"/>
      <c r="RIV179" s="2"/>
      <c r="RIW179" s="2"/>
      <c r="RIX179" s="2"/>
      <c r="RIY179" s="2"/>
      <c r="RIZ179" s="2"/>
      <c r="RJA179" s="2"/>
      <c r="RJB179" s="2"/>
      <c r="RJC179" s="2"/>
      <c r="RJD179" s="2"/>
      <c r="RJE179" s="2"/>
      <c r="RJF179" s="2"/>
      <c r="RJG179" s="2"/>
      <c r="RJH179" s="2"/>
      <c r="RJI179" s="2"/>
      <c r="RJJ179" s="2"/>
      <c r="RJK179" s="2"/>
      <c r="RJL179" s="2"/>
      <c r="RJM179" s="2"/>
      <c r="RJN179" s="2"/>
      <c r="RJO179" s="2"/>
      <c r="RJP179" s="2"/>
      <c r="RJQ179" s="2"/>
      <c r="RJR179" s="2"/>
      <c r="RJS179" s="2"/>
      <c r="RJT179" s="2"/>
      <c r="RJU179" s="2"/>
      <c r="RJV179" s="2"/>
      <c r="RJW179" s="2"/>
      <c r="RJX179" s="2"/>
      <c r="RJY179" s="2"/>
      <c r="RJZ179" s="2"/>
      <c r="RKA179" s="2"/>
      <c r="RKB179" s="2"/>
      <c r="RKC179" s="2"/>
      <c r="RKD179" s="2"/>
      <c r="RKE179" s="2"/>
      <c r="RKF179" s="2"/>
      <c r="RKG179" s="2"/>
      <c r="RKH179" s="2"/>
      <c r="RKI179" s="2"/>
      <c r="RKJ179" s="2"/>
      <c r="RKK179" s="2"/>
      <c r="RKL179" s="2"/>
      <c r="RKM179" s="2"/>
      <c r="RKN179" s="2"/>
      <c r="RKO179" s="2"/>
      <c r="RKP179" s="2"/>
      <c r="RKQ179" s="2"/>
      <c r="RKR179" s="2"/>
      <c r="RKS179" s="2"/>
      <c r="RKT179" s="2"/>
      <c r="RKU179" s="2"/>
      <c r="RKV179" s="2"/>
      <c r="RKW179" s="2"/>
      <c r="RKX179" s="2"/>
      <c r="RKY179" s="2"/>
      <c r="RKZ179" s="2"/>
      <c r="RLA179" s="2"/>
      <c r="RLB179" s="2"/>
      <c r="RLC179" s="2"/>
      <c r="RLD179" s="2"/>
      <c r="RLE179" s="2"/>
      <c r="RLF179" s="2"/>
      <c r="RLG179" s="2"/>
      <c r="RLH179" s="2"/>
      <c r="RLI179" s="2"/>
      <c r="RLJ179" s="2"/>
      <c r="RLK179" s="2"/>
      <c r="RLL179" s="2"/>
      <c r="RLM179" s="2"/>
      <c r="RLN179" s="2"/>
      <c r="RLO179" s="2"/>
      <c r="RLP179" s="2"/>
      <c r="RLQ179" s="2"/>
      <c r="RLR179" s="2"/>
      <c r="RLS179" s="2"/>
      <c r="RLT179" s="2"/>
      <c r="RLU179" s="2"/>
      <c r="RLV179" s="2"/>
      <c r="RLW179" s="2"/>
      <c r="RLX179" s="2"/>
      <c r="RLY179" s="2"/>
      <c r="RLZ179" s="2"/>
      <c r="RMA179" s="2"/>
      <c r="RMB179" s="2"/>
      <c r="RMC179" s="2"/>
      <c r="RMD179" s="2"/>
      <c r="RME179" s="2"/>
      <c r="RMF179" s="2"/>
      <c r="RMG179" s="2"/>
      <c r="RMH179" s="2"/>
      <c r="RMI179" s="2"/>
      <c r="RMJ179" s="2"/>
      <c r="RMK179" s="2"/>
      <c r="RML179" s="2"/>
      <c r="RMM179" s="2"/>
      <c r="RMN179" s="2"/>
      <c r="RMO179" s="2"/>
      <c r="RMP179" s="2"/>
      <c r="RMQ179" s="2"/>
      <c r="RMR179" s="2"/>
      <c r="RMS179" s="2"/>
      <c r="RMT179" s="2"/>
      <c r="RMU179" s="2"/>
      <c r="RMV179" s="2"/>
      <c r="RMW179" s="2"/>
      <c r="RMX179" s="2"/>
      <c r="RMY179" s="2"/>
      <c r="RMZ179" s="2"/>
      <c r="RNA179" s="2"/>
      <c r="RNB179" s="2"/>
      <c r="RNC179" s="2"/>
      <c r="RND179" s="2"/>
      <c r="RNE179" s="2"/>
      <c r="RNF179" s="2"/>
      <c r="RNG179" s="2"/>
      <c r="RNH179" s="2"/>
      <c r="RNI179" s="2"/>
      <c r="RNJ179" s="2"/>
      <c r="RNK179" s="2"/>
      <c r="RNL179" s="2"/>
      <c r="RNM179" s="2"/>
      <c r="RNN179" s="2"/>
      <c r="RNO179" s="2"/>
      <c r="RNP179" s="2"/>
      <c r="RNQ179" s="2"/>
      <c r="RNR179" s="2"/>
      <c r="RNS179" s="2"/>
      <c r="RNT179" s="2"/>
      <c r="RNU179" s="2"/>
      <c r="RNV179" s="2"/>
      <c r="RNW179" s="2"/>
      <c r="RNX179" s="2"/>
      <c r="RNY179" s="2"/>
      <c r="RNZ179" s="2"/>
      <c r="ROA179" s="2"/>
      <c r="ROB179" s="2"/>
      <c r="ROC179" s="2"/>
      <c r="ROD179" s="2"/>
      <c r="ROE179" s="2"/>
      <c r="ROF179" s="2"/>
      <c r="ROG179" s="2"/>
      <c r="ROH179" s="2"/>
      <c r="ROI179" s="2"/>
      <c r="ROJ179" s="2"/>
      <c r="ROK179" s="2"/>
      <c r="ROL179" s="2"/>
      <c r="ROM179" s="2"/>
      <c r="RON179" s="2"/>
      <c r="ROO179" s="2"/>
      <c r="ROP179" s="2"/>
      <c r="ROQ179" s="2"/>
      <c r="ROR179" s="2"/>
      <c r="ROS179" s="2"/>
      <c r="ROT179" s="2"/>
      <c r="ROU179" s="2"/>
      <c r="ROV179" s="2"/>
      <c r="ROW179" s="2"/>
      <c r="ROX179" s="2"/>
      <c r="ROY179" s="2"/>
      <c r="ROZ179" s="2"/>
      <c r="RPA179" s="2"/>
      <c r="RPB179" s="2"/>
      <c r="RPC179" s="2"/>
      <c r="RPD179" s="2"/>
      <c r="RPE179" s="2"/>
      <c r="RPF179" s="2"/>
      <c r="RPG179" s="2"/>
      <c r="RPH179" s="2"/>
      <c r="RPI179" s="2"/>
      <c r="RPJ179" s="2"/>
      <c r="RPK179" s="2"/>
      <c r="RPL179" s="2"/>
      <c r="RPM179" s="2"/>
      <c r="RPN179" s="2"/>
      <c r="RPO179" s="2"/>
      <c r="RPP179" s="2"/>
      <c r="RPQ179" s="2"/>
      <c r="RPR179" s="2"/>
      <c r="RPS179" s="2"/>
      <c r="RPT179" s="2"/>
      <c r="RPU179" s="2"/>
      <c r="RPV179" s="2"/>
      <c r="RPW179" s="2"/>
      <c r="RPX179" s="2"/>
      <c r="RPY179" s="2"/>
      <c r="RPZ179" s="2"/>
      <c r="RQA179" s="2"/>
      <c r="RQB179" s="2"/>
      <c r="RQC179" s="2"/>
      <c r="RQD179" s="2"/>
      <c r="RQE179" s="2"/>
      <c r="RQF179" s="2"/>
      <c r="RQG179" s="2"/>
      <c r="RQH179" s="2"/>
      <c r="RQI179" s="2"/>
      <c r="RQJ179" s="2"/>
      <c r="RQK179" s="2"/>
      <c r="RQL179" s="2"/>
      <c r="RQM179" s="2"/>
      <c r="RQN179" s="2"/>
      <c r="RQO179" s="2"/>
      <c r="RQP179" s="2"/>
      <c r="RQQ179" s="2"/>
      <c r="RQR179" s="2"/>
      <c r="RQS179" s="2"/>
      <c r="RQT179" s="2"/>
      <c r="RQU179" s="2"/>
      <c r="RQV179" s="2"/>
      <c r="RQW179" s="2"/>
      <c r="RQX179" s="2"/>
      <c r="RQY179" s="2"/>
      <c r="RQZ179" s="2"/>
      <c r="RRA179" s="2"/>
      <c r="RRB179" s="2"/>
      <c r="RRC179" s="2"/>
      <c r="RRD179" s="2"/>
      <c r="RRE179" s="2"/>
      <c r="RRF179" s="2"/>
      <c r="RRG179" s="2"/>
      <c r="RRH179" s="2"/>
      <c r="RRI179" s="2"/>
      <c r="RRJ179" s="2"/>
      <c r="RRK179" s="2"/>
      <c r="RRL179" s="2"/>
      <c r="RRM179" s="2"/>
      <c r="RRN179" s="2"/>
      <c r="RRO179" s="2"/>
      <c r="RRP179" s="2"/>
      <c r="RRQ179" s="2"/>
      <c r="RRR179" s="2"/>
      <c r="RRS179" s="2"/>
      <c r="RRT179" s="2"/>
      <c r="RRU179" s="2"/>
      <c r="RRV179" s="2"/>
      <c r="RRW179" s="2"/>
      <c r="RRX179" s="2"/>
      <c r="RRY179" s="2"/>
      <c r="RRZ179" s="2"/>
      <c r="RSA179" s="2"/>
      <c r="RSB179" s="2"/>
      <c r="RSC179" s="2"/>
      <c r="RSD179" s="2"/>
      <c r="RSE179" s="2"/>
      <c r="RSF179" s="2"/>
      <c r="RSG179" s="2"/>
      <c r="RSH179" s="2"/>
      <c r="RSI179" s="2"/>
      <c r="RSJ179" s="2"/>
      <c r="RSK179" s="2"/>
      <c r="RSL179" s="2"/>
      <c r="RSM179" s="2"/>
      <c r="RSN179" s="2"/>
      <c r="RSO179" s="2"/>
      <c r="RSP179" s="2"/>
      <c r="RSQ179" s="2"/>
      <c r="RSR179" s="2"/>
      <c r="RSS179" s="2"/>
      <c r="RST179" s="2"/>
      <c r="RSU179" s="2"/>
      <c r="RSV179" s="2"/>
      <c r="RSW179" s="2"/>
      <c r="RSX179" s="2"/>
      <c r="RSY179" s="2"/>
      <c r="RSZ179" s="2"/>
      <c r="RTA179" s="2"/>
      <c r="RTB179" s="2"/>
      <c r="RTC179" s="2"/>
      <c r="RTD179" s="2"/>
      <c r="RTE179" s="2"/>
      <c r="RTF179" s="2"/>
      <c r="RTG179" s="2"/>
      <c r="RTH179" s="2"/>
      <c r="RTI179" s="2"/>
      <c r="RTJ179" s="2"/>
      <c r="RTK179" s="2"/>
      <c r="RTL179" s="2"/>
      <c r="RTM179" s="2"/>
      <c r="RTN179" s="2"/>
      <c r="RTO179" s="2"/>
      <c r="RTP179" s="2"/>
      <c r="RTQ179" s="2"/>
      <c r="RTR179" s="2"/>
      <c r="RTS179" s="2"/>
      <c r="RTT179" s="2"/>
      <c r="RTU179" s="2"/>
      <c r="RTV179" s="2"/>
      <c r="RTW179" s="2"/>
      <c r="RTX179" s="2"/>
      <c r="RTY179" s="2"/>
      <c r="RTZ179" s="2"/>
      <c r="RUA179" s="2"/>
      <c r="RUB179" s="2"/>
      <c r="RUC179" s="2"/>
      <c r="RUD179" s="2"/>
      <c r="RUE179" s="2"/>
      <c r="RUF179" s="2"/>
      <c r="RUG179" s="2"/>
      <c r="RUH179" s="2"/>
      <c r="RUI179" s="2"/>
      <c r="RUJ179" s="2"/>
      <c r="RUK179" s="2"/>
      <c r="RUL179" s="2"/>
      <c r="RUM179" s="2"/>
      <c r="RUN179" s="2"/>
      <c r="RUO179" s="2"/>
      <c r="RUP179" s="2"/>
      <c r="RUQ179" s="2"/>
      <c r="RUR179" s="2"/>
      <c r="RUS179" s="2"/>
      <c r="RUT179" s="2"/>
      <c r="RUU179" s="2"/>
      <c r="RUV179" s="2"/>
      <c r="RUW179" s="2"/>
      <c r="RUX179" s="2"/>
      <c r="RUY179" s="2"/>
      <c r="RUZ179" s="2"/>
      <c r="RVA179" s="2"/>
      <c r="RVB179" s="2"/>
      <c r="RVC179" s="2"/>
      <c r="RVD179" s="2"/>
      <c r="RVE179" s="2"/>
      <c r="RVF179" s="2"/>
      <c r="RVG179" s="2"/>
      <c r="RVH179" s="2"/>
      <c r="RVI179" s="2"/>
      <c r="RVJ179" s="2"/>
      <c r="RVK179" s="2"/>
      <c r="RVL179" s="2"/>
      <c r="RVM179" s="2"/>
      <c r="RVN179" s="2"/>
      <c r="RVO179" s="2"/>
      <c r="RVP179" s="2"/>
      <c r="RVQ179" s="2"/>
      <c r="RVR179" s="2"/>
      <c r="RVS179" s="2"/>
      <c r="RVT179" s="2"/>
      <c r="RVU179" s="2"/>
      <c r="RVV179" s="2"/>
      <c r="RVW179" s="2"/>
      <c r="RVX179" s="2"/>
      <c r="RVY179" s="2"/>
      <c r="RVZ179" s="2"/>
      <c r="RWA179" s="2"/>
      <c r="RWB179" s="2"/>
      <c r="RWC179" s="2"/>
      <c r="RWD179" s="2"/>
      <c r="RWE179" s="2"/>
      <c r="RWF179" s="2"/>
      <c r="RWG179" s="2"/>
      <c r="RWH179" s="2"/>
      <c r="RWI179" s="2"/>
      <c r="RWJ179" s="2"/>
      <c r="RWK179" s="2"/>
      <c r="RWL179" s="2"/>
      <c r="RWM179" s="2"/>
      <c r="RWN179" s="2"/>
      <c r="RWO179" s="2"/>
      <c r="RWP179" s="2"/>
      <c r="RWQ179" s="2"/>
      <c r="RWR179" s="2"/>
      <c r="RWS179" s="2"/>
      <c r="RWT179" s="2"/>
      <c r="RWU179" s="2"/>
      <c r="RWV179" s="2"/>
      <c r="RWW179" s="2"/>
      <c r="RWX179" s="2"/>
      <c r="RWY179" s="2"/>
      <c r="RWZ179" s="2"/>
      <c r="RXA179" s="2"/>
      <c r="RXB179" s="2"/>
      <c r="RXC179" s="2"/>
      <c r="RXD179" s="2"/>
      <c r="RXE179" s="2"/>
      <c r="RXF179" s="2"/>
      <c r="RXG179" s="2"/>
      <c r="RXH179" s="2"/>
      <c r="RXI179" s="2"/>
      <c r="RXJ179" s="2"/>
      <c r="RXK179" s="2"/>
      <c r="RXL179" s="2"/>
      <c r="RXM179" s="2"/>
      <c r="RXN179" s="2"/>
      <c r="RXO179" s="2"/>
      <c r="RXP179" s="2"/>
      <c r="RXQ179" s="2"/>
      <c r="RXR179" s="2"/>
      <c r="RXS179" s="2"/>
      <c r="RXT179" s="2"/>
      <c r="RXU179" s="2"/>
      <c r="RXV179" s="2"/>
      <c r="RXW179" s="2"/>
      <c r="RXX179" s="2"/>
      <c r="RXY179" s="2"/>
      <c r="RXZ179" s="2"/>
      <c r="RYA179" s="2"/>
      <c r="RYB179" s="2"/>
      <c r="RYC179" s="2"/>
      <c r="RYD179" s="2"/>
      <c r="RYE179" s="2"/>
      <c r="RYF179" s="2"/>
      <c r="RYG179" s="2"/>
      <c r="RYH179" s="2"/>
      <c r="RYI179" s="2"/>
      <c r="RYJ179" s="2"/>
      <c r="RYK179" s="2"/>
      <c r="RYL179" s="2"/>
      <c r="RYM179" s="2"/>
      <c r="RYN179" s="2"/>
      <c r="RYO179" s="2"/>
      <c r="RYP179" s="2"/>
      <c r="RYQ179" s="2"/>
      <c r="RYR179" s="2"/>
      <c r="RYS179" s="2"/>
      <c r="RYT179" s="2"/>
      <c r="RYU179" s="2"/>
      <c r="RYV179" s="2"/>
      <c r="RYW179" s="2"/>
      <c r="RYX179" s="2"/>
      <c r="RYY179" s="2"/>
      <c r="RYZ179" s="2"/>
      <c r="RZA179" s="2"/>
      <c r="RZB179" s="2"/>
      <c r="RZC179" s="2"/>
      <c r="RZD179" s="2"/>
      <c r="RZE179" s="2"/>
      <c r="RZF179" s="2"/>
      <c r="RZG179" s="2"/>
      <c r="RZH179" s="2"/>
      <c r="RZI179" s="2"/>
      <c r="RZJ179" s="2"/>
      <c r="RZK179" s="2"/>
      <c r="RZL179" s="2"/>
      <c r="RZM179" s="2"/>
      <c r="RZN179" s="2"/>
      <c r="RZO179" s="2"/>
      <c r="RZP179" s="2"/>
      <c r="RZQ179" s="2"/>
      <c r="RZR179" s="2"/>
      <c r="RZS179" s="2"/>
      <c r="RZT179" s="2"/>
      <c r="RZU179" s="2"/>
      <c r="RZV179" s="2"/>
      <c r="RZW179" s="2"/>
      <c r="RZX179" s="2"/>
      <c r="RZY179" s="2"/>
      <c r="RZZ179" s="2"/>
      <c r="SAA179" s="2"/>
      <c r="SAB179" s="2"/>
      <c r="SAC179" s="2"/>
      <c r="SAD179" s="2"/>
      <c r="SAE179" s="2"/>
      <c r="SAF179" s="2"/>
      <c r="SAG179" s="2"/>
      <c r="SAH179" s="2"/>
      <c r="SAI179" s="2"/>
      <c r="SAJ179" s="2"/>
      <c r="SAK179" s="2"/>
      <c r="SAL179" s="2"/>
      <c r="SAM179" s="2"/>
      <c r="SAN179" s="2"/>
      <c r="SAO179" s="2"/>
      <c r="SAP179" s="2"/>
      <c r="SAQ179" s="2"/>
      <c r="SAR179" s="2"/>
      <c r="SAS179" s="2"/>
      <c r="SAT179" s="2"/>
      <c r="SAU179" s="2"/>
      <c r="SAV179" s="2"/>
      <c r="SAW179" s="2"/>
      <c r="SAX179" s="2"/>
      <c r="SAY179" s="2"/>
      <c r="SAZ179" s="2"/>
      <c r="SBA179" s="2"/>
      <c r="SBB179" s="2"/>
      <c r="SBC179" s="2"/>
      <c r="SBD179" s="2"/>
      <c r="SBE179" s="2"/>
      <c r="SBF179" s="2"/>
      <c r="SBG179" s="2"/>
      <c r="SBH179" s="2"/>
      <c r="SBI179" s="2"/>
      <c r="SBJ179" s="2"/>
      <c r="SBK179" s="2"/>
      <c r="SBL179" s="2"/>
      <c r="SBM179" s="2"/>
      <c r="SBN179" s="2"/>
      <c r="SBO179" s="2"/>
      <c r="SBP179" s="2"/>
      <c r="SBQ179" s="2"/>
      <c r="SBR179" s="2"/>
      <c r="SBS179" s="2"/>
      <c r="SBT179" s="2"/>
      <c r="SBU179" s="2"/>
      <c r="SBV179" s="2"/>
      <c r="SBW179" s="2"/>
      <c r="SBX179" s="2"/>
      <c r="SBY179" s="2"/>
      <c r="SBZ179" s="2"/>
      <c r="SCA179" s="2"/>
      <c r="SCB179" s="2"/>
      <c r="SCC179" s="2"/>
      <c r="SCD179" s="2"/>
      <c r="SCE179" s="2"/>
      <c r="SCF179" s="2"/>
      <c r="SCG179" s="2"/>
      <c r="SCH179" s="2"/>
      <c r="SCI179" s="2"/>
      <c r="SCJ179" s="2"/>
      <c r="SCK179" s="2"/>
      <c r="SCL179" s="2"/>
      <c r="SCM179" s="2"/>
      <c r="SCN179" s="2"/>
      <c r="SCO179" s="2"/>
      <c r="SCP179" s="2"/>
      <c r="SCQ179" s="2"/>
      <c r="SCR179" s="2"/>
      <c r="SCS179" s="2"/>
      <c r="SCT179" s="2"/>
      <c r="SCU179" s="2"/>
      <c r="SCV179" s="2"/>
      <c r="SCW179" s="2"/>
      <c r="SCX179" s="2"/>
      <c r="SCY179" s="2"/>
      <c r="SCZ179" s="2"/>
      <c r="SDA179" s="2"/>
      <c r="SDB179" s="2"/>
      <c r="SDC179" s="2"/>
      <c r="SDD179" s="2"/>
      <c r="SDE179" s="2"/>
      <c r="SDF179" s="2"/>
      <c r="SDG179" s="2"/>
      <c r="SDH179" s="2"/>
      <c r="SDI179" s="2"/>
      <c r="SDJ179" s="2"/>
      <c r="SDK179" s="2"/>
      <c r="SDL179" s="2"/>
      <c r="SDM179" s="2"/>
      <c r="SDN179" s="2"/>
      <c r="SDO179" s="2"/>
      <c r="SDP179" s="2"/>
      <c r="SDQ179" s="2"/>
      <c r="SDR179" s="2"/>
      <c r="SDS179" s="2"/>
      <c r="SDT179" s="2"/>
      <c r="SDU179" s="2"/>
      <c r="SDV179" s="2"/>
      <c r="SDW179" s="2"/>
      <c r="SDX179" s="2"/>
      <c r="SDY179" s="2"/>
      <c r="SDZ179" s="2"/>
      <c r="SEA179" s="2"/>
      <c r="SEB179" s="2"/>
      <c r="SEC179" s="2"/>
      <c r="SED179" s="2"/>
      <c r="SEE179" s="2"/>
      <c r="SEF179" s="2"/>
      <c r="SEG179" s="2"/>
      <c r="SEH179" s="2"/>
      <c r="SEI179" s="2"/>
      <c r="SEJ179" s="2"/>
      <c r="SEK179" s="2"/>
      <c r="SEL179" s="2"/>
      <c r="SEM179" s="2"/>
      <c r="SEN179" s="2"/>
      <c r="SEO179" s="2"/>
      <c r="SEP179" s="2"/>
      <c r="SEQ179" s="2"/>
      <c r="SER179" s="2"/>
      <c r="SES179" s="2"/>
      <c r="SET179" s="2"/>
      <c r="SEU179" s="2"/>
      <c r="SEV179" s="2"/>
      <c r="SEW179" s="2"/>
      <c r="SEX179" s="2"/>
      <c r="SEY179" s="2"/>
      <c r="SEZ179" s="2"/>
      <c r="SFA179" s="2"/>
      <c r="SFB179" s="2"/>
      <c r="SFC179" s="2"/>
      <c r="SFD179" s="2"/>
      <c r="SFE179" s="2"/>
      <c r="SFF179" s="2"/>
      <c r="SFG179" s="2"/>
      <c r="SFH179" s="2"/>
      <c r="SFI179" s="2"/>
      <c r="SFJ179" s="2"/>
      <c r="SFK179" s="2"/>
      <c r="SFL179" s="2"/>
      <c r="SFM179" s="2"/>
      <c r="SFN179" s="2"/>
      <c r="SFO179" s="2"/>
      <c r="SFP179" s="2"/>
      <c r="SFQ179" s="2"/>
      <c r="SFR179" s="2"/>
      <c r="SFS179" s="2"/>
      <c r="SFT179" s="2"/>
      <c r="SFU179" s="2"/>
      <c r="SFV179" s="2"/>
      <c r="SFW179" s="2"/>
      <c r="SFX179" s="2"/>
      <c r="SFY179" s="2"/>
      <c r="SFZ179" s="2"/>
      <c r="SGA179" s="2"/>
      <c r="SGB179" s="2"/>
      <c r="SGC179" s="2"/>
      <c r="SGD179" s="2"/>
      <c r="SGE179" s="2"/>
      <c r="SGF179" s="2"/>
      <c r="SGG179" s="2"/>
      <c r="SGH179" s="2"/>
      <c r="SGI179" s="2"/>
      <c r="SGJ179" s="2"/>
      <c r="SGK179" s="2"/>
      <c r="SGL179" s="2"/>
      <c r="SGM179" s="2"/>
      <c r="SGN179" s="2"/>
      <c r="SGO179" s="2"/>
      <c r="SGP179" s="2"/>
      <c r="SGQ179" s="2"/>
      <c r="SGR179" s="2"/>
      <c r="SGS179" s="2"/>
      <c r="SGT179" s="2"/>
      <c r="SGU179" s="2"/>
      <c r="SGV179" s="2"/>
      <c r="SGW179" s="2"/>
      <c r="SGX179" s="2"/>
      <c r="SGY179" s="2"/>
      <c r="SGZ179" s="2"/>
      <c r="SHA179" s="2"/>
      <c r="SHB179" s="2"/>
      <c r="SHC179" s="2"/>
      <c r="SHD179" s="2"/>
      <c r="SHE179" s="2"/>
      <c r="SHF179" s="2"/>
      <c r="SHG179" s="2"/>
      <c r="SHH179" s="2"/>
      <c r="SHI179" s="2"/>
      <c r="SHJ179" s="2"/>
      <c r="SHK179" s="2"/>
      <c r="SHL179" s="2"/>
      <c r="SHM179" s="2"/>
      <c r="SHN179" s="2"/>
      <c r="SHO179" s="2"/>
      <c r="SHP179" s="2"/>
      <c r="SHQ179" s="2"/>
      <c r="SHR179" s="2"/>
      <c r="SHS179" s="2"/>
      <c r="SHT179" s="2"/>
      <c r="SHU179" s="2"/>
      <c r="SHV179" s="2"/>
      <c r="SHW179" s="2"/>
      <c r="SHX179" s="2"/>
      <c r="SHY179" s="2"/>
      <c r="SHZ179" s="2"/>
      <c r="SIA179" s="2"/>
      <c r="SIB179" s="2"/>
      <c r="SIC179" s="2"/>
      <c r="SID179" s="2"/>
      <c r="SIE179" s="2"/>
      <c r="SIF179" s="2"/>
      <c r="SIG179" s="2"/>
      <c r="SIH179" s="2"/>
      <c r="SII179" s="2"/>
      <c r="SIJ179" s="2"/>
      <c r="SIK179" s="2"/>
      <c r="SIL179" s="2"/>
      <c r="SIM179" s="2"/>
      <c r="SIN179" s="2"/>
      <c r="SIO179" s="2"/>
      <c r="SIP179" s="2"/>
      <c r="SIQ179" s="2"/>
      <c r="SIR179" s="2"/>
      <c r="SIS179" s="2"/>
      <c r="SIT179" s="2"/>
      <c r="SIU179" s="2"/>
      <c r="SIV179" s="2"/>
      <c r="SIW179" s="2"/>
      <c r="SIX179" s="2"/>
      <c r="SIY179" s="2"/>
      <c r="SIZ179" s="2"/>
      <c r="SJA179" s="2"/>
      <c r="SJB179" s="2"/>
      <c r="SJC179" s="2"/>
      <c r="SJD179" s="2"/>
      <c r="SJE179" s="2"/>
      <c r="SJF179" s="2"/>
      <c r="SJG179" s="2"/>
      <c r="SJH179" s="2"/>
      <c r="SJI179" s="2"/>
      <c r="SJJ179" s="2"/>
      <c r="SJK179" s="2"/>
      <c r="SJL179" s="2"/>
      <c r="SJM179" s="2"/>
      <c r="SJN179" s="2"/>
      <c r="SJO179" s="2"/>
      <c r="SJP179" s="2"/>
      <c r="SJQ179" s="2"/>
      <c r="SJR179" s="2"/>
      <c r="SJS179" s="2"/>
      <c r="SJT179" s="2"/>
      <c r="SJU179" s="2"/>
      <c r="SJV179" s="2"/>
      <c r="SJW179" s="2"/>
      <c r="SJX179" s="2"/>
      <c r="SJY179" s="2"/>
      <c r="SJZ179" s="2"/>
      <c r="SKA179" s="2"/>
      <c r="SKB179" s="2"/>
      <c r="SKC179" s="2"/>
      <c r="SKD179" s="2"/>
      <c r="SKE179" s="2"/>
      <c r="SKF179" s="2"/>
      <c r="SKG179" s="2"/>
      <c r="SKH179" s="2"/>
      <c r="SKI179" s="2"/>
      <c r="SKJ179" s="2"/>
      <c r="SKK179" s="2"/>
      <c r="SKL179" s="2"/>
      <c r="SKM179" s="2"/>
      <c r="SKN179" s="2"/>
      <c r="SKO179" s="2"/>
      <c r="SKP179" s="2"/>
      <c r="SKQ179" s="2"/>
      <c r="SKR179" s="2"/>
      <c r="SKS179" s="2"/>
      <c r="SKT179" s="2"/>
      <c r="SKU179" s="2"/>
      <c r="SKV179" s="2"/>
      <c r="SKW179" s="2"/>
      <c r="SKX179" s="2"/>
      <c r="SKY179" s="2"/>
      <c r="SKZ179" s="2"/>
      <c r="SLA179" s="2"/>
      <c r="SLB179" s="2"/>
      <c r="SLC179" s="2"/>
      <c r="SLD179" s="2"/>
      <c r="SLE179" s="2"/>
      <c r="SLF179" s="2"/>
      <c r="SLG179" s="2"/>
      <c r="SLH179" s="2"/>
      <c r="SLI179" s="2"/>
      <c r="SLJ179" s="2"/>
      <c r="SLK179" s="2"/>
      <c r="SLL179" s="2"/>
      <c r="SLM179" s="2"/>
      <c r="SLN179" s="2"/>
      <c r="SLO179" s="2"/>
      <c r="SLP179" s="2"/>
      <c r="SLQ179" s="2"/>
      <c r="SLR179" s="2"/>
      <c r="SLS179" s="2"/>
      <c r="SLT179" s="2"/>
      <c r="SLU179" s="2"/>
      <c r="SLV179" s="2"/>
      <c r="SLW179" s="2"/>
      <c r="SLX179" s="2"/>
      <c r="SLY179" s="2"/>
      <c r="SLZ179" s="2"/>
      <c r="SMA179" s="2"/>
      <c r="SMB179" s="2"/>
      <c r="SMC179" s="2"/>
      <c r="SMD179" s="2"/>
      <c r="SME179" s="2"/>
      <c r="SMF179" s="2"/>
      <c r="SMG179" s="2"/>
      <c r="SMH179" s="2"/>
      <c r="SMI179" s="2"/>
      <c r="SMJ179" s="2"/>
      <c r="SMK179" s="2"/>
      <c r="SML179" s="2"/>
      <c r="SMM179" s="2"/>
      <c r="SMN179" s="2"/>
      <c r="SMO179" s="2"/>
      <c r="SMP179" s="2"/>
      <c r="SMQ179" s="2"/>
      <c r="SMR179" s="2"/>
      <c r="SMS179" s="2"/>
      <c r="SMT179" s="2"/>
      <c r="SMU179" s="2"/>
      <c r="SMV179" s="2"/>
      <c r="SMW179" s="2"/>
      <c r="SMX179" s="2"/>
      <c r="SMY179" s="2"/>
      <c r="SMZ179" s="2"/>
      <c r="SNA179" s="2"/>
      <c r="SNB179" s="2"/>
      <c r="SNC179" s="2"/>
      <c r="SND179" s="2"/>
      <c r="SNE179" s="2"/>
      <c r="SNF179" s="2"/>
      <c r="SNG179" s="2"/>
      <c r="SNH179" s="2"/>
      <c r="SNI179" s="2"/>
      <c r="SNJ179" s="2"/>
      <c r="SNK179" s="2"/>
      <c r="SNL179" s="2"/>
      <c r="SNM179" s="2"/>
      <c r="SNN179" s="2"/>
      <c r="SNO179" s="2"/>
      <c r="SNP179" s="2"/>
      <c r="SNQ179" s="2"/>
      <c r="SNR179" s="2"/>
      <c r="SNS179" s="2"/>
      <c r="SNT179" s="2"/>
      <c r="SNU179" s="2"/>
      <c r="SNV179" s="2"/>
      <c r="SNW179" s="2"/>
      <c r="SNX179" s="2"/>
      <c r="SNY179" s="2"/>
      <c r="SNZ179" s="2"/>
      <c r="SOA179" s="2"/>
      <c r="SOB179" s="2"/>
      <c r="SOC179" s="2"/>
      <c r="SOD179" s="2"/>
      <c r="SOE179" s="2"/>
      <c r="SOF179" s="2"/>
      <c r="SOG179" s="2"/>
      <c r="SOH179" s="2"/>
      <c r="SOI179" s="2"/>
      <c r="SOJ179" s="2"/>
      <c r="SOK179" s="2"/>
      <c r="SOL179" s="2"/>
      <c r="SOM179" s="2"/>
      <c r="SON179" s="2"/>
      <c r="SOO179" s="2"/>
      <c r="SOP179" s="2"/>
      <c r="SOQ179" s="2"/>
      <c r="SOR179" s="2"/>
      <c r="SOS179" s="2"/>
      <c r="SOT179" s="2"/>
      <c r="SOU179" s="2"/>
      <c r="SOV179" s="2"/>
      <c r="SOW179" s="2"/>
      <c r="SOX179" s="2"/>
      <c r="SOY179" s="2"/>
      <c r="SOZ179" s="2"/>
      <c r="SPA179" s="2"/>
      <c r="SPB179" s="2"/>
      <c r="SPC179" s="2"/>
      <c r="SPD179" s="2"/>
      <c r="SPE179" s="2"/>
      <c r="SPF179" s="2"/>
      <c r="SPG179" s="2"/>
      <c r="SPH179" s="2"/>
      <c r="SPI179" s="2"/>
      <c r="SPJ179" s="2"/>
      <c r="SPK179" s="2"/>
      <c r="SPL179" s="2"/>
      <c r="SPM179" s="2"/>
      <c r="SPN179" s="2"/>
      <c r="SPO179" s="2"/>
      <c r="SPP179" s="2"/>
      <c r="SPQ179" s="2"/>
      <c r="SPR179" s="2"/>
      <c r="SPS179" s="2"/>
      <c r="SPT179" s="2"/>
      <c r="SPU179" s="2"/>
      <c r="SPV179" s="2"/>
      <c r="SPW179" s="2"/>
      <c r="SPX179" s="2"/>
      <c r="SPY179" s="2"/>
      <c r="SPZ179" s="2"/>
      <c r="SQA179" s="2"/>
      <c r="SQB179" s="2"/>
      <c r="SQC179" s="2"/>
      <c r="SQD179" s="2"/>
      <c r="SQE179" s="2"/>
      <c r="SQF179" s="2"/>
      <c r="SQG179" s="2"/>
      <c r="SQH179" s="2"/>
      <c r="SQI179" s="2"/>
      <c r="SQJ179" s="2"/>
      <c r="SQK179" s="2"/>
      <c r="SQL179" s="2"/>
      <c r="SQM179" s="2"/>
      <c r="SQN179" s="2"/>
      <c r="SQO179" s="2"/>
      <c r="SQP179" s="2"/>
      <c r="SQQ179" s="2"/>
      <c r="SQR179" s="2"/>
      <c r="SQS179" s="2"/>
      <c r="SQT179" s="2"/>
      <c r="SQU179" s="2"/>
      <c r="SQV179" s="2"/>
      <c r="SQW179" s="2"/>
      <c r="SQX179" s="2"/>
      <c r="SQY179" s="2"/>
      <c r="SQZ179" s="2"/>
      <c r="SRA179" s="2"/>
      <c r="SRB179" s="2"/>
      <c r="SRC179" s="2"/>
      <c r="SRD179" s="2"/>
      <c r="SRE179" s="2"/>
      <c r="SRF179" s="2"/>
      <c r="SRG179" s="2"/>
      <c r="SRH179" s="2"/>
      <c r="SRI179" s="2"/>
      <c r="SRJ179" s="2"/>
      <c r="SRK179" s="2"/>
      <c r="SRL179" s="2"/>
      <c r="SRM179" s="2"/>
      <c r="SRN179" s="2"/>
      <c r="SRO179" s="2"/>
      <c r="SRP179" s="2"/>
      <c r="SRQ179" s="2"/>
      <c r="SRR179" s="2"/>
      <c r="SRS179" s="2"/>
      <c r="SRT179" s="2"/>
      <c r="SRU179" s="2"/>
      <c r="SRV179" s="2"/>
      <c r="SRW179" s="2"/>
      <c r="SRX179" s="2"/>
      <c r="SRY179" s="2"/>
      <c r="SRZ179" s="2"/>
      <c r="SSA179" s="2"/>
      <c r="SSB179" s="2"/>
      <c r="SSC179" s="2"/>
      <c r="SSD179" s="2"/>
      <c r="SSE179" s="2"/>
      <c r="SSF179" s="2"/>
      <c r="SSG179" s="2"/>
      <c r="SSH179" s="2"/>
      <c r="SSI179" s="2"/>
      <c r="SSJ179" s="2"/>
      <c r="SSK179" s="2"/>
      <c r="SSL179" s="2"/>
      <c r="SSM179" s="2"/>
      <c r="SSN179" s="2"/>
      <c r="SSO179" s="2"/>
      <c r="SSP179" s="2"/>
      <c r="SSQ179" s="2"/>
      <c r="SSR179" s="2"/>
      <c r="SSS179" s="2"/>
      <c r="SST179" s="2"/>
      <c r="SSU179" s="2"/>
      <c r="SSV179" s="2"/>
      <c r="SSW179" s="2"/>
      <c r="SSX179" s="2"/>
      <c r="SSY179" s="2"/>
      <c r="SSZ179" s="2"/>
      <c r="STA179" s="2"/>
      <c r="STB179" s="2"/>
      <c r="STC179" s="2"/>
      <c r="STD179" s="2"/>
      <c r="STE179" s="2"/>
      <c r="STF179" s="2"/>
      <c r="STG179" s="2"/>
      <c r="STH179" s="2"/>
      <c r="STI179" s="2"/>
      <c r="STJ179" s="2"/>
      <c r="STK179" s="2"/>
      <c r="STL179" s="2"/>
      <c r="STM179" s="2"/>
      <c r="STN179" s="2"/>
      <c r="STO179" s="2"/>
      <c r="STP179" s="2"/>
      <c r="STQ179" s="2"/>
      <c r="STR179" s="2"/>
      <c r="STS179" s="2"/>
      <c r="STT179" s="2"/>
      <c r="STU179" s="2"/>
      <c r="STV179" s="2"/>
      <c r="STW179" s="2"/>
      <c r="STX179" s="2"/>
      <c r="STY179" s="2"/>
      <c r="STZ179" s="2"/>
      <c r="SUA179" s="2"/>
      <c r="SUB179" s="2"/>
      <c r="SUC179" s="2"/>
      <c r="SUD179" s="2"/>
      <c r="SUE179" s="2"/>
      <c r="SUF179" s="2"/>
      <c r="SUG179" s="2"/>
      <c r="SUH179" s="2"/>
      <c r="SUI179" s="2"/>
      <c r="SUJ179" s="2"/>
      <c r="SUK179" s="2"/>
      <c r="SUL179" s="2"/>
      <c r="SUM179" s="2"/>
      <c r="SUN179" s="2"/>
      <c r="SUO179" s="2"/>
      <c r="SUP179" s="2"/>
      <c r="SUQ179" s="2"/>
      <c r="SUR179" s="2"/>
      <c r="SUS179" s="2"/>
      <c r="SUT179" s="2"/>
      <c r="SUU179" s="2"/>
      <c r="SUV179" s="2"/>
      <c r="SUW179" s="2"/>
      <c r="SUX179" s="2"/>
      <c r="SUY179" s="2"/>
      <c r="SUZ179" s="2"/>
      <c r="SVA179" s="2"/>
      <c r="SVB179" s="2"/>
      <c r="SVC179" s="2"/>
      <c r="SVD179" s="2"/>
      <c r="SVE179" s="2"/>
      <c r="SVF179" s="2"/>
      <c r="SVG179" s="2"/>
      <c r="SVH179" s="2"/>
      <c r="SVI179" s="2"/>
      <c r="SVJ179" s="2"/>
      <c r="SVK179" s="2"/>
      <c r="SVL179" s="2"/>
      <c r="SVM179" s="2"/>
      <c r="SVN179" s="2"/>
      <c r="SVO179" s="2"/>
      <c r="SVP179" s="2"/>
      <c r="SVQ179" s="2"/>
      <c r="SVR179" s="2"/>
      <c r="SVS179" s="2"/>
      <c r="SVT179" s="2"/>
      <c r="SVU179" s="2"/>
      <c r="SVV179" s="2"/>
      <c r="SVW179" s="2"/>
      <c r="SVX179" s="2"/>
      <c r="SVY179" s="2"/>
      <c r="SVZ179" s="2"/>
      <c r="SWA179" s="2"/>
      <c r="SWB179" s="2"/>
      <c r="SWC179" s="2"/>
      <c r="SWD179" s="2"/>
      <c r="SWE179" s="2"/>
      <c r="SWF179" s="2"/>
      <c r="SWG179" s="2"/>
      <c r="SWH179" s="2"/>
      <c r="SWI179" s="2"/>
      <c r="SWJ179" s="2"/>
      <c r="SWK179" s="2"/>
      <c r="SWL179" s="2"/>
      <c r="SWM179" s="2"/>
      <c r="SWN179" s="2"/>
      <c r="SWO179" s="2"/>
      <c r="SWP179" s="2"/>
      <c r="SWQ179" s="2"/>
      <c r="SWR179" s="2"/>
      <c r="SWS179" s="2"/>
      <c r="SWT179" s="2"/>
      <c r="SWU179" s="2"/>
      <c r="SWV179" s="2"/>
      <c r="SWW179" s="2"/>
      <c r="SWX179" s="2"/>
      <c r="SWY179" s="2"/>
      <c r="SWZ179" s="2"/>
      <c r="SXA179" s="2"/>
      <c r="SXB179" s="2"/>
      <c r="SXC179" s="2"/>
      <c r="SXD179" s="2"/>
      <c r="SXE179" s="2"/>
      <c r="SXF179" s="2"/>
      <c r="SXG179" s="2"/>
      <c r="SXH179" s="2"/>
      <c r="SXI179" s="2"/>
      <c r="SXJ179" s="2"/>
      <c r="SXK179" s="2"/>
      <c r="SXL179" s="2"/>
      <c r="SXM179" s="2"/>
      <c r="SXN179" s="2"/>
      <c r="SXO179" s="2"/>
      <c r="SXP179" s="2"/>
      <c r="SXQ179" s="2"/>
      <c r="SXR179" s="2"/>
      <c r="SXS179" s="2"/>
      <c r="SXT179" s="2"/>
      <c r="SXU179" s="2"/>
      <c r="SXV179" s="2"/>
      <c r="SXW179" s="2"/>
      <c r="SXX179" s="2"/>
      <c r="SXY179" s="2"/>
      <c r="SXZ179" s="2"/>
      <c r="SYA179" s="2"/>
      <c r="SYB179" s="2"/>
      <c r="SYC179" s="2"/>
      <c r="SYD179" s="2"/>
      <c r="SYE179" s="2"/>
      <c r="SYF179" s="2"/>
      <c r="SYG179" s="2"/>
      <c r="SYH179" s="2"/>
      <c r="SYI179" s="2"/>
      <c r="SYJ179" s="2"/>
      <c r="SYK179" s="2"/>
      <c r="SYL179" s="2"/>
      <c r="SYM179" s="2"/>
      <c r="SYN179" s="2"/>
      <c r="SYO179" s="2"/>
      <c r="SYP179" s="2"/>
      <c r="SYQ179" s="2"/>
      <c r="SYR179" s="2"/>
      <c r="SYS179" s="2"/>
      <c r="SYT179" s="2"/>
      <c r="SYU179" s="2"/>
      <c r="SYV179" s="2"/>
      <c r="SYW179" s="2"/>
      <c r="SYX179" s="2"/>
      <c r="SYY179" s="2"/>
      <c r="SYZ179" s="2"/>
      <c r="SZA179" s="2"/>
      <c r="SZB179" s="2"/>
      <c r="SZC179" s="2"/>
      <c r="SZD179" s="2"/>
      <c r="SZE179" s="2"/>
      <c r="SZF179" s="2"/>
      <c r="SZG179" s="2"/>
      <c r="SZH179" s="2"/>
      <c r="SZI179" s="2"/>
      <c r="SZJ179" s="2"/>
      <c r="SZK179" s="2"/>
      <c r="SZL179" s="2"/>
      <c r="SZM179" s="2"/>
      <c r="SZN179" s="2"/>
      <c r="SZO179" s="2"/>
      <c r="SZP179" s="2"/>
      <c r="SZQ179" s="2"/>
      <c r="SZR179" s="2"/>
      <c r="SZS179" s="2"/>
      <c r="SZT179" s="2"/>
      <c r="SZU179" s="2"/>
      <c r="SZV179" s="2"/>
      <c r="SZW179" s="2"/>
      <c r="SZX179" s="2"/>
      <c r="SZY179" s="2"/>
      <c r="SZZ179" s="2"/>
      <c r="TAA179" s="2"/>
      <c r="TAB179" s="2"/>
      <c r="TAC179" s="2"/>
      <c r="TAD179" s="2"/>
      <c r="TAE179" s="2"/>
      <c r="TAF179" s="2"/>
      <c r="TAG179" s="2"/>
      <c r="TAH179" s="2"/>
      <c r="TAI179" s="2"/>
      <c r="TAJ179" s="2"/>
      <c r="TAK179" s="2"/>
      <c r="TAL179" s="2"/>
      <c r="TAM179" s="2"/>
      <c r="TAN179" s="2"/>
      <c r="TAO179" s="2"/>
      <c r="TAP179" s="2"/>
      <c r="TAQ179" s="2"/>
      <c r="TAR179" s="2"/>
      <c r="TAS179" s="2"/>
      <c r="TAT179" s="2"/>
      <c r="TAU179" s="2"/>
      <c r="TAV179" s="2"/>
      <c r="TAW179" s="2"/>
      <c r="TAX179" s="2"/>
      <c r="TAY179" s="2"/>
      <c r="TAZ179" s="2"/>
      <c r="TBA179" s="2"/>
      <c r="TBB179" s="2"/>
      <c r="TBC179" s="2"/>
      <c r="TBD179" s="2"/>
      <c r="TBE179" s="2"/>
      <c r="TBF179" s="2"/>
      <c r="TBG179" s="2"/>
      <c r="TBH179" s="2"/>
      <c r="TBI179" s="2"/>
      <c r="TBJ179" s="2"/>
      <c r="TBK179" s="2"/>
      <c r="TBL179" s="2"/>
      <c r="TBM179" s="2"/>
      <c r="TBN179" s="2"/>
      <c r="TBO179" s="2"/>
      <c r="TBP179" s="2"/>
      <c r="TBQ179" s="2"/>
      <c r="TBR179" s="2"/>
      <c r="TBS179" s="2"/>
      <c r="TBT179" s="2"/>
      <c r="TBU179" s="2"/>
      <c r="TBV179" s="2"/>
      <c r="TBW179" s="2"/>
      <c r="TBX179" s="2"/>
      <c r="TBY179" s="2"/>
      <c r="TBZ179" s="2"/>
      <c r="TCA179" s="2"/>
      <c r="TCB179" s="2"/>
      <c r="TCC179" s="2"/>
      <c r="TCD179" s="2"/>
      <c r="TCE179" s="2"/>
      <c r="TCF179" s="2"/>
      <c r="TCG179" s="2"/>
      <c r="TCH179" s="2"/>
      <c r="TCI179" s="2"/>
      <c r="TCJ179" s="2"/>
      <c r="TCK179" s="2"/>
      <c r="TCL179" s="2"/>
      <c r="TCM179" s="2"/>
      <c r="TCN179" s="2"/>
      <c r="TCO179" s="2"/>
      <c r="TCP179" s="2"/>
      <c r="TCQ179" s="2"/>
      <c r="TCR179" s="2"/>
      <c r="TCS179" s="2"/>
      <c r="TCT179" s="2"/>
      <c r="TCU179" s="2"/>
      <c r="TCV179" s="2"/>
      <c r="TCW179" s="2"/>
      <c r="TCX179" s="2"/>
      <c r="TCY179" s="2"/>
      <c r="TCZ179" s="2"/>
      <c r="TDA179" s="2"/>
      <c r="TDB179" s="2"/>
      <c r="TDC179" s="2"/>
      <c r="TDD179" s="2"/>
      <c r="TDE179" s="2"/>
      <c r="TDF179" s="2"/>
      <c r="TDG179" s="2"/>
      <c r="TDH179" s="2"/>
      <c r="TDI179" s="2"/>
      <c r="TDJ179" s="2"/>
      <c r="TDK179" s="2"/>
      <c r="TDL179" s="2"/>
      <c r="TDM179" s="2"/>
      <c r="TDN179" s="2"/>
      <c r="TDO179" s="2"/>
      <c r="TDP179" s="2"/>
      <c r="TDQ179" s="2"/>
      <c r="TDR179" s="2"/>
      <c r="TDS179" s="2"/>
      <c r="TDT179" s="2"/>
      <c r="TDU179" s="2"/>
      <c r="TDV179" s="2"/>
      <c r="TDW179" s="2"/>
      <c r="TDX179" s="2"/>
      <c r="TDY179" s="2"/>
      <c r="TDZ179" s="2"/>
      <c r="TEA179" s="2"/>
      <c r="TEB179" s="2"/>
      <c r="TEC179" s="2"/>
      <c r="TED179" s="2"/>
      <c r="TEE179" s="2"/>
      <c r="TEF179" s="2"/>
      <c r="TEG179" s="2"/>
      <c r="TEH179" s="2"/>
      <c r="TEI179" s="2"/>
      <c r="TEJ179" s="2"/>
      <c r="TEK179" s="2"/>
      <c r="TEL179" s="2"/>
      <c r="TEM179" s="2"/>
      <c r="TEN179" s="2"/>
      <c r="TEO179" s="2"/>
      <c r="TEP179" s="2"/>
      <c r="TEQ179" s="2"/>
      <c r="TER179" s="2"/>
      <c r="TES179" s="2"/>
      <c r="TET179" s="2"/>
      <c r="TEU179" s="2"/>
      <c r="TEV179" s="2"/>
      <c r="TEW179" s="2"/>
      <c r="TEX179" s="2"/>
      <c r="TEY179" s="2"/>
      <c r="TEZ179" s="2"/>
      <c r="TFA179" s="2"/>
      <c r="TFB179" s="2"/>
      <c r="TFC179" s="2"/>
      <c r="TFD179" s="2"/>
      <c r="TFE179" s="2"/>
      <c r="TFF179" s="2"/>
      <c r="TFG179" s="2"/>
      <c r="TFH179" s="2"/>
      <c r="TFI179" s="2"/>
      <c r="TFJ179" s="2"/>
      <c r="TFK179" s="2"/>
      <c r="TFL179" s="2"/>
      <c r="TFM179" s="2"/>
      <c r="TFN179" s="2"/>
      <c r="TFO179" s="2"/>
      <c r="TFP179" s="2"/>
      <c r="TFQ179" s="2"/>
      <c r="TFR179" s="2"/>
      <c r="TFS179" s="2"/>
      <c r="TFT179" s="2"/>
      <c r="TFU179" s="2"/>
      <c r="TFV179" s="2"/>
      <c r="TFW179" s="2"/>
      <c r="TFX179" s="2"/>
      <c r="TFY179" s="2"/>
      <c r="TFZ179" s="2"/>
      <c r="TGA179" s="2"/>
      <c r="TGB179" s="2"/>
      <c r="TGC179" s="2"/>
      <c r="TGD179" s="2"/>
      <c r="TGE179" s="2"/>
      <c r="TGF179" s="2"/>
      <c r="TGG179" s="2"/>
      <c r="TGH179" s="2"/>
      <c r="TGI179" s="2"/>
      <c r="TGJ179" s="2"/>
      <c r="TGK179" s="2"/>
      <c r="TGL179" s="2"/>
      <c r="TGM179" s="2"/>
      <c r="TGN179" s="2"/>
      <c r="TGO179" s="2"/>
      <c r="TGP179" s="2"/>
      <c r="TGQ179" s="2"/>
      <c r="TGR179" s="2"/>
      <c r="TGS179" s="2"/>
      <c r="TGT179" s="2"/>
      <c r="TGU179" s="2"/>
      <c r="TGV179" s="2"/>
      <c r="TGW179" s="2"/>
      <c r="TGX179" s="2"/>
      <c r="TGY179" s="2"/>
      <c r="TGZ179" s="2"/>
      <c r="THA179" s="2"/>
      <c r="THB179" s="2"/>
      <c r="THC179" s="2"/>
      <c r="THD179" s="2"/>
      <c r="THE179" s="2"/>
      <c r="THF179" s="2"/>
      <c r="THG179" s="2"/>
      <c r="THH179" s="2"/>
      <c r="THI179" s="2"/>
      <c r="THJ179" s="2"/>
      <c r="THK179" s="2"/>
      <c r="THL179" s="2"/>
      <c r="THM179" s="2"/>
      <c r="THN179" s="2"/>
      <c r="THO179" s="2"/>
      <c r="THP179" s="2"/>
      <c r="THQ179" s="2"/>
      <c r="THR179" s="2"/>
      <c r="THS179" s="2"/>
      <c r="THT179" s="2"/>
      <c r="THU179" s="2"/>
      <c r="THV179" s="2"/>
      <c r="THW179" s="2"/>
      <c r="THX179" s="2"/>
      <c r="THY179" s="2"/>
      <c r="THZ179" s="2"/>
      <c r="TIA179" s="2"/>
      <c r="TIB179" s="2"/>
      <c r="TIC179" s="2"/>
      <c r="TID179" s="2"/>
      <c r="TIE179" s="2"/>
      <c r="TIF179" s="2"/>
      <c r="TIG179" s="2"/>
      <c r="TIH179" s="2"/>
      <c r="TII179" s="2"/>
      <c r="TIJ179" s="2"/>
      <c r="TIK179" s="2"/>
      <c r="TIL179" s="2"/>
      <c r="TIM179" s="2"/>
      <c r="TIN179" s="2"/>
      <c r="TIO179" s="2"/>
      <c r="TIP179" s="2"/>
      <c r="TIQ179" s="2"/>
      <c r="TIR179" s="2"/>
      <c r="TIS179" s="2"/>
      <c r="TIT179" s="2"/>
      <c r="TIU179" s="2"/>
      <c r="TIV179" s="2"/>
      <c r="TIW179" s="2"/>
      <c r="TIX179" s="2"/>
      <c r="TIY179" s="2"/>
      <c r="TIZ179" s="2"/>
      <c r="TJA179" s="2"/>
      <c r="TJB179" s="2"/>
      <c r="TJC179" s="2"/>
      <c r="TJD179" s="2"/>
      <c r="TJE179" s="2"/>
      <c r="TJF179" s="2"/>
      <c r="TJG179" s="2"/>
      <c r="TJH179" s="2"/>
      <c r="TJI179" s="2"/>
      <c r="TJJ179" s="2"/>
      <c r="TJK179" s="2"/>
      <c r="TJL179" s="2"/>
      <c r="TJM179" s="2"/>
      <c r="TJN179" s="2"/>
      <c r="TJO179" s="2"/>
      <c r="TJP179" s="2"/>
      <c r="TJQ179" s="2"/>
      <c r="TJR179" s="2"/>
      <c r="TJS179" s="2"/>
      <c r="TJT179" s="2"/>
      <c r="TJU179" s="2"/>
      <c r="TJV179" s="2"/>
      <c r="TJW179" s="2"/>
      <c r="TJX179" s="2"/>
      <c r="TJY179" s="2"/>
      <c r="TJZ179" s="2"/>
      <c r="TKA179" s="2"/>
      <c r="TKB179" s="2"/>
      <c r="TKC179" s="2"/>
      <c r="TKD179" s="2"/>
      <c r="TKE179" s="2"/>
      <c r="TKF179" s="2"/>
      <c r="TKG179" s="2"/>
      <c r="TKH179" s="2"/>
      <c r="TKI179" s="2"/>
      <c r="TKJ179" s="2"/>
      <c r="TKK179" s="2"/>
      <c r="TKL179" s="2"/>
      <c r="TKM179" s="2"/>
      <c r="TKN179" s="2"/>
      <c r="TKO179" s="2"/>
      <c r="TKP179" s="2"/>
      <c r="TKQ179" s="2"/>
      <c r="TKR179" s="2"/>
      <c r="TKS179" s="2"/>
      <c r="TKT179" s="2"/>
      <c r="TKU179" s="2"/>
      <c r="TKV179" s="2"/>
      <c r="TKW179" s="2"/>
      <c r="TKX179" s="2"/>
      <c r="TKY179" s="2"/>
      <c r="TKZ179" s="2"/>
      <c r="TLA179" s="2"/>
      <c r="TLB179" s="2"/>
      <c r="TLC179" s="2"/>
      <c r="TLD179" s="2"/>
      <c r="TLE179" s="2"/>
      <c r="TLF179" s="2"/>
      <c r="TLG179" s="2"/>
      <c r="TLH179" s="2"/>
      <c r="TLI179" s="2"/>
      <c r="TLJ179" s="2"/>
      <c r="TLK179" s="2"/>
      <c r="TLL179" s="2"/>
      <c r="TLM179" s="2"/>
      <c r="TLN179" s="2"/>
      <c r="TLO179" s="2"/>
      <c r="TLP179" s="2"/>
      <c r="TLQ179" s="2"/>
      <c r="TLR179" s="2"/>
      <c r="TLS179" s="2"/>
      <c r="TLT179" s="2"/>
      <c r="TLU179" s="2"/>
      <c r="TLV179" s="2"/>
      <c r="TLW179" s="2"/>
      <c r="TLX179" s="2"/>
      <c r="TLY179" s="2"/>
      <c r="TLZ179" s="2"/>
      <c r="TMA179" s="2"/>
      <c r="TMB179" s="2"/>
      <c r="TMC179" s="2"/>
      <c r="TMD179" s="2"/>
      <c r="TME179" s="2"/>
      <c r="TMF179" s="2"/>
      <c r="TMG179" s="2"/>
      <c r="TMH179" s="2"/>
      <c r="TMI179" s="2"/>
      <c r="TMJ179" s="2"/>
      <c r="TMK179" s="2"/>
      <c r="TML179" s="2"/>
      <c r="TMM179" s="2"/>
      <c r="TMN179" s="2"/>
      <c r="TMO179" s="2"/>
      <c r="TMP179" s="2"/>
      <c r="TMQ179" s="2"/>
      <c r="TMR179" s="2"/>
      <c r="TMS179" s="2"/>
      <c r="TMT179" s="2"/>
      <c r="TMU179" s="2"/>
      <c r="TMV179" s="2"/>
      <c r="TMW179" s="2"/>
      <c r="TMX179" s="2"/>
      <c r="TMY179" s="2"/>
      <c r="TMZ179" s="2"/>
      <c r="TNA179" s="2"/>
      <c r="TNB179" s="2"/>
      <c r="TNC179" s="2"/>
      <c r="TND179" s="2"/>
      <c r="TNE179" s="2"/>
      <c r="TNF179" s="2"/>
      <c r="TNG179" s="2"/>
      <c r="TNH179" s="2"/>
      <c r="TNI179" s="2"/>
      <c r="TNJ179" s="2"/>
      <c r="TNK179" s="2"/>
      <c r="TNL179" s="2"/>
      <c r="TNM179" s="2"/>
      <c r="TNN179" s="2"/>
      <c r="TNO179" s="2"/>
      <c r="TNP179" s="2"/>
      <c r="TNQ179" s="2"/>
      <c r="TNR179" s="2"/>
      <c r="TNS179" s="2"/>
      <c r="TNT179" s="2"/>
      <c r="TNU179" s="2"/>
      <c r="TNV179" s="2"/>
      <c r="TNW179" s="2"/>
      <c r="TNX179" s="2"/>
      <c r="TNY179" s="2"/>
      <c r="TNZ179" s="2"/>
      <c r="TOA179" s="2"/>
      <c r="TOB179" s="2"/>
      <c r="TOC179" s="2"/>
      <c r="TOD179" s="2"/>
      <c r="TOE179" s="2"/>
      <c r="TOF179" s="2"/>
      <c r="TOG179" s="2"/>
      <c r="TOH179" s="2"/>
      <c r="TOI179" s="2"/>
      <c r="TOJ179" s="2"/>
      <c r="TOK179" s="2"/>
      <c r="TOL179" s="2"/>
      <c r="TOM179" s="2"/>
      <c r="TON179" s="2"/>
      <c r="TOO179" s="2"/>
      <c r="TOP179" s="2"/>
      <c r="TOQ179" s="2"/>
      <c r="TOR179" s="2"/>
      <c r="TOS179" s="2"/>
      <c r="TOT179" s="2"/>
      <c r="TOU179" s="2"/>
      <c r="TOV179" s="2"/>
      <c r="TOW179" s="2"/>
      <c r="TOX179" s="2"/>
      <c r="TOY179" s="2"/>
      <c r="TOZ179" s="2"/>
      <c r="TPA179" s="2"/>
      <c r="TPB179" s="2"/>
      <c r="TPC179" s="2"/>
      <c r="TPD179" s="2"/>
      <c r="TPE179" s="2"/>
      <c r="TPF179" s="2"/>
      <c r="TPG179" s="2"/>
      <c r="TPH179" s="2"/>
      <c r="TPI179" s="2"/>
      <c r="TPJ179" s="2"/>
      <c r="TPK179" s="2"/>
      <c r="TPL179" s="2"/>
      <c r="TPM179" s="2"/>
      <c r="TPN179" s="2"/>
      <c r="TPO179" s="2"/>
      <c r="TPP179" s="2"/>
      <c r="TPQ179" s="2"/>
      <c r="TPR179" s="2"/>
      <c r="TPS179" s="2"/>
      <c r="TPT179" s="2"/>
      <c r="TPU179" s="2"/>
      <c r="TPV179" s="2"/>
      <c r="TPW179" s="2"/>
      <c r="TPX179" s="2"/>
      <c r="TPY179" s="2"/>
      <c r="TPZ179" s="2"/>
      <c r="TQA179" s="2"/>
      <c r="TQB179" s="2"/>
      <c r="TQC179" s="2"/>
      <c r="TQD179" s="2"/>
      <c r="TQE179" s="2"/>
      <c r="TQF179" s="2"/>
      <c r="TQG179" s="2"/>
      <c r="TQH179" s="2"/>
      <c r="TQI179" s="2"/>
      <c r="TQJ179" s="2"/>
      <c r="TQK179" s="2"/>
      <c r="TQL179" s="2"/>
      <c r="TQM179" s="2"/>
      <c r="TQN179" s="2"/>
      <c r="TQO179" s="2"/>
      <c r="TQP179" s="2"/>
      <c r="TQQ179" s="2"/>
      <c r="TQR179" s="2"/>
      <c r="TQS179" s="2"/>
      <c r="TQT179" s="2"/>
      <c r="TQU179" s="2"/>
      <c r="TQV179" s="2"/>
      <c r="TQW179" s="2"/>
      <c r="TQX179" s="2"/>
      <c r="TQY179" s="2"/>
      <c r="TQZ179" s="2"/>
      <c r="TRA179" s="2"/>
      <c r="TRB179" s="2"/>
      <c r="TRC179" s="2"/>
      <c r="TRD179" s="2"/>
      <c r="TRE179" s="2"/>
      <c r="TRF179" s="2"/>
      <c r="TRG179" s="2"/>
      <c r="TRH179" s="2"/>
      <c r="TRI179" s="2"/>
      <c r="TRJ179" s="2"/>
      <c r="TRK179" s="2"/>
      <c r="TRL179" s="2"/>
      <c r="TRM179" s="2"/>
      <c r="TRN179" s="2"/>
      <c r="TRO179" s="2"/>
      <c r="TRP179" s="2"/>
      <c r="TRQ179" s="2"/>
      <c r="TRR179" s="2"/>
      <c r="TRS179" s="2"/>
      <c r="TRT179" s="2"/>
      <c r="TRU179" s="2"/>
      <c r="TRV179" s="2"/>
      <c r="TRW179" s="2"/>
      <c r="TRX179" s="2"/>
      <c r="TRY179" s="2"/>
      <c r="TRZ179" s="2"/>
      <c r="TSA179" s="2"/>
      <c r="TSB179" s="2"/>
      <c r="TSC179" s="2"/>
      <c r="TSD179" s="2"/>
      <c r="TSE179" s="2"/>
      <c r="TSF179" s="2"/>
      <c r="TSG179" s="2"/>
      <c r="TSH179" s="2"/>
      <c r="TSI179" s="2"/>
      <c r="TSJ179" s="2"/>
      <c r="TSK179" s="2"/>
      <c r="TSL179" s="2"/>
      <c r="TSM179" s="2"/>
      <c r="TSN179" s="2"/>
      <c r="TSO179" s="2"/>
      <c r="TSP179" s="2"/>
      <c r="TSQ179" s="2"/>
      <c r="TSR179" s="2"/>
      <c r="TSS179" s="2"/>
      <c r="TST179" s="2"/>
      <c r="TSU179" s="2"/>
      <c r="TSV179" s="2"/>
      <c r="TSW179" s="2"/>
      <c r="TSX179" s="2"/>
      <c r="TSY179" s="2"/>
      <c r="TSZ179" s="2"/>
      <c r="TTA179" s="2"/>
      <c r="TTB179" s="2"/>
      <c r="TTC179" s="2"/>
      <c r="TTD179" s="2"/>
      <c r="TTE179" s="2"/>
      <c r="TTF179" s="2"/>
      <c r="TTG179" s="2"/>
      <c r="TTH179" s="2"/>
      <c r="TTI179" s="2"/>
      <c r="TTJ179" s="2"/>
      <c r="TTK179" s="2"/>
      <c r="TTL179" s="2"/>
      <c r="TTM179" s="2"/>
      <c r="TTN179" s="2"/>
      <c r="TTO179" s="2"/>
      <c r="TTP179" s="2"/>
      <c r="TTQ179" s="2"/>
      <c r="TTR179" s="2"/>
      <c r="TTS179" s="2"/>
      <c r="TTT179" s="2"/>
      <c r="TTU179" s="2"/>
      <c r="TTV179" s="2"/>
      <c r="TTW179" s="2"/>
      <c r="TTX179" s="2"/>
      <c r="TTY179" s="2"/>
      <c r="TTZ179" s="2"/>
      <c r="TUA179" s="2"/>
      <c r="TUB179" s="2"/>
      <c r="TUC179" s="2"/>
      <c r="TUD179" s="2"/>
      <c r="TUE179" s="2"/>
      <c r="TUF179" s="2"/>
      <c r="TUG179" s="2"/>
      <c r="TUH179" s="2"/>
      <c r="TUI179" s="2"/>
      <c r="TUJ179" s="2"/>
      <c r="TUK179" s="2"/>
      <c r="TUL179" s="2"/>
      <c r="TUM179" s="2"/>
      <c r="TUN179" s="2"/>
      <c r="TUO179" s="2"/>
      <c r="TUP179" s="2"/>
      <c r="TUQ179" s="2"/>
      <c r="TUR179" s="2"/>
      <c r="TUS179" s="2"/>
      <c r="TUT179" s="2"/>
      <c r="TUU179" s="2"/>
      <c r="TUV179" s="2"/>
      <c r="TUW179" s="2"/>
      <c r="TUX179" s="2"/>
      <c r="TUY179" s="2"/>
      <c r="TUZ179" s="2"/>
      <c r="TVA179" s="2"/>
      <c r="TVB179" s="2"/>
      <c r="TVC179" s="2"/>
      <c r="TVD179" s="2"/>
      <c r="TVE179" s="2"/>
      <c r="TVF179" s="2"/>
      <c r="TVG179" s="2"/>
      <c r="TVH179" s="2"/>
      <c r="TVI179" s="2"/>
      <c r="TVJ179" s="2"/>
      <c r="TVK179" s="2"/>
      <c r="TVL179" s="2"/>
      <c r="TVM179" s="2"/>
      <c r="TVN179" s="2"/>
      <c r="TVO179" s="2"/>
      <c r="TVP179" s="2"/>
      <c r="TVQ179" s="2"/>
      <c r="TVR179" s="2"/>
      <c r="TVS179" s="2"/>
      <c r="TVT179" s="2"/>
      <c r="TVU179" s="2"/>
      <c r="TVV179" s="2"/>
      <c r="TVW179" s="2"/>
      <c r="TVX179" s="2"/>
      <c r="TVY179" s="2"/>
      <c r="TVZ179" s="2"/>
      <c r="TWA179" s="2"/>
      <c r="TWB179" s="2"/>
      <c r="TWC179" s="2"/>
      <c r="TWD179" s="2"/>
      <c r="TWE179" s="2"/>
      <c r="TWF179" s="2"/>
      <c r="TWG179" s="2"/>
      <c r="TWH179" s="2"/>
      <c r="TWI179" s="2"/>
      <c r="TWJ179" s="2"/>
      <c r="TWK179" s="2"/>
      <c r="TWL179" s="2"/>
      <c r="TWM179" s="2"/>
      <c r="TWN179" s="2"/>
      <c r="TWO179" s="2"/>
      <c r="TWP179" s="2"/>
      <c r="TWQ179" s="2"/>
      <c r="TWR179" s="2"/>
      <c r="TWS179" s="2"/>
      <c r="TWT179" s="2"/>
      <c r="TWU179" s="2"/>
      <c r="TWV179" s="2"/>
      <c r="TWW179" s="2"/>
      <c r="TWX179" s="2"/>
      <c r="TWY179" s="2"/>
      <c r="TWZ179" s="2"/>
      <c r="TXA179" s="2"/>
      <c r="TXB179" s="2"/>
      <c r="TXC179" s="2"/>
      <c r="TXD179" s="2"/>
      <c r="TXE179" s="2"/>
      <c r="TXF179" s="2"/>
      <c r="TXG179" s="2"/>
      <c r="TXH179" s="2"/>
      <c r="TXI179" s="2"/>
      <c r="TXJ179" s="2"/>
      <c r="TXK179" s="2"/>
      <c r="TXL179" s="2"/>
      <c r="TXM179" s="2"/>
      <c r="TXN179" s="2"/>
      <c r="TXO179" s="2"/>
      <c r="TXP179" s="2"/>
      <c r="TXQ179" s="2"/>
      <c r="TXR179" s="2"/>
      <c r="TXS179" s="2"/>
      <c r="TXT179" s="2"/>
      <c r="TXU179" s="2"/>
      <c r="TXV179" s="2"/>
      <c r="TXW179" s="2"/>
      <c r="TXX179" s="2"/>
      <c r="TXY179" s="2"/>
      <c r="TXZ179" s="2"/>
      <c r="TYA179" s="2"/>
      <c r="TYB179" s="2"/>
      <c r="TYC179" s="2"/>
      <c r="TYD179" s="2"/>
      <c r="TYE179" s="2"/>
      <c r="TYF179" s="2"/>
      <c r="TYG179" s="2"/>
      <c r="TYH179" s="2"/>
      <c r="TYI179" s="2"/>
      <c r="TYJ179" s="2"/>
      <c r="TYK179" s="2"/>
      <c r="TYL179" s="2"/>
      <c r="TYM179" s="2"/>
      <c r="TYN179" s="2"/>
      <c r="TYO179" s="2"/>
      <c r="TYP179" s="2"/>
      <c r="TYQ179" s="2"/>
      <c r="TYR179" s="2"/>
      <c r="TYS179" s="2"/>
      <c r="TYT179" s="2"/>
      <c r="TYU179" s="2"/>
      <c r="TYV179" s="2"/>
      <c r="TYW179" s="2"/>
      <c r="TYX179" s="2"/>
      <c r="TYY179" s="2"/>
      <c r="TYZ179" s="2"/>
      <c r="TZA179" s="2"/>
      <c r="TZB179" s="2"/>
      <c r="TZC179" s="2"/>
      <c r="TZD179" s="2"/>
      <c r="TZE179" s="2"/>
      <c r="TZF179" s="2"/>
      <c r="TZG179" s="2"/>
      <c r="TZH179" s="2"/>
      <c r="TZI179" s="2"/>
      <c r="TZJ179" s="2"/>
      <c r="TZK179" s="2"/>
      <c r="TZL179" s="2"/>
      <c r="TZM179" s="2"/>
      <c r="TZN179" s="2"/>
      <c r="TZO179" s="2"/>
      <c r="TZP179" s="2"/>
      <c r="TZQ179" s="2"/>
      <c r="TZR179" s="2"/>
      <c r="TZS179" s="2"/>
      <c r="TZT179" s="2"/>
      <c r="TZU179" s="2"/>
      <c r="TZV179" s="2"/>
      <c r="TZW179" s="2"/>
      <c r="TZX179" s="2"/>
      <c r="TZY179" s="2"/>
      <c r="TZZ179" s="2"/>
      <c r="UAA179" s="2"/>
      <c r="UAB179" s="2"/>
      <c r="UAC179" s="2"/>
      <c r="UAD179" s="2"/>
      <c r="UAE179" s="2"/>
      <c r="UAF179" s="2"/>
      <c r="UAG179" s="2"/>
      <c r="UAH179" s="2"/>
      <c r="UAI179" s="2"/>
      <c r="UAJ179" s="2"/>
      <c r="UAK179" s="2"/>
      <c r="UAL179" s="2"/>
      <c r="UAM179" s="2"/>
      <c r="UAN179" s="2"/>
      <c r="UAO179" s="2"/>
      <c r="UAP179" s="2"/>
      <c r="UAQ179" s="2"/>
      <c r="UAR179" s="2"/>
      <c r="UAS179" s="2"/>
      <c r="UAT179" s="2"/>
      <c r="UAU179" s="2"/>
      <c r="UAV179" s="2"/>
      <c r="UAW179" s="2"/>
      <c r="UAX179" s="2"/>
      <c r="UAY179" s="2"/>
      <c r="UAZ179" s="2"/>
      <c r="UBA179" s="2"/>
      <c r="UBB179" s="2"/>
      <c r="UBC179" s="2"/>
      <c r="UBD179" s="2"/>
      <c r="UBE179" s="2"/>
      <c r="UBF179" s="2"/>
      <c r="UBG179" s="2"/>
      <c r="UBH179" s="2"/>
      <c r="UBI179" s="2"/>
      <c r="UBJ179" s="2"/>
      <c r="UBK179" s="2"/>
      <c r="UBL179" s="2"/>
      <c r="UBM179" s="2"/>
      <c r="UBN179" s="2"/>
      <c r="UBO179" s="2"/>
      <c r="UBP179" s="2"/>
      <c r="UBQ179" s="2"/>
      <c r="UBR179" s="2"/>
      <c r="UBS179" s="2"/>
      <c r="UBT179" s="2"/>
      <c r="UBU179" s="2"/>
      <c r="UBV179" s="2"/>
      <c r="UBW179" s="2"/>
      <c r="UBX179" s="2"/>
      <c r="UBY179" s="2"/>
      <c r="UBZ179" s="2"/>
      <c r="UCA179" s="2"/>
      <c r="UCB179" s="2"/>
      <c r="UCC179" s="2"/>
      <c r="UCD179" s="2"/>
      <c r="UCE179" s="2"/>
      <c r="UCF179" s="2"/>
      <c r="UCG179" s="2"/>
      <c r="UCH179" s="2"/>
      <c r="UCI179" s="2"/>
      <c r="UCJ179" s="2"/>
      <c r="UCK179" s="2"/>
      <c r="UCL179" s="2"/>
      <c r="UCM179" s="2"/>
      <c r="UCN179" s="2"/>
      <c r="UCO179" s="2"/>
      <c r="UCP179" s="2"/>
      <c r="UCQ179" s="2"/>
      <c r="UCR179" s="2"/>
      <c r="UCS179" s="2"/>
      <c r="UCT179" s="2"/>
      <c r="UCU179" s="2"/>
      <c r="UCV179" s="2"/>
      <c r="UCW179" s="2"/>
      <c r="UCX179" s="2"/>
      <c r="UCY179" s="2"/>
      <c r="UCZ179" s="2"/>
      <c r="UDA179" s="2"/>
      <c r="UDB179" s="2"/>
      <c r="UDC179" s="2"/>
      <c r="UDD179" s="2"/>
      <c r="UDE179" s="2"/>
      <c r="UDF179" s="2"/>
      <c r="UDG179" s="2"/>
      <c r="UDH179" s="2"/>
      <c r="UDI179" s="2"/>
      <c r="UDJ179" s="2"/>
      <c r="UDK179" s="2"/>
      <c r="UDL179" s="2"/>
      <c r="UDM179" s="2"/>
      <c r="UDN179" s="2"/>
      <c r="UDO179" s="2"/>
      <c r="UDP179" s="2"/>
      <c r="UDQ179" s="2"/>
      <c r="UDR179" s="2"/>
      <c r="UDS179" s="2"/>
      <c r="UDT179" s="2"/>
      <c r="UDU179" s="2"/>
      <c r="UDV179" s="2"/>
      <c r="UDW179" s="2"/>
      <c r="UDX179" s="2"/>
      <c r="UDY179" s="2"/>
      <c r="UDZ179" s="2"/>
      <c r="UEA179" s="2"/>
      <c r="UEB179" s="2"/>
      <c r="UEC179" s="2"/>
      <c r="UED179" s="2"/>
      <c r="UEE179" s="2"/>
      <c r="UEF179" s="2"/>
      <c r="UEG179" s="2"/>
      <c r="UEH179" s="2"/>
      <c r="UEI179" s="2"/>
      <c r="UEJ179" s="2"/>
      <c r="UEK179" s="2"/>
      <c r="UEL179" s="2"/>
      <c r="UEM179" s="2"/>
      <c r="UEN179" s="2"/>
      <c r="UEO179" s="2"/>
      <c r="UEP179" s="2"/>
      <c r="UEQ179" s="2"/>
      <c r="UER179" s="2"/>
      <c r="UES179" s="2"/>
      <c r="UET179" s="2"/>
      <c r="UEU179" s="2"/>
      <c r="UEV179" s="2"/>
      <c r="UEW179" s="2"/>
      <c r="UEX179" s="2"/>
      <c r="UEY179" s="2"/>
      <c r="UEZ179" s="2"/>
      <c r="UFA179" s="2"/>
      <c r="UFB179" s="2"/>
      <c r="UFC179" s="2"/>
      <c r="UFD179" s="2"/>
      <c r="UFE179" s="2"/>
      <c r="UFF179" s="2"/>
      <c r="UFG179" s="2"/>
      <c r="UFH179" s="2"/>
      <c r="UFI179" s="2"/>
      <c r="UFJ179" s="2"/>
      <c r="UFK179" s="2"/>
      <c r="UFL179" s="2"/>
      <c r="UFM179" s="2"/>
      <c r="UFN179" s="2"/>
      <c r="UFO179" s="2"/>
      <c r="UFP179" s="2"/>
      <c r="UFQ179" s="2"/>
      <c r="UFR179" s="2"/>
      <c r="UFS179" s="2"/>
      <c r="UFT179" s="2"/>
      <c r="UFU179" s="2"/>
      <c r="UFV179" s="2"/>
      <c r="UFW179" s="2"/>
      <c r="UFX179" s="2"/>
      <c r="UFY179" s="2"/>
      <c r="UFZ179" s="2"/>
      <c r="UGA179" s="2"/>
      <c r="UGB179" s="2"/>
      <c r="UGC179" s="2"/>
      <c r="UGD179" s="2"/>
      <c r="UGE179" s="2"/>
      <c r="UGF179" s="2"/>
      <c r="UGG179" s="2"/>
      <c r="UGH179" s="2"/>
      <c r="UGI179" s="2"/>
      <c r="UGJ179" s="2"/>
      <c r="UGK179" s="2"/>
      <c r="UGL179" s="2"/>
      <c r="UGM179" s="2"/>
      <c r="UGN179" s="2"/>
      <c r="UGO179" s="2"/>
      <c r="UGP179" s="2"/>
      <c r="UGQ179" s="2"/>
      <c r="UGR179" s="2"/>
      <c r="UGS179" s="2"/>
      <c r="UGT179" s="2"/>
      <c r="UGU179" s="2"/>
      <c r="UGV179" s="2"/>
      <c r="UGW179" s="2"/>
      <c r="UGX179" s="2"/>
      <c r="UGY179" s="2"/>
      <c r="UGZ179" s="2"/>
      <c r="UHA179" s="2"/>
      <c r="UHB179" s="2"/>
      <c r="UHC179" s="2"/>
      <c r="UHD179" s="2"/>
      <c r="UHE179" s="2"/>
      <c r="UHF179" s="2"/>
      <c r="UHG179" s="2"/>
      <c r="UHH179" s="2"/>
      <c r="UHI179" s="2"/>
      <c r="UHJ179" s="2"/>
      <c r="UHK179" s="2"/>
      <c r="UHL179" s="2"/>
      <c r="UHM179" s="2"/>
      <c r="UHN179" s="2"/>
      <c r="UHO179" s="2"/>
      <c r="UHP179" s="2"/>
      <c r="UHQ179" s="2"/>
      <c r="UHR179" s="2"/>
      <c r="UHS179" s="2"/>
      <c r="UHT179" s="2"/>
      <c r="UHU179" s="2"/>
      <c r="UHV179" s="2"/>
      <c r="UHW179" s="2"/>
      <c r="UHX179" s="2"/>
      <c r="UHY179" s="2"/>
      <c r="UHZ179" s="2"/>
      <c r="UIA179" s="2"/>
      <c r="UIB179" s="2"/>
      <c r="UIC179" s="2"/>
      <c r="UID179" s="2"/>
      <c r="UIE179" s="2"/>
      <c r="UIF179" s="2"/>
      <c r="UIG179" s="2"/>
      <c r="UIH179" s="2"/>
      <c r="UII179" s="2"/>
      <c r="UIJ179" s="2"/>
      <c r="UIK179" s="2"/>
      <c r="UIL179" s="2"/>
      <c r="UIM179" s="2"/>
      <c r="UIN179" s="2"/>
      <c r="UIO179" s="2"/>
      <c r="UIP179" s="2"/>
      <c r="UIQ179" s="2"/>
      <c r="UIR179" s="2"/>
      <c r="UIS179" s="2"/>
      <c r="UIT179" s="2"/>
      <c r="UIU179" s="2"/>
      <c r="UIV179" s="2"/>
      <c r="UIW179" s="2"/>
      <c r="UIX179" s="2"/>
      <c r="UIY179" s="2"/>
      <c r="UIZ179" s="2"/>
      <c r="UJA179" s="2"/>
      <c r="UJB179" s="2"/>
      <c r="UJC179" s="2"/>
      <c r="UJD179" s="2"/>
      <c r="UJE179" s="2"/>
      <c r="UJF179" s="2"/>
      <c r="UJG179" s="2"/>
      <c r="UJH179" s="2"/>
      <c r="UJI179" s="2"/>
      <c r="UJJ179" s="2"/>
      <c r="UJK179" s="2"/>
      <c r="UJL179" s="2"/>
      <c r="UJM179" s="2"/>
      <c r="UJN179" s="2"/>
      <c r="UJO179" s="2"/>
      <c r="UJP179" s="2"/>
      <c r="UJQ179" s="2"/>
      <c r="UJR179" s="2"/>
      <c r="UJS179" s="2"/>
      <c r="UJT179" s="2"/>
      <c r="UJU179" s="2"/>
      <c r="UJV179" s="2"/>
      <c r="UJW179" s="2"/>
      <c r="UJX179" s="2"/>
      <c r="UJY179" s="2"/>
      <c r="UJZ179" s="2"/>
      <c r="UKA179" s="2"/>
      <c r="UKB179" s="2"/>
      <c r="UKC179" s="2"/>
      <c r="UKD179" s="2"/>
      <c r="UKE179" s="2"/>
      <c r="UKF179" s="2"/>
      <c r="UKG179" s="2"/>
      <c r="UKH179" s="2"/>
      <c r="UKI179" s="2"/>
      <c r="UKJ179" s="2"/>
      <c r="UKK179" s="2"/>
      <c r="UKL179" s="2"/>
      <c r="UKM179" s="2"/>
      <c r="UKN179" s="2"/>
      <c r="UKO179" s="2"/>
      <c r="UKP179" s="2"/>
      <c r="UKQ179" s="2"/>
      <c r="UKR179" s="2"/>
      <c r="UKS179" s="2"/>
      <c r="UKT179" s="2"/>
      <c r="UKU179" s="2"/>
      <c r="UKV179" s="2"/>
      <c r="UKW179" s="2"/>
      <c r="UKX179" s="2"/>
      <c r="UKY179" s="2"/>
      <c r="UKZ179" s="2"/>
      <c r="ULA179" s="2"/>
      <c r="ULB179" s="2"/>
      <c r="ULC179" s="2"/>
      <c r="ULD179" s="2"/>
      <c r="ULE179" s="2"/>
      <c r="ULF179" s="2"/>
      <c r="ULG179" s="2"/>
      <c r="ULH179" s="2"/>
      <c r="ULI179" s="2"/>
      <c r="ULJ179" s="2"/>
      <c r="ULK179" s="2"/>
      <c r="ULL179" s="2"/>
      <c r="ULM179" s="2"/>
      <c r="ULN179" s="2"/>
      <c r="ULO179" s="2"/>
      <c r="ULP179" s="2"/>
      <c r="ULQ179" s="2"/>
      <c r="ULR179" s="2"/>
      <c r="ULS179" s="2"/>
      <c r="ULT179" s="2"/>
      <c r="ULU179" s="2"/>
      <c r="ULV179" s="2"/>
      <c r="ULW179" s="2"/>
      <c r="ULX179" s="2"/>
      <c r="ULY179" s="2"/>
      <c r="ULZ179" s="2"/>
      <c r="UMA179" s="2"/>
      <c r="UMB179" s="2"/>
      <c r="UMC179" s="2"/>
      <c r="UMD179" s="2"/>
      <c r="UME179" s="2"/>
      <c r="UMF179" s="2"/>
      <c r="UMG179" s="2"/>
      <c r="UMH179" s="2"/>
      <c r="UMI179" s="2"/>
      <c r="UMJ179" s="2"/>
      <c r="UMK179" s="2"/>
      <c r="UML179" s="2"/>
      <c r="UMM179" s="2"/>
      <c r="UMN179" s="2"/>
      <c r="UMO179" s="2"/>
      <c r="UMP179" s="2"/>
      <c r="UMQ179" s="2"/>
      <c r="UMR179" s="2"/>
      <c r="UMS179" s="2"/>
      <c r="UMT179" s="2"/>
      <c r="UMU179" s="2"/>
      <c r="UMV179" s="2"/>
      <c r="UMW179" s="2"/>
      <c r="UMX179" s="2"/>
      <c r="UMY179" s="2"/>
      <c r="UMZ179" s="2"/>
      <c r="UNA179" s="2"/>
      <c r="UNB179" s="2"/>
      <c r="UNC179" s="2"/>
      <c r="UND179" s="2"/>
      <c r="UNE179" s="2"/>
      <c r="UNF179" s="2"/>
      <c r="UNG179" s="2"/>
      <c r="UNH179" s="2"/>
      <c r="UNI179" s="2"/>
      <c r="UNJ179" s="2"/>
      <c r="UNK179" s="2"/>
      <c r="UNL179" s="2"/>
      <c r="UNM179" s="2"/>
      <c r="UNN179" s="2"/>
      <c r="UNO179" s="2"/>
      <c r="UNP179" s="2"/>
      <c r="UNQ179" s="2"/>
      <c r="UNR179" s="2"/>
      <c r="UNS179" s="2"/>
      <c r="UNT179" s="2"/>
      <c r="UNU179" s="2"/>
      <c r="UNV179" s="2"/>
      <c r="UNW179" s="2"/>
      <c r="UNX179" s="2"/>
      <c r="UNY179" s="2"/>
      <c r="UNZ179" s="2"/>
      <c r="UOA179" s="2"/>
      <c r="UOB179" s="2"/>
      <c r="UOC179" s="2"/>
      <c r="UOD179" s="2"/>
      <c r="UOE179" s="2"/>
      <c r="UOF179" s="2"/>
      <c r="UOG179" s="2"/>
      <c r="UOH179" s="2"/>
      <c r="UOI179" s="2"/>
      <c r="UOJ179" s="2"/>
      <c r="UOK179" s="2"/>
      <c r="UOL179" s="2"/>
      <c r="UOM179" s="2"/>
      <c r="UON179" s="2"/>
      <c r="UOO179" s="2"/>
      <c r="UOP179" s="2"/>
      <c r="UOQ179" s="2"/>
      <c r="UOR179" s="2"/>
      <c r="UOS179" s="2"/>
      <c r="UOT179" s="2"/>
      <c r="UOU179" s="2"/>
      <c r="UOV179" s="2"/>
      <c r="UOW179" s="2"/>
      <c r="UOX179" s="2"/>
      <c r="UOY179" s="2"/>
      <c r="UOZ179" s="2"/>
      <c r="UPA179" s="2"/>
      <c r="UPB179" s="2"/>
      <c r="UPC179" s="2"/>
      <c r="UPD179" s="2"/>
      <c r="UPE179" s="2"/>
      <c r="UPF179" s="2"/>
      <c r="UPG179" s="2"/>
      <c r="UPH179" s="2"/>
      <c r="UPI179" s="2"/>
      <c r="UPJ179" s="2"/>
      <c r="UPK179" s="2"/>
      <c r="UPL179" s="2"/>
      <c r="UPM179" s="2"/>
      <c r="UPN179" s="2"/>
      <c r="UPO179" s="2"/>
      <c r="UPP179" s="2"/>
      <c r="UPQ179" s="2"/>
      <c r="UPR179" s="2"/>
      <c r="UPS179" s="2"/>
      <c r="UPT179" s="2"/>
      <c r="UPU179" s="2"/>
      <c r="UPV179" s="2"/>
      <c r="UPW179" s="2"/>
      <c r="UPX179" s="2"/>
      <c r="UPY179" s="2"/>
      <c r="UPZ179" s="2"/>
      <c r="UQA179" s="2"/>
      <c r="UQB179" s="2"/>
      <c r="UQC179" s="2"/>
      <c r="UQD179" s="2"/>
      <c r="UQE179" s="2"/>
      <c r="UQF179" s="2"/>
      <c r="UQG179" s="2"/>
      <c r="UQH179" s="2"/>
      <c r="UQI179" s="2"/>
      <c r="UQJ179" s="2"/>
      <c r="UQK179" s="2"/>
      <c r="UQL179" s="2"/>
      <c r="UQM179" s="2"/>
      <c r="UQN179" s="2"/>
      <c r="UQO179" s="2"/>
      <c r="UQP179" s="2"/>
      <c r="UQQ179" s="2"/>
      <c r="UQR179" s="2"/>
      <c r="UQS179" s="2"/>
      <c r="UQT179" s="2"/>
      <c r="UQU179" s="2"/>
      <c r="UQV179" s="2"/>
      <c r="UQW179" s="2"/>
      <c r="UQX179" s="2"/>
      <c r="UQY179" s="2"/>
      <c r="UQZ179" s="2"/>
      <c r="URA179" s="2"/>
      <c r="URB179" s="2"/>
      <c r="URC179" s="2"/>
      <c r="URD179" s="2"/>
      <c r="URE179" s="2"/>
      <c r="URF179" s="2"/>
      <c r="URG179" s="2"/>
      <c r="URH179" s="2"/>
      <c r="URI179" s="2"/>
      <c r="URJ179" s="2"/>
      <c r="URK179" s="2"/>
      <c r="URL179" s="2"/>
      <c r="URM179" s="2"/>
      <c r="URN179" s="2"/>
      <c r="URO179" s="2"/>
      <c r="URP179" s="2"/>
      <c r="URQ179" s="2"/>
      <c r="URR179" s="2"/>
      <c r="URS179" s="2"/>
      <c r="URT179" s="2"/>
      <c r="URU179" s="2"/>
      <c r="URV179" s="2"/>
      <c r="URW179" s="2"/>
      <c r="URX179" s="2"/>
      <c r="URY179" s="2"/>
      <c r="URZ179" s="2"/>
      <c r="USA179" s="2"/>
      <c r="USB179" s="2"/>
      <c r="USC179" s="2"/>
      <c r="USD179" s="2"/>
      <c r="USE179" s="2"/>
      <c r="USF179" s="2"/>
      <c r="USG179" s="2"/>
      <c r="USH179" s="2"/>
      <c r="USI179" s="2"/>
      <c r="USJ179" s="2"/>
      <c r="USK179" s="2"/>
      <c r="USL179" s="2"/>
      <c r="USM179" s="2"/>
      <c r="USN179" s="2"/>
      <c r="USO179" s="2"/>
      <c r="USP179" s="2"/>
      <c r="USQ179" s="2"/>
      <c r="USR179" s="2"/>
      <c r="USS179" s="2"/>
      <c r="UST179" s="2"/>
      <c r="USU179" s="2"/>
      <c r="USV179" s="2"/>
      <c r="USW179" s="2"/>
      <c r="USX179" s="2"/>
      <c r="USY179" s="2"/>
      <c r="USZ179" s="2"/>
      <c r="UTA179" s="2"/>
      <c r="UTB179" s="2"/>
      <c r="UTC179" s="2"/>
      <c r="UTD179" s="2"/>
      <c r="UTE179" s="2"/>
      <c r="UTF179" s="2"/>
      <c r="UTG179" s="2"/>
      <c r="UTH179" s="2"/>
      <c r="UTI179" s="2"/>
      <c r="UTJ179" s="2"/>
      <c r="UTK179" s="2"/>
      <c r="UTL179" s="2"/>
      <c r="UTM179" s="2"/>
      <c r="UTN179" s="2"/>
      <c r="UTO179" s="2"/>
      <c r="UTP179" s="2"/>
      <c r="UTQ179" s="2"/>
      <c r="UTR179" s="2"/>
      <c r="UTS179" s="2"/>
      <c r="UTT179" s="2"/>
      <c r="UTU179" s="2"/>
      <c r="UTV179" s="2"/>
      <c r="UTW179" s="2"/>
      <c r="UTX179" s="2"/>
      <c r="UTY179" s="2"/>
      <c r="UTZ179" s="2"/>
      <c r="UUA179" s="2"/>
      <c r="UUB179" s="2"/>
      <c r="UUC179" s="2"/>
      <c r="UUD179" s="2"/>
      <c r="UUE179" s="2"/>
      <c r="UUF179" s="2"/>
      <c r="UUG179" s="2"/>
      <c r="UUH179" s="2"/>
      <c r="UUI179" s="2"/>
      <c r="UUJ179" s="2"/>
      <c r="UUK179" s="2"/>
      <c r="UUL179" s="2"/>
      <c r="UUM179" s="2"/>
      <c r="UUN179" s="2"/>
      <c r="UUO179" s="2"/>
      <c r="UUP179" s="2"/>
      <c r="UUQ179" s="2"/>
      <c r="UUR179" s="2"/>
      <c r="UUS179" s="2"/>
      <c r="UUT179" s="2"/>
      <c r="UUU179" s="2"/>
      <c r="UUV179" s="2"/>
      <c r="UUW179" s="2"/>
      <c r="UUX179" s="2"/>
      <c r="UUY179" s="2"/>
      <c r="UUZ179" s="2"/>
      <c r="UVA179" s="2"/>
      <c r="UVB179" s="2"/>
      <c r="UVC179" s="2"/>
      <c r="UVD179" s="2"/>
      <c r="UVE179" s="2"/>
      <c r="UVF179" s="2"/>
      <c r="UVG179" s="2"/>
      <c r="UVH179" s="2"/>
      <c r="UVI179" s="2"/>
      <c r="UVJ179" s="2"/>
      <c r="UVK179" s="2"/>
      <c r="UVL179" s="2"/>
      <c r="UVM179" s="2"/>
      <c r="UVN179" s="2"/>
      <c r="UVO179" s="2"/>
      <c r="UVP179" s="2"/>
      <c r="UVQ179" s="2"/>
      <c r="UVR179" s="2"/>
      <c r="UVS179" s="2"/>
      <c r="UVT179" s="2"/>
      <c r="UVU179" s="2"/>
      <c r="UVV179" s="2"/>
      <c r="UVW179" s="2"/>
      <c r="UVX179" s="2"/>
      <c r="UVY179" s="2"/>
      <c r="UVZ179" s="2"/>
      <c r="UWA179" s="2"/>
      <c r="UWB179" s="2"/>
      <c r="UWC179" s="2"/>
      <c r="UWD179" s="2"/>
      <c r="UWE179" s="2"/>
      <c r="UWF179" s="2"/>
      <c r="UWG179" s="2"/>
      <c r="UWH179" s="2"/>
      <c r="UWI179" s="2"/>
      <c r="UWJ179" s="2"/>
      <c r="UWK179" s="2"/>
      <c r="UWL179" s="2"/>
      <c r="UWM179" s="2"/>
      <c r="UWN179" s="2"/>
      <c r="UWO179" s="2"/>
      <c r="UWP179" s="2"/>
      <c r="UWQ179" s="2"/>
      <c r="UWR179" s="2"/>
      <c r="UWS179" s="2"/>
      <c r="UWT179" s="2"/>
      <c r="UWU179" s="2"/>
      <c r="UWV179" s="2"/>
      <c r="UWW179" s="2"/>
      <c r="UWX179" s="2"/>
      <c r="UWY179" s="2"/>
      <c r="UWZ179" s="2"/>
      <c r="UXA179" s="2"/>
      <c r="UXB179" s="2"/>
      <c r="UXC179" s="2"/>
      <c r="UXD179" s="2"/>
      <c r="UXE179" s="2"/>
      <c r="UXF179" s="2"/>
      <c r="UXG179" s="2"/>
      <c r="UXH179" s="2"/>
      <c r="UXI179" s="2"/>
      <c r="UXJ179" s="2"/>
      <c r="UXK179" s="2"/>
      <c r="UXL179" s="2"/>
      <c r="UXM179" s="2"/>
      <c r="UXN179" s="2"/>
      <c r="UXO179" s="2"/>
      <c r="UXP179" s="2"/>
      <c r="UXQ179" s="2"/>
      <c r="UXR179" s="2"/>
      <c r="UXS179" s="2"/>
      <c r="UXT179" s="2"/>
      <c r="UXU179" s="2"/>
      <c r="UXV179" s="2"/>
      <c r="UXW179" s="2"/>
      <c r="UXX179" s="2"/>
      <c r="UXY179" s="2"/>
      <c r="UXZ179" s="2"/>
      <c r="UYA179" s="2"/>
      <c r="UYB179" s="2"/>
      <c r="UYC179" s="2"/>
      <c r="UYD179" s="2"/>
      <c r="UYE179" s="2"/>
      <c r="UYF179" s="2"/>
      <c r="UYG179" s="2"/>
      <c r="UYH179" s="2"/>
      <c r="UYI179" s="2"/>
      <c r="UYJ179" s="2"/>
      <c r="UYK179" s="2"/>
      <c r="UYL179" s="2"/>
      <c r="UYM179" s="2"/>
      <c r="UYN179" s="2"/>
      <c r="UYO179" s="2"/>
      <c r="UYP179" s="2"/>
      <c r="UYQ179" s="2"/>
      <c r="UYR179" s="2"/>
      <c r="UYS179" s="2"/>
      <c r="UYT179" s="2"/>
      <c r="UYU179" s="2"/>
      <c r="UYV179" s="2"/>
      <c r="UYW179" s="2"/>
      <c r="UYX179" s="2"/>
      <c r="UYY179" s="2"/>
      <c r="UYZ179" s="2"/>
      <c r="UZA179" s="2"/>
      <c r="UZB179" s="2"/>
      <c r="UZC179" s="2"/>
      <c r="UZD179" s="2"/>
      <c r="UZE179" s="2"/>
      <c r="UZF179" s="2"/>
      <c r="UZG179" s="2"/>
      <c r="UZH179" s="2"/>
      <c r="UZI179" s="2"/>
      <c r="UZJ179" s="2"/>
      <c r="UZK179" s="2"/>
      <c r="UZL179" s="2"/>
      <c r="UZM179" s="2"/>
      <c r="UZN179" s="2"/>
      <c r="UZO179" s="2"/>
      <c r="UZP179" s="2"/>
      <c r="UZQ179" s="2"/>
      <c r="UZR179" s="2"/>
      <c r="UZS179" s="2"/>
      <c r="UZT179" s="2"/>
      <c r="UZU179" s="2"/>
      <c r="UZV179" s="2"/>
      <c r="UZW179" s="2"/>
      <c r="UZX179" s="2"/>
      <c r="UZY179" s="2"/>
      <c r="UZZ179" s="2"/>
      <c r="VAA179" s="2"/>
      <c r="VAB179" s="2"/>
      <c r="VAC179" s="2"/>
      <c r="VAD179" s="2"/>
      <c r="VAE179" s="2"/>
      <c r="VAF179" s="2"/>
      <c r="VAG179" s="2"/>
      <c r="VAH179" s="2"/>
      <c r="VAI179" s="2"/>
      <c r="VAJ179" s="2"/>
      <c r="VAK179" s="2"/>
      <c r="VAL179" s="2"/>
      <c r="VAM179" s="2"/>
      <c r="VAN179" s="2"/>
      <c r="VAO179" s="2"/>
      <c r="VAP179" s="2"/>
      <c r="VAQ179" s="2"/>
      <c r="VAR179" s="2"/>
      <c r="VAS179" s="2"/>
      <c r="VAT179" s="2"/>
      <c r="VAU179" s="2"/>
      <c r="VAV179" s="2"/>
      <c r="VAW179" s="2"/>
      <c r="VAX179" s="2"/>
      <c r="VAY179" s="2"/>
      <c r="VAZ179" s="2"/>
      <c r="VBA179" s="2"/>
      <c r="VBB179" s="2"/>
      <c r="VBC179" s="2"/>
      <c r="VBD179" s="2"/>
      <c r="VBE179" s="2"/>
      <c r="VBF179" s="2"/>
      <c r="VBG179" s="2"/>
      <c r="VBH179" s="2"/>
      <c r="VBI179" s="2"/>
      <c r="VBJ179" s="2"/>
      <c r="VBK179" s="2"/>
      <c r="VBL179" s="2"/>
      <c r="VBM179" s="2"/>
      <c r="VBN179" s="2"/>
      <c r="VBO179" s="2"/>
      <c r="VBP179" s="2"/>
      <c r="VBQ179" s="2"/>
      <c r="VBR179" s="2"/>
      <c r="VBS179" s="2"/>
      <c r="VBT179" s="2"/>
      <c r="VBU179" s="2"/>
      <c r="VBV179" s="2"/>
      <c r="VBW179" s="2"/>
      <c r="VBX179" s="2"/>
      <c r="VBY179" s="2"/>
      <c r="VBZ179" s="2"/>
      <c r="VCA179" s="2"/>
      <c r="VCB179" s="2"/>
      <c r="VCC179" s="2"/>
      <c r="VCD179" s="2"/>
      <c r="VCE179" s="2"/>
      <c r="VCF179" s="2"/>
      <c r="VCG179" s="2"/>
      <c r="VCH179" s="2"/>
      <c r="VCI179" s="2"/>
      <c r="VCJ179" s="2"/>
      <c r="VCK179" s="2"/>
      <c r="VCL179" s="2"/>
      <c r="VCM179" s="2"/>
      <c r="VCN179" s="2"/>
      <c r="VCO179" s="2"/>
      <c r="VCP179" s="2"/>
      <c r="VCQ179" s="2"/>
      <c r="VCR179" s="2"/>
      <c r="VCS179" s="2"/>
      <c r="VCT179" s="2"/>
      <c r="VCU179" s="2"/>
      <c r="VCV179" s="2"/>
      <c r="VCW179" s="2"/>
      <c r="VCX179" s="2"/>
      <c r="VCY179" s="2"/>
      <c r="VCZ179" s="2"/>
      <c r="VDA179" s="2"/>
      <c r="VDB179" s="2"/>
      <c r="VDC179" s="2"/>
      <c r="VDD179" s="2"/>
      <c r="VDE179" s="2"/>
      <c r="VDF179" s="2"/>
      <c r="VDG179" s="2"/>
      <c r="VDH179" s="2"/>
      <c r="VDI179" s="2"/>
      <c r="VDJ179" s="2"/>
      <c r="VDK179" s="2"/>
      <c r="VDL179" s="2"/>
      <c r="VDM179" s="2"/>
      <c r="VDN179" s="2"/>
      <c r="VDO179" s="2"/>
      <c r="VDP179" s="2"/>
      <c r="VDQ179" s="2"/>
      <c r="VDR179" s="2"/>
      <c r="VDS179" s="2"/>
      <c r="VDT179" s="2"/>
      <c r="VDU179" s="2"/>
      <c r="VDV179" s="2"/>
      <c r="VDW179" s="2"/>
      <c r="VDX179" s="2"/>
      <c r="VDY179" s="2"/>
      <c r="VDZ179" s="2"/>
      <c r="VEA179" s="2"/>
      <c r="VEB179" s="2"/>
      <c r="VEC179" s="2"/>
      <c r="VED179" s="2"/>
      <c r="VEE179" s="2"/>
      <c r="VEF179" s="2"/>
      <c r="VEG179" s="2"/>
      <c r="VEH179" s="2"/>
      <c r="VEI179" s="2"/>
      <c r="VEJ179" s="2"/>
      <c r="VEK179" s="2"/>
      <c r="VEL179" s="2"/>
      <c r="VEM179" s="2"/>
      <c r="VEN179" s="2"/>
      <c r="VEO179" s="2"/>
      <c r="VEP179" s="2"/>
      <c r="VEQ179" s="2"/>
      <c r="VER179" s="2"/>
      <c r="VES179" s="2"/>
      <c r="VET179" s="2"/>
      <c r="VEU179" s="2"/>
      <c r="VEV179" s="2"/>
      <c r="VEW179" s="2"/>
      <c r="VEX179" s="2"/>
      <c r="VEY179" s="2"/>
      <c r="VEZ179" s="2"/>
      <c r="VFA179" s="2"/>
      <c r="VFB179" s="2"/>
      <c r="VFC179" s="2"/>
      <c r="VFD179" s="2"/>
      <c r="VFE179" s="2"/>
      <c r="VFF179" s="2"/>
      <c r="VFG179" s="2"/>
      <c r="VFH179" s="2"/>
      <c r="VFI179" s="2"/>
      <c r="VFJ179" s="2"/>
      <c r="VFK179" s="2"/>
      <c r="VFL179" s="2"/>
      <c r="VFM179" s="2"/>
      <c r="VFN179" s="2"/>
      <c r="VFO179" s="2"/>
      <c r="VFP179" s="2"/>
      <c r="VFQ179" s="2"/>
      <c r="VFR179" s="2"/>
      <c r="VFS179" s="2"/>
      <c r="VFT179" s="2"/>
      <c r="VFU179" s="2"/>
      <c r="VFV179" s="2"/>
      <c r="VFW179" s="2"/>
      <c r="VFX179" s="2"/>
      <c r="VFY179" s="2"/>
      <c r="VFZ179" s="2"/>
      <c r="VGA179" s="2"/>
      <c r="VGB179" s="2"/>
      <c r="VGC179" s="2"/>
      <c r="VGD179" s="2"/>
      <c r="VGE179" s="2"/>
      <c r="VGF179" s="2"/>
      <c r="VGG179" s="2"/>
      <c r="VGH179" s="2"/>
      <c r="VGI179" s="2"/>
      <c r="VGJ179" s="2"/>
      <c r="VGK179" s="2"/>
      <c r="VGL179" s="2"/>
      <c r="VGM179" s="2"/>
      <c r="VGN179" s="2"/>
      <c r="VGO179" s="2"/>
      <c r="VGP179" s="2"/>
      <c r="VGQ179" s="2"/>
      <c r="VGR179" s="2"/>
      <c r="VGS179" s="2"/>
      <c r="VGT179" s="2"/>
      <c r="VGU179" s="2"/>
      <c r="VGV179" s="2"/>
      <c r="VGW179" s="2"/>
      <c r="VGX179" s="2"/>
      <c r="VGY179" s="2"/>
      <c r="VGZ179" s="2"/>
      <c r="VHA179" s="2"/>
      <c r="VHB179" s="2"/>
      <c r="VHC179" s="2"/>
      <c r="VHD179" s="2"/>
      <c r="VHE179" s="2"/>
      <c r="VHF179" s="2"/>
      <c r="VHG179" s="2"/>
      <c r="VHH179" s="2"/>
      <c r="VHI179" s="2"/>
      <c r="VHJ179" s="2"/>
      <c r="VHK179" s="2"/>
      <c r="VHL179" s="2"/>
      <c r="VHM179" s="2"/>
      <c r="VHN179" s="2"/>
      <c r="VHO179" s="2"/>
      <c r="VHP179" s="2"/>
      <c r="VHQ179" s="2"/>
      <c r="VHR179" s="2"/>
      <c r="VHS179" s="2"/>
      <c r="VHT179" s="2"/>
      <c r="VHU179" s="2"/>
      <c r="VHV179" s="2"/>
      <c r="VHW179" s="2"/>
      <c r="VHX179" s="2"/>
      <c r="VHY179" s="2"/>
      <c r="VHZ179" s="2"/>
      <c r="VIA179" s="2"/>
      <c r="VIB179" s="2"/>
      <c r="VIC179" s="2"/>
      <c r="VID179" s="2"/>
      <c r="VIE179" s="2"/>
      <c r="VIF179" s="2"/>
      <c r="VIG179" s="2"/>
      <c r="VIH179" s="2"/>
      <c r="VII179" s="2"/>
      <c r="VIJ179" s="2"/>
      <c r="VIK179" s="2"/>
      <c r="VIL179" s="2"/>
      <c r="VIM179" s="2"/>
      <c r="VIN179" s="2"/>
      <c r="VIO179" s="2"/>
      <c r="VIP179" s="2"/>
      <c r="VIQ179" s="2"/>
      <c r="VIR179" s="2"/>
      <c r="VIS179" s="2"/>
      <c r="VIT179" s="2"/>
      <c r="VIU179" s="2"/>
      <c r="VIV179" s="2"/>
      <c r="VIW179" s="2"/>
      <c r="VIX179" s="2"/>
      <c r="VIY179" s="2"/>
      <c r="VIZ179" s="2"/>
      <c r="VJA179" s="2"/>
      <c r="VJB179" s="2"/>
      <c r="VJC179" s="2"/>
      <c r="VJD179" s="2"/>
      <c r="VJE179" s="2"/>
      <c r="VJF179" s="2"/>
      <c r="VJG179" s="2"/>
      <c r="VJH179" s="2"/>
      <c r="VJI179" s="2"/>
      <c r="VJJ179" s="2"/>
      <c r="VJK179" s="2"/>
      <c r="VJL179" s="2"/>
      <c r="VJM179" s="2"/>
      <c r="VJN179" s="2"/>
      <c r="VJO179" s="2"/>
      <c r="VJP179" s="2"/>
      <c r="VJQ179" s="2"/>
      <c r="VJR179" s="2"/>
      <c r="VJS179" s="2"/>
      <c r="VJT179" s="2"/>
      <c r="VJU179" s="2"/>
      <c r="VJV179" s="2"/>
      <c r="VJW179" s="2"/>
      <c r="VJX179" s="2"/>
      <c r="VJY179" s="2"/>
      <c r="VJZ179" s="2"/>
      <c r="VKA179" s="2"/>
      <c r="VKB179" s="2"/>
      <c r="VKC179" s="2"/>
      <c r="VKD179" s="2"/>
      <c r="VKE179" s="2"/>
      <c r="VKF179" s="2"/>
      <c r="VKG179" s="2"/>
      <c r="VKH179" s="2"/>
      <c r="VKI179" s="2"/>
      <c r="VKJ179" s="2"/>
      <c r="VKK179" s="2"/>
      <c r="VKL179" s="2"/>
      <c r="VKM179" s="2"/>
      <c r="VKN179" s="2"/>
      <c r="VKO179" s="2"/>
      <c r="VKP179" s="2"/>
      <c r="VKQ179" s="2"/>
      <c r="VKR179" s="2"/>
      <c r="VKS179" s="2"/>
      <c r="VKT179" s="2"/>
      <c r="VKU179" s="2"/>
      <c r="VKV179" s="2"/>
      <c r="VKW179" s="2"/>
      <c r="VKX179" s="2"/>
      <c r="VKY179" s="2"/>
      <c r="VKZ179" s="2"/>
      <c r="VLA179" s="2"/>
      <c r="VLB179" s="2"/>
      <c r="VLC179" s="2"/>
      <c r="VLD179" s="2"/>
      <c r="VLE179" s="2"/>
      <c r="VLF179" s="2"/>
      <c r="VLG179" s="2"/>
      <c r="VLH179" s="2"/>
      <c r="VLI179" s="2"/>
      <c r="VLJ179" s="2"/>
      <c r="VLK179" s="2"/>
      <c r="VLL179" s="2"/>
      <c r="VLM179" s="2"/>
      <c r="VLN179" s="2"/>
      <c r="VLO179" s="2"/>
      <c r="VLP179" s="2"/>
      <c r="VLQ179" s="2"/>
      <c r="VLR179" s="2"/>
      <c r="VLS179" s="2"/>
      <c r="VLT179" s="2"/>
      <c r="VLU179" s="2"/>
      <c r="VLV179" s="2"/>
      <c r="VLW179" s="2"/>
      <c r="VLX179" s="2"/>
      <c r="VLY179" s="2"/>
      <c r="VLZ179" s="2"/>
      <c r="VMA179" s="2"/>
      <c r="VMB179" s="2"/>
      <c r="VMC179" s="2"/>
      <c r="VMD179" s="2"/>
      <c r="VME179" s="2"/>
      <c r="VMF179" s="2"/>
      <c r="VMG179" s="2"/>
      <c r="VMH179" s="2"/>
      <c r="VMI179" s="2"/>
      <c r="VMJ179" s="2"/>
      <c r="VMK179" s="2"/>
      <c r="VML179" s="2"/>
      <c r="VMM179" s="2"/>
      <c r="VMN179" s="2"/>
      <c r="VMO179" s="2"/>
      <c r="VMP179" s="2"/>
      <c r="VMQ179" s="2"/>
      <c r="VMR179" s="2"/>
      <c r="VMS179" s="2"/>
      <c r="VMT179" s="2"/>
      <c r="VMU179" s="2"/>
      <c r="VMV179" s="2"/>
      <c r="VMW179" s="2"/>
      <c r="VMX179" s="2"/>
      <c r="VMY179" s="2"/>
      <c r="VMZ179" s="2"/>
      <c r="VNA179" s="2"/>
      <c r="VNB179" s="2"/>
      <c r="VNC179" s="2"/>
      <c r="VND179" s="2"/>
      <c r="VNE179" s="2"/>
      <c r="VNF179" s="2"/>
      <c r="VNG179" s="2"/>
      <c r="VNH179" s="2"/>
      <c r="VNI179" s="2"/>
      <c r="VNJ179" s="2"/>
      <c r="VNK179" s="2"/>
      <c r="VNL179" s="2"/>
      <c r="VNM179" s="2"/>
      <c r="VNN179" s="2"/>
      <c r="VNO179" s="2"/>
      <c r="VNP179" s="2"/>
      <c r="VNQ179" s="2"/>
      <c r="VNR179" s="2"/>
      <c r="VNS179" s="2"/>
      <c r="VNT179" s="2"/>
      <c r="VNU179" s="2"/>
      <c r="VNV179" s="2"/>
      <c r="VNW179" s="2"/>
      <c r="VNX179" s="2"/>
      <c r="VNY179" s="2"/>
      <c r="VNZ179" s="2"/>
      <c r="VOA179" s="2"/>
      <c r="VOB179" s="2"/>
      <c r="VOC179" s="2"/>
      <c r="VOD179" s="2"/>
      <c r="VOE179" s="2"/>
      <c r="VOF179" s="2"/>
      <c r="VOG179" s="2"/>
      <c r="VOH179" s="2"/>
      <c r="VOI179" s="2"/>
      <c r="VOJ179" s="2"/>
      <c r="VOK179" s="2"/>
      <c r="VOL179" s="2"/>
      <c r="VOM179" s="2"/>
      <c r="VON179" s="2"/>
      <c r="VOO179" s="2"/>
      <c r="VOP179" s="2"/>
      <c r="VOQ179" s="2"/>
      <c r="VOR179" s="2"/>
      <c r="VOS179" s="2"/>
      <c r="VOT179" s="2"/>
      <c r="VOU179" s="2"/>
      <c r="VOV179" s="2"/>
      <c r="VOW179" s="2"/>
      <c r="VOX179" s="2"/>
      <c r="VOY179" s="2"/>
      <c r="VOZ179" s="2"/>
      <c r="VPA179" s="2"/>
      <c r="VPB179" s="2"/>
      <c r="VPC179" s="2"/>
      <c r="VPD179" s="2"/>
      <c r="VPE179" s="2"/>
      <c r="VPF179" s="2"/>
      <c r="VPG179" s="2"/>
      <c r="VPH179" s="2"/>
      <c r="VPI179" s="2"/>
      <c r="VPJ179" s="2"/>
      <c r="VPK179" s="2"/>
      <c r="VPL179" s="2"/>
      <c r="VPM179" s="2"/>
      <c r="VPN179" s="2"/>
      <c r="VPO179" s="2"/>
      <c r="VPP179" s="2"/>
      <c r="VPQ179" s="2"/>
      <c r="VPR179" s="2"/>
      <c r="VPS179" s="2"/>
      <c r="VPT179" s="2"/>
      <c r="VPU179" s="2"/>
      <c r="VPV179" s="2"/>
      <c r="VPW179" s="2"/>
      <c r="VPX179" s="2"/>
      <c r="VPY179" s="2"/>
      <c r="VPZ179" s="2"/>
      <c r="VQA179" s="2"/>
      <c r="VQB179" s="2"/>
      <c r="VQC179" s="2"/>
      <c r="VQD179" s="2"/>
      <c r="VQE179" s="2"/>
      <c r="VQF179" s="2"/>
      <c r="VQG179" s="2"/>
      <c r="VQH179" s="2"/>
      <c r="VQI179" s="2"/>
      <c r="VQJ179" s="2"/>
      <c r="VQK179" s="2"/>
      <c r="VQL179" s="2"/>
      <c r="VQM179" s="2"/>
      <c r="VQN179" s="2"/>
      <c r="VQO179" s="2"/>
      <c r="VQP179" s="2"/>
      <c r="VQQ179" s="2"/>
      <c r="VQR179" s="2"/>
      <c r="VQS179" s="2"/>
      <c r="VQT179" s="2"/>
      <c r="VQU179" s="2"/>
      <c r="VQV179" s="2"/>
      <c r="VQW179" s="2"/>
      <c r="VQX179" s="2"/>
      <c r="VQY179" s="2"/>
      <c r="VQZ179" s="2"/>
      <c r="VRA179" s="2"/>
      <c r="VRB179" s="2"/>
      <c r="VRC179" s="2"/>
      <c r="VRD179" s="2"/>
      <c r="VRE179" s="2"/>
      <c r="VRF179" s="2"/>
      <c r="VRG179" s="2"/>
      <c r="VRH179" s="2"/>
      <c r="VRI179" s="2"/>
      <c r="VRJ179" s="2"/>
      <c r="VRK179" s="2"/>
      <c r="VRL179" s="2"/>
      <c r="VRM179" s="2"/>
      <c r="VRN179" s="2"/>
      <c r="VRO179" s="2"/>
      <c r="VRP179" s="2"/>
      <c r="VRQ179" s="2"/>
      <c r="VRR179" s="2"/>
      <c r="VRS179" s="2"/>
      <c r="VRT179" s="2"/>
      <c r="VRU179" s="2"/>
      <c r="VRV179" s="2"/>
      <c r="VRW179" s="2"/>
      <c r="VRX179" s="2"/>
      <c r="VRY179" s="2"/>
      <c r="VRZ179" s="2"/>
      <c r="VSA179" s="2"/>
      <c r="VSB179" s="2"/>
      <c r="VSC179" s="2"/>
      <c r="VSD179" s="2"/>
      <c r="VSE179" s="2"/>
      <c r="VSF179" s="2"/>
      <c r="VSG179" s="2"/>
      <c r="VSH179" s="2"/>
      <c r="VSI179" s="2"/>
      <c r="VSJ179" s="2"/>
      <c r="VSK179" s="2"/>
      <c r="VSL179" s="2"/>
      <c r="VSM179" s="2"/>
      <c r="VSN179" s="2"/>
      <c r="VSO179" s="2"/>
      <c r="VSP179" s="2"/>
      <c r="VSQ179" s="2"/>
      <c r="VSR179" s="2"/>
      <c r="VSS179" s="2"/>
      <c r="VST179" s="2"/>
      <c r="VSU179" s="2"/>
      <c r="VSV179" s="2"/>
      <c r="VSW179" s="2"/>
      <c r="VSX179" s="2"/>
      <c r="VSY179" s="2"/>
      <c r="VSZ179" s="2"/>
      <c r="VTA179" s="2"/>
      <c r="VTB179" s="2"/>
      <c r="VTC179" s="2"/>
      <c r="VTD179" s="2"/>
      <c r="VTE179" s="2"/>
      <c r="VTF179" s="2"/>
      <c r="VTG179" s="2"/>
      <c r="VTH179" s="2"/>
      <c r="VTI179" s="2"/>
      <c r="VTJ179" s="2"/>
      <c r="VTK179" s="2"/>
      <c r="VTL179" s="2"/>
      <c r="VTM179" s="2"/>
      <c r="VTN179" s="2"/>
      <c r="VTO179" s="2"/>
      <c r="VTP179" s="2"/>
      <c r="VTQ179" s="2"/>
      <c r="VTR179" s="2"/>
      <c r="VTS179" s="2"/>
      <c r="VTT179" s="2"/>
      <c r="VTU179" s="2"/>
      <c r="VTV179" s="2"/>
      <c r="VTW179" s="2"/>
      <c r="VTX179" s="2"/>
      <c r="VTY179" s="2"/>
      <c r="VTZ179" s="2"/>
      <c r="VUA179" s="2"/>
      <c r="VUB179" s="2"/>
      <c r="VUC179" s="2"/>
      <c r="VUD179" s="2"/>
      <c r="VUE179" s="2"/>
      <c r="VUF179" s="2"/>
      <c r="VUG179" s="2"/>
      <c r="VUH179" s="2"/>
      <c r="VUI179" s="2"/>
      <c r="VUJ179" s="2"/>
      <c r="VUK179" s="2"/>
      <c r="VUL179" s="2"/>
      <c r="VUM179" s="2"/>
      <c r="VUN179" s="2"/>
      <c r="VUO179" s="2"/>
      <c r="VUP179" s="2"/>
      <c r="VUQ179" s="2"/>
      <c r="VUR179" s="2"/>
      <c r="VUS179" s="2"/>
      <c r="VUT179" s="2"/>
      <c r="VUU179" s="2"/>
      <c r="VUV179" s="2"/>
      <c r="VUW179" s="2"/>
      <c r="VUX179" s="2"/>
      <c r="VUY179" s="2"/>
      <c r="VUZ179" s="2"/>
      <c r="VVA179" s="2"/>
      <c r="VVB179" s="2"/>
      <c r="VVC179" s="2"/>
      <c r="VVD179" s="2"/>
      <c r="VVE179" s="2"/>
      <c r="VVF179" s="2"/>
      <c r="VVG179" s="2"/>
      <c r="VVH179" s="2"/>
      <c r="VVI179" s="2"/>
      <c r="VVJ179" s="2"/>
      <c r="VVK179" s="2"/>
      <c r="VVL179" s="2"/>
      <c r="VVM179" s="2"/>
      <c r="VVN179" s="2"/>
      <c r="VVO179" s="2"/>
      <c r="VVP179" s="2"/>
      <c r="VVQ179" s="2"/>
      <c r="VVR179" s="2"/>
      <c r="VVS179" s="2"/>
      <c r="VVT179" s="2"/>
      <c r="VVU179" s="2"/>
      <c r="VVV179" s="2"/>
      <c r="VVW179" s="2"/>
      <c r="VVX179" s="2"/>
      <c r="VVY179" s="2"/>
      <c r="VVZ179" s="2"/>
      <c r="VWA179" s="2"/>
      <c r="VWB179" s="2"/>
      <c r="VWC179" s="2"/>
      <c r="VWD179" s="2"/>
      <c r="VWE179" s="2"/>
      <c r="VWF179" s="2"/>
      <c r="VWG179" s="2"/>
      <c r="VWH179" s="2"/>
      <c r="VWI179" s="2"/>
      <c r="VWJ179" s="2"/>
      <c r="VWK179" s="2"/>
      <c r="VWL179" s="2"/>
      <c r="VWM179" s="2"/>
      <c r="VWN179" s="2"/>
      <c r="VWO179" s="2"/>
      <c r="VWP179" s="2"/>
      <c r="VWQ179" s="2"/>
      <c r="VWR179" s="2"/>
      <c r="VWS179" s="2"/>
      <c r="VWT179" s="2"/>
      <c r="VWU179" s="2"/>
      <c r="VWV179" s="2"/>
      <c r="VWW179" s="2"/>
      <c r="VWX179" s="2"/>
      <c r="VWY179" s="2"/>
      <c r="VWZ179" s="2"/>
      <c r="VXA179" s="2"/>
      <c r="VXB179" s="2"/>
      <c r="VXC179" s="2"/>
      <c r="VXD179" s="2"/>
      <c r="VXE179" s="2"/>
      <c r="VXF179" s="2"/>
      <c r="VXG179" s="2"/>
      <c r="VXH179" s="2"/>
      <c r="VXI179" s="2"/>
      <c r="VXJ179" s="2"/>
      <c r="VXK179" s="2"/>
      <c r="VXL179" s="2"/>
      <c r="VXM179" s="2"/>
      <c r="VXN179" s="2"/>
      <c r="VXO179" s="2"/>
      <c r="VXP179" s="2"/>
      <c r="VXQ179" s="2"/>
      <c r="VXR179" s="2"/>
      <c r="VXS179" s="2"/>
      <c r="VXT179" s="2"/>
      <c r="VXU179" s="2"/>
      <c r="VXV179" s="2"/>
      <c r="VXW179" s="2"/>
      <c r="VXX179" s="2"/>
      <c r="VXY179" s="2"/>
      <c r="VXZ179" s="2"/>
      <c r="VYA179" s="2"/>
      <c r="VYB179" s="2"/>
      <c r="VYC179" s="2"/>
      <c r="VYD179" s="2"/>
      <c r="VYE179" s="2"/>
      <c r="VYF179" s="2"/>
      <c r="VYG179" s="2"/>
      <c r="VYH179" s="2"/>
      <c r="VYI179" s="2"/>
      <c r="VYJ179" s="2"/>
      <c r="VYK179" s="2"/>
      <c r="VYL179" s="2"/>
      <c r="VYM179" s="2"/>
      <c r="VYN179" s="2"/>
      <c r="VYO179" s="2"/>
      <c r="VYP179" s="2"/>
      <c r="VYQ179" s="2"/>
      <c r="VYR179" s="2"/>
      <c r="VYS179" s="2"/>
      <c r="VYT179" s="2"/>
      <c r="VYU179" s="2"/>
      <c r="VYV179" s="2"/>
      <c r="VYW179" s="2"/>
      <c r="VYX179" s="2"/>
      <c r="VYY179" s="2"/>
      <c r="VYZ179" s="2"/>
      <c r="VZA179" s="2"/>
      <c r="VZB179" s="2"/>
      <c r="VZC179" s="2"/>
      <c r="VZD179" s="2"/>
      <c r="VZE179" s="2"/>
      <c r="VZF179" s="2"/>
      <c r="VZG179" s="2"/>
      <c r="VZH179" s="2"/>
      <c r="VZI179" s="2"/>
      <c r="VZJ179" s="2"/>
      <c r="VZK179" s="2"/>
      <c r="VZL179" s="2"/>
      <c r="VZM179" s="2"/>
      <c r="VZN179" s="2"/>
      <c r="VZO179" s="2"/>
      <c r="VZP179" s="2"/>
      <c r="VZQ179" s="2"/>
      <c r="VZR179" s="2"/>
      <c r="VZS179" s="2"/>
      <c r="VZT179" s="2"/>
      <c r="VZU179" s="2"/>
      <c r="VZV179" s="2"/>
      <c r="VZW179" s="2"/>
      <c r="VZX179" s="2"/>
      <c r="VZY179" s="2"/>
      <c r="VZZ179" s="2"/>
      <c r="WAA179" s="2"/>
      <c r="WAB179" s="2"/>
      <c r="WAC179" s="2"/>
      <c r="WAD179" s="2"/>
      <c r="WAE179" s="2"/>
      <c r="WAF179" s="2"/>
      <c r="WAG179" s="2"/>
      <c r="WAH179" s="2"/>
      <c r="WAI179" s="2"/>
      <c r="WAJ179" s="2"/>
      <c r="WAK179" s="2"/>
      <c r="WAL179" s="2"/>
      <c r="WAM179" s="2"/>
      <c r="WAN179" s="2"/>
      <c r="WAO179" s="2"/>
      <c r="WAP179" s="2"/>
      <c r="WAQ179" s="2"/>
      <c r="WAR179" s="2"/>
      <c r="WAS179" s="2"/>
      <c r="WAT179" s="2"/>
      <c r="WAU179" s="2"/>
      <c r="WAV179" s="2"/>
      <c r="WAW179" s="2"/>
      <c r="WAX179" s="2"/>
      <c r="WAY179" s="2"/>
      <c r="WAZ179" s="2"/>
      <c r="WBA179" s="2"/>
      <c r="WBB179" s="2"/>
      <c r="WBC179" s="2"/>
      <c r="WBD179" s="2"/>
      <c r="WBE179" s="2"/>
      <c r="WBF179" s="2"/>
      <c r="WBG179" s="2"/>
      <c r="WBH179" s="2"/>
      <c r="WBI179" s="2"/>
      <c r="WBJ179" s="2"/>
      <c r="WBK179" s="2"/>
      <c r="WBL179" s="2"/>
      <c r="WBM179" s="2"/>
      <c r="WBN179" s="2"/>
      <c r="WBO179" s="2"/>
      <c r="WBP179" s="2"/>
      <c r="WBQ179" s="2"/>
      <c r="WBR179" s="2"/>
      <c r="WBS179" s="2"/>
      <c r="WBT179" s="2"/>
      <c r="WBU179" s="2"/>
      <c r="WBV179" s="2"/>
      <c r="WBW179" s="2"/>
      <c r="WBX179" s="2"/>
      <c r="WBY179" s="2"/>
      <c r="WBZ179" s="2"/>
      <c r="WCA179" s="2"/>
      <c r="WCB179" s="2"/>
      <c r="WCC179" s="2"/>
      <c r="WCD179" s="2"/>
      <c r="WCE179" s="2"/>
      <c r="WCF179" s="2"/>
      <c r="WCG179" s="2"/>
      <c r="WCH179" s="2"/>
      <c r="WCI179" s="2"/>
      <c r="WCJ179" s="2"/>
      <c r="WCK179" s="2"/>
      <c r="WCL179" s="2"/>
      <c r="WCM179" s="2"/>
      <c r="WCN179" s="2"/>
      <c r="WCO179" s="2"/>
      <c r="WCP179" s="2"/>
      <c r="WCQ179" s="2"/>
      <c r="WCR179" s="2"/>
      <c r="WCS179" s="2"/>
      <c r="WCT179" s="2"/>
      <c r="WCU179" s="2"/>
      <c r="WCV179" s="2"/>
      <c r="WCW179" s="2"/>
      <c r="WCX179" s="2"/>
      <c r="WCY179" s="2"/>
      <c r="WCZ179" s="2"/>
      <c r="WDA179" s="2"/>
      <c r="WDB179" s="2"/>
      <c r="WDC179" s="2"/>
      <c r="WDD179" s="2"/>
      <c r="WDE179" s="2"/>
      <c r="WDF179" s="2"/>
      <c r="WDG179" s="2"/>
      <c r="WDH179" s="2"/>
      <c r="WDI179" s="2"/>
      <c r="WDJ179" s="2"/>
      <c r="WDK179" s="2"/>
      <c r="WDL179" s="2"/>
      <c r="WDM179" s="2"/>
      <c r="WDN179" s="2"/>
      <c r="WDO179" s="2"/>
      <c r="WDP179" s="2"/>
      <c r="WDQ179" s="2"/>
      <c r="WDR179" s="2"/>
      <c r="WDS179" s="2"/>
      <c r="WDT179" s="2"/>
      <c r="WDU179" s="2"/>
      <c r="WDV179" s="2"/>
      <c r="WDW179" s="2"/>
      <c r="WDX179" s="2"/>
      <c r="WDY179" s="2"/>
      <c r="WDZ179" s="2"/>
      <c r="WEA179" s="2"/>
      <c r="WEB179" s="2"/>
      <c r="WEC179" s="2"/>
      <c r="WED179" s="2"/>
      <c r="WEE179" s="2"/>
      <c r="WEF179" s="2"/>
      <c r="WEG179" s="2"/>
      <c r="WEH179" s="2"/>
      <c r="WEI179" s="2"/>
      <c r="WEJ179" s="2"/>
      <c r="WEK179" s="2"/>
      <c r="WEL179" s="2"/>
      <c r="WEM179" s="2"/>
      <c r="WEN179" s="2"/>
      <c r="WEO179" s="2"/>
      <c r="WEP179" s="2"/>
      <c r="WEQ179" s="2"/>
      <c r="WER179" s="2"/>
      <c r="WES179" s="2"/>
      <c r="WET179" s="2"/>
      <c r="WEU179" s="2"/>
      <c r="WEV179" s="2"/>
      <c r="WEW179" s="2"/>
      <c r="WEX179" s="2"/>
      <c r="WEY179" s="2"/>
      <c r="WEZ179" s="2"/>
      <c r="WFA179" s="2"/>
      <c r="WFB179" s="2"/>
      <c r="WFC179" s="2"/>
      <c r="WFD179" s="2"/>
      <c r="WFE179" s="2"/>
      <c r="WFF179" s="2"/>
      <c r="WFG179" s="2"/>
      <c r="WFH179" s="2"/>
      <c r="WFI179" s="2"/>
      <c r="WFJ179" s="2"/>
      <c r="WFK179" s="2"/>
      <c r="WFL179" s="2"/>
      <c r="WFM179" s="2"/>
      <c r="WFN179" s="2"/>
      <c r="WFO179" s="2"/>
      <c r="WFP179" s="2"/>
      <c r="WFQ179" s="2"/>
      <c r="WFR179" s="2"/>
      <c r="WFS179" s="2"/>
      <c r="WFT179" s="2"/>
      <c r="WFU179" s="2"/>
      <c r="WFV179" s="2"/>
      <c r="WFW179" s="2"/>
      <c r="WFX179" s="2"/>
      <c r="WFY179" s="2"/>
      <c r="WFZ179" s="2"/>
      <c r="WGA179" s="2"/>
      <c r="WGB179" s="2"/>
      <c r="WGC179" s="2"/>
      <c r="WGD179" s="2"/>
      <c r="WGE179" s="2"/>
      <c r="WGF179" s="2"/>
      <c r="WGG179" s="2"/>
      <c r="WGH179" s="2"/>
      <c r="WGI179" s="2"/>
      <c r="WGJ179" s="2"/>
      <c r="WGK179" s="2"/>
      <c r="WGL179" s="2"/>
      <c r="WGM179" s="2"/>
      <c r="WGN179" s="2"/>
      <c r="WGO179" s="2"/>
      <c r="WGP179" s="2"/>
      <c r="WGQ179" s="2"/>
      <c r="WGR179" s="2"/>
      <c r="WGS179" s="2"/>
      <c r="WGT179" s="2"/>
      <c r="WGU179" s="2"/>
      <c r="WGV179" s="2"/>
      <c r="WGW179" s="2"/>
      <c r="WGX179" s="2"/>
      <c r="WGY179" s="2"/>
      <c r="WGZ179" s="2"/>
      <c r="WHA179" s="2"/>
      <c r="WHB179" s="2"/>
      <c r="WHC179" s="2"/>
      <c r="WHD179" s="2"/>
      <c r="WHE179" s="2"/>
      <c r="WHF179" s="2"/>
      <c r="WHG179" s="2"/>
      <c r="WHH179" s="2"/>
      <c r="WHI179" s="2"/>
      <c r="WHJ179" s="2"/>
      <c r="WHK179" s="2"/>
      <c r="WHL179" s="2"/>
      <c r="WHM179" s="2"/>
      <c r="WHN179" s="2"/>
      <c r="WHO179" s="2"/>
      <c r="WHP179" s="2"/>
      <c r="WHQ179" s="2"/>
      <c r="WHR179" s="2"/>
      <c r="WHS179" s="2"/>
      <c r="WHT179" s="2"/>
      <c r="WHU179" s="2"/>
      <c r="WHV179" s="2"/>
      <c r="WHW179" s="2"/>
      <c r="WHX179" s="2"/>
      <c r="WHY179" s="2"/>
      <c r="WHZ179" s="2"/>
      <c r="WIA179" s="2"/>
      <c r="WIB179" s="2"/>
      <c r="WIC179" s="2"/>
      <c r="WID179" s="2"/>
      <c r="WIE179" s="2"/>
      <c r="WIF179" s="2"/>
      <c r="WIG179" s="2"/>
      <c r="WIH179" s="2"/>
      <c r="WII179" s="2"/>
      <c r="WIJ179" s="2"/>
      <c r="WIK179" s="2"/>
      <c r="WIL179" s="2"/>
      <c r="WIM179" s="2"/>
      <c r="WIN179" s="2"/>
      <c r="WIO179" s="2"/>
      <c r="WIP179" s="2"/>
      <c r="WIQ179" s="2"/>
      <c r="WIR179" s="2"/>
      <c r="WIS179" s="2"/>
      <c r="WIT179" s="2"/>
      <c r="WIU179" s="2"/>
      <c r="WIV179" s="2"/>
      <c r="WIW179" s="2"/>
      <c r="WIX179" s="2"/>
      <c r="WIY179" s="2"/>
      <c r="WIZ179" s="2"/>
      <c r="WJA179" s="2"/>
      <c r="WJB179" s="2"/>
      <c r="WJC179" s="2"/>
      <c r="WJD179" s="2"/>
      <c r="WJE179" s="2"/>
      <c r="WJF179" s="2"/>
      <c r="WJG179" s="2"/>
      <c r="WJH179" s="2"/>
      <c r="WJI179" s="2"/>
      <c r="WJJ179" s="2"/>
      <c r="WJK179" s="2"/>
      <c r="WJL179" s="2"/>
      <c r="WJM179" s="2"/>
      <c r="WJN179" s="2"/>
      <c r="WJO179" s="2"/>
      <c r="WJP179" s="2"/>
      <c r="WJQ179" s="2"/>
      <c r="WJR179" s="2"/>
      <c r="WJS179" s="2"/>
      <c r="WJT179" s="2"/>
      <c r="WJU179" s="2"/>
      <c r="WJV179" s="2"/>
      <c r="WJW179" s="2"/>
      <c r="WJX179" s="2"/>
      <c r="WJY179" s="2"/>
      <c r="WJZ179" s="2"/>
      <c r="WKA179" s="2"/>
      <c r="WKB179" s="2"/>
      <c r="WKC179" s="2"/>
      <c r="WKD179" s="2"/>
      <c r="WKE179" s="2"/>
      <c r="WKF179" s="2"/>
      <c r="WKG179" s="2"/>
      <c r="WKH179" s="2"/>
      <c r="WKI179" s="2"/>
      <c r="WKJ179" s="2"/>
      <c r="WKK179" s="2"/>
      <c r="WKL179" s="2"/>
      <c r="WKM179" s="2"/>
      <c r="WKN179" s="2"/>
      <c r="WKO179" s="2"/>
      <c r="WKP179" s="2"/>
      <c r="WKQ179" s="2"/>
      <c r="WKR179" s="2"/>
      <c r="WKS179" s="2"/>
      <c r="WKT179" s="2"/>
      <c r="WKU179" s="2"/>
      <c r="WKV179" s="2"/>
      <c r="WKW179" s="2"/>
      <c r="WKX179" s="2"/>
      <c r="WKY179" s="2"/>
      <c r="WKZ179" s="2"/>
      <c r="WLA179" s="2"/>
      <c r="WLB179" s="2"/>
      <c r="WLC179" s="2"/>
      <c r="WLD179" s="2"/>
      <c r="WLE179" s="2"/>
      <c r="WLF179" s="2"/>
      <c r="WLG179" s="2"/>
      <c r="WLH179" s="2"/>
      <c r="WLI179" s="2"/>
      <c r="WLJ179" s="2"/>
      <c r="WLK179" s="2"/>
      <c r="WLL179" s="2"/>
      <c r="WLM179" s="2"/>
      <c r="WLN179" s="2"/>
      <c r="WLO179" s="2"/>
      <c r="WLP179" s="2"/>
      <c r="WLQ179" s="2"/>
      <c r="WLR179" s="2"/>
      <c r="WLS179" s="2"/>
      <c r="WLT179" s="2"/>
      <c r="WLU179" s="2"/>
      <c r="WLV179" s="2"/>
      <c r="WLW179" s="2"/>
      <c r="WLX179" s="2"/>
      <c r="WLY179" s="2"/>
      <c r="WLZ179" s="2"/>
      <c r="WMA179" s="2"/>
      <c r="WMB179" s="2"/>
      <c r="WMC179" s="2"/>
      <c r="WMD179" s="2"/>
      <c r="WME179" s="2"/>
      <c r="WMF179" s="2"/>
      <c r="WMG179" s="2"/>
      <c r="WMH179" s="2"/>
      <c r="WMI179" s="2"/>
      <c r="WMJ179" s="2"/>
      <c r="WMK179" s="2"/>
      <c r="WML179" s="2"/>
      <c r="WMM179" s="2"/>
      <c r="WMN179" s="2"/>
      <c r="WMO179" s="2"/>
      <c r="WMP179" s="2"/>
      <c r="WMQ179" s="2"/>
      <c r="WMR179" s="2"/>
      <c r="WMS179" s="2"/>
      <c r="WMT179" s="2"/>
      <c r="WMU179" s="2"/>
      <c r="WMV179" s="2"/>
      <c r="WMW179" s="2"/>
      <c r="WMX179" s="2"/>
      <c r="WMY179" s="2"/>
      <c r="WMZ179" s="2"/>
      <c r="WNA179" s="2"/>
      <c r="WNB179" s="2"/>
      <c r="WNC179" s="2"/>
      <c r="WND179" s="2"/>
      <c r="WNE179" s="2"/>
      <c r="WNF179" s="2"/>
      <c r="WNG179" s="2"/>
      <c r="WNH179" s="2"/>
      <c r="WNI179" s="2"/>
      <c r="WNJ179" s="2"/>
      <c r="WNK179" s="2"/>
      <c r="WNL179" s="2"/>
      <c r="WNM179" s="2"/>
      <c r="WNN179" s="2"/>
      <c r="WNO179" s="2"/>
      <c r="WNP179" s="2"/>
      <c r="WNQ179" s="2"/>
      <c r="WNR179" s="2"/>
      <c r="WNS179" s="2"/>
      <c r="WNT179" s="2"/>
      <c r="WNU179" s="2"/>
      <c r="WNV179" s="2"/>
      <c r="WNW179" s="2"/>
      <c r="WNX179" s="2"/>
      <c r="WNY179" s="2"/>
      <c r="WNZ179" s="2"/>
      <c r="WOA179" s="2"/>
      <c r="WOB179" s="2"/>
      <c r="WOC179" s="2"/>
      <c r="WOD179" s="2"/>
      <c r="WOE179" s="2"/>
      <c r="WOF179" s="2"/>
      <c r="WOG179" s="2"/>
      <c r="WOH179" s="2"/>
      <c r="WOI179" s="2"/>
      <c r="WOJ179" s="2"/>
      <c r="WOK179" s="2"/>
      <c r="WOL179" s="2"/>
      <c r="WOM179" s="2"/>
      <c r="WON179" s="2"/>
      <c r="WOO179" s="2"/>
      <c r="WOP179" s="2"/>
      <c r="WOQ179" s="2"/>
      <c r="WOR179" s="2"/>
      <c r="WOS179" s="2"/>
      <c r="WOT179" s="2"/>
      <c r="WOU179" s="2"/>
      <c r="WOV179" s="2"/>
      <c r="WOW179" s="2"/>
      <c r="WOX179" s="2"/>
      <c r="WOY179" s="2"/>
      <c r="WOZ179" s="2"/>
      <c r="WPA179" s="2"/>
      <c r="WPB179" s="2"/>
      <c r="WPC179" s="2"/>
      <c r="WPD179" s="2"/>
      <c r="WPE179" s="2"/>
      <c r="WPF179" s="2"/>
      <c r="WPG179" s="2"/>
      <c r="WPH179" s="2"/>
      <c r="WPI179" s="2"/>
      <c r="WPJ179" s="2"/>
      <c r="WPK179" s="2"/>
      <c r="WPL179" s="2"/>
      <c r="WPM179" s="2"/>
      <c r="WPN179" s="2"/>
      <c r="WPO179" s="2"/>
      <c r="WPP179" s="2"/>
      <c r="WPQ179" s="2"/>
      <c r="WPR179" s="2"/>
      <c r="WPS179" s="2"/>
      <c r="WPT179" s="2"/>
      <c r="WPU179" s="2"/>
      <c r="WPV179" s="2"/>
      <c r="WPW179" s="2"/>
      <c r="WPX179" s="2"/>
      <c r="WPY179" s="2"/>
      <c r="WPZ179" s="2"/>
      <c r="WQA179" s="2"/>
      <c r="WQB179" s="2"/>
      <c r="WQC179" s="2"/>
      <c r="WQD179" s="2"/>
      <c r="WQE179" s="2"/>
      <c r="WQF179" s="2"/>
      <c r="WQG179" s="2"/>
      <c r="WQH179" s="2"/>
      <c r="WQI179" s="2"/>
      <c r="WQJ179" s="2"/>
      <c r="WQK179" s="2"/>
      <c r="WQL179" s="2"/>
      <c r="WQM179" s="2"/>
      <c r="WQN179" s="2"/>
      <c r="WQO179" s="2"/>
      <c r="WQP179" s="2"/>
      <c r="WQQ179" s="2"/>
      <c r="WQR179" s="2"/>
      <c r="WQS179" s="2"/>
      <c r="WQT179" s="2"/>
      <c r="WQU179" s="2"/>
      <c r="WQV179" s="2"/>
      <c r="WQW179" s="2"/>
      <c r="WQX179" s="2"/>
      <c r="WQY179" s="2"/>
      <c r="WQZ179" s="2"/>
      <c r="WRA179" s="2"/>
      <c r="WRB179" s="2"/>
      <c r="WRC179" s="2"/>
      <c r="WRD179" s="2"/>
      <c r="WRE179" s="2"/>
      <c r="WRF179" s="2"/>
      <c r="WRG179" s="2"/>
      <c r="WRH179" s="2"/>
      <c r="WRI179" s="2"/>
      <c r="WRJ179" s="2"/>
      <c r="WRK179" s="2"/>
      <c r="WRL179" s="2"/>
      <c r="WRM179" s="2"/>
      <c r="WRN179" s="2"/>
      <c r="WRO179" s="2"/>
      <c r="WRP179" s="2"/>
      <c r="WRQ179" s="2"/>
      <c r="WRR179" s="2"/>
      <c r="WRS179" s="2"/>
      <c r="WRT179" s="2"/>
      <c r="WRU179" s="2"/>
      <c r="WRV179" s="2"/>
      <c r="WRW179" s="2"/>
      <c r="WRX179" s="2"/>
      <c r="WRY179" s="2"/>
      <c r="WRZ179" s="2"/>
      <c r="WSA179" s="2"/>
      <c r="WSB179" s="2"/>
      <c r="WSC179" s="2"/>
      <c r="WSD179" s="2"/>
      <c r="WSE179" s="2"/>
      <c r="WSF179" s="2"/>
      <c r="WSG179" s="2"/>
      <c r="WSH179" s="2"/>
      <c r="WSI179" s="2"/>
      <c r="WSJ179" s="2"/>
      <c r="WSK179" s="2"/>
      <c r="WSL179" s="2"/>
      <c r="WSM179" s="2"/>
      <c r="WSN179" s="2"/>
      <c r="WSO179" s="2"/>
      <c r="WSP179" s="2"/>
      <c r="WSQ179" s="2"/>
      <c r="WSR179" s="2"/>
      <c r="WSS179" s="2"/>
      <c r="WST179" s="2"/>
      <c r="WSU179" s="2"/>
      <c r="WSV179" s="2"/>
      <c r="WSW179" s="2"/>
      <c r="WSX179" s="2"/>
      <c r="WSY179" s="2"/>
      <c r="WSZ179" s="2"/>
      <c r="WTA179" s="2"/>
      <c r="WTB179" s="2"/>
      <c r="WTC179" s="2"/>
      <c r="WTD179" s="2"/>
      <c r="WTE179" s="2"/>
      <c r="WTF179" s="2"/>
      <c r="WTG179" s="2"/>
      <c r="WTH179" s="2"/>
      <c r="WTI179" s="2"/>
      <c r="WTJ179" s="2"/>
      <c r="WTK179" s="2"/>
      <c r="WTL179" s="2"/>
      <c r="WTM179" s="2"/>
      <c r="WTN179" s="2"/>
      <c r="WTO179" s="2"/>
      <c r="WTP179" s="2"/>
      <c r="WTQ179" s="2"/>
      <c r="WTR179" s="2"/>
      <c r="WTS179" s="2"/>
      <c r="WTT179" s="2"/>
      <c r="WTU179" s="2"/>
      <c r="WTV179" s="2"/>
      <c r="WTW179" s="2"/>
      <c r="WTX179" s="2"/>
      <c r="WTY179" s="2"/>
      <c r="WTZ179" s="2"/>
      <c r="WUA179" s="2"/>
      <c r="WUB179" s="2"/>
      <c r="WUC179" s="2"/>
      <c r="WUD179" s="2"/>
      <c r="WUE179" s="2"/>
      <c r="WUF179" s="2"/>
      <c r="WUG179" s="2"/>
      <c r="WUH179" s="2"/>
      <c r="WUI179" s="2"/>
      <c r="WUJ179" s="2"/>
      <c r="WUK179" s="2"/>
      <c r="WUL179" s="2"/>
      <c r="WUM179" s="2"/>
      <c r="WUN179" s="2"/>
      <c r="WUO179" s="2"/>
      <c r="WUP179" s="2"/>
      <c r="WUQ179" s="2"/>
      <c r="WUR179" s="2"/>
      <c r="WUS179" s="2"/>
      <c r="WUT179" s="2"/>
      <c r="WUU179" s="2"/>
      <c r="WUV179" s="2"/>
      <c r="WUW179" s="2"/>
      <c r="WUX179" s="2"/>
      <c r="WUY179" s="2"/>
      <c r="WUZ179" s="2"/>
      <c r="WVA179" s="2"/>
      <c r="WVB179" s="2"/>
      <c r="WVC179" s="2"/>
      <c r="WVD179" s="2"/>
      <c r="WVE179" s="2"/>
      <c r="WVF179" s="2"/>
      <c r="WVG179" s="2"/>
      <c r="WVH179" s="2"/>
      <c r="WVI179" s="2"/>
      <c r="WVJ179" s="2"/>
      <c r="WVK179" s="2"/>
      <c r="WVL179" s="2"/>
      <c r="WVM179" s="2"/>
      <c r="WVN179" s="2"/>
      <c r="WVO179" s="2"/>
      <c r="WVP179" s="2"/>
      <c r="WVQ179" s="2"/>
      <c r="WVR179" s="2"/>
      <c r="WVS179" s="2"/>
      <c r="WVT179" s="2"/>
      <c r="WVU179" s="2"/>
      <c r="WVV179" s="2"/>
      <c r="WVW179" s="2"/>
      <c r="WVX179" s="2"/>
      <c r="WVY179" s="2"/>
      <c r="WVZ179" s="2"/>
      <c r="WWA179" s="2"/>
      <c r="WWB179" s="2"/>
      <c r="WWC179" s="2"/>
      <c r="WWD179" s="2"/>
      <c r="WWE179" s="2"/>
      <c r="WWF179" s="2"/>
      <c r="WWG179" s="2"/>
      <c r="WWH179" s="2"/>
      <c r="WWI179" s="2"/>
      <c r="WWJ179" s="2"/>
      <c r="WWK179" s="2"/>
      <c r="WWL179" s="2"/>
      <c r="WWM179" s="2"/>
      <c r="WWN179" s="2"/>
      <c r="WWO179" s="2"/>
      <c r="WWP179" s="2"/>
      <c r="WWQ179" s="2"/>
      <c r="WWR179" s="2"/>
      <c r="WWS179" s="2"/>
      <c r="WWT179" s="2"/>
      <c r="WWU179" s="2"/>
      <c r="WWV179" s="2"/>
      <c r="WWW179" s="2"/>
      <c r="WWX179" s="2"/>
      <c r="WWY179" s="2"/>
      <c r="WWZ179" s="2"/>
      <c r="WXA179" s="2"/>
      <c r="WXB179" s="2"/>
      <c r="WXC179" s="2"/>
      <c r="WXD179" s="2"/>
      <c r="WXE179" s="2"/>
      <c r="WXF179" s="2"/>
      <c r="WXG179" s="2"/>
      <c r="WXH179" s="2"/>
      <c r="WXI179" s="2"/>
      <c r="WXJ179" s="2"/>
      <c r="WXK179" s="2"/>
      <c r="WXL179" s="2"/>
      <c r="WXM179" s="2"/>
      <c r="WXN179" s="2"/>
      <c r="WXO179" s="2"/>
      <c r="WXP179" s="2"/>
      <c r="WXQ179" s="2"/>
      <c r="WXR179" s="2"/>
      <c r="WXS179" s="2"/>
      <c r="WXT179" s="2"/>
      <c r="WXU179" s="2"/>
      <c r="WXV179" s="2"/>
      <c r="WXW179" s="2"/>
      <c r="WXX179" s="2"/>
      <c r="WXY179" s="2"/>
      <c r="WXZ179" s="2"/>
      <c r="WYA179" s="2"/>
      <c r="WYB179" s="2"/>
      <c r="WYC179" s="2"/>
      <c r="WYD179" s="2"/>
      <c r="WYE179" s="2"/>
      <c r="WYF179" s="2"/>
      <c r="WYG179" s="2"/>
      <c r="WYH179" s="2"/>
      <c r="WYI179" s="2"/>
      <c r="WYJ179" s="2"/>
      <c r="WYK179" s="2"/>
      <c r="WYL179" s="2"/>
      <c r="WYM179" s="2"/>
      <c r="WYN179" s="2"/>
      <c r="WYO179" s="2"/>
      <c r="WYP179" s="2"/>
      <c r="WYQ179" s="2"/>
      <c r="WYR179" s="2"/>
      <c r="WYS179" s="2"/>
      <c r="WYT179" s="2"/>
      <c r="WYU179" s="2"/>
      <c r="WYV179" s="2"/>
      <c r="WYW179" s="2"/>
      <c r="WYX179" s="2"/>
      <c r="WYY179" s="2"/>
      <c r="WYZ179" s="2"/>
      <c r="WZA179" s="2"/>
      <c r="WZB179" s="2"/>
      <c r="WZC179" s="2"/>
      <c r="WZD179" s="2"/>
      <c r="WZE179" s="2"/>
      <c r="WZF179" s="2"/>
      <c r="WZG179" s="2"/>
      <c r="WZH179" s="2"/>
      <c r="WZI179" s="2"/>
      <c r="WZJ179" s="2"/>
      <c r="WZK179" s="2"/>
      <c r="WZL179" s="2"/>
      <c r="WZM179" s="2"/>
      <c r="WZN179" s="2"/>
      <c r="WZO179" s="2"/>
      <c r="WZP179" s="2"/>
      <c r="WZQ179" s="2"/>
      <c r="WZR179" s="2"/>
      <c r="WZS179" s="2"/>
      <c r="WZT179" s="2"/>
      <c r="WZU179" s="2"/>
      <c r="WZV179" s="2"/>
      <c r="WZW179" s="2"/>
      <c r="WZX179" s="2"/>
      <c r="WZY179" s="2"/>
      <c r="WZZ179" s="2"/>
      <c r="XAA179" s="2"/>
      <c r="XAB179" s="2"/>
      <c r="XAC179" s="2"/>
      <c r="XAD179" s="2"/>
      <c r="XAE179" s="2"/>
      <c r="XAF179" s="2"/>
      <c r="XAG179" s="2"/>
      <c r="XAH179" s="2"/>
      <c r="XAI179" s="2"/>
      <c r="XAJ179" s="2"/>
      <c r="XAK179" s="2"/>
      <c r="XAL179" s="2"/>
      <c r="XAM179" s="2"/>
      <c r="XAN179" s="2"/>
      <c r="XAO179" s="2"/>
      <c r="XAP179" s="2"/>
      <c r="XAQ179" s="2"/>
      <c r="XAR179" s="2"/>
      <c r="XAS179" s="2"/>
      <c r="XAT179" s="2"/>
      <c r="XAU179" s="2"/>
      <c r="XAV179" s="2"/>
      <c r="XAW179" s="2"/>
      <c r="XAX179" s="2"/>
      <c r="XAY179" s="2"/>
      <c r="XAZ179" s="2"/>
      <c r="XBA179" s="2"/>
      <c r="XBB179" s="2"/>
      <c r="XBC179" s="2"/>
      <c r="XBD179" s="2"/>
      <c r="XBE179" s="2"/>
      <c r="XBF179" s="2"/>
      <c r="XBG179" s="2"/>
      <c r="XBH179" s="2"/>
      <c r="XBI179" s="2"/>
      <c r="XBJ179" s="2"/>
      <c r="XBK179" s="2"/>
      <c r="XBL179" s="2"/>
      <c r="XBM179" s="2"/>
      <c r="XBN179" s="2"/>
      <c r="XBO179" s="2"/>
      <c r="XBP179" s="2"/>
      <c r="XBQ179" s="2"/>
      <c r="XBR179" s="2"/>
      <c r="XBS179" s="2"/>
      <c r="XBT179" s="2"/>
      <c r="XBU179" s="2"/>
      <c r="XBV179" s="2"/>
      <c r="XBW179" s="2"/>
      <c r="XBX179" s="2"/>
      <c r="XBY179" s="2"/>
      <c r="XBZ179" s="2"/>
      <c r="XCA179" s="2"/>
      <c r="XCB179" s="2"/>
      <c r="XCC179" s="2"/>
      <c r="XCD179" s="2"/>
      <c r="XCE179" s="2"/>
      <c r="XCF179" s="2"/>
      <c r="XCG179" s="2"/>
      <c r="XCH179" s="2"/>
      <c r="XCI179" s="2"/>
      <c r="XCJ179" s="2"/>
      <c r="XCK179" s="2"/>
      <c r="XCL179" s="2"/>
      <c r="XCM179" s="2"/>
      <c r="XCN179" s="2"/>
      <c r="XCO179" s="2"/>
      <c r="XCP179" s="2"/>
      <c r="XCQ179" s="2"/>
      <c r="XCR179" s="2"/>
      <c r="XCS179" s="2"/>
      <c r="XCT179" s="2"/>
      <c r="XCU179" s="2"/>
      <c r="XCV179" s="2"/>
      <c r="XCW179" s="2"/>
      <c r="XCX179" s="2"/>
      <c r="XCY179" s="2"/>
      <c r="XCZ179" s="2"/>
      <c r="XDA179" s="2"/>
      <c r="XDB179" s="2"/>
      <c r="XDC179" s="2"/>
      <c r="XDD179" s="2"/>
      <c r="XDE179" s="2"/>
      <c r="XDF179" s="2"/>
      <c r="XDG179" s="2"/>
      <c r="XDH179" s="2"/>
      <c r="XDI179" s="2"/>
      <c r="XDJ179" s="2"/>
      <c r="XDK179" s="2"/>
      <c r="XDL179" s="2"/>
      <c r="XDM179" s="2"/>
      <c r="XDN179" s="2"/>
      <c r="XDO179" s="2"/>
      <c r="XDP179" s="2"/>
      <c r="XDQ179" s="2"/>
      <c r="XDR179" s="2"/>
      <c r="XDS179" s="2"/>
      <c r="XDT179" s="2"/>
      <c r="XDU179" s="2"/>
      <c r="XDV179" s="2"/>
      <c r="XDW179" s="2"/>
      <c r="XDX179" s="2"/>
      <c r="XDY179" s="2"/>
      <c r="XDZ179" s="2"/>
      <c r="XEA179" s="2"/>
      <c r="XEB179" s="2"/>
      <c r="XEC179" s="2"/>
      <c r="XED179" s="2"/>
      <c r="XEE179" s="2"/>
      <c r="XEF179" s="2"/>
      <c r="XEG179" s="2"/>
      <c r="XEH179" s="2"/>
      <c r="XEI179" s="2"/>
      <c r="XEJ179" s="2"/>
      <c r="XEK179" s="2"/>
      <c r="XEL179" s="2"/>
      <c r="XEM179" s="2"/>
      <c r="XEN179" s="2"/>
      <c r="XEO179" s="2"/>
      <c r="XEP179" s="2"/>
      <c r="XEQ179" s="2"/>
      <c r="XER179" s="2"/>
      <c r="XES179" s="2"/>
      <c r="XET179" s="2"/>
      <c r="XEU179" s="2"/>
      <c r="XEV179" s="2"/>
      <c r="XEW179" s="2"/>
      <c r="XEX179" s="2"/>
    </row>
    <row r="180" spans="1:16378">
      <c r="A180" s="2"/>
      <c r="B180" s="56"/>
      <c r="C180" s="56"/>
      <c r="D180" s="34"/>
      <c r="E180" s="64"/>
      <c r="F180" s="35"/>
      <c r="G180" s="35"/>
      <c r="H180" s="2"/>
      <c r="I180" s="2"/>
      <c r="J180" s="2"/>
      <c r="K180" s="2"/>
      <c r="L180" s="2"/>
      <c r="M180" s="2"/>
      <c r="N180" s="2"/>
      <c r="O180" s="2"/>
      <c r="P180" s="2"/>
      <c r="Q180" s="36"/>
      <c r="R180" s="2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F180" s="28"/>
      <c r="AG180" s="28"/>
      <c r="AH180" s="28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  <c r="CSP180" s="2"/>
      <c r="CSQ180" s="2"/>
      <c r="CSR180" s="2"/>
      <c r="CSS180" s="2"/>
      <c r="CST180" s="2"/>
      <c r="CSU180" s="2"/>
      <c r="CSV180" s="2"/>
      <c r="CSW180" s="2"/>
      <c r="CSX180" s="2"/>
      <c r="CSY180" s="2"/>
      <c r="CSZ180" s="2"/>
      <c r="CTA180" s="2"/>
      <c r="CTB180" s="2"/>
      <c r="CTC180" s="2"/>
      <c r="CTD180" s="2"/>
      <c r="CTE180" s="2"/>
      <c r="CTF180" s="2"/>
      <c r="CTG180" s="2"/>
      <c r="CTH180" s="2"/>
      <c r="CTI180" s="2"/>
      <c r="CTJ180" s="2"/>
      <c r="CTK180" s="2"/>
      <c r="CTL180" s="2"/>
      <c r="CTM180" s="2"/>
      <c r="CTN180" s="2"/>
      <c r="CTO180" s="2"/>
      <c r="CTP180" s="2"/>
      <c r="CTQ180" s="2"/>
      <c r="CTR180" s="2"/>
      <c r="CTS180" s="2"/>
      <c r="CTT180" s="2"/>
      <c r="CTU180" s="2"/>
      <c r="CTV180" s="2"/>
      <c r="CTW180" s="2"/>
      <c r="CTX180" s="2"/>
      <c r="CTY180" s="2"/>
      <c r="CTZ180" s="2"/>
      <c r="CUA180" s="2"/>
      <c r="CUB180" s="2"/>
      <c r="CUC180" s="2"/>
      <c r="CUD180" s="2"/>
      <c r="CUE180" s="2"/>
      <c r="CUF180" s="2"/>
      <c r="CUG180" s="2"/>
      <c r="CUH180" s="2"/>
      <c r="CUI180" s="2"/>
      <c r="CUJ180" s="2"/>
      <c r="CUK180" s="2"/>
      <c r="CUL180" s="2"/>
      <c r="CUM180" s="2"/>
      <c r="CUN180" s="2"/>
      <c r="CUO180" s="2"/>
      <c r="CUP180" s="2"/>
      <c r="CUQ180" s="2"/>
      <c r="CUR180" s="2"/>
      <c r="CUS180" s="2"/>
      <c r="CUT180" s="2"/>
      <c r="CUU180" s="2"/>
      <c r="CUV180" s="2"/>
      <c r="CUW180" s="2"/>
      <c r="CUX180" s="2"/>
      <c r="CUY180" s="2"/>
      <c r="CUZ180" s="2"/>
      <c r="CVA180" s="2"/>
      <c r="CVB180" s="2"/>
      <c r="CVC180" s="2"/>
      <c r="CVD180" s="2"/>
      <c r="CVE180" s="2"/>
      <c r="CVF180" s="2"/>
      <c r="CVG180" s="2"/>
      <c r="CVH180" s="2"/>
      <c r="CVI180" s="2"/>
      <c r="CVJ180" s="2"/>
      <c r="CVK180" s="2"/>
      <c r="CVL180" s="2"/>
      <c r="CVM180" s="2"/>
      <c r="CVN180" s="2"/>
      <c r="CVO180" s="2"/>
      <c r="CVP180" s="2"/>
      <c r="CVQ180" s="2"/>
      <c r="CVR180" s="2"/>
      <c r="CVS180" s="2"/>
      <c r="CVT180" s="2"/>
      <c r="CVU180" s="2"/>
      <c r="CVV180" s="2"/>
      <c r="CVW180" s="2"/>
      <c r="CVX180" s="2"/>
      <c r="CVY180" s="2"/>
      <c r="CVZ180" s="2"/>
      <c r="CWA180" s="2"/>
      <c r="CWB180" s="2"/>
      <c r="CWC180" s="2"/>
      <c r="CWD180" s="2"/>
      <c r="CWE180" s="2"/>
      <c r="CWF180" s="2"/>
      <c r="CWG180" s="2"/>
      <c r="CWH180" s="2"/>
      <c r="CWI180" s="2"/>
      <c r="CWJ180" s="2"/>
      <c r="CWK180" s="2"/>
      <c r="CWL180" s="2"/>
      <c r="CWM180" s="2"/>
      <c r="CWN180" s="2"/>
      <c r="CWO180" s="2"/>
      <c r="CWP180" s="2"/>
      <c r="CWQ180" s="2"/>
      <c r="CWR180" s="2"/>
      <c r="CWS180" s="2"/>
      <c r="CWT180" s="2"/>
      <c r="CWU180" s="2"/>
      <c r="CWV180" s="2"/>
      <c r="CWW180" s="2"/>
      <c r="CWX180" s="2"/>
      <c r="CWY180" s="2"/>
      <c r="CWZ180" s="2"/>
      <c r="CXA180" s="2"/>
      <c r="CXB180" s="2"/>
      <c r="CXC180" s="2"/>
      <c r="CXD180" s="2"/>
      <c r="CXE180" s="2"/>
      <c r="CXF180" s="2"/>
      <c r="CXG180" s="2"/>
      <c r="CXH180" s="2"/>
      <c r="CXI180" s="2"/>
      <c r="CXJ180" s="2"/>
      <c r="CXK180" s="2"/>
      <c r="CXL180" s="2"/>
      <c r="CXM180" s="2"/>
      <c r="CXN180" s="2"/>
      <c r="CXO180" s="2"/>
      <c r="CXP180" s="2"/>
      <c r="CXQ180" s="2"/>
      <c r="CXR180" s="2"/>
      <c r="CXS180" s="2"/>
      <c r="CXT180" s="2"/>
      <c r="CXU180" s="2"/>
      <c r="CXV180" s="2"/>
      <c r="CXW180" s="2"/>
      <c r="CXX180" s="2"/>
      <c r="CXY180" s="2"/>
      <c r="CXZ180" s="2"/>
      <c r="CYA180" s="2"/>
      <c r="CYB180" s="2"/>
      <c r="CYC180" s="2"/>
      <c r="CYD180" s="2"/>
      <c r="CYE180" s="2"/>
      <c r="CYF180" s="2"/>
      <c r="CYG180" s="2"/>
      <c r="CYH180" s="2"/>
      <c r="CYI180" s="2"/>
      <c r="CYJ180" s="2"/>
      <c r="CYK180" s="2"/>
      <c r="CYL180" s="2"/>
      <c r="CYM180" s="2"/>
      <c r="CYN180" s="2"/>
      <c r="CYO180" s="2"/>
      <c r="CYP180" s="2"/>
      <c r="CYQ180" s="2"/>
      <c r="CYR180" s="2"/>
      <c r="CYS180" s="2"/>
      <c r="CYT180" s="2"/>
      <c r="CYU180" s="2"/>
      <c r="CYV180" s="2"/>
      <c r="CYW180" s="2"/>
      <c r="CYX180" s="2"/>
      <c r="CYY180" s="2"/>
      <c r="CYZ180" s="2"/>
      <c r="CZA180" s="2"/>
      <c r="CZB180" s="2"/>
      <c r="CZC180" s="2"/>
      <c r="CZD180" s="2"/>
      <c r="CZE180" s="2"/>
      <c r="CZF180" s="2"/>
      <c r="CZG180" s="2"/>
      <c r="CZH180" s="2"/>
      <c r="CZI180" s="2"/>
      <c r="CZJ180" s="2"/>
      <c r="CZK180" s="2"/>
      <c r="CZL180" s="2"/>
      <c r="CZM180" s="2"/>
      <c r="CZN180" s="2"/>
      <c r="CZO180" s="2"/>
      <c r="CZP180" s="2"/>
      <c r="CZQ180" s="2"/>
      <c r="CZR180" s="2"/>
      <c r="CZS180" s="2"/>
      <c r="CZT180" s="2"/>
      <c r="CZU180" s="2"/>
      <c r="CZV180" s="2"/>
      <c r="CZW180" s="2"/>
      <c r="CZX180" s="2"/>
      <c r="CZY180" s="2"/>
      <c r="CZZ180" s="2"/>
      <c r="DAA180" s="2"/>
      <c r="DAB180" s="2"/>
      <c r="DAC180" s="2"/>
      <c r="DAD180" s="2"/>
      <c r="DAE180" s="2"/>
      <c r="DAF180" s="2"/>
      <c r="DAG180" s="2"/>
      <c r="DAH180" s="2"/>
      <c r="DAI180" s="2"/>
      <c r="DAJ180" s="2"/>
      <c r="DAK180" s="2"/>
      <c r="DAL180" s="2"/>
      <c r="DAM180" s="2"/>
      <c r="DAN180" s="2"/>
      <c r="DAO180" s="2"/>
      <c r="DAP180" s="2"/>
      <c r="DAQ180" s="2"/>
      <c r="DAR180" s="2"/>
      <c r="DAS180" s="2"/>
      <c r="DAT180" s="2"/>
      <c r="DAU180" s="2"/>
      <c r="DAV180" s="2"/>
      <c r="DAW180" s="2"/>
      <c r="DAX180" s="2"/>
      <c r="DAY180" s="2"/>
      <c r="DAZ180" s="2"/>
      <c r="DBA180" s="2"/>
      <c r="DBB180" s="2"/>
      <c r="DBC180" s="2"/>
      <c r="DBD180" s="2"/>
      <c r="DBE180" s="2"/>
      <c r="DBF180" s="2"/>
      <c r="DBG180" s="2"/>
      <c r="DBH180" s="2"/>
      <c r="DBI180" s="2"/>
      <c r="DBJ180" s="2"/>
      <c r="DBK180" s="2"/>
      <c r="DBL180" s="2"/>
      <c r="DBM180" s="2"/>
      <c r="DBN180" s="2"/>
      <c r="DBO180" s="2"/>
      <c r="DBP180" s="2"/>
      <c r="DBQ180" s="2"/>
      <c r="DBR180" s="2"/>
      <c r="DBS180" s="2"/>
      <c r="DBT180" s="2"/>
      <c r="DBU180" s="2"/>
      <c r="DBV180" s="2"/>
      <c r="DBW180" s="2"/>
      <c r="DBX180" s="2"/>
      <c r="DBY180" s="2"/>
      <c r="DBZ180" s="2"/>
      <c r="DCA180" s="2"/>
      <c r="DCB180" s="2"/>
      <c r="DCC180" s="2"/>
      <c r="DCD180" s="2"/>
      <c r="DCE180" s="2"/>
      <c r="DCF180" s="2"/>
      <c r="DCG180" s="2"/>
      <c r="DCH180" s="2"/>
      <c r="DCI180" s="2"/>
      <c r="DCJ180" s="2"/>
      <c r="DCK180" s="2"/>
      <c r="DCL180" s="2"/>
      <c r="DCM180" s="2"/>
      <c r="DCN180" s="2"/>
      <c r="DCO180" s="2"/>
      <c r="DCP180" s="2"/>
      <c r="DCQ180" s="2"/>
      <c r="DCR180" s="2"/>
      <c r="DCS180" s="2"/>
      <c r="DCT180" s="2"/>
      <c r="DCU180" s="2"/>
      <c r="DCV180" s="2"/>
      <c r="DCW180" s="2"/>
      <c r="DCX180" s="2"/>
      <c r="DCY180" s="2"/>
      <c r="DCZ180" s="2"/>
      <c r="DDA180" s="2"/>
      <c r="DDB180" s="2"/>
      <c r="DDC180" s="2"/>
      <c r="DDD180" s="2"/>
      <c r="DDE180" s="2"/>
      <c r="DDF180" s="2"/>
      <c r="DDG180" s="2"/>
      <c r="DDH180" s="2"/>
      <c r="DDI180" s="2"/>
      <c r="DDJ180" s="2"/>
      <c r="DDK180" s="2"/>
      <c r="DDL180" s="2"/>
      <c r="DDM180" s="2"/>
      <c r="DDN180" s="2"/>
      <c r="DDO180" s="2"/>
      <c r="DDP180" s="2"/>
      <c r="DDQ180" s="2"/>
      <c r="DDR180" s="2"/>
      <c r="DDS180" s="2"/>
      <c r="DDT180" s="2"/>
      <c r="DDU180" s="2"/>
      <c r="DDV180" s="2"/>
      <c r="DDW180" s="2"/>
      <c r="DDX180" s="2"/>
      <c r="DDY180" s="2"/>
      <c r="DDZ180" s="2"/>
      <c r="DEA180" s="2"/>
      <c r="DEB180" s="2"/>
      <c r="DEC180" s="2"/>
      <c r="DED180" s="2"/>
      <c r="DEE180" s="2"/>
      <c r="DEF180" s="2"/>
      <c r="DEG180" s="2"/>
      <c r="DEH180" s="2"/>
      <c r="DEI180" s="2"/>
      <c r="DEJ180" s="2"/>
      <c r="DEK180" s="2"/>
      <c r="DEL180" s="2"/>
      <c r="DEM180" s="2"/>
      <c r="DEN180" s="2"/>
      <c r="DEO180" s="2"/>
      <c r="DEP180" s="2"/>
      <c r="DEQ180" s="2"/>
      <c r="DER180" s="2"/>
      <c r="DES180" s="2"/>
      <c r="DET180" s="2"/>
      <c r="DEU180" s="2"/>
      <c r="DEV180" s="2"/>
      <c r="DEW180" s="2"/>
      <c r="DEX180" s="2"/>
      <c r="DEY180" s="2"/>
      <c r="DEZ180" s="2"/>
      <c r="DFA180" s="2"/>
      <c r="DFB180" s="2"/>
      <c r="DFC180" s="2"/>
      <c r="DFD180" s="2"/>
      <c r="DFE180" s="2"/>
      <c r="DFF180" s="2"/>
      <c r="DFG180" s="2"/>
      <c r="DFH180" s="2"/>
      <c r="DFI180" s="2"/>
      <c r="DFJ180" s="2"/>
      <c r="DFK180" s="2"/>
      <c r="DFL180" s="2"/>
      <c r="DFM180" s="2"/>
      <c r="DFN180" s="2"/>
      <c r="DFO180" s="2"/>
      <c r="DFP180" s="2"/>
      <c r="DFQ180" s="2"/>
      <c r="DFR180" s="2"/>
      <c r="DFS180" s="2"/>
      <c r="DFT180" s="2"/>
      <c r="DFU180" s="2"/>
      <c r="DFV180" s="2"/>
      <c r="DFW180" s="2"/>
      <c r="DFX180" s="2"/>
      <c r="DFY180" s="2"/>
      <c r="DFZ180" s="2"/>
      <c r="DGA180" s="2"/>
      <c r="DGB180" s="2"/>
      <c r="DGC180" s="2"/>
      <c r="DGD180" s="2"/>
      <c r="DGE180" s="2"/>
      <c r="DGF180" s="2"/>
      <c r="DGG180" s="2"/>
      <c r="DGH180" s="2"/>
      <c r="DGI180" s="2"/>
      <c r="DGJ180" s="2"/>
      <c r="DGK180" s="2"/>
      <c r="DGL180" s="2"/>
      <c r="DGM180" s="2"/>
      <c r="DGN180" s="2"/>
      <c r="DGO180" s="2"/>
      <c r="DGP180" s="2"/>
      <c r="DGQ180" s="2"/>
      <c r="DGR180" s="2"/>
      <c r="DGS180" s="2"/>
      <c r="DGT180" s="2"/>
      <c r="DGU180" s="2"/>
      <c r="DGV180" s="2"/>
      <c r="DGW180" s="2"/>
      <c r="DGX180" s="2"/>
      <c r="DGY180" s="2"/>
      <c r="DGZ180" s="2"/>
      <c r="DHA180" s="2"/>
      <c r="DHB180" s="2"/>
      <c r="DHC180" s="2"/>
      <c r="DHD180" s="2"/>
      <c r="DHE180" s="2"/>
      <c r="DHF180" s="2"/>
      <c r="DHG180" s="2"/>
      <c r="DHH180" s="2"/>
      <c r="DHI180" s="2"/>
      <c r="DHJ180" s="2"/>
      <c r="DHK180" s="2"/>
      <c r="DHL180" s="2"/>
      <c r="DHM180" s="2"/>
      <c r="DHN180" s="2"/>
      <c r="DHO180" s="2"/>
      <c r="DHP180" s="2"/>
      <c r="DHQ180" s="2"/>
      <c r="DHR180" s="2"/>
      <c r="DHS180" s="2"/>
      <c r="DHT180" s="2"/>
      <c r="DHU180" s="2"/>
      <c r="DHV180" s="2"/>
      <c r="DHW180" s="2"/>
      <c r="DHX180" s="2"/>
      <c r="DHY180" s="2"/>
      <c r="DHZ180" s="2"/>
      <c r="DIA180" s="2"/>
      <c r="DIB180" s="2"/>
      <c r="DIC180" s="2"/>
      <c r="DID180" s="2"/>
      <c r="DIE180" s="2"/>
      <c r="DIF180" s="2"/>
      <c r="DIG180" s="2"/>
      <c r="DIH180" s="2"/>
      <c r="DII180" s="2"/>
      <c r="DIJ180" s="2"/>
      <c r="DIK180" s="2"/>
      <c r="DIL180" s="2"/>
      <c r="DIM180" s="2"/>
      <c r="DIN180" s="2"/>
      <c r="DIO180" s="2"/>
      <c r="DIP180" s="2"/>
      <c r="DIQ180" s="2"/>
      <c r="DIR180" s="2"/>
      <c r="DIS180" s="2"/>
      <c r="DIT180" s="2"/>
      <c r="DIU180" s="2"/>
      <c r="DIV180" s="2"/>
      <c r="DIW180" s="2"/>
      <c r="DIX180" s="2"/>
      <c r="DIY180" s="2"/>
      <c r="DIZ180" s="2"/>
      <c r="DJA180" s="2"/>
      <c r="DJB180" s="2"/>
      <c r="DJC180" s="2"/>
      <c r="DJD180" s="2"/>
      <c r="DJE180" s="2"/>
      <c r="DJF180" s="2"/>
      <c r="DJG180" s="2"/>
      <c r="DJH180" s="2"/>
      <c r="DJI180" s="2"/>
      <c r="DJJ180" s="2"/>
      <c r="DJK180" s="2"/>
      <c r="DJL180" s="2"/>
      <c r="DJM180" s="2"/>
      <c r="DJN180" s="2"/>
      <c r="DJO180" s="2"/>
      <c r="DJP180" s="2"/>
      <c r="DJQ180" s="2"/>
      <c r="DJR180" s="2"/>
      <c r="DJS180" s="2"/>
      <c r="DJT180" s="2"/>
      <c r="DJU180" s="2"/>
      <c r="DJV180" s="2"/>
      <c r="DJW180" s="2"/>
      <c r="DJX180" s="2"/>
      <c r="DJY180" s="2"/>
      <c r="DJZ180" s="2"/>
      <c r="DKA180" s="2"/>
      <c r="DKB180" s="2"/>
      <c r="DKC180" s="2"/>
      <c r="DKD180" s="2"/>
      <c r="DKE180" s="2"/>
      <c r="DKF180" s="2"/>
      <c r="DKG180" s="2"/>
      <c r="DKH180" s="2"/>
      <c r="DKI180" s="2"/>
      <c r="DKJ180" s="2"/>
      <c r="DKK180" s="2"/>
      <c r="DKL180" s="2"/>
      <c r="DKM180" s="2"/>
      <c r="DKN180" s="2"/>
      <c r="DKO180" s="2"/>
      <c r="DKP180" s="2"/>
      <c r="DKQ180" s="2"/>
      <c r="DKR180" s="2"/>
      <c r="DKS180" s="2"/>
      <c r="DKT180" s="2"/>
      <c r="DKU180" s="2"/>
      <c r="DKV180" s="2"/>
      <c r="DKW180" s="2"/>
      <c r="DKX180" s="2"/>
      <c r="DKY180" s="2"/>
      <c r="DKZ180" s="2"/>
      <c r="DLA180" s="2"/>
      <c r="DLB180" s="2"/>
      <c r="DLC180" s="2"/>
      <c r="DLD180" s="2"/>
      <c r="DLE180" s="2"/>
      <c r="DLF180" s="2"/>
      <c r="DLG180" s="2"/>
      <c r="DLH180" s="2"/>
      <c r="DLI180" s="2"/>
      <c r="DLJ180" s="2"/>
      <c r="DLK180" s="2"/>
      <c r="DLL180" s="2"/>
      <c r="DLM180" s="2"/>
      <c r="DLN180" s="2"/>
      <c r="DLO180" s="2"/>
      <c r="DLP180" s="2"/>
      <c r="DLQ180" s="2"/>
      <c r="DLR180" s="2"/>
      <c r="DLS180" s="2"/>
      <c r="DLT180" s="2"/>
      <c r="DLU180" s="2"/>
      <c r="DLV180" s="2"/>
      <c r="DLW180" s="2"/>
      <c r="DLX180" s="2"/>
      <c r="DLY180" s="2"/>
      <c r="DLZ180" s="2"/>
      <c r="DMA180" s="2"/>
      <c r="DMB180" s="2"/>
      <c r="DMC180" s="2"/>
      <c r="DMD180" s="2"/>
      <c r="DME180" s="2"/>
      <c r="DMF180" s="2"/>
      <c r="DMG180" s="2"/>
      <c r="DMH180" s="2"/>
      <c r="DMI180" s="2"/>
      <c r="DMJ180" s="2"/>
      <c r="DMK180" s="2"/>
      <c r="DML180" s="2"/>
      <c r="DMM180" s="2"/>
      <c r="DMN180" s="2"/>
      <c r="DMO180" s="2"/>
      <c r="DMP180" s="2"/>
      <c r="DMQ180" s="2"/>
      <c r="DMR180" s="2"/>
      <c r="DMS180" s="2"/>
      <c r="DMT180" s="2"/>
      <c r="DMU180" s="2"/>
      <c r="DMV180" s="2"/>
      <c r="DMW180" s="2"/>
      <c r="DMX180" s="2"/>
      <c r="DMY180" s="2"/>
      <c r="DMZ180" s="2"/>
      <c r="DNA180" s="2"/>
      <c r="DNB180" s="2"/>
      <c r="DNC180" s="2"/>
      <c r="DND180" s="2"/>
      <c r="DNE180" s="2"/>
      <c r="DNF180" s="2"/>
      <c r="DNG180" s="2"/>
      <c r="DNH180" s="2"/>
      <c r="DNI180" s="2"/>
      <c r="DNJ180" s="2"/>
      <c r="DNK180" s="2"/>
      <c r="DNL180" s="2"/>
      <c r="DNM180" s="2"/>
      <c r="DNN180" s="2"/>
      <c r="DNO180" s="2"/>
      <c r="DNP180" s="2"/>
      <c r="DNQ180" s="2"/>
      <c r="DNR180" s="2"/>
      <c r="DNS180" s="2"/>
      <c r="DNT180" s="2"/>
      <c r="DNU180" s="2"/>
      <c r="DNV180" s="2"/>
      <c r="DNW180" s="2"/>
      <c r="DNX180" s="2"/>
      <c r="DNY180" s="2"/>
      <c r="DNZ180" s="2"/>
      <c r="DOA180" s="2"/>
      <c r="DOB180" s="2"/>
      <c r="DOC180" s="2"/>
      <c r="DOD180" s="2"/>
      <c r="DOE180" s="2"/>
      <c r="DOF180" s="2"/>
      <c r="DOG180" s="2"/>
      <c r="DOH180" s="2"/>
      <c r="DOI180" s="2"/>
      <c r="DOJ180" s="2"/>
      <c r="DOK180" s="2"/>
      <c r="DOL180" s="2"/>
      <c r="DOM180" s="2"/>
      <c r="DON180" s="2"/>
      <c r="DOO180" s="2"/>
      <c r="DOP180" s="2"/>
      <c r="DOQ180" s="2"/>
      <c r="DOR180" s="2"/>
      <c r="DOS180" s="2"/>
      <c r="DOT180" s="2"/>
      <c r="DOU180" s="2"/>
      <c r="DOV180" s="2"/>
      <c r="DOW180" s="2"/>
      <c r="DOX180" s="2"/>
      <c r="DOY180" s="2"/>
      <c r="DOZ180" s="2"/>
      <c r="DPA180" s="2"/>
      <c r="DPB180" s="2"/>
      <c r="DPC180" s="2"/>
      <c r="DPD180" s="2"/>
      <c r="DPE180" s="2"/>
      <c r="DPF180" s="2"/>
      <c r="DPG180" s="2"/>
      <c r="DPH180" s="2"/>
      <c r="DPI180" s="2"/>
      <c r="DPJ180" s="2"/>
      <c r="DPK180" s="2"/>
      <c r="DPL180" s="2"/>
      <c r="DPM180" s="2"/>
      <c r="DPN180" s="2"/>
      <c r="DPO180" s="2"/>
      <c r="DPP180" s="2"/>
      <c r="DPQ180" s="2"/>
      <c r="DPR180" s="2"/>
      <c r="DPS180" s="2"/>
      <c r="DPT180" s="2"/>
      <c r="DPU180" s="2"/>
      <c r="DPV180" s="2"/>
      <c r="DPW180" s="2"/>
      <c r="DPX180" s="2"/>
      <c r="DPY180" s="2"/>
      <c r="DPZ180" s="2"/>
      <c r="DQA180" s="2"/>
      <c r="DQB180" s="2"/>
      <c r="DQC180" s="2"/>
      <c r="DQD180" s="2"/>
      <c r="DQE180" s="2"/>
      <c r="DQF180" s="2"/>
      <c r="DQG180" s="2"/>
      <c r="DQH180" s="2"/>
      <c r="DQI180" s="2"/>
      <c r="DQJ180" s="2"/>
      <c r="DQK180" s="2"/>
      <c r="DQL180" s="2"/>
      <c r="DQM180" s="2"/>
      <c r="DQN180" s="2"/>
      <c r="DQO180" s="2"/>
      <c r="DQP180" s="2"/>
      <c r="DQQ180" s="2"/>
      <c r="DQR180" s="2"/>
      <c r="DQS180" s="2"/>
      <c r="DQT180" s="2"/>
      <c r="DQU180" s="2"/>
      <c r="DQV180" s="2"/>
      <c r="DQW180" s="2"/>
      <c r="DQX180" s="2"/>
      <c r="DQY180" s="2"/>
      <c r="DQZ180" s="2"/>
      <c r="DRA180" s="2"/>
      <c r="DRB180" s="2"/>
      <c r="DRC180" s="2"/>
      <c r="DRD180" s="2"/>
      <c r="DRE180" s="2"/>
      <c r="DRF180" s="2"/>
      <c r="DRG180" s="2"/>
      <c r="DRH180" s="2"/>
      <c r="DRI180" s="2"/>
      <c r="DRJ180" s="2"/>
      <c r="DRK180" s="2"/>
      <c r="DRL180" s="2"/>
      <c r="DRM180" s="2"/>
      <c r="DRN180" s="2"/>
      <c r="DRO180" s="2"/>
      <c r="DRP180" s="2"/>
      <c r="DRQ180" s="2"/>
      <c r="DRR180" s="2"/>
      <c r="DRS180" s="2"/>
      <c r="DRT180" s="2"/>
      <c r="DRU180" s="2"/>
      <c r="DRV180" s="2"/>
      <c r="DRW180" s="2"/>
      <c r="DRX180" s="2"/>
      <c r="DRY180" s="2"/>
      <c r="DRZ180" s="2"/>
      <c r="DSA180" s="2"/>
      <c r="DSB180" s="2"/>
      <c r="DSC180" s="2"/>
      <c r="DSD180" s="2"/>
      <c r="DSE180" s="2"/>
      <c r="DSF180" s="2"/>
      <c r="DSG180" s="2"/>
      <c r="DSH180" s="2"/>
      <c r="DSI180" s="2"/>
      <c r="DSJ180" s="2"/>
      <c r="DSK180" s="2"/>
      <c r="DSL180" s="2"/>
      <c r="DSM180" s="2"/>
      <c r="DSN180" s="2"/>
      <c r="DSO180" s="2"/>
      <c r="DSP180" s="2"/>
      <c r="DSQ180" s="2"/>
      <c r="DSR180" s="2"/>
      <c r="DSS180" s="2"/>
      <c r="DST180" s="2"/>
      <c r="DSU180" s="2"/>
      <c r="DSV180" s="2"/>
      <c r="DSW180" s="2"/>
      <c r="DSX180" s="2"/>
      <c r="DSY180" s="2"/>
      <c r="DSZ180" s="2"/>
      <c r="DTA180" s="2"/>
      <c r="DTB180" s="2"/>
      <c r="DTC180" s="2"/>
      <c r="DTD180" s="2"/>
      <c r="DTE180" s="2"/>
      <c r="DTF180" s="2"/>
      <c r="DTG180" s="2"/>
      <c r="DTH180" s="2"/>
      <c r="DTI180" s="2"/>
      <c r="DTJ180" s="2"/>
      <c r="DTK180" s="2"/>
      <c r="DTL180" s="2"/>
      <c r="DTM180" s="2"/>
      <c r="DTN180" s="2"/>
      <c r="DTO180" s="2"/>
      <c r="DTP180" s="2"/>
      <c r="DTQ180" s="2"/>
      <c r="DTR180" s="2"/>
      <c r="DTS180" s="2"/>
      <c r="DTT180" s="2"/>
      <c r="DTU180" s="2"/>
      <c r="DTV180" s="2"/>
      <c r="DTW180" s="2"/>
      <c r="DTX180" s="2"/>
      <c r="DTY180" s="2"/>
      <c r="DTZ180" s="2"/>
      <c r="DUA180" s="2"/>
      <c r="DUB180" s="2"/>
      <c r="DUC180" s="2"/>
      <c r="DUD180" s="2"/>
      <c r="DUE180" s="2"/>
      <c r="DUF180" s="2"/>
      <c r="DUG180" s="2"/>
      <c r="DUH180" s="2"/>
      <c r="DUI180" s="2"/>
      <c r="DUJ180" s="2"/>
      <c r="DUK180" s="2"/>
      <c r="DUL180" s="2"/>
      <c r="DUM180" s="2"/>
      <c r="DUN180" s="2"/>
      <c r="DUO180" s="2"/>
      <c r="DUP180" s="2"/>
      <c r="DUQ180" s="2"/>
      <c r="DUR180" s="2"/>
      <c r="DUS180" s="2"/>
      <c r="DUT180" s="2"/>
      <c r="DUU180" s="2"/>
      <c r="DUV180" s="2"/>
      <c r="DUW180" s="2"/>
      <c r="DUX180" s="2"/>
      <c r="DUY180" s="2"/>
      <c r="DUZ180" s="2"/>
      <c r="DVA180" s="2"/>
      <c r="DVB180" s="2"/>
      <c r="DVC180" s="2"/>
      <c r="DVD180" s="2"/>
      <c r="DVE180" s="2"/>
      <c r="DVF180" s="2"/>
      <c r="DVG180" s="2"/>
      <c r="DVH180" s="2"/>
      <c r="DVI180" s="2"/>
      <c r="DVJ180" s="2"/>
      <c r="DVK180" s="2"/>
      <c r="DVL180" s="2"/>
      <c r="DVM180" s="2"/>
      <c r="DVN180" s="2"/>
      <c r="DVO180" s="2"/>
      <c r="DVP180" s="2"/>
      <c r="DVQ180" s="2"/>
      <c r="DVR180" s="2"/>
      <c r="DVS180" s="2"/>
      <c r="DVT180" s="2"/>
      <c r="DVU180" s="2"/>
      <c r="DVV180" s="2"/>
      <c r="DVW180" s="2"/>
      <c r="DVX180" s="2"/>
      <c r="DVY180" s="2"/>
      <c r="DVZ180" s="2"/>
      <c r="DWA180" s="2"/>
      <c r="DWB180" s="2"/>
      <c r="DWC180" s="2"/>
      <c r="DWD180" s="2"/>
      <c r="DWE180" s="2"/>
      <c r="DWF180" s="2"/>
      <c r="DWG180" s="2"/>
      <c r="DWH180" s="2"/>
      <c r="DWI180" s="2"/>
      <c r="DWJ180" s="2"/>
      <c r="DWK180" s="2"/>
      <c r="DWL180" s="2"/>
      <c r="DWM180" s="2"/>
      <c r="DWN180" s="2"/>
      <c r="DWO180" s="2"/>
      <c r="DWP180" s="2"/>
      <c r="DWQ180" s="2"/>
      <c r="DWR180" s="2"/>
      <c r="DWS180" s="2"/>
      <c r="DWT180" s="2"/>
      <c r="DWU180" s="2"/>
      <c r="DWV180" s="2"/>
      <c r="DWW180" s="2"/>
      <c r="DWX180" s="2"/>
      <c r="DWY180" s="2"/>
      <c r="DWZ180" s="2"/>
      <c r="DXA180" s="2"/>
      <c r="DXB180" s="2"/>
      <c r="DXC180" s="2"/>
      <c r="DXD180" s="2"/>
      <c r="DXE180" s="2"/>
      <c r="DXF180" s="2"/>
      <c r="DXG180" s="2"/>
      <c r="DXH180" s="2"/>
      <c r="DXI180" s="2"/>
      <c r="DXJ180" s="2"/>
      <c r="DXK180" s="2"/>
      <c r="DXL180" s="2"/>
      <c r="DXM180" s="2"/>
      <c r="DXN180" s="2"/>
      <c r="DXO180" s="2"/>
      <c r="DXP180" s="2"/>
      <c r="DXQ180" s="2"/>
      <c r="DXR180" s="2"/>
      <c r="DXS180" s="2"/>
      <c r="DXT180" s="2"/>
      <c r="DXU180" s="2"/>
      <c r="DXV180" s="2"/>
      <c r="DXW180" s="2"/>
      <c r="DXX180" s="2"/>
      <c r="DXY180" s="2"/>
      <c r="DXZ180" s="2"/>
      <c r="DYA180" s="2"/>
      <c r="DYB180" s="2"/>
      <c r="DYC180" s="2"/>
      <c r="DYD180" s="2"/>
      <c r="DYE180" s="2"/>
      <c r="DYF180" s="2"/>
      <c r="DYG180" s="2"/>
      <c r="DYH180" s="2"/>
      <c r="DYI180" s="2"/>
      <c r="DYJ180" s="2"/>
      <c r="DYK180" s="2"/>
      <c r="DYL180" s="2"/>
      <c r="DYM180" s="2"/>
      <c r="DYN180" s="2"/>
      <c r="DYO180" s="2"/>
      <c r="DYP180" s="2"/>
      <c r="DYQ180" s="2"/>
      <c r="DYR180" s="2"/>
      <c r="DYS180" s="2"/>
      <c r="DYT180" s="2"/>
      <c r="DYU180" s="2"/>
      <c r="DYV180" s="2"/>
      <c r="DYW180" s="2"/>
      <c r="DYX180" s="2"/>
      <c r="DYY180" s="2"/>
      <c r="DYZ180" s="2"/>
      <c r="DZA180" s="2"/>
      <c r="DZB180" s="2"/>
      <c r="DZC180" s="2"/>
      <c r="DZD180" s="2"/>
      <c r="DZE180" s="2"/>
      <c r="DZF180" s="2"/>
      <c r="DZG180" s="2"/>
      <c r="DZH180" s="2"/>
      <c r="DZI180" s="2"/>
      <c r="DZJ180" s="2"/>
      <c r="DZK180" s="2"/>
      <c r="DZL180" s="2"/>
      <c r="DZM180" s="2"/>
      <c r="DZN180" s="2"/>
      <c r="DZO180" s="2"/>
      <c r="DZP180" s="2"/>
      <c r="DZQ180" s="2"/>
      <c r="DZR180" s="2"/>
      <c r="DZS180" s="2"/>
      <c r="DZT180" s="2"/>
      <c r="DZU180" s="2"/>
      <c r="DZV180" s="2"/>
      <c r="DZW180" s="2"/>
      <c r="DZX180" s="2"/>
      <c r="DZY180" s="2"/>
      <c r="DZZ180" s="2"/>
      <c r="EAA180" s="2"/>
      <c r="EAB180" s="2"/>
      <c r="EAC180" s="2"/>
      <c r="EAD180" s="2"/>
      <c r="EAE180" s="2"/>
      <c r="EAF180" s="2"/>
      <c r="EAG180" s="2"/>
      <c r="EAH180" s="2"/>
      <c r="EAI180" s="2"/>
      <c r="EAJ180" s="2"/>
      <c r="EAK180" s="2"/>
      <c r="EAL180" s="2"/>
      <c r="EAM180" s="2"/>
      <c r="EAN180" s="2"/>
      <c r="EAO180" s="2"/>
      <c r="EAP180" s="2"/>
      <c r="EAQ180" s="2"/>
      <c r="EAR180" s="2"/>
      <c r="EAS180" s="2"/>
      <c r="EAT180" s="2"/>
      <c r="EAU180" s="2"/>
      <c r="EAV180" s="2"/>
      <c r="EAW180" s="2"/>
      <c r="EAX180" s="2"/>
      <c r="EAY180" s="2"/>
      <c r="EAZ180" s="2"/>
      <c r="EBA180" s="2"/>
      <c r="EBB180" s="2"/>
      <c r="EBC180" s="2"/>
      <c r="EBD180" s="2"/>
      <c r="EBE180" s="2"/>
      <c r="EBF180" s="2"/>
      <c r="EBG180" s="2"/>
      <c r="EBH180" s="2"/>
      <c r="EBI180" s="2"/>
      <c r="EBJ180" s="2"/>
      <c r="EBK180" s="2"/>
      <c r="EBL180" s="2"/>
      <c r="EBM180" s="2"/>
      <c r="EBN180" s="2"/>
      <c r="EBO180" s="2"/>
      <c r="EBP180" s="2"/>
      <c r="EBQ180" s="2"/>
      <c r="EBR180" s="2"/>
      <c r="EBS180" s="2"/>
      <c r="EBT180" s="2"/>
      <c r="EBU180" s="2"/>
      <c r="EBV180" s="2"/>
      <c r="EBW180" s="2"/>
      <c r="EBX180" s="2"/>
      <c r="EBY180" s="2"/>
      <c r="EBZ180" s="2"/>
      <c r="ECA180" s="2"/>
      <c r="ECB180" s="2"/>
      <c r="ECC180" s="2"/>
      <c r="ECD180" s="2"/>
      <c r="ECE180" s="2"/>
      <c r="ECF180" s="2"/>
      <c r="ECG180" s="2"/>
      <c r="ECH180" s="2"/>
      <c r="ECI180" s="2"/>
      <c r="ECJ180" s="2"/>
      <c r="ECK180" s="2"/>
      <c r="ECL180" s="2"/>
      <c r="ECM180" s="2"/>
      <c r="ECN180" s="2"/>
      <c r="ECO180" s="2"/>
      <c r="ECP180" s="2"/>
      <c r="ECQ180" s="2"/>
      <c r="ECR180" s="2"/>
      <c r="ECS180" s="2"/>
      <c r="ECT180" s="2"/>
      <c r="ECU180" s="2"/>
      <c r="ECV180" s="2"/>
      <c r="ECW180" s="2"/>
      <c r="ECX180" s="2"/>
      <c r="ECY180" s="2"/>
      <c r="ECZ180" s="2"/>
      <c r="EDA180" s="2"/>
      <c r="EDB180" s="2"/>
      <c r="EDC180" s="2"/>
      <c r="EDD180" s="2"/>
      <c r="EDE180" s="2"/>
      <c r="EDF180" s="2"/>
      <c r="EDG180" s="2"/>
      <c r="EDH180" s="2"/>
      <c r="EDI180" s="2"/>
      <c r="EDJ180" s="2"/>
      <c r="EDK180" s="2"/>
      <c r="EDL180" s="2"/>
      <c r="EDM180" s="2"/>
      <c r="EDN180" s="2"/>
      <c r="EDO180" s="2"/>
      <c r="EDP180" s="2"/>
      <c r="EDQ180" s="2"/>
      <c r="EDR180" s="2"/>
      <c r="EDS180" s="2"/>
      <c r="EDT180" s="2"/>
      <c r="EDU180" s="2"/>
      <c r="EDV180" s="2"/>
      <c r="EDW180" s="2"/>
      <c r="EDX180" s="2"/>
      <c r="EDY180" s="2"/>
      <c r="EDZ180" s="2"/>
      <c r="EEA180" s="2"/>
      <c r="EEB180" s="2"/>
      <c r="EEC180" s="2"/>
      <c r="EED180" s="2"/>
      <c r="EEE180" s="2"/>
      <c r="EEF180" s="2"/>
      <c r="EEG180" s="2"/>
      <c r="EEH180" s="2"/>
      <c r="EEI180" s="2"/>
      <c r="EEJ180" s="2"/>
      <c r="EEK180" s="2"/>
      <c r="EEL180" s="2"/>
      <c r="EEM180" s="2"/>
      <c r="EEN180" s="2"/>
      <c r="EEO180" s="2"/>
      <c r="EEP180" s="2"/>
      <c r="EEQ180" s="2"/>
      <c r="EER180" s="2"/>
      <c r="EES180" s="2"/>
      <c r="EET180" s="2"/>
      <c r="EEU180" s="2"/>
      <c r="EEV180" s="2"/>
      <c r="EEW180" s="2"/>
      <c r="EEX180" s="2"/>
      <c r="EEY180" s="2"/>
      <c r="EEZ180" s="2"/>
      <c r="EFA180" s="2"/>
      <c r="EFB180" s="2"/>
      <c r="EFC180" s="2"/>
      <c r="EFD180" s="2"/>
      <c r="EFE180" s="2"/>
      <c r="EFF180" s="2"/>
      <c r="EFG180" s="2"/>
      <c r="EFH180" s="2"/>
      <c r="EFI180" s="2"/>
      <c r="EFJ180" s="2"/>
      <c r="EFK180" s="2"/>
      <c r="EFL180" s="2"/>
      <c r="EFM180" s="2"/>
      <c r="EFN180" s="2"/>
      <c r="EFO180" s="2"/>
      <c r="EFP180" s="2"/>
      <c r="EFQ180" s="2"/>
      <c r="EFR180" s="2"/>
      <c r="EFS180" s="2"/>
      <c r="EFT180" s="2"/>
      <c r="EFU180" s="2"/>
      <c r="EFV180" s="2"/>
      <c r="EFW180" s="2"/>
      <c r="EFX180" s="2"/>
      <c r="EFY180" s="2"/>
      <c r="EFZ180" s="2"/>
      <c r="EGA180" s="2"/>
      <c r="EGB180" s="2"/>
      <c r="EGC180" s="2"/>
      <c r="EGD180" s="2"/>
      <c r="EGE180" s="2"/>
      <c r="EGF180" s="2"/>
      <c r="EGG180" s="2"/>
      <c r="EGH180" s="2"/>
      <c r="EGI180" s="2"/>
      <c r="EGJ180" s="2"/>
      <c r="EGK180" s="2"/>
      <c r="EGL180" s="2"/>
      <c r="EGM180" s="2"/>
      <c r="EGN180" s="2"/>
      <c r="EGO180" s="2"/>
      <c r="EGP180" s="2"/>
      <c r="EGQ180" s="2"/>
      <c r="EGR180" s="2"/>
      <c r="EGS180" s="2"/>
      <c r="EGT180" s="2"/>
      <c r="EGU180" s="2"/>
      <c r="EGV180" s="2"/>
      <c r="EGW180" s="2"/>
      <c r="EGX180" s="2"/>
      <c r="EGY180" s="2"/>
      <c r="EGZ180" s="2"/>
      <c r="EHA180" s="2"/>
      <c r="EHB180" s="2"/>
      <c r="EHC180" s="2"/>
      <c r="EHD180" s="2"/>
      <c r="EHE180" s="2"/>
      <c r="EHF180" s="2"/>
      <c r="EHG180" s="2"/>
      <c r="EHH180" s="2"/>
      <c r="EHI180" s="2"/>
      <c r="EHJ180" s="2"/>
      <c r="EHK180" s="2"/>
      <c r="EHL180" s="2"/>
      <c r="EHM180" s="2"/>
      <c r="EHN180" s="2"/>
      <c r="EHO180" s="2"/>
      <c r="EHP180" s="2"/>
      <c r="EHQ180" s="2"/>
      <c r="EHR180" s="2"/>
      <c r="EHS180" s="2"/>
      <c r="EHT180" s="2"/>
      <c r="EHU180" s="2"/>
      <c r="EHV180" s="2"/>
      <c r="EHW180" s="2"/>
      <c r="EHX180" s="2"/>
      <c r="EHY180" s="2"/>
      <c r="EHZ180" s="2"/>
      <c r="EIA180" s="2"/>
      <c r="EIB180" s="2"/>
      <c r="EIC180" s="2"/>
      <c r="EID180" s="2"/>
      <c r="EIE180" s="2"/>
      <c r="EIF180" s="2"/>
      <c r="EIG180" s="2"/>
      <c r="EIH180" s="2"/>
      <c r="EII180" s="2"/>
      <c r="EIJ180" s="2"/>
      <c r="EIK180" s="2"/>
      <c r="EIL180" s="2"/>
      <c r="EIM180" s="2"/>
      <c r="EIN180" s="2"/>
      <c r="EIO180" s="2"/>
      <c r="EIP180" s="2"/>
      <c r="EIQ180" s="2"/>
      <c r="EIR180" s="2"/>
      <c r="EIS180" s="2"/>
      <c r="EIT180" s="2"/>
      <c r="EIU180" s="2"/>
      <c r="EIV180" s="2"/>
      <c r="EIW180" s="2"/>
      <c r="EIX180" s="2"/>
      <c r="EIY180" s="2"/>
      <c r="EIZ180" s="2"/>
      <c r="EJA180" s="2"/>
      <c r="EJB180" s="2"/>
      <c r="EJC180" s="2"/>
      <c r="EJD180" s="2"/>
      <c r="EJE180" s="2"/>
      <c r="EJF180" s="2"/>
      <c r="EJG180" s="2"/>
      <c r="EJH180" s="2"/>
      <c r="EJI180" s="2"/>
      <c r="EJJ180" s="2"/>
      <c r="EJK180" s="2"/>
      <c r="EJL180" s="2"/>
      <c r="EJM180" s="2"/>
      <c r="EJN180" s="2"/>
      <c r="EJO180" s="2"/>
      <c r="EJP180" s="2"/>
      <c r="EJQ180" s="2"/>
      <c r="EJR180" s="2"/>
      <c r="EJS180" s="2"/>
      <c r="EJT180" s="2"/>
      <c r="EJU180" s="2"/>
      <c r="EJV180" s="2"/>
      <c r="EJW180" s="2"/>
      <c r="EJX180" s="2"/>
      <c r="EJY180" s="2"/>
      <c r="EJZ180" s="2"/>
      <c r="EKA180" s="2"/>
      <c r="EKB180" s="2"/>
      <c r="EKC180" s="2"/>
      <c r="EKD180" s="2"/>
      <c r="EKE180" s="2"/>
      <c r="EKF180" s="2"/>
      <c r="EKG180" s="2"/>
      <c r="EKH180" s="2"/>
      <c r="EKI180" s="2"/>
      <c r="EKJ180" s="2"/>
      <c r="EKK180" s="2"/>
      <c r="EKL180" s="2"/>
      <c r="EKM180" s="2"/>
      <c r="EKN180" s="2"/>
      <c r="EKO180" s="2"/>
      <c r="EKP180" s="2"/>
      <c r="EKQ180" s="2"/>
      <c r="EKR180" s="2"/>
      <c r="EKS180" s="2"/>
      <c r="EKT180" s="2"/>
      <c r="EKU180" s="2"/>
      <c r="EKV180" s="2"/>
      <c r="EKW180" s="2"/>
      <c r="EKX180" s="2"/>
      <c r="EKY180" s="2"/>
      <c r="EKZ180" s="2"/>
      <c r="ELA180" s="2"/>
      <c r="ELB180" s="2"/>
      <c r="ELC180" s="2"/>
      <c r="ELD180" s="2"/>
      <c r="ELE180" s="2"/>
      <c r="ELF180" s="2"/>
      <c r="ELG180" s="2"/>
      <c r="ELH180" s="2"/>
      <c r="ELI180" s="2"/>
      <c r="ELJ180" s="2"/>
      <c r="ELK180" s="2"/>
      <c r="ELL180" s="2"/>
      <c r="ELM180" s="2"/>
      <c r="ELN180" s="2"/>
      <c r="ELO180" s="2"/>
      <c r="ELP180" s="2"/>
      <c r="ELQ180" s="2"/>
      <c r="ELR180" s="2"/>
      <c r="ELS180" s="2"/>
      <c r="ELT180" s="2"/>
      <c r="ELU180" s="2"/>
      <c r="ELV180" s="2"/>
      <c r="ELW180" s="2"/>
      <c r="ELX180" s="2"/>
      <c r="ELY180" s="2"/>
      <c r="ELZ180" s="2"/>
      <c r="EMA180" s="2"/>
      <c r="EMB180" s="2"/>
      <c r="EMC180" s="2"/>
      <c r="EMD180" s="2"/>
      <c r="EME180" s="2"/>
      <c r="EMF180" s="2"/>
      <c r="EMG180" s="2"/>
      <c r="EMH180" s="2"/>
      <c r="EMI180" s="2"/>
      <c r="EMJ180" s="2"/>
      <c r="EMK180" s="2"/>
      <c r="EML180" s="2"/>
      <c r="EMM180" s="2"/>
      <c r="EMN180" s="2"/>
      <c r="EMO180" s="2"/>
      <c r="EMP180" s="2"/>
      <c r="EMQ180" s="2"/>
      <c r="EMR180" s="2"/>
      <c r="EMS180" s="2"/>
      <c r="EMT180" s="2"/>
      <c r="EMU180" s="2"/>
      <c r="EMV180" s="2"/>
      <c r="EMW180" s="2"/>
      <c r="EMX180" s="2"/>
      <c r="EMY180" s="2"/>
      <c r="EMZ180" s="2"/>
      <c r="ENA180" s="2"/>
      <c r="ENB180" s="2"/>
      <c r="ENC180" s="2"/>
      <c r="END180" s="2"/>
      <c r="ENE180" s="2"/>
      <c r="ENF180" s="2"/>
      <c r="ENG180" s="2"/>
      <c r="ENH180" s="2"/>
      <c r="ENI180" s="2"/>
      <c r="ENJ180" s="2"/>
      <c r="ENK180" s="2"/>
      <c r="ENL180" s="2"/>
      <c r="ENM180" s="2"/>
      <c r="ENN180" s="2"/>
      <c r="ENO180" s="2"/>
      <c r="ENP180" s="2"/>
      <c r="ENQ180" s="2"/>
      <c r="ENR180" s="2"/>
      <c r="ENS180" s="2"/>
      <c r="ENT180" s="2"/>
      <c r="ENU180" s="2"/>
      <c r="ENV180" s="2"/>
      <c r="ENW180" s="2"/>
      <c r="ENX180" s="2"/>
      <c r="ENY180" s="2"/>
      <c r="ENZ180" s="2"/>
      <c r="EOA180" s="2"/>
      <c r="EOB180" s="2"/>
      <c r="EOC180" s="2"/>
      <c r="EOD180" s="2"/>
      <c r="EOE180" s="2"/>
      <c r="EOF180" s="2"/>
      <c r="EOG180" s="2"/>
      <c r="EOH180" s="2"/>
      <c r="EOI180" s="2"/>
      <c r="EOJ180" s="2"/>
      <c r="EOK180" s="2"/>
      <c r="EOL180" s="2"/>
      <c r="EOM180" s="2"/>
      <c r="EON180" s="2"/>
      <c r="EOO180" s="2"/>
      <c r="EOP180" s="2"/>
      <c r="EOQ180" s="2"/>
      <c r="EOR180" s="2"/>
      <c r="EOS180" s="2"/>
      <c r="EOT180" s="2"/>
      <c r="EOU180" s="2"/>
      <c r="EOV180" s="2"/>
      <c r="EOW180" s="2"/>
      <c r="EOX180" s="2"/>
      <c r="EOY180" s="2"/>
      <c r="EOZ180" s="2"/>
      <c r="EPA180" s="2"/>
      <c r="EPB180" s="2"/>
      <c r="EPC180" s="2"/>
      <c r="EPD180" s="2"/>
      <c r="EPE180" s="2"/>
      <c r="EPF180" s="2"/>
      <c r="EPG180" s="2"/>
      <c r="EPH180" s="2"/>
      <c r="EPI180" s="2"/>
      <c r="EPJ180" s="2"/>
      <c r="EPK180" s="2"/>
      <c r="EPL180" s="2"/>
      <c r="EPM180" s="2"/>
      <c r="EPN180" s="2"/>
      <c r="EPO180" s="2"/>
      <c r="EPP180" s="2"/>
      <c r="EPQ180" s="2"/>
      <c r="EPR180" s="2"/>
      <c r="EPS180" s="2"/>
      <c r="EPT180" s="2"/>
      <c r="EPU180" s="2"/>
      <c r="EPV180" s="2"/>
      <c r="EPW180" s="2"/>
      <c r="EPX180" s="2"/>
      <c r="EPY180" s="2"/>
      <c r="EPZ180" s="2"/>
      <c r="EQA180" s="2"/>
      <c r="EQB180" s="2"/>
      <c r="EQC180" s="2"/>
      <c r="EQD180" s="2"/>
      <c r="EQE180" s="2"/>
      <c r="EQF180" s="2"/>
      <c r="EQG180" s="2"/>
      <c r="EQH180" s="2"/>
      <c r="EQI180" s="2"/>
      <c r="EQJ180" s="2"/>
      <c r="EQK180" s="2"/>
      <c r="EQL180" s="2"/>
      <c r="EQM180" s="2"/>
      <c r="EQN180" s="2"/>
      <c r="EQO180" s="2"/>
      <c r="EQP180" s="2"/>
      <c r="EQQ180" s="2"/>
      <c r="EQR180" s="2"/>
      <c r="EQS180" s="2"/>
      <c r="EQT180" s="2"/>
      <c r="EQU180" s="2"/>
      <c r="EQV180" s="2"/>
      <c r="EQW180" s="2"/>
      <c r="EQX180" s="2"/>
      <c r="EQY180" s="2"/>
      <c r="EQZ180" s="2"/>
      <c r="ERA180" s="2"/>
      <c r="ERB180" s="2"/>
      <c r="ERC180" s="2"/>
      <c r="ERD180" s="2"/>
      <c r="ERE180" s="2"/>
      <c r="ERF180" s="2"/>
      <c r="ERG180" s="2"/>
      <c r="ERH180" s="2"/>
      <c r="ERI180" s="2"/>
      <c r="ERJ180" s="2"/>
      <c r="ERK180" s="2"/>
      <c r="ERL180" s="2"/>
      <c r="ERM180" s="2"/>
      <c r="ERN180" s="2"/>
      <c r="ERO180" s="2"/>
      <c r="ERP180" s="2"/>
      <c r="ERQ180" s="2"/>
      <c r="ERR180" s="2"/>
      <c r="ERS180" s="2"/>
      <c r="ERT180" s="2"/>
      <c r="ERU180" s="2"/>
      <c r="ERV180" s="2"/>
      <c r="ERW180" s="2"/>
      <c r="ERX180" s="2"/>
      <c r="ERY180" s="2"/>
      <c r="ERZ180" s="2"/>
      <c r="ESA180" s="2"/>
      <c r="ESB180" s="2"/>
      <c r="ESC180" s="2"/>
      <c r="ESD180" s="2"/>
      <c r="ESE180" s="2"/>
      <c r="ESF180" s="2"/>
      <c r="ESG180" s="2"/>
      <c r="ESH180" s="2"/>
      <c r="ESI180" s="2"/>
      <c r="ESJ180" s="2"/>
      <c r="ESK180" s="2"/>
      <c r="ESL180" s="2"/>
      <c r="ESM180" s="2"/>
      <c r="ESN180" s="2"/>
      <c r="ESO180" s="2"/>
      <c r="ESP180" s="2"/>
      <c r="ESQ180" s="2"/>
      <c r="ESR180" s="2"/>
      <c r="ESS180" s="2"/>
      <c r="EST180" s="2"/>
      <c r="ESU180" s="2"/>
      <c r="ESV180" s="2"/>
      <c r="ESW180" s="2"/>
      <c r="ESX180" s="2"/>
      <c r="ESY180" s="2"/>
      <c r="ESZ180" s="2"/>
      <c r="ETA180" s="2"/>
      <c r="ETB180" s="2"/>
      <c r="ETC180" s="2"/>
      <c r="ETD180" s="2"/>
      <c r="ETE180" s="2"/>
      <c r="ETF180" s="2"/>
      <c r="ETG180" s="2"/>
      <c r="ETH180" s="2"/>
      <c r="ETI180" s="2"/>
      <c r="ETJ180" s="2"/>
      <c r="ETK180" s="2"/>
      <c r="ETL180" s="2"/>
      <c r="ETM180" s="2"/>
      <c r="ETN180" s="2"/>
      <c r="ETO180" s="2"/>
      <c r="ETP180" s="2"/>
      <c r="ETQ180" s="2"/>
      <c r="ETR180" s="2"/>
      <c r="ETS180" s="2"/>
      <c r="ETT180" s="2"/>
      <c r="ETU180" s="2"/>
      <c r="ETV180" s="2"/>
      <c r="ETW180" s="2"/>
      <c r="ETX180" s="2"/>
      <c r="ETY180" s="2"/>
      <c r="ETZ180" s="2"/>
      <c r="EUA180" s="2"/>
      <c r="EUB180" s="2"/>
      <c r="EUC180" s="2"/>
      <c r="EUD180" s="2"/>
      <c r="EUE180" s="2"/>
      <c r="EUF180" s="2"/>
      <c r="EUG180" s="2"/>
      <c r="EUH180" s="2"/>
      <c r="EUI180" s="2"/>
      <c r="EUJ180" s="2"/>
      <c r="EUK180" s="2"/>
      <c r="EUL180" s="2"/>
      <c r="EUM180" s="2"/>
      <c r="EUN180" s="2"/>
      <c r="EUO180" s="2"/>
      <c r="EUP180" s="2"/>
      <c r="EUQ180" s="2"/>
      <c r="EUR180" s="2"/>
      <c r="EUS180" s="2"/>
      <c r="EUT180" s="2"/>
      <c r="EUU180" s="2"/>
      <c r="EUV180" s="2"/>
      <c r="EUW180" s="2"/>
      <c r="EUX180" s="2"/>
      <c r="EUY180" s="2"/>
      <c r="EUZ180" s="2"/>
      <c r="EVA180" s="2"/>
      <c r="EVB180" s="2"/>
      <c r="EVC180" s="2"/>
      <c r="EVD180" s="2"/>
      <c r="EVE180" s="2"/>
      <c r="EVF180" s="2"/>
      <c r="EVG180" s="2"/>
      <c r="EVH180" s="2"/>
      <c r="EVI180" s="2"/>
      <c r="EVJ180" s="2"/>
      <c r="EVK180" s="2"/>
      <c r="EVL180" s="2"/>
      <c r="EVM180" s="2"/>
      <c r="EVN180" s="2"/>
      <c r="EVO180" s="2"/>
      <c r="EVP180" s="2"/>
      <c r="EVQ180" s="2"/>
      <c r="EVR180" s="2"/>
      <c r="EVS180" s="2"/>
      <c r="EVT180" s="2"/>
      <c r="EVU180" s="2"/>
      <c r="EVV180" s="2"/>
      <c r="EVW180" s="2"/>
      <c r="EVX180" s="2"/>
      <c r="EVY180" s="2"/>
      <c r="EVZ180" s="2"/>
      <c r="EWA180" s="2"/>
      <c r="EWB180" s="2"/>
      <c r="EWC180" s="2"/>
      <c r="EWD180" s="2"/>
      <c r="EWE180" s="2"/>
      <c r="EWF180" s="2"/>
      <c r="EWG180" s="2"/>
      <c r="EWH180" s="2"/>
      <c r="EWI180" s="2"/>
      <c r="EWJ180" s="2"/>
      <c r="EWK180" s="2"/>
      <c r="EWL180" s="2"/>
      <c r="EWM180" s="2"/>
      <c r="EWN180" s="2"/>
      <c r="EWO180" s="2"/>
      <c r="EWP180" s="2"/>
      <c r="EWQ180" s="2"/>
      <c r="EWR180" s="2"/>
      <c r="EWS180" s="2"/>
      <c r="EWT180" s="2"/>
      <c r="EWU180" s="2"/>
      <c r="EWV180" s="2"/>
      <c r="EWW180" s="2"/>
      <c r="EWX180" s="2"/>
      <c r="EWY180" s="2"/>
      <c r="EWZ180" s="2"/>
      <c r="EXA180" s="2"/>
      <c r="EXB180" s="2"/>
      <c r="EXC180" s="2"/>
      <c r="EXD180" s="2"/>
      <c r="EXE180" s="2"/>
      <c r="EXF180" s="2"/>
      <c r="EXG180" s="2"/>
      <c r="EXH180" s="2"/>
      <c r="EXI180" s="2"/>
      <c r="EXJ180" s="2"/>
      <c r="EXK180" s="2"/>
      <c r="EXL180" s="2"/>
      <c r="EXM180" s="2"/>
      <c r="EXN180" s="2"/>
      <c r="EXO180" s="2"/>
      <c r="EXP180" s="2"/>
      <c r="EXQ180" s="2"/>
      <c r="EXR180" s="2"/>
      <c r="EXS180" s="2"/>
      <c r="EXT180" s="2"/>
      <c r="EXU180" s="2"/>
      <c r="EXV180" s="2"/>
      <c r="EXW180" s="2"/>
      <c r="EXX180" s="2"/>
      <c r="EXY180" s="2"/>
      <c r="EXZ180" s="2"/>
      <c r="EYA180" s="2"/>
      <c r="EYB180" s="2"/>
      <c r="EYC180" s="2"/>
      <c r="EYD180" s="2"/>
      <c r="EYE180" s="2"/>
      <c r="EYF180" s="2"/>
      <c r="EYG180" s="2"/>
      <c r="EYH180" s="2"/>
      <c r="EYI180" s="2"/>
      <c r="EYJ180" s="2"/>
      <c r="EYK180" s="2"/>
      <c r="EYL180" s="2"/>
      <c r="EYM180" s="2"/>
      <c r="EYN180" s="2"/>
      <c r="EYO180" s="2"/>
      <c r="EYP180" s="2"/>
      <c r="EYQ180" s="2"/>
      <c r="EYR180" s="2"/>
      <c r="EYS180" s="2"/>
      <c r="EYT180" s="2"/>
      <c r="EYU180" s="2"/>
      <c r="EYV180" s="2"/>
      <c r="EYW180" s="2"/>
      <c r="EYX180" s="2"/>
      <c r="EYY180" s="2"/>
      <c r="EYZ180" s="2"/>
      <c r="EZA180" s="2"/>
      <c r="EZB180" s="2"/>
      <c r="EZC180" s="2"/>
      <c r="EZD180" s="2"/>
      <c r="EZE180" s="2"/>
      <c r="EZF180" s="2"/>
      <c r="EZG180" s="2"/>
      <c r="EZH180" s="2"/>
      <c r="EZI180" s="2"/>
      <c r="EZJ180" s="2"/>
      <c r="EZK180" s="2"/>
      <c r="EZL180" s="2"/>
      <c r="EZM180" s="2"/>
      <c r="EZN180" s="2"/>
      <c r="EZO180" s="2"/>
      <c r="EZP180" s="2"/>
      <c r="EZQ180" s="2"/>
      <c r="EZR180" s="2"/>
      <c r="EZS180" s="2"/>
      <c r="EZT180" s="2"/>
      <c r="EZU180" s="2"/>
      <c r="EZV180" s="2"/>
      <c r="EZW180" s="2"/>
      <c r="EZX180" s="2"/>
      <c r="EZY180" s="2"/>
      <c r="EZZ180" s="2"/>
      <c r="FAA180" s="2"/>
      <c r="FAB180" s="2"/>
      <c r="FAC180" s="2"/>
      <c r="FAD180" s="2"/>
      <c r="FAE180" s="2"/>
      <c r="FAF180" s="2"/>
      <c r="FAG180" s="2"/>
      <c r="FAH180" s="2"/>
      <c r="FAI180" s="2"/>
      <c r="FAJ180" s="2"/>
      <c r="FAK180" s="2"/>
      <c r="FAL180" s="2"/>
      <c r="FAM180" s="2"/>
      <c r="FAN180" s="2"/>
      <c r="FAO180" s="2"/>
      <c r="FAP180" s="2"/>
      <c r="FAQ180" s="2"/>
      <c r="FAR180" s="2"/>
      <c r="FAS180" s="2"/>
      <c r="FAT180" s="2"/>
      <c r="FAU180" s="2"/>
      <c r="FAV180" s="2"/>
      <c r="FAW180" s="2"/>
      <c r="FAX180" s="2"/>
      <c r="FAY180" s="2"/>
      <c r="FAZ180" s="2"/>
      <c r="FBA180" s="2"/>
      <c r="FBB180" s="2"/>
      <c r="FBC180" s="2"/>
      <c r="FBD180" s="2"/>
      <c r="FBE180" s="2"/>
      <c r="FBF180" s="2"/>
      <c r="FBG180" s="2"/>
      <c r="FBH180" s="2"/>
      <c r="FBI180" s="2"/>
      <c r="FBJ180" s="2"/>
      <c r="FBK180" s="2"/>
      <c r="FBL180" s="2"/>
      <c r="FBM180" s="2"/>
      <c r="FBN180" s="2"/>
      <c r="FBO180" s="2"/>
      <c r="FBP180" s="2"/>
      <c r="FBQ180" s="2"/>
      <c r="FBR180" s="2"/>
      <c r="FBS180" s="2"/>
      <c r="FBT180" s="2"/>
      <c r="FBU180" s="2"/>
      <c r="FBV180" s="2"/>
      <c r="FBW180" s="2"/>
      <c r="FBX180" s="2"/>
      <c r="FBY180" s="2"/>
      <c r="FBZ180" s="2"/>
      <c r="FCA180" s="2"/>
      <c r="FCB180" s="2"/>
      <c r="FCC180" s="2"/>
      <c r="FCD180" s="2"/>
      <c r="FCE180" s="2"/>
      <c r="FCF180" s="2"/>
      <c r="FCG180" s="2"/>
      <c r="FCH180" s="2"/>
      <c r="FCI180" s="2"/>
      <c r="FCJ180" s="2"/>
      <c r="FCK180" s="2"/>
      <c r="FCL180" s="2"/>
      <c r="FCM180" s="2"/>
      <c r="FCN180" s="2"/>
      <c r="FCO180" s="2"/>
      <c r="FCP180" s="2"/>
      <c r="FCQ180" s="2"/>
      <c r="FCR180" s="2"/>
      <c r="FCS180" s="2"/>
      <c r="FCT180" s="2"/>
      <c r="FCU180" s="2"/>
      <c r="FCV180" s="2"/>
      <c r="FCW180" s="2"/>
      <c r="FCX180" s="2"/>
      <c r="FCY180" s="2"/>
      <c r="FCZ180" s="2"/>
      <c r="FDA180" s="2"/>
      <c r="FDB180" s="2"/>
      <c r="FDC180" s="2"/>
      <c r="FDD180" s="2"/>
      <c r="FDE180" s="2"/>
      <c r="FDF180" s="2"/>
      <c r="FDG180" s="2"/>
      <c r="FDH180" s="2"/>
      <c r="FDI180" s="2"/>
      <c r="FDJ180" s="2"/>
      <c r="FDK180" s="2"/>
      <c r="FDL180" s="2"/>
      <c r="FDM180" s="2"/>
      <c r="FDN180" s="2"/>
      <c r="FDO180" s="2"/>
      <c r="FDP180" s="2"/>
      <c r="FDQ180" s="2"/>
      <c r="FDR180" s="2"/>
      <c r="FDS180" s="2"/>
      <c r="FDT180" s="2"/>
      <c r="FDU180" s="2"/>
      <c r="FDV180" s="2"/>
      <c r="FDW180" s="2"/>
      <c r="FDX180" s="2"/>
      <c r="FDY180" s="2"/>
      <c r="FDZ180" s="2"/>
      <c r="FEA180" s="2"/>
      <c r="FEB180" s="2"/>
      <c r="FEC180" s="2"/>
      <c r="FED180" s="2"/>
      <c r="FEE180" s="2"/>
      <c r="FEF180" s="2"/>
      <c r="FEG180" s="2"/>
      <c r="FEH180" s="2"/>
      <c r="FEI180" s="2"/>
      <c r="FEJ180" s="2"/>
      <c r="FEK180" s="2"/>
      <c r="FEL180" s="2"/>
      <c r="FEM180" s="2"/>
      <c r="FEN180" s="2"/>
      <c r="FEO180" s="2"/>
      <c r="FEP180" s="2"/>
      <c r="FEQ180" s="2"/>
      <c r="FER180" s="2"/>
      <c r="FES180" s="2"/>
      <c r="FET180" s="2"/>
      <c r="FEU180" s="2"/>
      <c r="FEV180" s="2"/>
      <c r="FEW180" s="2"/>
      <c r="FEX180" s="2"/>
      <c r="FEY180" s="2"/>
      <c r="FEZ180" s="2"/>
      <c r="FFA180" s="2"/>
      <c r="FFB180" s="2"/>
      <c r="FFC180" s="2"/>
      <c r="FFD180" s="2"/>
      <c r="FFE180" s="2"/>
      <c r="FFF180" s="2"/>
      <c r="FFG180" s="2"/>
      <c r="FFH180" s="2"/>
      <c r="FFI180" s="2"/>
      <c r="FFJ180" s="2"/>
      <c r="FFK180" s="2"/>
      <c r="FFL180" s="2"/>
      <c r="FFM180" s="2"/>
      <c r="FFN180" s="2"/>
      <c r="FFO180" s="2"/>
      <c r="FFP180" s="2"/>
      <c r="FFQ180" s="2"/>
      <c r="FFR180" s="2"/>
      <c r="FFS180" s="2"/>
      <c r="FFT180" s="2"/>
      <c r="FFU180" s="2"/>
      <c r="FFV180" s="2"/>
      <c r="FFW180" s="2"/>
      <c r="FFX180" s="2"/>
      <c r="FFY180" s="2"/>
      <c r="FFZ180" s="2"/>
      <c r="FGA180" s="2"/>
      <c r="FGB180" s="2"/>
      <c r="FGC180" s="2"/>
      <c r="FGD180" s="2"/>
      <c r="FGE180" s="2"/>
      <c r="FGF180" s="2"/>
      <c r="FGG180" s="2"/>
      <c r="FGH180" s="2"/>
      <c r="FGI180" s="2"/>
      <c r="FGJ180" s="2"/>
      <c r="FGK180" s="2"/>
      <c r="FGL180" s="2"/>
      <c r="FGM180" s="2"/>
      <c r="FGN180" s="2"/>
      <c r="FGO180" s="2"/>
      <c r="FGP180" s="2"/>
      <c r="FGQ180" s="2"/>
      <c r="FGR180" s="2"/>
      <c r="FGS180" s="2"/>
      <c r="FGT180" s="2"/>
      <c r="FGU180" s="2"/>
      <c r="FGV180" s="2"/>
      <c r="FGW180" s="2"/>
      <c r="FGX180" s="2"/>
      <c r="FGY180" s="2"/>
      <c r="FGZ180" s="2"/>
      <c r="FHA180" s="2"/>
      <c r="FHB180" s="2"/>
      <c r="FHC180" s="2"/>
      <c r="FHD180" s="2"/>
      <c r="FHE180" s="2"/>
      <c r="FHF180" s="2"/>
      <c r="FHG180" s="2"/>
      <c r="FHH180" s="2"/>
      <c r="FHI180" s="2"/>
      <c r="FHJ180" s="2"/>
      <c r="FHK180" s="2"/>
      <c r="FHL180" s="2"/>
      <c r="FHM180" s="2"/>
      <c r="FHN180" s="2"/>
      <c r="FHO180" s="2"/>
      <c r="FHP180" s="2"/>
      <c r="FHQ180" s="2"/>
      <c r="FHR180" s="2"/>
      <c r="FHS180" s="2"/>
      <c r="FHT180" s="2"/>
      <c r="FHU180" s="2"/>
      <c r="FHV180" s="2"/>
      <c r="FHW180" s="2"/>
      <c r="FHX180" s="2"/>
      <c r="FHY180" s="2"/>
      <c r="FHZ180" s="2"/>
      <c r="FIA180" s="2"/>
      <c r="FIB180" s="2"/>
      <c r="FIC180" s="2"/>
      <c r="FID180" s="2"/>
      <c r="FIE180" s="2"/>
      <c r="FIF180" s="2"/>
      <c r="FIG180" s="2"/>
      <c r="FIH180" s="2"/>
      <c r="FII180" s="2"/>
      <c r="FIJ180" s="2"/>
      <c r="FIK180" s="2"/>
      <c r="FIL180" s="2"/>
      <c r="FIM180" s="2"/>
      <c r="FIN180" s="2"/>
      <c r="FIO180" s="2"/>
      <c r="FIP180" s="2"/>
      <c r="FIQ180" s="2"/>
      <c r="FIR180" s="2"/>
      <c r="FIS180" s="2"/>
      <c r="FIT180" s="2"/>
      <c r="FIU180" s="2"/>
      <c r="FIV180" s="2"/>
      <c r="FIW180" s="2"/>
      <c r="FIX180" s="2"/>
      <c r="FIY180" s="2"/>
      <c r="FIZ180" s="2"/>
      <c r="FJA180" s="2"/>
      <c r="FJB180" s="2"/>
      <c r="FJC180" s="2"/>
      <c r="FJD180" s="2"/>
      <c r="FJE180" s="2"/>
      <c r="FJF180" s="2"/>
      <c r="FJG180" s="2"/>
      <c r="FJH180" s="2"/>
      <c r="FJI180" s="2"/>
      <c r="FJJ180" s="2"/>
      <c r="FJK180" s="2"/>
      <c r="FJL180" s="2"/>
      <c r="FJM180" s="2"/>
      <c r="FJN180" s="2"/>
      <c r="FJO180" s="2"/>
      <c r="FJP180" s="2"/>
      <c r="FJQ180" s="2"/>
      <c r="FJR180" s="2"/>
      <c r="FJS180" s="2"/>
      <c r="FJT180" s="2"/>
      <c r="FJU180" s="2"/>
      <c r="FJV180" s="2"/>
      <c r="FJW180" s="2"/>
      <c r="FJX180" s="2"/>
      <c r="FJY180" s="2"/>
      <c r="FJZ180" s="2"/>
      <c r="FKA180" s="2"/>
      <c r="FKB180" s="2"/>
      <c r="FKC180" s="2"/>
      <c r="FKD180" s="2"/>
      <c r="FKE180" s="2"/>
      <c r="FKF180" s="2"/>
      <c r="FKG180" s="2"/>
      <c r="FKH180" s="2"/>
      <c r="FKI180" s="2"/>
      <c r="FKJ180" s="2"/>
      <c r="FKK180" s="2"/>
      <c r="FKL180" s="2"/>
      <c r="FKM180" s="2"/>
      <c r="FKN180" s="2"/>
      <c r="FKO180" s="2"/>
      <c r="FKP180" s="2"/>
      <c r="FKQ180" s="2"/>
      <c r="FKR180" s="2"/>
      <c r="FKS180" s="2"/>
      <c r="FKT180" s="2"/>
      <c r="FKU180" s="2"/>
      <c r="FKV180" s="2"/>
      <c r="FKW180" s="2"/>
      <c r="FKX180" s="2"/>
      <c r="FKY180" s="2"/>
      <c r="FKZ180" s="2"/>
      <c r="FLA180" s="2"/>
      <c r="FLB180" s="2"/>
      <c r="FLC180" s="2"/>
      <c r="FLD180" s="2"/>
      <c r="FLE180" s="2"/>
      <c r="FLF180" s="2"/>
      <c r="FLG180" s="2"/>
      <c r="FLH180" s="2"/>
      <c r="FLI180" s="2"/>
      <c r="FLJ180" s="2"/>
      <c r="FLK180" s="2"/>
      <c r="FLL180" s="2"/>
      <c r="FLM180" s="2"/>
      <c r="FLN180" s="2"/>
      <c r="FLO180" s="2"/>
      <c r="FLP180" s="2"/>
      <c r="FLQ180" s="2"/>
      <c r="FLR180" s="2"/>
      <c r="FLS180" s="2"/>
      <c r="FLT180" s="2"/>
      <c r="FLU180" s="2"/>
      <c r="FLV180" s="2"/>
      <c r="FLW180" s="2"/>
      <c r="FLX180" s="2"/>
      <c r="FLY180" s="2"/>
      <c r="FLZ180" s="2"/>
      <c r="FMA180" s="2"/>
      <c r="FMB180" s="2"/>
      <c r="FMC180" s="2"/>
      <c r="FMD180" s="2"/>
      <c r="FME180" s="2"/>
      <c r="FMF180" s="2"/>
      <c r="FMG180" s="2"/>
      <c r="FMH180" s="2"/>
      <c r="FMI180" s="2"/>
      <c r="FMJ180" s="2"/>
      <c r="FMK180" s="2"/>
      <c r="FML180" s="2"/>
      <c r="FMM180" s="2"/>
      <c r="FMN180" s="2"/>
      <c r="FMO180" s="2"/>
      <c r="FMP180" s="2"/>
      <c r="FMQ180" s="2"/>
      <c r="FMR180" s="2"/>
      <c r="FMS180" s="2"/>
      <c r="FMT180" s="2"/>
      <c r="FMU180" s="2"/>
      <c r="FMV180" s="2"/>
      <c r="FMW180" s="2"/>
      <c r="FMX180" s="2"/>
      <c r="FMY180" s="2"/>
      <c r="FMZ180" s="2"/>
      <c r="FNA180" s="2"/>
      <c r="FNB180" s="2"/>
      <c r="FNC180" s="2"/>
      <c r="FND180" s="2"/>
      <c r="FNE180" s="2"/>
      <c r="FNF180" s="2"/>
      <c r="FNG180" s="2"/>
      <c r="FNH180" s="2"/>
      <c r="FNI180" s="2"/>
      <c r="FNJ180" s="2"/>
      <c r="FNK180" s="2"/>
      <c r="FNL180" s="2"/>
      <c r="FNM180" s="2"/>
      <c r="FNN180" s="2"/>
      <c r="FNO180" s="2"/>
      <c r="FNP180" s="2"/>
      <c r="FNQ180" s="2"/>
      <c r="FNR180" s="2"/>
      <c r="FNS180" s="2"/>
      <c r="FNT180" s="2"/>
      <c r="FNU180" s="2"/>
      <c r="FNV180" s="2"/>
      <c r="FNW180" s="2"/>
      <c r="FNX180" s="2"/>
      <c r="FNY180" s="2"/>
      <c r="FNZ180" s="2"/>
      <c r="FOA180" s="2"/>
      <c r="FOB180" s="2"/>
      <c r="FOC180" s="2"/>
      <c r="FOD180" s="2"/>
      <c r="FOE180" s="2"/>
      <c r="FOF180" s="2"/>
      <c r="FOG180" s="2"/>
      <c r="FOH180" s="2"/>
      <c r="FOI180" s="2"/>
      <c r="FOJ180" s="2"/>
      <c r="FOK180" s="2"/>
      <c r="FOL180" s="2"/>
      <c r="FOM180" s="2"/>
      <c r="FON180" s="2"/>
      <c r="FOO180" s="2"/>
      <c r="FOP180" s="2"/>
      <c r="FOQ180" s="2"/>
      <c r="FOR180" s="2"/>
      <c r="FOS180" s="2"/>
      <c r="FOT180" s="2"/>
      <c r="FOU180" s="2"/>
      <c r="FOV180" s="2"/>
      <c r="FOW180" s="2"/>
      <c r="FOX180" s="2"/>
      <c r="FOY180" s="2"/>
      <c r="FOZ180" s="2"/>
      <c r="FPA180" s="2"/>
      <c r="FPB180" s="2"/>
      <c r="FPC180" s="2"/>
      <c r="FPD180" s="2"/>
      <c r="FPE180" s="2"/>
      <c r="FPF180" s="2"/>
      <c r="FPG180" s="2"/>
      <c r="FPH180" s="2"/>
      <c r="FPI180" s="2"/>
      <c r="FPJ180" s="2"/>
      <c r="FPK180" s="2"/>
      <c r="FPL180" s="2"/>
      <c r="FPM180" s="2"/>
      <c r="FPN180" s="2"/>
      <c r="FPO180" s="2"/>
      <c r="FPP180" s="2"/>
      <c r="FPQ180" s="2"/>
      <c r="FPR180" s="2"/>
      <c r="FPS180" s="2"/>
      <c r="FPT180" s="2"/>
      <c r="FPU180" s="2"/>
      <c r="FPV180" s="2"/>
      <c r="FPW180" s="2"/>
      <c r="FPX180" s="2"/>
      <c r="FPY180" s="2"/>
      <c r="FPZ180" s="2"/>
      <c r="FQA180" s="2"/>
      <c r="FQB180" s="2"/>
      <c r="FQC180" s="2"/>
      <c r="FQD180" s="2"/>
      <c r="FQE180" s="2"/>
      <c r="FQF180" s="2"/>
      <c r="FQG180" s="2"/>
      <c r="FQH180" s="2"/>
      <c r="FQI180" s="2"/>
      <c r="FQJ180" s="2"/>
      <c r="FQK180" s="2"/>
      <c r="FQL180" s="2"/>
      <c r="FQM180" s="2"/>
      <c r="FQN180" s="2"/>
      <c r="FQO180" s="2"/>
      <c r="FQP180" s="2"/>
      <c r="FQQ180" s="2"/>
      <c r="FQR180" s="2"/>
      <c r="FQS180" s="2"/>
      <c r="FQT180" s="2"/>
      <c r="FQU180" s="2"/>
      <c r="FQV180" s="2"/>
      <c r="FQW180" s="2"/>
      <c r="FQX180" s="2"/>
      <c r="FQY180" s="2"/>
      <c r="FQZ180" s="2"/>
      <c r="FRA180" s="2"/>
      <c r="FRB180" s="2"/>
      <c r="FRC180" s="2"/>
      <c r="FRD180" s="2"/>
      <c r="FRE180" s="2"/>
      <c r="FRF180" s="2"/>
      <c r="FRG180" s="2"/>
      <c r="FRH180" s="2"/>
      <c r="FRI180" s="2"/>
      <c r="FRJ180" s="2"/>
      <c r="FRK180" s="2"/>
      <c r="FRL180" s="2"/>
      <c r="FRM180" s="2"/>
      <c r="FRN180" s="2"/>
      <c r="FRO180" s="2"/>
      <c r="FRP180" s="2"/>
      <c r="FRQ180" s="2"/>
      <c r="FRR180" s="2"/>
      <c r="FRS180" s="2"/>
      <c r="FRT180" s="2"/>
      <c r="FRU180" s="2"/>
      <c r="FRV180" s="2"/>
      <c r="FRW180" s="2"/>
      <c r="FRX180" s="2"/>
      <c r="FRY180" s="2"/>
      <c r="FRZ180" s="2"/>
      <c r="FSA180" s="2"/>
      <c r="FSB180" s="2"/>
      <c r="FSC180" s="2"/>
      <c r="FSD180" s="2"/>
      <c r="FSE180" s="2"/>
      <c r="FSF180" s="2"/>
      <c r="FSG180" s="2"/>
      <c r="FSH180" s="2"/>
      <c r="FSI180" s="2"/>
      <c r="FSJ180" s="2"/>
      <c r="FSK180" s="2"/>
      <c r="FSL180" s="2"/>
      <c r="FSM180" s="2"/>
      <c r="FSN180" s="2"/>
      <c r="FSO180" s="2"/>
      <c r="FSP180" s="2"/>
      <c r="FSQ180" s="2"/>
      <c r="FSR180" s="2"/>
      <c r="FSS180" s="2"/>
      <c r="FST180" s="2"/>
      <c r="FSU180" s="2"/>
      <c r="FSV180" s="2"/>
      <c r="FSW180" s="2"/>
      <c r="FSX180" s="2"/>
      <c r="FSY180" s="2"/>
      <c r="FSZ180" s="2"/>
      <c r="FTA180" s="2"/>
      <c r="FTB180" s="2"/>
      <c r="FTC180" s="2"/>
      <c r="FTD180" s="2"/>
      <c r="FTE180" s="2"/>
      <c r="FTF180" s="2"/>
      <c r="FTG180" s="2"/>
      <c r="FTH180" s="2"/>
      <c r="FTI180" s="2"/>
      <c r="FTJ180" s="2"/>
      <c r="FTK180" s="2"/>
      <c r="FTL180" s="2"/>
      <c r="FTM180" s="2"/>
      <c r="FTN180" s="2"/>
      <c r="FTO180" s="2"/>
      <c r="FTP180" s="2"/>
      <c r="FTQ180" s="2"/>
      <c r="FTR180" s="2"/>
      <c r="FTS180" s="2"/>
      <c r="FTT180" s="2"/>
      <c r="FTU180" s="2"/>
      <c r="FTV180" s="2"/>
      <c r="FTW180" s="2"/>
      <c r="FTX180" s="2"/>
      <c r="FTY180" s="2"/>
      <c r="FTZ180" s="2"/>
      <c r="FUA180" s="2"/>
      <c r="FUB180" s="2"/>
      <c r="FUC180" s="2"/>
      <c r="FUD180" s="2"/>
      <c r="FUE180" s="2"/>
      <c r="FUF180" s="2"/>
      <c r="FUG180" s="2"/>
      <c r="FUH180" s="2"/>
      <c r="FUI180" s="2"/>
      <c r="FUJ180" s="2"/>
      <c r="FUK180" s="2"/>
      <c r="FUL180" s="2"/>
      <c r="FUM180" s="2"/>
      <c r="FUN180" s="2"/>
      <c r="FUO180" s="2"/>
      <c r="FUP180" s="2"/>
      <c r="FUQ180" s="2"/>
      <c r="FUR180" s="2"/>
      <c r="FUS180" s="2"/>
      <c r="FUT180" s="2"/>
      <c r="FUU180" s="2"/>
      <c r="FUV180" s="2"/>
      <c r="FUW180" s="2"/>
      <c r="FUX180" s="2"/>
      <c r="FUY180" s="2"/>
      <c r="FUZ180" s="2"/>
      <c r="FVA180" s="2"/>
      <c r="FVB180" s="2"/>
      <c r="FVC180" s="2"/>
      <c r="FVD180" s="2"/>
      <c r="FVE180" s="2"/>
      <c r="FVF180" s="2"/>
      <c r="FVG180" s="2"/>
      <c r="FVH180" s="2"/>
      <c r="FVI180" s="2"/>
      <c r="FVJ180" s="2"/>
      <c r="FVK180" s="2"/>
      <c r="FVL180" s="2"/>
      <c r="FVM180" s="2"/>
      <c r="FVN180" s="2"/>
      <c r="FVO180" s="2"/>
      <c r="FVP180" s="2"/>
      <c r="FVQ180" s="2"/>
      <c r="FVR180" s="2"/>
      <c r="FVS180" s="2"/>
      <c r="FVT180" s="2"/>
      <c r="FVU180" s="2"/>
      <c r="FVV180" s="2"/>
      <c r="FVW180" s="2"/>
      <c r="FVX180" s="2"/>
      <c r="FVY180" s="2"/>
      <c r="FVZ180" s="2"/>
      <c r="FWA180" s="2"/>
      <c r="FWB180" s="2"/>
      <c r="FWC180" s="2"/>
      <c r="FWD180" s="2"/>
      <c r="FWE180" s="2"/>
      <c r="FWF180" s="2"/>
      <c r="FWG180" s="2"/>
      <c r="FWH180" s="2"/>
      <c r="FWI180" s="2"/>
      <c r="FWJ180" s="2"/>
      <c r="FWK180" s="2"/>
      <c r="FWL180" s="2"/>
      <c r="FWM180" s="2"/>
      <c r="FWN180" s="2"/>
      <c r="FWO180" s="2"/>
      <c r="FWP180" s="2"/>
      <c r="FWQ180" s="2"/>
      <c r="FWR180" s="2"/>
      <c r="FWS180" s="2"/>
      <c r="FWT180" s="2"/>
      <c r="FWU180" s="2"/>
      <c r="FWV180" s="2"/>
      <c r="FWW180" s="2"/>
      <c r="FWX180" s="2"/>
      <c r="FWY180" s="2"/>
      <c r="FWZ180" s="2"/>
      <c r="FXA180" s="2"/>
      <c r="FXB180" s="2"/>
      <c r="FXC180" s="2"/>
      <c r="FXD180" s="2"/>
      <c r="FXE180" s="2"/>
      <c r="FXF180" s="2"/>
      <c r="FXG180" s="2"/>
      <c r="FXH180" s="2"/>
      <c r="FXI180" s="2"/>
      <c r="FXJ180" s="2"/>
      <c r="FXK180" s="2"/>
      <c r="FXL180" s="2"/>
      <c r="FXM180" s="2"/>
      <c r="FXN180" s="2"/>
      <c r="FXO180" s="2"/>
      <c r="FXP180" s="2"/>
      <c r="FXQ180" s="2"/>
      <c r="FXR180" s="2"/>
      <c r="FXS180" s="2"/>
      <c r="FXT180" s="2"/>
      <c r="FXU180" s="2"/>
      <c r="FXV180" s="2"/>
      <c r="FXW180" s="2"/>
      <c r="FXX180" s="2"/>
      <c r="FXY180" s="2"/>
      <c r="FXZ180" s="2"/>
      <c r="FYA180" s="2"/>
      <c r="FYB180" s="2"/>
      <c r="FYC180" s="2"/>
      <c r="FYD180" s="2"/>
      <c r="FYE180" s="2"/>
      <c r="FYF180" s="2"/>
      <c r="FYG180" s="2"/>
      <c r="FYH180" s="2"/>
      <c r="FYI180" s="2"/>
      <c r="FYJ180" s="2"/>
      <c r="FYK180" s="2"/>
      <c r="FYL180" s="2"/>
      <c r="FYM180" s="2"/>
      <c r="FYN180" s="2"/>
      <c r="FYO180" s="2"/>
      <c r="FYP180" s="2"/>
      <c r="FYQ180" s="2"/>
      <c r="FYR180" s="2"/>
      <c r="FYS180" s="2"/>
      <c r="FYT180" s="2"/>
      <c r="FYU180" s="2"/>
      <c r="FYV180" s="2"/>
      <c r="FYW180" s="2"/>
      <c r="FYX180" s="2"/>
      <c r="FYY180" s="2"/>
      <c r="FYZ180" s="2"/>
      <c r="FZA180" s="2"/>
      <c r="FZB180" s="2"/>
      <c r="FZC180" s="2"/>
      <c r="FZD180" s="2"/>
      <c r="FZE180" s="2"/>
      <c r="FZF180" s="2"/>
      <c r="FZG180" s="2"/>
      <c r="FZH180" s="2"/>
      <c r="FZI180" s="2"/>
      <c r="FZJ180" s="2"/>
      <c r="FZK180" s="2"/>
      <c r="FZL180" s="2"/>
      <c r="FZM180" s="2"/>
      <c r="FZN180" s="2"/>
      <c r="FZO180" s="2"/>
      <c r="FZP180" s="2"/>
      <c r="FZQ180" s="2"/>
      <c r="FZR180" s="2"/>
      <c r="FZS180" s="2"/>
      <c r="FZT180" s="2"/>
      <c r="FZU180" s="2"/>
      <c r="FZV180" s="2"/>
      <c r="FZW180" s="2"/>
      <c r="FZX180" s="2"/>
      <c r="FZY180" s="2"/>
      <c r="FZZ180" s="2"/>
      <c r="GAA180" s="2"/>
      <c r="GAB180" s="2"/>
      <c r="GAC180" s="2"/>
      <c r="GAD180" s="2"/>
      <c r="GAE180" s="2"/>
      <c r="GAF180" s="2"/>
      <c r="GAG180" s="2"/>
      <c r="GAH180" s="2"/>
      <c r="GAI180" s="2"/>
      <c r="GAJ180" s="2"/>
      <c r="GAK180" s="2"/>
      <c r="GAL180" s="2"/>
      <c r="GAM180" s="2"/>
      <c r="GAN180" s="2"/>
      <c r="GAO180" s="2"/>
      <c r="GAP180" s="2"/>
      <c r="GAQ180" s="2"/>
      <c r="GAR180" s="2"/>
      <c r="GAS180" s="2"/>
      <c r="GAT180" s="2"/>
      <c r="GAU180" s="2"/>
      <c r="GAV180" s="2"/>
      <c r="GAW180" s="2"/>
      <c r="GAX180" s="2"/>
      <c r="GAY180" s="2"/>
      <c r="GAZ180" s="2"/>
      <c r="GBA180" s="2"/>
      <c r="GBB180" s="2"/>
      <c r="GBC180" s="2"/>
      <c r="GBD180" s="2"/>
      <c r="GBE180" s="2"/>
      <c r="GBF180" s="2"/>
      <c r="GBG180" s="2"/>
      <c r="GBH180" s="2"/>
      <c r="GBI180" s="2"/>
      <c r="GBJ180" s="2"/>
      <c r="GBK180" s="2"/>
      <c r="GBL180" s="2"/>
      <c r="GBM180" s="2"/>
      <c r="GBN180" s="2"/>
      <c r="GBO180" s="2"/>
      <c r="GBP180" s="2"/>
      <c r="GBQ180" s="2"/>
      <c r="GBR180" s="2"/>
      <c r="GBS180" s="2"/>
      <c r="GBT180" s="2"/>
      <c r="GBU180" s="2"/>
      <c r="GBV180" s="2"/>
      <c r="GBW180" s="2"/>
      <c r="GBX180" s="2"/>
      <c r="GBY180" s="2"/>
      <c r="GBZ180" s="2"/>
      <c r="GCA180" s="2"/>
      <c r="GCB180" s="2"/>
      <c r="GCC180" s="2"/>
      <c r="GCD180" s="2"/>
      <c r="GCE180" s="2"/>
      <c r="GCF180" s="2"/>
      <c r="GCG180" s="2"/>
      <c r="GCH180" s="2"/>
      <c r="GCI180" s="2"/>
      <c r="GCJ180" s="2"/>
      <c r="GCK180" s="2"/>
      <c r="GCL180" s="2"/>
      <c r="GCM180" s="2"/>
      <c r="GCN180" s="2"/>
      <c r="GCO180" s="2"/>
      <c r="GCP180" s="2"/>
      <c r="GCQ180" s="2"/>
      <c r="GCR180" s="2"/>
      <c r="GCS180" s="2"/>
      <c r="GCT180" s="2"/>
      <c r="GCU180" s="2"/>
      <c r="GCV180" s="2"/>
      <c r="GCW180" s="2"/>
      <c r="GCX180" s="2"/>
      <c r="GCY180" s="2"/>
      <c r="GCZ180" s="2"/>
      <c r="GDA180" s="2"/>
      <c r="GDB180" s="2"/>
      <c r="GDC180" s="2"/>
      <c r="GDD180" s="2"/>
      <c r="GDE180" s="2"/>
      <c r="GDF180" s="2"/>
      <c r="GDG180" s="2"/>
      <c r="GDH180" s="2"/>
      <c r="GDI180" s="2"/>
      <c r="GDJ180" s="2"/>
      <c r="GDK180" s="2"/>
      <c r="GDL180" s="2"/>
      <c r="GDM180" s="2"/>
      <c r="GDN180" s="2"/>
      <c r="GDO180" s="2"/>
      <c r="GDP180" s="2"/>
      <c r="GDQ180" s="2"/>
      <c r="GDR180" s="2"/>
      <c r="GDS180" s="2"/>
      <c r="GDT180" s="2"/>
      <c r="GDU180" s="2"/>
      <c r="GDV180" s="2"/>
      <c r="GDW180" s="2"/>
      <c r="GDX180" s="2"/>
      <c r="GDY180" s="2"/>
      <c r="GDZ180" s="2"/>
      <c r="GEA180" s="2"/>
      <c r="GEB180" s="2"/>
      <c r="GEC180" s="2"/>
      <c r="GED180" s="2"/>
      <c r="GEE180" s="2"/>
      <c r="GEF180" s="2"/>
      <c r="GEG180" s="2"/>
      <c r="GEH180" s="2"/>
      <c r="GEI180" s="2"/>
      <c r="GEJ180" s="2"/>
      <c r="GEK180" s="2"/>
      <c r="GEL180" s="2"/>
      <c r="GEM180" s="2"/>
      <c r="GEN180" s="2"/>
      <c r="GEO180" s="2"/>
      <c r="GEP180" s="2"/>
      <c r="GEQ180" s="2"/>
      <c r="GER180" s="2"/>
      <c r="GES180" s="2"/>
      <c r="GET180" s="2"/>
      <c r="GEU180" s="2"/>
      <c r="GEV180" s="2"/>
      <c r="GEW180" s="2"/>
      <c r="GEX180" s="2"/>
      <c r="GEY180" s="2"/>
      <c r="GEZ180" s="2"/>
      <c r="GFA180" s="2"/>
      <c r="GFB180" s="2"/>
      <c r="GFC180" s="2"/>
      <c r="GFD180" s="2"/>
      <c r="GFE180" s="2"/>
      <c r="GFF180" s="2"/>
      <c r="GFG180" s="2"/>
      <c r="GFH180" s="2"/>
      <c r="GFI180" s="2"/>
      <c r="GFJ180" s="2"/>
      <c r="GFK180" s="2"/>
      <c r="GFL180" s="2"/>
      <c r="GFM180" s="2"/>
      <c r="GFN180" s="2"/>
      <c r="GFO180" s="2"/>
      <c r="GFP180" s="2"/>
      <c r="GFQ180" s="2"/>
      <c r="GFR180" s="2"/>
      <c r="GFS180" s="2"/>
      <c r="GFT180" s="2"/>
      <c r="GFU180" s="2"/>
      <c r="GFV180" s="2"/>
      <c r="GFW180" s="2"/>
      <c r="GFX180" s="2"/>
      <c r="GFY180" s="2"/>
      <c r="GFZ180" s="2"/>
      <c r="GGA180" s="2"/>
      <c r="GGB180" s="2"/>
      <c r="GGC180" s="2"/>
      <c r="GGD180" s="2"/>
      <c r="GGE180" s="2"/>
      <c r="GGF180" s="2"/>
      <c r="GGG180" s="2"/>
      <c r="GGH180" s="2"/>
      <c r="GGI180" s="2"/>
      <c r="GGJ180" s="2"/>
      <c r="GGK180" s="2"/>
      <c r="GGL180" s="2"/>
      <c r="GGM180" s="2"/>
      <c r="GGN180" s="2"/>
      <c r="GGO180" s="2"/>
      <c r="GGP180" s="2"/>
      <c r="GGQ180" s="2"/>
      <c r="GGR180" s="2"/>
      <c r="GGS180" s="2"/>
      <c r="GGT180" s="2"/>
      <c r="GGU180" s="2"/>
      <c r="GGV180" s="2"/>
      <c r="GGW180" s="2"/>
      <c r="GGX180" s="2"/>
      <c r="GGY180" s="2"/>
      <c r="GGZ180" s="2"/>
      <c r="GHA180" s="2"/>
      <c r="GHB180" s="2"/>
      <c r="GHC180" s="2"/>
      <c r="GHD180" s="2"/>
      <c r="GHE180" s="2"/>
      <c r="GHF180" s="2"/>
      <c r="GHG180" s="2"/>
      <c r="GHH180" s="2"/>
      <c r="GHI180" s="2"/>
      <c r="GHJ180" s="2"/>
      <c r="GHK180" s="2"/>
      <c r="GHL180" s="2"/>
      <c r="GHM180" s="2"/>
      <c r="GHN180" s="2"/>
      <c r="GHO180" s="2"/>
      <c r="GHP180" s="2"/>
      <c r="GHQ180" s="2"/>
      <c r="GHR180" s="2"/>
      <c r="GHS180" s="2"/>
      <c r="GHT180" s="2"/>
      <c r="GHU180" s="2"/>
      <c r="GHV180" s="2"/>
      <c r="GHW180" s="2"/>
      <c r="GHX180" s="2"/>
      <c r="GHY180" s="2"/>
      <c r="GHZ180" s="2"/>
      <c r="GIA180" s="2"/>
      <c r="GIB180" s="2"/>
      <c r="GIC180" s="2"/>
      <c r="GID180" s="2"/>
      <c r="GIE180" s="2"/>
      <c r="GIF180" s="2"/>
      <c r="GIG180" s="2"/>
      <c r="GIH180" s="2"/>
      <c r="GII180" s="2"/>
      <c r="GIJ180" s="2"/>
      <c r="GIK180" s="2"/>
      <c r="GIL180" s="2"/>
      <c r="GIM180" s="2"/>
      <c r="GIN180" s="2"/>
      <c r="GIO180" s="2"/>
      <c r="GIP180" s="2"/>
      <c r="GIQ180" s="2"/>
      <c r="GIR180" s="2"/>
      <c r="GIS180" s="2"/>
      <c r="GIT180" s="2"/>
      <c r="GIU180" s="2"/>
      <c r="GIV180" s="2"/>
      <c r="GIW180" s="2"/>
      <c r="GIX180" s="2"/>
      <c r="GIY180" s="2"/>
      <c r="GIZ180" s="2"/>
      <c r="GJA180" s="2"/>
      <c r="GJB180" s="2"/>
      <c r="GJC180" s="2"/>
      <c r="GJD180" s="2"/>
      <c r="GJE180" s="2"/>
      <c r="GJF180" s="2"/>
      <c r="GJG180" s="2"/>
      <c r="GJH180" s="2"/>
      <c r="GJI180" s="2"/>
      <c r="GJJ180" s="2"/>
      <c r="GJK180" s="2"/>
      <c r="GJL180" s="2"/>
      <c r="GJM180" s="2"/>
      <c r="GJN180" s="2"/>
      <c r="GJO180" s="2"/>
      <c r="GJP180" s="2"/>
      <c r="GJQ180" s="2"/>
      <c r="GJR180" s="2"/>
      <c r="GJS180" s="2"/>
      <c r="GJT180" s="2"/>
      <c r="GJU180" s="2"/>
      <c r="GJV180" s="2"/>
      <c r="GJW180" s="2"/>
      <c r="GJX180" s="2"/>
      <c r="GJY180" s="2"/>
      <c r="GJZ180" s="2"/>
      <c r="GKA180" s="2"/>
      <c r="GKB180" s="2"/>
      <c r="GKC180" s="2"/>
      <c r="GKD180" s="2"/>
      <c r="GKE180" s="2"/>
      <c r="GKF180" s="2"/>
      <c r="GKG180" s="2"/>
      <c r="GKH180" s="2"/>
      <c r="GKI180" s="2"/>
      <c r="GKJ180" s="2"/>
      <c r="GKK180" s="2"/>
      <c r="GKL180" s="2"/>
      <c r="GKM180" s="2"/>
      <c r="GKN180" s="2"/>
      <c r="GKO180" s="2"/>
      <c r="GKP180" s="2"/>
      <c r="GKQ180" s="2"/>
      <c r="GKR180" s="2"/>
      <c r="GKS180" s="2"/>
      <c r="GKT180" s="2"/>
      <c r="GKU180" s="2"/>
      <c r="GKV180" s="2"/>
      <c r="GKW180" s="2"/>
      <c r="GKX180" s="2"/>
      <c r="GKY180" s="2"/>
      <c r="GKZ180" s="2"/>
      <c r="GLA180" s="2"/>
      <c r="GLB180" s="2"/>
      <c r="GLC180" s="2"/>
      <c r="GLD180" s="2"/>
      <c r="GLE180" s="2"/>
      <c r="GLF180" s="2"/>
      <c r="GLG180" s="2"/>
      <c r="GLH180" s="2"/>
      <c r="GLI180" s="2"/>
      <c r="GLJ180" s="2"/>
      <c r="GLK180" s="2"/>
      <c r="GLL180" s="2"/>
      <c r="GLM180" s="2"/>
      <c r="GLN180" s="2"/>
      <c r="GLO180" s="2"/>
      <c r="GLP180" s="2"/>
      <c r="GLQ180" s="2"/>
      <c r="GLR180" s="2"/>
      <c r="GLS180" s="2"/>
      <c r="GLT180" s="2"/>
      <c r="GLU180" s="2"/>
      <c r="GLV180" s="2"/>
      <c r="GLW180" s="2"/>
      <c r="GLX180" s="2"/>
      <c r="GLY180" s="2"/>
      <c r="GLZ180" s="2"/>
      <c r="GMA180" s="2"/>
      <c r="GMB180" s="2"/>
      <c r="GMC180" s="2"/>
      <c r="GMD180" s="2"/>
      <c r="GME180" s="2"/>
      <c r="GMF180" s="2"/>
      <c r="GMG180" s="2"/>
      <c r="GMH180" s="2"/>
      <c r="GMI180" s="2"/>
      <c r="GMJ180" s="2"/>
      <c r="GMK180" s="2"/>
      <c r="GML180" s="2"/>
      <c r="GMM180" s="2"/>
      <c r="GMN180" s="2"/>
      <c r="GMO180" s="2"/>
      <c r="GMP180" s="2"/>
      <c r="GMQ180" s="2"/>
      <c r="GMR180" s="2"/>
      <c r="GMS180" s="2"/>
      <c r="GMT180" s="2"/>
      <c r="GMU180" s="2"/>
      <c r="GMV180" s="2"/>
      <c r="GMW180" s="2"/>
      <c r="GMX180" s="2"/>
      <c r="GMY180" s="2"/>
      <c r="GMZ180" s="2"/>
      <c r="GNA180" s="2"/>
      <c r="GNB180" s="2"/>
      <c r="GNC180" s="2"/>
      <c r="GND180" s="2"/>
      <c r="GNE180" s="2"/>
      <c r="GNF180" s="2"/>
      <c r="GNG180" s="2"/>
      <c r="GNH180" s="2"/>
      <c r="GNI180" s="2"/>
      <c r="GNJ180" s="2"/>
      <c r="GNK180" s="2"/>
      <c r="GNL180" s="2"/>
      <c r="GNM180" s="2"/>
      <c r="GNN180" s="2"/>
      <c r="GNO180" s="2"/>
      <c r="GNP180" s="2"/>
      <c r="GNQ180" s="2"/>
      <c r="GNR180" s="2"/>
      <c r="GNS180" s="2"/>
      <c r="GNT180" s="2"/>
      <c r="GNU180" s="2"/>
      <c r="GNV180" s="2"/>
      <c r="GNW180" s="2"/>
      <c r="GNX180" s="2"/>
      <c r="GNY180" s="2"/>
      <c r="GNZ180" s="2"/>
      <c r="GOA180" s="2"/>
      <c r="GOB180" s="2"/>
      <c r="GOC180" s="2"/>
      <c r="GOD180" s="2"/>
      <c r="GOE180" s="2"/>
      <c r="GOF180" s="2"/>
      <c r="GOG180" s="2"/>
      <c r="GOH180" s="2"/>
      <c r="GOI180" s="2"/>
      <c r="GOJ180" s="2"/>
      <c r="GOK180" s="2"/>
      <c r="GOL180" s="2"/>
      <c r="GOM180" s="2"/>
      <c r="GON180" s="2"/>
      <c r="GOO180" s="2"/>
      <c r="GOP180" s="2"/>
      <c r="GOQ180" s="2"/>
      <c r="GOR180" s="2"/>
      <c r="GOS180" s="2"/>
      <c r="GOT180" s="2"/>
      <c r="GOU180" s="2"/>
      <c r="GOV180" s="2"/>
      <c r="GOW180" s="2"/>
      <c r="GOX180" s="2"/>
      <c r="GOY180" s="2"/>
      <c r="GOZ180" s="2"/>
      <c r="GPA180" s="2"/>
      <c r="GPB180" s="2"/>
      <c r="GPC180" s="2"/>
      <c r="GPD180" s="2"/>
      <c r="GPE180" s="2"/>
      <c r="GPF180" s="2"/>
      <c r="GPG180" s="2"/>
      <c r="GPH180" s="2"/>
      <c r="GPI180" s="2"/>
      <c r="GPJ180" s="2"/>
      <c r="GPK180" s="2"/>
      <c r="GPL180" s="2"/>
      <c r="GPM180" s="2"/>
      <c r="GPN180" s="2"/>
      <c r="GPO180" s="2"/>
      <c r="GPP180" s="2"/>
      <c r="GPQ180" s="2"/>
      <c r="GPR180" s="2"/>
      <c r="GPS180" s="2"/>
      <c r="GPT180" s="2"/>
      <c r="GPU180" s="2"/>
      <c r="GPV180" s="2"/>
      <c r="GPW180" s="2"/>
      <c r="GPX180" s="2"/>
      <c r="GPY180" s="2"/>
      <c r="GPZ180" s="2"/>
      <c r="GQA180" s="2"/>
      <c r="GQB180" s="2"/>
      <c r="GQC180" s="2"/>
      <c r="GQD180" s="2"/>
      <c r="GQE180" s="2"/>
      <c r="GQF180" s="2"/>
      <c r="GQG180" s="2"/>
      <c r="GQH180" s="2"/>
      <c r="GQI180" s="2"/>
      <c r="GQJ180" s="2"/>
      <c r="GQK180" s="2"/>
      <c r="GQL180" s="2"/>
      <c r="GQM180" s="2"/>
      <c r="GQN180" s="2"/>
      <c r="GQO180" s="2"/>
      <c r="GQP180" s="2"/>
      <c r="GQQ180" s="2"/>
      <c r="GQR180" s="2"/>
      <c r="GQS180" s="2"/>
      <c r="GQT180" s="2"/>
      <c r="GQU180" s="2"/>
      <c r="GQV180" s="2"/>
      <c r="GQW180" s="2"/>
      <c r="GQX180" s="2"/>
      <c r="GQY180" s="2"/>
      <c r="GQZ180" s="2"/>
      <c r="GRA180" s="2"/>
      <c r="GRB180" s="2"/>
      <c r="GRC180" s="2"/>
      <c r="GRD180" s="2"/>
      <c r="GRE180" s="2"/>
      <c r="GRF180" s="2"/>
      <c r="GRG180" s="2"/>
      <c r="GRH180" s="2"/>
      <c r="GRI180" s="2"/>
      <c r="GRJ180" s="2"/>
      <c r="GRK180" s="2"/>
      <c r="GRL180" s="2"/>
      <c r="GRM180" s="2"/>
      <c r="GRN180" s="2"/>
      <c r="GRO180" s="2"/>
      <c r="GRP180" s="2"/>
      <c r="GRQ180" s="2"/>
      <c r="GRR180" s="2"/>
      <c r="GRS180" s="2"/>
      <c r="GRT180" s="2"/>
      <c r="GRU180" s="2"/>
      <c r="GRV180" s="2"/>
      <c r="GRW180" s="2"/>
      <c r="GRX180" s="2"/>
      <c r="GRY180" s="2"/>
      <c r="GRZ180" s="2"/>
      <c r="GSA180" s="2"/>
      <c r="GSB180" s="2"/>
      <c r="GSC180" s="2"/>
      <c r="GSD180" s="2"/>
      <c r="GSE180" s="2"/>
      <c r="GSF180" s="2"/>
      <c r="GSG180" s="2"/>
      <c r="GSH180" s="2"/>
      <c r="GSI180" s="2"/>
      <c r="GSJ180" s="2"/>
      <c r="GSK180" s="2"/>
      <c r="GSL180" s="2"/>
      <c r="GSM180" s="2"/>
      <c r="GSN180" s="2"/>
      <c r="GSO180" s="2"/>
      <c r="GSP180" s="2"/>
      <c r="GSQ180" s="2"/>
      <c r="GSR180" s="2"/>
      <c r="GSS180" s="2"/>
      <c r="GST180" s="2"/>
      <c r="GSU180" s="2"/>
      <c r="GSV180" s="2"/>
      <c r="GSW180" s="2"/>
      <c r="GSX180" s="2"/>
      <c r="GSY180" s="2"/>
      <c r="GSZ180" s="2"/>
      <c r="GTA180" s="2"/>
      <c r="GTB180" s="2"/>
      <c r="GTC180" s="2"/>
      <c r="GTD180" s="2"/>
      <c r="GTE180" s="2"/>
      <c r="GTF180" s="2"/>
      <c r="GTG180" s="2"/>
      <c r="GTH180" s="2"/>
      <c r="GTI180" s="2"/>
      <c r="GTJ180" s="2"/>
      <c r="GTK180" s="2"/>
      <c r="GTL180" s="2"/>
      <c r="GTM180" s="2"/>
      <c r="GTN180" s="2"/>
      <c r="GTO180" s="2"/>
      <c r="GTP180" s="2"/>
      <c r="GTQ180" s="2"/>
      <c r="GTR180" s="2"/>
      <c r="GTS180" s="2"/>
      <c r="GTT180" s="2"/>
      <c r="GTU180" s="2"/>
      <c r="GTV180" s="2"/>
      <c r="GTW180" s="2"/>
      <c r="GTX180" s="2"/>
      <c r="GTY180" s="2"/>
      <c r="GTZ180" s="2"/>
      <c r="GUA180" s="2"/>
      <c r="GUB180" s="2"/>
      <c r="GUC180" s="2"/>
      <c r="GUD180" s="2"/>
      <c r="GUE180" s="2"/>
      <c r="GUF180" s="2"/>
      <c r="GUG180" s="2"/>
      <c r="GUH180" s="2"/>
      <c r="GUI180" s="2"/>
      <c r="GUJ180" s="2"/>
      <c r="GUK180" s="2"/>
      <c r="GUL180" s="2"/>
      <c r="GUM180" s="2"/>
      <c r="GUN180" s="2"/>
      <c r="GUO180" s="2"/>
      <c r="GUP180" s="2"/>
      <c r="GUQ180" s="2"/>
      <c r="GUR180" s="2"/>
      <c r="GUS180" s="2"/>
      <c r="GUT180" s="2"/>
      <c r="GUU180" s="2"/>
      <c r="GUV180" s="2"/>
      <c r="GUW180" s="2"/>
      <c r="GUX180" s="2"/>
      <c r="GUY180" s="2"/>
      <c r="GUZ180" s="2"/>
      <c r="GVA180" s="2"/>
      <c r="GVB180" s="2"/>
      <c r="GVC180" s="2"/>
      <c r="GVD180" s="2"/>
      <c r="GVE180" s="2"/>
      <c r="GVF180" s="2"/>
      <c r="GVG180" s="2"/>
      <c r="GVH180" s="2"/>
      <c r="GVI180" s="2"/>
      <c r="GVJ180" s="2"/>
      <c r="GVK180" s="2"/>
      <c r="GVL180" s="2"/>
      <c r="GVM180" s="2"/>
      <c r="GVN180" s="2"/>
      <c r="GVO180" s="2"/>
      <c r="GVP180" s="2"/>
      <c r="GVQ180" s="2"/>
      <c r="GVR180" s="2"/>
      <c r="GVS180" s="2"/>
      <c r="GVT180" s="2"/>
      <c r="GVU180" s="2"/>
      <c r="GVV180" s="2"/>
      <c r="GVW180" s="2"/>
      <c r="GVX180" s="2"/>
      <c r="GVY180" s="2"/>
      <c r="GVZ180" s="2"/>
      <c r="GWA180" s="2"/>
      <c r="GWB180" s="2"/>
      <c r="GWC180" s="2"/>
      <c r="GWD180" s="2"/>
      <c r="GWE180" s="2"/>
      <c r="GWF180" s="2"/>
      <c r="GWG180" s="2"/>
      <c r="GWH180" s="2"/>
      <c r="GWI180" s="2"/>
      <c r="GWJ180" s="2"/>
      <c r="GWK180" s="2"/>
      <c r="GWL180" s="2"/>
      <c r="GWM180" s="2"/>
      <c r="GWN180" s="2"/>
      <c r="GWO180" s="2"/>
      <c r="GWP180" s="2"/>
      <c r="GWQ180" s="2"/>
      <c r="GWR180" s="2"/>
      <c r="GWS180" s="2"/>
      <c r="GWT180" s="2"/>
      <c r="GWU180" s="2"/>
      <c r="GWV180" s="2"/>
      <c r="GWW180" s="2"/>
      <c r="GWX180" s="2"/>
      <c r="GWY180" s="2"/>
      <c r="GWZ180" s="2"/>
      <c r="GXA180" s="2"/>
      <c r="GXB180" s="2"/>
      <c r="GXC180" s="2"/>
      <c r="GXD180" s="2"/>
      <c r="GXE180" s="2"/>
      <c r="GXF180" s="2"/>
      <c r="GXG180" s="2"/>
      <c r="GXH180" s="2"/>
      <c r="GXI180" s="2"/>
      <c r="GXJ180" s="2"/>
      <c r="GXK180" s="2"/>
      <c r="GXL180" s="2"/>
      <c r="GXM180" s="2"/>
      <c r="GXN180" s="2"/>
      <c r="GXO180" s="2"/>
      <c r="GXP180" s="2"/>
      <c r="GXQ180" s="2"/>
      <c r="GXR180" s="2"/>
      <c r="GXS180" s="2"/>
      <c r="GXT180" s="2"/>
      <c r="GXU180" s="2"/>
      <c r="GXV180" s="2"/>
      <c r="GXW180" s="2"/>
      <c r="GXX180" s="2"/>
      <c r="GXY180" s="2"/>
      <c r="GXZ180" s="2"/>
      <c r="GYA180" s="2"/>
      <c r="GYB180" s="2"/>
      <c r="GYC180" s="2"/>
      <c r="GYD180" s="2"/>
      <c r="GYE180" s="2"/>
      <c r="GYF180" s="2"/>
      <c r="GYG180" s="2"/>
      <c r="GYH180" s="2"/>
      <c r="GYI180" s="2"/>
      <c r="GYJ180" s="2"/>
      <c r="GYK180" s="2"/>
      <c r="GYL180" s="2"/>
      <c r="GYM180" s="2"/>
      <c r="GYN180" s="2"/>
      <c r="GYO180" s="2"/>
      <c r="GYP180" s="2"/>
      <c r="GYQ180" s="2"/>
      <c r="GYR180" s="2"/>
      <c r="GYS180" s="2"/>
      <c r="GYT180" s="2"/>
      <c r="GYU180" s="2"/>
      <c r="GYV180" s="2"/>
      <c r="GYW180" s="2"/>
      <c r="GYX180" s="2"/>
      <c r="GYY180" s="2"/>
      <c r="GYZ180" s="2"/>
      <c r="GZA180" s="2"/>
      <c r="GZB180" s="2"/>
      <c r="GZC180" s="2"/>
      <c r="GZD180" s="2"/>
      <c r="GZE180" s="2"/>
      <c r="GZF180" s="2"/>
      <c r="GZG180" s="2"/>
      <c r="GZH180" s="2"/>
      <c r="GZI180" s="2"/>
      <c r="GZJ180" s="2"/>
      <c r="GZK180" s="2"/>
      <c r="GZL180" s="2"/>
      <c r="GZM180" s="2"/>
      <c r="GZN180" s="2"/>
      <c r="GZO180" s="2"/>
      <c r="GZP180" s="2"/>
      <c r="GZQ180" s="2"/>
      <c r="GZR180" s="2"/>
      <c r="GZS180" s="2"/>
      <c r="GZT180" s="2"/>
      <c r="GZU180" s="2"/>
      <c r="GZV180" s="2"/>
      <c r="GZW180" s="2"/>
      <c r="GZX180" s="2"/>
      <c r="GZY180" s="2"/>
      <c r="GZZ180" s="2"/>
      <c r="HAA180" s="2"/>
      <c r="HAB180" s="2"/>
      <c r="HAC180" s="2"/>
      <c r="HAD180" s="2"/>
      <c r="HAE180" s="2"/>
      <c r="HAF180" s="2"/>
      <c r="HAG180" s="2"/>
      <c r="HAH180" s="2"/>
      <c r="HAI180" s="2"/>
      <c r="HAJ180" s="2"/>
      <c r="HAK180" s="2"/>
      <c r="HAL180" s="2"/>
      <c r="HAM180" s="2"/>
      <c r="HAN180" s="2"/>
      <c r="HAO180" s="2"/>
      <c r="HAP180" s="2"/>
      <c r="HAQ180" s="2"/>
      <c r="HAR180" s="2"/>
      <c r="HAS180" s="2"/>
      <c r="HAT180" s="2"/>
      <c r="HAU180" s="2"/>
      <c r="HAV180" s="2"/>
      <c r="HAW180" s="2"/>
      <c r="HAX180" s="2"/>
      <c r="HAY180" s="2"/>
      <c r="HAZ180" s="2"/>
      <c r="HBA180" s="2"/>
      <c r="HBB180" s="2"/>
      <c r="HBC180" s="2"/>
      <c r="HBD180" s="2"/>
      <c r="HBE180" s="2"/>
      <c r="HBF180" s="2"/>
      <c r="HBG180" s="2"/>
      <c r="HBH180" s="2"/>
      <c r="HBI180" s="2"/>
      <c r="HBJ180" s="2"/>
      <c r="HBK180" s="2"/>
      <c r="HBL180" s="2"/>
      <c r="HBM180" s="2"/>
      <c r="HBN180" s="2"/>
      <c r="HBO180" s="2"/>
      <c r="HBP180" s="2"/>
      <c r="HBQ180" s="2"/>
      <c r="HBR180" s="2"/>
      <c r="HBS180" s="2"/>
      <c r="HBT180" s="2"/>
      <c r="HBU180" s="2"/>
      <c r="HBV180" s="2"/>
      <c r="HBW180" s="2"/>
      <c r="HBX180" s="2"/>
      <c r="HBY180" s="2"/>
      <c r="HBZ180" s="2"/>
      <c r="HCA180" s="2"/>
      <c r="HCB180" s="2"/>
      <c r="HCC180" s="2"/>
      <c r="HCD180" s="2"/>
      <c r="HCE180" s="2"/>
      <c r="HCF180" s="2"/>
      <c r="HCG180" s="2"/>
      <c r="HCH180" s="2"/>
      <c r="HCI180" s="2"/>
      <c r="HCJ180" s="2"/>
      <c r="HCK180" s="2"/>
      <c r="HCL180" s="2"/>
      <c r="HCM180" s="2"/>
      <c r="HCN180" s="2"/>
      <c r="HCO180" s="2"/>
      <c r="HCP180" s="2"/>
      <c r="HCQ180" s="2"/>
      <c r="HCR180" s="2"/>
      <c r="HCS180" s="2"/>
      <c r="HCT180" s="2"/>
      <c r="HCU180" s="2"/>
      <c r="HCV180" s="2"/>
      <c r="HCW180" s="2"/>
      <c r="HCX180" s="2"/>
      <c r="HCY180" s="2"/>
      <c r="HCZ180" s="2"/>
      <c r="HDA180" s="2"/>
      <c r="HDB180" s="2"/>
      <c r="HDC180" s="2"/>
      <c r="HDD180" s="2"/>
      <c r="HDE180" s="2"/>
      <c r="HDF180" s="2"/>
      <c r="HDG180" s="2"/>
      <c r="HDH180" s="2"/>
      <c r="HDI180" s="2"/>
      <c r="HDJ180" s="2"/>
      <c r="HDK180" s="2"/>
      <c r="HDL180" s="2"/>
      <c r="HDM180" s="2"/>
      <c r="HDN180" s="2"/>
      <c r="HDO180" s="2"/>
      <c r="HDP180" s="2"/>
      <c r="HDQ180" s="2"/>
      <c r="HDR180" s="2"/>
      <c r="HDS180" s="2"/>
      <c r="HDT180" s="2"/>
      <c r="HDU180" s="2"/>
      <c r="HDV180" s="2"/>
      <c r="HDW180" s="2"/>
      <c r="HDX180" s="2"/>
      <c r="HDY180" s="2"/>
      <c r="HDZ180" s="2"/>
      <c r="HEA180" s="2"/>
      <c r="HEB180" s="2"/>
      <c r="HEC180" s="2"/>
      <c r="HED180" s="2"/>
      <c r="HEE180" s="2"/>
      <c r="HEF180" s="2"/>
      <c r="HEG180" s="2"/>
      <c r="HEH180" s="2"/>
      <c r="HEI180" s="2"/>
      <c r="HEJ180" s="2"/>
      <c r="HEK180" s="2"/>
      <c r="HEL180" s="2"/>
      <c r="HEM180" s="2"/>
      <c r="HEN180" s="2"/>
      <c r="HEO180" s="2"/>
      <c r="HEP180" s="2"/>
      <c r="HEQ180" s="2"/>
      <c r="HER180" s="2"/>
      <c r="HES180" s="2"/>
      <c r="HET180" s="2"/>
      <c r="HEU180" s="2"/>
      <c r="HEV180" s="2"/>
      <c r="HEW180" s="2"/>
      <c r="HEX180" s="2"/>
      <c r="HEY180" s="2"/>
      <c r="HEZ180" s="2"/>
      <c r="HFA180" s="2"/>
      <c r="HFB180" s="2"/>
      <c r="HFC180" s="2"/>
      <c r="HFD180" s="2"/>
      <c r="HFE180" s="2"/>
      <c r="HFF180" s="2"/>
      <c r="HFG180" s="2"/>
      <c r="HFH180" s="2"/>
      <c r="HFI180" s="2"/>
      <c r="HFJ180" s="2"/>
      <c r="HFK180" s="2"/>
      <c r="HFL180" s="2"/>
      <c r="HFM180" s="2"/>
      <c r="HFN180" s="2"/>
      <c r="HFO180" s="2"/>
      <c r="HFP180" s="2"/>
      <c r="HFQ180" s="2"/>
      <c r="HFR180" s="2"/>
      <c r="HFS180" s="2"/>
      <c r="HFT180" s="2"/>
      <c r="HFU180" s="2"/>
      <c r="HFV180" s="2"/>
      <c r="HFW180" s="2"/>
      <c r="HFX180" s="2"/>
      <c r="HFY180" s="2"/>
      <c r="HFZ180" s="2"/>
      <c r="HGA180" s="2"/>
      <c r="HGB180" s="2"/>
      <c r="HGC180" s="2"/>
      <c r="HGD180" s="2"/>
      <c r="HGE180" s="2"/>
      <c r="HGF180" s="2"/>
      <c r="HGG180" s="2"/>
      <c r="HGH180" s="2"/>
      <c r="HGI180" s="2"/>
      <c r="HGJ180" s="2"/>
      <c r="HGK180" s="2"/>
      <c r="HGL180" s="2"/>
      <c r="HGM180" s="2"/>
      <c r="HGN180" s="2"/>
      <c r="HGO180" s="2"/>
      <c r="HGP180" s="2"/>
      <c r="HGQ180" s="2"/>
      <c r="HGR180" s="2"/>
      <c r="HGS180" s="2"/>
      <c r="HGT180" s="2"/>
      <c r="HGU180" s="2"/>
      <c r="HGV180" s="2"/>
      <c r="HGW180" s="2"/>
      <c r="HGX180" s="2"/>
      <c r="HGY180" s="2"/>
      <c r="HGZ180" s="2"/>
      <c r="HHA180" s="2"/>
      <c r="HHB180" s="2"/>
      <c r="HHC180" s="2"/>
      <c r="HHD180" s="2"/>
      <c r="HHE180" s="2"/>
      <c r="HHF180" s="2"/>
      <c r="HHG180" s="2"/>
      <c r="HHH180" s="2"/>
      <c r="HHI180" s="2"/>
      <c r="HHJ180" s="2"/>
      <c r="HHK180" s="2"/>
      <c r="HHL180" s="2"/>
      <c r="HHM180" s="2"/>
      <c r="HHN180" s="2"/>
      <c r="HHO180" s="2"/>
      <c r="HHP180" s="2"/>
      <c r="HHQ180" s="2"/>
      <c r="HHR180" s="2"/>
      <c r="HHS180" s="2"/>
      <c r="HHT180" s="2"/>
      <c r="HHU180" s="2"/>
      <c r="HHV180" s="2"/>
      <c r="HHW180" s="2"/>
      <c r="HHX180" s="2"/>
      <c r="HHY180" s="2"/>
      <c r="HHZ180" s="2"/>
      <c r="HIA180" s="2"/>
      <c r="HIB180" s="2"/>
      <c r="HIC180" s="2"/>
      <c r="HID180" s="2"/>
      <c r="HIE180" s="2"/>
      <c r="HIF180" s="2"/>
      <c r="HIG180" s="2"/>
      <c r="HIH180" s="2"/>
      <c r="HII180" s="2"/>
      <c r="HIJ180" s="2"/>
      <c r="HIK180" s="2"/>
      <c r="HIL180" s="2"/>
      <c r="HIM180" s="2"/>
      <c r="HIN180" s="2"/>
      <c r="HIO180" s="2"/>
      <c r="HIP180" s="2"/>
      <c r="HIQ180" s="2"/>
      <c r="HIR180" s="2"/>
      <c r="HIS180" s="2"/>
      <c r="HIT180" s="2"/>
      <c r="HIU180" s="2"/>
      <c r="HIV180" s="2"/>
      <c r="HIW180" s="2"/>
      <c r="HIX180" s="2"/>
      <c r="HIY180" s="2"/>
      <c r="HIZ180" s="2"/>
      <c r="HJA180" s="2"/>
      <c r="HJB180" s="2"/>
      <c r="HJC180" s="2"/>
      <c r="HJD180" s="2"/>
      <c r="HJE180" s="2"/>
      <c r="HJF180" s="2"/>
      <c r="HJG180" s="2"/>
      <c r="HJH180" s="2"/>
      <c r="HJI180" s="2"/>
      <c r="HJJ180" s="2"/>
      <c r="HJK180" s="2"/>
      <c r="HJL180" s="2"/>
      <c r="HJM180" s="2"/>
      <c r="HJN180" s="2"/>
      <c r="HJO180" s="2"/>
      <c r="HJP180" s="2"/>
      <c r="HJQ180" s="2"/>
      <c r="HJR180" s="2"/>
      <c r="HJS180" s="2"/>
      <c r="HJT180" s="2"/>
      <c r="HJU180" s="2"/>
      <c r="HJV180" s="2"/>
      <c r="HJW180" s="2"/>
      <c r="HJX180" s="2"/>
      <c r="HJY180" s="2"/>
      <c r="HJZ180" s="2"/>
      <c r="HKA180" s="2"/>
      <c r="HKB180" s="2"/>
      <c r="HKC180" s="2"/>
      <c r="HKD180" s="2"/>
      <c r="HKE180" s="2"/>
      <c r="HKF180" s="2"/>
      <c r="HKG180" s="2"/>
      <c r="HKH180" s="2"/>
      <c r="HKI180" s="2"/>
      <c r="HKJ180" s="2"/>
      <c r="HKK180" s="2"/>
      <c r="HKL180" s="2"/>
      <c r="HKM180" s="2"/>
      <c r="HKN180" s="2"/>
      <c r="HKO180" s="2"/>
      <c r="HKP180" s="2"/>
      <c r="HKQ180" s="2"/>
      <c r="HKR180" s="2"/>
      <c r="HKS180" s="2"/>
      <c r="HKT180" s="2"/>
      <c r="HKU180" s="2"/>
      <c r="HKV180" s="2"/>
      <c r="HKW180" s="2"/>
      <c r="HKX180" s="2"/>
      <c r="HKY180" s="2"/>
      <c r="HKZ180" s="2"/>
      <c r="HLA180" s="2"/>
      <c r="HLB180" s="2"/>
      <c r="HLC180" s="2"/>
      <c r="HLD180" s="2"/>
      <c r="HLE180" s="2"/>
      <c r="HLF180" s="2"/>
      <c r="HLG180" s="2"/>
      <c r="HLH180" s="2"/>
      <c r="HLI180" s="2"/>
      <c r="HLJ180" s="2"/>
      <c r="HLK180" s="2"/>
      <c r="HLL180" s="2"/>
      <c r="HLM180" s="2"/>
      <c r="HLN180" s="2"/>
      <c r="HLO180" s="2"/>
      <c r="HLP180" s="2"/>
      <c r="HLQ180" s="2"/>
      <c r="HLR180" s="2"/>
      <c r="HLS180" s="2"/>
      <c r="HLT180" s="2"/>
      <c r="HLU180" s="2"/>
      <c r="HLV180" s="2"/>
      <c r="HLW180" s="2"/>
      <c r="HLX180" s="2"/>
      <c r="HLY180" s="2"/>
      <c r="HLZ180" s="2"/>
      <c r="HMA180" s="2"/>
      <c r="HMB180" s="2"/>
      <c r="HMC180" s="2"/>
      <c r="HMD180" s="2"/>
      <c r="HME180" s="2"/>
      <c r="HMF180" s="2"/>
      <c r="HMG180" s="2"/>
      <c r="HMH180" s="2"/>
      <c r="HMI180" s="2"/>
      <c r="HMJ180" s="2"/>
      <c r="HMK180" s="2"/>
      <c r="HML180" s="2"/>
      <c r="HMM180" s="2"/>
      <c r="HMN180" s="2"/>
      <c r="HMO180" s="2"/>
      <c r="HMP180" s="2"/>
      <c r="HMQ180" s="2"/>
      <c r="HMR180" s="2"/>
      <c r="HMS180" s="2"/>
      <c r="HMT180" s="2"/>
      <c r="HMU180" s="2"/>
      <c r="HMV180" s="2"/>
      <c r="HMW180" s="2"/>
      <c r="HMX180" s="2"/>
      <c r="HMY180" s="2"/>
      <c r="HMZ180" s="2"/>
      <c r="HNA180" s="2"/>
      <c r="HNB180" s="2"/>
      <c r="HNC180" s="2"/>
      <c r="HND180" s="2"/>
      <c r="HNE180" s="2"/>
      <c r="HNF180" s="2"/>
      <c r="HNG180" s="2"/>
      <c r="HNH180" s="2"/>
      <c r="HNI180" s="2"/>
      <c r="HNJ180" s="2"/>
      <c r="HNK180" s="2"/>
      <c r="HNL180" s="2"/>
      <c r="HNM180" s="2"/>
      <c r="HNN180" s="2"/>
      <c r="HNO180" s="2"/>
      <c r="HNP180" s="2"/>
      <c r="HNQ180" s="2"/>
      <c r="HNR180" s="2"/>
      <c r="HNS180" s="2"/>
      <c r="HNT180" s="2"/>
      <c r="HNU180" s="2"/>
      <c r="HNV180" s="2"/>
      <c r="HNW180" s="2"/>
      <c r="HNX180" s="2"/>
      <c r="HNY180" s="2"/>
      <c r="HNZ180" s="2"/>
      <c r="HOA180" s="2"/>
      <c r="HOB180" s="2"/>
      <c r="HOC180" s="2"/>
      <c r="HOD180" s="2"/>
      <c r="HOE180" s="2"/>
      <c r="HOF180" s="2"/>
      <c r="HOG180" s="2"/>
      <c r="HOH180" s="2"/>
      <c r="HOI180" s="2"/>
      <c r="HOJ180" s="2"/>
      <c r="HOK180" s="2"/>
      <c r="HOL180" s="2"/>
      <c r="HOM180" s="2"/>
      <c r="HON180" s="2"/>
      <c r="HOO180" s="2"/>
      <c r="HOP180" s="2"/>
      <c r="HOQ180" s="2"/>
      <c r="HOR180" s="2"/>
      <c r="HOS180" s="2"/>
      <c r="HOT180" s="2"/>
      <c r="HOU180" s="2"/>
      <c r="HOV180" s="2"/>
      <c r="HOW180" s="2"/>
      <c r="HOX180" s="2"/>
      <c r="HOY180" s="2"/>
      <c r="HOZ180" s="2"/>
      <c r="HPA180" s="2"/>
      <c r="HPB180" s="2"/>
      <c r="HPC180" s="2"/>
      <c r="HPD180" s="2"/>
      <c r="HPE180" s="2"/>
      <c r="HPF180" s="2"/>
      <c r="HPG180" s="2"/>
      <c r="HPH180" s="2"/>
      <c r="HPI180" s="2"/>
      <c r="HPJ180" s="2"/>
      <c r="HPK180" s="2"/>
      <c r="HPL180" s="2"/>
      <c r="HPM180" s="2"/>
      <c r="HPN180" s="2"/>
      <c r="HPO180" s="2"/>
      <c r="HPP180" s="2"/>
      <c r="HPQ180" s="2"/>
      <c r="HPR180" s="2"/>
      <c r="HPS180" s="2"/>
      <c r="HPT180" s="2"/>
      <c r="HPU180" s="2"/>
      <c r="HPV180" s="2"/>
      <c r="HPW180" s="2"/>
      <c r="HPX180" s="2"/>
      <c r="HPY180" s="2"/>
      <c r="HPZ180" s="2"/>
      <c r="HQA180" s="2"/>
      <c r="HQB180" s="2"/>
      <c r="HQC180" s="2"/>
      <c r="HQD180" s="2"/>
      <c r="HQE180" s="2"/>
      <c r="HQF180" s="2"/>
      <c r="HQG180" s="2"/>
      <c r="HQH180" s="2"/>
      <c r="HQI180" s="2"/>
      <c r="HQJ180" s="2"/>
      <c r="HQK180" s="2"/>
      <c r="HQL180" s="2"/>
      <c r="HQM180" s="2"/>
      <c r="HQN180" s="2"/>
      <c r="HQO180" s="2"/>
      <c r="HQP180" s="2"/>
      <c r="HQQ180" s="2"/>
      <c r="HQR180" s="2"/>
      <c r="HQS180" s="2"/>
      <c r="HQT180" s="2"/>
      <c r="HQU180" s="2"/>
      <c r="HQV180" s="2"/>
      <c r="HQW180" s="2"/>
      <c r="HQX180" s="2"/>
      <c r="HQY180" s="2"/>
      <c r="HQZ180" s="2"/>
      <c r="HRA180" s="2"/>
      <c r="HRB180" s="2"/>
      <c r="HRC180" s="2"/>
      <c r="HRD180" s="2"/>
      <c r="HRE180" s="2"/>
      <c r="HRF180" s="2"/>
      <c r="HRG180" s="2"/>
      <c r="HRH180" s="2"/>
      <c r="HRI180" s="2"/>
      <c r="HRJ180" s="2"/>
      <c r="HRK180" s="2"/>
      <c r="HRL180" s="2"/>
      <c r="HRM180" s="2"/>
      <c r="HRN180" s="2"/>
      <c r="HRO180" s="2"/>
      <c r="HRP180" s="2"/>
      <c r="HRQ180" s="2"/>
      <c r="HRR180" s="2"/>
      <c r="HRS180" s="2"/>
      <c r="HRT180" s="2"/>
      <c r="HRU180" s="2"/>
      <c r="HRV180" s="2"/>
      <c r="HRW180" s="2"/>
      <c r="HRX180" s="2"/>
      <c r="HRY180" s="2"/>
      <c r="HRZ180" s="2"/>
      <c r="HSA180" s="2"/>
      <c r="HSB180" s="2"/>
      <c r="HSC180" s="2"/>
      <c r="HSD180" s="2"/>
      <c r="HSE180" s="2"/>
      <c r="HSF180" s="2"/>
      <c r="HSG180" s="2"/>
      <c r="HSH180" s="2"/>
      <c r="HSI180" s="2"/>
      <c r="HSJ180" s="2"/>
      <c r="HSK180" s="2"/>
      <c r="HSL180" s="2"/>
      <c r="HSM180" s="2"/>
      <c r="HSN180" s="2"/>
      <c r="HSO180" s="2"/>
      <c r="HSP180" s="2"/>
      <c r="HSQ180" s="2"/>
      <c r="HSR180" s="2"/>
      <c r="HSS180" s="2"/>
      <c r="HST180" s="2"/>
      <c r="HSU180" s="2"/>
      <c r="HSV180" s="2"/>
      <c r="HSW180" s="2"/>
      <c r="HSX180" s="2"/>
      <c r="HSY180" s="2"/>
      <c r="HSZ180" s="2"/>
      <c r="HTA180" s="2"/>
      <c r="HTB180" s="2"/>
      <c r="HTC180" s="2"/>
      <c r="HTD180" s="2"/>
      <c r="HTE180" s="2"/>
      <c r="HTF180" s="2"/>
      <c r="HTG180" s="2"/>
      <c r="HTH180" s="2"/>
      <c r="HTI180" s="2"/>
      <c r="HTJ180" s="2"/>
      <c r="HTK180" s="2"/>
      <c r="HTL180" s="2"/>
      <c r="HTM180" s="2"/>
      <c r="HTN180" s="2"/>
      <c r="HTO180" s="2"/>
      <c r="HTP180" s="2"/>
      <c r="HTQ180" s="2"/>
      <c r="HTR180" s="2"/>
      <c r="HTS180" s="2"/>
      <c r="HTT180" s="2"/>
      <c r="HTU180" s="2"/>
      <c r="HTV180" s="2"/>
      <c r="HTW180" s="2"/>
      <c r="HTX180" s="2"/>
      <c r="HTY180" s="2"/>
      <c r="HTZ180" s="2"/>
      <c r="HUA180" s="2"/>
      <c r="HUB180" s="2"/>
      <c r="HUC180" s="2"/>
      <c r="HUD180" s="2"/>
      <c r="HUE180" s="2"/>
      <c r="HUF180" s="2"/>
      <c r="HUG180" s="2"/>
      <c r="HUH180" s="2"/>
      <c r="HUI180" s="2"/>
      <c r="HUJ180" s="2"/>
      <c r="HUK180" s="2"/>
      <c r="HUL180" s="2"/>
      <c r="HUM180" s="2"/>
      <c r="HUN180" s="2"/>
      <c r="HUO180" s="2"/>
      <c r="HUP180" s="2"/>
      <c r="HUQ180" s="2"/>
      <c r="HUR180" s="2"/>
      <c r="HUS180" s="2"/>
      <c r="HUT180" s="2"/>
      <c r="HUU180" s="2"/>
      <c r="HUV180" s="2"/>
      <c r="HUW180" s="2"/>
      <c r="HUX180" s="2"/>
      <c r="HUY180" s="2"/>
      <c r="HUZ180" s="2"/>
      <c r="HVA180" s="2"/>
      <c r="HVB180" s="2"/>
      <c r="HVC180" s="2"/>
      <c r="HVD180" s="2"/>
      <c r="HVE180" s="2"/>
      <c r="HVF180" s="2"/>
      <c r="HVG180" s="2"/>
      <c r="HVH180" s="2"/>
      <c r="HVI180" s="2"/>
      <c r="HVJ180" s="2"/>
      <c r="HVK180" s="2"/>
      <c r="HVL180" s="2"/>
      <c r="HVM180" s="2"/>
      <c r="HVN180" s="2"/>
      <c r="HVO180" s="2"/>
      <c r="HVP180" s="2"/>
      <c r="HVQ180" s="2"/>
      <c r="HVR180" s="2"/>
      <c r="HVS180" s="2"/>
      <c r="HVT180" s="2"/>
      <c r="HVU180" s="2"/>
      <c r="HVV180" s="2"/>
      <c r="HVW180" s="2"/>
      <c r="HVX180" s="2"/>
      <c r="HVY180" s="2"/>
      <c r="HVZ180" s="2"/>
      <c r="HWA180" s="2"/>
      <c r="HWB180" s="2"/>
      <c r="HWC180" s="2"/>
      <c r="HWD180" s="2"/>
      <c r="HWE180" s="2"/>
      <c r="HWF180" s="2"/>
      <c r="HWG180" s="2"/>
      <c r="HWH180" s="2"/>
      <c r="HWI180" s="2"/>
      <c r="HWJ180" s="2"/>
      <c r="HWK180" s="2"/>
      <c r="HWL180" s="2"/>
      <c r="HWM180" s="2"/>
      <c r="HWN180" s="2"/>
      <c r="HWO180" s="2"/>
      <c r="HWP180" s="2"/>
      <c r="HWQ180" s="2"/>
      <c r="HWR180" s="2"/>
      <c r="HWS180" s="2"/>
      <c r="HWT180" s="2"/>
      <c r="HWU180" s="2"/>
      <c r="HWV180" s="2"/>
      <c r="HWW180" s="2"/>
      <c r="HWX180" s="2"/>
      <c r="HWY180" s="2"/>
      <c r="HWZ180" s="2"/>
      <c r="HXA180" s="2"/>
      <c r="HXB180" s="2"/>
      <c r="HXC180" s="2"/>
      <c r="HXD180" s="2"/>
      <c r="HXE180" s="2"/>
      <c r="HXF180" s="2"/>
      <c r="HXG180" s="2"/>
      <c r="HXH180" s="2"/>
      <c r="HXI180" s="2"/>
      <c r="HXJ180" s="2"/>
      <c r="HXK180" s="2"/>
      <c r="HXL180" s="2"/>
      <c r="HXM180" s="2"/>
      <c r="HXN180" s="2"/>
      <c r="HXO180" s="2"/>
      <c r="HXP180" s="2"/>
      <c r="HXQ180" s="2"/>
      <c r="HXR180" s="2"/>
      <c r="HXS180" s="2"/>
      <c r="HXT180" s="2"/>
      <c r="HXU180" s="2"/>
      <c r="HXV180" s="2"/>
      <c r="HXW180" s="2"/>
      <c r="HXX180" s="2"/>
      <c r="HXY180" s="2"/>
      <c r="HXZ180" s="2"/>
      <c r="HYA180" s="2"/>
      <c r="HYB180" s="2"/>
      <c r="HYC180" s="2"/>
      <c r="HYD180" s="2"/>
      <c r="HYE180" s="2"/>
      <c r="HYF180" s="2"/>
      <c r="HYG180" s="2"/>
      <c r="HYH180" s="2"/>
      <c r="HYI180" s="2"/>
      <c r="HYJ180" s="2"/>
      <c r="HYK180" s="2"/>
      <c r="HYL180" s="2"/>
      <c r="HYM180" s="2"/>
      <c r="HYN180" s="2"/>
      <c r="HYO180" s="2"/>
      <c r="HYP180" s="2"/>
      <c r="HYQ180" s="2"/>
      <c r="HYR180" s="2"/>
      <c r="HYS180" s="2"/>
      <c r="HYT180" s="2"/>
      <c r="HYU180" s="2"/>
      <c r="HYV180" s="2"/>
      <c r="HYW180" s="2"/>
      <c r="HYX180" s="2"/>
      <c r="HYY180" s="2"/>
      <c r="HYZ180" s="2"/>
      <c r="HZA180" s="2"/>
      <c r="HZB180" s="2"/>
      <c r="HZC180" s="2"/>
      <c r="HZD180" s="2"/>
      <c r="HZE180" s="2"/>
      <c r="HZF180" s="2"/>
      <c r="HZG180" s="2"/>
      <c r="HZH180" s="2"/>
      <c r="HZI180" s="2"/>
      <c r="HZJ180" s="2"/>
      <c r="HZK180" s="2"/>
      <c r="HZL180" s="2"/>
      <c r="HZM180" s="2"/>
      <c r="HZN180" s="2"/>
      <c r="HZO180" s="2"/>
      <c r="HZP180" s="2"/>
      <c r="HZQ180" s="2"/>
      <c r="HZR180" s="2"/>
      <c r="HZS180" s="2"/>
      <c r="HZT180" s="2"/>
      <c r="HZU180" s="2"/>
      <c r="HZV180" s="2"/>
      <c r="HZW180" s="2"/>
      <c r="HZX180" s="2"/>
      <c r="HZY180" s="2"/>
      <c r="HZZ180" s="2"/>
      <c r="IAA180" s="2"/>
      <c r="IAB180" s="2"/>
      <c r="IAC180" s="2"/>
      <c r="IAD180" s="2"/>
      <c r="IAE180" s="2"/>
      <c r="IAF180" s="2"/>
      <c r="IAG180" s="2"/>
      <c r="IAH180" s="2"/>
      <c r="IAI180" s="2"/>
      <c r="IAJ180" s="2"/>
      <c r="IAK180" s="2"/>
      <c r="IAL180" s="2"/>
      <c r="IAM180" s="2"/>
      <c r="IAN180" s="2"/>
      <c r="IAO180" s="2"/>
      <c r="IAP180" s="2"/>
      <c r="IAQ180" s="2"/>
      <c r="IAR180" s="2"/>
      <c r="IAS180" s="2"/>
      <c r="IAT180" s="2"/>
      <c r="IAU180" s="2"/>
      <c r="IAV180" s="2"/>
      <c r="IAW180" s="2"/>
      <c r="IAX180" s="2"/>
      <c r="IAY180" s="2"/>
      <c r="IAZ180" s="2"/>
      <c r="IBA180" s="2"/>
      <c r="IBB180" s="2"/>
      <c r="IBC180" s="2"/>
      <c r="IBD180" s="2"/>
      <c r="IBE180" s="2"/>
      <c r="IBF180" s="2"/>
      <c r="IBG180" s="2"/>
      <c r="IBH180" s="2"/>
      <c r="IBI180" s="2"/>
      <c r="IBJ180" s="2"/>
      <c r="IBK180" s="2"/>
      <c r="IBL180" s="2"/>
      <c r="IBM180" s="2"/>
      <c r="IBN180" s="2"/>
      <c r="IBO180" s="2"/>
      <c r="IBP180" s="2"/>
      <c r="IBQ180" s="2"/>
      <c r="IBR180" s="2"/>
      <c r="IBS180" s="2"/>
      <c r="IBT180" s="2"/>
      <c r="IBU180" s="2"/>
      <c r="IBV180" s="2"/>
      <c r="IBW180" s="2"/>
      <c r="IBX180" s="2"/>
      <c r="IBY180" s="2"/>
      <c r="IBZ180" s="2"/>
      <c r="ICA180" s="2"/>
      <c r="ICB180" s="2"/>
      <c r="ICC180" s="2"/>
      <c r="ICD180" s="2"/>
      <c r="ICE180" s="2"/>
      <c r="ICF180" s="2"/>
      <c r="ICG180" s="2"/>
      <c r="ICH180" s="2"/>
      <c r="ICI180" s="2"/>
      <c r="ICJ180" s="2"/>
      <c r="ICK180" s="2"/>
      <c r="ICL180" s="2"/>
      <c r="ICM180" s="2"/>
      <c r="ICN180" s="2"/>
      <c r="ICO180" s="2"/>
      <c r="ICP180" s="2"/>
      <c r="ICQ180" s="2"/>
      <c r="ICR180" s="2"/>
      <c r="ICS180" s="2"/>
      <c r="ICT180" s="2"/>
      <c r="ICU180" s="2"/>
      <c r="ICV180" s="2"/>
      <c r="ICW180" s="2"/>
      <c r="ICX180" s="2"/>
      <c r="ICY180" s="2"/>
      <c r="ICZ180" s="2"/>
      <c r="IDA180" s="2"/>
      <c r="IDB180" s="2"/>
      <c r="IDC180" s="2"/>
      <c r="IDD180" s="2"/>
      <c r="IDE180" s="2"/>
      <c r="IDF180" s="2"/>
      <c r="IDG180" s="2"/>
      <c r="IDH180" s="2"/>
      <c r="IDI180" s="2"/>
      <c r="IDJ180" s="2"/>
      <c r="IDK180" s="2"/>
      <c r="IDL180" s="2"/>
      <c r="IDM180" s="2"/>
      <c r="IDN180" s="2"/>
      <c r="IDO180" s="2"/>
      <c r="IDP180" s="2"/>
      <c r="IDQ180" s="2"/>
      <c r="IDR180" s="2"/>
      <c r="IDS180" s="2"/>
      <c r="IDT180" s="2"/>
      <c r="IDU180" s="2"/>
      <c r="IDV180" s="2"/>
      <c r="IDW180" s="2"/>
      <c r="IDX180" s="2"/>
      <c r="IDY180" s="2"/>
      <c r="IDZ180" s="2"/>
      <c r="IEA180" s="2"/>
      <c r="IEB180" s="2"/>
      <c r="IEC180" s="2"/>
      <c r="IED180" s="2"/>
      <c r="IEE180" s="2"/>
      <c r="IEF180" s="2"/>
      <c r="IEG180" s="2"/>
      <c r="IEH180" s="2"/>
      <c r="IEI180" s="2"/>
      <c r="IEJ180" s="2"/>
      <c r="IEK180" s="2"/>
      <c r="IEL180" s="2"/>
      <c r="IEM180" s="2"/>
      <c r="IEN180" s="2"/>
      <c r="IEO180" s="2"/>
      <c r="IEP180" s="2"/>
      <c r="IEQ180" s="2"/>
      <c r="IER180" s="2"/>
      <c r="IES180" s="2"/>
      <c r="IET180" s="2"/>
      <c r="IEU180" s="2"/>
      <c r="IEV180" s="2"/>
      <c r="IEW180" s="2"/>
      <c r="IEX180" s="2"/>
      <c r="IEY180" s="2"/>
      <c r="IEZ180" s="2"/>
      <c r="IFA180" s="2"/>
      <c r="IFB180" s="2"/>
      <c r="IFC180" s="2"/>
      <c r="IFD180" s="2"/>
      <c r="IFE180" s="2"/>
      <c r="IFF180" s="2"/>
      <c r="IFG180" s="2"/>
      <c r="IFH180" s="2"/>
      <c r="IFI180" s="2"/>
      <c r="IFJ180" s="2"/>
      <c r="IFK180" s="2"/>
      <c r="IFL180" s="2"/>
      <c r="IFM180" s="2"/>
      <c r="IFN180" s="2"/>
      <c r="IFO180" s="2"/>
      <c r="IFP180" s="2"/>
      <c r="IFQ180" s="2"/>
      <c r="IFR180" s="2"/>
      <c r="IFS180" s="2"/>
      <c r="IFT180" s="2"/>
      <c r="IFU180" s="2"/>
      <c r="IFV180" s="2"/>
      <c r="IFW180" s="2"/>
      <c r="IFX180" s="2"/>
      <c r="IFY180" s="2"/>
      <c r="IFZ180" s="2"/>
      <c r="IGA180" s="2"/>
      <c r="IGB180" s="2"/>
      <c r="IGC180" s="2"/>
      <c r="IGD180" s="2"/>
      <c r="IGE180" s="2"/>
      <c r="IGF180" s="2"/>
      <c r="IGG180" s="2"/>
      <c r="IGH180" s="2"/>
      <c r="IGI180" s="2"/>
      <c r="IGJ180" s="2"/>
      <c r="IGK180" s="2"/>
      <c r="IGL180" s="2"/>
      <c r="IGM180" s="2"/>
      <c r="IGN180" s="2"/>
      <c r="IGO180" s="2"/>
      <c r="IGP180" s="2"/>
      <c r="IGQ180" s="2"/>
      <c r="IGR180" s="2"/>
      <c r="IGS180" s="2"/>
      <c r="IGT180" s="2"/>
      <c r="IGU180" s="2"/>
      <c r="IGV180" s="2"/>
      <c r="IGW180" s="2"/>
      <c r="IGX180" s="2"/>
      <c r="IGY180" s="2"/>
      <c r="IGZ180" s="2"/>
      <c r="IHA180" s="2"/>
      <c r="IHB180" s="2"/>
      <c r="IHC180" s="2"/>
      <c r="IHD180" s="2"/>
      <c r="IHE180" s="2"/>
      <c r="IHF180" s="2"/>
      <c r="IHG180" s="2"/>
      <c r="IHH180" s="2"/>
      <c r="IHI180" s="2"/>
      <c r="IHJ180" s="2"/>
      <c r="IHK180" s="2"/>
      <c r="IHL180" s="2"/>
      <c r="IHM180" s="2"/>
      <c r="IHN180" s="2"/>
      <c r="IHO180" s="2"/>
      <c r="IHP180" s="2"/>
      <c r="IHQ180" s="2"/>
      <c r="IHR180" s="2"/>
      <c r="IHS180" s="2"/>
      <c r="IHT180" s="2"/>
      <c r="IHU180" s="2"/>
      <c r="IHV180" s="2"/>
      <c r="IHW180" s="2"/>
      <c r="IHX180" s="2"/>
      <c r="IHY180" s="2"/>
      <c r="IHZ180" s="2"/>
      <c r="IIA180" s="2"/>
      <c r="IIB180" s="2"/>
      <c r="IIC180" s="2"/>
      <c r="IID180" s="2"/>
      <c r="IIE180" s="2"/>
      <c r="IIF180" s="2"/>
      <c r="IIG180" s="2"/>
      <c r="IIH180" s="2"/>
      <c r="III180" s="2"/>
      <c r="IIJ180" s="2"/>
      <c r="IIK180" s="2"/>
      <c r="IIL180" s="2"/>
      <c r="IIM180" s="2"/>
      <c r="IIN180" s="2"/>
      <c r="IIO180" s="2"/>
      <c r="IIP180" s="2"/>
      <c r="IIQ180" s="2"/>
      <c r="IIR180" s="2"/>
      <c r="IIS180" s="2"/>
      <c r="IIT180" s="2"/>
      <c r="IIU180" s="2"/>
      <c r="IIV180" s="2"/>
      <c r="IIW180" s="2"/>
      <c r="IIX180" s="2"/>
      <c r="IIY180" s="2"/>
      <c r="IIZ180" s="2"/>
      <c r="IJA180" s="2"/>
      <c r="IJB180" s="2"/>
      <c r="IJC180" s="2"/>
      <c r="IJD180" s="2"/>
      <c r="IJE180" s="2"/>
      <c r="IJF180" s="2"/>
      <c r="IJG180" s="2"/>
      <c r="IJH180" s="2"/>
      <c r="IJI180" s="2"/>
      <c r="IJJ180" s="2"/>
      <c r="IJK180" s="2"/>
      <c r="IJL180" s="2"/>
      <c r="IJM180" s="2"/>
      <c r="IJN180" s="2"/>
      <c r="IJO180" s="2"/>
      <c r="IJP180" s="2"/>
      <c r="IJQ180" s="2"/>
      <c r="IJR180" s="2"/>
      <c r="IJS180" s="2"/>
      <c r="IJT180" s="2"/>
      <c r="IJU180" s="2"/>
      <c r="IJV180" s="2"/>
      <c r="IJW180" s="2"/>
      <c r="IJX180" s="2"/>
      <c r="IJY180" s="2"/>
      <c r="IJZ180" s="2"/>
      <c r="IKA180" s="2"/>
      <c r="IKB180" s="2"/>
      <c r="IKC180" s="2"/>
      <c r="IKD180" s="2"/>
      <c r="IKE180" s="2"/>
      <c r="IKF180" s="2"/>
      <c r="IKG180" s="2"/>
      <c r="IKH180" s="2"/>
      <c r="IKI180" s="2"/>
      <c r="IKJ180" s="2"/>
      <c r="IKK180" s="2"/>
      <c r="IKL180" s="2"/>
      <c r="IKM180" s="2"/>
      <c r="IKN180" s="2"/>
      <c r="IKO180" s="2"/>
      <c r="IKP180" s="2"/>
      <c r="IKQ180" s="2"/>
      <c r="IKR180" s="2"/>
      <c r="IKS180" s="2"/>
      <c r="IKT180" s="2"/>
      <c r="IKU180" s="2"/>
      <c r="IKV180" s="2"/>
      <c r="IKW180" s="2"/>
      <c r="IKX180" s="2"/>
      <c r="IKY180" s="2"/>
      <c r="IKZ180" s="2"/>
      <c r="ILA180" s="2"/>
      <c r="ILB180" s="2"/>
      <c r="ILC180" s="2"/>
      <c r="ILD180" s="2"/>
      <c r="ILE180" s="2"/>
      <c r="ILF180" s="2"/>
      <c r="ILG180" s="2"/>
      <c r="ILH180" s="2"/>
      <c r="ILI180" s="2"/>
      <c r="ILJ180" s="2"/>
      <c r="ILK180" s="2"/>
      <c r="ILL180" s="2"/>
      <c r="ILM180" s="2"/>
      <c r="ILN180" s="2"/>
      <c r="ILO180" s="2"/>
      <c r="ILP180" s="2"/>
      <c r="ILQ180" s="2"/>
      <c r="ILR180" s="2"/>
      <c r="ILS180" s="2"/>
      <c r="ILT180" s="2"/>
      <c r="ILU180" s="2"/>
      <c r="ILV180" s="2"/>
      <c r="ILW180" s="2"/>
      <c r="ILX180" s="2"/>
      <c r="ILY180" s="2"/>
      <c r="ILZ180" s="2"/>
      <c r="IMA180" s="2"/>
      <c r="IMB180" s="2"/>
      <c r="IMC180" s="2"/>
      <c r="IMD180" s="2"/>
      <c r="IME180" s="2"/>
      <c r="IMF180" s="2"/>
      <c r="IMG180" s="2"/>
      <c r="IMH180" s="2"/>
      <c r="IMI180" s="2"/>
      <c r="IMJ180" s="2"/>
      <c r="IMK180" s="2"/>
      <c r="IML180" s="2"/>
      <c r="IMM180" s="2"/>
      <c r="IMN180" s="2"/>
      <c r="IMO180" s="2"/>
      <c r="IMP180" s="2"/>
      <c r="IMQ180" s="2"/>
      <c r="IMR180" s="2"/>
      <c r="IMS180" s="2"/>
      <c r="IMT180" s="2"/>
      <c r="IMU180" s="2"/>
      <c r="IMV180" s="2"/>
      <c r="IMW180" s="2"/>
      <c r="IMX180" s="2"/>
      <c r="IMY180" s="2"/>
      <c r="IMZ180" s="2"/>
      <c r="INA180" s="2"/>
      <c r="INB180" s="2"/>
      <c r="INC180" s="2"/>
      <c r="IND180" s="2"/>
      <c r="INE180" s="2"/>
      <c r="INF180" s="2"/>
      <c r="ING180" s="2"/>
      <c r="INH180" s="2"/>
      <c r="INI180" s="2"/>
      <c r="INJ180" s="2"/>
      <c r="INK180" s="2"/>
      <c r="INL180" s="2"/>
      <c r="INM180" s="2"/>
      <c r="INN180" s="2"/>
      <c r="INO180" s="2"/>
      <c r="INP180" s="2"/>
      <c r="INQ180" s="2"/>
      <c r="INR180" s="2"/>
      <c r="INS180" s="2"/>
      <c r="INT180" s="2"/>
      <c r="INU180" s="2"/>
      <c r="INV180" s="2"/>
      <c r="INW180" s="2"/>
      <c r="INX180" s="2"/>
      <c r="INY180" s="2"/>
      <c r="INZ180" s="2"/>
      <c r="IOA180" s="2"/>
      <c r="IOB180" s="2"/>
      <c r="IOC180" s="2"/>
      <c r="IOD180" s="2"/>
      <c r="IOE180" s="2"/>
      <c r="IOF180" s="2"/>
      <c r="IOG180" s="2"/>
      <c r="IOH180" s="2"/>
      <c r="IOI180" s="2"/>
      <c r="IOJ180" s="2"/>
      <c r="IOK180" s="2"/>
      <c r="IOL180" s="2"/>
      <c r="IOM180" s="2"/>
      <c r="ION180" s="2"/>
      <c r="IOO180" s="2"/>
      <c r="IOP180" s="2"/>
      <c r="IOQ180" s="2"/>
      <c r="IOR180" s="2"/>
      <c r="IOS180" s="2"/>
      <c r="IOT180" s="2"/>
      <c r="IOU180" s="2"/>
      <c r="IOV180" s="2"/>
      <c r="IOW180" s="2"/>
      <c r="IOX180" s="2"/>
      <c r="IOY180" s="2"/>
      <c r="IOZ180" s="2"/>
      <c r="IPA180" s="2"/>
      <c r="IPB180" s="2"/>
      <c r="IPC180" s="2"/>
      <c r="IPD180" s="2"/>
      <c r="IPE180" s="2"/>
      <c r="IPF180" s="2"/>
      <c r="IPG180" s="2"/>
      <c r="IPH180" s="2"/>
      <c r="IPI180" s="2"/>
      <c r="IPJ180" s="2"/>
      <c r="IPK180" s="2"/>
      <c r="IPL180" s="2"/>
      <c r="IPM180" s="2"/>
      <c r="IPN180" s="2"/>
      <c r="IPO180" s="2"/>
      <c r="IPP180" s="2"/>
      <c r="IPQ180" s="2"/>
      <c r="IPR180" s="2"/>
      <c r="IPS180" s="2"/>
      <c r="IPT180" s="2"/>
      <c r="IPU180" s="2"/>
      <c r="IPV180" s="2"/>
      <c r="IPW180" s="2"/>
      <c r="IPX180" s="2"/>
      <c r="IPY180" s="2"/>
      <c r="IPZ180" s="2"/>
      <c r="IQA180" s="2"/>
      <c r="IQB180" s="2"/>
      <c r="IQC180" s="2"/>
      <c r="IQD180" s="2"/>
      <c r="IQE180" s="2"/>
      <c r="IQF180" s="2"/>
      <c r="IQG180" s="2"/>
      <c r="IQH180" s="2"/>
      <c r="IQI180" s="2"/>
      <c r="IQJ180" s="2"/>
      <c r="IQK180" s="2"/>
      <c r="IQL180" s="2"/>
      <c r="IQM180" s="2"/>
      <c r="IQN180" s="2"/>
      <c r="IQO180" s="2"/>
      <c r="IQP180" s="2"/>
      <c r="IQQ180" s="2"/>
      <c r="IQR180" s="2"/>
      <c r="IQS180" s="2"/>
      <c r="IQT180" s="2"/>
      <c r="IQU180" s="2"/>
      <c r="IQV180" s="2"/>
      <c r="IQW180" s="2"/>
      <c r="IQX180" s="2"/>
      <c r="IQY180" s="2"/>
      <c r="IQZ180" s="2"/>
      <c r="IRA180" s="2"/>
      <c r="IRB180" s="2"/>
      <c r="IRC180" s="2"/>
      <c r="IRD180" s="2"/>
      <c r="IRE180" s="2"/>
      <c r="IRF180" s="2"/>
      <c r="IRG180" s="2"/>
      <c r="IRH180" s="2"/>
      <c r="IRI180" s="2"/>
      <c r="IRJ180" s="2"/>
      <c r="IRK180" s="2"/>
      <c r="IRL180" s="2"/>
      <c r="IRM180" s="2"/>
      <c r="IRN180" s="2"/>
      <c r="IRO180" s="2"/>
      <c r="IRP180" s="2"/>
      <c r="IRQ180" s="2"/>
      <c r="IRR180" s="2"/>
      <c r="IRS180" s="2"/>
      <c r="IRT180" s="2"/>
      <c r="IRU180" s="2"/>
      <c r="IRV180" s="2"/>
      <c r="IRW180" s="2"/>
      <c r="IRX180" s="2"/>
      <c r="IRY180" s="2"/>
      <c r="IRZ180" s="2"/>
      <c r="ISA180" s="2"/>
      <c r="ISB180" s="2"/>
      <c r="ISC180" s="2"/>
      <c r="ISD180" s="2"/>
      <c r="ISE180" s="2"/>
      <c r="ISF180" s="2"/>
      <c r="ISG180" s="2"/>
      <c r="ISH180" s="2"/>
      <c r="ISI180" s="2"/>
      <c r="ISJ180" s="2"/>
      <c r="ISK180" s="2"/>
      <c r="ISL180" s="2"/>
      <c r="ISM180" s="2"/>
      <c r="ISN180" s="2"/>
      <c r="ISO180" s="2"/>
      <c r="ISP180" s="2"/>
      <c r="ISQ180" s="2"/>
      <c r="ISR180" s="2"/>
      <c r="ISS180" s="2"/>
      <c r="IST180" s="2"/>
      <c r="ISU180" s="2"/>
      <c r="ISV180" s="2"/>
      <c r="ISW180" s="2"/>
      <c r="ISX180" s="2"/>
      <c r="ISY180" s="2"/>
      <c r="ISZ180" s="2"/>
      <c r="ITA180" s="2"/>
      <c r="ITB180" s="2"/>
      <c r="ITC180" s="2"/>
      <c r="ITD180" s="2"/>
      <c r="ITE180" s="2"/>
      <c r="ITF180" s="2"/>
      <c r="ITG180" s="2"/>
      <c r="ITH180" s="2"/>
      <c r="ITI180" s="2"/>
      <c r="ITJ180" s="2"/>
      <c r="ITK180" s="2"/>
      <c r="ITL180" s="2"/>
      <c r="ITM180" s="2"/>
      <c r="ITN180" s="2"/>
      <c r="ITO180" s="2"/>
      <c r="ITP180" s="2"/>
      <c r="ITQ180" s="2"/>
      <c r="ITR180" s="2"/>
      <c r="ITS180" s="2"/>
      <c r="ITT180" s="2"/>
      <c r="ITU180" s="2"/>
      <c r="ITV180" s="2"/>
      <c r="ITW180" s="2"/>
      <c r="ITX180" s="2"/>
      <c r="ITY180" s="2"/>
      <c r="ITZ180" s="2"/>
      <c r="IUA180" s="2"/>
      <c r="IUB180" s="2"/>
      <c r="IUC180" s="2"/>
      <c r="IUD180" s="2"/>
      <c r="IUE180" s="2"/>
      <c r="IUF180" s="2"/>
      <c r="IUG180" s="2"/>
      <c r="IUH180" s="2"/>
      <c r="IUI180" s="2"/>
      <c r="IUJ180" s="2"/>
      <c r="IUK180" s="2"/>
      <c r="IUL180" s="2"/>
      <c r="IUM180" s="2"/>
      <c r="IUN180" s="2"/>
      <c r="IUO180" s="2"/>
      <c r="IUP180" s="2"/>
      <c r="IUQ180" s="2"/>
      <c r="IUR180" s="2"/>
      <c r="IUS180" s="2"/>
      <c r="IUT180" s="2"/>
      <c r="IUU180" s="2"/>
      <c r="IUV180" s="2"/>
      <c r="IUW180" s="2"/>
      <c r="IUX180" s="2"/>
      <c r="IUY180" s="2"/>
      <c r="IUZ180" s="2"/>
      <c r="IVA180" s="2"/>
      <c r="IVB180" s="2"/>
      <c r="IVC180" s="2"/>
      <c r="IVD180" s="2"/>
      <c r="IVE180" s="2"/>
      <c r="IVF180" s="2"/>
      <c r="IVG180" s="2"/>
      <c r="IVH180" s="2"/>
      <c r="IVI180" s="2"/>
      <c r="IVJ180" s="2"/>
      <c r="IVK180" s="2"/>
      <c r="IVL180" s="2"/>
      <c r="IVM180" s="2"/>
      <c r="IVN180" s="2"/>
      <c r="IVO180" s="2"/>
      <c r="IVP180" s="2"/>
      <c r="IVQ180" s="2"/>
      <c r="IVR180" s="2"/>
      <c r="IVS180" s="2"/>
      <c r="IVT180" s="2"/>
      <c r="IVU180" s="2"/>
      <c r="IVV180" s="2"/>
      <c r="IVW180" s="2"/>
      <c r="IVX180" s="2"/>
      <c r="IVY180" s="2"/>
      <c r="IVZ180" s="2"/>
      <c r="IWA180" s="2"/>
      <c r="IWB180" s="2"/>
      <c r="IWC180" s="2"/>
      <c r="IWD180" s="2"/>
      <c r="IWE180" s="2"/>
      <c r="IWF180" s="2"/>
      <c r="IWG180" s="2"/>
      <c r="IWH180" s="2"/>
      <c r="IWI180" s="2"/>
      <c r="IWJ180" s="2"/>
      <c r="IWK180" s="2"/>
      <c r="IWL180" s="2"/>
      <c r="IWM180" s="2"/>
      <c r="IWN180" s="2"/>
      <c r="IWO180" s="2"/>
      <c r="IWP180" s="2"/>
      <c r="IWQ180" s="2"/>
      <c r="IWR180" s="2"/>
      <c r="IWS180" s="2"/>
      <c r="IWT180" s="2"/>
      <c r="IWU180" s="2"/>
      <c r="IWV180" s="2"/>
      <c r="IWW180" s="2"/>
      <c r="IWX180" s="2"/>
      <c r="IWY180" s="2"/>
      <c r="IWZ180" s="2"/>
      <c r="IXA180" s="2"/>
      <c r="IXB180" s="2"/>
      <c r="IXC180" s="2"/>
      <c r="IXD180" s="2"/>
      <c r="IXE180" s="2"/>
      <c r="IXF180" s="2"/>
      <c r="IXG180" s="2"/>
      <c r="IXH180" s="2"/>
      <c r="IXI180" s="2"/>
      <c r="IXJ180" s="2"/>
      <c r="IXK180" s="2"/>
      <c r="IXL180" s="2"/>
      <c r="IXM180" s="2"/>
      <c r="IXN180" s="2"/>
      <c r="IXO180" s="2"/>
      <c r="IXP180" s="2"/>
      <c r="IXQ180" s="2"/>
      <c r="IXR180" s="2"/>
      <c r="IXS180" s="2"/>
      <c r="IXT180" s="2"/>
      <c r="IXU180" s="2"/>
      <c r="IXV180" s="2"/>
      <c r="IXW180" s="2"/>
      <c r="IXX180" s="2"/>
      <c r="IXY180" s="2"/>
      <c r="IXZ180" s="2"/>
      <c r="IYA180" s="2"/>
      <c r="IYB180" s="2"/>
      <c r="IYC180" s="2"/>
      <c r="IYD180" s="2"/>
      <c r="IYE180" s="2"/>
      <c r="IYF180" s="2"/>
      <c r="IYG180" s="2"/>
      <c r="IYH180" s="2"/>
      <c r="IYI180" s="2"/>
      <c r="IYJ180" s="2"/>
      <c r="IYK180" s="2"/>
      <c r="IYL180" s="2"/>
      <c r="IYM180" s="2"/>
      <c r="IYN180" s="2"/>
      <c r="IYO180" s="2"/>
      <c r="IYP180" s="2"/>
      <c r="IYQ180" s="2"/>
      <c r="IYR180" s="2"/>
      <c r="IYS180" s="2"/>
      <c r="IYT180" s="2"/>
      <c r="IYU180" s="2"/>
      <c r="IYV180" s="2"/>
      <c r="IYW180" s="2"/>
      <c r="IYX180" s="2"/>
      <c r="IYY180" s="2"/>
      <c r="IYZ180" s="2"/>
      <c r="IZA180" s="2"/>
      <c r="IZB180" s="2"/>
      <c r="IZC180" s="2"/>
      <c r="IZD180" s="2"/>
      <c r="IZE180" s="2"/>
      <c r="IZF180" s="2"/>
      <c r="IZG180" s="2"/>
      <c r="IZH180" s="2"/>
      <c r="IZI180" s="2"/>
      <c r="IZJ180" s="2"/>
      <c r="IZK180" s="2"/>
      <c r="IZL180" s="2"/>
      <c r="IZM180" s="2"/>
      <c r="IZN180" s="2"/>
      <c r="IZO180" s="2"/>
      <c r="IZP180" s="2"/>
      <c r="IZQ180" s="2"/>
      <c r="IZR180" s="2"/>
      <c r="IZS180" s="2"/>
      <c r="IZT180" s="2"/>
      <c r="IZU180" s="2"/>
      <c r="IZV180" s="2"/>
      <c r="IZW180" s="2"/>
      <c r="IZX180" s="2"/>
      <c r="IZY180" s="2"/>
      <c r="IZZ180" s="2"/>
      <c r="JAA180" s="2"/>
      <c r="JAB180" s="2"/>
      <c r="JAC180" s="2"/>
      <c r="JAD180" s="2"/>
      <c r="JAE180" s="2"/>
      <c r="JAF180" s="2"/>
      <c r="JAG180" s="2"/>
      <c r="JAH180" s="2"/>
      <c r="JAI180" s="2"/>
      <c r="JAJ180" s="2"/>
      <c r="JAK180" s="2"/>
      <c r="JAL180" s="2"/>
      <c r="JAM180" s="2"/>
      <c r="JAN180" s="2"/>
      <c r="JAO180" s="2"/>
      <c r="JAP180" s="2"/>
      <c r="JAQ180" s="2"/>
      <c r="JAR180" s="2"/>
      <c r="JAS180" s="2"/>
      <c r="JAT180" s="2"/>
      <c r="JAU180" s="2"/>
      <c r="JAV180" s="2"/>
      <c r="JAW180" s="2"/>
      <c r="JAX180" s="2"/>
      <c r="JAY180" s="2"/>
      <c r="JAZ180" s="2"/>
      <c r="JBA180" s="2"/>
      <c r="JBB180" s="2"/>
      <c r="JBC180" s="2"/>
      <c r="JBD180" s="2"/>
      <c r="JBE180" s="2"/>
      <c r="JBF180" s="2"/>
      <c r="JBG180" s="2"/>
      <c r="JBH180" s="2"/>
      <c r="JBI180" s="2"/>
      <c r="JBJ180" s="2"/>
      <c r="JBK180" s="2"/>
      <c r="JBL180" s="2"/>
      <c r="JBM180" s="2"/>
      <c r="JBN180" s="2"/>
      <c r="JBO180" s="2"/>
      <c r="JBP180" s="2"/>
      <c r="JBQ180" s="2"/>
      <c r="JBR180" s="2"/>
      <c r="JBS180" s="2"/>
      <c r="JBT180" s="2"/>
      <c r="JBU180" s="2"/>
      <c r="JBV180" s="2"/>
      <c r="JBW180" s="2"/>
      <c r="JBX180" s="2"/>
      <c r="JBY180" s="2"/>
      <c r="JBZ180" s="2"/>
      <c r="JCA180" s="2"/>
      <c r="JCB180" s="2"/>
      <c r="JCC180" s="2"/>
      <c r="JCD180" s="2"/>
      <c r="JCE180" s="2"/>
      <c r="JCF180" s="2"/>
      <c r="JCG180" s="2"/>
      <c r="JCH180" s="2"/>
      <c r="JCI180" s="2"/>
      <c r="JCJ180" s="2"/>
      <c r="JCK180" s="2"/>
      <c r="JCL180" s="2"/>
      <c r="JCM180" s="2"/>
      <c r="JCN180" s="2"/>
      <c r="JCO180" s="2"/>
      <c r="JCP180" s="2"/>
      <c r="JCQ180" s="2"/>
      <c r="JCR180" s="2"/>
      <c r="JCS180" s="2"/>
      <c r="JCT180" s="2"/>
      <c r="JCU180" s="2"/>
      <c r="JCV180" s="2"/>
      <c r="JCW180" s="2"/>
      <c r="JCX180" s="2"/>
      <c r="JCY180" s="2"/>
      <c r="JCZ180" s="2"/>
      <c r="JDA180" s="2"/>
      <c r="JDB180" s="2"/>
      <c r="JDC180" s="2"/>
      <c r="JDD180" s="2"/>
      <c r="JDE180" s="2"/>
      <c r="JDF180" s="2"/>
      <c r="JDG180" s="2"/>
      <c r="JDH180" s="2"/>
      <c r="JDI180" s="2"/>
      <c r="JDJ180" s="2"/>
      <c r="JDK180" s="2"/>
      <c r="JDL180" s="2"/>
      <c r="JDM180" s="2"/>
      <c r="JDN180" s="2"/>
      <c r="JDO180" s="2"/>
      <c r="JDP180" s="2"/>
      <c r="JDQ180" s="2"/>
      <c r="JDR180" s="2"/>
      <c r="JDS180" s="2"/>
      <c r="JDT180" s="2"/>
      <c r="JDU180" s="2"/>
      <c r="JDV180" s="2"/>
      <c r="JDW180" s="2"/>
      <c r="JDX180" s="2"/>
      <c r="JDY180" s="2"/>
      <c r="JDZ180" s="2"/>
      <c r="JEA180" s="2"/>
      <c r="JEB180" s="2"/>
      <c r="JEC180" s="2"/>
      <c r="JED180" s="2"/>
      <c r="JEE180" s="2"/>
      <c r="JEF180" s="2"/>
      <c r="JEG180" s="2"/>
      <c r="JEH180" s="2"/>
      <c r="JEI180" s="2"/>
      <c r="JEJ180" s="2"/>
      <c r="JEK180" s="2"/>
      <c r="JEL180" s="2"/>
      <c r="JEM180" s="2"/>
      <c r="JEN180" s="2"/>
      <c r="JEO180" s="2"/>
      <c r="JEP180" s="2"/>
      <c r="JEQ180" s="2"/>
      <c r="JER180" s="2"/>
      <c r="JES180" s="2"/>
      <c r="JET180" s="2"/>
      <c r="JEU180" s="2"/>
      <c r="JEV180" s="2"/>
      <c r="JEW180" s="2"/>
      <c r="JEX180" s="2"/>
      <c r="JEY180" s="2"/>
      <c r="JEZ180" s="2"/>
      <c r="JFA180" s="2"/>
      <c r="JFB180" s="2"/>
      <c r="JFC180" s="2"/>
      <c r="JFD180" s="2"/>
      <c r="JFE180" s="2"/>
      <c r="JFF180" s="2"/>
      <c r="JFG180" s="2"/>
      <c r="JFH180" s="2"/>
      <c r="JFI180" s="2"/>
      <c r="JFJ180" s="2"/>
      <c r="JFK180" s="2"/>
      <c r="JFL180" s="2"/>
      <c r="JFM180" s="2"/>
      <c r="JFN180" s="2"/>
      <c r="JFO180" s="2"/>
      <c r="JFP180" s="2"/>
      <c r="JFQ180" s="2"/>
      <c r="JFR180" s="2"/>
      <c r="JFS180" s="2"/>
      <c r="JFT180" s="2"/>
      <c r="JFU180" s="2"/>
      <c r="JFV180" s="2"/>
      <c r="JFW180" s="2"/>
      <c r="JFX180" s="2"/>
      <c r="JFY180" s="2"/>
      <c r="JFZ180" s="2"/>
      <c r="JGA180" s="2"/>
      <c r="JGB180" s="2"/>
      <c r="JGC180" s="2"/>
      <c r="JGD180" s="2"/>
      <c r="JGE180" s="2"/>
      <c r="JGF180" s="2"/>
      <c r="JGG180" s="2"/>
      <c r="JGH180" s="2"/>
      <c r="JGI180" s="2"/>
      <c r="JGJ180" s="2"/>
      <c r="JGK180" s="2"/>
      <c r="JGL180" s="2"/>
      <c r="JGM180" s="2"/>
      <c r="JGN180" s="2"/>
      <c r="JGO180" s="2"/>
      <c r="JGP180" s="2"/>
      <c r="JGQ180" s="2"/>
      <c r="JGR180" s="2"/>
      <c r="JGS180" s="2"/>
      <c r="JGT180" s="2"/>
      <c r="JGU180" s="2"/>
      <c r="JGV180" s="2"/>
      <c r="JGW180" s="2"/>
      <c r="JGX180" s="2"/>
      <c r="JGY180" s="2"/>
      <c r="JGZ180" s="2"/>
      <c r="JHA180" s="2"/>
      <c r="JHB180" s="2"/>
      <c r="JHC180" s="2"/>
      <c r="JHD180" s="2"/>
      <c r="JHE180" s="2"/>
      <c r="JHF180" s="2"/>
      <c r="JHG180" s="2"/>
      <c r="JHH180" s="2"/>
      <c r="JHI180" s="2"/>
      <c r="JHJ180" s="2"/>
      <c r="JHK180" s="2"/>
      <c r="JHL180" s="2"/>
      <c r="JHM180" s="2"/>
      <c r="JHN180" s="2"/>
      <c r="JHO180" s="2"/>
      <c r="JHP180" s="2"/>
      <c r="JHQ180" s="2"/>
      <c r="JHR180" s="2"/>
      <c r="JHS180" s="2"/>
      <c r="JHT180" s="2"/>
      <c r="JHU180" s="2"/>
      <c r="JHV180" s="2"/>
      <c r="JHW180" s="2"/>
      <c r="JHX180" s="2"/>
      <c r="JHY180" s="2"/>
      <c r="JHZ180" s="2"/>
      <c r="JIA180" s="2"/>
      <c r="JIB180" s="2"/>
      <c r="JIC180" s="2"/>
      <c r="JID180" s="2"/>
      <c r="JIE180" s="2"/>
      <c r="JIF180" s="2"/>
      <c r="JIG180" s="2"/>
      <c r="JIH180" s="2"/>
      <c r="JII180" s="2"/>
      <c r="JIJ180" s="2"/>
      <c r="JIK180" s="2"/>
      <c r="JIL180" s="2"/>
      <c r="JIM180" s="2"/>
      <c r="JIN180" s="2"/>
      <c r="JIO180" s="2"/>
      <c r="JIP180" s="2"/>
      <c r="JIQ180" s="2"/>
      <c r="JIR180" s="2"/>
      <c r="JIS180" s="2"/>
      <c r="JIT180" s="2"/>
      <c r="JIU180" s="2"/>
      <c r="JIV180" s="2"/>
      <c r="JIW180" s="2"/>
      <c r="JIX180" s="2"/>
      <c r="JIY180" s="2"/>
      <c r="JIZ180" s="2"/>
      <c r="JJA180" s="2"/>
      <c r="JJB180" s="2"/>
      <c r="JJC180" s="2"/>
      <c r="JJD180" s="2"/>
      <c r="JJE180" s="2"/>
      <c r="JJF180" s="2"/>
      <c r="JJG180" s="2"/>
      <c r="JJH180" s="2"/>
      <c r="JJI180" s="2"/>
      <c r="JJJ180" s="2"/>
      <c r="JJK180" s="2"/>
      <c r="JJL180" s="2"/>
      <c r="JJM180" s="2"/>
      <c r="JJN180" s="2"/>
      <c r="JJO180" s="2"/>
      <c r="JJP180" s="2"/>
      <c r="JJQ180" s="2"/>
      <c r="JJR180" s="2"/>
      <c r="JJS180" s="2"/>
      <c r="JJT180" s="2"/>
      <c r="JJU180" s="2"/>
      <c r="JJV180" s="2"/>
      <c r="JJW180" s="2"/>
      <c r="JJX180" s="2"/>
      <c r="JJY180" s="2"/>
      <c r="JJZ180" s="2"/>
      <c r="JKA180" s="2"/>
      <c r="JKB180" s="2"/>
      <c r="JKC180" s="2"/>
      <c r="JKD180" s="2"/>
      <c r="JKE180" s="2"/>
      <c r="JKF180" s="2"/>
      <c r="JKG180" s="2"/>
      <c r="JKH180" s="2"/>
      <c r="JKI180" s="2"/>
      <c r="JKJ180" s="2"/>
      <c r="JKK180" s="2"/>
      <c r="JKL180" s="2"/>
      <c r="JKM180" s="2"/>
      <c r="JKN180" s="2"/>
      <c r="JKO180" s="2"/>
      <c r="JKP180" s="2"/>
      <c r="JKQ180" s="2"/>
      <c r="JKR180" s="2"/>
      <c r="JKS180" s="2"/>
      <c r="JKT180" s="2"/>
      <c r="JKU180" s="2"/>
      <c r="JKV180" s="2"/>
      <c r="JKW180" s="2"/>
      <c r="JKX180" s="2"/>
      <c r="JKY180" s="2"/>
      <c r="JKZ180" s="2"/>
      <c r="JLA180" s="2"/>
      <c r="JLB180" s="2"/>
      <c r="JLC180" s="2"/>
      <c r="JLD180" s="2"/>
      <c r="JLE180" s="2"/>
      <c r="JLF180" s="2"/>
      <c r="JLG180" s="2"/>
      <c r="JLH180" s="2"/>
      <c r="JLI180" s="2"/>
      <c r="JLJ180" s="2"/>
      <c r="JLK180" s="2"/>
      <c r="JLL180" s="2"/>
      <c r="JLM180" s="2"/>
      <c r="JLN180" s="2"/>
      <c r="JLO180" s="2"/>
      <c r="JLP180" s="2"/>
      <c r="JLQ180" s="2"/>
      <c r="JLR180" s="2"/>
      <c r="JLS180" s="2"/>
      <c r="JLT180" s="2"/>
      <c r="JLU180" s="2"/>
      <c r="JLV180" s="2"/>
      <c r="JLW180" s="2"/>
      <c r="JLX180" s="2"/>
      <c r="JLY180" s="2"/>
      <c r="JLZ180" s="2"/>
      <c r="JMA180" s="2"/>
      <c r="JMB180" s="2"/>
      <c r="JMC180" s="2"/>
      <c r="JMD180" s="2"/>
      <c r="JME180" s="2"/>
      <c r="JMF180" s="2"/>
      <c r="JMG180" s="2"/>
      <c r="JMH180" s="2"/>
      <c r="JMI180" s="2"/>
      <c r="JMJ180" s="2"/>
      <c r="JMK180" s="2"/>
      <c r="JML180" s="2"/>
      <c r="JMM180" s="2"/>
      <c r="JMN180" s="2"/>
      <c r="JMO180" s="2"/>
      <c r="JMP180" s="2"/>
      <c r="JMQ180" s="2"/>
      <c r="JMR180" s="2"/>
      <c r="JMS180" s="2"/>
      <c r="JMT180" s="2"/>
      <c r="JMU180" s="2"/>
      <c r="JMV180" s="2"/>
      <c r="JMW180" s="2"/>
      <c r="JMX180" s="2"/>
      <c r="JMY180" s="2"/>
      <c r="JMZ180" s="2"/>
      <c r="JNA180" s="2"/>
      <c r="JNB180" s="2"/>
      <c r="JNC180" s="2"/>
      <c r="JND180" s="2"/>
      <c r="JNE180" s="2"/>
      <c r="JNF180" s="2"/>
      <c r="JNG180" s="2"/>
      <c r="JNH180" s="2"/>
      <c r="JNI180" s="2"/>
      <c r="JNJ180" s="2"/>
      <c r="JNK180" s="2"/>
      <c r="JNL180" s="2"/>
      <c r="JNM180" s="2"/>
      <c r="JNN180" s="2"/>
      <c r="JNO180" s="2"/>
      <c r="JNP180" s="2"/>
      <c r="JNQ180" s="2"/>
      <c r="JNR180" s="2"/>
      <c r="JNS180" s="2"/>
      <c r="JNT180" s="2"/>
      <c r="JNU180" s="2"/>
      <c r="JNV180" s="2"/>
      <c r="JNW180" s="2"/>
      <c r="JNX180" s="2"/>
      <c r="JNY180" s="2"/>
      <c r="JNZ180" s="2"/>
      <c r="JOA180" s="2"/>
      <c r="JOB180" s="2"/>
      <c r="JOC180" s="2"/>
      <c r="JOD180" s="2"/>
      <c r="JOE180" s="2"/>
      <c r="JOF180" s="2"/>
      <c r="JOG180" s="2"/>
      <c r="JOH180" s="2"/>
      <c r="JOI180" s="2"/>
      <c r="JOJ180" s="2"/>
      <c r="JOK180" s="2"/>
      <c r="JOL180" s="2"/>
      <c r="JOM180" s="2"/>
      <c r="JON180" s="2"/>
      <c r="JOO180" s="2"/>
      <c r="JOP180" s="2"/>
      <c r="JOQ180" s="2"/>
      <c r="JOR180" s="2"/>
      <c r="JOS180" s="2"/>
      <c r="JOT180" s="2"/>
      <c r="JOU180" s="2"/>
      <c r="JOV180" s="2"/>
      <c r="JOW180" s="2"/>
      <c r="JOX180" s="2"/>
      <c r="JOY180" s="2"/>
      <c r="JOZ180" s="2"/>
      <c r="JPA180" s="2"/>
      <c r="JPB180" s="2"/>
      <c r="JPC180" s="2"/>
      <c r="JPD180" s="2"/>
      <c r="JPE180" s="2"/>
      <c r="JPF180" s="2"/>
      <c r="JPG180" s="2"/>
      <c r="JPH180" s="2"/>
      <c r="JPI180" s="2"/>
      <c r="JPJ180" s="2"/>
      <c r="JPK180" s="2"/>
      <c r="JPL180" s="2"/>
      <c r="JPM180" s="2"/>
      <c r="JPN180" s="2"/>
      <c r="JPO180" s="2"/>
      <c r="JPP180" s="2"/>
      <c r="JPQ180" s="2"/>
      <c r="JPR180" s="2"/>
      <c r="JPS180" s="2"/>
      <c r="JPT180" s="2"/>
      <c r="JPU180" s="2"/>
      <c r="JPV180" s="2"/>
      <c r="JPW180" s="2"/>
      <c r="JPX180" s="2"/>
      <c r="JPY180" s="2"/>
      <c r="JPZ180" s="2"/>
      <c r="JQA180" s="2"/>
      <c r="JQB180" s="2"/>
      <c r="JQC180" s="2"/>
      <c r="JQD180" s="2"/>
      <c r="JQE180" s="2"/>
      <c r="JQF180" s="2"/>
      <c r="JQG180" s="2"/>
      <c r="JQH180" s="2"/>
      <c r="JQI180" s="2"/>
      <c r="JQJ180" s="2"/>
      <c r="JQK180" s="2"/>
      <c r="JQL180" s="2"/>
      <c r="JQM180" s="2"/>
      <c r="JQN180" s="2"/>
      <c r="JQO180" s="2"/>
      <c r="JQP180" s="2"/>
      <c r="JQQ180" s="2"/>
      <c r="JQR180" s="2"/>
      <c r="JQS180" s="2"/>
      <c r="JQT180" s="2"/>
      <c r="JQU180" s="2"/>
      <c r="JQV180" s="2"/>
      <c r="JQW180" s="2"/>
      <c r="JQX180" s="2"/>
      <c r="JQY180" s="2"/>
      <c r="JQZ180" s="2"/>
      <c r="JRA180" s="2"/>
      <c r="JRB180" s="2"/>
      <c r="JRC180" s="2"/>
      <c r="JRD180" s="2"/>
      <c r="JRE180" s="2"/>
      <c r="JRF180" s="2"/>
      <c r="JRG180" s="2"/>
      <c r="JRH180" s="2"/>
      <c r="JRI180" s="2"/>
      <c r="JRJ180" s="2"/>
      <c r="JRK180" s="2"/>
      <c r="JRL180" s="2"/>
      <c r="JRM180" s="2"/>
      <c r="JRN180" s="2"/>
      <c r="JRO180" s="2"/>
      <c r="JRP180" s="2"/>
      <c r="JRQ180" s="2"/>
      <c r="JRR180" s="2"/>
      <c r="JRS180" s="2"/>
      <c r="JRT180" s="2"/>
      <c r="JRU180" s="2"/>
      <c r="JRV180" s="2"/>
      <c r="JRW180" s="2"/>
      <c r="JRX180" s="2"/>
      <c r="JRY180" s="2"/>
      <c r="JRZ180" s="2"/>
      <c r="JSA180" s="2"/>
      <c r="JSB180" s="2"/>
      <c r="JSC180" s="2"/>
      <c r="JSD180" s="2"/>
      <c r="JSE180" s="2"/>
      <c r="JSF180" s="2"/>
      <c r="JSG180" s="2"/>
      <c r="JSH180" s="2"/>
      <c r="JSI180" s="2"/>
      <c r="JSJ180" s="2"/>
      <c r="JSK180" s="2"/>
      <c r="JSL180" s="2"/>
      <c r="JSM180" s="2"/>
      <c r="JSN180" s="2"/>
      <c r="JSO180" s="2"/>
      <c r="JSP180" s="2"/>
      <c r="JSQ180" s="2"/>
      <c r="JSR180" s="2"/>
      <c r="JSS180" s="2"/>
      <c r="JST180" s="2"/>
      <c r="JSU180" s="2"/>
      <c r="JSV180" s="2"/>
      <c r="JSW180" s="2"/>
      <c r="JSX180" s="2"/>
      <c r="JSY180" s="2"/>
      <c r="JSZ180" s="2"/>
      <c r="JTA180" s="2"/>
      <c r="JTB180" s="2"/>
      <c r="JTC180" s="2"/>
      <c r="JTD180" s="2"/>
      <c r="JTE180" s="2"/>
      <c r="JTF180" s="2"/>
      <c r="JTG180" s="2"/>
      <c r="JTH180" s="2"/>
      <c r="JTI180" s="2"/>
      <c r="JTJ180" s="2"/>
      <c r="JTK180" s="2"/>
      <c r="JTL180" s="2"/>
      <c r="JTM180" s="2"/>
      <c r="JTN180" s="2"/>
      <c r="JTO180" s="2"/>
      <c r="JTP180" s="2"/>
      <c r="JTQ180" s="2"/>
      <c r="JTR180" s="2"/>
      <c r="JTS180" s="2"/>
      <c r="JTT180" s="2"/>
      <c r="JTU180" s="2"/>
      <c r="JTV180" s="2"/>
      <c r="JTW180" s="2"/>
      <c r="JTX180" s="2"/>
      <c r="JTY180" s="2"/>
      <c r="JTZ180" s="2"/>
      <c r="JUA180" s="2"/>
      <c r="JUB180" s="2"/>
      <c r="JUC180" s="2"/>
      <c r="JUD180" s="2"/>
      <c r="JUE180" s="2"/>
      <c r="JUF180" s="2"/>
      <c r="JUG180" s="2"/>
      <c r="JUH180" s="2"/>
      <c r="JUI180" s="2"/>
      <c r="JUJ180" s="2"/>
      <c r="JUK180" s="2"/>
      <c r="JUL180" s="2"/>
      <c r="JUM180" s="2"/>
      <c r="JUN180" s="2"/>
      <c r="JUO180" s="2"/>
      <c r="JUP180" s="2"/>
      <c r="JUQ180" s="2"/>
      <c r="JUR180" s="2"/>
      <c r="JUS180" s="2"/>
      <c r="JUT180" s="2"/>
      <c r="JUU180" s="2"/>
      <c r="JUV180" s="2"/>
      <c r="JUW180" s="2"/>
      <c r="JUX180" s="2"/>
      <c r="JUY180" s="2"/>
      <c r="JUZ180" s="2"/>
      <c r="JVA180" s="2"/>
      <c r="JVB180" s="2"/>
      <c r="JVC180" s="2"/>
      <c r="JVD180" s="2"/>
      <c r="JVE180" s="2"/>
      <c r="JVF180" s="2"/>
      <c r="JVG180" s="2"/>
      <c r="JVH180" s="2"/>
      <c r="JVI180" s="2"/>
      <c r="JVJ180" s="2"/>
      <c r="JVK180" s="2"/>
      <c r="JVL180" s="2"/>
      <c r="JVM180" s="2"/>
      <c r="JVN180" s="2"/>
      <c r="JVO180" s="2"/>
      <c r="JVP180" s="2"/>
      <c r="JVQ180" s="2"/>
      <c r="JVR180" s="2"/>
      <c r="JVS180" s="2"/>
      <c r="JVT180" s="2"/>
      <c r="JVU180" s="2"/>
      <c r="JVV180" s="2"/>
      <c r="JVW180" s="2"/>
      <c r="JVX180" s="2"/>
      <c r="JVY180" s="2"/>
      <c r="JVZ180" s="2"/>
      <c r="JWA180" s="2"/>
      <c r="JWB180" s="2"/>
      <c r="JWC180" s="2"/>
      <c r="JWD180" s="2"/>
      <c r="JWE180" s="2"/>
      <c r="JWF180" s="2"/>
      <c r="JWG180" s="2"/>
      <c r="JWH180" s="2"/>
      <c r="JWI180" s="2"/>
      <c r="JWJ180" s="2"/>
      <c r="JWK180" s="2"/>
      <c r="JWL180" s="2"/>
      <c r="JWM180" s="2"/>
      <c r="JWN180" s="2"/>
      <c r="JWO180" s="2"/>
      <c r="JWP180" s="2"/>
      <c r="JWQ180" s="2"/>
      <c r="JWR180" s="2"/>
      <c r="JWS180" s="2"/>
      <c r="JWT180" s="2"/>
      <c r="JWU180" s="2"/>
      <c r="JWV180" s="2"/>
      <c r="JWW180" s="2"/>
      <c r="JWX180" s="2"/>
      <c r="JWY180" s="2"/>
      <c r="JWZ180" s="2"/>
      <c r="JXA180" s="2"/>
      <c r="JXB180" s="2"/>
      <c r="JXC180" s="2"/>
      <c r="JXD180" s="2"/>
      <c r="JXE180" s="2"/>
      <c r="JXF180" s="2"/>
      <c r="JXG180" s="2"/>
      <c r="JXH180" s="2"/>
      <c r="JXI180" s="2"/>
      <c r="JXJ180" s="2"/>
      <c r="JXK180" s="2"/>
      <c r="JXL180" s="2"/>
      <c r="JXM180" s="2"/>
      <c r="JXN180" s="2"/>
      <c r="JXO180" s="2"/>
      <c r="JXP180" s="2"/>
      <c r="JXQ180" s="2"/>
      <c r="JXR180" s="2"/>
      <c r="JXS180" s="2"/>
      <c r="JXT180" s="2"/>
      <c r="JXU180" s="2"/>
      <c r="JXV180" s="2"/>
      <c r="JXW180" s="2"/>
      <c r="JXX180" s="2"/>
      <c r="JXY180" s="2"/>
      <c r="JXZ180" s="2"/>
      <c r="JYA180" s="2"/>
      <c r="JYB180" s="2"/>
      <c r="JYC180" s="2"/>
      <c r="JYD180" s="2"/>
      <c r="JYE180" s="2"/>
      <c r="JYF180" s="2"/>
      <c r="JYG180" s="2"/>
      <c r="JYH180" s="2"/>
      <c r="JYI180" s="2"/>
      <c r="JYJ180" s="2"/>
      <c r="JYK180" s="2"/>
      <c r="JYL180" s="2"/>
      <c r="JYM180" s="2"/>
      <c r="JYN180" s="2"/>
      <c r="JYO180" s="2"/>
      <c r="JYP180" s="2"/>
      <c r="JYQ180" s="2"/>
      <c r="JYR180" s="2"/>
      <c r="JYS180" s="2"/>
      <c r="JYT180" s="2"/>
      <c r="JYU180" s="2"/>
      <c r="JYV180" s="2"/>
      <c r="JYW180" s="2"/>
      <c r="JYX180" s="2"/>
      <c r="JYY180" s="2"/>
      <c r="JYZ180" s="2"/>
      <c r="JZA180" s="2"/>
      <c r="JZB180" s="2"/>
      <c r="JZC180" s="2"/>
      <c r="JZD180" s="2"/>
      <c r="JZE180" s="2"/>
      <c r="JZF180" s="2"/>
      <c r="JZG180" s="2"/>
      <c r="JZH180" s="2"/>
      <c r="JZI180" s="2"/>
      <c r="JZJ180" s="2"/>
      <c r="JZK180" s="2"/>
      <c r="JZL180" s="2"/>
      <c r="JZM180" s="2"/>
      <c r="JZN180" s="2"/>
      <c r="JZO180" s="2"/>
      <c r="JZP180" s="2"/>
      <c r="JZQ180" s="2"/>
      <c r="JZR180" s="2"/>
      <c r="JZS180" s="2"/>
      <c r="JZT180" s="2"/>
      <c r="JZU180" s="2"/>
      <c r="JZV180" s="2"/>
      <c r="JZW180" s="2"/>
      <c r="JZX180" s="2"/>
      <c r="JZY180" s="2"/>
      <c r="JZZ180" s="2"/>
      <c r="KAA180" s="2"/>
      <c r="KAB180" s="2"/>
      <c r="KAC180" s="2"/>
      <c r="KAD180" s="2"/>
      <c r="KAE180" s="2"/>
      <c r="KAF180" s="2"/>
      <c r="KAG180" s="2"/>
      <c r="KAH180" s="2"/>
      <c r="KAI180" s="2"/>
      <c r="KAJ180" s="2"/>
      <c r="KAK180" s="2"/>
      <c r="KAL180" s="2"/>
      <c r="KAM180" s="2"/>
      <c r="KAN180" s="2"/>
      <c r="KAO180" s="2"/>
      <c r="KAP180" s="2"/>
      <c r="KAQ180" s="2"/>
      <c r="KAR180" s="2"/>
      <c r="KAS180" s="2"/>
      <c r="KAT180" s="2"/>
      <c r="KAU180" s="2"/>
      <c r="KAV180" s="2"/>
      <c r="KAW180" s="2"/>
      <c r="KAX180" s="2"/>
      <c r="KAY180" s="2"/>
      <c r="KAZ180" s="2"/>
      <c r="KBA180" s="2"/>
      <c r="KBB180" s="2"/>
      <c r="KBC180" s="2"/>
      <c r="KBD180" s="2"/>
      <c r="KBE180" s="2"/>
      <c r="KBF180" s="2"/>
      <c r="KBG180" s="2"/>
      <c r="KBH180" s="2"/>
      <c r="KBI180" s="2"/>
      <c r="KBJ180" s="2"/>
      <c r="KBK180" s="2"/>
      <c r="KBL180" s="2"/>
      <c r="KBM180" s="2"/>
      <c r="KBN180" s="2"/>
      <c r="KBO180" s="2"/>
      <c r="KBP180" s="2"/>
      <c r="KBQ180" s="2"/>
      <c r="KBR180" s="2"/>
      <c r="KBS180" s="2"/>
      <c r="KBT180" s="2"/>
      <c r="KBU180" s="2"/>
      <c r="KBV180" s="2"/>
      <c r="KBW180" s="2"/>
      <c r="KBX180" s="2"/>
      <c r="KBY180" s="2"/>
      <c r="KBZ180" s="2"/>
      <c r="KCA180" s="2"/>
      <c r="KCB180" s="2"/>
      <c r="KCC180" s="2"/>
      <c r="KCD180" s="2"/>
      <c r="KCE180" s="2"/>
      <c r="KCF180" s="2"/>
      <c r="KCG180" s="2"/>
      <c r="KCH180" s="2"/>
      <c r="KCI180" s="2"/>
      <c r="KCJ180" s="2"/>
      <c r="KCK180" s="2"/>
      <c r="KCL180" s="2"/>
      <c r="KCM180" s="2"/>
      <c r="KCN180" s="2"/>
      <c r="KCO180" s="2"/>
      <c r="KCP180" s="2"/>
      <c r="KCQ180" s="2"/>
      <c r="KCR180" s="2"/>
      <c r="KCS180" s="2"/>
      <c r="KCT180" s="2"/>
      <c r="KCU180" s="2"/>
      <c r="KCV180" s="2"/>
      <c r="KCW180" s="2"/>
      <c r="KCX180" s="2"/>
      <c r="KCY180" s="2"/>
      <c r="KCZ180" s="2"/>
      <c r="KDA180" s="2"/>
      <c r="KDB180" s="2"/>
      <c r="KDC180" s="2"/>
      <c r="KDD180" s="2"/>
      <c r="KDE180" s="2"/>
      <c r="KDF180" s="2"/>
      <c r="KDG180" s="2"/>
      <c r="KDH180" s="2"/>
      <c r="KDI180" s="2"/>
      <c r="KDJ180" s="2"/>
      <c r="KDK180" s="2"/>
      <c r="KDL180" s="2"/>
      <c r="KDM180" s="2"/>
      <c r="KDN180" s="2"/>
      <c r="KDO180" s="2"/>
      <c r="KDP180" s="2"/>
      <c r="KDQ180" s="2"/>
      <c r="KDR180" s="2"/>
      <c r="KDS180" s="2"/>
      <c r="KDT180" s="2"/>
      <c r="KDU180" s="2"/>
      <c r="KDV180" s="2"/>
      <c r="KDW180" s="2"/>
      <c r="KDX180" s="2"/>
      <c r="KDY180" s="2"/>
      <c r="KDZ180" s="2"/>
      <c r="KEA180" s="2"/>
      <c r="KEB180" s="2"/>
      <c r="KEC180" s="2"/>
      <c r="KED180" s="2"/>
      <c r="KEE180" s="2"/>
      <c r="KEF180" s="2"/>
      <c r="KEG180" s="2"/>
      <c r="KEH180" s="2"/>
      <c r="KEI180" s="2"/>
      <c r="KEJ180" s="2"/>
      <c r="KEK180" s="2"/>
      <c r="KEL180" s="2"/>
      <c r="KEM180" s="2"/>
      <c r="KEN180" s="2"/>
      <c r="KEO180" s="2"/>
      <c r="KEP180" s="2"/>
      <c r="KEQ180" s="2"/>
      <c r="KER180" s="2"/>
      <c r="KES180" s="2"/>
      <c r="KET180" s="2"/>
      <c r="KEU180" s="2"/>
      <c r="KEV180" s="2"/>
      <c r="KEW180" s="2"/>
      <c r="KEX180" s="2"/>
      <c r="KEY180" s="2"/>
      <c r="KEZ180" s="2"/>
      <c r="KFA180" s="2"/>
      <c r="KFB180" s="2"/>
      <c r="KFC180" s="2"/>
      <c r="KFD180" s="2"/>
      <c r="KFE180" s="2"/>
      <c r="KFF180" s="2"/>
      <c r="KFG180" s="2"/>
      <c r="KFH180" s="2"/>
      <c r="KFI180" s="2"/>
      <c r="KFJ180" s="2"/>
      <c r="KFK180" s="2"/>
      <c r="KFL180" s="2"/>
      <c r="KFM180" s="2"/>
      <c r="KFN180" s="2"/>
      <c r="KFO180" s="2"/>
      <c r="KFP180" s="2"/>
      <c r="KFQ180" s="2"/>
      <c r="KFR180" s="2"/>
      <c r="KFS180" s="2"/>
      <c r="KFT180" s="2"/>
      <c r="KFU180" s="2"/>
      <c r="KFV180" s="2"/>
      <c r="KFW180" s="2"/>
      <c r="KFX180" s="2"/>
      <c r="KFY180" s="2"/>
      <c r="KFZ180" s="2"/>
      <c r="KGA180" s="2"/>
      <c r="KGB180" s="2"/>
      <c r="KGC180" s="2"/>
      <c r="KGD180" s="2"/>
      <c r="KGE180" s="2"/>
      <c r="KGF180" s="2"/>
      <c r="KGG180" s="2"/>
      <c r="KGH180" s="2"/>
      <c r="KGI180" s="2"/>
      <c r="KGJ180" s="2"/>
      <c r="KGK180" s="2"/>
      <c r="KGL180" s="2"/>
      <c r="KGM180" s="2"/>
      <c r="KGN180" s="2"/>
      <c r="KGO180" s="2"/>
      <c r="KGP180" s="2"/>
      <c r="KGQ180" s="2"/>
      <c r="KGR180" s="2"/>
      <c r="KGS180" s="2"/>
      <c r="KGT180" s="2"/>
      <c r="KGU180" s="2"/>
      <c r="KGV180" s="2"/>
      <c r="KGW180" s="2"/>
      <c r="KGX180" s="2"/>
      <c r="KGY180" s="2"/>
      <c r="KGZ180" s="2"/>
      <c r="KHA180" s="2"/>
      <c r="KHB180" s="2"/>
      <c r="KHC180" s="2"/>
      <c r="KHD180" s="2"/>
      <c r="KHE180" s="2"/>
      <c r="KHF180" s="2"/>
      <c r="KHG180" s="2"/>
      <c r="KHH180" s="2"/>
      <c r="KHI180" s="2"/>
      <c r="KHJ180" s="2"/>
      <c r="KHK180" s="2"/>
      <c r="KHL180" s="2"/>
      <c r="KHM180" s="2"/>
      <c r="KHN180" s="2"/>
      <c r="KHO180" s="2"/>
      <c r="KHP180" s="2"/>
      <c r="KHQ180" s="2"/>
      <c r="KHR180" s="2"/>
      <c r="KHS180" s="2"/>
      <c r="KHT180" s="2"/>
      <c r="KHU180" s="2"/>
      <c r="KHV180" s="2"/>
      <c r="KHW180" s="2"/>
      <c r="KHX180" s="2"/>
      <c r="KHY180" s="2"/>
      <c r="KHZ180" s="2"/>
      <c r="KIA180" s="2"/>
      <c r="KIB180" s="2"/>
      <c r="KIC180" s="2"/>
      <c r="KID180" s="2"/>
      <c r="KIE180" s="2"/>
      <c r="KIF180" s="2"/>
      <c r="KIG180" s="2"/>
      <c r="KIH180" s="2"/>
      <c r="KII180" s="2"/>
      <c r="KIJ180" s="2"/>
      <c r="KIK180" s="2"/>
      <c r="KIL180" s="2"/>
      <c r="KIM180" s="2"/>
      <c r="KIN180" s="2"/>
      <c r="KIO180" s="2"/>
      <c r="KIP180" s="2"/>
      <c r="KIQ180" s="2"/>
      <c r="KIR180" s="2"/>
      <c r="KIS180" s="2"/>
      <c r="KIT180" s="2"/>
      <c r="KIU180" s="2"/>
      <c r="KIV180" s="2"/>
      <c r="KIW180" s="2"/>
      <c r="KIX180" s="2"/>
      <c r="KIY180" s="2"/>
      <c r="KIZ180" s="2"/>
      <c r="KJA180" s="2"/>
      <c r="KJB180" s="2"/>
      <c r="KJC180" s="2"/>
      <c r="KJD180" s="2"/>
      <c r="KJE180" s="2"/>
      <c r="KJF180" s="2"/>
      <c r="KJG180" s="2"/>
      <c r="KJH180" s="2"/>
      <c r="KJI180" s="2"/>
      <c r="KJJ180" s="2"/>
      <c r="KJK180" s="2"/>
      <c r="KJL180" s="2"/>
      <c r="KJM180" s="2"/>
      <c r="KJN180" s="2"/>
      <c r="KJO180" s="2"/>
      <c r="KJP180" s="2"/>
      <c r="KJQ180" s="2"/>
      <c r="KJR180" s="2"/>
      <c r="KJS180" s="2"/>
      <c r="KJT180" s="2"/>
      <c r="KJU180" s="2"/>
      <c r="KJV180" s="2"/>
      <c r="KJW180" s="2"/>
      <c r="KJX180" s="2"/>
      <c r="KJY180" s="2"/>
      <c r="KJZ180" s="2"/>
      <c r="KKA180" s="2"/>
      <c r="KKB180" s="2"/>
      <c r="KKC180" s="2"/>
      <c r="KKD180" s="2"/>
      <c r="KKE180" s="2"/>
      <c r="KKF180" s="2"/>
      <c r="KKG180" s="2"/>
      <c r="KKH180" s="2"/>
      <c r="KKI180" s="2"/>
      <c r="KKJ180" s="2"/>
      <c r="KKK180" s="2"/>
      <c r="KKL180" s="2"/>
      <c r="KKM180" s="2"/>
      <c r="KKN180" s="2"/>
      <c r="KKO180" s="2"/>
      <c r="KKP180" s="2"/>
      <c r="KKQ180" s="2"/>
      <c r="KKR180" s="2"/>
      <c r="KKS180" s="2"/>
      <c r="KKT180" s="2"/>
      <c r="KKU180" s="2"/>
      <c r="KKV180" s="2"/>
      <c r="KKW180" s="2"/>
      <c r="KKX180" s="2"/>
      <c r="KKY180" s="2"/>
      <c r="KKZ180" s="2"/>
      <c r="KLA180" s="2"/>
      <c r="KLB180" s="2"/>
      <c r="KLC180" s="2"/>
      <c r="KLD180" s="2"/>
      <c r="KLE180" s="2"/>
      <c r="KLF180" s="2"/>
      <c r="KLG180" s="2"/>
      <c r="KLH180" s="2"/>
      <c r="KLI180" s="2"/>
      <c r="KLJ180" s="2"/>
      <c r="KLK180" s="2"/>
      <c r="KLL180" s="2"/>
      <c r="KLM180" s="2"/>
      <c r="KLN180" s="2"/>
      <c r="KLO180" s="2"/>
      <c r="KLP180" s="2"/>
      <c r="KLQ180" s="2"/>
      <c r="KLR180" s="2"/>
      <c r="KLS180" s="2"/>
      <c r="KLT180" s="2"/>
      <c r="KLU180" s="2"/>
      <c r="KLV180" s="2"/>
      <c r="KLW180" s="2"/>
      <c r="KLX180" s="2"/>
      <c r="KLY180" s="2"/>
      <c r="KLZ180" s="2"/>
      <c r="KMA180" s="2"/>
      <c r="KMB180" s="2"/>
      <c r="KMC180" s="2"/>
      <c r="KMD180" s="2"/>
      <c r="KME180" s="2"/>
      <c r="KMF180" s="2"/>
      <c r="KMG180" s="2"/>
      <c r="KMH180" s="2"/>
      <c r="KMI180" s="2"/>
      <c r="KMJ180" s="2"/>
      <c r="KMK180" s="2"/>
      <c r="KML180" s="2"/>
      <c r="KMM180" s="2"/>
      <c r="KMN180" s="2"/>
      <c r="KMO180" s="2"/>
      <c r="KMP180" s="2"/>
      <c r="KMQ180" s="2"/>
      <c r="KMR180" s="2"/>
      <c r="KMS180" s="2"/>
      <c r="KMT180" s="2"/>
      <c r="KMU180" s="2"/>
      <c r="KMV180" s="2"/>
      <c r="KMW180" s="2"/>
      <c r="KMX180" s="2"/>
      <c r="KMY180" s="2"/>
      <c r="KMZ180" s="2"/>
      <c r="KNA180" s="2"/>
      <c r="KNB180" s="2"/>
      <c r="KNC180" s="2"/>
      <c r="KND180" s="2"/>
      <c r="KNE180" s="2"/>
      <c r="KNF180" s="2"/>
      <c r="KNG180" s="2"/>
      <c r="KNH180" s="2"/>
      <c r="KNI180" s="2"/>
      <c r="KNJ180" s="2"/>
      <c r="KNK180" s="2"/>
      <c r="KNL180" s="2"/>
      <c r="KNM180" s="2"/>
      <c r="KNN180" s="2"/>
      <c r="KNO180" s="2"/>
      <c r="KNP180" s="2"/>
      <c r="KNQ180" s="2"/>
      <c r="KNR180" s="2"/>
      <c r="KNS180" s="2"/>
      <c r="KNT180" s="2"/>
      <c r="KNU180" s="2"/>
      <c r="KNV180" s="2"/>
      <c r="KNW180" s="2"/>
      <c r="KNX180" s="2"/>
      <c r="KNY180" s="2"/>
      <c r="KNZ180" s="2"/>
      <c r="KOA180" s="2"/>
      <c r="KOB180" s="2"/>
      <c r="KOC180" s="2"/>
      <c r="KOD180" s="2"/>
      <c r="KOE180" s="2"/>
      <c r="KOF180" s="2"/>
      <c r="KOG180" s="2"/>
      <c r="KOH180" s="2"/>
      <c r="KOI180" s="2"/>
      <c r="KOJ180" s="2"/>
      <c r="KOK180" s="2"/>
      <c r="KOL180" s="2"/>
      <c r="KOM180" s="2"/>
      <c r="KON180" s="2"/>
      <c r="KOO180" s="2"/>
      <c r="KOP180" s="2"/>
      <c r="KOQ180" s="2"/>
      <c r="KOR180" s="2"/>
      <c r="KOS180" s="2"/>
      <c r="KOT180" s="2"/>
      <c r="KOU180" s="2"/>
      <c r="KOV180" s="2"/>
      <c r="KOW180" s="2"/>
      <c r="KOX180" s="2"/>
      <c r="KOY180" s="2"/>
      <c r="KOZ180" s="2"/>
      <c r="KPA180" s="2"/>
      <c r="KPB180" s="2"/>
      <c r="KPC180" s="2"/>
      <c r="KPD180" s="2"/>
      <c r="KPE180" s="2"/>
      <c r="KPF180" s="2"/>
      <c r="KPG180" s="2"/>
      <c r="KPH180" s="2"/>
      <c r="KPI180" s="2"/>
      <c r="KPJ180" s="2"/>
      <c r="KPK180" s="2"/>
      <c r="KPL180" s="2"/>
      <c r="KPM180" s="2"/>
      <c r="KPN180" s="2"/>
      <c r="KPO180" s="2"/>
      <c r="KPP180" s="2"/>
      <c r="KPQ180" s="2"/>
      <c r="KPR180" s="2"/>
      <c r="KPS180" s="2"/>
      <c r="KPT180" s="2"/>
      <c r="KPU180" s="2"/>
      <c r="KPV180" s="2"/>
      <c r="KPW180" s="2"/>
      <c r="KPX180" s="2"/>
      <c r="KPY180" s="2"/>
      <c r="KPZ180" s="2"/>
      <c r="KQA180" s="2"/>
      <c r="KQB180" s="2"/>
      <c r="KQC180" s="2"/>
      <c r="KQD180" s="2"/>
      <c r="KQE180" s="2"/>
      <c r="KQF180" s="2"/>
      <c r="KQG180" s="2"/>
      <c r="KQH180" s="2"/>
      <c r="KQI180" s="2"/>
      <c r="KQJ180" s="2"/>
      <c r="KQK180" s="2"/>
      <c r="KQL180" s="2"/>
      <c r="KQM180" s="2"/>
      <c r="KQN180" s="2"/>
      <c r="KQO180" s="2"/>
      <c r="KQP180" s="2"/>
      <c r="KQQ180" s="2"/>
      <c r="KQR180" s="2"/>
      <c r="KQS180" s="2"/>
      <c r="KQT180" s="2"/>
      <c r="KQU180" s="2"/>
      <c r="KQV180" s="2"/>
      <c r="KQW180" s="2"/>
      <c r="KQX180" s="2"/>
      <c r="KQY180" s="2"/>
      <c r="KQZ180" s="2"/>
      <c r="KRA180" s="2"/>
      <c r="KRB180" s="2"/>
      <c r="KRC180" s="2"/>
      <c r="KRD180" s="2"/>
      <c r="KRE180" s="2"/>
      <c r="KRF180" s="2"/>
      <c r="KRG180" s="2"/>
      <c r="KRH180" s="2"/>
      <c r="KRI180" s="2"/>
      <c r="KRJ180" s="2"/>
      <c r="KRK180" s="2"/>
      <c r="KRL180" s="2"/>
      <c r="KRM180" s="2"/>
      <c r="KRN180" s="2"/>
      <c r="KRO180" s="2"/>
      <c r="KRP180" s="2"/>
      <c r="KRQ180" s="2"/>
      <c r="KRR180" s="2"/>
      <c r="KRS180" s="2"/>
      <c r="KRT180" s="2"/>
      <c r="KRU180" s="2"/>
      <c r="KRV180" s="2"/>
      <c r="KRW180" s="2"/>
      <c r="KRX180" s="2"/>
      <c r="KRY180" s="2"/>
      <c r="KRZ180" s="2"/>
      <c r="KSA180" s="2"/>
      <c r="KSB180" s="2"/>
      <c r="KSC180" s="2"/>
      <c r="KSD180" s="2"/>
      <c r="KSE180" s="2"/>
      <c r="KSF180" s="2"/>
      <c r="KSG180" s="2"/>
      <c r="KSH180" s="2"/>
      <c r="KSI180" s="2"/>
      <c r="KSJ180" s="2"/>
      <c r="KSK180" s="2"/>
      <c r="KSL180" s="2"/>
      <c r="KSM180" s="2"/>
      <c r="KSN180" s="2"/>
      <c r="KSO180" s="2"/>
      <c r="KSP180" s="2"/>
      <c r="KSQ180" s="2"/>
      <c r="KSR180" s="2"/>
      <c r="KSS180" s="2"/>
      <c r="KST180" s="2"/>
      <c r="KSU180" s="2"/>
      <c r="KSV180" s="2"/>
      <c r="KSW180" s="2"/>
      <c r="KSX180" s="2"/>
      <c r="KSY180" s="2"/>
      <c r="KSZ180" s="2"/>
      <c r="KTA180" s="2"/>
      <c r="KTB180" s="2"/>
      <c r="KTC180" s="2"/>
      <c r="KTD180" s="2"/>
      <c r="KTE180" s="2"/>
      <c r="KTF180" s="2"/>
      <c r="KTG180" s="2"/>
      <c r="KTH180" s="2"/>
      <c r="KTI180" s="2"/>
      <c r="KTJ180" s="2"/>
      <c r="KTK180" s="2"/>
      <c r="KTL180" s="2"/>
      <c r="KTM180" s="2"/>
      <c r="KTN180" s="2"/>
      <c r="KTO180" s="2"/>
      <c r="KTP180" s="2"/>
      <c r="KTQ180" s="2"/>
      <c r="KTR180" s="2"/>
      <c r="KTS180" s="2"/>
      <c r="KTT180" s="2"/>
      <c r="KTU180" s="2"/>
      <c r="KTV180" s="2"/>
      <c r="KTW180" s="2"/>
      <c r="KTX180" s="2"/>
      <c r="KTY180" s="2"/>
      <c r="KTZ180" s="2"/>
      <c r="KUA180" s="2"/>
      <c r="KUB180" s="2"/>
      <c r="KUC180" s="2"/>
      <c r="KUD180" s="2"/>
      <c r="KUE180" s="2"/>
      <c r="KUF180" s="2"/>
      <c r="KUG180" s="2"/>
      <c r="KUH180" s="2"/>
      <c r="KUI180" s="2"/>
      <c r="KUJ180" s="2"/>
      <c r="KUK180" s="2"/>
      <c r="KUL180" s="2"/>
      <c r="KUM180" s="2"/>
      <c r="KUN180" s="2"/>
      <c r="KUO180" s="2"/>
      <c r="KUP180" s="2"/>
      <c r="KUQ180" s="2"/>
      <c r="KUR180" s="2"/>
      <c r="KUS180" s="2"/>
      <c r="KUT180" s="2"/>
      <c r="KUU180" s="2"/>
      <c r="KUV180" s="2"/>
      <c r="KUW180" s="2"/>
      <c r="KUX180" s="2"/>
      <c r="KUY180" s="2"/>
      <c r="KUZ180" s="2"/>
      <c r="KVA180" s="2"/>
      <c r="KVB180" s="2"/>
      <c r="KVC180" s="2"/>
      <c r="KVD180" s="2"/>
      <c r="KVE180" s="2"/>
      <c r="KVF180" s="2"/>
      <c r="KVG180" s="2"/>
      <c r="KVH180" s="2"/>
      <c r="KVI180" s="2"/>
      <c r="KVJ180" s="2"/>
      <c r="KVK180" s="2"/>
      <c r="KVL180" s="2"/>
      <c r="KVM180" s="2"/>
      <c r="KVN180" s="2"/>
      <c r="KVO180" s="2"/>
      <c r="KVP180" s="2"/>
      <c r="KVQ180" s="2"/>
      <c r="KVR180" s="2"/>
      <c r="KVS180" s="2"/>
      <c r="KVT180" s="2"/>
      <c r="KVU180" s="2"/>
      <c r="KVV180" s="2"/>
      <c r="KVW180" s="2"/>
      <c r="KVX180" s="2"/>
      <c r="KVY180" s="2"/>
      <c r="KVZ180" s="2"/>
      <c r="KWA180" s="2"/>
      <c r="KWB180" s="2"/>
      <c r="KWC180" s="2"/>
      <c r="KWD180" s="2"/>
      <c r="KWE180" s="2"/>
      <c r="KWF180" s="2"/>
      <c r="KWG180" s="2"/>
      <c r="KWH180" s="2"/>
      <c r="KWI180" s="2"/>
      <c r="KWJ180" s="2"/>
      <c r="KWK180" s="2"/>
      <c r="KWL180" s="2"/>
      <c r="KWM180" s="2"/>
      <c r="KWN180" s="2"/>
      <c r="KWO180" s="2"/>
      <c r="KWP180" s="2"/>
      <c r="KWQ180" s="2"/>
      <c r="KWR180" s="2"/>
      <c r="KWS180" s="2"/>
      <c r="KWT180" s="2"/>
      <c r="KWU180" s="2"/>
      <c r="KWV180" s="2"/>
      <c r="KWW180" s="2"/>
      <c r="KWX180" s="2"/>
      <c r="KWY180" s="2"/>
      <c r="KWZ180" s="2"/>
      <c r="KXA180" s="2"/>
      <c r="KXB180" s="2"/>
      <c r="KXC180" s="2"/>
      <c r="KXD180" s="2"/>
      <c r="KXE180" s="2"/>
      <c r="KXF180" s="2"/>
      <c r="KXG180" s="2"/>
      <c r="KXH180" s="2"/>
      <c r="KXI180" s="2"/>
      <c r="KXJ180" s="2"/>
      <c r="KXK180" s="2"/>
      <c r="KXL180" s="2"/>
      <c r="KXM180" s="2"/>
      <c r="KXN180" s="2"/>
      <c r="KXO180" s="2"/>
      <c r="KXP180" s="2"/>
      <c r="KXQ180" s="2"/>
      <c r="KXR180" s="2"/>
      <c r="KXS180" s="2"/>
      <c r="KXT180" s="2"/>
      <c r="KXU180" s="2"/>
      <c r="KXV180" s="2"/>
      <c r="KXW180" s="2"/>
      <c r="KXX180" s="2"/>
      <c r="KXY180" s="2"/>
      <c r="KXZ180" s="2"/>
      <c r="KYA180" s="2"/>
      <c r="KYB180" s="2"/>
      <c r="KYC180" s="2"/>
      <c r="KYD180" s="2"/>
      <c r="KYE180" s="2"/>
      <c r="KYF180" s="2"/>
      <c r="KYG180" s="2"/>
      <c r="KYH180" s="2"/>
      <c r="KYI180" s="2"/>
      <c r="KYJ180" s="2"/>
      <c r="KYK180" s="2"/>
      <c r="KYL180" s="2"/>
      <c r="KYM180" s="2"/>
      <c r="KYN180" s="2"/>
      <c r="KYO180" s="2"/>
      <c r="KYP180" s="2"/>
      <c r="KYQ180" s="2"/>
      <c r="KYR180" s="2"/>
      <c r="KYS180" s="2"/>
      <c r="KYT180" s="2"/>
      <c r="KYU180" s="2"/>
      <c r="KYV180" s="2"/>
      <c r="KYW180" s="2"/>
      <c r="KYX180" s="2"/>
      <c r="KYY180" s="2"/>
      <c r="KYZ180" s="2"/>
      <c r="KZA180" s="2"/>
      <c r="KZB180" s="2"/>
      <c r="KZC180" s="2"/>
      <c r="KZD180" s="2"/>
      <c r="KZE180" s="2"/>
      <c r="KZF180" s="2"/>
      <c r="KZG180" s="2"/>
      <c r="KZH180" s="2"/>
      <c r="KZI180" s="2"/>
      <c r="KZJ180" s="2"/>
      <c r="KZK180" s="2"/>
      <c r="KZL180" s="2"/>
      <c r="KZM180" s="2"/>
      <c r="KZN180" s="2"/>
      <c r="KZO180" s="2"/>
      <c r="KZP180" s="2"/>
      <c r="KZQ180" s="2"/>
      <c r="KZR180" s="2"/>
      <c r="KZS180" s="2"/>
      <c r="KZT180" s="2"/>
      <c r="KZU180" s="2"/>
      <c r="KZV180" s="2"/>
      <c r="KZW180" s="2"/>
      <c r="KZX180" s="2"/>
      <c r="KZY180" s="2"/>
      <c r="KZZ180" s="2"/>
      <c r="LAA180" s="2"/>
      <c r="LAB180" s="2"/>
      <c r="LAC180" s="2"/>
      <c r="LAD180" s="2"/>
      <c r="LAE180" s="2"/>
      <c r="LAF180" s="2"/>
      <c r="LAG180" s="2"/>
      <c r="LAH180" s="2"/>
      <c r="LAI180" s="2"/>
      <c r="LAJ180" s="2"/>
      <c r="LAK180" s="2"/>
      <c r="LAL180" s="2"/>
      <c r="LAM180" s="2"/>
      <c r="LAN180" s="2"/>
      <c r="LAO180" s="2"/>
      <c r="LAP180" s="2"/>
      <c r="LAQ180" s="2"/>
      <c r="LAR180" s="2"/>
      <c r="LAS180" s="2"/>
      <c r="LAT180" s="2"/>
      <c r="LAU180" s="2"/>
      <c r="LAV180" s="2"/>
      <c r="LAW180" s="2"/>
      <c r="LAX180" s="2"/>
      <c r="LAY180" s="2"/>
      <c r="LAZ180" s="2"/>
      <c r="LBA180" s="2"/>
      <c r="LBB180" s="2"/>
      <c r="LBC180" s="2"/>
      <c r="LBD180" s="2"/>
      <c r="LBE180" s="2"/>
      <c r="LBF180" s="2"/>
      <c r="LBG180" s="2"/>
      <c r="LBH180" s="2"/>
      <c r="LBI180" s="2"/>
      <c r="LBJ180" s="2"/>
      <c r="LBK180" s="2"/>
      <c r="LBL180" s="2"/>
      <c r="LBM180" s="2"/>
      <c r="LBN180" s="2"/>
      <c r="LBO180" s="2"/>
      <c r="LBP180" s="2"/>
      <c r="LBQ180" s="2"/>
      <c r="LBR180" s="2"/>
      <c r="LBS180" s="2"/>
      <c r="LBT180" s="2"/>
      <c r="LBU180" s="2"/>
      <c r="LBV180" s="2"/>
      <c r="LBW180" s="2"/>
      <c r="LBX180" s="2"/>
      <c r="LBY180" s="2"/>
      <c r="LBZ180" s="2"/>
      <c r="LCA180" s="2"/>
      <c r="LCB180" s="2"/>
      <c r="LCC180" s="2"/>
      <c r="LCD180" s="2"/>
      <c r="LCE180" s="2"/>
      <c r="LCF180" s="2"/>
      <c r="LCG180" s="2"/>
      <c r="LCH180" s="2"/>
      <c r="LCI180" s="2"/>
      <c r="LCJ180" s="2"/>
      <c r="LCK180" s="2"/>
      <c r="LCL180" s="2"/>
      <c r="LCM180" s="2"/>
      <c r="LCN180" s="2"/>
      <c r="LCO180" s="2"/>
      <c r="LCP180" s="2"/>
      <c r="LCQ180" s="2"/>
      <c r="LCR180" s="2"/>
      <c r="LCS180" s="2"/>
      <c r="LCT180" s="2"/>
      <c r="LCU180" s="2"/>
      <c r="LCV180" s="2"/>
      <c r="LCW180" s="2"/>
      <c r="LCX180" s="2"/>
      <c r="LCY180" s="2"/>
      <c r="LCZ180" s="2"/>
      <c r="LDA180" s="2"/>
      <c r="LDB180" s="2"/>
      <c r="LDC180" s="2"/>
      <c r="LDD180" s="2"/>
      <c r="LDE180" s="2"/>
      <c r="LDF180" s="2"/>
      <c r="LDG180" s="2"/>
      <c r="LDH180" s="2"/>
      <c r="LDI180" s="2"/>
      <c r="LDJ180" s="2"/>
      <c r="LDK180" s="2"/>
      <c r="LDL180" s="2"/>
      <c r="LDM180" s="2"/>
      <c r="LDN180" s="2"/>
      <c r="LDO180" s="2"/>
      <c r="LDP180" s="2"/>
      <c r="LDQ180" s="2"/>
      <c r="LDR180" s="2"/>
      <c r="LDS180" s="2"/>
      <c r="LDT180" s="2"/>
      <c r="LDU180" s="2"/>
      <c r="LDV180" s="2"/>
      <c r="LDW180" s="2"/>
      <c r="LDX180" s="2"/>
      <c r="LDY180" s="2"/>
      <c r="LDZ180" s="2"/>
      <c r="LEA180" s="2"/>
      <c r="LEB180" s="2"/>
      <c r="LEC180" s="2"/>
      <c r="LED180" s="2"/>
      <c r="LEE180" s="2"/>
      <c r="LEF180" s="2"/>
      <c r="LEG180" s="2"/>
      <c r="LEH180" s="2"/>
      <c r="LEI180" s="2"/>
      <c r="LEJ180" s="2"/>
      <c r="LEK180" s="2"/>
      <c r="LEL180" s="2"/>
      <c r="LEM180" s="2"/>
      <c r="LEN180" s="2"/>
      <c r="LEO180" s="2"/>
      <c r="LEP180" s="2"/>
      <c r="LEQ180" s="2"/>
      <c r="LER180" s="2"/>
      <c r="LES180" s="2"/>
      <c r="LET180" s="2"/>
      <c r="LEU180" s="2"/>
      <c r="LEV180" s="2"/>
      <c r="LEW180" s="2"/>
      <c r="LEX180" s="2"/>
      <c r="LEY180" s="2"/>
      <c r="LEZ180" s="2"/>
      <c r="LFA180" s="2"/>
      <c r="LFB180" s="2"/>
      <c r="LFC180" s="2"/>
      <c r="LFD180" s="2"/>
      <c r="LFE180" s="2"/>
      <c r="LFF180" s="2"/>
      <c r="LFG180" s="2"/>
      <c r="LFH180" s="2"/>
      <c r="LFI180" s="2"/>
      <c r="LFJ180" s="2"/>
      <c r="LFK180" s="2"/>
      <c r="LFL180" s="2"/>
      <c r="LFM180" s="2"/>
      <c r="LFN180" s="2"/>
      <c r="LFO180" s="2"/>
      <c r="LFP180" s="2"/>
      <c r="LFQ180" s="2"/>
      <c r="LFR180" s="2"/>
      <c r="LFS180" s="2"/>
      <c r="LFT180" s="2"/>
      <c r="LFU180" s="2"/>
      <c r="LFV180" s="2"/>
      <c r="LFW180" s="2"/>
      <c r="LFX180" s="2"/>
      <c r="LFY180" s="2"/>
      <c r="LFZ180" s="2"/>
      <c r="LGA180" s="2"/>
      <c r="LGB180" s="2"/>
      <c r="LGC180" s="2"/>
      <c r="LGD180" s="2"/>
      <c r="LGE180" s="2"/>
      <c r="LGF180" s="2"/>
      <c r="LGG180" s="2"/>
      <c r="LGH180" s="2"/>
      <c r="LGI180" s="2"/>
      <c r="LGJ180" s="2"/>
      <c r="LGK180" s="2"/>
      <c r="LGL180" s="2"/>
      <c r="LGM180" s="2"/>
      <c r="LGN180" s="2"/>
      <c r="LGO180" s="2"/>
      <c r="LGP180" s="2"/>
      <c r="LGQ180" s="2"/>
      <c r="LGR180" s="2"/>
      <c r="LGS180" s="2"/>
      <c r="LGT180" s="2"/>
      <c r="LGU180" s="2"/>
      <c r="LGV180" s="2"/>
      <c r="LGW180" s="2"/>
      <c r="LGX180" s="2"/>
      <c r="LGY180" s="2"/>
      <c r="LGZ180" s="2"/>
      <c r="LHA180" s="2"/>
      <c r="LHB180" s="2"/>
      <c r="LHC180" s="2"/>
      <c r="LHD180" s="2"/>
      <c r="LHE180" s="2"/>
      <c r="LHF180" s="2"/>
      <c r="LHG180" s="2"/>
      <c r="LHH180" s="2"/>
      <c r="LHI180" s="2"/>
      <c r="LHJ180" s="2"/>
      <c r="LHK180" s="2"/>
      <c r="LHL180" s="2"/>
      <c r="LHM180" s="2"/>
      <c r="LHN180" s="2"/>
      <c r="LHO180" s="2"/>
      <c r="LHP180" s="2"/>
      <c r="LHQ180" s="2"/>
      <c r="LHR180" s="2"/>
      <c r="LHS180" s="2"/>
      <c r="LHT180" s="2"/>
      <c r="LHU180" s="2"/>
      <c r="LHV180" s="2"/>
      <c r="LHW180" s="2"/>
      <c r="LHX180" s="2"/>
      <c r="LHY180" s="2"/>
      <c r="LHZ180" s="2"/>
      <c r="LIA180" s="2"/>
      <c r="LIB180" s="2"/>
      <c r="LIC180" s="2"/>
      <c r="LID180" s="2"/>
      <c r="LIE180" s="2"/>
      <c r="LIF180" s="2"/>
      <c r="LIG180" s="2"/>
      <c r="LIH180" s="2"/>
      <c r="LII180" s="2"/>
      <c r="LIJ180" s="2"/>
      <c r="LIK180" s="2"/>
      <c r="LIL180" s="2"/>
      <c r="LIM180" s="2"/>
      <c r="LIN180" s="2"/>
      <c r="LIO180" s="2"/>
      <c r="LIP180" s="2"/>
      <c r="LIQ180" s="2"/>
      <c r="LIR180" s="2"/>
      <c r="LIS180" s="2"/>
      <c r="LIT180" s="2"/>
      <c r="LIU180" s="2"/>
      <c r="LIV180" s="2"/>
      <c r="LIW180" s="2"/>
      <c r="LIX180" s="2"/>
      <c r="LIY180" s="2"/>
      <c r="LIZ180" s="2"/>
      <c r="LJA180" s="2"/>
      <c r="LJB180" s="2"/>
      <c r="LJC180" s="2"/>
      <c r="LJD180" s="2"/>
      <c r="LJE180" s="2"/>
      <c r="LJF180" s="2"/>
      <c r="LJG180" s="2"/>
      <c r="LJH180" s="2"/>
      <c r="LJI180" s="2"/>
      <c r="LJJ180" s="2"/>
      <c r="LJK180" s="2"/>
      <c r="LJL180" s="2"/>
      <c r="LJM180" s="2"/>
      <c r="LJN180" s="2"/>
      <c r="LJO180" s="2"/>
      <c r="LJP180" s="2"/>
      <c r="LJQ180" s="2"/>
      <c r="LJR180" s="2"/>
      <c r="LJS180" s="2"/>
      <c r="LJT180" s="2"/>
      <c r="LJU180" s="2"/>
      <c r="LJV180" s="2"/>
      <c r="LJW180" s="2"/>
      <c r="LJX180" s="2"/>
      <c r="LJY180" s="2"/>
      <c r="LJZ180" s="2"/>
      <c r="LKA180" s="2"/>
      <c r="LKB180" s="2"/>
      <c r="LKC180" s="2"/>
      <c r="LKD180" s="2"/>
      <c r="LKE180" s="2"/>
      <c r="LKF180" s="2"/>
      <c r="LKG180" s="2"/>
      <c r="LKH180" s="2"/>
      <c r="LKI180" s="2"/>
      <c r="LKJ180" s="2"/>
      <c r="LKK180" s="2"/>
      <c r="LKL180" s="2"/>
      <c r="LKM180" s="2"/>
      <c r="LKN180" s="2"/>
      <c r="LKO180" s="2"/>
      <c r="LKP180" s="2"/>
      <c r="LKQ180" s="2"/>
      <c r="LKR180" s="2"/>
      <c r="LKS180" s="2"/>
      <c r="LKT180" s="2"/>
      <c r="LKU180" s="2"/>
      <c r="LKV180" s="2"/>
      <c r="LKW180" s="2"/>
      <c r="LKX180" s="2"/>
      <c r="LKY180" s="2"/>
      <c r="LKZ180" s="2"/>
      <c r="LLA180" s="2"/>
      <c r="LLB180" s="2"/>
      <c r="LLC180" s="2"/>
      <c r="LLD180" s="2"/>
      <c r="LLE180" s="2"/>
      <c r="LLF180" s="2"/>
      <c r="LLG180" s="2"/>
      <c r="LLH180" s="2"/>
      <c r="LLI180" s="2"/>
      <c r="LLJ180" s="2"/>
      <c r="LLK180" s="2"/>
      <c r="LLL180" s="2"/>
      <c r="LLM180" s="2"/>
      <c r="LLN180" s="2"/>
      <c r="LLO180" s="2"/>
      <c r="LLP180" s="2"/>
      <c r="LLQ180" s="2"/>
      <c r="LLR180" s="2"/>
      <c r="LLS180" s="2"/>
      <c r="LLT180" s="2"/>
      <c r="LLU180" s="2"/>
      <c r="LLV180" s="2"/>
      <c r="LLW180" s="2"/>
      <c r="LLX180" s="2"/>
      <c r="LLY180" s="2"/>
      <c r="LLZ180" s="2"/>
      <c r="LMA180" s="2"/>
      <c r="LMB180" s="2"/>
      <c r="LMC180" s="2"/>
      <c r="LMD180" s="2"/>
      <c r="LME180" s="2"/>
      <c r="LMF180" s="2"/>
      <c r="LMG180" s="2"/>
      <c r="LMH180" s="2"/>
      <c r="LMI180" s="2"/>
      <c r="LMJ180" s="2"/>
      <c r="LMK180" s="2"/>
      <c r="LML180" s="2"/>
      <c r="LMM180" s="2"/>
      <c r="LMN180" s="2"/>
      <c r="LMO180" s="2"/>
      <c r="LMP180" s="2"/>
      <c r="LMQ180" s="2"/>
      <c r="LMR180" s="2"/>
      <c r="LMS180" s="2"/>
      <c r="LMT180" s="2"/>
      <c r="LMU180" s="2"/>
      <c r="LMV180" s="2"/>
      <c r="LMW180" s="2"/>
      <c r="LMX180" s="2"/>
      <c r="LMY180" s="2"/>
      <c r="LMZ180" s="2"/>
      <c r="LNA180" s="2"/>
      <c r="LNB180" s="2"/>
      <c r="LNC180" s="2"/>
      <c r="LND180" s="2"/>
      <c r="LNE180" s="2"/>
      <c r="LNF180" s="2"/>
      <c r="LNG180" s="2"/>
      <c r="LNH180" s="2"/>
      <c r="LNI180" s="2"/>
      <c r="LNJ180" s="2"/>
      <c r="LNK180" s="2"/>
      <c r="LNL180" s="2"/>
      <c r="LNM180" s="2"/>
      <c r="LNN180" s="2"/>
      <c r="LNO180" s="2"/>
      <c r="LNP180" s="2"/>
      <c r="LNQ180" s="2"/>
      <c r="LNR180" s="2"/>
      <c r="LNS180" s="2"/>
      <c r="LNT180" s="2"/>
      <c r="LNU180" s="2"/>
      <c r="LNV180" s="2"/>
      <c r="LNW180" s="2"/>
      <c r="LNX180" s="2"/>
      <c r="LNY180" s="2"/>
      <c r="LNZ180" s="2"/>
      <c r="LOA180" s="2"/>
      <c r="LOB180" s="2"/>
      <c r="LOC180" s="2"/>
      <c r="LOD180" s="2"/>
      <c r="LOE180" s="2"/>
      <c r="LOF180" s="2"/>
      <c r="LOG180" s="2"/>
      <c r="LOH180" s="2"/>
      <c r="LOI180" s="2"/>
      <c r="LOJ180" s="2"/>
      <c r="LOK180" s="2"/>
      <c r="LOL180" s="2"/>
      <c r="LOM180" s="2"/>
      <c r="LON180" s="2"/>
      <c r="LOO180" s="2"/>
      <c r="LOP180" s="2"/>
      <c r="LOQ180" s="2"/>
      <c r="LOR180" s="2"/>
      <c r="LOS180" s="2"/>
      <c r="LOT180" s="2"/>
      <c r="LOU180" s="2"/>
      <c r="LOV180" s="2"/>
      <c r="LOW180" s="2"/>
      <c r="LOX180" s="2"/>
      <c r="LOY180" s="2"/>
      <c r="LOZ180" s="2"/>
      <c r="LPA180" s="2"/>
      <c r="LPB180" s="2"/>
      <c r="LPC180" s="2"/>
      <c r="LPD180" s="2"/>
      <c r="LPE180" s="2"/>
      <c r="LPF180" s="2"/>
      <c r="LPG180" s="2"/>
      <c r="LPH180" s="2"/>
      <c r="LPI180" s="2"/>
      <c r="LPJ180" s="2"/>
      <c r="LPK180" s="2"/>
      <c r="LPL180" s="2"/>
      <c r="LPM180" s="2"/>
      <c r="LPN180" s="2"/>
      <c r="LPO180" s="2"/>
      <c r="LPP180" s="2"/>
      <c r="LPQ180" s="2"/>
      <c r="LPR180" s="2"/>
      <c r="LPS180" s="2"/>
      <c r="LPT180" s="2"/>
      <c r="LPU180" s="2"/>
      <c r="LPV180" s="2"/>
      <c r="LPW180" s="2"/>
      <c r="LPX180" s="2"/>
      <c r="LPY180" s="2"/>
      <c r="LPZ180" s="2"/>
      <c r="LQA180" s="2"/>
      <c r="LQB180" s="2"/>
      <c r="LQC180" s="2"/>
      <c r="LQD180" s="2"/>
      <c r="LQE180" s="2"/>
      <c r="LQF180" s="2"/>
      <c r="LQG180" s="2"/>
      <c r="LQH180" s="2"/>
      <c r="LQI180" s="2"/>
      <c r="LQJ180" s="2"/>
      <c r="LQK180" s="2"/>
      <c r="LQL180" s="2"/>
      <c r="LQM180" s="2"/>
      <c r="LQN180" s="2"/>
      <c r="LQO180" s="2"/>
      <c r="LQP180" s="2"/>
      <c r="LQQ180" s="2"/>
      <c r="LQR180" s="2"/>
      <c r="LQS180" s="2"/>
      <c r="LQT180" s="2"/>
      <c r="LQU180" s="2"/>
      <c r="LQV180" s="2"/>
      <c r="LQW180" s="2"/>
      <c r="LQX180" s="2"/>
      <c r="LQY180" s="2"/>
      <c r="LQZ180" s="2"/>
      <c r="LRA180" s="2"/>
      <c r="LRB180" s="2"/>
      <c r="LRC180" s="2"/>
      <c r="LRD180" s="2"/>
      <c r="LRE180" s="2"/>
      <c r="LRF180" s="2"/>
      <c r="LRG180" s="2"/>
      <c r="LRH180" s="2"/>
      <c r="LRI180" s="2"/>
      <c r="LRJ180" s="2"/>
      <c r="LRK180" s="2"/>
      <c r="LRL180" s="2"/>
      <c r="LRM180" s="2"/>
      <c r="LRN180" s="2"/>
      <c r="LRO180" s="2"/>
      <c r="LRP180" s="2"/>
      <c r="LRQ180" s="2"/>
      <c r="LRR180" s="2"/>
      <c r="LRS180" s="2"/>
      <c r="LRT180" s="2"/>
      <c r="LRU180" s="2"/>
      <c r="LRV180" s="2"/>
      <c r="LRW180" s="2"/>
      <c r="LRX180" s="2"/>
      <c r="LRY180" s="2"/>
      <c r="LRZ180" s="2"/>
      <c r="LSA180" s="2"/>
      <c r="LSB180" s="2"/>
      <c r="LSC180" s="2"/>
      <c r="LSD180" s="2"/>
      <c r="LSE180" s="2"/>
      <c r="LSF180" s="2"/>
      <c r="LSG180" s="2"/>
      <c r="LSH180" s="2"/>
      <c r="LSI180" s="2"/>
      <c r="LSJ180" s="2"/>
      <c r="LSK180" s="2"/>
      <c r="LSL180" s="2"/>
      <c r="LSM180" s="2"/>
      <c r="LSN180" s="2"/>
      <c r="LSO180" s="2"/>
      <c r="LSP180" s="2"/>
      <c r="LSQ180" s="2"/>
      <c r="LSR180" s="2"/>
      <c r="LSS180" s="2"/>
      <c r="LST180" s="2"/>
      <c r="LSU180" s="2"/>
      <c r="LSV180" s="2"/>
      <c r="LSW180" s="2"/>
      <c r="LSX180" s="2"/>
      <c r="LSY180" s="2"/>
      <c r="LSZ180" s="2"/>
      <c r="LTA180" s="2"/>
      <c r="LTB180" s="2"/>
      <c r="LTC180" s="2"/>
      <c r="LTD180" s="2"/>
      <c r="LTE180" s="2"/>
      <c r="LTF180" s="2"/>
      <c r="LTG180" s="2"/>
      <c r="LTH180" s="2"/>
      <c r="LTI180" s="2"/>
      <c r="LTJ180" s="2"/>
      <c r="LTK180" s="2"/>
      <c r="LTL180" s="2"/>
      <c r="LTM180" s="2"/>
      <c r="LTN180" s="2"/>
      <c r="LTO180" s="2"/>
      <c r="LTP180" s="2"/>
      <c r="LTQ180" s="2"/>
      <c r="LTR180" s="2"/>
      <c r="LTS180" s="2"/>
      <c r="LTT180" s="2"/>
      <c r="LTU180" s="2"/>
      <c r="LTV180" s="2"/>
      <c r="LTW180" s="2"/>
      <c r="LTX180" s="2"/>
      <c r="LTY180" s="2"/>
      <c r="LTZ180" s="2"/>
      <c r="LUA180" s="2"/>
      <c r="LUB180" s="2"/>
      <c r="LUC180" s="2"/>
      <c r="LUD180" s="2"/>
      <c r="LUE180" s="2"/>
      <c r="LUF180" s="2"/>
      <c r="LUG180" s="2"/>
      <c r="LUH180" s="2"/>
      <c r="LUI180" s="2"/>
      <c r="LUJ180" s="2"/>
      <c r="LUK180" s="2"/>
      <c r="LUL180" s="2"/>
      <c r="LUM180" s="2"/>
      <c r="LUN180" s="2"/>
      <c r="LUO180" s="2"/>
      <c r="LUP180" s="2"/>
      <c r="LUQ180" s="2"/>
      <c r="LUR180" s="2"/>
      <c r="LUS180" s="2"/>
      <c r="LUT180" s="2"/>
      <c r="LUU180" s="2"/>
      <c r="LUV180" s="2"/>
      <c r="LUW180" s="2"/>
      <c r="LUX180" s="2"/>
      <c r="LUY180" s="2"/>
      <c r="LUZ180" s="2"/>
      <c r="LVA180" s="2"/>
      <c r="LVB180" s="2"/>
      <c r="LVC180" s="2"/>
      <c r="LVD180" s="2"/>
      <c r="LVE180" s="2"/>
      <c r="LVF180" s="2"/>
      <c r="LVG180" s="2"/>
      <c r="LVH180" s="2"/>
      <c r="LVI180" s="2"/>
      <c r="LVJ180" s="2"/>
      <c r="LVK180" s="2"/>
      <c r="LVL180" s="2"/>
      <c r="LVM180" s="2"/>
      <c r="LVN180" s="2"/>
      <c r="LVO180" s="2"/>
      <c r="LVP180" s="2"/>
      <c r="LVQ180" s="2"/>
      <c r="LVR180" s="2"/>
      <c r="LVS180" s="2"/>
      <c r="LVT180" s="2"/>
      <c r="LVU180" s="2"/>
      <c r="LVV180" s="2"/>
      <c r="LVW180" s="2"/>
      <c r="LVX180" s="2"/>
      <c r="LVY180" s="2"/>
      <c r="LVZ180" s="2"/>
      <c r="LWA180" s="2"/>
      <c r="LWB180" s="2"/>
      <c r="LWC180" s="2"/>
      <c r="LWD180" s="2"/>
      <c r="LWE180" s="2"/>
      <c r="LWF180" s="2"/>
      <c r="LWG180" s="2"/>
      <c r="LWH180" s="2"/>
      <c r="LWI180" s="2"/>
      <c r="LWJ180" s="2"/>
      <c r="LWK180" s="2"/>
      <c r="LWL180" s="2"/>
      <c r="LWM180" s="2"/>
      <c r="LWN180" s="2"/>
      <c r="LWO180" s="2"/>
      <c r="LWP180" s="2"/>
      <c r="LWQ180" s="2"/>
      <c r="LWR180" s="2"/>
      <c r="LWS180" s="2"/>
      <c r="LWT180" s="2"/>
      <c r="LWU180" s="2"/>
      <c r="LWV180" s="2"/>
      <c r="LWW180" s="2"/>
      <c r="LWX180" s="2"/>
      <c r="LWY180" s="2"/>
      <c r="LWZ180" s="2"/>
      <c r="LXA180" s="2"/>
      <c r="LXB180" s="2"/>
      <c r="LXC180" s="2"/>
      <c r="LXD180" s="2"/>
      <c r="LXE180" s="2"/>
      <c r="LXF180" s="2"/>
      <c r="LXG180" s="2"/>
      <c r="LXH180" s="2"/>
      <c r="LXI180" s="2"/>
      <c r="LXJ180" s="2"/>
      <c r="LXK180" s="2"/>
      <c r="LXL180" s="2"/>
      <c r="LXM180" s="2"/>
      <c r="LXN180" s="2"/>
      <c r="LXO180" s="2"/>
      <c r="LXP180" s="2"/>
      <c r="LXQ180" s="2"/>
      <c r="LXR180" s="2"/>
      <c r="LXS180" s="2"/>
      <c r="LXT180" s="2"/>
      <c r="LXU180" s="2"/>
      <c r="LXV180" s="2"/>
      <c r="LXW180" s="2"/>
      <c r="LXX180" s="2"/>
      <c r="LXY180" s="2"/>
      <c r="LXZ180" s="2"/>
      <c r="LYA180" s="2"/>
      <c r="LYB180" s="2"/>
      <c r="LYC180" s="2"/>
      <c r="LYD180" s="2"/>
      <c r="LYE180" s="2"/>
      <c r="LYF180" s="2"/>
      <c r="LYG180" s="2"/>
      <c r="LYH180" s="2"/>
      <c r="LYI180" s="2"/>
      <c r="LYJ180" s="2"/>
      <c r="LYK180" s="2"/>
      <c r="LYL180" s="2"/>
      <c r="LYM180" s="2"/>
      <c r="LYN180" s="2"/>
      <c r="LYO180" s="2"/>
      <c r="LYP180" s="2"/>
      <c r="LYQ180" s="2"/>
      <c r="LYR180" s="2"/>
      <c r="LYS180" s="2"/>
      <c r="LYT180" s="2"/>
      <c r="LYU180" s="2"/>
      <c r="LYV180" s="2"/>
      <c r="LYW180" s="2"/>
      <c r="LYX180" s="2"/>
      <c r="LYY180" s="2"/>
      <c r="LYZ180" s="2"/>
      <c r="LZA180" s="2"/>
      <c r="LZB180" s="2"/>
      <c r="LZC180" s="2"/>
      <c r="LZD180" s="2"/>
      <c r="LZE180" s="2"/>
      <c r="LZF180" s="2"/>
      <c r="LZG180" s="2"/>
      <c r="LZH180" s="2"/>
      <c r="LZI180" s="2"/>
      <c r="LZJ180" s="2"/>
      <c r="LZK180" s="2"/>
      <c r="LZL180" s="2"/>
      <c r="LZM180" s="2"/>
      <c r="LZN180" s="2"/>
      <c r="LZO180" s="2"/>
      <c r="LZP180" s="2"/>
      <c r="LZQ180" s="2"/>
      <c r="LZR180" s="2"/>
      <c r="LZS180" s="2"/>
      <c r="LZT180" s="2"/>
      <c r="LZU180" s="2"/>
      <c r="LZV180" s="2"/>
      <c r="LZW180" s="2"/>
      <c r="LZX180" s="2"/>
      <c r="LZY180" s="2"/>
      <c r="LZZ180" s="2"/>
      <c r="MAA180" s="2"/>
      <c r="MAB180" s="2"/>
      <c r="MAC180" s="2"/>
      <c r="MAD180" s="2"/>
      <c r="MAE180" s="2"/>
      <c r="MAF180" s="2"/>
      <c r="MAG180" s="2"/>
      <c r="MAH180" s="2"/>
      <c r="MAI180" s="2"/>
      <c r="MAJ180" s="2"/>
      <c r="MAK180" s="2"/>
      <c r="MAL180" s="2"/>
      <c r="MAM180" s="2"/>
      <c r="MAN180" s="2"/>
      <c r="MAO180" s="2"/>
      <c r="MAP180" s="2"/>
      <c r="MAQ180" s="2"/>
      <c r="MAR180" s="2"/>
      <c r="MAS180" s="2"/>
      <c r="MAT180" s="2"/>
      <c r="MAU180" s="2"/>
      <c r="MAV180" s="2"/>
      <c r="MAW180" s="2"/>
      <c r="MAX180" s="2"/>
      <c r="MAY180" s="2"/>
      <c r="MAZ180" s="2"/>
      <c r="MBA180" s="2"/>
      <c r="MBB180" s="2"/>
      <c r="MBC180" s="2"/>
      <c r="MBD180" s="2"/>
      <c r="MBE180" s="2"/>
      <c r="MBF180" s="2"/>
      <c r="MBG180" s="2"/>
      <c r="MBH180" s="2"/>
      <c r="MBI180" s="2"/>
      <c r="MBJ180" s="2"/>
      <c r="MBK180" s="2"/>
      <c r="MBL180" s="2"/>
      <c r="MBM180" s="2"/>
      <c r="MBN180" s="2"/>
      <c r="MBO180" s="2"/>
      <c r="MBP180" s="2"/>
      <c r="MBQ180" s="2"/>
      <c r="MBR180" s="2"/>
      <c r="MBS180" s="2"/>
      <c r="MBT180" s="2"/>
      <c r="MBU180" s="2"/>
      <c r="MBV180" s="2"/>
      <c r="MBW180" s="2"/>
      <c r="MBX180" s="2"/>
      <c r="MBY180" s="2"/>
      <c r="MBZ180" s="2"/>
      <c r="MCA180" s="2"/>
      <c r="MCB180" s="2"/>
      <c r="MCC180" s="2"/>
      <c r="MCD180" s="2"/>
      <c r="MCE180" s="2"/>
      <c r="MCF180" s="2"/>
      <c r="MCG180" s="2"/>
      <c r="MCH180" s="2"/>
      <c r="MCI180" s="2"/>
      <c r="MCJ180" s="2"/>
      <c r="MCK180" s="2"/>
      <c r="MCL180" s="2"/>
      <c r="MCM180" s="2"/>
      <c r="MCN180" s="2"/>
      <c r="MCO180" s="2"/>
      <c r="MCP180" s="2"/>
      <c r="MCQ180" s="2"/>
      <c r="MCR180" s="2"/>
      <c r="MCS180" s="2"/>
      <c r="MCT180" s="2"/>
      <c r="MCU180" s="2"/>
      <c r="MCV180" s="2"/>
      <c r="MCW180" s="2"/>
      <c r="MCX180" s="2"/>
      <c r="MCY180" s="2"/>
      <c r="MCZ180" s="2"/>
      <c r="MDA180" s="2"/>
      <c r="MDB180" s="2"/>
      <c r="MDC180" s="2"/>
      <c r="MDD180" s="2"/>
      <c r="MDE180" s="2"/>
      <c r="MDF180" s="2"/>
      <c r="MDG180" s="2"/>
      <c r="MDH180" s="2"/>
      <c r="MDI180" s="2"/>
      <c r="MDJ180" s="2"/>
      <c r="MDK180" s="2"/>
      <c r="MDL180" s="2"/>
      <c r="MDM180" s="2"/>
      <c r="MDN180" s="2"/>
      <c r="MDO180" s="2"/>
      <c r="MDP180" s="2"/>
      <c r="MDQ180" s="2"/>
      <c r="MDR180" s="2"/>
      <c r="MDS180" s="2"/>
      <c r="MDT180" s="2"/>
      <c r="MDU180" s="2"/>
      <c r="MDV180" s="2"/>
      <c r="MDW180" s="2"/>
      <c r="MDX180" s="2"/>
      <c r="MDY180" s="2"/>
      <c r="MDZ180" s="2"/>
      <c r="MEA180" s="2"/>
      <c r="MEB180" s="2"/>
      <c r="MEC180" s="2"/>
      <c r="MED180" s="2"/>
      <c r="MEE180" s="2"/>
      <c r="MEF180" s="2"/>
      <c r="MEG180" s="2"/>
      <c r="MEH180" s="2"/>
      <c r="MEI180" s="2"/>
      <c r="MEJ180" s="2"/>
      <c r="MEK180" s="2"/>
      <c r="MEL180" s="2"/>
      <c r="MEM180" s="2"/>
      <c r="MEN180" s="2"/>
      <c r="MEO180" s="2"/>
      <c r="MEP180" s="2"/>
      <c r="MEQ180" s="2"/>
      <c r="MER180" s="2"/>
      <c r="MES180" s="2"/>
      <c r="MET180" s="2"/>
      <c r="MEU180" s="2"/>
      <c r="MEV180" s="2"/>
      <c r="MEW180" s="2"/>
      <c r="MEX180" s="2"/>
      <c r="MEY180" s="2"/>
      <c r="MEZ180" s="2"/>
      <c r="MFA180" s="2"/>
      <c r="MFB180" s="2"/>
      <c r="MFC180" s="2"/>
      <c r="MFD180" s="2"/>
      <c r="MFE180" s="2"/>
      <c r="MFF180" s="2"/>
      <c r="MFG180" s="2"/>
      <c r="MFH180" s="2"/>
      <c r="MFI180" s="2"/>
      <c r="MFJ180" s="2"/>
      <c r="MFK180" s="2"/>
      <c r="MFL180" s="2"/>
      <c r="MFM180" s="2"/>
      <c r="MFN180" s="2"/>
      <c r="MFO180" s="2"/>
      <c r="MFP180" s="2"/>
      <c r="MFQ180" s="2"/>
      <c r="MFR180" s="2"/>
      <c r="MFS180" s="2"/>
      <c r="MFT180" s="2"/>
      <c r="MFU180" s="2"/>
      <c r="MFV180" s="2"/>
      <c r="MFW180" s="2"/>
      <c r="MFX180" s="2"/>
      <c r="MFY180" s="2"/>
      <c r="MFZ180" s="2"/>
      <c r="MGA180" s="2"/>
      <c r="MGB180" s="2"/>
      <c r="MGC180" s="2"/>
      <c r="MGD180" s="2"/>
      <c r="MGE180" s="2"/>
      <c r="MGF180" s="2"/>
      <c r="MGG180" s="2"/>
      <c r="MGH180" s="2"/>
      <c r="MGI180" s="2"/>
      <c r="MGJ180" s="2"/>
      <c r="MGK180" s="2"/>
      <c r="MGL180" s="2"/>
      <c r="MGM180" s="2"/>
      <c r="MGN180" s="2"/>
      <c r="MGO180" s="2"/>
      <c r="MGP180" s="2"/>
      <c r="MGQ180" s="2"/>
      <c r="MGR180" s="2"/>
      <c r="MGS180" s="2"/>
      <c r="MGT180" s="2"/>
      <c r="MGU180" s="2"/>
      <c r="MGV180" s="2"/>
      <c r="MGW180" s="2"/>
      <c r="MGX180" s="2"/>
      <c r="MGY180" s="2"/>
      <c r="MGZ180" s="2"/>
      <c r="MHA180" s="2"/>
      <c r="MHB180" s="2"/>
      <c r="MHC180" s="2"/>
      <c r="MHD180" s="2"/>
      <c r="MHE180" s="2"/>
      <c r="MHF180" s="2"/>
      <c r="MHG180" s="2"/>
      <c r="MHH180" s="2"/>
      <c r="MHI180" s="2"/>
      <c r="MHJ180" s="2"/>
      <c r="MHK180" s="2"/>
      <c r="MHL180" s="2"/>
      <c r="MHM180" s="2"/>
      <c r="MHN180" s="2"/>
      <c r="MHO180" s="2"/>
      <c r="MHP180" s="2"/>
      <c r="MHQ180" s="2"/>
      <c r="MHR180" s="2"/>
      <c r="MHS180" s="2"/>
      <c r="MHT180" s="2"/>
      <c r="MHU180" s="2"/>
      <c r="MHV180" s="2"/>
      <c r="MHW180" s="2"/>
      <c r="MHX180" s="2"/>
      <c r="MHY180" s="2"/>
      <c r="MHZ180" s="2"/>
      <c r="MIA180" s="2"/>
      <c r="MIB180" s="2"/>
      <c r="MIC180" s="2"/>
      <c r="MID180" s="2"/>
      <c r="MIE180" s="2"/>
      <c r="MIF180" s="2"/>
      <c r="MIG180" s="2"/>
      <c r="MIH180" s="2"/>
      <c r="MII180" s="2"/>
      <c r="MIJ180" s="2"/>
      <c r="MIK180" s="2"/>
      <c r="MIL180" s="2"/>
      <c r="MIM180" s="2"/>
      <c r="MIN180" s="2"/>
      <c r="MIO180" s="2"/>
      <c r="MIP180" s="2"/>
      <c r="MIQ180" s="2"/>
      <c r="MIR180" s="2"/>
      <c r="MIS180" s="2"/>
      <c r="MIT180" s="2"/>
      <c r="MIU180" s="2"/>
      <c r="MIV180" s="2"/>
      <c r="MIW180" s="2"/>
      <c r="MIX180" s="2"/>
      <c r="MIY180" s="2"/>
      <c r="MIZ180" s="2"/>
      <c r="MJA180" s="2"/>
      <c r="MJB180" s="2"/>
      <c r="MJC180" s="2"/>
      <c r="MJD180" s="2"/>
      <c r="MJE180" s="2"/>
      <c r="MJF180" s="2"/>
      <c r="MJG180" s="2"/>
      <c r="MJH180" s="2"/>
      <c r="MJI180" s="2"/>
      <c r="MJJ180" s="2"/>
      <c r="MJK180" s="2"/>
      <c r="MJL180" s="2"/>
      <c r="MJM180" s="2"/>
      <c r="MJN180" s="2"/>
      <c r="MJO180" s="2"/>
      <c r="MJP180" s="2"/>
      <c r="MJQ180" s="2"/>
      <c r="MJR180" s="2"/>
      <c r="MJS180" s="2"/>
      <c r="MJT180" s="2"/>
      <c r="MJU180" s="2"/>
      <c r="MJV180" s="2"/>
      <c r="MJW180" s="2"/>
      <c r="MJX180" s="2"/>
      <c r="MJY180" s="2"/>
      <c r="MJZ180" s="2"/>
      <c r="MKA180" s="2"/>
      <c r="MKB180" s="2"/>
      <c r="MKC180" s="2"/>
      <c r="MKD180" s="2"/>
      <c r="MKE180" s="2"/>
      <c r="MKF180" s="2"/>
      <c r="MKG180" s="2"/>
      <c r="MKH180" s="2"/>
      <c r="MKI180" s="2"/>
      <c r="MKJ180" s="2"/>
      <c r="MKK180" s="2"/>
      <c r="MKL180" s="2"/>
      <c r="MKM180" s="2"/>
      <c r="MKN180" s="2"/>
      <c r="MKO180" s="2"/>
      <c r="MKP180" s="2"/>
      <c r="MKQ180" s="2"/>
      <c r="MKR180" s="2"/>
      <c r="MKS180" s="2"/>
      <c r="MKT180" s="2"/>
      <c r="MKU180" s="2"/>
      <c r="MKV180" s="2"/>
      <c r="MKW180" s="2"/>
      <c r="MKX180" s="2"/>
      <c r="MKY180" s="2"/>
      <c r="MKZ180" s="2"/>
      <c r="MLA180" s="2"/>
      <c r="MLB180" s="2"/>
      <c r="MLC180" s="2"/>
      <c r="MLD180" s="2"/>
      <c r="MLE180" s="2"/>
      <c r="MLF180" s="2"/>
      <c r="MLG180" s="2"/>
      <c r="MLH180" s="2"/>
      <c r="MLI180" s="2"/>
      <c r="MLJ180" s="2"/>
      <c r="MLK180" s="2"/>
      <c r="MLL180" s="2"/>
      <c r="MLM180" s="2"/>
      <c r="MLN180" s="2"/>
      <c r="MLO180" s="2"/>
      <c r="MLP180" s="2"/>
      <c r="MLQ180" s="2"/>
      <c r="MLR180" s="2"/>
      <c r="MLS180" s="2"/>
      <c r="MLT180" s="2"/>
      <c r="MLU180" s="2"/>
      <c r="MLV180" s="2"/>
      <c r="MLW180" s="2"/>
      <c r="MLX180" s="2"/>
      <c r="MLY180" s="2"/>
      <c r="MLZ180" s="2"/>
      <c r="MMA180" s="2"/>
      <c r="MMB180" s="2"/>
      <c r="MMC180" s="2"/>
      <c r="MMD180" s="2"/>
      <c r="MME180" s="2"/>
      <c r="MMF180" s="2"/>
      <c r="MMG180" s="2"/>
      <c r="MMH180" s="2"/>
      <c r="MMI180" s="2"/>
      <c r="MMJ180" s="2"/>
      <c r="MMK180" s="2"/>
      <c r="MML180" s="2"/>
      <c r="MMM180" s="2"/>
      <c r="MMN180" s="2"/>
      <c r="MMO180" s="2"/>
      <c r="MMP180" s="2"/>
      <c r="MMQ180" s="2"/>
      <c r="MMR180" s="2"/>
      <c r="MMS180" s="2"/>
      <c r="MMT180" s="2"/>
      <c r="MMU180" s="2"/>
      <c r="MMV180" s="2"/>
      <c r="MMW180" s="2"/>
      <c r="MMX180" s="2"/>
      <c r="MMY180" s="2"/>
      <c r="MMZ180" s="2"/>
      <c r="MNA180" s="2"/>
      <c r="MNB180" s="2"/>
      <c r="MNC180" s="2"/>
      <c r="MND180" s="2"/>
      <c r="MNE180" s="2"/>
      <c r="MNF180" s="2"/>
      <c r="MNG180" s="2"/>
      <c r="MNH180" s="2"/>
      <c r="MNI180" s="2"/>
      <c r="MNJ180" s="2"/>
      <c r="MNK180" s="2"/>
      <c r="MNL180" s="2"/>
      <c r="MNM180" s="2"/>
      <c r="MNN180" s="2"/>
      <c r="MNO180" s="2"/>
      <c r="MNP180" s="2"/>
      <c r="MNQ180" s="2"/>
      <c r="MNR180" s="2"/>
      <c r="MNS180" s="2"/>
      <c r="MNT180" s="2"/>
      <c r="MNU180" s="2"/>
      <c r="MNV180" s="2"/>
      <c r="MNW180" s="2"/>
      <c r="MNX180" s="2"/>
      <c r="MNY180" s="2"/>
      <c r="MNZ180" s="2"/>
      <c r="MOA180" s="2"/>
      <c r="MOB180" s="2"/>
      <c r="MOC180" s="2"/>
      <c r="MOD180" s="2"/>
      <c r="MOE180" s="2"/>
      <c r="MOF180" s="2"/>
      <c r="MOG180" s="2"/>
      <c r="MOH180" s="2"/>
      <c r="MOI180" s="2"/>
      <c r="MOJ180" s="2"/>
      <c r="MOK180" s="2"/>
      <c r="MOL180" s="2"/>
      <c r="MOM180" s="2"/>
      <c r="MON180" s="2"/>
      <c r="MOO180" s="2"/>
      <c r="MOP180" s="2"/>
      <c r="MOQ180" s="2"/>
      <c r="MOR180" s="2"/>
      <c r="MOS180" s="2"/>
      <c r="MOT180" s="2"/>
      <c r="MOU180" s="2"/>
      <c r="MOV180" s="2"/>
      <c r="MOW180" s="2"/>
      <c r="MOX180" s="2"/>
      <c r="MOY180" s="2"/>
      <c r="MOZ180" s="2"/>
      <c r="MPA180" s="2"/>
      <c r="MPB180" s="2"/>
      <c r="MPC180" s="2"/>
      <c r="MPD180" s="2"/>
      <c r="MPE180" s="2"/>
      <c r="MPF180" s="2"/>
      <c r="MPG180" s="2"/>
      <c r="MPH180" s="2"/>
      <c r="MPI180" s="2"/>
      <c r="MPJ180" s="2"/>
      <c r="MPK180" s="2"/>
      <c r="MPL180" s="2"/>
      <c r="MPM180" s="2"/>
      <c r="MPN180" s="2"/>
      <c r="MPO180" s="2"/>
      <c r="MPP180" s="2"/>
      <c r="MPQ180" s="2"/>
      <c r="MPR180" s="2"/>
      <c r="MPS180" s="2"/>
      <c r="MPT180" s="2"/>
      <c r="MPU180" s="2"/>
      <c r="MPV180" s="2"/>
      <c r="MPW180" s="2"/>
      <c r="MPX180" s="2"/>
      <c r="MPY180" s="2"/>
      <c r="MPZ180" s="2"/>
      <c r="MQA180" s="2"/>
      <c r="MQB180" s="2"/>
      <c r="MQC180" s="2"/>
      <c r="MQD180" s="2"/>
      <c r="MQE180" s="2"/>
      <c r="MQF180" s="2"/>
      <c r="MQG180" s="2"/>
      <c r="MQH180" s="2"/>
      <c r="MQI180" s="2"/>
      <c r="MQJ180" s="2"/>
      <c r="MQK180" s="2"/>
      <c r="MQL180" s="2"/>
      <c r="MQM180" s="2"/>
      <c r="MQN180" s="2"/>
      <c r="MQO180" s="2"/>
      <c r="MQP180" s="2"/>
      <c r="MQQ180" s="2"/>
      <c r="MQR180" s="2"/>
      <c r="MQS180" s="2"/>
      <c r="MQT180" s="2"/>
      <c r="MQU180" s="2"/>
      <c r="MQV180" s="2"/>
      <c r="MQW180" s="2"/>
      <c r="MQX180" s="2"/>
      <c r="MQY180" s="2"/>
      <c r="MQZ180" s="2"/>
      <c r="MRA180" s="2"/>
      <c r="MRB180" s="2"/>
      <c r="MRC180" s="2"/>
      <c r="MRD180" s="2"/>
      <c r="MRE180" s="2"/>
      <c r="MRF180" s="2"/>
      <c r="MRG180" s="2"/>
      <c r="MRH180" s="2"/>
      <c r="MRI180" s="2"/>
      <c r="MRJ180" s="2"/>
      <c r="MRK180" s="2"/>
      <c r="MRL180" s="2"/>
      <c r="MRM180" s="2"/>
      <c r="MRN180" s="2"/>
      <c r="MRO180" s="2"/>
      <c r="MRP180" s="2"/>
      <c r="MRQ180" s="2"/>
      <c r="MRR180" s="2"/>
      <c r="MRS180" s="2"/>
      <c r="MRT180" s="2"/>
      <c r="MRU180" s="2"/>
      <c r="MRV180" s="2"/>
      <c r="MRW180" s="2"/>
      <c r="MRX180" s="2"/>
      <c r="MRY180" s="2"/>
      <c r="MRZ180" s="2"/>
      <c r="MSA180" s="2"/>
      <c r="MSB180" s="2"/>
      <c r="MSC180" s="2"/>
      <c r="MSD180" s="2"/>
      <c r="MSE180" s="2"/>
      <c r="MSF180" s="2"/>
      <c r="MSG180" s="2"/>
      <c r="MSH180" s="2"/>
      <c r="MSI180" s="2"/>
      <c r="MSJ180" s="2"/>
      <c r="MSK180" s="2"/>
      <c r="MSL180" s="2"/>
      <c r="MSM180" s="2"/>
      <c r="MSN180" s="2"/>
      <c r="MSO180" s="2"/>
      <c r="MSP180" s="2"/>
      <c r="MSQ180" s="2"/>
      <c r="MSR180" s="2"/>
      <c r="MSS180" s="2"/>
      <c r="MST180" s="2"/>
      <c r="MSU180" s="2"/>
      <c r="MSV180" s="2"/>
      <c r="MSW180" s="2"/>
      <c r="MSX180" s="2"/>
      <c r="MSY180" s="2"/>
      <c r="MSZ180" s="2"/>
      <c r="MTA180" s="2"/>
      <c r="MTB180" s="2"/>
      <c r="MTC180" s="2"/>
      <c r="MTD180" s="2"/>
      <c r="MTE180" s="2"/>
      <c r="MTF180" s="2"/>
      <c r="MTG180" s="2"/>
      <c r="MTH180" s="2"/>
      <c r="MTI180" s="2"/>
      <c r="MTJ180" s="2"/>
      <c r="MTK180" s="2"/>
      <c r="MTL180" s="2"/>
      <c r="MTM180" s="2"/>
      <c r="MTN180" s="2"/>
      <c r="MTO180" s="2"/>
      <c r="MTP180" s="2"/>
      <c r="MTQ180" s="2"/>
      <c r="MTR180" s="2"/>
      <c r="MTS180" s="2"/>
      <c r="MTT180" s="2"/>
      <c r="MTU180" s="2"/>
      <c r="MTV180" s="2"/>
      <c r="MTW180" s="2"/>
      <c r="MTX180" s="2"/>
      <c r="MTY180" s="2"/>
      <c r="MTZ180" s="2"/>
      <c r="MUA180" s="2"/>
      <c r="MUB180" s="2"/>
      <c r="MUC180" s="2"/>
      <c r="MUD180" s="2"/>
      <c r="MUE180" s="2"/>
      <c r="MUF180" s="2"/>
      <c r="MUG180" s="2"/>
      <c r="MUH180" s="2"/>
      <c r="MUI180" s="2"/>
      <c r="MUJ180" s="2"/>
      <c r="MUK180" s="2"/>
      <c r="MUL180" s="2"/>
      <c r="MUM180" s="2"/>
      <c r="MUN180" s="2"/>
      <c r="MUO180" s="2"/>
      <c r="MUP180" s="2"/>
      <c r="MUQ180" s="2"/>
      <c r="MUR180" s="2"/>
      <c r="MUS180" s="2"/>
      <c r="MUT180" s="2"/>
      <c r="MUU180" s="2"/>
      <c r="MUV180" s="2"/>
      <c r="MUW180" s="2"/>
      <c r="MUX180" s="2"/>
      <c r="MUY180" s="2"/>
      <c r="MUZ180" s="2"/>
      <c r="MVA180" s="2"/>
      <c r="MVB180" s="2"/>
      <c r="MVC180" s="2"/>
      <c r="MVD180" s="2"/>
      <c r="MVE180" s="2"/>
      <c r="MVF180" s="2"/>
      <c r="MVG180" s="2"/>
      <c r="MVH180" s="2"/>
      <c r="MVI180" s="2"/>
      <c r="MVJ180" s="2"/>
      <c r="MVK180" s="2"/>
      <c r="MVL180" s="2"/>
      <c r="MVM180" s="2"/>
      <c r="MVN180" s="2"/>
      <c r="MVO180" s="2"/>
      <c r="MVP180" s="2"/>
      <c r="MVQ180" s="2"/>
      <c r="MVR180" s="2"/>
      <c r="MVS180" s="2"/>
      <c r="MVT180" s="2"/>
      <c r="MVU180" s="2"/>
      <c r="MVV180" s="2"/>
      <c r="MVW180" s="2"/>
      <c r="MVX180" s="2"/>
      <c r="MVY180" s="2"/>
      <c r="MVZ180" s="2"/>
      <c r="MWA180" s="2"/>
      <c r="MWB180" s="2"/>
      <c r="MWC180" s="2"/>
      <c r="MWD180" s="2"/>
      <c r="MWE180" s="2"/>
      <c r="MWF180" s="2"/>
      <c r="MWG180" s="2"/>
      <c r="MWH180" s="2"/>
      <c r="MWI180" s="2"/>
      <c r="MWJ180" s="2"/>
      <c r="MWK180" s="2"/>
      <c r="MWL180" s="2"/>
      <c r="MWM180" s="2"/>
      <c r="MWN180" s="2"/>
      <c r="MWO180" s="2"/>
      <c r="MWP180" s="2"/>
      <c r="MWQ180" s="2"/>
      <c r="MWR180" s="2"/>
      <c r="MWS180" s="2"/>
      <c r="MWT180" s="2"/>
      <c r="MWU180" s="2"/>
      <c r="MWV180" s="2"/>
      <c r="MWW180" s="2"/>
      <c r="MWX180" s="2"/>
      <c r="MWY180" s="2"/>
      <c r="MWZ180" s="2"/>
      <c r="MXA180" s="2"/>
      <c r="MXB180" s="2"/>
      <c r="MXC180" s="2"/>
      <c r="MXD180" s="2"/>
      <c r="MXE180" s="2"/>
      <c r="MXF180" s="2"/>
      <c r="MXG180" s="2"/>
      <c r="MXH180" s="2"/>
      <c r="MXI180" s="2"/>
      <c r="MXJ180" s="2"/>
      <c r="MXK180" s="2"/>
      <c r="MXL180" s="2"/>
      <c r="MXM180" s="2"/>
      <c r="MXN180" s="2"/>
      <c r="MXO180" s="2"/>
      <c r="MXP180" s="2"/>
      <c r="MXQ180" s="2"/>
      <c r="MXR180" s="2"/>
      <c r="MXS180" s="2"/>
      <c r="MXT180" s="2"/>
      <c r="MXU180" s="2"/>
      <c r="MXV180" s="2"/>
      <c r="MXW180" s="2"/>
      <c r="MXX180" s="2"/>
      <c r="MXY180" s="2"/>
      <c r="MXZ180" s="2"/>
      <c r="MYA180" s="2"/>
      <c r="MYB180" s="2"/>
      <c r="MYC180" s="2"/>
      <c r="MYD180" s="2"/>
      <c r="MYE180" s="2"/>
      <c r="MYF180" s="2"/>
      <c r="MYG180" s="2"/>
      <c r="MYH180" s="2"/>
      <c r="MYI180" s="2"/>
      <c r="MYJ180" s="2"/>
      <c r="MYK180" s="2"/>
      <c r="MYL180" s="2"/>
      <c r="MYM180" s="2"/>
      <c r="MYN180" s="2"/>
      <c r="MYO180" s="2"/>
      <c r="MYP180" s="2"/>
      <c r="MYQ180" s="2"/>
      <c r="MYR180" s="2"/>
      <c r="MYS180" s="2"/>
      <c r="MYT180" s="2"/>
      <c r="MYU180" s="2"/>
      <c r="MYV180" s="2"/>
      <c r="MYW180" s="2"/>
      <c r="MYX180" s="2"/>
      <c r="MYY180" s="2"/>
      <c r="MYZ180" s="2"/>
      <c r="MZA180" s="2"/>
      <c r="MZB180" s="2"/>
      <c r="MZC180" s="2"/>
      <c r="MZD180" s="2"/>
      <c r="MZE180" s="2"/>
      <c r="MZF180" s="2"/>
      <c r="MZG180" s="2"/>
      <c r="MZH180" s="2"/>
      <c r="MZI180" s="2"/>
      <c r="MZJ180" s="2"/>
      <c r="MZK180" s="2"/>
      <c r="MZL180" s="2"/>
      <c r="MZM180" s="2"/>
      <c r="MZN180" s="2"/>
      <c r="MZO180" s="2"/>
      <c r="MZP180" s="2"/>
      <c r="MZQ180" s="2"/>
      <c r="MZR180" s="2"/>
      <c r="MZS180" s="2"/>
      <c r="MZT180" s="2"/>
      <c r="MZU180" s="2"/>
      <c r="MZV180" s="2"/>
      <c r="MZW180" s="2"/>
      <c r="MZX180" s="2"/>
      <c r="MZY180" s="2"/>
      <c r="MZZ180" s="2"/>
      <c r="NAA180" s="2"/>
      <c r="NAB180" s="2"/>
      <c r="NAC180" s="2"/>
      <c r="NAD180" s="2"/>
      <c r="NAE180" s="2"/>
      <c r="NAF180" s="2"/>
      <c r="NAG180" s="2"/>
      <c r="NAH180" s="2"/>
      <c r="NAI180" s="2"/>
      <c r="NAJ180" s="2"/>
      <c r="NAK180" s="2"/>
      <c r="NAL180" s="2"/>
      <c r="NAM180" s="2"/>
      <c r="NAN180" s="2"/>
      <c r="NAO180" s="2"/>
      <c r="NAP180" s="2"/>
      <c r="NAQ180" s="2"/>
      <c r="NAR180" s="2"/>
      <c r="NAS180" s="2"/>
      <c r="NAT180" s="2"/>
      <c r="NAU180" s="2"/>
      <c r="NAV180" s="2"/>
      <c r="NAW180" s="2"/>
      <c r="NAX180" s="2"/>
      <c r="NAY180" s="2"/>
      <c r="NAZ180" s="2"/>
      <c r="NBA180" s="2"/>
      <c r="NBB180" s="2"/>
      <c r="NBC180" s="2"/>
      <c r="NBD180" s="2"/>
      <c r="NBE180" s="2"/>
      <c r="NBF180" s="2"/>
      <c r="NBG180" s="2"/>
      <c r="NBH180" s="2"/>
      <c r="NBI180" s="2"/>
      <c r="NBJ180" s="2"/>
      <c r="NBK180" s="2"/>
      <c r="NBL180" s="2"/>
      <c r="NBM180" s="2"/>
      <c r="NBN180" s="2"/>
      <c r="NBO180" s="2"/>
      <c r="NBP180" s="2"/>
      <c r="NBQ180" s="2"/>
      <c r="NBR180" s="2"/>
      <c r="NBS180" s="2"/>
      <c r="NBT180" s="2"/>
      <c r="NBU180" s="2"/>
      <c r="NBV180" s="2"/>
      <c r="NBW180" s="2"/>
      <c r="NBX180" s="2"/>
      <c r="NBY180" s="2"/>
      <c r="NBZ180" s="2"/>
      <c r="NCA180" s="2"/>
      <c r="NCB180" s="2"/>
      <c r="NCC180" s="2"/>
      <c r="NCD180" s="2"/>
      <c r="NCE180" s="2"/>
      <c r="NCF180" s="2"/>
      <c r="NCG180" s="2"/>
      <c r="NCH180" s="2"/>
      <c r="NCI180" s="2"/>
      <c r="NCJ180" s="2"/>
      <c r="NCK180" s="2"/>
      <c r="NCL180" s="2"/>
      <c r="NCM180" s="2"/>
      <c r="NCN180" s="2"/>
      <c r="NCO180" s="2"/>
      <c r="NCP180" s="2"/>
      <c r="NCQ180" s="2"/>
      <c r="NCR180" s="2"/>
      <c r="NCS180" s="2"/>
      <c r="NCT180" s="2"/>
      <c r="NCU180" s="2"/>
      <c r="NCV180" s="2"/>
      <c r="NCW180" s="2"/>
      <c r="NCX180" s="2"/>
      <c r="NCY180" s="2"/>
      <c r="NCZ180" s="2"/>
      <c r="NDA180" s="2"/>
      <c r="NDB180" s="2"/>
      <c r="NDC180" s="2"/>
      <c r="NDD180" s="2"/>
      <c r="NDE180" s="2"/>
      <c r="NDF180" s="2"/>
      <c r="NDG180" s="2"/>
      <c r="NDH180" s="2"/>
      <c r="NDI180" s="2"/>
      <c r="NDJ180" s="2"/>
      <c r="NDK180" s="2"/>
      <c r="NDL180" s="2"/>
      <c r="NDM180" s="2"/>
      <c r="NDN180" s="2"/>
      <c r="NDO180" s="2"/>
      <c r="NDP180" s="2"/>
      <c r="NDQ180" s="2"/>
      <c r="NDR180" s="2"/>
      <c r="NDS180" s="2"/>
      <c r="NDT180" s="2"/>
      <c r="NDU180" s="2"/>
      <c r="NDV180" s="2"/>
      <c r="NDW180" s="2"/>
      <c r="NDX180" s="2"/>
      <c r="NDY180" s="2"/>
      <c r="NDZ180" s="2"/>
      <c r="NEA180" s="2"/>
      <c r="NEB180" s="2"/>
      <c r="NEC180" s="2"/>
      <c r="NED180" s="2"/>
      <c r="NEE180" s="2"/>
      <c r="NEF180" s="2"/>
      <c r="NEG180" s="2"/>
      <c r="NEH180" s="2"/>
      <c r="NEI180" s="2"/>
      <c r="NEJ180" s="2"/>
      <c r="NEK180" s="2"/>
      <c r="NEL180" s="2"/>
      <c r="NEM180" s="2"/>
      <c r="NEN180" s="2"/>
      <c r="NEO180" s="2"/>
      <c r="NEP180" s="2"/>
      <c r="NEQ180" s="2"/>
      <c r="NER180" s="2"/>
      <c r="NES180" s="2"/>
      <c r="NET180" s="2"/>
      <c r="NEU180" s="2"/>
      <c r="NEV180" s="2"/>
      <c r="NEW180" s="2"/>
      <c r="NEX180" s="2"/>
      <c r="NEY180" s="2"/>
      <c r="NEZ180" s="2"/>
      <c r="NFA180" s="2"/>
      <c r="NFB180" s="2"/>
      <c r="NFC180" s="2"/>
      <c r="NFD180" s="2"/>
      <c r="NFE180" s="2"/>
      <c r="NFF180" s="2"/>
      <c r="NFG180" s="2"/>
      <c r="NFH180" s="2"/>
      <c r="NFI180" s="2"/>
      <c r="NFJ180" s="2"/>
      <c r="NFK180" s="2"/>
      <c r="NFL180" s="2"/>
      <c r="NFM180" s="2"/>
      <c r="NFN180" s="2"/>
      <c r="NFO180" s="2"/>
      <c r="NFP180" s="2"/>
      <c r="NFQ180" s="2"/>
      <c r="NFR180" s="2"/>
      <c r="NFS180" s="2"/>
      <c r="NFT180" s="2"/>
      <c r="NFU180" s="2"/>
      <c r="NFV180" s="2"/>
      <c r="NFW180" s="2"/>
      <c r="NFX180" s="2"/>
      <c r="NFY180" s="2"/>
      <c r="NFZ180" s="2"/>
      <c r="NGA180" s="2"/>
      <c r="NGB180" s="2"/>
      <c r="NGC180" s="2"/>
      <c r="NGD180" s="2"/>
      <c r="NGE180" s="2"/>
      <c r="NGF180" s="2"/>
      <c r="NGG180" s="2"/>
      <c r="NGH180" s="2"/>
      <c r="NGI180" s="2"/>
      <c r="NGJ180" s="2"/>
      <c r="NGK180" s="2"/>
      <c r="NGL180" s="2"/>
      <c r="NGM180" s="2"/>
      <c r="NGN180" s="2"/>
      <c r="NGO180" s="2"/>
      <c r="NGP180" s="2"/>
      <c r="NGQ180" s="2"/>
      <c r="NGR180" s="2"/>
      <c r="NGS180" s="2"/>
      <c r="NGT180" s="2"/>
      <c r="NGU180" s="2"/>
      <c r="NGV180" s="2"/>
      <c r="NGW180" s="2"/>
      <c r="NGX180" s="2"/>
      <c r="NGY180" s="2"/>
      <c r="NGZ180" s="2"/>
      <c r="NHA180" s="2"/>
      <c r="NHB180" s="2"/>
      <c r="NHC180" s="2"/>
      <c r="NHD180" s="2"/>
      <c r="NHE180" s="2"/>
      <c r="NHF180" s="2"/>
      <c r="NHG180" s="2"/>
      <c r="NHH180" s="2"/>
      <c r="NHI180" s="2"/>
      <c r="NHJ180" s="2"/>
      <c r="NHK180" s="2"/>
      <c r="NHL180" s="2"/>
      <c r="NHM180" s="2"/>
      <c r="NHN180" s="2"/>
      <c r="NHO180" s="2"/>
      <c r="NHP180" s="2"/>
      <c r="NHQ180" s="2"/>
      <c r="NHR180" s="2"/>
      <c r="NHS180" s="2"/>
      <c r="NHT180" s="2"/>
      <c r="NHU180" s="2"/>
      <c r="NHV180" s="2"/>
      <c r="NHW180" s="2"/>
      <c r="NHX180" s="2"/>
      <c r="NHY180" s="2"/>
      <c r="NHZ180" s="2"/>
      <c r="NIA180" s="2"/>
      <c r="NIB180" s="2"/>
      <c r="NIC180" s="2"/>
      <c r="NID180" s="2"/>
      <c r="NIE180" s="2"/>
      <c r="NIF180" s="2"/>
      <c r="NIG180" s="2"/>
      <c r="NIH180" s="2"/>
      <c r="NII180" s="2"/>
      <c r="NIJ180" s="2"/>
      <c r="NIK180" s="2"/>
      <c r="NIL180" s="2"/>
      <c r="NIM180" s="2"/>
      <c r="NIN180" s="2"/>
      <c r="NIO180" s="2"/>
      <c r="NIP180" s="2"/>
      <c r="NIQ180" s="2"/>
      <c r="NIR180" s="2"/>
      <c r="NIS180" s="2"/>
      <c r="NIT180" s="2"/>
      <c r="NIU180" s="2"/>
      <c r="NIV180" s="2"/>
      <c r="NIW180" s="2"/>
      <c r="NIX180" s="2"/>
      <c r="NIY180" s="2"/>
      <c r="NIZ180" s="2"/>
      <c r="NJA180" s="2"/>
      <c r="NJB180" s="2"/>
      <c r="NJC180" s="2"/>
      <c r="NJD180" s="2"/>
      <c r="NJE180" s="2"/>
      <c r="NJF180" s="2"/>
      <c r="NJG180" s="2"/>
      <c r="NJH180" s="2"/>
      <c r="NJI180" s="2"/>
      <c r="NJJ180" s="2"/>
      <c r="NJK180" s="2"/>
      <c r="NJL180" s="2"/>
      <c r="NJM180" s="2"/>
      <c r="NJN180" s="2"/>
      <c r="NJO180" s="2"/>
      <c r="NJP180" s="2"/>
      <c r="NJQ180" s="2"/>
      <c r="NJR180" s="2"/>
      <c r="NJS180" s="2"/>
      <c r="NJT180" s="2"/>
      <c r="NJU180" s="2"/>
      <c r="NJV180" s="2"/>
      <c r="NJW180" s="2"/>
      <c r="NJX180" s="2"/>
      <c r="NJY180" s="2"/>
      <c r="NJZ180" s="2"/>
      <c r="NKA180" s="2"/>
      <c r="NKB180" s="2"/>
      <c r="NKC180" s="2"/>
      <c r="NKD180" s="2"/>
      <c r="NKE180" s="2"/>
      <c r="NKF180" s="2"/>
      <c r="NKG180" s="2"/>
      <c r="NKH180" s="2"/>
      <c r="NKI180" s="2"/>
      <c r="NKJ180" s="2"/>
      <c r="NKK180" s="2"/>
      <c r="NKL180" s="2"/>
      <c r="NKM180" s="2"/>
      <c r="NKN180" s="2"/>
      <c r="NKO180" s="2"/>
      <c r="NKP180" s="2"/>
      <c r="NKQ180" s="2"/>
      <c r="NKR180" s="2"/>
      <c r="NKS180" s="2"/>
      <c r="NKT180" s="2"/>
      <c r="NKU180" s="2"/>
      <c r="NKV180" s="2"/>
      <c r="NKW180" s="2"/>
      <c r="NKX180" s="2"/>
      <c r="NKY180" s="2"/>
      <c r="NKZ180" s="2"/>
      <c r="NLA180" s="2"/>
      <c r="NLB180" s="2"/>
      <c r="NLC180" s="2"/>
      <c r="NLD180" s="2"/>
      <c r="NLE180" s="2"/>
      <c r="NLF180" s="2"/>
      <c r="NLG180" s="2"/>
      <c r="NLH180" s="2"/>
      <c r="NLI180" s="2"/>
      <c r="NLJ180" s="2"/>
      <c r="NLK180" s="2"/>
      <c r="NLL180" s="2"/>
      <c r="NLM180" s="2"/>
      <c r="NLN180" s="2"/>
      <c r="NLO180" s="2"/>
      <c r="NLP180" s="2"/>
      <c r="NLQ180" s="2"/>
      <c r="NLR180" s="2"/>
      <c r="NLS180" s="2"/>
      <c r="NLT180" s="2"/>
      <c r="NLU180" s="2"/>
      <c r="NLV180" s="2"/>
      <c r="NLW180" s="2"/>
      <c r="NLX180" s="2"/>
      <c r="NLY180" s="2"/>
      <c r="NLZ180" s="2"/>
      <c r="NMA180" s="2"/>
      <c r="NMB180" s="2"/>
      <c r="NMC180" s="2"/>
      <c r="NMD180" s="2"/>
      <c r="NME180" s="2"/>
      <c r="NMF180" s="2"/>
      <c r="NMG180" s="2"/>
      <c r="NMH180" s="2"/>
      <c r="NMI180" s="2"/>
      <c r="NMJ180" s="2"/>
      <c r="NMK180" s="2"/>
      <c r="NML180" s="2"/>
      <c r="NMM180" s="2"/>
      <c r="NMN180" s="2"/>
      <c r="NMO180" s="2"/>
      <c r="NMP180" s="2"/>
      <c r="NMQ180" s="2"/>
      <c r="NMR180" s="2"/>
      <c r="NMS180" s="2"/>
      <c r="NMT180" s="2"/>
      <c r="NMU180" s="2"/>
      <c r="NMV180" s="2"/>
      <c r="NMW180" s="2"/>
      <c r="NMX180" s="2"/>
      <c r="NMY180" s="2"/>
      <c r="NMZ180" s="2"/>
      <c r="NNA180" s="2"/>
      <c r="NNB180" s="2"/>
      <c r="NNC180" s="2"/>
      <c r="NND180" s="2"/>
      <c r="NNE180" s="2"/>
      <c r="NNF180" s="2"/>
      <c r="NNG180" s="2"/>
      <c r="NNH180" s="2"/>
      <c r="NNI180" s="2"/>
      <c r="NNJ180" s="2"/>
      <c r="NNK180" s="2"/>
      <c r="NNL180" s="2"/>
      <c r="NNM180" s="2"/>
      <c r="NNN180" s="2"/>
      <c r="NNO180" s="2"/>
      <c r="NNP180" s="2"/>
      <c r="NNQ180" s="2"/>
      <c r="NNR180" s="2"/>
      <c r="NNS180" s="2"/>
      <c r="NNT180" s="2"/>
      <c r="NNU180" s="2"/>
      <c r="NNV180" s="2"/>
      <c r="NNW180" s="2"/>
      <c r="NNX180" s="2"/>
      <c r="NNY180" s="2"/>
      <c r="NNZ180" s="2"/>
      <c r="NOA180" s="2"/>
      <c r="NOB180" s="2"/>
      <c r="NOC180" s="2"/>
      <c r="NOD180" s="2"/>
      <c r="NOE180" s="2"/>
      <c r="NOF180" s="2"/>
      <c r="NOG180" s="2"/>
      <c r="NOH180" s="2"/>
      <c r="NOI180" s="2"/>
      <c r="NOJ180" s="2"/>
      <c r="NOK180" s="2"/>
      <c r="NOL180" s="2"/>
      <c r="NOM180" s="2"/>
      <c r="NON180" s="2"/>
      <c r="NOO180" s="2"/>
      <c r="NOP180" s="2"/>
      <c r="NOQ180" s="2"/>
      <c r="NOR180" s="2"/>
      <c r="NOS180" s="2"/>
      <c r="NOT180" s="2"/>
      <c r="NOU180" s="2"/>
      <c r="NOV180" s="2"/>
      <c r="NOW180" s="2"/>
      <c r="NOX180" s="2"/>
      <c r="NOY180" s="2"/>
      <c r="NOZ180" s="2"/>
      <c r="NPA180" s="2"/>
      <c r="NPB180" s="2"/>
      <c r="NPC180" s="2"/>
      <c r="NPD180" s="2"/>
      <c r="NPE180" s="2"/>
      <c r="NPF180" s="2"/>
      <c r="NPG180" s="2"/>
      <c r="NPH180" s="2"/>
      <c r="NPI180" s="2"/>
      <c r="NPJ180" s="2"/>
      <c r="NPK180" s="2"/>
      <c r="NPL180" s="2"/>
      <c r="NPM180" s="2"/>
      <c r="NPN180" s="2"/>
      <c r="NPO180" s="2"/>
      <c r="NPP180" s="2"/>
      <c r="NPQ180" s="2"/>
      <c r="NPR180" s="2"/>
      <c r="NPS180" s="2"/>
      <c r="NPT180" s="2"/>
      <c r="NPU180" s="2"/>
      <c r="NPV180" s="2"/>
      <c r="NPW180" s="2"/>
      <c r="NPX180" s="2"/>
      <c r="NPY180" s="2"/>
      <c r="NPZ180" s="2"/>
      <c r="NQA180" s="2"/>
      <c r="NQB180" s="2"/>
      <c r="NQC180" s="2"/>
      <c r="NQD180" s="2"/>
      <c r="NQE180" s="2"/>
      <c r="NQF180" s="2"/>
      <c r="NQG180" s="2"/>
      <c r="NQH180" s="2"/>
      <c r="NQI180" s="2"/>
      <c r="NQJ180" s="2"/>
      <c r="NQK180" s="2"/>
      <c r="NQL180" s="2"/>
      <c r="NQM180" s="2"/>
      <c r="NQN180" s="2"/>
      <c r="NQO180" s="2"/>
      <c r="NQP180" s="2"/>
      <c r="NQQ180" s="2"/>
      <c r="NQR180" s="2"/>
      <c r="NQS180" s="2"/>
      <c r="NQT180" s="2"/>
      <c r="NQU180" s="2"/>
      <c r="NQV180" s="2"/>
      <c r="NQW180" s="2"/>
      <c r="NQX180" s="2"/>
      <c r="NQY180" s="2"/>
      <c r="NQZ180" s="2"/>
      <c r="NRA180" s="2"/>
      <c r="NRB180" s="2"/>
      <c r="NRC180" s="2"/>
      <c r="NRD180" s="2"/>
      <c r="NRE180" s="2"/>
      <c r="NRF180" s="2"/>
      <c r="NRG180" s="2"/>
      <c r="NRH180" s="2"/>
      <c r="NRI180" s="2"/>
      <c r="NRJ180" s="2"/>
      <c r="NRK180" s="2"/>
      <c r="NRL180" s="2"/>
      <c r="NRM180" s="2"/>
      <c r="NRN180" s="2"/>
      <c r="NRO180" s="2"/>
      <c r="NRP180" s="2"/>
      <c r="NRQ180" s="2"/>
      <c r="NRR180" s="2"/>
      <c r="NRS180" s="2"/>
      <c r="NRT180" s="2"/>
      <c r="NRU180" s="2"/>
      <c r="NRV180" s="2"/>
      <c r="NRW180" s="2"/>
      <c r="NRX180" s="2"/>
      <c r="NRY180" s="2"/>
      <c r="NRZ180" s="2"/>
      <c r="NSA180" s="2"/>
      <c r="NSB180" s="2"/>
      <c r="NSC180" s="2"/>
      <c r="NSD180" s="2"/>
      <c r="NSE180" s="2"/>
      <c r="NSF180" s="2"/>
      <c r="NSG180" s="2"/>
      <c r="NSH180" s="2"/>
      <c r="NSI180" s="2"/>
      <c r="NSJ180" s="2"/>
      <c r="NSK180" s="2"/>
      <c r="NSL180" s="2"/>
      <c r="NSM180" s="2"/>
      <c r="NSN180" s="2"/>
      <c r="NSO180" s="2"/>
      <c r="NSP180" s="2"/>
      <c r="NSQ180" s="2"/>
      <c r="NSR180" s="2"/>
      <c r="NSS180" s="2"/>
      <c r="NST180" s="2"/>
      <c r="NSU180" s="2"/>
      <c r="NSV180" s="2"/>
      <c r="NSW180" s="2"/>
      <c r="NSX180" s="2"/>
      <c r="NSY180" s="2"/>
      <c r="NSZ180" s="2"/>
      <c r="NTA180" s="2"/>
      <c r="NTB180" s="2"/>
      <c r="NTC180" s="2"/>
      <c r="NTD180" s="2"/>
      <c r="NTE180" s="2"/>
      <c r="NTF180" s="2"/>
      <c r="NTG180" s="2"/>
      <c r="NTH180" s="2"/>
      <c r="NTI180" s="2"/>
      <c r="NTJ180" s="2"/>
      <c r="NTK180" s="2"/>
      <c r="NTL180" s="2"/>
      <c r="NTM180" s="2"/>
      <c r="NTN180" s="2"/>
      <c r="NTO180" s="2"/>
      <c r="NTP180" s="2"/>
      <c r="NTQ180" s="2"/>
      <c r="NTR180" s="2"/>
      <c r="NTS180" s="2"/>
      <c r="NTT180" s="2"/>
      <c r="NTU180" s="2"/>
      <c r="NTV180" s="2"/>
      <c r="NTW180" s="2"/>
      <c r="NTX180" s="2"/>
      <c r="NTY180" s="2"/>
      <c r="NTZ180" s="2"/>
      <c r="NUA180" s="2"/>
      <c r="NUB180" s="2"/>
      <c r="NUC180" s="2"/>
      <c r="NUD180" s="2"/>
      <c r="NUE180" s="2"/>
      <c r="NUF180" s="2"/>
      <c r="NUG180" s="2"/>
      <c r="NUH180" s="2"/>
      <c r="NUI180" s="2"/>
      <c r="NUJ180" s="2"/>
      <c r="NUK180" s="2"/>
      <c r="NUL180" s="2"/>
      <c r="NUM180" s="2"/>
      <c r="NUN180" s="2"/>
      <c r="NUO180" s="2"/>
      <c r="NUP180" s="2"/>
      <c r="NUQ180" s="2"/>
      <c r="NUR180" s="2"/>
      <c r="NUS180" s="2"/>
      <c r="NUT180" s="2"/>
      <c r="NUU180" s="2"/>
      <c r="NUV180" s="2"/>
      <c r="NUW180" s="2"/>
      <c r="NUX180" s="2"/>
      <c r="NUY180" s="2"/>
      <c r="NUZ180" s="2"/>
      <c r="NVA180" s="2"/>
      <c r="NVB180" s="2"/>
      <c r="NVC180" s="2"/>
      <c r="NVD180" s="2"/>
      <c r="NVE180" s="2"/>
      <c r="NVF180" s="2"/>
      <c r="NVG180" s="2"/>
      <c r="NVH180" s="2"/>
      <c r="NVI180" s="2"/>
      <c r="NVJ180" s="2"/>
      <c r="NVK180" s="2"/>
      <c r="NVL180" s="2"/>
      <c r="NVM180" s="2"/>
      <c r="NVN180" s="2"/>
      <c r="NVO180" s="2"/>
      <c r="NVP180" s="2"/>
      <c r="NVQ180" s="2"/>
      <c r="NVR180" s="2"/>
      <c r="NVS180" s="2"/>
      <c r="NVT180" s="2"/>
      <c r="NVU180" s="2"/>
      <c r="NVV180" s="2"/>
      <c r="NVW180" s="2"/>
      <c r="NVX180" s="2"/>
      <c r="NVY180" s="2"/>
      <c r="NVZ180" s="2"/>
      <c r="NWA180" s="2"/>
      <c r="NWB180" s="2"/>
      <c r="NWC180" s="2"/>
      <c r="NWD180" s="2"/>
      <c r="NWE180" s="2"/>
      <c r="NWF180" s="2"/>
      <c r="NWG180" s="2"/>
      <c r="NWH180" s="2"/>
      <c r="NWI180" s="2"/>
      <c r="NWJ180" s="2"/>
      <c r="NWK180" s="2"/>
      <c r="NWL180" s="2"/>
      <c r="NWM180" s="2"/>
      <c r="NWN180" s="2"/>
      <c r="NWO180" s="2"/>
      <c r="NWP180" s="2"/>
      <c r="NWQ180" s="2"/>
      <c r="NWR180" s="2"/>
      <c r="NWS180" s="2"/>
      <c r="NWT180" s="2"/>
      <c r="NWU180" s="2"/>
      <c r="NWV180" s="2"/>
      <c r="NWW180" s="2"/>
      <c r="NWX180" s="2"/>
      <c r="NWY180" s="2"/>
      <c r="NWZ180" s="2"/>
      <c r="NXA180" s="2"/>
      <c r="NXB180" s="2"/>
      <c r="NXC180" s="2"/>
      <c r="NXD180" s="2"/>
      <c r="NXE180" s="2"/>
      <c r="NXF180" s="2"/>
      <c r="NXG180" s="2"/>
      <c r="NXH180" s="2"/>
      <c r="NXI180" s="2"/>
      <c r="NXJ180" s="2"/>
      <c r="NXK180" s="2"/>
      <c r="NXL180" s="2"/>
      <c r="NXM180" s="2"/>
      <c r="NXN180" s="2"/>
      <c r="NXO180" s="2"/>
      <c r="NXP180" s="2"/>
      <c r="NXQ180" s="2"/>
      <c r="NXR180" s="2"/>
      <c r="NXS180" s="2"/>
      <c r="NXT180" s="2"/>
      <c r="NXU180" s="2"/>
      <c r="NXV180" s="2"/>
      <c r="NXW180" s="2"/>
      <c r="NXX180" s="2"/>
      <c r="NXY180" s="2"/>
      <c r="NXZ180" s="2"/>
      <c r="NYA180" s="2"/>
      <c r="NYB180" s="2"/>
      <c r="NYC180" s="2"/>
      <c r="NYD180" s="2"/>
      <c r="NYE180" s="2"/>
      <c r="NYF180" s="2"/>
      <c r="NYG180" s="2"/>
      <c r="NYH180" s="2"/>
      <c r="NYI180" s="2"/>
      <c r="NYJ180" s="2"/>
      <c r="NYK180" s="2"/>
      <c r="NYL180" s="2"/>
      <c r="NYM180" s="2"/>
      <c r="NYN180" s="2"/>
      <c r="NYO180" s="2"/>
      <c r="NYP180" s="2"/>
      <c r="NYQ180" s="2"/>
      <c r="NYR180" s="2"/>
      <c r="NYS180" s="2"/>
      <c r="NYT180" s="2"/>
      <c r="NYU180" s="2"/>
      <c r="NYV180" s="2"/>
      <c r="NYW180" s="2"/>
      <c r="NYX180" s="2"/>
      <c r="NYY180" s="2"/>
      <c r="NYZ180" s="2"/>
      <c r="NZA180" s="2"/>
      <c r="NZB180" s="2"/>
      <c r="NZC180" s="2"/>
      <c r="NZD180" s="2"/>
      <c r="NZE180" s="2"/>
      <c r="NZF180" s="2"/>
      <c r="NZG180" s="2"/>
      <c r="NZH180" s="2"/>
      <c r="NZI180" s="2"/>
      <c r="NZJ180" s="2"/>
      <c r="NZK180" s="2"/>
      <c r="NZL180" s="2"/>
      <c r="NZM180" s="2"/>
      <c r="NZN180" s="2"/>
      <c r="NZO180" s="2"/>
      <c r="NZP180" s="2"/>
      <c r="NZQ180" s="2"/>
      <c r="NZR180" s="2"/>
      <c r="NZS180" s="2"/>
      <c r="NZT180" s="2"/>
      <c r="NZU180" s="2"/>
      <c r="NZV180" s="2"/>
      <c r="NZW180" s="2"/>
      <c r="NZX180" s="2"/>
      <c r="NZY180" s="2"/>
      <c r="NZZ180" s="2"/>
      <c r="OAA180" s="2"/>
      <c r="OAB180" s="2"/>
      <c r="OAC180" s="2"/>
      <c r="OAD180" s="2"/>
      <c r="OAE180" s="2"/>
      <c r="OAF180" s="2"/>
      <c r="OAG180" s="2"/>
      <c r="OAH180" s="2"/>
      <c r="OAI180" s="2"/>
      <c r="OAJ180" s="2"/>
      <c r="OAK180" s="2"/>
      <c r="OAL180" s="2"/>
      <c r="OAM180" s="2"/>
      <c r="OAN180" s="2"/>
      <c r="OAO180" s="2"/>
      <c r="OAP180" s="2"/>
      <c r="OAQ180" s="2"/>
      <c r="OAR180" s="2"/>
      <c r="OAS180" s="2"/>
      <c r="OAT180" s="2"/>
      <c r="OAU180" s="2"/>
      <c r="OAV180" s="2"/>
      <c r="OAW180" s="2"/>
      <c r="OAX180" s="2"/>
      <c r="OAY180" s="2"/>
      <c r="OAZ180" s="2"/>
      <c r="OBA180" s="2"/>
      <c r="OBB180" s="2"/>
      <c r="OBC180" s="2"/>
      <c r="OBD180" s="2"/>
      <c r="OBE180" s="2"/>
      <c r="OBF180" s="2"/>
      <c r="OBG180" s="2"/>
      <c r="OBH180" s="2"/>
      <c r="OBI180" s="2"/>
      <c r="OBJ180" s="2"/>
      <c r="OBK180" s="2"/>
      <c r="OBL180" s="2"/>
      <c r="OBM180" s="2"/>
      <c r="OBN180" s="2"/>
      <c r="OBO180" s="2"/>
      <c r="OBP180" s="2"/>
      <c r="OBQ180" s="2"/>
      <c r="OBR180" s="2"/>
      <c r="OBS180" s="2"/>
      <c r="OBT180" s="2"/>
      <c r="OBU180" s="2"/>
      <c r="OBV180" s="2"/>
      <c r="OBW180" s="2"/>
      <c r="OBX180" s="2"/>
      <c r="OBY180" s="2"/>
      <c r="OBZ180" s="2"/>
      <c r="OCA180" s="2"/>
      <c r="OCB180" s="2"/>
      <c r="OCC180" s="2"/>
      <c r="OCD180" s="2"/>
      <c r="OCE180" s="2"/>
      <c r="OCF180" s="2"/>
      <c r="OCG180" s="2"/>
      <c r="OCH180" s="2"/>
      <c r="OCI180" s="2"/>
      <c r="OCJ180" s="2"/>
      <c r="OCK180" s="2"/>
      <c r="OCL180" s="2"/>
      <c r="OCM180" s="2"/>
      <c r="OCN180" s="2"/>
      <c r="OCO180" s="2"/>
      <c r="OCP180" s="2"/>
      <c r="OCQ180" s="2"/>
      <c r="OCR180" s="2"/>
      <c r="OCS180" s="2"/>
      <c r="OCT180" s="2"/>
      <c r="OCU180" s="2"/>
      <c r="OCV180" s="2"/>
      <c r="OCW180" s="2"/>
      <c r="OCX180" s="2"/>
      <c r="OCY180" s="2"/>
      <c r="OCZ180" s="2"/>
      <c r="ODA180" s="2"/>
      <c r="ODB180" s="2"/>
      <c r="ODC180" s="2"/>
      <c r="ODD180" s="2"/>
      <c r="ODE180" s="2"/>
      <c r="ODF180" s="2"/>
      <c r="ODG180" s="2"/>
      <c r="ODH180" s="2"/>
      <c r="ODI180" s="2"/>
      <c r="ODJ180" s="2"/>
      <c r="ODK180" s="2"/>
      <c r="ODL180" s="2"/>
      <c r="ODM180" s="2"/>
      <c r="ODN180" s="2"/>
      <c r="ODO180" s="2"/>
      <c r="ODP180" s="2"/>
      <c r="ODQ180" s="2"/>
      <c r="ODR180" s="2"/>
      <c r="ODS180" s="2"/>
      <c r="ODT180" s="2"/>
      <c r="ODU180" s="2"/>
      <c r="ODV180" s="2"/>
      <c r="ODW180" s="2"/>
      <c r="ODX180" s="2"/>
      <c r="ODY180" s="2"/>
      <c r="ODZ180" s="2"/>
      <c r="OEA180" s="2"/>
      <c r="OEB180" s="2"/>
      <c r="OEC180" s="2"/>
      <c r="OED180" s="2"/>
      <c r="OEE180" s="2"/>
      <c r="OEF180" s="2"/>
      <c r="OEG180" s="2"/>
      <c r="OEH180" s="2"/>
      <c r="OEI180" s="2"/>
      <c r="OEJ180" s="2"/>
      <c r="OEK180" s="2"/>
      <c r="OEL180" s="2"/>
      <c r="OEM180" s="2"/>
      <c r="OEN180" s="2"/>
      <c r="OEO180" s="2"/>
      <c r="OEP180" s="2"/>
      <c r="OEQ180" s="2"/>
      <c r="OER180" s="2"/>
      <c r="OES180" s="2"/>
      <c r="OET180" s="2"/>
      <c r="OEU180" s="2"/>
      <c r="OEV180" s="2"/>
      <c r="OEW180" s="2"/>
      <c r="OEX180" s="2"/>
      <c r="OEY180" s="2"/>
      <c r="OEZ180" s="2"/>
      <c r="OFA180" s="2"/>
      <c r="OFB180" s="2"/>
      <c r="OFC180" s="2"/>
      <c r="OFD180" s="2"/>
      <c r="OFE180" s="2"/>
      <c r="OFF180" s="2"/>
      <c r="OFG180" s="2"/>
      <c r="OFH180" s="2"/>
      <c r="OFI180" s="2"/>
      <c r="OFJ180" s="2"/>
      <c r="OFK180" s="2"/>
      <c r="OFL180" s="2"/>
      <c r="OFM180" s="2"/>
      <c r="OFN180" s="2"/>
      <c r="OFO180" s="2"/>
      <c r="OFP180" s="2"/>
      <c r="OFQ180" s="2"/>
      <c r="OFR180" s="2"/>
      <c r="OFS180" s="2"/>
      <c r="OFT180" s="2"/>
      <c r="OFU180" s="2"/>
      <c r="OFV180" s="2"/>
      <c r="OFW180" s="2"/>
      <c r="OFX180" s="2"/>
      <c r="OFY180" s="2"/>
      <c r="OFZ180" s="2"/>
      <c r="OGA180" s="2"/>
      <c r="OGB180" s="2"/>
      <c r="OGC180" s="2"/>
      <c r="OGD180" s="2"/>
      <c r="OGE180" s="2"/>
      <c r="OGF180" s="2"/>
      <c r="OGG180" s="2"/>
      <c r="OGH180" s="2"/>
      <c r="OGI180" s="2"/>
      <c r="OGJ180" s="2"/>
      <c r="OGK180" s="2"/>
      <c r="OGL180" s="2"/>
      <c r="OGM180" s="2"/>
      <c r="OGN180" s="2"/>
      <c r="OGO180" s="2"/>
      <c r="OGP180" s="2"/>
      <c r="OGQ180" s="2"/>
      <c r="OGR180" s="2"/>
      <c r="OGS180" s="2"/>
      <c r="OGT180" s="2"/>
      <c r="OGU180" s="2"/>
      <c r="OGV180" s="2"/>
      <c r="OGW180" s="2"/>
      <c r="OGX180" s="2"/>
      <c r="OGY180" s="2"/>
      <c r="OGZ180" s="2"/>
      <c r="OHA180" s="2"/>
      <c r="OHB180" s="2"/>
      <c r="OHC180" s="2"/>
      <c r="OHD180" s="2"/>
      <c r="OHE180" s="2"/>
      <c r="OHF180" s="2"/>
      <c r="OHG180" s="2"/>
      <c r="OHH180" s="2"/>
      <c r="OHI180" s="2"/>
      <c r="OHJ180" s="2"/>
      <c r="OHK180" s="2"/>
      <c r="OHL180" s="2"/>
      <c r="OHM180" s="2"/>
      <c r="OHN180" s="2"/>
      <c r="OHO180" s="2"/>
      <c r="OHP180" s="2"/>
      <c r="OHQ180" s="2"/>
      <c r="OHR180" s="2"/>
      <c r="OHS180" s="2"/>
      <c r="OHT180" s="2"/>
      <c r="OHU180" s="2"/>
      <c r="OHV180" s="2"/>
      <c r="OHW180" s="2"/>
      <c r="OHX180" s="2"/>
      <c r="OHY180" s="2"/>
      <c r="OHZ180" s="2"/>
      <c r="OIA180" s="2"/>
      <c r="OIB180" s="2"/>
      <c r="OIC180" s="2"/>
      <c r="OID180" s="2"/>
      <c r="OIE180" s="2"/>
      <c r="OIF180" s="2"/>
      <c r="OIG180" s="2"/>
      <c r="OIH180" s="2"/>
      <c r="OII180" s="2"/>
      <c r="OIJ180" s="2"/>
      <c r="OIK180" s="2"/>
      <c r="OIL180" s="2"/>
      <c r="OIM180" s="2"/>
      <c r="OIN180" s="2"/>
      <c r="OIO180" s="2"/>
      <c r="OIP180" s="2"/>
      <c r="OIQ180" s="2"/>
      <c r="OIR180" s="2"/>
      <c r="OIS180" s="2"/>
      <c r="OIT180" s="2"/>
      <c r="OIU180" s="2"/>
      <c r="OIV180" s="2"/>
      <c r="OIW180" s="2"/>
      <c r="OIX180" s="2"/>
      <c r="OIY180" s="2"/>
      <c r="OIZ180" s="2"/>
      <c r="OJA180" s="2"/>
      <c r="OJB180" s="2"/>
      <c r="OJC180" s="2"/>
      <c r="OJD180" s="2"/>
      <c r="OJE180" s="2"/>
      <c r="OJF180" s="2"/>
      <c r="OJG180" s="2"/>
      <c r="OJH180" s="2"/>
      <c r="OJI180" s="2"/>
      <c r="OJJ180" s="2"/>
      <c r="OJK180" s="2"/>
      <c r="OJL180" s="2"/>
      <c r="OJM180" s="2"/>
      <c r="OJN180" s="2"/>
      <c r="OJO180" s="2"/>
      <c r="OJP180" s="2"/>
      <c r="OJQ180" s="2"/>
      <c r="OJR180" s="2"/>
      <c r="OJS180" s="2"/>
      <c r="OJT180" s="2"/>
      <c r="OJU180" s="2"/>
      <c r="OJV180" s="2"/>
      <c r="OJW180" s="2"/>
      <c r="OJX180" s="2"/>
      <c r="OJY180" s="2"/>
      <c r="OJZ180" s="2"/>
      <c r="OKA180" s="2"/>
      <c r="OKB180" s="2"/>
      <c r="OKC180" s="2"/>
      <c r="OKD180" s="2"/>
      <c r="OKE180" s="2"/>
      <c r="OKF180" s="2"/>
      <c r="OKG180" s="2"/>
      <c r="OKH180" s="2"/>
      <c r="OKI180" s="2"/>
      <c r="OKJ180" s="2"/>
      <c r="OKK180" s="2"/>
      <c r="OKL180" s="2"/>
      <c r="OKM180" s="2"/>
      <c r="OKN180" s="2"/>
      <c r="OKO180" s="2"/>
      <c r="OKP180" s="2"/>
      <c r="OKQ180" s="2"/>
      <c r="OKR180" s="2"/>
      <c r="OKS180" s="2"/>
      <c r="OKT180" s="2"/>
      <c r="OKU180" s="2"/>
      <c r="OKV180" s="2"/>
      <c r="OKW180" s="2"/>
      <c r="OKX180" s="2"/>
      <c r="OKY180" s="2"/>
      <c r="OKZ180" s="2"/>
      <c r="OLA180" s="2"/>
      <c r="OLB180" s="2"/>
      <c r="OLC180" s="2"/>
      <c r="OLD180" s="2"/>
      <c r="OLE180" s="2"/>
      <c r="OLF180" s="2"/>
      <c r="OLG180" s="2"/>
      <c r="OLH180" s="2"/>
      <c r="OLI180" s="2"/>
      <c r="OLJ180" s="2"/>
      <c r="OLK180" s="2"/>
      <c r="OLL180" s="2"/>
      <c r="OLM180" s="2"/>
      <c r="OLN180" s="2"/>
      <c r="OLO180" s="2"/>
      <c r="OLP180" s="2"/>
      <c r="OLQ180" s="2"/>
      <c r="OLR180" s="2"/>
      <c r="OLS180" s="2"/>
      <c r="OLT180" s="2"/>
      <c r="OLU180" s="2"/>
      <c r="OLV180" s="2"/>
      <c r="OLW180" s="2"/>
      <c r="OLX180" s="2"/>
      <c r="OLY180" s="2"/>
      <c r="OLZ180" s="2"/>
      <c r="OMA180" s="2"/>
      <c r="OMB180" s="2"/>
      <c r="OMC180" s="2"/>
      <c r="OMD180" s="2"/>
      <c r="OME180" s="2"/>
      <c r="OMF180" s="2"/>
      <c r="OMG180" s="2"/>
      <c r="OMH180" s="2"/>
      <c r="OMI180" s="2"/>
      <c r="OMJ180" s="2"/>
      <c r="OMK180" s="2"/>
      <c r="OML180" s="2"/>
      <c r="OMM180" s="2"/>
      <c r="OMN180" s="2"/>
      <c r="OMO180" s="2"/>
      <c r="OMP180" s="2"/>
      <c r="OMQ180" s="2"/>
      <c r="OMR180" s="2"/>
      <c r="OMS180" s="2"/>
      <c r="OMT180" s="2"/>
      <c r="OMU180" s="2"/>
      <c r="OMV180" s="2"/>
      <c r="OMW180" s="2"/>
      <c r="OMX180" s="2"/>
      <c r="OMY180" s="2"/>
      <c r="OMZ180" s="2"/>
      <c r="ONA180" s="2"/>
      <c r="ONB180" s="2"/>
      <c r="ONC180" s="2"/>
      <c r="OND180" s="2"/>
      <c r="ONE180" s="2"/>
      <c r="ONF180" s="2"/>
      <c r="ONG180" s="2"/>
      <c r="ONH180" s="2"/>
      <c r="ONI180" s="2"/>
      <c r="ONJ180" s="2"/>
      <c r="ONK180" s="2"/>
      <c r="ONL180" s="2"/>
      <c r="ONM180" s="2"/>
      <c r="ONN180" s="2"/>
      <c r="ONO180" s="2"/>
      <c r="ONP180" s="2"/>
      <c r="ONQ180" s="2"/>
      <c r="ONR180" s="2"/>
      <c r="ONS180" s="2"/>
      <c r="ONT180" s="2"/>
      <c r="ONU180" s="2"/>
      <c r="ONV180" s="2"/>
      <c r="ONW180" s="2"/>
      <c r="ONX180" s="2"/>
      <c r="ONY180" s="2"/>
      <c r="ONZ180" s="2"/>
      <c r="OOA180" s="2"/>
      <c r="OOB180" s="2"/>
      <c r="OOC180" s="2"/>
      <c r="OOD180" s="2"/>
      <c r="OOE180" s="2"/>
      <c r="OOF180" s="2"/>
      <c r="OOG180" s="2"/>
      <c r="OOH180" s="2"/>
      <c r="OOI180" s="2"/>
      <c r="OOJ180" s="2"/>
      <c r="OOK180" s="2"/>
      <c r="OOL180" s="2"/>
      <c r="OOM180" s="2"/>
      <c r="OON180" s="2"/>
      <c r="OOO180" s="2"/>
      <c r="OOP180" s="2"/>
      <c r="OOQ180" s="2"/>
      <c r="OOR180" s="2"/>
      <c r="OOS180" s="2"/>
      <c r="OOT180" s="2"/>
      <c r="OOU180" s="2"/>
      <c r="OOV180" s="2"/>
      <c r="OOW180" s="2"/>
      <c r="OOX180" s="2"/>
      <c r="OOY180" s="2"/>
      <c r="OOZ180" s="2"/>
      <c r="OPA180" s="2"/>
      <c r="OPB180" s="2"/>
      <c r="OPC180" s="2"/>
      <c r="OPD180" s="2"/>
      <c r="OPE180" s="2"/>
      <c r="OPF180" s="2"/>
      <c r="OPG180" s="2"/>
      <c r="OPH180" s="2"/>
      <c r="OPI180" s="2"/>
      <c r="OPJ180" s="2"/>
      <c r="OPK180" s="2"/>
      <c r="OPL180" s="2"/>
      <c r="OPM180" s="2"/>
      <c r="OPN180" s="2"/>
      <c r="OPO180" s="2"/>
      <c r="OPP180" s="2"/>
      <c r="OPQ180" s="2"/>
      <c r="OPR180" s="2"/>
      <c r="OPS180" s="2"/>
      <c r="OPT180" s="2"/>
      <c r="OPU180" s="2"/>
      <c r="OPV180" s="2"/>
      <c r="OPW180" s="2"/>
      <c r="OPX180" s="2"/>
      <c r="OPY180" s="2"/>
      <c r="OPZ180" s="2"/>
      <c r="OQA180" s="2"/>
      <c r="OQB180" s="2"/>
      <c r="OQC180" s="2"/>
      <c r="OQD180" s="2"/>
      <c r="OQE180" s="2"/>
      <c r="OQF180" s="2"/>
      <c r="OQG180" s="2"/>
      <c r="OQH180" s="2"/>
      <c r="OQI180" s="2"/>
      <c r="OQJ180" s="2"/>
      <c r="OQK180" s="2"/>
      <c r="OQL180" s="2"/>
      <c r="OQM180" s="2"/>
      <c r="OQN180" s="2"/>
      <c r="OQO180" s="2"/>
      <c r="OQP180" s="2"/>
      <c r="OQQ180" s="2"/>
      <c r="OQR180" s="2"/>
      <c r="OQS180" s="2"/>
      <c r="OQT180" s="2"/>
      <c r="OQU180" s="2"/>
      <c r="OQV180" s="2"/>
      <c r="OQW180" s="2"/>
      <c r="OQX180" s="2"/>
      <c r="OQY180" s="2"/>
      <c r="OQZ180" s="2"/>
      <c r="ORA180" s="2"/>
      <c r="ORB180" s="2"/>
      <c r="ORC180" s="2"/>
      <c r="ORD180" s="2"/>
      <c r="ORE180" s="2"/>
      <c r="ORF180" s="2"/>
      <c r="ORG180" s="2"/>
      <c r="ORH180" s="2"/>
      <c r="ORI180" s="2"/>
      <c r="ORJ180" s="2"/>
      <c r="ORK180" s="2"/>
      <c r="ORL180" s="2"/>
      <c r="ORM180" s="2"/>
      <c r="ORN180" s="2"/>
      <c r="ORO180" s="2"/>
      <c r="ORP180" s="2"/>
      <c r="ORQ180" s="2"/>
      <c r="ORR180" s="2"/>
      <c r="ORS180" s="2"/>
      <c r="ORT180" s="2"/>
      <c r="ORU180" s="2"/>
      <c r="ORV180" s="2"/>
      <c r="ORW180" s="2"/>
      <c r="ORX180" s="2"/>
      <c r="ORY180" s="2"/>
      <c r="ORZ180" s="2"/>
      <c r="OSA180" s="2"/>
      <c r="OSB180" s="2"/>
      <c r="OSC180" s="2"/>
      <c r="OSD180" s="2"/>
      <c r="OSE180" s="2"/>
      <c r="OSF180" s="2"/>
      <c r="OSG180" s="2"/>
      <c r="OSH180" s="2"/>
      <c r="OSI180" s="2"/>
      <c r="OSJ180" s="2"/>
      <c r="OSK180" s="2"/>
      <c r="OSL180" s="2"/>
      <c r="OSM180" s="2"/>
      <c r="OSN180" s="2"/>
      <c r="OSO180" s="2"/>
      <c r="OSP180" s="2"/>
      <c r="OSQ180" s="2"/>
      <c r="OSR180" s="2"/>
      <c r="OSS180" s="2"/>
      <c r="OST180" s="2"/>
      <c r="OSU180" s="2"/>
      <c r="OSV180" s="2"/>
      <c r="OSW180" s="2"/>
      <c r="OSX180" s="2"/>
      <c r="OSY180" s="2"/>
      <c r="OSZ180" s="2"/>
      <c r="OTA180" s="2"/>
      <c r="OTB180" s="2"/>
      <c r="OTC180" s="2"/>
      <c r="OTD180" s="2"/>
      <c r="OTE180" s="2"/>
      <c r="OTF180" s="2"/>
      <c r="OTG180" s="2"/>
      <c r="OTH180" s="2"/>
      <c r="OTI180" s="2"/>
      <c r="OTJ180" s="2"/>
      <c r="OTK180" s="2"/>
      <c r="OTL180" s="2"/>
      <c r="OTM180" s="2"/>
      <c r="OTN180" s="2"/>
      <c r="OTO180" s="2"/>
      <c r="OTP180" s="2"/>
      <c r="OTQ180" s="2"/>
      <c r="OTR180" s="2"/>
      <c r="OTS180" s="2"/>
      <c r="OTT180" s="2"/>
      <c r="OTU180" s="2"/>
      <c r="OTV180" s="2"/>
      <c r="OTW180" s="2"/>
      <c r="OTX180" s="2"/>
      <c r="OTY180" s="2"/>
      <c r="OTZ180" s="2"/>
      <c r="OUA180" s="2"/>
      <c r="OUB180" s="2"/>
      <c r="OUC180" s="2"/>
      <c r="OUD180" s="2"/>
      <c r="OUE180" s="2"/>
      <c r="OUF180" s="2"/>
      <c r="OUG180" s="2"/>
      <c r="OUH180" s="2"/>
      <c r="OUI180" s="2"/>
      <c r="OUJ180" s="2"/>
      <c r="OUK180" s="2"/>
      <c r="OUL180" s="2"/>
      <c r="OUM180" s="2"/>
      <c r="OUN180" s="2"/>
      <c r="OUO180" s="2"/>
      <c r="OUP180" s="2"/>
      <c r="OUQ180" s="2"/>
      <c r="OUR180" s="2"/>
      <c r="OUS180" s="2"/>
      <c r="OUT180" s="2"/>
      <c r="OUU180" s="2"/>
      <c r="OUV180" s="2"/>
      <c r="OUW180" s="2"/>
      <c r="OUX180" s="2"/>
      <c r="OUY180" s="2"/>
      <c r="OUZ180" s="2"/>
      <c r="OVA180" s="2"/>
      <c r="OVB180" s="2"/>
      <c r="OVC180" s="2"/>
      <c r="OVD180" s="2"/>
      <c r="OVE180" s="2"/>
      <c r="OVF180" s="2"/>
      <c r="OVG180" s="2"/>
      <c r="OVH180" s="2"/>
      <c r="OVI180" s="2"/>
      <c r="OVJ180" s="2"/>
      <c r="OVK180" s="2"/>
      <c r="OVL180" s="2"/>
      <c r="OVM180" s="2"/>
      <c r="OVN180" s="2"/>
      <c r="OVO180" s="2"/>
      <c r="OVP180" s="2"/>
      <c r="OVQ180" s="2"/>
      <c r="OVR180" s="2"/>
      <c r="OVS180" s="2"/>
      <c r="OVT180" s="2"/>
      <c r="OVU180" s="2"/>
      <c r="OVV180" s="2"/>
      <c r="OVW180" s="2"/>
      <c r="OVX180" s="2"/>
      <c r="OVY180" s="2"/>
      <c r="OVZ180" s="2"/>
      <c r="OWA180" s="2"/>
      <c r="OWB180" s="2"/>
      <c r="OWC180" s="2"/>
      <c r="OWD180" s="2"/>
      <c r="OWE180" s="2"/>
      <c r="OWF180" s="2"/>
      <c r="OWG180" s="2"/>
      <c r="OWH180" s="2"/>
      <c r="OWI180" s="2"/>
      <c r="OWJ180" s="2"/>
      <c r="OWK180" s="2"/>
      <c r="OWL180" s="2"/>
      <c r="OWM180" s="2"/>
      <c r="OWN180" s="2"/>
      <c r="OWO180" s="2"/>
      <c r="OWP180" s="2"/>
      <c r="OWQ180" s="2"/>
      <c r="OWR180" s="2"/>
      <c r="OWS180" s="2"/>
      <c r="OWT180" s="2"/>
      <c r="OWU180" s="2"/>
      <c r="OWV180" s="2"/>
      <c r="OWW180" s="2"/>
      <c r="OWX180" s="2"/>
      <c r="OWY180" s="2"/>
      <c r="OWZ180" s="2"/>
      <c r="OXA180" s="2"/>
      <c r="OXB180" s="2"/>
      <c r="OXC180" s="2"/>
      <c r="OXD180" s="2"/>
      <c r="OXE180" s="2"/>
      <c r="OXF180" s="2"/>
      <c r="OXG180" s="2"/>
      <c r="OXH180" s="2"/>
      <c r="OXI180" s="2"/>
      <c r="OXJ180" s="2"/>
      <c r="OXK180" s="2"/>
      <c r="OXL180" s="2"/>
      <c r="OXM180" s="2"/>
      <c r="OXN180" s="2"/>
      <c r="OXO180" s="2"/>
      <c r="OXP180" s="2"/>
      <c r="OXQ180" s="2"/>
      <c r="OXR180" s="2"/>
      <c r="OXS180" s="2"/>
      <c r="OXT180" s="2"/>
      <c r="OXU180" s="2"/>
      <c r="OXV180" s="2"/>
      <c r="OXW180" s="2"/>
      <c r="OXX180" s="2"/>
      <c r="OXY180" s="2"/>
      <c r="OXZ180" s="2"/>
      <c r="OYA180" s="2"/>
      <c r="OYB180" s="2"/>
      <c r="OYC180" s="2"/>
      <c r="OYD180" s="2"/>
      <c r="OYE180" s="2"/>
      <c r="OYF180" s="2"/>
      <c r="OYG180" s="2"/>
      <c r="OYH180" s="2"/>
      <c r="OYI180" s="2"/>
      <c r="OYJ180" s="2"/>
      <c r="OYK180" s="2"/>
      <c r="OYL180" s="2"/>
      <c r="OYM180" s="2"/>
      <c r="OYN180" s="2"/>
      <c r="OYO180" s="2"/>
      <c r="OYP180" s="2"/>
      <c r="OYQ180" s="2"/>
      <c r="OYR180" s="2"/>
      <c r="OYS180" s="2"/>
      <c r="OYT180" s="2"/>
      <c r="OYU180" s="2"/>
      <c r="OYV180" s="2"/>
      <c r="OYW180" s="2"/>
      <c r="OYX180" s="2"/>
      <c r="OYY180" s="2"/>
      <c r="OYZ180" s="2"/>
      <c r="OZA180" s="2"/>
      <c r="OZB180" s="2"/>
      <c r="OZC180" s="2"/>
      <c r="OZD180" s="2"/>
      <c r="OZE180" s="2"/>
      <c r="OZF180" s="2"/>
      <c r="OZG180" s="2"/>
      <c r="OZH180" s="2"/>
      <c r="OZI180" s="2"/>
      <c r="OZJ180" s="2"/>
      <c r="OZK180" s="2"/>
      <c r="OZL180" s="2"/>
      <c r="OZM180" s="2"/>
      <c r="OZN180" s="2"/>
      <c r="OZO180" s="2"/>
      <c r="OZP180" s="2"/>
      <c r="OZQ180" s="2"/>
      <c r="OZR180" s="2"/>
      <c r="OZS180" s="2"/>
      <c r="OZT180" s="2"/>
      <c r="OZU180" s="2"/>
      <c r="OZV180" s="2"/>
      <c r="OZW180" s="2"/>
      <c r="OZX180" s="2"/>
      <c r="OZY180" s="2"/>
      <c r="OZZ180" s="2"/>
      <c r="PAA180" s="2"/>
      <c r="PAB180" s="2"/>
      <c r="PAC180" s="2"/>
      <c r="PAD180" s="2"/>
      <c r="PAE180" s="2"/>
      <c r="PAF180" s="2"/>
      <c r="PAG180" s="2"/>
      <c r="PAH180" s="2"/>
      <c r="PAI180" s="2"/>
      <c r="PAJ180" s="2"/>
      <c r="PAK180" s="2"/>
      <c r="PAL180" s="2"/>
      <c r="PAM180" s="2"/>
      <c r="PAN180" s="2"/>
      <c r="PAO180" s="2"/>
      <c r="PAP180" s="2"/>
      <c r="PAQ180" s="2"/>
      <c r="PAR180" s="2"/>
      <c r="PAS180" s="2"/>
      <c r="PAT180" s="2"/>
      <c r="PAU180" s="2"/>
      <c r="PAV180" s="2"/>
      <c r="PAW180" s="2"/>
      <c r="PAX180" s="2"/>
      <c r="PAY180" s="2"/>
      <c r="PAZ180" s="2"/>
      <c r="PBA180" s="2"/>
      <c r="PBB180" s="2"/>
      <c r="PBC180" s="2"/>
      <c r="PBD180" s="2"/>
      <c r="PBE180" s="2"/>
      <c r="PBF180" s="2"/>
      <c r="PBG180" s="2"/>
      <c r="PBH180" s="2"/>
      <c r="PBI180" s="2"/>
      <c r="PBJ180" s="2"/>
      <c r="PBK180" s="2"/>
      <c r="PBL180" s="2"/>
      <c r="PBM180" s="2"/>
      <c r="PBN180" s="2"/>
      <c r="PBO180" s="2"/>
      <c r="PBP180" s="2"/>
      <c r="PBQ180" s="2"/>
      <c r="PBR180" s="2"/>
      <c r="PBS180" s="2"/>
      <c r="PBT180" s="2"/>
      <c r="PBU180" s="2"/>
      <c r="PBV180" s="2"/>
      <c r="PBW180" s="2"/>
      <c r="PBX180" s="2"/>
      <c r="PBY180" s="2"/>
      <c r="PBZ180" s="2"/>
      <c r="PCA180" s="2"/>
      <c r="PCB180" s="2"/>
      <c r="PCC180" s="2"/>
      <c r="PCD180" s="2"/>
      <c r="PCE180" s="2"/>
      <c r="PCF180" s="2"/>
      <c r="PCG180" s="2"/>
      <c r="PCH180" s="2"/>
      <c r="PCI180" s="2"/>
      <c r="PCJ180" s="2"/>
      <c r="PCK180" s="2"/>
      <c r="PCL180" s="2"/>
      <c r="PCM180" s="2"/>
      <c r="PCN180" s="2"/>
      <c r="PCO180" s="2"/>
      <c r="PCP180" s="2"/>
      <c r="PCQ180" s="2"/>
      <c r="PCR180" s="2"/>
      <c r="PCS180" s="2"/>
      <c r="PCT180" s="2"/>
      <c r="PCU180" s="2"/>
      <c r="PCV180" s="2"/>
      <c r="PCW180" s="2"/>
      <c r="PCX180" s="2"/>
      <c r="PCY180" s="2"/>
      <c r="PCZ180" s="2"/>
      <c r="PDA180" s="2"/>
      <c r="PDB180" s="2"/>
      <c r="PDC180" s="2"/>
      <c r="PDD180" s="2"/>
      <c r="PDE180" s="2"/>
      <c r="PDF180" s="2"/>
      <c r="PDG180" s="2"/>
      <c r="PDH180" s="2"/>
      <c r="PDI180" s="2"/>
      <c r="PDJ180" s="2"/>
      <c r="PDK180" s="2"/>
      <c r="PDL180" s="2"/>
      <c r="PDM180" s="2"/>
      <c r="PDN180" s="2"/>
      <c r="PDO180" s="2"/>
      <c r="PDP180" s="2"/>
      <c r="PDQ180" s="2"/>
      <c r="PDR180" s="2"/>
      <c r="PDS180" s="2"/>
      <c r="PDT180" s="2"/>
      <c r="PDU180" s="2"/>
      <c r="PDV180" s="2"/>
      <c r="PDW180" s="2"/>
      <c r="PDX180" s="2"/>
      <c r="PDY180" s="2"/>
      <c r="PDZ180" s="2"/>
      <c r="PEA180" s="2"/>
      <c r="PEB180" s="2"/>
      <c r="PEC180" s="2"/>
      <c r="PED180" s="2"/>
      <c r="PEE180" s="2"/>
      <c r="PEF180" s="2"/>
      <c r="PEG180" s="2"/>
      <c r="PEH180" s="2"/>
      <c r="PEI180" s="2"/>
      <c r="PEJ180" s="2"/>
      <c r="PEK180" s="2"/>
      <c r="PEL180" s="2"/>
      <c r="PEM180" s="2"/>
      <c r="PEN180" s="2"/>
      <c r="PEO180" s="2"/>
      <c r="PEP180" s="2"/>
      <c r="PEQ180" s="2"/>
      <c r="PER180" s="2"/>
      <c r="PES180" s="2"/>
      <c r="PET180" s="2"/>
      <c r="PEU180" s="2"/>
      <c r="PEV180" s="2"/>
      <c r="PEW180" s="2"/>
      <c r="PEX180" s="2"/>
      <c r="PEY180" s="2"/>
      <c r="PEZ180" s="2"/>
      <c r="PFA180" s="2"/>
      <c r="PFB180" s="2"/>
      <c r="PFC180" s="2"/>
      <c r="PFD180" s="2"/>
      <c r="PFE180" s="2"/>
      <c r="PFF180" s="2"/>
      <c r="PFG180" s="2"/>
      <c r="PFH180" s="2"/>
      <c r="PFI180" s="2"/>
      <c r="PFJ180" s="2"/>
      <c r="PFK180" s="2"/>
      <c r="PFL180" s="2"/>
      <c r="PFM180" s="2"/>
      <c r="PFN180" s="2"/>
      <c r="PFO180" s="2"/>
      <c r="PFP180" s="2"/>
      <c r="PFQ180" s="2"/>
      <c r="PFR180" s="2"/>
      <c r="PFS180" s="2"/>
      <c r="PFT180" s="2"/>
      <c r="PFU180" s="2"/>
      <c r="PFV180" s="2"/>
      <c r="PFW180" s="2"/>
      <c r="PFX180" s="2"/>
      <c r="PFY180" s="2"/>
      <c r="PFZ180" s="2"/>
      <c r="PGA180" s="2"/>
      <c r="PGB180" s="2"/>
      <c r="PGC180" s="2"/>
      <c r="PGD180" s="2"/>
      <c r="PGE180" s="2"/>
      <c r="PGF180" s="2"/>
      <c r="PGG180" s="2"/>
      <c r="PGH180" s="2"/>
      <c r="PGI180" s="2"/>
      <c r="PGJ180" s="2"/>
      <c r="PGK180" s="2"/>
      <c r="PGL180" s="2"/>
      <c r="PGM180" s="2"/>
      <c r="PGN180" s="2"/>
      <c r="PGO180" s="2"/>
      <c r="PGP180" s="2"/>
      <c r="PGQ180" s="2"/>
      <c r="PGR180" s="2"/>
      <c r="PGS180" s="2"/>
      <c r="PGT180" s="2"/>
      <c r="PGU180" s="2"/>
      <c r="PGV180" s="2"/>
      <c r="PGW180" s="2"/>
      <c r="PGX180" s="2"/>
      <c r="PGY180" s="2"/>
      <c r="PGZ180" s="2"/>
      <c r="PHA180" s="2"/>
      <c r="PHB180" s="2"/>
      <c r="PHC180" s="2"/>
      <c r="PHD180" s="2"/>
      <c r="PHE180" s="2"/>
      <c r="PHF180" s="2"/>
      <c r="PHG180" s="2"/>
      <c r="PHH180" s="2"/>
      <c r="PHI180" s="2"/>
      <c r="PHJ180" s="2"/>
      <c r="PHK180" s="2"/>
      <c r="PHL180" s="2"/>
      <c r="PHM180" s="2"/>
      <c r="PHN180" s="2"/>
      <c r="PHO180" s="2"/>
      <c r="PHP180" s="2"/>
      <c r="PHQ180" s="2"/>
      <c r="PHR180" s="2"/>
      <c r="PHS180" s="2"/>
      <c r="PHT180" s="2"/>
      <c r="PHU180" s="2"/>
      <c r="PHV180" s="2"/>
      <c r="PHW180" s="2"/>
      <c r="PHX180" s="2"/>
      <c r="PHY180" s="2"/>
      <c r="PHZ180" s="2"/>
      <c r="PIA180" s="2"/>
      <c r="PIB180" s="2"/>
      <c r="PIC180" s="2"/>
      <c r="PID180" s="2"/>
      <c r="PIE180" s="2"/>
      <c r="PIF180" s="2"/>
      <c r="PIG180" s="2"/>
      <c r="PIH180" s="2"/>
      <c r="PII180" s="2"/>
      <c r="PIJ180" s="2"/>
      <c r="PIK180" s="2"/>
      <c r="PIL180" s="2"/>
      <c r="PIM180" s="2"/>
      <c r="PIN180" s="2"/>
      <c r="PIO180" s="2"/>
      <c r="PIP180" s="2"/>
      <c r="PIQ180" s="2"/>
      <c r="PIR180" s="2"/>
      <c r="PIS180" s="2"/>
      <c r="PIT180" s="2"/>
      <c r="PIU180" s="2"/>
      <c r="PIV180" s="2"/>
      <c r="PIW180" s="2"/>
      <c r="PIX180" s="2"/>
      <c r="PIY180" s="2"/>
      <c r="PIZ180" s="2"/>
      <c r="PJA180" s="2"/>
      <c r="PJB180" s="2"/>
      <c r="PJC180" s="2"/>
      <c r="PJD180" s="2"/>
      <c r="PJE180" s="2"/>
      <c r="PJF180" s="2"/>
      <c r="PJG180" s="2"/>
      <c r="PJH180" s="2"/>
      <c r="PJI180" s="2"/>
      <c r="PJJ180" s="2"/>
      <c r="PJK180" s="2"/>
      <c r="PJL180" s="2"/>
      <c r="PJM180" s="2"/>
      <c r="PJN180" s="2"/>
      <c r="PJO180" s="2"/>
      <c r="PJP180" s="2"/>
      <c r="PJQ180" s="2"/>
      <c r="PJR180" s="2"/>
      <c r="PJS180" s="2"/>
      <c r="PJT180" s="2"/>
      <c r="PJU180" s="2"/>
      <c r="PJV180" s="2"/>
      <c r="PJW180" s="2"/>
      <c r="PJX180" s="2"/>
      <c r="PJY180" s="2"/>
      <c r="PJZ180" s="2"/>
      <c r="PKA180" s="2"/>
      <c r="PKB180" s="2"/>
      <c r="PKC180" s="2"/>
      <c r="PKD180" s="2"/>
      <c r="PKE180" s="2"/>
      <c r="PKF180" s="2"/>
      <c r="PKG180" s="2"/>
      <c r="PKH180" s="2"/>
      <c r="PKI180" s="2"/>
      <c r="PKJ180" s="2"/>
      <c r="PKK180" s="2"/>
      <c r="PKL180" s="2"/>
      <c r="PKM180" s="2"/>
      <c r="PKN180" s="2"/>
      <c r="PKO180" s="2"/>
      <c r="PKP180" s="2"/>
      <c r="PKQ180" s="2"/>
      <c r="PKR180" s="2"/>
      <c r="PKS180" s="2"/>
      <c r="PKT180" s="2"/>
      <c r="PKU180" s="2"/>
      <c r="PKV180" s="2"/>
      <c r="PKW180" s="2"/>
      <c r="PKX180" s="2"/>
      <c r="PKY180" s="2"/>
      <c r="PKZ180" s="2"/>
      <c r="PLA180" s="2"/>
      <c r="PLB180" s="2"/>
      <c r="PLC180" s="2"/>
      <c r="PLD180" s="2"/>
      <c r="PLE180" s="2"/>
      <c r="PLF180" s="2"/>
      <c r="PLG180" s="2"/>
      <c r="PLH180" s="2"/>
      <c r="PLI180" s="2"/>
      <c r="PLJ180" s="2"/>
      <c r="PLK180" s="2"/>
      <c r="PLL180" s="2"/>
      <c r="PLM180" s="2"/>
      <c r="PLN180" s="2"/>
      <c r="PLO180" s="2"/>
      <c r="PLP180" s="2"/>
      <c r="PLQ180" s="2"/>
      <c r="PLR180" s="2"/>
      <c r="PLS180" s="2"/>
      <c r="PLT180" s="2"/>
      <c r="PLU180" s="2"/>
      <c r="PLV180" s="2"/>
      <c r="PLW180" s="2"/>
      <c r="PLX180" s="2"/>
      <c r="PLY180" s="2"/>
      <c r="PLZ180" s="2"/>
      <c r="PMA180" s="2"/>
      <c r="PMB180" s="2"/>
      <c r="PMC180" s="2"/>
      <c r="PMD180" s="2"/>
      <c r="PME180" s="2"/>
      <c r="PMF180" s="2"/>
      <c r="PMG180" s="2"/>
      <c r="PMH180" s="2"/>
      <c r="PMI180" s="2"/>
      <c r="PMJ180" s="2"/>
      <c r="PMK180" s="2"/>
      <c r="PML180" s="2"/>
      <c r="PMM180" s="2"/>
      <c r="PMN180" s="2"/>
      <c r="PMO180" s="2"/>
      <c r="PMP180" s="2"/>
      <c r="PMQ180" s="2"/>
      <c r="PMR180" s="2"/>
      <c r="PMS180" s="2"/>
      <c r="PMT180" s="2"/>
      <c r="PMU180" s="2"/>
      <c r="PMV180" s="2"/>
      <c r="PMW180" s="2"/>
      <c r="PMX180" s="2"/>
      <c r="PMY180" s="2"/>
      <c r="PMZ180" s="2"/>
      <c r="PNA180" s="2"/>
      <c r="PNB180" s="2"/>
      <c r="PNC180" s="2"/>
      <c r="PND180" s="2"/>
      <c r="PNE180" s="2"/>
      <c r="PNF180" s="2"/>
      <c r="PNG180" s="2"/>
      <c r="PNH180" s="2"/>
      <c r="PNI180" s="2"/>
      <c r="PNJ180" s="2"/>
      <c r="PNK180" s="2"/>
      <c r="PNL180" s="2"/>
      <c r="PNM180" s="2"/>
      <c r="PNN180" s="2"/>
      <c r="PNO180" s="2"/>
      <c r="PNP180" s="2"/>
      <c r="PNQ180" s="2"/>
      <c r="PNR180" s="2"/>
      <c r="PNS180" s="2"/>
      <c r="PNT180" s="2"/>
      <c r="PNU180" s="2"/>
      <c r="PNV180" s="2"/>
      <c r="PNW180" s="2"/>
      <c r="PNX180" s="2"/>
      <c r="PNY180" s="2"/>
      <c r="PNZ180" s="2"/>
      <c r="POA180" s="2"/>
      <c r="POB180" s="2"/>
      <c r="POC180" s="2"/>
      <c r="POD180" s="2"/>
      <c r="POE180" s="2"/>
      <c r="POF180" s="2"/>
      <c r="POG180" s="2"/>
      <c r="POH180" s="2"/>
      <c r="POI180" s="2"/>
      <c r="POJ180" s="2"/>
      <c r="POK180" s="2"/>
      <c r="POL180" s="2"/>
      <c r="POM180" s="2"/>
      <c r="PON180" s="2"/>
      <c r="POO180" s="2"/>
      <c r="POP180" s="2"/>
      <c r="POQ180" s="2"/>
      <c r="POR180" s="2"/>
      <c r="POS180" s="2"/>
      <c r="POT180" s="2"/>
      <c r="POU180" s="2"/>
      <c r="POV180" s="2"/>
      <c r="POW180" s="2"/>
      <c r="POX180" s="2"/>
      <c r="POY180" s="2"/>
      <c r="POZ180" s="2"/>
      <c r="PPA180" s="2"/>
      <c r="PPB180" s="2"/>
      <c r="PPC180" s="2"/>
      <c r="PPD180" s="2"/>
      <c r="PPE180" s="2"/>
      <c r="PPF180" s="2"/>
      <c r="PPG180" s="2"/>
      <c r="PPH180" s="2"/>
      <c r="PPI180" s="2"/>
      <c r="PPJ180" s="2"/>
      <c r="PPK180" s="2"/>
      <c r="PPL180" s="2"/>
      <c r="PPM180" s="2"/>
      <c r="PPN180" s="2"/>
      <c r="PPO180" s="2"/>
      <c r="PPP180" s="2"/>
      <c r="PPQ180" s="2"/>
      <c r="PPR180" s="2"/>
      <c r="PPS180" s="2"/>
      <c r="PPT180" s="2"/>
      <c r="PPU180" s="2"/>
      <c r="PPV180" s="2"/>
      <c r="PPW180" s="2"/>
      <c r="PPX180" s="2"/>
      <c r="PPY180" s="2"/>
      <c r="PPZ180" s="2"/>
      <c r="PQA180" s="2"/>
      <c r="PQB180" s="2"/>
      <c r="PQC180" s="2"/>
      <c r="PQD180" s="2"/>
      <c r="PQE180" s="2"/>
      <c r="PQF180" s="2"/>
      <c r="PQG180" s="2"/>
      <c r="PQH180" s="2"/>
      <c r="PQI180" s="2"/>
      <c r="PQJ180" s="2"/>
      <c r="PQK180" s="2"/>
      <c r="PQL180" s="2"/>
      <c r="PQM180" s="2"/>
      <c r="PQN180" s="2"/>
      <c r="PQO180" s="2"/>
      <c r="PQP180" s="2"/>
      <c r="PQQ180" s="2"/>
      <c r="PQR180" s="2"/>
      <c r="PQS180" s="2"/>
      <c r="PQT180" s="2"/>
      <c r="PQU180" s="2"/>
      <c r="PQV180" s="2"/>
      <c r="PQW180" s="2"/>
      <c r="PQX180" s="2"/>
      <c r="PQY180" s="2"/>
      <c r="PQZ180" s="2"/>
      <c r="PRA180" s="2"/>
      <c r="PRB180" s="2"/>
      <c r="PRC180" s="2"/>
      <c r="PRD180" s="2"/>
      <c r="PRE180" s="2"/>
      <c r="PRF180" s="2"/>
      <c r="PRG180" s="2"/>
      <c r="PRH180" s="2"/>
      <c r="PRI180" s="2"/>
      <c r="PRJ180" s="2"/>
      <c r="PRK180" s="2"/>
      <c r="PRL180" s="2"/>
      <c r="PRM180" s="2"/>
      <c r="PRN180" s="2"/>
      <c r="PRO180" s="2"/>
      <c r="PRP180" s="2"/>
      <c r="PRQ180" s="2"/>
      <c r="PRR180" s="2"/>
      <c r="PRS180" s="2"/>
      <c r="PRT180" s="2"/>
      <c r="PRU180" s="2"/>
      <c r="PRV180" s="2"/>
      <c r="PRW180" s="2"/>
      <c r="PRX180" s="2"/>
      <c r="PRY180" s="2"/>
      <c r="PRZ180" s="2"/>
      <c r="PSA180" s="2"/>
      <c r="PSB180" s="2"/>
      <c r="PSC180" s="2"/>
      <c r="PSD180" s="2"/>
      <c r="PSE180" s="2"/>
      <c r="PSF180" s="2"/>
      <c r="PSG180" s="2"/>
      <c r="PSH180" s="2"/>
      <c r="PSI180" s="2"/>
      <c r="PSJ180" s="2"/>
      <c r="PSK180" s="2"/>
      <c r="PSL180" s="2"/>
      <c r="PSM180" s="2"/>
      <c r="PSN180" s="2"/>
      <c r="PSO180" s="2"/>
      <c r="PSP180" s="2"/>
      <c r="PSQ180" s="2"/>
      <c r="PSR180" s="2"/>
      <c r="PSS180" s="2"/>
      <c r="PST180" s="2"/>
      <c r="PSU180" s="2"/>
      <c r="PSV180" s="2"/>
      <c r="PSW180" s="2"/>
      <c r="PSX180" s="2"/>
      <c r="PSY180" s="2"/>
      <c r="PSZ180" s="2"/>
      <c r="PTA180" s="2"/>
      <c r="PTB180" s="2"/>
      <c r="PTC180" s="2"/>
      <c r="PTD180" s="2"/>
      <c r="PTE180" s="2"/>
      <c r="PTF180" s="2"/>
      <c r="PTG180" s="2"/>
      <c r="PTH180" s="2"/>
      <c r="PTI180" s="2"/>
      <c r="PTJ180" s="2"/>
      <c r="PTK180" s="2"/>
      <c r="PTL180" s="2"/>
      <c r="PTM180" s="2"/>
      <c r="PTN180" s="2"/>
      <c r="PTO180" s="2"/>
      <c r="PTP180" s="2"/>
      <c r="PTQ180" s="2"/>
      <c r="PTR180" s="2"/>
      <c r="PTS180" s="2"/>
      <c r="PTT180" s="2"/>
      <c r="PTU180" s="2"/>
      <c r="PTV180" s="2"/>
      <c r="PTW180" s="2"/>
      <c r="PTX180" s="2"/>
      <c r="PTY180" s="2"/>
      <c r="PTZ180" s="2"/>
      <c r="PUA180" s="2"/>
      <c r="PUB180" s="2"/>
      <c r="PUC180" s="2"/>
      <c r="PUD180" s="2"/>
      <c r="PUE180" s="2"/>
      <c r="PUF180" s="2"/>
      <c r="PUG180" s="2"/>
      <c r="PUH180" s="2"/>
      <c r="PUI180" s="2"/>
      <c r="PUJ180" s="2"/>
      <c r="PUK180" s="2"/>
      <c r="PUL180" s="2"/>
      <c r="PUM180" s="2"/>
      <c r="PUN180" s="2"/>
      <c r="PUO180" s="2"/>
      <c r="PUP180" s="2"/>
      <c r="PUQ180" s="2"/>
      <c r="PUR180" s="2"/>
      <c r="PUS180" s="2"/>
      <c r="PUT180" s="2"/>
      <c r="PUU180" s="2"/>
      <c r="PUV180" s="2"/>
      <c r="PUW180" s="2"/>
      <c r="PUX180" s="2"/>
      <c r="PUY180" s="2"/>
      <c r="PUZ180" s="2"/>
      <c r="PVA180" s="2"/>
      <c r="PVB180" s="2"/>
      <c r="PVC180" s="2"/>
      <c r="PVD180" s="2"/>
      <c r="PVE180" s="2"/>
      <c r="PVF180" s="2"/>
      <c r="PVG180" s="2"/>
      <c r="PVH180" s="2"/>
      <c r="PVI180" s="2"/>
      <c r="PVJ180" s="2"/>
      <c r="PVK180" s="2"/>
      <c r="PVL180" s="2"/>
      <c r="PVM180" s="2"/>
      <c r="PVN180" s="2"/>
      <c r="PVO180" s="2"/>
      <c r="PVP180" s="2"/>
      <c r="PVQ180" s="2"/>
      <c r="PVR180" s="2"/>
      <c r="PVS180" s="2"/>
      <c r="PVT180" s="2"/>
      <c r="PVU180" s="2"/>
      <c r="PVV180" s="2"/>
      <c r="PVW180" s="2"/>
      <c r="PVX180" s="2"/>
      <c r="PVY180" s="2"/>
      <c r="PVZ180" s="2"/>
      <c r="PWA180" s="2"/>
      <c r="PWB180" s="2"/>
      <c r="PWC180" s="2"/>
      <c r="PWD180" s="2"/>
      <c r="PWE180" s="2"/>
      <c r="PWF180" s="2"/>
      <c r="PWG180" s="2"/>
      <c r="PWH180" s="2"/>
      <c r="PWI180" s="2"/>
      <c r="PWJ180" s="2"/>
      <c r="PWK180" s="2"/>
      <c r="PWL180" s="2"/>
      <c r="PWM180" s="2"/>
      <c r="PWN180" s="2"/>
      <c r="PWO180" s="2"/>
      <c r="PWP180" s="2"/>
      <c r="PWQ180" s="2"/>
      <c r="PWR180" s="2"/>
      <c r="PWS180" s="2"/>
      <c r="PWT180" s="2"/>
      <c r="PWU180" s="2"/>
      <c r="PWV180" s="2"/>
      <c r="PWW180" s="2"/>
      <c r="PWX180" s="2"/>
      <c r="PWY180" s="2"/>
      <c r="PWZ180" s="2"/>
      <c r="PXA180" s="2"/>
      <c r="PXB180" s="2"/>
      <c r="PXC180" s="2"/>
      <c r="PXD180" s="2"/>
      <c r="PXE180" s="2"/>
      <c r="PXF180" s="2"/>
      <c r="PXG180" s="2"/>
      <c r="PXH180" s="2"/>
      <c r="PXI180" s="2"/>
      <c r="PXJ180" s="2"/>
      <c r="PXK180" s="2"/>
      <c r="PXL180" s="2"/>
      <c r="PXM180" s="2"/>
      <c r="PXN180" s="2"/>
      <c r="PXO180" s="2"/>
      <c r="PXP180" s="2"/>
      <c r="PXQ180" s="2"/>
      <c r="PXR180" s="2"/>
      <c r="PXS180" s="2"/>
      <c r="PXT180" s="2"/>
      <c r="PXU180" s="2"/>
      <c r="PXV180" s="2"/>
      <c r="PXW180" s="2"/>
      <c r="PXX180" s="2"/>
      <c r="PXY180" s="2"/>
      <c r="PXZ180" s="2"/>
      <c r="PYA180" s="2"/>
      <c r="PYB180" s="2"/>
      <c r="PYC180" s="2"/>
      <c r="PYD180" s="2"/>
      <c r="PYE180" s="2"/>
      <c r="PYF180" s="2"/>
      <c r="PYG180" s="2"/>
      <c r="PYH180" s="2"/>
      <c r="PYI180" s="2"/>
      <c r="PYJ180" s="2"/>
      <c r="PYK180" s="2"/>
      <c r="PYL180" s="2"/>
      <c r="PYM180" s="2"/>
      <c r="PYN180" s="2"/>
      <c r="PYO180" s="2"/>
      <c r="PYP180" s="2"/>
      <c r="PYQ180" s="2"/>
      <c r="PYR180" s="2"/>
      <c r="PYS180" s="2"/>
      <c r="PYT180" s="2"/>
      <c r="PYU180" s="2"/>
      <c r="PYV180" s="2"/>
      <c r="PYW180" s="2"/>
      <c r="PYX180" s="2"/>
      <c r="PYY180" s="2"/>
      <c r="PYZ180" s="2"/>
      <c r="PZA180" s="2"/>
      <c r="PZB180" s="2"/>
      <c r="PZC180" s="2"/>
      <c r="PZD180" s="2"/>
      <c r="PZE180" s="2"/>
      <c r="PZF180" s="2"/>
      <c r="PZG180" s="2"/>
      <c r="PZH180" s="2"/>
      <c r="PZI180" s="2"/>
      <c r="PZJ180" s="2"/>
      <c r="PZK180" s="2"/>
      <c r="PZL180" s="2"/>
      <c r="PZM180" s="2"/>
      <c r="PZN180" s="2"/>
      <c r="PZO180" s="2"/>
      <c r="PZP180" s="2"/>
      <c r="PZQ180" s="2"/>
      <c r="PZR180" s="2"/>
      <c r="PZS180" s="2"/>
      <c r="PZT180" s="2"/>
      <c r="PZU180" s="2"/>
      <c r="PZV180" s="2"/>
      <c r="PZW180" s="2"/>
      <c r="PZX180" s="2"/>
      <c r="PZY180" s="2"/>
      <c r="PZZ180" s="2"/>
      <c r="QAA180" s="2"/>
      <c r="QAB180" s="2"/>
      <c r="QAC180" s="2"/>
      <c r="QAD180" s="2"/>
      <c r="QAE180" s="2"/>
      <c r="QAF180" s="2"/>
      <c r="QAG180" s="2"/>
      <c r="QAH180" s="2"/>
      <c r="QAI180" s="2"/>
      <c r="QAJ180" s="2"/>
      <c r="QAK180" s="2"/>
      <c r="QAL180" s="2"/>
      <c r="QAM180" s="2"/>
      <c r="QAN180" s="2"/>
      <c r="QAO180" s="2"/>
      <c r="QAP180" s="2"/>
      <c r="QAQ180" s="2"/>
      <c r="QAR180" s="2"/>
      <c r="QAS180" s="2"/>
      <c r="QAT180" s="2"/>
      <c r="QAU180" s="2"/>
      <c r="QAV180" s="2"/>
      <c r="QAW180" s="2"/>
      <c r="QAX180" s="2"/>
      <c r="QAY180" s="2"/>
      <c r="QAZ180" s="2"/>
      <c r="QBA180" s="2"/>
      <c r="QBB180" s="2"/>
      <c r="QBC180" s="2"/>
      <c r="QBD180" s="2"/>
      <c r="QBE180" s="2"/>
      <c r="QBF180" s="2"/>
      <c r="QBG180" s="2"/>
      <c r="QBH180" s="2"/>
      <c r="QBI180" s="2"/>
      <c r="QBJ180" s="2"/>
      <c r="QBK180" s="2"/>
      <c r="QBL180" s="2"/>
      <c r="QBM180" s="2"/>
      <c r="QBN180" s="2"/>
      <c r="QBO180" s="2"/>
      <c r="QBP180" s="2"/>
      <c r="QBQ180" s="2"/>
      <c r="QBR180" s="2"/>
      <c r="QBS180" s="2"/>
      <c r="QBT180" s="2"/>
      <c r="QBU180" s="2"/>
      <c r="QBV180" s="2"/>
      <c r="QBW180" s="2"/>
      <c r="QBX180" s="2"/>
      <c r="QBY180" s="2"/>
      <c r="QBZ180" s="2"/>
      <c r="QCA180" s="2"/>
      <c r="QCB180" s="2"/>
      <c r="QCC180" s="2"/>
      <c r="QCD180" s="2"/>
      <c r="QCE180" s="2"/>
      <c r="QCF180" s="2"/>
      <c r="QCG180" s="2"/>
      <c r="QCH180" s="2"/>
      <c r="QCI180" s="2"/>
      <c r="QCJ180" s="2"/>
      <c r="QCK180" s="2"/>
      <c r="QCL180" s="2"/>
      <c r="QCM180" s="2"/>
      <c r="QCN180" s="2"/>
      <c r="QCO180" s="2"/>
      <c r="QCP180" s="2"/>
      <c r="QCQ180" s="2"/>
      <c r="QCR180" s="2"/>
      <c r="QCS180" s="2"/>
      <c r="QCT180" s="2"/>
      <c r="QCU180" s="2"/>
      <c r="QCV180" s="2"/>
      <c r="QCW180" s="2"/>
      <c r="QCX180" s="2"/>
      <c r="QCY180" s="2"/>
      <c r="QCZ180" s="2"/>
      <c r="QDA180" s="2"/>
      <c r="QDB180" s="2"/>
      <c r="QDC180" s="2"/>
      <c r="QDD180" s="2"/>
      <c r="QDE180" s="2"/>
      <c r="QDF180" s="2"/>
      <c r="QDG180" s="2"/>
      <c r="QDH180" s="2"/>
      <c r="QDI180" s="2"/>
      <c r="QDJ180" s="2"/>
      <c r="QDK180" s="2"/>
      <c r="QDL180" s="2"/>
      <c r="QDM180" s="2"/>
      <c r="QDN180" s="2"/>
      <c r="QDO180" s="2"/>
      <c r="QDP180" s="2"/>
      <c r="QDQ180" s="2"/>
      <c r="QDR180" s="2"/>
      <c r="QDS180" s="2"/>
      <c r="QDT180" s="2"/>
      <c r="QDU180" s="2"/>
      <c r="QDV180" s="2"/>
      <c r="QDW180" s="2"/>
      <c r="QDX180" s="2"/>
      <c r="QDY180" s="2"/>
      <c r="QDZ180" s="2"/>
      <c r="QEA180" s="2"/>
      <c r="QEB180" s="2"/>
      <c r="QEC180" s="2"/>
      <c r="QED180" s="2"/>
      <c r="QEE180" s="2"/>
      <c r="QEF180" s="2"/>
      <c r="QEG180" s="2"/>
      <c r="QEH180" s="2"/>
      <c r="QEI180" s="2"/>
      <c r="QEJ180" s="2"/>
      <c r="QEK180" s="2"/>
      <c r="QEL180" s="2"/>
      <c r="QEM180" s="2"/>
      <c r="QEN180" s="2"/>
      <c r="QEO180" s="2"/>
      <c r="QEP180" s="2"/>
      <c r="QEQ180" s="2"/>
      <c r="QER180" s="2"/>
      <c r="QES180" s="2"/>
      <c r="QET180" s="2"/>
      <c r="QEU180" s="2"/>
      <c r="QEV180" s="2"/>
      <c r="QEW180" s="2"/>
      <c r="QEX180" s="2"/>
      <c r="QEY180" s="2"/>
      <c r="QEZ180" s="2"/>
      <c r="QFA180" s="2"/>
      <c r="QFB180" s="2"/>
      <c r="QFC180" s="2"/>
      <c r="QFD180" s="2"/>
      <c r="QFE180" s="2"/>
      <c r="QFF180" s="2"/>
      <c r="QFG180" s="2"/>
      <c r="QFH180" s="2"/>
      <c r="QFI180" s="2"/>
      <c r="QFJ180" s="2"/>
      <c r="QFK180" s="2"/>
      <c r="QFL180" s="2"/>
      <c r="QFM180" s="2"/>
      <c r="QFN180" s="2"/>
      <c r="QFO180" s="2"/>
      <c r="QFP180" s="2"/>
      <c r="QFQ180" s="2"/>
      <c r="QFR180" s="2"/>
      <c r="QFS180" s="2"/>
      <c r="QFT180" s="2"/>
      <c r="QFU180" s="2"/>
      <c r="QFV180" s="2"/>
      <c r="QFW180" s="2"/>
      <c r="QFX180" s="2"/>
      <c r="QFY180" s="2"/>
      <c r="QFZ180" s="2"/>
      <c r="QGA180" s="2"/>
      <c r="QGB180" s="2"/>
      <c r="QGC180" s="2"/>
      <c r="QGD180" s="2"/>
      <c r="QGE180" s="2"/>
      <c r="QGF180" s="2"/>
      <c r="QGG180" s="2"/>
      <c r="QGH180" s="2"/>
      <c r="QGI180" s="2"/>
      <c r="QGJ180" s="2"/>
      <c r="QGK180" s="2"/>
      <c r="QGL180" s="2"/>
      <c r="QGM180" s="2"/>
      <c r="QGN180" s="2"/>
      <c r="QGO180" s="2"/>
      <c r="QGP180" s="2"/>
      <c r="QGQ180" s="2"/>
      <c r="QGR180" s="2"/>
      <c r="QGS180" s="2"/>
      <c r="QGT180" s="2"/>
      <c r="QGU180" s="2"/>
      <c r="QGV180" s="2"/>
      <c r="QGW180" s="2"/>
      <c r="QGX180" s="2"/>
      <c r="QGY180" s="2"/>
      <c r="QGZ180" s="2"/>
      <c r="QHA180" s="2"/>
      <c r="QHB180" s="2"/>
      <c r="QHC180" s="2"/>
      <c r="QHD180" s="2"/>
      <c r="QHE180" s="2"/>
      <c r="QHF180" s="2"/>
      <c r="QHG180" s="2"/>
      <c r="QHH180" s="2"/>
      <c r="QHI180" s="2"/>
      <c r="QHJ180" s="2"/>
      <c r="QHK180" s="2"/>
      <c r="QHL180" s="2"/>
      <c r="QHM180" s="2"/>
      <c r="QHN180" s="2"/>
      <c r="QHO180" s="2"/>
      <c r="QHP180" s="2"/>
      <c r="QHQ180" s="2"/>
      <c r="QHR180" s="2"/>
      <c r="QHS180" s="2"/>
      <c r="QHT180" s="2"/>
      <c r="QHU180" s="2"/>
      <c r="QHV180" s="2"/>
      <c r="QHW180" s="2"/>
      <c r="QHX180" s="2"/>
      <c r="QHY180" s="2"/>
      <c r="QHZ180" s="2"/>
      <c r="QIA180" s="2"/>
      <c r="QIB180" s="2"/>
      <c r="QIC180" s="2"/>
      <c r="QID180" s="2"/>
      <c r="QIE180" s="2"/>
      <c r="QIF180" s="2"/>
      <c r="QIG180" s="2"/>
      <c r="QIH180" s="2"/>
      <c r="QII180" s="2"/>
      <c r="QIJ180" s="2"/>
      <c r="QIK180" s="2"/>
      <c r="QIL180" s="2"/>
      <c r="QIM180" s="2"/>
      <c r="QIN180" s="2"/>
      <c r="QIO180" s="2"/>
      <c r="QIP180" s="2"/>
      <c r="QIQ180" s="2"/>
      <c r="QIR180" s="2"/>
      <c r="QIS180" s="2"/>
      <c r="QIT180" s="2"/>
      <c r="QIU180" s="2"/>
      <c r="QIV180" s="2"/>
      <c r="QIW180" s="2"/>
      <c r="QIX180" s="2"/>
      <c r="QIY180" s="2"/>
      <c r="QIZ180" s="2"/>
      <c r="QJA180" s="2"/>
      <c r="QJB180" s="2"/>
      <c r="QJC180" s="2"/>
      <c r="QJD180" s="2"/>
      <c r="QJE180" s="2"/>
      <c r="QJF180" s="2"/>
      <c r="QJG180" s="2"/>
      <c r="QJH180" s="2"/>
      <c r="QJI180" s="2"/>
      <c r="QJJ180" s="2"/>
      <c r="QJK180" s="2"/>
      <c r="QJL180" s="2"/>
      <c r="QJM180" s="2"/>
      <c r="QJN180" s="2"/>
      <c r="QJO180" s="2"/>
      <c r="QJP180" s="2"/>
      <c r="QJQ180" s="2"/>
      <c r="QJR180" s="2"/>
      <c r="QJS180" s="2"/>
      <c r="QJT180" s="2"/>
      <c r="QJU180" s="2"/>
      <c r="QJV180" s="2"/>
      <c r="QJW180" s="2"/>
      <c r="QJX180" s="2"/>
      <c r="QJY180" s="2"/>
      <c r="QJZ180" s="2"/>
      <c r="QKA180" s="2"/>
      <c r="QKB180" s="2"/>
      <c r="QKC180" s="2"/>
      <c r="QKD180" s="2"/>
      <c r="QKE180" s="2"/>
      <c r="QKF180" s="2"/>
      <c r="QKG180" s="2"/>
      <c r="QKH180" s="2"/>
      <c r="QKI180" s="2"/>
      <c r="QKJ180" s="2"/>
      <c r="QKK180" s="2"/>
      <c r="QKL180" s="2"/>
      <c r="QKM180" s="2"/>
      <c r="QKN180" s="2"/>
      <c r="QKO180" s="2"/>
      <c r="QKP180" s="2"/>
      <c r="QKQ180" s="2"/>
      <c r="QKR180" s="2"/>
      <c r="QKS180" s="2"/>
      <c r="QKT180" s="2"/>
      <c r="QKU180" s="2"/>
      <c r="QKV180" s="2"/>
      <c r="QKW180" s="2"/>
      <c r="QKX180" s="2"/>
      <c r="QKY180" s="2"/>
      <c r="QKZ180" s="2"/>
      <c r="QLA180" s="2"/>
      <c r="QLB180" s="2"/>
      <c r="QLC180" s="2"/>
      <c r="QLD180" s="2"/>
      <c r="QLE180" s="2"/>
      <c r="QLF180" s="2"/>
      <c r="QLG180" s="2"/>
      <c r="QLH180" s="2"/>
      <c r="QLI180" s="2"/>
      <c r="QLJ180" s="2"/>
      <c r="QLK180" s="2"/>
      <c r="QLL180" s="2"/>
      <c r="QLM180" s="2"/>
      <c r="QLN180" s="2"/>
      <c r="QLO180" s="2"/>
      <c r="QLP180" s="2"/>
      <c r="QLQ180" s="2"/>
      <c r="QLR180" s="2"/>
      <c r="QLS180" s="2"/>
      <c r="QLT180" s="2"/>
      <c r="QLU180" s="2"/>
      <c r="QLV180" s="2"/>
      <c r="QLW180" s="2"/>
      <c r="QLX180" s="2"/>
      <c r="QLY180" s="2"/>
      <c r="QLZ180" s="2"/>
      <c r="QMA180" s="2"/>
      <c r="QMB180" s="2"/>
      <c r="QMC180" s="2"/>
      <c r="QMD180" s="2"/>
      <c r="QME180" s="2"/>
      <c r="QMF180" s="2"/>
      <c r="QMG180" s="2"/>
      <c r="QMH180" s="2"/>
      <c r="QMI180" s="2"/>
      <c r="QMJ180" s="2"/>
      <c r="QMK180" s="2"/>
      <c r="QML180" s="2"/>
      <c r="QMM180" s="2"/>
      <c r="QMN180" s="2"/>
      <c r="QMO180" s="2"/>
      <c r="QMP180" s="2"/>
      <c r="QMQ180" s="2"/>
      <c r="QMR180" s="2"/>
      <c r="QMS180" s="2"/>
      <c r="QMT180" s="2"/>
      <c r="QMU180" s="2"/>
      <c r="QMV180" s="2"/>
      <c r="QMW180" s="2"/>
      <c r="QMX180" s="2"/>
      <c r="QMY180" s="2"/>
      <c r="QMZ180" s="2"/>
      <c r="QNA180" s="2"/>
      <c r="QNB180" s="2"/>
      <c r="QNC180" s="2"/>
      <c r="QND180" s="2"/>
      <c r="QNE180" s="2"/>
      <c r="QNF180" s="2"/>
      <c r="QNG180" s="2"/>
      <c r="QNH180" s="2"/>
      <c r="QNI180" s="2"/>
      <c r="QNJ180" s="2"/>
      <c r="QNK180" s="2"/>
      <c r="QNL180" s="2"/>
      <c r="QNM180" s="2"/>
      <c r="QNN180" s="2"/>
      <c r="QNO180" s="2"/>
      <c r="QNP180" s="2"/>
      <c r="QNQ180" s="2"/>
      <c r="QNR180" s="2"/>
      <c r="QNS180" s="2"/>
      <c r="QNT180" s="2"/>
      <c r="QNU180" s="2"/>
      <c r="QNV180" s="2"/>
      <c r="QNW180" s="2"/>
      <c r="QNX180" s="2"/>
      <c r="QNY180" s="2"/>
      <c r="QNZ180" s="2"/>
      <c r="QOA180" s="2"/>
      <c r="QOB180" s="2"/>
      <c r="QOC180" s="2"/>
      <c r="QOD180" s="2"/>
      <c r="QOE180" s="2"/>
      <c r="QOF180" s="2"/>
      <c r="QOG180" s="2"/>
      <c r="QOH180" s="2"/>
      <c r="QOI180" s="2"/>
      <c r="QOJ180" s="2"/>
      <c r="QOK180" s="2"/>
      <c r="QOL180" s="2"/>
      <c r="QOM180" s="2"/>
      <c r="QON180" s="2"/>
      <c r="QOO180" s="2"/>
      <c r="QOP180" s="2"/>
      <c r="QOQ180" s="2"/>
      <c r="QOR180" s="2"/>
      <c r="QOS180" s="2"/>
      <c r="QOT180" s="2"/>
      <c r="QOU180" s="2"/>
      <c r="QOV180" s="2"/>
      <c r="QOW180" s="2"/>
      <c r="QOX180" s="2"/>
      <c r="QOY180" s="2"/>
      <c r="QOZ180" s="2"/>
      <c r="QPA180" s="2"/>
      <c r="QPB180" s="2"/>
      <c r="QPC180" s="2"/>
      <c r="QPD180" s="2"/>
      <c r="QPE180" s="2"/>
      <c r="QPF180" s="2"/>
      <c r="QPG180" s="2"/>
      <c r="QPH180" s="2"/>
      <c r="QPI180" s="2"/>
      <c r="QPJ180" s="2"/>
      <c r="QPK180" s="2"/>
      <c r="QPL180" s="2"/>
      <c r="QPM180" s="2"/>
      <c r="QPN180" s="2"/>
      <c r="QPO180" s="2"/>
      <c r="QPP180" s="2"/>
      <c r="QPQ180" s="2"/>
      <c r="QPR180" s="2"/>
      <c r="QPS180" s="2"/>
      <c r="QPT180" s="2"/>
      <c r="QPU180" s="2"/>
      <c r="QPV180" s="2"/>
      <c r="QPW180" s="2"/>
      <c r="QPX180" s="2"/>
      <c r="QPY180" s="2"/>
      <c r="QPZ180" s="2"/>
      <c r="QQA180" s="2"/>
      <c r="QQB180" s="2"/>
      <c r="QQC180" s="2"/>
      <c r="QQD180" s="2"/>
      <c r="QQE180" s="2"/>
      <c r="QQF180" s="2"/>
      <c r="QQG180" s="2"/>
      <c r="QQH180" s="2"/>
      <c r="QQI180" s="2"/>
      <c r="QQJ180" s="2"/>
      <c r="QQK180" s="2"/>
      <c r="QQL180" s="2"/>
      <c r="QQM180" s="2"/>
      <c r="QQN180" s="2"/>
      <c r="QQO180" s="2"/>
      <c r="QQP180" s="2"/>
      <c r="QQQ180" s="2"/>
      <c r="QQR180" s="2"/>
      <c r="QQS180" s="2"/>
      <c r="QQT180" s="2"/>
      <c r="QQU180" s="2"/>
      <c r="QQV180" s="2"/>
      <c r="QQW180" s="2"/>
      <c r="QQX180" s="2"/>
      <c r="QQY180" s="2"/>
      <c r="QQZ180" s="2"/>
      <c r="QRA180" s="2"/>
      <c r="QRB180" s="2"/>
      <c r="QRC180" s="2"/>
      <c r="QRD180" s="2"/>
      <c r="QRE180" s="2"/>
      <c r="QRF180" s="2"/>
      <c r="QRG180" s="2"/>
      <c r="QRH180" s="2"/>
      <c r="QRI180" s="2"/>
      <c r="QRJ180" s="2"/>
      <c r="QRK180" s="2"/>
      <c r="QRL180" s="2"/>
      <c r="QRM180" s="2"/>
      <c r="QRN180" s="2"/>
      <c r="QRO180" s="2"/>
      <c r="QRP180" s="2"/>
      <c r="QRQ180" s="2"/>
      <c r="QRR180" s="2"/>
      <c r="QRS180" s="2"/>
      <c r="QRT180" s="2"/>
      <c r="QRU180" s="2"/>
      <c r="QRV180" s="2"/>
      <c r="QRW180" s="2"/>
      <c r="QRX180" s="2"/>
      <c r="QRY180" s="2"/>
      <c r="QRZ180" s="2"/>
      <c r="QSA180" s="2"/>
      <c r="QSB180" s="2"/>
      <c r="QSC180" s="2"/>
      <c r="QSD180" s="2"/>
      <c r="QSE180" s="2"/>
      <c r="QSF180" s="2"/>
      <c r="QSG180" s="2"/>
      <c r="QSH180" s="2"/>
      <c r="QSI180" s="2"/>
      <c r="QSJ180" s="2"/>
      <c r="QSK180" s="2"/>
      <c r="QSL180" s="2"/>
      <c r="QSM180" s="2"/>
      <c r="QSN180" s="2"/>
      <c r="QSO180" s="2"/>
      <c r="QSP180" s="2"/>
      <c r="QSQ180" s="2"/>
      <c r="QSR180" s="2"/>
      <c r="QSS180" s="2"/>
      <c r="QST180" s="2"/>
      <c r="QSU180" s="2"/>
      <c r="QSV180" s="2"/>
      <c r="QSW180" s="2"/>
      <c r="QSX180" s="2"/>
      <c r="QSY180" s="2"/>
      <c r="QSZ180" s="2"/>
      <c r="QTA180" s="2"/>
      <c r="QTB180" s="2"/>
      <c r="QTC180" s="2"/>
      <c r="QTD180" s="2"/>
      <c r="QTE180" s="2"/>
      <c r="QTF180" s="2"/>
      <c r="QTG180" s="2"/>
      <c r="QTH180" s="2"/>
      <c r="QTI180" s="2"/>
      <c r="QTJ180" s="2"/>
      <c r="QTK180" s="2"/>
      <c r="QTL180" s="2"/>
      <c r="QTM180" s="2"/>
      <c r="QTN180" s="2"/>
      <c r="QTO180" s="2"/>
      <c r="QTP180" s="2"/>
      <c r="QTQ180" s="2"/>
      <c r="QTR180" s="2"/>
      <c r="QTS180" s="2"/>
      <c r="QTT180" s="2"/>
      <c r="QTU180" s="2"/>
      <c r="QTV180" s="2"/>
      <c r="QTW180" s="2"/>
      <c r="QTX180" s="2"/>
      <c r="QTY180" s="2"/>
      <c r="QTZ180" s="2"/>
      <c r="QUA180" s="2"/>
      <c r="QUB180" s="2"/>
      <c r="QUC180" s="2"/>
      <c r="QUD180" s="2"/>
      <c r="QUE180" s="2"/>
      <c r="QUF180" s="2"/>
      <c r="QUG180" s="2"/>
      <c r="QUH180" s="2"/>
      <c r="QUI180" s="2"/>
      <c r="QUJ180" s="2"/>
      <c r="QUK180" s="2"/>
      <c r="QUL180" s="2"/>
      <c r="QUM180" s="2"/>
      <c r="QUN180" s="2"/>
      <c r="QUO180" s="2"/>
      <c r="QUP180" s="2"/>
      <c r="QUQ180" s="2"/>
      <c r="QUR180" s="2"/>
      <c r="QUS180" s="2"/>
      <c r="QUT180" s="2"/>
      <c r="QUU180" s="2"/>
      <c r="QUV180" s="2"/>
      <c r="QUW180" s="2"/>
      <c r="QUX180" s="2"/>
      <c r="QUY180" s="2"/>
      <c r="QUZ180" s="2"/>
      <c r="QVA180" s="2"/>
      <c r="QVB180" s="2"/>
      <c r="QVC180" s="2"/>
      <c r="QVD180" s="2"/>
      <c r="QVE180" s="2"/>
      <c r="QVF180" s="2"/>
      <c r="QVG180" s="2"/>
      <c r="QVH180" s="2"/>
      <c r="QVI180" s="2"/>
      <c r="QVJ180" s="2"/>
      <c r="QVK180" s="2"/>
      <c r="QVL180" s="2"/>
      <c r="QVM180" s="2"/>
      <c r="QVN180" s="2"/>
      <c r="QVO180" s="2"/>
      <c r="QVP180" s="2"/>
      <c r="QVQ180" s="2"/>
      <c r="QVR180" s="2"/>
      <c r="QVS180" s="2"/>
      <c r="QVT180" s="2"/>
      <c r="QVU180" s="2"/>
      <c r="QVV180" s="2"/>
      <c r="QVW180" s="2"/>
      <c r="QVX180" s="2"/>
      <c r="QVY180" s="2"/>
      <c r="QVZ180" s="2"/>
      <c r="QWA180" s="2"/>
      <c r="QWB180" s="2"/>
      <c r="QWC180" s="2"/>
      <c r="QWD180" s="2"/>
      <c r="QWE180" s="2"/>
      <c r="QWF180" s="2"/>
      <c r="QWG180" s="2"/>
      <c r="QWH180" s="2"/>
      <c r="QWI180" s="2"/>
      <c r="QWJ180" s="2"/>
      <c r="QWK180" s="2"/>
      <c r="QWL180" s="2"/>
      <c r="QWM180" s="2"/>
      <c r="QWN180" s="2"/>
      <c r="QWO180" s="2"/>
      <c r="QWP180" s="2"/>
      <c r="QWQ180" s="2"/>
      <c r="QWR180" s="2"/>
      <c r="QWS180" s="2"/>
      <c r="QWT180" s="2"/>
      <c r="QWU180" s="2"/>
      <c r="QWV180" s="2"/>
      <c r="QWW180" s="2"/>
      <c r="QWX180" s="2"/>
      <c r="QWY180" s="2"/>
      <c r="QWZ180" s="2"/>
      <c r="QXA180" s="2"/>
      <c r="QXB180" s="2"/>
      <c r="QXC180" s="2"/>
      <c r="QXD180" s="2"/>
      <c r="QXE180" s="2"/>
      <c r="QXF180" s="2"/>
      <c r="QXG180" s="2"/>
      <c r="QXH180" s="2"/>
      <c r="QXI180" s="2"/>
      <c r="QXJ180" s="2"/>
      <c r="QXK180" s="2"/>
      <c r="QXL180" s="2"/>
      <c r="QXM180" s="2"/>
      <c r="QXN180" s="2"/>
      <c r="QXO180" s="2"/>
      <c r="QXP180" s="2"/>
      <c r="QXQ180" s="2"/>
      <c r="QXR180" s="2"/>
      <c r="QXS180" s="2"/>
      <c r="QXT180" s="2"/>
      <c r="QXU180" s="2"/>
      <c r="QXV180" s="2"/>
      <c r="QXW180" s="2"/>
      <c r="QXX180" s="2"/>
      <c r="QXY180" s="2"/>
      <c r="QXZ180" s="2"/>
      <c r="QYA180" s="2"/>
      <c r="QYB180" s="2"/>
      <c r="QYC180" s="2"/>
      <c r="QYD180" s="2"/>
      <c r="QYE180" s="2"/>
      <c r="QYF180" s="2"/>
      <c r="QYG180" s="2"/>
      <c r="QYH180" s="2"/>
      <c r="QYI180" s="2"/>
      <c r="QYJ180" s="2"/>
      <c r="QYK180" s="2"/>
      <c r="QYL180" s="2"/>
      <c r="QYM180" s="2"/>
      <c r="QYN180" s="2"/>
      <c r="QYO180" s="2"/>
      <c r="QYP180" s="2"/>
      <c r="QYQ180" s="2"/>
      <c r="QYR180" s="2"/>
      <c r="QYS180" s="2"/>
      <c r="QYT180" s="2"/>
      <c r="QYU180" s="2"/>
      <c r="QYV180" s="2"/>
      <c r="QYW180" s="2"/>
      <c r="QYX180" s="2"/>
      <c r="QYY180" s="2"/>
      <c r="QYZ180" s="2"/>
      <c r="QZA180" s="2"/>
      <c r="QZB180" s="2"/>
      <c r="QZC180" s="2"/>
      <c r="QZD180" s="2"/>
      <c r="QZE180" s="2"/>
      <c r="QZF180" s="2"/>
      <c r="QZG180" s="2"/>
      <c r="QZH180" s="2"/>
      <c r="QZI180" s="2"/>
      <c r="QZJ180" s="2"/>
      <c r="QZK180" s="2"/>
      <c r="QZL180" s="2"/>
      <c r="QZM180" s="2"/>
      <c r="QZN180" s="2"/>
      <c r="QZO180" s="2"/>
      <c r="QZP180" s="2"/>
      <c r="QZQ180" s="2"/>
      <c r="QZR180" s="2"/>
      <c r="QZS180" s="2"/>
      <c r="QZT180" s="2"/>
      <c r="QZU180" s="2"/>
      <c r="QZV180" s="2"/>
      <c r="QZW180" s="2"/>
      <c r="QZX180" s="2"/>
      <c r="QZY180" s="2"/>
      <c r="QZZ180" s="2"/>
      <c r="RAA180" s="2"/>
      <c r="RAB180" s="2"/>
      <c r="RAC180" s="2"/>
      <c r="RAD180" s="2"/>
      <c r="RAE180" s="2"/>
      <c r="RAF180" s="2"/>
      <c r="RAG180" s="2"/>
      <c r="RAH180" s="2"/>
      <c r="RAI180" s="2"/>
      <c r="RAJ180" s="2"/>
      <c r="RAK180" s="2"/>
      <c r="RAL180" s="2"/>
      <c r="RAM180" s="2"/>
      <c r="RAN180" s="2"/>
      <c r="RAO180" s="2"/>
      <c r="RAP180" s="2"/>
      <c r="RAQ180" s="2"/>
      <c r="RAR180" s="2"/>
      <c r="RAS180" s="2"/>
      <c r="RAT180" s="2"/>
      <c r="RAU180" s="2"/>
      <c r="RAV180" s="2"/>
      <c r="RAW180" s="2"/>
      <c r="RAX180" s="2"/>
      <c r="RAY180" s="2"/>
      <c r="RAZ180" s="2"/>
      <c r="RBA180" s="2"/>
      <c r="RBB180" s="2"/>
      <c r="RBC180" s="2"/>
      <c r="RBD180" s="2"/>
      <c r="RBE180" s="2"/>
      <c r="RBF180" s="2"/>
      <c r="RBG180" s="2"/>
      <c r="RBH180" s="2"/>
      <c r="RBI180" s="2"/>
      <c r="RBJ180" s="2"/>
      <c r="RBK180" s="2"/>
      <c r="RBL180" s="2"/>
      <c r="RBM180" s="2"/>
      <c r="RBN180" s="2"/>
      <c r="RBO180" s="2"/>
      <c r="RBP180" s="2"/>
      <c r="RBQ180" s="2"/>
      <c r="RBR180" s="2"/>
      <c r="RBS180" s="2"/>
      <c r="RBT180" s="2"/>
      <c r="RBU180" s="2"/>
      <c r="RBV180" s="2"/>
      <c r="RBW180" s="2"/>
      <c r="RBX180" s="2"/>
      <c r="RBY180" s="2"/>
      <c r="RBZ180" s="2"/>
      <c r="RCA180" s="2"/>
      <c r="RCB180" s="2"/>
      <c r="RCC180" s="2"/>
      <c r="RCD180" s="2"/>
      <c r="RCE180" s="2"/>
      <c r="RCF180" s="2"/>
      <c r="RCG180" s="2"/>
      <c r="RCH180" s="2"/>
      <c r="RCI180" s="2"/>
      <c r="RCJ180" s="2"/>
      <c r="RCK180" s="2"/>
      <c r="RCL180" s="2"/>
      <c r="RCM180" s="2"/>
      <c r="RCN180" s="2"/>
      <c r="RCO180" s="2"/>
      <c r="RCP180" s="2"/>
      <c r="RCQ180" s="2"/>
      <c r="RCR180" s="2"/>
      <c r="RCS180" s="2"/>
      <c r="RCT180" s="2"/>
      <c r="RCU180" s="2"/>
      <c r="RCV180" s="2"/>
      <c r="RCW180" s="2"/>
      <c r="RCX180" s="2"/>
      <c r="RCY180" s="2"/>
      <c r="RCZ180" s="2"/>
      <c r="RDA180" s="2"/>
      <c r="RDB180" s="2"/>
      <c r="RDC180" s="2"/>
      <c r="RDD180" s="2"/>
      <c r="RDE180" s="2"/>
      <c r="RDF180" s="2"/>
      <c r="RDG180" s="2"/>
      <c r="RDH180" s="2"/>
      <c r="RDI180" s="2"/>
      <c r="RDJ180" s="2"/>
      <c r="RDK180" s="2"/>
      <c r="RDL180" s="2"/>
      <c r="RDM180" s="2"/>
      <c r="RDN180" s="2"/>
      <c r="RDO180" s="2"/>
      <c r="RDP180" s="2"/>
      <c r="RDQ180" s="2"/>
      <c r="RDR180" s="2"/>
      <c r="RDS180" s="2"/>
      <c r="RDT180" s="2"/>
      <c r="RDU180" s="2"/>
      <c r="RDV180" s="2"/>
      <c r="RDW180" s="2"/>
      <c r="RDX180" s="2"/>
      <c r="RDY180" s="2"/>
      <c r="RDZ180" s="2"/>
      <c r="REA180" s="2"/>
      <c r="REB180" s="2"/>
      <c r="REC180" s="2"/>
      <c r="RED180" s="2"/>
      <c r="REE180" s="2"/>
      <c r="REF180" s="2"/>
      <c r="REG180" s="2"/>
      <c r="REH180" s="2"/>
      <c r="REI180" s="2"/>
      <c r="REJ180" s="2"/>
      <c r="REK180" s="2"/>
      <c r="REL180" s="2"/>
      <c r="REM180" s="2"/>
      <c r="REN180" s="2"/>
      <c r="REO180" s="2"/>
      <c r="REP180" s="2"/>
      <c r="REQ180" s="2"/>
      <c r="RER180" s="2"/>
      <c r="RES180" s="2"/>
      <c r="RET180" s="2"/>
      <c r="REU180" s="2"/>
      <c r="REV180" s="2"/>
      <c r="REW180" s="2"/>
      <c r="REX180" s="2"/>
      <c r="REY180" s="2"/>
      <c r="REZ180" s="2"/>
      <c r="RFA180" s="2"/>
      <c r="RFB180" s="2"/>
      <c r="RFC180" s="2"/>
      <c r="RFD180" s="2"/>
      <c r="RFE180" s="2"/>
      <c r="RFF180" s="2"/>
      <c r="RFG180" s="2"/>
      <c r="RFH180" s="2"/>
      <c r="RFI180" s="2"/>
      <c r="RFJ180" s="2"/>
      <c r="RFK180" s="2"/>
      <c r="RFL180" s="2"/>
      <c r="RFM180" s="2"/>
      <c r="RFN180" s="2"/>
      <c r="RFO180" s="2"/>
      <c r="RFP180" s="2"/>
      <c r="RFQ180" s="2"/>
      <c r="RFR180" s="2"/>
      <c r="RFS180" s="2"/>
      <c r="RFT180" s="2"/>
      <c r="RFU180" s="2"/>
      <c r="RFV180" s="2"/>
      <c r="RFW180" s="2"/>
      <c r="RFX180" s="2"/>
      <c r="RFY180" s="2"/>
      <c r="RFZ180" s="2"/>
      <c r="RGA180" s="2"/>
      <c r="RGB180" s="2"/>
      <c r="RGC180" s="2"/>
      <c r="RGD180" s="2"/>
      <c r="RGE180" s="2"/>
      <c r="RGF180" s="2"/>
      <c r="RGG180" s="2"/>
      <c r="RGH180" s="2"/>
      <c r="RGI180" s="2"/>
      <c r="RGJ180" s="2"/>
      <c r="RGK180" s="2"/>
      <c r="RGL180" s="2"/>
      <c r="RGM180" s="2"/>
      <c r="RGN180" s="2"/>
      <c r="RGO180" s="2"/>
      <c r="RGP180" s="2"/>
      <c r="RGQ180" s="2"/>
      <c r="RGR180" s="2"/>
      <c r="RGS180" s="2"/>
      <c r="RGT180" s="2"/>
      <c r="RGU180" s="2"/>
      <c r="RGV180" s="2"/>
      <c r="RGW180" s="2"/>
      <c r="RGX180" s="2"/>
      <c r="RGY180" s="2"/>
      <c r="RGZ180" s="2"/>
      <c r="RHA180" s="2"/>
      <c r="RHB180" s="2"/>
      <c r="RHC180" s="2"/>
      <c r="RHD180" s="2"/>
      <c r="RHE180" s="2"/>
      <c r="RHF180" s="2"/>
      <c r="RHG180" s="2"/>
      <c r="RHH180" s="2"/>
      <c r="RHI180" s="2"/>
      <c r="RHJ180" s="2"/>
      <c r="RHK180" s="2"/>
      <c r="RHL180" s="2"/>
      <c r="RHM180" s="2"/>
      <c r="RHN180" s="2"/>
      <c r="RHO180" s="2"/>
      <c r="RHP180" s="2"/>
      <c r="RHQ180" s="2"/>
      <c r="RHR180" s="2"/>
      <c r="RHS180" s="2"/>
      <c r="RHT180" s="2"/>
      <c r="RHU180" s="2"/>
      <c r="RHV180" s="2"/>
      <c r="RHW180" s="2"/>
      <c r="RHX180" s="2"/>
      <c r="RHY180" s="2"/>
      <c r="RHZ180" s="2"/>
      <c r="RIA180" s="2"/>
      <c r="RIB180" s="2"/>
      <c r="RIC180" s="2"/>
      <c r="RID180" s="2"/>
      <c r="RIE180" s="2"/>
      <c r="RIF180" s="2"/>
      <c r="RIG180" s="2"/>
      <c r="RIH180" s="2"/>
      <c r="RII180" s="2"/>
      <c r="RIJ180" s="2"/>
      <c r="RIK180" s="2"/>
      <c r="RIL180" s="2"/>
      <c r="RIM180" s="2"/>
      <c r="RIN180" s="2"/>
      <c r="RIO180" s="2"/>
      <c r="RIP180" s="2"/>
      <c r="RIQ180" s="2"/>
      <c r="RIR180" s="2"/>
      <c r="RIS180" s="2"/>
      <c r="RIT180" s="2"/>
      <c r="RIU180" s="2"/>
      <c r="RIV180" s="2"/>
      <c r="RIW180" s="2"/>
      <c r="RIX180" s="2"/>
      <c r="RIY180" s="2"/>
      <c r="RIZ180" s="2"/>
      <c r="RJA180" s="2"/>
      <c r="RJB180" s="2"/>
      <c r="RJC180" s="2"/>
      <c r="RJD180" s="2"/>
      <c r="RJE180" s="2"/>
      <c r="RJF180" s="2"/>
      <c r="RJG180" s="2"/>
      <c r="RJH180" s="2"/>
      <c r="RJI180" s="2"/>
      <c r="RJJ180" s="2"/>
      <c r="RJK180" s="2"/>
      <c r="RJL180" s="2"/>
      <c r="RJM180" s="2"/>
      <c r="RJN180" s="2"/>
      <c r="RJO180" s="2"/>
      <c r="RJP180" s="2"/>
      <c r="RJQ180" s="2"/>
      <c r="RJR180" s="2"/>
      <c r="RJS180" s="2"/>
      <c r="RJT180" s="2"/>
      <c r="RJU180" s="2"/>
      <c r="RJV180" s="2"/>
      <c r="RJW180" s="2"/>
      <c r="RJX180" s="2"/>
      <c r="RJY180" s="2"/>
      <c r="RJZ180" s="2"/>
      <c r="RKA180" s="2"/>
      <c r="RKB180" s="2"/>
      <c r="RKC180" s="2"/>
      <c r="RKD180" s="2"/>
      <c r="RKE180" s="2"/>
      <c r="RKF180" s="2"/>
      <c r="RKG180" s="2"/>
      <c r="RKH180" s="2"/>
      <c r="RKI180" s="2"/>
      <c r="RKJ180" s="2"/>
      <c r="RKK180" s="2"/>
      <c r="RKL180" s="2"/>
      <c r="RKM180" s="2"/>
      <c r="RKN180" s="2"/>
      <c r="RKO180" s="2"/>
      <c r="RKP180" s="2"/>
      <c r="RKQ180" s="2"/>
      <c r="RKR180" s="2"/>
      <c r="RKS180" s="2"/>
      <c r="RKT180" s="2"/>
      <c r="RKU180" s="2"/>
      <c r="RKV180" s="2"/>
      <c r="RKW180" s="2"/>
      <c r="RKX180" s="2"/>
      <c r="RKY180" s="2"/>
      <c r="RKZ180" s="2"/>
      <c r="RLA180" s="2"/>
      <c r="RLB180" s="2"/>
      <c r="RLC180" s="2"/>
      <c r="RLD180" s="2"/>
      <c r="RLE180" s="2"/>
      <c r="RLF180" s="2"/>
      <c r="RLG180" s="2"/>
      <c r="RLH180" s="2"/>
      <c r="RLI180" s="2"/>
      <c r="RLJ180" s="2"/>
      <c r="RLK180" s="2"/>
      <c r="RLL180" s="2"/>
      <c r="RLM180" s="2"/>
      <c r="RLN180" s="2"/>
      <c r="RLO180" s="2"/>
      <c r="RLP180" s="2"/>
      <c r="RLQ180" s="2"/>
      <c r="RLR180" s="2"/>
      <c r="RLS180" s="2"/>
      <c r="RLT180" s="2"/>
      <c r="RLU180" s="2"/>
      <c r="RLV180" s="2"/>
      <c r="RLW180" s="2"/>
      <c r="RLX180" s="2"/>
      <c r="RLY180" s="2"/>
      <c r="RLZ180" s="2"/>
      <c r="RMA180" s="2"/>
      <c r="RMB180" s="2"/>
      <c r="RMC180" s="2"/>
      <c r="RMD180" s="2"/>
      <c r="RME180" s="2"/>
      <c r="RMF180" s="2"/>
      <c r="RMG180" s="2"/>
      <c r="RMH180" s="2"/>
      <c r="RMI180" s="2"/>
      <c r="RMJ180" s="2"/>
      <c r="RMK180" s="2"/>
      <c r="RML180" s="2"/>
      <c r="RMM180" s="2"/>
      <c r="RMN180" s="2"/>
      <c r="RMO180" s="2"/>
      <c r="RMP180" s="2"/>
      <c r="RMQ180" s="2"/>
      <c r="RMR180" s="2"/>
      <c r="RMS180" s="2"/>
      <c r="RMT180" s="2"/>
      <c r="RMU180" s="2"/>
      <c r="RMV180" s="2"/>
      <c r="RMW180" s="2"/>
      <c r="RMX180" s="2"/>
      <c r="RMY180" s="2"/>
      <c r="RMZ180" s="2"/>
      <c r="RNA180" s="2"/>
      <c r="RNB180" s="2"/>
      <c r="RNC180" s="2"/>
      <c r="RND180" s="2"/>
      <c r="RNE180" s="2"/>
      <c r="RNF180" s="2"/>
      <c r="RNG180" s="2"/>
      <c r="RNH180" s="2"/>
      <c r="RNI180" s="2"/>
      <c r="RNJ180" s="2"/>
      <c r="RNK180" s="2"/>
      <c r="RNL180" s="2"/>
      <c r="RNM180" s="2"/>
      <c r="RNN180" s="2"/>
      <c r="RNO180" s="2"/>
      <c r="RNP180" s="2"/>
      <c r="RNQ180" s="2"/>
      <c r="RNR180" s="2"/>
      <c r="RNS180" s="2"/>
      <c r="RNT180" s="2"/>
      <c r="RNU180" s="2"/>
      <c r="RNV180" s="2"/>
      <c r="RNW180" s="2"/>
      <c r="RNX180" s="2"/>
      <c r="RNY180" s="2"/>
      <c r="RNZ180" s="2"/>
      <c r="ROA180" s="2"/>
      <c r="ROB180" s="2"/>
      <c r="ROC180" s="2"/>
      <c r="ROD180" s="2"/>
      <c r="ROE180" s="2"/>
      <c r="ROF180" s="2"/>
      <c r="ROG180" s="2"/>
      <c r="ROH180" s="2"/>
      <c r="ROI180" s="2"/>
      <c r="ROJ180" s="2"/>
      <c r="ROK180" s="2"/>
      <c r="ROL180" s="2"/>
      <c r="ROM180" s="2"/>
      <c r="RON180" s="2"/>
      <c r="ROO180" s="2"/>
      <c r="ROP180" s="2"/>
      <c r="ROQ180" s="2"/>
      <c r="ROR180" s="2"/>
      <c r="ROS180" s="2"/>
      <c r="ROT180" s="2"/>
      <c r="ROU180" s="2"/>
      <c r="ROV180" s="2"/>
      <c r="ROW180" s="2"/>
      <c r="ROX180" s="2"/>
      <c r="ROY180" s="2"/>
      <c r="ROZ180" s="2"/>
      <c r="RPA180" s="2"/>
      <c r="RPB180" s="2"/>
      <c r="RPC180" s="2"/>
      <c r="RPD180" s="2"/>
      <c r="RPE180" s="2"/>
      <c r="RPF180" s="2"/>
      <c r="RPG180" s="2"/>
      <c r="RPH180" s="2"/>
      <c r="RPI180" s="2"/>
      <c r="RPJ180" s="2"/>
      <c r="RPK180" s="2"/>
      <c r="RPL180" s="2"/>
      <c r="RPM180" s="2"/>
      <c r="RPN180" s="2"/>
      <c r="RPO180" s="2"/>
      <c r="RPP180" s="2"/>
      <c r="RPQ180" s="2"/>
      <c r="RPR180" s="2"/>
      <c r="RPS180" s="2"/>
      <c r="RPT180" s="2"/>
      <c r="RPU180" s="2"/>
      <c r="RPV180" s="2"/>
      <c r="RPW180" s="2"/>
      <c r="RPX180" s="2"/>
      <c r="RPY180" s="2"/>
      <c r="RPZ180" s="2"/>
      <c r="RQA180" s="2"/>
      <c r="RQB180" s="2"/>
      <c r="RQC180" s="2"/>
      <c r="RQD180" s="2"/>
      <c r="RQE180" s="2"/>
      <c r="RQF180" s="2"/>
      <c r="RQG180" s="2"/>
      <c r="RQH180" s="2"/>
      <c r="RQI180" s="2"/>
      <c r="RQJ180" s="2"/>
      <c r="RQK180" s="2"/>
      <c r="RQL180" s="2"/>
      <c r="RQM180" s="2"/>
      <c r="RQN180" s="2"/>
      <c r="RQO180" s="2"/>
      <c r="RQP180" s="2"/>
      <c r="RQQ180" s="2"/>
      <c r="RQR180" s="2"/>
      <c r="RQS180" s="2"/>
      <c r="RQT180" s="2"/>
      <c r="RQU180" s="2"/>
      <c r="RQV180" s="2"/>
      <c r="RQW180" s="2"/>
      <c r="RQX180" s="2"/>
      <c r="RQY180" s="2"/>
      <c r="RQZ180" s="2"/>
      <c r="RRA180" s="2"/>
      <c r="RRB180" s="2"/>
      <c r="RRC180" s="2"/>
      <c r="RRD180" s="2"/>
      <c r="RRE180" s="2"/>
      <c r="RRF180" s="2"/>
      <c r="RRG180" s="2"/>
      <c r="RRH180" s="2"/>
      <c r="RRI180" s="2"/>
      <c r="RRJ180" s="2"/>
      <c r="RRK180" s="2"/>
      <c r="RRL180" s="2"/>
      <c r="RRM180" s="2"/>
      <c r="RRN180" s="2"/>
      <c r="RRO180" s="2"/>
      <c r="RRP180" s="2"/>
      <c r="RRQ180" s="2"/>
      <c r="RRR180" s="2"/>
      <c r="RRS180" s="2"/>
      <c r="RRT180" s="2"/>
      <c r="RRU180" s="2"/>
      <c r="RRV180" s="2"/>
      <c r="RRW180" s="2"/>
      <c r="RRX180" s="2"/>
      <c r="RRY180" s="2"/>
      <c r="RRZ180" s="2"/>
      <c r="RSA180" s="2"/>
      <c r="RSB180" s="2"/>
      <c r="RSC180" s="2"/>
      <c r="RSD180" s="2"/>
      <c r="RSE180" s="2"/>
      <c r="RSF180" s="2"/>
      <c r="RSG180" s="2"/>
      <c r="RSH180" s="2"/>
      <c r="RSI180" s="2"/>
      <c r="RSJ180" s="2"/>
      <c r="RSK180" s="2"/>
      <c r="RSL180" s="2"/>
      <c r="RSM180" s="2"/>
      <c r="RSN180" s="2"/>
      <c r="RSO180" s="2"/>
      <c r="RSP180" s="2"/>
      <c r="RSQ180" s="2"/>
      <c r="RSR180" s="2"/>
      <c r="RSS180" s="2"/>
      <c r="RST180" s="2"/>
      <c r="RSU180" s="2"/>
      <c r="RSV180" s="2"/>
      <c r="RSW180" s="2"/>
      <c r="RSX180" s="2"/>
      <c r="RSY180" s="2"/>
      <c r="RSZ180" s="2"/>
      <c r="RTA180" s="2"/>
      <c r="RTB180" s="2"/>
      <c r="RTC180" s="2"/>
      <c r="RTD180" s="2"/>
      <c r="RTE180" s="2"/>
      <c r="RTF180" s="2"/>
      <c r="RTG180" s="2"/>
      <c r="RTH180" s="2"/>
      <c r="RTI180" s="2"/>
      <c r="RTJ180" s="2"/>
      <c r="RTK180" s="2"/>
      <c r="RTL180" s="2"/>
      <c r="RTM180" s="2"/>
      <c r="RTN180" s="2"/>
      <c r="RTO180" s="2"/>
      <c r="RTP180" s="2"/>
      <c r="RTQ180" s="2"/>
      <c r="RTR180" s="2"/>
      <c r="RTS180" s="2"/>
      <c r="RTT180" s="2"/>
      <c r="RTU180" s="2"/>
      <c r="RTV180" s="2"/>
      <c r="RTW180" s="2"/>
      <c r="RTX180" s="2"/>
      <c r="RTY180" s="2"/>
      <c r="RTZ180" s="2"/>
      <c r="RUA180" s="2"/>
      <c r="RUB180" s="2"/>
      <c r="RUC180" s="2"/>
      <c r="RUD180" s="2"/>
      <c r="RUE180" s="2"/>
      <c r="RUF180" s="2"/>
      <c r="RUG180" s="2"/>
      <c r="RUH180" s="2"/>
      <c r="RUI180" s="2"/>
      <c r="RUJ180" s="2"/>
      <c r="RUK180" s="2"/>
      <c r="RUL180" s="2"/>
      <c r="RUM180" s="2"/>
      <c r="RUN180" s="2"/>
      <c r="RUO180" s="2"/>
      <c r="RUP180" s="2"/>
      <c r="RUQ180" s="2"/>
      <c r="RUR180" s="2"/>
      <c r="RUS180" s="2"/>
      <c r="RUT180" s="2"/>
      <c r="RUU180" s="2"/>
      <c r="RUV180" s="2"/>
      <c r="RUW180" s="2"/>
      <c r="RUX180" s="2"/>
      <c r="RUY180" s="2"/>
      <c r="RUZ180" s="2"/>
      <c r="RVA180" s="2"/>
      <c r="RVB180" s="2"/>
      <c r="RVC180" s="2"/>
      <c r="RVD180" s="2"/>
      <c r="RVE180" s="2"/>
      <c r="RVF180" s="2"/>
      <c r="RVG180" s="2"/>
      <c r="RVH180" s="2"/>
      <c r="RVI180" s="2"/>
      <c r="RVJ180" s="2"/>
      <c r="RVK180" s="2"/>
      <c r="RVL180" s="2"/>
      <c r="RVM180" s="2"/>
      <c r="RVN180" s="2"/>
      <c r="RVO180" s="2"/>
      <c r="RVP180" s="2"/>
      <c r="RVQ180" s="2"/>
      <c r="RVR180" s="2"/>
      <c r="RVS180" s="2"/>
      <c r="RVT180" s="2"/>
      <c r="RVU180" s="2"/>
      <c r="RVV180" s="2"/>
      <c r="RVW180" s="2"/>
      <c r="RVX180" s="2"/>
      <c r="RVY180" s="2"/>
      <c r="RVZ180" s="2"/>
      <c r="RWA180" s="2"/>
      <c r="RWB180" s="2"/>
      <c r="RWC180" s="2"/>
      <c r="RWD180" s="2"/>
      <c r="RWE180" s="2"/>
      <c r="RWF180" s="2"/>
      <c r="RWG180" s="2"/>
      <c r="RWH180" s="2"/>
      <c r="RWI180" s="2"/>
      <c r="RWJ180" s="2"/>
      <c r="RWK180" s="2"/>
      <c r="RWL180" s="2"/>
      <c r="RWM180" s="2"/>
      <c r="RWN180" s="2"/>
      <c r="RWO180" s="2"/>
      <c r="RWP180" s="2"/>
      <c r="RWQ180" s="2"/>
      <c r="RWR180" s="2"/>
      <c r="RWS180" s="2"/>
      <c r="RWT180" s="2"/>
      <c r="RWU180" s="2"/>
      <c r="RWV180" s="2"/>
      <c r="RWW180" s="2"/>
      <c r="RWX180" s="2"/>
      <c r="RWY180" s="2"/>
      <c r="RWZ180" s="2"/>
      <c r="RXA180" s="2"/>
      <c r="RXB180" s="2"/>
      <c r="RXC180" s="2"/>
      <c r="RXD180" s="2"/>
      <c r="RXE180" s="2"/>
      <c r="RXF180" s="2"/>
      <c r="RXG180" s="2"/>
      <c r="RXH180" s="2"/>
      <c r="RXI180" s="2"/>
      <c r="RXJ180" s="2"/>
      <c r="RXK180" s="2"/>
      <c r="RXL180" s="2"/>
      <c r="RXM180" s="2"/>
      <c r="RXN180" s="2"/>
      <c r="RXO180" s="2"/>
      <c r="RXP180" s="2"/>
      <c r="RXQ180" s="2"/>
      <c r="RXR180" s="2"/>
      <c r="RXS180" s="2"/>
      <c r="RXT180" s="2"/>
      <c r="RXU180" s="2"/>
      <c r="RXV180" s="2"/>
      <c r="RXW180" s="2"/>
      <c r="RXX180" s="2"/>
      <c r="RXY180" s="2"/>
      <c r="RXZ180" s="2"/>
      <c r="RYA180" s="2"/>
      <c r="RYB180" s="2"/>
      <c r="RYC180" s="2"/>
      <c r="RYD180" s="2"/>
      <c r="RYE180" s="2"/>
      <c r="RYF180" s="2"/>
      <c r="RYG180" s="2"/>
      <c r="RYH180" s="2"/>
      <c r="RYI180" s="2"/>
      <c r="RYJ180" s="2"/>
      <c r="RYK180" s="2"/>
      <c r="RYL180" s="2"/>
      <c r="RYM180" s="2"/>
      <c r="RYN180" s="2"/>
      <c r="RYO180" s="2"/>
      <c r="RYP180" s="2"/>
      <c r="RYQ180" s="2"/>
      <c r="RYR180" s="2"/>
      <c r="RYS180" s="2"/>
      <c r="RYT180" s="2"/>
      <c r="RYU180" s="2"/>
      <c r="RYV180" s="2"/>
      <c r="RYW180" s="2"/>
      <c r="RYX180" s="2"/>
      <c r="RYY180" s="2"/>
      <c r="RYZ180" s="2"/>
      <c r="RZA180" s="2"/>
      <c r="RZB180" s="2"/>
      <c r="RZC180" s="2"/>
      <c r="RZD180" s="2"/>
      <c r="RZE180" s="2"/>
      <c r="RZF180" s="2"/>
      <c r="RZG180" s="2"/>
      <c r="RZH180" s="2"/>
      <c r="RZI180" s="2"/>
      <c r="RZJ180" s="2"/>
      <c r="RZK180" s="2"/>
      <c r="RZL180" s="2"/>
      <c r="RZM180" s="2"/>
      <c r="RZN180" s="2"/>
      <c r="RZO180" s="2"/>
      <c r="RZP180" s="2"/>
      <c r="RZQ180" s="2"/>
      <c r="RZR180" s="2"/>
      <c r="RZS180" s="2"/>
      <c r="RZT180" s="2"/>
      <c r="RZU180" s="2"/>
      <c r="RZV180" s="2"/>
      <c r="RZW180" s="2"/>
      <c r="RZX180" s="2"/>
      <c r="RZY180" s="2"/>
      <c r="RZZ180" s="2"/>
      <c r="SAA180" s="2"/>
      <c r="SAB180" s="2"/>
      <c r="SAC180" s="2"/>
      <c r="SAD180" s="2"/>
      <c r="SAE180" s="2"/>
      <c r="SAF180" s="2"/>
      <c r="SAG180" s="2"/>
      <c r="SAH180" s="2"/>
      <c r="SAI180" s="2"/>
      <c r="SAJ180" s="2"/>
      <c r="SAK180" s="2"/>
      <c r="SAL180" s="2"/>
      <c r="SAM180" s="2"/>
      <c r="SAN180" s="2"/>
      <c r="SAO180" s="2"/>
      <c r="SAP180" s="2"/>
      <c r="SAQ180" s="2"/>
      <c r="SAR180" s="2"/>
      <c r="SAS180" s="2"/>
      <c r="SAT180" s="2"/>
      <c r="SAU180" s="2"/>
      <c r="SAV180" s="2"/>
      <c r="SAW180" s="2"/>
      <c r="SAX180" s="2"/>
      <c r="SAY180" s="2"/>
      <c r="SAZ180" s="2"/>
      <c r="SBA180" s="2"/>
      <c r="SBB180" s="2"/>
      <c r="SBC180" s="2"/>
      <c r="SBD180" s="2"/>
      <c r="SBE180" s="2"/>
      <c r="SBF180" s="2"/>
      <c r="SBG180" s="2"/>
      <c r="SBH180" s="2"/>
      <c r="SBI180" s="2"/>
      <c r="SBJ180" s="2"/>
      <c r="SBK180" s="2"/>
      <c r="SBL180" s="2"/>
      <c r="SBM180" s="2"/>
      <c r="SBN180" s="2"/>
      <c r="SBO180" s="2"/>
      <c r="SBP180" s="2"/>
      <c r="SBQ180" s="2"/>
      <c r="SBR180" s="2"/>
      <c r="SBS180" s="2"/>
      <c r="SBT180" s="2"/>
      <c r="SBU180" s="2"/>
      <c r="SBV180" s="2"/>
      <c r="SBW180" s="2"/>
      <c r="SBX180" s="2"/>
      <c r="SBY180" s="2"/>
      <c r="SBZ180" s="2"/>
      <c r="SCA180" s="2"/>
      <c r="SCB180" s="2"/>
      <c r="SCC180" s="2"/>
      <c r="SCD180" s="2"/>
      <c r="SCE180" s="2"/>
      <c r="SCF180" s="2"/>
      <c r="SCG180" s="2"/>
      <c r="SCH180" s="2"/>
      <c r="SCI180" s="2"/>
      <c r="SCJ180" s="2"/>
      <c r="SCK180" s="2"/>
      <c r="SCL180" s="2"/>
      <c r="SCM180" s="2"/>
      <c r="SCN180" s="2"/>
      <c r="SCO180" s="2"/>
      <c r="SCP180" s="2"/>
      <c r="SCQ180" s="2"/>
      <c r="SCR180" s="2"/>
      <c r="SCS180" s="2"/>
      <c r="SCT180" s="2"/>
      <c r="SCU180" s="2"/>
      <c r="SCV180" s="2"/>
      <c r="SCW180" s="2"/>
      <c r="SCX180" s="2"/>
      <c r="SCY180" s="2"/>
      <c r="SCZ180" s="2"/>
      <c r="SDA180" s="2"/>
      <c r="SDB180" s="2"/>
      <c r="SDC180" s="2"/>
      <c r="SDD180" s="2"/>
      <c r="SDE180" s="2"/>
      <c r="SDF180" s="2"/>
      <c r="SDG180" s="2"/>
      <c r="SDH180" s="2"/>
      <c r="SDI180" s="2"/>
      <c r="SDJ180" s="2"/>
      <c r="SDK180" s="2"/>
      <c r="SDL180" s="2"/>
      <c r="SDM180" s="2"/>
      <c r="SDN180" s="2"/>
      <c r="SDO180" s="2"/>
      <c r="SDP180" s="2"/>
      <c r="SDQ180" s="2"/>
      <c r="SDR180" s="2"/>
      <c r="SDS180" s="2"/>
      <c r="SDT180" s="2"/>
      <c r="SDU180" s="2"/>
      <c r="SDV180" s="2"/>
      <c r="SDW180" s="2"/>
      <c r="SDX180" s="2"/>
      <c r="SDY180" s="2"/>
      <c r="SDZ180" s="2"/>
      <c r="SEA180" s="2"/>
      <c r="SEB180" s="2"/>
      <c r="SEC180" s="2"/>
      <c r="SED180" s="2"/>
      <c r="SEE180" s="2"/>
      <c r="SEF180" s="2"/>
      <c r="SEG180" s="2"/>
      <c r="SEH180" s="2"/>
      <c r="SEI180" s="2"/>
      <c r="SEJ180" s="2"/>
      <c r="SEK180" s="2"/>
      <c r="SEL180" s="2"/>
      <c r="SEM180" s="2"/>
      <c r="SEN180" s="2"/>
      <c r="SEO180" s="2"/>
      <c r="SEP180" s="2"/>
      <c r="SEQ180" s="2"/>
      <c r="SER180" s="2"/>
      <c r="SES180" s="2"/>
      <c r="SET180" s="2"/>
      <c r="SEU180" s="2"/>
      <c r="SEV180" s="2"/>
      <c r="SEW180" s="2"/>
      <c r="SEX180" s="2"/>
      <c r="SEY180" s="2"/>
      <c r="SEZ180" s="2"/>
      <c r="SFA180" s="2"/>
      <c r="SFB180" s="2"/>
      <c r="SFC180" s="2"/>
      <c r="SFD180" s="2"/>
      <c r="SFE180" s="2"/>
      <c r="SFF180" s="2"/>
      <c r="SFG180" s="2"/>
      <c r="SFH180" s="2"/>
      <c r="SFI180" s="2"/>
      <c r="SFJ180" s="2"/>
      <c r="SFK180" s="2"/>
      <c r="SFL180" s="2"/>
      <c r="SFM180" s="2"/>
      <c r="SFN180" s="2"/>
      <c r="SFO180" s="2"/>
      <c r="SFP180" s="2"/>
      <c r="SFQ180" s="2"/>
      <c r="SFR180" s="2"/>
      <c r="SFS180" s="2"/>
      <c r="SFT180" s="2"/>
      <c r="SFU180" s="2"/>
      <c r="SFV180" s="2"/>
      <c r="SFW180" s="2"/>
      <c r="SFX180" s="2"/>
      <c r="SFY180" s="2"/>
      <c r="SFZ180" s="2"/>
      <c r="SGA180" s="2"/>
      <c r="SGB180" s="2"/>
      <c r="SGC180" s="2"/>
      <c r="SGD180" s="2"/>
      <c r="SGE180" s="2"/>
      <c r="SGF180" s="2"/>
      <c r="SGG180" s="2"/>
      <c r="SGH180" s="2"/>
      <c r="SGI180" s="2"/>
      <c r="SGJ180" s="2"/>
      <c r="SGK180" s="2"/>
      <c r="SGL180" s="2"/>
      <c r="SGM180" s="2"/>
      <c r="SGN180" s="2"/>
      <c r="SGO180" s="2"/>
      <c r="SGP180" s="2"/>
      <c r="SGQ180" s="2"/>
      <c r="SGR180" s="2"/>
      <c r="SGS180" s="2"/>
      <c r="SGT180" s="2"/>
      <c r="SGU180" s="2"/>
      <c r="SGV180" s="2"/>
      <c r="SGW180" s="2"/>
      <c r="SGX180" s="2"/>
      <c r="SGY180" s="2"/>
      <c r="SGZ180" s="2"/>
      <c r="SHA180" s="2"/>
      <c r="SHB180" s="2"/>
      <c r="SHC180" s="2"/>
      <c r="SHD180" s="2"/>
      <c r="SHE180" s="2"/>
      <c r="SHF180" s="2"/>
      <c r="SHG180" s="2"/>
      <c r="SHH180" s="2"/>
      <c r="SHI180" s="2"/>
      <c r="SHJ180" s="2"/>
      <c r="SHK180" s="2"/>
      <c r="SHL180" s="2"/>
      <c r="SHM180" s="2"/>
      <c r="SHN180" s="2"/>
      <c r="SHO180" s="2"/>
      <c r="SHP180" s="2"/>
      <c r="SHQ180" s="2"/>
      <c r="SHR180" s="2"/>
      <c r="SHS180" s="2"/>
      <c r="SHT180" s="2"/>
      <c r="SHU180" s="2"/>
      <c r="SHV180" s="2"/>
      <c r="SHW180" s="2"/>
      <c r="SHX180" s="2"/>
      <c r="SHY180" s="2"/>
      <c r="SHZ180" s="2"/>
      <c r="SIA180" s="2"/>
      <c r="SIB180" s="2"/>
      <c r="SIC180" s="2"/>
      <c r="SID180" s="2"/>
      <c r="SIE180" s="2"/>
      <c r="SIF180" s="2"/>
      <c r="SIG180" s="2"/>
      <c r="SIH180" s="2"/>
      <c r="SII180" s="2"/>
      <c r="SIJ180" s="2"/>
      <c r="SIK180" s="2"/>
      <c r="SIL180" s="2"/>
      <c r="SIM180" s="2"/>
      <c r="SIN180" s="2"/>
      <c r="SIO180" s="2"/>
      <c r="SIP180" s="2"/>
      <c r="SIQ180" s="2"/>
      <c r="SIR180" s="2"/>
      <c r="SIS180" s="2"/>
      <c r="SIT180" s="2"/>
      <c r="SIU180" s="2"/>
      <c r="SIV180" s="2"/>
      <c r="SIW180" s="2"/>
      <c r="SIX180" s="2"/>
      <c r="SIY180" s="2"/>
      <c r="SIZ180" s="2"/>
      <c r="SJA180" s="2"/>
      <c r="SJB180" s="2"/>
      <c r="SJC180" s="2"/>
      <c r="SJD180" s="2"/>
      <c r="SJE180" s="2"/>
      <c r="SJF180" s="2"/>
      <c r="SJG180" s="2"/>
      <c r="SJH180" s="2"/>
      <c r="SJI180" s="2"/>
      <c r="SJJ180" s="2"/>
      <c r="SJK180" s="2"/>
      <c r="SJL180" s="2"/>
      <c r="SJM180" s="2"/>
      <c r="SJN180" s="2"/>
      <c r="SJO180" s="2"/>
      <c r="SJP180" s="2"/>
      <c r="SJQ180" s="2"/>
      <c r="SJR180" s="2"/>
      <c r="SJS180" s="2"/>
      <c r="SJT180" s="2"/>
      <c r="SJU180" s="2"/>
      <c r="SJV180" s="2"/>
      <c r="SJW180" s="2"/>
      <c r="SJX180" s="2"/>
      <c r="SJY180" s="2"/>
      <c r="SJZ180" s="2"/>
      <c r="SKA180" s="2"/>
      <c r="SKB180" s="2"/>
      <c r="SKC180" s="2"/>
      <c r="SKD180" s="2"/>
      <c r="SKE180" s="2"/>
      <c r="SKF180" s="2"/>
      <c r="SKG180" s="2"/>
      <c r="SKH180" s="2"/>
      <c r="SKI180" s="2"/>
      <c r="SKJ180" s="2"/>
      <c r="SKK180" s="2"/>
      <c r="SKL180" s="2"/>
      <c r="SKM180" s="2"/>
      <c r="SKN180" s="2"/>
      <c r="SKO180" s="2"/>
      <c r="SKP180" s="2"/>
      <c r="SKQ180" s="2"/>
      <c r="SKR180" s="2"/>
      <c r="SKS180" s="2"/>
      <c r="SKT180" s="2"/>
      <c r="SKU180" s="2"/>
      <c r="SKV180" s="2"/>
      <c r="SKW180" s="2"/>
      <c r="SKX180" s="2"/>
      <c r="SKY180" s="2"/>
      <c r="SKZ180" s="2"/>
      <c r="SLA180" s="2"/>
      <c r="SLB180" s="2"/>
      <c r="SLC180" s="2"/>
      <c r="SLD180" s="2"/>
      <c r="SLE180" s="2"/>
      <c r="SLF180" s="2"/>
      <c r="SLG180" s="2"/>
      <c r="SLH180" s="2"/>
      <c r="SLI180" s="2"/>
      <c r="SLJ180" s="2"/>
      <c r="SLK180" s="2"/>
      <c r="SLL180" s="2"/>
      <c r="SLM180" s="2"/>
      <c r="SLN180" s="2"/>
      <c r="SLO180" s="2"/>
      <c r="SLP180" s="2"/>
      <c r="SLQ180" s="2"/>
      <c r="SLR180" s="2"/>
      <c r="SLS180" s="2"/>
      <c r="SLT180" s="2"/>
      <c r="SLU180" s="2"/>
      <c r="SLV180" s="2"/>
      <c r="SLW180" s="2"/>
      <c r="SLX180" s="2"/>
      <c r="SLY180" s="2"/>
      <c r="SLZ180" s="2"/>
      <c r="SMA180" s="2"/>
      <c r="SMB180" s="2"/>
      <c r="SMC180" s="2"/>
      <c r="SMD180" s="2"/>
      <c r="SME180" s="2"/>
      <c r="SMF180" s="2"/>
      <c r="SMG180" s="2"/>
      <c r="SMH180" s="2"/>
      <c r="SMI180" s="2"/>
      <c r="SMJ180" s="2"/>
      <c r="SMK180" s="2"/>
      <c r="SML180" s="2"/>
      <c r="SMM180" s="2"/>
      <c r="SMN180" s="2"/>
      <c r="SMO180" s="2"/>
      <c r="SMP180" s="2"/>
      <c r="SMQ180" s="2"/>
      <c r="SMR180" s="2"/>
      <c r="SMS180" s="2"/>
      <c r="SMT180" s="2"/>
      <c r="SMU180" s="2"/>
      <c r="SMV180" s="2"/>
      <c r="SMW180" s="2"/>
      <c r="SMX180" s="2"/>
      <c r="SMY180" s="2"/>
      <c r="SMZ180" s="2"/>
      <c r="SNA180" s="2"/>
      <c r="SNB180" s="2"/>
      <c r="SNC180" s="2"/>
      <c r="SND180" s="2"/>
      <c r="SNE180" s="2"/>
      <c r="SNF180" s="2"/>
      <c r="SNG180" s="2"/>
      <c r="SNH180" s="2"/>
      <c r="SNI180" s="2"/>
      <c r="SNJ180" s="2"/>
      <c r="SNK180" s="2"/>
      <c r="SNL180" s="2"/>
      <c r="SNM180" s="2"/>
      <c r="SNN180" s="2"/>
      <c r="SNO180" s="2"/>
      <c r="SNP180" s="2"/>
      <c r="SNQ180" s="2"/>
      <c r="SNR180" s="2"/>
      <c r="SNS180" s="2"/>
      <c r="SNT180" s="2"/>
      <c r="SNU180" s="2"/>
      <c r="SNV180" s="2"/>
      <c r="SNW180" s="2"/>
      <c r="SNX180" s="2"/>
      <c r="SNY180" s="2"/>
      <c r="SNZ180" s="2"/>
      <c r="SOA180" s="2"/>
      <c r="SOB180" s="2"/>
      <c r="SOC180" s="2"/>
      <c r="SOD180" s="2"/>
      <c r="SOE180" s="2"/>
      <c r="SOF180" s="2"/>
      <c r="SOG180" s="2"/>
      <c r="SOH180" s="2"/>
      <c r="SOI180" s="2"/>
      <c r="SOJ180" s="2"/>
      <c r="SOK180" s="2"/>
      <c r="SOL180" s="2"/>
      <c r="SOM180" s="2"/>
      <c r="SON180" s="2"/>
      <c r="SOO180" s="2"/>
      <c r="SOP180" s="2"/>
      <c r="SOQ180" s="2"/>
      <c r="SOR180" s="2"/>
      <c r="SOS180" s="2"/>
      <c r="SOT180" s="2"/>
      <c r="SOU180" s="2"/>
      <c r="SOV180" s="2"/>
      <c r="SOW180" s="2"/>
      <c r="SOX180" s="2"/>
      <c r="SOY180" s="2"/>
      <c r="SOZ180" s="2"/>
      <c r="SPA180" s="2"/>
      <c r="SPB180" s="2"/>
      <c r="SPC180" s="2"/>
      <c r="SPD180" s="2"/>
      <c r="SPE180" s="2"/>
      <c r="SPF180" s="2"/>
      <c r="SPG180" s="2"/>
      <c r="SPH180" s="2"/>
      <c r="SPI180" s="2"/>
      <c r="SPJ180" s="2"/>
      <c r="SPK180" s="2"/>
      <c r="SPL180" s="2"/>
      <c r="SPM180" s="2"/>
      <c r="SPN180" s="2"/>
      <c r="SPO180" s="2"/>
      <c r="SPP180" s="2"/>
      <c r="SPQ180" s="2"/>
      <c r="SPR180" s="2"/>
      <c r="SPS180" s="2"/>
      <c r="SPT180" s="2"/>
      <c r="SPU180" s="2"/>
      <c r="SPV180" s="2"/>
      <c r="SPW180" s="2"/>
      <c r="SPX180" s="2"/>
      <c r="SPY180" s="2"/>
      <c r="SPZ180" s="2"/>
      <c r="SQA180" s="2"/>
      <c r="SQB180" s="2"/>
      <c r="SQC180" s="2"/>
      <c r="SQD180" s="2"/>
      <c r="SQE180" s="2"/>
      <c r="SQF180" s="2"/>
      <c r="SQG180" s="2"/>
      <c r="SQH180" s="2"/>
      <c r="SQI180" s="2"/>
      <c r="SQJ180" s="2"/>
      <c r="SQK180" s="2"/>
      <c r="SQL180" s="2"/>
      <c r="SQM180" s="2"/>
      <c r="SQN180" s="2"/>
      <c r="SQO180" s="2"/>
      <c r="SQP180" s="2"/>
      <c r="SQQ180" s="2"/>
      <c r="SQR180" s="2"/>
      <c r="SQS180" s="2"/>
      <c r="SQT180" s="2"/>
      <c r="SQU180" s="2"/>
      <c r="SQV180" s="2"/>
      <c r="SQW180" s="2"/>
      <c r="SQX180" s="2"/>
      <c r="SQY180" s="2"/>
      <c r="SQZ180" s="2"/>
      <c r="SRA180" s="2"/>
      <c r="SRB180" s="2"/>
      <c r="SRC180" s="2"/>
      <c r="SRD180" s="2"/>
      <c r="SRE180" s="2"/>
      <c r="SRF180" s="2"/>
      <c r="SRG180" s="2"/>
      <c r="SRH180" s="2"/>
      <c r="SRI180" s="2"/>
      <c r="SRJ180" s="2"/>
      <c r="SRK180" s="2"/>
      <c r="SRL180" s="2"/>
      <c r="SRM180" s="2"/>
      <c r="SRN180" s="2"/>
      <c r="SRO180" s="2"/>
      <c r="SRP180" s="2"/>
      <c r="SRQ180" s="2"/>
      <c r="SRR180" s="2"/>
      <c r="SRS180" s="2"/>
      <c r="SRT180" s="2"/>
      <c r="SRU180" s="2"/>
      <c r="SRV180" s="2"/>
      <c r="SRW180" s="2"/>
      <c r="SRX180" s="2"/>
      <c r="SRY180" s="2"/>
      <c r="SRZ180" s="2"/>
      <c r="SSA180" s="2"/>
      <c r="SSB180" s="2"/>
      <c r="SSC180" s="2"/>
      <c r="SSD180" s="2"/>
      <c r="SSE180" s="2"/>
      <c r="SSF180" s="2"/>
      <c r="SSG180" s="2"/>
      <c r="SSH180" s="2"/>
      <c r="SSI180" s="2"/>
      <c r="SSJ180" s="2"/>
      <c r="SSK180" s="2"/>
      <c r="SSL180" s="2"/>
      <c r="SSM180" s="2"/>
      <c r="SSN180" s="2"/>
      <c r="SSO180" s="2"/>
      <c r="SSP180" s="2"/>
      <c r="SSQ180" s="2"/>
      <c r="SSR180" s="2"/>
      <c r="SSS180" s="2"/>
      <c r="SST180" s="2"/>
      <c r="SSU180" s="2"/>
      <c r="SSV180" s="2"/>
      <c r="SSW180" s="2"/>
      <c r="SSX180" s="2"/>
      <c r="SSY180" s="2"/>
      <c r="SSZ180" s="2"/>
      <c r="STA180" s="2"/>
      <c r="STB180" s="2"/>
      <c r="STC180" s="2"/>
      <c r="STD180" s="2"/>
      <c r="STE180" s="2"/>
      <c r="STF180" s="2"/>
      <c r="STG180" s="2"/>
      <c r="STH180" s="2"/>
      <c r="STI180" s="2"/>
      <c r="STJ180" s="2"/>
      <c r="STK180" s="2"/>
      <c r="STL180" s="2"/>
      <c r="STM180" s="2"/>
      <c r="STN180" s="2"/>
      <c r="STO180" s="2"/>
      <c r="STP180" s="2"/>
      <c r="STQ180" s="2"/>
      <c r="STR180" s="2"/>
      <c r="STS180" s="2"/>
      <c r="STT180" s="2"/>
      <c r="STU180" s="2"/>
      <c r="STV180" s="2"/>
      <c r="STW180" s="2"/>
      <c r="STX180" s="2"/>
      <c r="STY180" s="2"/>
      <c r="STZ180" s="2"/>
      <c r="SUA180" s="2"/>
      <c r="SUB180" s="2"/>
      <c r="SUC180" s="2"/>
      <c r="SUD180" s="2"/>
      <c r="SUE180" s="2"/>
      <c r="SUF180" s="2"/>
      <c r="SUG180" s="2"/>
      <c r="SUH180" s="2"/>
      <c r="SUI180" s="2"/>
      <c r="SUJ180" s="2"/>
      <c r="SUK180" s="2"/>
      <c r="SUL180" s="2"/>
      <c r="SUM180" s="2"/>
      <c r="SUN180" s="2"/>
      <c r="SUO180" s="2"/>
      <c r="SUP180" s="2"/>
      <c r="SUQ180" s="2"/>
      <c r="SUR180" s="2"/>
      <c r="SUS180" s="2"/>
      <c r="SUT180" s="2"/>
      <c r="SUU180" s="2"/>
      <c r="SUV180" s="2"/>
      <c r="SUW180" s="2"/>
      <c r="SUX180" s="2"/>
      <c r="SUY180" s="2"/>
      <c r="SUZ180" s="2"/>
      <c r="SVA180" s="2"/>
      <c r="SVB180" s="2"/>
      <c r="SVC180" s="2"/>
      <c r="SVD180" s="2"/>
      <c r="SVE180" s="2"/>
      <c r="SVF180" s="2"/>
      <c r="SVG180" s="2"/>
      <c r="SVH180" s="2"/>
      <c r="SVI180" s="2"/>
      <c r="SVJ180" s="2"/>
      <c r="SVK180" s="2"/>
      <c r="SVL180" s="2"/>
      <c r="SVM180" s="2"/>
      <c r="SVN180" s="2"/>
      <c r="SVO180" s="2"/>
      <c r="SVP180" s="2"/>
      <c r="SVQ180" s="2"/>
      <c r="SVR180" s="2"/>
      <c r="SVS180" s="2"/>
      <c r="SVT180" s="2"/>
      <c r="SVU180" s="2"/>
      <c r="SVV180" s="2"/>
      <c r="SVW180" s="2"/>
      <c r="SVX180" s="2"/>
      <c r="SVY180" s="2"/>
      <c r="SVZ180" s="2"/>
      <c r="SWA180" s="2"/>
      <c r="SWB180" s="2"/>
      <c r="SWC180" s="2"/>
      <c r="SWD180" s="2"/>
      <c r="SWE180" s="2"/>
      <c r="SWF180" s="2"/>
      <c r="SWG180" s="2"/>
      <c r="SWH180" s="2"/>
      <c r="SWI180" s="2"/>
      <c r="SWJ180" s="2"/>
      <c r="SWK180" s="2"/>
      <c r="SWL180" s="2"/>
      <c r="SWM180" s="2"/>
      <c r="SWN180" s="2"/>
      <c r="SWO180" s="2"/>
      <c r="SWP180" s="2"/>
      <c r="SWQ180" s="2"/>
      <c r="SWR180" s="2"/>
      <c r="SWS180" s="2"/>
      <c r="SWT180" s="2"/>
      <c r="SWU180" s="2"/>
      <c r="SWV180" s="2"/>
      <c r="SWW180" s="2"/>
      <c r="SWX180" s="2"/>
      <c r="SWY180" s="2"/>
      <c r="SWZ180" s="2"/>
      <c r="SXA180" s="2"/>
      <c r="SXB180" s="2"/>
      <c r="SXC180" s="2"/>
      <c r="SXD180" s="2"/>
      <c r="SXE180" s="2"/>
      <c r="SXF180" s="2"/>
      <c r="SXG180" s="2"/>
      <c r="SXH180" s="2"/>
      <c r="SXI180" s="2"/>
      <c r="SXJ180" s="2"/>
      <c r="SXK180" s="2"/>
      <c r="SXL180" s="2"/>
      <c r="SXM180" s="2"/>
      <c r="SXN180" s="2"/>
      <c r="SXO180" s="2"/>
      <c r="SXP180" s="2"/>
      <c r="SXQ180" s="2"/>
      <c r="SXR180" s="2"/>
      <c r="SXS180" s="2"/>
      <c r="SXT180" s="2"/>
      <c r="SXU180" s="2"/>
      <c r="SXV180" s="2"/>
      <c r="SXW180" s="2"/>
      <c r="SXX180" s="2"/>
      <c r="SXY180" s="2"/>
      <c r="SXZ180" s="2"/>
      <c r="SYA180" s="2"/>
      <c r="SYB180" s="2"/>
      <c r="SYC180" s="2"/>
      <c r="SYD180" s="2"/>
      <c r="SYE180" s="2"/>
      <c r="SYF180" s="2"/>
      <c r="SYG180" s="2"/>
      <c r="SYH180" s="2"/>
      <c r="SYI180" s="2"/>
      <c r="SYJ180" s="2"/>
      <c r="SYK180" s="2"/>
      <c r="SYL180" s="2"/>
      <c r="SYM180" s="2"/>
      <c r="SYN180" s="2"/>
      <c r="SYO180" s="2"/>
      <c r="SYP180" s="2"/>
      <c r="SYQ180" s="2"/>
      <c r="SYR180" s="2"/>
      <c r="SYS180" s="2"/>
      <c r="SYT180" s="2"/>
      <c r="SYU180" s="2"/>
      <c r="SYV180" s="2"/>
      <c r="SYW180" s="2"/>
      <c r="SYX180" s="2"/>
      <c r="SYY180" s="2"/>
      <c r="SYZ180" s="2"/>
      <c r="SZA180" s="2"/>
      <c r="SZB180" s="2"/>
      <c r="SZC180" s="2"/>
      <c r="SZD180" s="2"/>
      <c r="SZE180" s="2"/>
      <c r="SZF180" s="2"/>
      <c r="SZG180" s="2"/>
      <c r="SZH180" s="2"/>
      <c r="SZI180" s="2"/>
      <c r="SZJ180" s="2"/>
      <c r="SZK180" s="2"/>
      <c r="SZL180" s="2"/>
      <c r="SZM180" s="2"/>
      <c r="SZN180" s="2"/>
      <c r="SZO180" s="2"/>
      <c r="SZP180" s="2"/>
      <c r="SZQ180" s="2"/>
      <c r="SZR180" s="2"/>
      <c r="SZS180" s="2"/>
      <c r="SZT180" s="2"/>
      <c r="SZU180" s="2"/>
      <c r="SZV180" s="2"/>
      <c r="SZW180" s="2"/>
      <c r="SZX180" s="2"/>
      <c r="SZY180" s="2"/>
      <c r="SZZ180" s="2"/>
      <c r="TAA180" s="2"/>
      <c r="TAB180" s="2"/>
      <c r="TAC180" s="2"/>
      <c r="TAD180" s="2"/>
      <c r="TAE180" s="2"/>
      <c r="TAF180" s="2"/>
      <c r="TAG180" s="2"/>
      <c r="TAH180" s="2"/>
      <c r="TAI180" s="2"/>
      <c r="TAJ180" s="2"/>
      <c r="TAK180" s="2"/>
      <c r="TAL180" s="2"/>
      <c r="TAM180" s="2"/>
      <c r="TAN180" s="2"/>
      <c r="TAO180" s="2"/>
      <c r="TAP180" s="2"/>
      <c r="TAQ180" s="2"/>
      <c r="TAR180" s="2"/>
      <c r="TAS180" s="2"/>
      <c r="TAT180" s="2"/>
      <c r="TAU180" s="2"/>
      <c r="TAV180" s="2"/>
      <c r="TAW180" s="2"/>
      <c r="TAX180" s="2"/>
      <c r="TAY180" s="2"/>
      <c r="TAZ180" s="2"/>
      <c r="TBA180" s="2"/>
      <c r="TBB180" s="2"/>
      <c r="TBC180" s="2"/>
      <c r="TBD180" s="2"/>
      <c r="TBE180" s="2"/>
      <c r="TBF180" s="2"/>
      <c r="TBG180" s="2"/>
      <c r="TBH180" s="2"/>
      <c r="TBI180" s="2"/>
      <c r="TBJ180" s="2"/>
      <c r="TBK180" s="2"/>
      <c r="TBL180" s="2"/>
      <c r="TBM180" s="2"/>
      <c r="TBN180" s="2"/>
      <c r="TBO180" s="2"/>
      <c r="TBP180" s="2"/>
      <c r="TBQ180" s="2"/>
      <c r="TBR180" s="2"/>
      <c r="TBS180" s="2"/>
      <c r="TBT180" s="2"/>
      <c r="TBU180" s="2"/>
      <c r="TBV180" s="2"/>
      <c r="TBW180" s="2"/>
      <c r="TBX180" s="2"/>
      <c r="TBY180" s="2"/>
      <c r="TBZ180" s="2"/>
      <c r="TCA180" s="2"/>
      <c r="TCB180" s="2"/>
      <c r="TCC180" s="2"/>
      <c r="TCD180" s="2"/>
      <c r="TCE180" s="2"/>
      <c r="TCF180" s="2"/>
      <c r="TCG180" s="2"/>
      <c r="TCH180" s="2"/>
      <c r="TCI180" s="2"/>
      <c r="TCJ180" s="2"/>
      <c r="TCK180" s="2"/>
      <c r="TCL180" s="2"/>
      <c r="TCM180" s="2"/>
      <c r="TCN180" s="2"/>
      <c r="TCO180" s="2"/>
      <c r="TCP180" s="2"/>
      <c r="TCQ180" s="2"/>
      <c r="TCR180" s="2"/>
      <c r="TCS180" s="2"/>
      <c r="TCT180" s="2"/>
      <c r="TCU180" s="2"/>
      <c r="TCV180" s="2"/>
      <c r="TCW180" s="2"/>
      <c r="TCX180" s="2"/>
      <c r="TCY180" s="2"/>
      <c r="TCZ180" s="2"/>
      <c r="TDA180" s="2"/>
      <c r="TDB180" s="2"/>
      <c r="TDC180" s="2"/>
      <c r="TDD180" s="2"/>
      <c r="TDE180" s="2"/>
      <c r="TDF180" s="2"/>
      <c r="TDG180" s="2"/>
      <c r="TDH180" s="2"/>
      <c r="TDI180" s="2"/>
      <c r="TDJ180" s="2"/>
      <c r="TDK180" s="2"/>
      <c r="TDL180" s="2"/>
      <c r="TDM180" s="2"/>
      <c r="TDN180" s="2"/>
      <c r="TDO180" s="2"/>
      <c r="TDP180" s="2"/>
      <c r="TDQ180" s="2"/>
      <c r="TDR180" s="2"/>
      <c r="TDS180" s="2"/>
      <c r="TDT180" s="2"/>
      <c r="TDU180" s="2"/>
      <c r="TDV180" s="2"/>
      <c r="TDW180" s="2"/>
      <c r="TDX180" s="2"/>
      <c r="TDY180" s="2"/>
      <c r="TDZ180" s="2"/>
      <c r="TEA180" s="2"/>
      <c r="TEB180" s="2"/>
      <c r="TEC180" s="2"/>
      <c r="TED180" s="2"/>
      <c r="TEE180" s="2"/>
      <c r="TEF180" s="2"/>
      <c r="TEG180" s="2"/>
      <c r="TEH180" s="2"/>
      <c r="TEI180" s="2"/>
      <c r="TEJ180" s="2"/>
      <c r="TEK180" s="2"/>
      <c r="TEL180" s="2"/>
      <c r="TEM180" s="2"/>
      <c r="TEN180" s="2"/>
      <c r="TEO180" s="2"/>
      <c r="TEP180" s="2"/>
      <c r="TEQ180" s="2"/>
      <c r="TER180" s="2"/>
      <c r="TES180" s="2"/>
      <c r="TET180" s="2"/>
      <c r="TEU180" s="2"/>
      <c r="TEV180" s="2"/>
      <c r="TEW180" s="2"/>
      <c r="TEX180" s="2"/>
      <c r="TEY180" s="2"/>
      <c r="TEZ180" s="2"/>
      <c r="TFA180" s="2"/>
      <c r="TFB180" s="2"/>
      <c r="TFC180" s="2"/>
      <c r="TFD180" s="2"/>
      <c r="TFE180" s="2"/>
      <c r="TFF180" s="2"/>
      <c r="TFG180" s="2"/>
      <c r="TFH180" s="2"/>
      <c r="TFI180" s="2"/>
      <c r="TFJ180" s="2"/>
      <c r="TFK180" s="2"/>
      <c r="TFL180" s="2"/>
      <c r="TFM180" s="2"/>
      <c r="TFN180" s="2"/>
      <c r="TFO180" s="2"/>
      <c r="TFP180" s="2"/>
      <c r="TFQ180" s="2"/>
      <c r="TFR180" s="2"/>
      <c r="TFS180" s="2"/>
      <c r="TFT180" s="2"/>
      <c r="TFU180" s="2"/>
      <c r="TFV180" s="2"/>
      <c r="TFW180" s="2"/>
      <c r="TFX180" s="2"/>
      <c r="TFY180" s="2"/>
      <c r="TFZ180" s="2"/>
      <c r="TGA180" s="2"/>
      <c r="TGB180" s="2"/>
      <c r="TGC180" s="2"/>
      <c r="TGD180" s="2"/>
      <c r="TGE180" s="2"/>
      <c r="TGF180" s="2"/>
      <c r="TGG180" s="2"/>
      <c r="TGH180" s="2"/>
      <c r="TGI180" s="2"/>
      <c r="TGJ180" s="2"/>
      <c r="TGK180" s="2"/>
      <c r="TGL180" s="2"/>
      <c r="TGM180" s="2"/>
      <c r="TGN180" s="2"/>
      <c r="TGO180" s="2"/>
      <c r="TGP180" s="2"/>
      <c r="TGQ180" s="2"/>
      <c r="TGR180" s="2"/>
      <c r="TGS180" s="2"/>
      <c r="TGT180" s="2"/>
      <c r="TGU180" s="2"/>
      <c r="TGV180" s="2"/>
      <c r="TGW180" s="2"/>
      <c r="TGX180" s="2"/>
      <c r="TGY180" s="2"/>
      <c r="TGZ180" s="2"/>
      <c r="THA180" s="2"/>
      <c r="THB180" s="2"/>
      <c r="THC180" s="2"/>
      <c r="THD180" s="2"/>
      <c r="THE180" s="2"/>
      <c r="THF180" s="2"/>
      <c r="THG180" s="2"/>
      <c r="THH180" s="2"/>
      <c r="THI180" s="2"/>
      <c r="THJ180" s="2"/>
      <c r="THK180" s="2"/>
      <c r="THL180" s="2"/>
      <c r="THM180" s="2"/>
      <c r="THN180" s="2"/>
      <c r="THO180" s="2"/>
      <c r="THP180" s="2"/>
      <c r="THQ180" s="2"/>
      <c r="THR180" s="2"/>
      <c r="THS180" s="2"/>
      <c r="THT180" s="2"/>
      <c r="THU180" s="2"/>
      <c r="THV180" s="2"/>
      <c r="THW180" s="2"/>
      <c r="THX180" s="2"/>
      <c r="THY180" s="2"/>
      <c r="THZ180" s="2"/>
      <c r="TIA180" s="2"/>
      <c r="TIB180" s="2"/>
      <c r="TIC180" s="2"/>
      <c r="TID180" s="2"/>
      <c r="TIE180" s="2"/>
      <c r="TIF180" s="2"/>
      <c r="TIG180" s="2"/>
      <c r="TIH180" s="2"/>
      <c r="TII180" s="2"/>
      <c r="TIJ180" s="2"/>
      <c r="TIK180" s="2"/>
      <c r="TIL180" s="2"/>
      <c r="TIM180" s="2"/>
      <c r="TIN180" s="2"/>
      <c r="TIO180" s="2"/>
      <c r="TIP180" s="2"/>
      <c r="TIQ180" s="2"/>
      <c r="TIR180" s="2"/>
      <c r="TIS180" s="2"/>
      <c r="TIT180" s="2"/>
      <c r="TIU180" s="2"/>
      <c r="TIV180" s="2"/>
      <c r="TIW180" s="2"/>
      <c r="TIX180" s="2"/>
      <c r="TIY180" s="2"/>
      <c r="TIZ180" s="2"/>
      <c r="TJA180" s="2"/>
      <c r="TJB180" s="2"/>
      <c r="TJC180" s="2"/>
      <c r="TJD180" s="2"/>
      <c r="TJE180" s="2"/>
      <c r="TJF180" s="2"/>
      <c r="TJG180" s="2"/>
      <c r="TJH180" s="2"/>
      <c r="TJI180" s="2"/>
      <c r="TJJ180" s="2"/>
      <c r="TJK180" s="2"/>
      <c r="TJL180" s="2"/>
      <c r="TJM180" s="2"/>
      <c r="TJN180" s="2"/>
      <c r="TJO180" s="2"/>
      <c r="TJP180" s="2"/>
      <c r="TJQ180" s="2"/>
      <c r="TJR180" s="2"/>
      <c r="TJS180" s="2"/>
      <c r="TJT180" s="2"/>
      <c r="TJU180" s="2"/>
      <c r="TJV180" s="2"/>
      <c r="TJW180" s="2"/>
      <c r="TJX180" s="2"/>
      <c r="TJY180" s="2"/>
      <c r="TJZ180" s="2"/>
      <c r="TKA180" s="2"/>
      <c r="TKB180" s="2"/>
      <c r="TKC180" s="2"/>
      <c r="TKD180" s="2"/>
      <c r="TKE180" s="2"/>
      <c r="TKF180" s="2"/>
      <c r="TKG180" s="2"/>
      <c r="TKH180" s="2"/>
      <c r="TKI180" s="2"/>
      <c r="TKJ180" s="2"/>
      <c r="TKK180" s="2"/>
      <c r="TKL180" s="2"/>
      <c r="TKM180" s="2"/>
      <c r="TKN180" s="2"/>
      <c r="TKO180" s="2"/>
      <c r="TKP180" s="2"/>
      <c r="TKQ180" s="2"/>
      <c r="TKR180" s="2"/>
      <c r="TKS180" s="2"/>
      <c r="TKT180" s="2"/>
      <c r="TKU180" s="2"/>
      <c r="TKV180" s="2"/>
      <c r="TKW180" s="2"/>
      <c r="TKX180" s="2"/>
      <c r="TKY180" s="2"/>
      <c r="TKZ180" s="2"/>
      <c r="TLA180" s="2"/>
      <c r="TLB180" s="2"/>
      <c r="TLC180" s="2"/>
      <c r="TLD180" s="2"/>
      <c r="TLE180" s="2"/>
      <c r="TLF180" s="2"/>
      <c r="TLG180" s="2"/>
      <c r="TLH180" s="2"/>
      <c r="TLI180" s="2"/>
      <c r="TLJ180" s="2"/>
      <c r="TLK180" s="2"/>
      <c r="TLL180" s="2"/>
      <c r="TLM180" s="2"/>
      <c r="TLN180" s="2"/>
      <c r="TLO180" s="2"/>
      <c r="TLP180" s="2"/>
      <c r="TLQ180" s="2"/>
      <c r="TLR180" s="2"/>
      <c r="TLS180" s="2"/>
      <c r="TLT180" s="2"/>
      <c r="TLU180" s="2"/>
      <c r="TLV180" s="2"/>
      <c r="TLW180" s="2"/>
      <c r="TLX180" s="2"/>
      <c r="TLY180" s="2"/>
      <c r="TLZ180" s="2"/>
      <c r="TMA180" s="2"/>
      <c r="TMB180" s="2"/>
      <c r="TMC180" s="2"/>
      <c r="TMD180" s="2"/>
      <c r="TME180" s="2"/>
      <c r="TMF180" s="2"/>
      <c r="TMG180" s="2"/>
      <c r="TMH180" s="2"/>
      <c r="TMI180" s="2"/>
      <c r="TMJ180" s="2"/>
      <c r="TMK180" s="2"/>
      <c r="TML180" s="2"/>
      <c r="TMM180" s="2"/>
      <c r="TMN180" s="2"/>
      <c r="TMO180" s="2"/>
      <c r="TMP180" s="2"/>
      <c r="TMQ180" s="2"/>
      <c r="TMR180" s="2"/>
      <c r="TMS180" s="2"/>
      <c r="TMT180" s="2"/>
      <c r="TMU180" s="2"/>
      <c r="TMV180" s="2"/>
      <c r="TMW180" s="2"/>
      <c r="TMX180" s="2"/>
      <c r="TMY180" s="2"/>
      <c r="TMZ180" s="2"/>
      <c r="TNA180" s="2"/>
      <c r="TNB180" s="2"/>
      <c r="TNC180" s="2"/>
      <c r="TND180" s="2"/>
      <c r="TNE180" s="2"/>
      <c r="TNF180" s="2"/>
      <c r="TNG180" s="2"/>
      <c r="TNH180" s="2"/>
      <c r="TNI180" s="2"/>
      <c r="TNJ180" s="2"/>
      <c r="TNK180" s="2"/>
      <c r="TNL180" s="2"/>
      <c r="TNM180" s="2"/>
      <c r="TNN180" s="2"/>
      <c r="TNO180" s="2"/>
      <c r="TNP180" s="2"/>
      <c r="TNQ180" s="2"/>
      <c r="TNR180" s="2"/>
      <c r="TNS180" s="2"/>
      <c r="TNT180" s="2"/>
      <c r="TNU180" s="2"/>
      <c r="TNV180" s="2"/>
      <c r="TNW180" s="2"/>
      <c r="TNX180" s="2"/>
      <c r="TNY180" s="2"/>
      <c r="TNZ180" s="2"/>
      <c r="TOA180" s="2"/>
      <c r="TOB180" s="2"/>
      <c r="TOC180" s="2"/>
      <c r="TOD180" s="2"/>
      <c r="TOE180" s="2"/>
      <c r="TOF180" s="2"/>
      <c r="TOG180" s="2"/>
      <c r="TOH180" s="2"/>
      <c r="TOI180" s="2"/>
      <c r="TOJ180" s="2"/>
      <c r="TOK180" s="2"/>
      <c r="TOL180" s="2"/>
      <c r="TOM180" s="2"/>
      <c r="TON180" s="2"/>
      <c r="TOO180" s="2"/>
      <c r="TOP180" s="2"/>
      <c r="TOQ180" s="2"/>
      <c r="TOR180" s="2"/>
      <c r="TOS180" s="2"/>
      <c r="TOT180" s="2"/>
      <c r="TOU180" s="2"/>
      <c r="TOV180" s="2"/>
      <c r="TOW180" s="2"/>
      <c r="TOX180" s="2"/>
      <c r="TOY180" s="2"/>
      <c r="TOZ180" s="2"/>
      <c r="TPA180" s="2"/>
      <c r="TPB180" s="2"/>
      <c r="TPC180" s="2"/>
      <c r="TPD180" s="2"/>
      <c r="TPE180" s="2"/>
      <c r="TPF180" s="2"/>
      <c r="TPG180" s="2"/>
      <c r="TPH180" s="2"/>
      <c r="TPI180" s="2"/>
      <c r="TPJ180" s="2"/>
      <c r="TPK180" s="2"/>
      <c r="TPL180" s="2"/>
      <c r="TPM180" s="2"/>
      <c r="TPN180" s="2"/>
      <c r="TPO180" s="2"/>
      <c r="TPP180" s="2"/>
      <c r="TPQ180" s="2"/>
      <c r="TPR180" s="2"/>
      <c r="TPS180" s="2"/>
      <c r="TPT180" s="2"/>
      <c r="TPU180" s="2"/>
      <c r="TPV180" s="2"/>
      <c r="TPW180" s="2"/>
      <c r="TPX180" s="2"/>
      <c r="TPY180" s="2"/>
      <c r="TPZ180" s="2"/>
      <c r="TQA180" s="2"/>
      <c r="TQB180" s="2"/>
      <c r="TQC180" s="2"/>
      <c r="TQD180" s="2"/>
      <c r="TQE180" s="2"/>
      <c r="TQF180" s="2"/>
      <c r="TQG180" s="2"/>
      <c r="TQH180" s="2"/>
      <c r="TQI180" s="2"/>
      <c r="TQJ180" s="2"/>
      <c r="TQK180" s="2"/>
      <c r="TQL180" s="2"/>
      <c r="TQM180" s="2"/>
      <c r="TQN180" s="2"/>
      <c r="TQO180" s="2"/>
      <c r="TQP180" s="2"/>
      <c r="TQQ180" s="2"/>
      <c r="TQR180" s="2"/>
      <c r="TQS180" s="2"/>
      <c r="TQT180" s="2"/>
      <c r="TQU180" s="2"/>
      <c r="TQV180" s="2"/>
      <c r="TQW180" s="2"/>
      <c r="TQX180" s="2"/>
      <c r="TQY180" s="2"/>
      <c r="TQZ180" s="2"/>
      <c r="TRA180" s="2"/>
      <c r="TRB180" s="2"/>
      <c r="TRC180" s="2"/>
      <c r="TRD180" s="2"/>
      <c r="TRE180" s="2"/>
      <c r="TRF180" s="2"/>
      <c r="TRG180" s="2"/>
      <c r="TRH180" s="2"/>
      <c r="TRI180" s="2"/>
      <c r="TRJ180" s="2"/>
      <c r="TRK180" s="2"/>
      <c r="TRL180" s="2"/>
      <c r="TRM180" s="2"/>
      <c r="TRN180" s="2"/>
      <c r="TRO180" s="2"/>
      <c r="TRP180" s="2"/>
      <c r="TRQ180" s="2"/>
      <c r="TRR180" s="2"/>
      <c r="TRS180" s="2"/>
      <c r="TRT180" s="2"/>
      <c r="TRU180" s="2"/>
      <c r="TRV180" s="2"/>
      <c r="TRW180" s="2"/>
      <c r="TRX180" s="2"/>
      <c r="TRY180" s="2"/>
      <c r="TRZ180" s="2"/>
      <c r="TSA180" s="2"/>
      <c r="TSB180" s="2"/>
      <c r="TSC180" s="2"/>
      <c r="TSD180" s="2"/>
      <c r="TSE180" s="2"/>
      <c r="TSF180" s="2"/>
      <c r="TSG180" s="2"/>
      <c r="TSH180" s="2"/>
      <c r="TSI180" s="2"/>
      <c r="TSJ180" s="2"/>
      <c r="TSK180" s="2"/>
      <c r="TSL180" s="2"/>
      <c r="TSM180" s="2"/>
      <c r="TSN180" s="2"/>
      <c r="TSO180" s="2"/>
      <c r="TSP180" s="2"/>
      <c r="TSQ180" s="2"/>
      <c r="TSR180" s="2"/>
      <c r="TSS180" s="2"/>
      <c r="TST180" s="2"/>
      <c r="TSU180" s="2"/>
      <c r="TSV180" s="2"/>
      <c r="TSW180" s="2"/>
      <c r="TSX180" s="2"/>
      <c r="TSY180" s="2"/>
      <c r="TSZ180" s="2"/>
      <c r="TTA180" s="2"/>
      <c r="TTB180" s="2"/>
      <c r="TTC180" s="2"/>
      <c r="TTD180" s="2"/>
      <c r="TTE180" s="2"/>
      <c r="TTF180" s="2"/>
      <c r="TTG180" s="2"/>
      <c r="TTH180" s="2"/>
      <c r="TTI180" s="2"/>
      <c r="TTJ180" s="2"/>
      <c r="TTK180" s="2"/>
      <c r="TTL180" s="2"/>
      <c r="TTM180" s="2"/>
      <c r="TTN180" s="2"/>
      <c r="TTO180" s="2"/>
      <c r="TTP180" s="2"/>
      <c r="TTQ180" s="2"/>
      <c r="TTR180" s="2"/>
      <c r="TTS180" s="2"/>
      <c r="TTT180" s="2"/>
      <c r="TTU180" s="2"/>
      <c r="TTV180" s="2"/>
      <c r="TTW180" s="2"/>
      <c r="TTX180" s="2"/>
      <c r="TTY180" s="2"/>
      <c r="TTZ180" s="2"/>
      <c r="TUA180" s="2"/>
      <c r="TUB180" s="2"/>
      <c r="TUC180" s="2"/>
      <c r="TUD180" s="2"/>
      <c r="TUE180" s="2"/>
      <c r="TUF180" s="2"/>
      <c r="TUG180" s="2"/>
      <c r="TUH180" s="2"/>
      <c r="TUI180" s="2"/>
      <c r="TUJ180" s="2"/>
      <c r="TUK180" s="2"/>
      <c r="TUL180" s="2"/>
      <c r="TUM180" s="2"/>
      <c r="TUN180" s="2"/>
      <c r="TUO180" s="2"/>
      <c r="TUP180" s="2"/>
      <c r="TUQ180" s="2"/>
      <c r="TUR180" s="2"/>
      <c r="TUS180" s="2"/>
      <c r="TUT180" s="2"/>
      <c r="TUU180" s="2"/>
      <c r="TUV180" s="2"/>
      <c r="TUW180" s="2"/>
      <c r="TUX180" s="2"/>
      <c r="TUY180" s="2"/>
      <c r="TUZ180" s="2"/>
      <c r="TVA180" s="2"/>
      <c r="TVB180" s="2"/>
      <c r="TVC180" s="2"/>
      <c r="TVD180" s="2"/>
      <c r="TVE180" s="2"/>
      <c r="TVF180" s="2"/>
      <c r="TVG180" s="2"/>
      <c r="TVH180" s="2"/>
      <c r="TVI180" s="2"/>
      <c r="TVJ180" s="2"/>
      <c r="TVK180" s="2"/>
      <c r="TVL180" s="2"/>
      <c r="TVM180" s="2"/>
      <c r="TVN180" s="2"/>
      <c r="TVO180" s="2"/>
      <c r="TVP180" s="2"/>
      <c r="TVQ180" s="2"/>
      <c r="TVR180" s="2"/>
      <c r="TVS180" s="2"/>
      <c r="TVT180" s="2"/>
      <c r="TVU180" s="2"/>
      <c r="TVV180" s="2"/>
      <c r="TVW180" s="2"/>
      <c r="TVX180" s="2"/>
      <c r="TVY180" s="2"/>
      <c r="TVZ180" s="2"/>
      <c r="TWA180" s="2"/>
      <c r="TWB180" s="2"/>
      <c r="TWC180" s="2"/>
      <c r="TWD180" s="2"/>
      <c r="TWE180" s="2"/>
      <c r="TWF180" s="2"/>
      <c r="TWG180" s="2"/>
      <c r="TWH180" s="2"/>
      <c r="TWI180" s="2"/>
      <c r="TWJ180" s="2"/>
      <c r="TWK180" s="2"/>
      <c r="TWL180" s="2"/>
      <c r="TWM180" s="2"/>
      <c r="TWN180" s="2"/>
      <c r="TWO180" s="2"/>
      <c r="TWP180" s="2"/>
      <c r="TWQ180" s="2"/>
      <c r="TWR180" s="2"/>
      <c r="TWS180" s="2"/>
      <c r="TWT180" s="2"/>
      <c r="TWU180" s="2"/>
      <c r="TWV180" s="2"/>
      <c r="TWW180" s="2"/>
      <c r="TWX180" s="2"/>
      <c r="TWY180" s="2"/>
      <c r="TWZ180" s="2"/>
      <c r="TXA180" s="2"/>
      <c r="TXB180" s="2"/>
      <c r="TXC180" s="2"/>
      <c r="TXD180" s="2"/>
      <c r="TXE180" s="2"/>
      <c r="TXF180" s="2"/>
      <c r="TXG180" s="2"/>
      <c r="TXH180" s="2"/>
      <c r="TXI180" s="2"/>
      <c r="TXJ180" s="2"/>
      <c r="TXK180" s="2"/>
      <c r="TXL180" s="2"/>
      <c r="TXM180" s="2"/>
      <c r="TXN180" s="2"/>
      <c r="TXO180" s="2"/>
      <c r="TXP180" s="2"/>
      <c r="TXQ180" s="2"/>
      <c r="TXR180" s="2"/>
      <c r="TXS180" s="2"/>
      <c r="TXT180" s="2"/>
      <c r="TXU180" s="2"/>
      <c r="TXV180" s="2"/>
      <c r="TXW180" s="2"/>
      <c r="TXX180" s="2"/>
      <c r="TXY180" s="2"/>
      <c r="TXZ180" s="2"/>
      <c r="TYA180" s="2"/>
      <c r="TYB180" s="2"/>
      <c r="TYC180" s="2"/>
      <c r="TYD180" s="2"/>
      <c r="TYE180" s="2"/>
      <c r="TYF180" s="2"/>
      <c r="TYG180" s="2"/>
      <c r="TYH180" s="2"/>
      <c r="TYI180" s="2"/>
      <c r="TYJ180" s="2"/>
      <c r="TYK180" s="2"/>
      <c r="TYL180" s="2"/>
      <c r="TYM180" s="2"/>
      <c r="TYN180" s="2"/>
      <c r="TYO180" s="2"/>
      <c r="TYP180" s="2"/>
      <c r="TYQ180" s="2"/>
      <c r="TYR180" s="2"/>
      <c r="TYS180" s="2"/>
      <c r="TYT180" s="2"/>
      <c r="TYU180" s="2"/>
      <c r="TYV180" s="2"/>
      <c r="TYW180" s="2"/>
      <c r="TYX180" s="2"/>
      <c r="TYY180" s="2"/>
      <c r="TYZ180" s="2"/>
      <c r="TZA180" s="2"/>
      <c r="TZB180" s="2"/>
      <c r="TZC180" s="2"/>
      <c r="TZD180" s="2"/>
      <c r="TZE180" s="2"/>
      <c r="TZF180" s="2"/>
      <c r="TZG180" s="2"/>
      <c r="TZH180" s="2"/>
      <c r="TZI180" s="2"/>
      <c r="TZJ180" s="2"/>
      <c r="TZK180" s="2"/>
      <c r="TZL180" s="2"/>
      <c r="TZM180" s="2"/>
      <c r="TZN180" s="2"/>
      <c r="TZO180" s="2"/>
      <c r="TZP180" s="2"/>
      <c r="TZQ180" s="2"/>
      <c r="TZR180" s="2"/>
      <c r="TZS180" s="2"/>
      <c r="TZT180" s="2"/>
      <c r="TZU180" s="2"/>
      <c r="TZV180" s="2"/>
      <c r="TZW180" s="2"/>
      <c r="TZX180" s="2"/>
      <c r="TZY180" s="2"/>
      <c r="TZZ180" s="2"/>
      <c r="UAA180" s="2"/>
      <c r="UAB180" s="2"/>
      <c r="UAC180" s="2"/>
      <c r="UAD180" s="2"/>
      <c r="UAE180" s="2"/>
      <c r="UAF180" s="2"/>
      <c r="UAG180" s="2"/>
      <c r="UAH180" s="2"/>
      <c r="UAI180" s="2"/>
      <c r="UAJ180" s="2"/>
      <c r="UAK180" s="2"/>
      <c r="UAL180" s="2"/>
      <c r="UAM180" s="2"/>
      <c r="UAN180" s="2"/>
      <c r="UAO180" s="2"/>
      <c r="UAP180" s="2"/>
      <c r="UAQ180" s="2"/>
      <c r="UAR180" s="2"/>
      <c r="UAS180" s="2"/>
      <c r="UAT180" s="2"/>
      <c r="UAU180" s="2"/>
      <c r="UAV180" s="2"/>
      <c r="UAW180" s="2"/>
      <c r="UAX180" s="2"/>
      <c r="UAY180" s="2"/>
      <c r="UAZ180" s="2"/>
      <c r="UBA180" s="2"/>
      <c r="UBB180" s="2"/>
      <c r="UBC180" s="2"/>
      <c r="UBD180" s="2"/>
      <c r="UBE180" s="2"/>
      <c r="UBF180" s="2"/>
      <c r="UBG180" s="2"/>
      <c r="UBH180" s="2"/>
      <c r="UBI180" s="2"/>
      <c r="UBJ180" s="2"/>
      <c r="UBK180" s="2"/>
      <c r="UBL180" s="2"/>
      <c r="UBM180" s="2"/>
      <c r="UBN180" s="2"/>
      <c r="UBO180" s="2"/>
      <c r="UBP180" s="2"/>
      <c r="UBQ180" s="2"/>
      <c r="UBR180" s="2"/>
      <c r="UBS180" s="2"/>
      <c r="UBT180" s="2"/>
      <c r="UBU180" s="2"/>
      <c r="UBV180" s="2"/>
      <c r="UBW180" s="2"/>
      <c r="UBX180" s="2"/>
      <c r="UBY180" s="2"/>
      <c r="UBZ180" s="2"/>
      <c r="UCA180" s="2"/>
      <c r="UCB180" s="2"/>
      <c r="UCC180" s="2"/>
      <c r="UCD180" s="2"/>
      <c r="UCE180" s="2"/>
      <c r="UCF180" s="2"/>
      <c r="UCG180" s="2"/>
      <c r="UCH180" s="2"/>
      <c r="UCI180" s="2"/>
      <c r="UCJ180" s="2"/>
      <c r="UCK180" s="2"/>
      <c r="UCL180" s="2"/>
      <c r="UCM180" s="2"/>
      <c r="UCN180" s="2"/>
      <c r="UCO180" s="2"/>
      <c r="UCP180" s="2"/>
      <c r="UCQ180" s="2"/>
      <c r="UCR180" s="2"/>
      <c r="UCS180" s="2"/>
      <c r="UCT180" s="2"/>
      <c r="UCU180" s="2"/>
      <c r="UCV180" s="2"/>
      <c r="UCW180" s="2"/>
      <c r="UCX180" s="2"/>
      <c r="UCY180" s="2"/>
      <c r="UCZ180" s="2"/>
      <c r="UDA180" s="2"/>
      <c r="UDB180" s="2"/>
      <c r="UDC180" s="2"/>
      <c r="UDD180" s="2"/>
      <c r="UDE180" s="2"/>
      <c r="UDF180" s="2"/>
      <c r="UDG180" s="2"/>
      <c r="UDH180" s="2"/>
      <c r="UDI180" s="2"/>
      <c r="UDJ180" s="2"/>
      <c r="UDK180" s="2"/>
      <c r="UDL180" s="2"/>
      <c r="UDM180" s="2"/>
      <c r="UDN180" s="2"/>
      <c r="UDO180" s="2"/>
      <c r="UDP180" s="2"/>
      <c r="UDQ180" s="2"/>
      <c r="UDR180" s="2"/>
      <c r="UDS180" s="2"/>
      <c r="UDT180" s="2"/>
      <c r="UDU180" s="2"/>
      <c r="UDV180" s="2"/>
      <c r="UDW180" s="2"/>
      <c r="UDX180" s="2"/>
      <c r="UDY180" s="2"/>
      <c r="UDZ180" s="2"/>
      <c r="UEA180" s="2"/>
      <c r="UEB180" s="2"/>
      <c r="UEC180" s="2"/>
      <c r="UED180" s="2"/>
      <c r="UEE180" s="2"/>
      <c r="UEF180" s="2"/>
      <c r="UEG180" s="2"/>
      <c r="UEH180" s="2"/>
      <c r="UEI180" s="2"/>
      <c r="UEJ180" s="2"/>
      <c r="UEK180" s="2"/>
      <c r="UEL180" s="2"/>
      <c r="UEM180" s="2"/>
      <c r="UEN180" s="2"/>
      <c r="UEO180" s="2"/>
      <c r="UEP180" s="2"/>
      <c r="UEQ180" s="2"/>
      <c r="UER180" s="2"/>
      <c r="UES180" s="2"/>
      <c r="UET180" s="2"/>
      <c r="UEU180" s="2"/>
      <c r="UEV180" s="2"/>
      <c r="UEW180" s="2"/>
      <c r="UEX180" s="2"/>
      <c r="UEY180" s="2"/>
      <c r="UEZ180" s="2"/>
      <c r="UFA180" s="2"/>
      <c r="UFB180" s="2"/>
      <c r="UFC180" s="2"/>
      <c r="UFD180" s="2"/>
      <c r="UFE180" s="2"/>
      <c r="UFF180" s="2"/>
      <c r="UFG180" s="2"/>
      <c r="UFH180" s="2"/>
      <c r="UFI180" s="2"/>
      <c r="UFJ180" s="2"/>
      <c r="UFK180" s="2"/>
      <c r="UFL180" s="2"/>
      <c r="UFM180" s="2"/>
      <c r="UFN180" s="2"/>
      <c r="UFO180" s="2"/>
      <c r="UFP180" s="2"/>
      <c r="UFQ180" s="2"/>
      <c r="UFR180" s="2"/>
      <c r="UFS180" s="2"/>
      <c r="UFT180" s="2"/>
      <c r="UFU180" s="2"/>
      <c r="UFV180" s="2"/>
      <c r="UFW180" s="2"/>
      <c r="UFX180" s="2"/>
      <c r="UFY180" s="2"/>
      <c r="UFZ180" s="2"/>
      <c r="UGA180" s="2"/>
      <c r="UGB180" s="2"/>
      <c r="UGC180" s="2"/>
      <c r="UGD180" s="2"/>
      <c r="UGE180" s="2"/>
      <c r="UGF180" s="2"/>
      <c r="UGG180" s="2"/>
      <c r="UGH180" s="2"/>
      <c r="UGI180" s="2"/>
      <c r="UGJ180" s="2"/>
      <c r="UGK180" s="2"/>
      <c r="UGL180" s="2"/>
      <c r="UGM180" s="2"/>
      <c r="UGN180" s="2"/>
      <c r="UGO180" s="2"/>
      <c r="UGP180" s="2"/>
      <c r="UGQ180" s="2"/>
      <c r="UGR180" s="2"/>
      <c r="UGS180" s="2"/>
      <c r="UGT180" s="2"/>
      <c r="UGU180" s="2"/>
      <c r="UGV180" s="2"/>
      <c r="UGW180" s="2"/>
      <c r="UGX180" s="2"/>
      <c r="UGY180" s="2"/>
      <c r="UGZ180" s="2"/>
      <c r="UHA180" s="2"/>
      <c r="UHB180" s="2"/>
      <c r="UHC180" s="2"/>
      <c r="UHD180" s="2"/>
      <c r="UHE180" s="2"/>
      <c r="UHF180" s="2"/>
      <c r="UHG180" s="2"/>
      <c r="UHH180" s="2"/>
      <c r="UHI180" s="2"/>
      <c r="UHJ180" s="2"/>
      <c r="UHK180" s="2"/>
      <c r="UHL180" s="2"/>
      <c r="UHM180" s="2"/>
      <c r="UHN180" s="2"/>
      <c r="UHO180" s="2"/>
      <c r="UHP180" s="2"/>
      <c r="UHQ180" s="2"/>
      <c r="UHR180" s="2"/>
      <c r="UHS180" s="2"/>
      <c r="UHT180" s="2"/>
      <c r="UHU180" s="2"/>
      <c r="UHV180" s="2"/>
      <c r="UHW180" s="2"/>
      <c r="UHX180" s="2"/>
      <c r="UHY180" s="2"/>
      <c r="UHZ180" s="2"/>
      <c r="UIA180" s="2"/>
      <c r="UIB180" s="2"/>
      <c r="UIC180" s="2"/>
      <c r="UID180" s="2"/>
      <c r="UIE180" s="2"/>
      <c r="UIF180" s="2"/>
      <c r="UIG180" s="2"/>
      <c r="UIH180" s="2"/>
      <c r="UII180" s="2"/>
      <c r="UIJ180" s="2"/>
      <c r="UIK180" s="2"/>
      <c r="UIL180" s="2"/>
      <c r="UIM180" s="2"/>
      <c r="UIN180" s="2"/>
      <c r="UIO180" s="2"/>
      <c r="UIP180" s="2"/>
      <c r="UIQ180" s="2"/>
      <c r="UIR180" s="2"/>
      <c r="UIS180" s="2"/>
      <c r="UIT180" s="2"/>
      <c r="UIU180" s="2"/>
      <c r="UIV180" s="2"/>
      <c r="UIW180" s="2"/>
      <c r="UIX180" s="2"/>
      <c r="UIY180" s="2"/>
      <c r="UIZ180" s="2"/>
      <c r="UJA180" s="2"/>
      <c r="UJB180" s="2"/>
      <c r="UJC180" s="2"/>
      <c r="UJD180" s="2"/>
      <c r="UJE180" s="2"/>
      <c r="UJF180" s="2"/>
      <c r="UJG180" s="2"/>
      <c r="UJH180" s="2"/>
      <c r="UJI180" s="2"/>
      <c r="UJJ180" s="2"/>
      <c r="UJK180" s="2"/>
      <c r="UJL180" s="2"/>
      <c r="UJM180" s="2"/>
      <c r="UJN180" s="2"/>
      <c r="UJO180" s="2"/>
      <c r="UJP180" s="2"/>
      <c r="UJQ180" s="2"/>
      <c r="UJR180" s="2"/>
      <c r="UJS180" s="2"/>
      <c r="UJT180" s="2"/>
      <c r="UJU180" s="2"/>
      <c r="UJV180" s="2"/>
      <c r="UJW180" s="2"/>
      <c r="UJX180" s="2"/>
      <c r="UJY180" s="2"/>
      <c r="UJZ180" s="2"/>
      <c r="UKA180" s="2"/>
      <c r="UKB180" s="2"/>
      <c r="UKC180" s="2"/>
      <c r="UKD180" s="2"/>
      <c r="UKE180" s="2"/>
      <c r="UKF180" s="2"/>
      <c r="UKG180" s="2"/>
      <c r="UKH180" s="2"/>
      <c r="UKI180" s="2"/>
      <c r="UKJ180" s="2"/>
      <c r="UKK180" s="2"/>
      <c r="UKL180" s="2"/>
      <c r="UKM180" s="2"/>
      <c r="UKN180" s="2"/>
      <c r="UKO180" s="2"/>
      <c r="UKP180" s="2"/>
      <c r="UKQ180" s="2"/>
      <c r="UKR180" s="2"/>
      <c r="UKS180" s="2"/>
      <c r="UKT180" s="2"/>
      <c r="UKU180" s="2"/>
      <c r="UKV180" s="2"/>
      <c r="UKW180" s="2"/>
      <c r="UKX180" s="2"/>
      <c r="UKY180" s="2"/>
      <c r="UKZ180" s="2"/>
      <c r="ULA180" s="2"/>
      <c r="ULB180" s="2"/>
      <c r="ULC180" s="2"/>
      <c r="ULD180" s="2"/>
      <c r="ULE180" s="2"/>
      <c r="ULF180" s="2"/>
      <c r="ULG180" s="2"/>
      <c r="ULH180" s="2"/>
      <c r="ULI180" s="2"/>
      <c r="ULJ180" s="2"/>
      <c r="ULK180" s="2"/>
      <c r="ULL180" s="2"/>
      <c r="ULM180" s="2"/>
      <c r="ULN180" s="2"/>
      <c r="ULO180" s="2"/>
      <c r="ULP180" s="2"/>
      <c r="ULQ180" s="2"/>
      <c r="ULR180" s="2"/>
      <c r="ULS180" s="2"/>
      <c r="ULT180" s="2"/>
      <c r="ULU180" s="2"/>
      <c r="ULV180" s="2"/>
      <c r="ULW180" s="2"/>
      <c r="ULX180" s="2"/>
      <c r="ULY180" s="2"/>
      <c r="ULZ180" s="2"/>
      <c r="UMA180" s="2"/>
      <c r="UMB180" s="2"/>
      <c r="UMC180" s="2"/>
      <c r="UMD180" s="2"/>
      <c r="UME180" s="2"/>
      <c r="UMF180" s="2"/>
      <c r="UMG180" s="2"/>
      <c r="UMH180" s="2"/>
      <c r="UMI180" s="2"/>
      <c r="UMJ180" s="2"/>
      <c r="UMK180" s="2"/>
      <c r="UML180" s="2"/>
      <c r="UMM180" s="2"/>
      <c r="UMN180" s="2"/>
      <c r="UMO180" s="2"/>
      <c r="UMP180" s="2"/>
      <c r="UMQ180" s="2"/>
      <c r="UMR180" s="2"/>
      <c r="UMS180" s="2"/>
      <c r="UMT180" s="2"/>
      <c r="UMU180" s="2"/>
      <c r="UMV180" s="2"/>
      <c r="UMW180" s="2"/>
      <c r="UMX180" s="2"/>
      <c r="UMY180" s="2"/>
      <c r="UMZ180" s="2"/>
      <c r="UNA180" s="2"/>
      <c r="UNB180" s="2"/>
      <c r="UNC180" s="2"/>
      <c r="UND180" s="2"/>
      <c r="UNE180" s="2"/>
      <c r="UNF180" s="2"/>
      <c r="UNG180" s="2"/>
      <c r="UNH180" s="2"/>
      <c r="UNI180" s="2"/>
      <c r="UNJ180" s="2"/>
      <c r="UNK180" s="2"/>
      <c r="UNL180" s="2"/>
      <c r="UNM180" s="2"/>
      <c r="UNN180" s="2"/>
      <c r="UNO180" s="2"/>
      <c r="UNP180" s="2"/>
      <c r="UNQ180" s="2"/>
      <c r="UNR180" s="2"/>
      <c r="UNS180" s="2"/>
      <c r="UNT180" s="2"/>
      <c r="UNU180" s="2"/>
      <c r="UNV180" s="2"/>
      <c r="UNW180" s="2"/>
      <c r="UNX180" s="2"/>
      <c r="UNY180" s="2"/>
      <c r="UNZ180" s="2"/>
      <c r="UOA180" s="2"/>
      <c r="UOB180" s="2"/>
      <c r="UOC180" s="2"/>
      <c r="UOD180" s="2"/>
      <c r="UOE180" s="2"/>
      <c r="UOF180" s="2"/>
      <c r="UOG180" s="2"/>
      <c r="UOH180" s="2"/>
      <c r="UOI180" s="2"/>
      <c r="UOJ180" s="2"/>
      <c r="UOK180" s="2"/>
      <c r="UOL180" s="2"/>
      <c r="UOM180" s="2"/>
      <c r="UON180" s="2"/>
      <c r="UOO180" s="2"/>
      <c r="UOP180" s="2"/>
      <c r="UOQ180" s="2"/>
      <c r="UOR180" s="2"/>
      <c r="UOS180" s="2"/>
      <c r="UOT180" s="2"/>
      <c r="UOU180" s="2"/>
      <c r="UOV180" s="2"/>
      <c r="UOW180" s="2"/>
      <c r="UOX180" s="2"/>
      <c r="UOY180" s="2"/>
      <c r="UOZ180" s="2"/>
      <c r="UPA180" s="2"/>
      <c r="UPB180" s="2"/>
      <c r="UPC180" s="2"/>
      <c r="UPD180" s="2"/>
      <c r="UPE180" s="2"/>
      <c r="UPF180" s="2"/>
      <c r="UPG180" s="2"/>
      <c r="UPH180" s="2"/>
      <c r="UPI180" s="2"/>
      <c r="UPJ180" s="2"/>
      <c r="UPK180" s="2"/>
      <c r="UPL180" s="2"/>
      <c r="UPM180" s="2"/>
      <c r="UPN180" s="2"/>
      <c r="UPO180" s="2"/>
      <c r="UPP180" s="2"/>
      <c r="UPQ180" s="2"/>
      <c r="UPR180" s="2"/>
      <c r="UPS180" s="2"/>
      <c r="UPT180" s="2"/>
      <c r="UPU180" s="2"/>
      <c r="UPV180" s="2"/>
      <c r="UPW180" s="2"/>
      <c r="UPX180" s="2"/>
      <c r="UPY180" s="2"/>
      <c r="UPZ180" s="2"/>
      <c r="UQA180" s="2"/>
      <c r="UQB180" s="2"/>
      <c r="UQC180" s="2"/>
      <c r="UQD180" s="2"/>
      <c r="UQE180" s="2"/>
      <c r="UQF180" s="2"/>
      <c r="UQG180" s="2"/>
      <c r="UQH180" s="2"/>
      <c r="UQI180" s="2"/>
      <c r="UQJ180" s="2"/>
      <c r="UQK180" s="2"/>
      <c r="UQL180" s="2"/>
      <c r="UQM180" s="2"/>
      <c r="UQN180" s="2"/>
      <c r="UQO180" s="2"/>
      <c r="UQP180" s="2"/>
      <c r="UQQ180" s="2"/>
      <c r="UQR180" s="2"/>
      <c r="UQS180" s="2"/>
      <c r="UQT180" s="2"/>
      <c r="UQU180" s="2"/>
      <c r="UQV180" s="2"/>
      <c r="UQW180" s="2"/>
      <c r="UQX180" s="2"/>
      <c r="UQY180" s="2"/>
      <c r="UQZ180" s="2"/>
      <c r="URA180" s="2"/>
      <c r="URB180" s="2"/>
      <c r="URC180" s="2"/>
      <c r="URD180" s="2"/>
      <c r="URE180" s="2"/>
      <c r="URF180" s="2"/>
      <c r="URG180" s="2"/>
      <c r="URH180" s="2"/>
      <c r="URI180" s="2"/>
      <c r="URJ180" s="2"/>
      <c r="URK180" s="2"/>
      <c r="URL180" s="2"/>
      <c r="URM180" s="2"/>
      <c r="URN180" s="2"/>
      <c r="URO180" s="2"/>
      <c r="URP180" s="2"/>
      <c r="URQ180" s="2"/>
      <c r="URR180" s="2"/>
      <c r="URS180" s="2"/>
      <c r="URT180" s="2"/>
      <c r="URU180" s="2"/>
      <c r="URV180" s="2"/>
      <c r="URW180" s="2"/>
      <c r="URX180" s="2"/>
      <c r="URY180" s="2"/>
      <c r="URZ180" s="2"/>
      <c r="USA180" s="2"/>
      <c r="USB180" s="2"/>
      <c r="USC180" s="2"/>
      <c r="USD180" s="2"/>
      <c r="USE180" s="2"/>
      <c r="USF180" s="2"/>
      <c r="USG180" s="2"/>
      <c r="USH180" s="2"/>
      <c r="USI180" s="2"/>
      <c r="USJ180" s="2"/>
      <c r="USK180" s="2"/>
      <c r="USL180" s="2"/>
      <c r="USM180" s="2"/>
      <c r="USN180" s="2"/>
      <c r="USO180" s="2"/>
      <c r="USP180" s="2"/>
      <c r="USQ180" s="2"/>
      <c r="USR180" s="2"/>
      <c r="USS180" s="2"/>
      <c r="UST180" s="2"/>
      <c r="USU180" s="2"/>
      <c r="USV180" s="2"/>
      <c r="USW180" s="2"/>
      <c r="USX180" s="2"/>
      <c r="USY180" s="2"/>
      <c r="USZ180" s="2"/>
      <c r="UTA180" s="2"/>
      <c r="UTB180" s="2"/>
      <c r="UTC180" s="2"/>
      <c r="UTD180" s="2"/>
      <c r="UTE180" s="2"/>
      <c r="UTF180" s="2"/>
      <c r="UTG180" s="2"/>
      <c r="UTH180" s="2"/>
      <c r="UTI180" s="2"/>
      <c r="UTJ180" s="2"/>
      <c r="UTK180" s="2"/>
      <c r="UTL180" s="2"/>
      <c r="UTM180" s="2"/>
      <c r="UTN180" s="2"/>
      <c r="UTO180" s="2"/>
      <c r="UTP180" s="2"/>
      <c r="UTQ180" s="2"/>
      <c r="UTR180" s="2"/>
      <c r="UTS180" s="2"/>
      <c r="UTT180" s="2"/>
      <c r="UTU180" s="2"/>
      <c r="UTV180" s="2"/>
      <c r="UTW180" s="2"/>
      <c r="UTX180" s="2"/>
      <c r="UTY180" s="2"/>
      <c r="UTZ180" s="2"/>
      <c r="UUA180" s="2"/>
      <c r="UUB180" s="2"/>
      <c r="UUC180" s="2"/>
      <c r="UUD180" s="2"/>
      <c r="UUE180" s="2"/>
      <c r="UUF180" s="2"/>
      <c r="UUG180" s="2"/>
      <c r="UUH180" s="2"/>
      <c r="UUI180" s="2"/>
      <c r="UUJ180" s="2"/>
      <c r="UUK180" s="2"/>
      <c r="UUL180" s="2"/>
      <c r="UUM180" s="2"/>
      <c r="UUN180" s="2"/>
      <c r="UUO180" s="2"/>
      <c r="UUP180" s="2"/>
      <c r="UUQ180" s="2"/>
      <c r="UUR180" s="2"/>
      <c r="UUS180" s="2"/>
      <c r="UUT180" s="2"/>
      <c r="UUU180" s="2"/>
      <c r="UUV180" s="2"/>
      <c r="UUW180" s="2"/>
      <c r="UUX180" s="2"/>
      <c r="UUY180" s="2"/>
      <c r="UUZ180" s="2"/>
      <c r="UVA180" s="2"/>
      <c r="UVB180" s="2"/>
      <c r="UVC180" s="2"/>
      <c r="UVD180" s="2"/>
      <c r="UVE180" s="2"/>
      <c r="UVF180" s="2"/>
      <c r="UVG180" s="2"/>
      <c r="UVH180" s="2"/>
      <c r="UVI180" s="2"/>
      <c r="UVJ180" s="2"/>
      <c r="UVK180" s="2"/>
      <c r="UVL180" s="2"/>
      <c r="UVM180" s="2"/>
      <c r="UVN180" s="2"/>
      <c r="UVO180" s="2"/>
      <c r="UVP180" s="2"/>
      <c r="UVQ180" s="2"/>
      <c r="UVR180" s="2"/>
      <c r="UVS180" s="2"/>
      <c r="UVT180" s="2"/>
      <c r="UVU180" s="2"/>
      <c r="UVV180" s="2"/>
      <c r="UVW180" s="2"/>
      <c r="UVX180" s="2"/>
      <c r="UVY180" s="2"/>
      <c r="UVZ180" s="2"/>
      <c r="UWA180" s="2"/>
      <c r="UWB180" s="2"/>
      <c r="UWC180" s="2"/>
      <c r="UWD180" s="2"/>
      <c r="UWE180" s="2"/>
      <c r="UWF180" s="2"/>
      <c r="UWG180" s="2"/>
      <c r="UWH180" s="2"/>
      <c r="UWI180" s="2"/>
      <c r="UWJ180" s="2"/>
      <c r="UWK180" s="2"/>
      <c r="UWL180" s="2"/>
      <c r="UWM180" s="2"/>
      <c r="UWN180" s="2"/>
      <c r="UWO180" s="2"/>
      <c r="UWP180" s="2"/>
      <c r="UWQ180" s="2"/>
      <c r="UWR180" s="2"/>
      <c r="UWS180" s="2"/>
      <c r="UWT180" s="2"/>
      <c r="UWU180" s="2"/>
      <c r="UWV180" s="2"/>
      <c r="UWW180" s="2"/>
      <c r="UWX180" s="2"/>
      <c r="UWY180" s="2"/>
      <c r="UWZ180" s="2"/>
      <c r="UXA180" s="2"/>
      <c r="UXB180" s="2"/>
      <c r="UXC180" s="2"/>
      <c r="UXD180" s="2"/>
      <c r="UXE180" s="2"/>
      <c r="UXF180" s="2"/>
      <c r="UXG180" s="2"/>
      <c r="UXH180" s="2"/>
      <c r="UXI180" s="2"/>
      <c r="UXJ180" s="2"/>
      <c r="UXK180" s="2"/>
      <c r="UXL180" s="2"/>
      <c r="UXM180" s="2"/>
      <c r="UXN180" s="2"/>
      <c r="UXO180" s="2"/>
      <c r="UXP180" s="2"/>
      <c r="UXQ180" s="2"/>
      <c r="UXR180" s="2"/>
      <c r="UXS180" s="2"/>
      <c r="UXT180" s="2"/>
      <c r="UXU180" s="2"/>
      <c r="UXV180" s="2"/>
      <c r="UXW180" s="2"/>
      <c r="UXX180" s="2"/>
      <c r="UXY180" s="2"/>
      <c r="UXZ180" s="2"/>
      <c r="UYA180" s="2"/>
      <c r="UYB180" s="2"/>
      <c r="UYC180" s="2"/>
      <c r="UYD180" s="2"/>
      <c r="UYE180" s="2"/>
      <c r="UYF180" s="2"/>
      <c r="UYG180" s="2"/>
      <c r="UYH180" s="2"/>
      <c r="UYI180" s="2"/>
      <c r="UYJ180" s="2"/>
      <c r="UYK180" s="2"/>
      <c r="UYL180" s="2"/>
      <c r="UYM180" s="2"/>
      <c r="UYN180" s="2"/>
      <c r="UYO180" s="2"/>
      <c r="UYP180" s="2"/>
      <c r="UYQ180" s="2"/>
      <c r="UYR180" s="2"/>
      <c r="UYS180" s="2"/>
      <c r="UYT180" s="2"/>
      <c r="UYU180" s="2"/>
      <c r="UYV180" s="2"/>
      <c r="UYW180" s="2"/>
      <c r="UYX180" s="2"/>
      <c r="UYY180" s="2"/>
      <c r="UYZ180" s="2"/>
      <c r="UZA180" s="2"/>
      <c r="UZB180" s="2"/>
      <c r="UZC180" s="2"/>
      <c r="UZD180" s="2"/>
      <c r="UZE180" s="2"/>
      <c r="UZF180" s="2"/>
      <c r="UZG180" s="2"/>
      <c r="UZH180" s="2"/>
      <c r="UZI180" s="2"/>
      <c r="UZJ180" s="2"/>
      <c r="UZK180" s="2"/>
      <c r="UZL180" s="2"/>
      <c r="UZM180" s="2"/>
      <c r="UZN180" s="2"/>
      <c r="UZO180" s="2"/>
      <c r="UZP180" s="2"/>
      <c r="UZQ180" s="2"/>
      <c r="UZR180" s="2"/>
      <c r="UZS180" s="2"/>
      <c r="UZT180" s="2"/>
      <c r="UZU180" s="2"/>
      <c r="UZV180" s="2"/>
      <c r="UZW180" s="2"/>
      <c r="UZX180" s="2"/>
      <c r="UZY180" s="2"/>
      <c r="UZZ180" s="2"/>
      <c r="VAA180" s="2"/>
      <c r="VAB180" s="2"/>
      <c r="VAC180" s="2"/>
      <c r="VAD180" s="2"/>
      <c r="VAE180" s="2"/>
      <c r="VAF180" s="2"/>
      <c r="VAG180" s="2"/>
      <c r="VAH180" s="2"/>
      <c r="VAI180" s="2"/>
      <c r="VAJ180" s="2"/>
      <c r="VAK180" s="2"/>
      <c r="VAL180" s="2"/>
      <c r="VAM180" s="2"/>
      <c r="VAN180" s="2"/>
      <c r="VAO180" s="2"/>
      <c r="VAP180" s="2"/>
      <c r="VAQ180" s="2"/>
      <c r="VAR180" s="2"/>
      <c r="VAS180" s="2"/>
      <c r="VAT180" s="2"/>
      <c r="VAU180" s="2"/>
      <c r="VAV180" s="2"/>
      <c r="VAW180" s="2"/>
      <c r="VAX180" s="2"/>
      <c r="VAY180" s="2"/>
      <c r="VAZ180" s="2"/>
      <c r="VBA180" s="2"/>
      <c r="VBB180" s="2"/>
      <c r="VBC180" s="2"/>
      <c r="VBD180" s="2"/>
      <c r="VBE180" s="2"/>
      <c r="VBF180" s="2"/>
      <c r="VBG180" s="2"/>
      <c r="VBH180" s="2"/>
      <c r="VBI180" s="2"/>
      <c r="VBJ180" s="2"/>
      <c r="VBK180" s="2"/>
      <c r="VBL180" s="2"/>
      <c r="VBM180" s="2"/>
      <c r="VBN180" s="2"/>
      <c r="VBO180" s="2"/>
      <c r="VBP180" s="2"/>
      <c r="VBQ180" s="2"/>
      <c r="VBR180" s="2"/>
      <c r="VBS180" s="2"/>
      <c r="VBT180" s="2"/>
      <c r="VBU180" s="2"/>
      <c r="VBV180" s="2"/>
      <c r="VBW180" s="2"/>
      <c r="VBX180" s="2"/>
      <c r="VBY180" s="2"/>
      <c r="VBZ180" s="2"/>
      <c r="VCA180" s="2"/>
      <c r="VCB180" s="2"/>
      <c r="VCC180" s="2"/>
      <c r="VCD180" s="2"/>
      <c r="VCE180" s="2"/>
      <c r="VCF180" s="2"/>
      <c r="VCG180" s="2"/>
      <c r="VCH180" s="2"/>
      <c r="VCI180" s="2"/>
      <c r="VCJ180" s="2"/>
      <c r="VCK180" s="2"/>
      <c r="VCL180" s="2"/>
      <c r="VCM180" s="2"/>
      <c r="VCN180" s="2"/>
      <c r="VCO180" s="2"/>
      <c r="VCP180" s="2"/>
      <c r="VCQ180" s="2"/>
      <c r="VCR180" s="2"/>
      <c r="VCS180" s="2"/>
      <c r="VCT180" s="2"/>
      <c r="VCU180" s="2"/>
      <c r="VCV180" s="2"/>
      <c r="VCW180" s="2"/>
      <c r="VCX180" s="2"/>
      <c r="VCY180" s="2"/>
      <c r="VCZ180" s="2"/>
      <c r="VDA180" s="2"/>
      <c r="VDB180" s="2"/>
      <c r="VDC180" s="2"/>
      <c r="VDD180" s="2"/>
      <c r="VDE180" s="2"/>
      <c r="VDF180" s="2"/>
      <c r="VDG180" s="2"/>
      <c r="VDH180" s="2"/>
      <c r="VDI180" s="2"/>
      <c r="VDJ180" s="2"/>
      <c r="VDK180" s="2"/>
      <c r="VDL180" s="2"/>
      <c r="VDM180" s="2"/>
      <c r="VDN180" s="2"/>
      <c r="VDO180" s="2"/>
      <c r="VDP180" s="2"/>
      <c r="VDQ180" s="2"/>
      <c r="VDR180" s="2"/>
      <c r="VDS180" s="2"/>
      <c r="VDT180" s="2"/>
      <c r="VDU180" s="2"/>
      <c r="VDV180" s="2"/>
      <c r="VDW180" s="2"/>
      <c r="VDX180" s="2"/>
      <c r="VDY180" s="2"/>
      <c r="VDZ180" s="2"/>
      <c r="VEA180" s="2"/>
      <c r="VEB180" s="2"/>
      <c r="VEC180" s="2"/>
      <c r="VED180" s="2"/>
      <c r="VEE180" s="2"/>
      <c r="VEF180" s="2"/>
      <c r="VEG180" s="2"/>
      <c r="VEH180" s="2"/>
      <c r="VEI180" s="2"/>
      <c r="VEJ180" s="2"/>
      <c r="VEK180" s="2"/>
      <c r="VEL180" s="2"/>
      <c r="VEM180" s="2"/>
      <c r="VEN180" s="2"/>
      <c r="VEO180" s="2"/>
      <c r="VEP180" s="2"/>
      <c r="VEQ180" s="2"/>
      <c r="VER180" s="2"/>
      <c r="VES180" s="2"/>
      <c r="VET180" s="2"/>
      <c r="VEU180" s="2"/>
      <c r="VEV180" s="2"/>
      <c r="VEW180" s="2"/>
      <c r="VEX180" s="2"/>
      <c r="VEY180" s="2"/>
      <c r="VEZ180" s="2"/>
      <c r="VFA180" s="2"/>
      <c r="VFB180" s="2"/>
      <c r="VFC180" s="2"/>
      <c r="VFD180" s="2"/>
      <c r="VFE180" s="2"/>
      <c r="VFF180" s="2"/>
      <c r="VFG180" s="2"/>
      <c r="VFH180" s="2"/>
      <c r="VFI180" s="2"/>
      <c r="VFJ180" s="2"/>
      <c r="VFK180" s="2"/>
      <c r="VFL180" s="2"/>
      <c r="VFM180" s="2"/>
      <c r="VFN180" s="2"/>
      <c r="VFO180" s="2"/>
      <c r="VFP180" s="2"/>
      <c r="VFQ180" s="2"/>
      <c r="VFR180" s="2"/>
      <c r="VFS180" s="2"/>
      <c r="VFT180" s="2"/>
      <c r="VFU180" s="2"/>
      <c r="VFV180" s="2"/>
      <c r="VFW180" s="2"/>
      <c r="VFX180" s="2"/>
      <c r="VFY180" s="2"/>
      <c r="VFZ180" s="2"/>
      <c r="VGA180" s="2"/>
      <c r="VGB180" s="2"/>
      <c r="VGC180" s="2"/>
      <c r="VGD180" s="2"/>
      <c r="VGE180" s="2"/>
      <c r="VGF180" s="2"/>
      <c r="VGG180" s="2"/>
      <c r="VGH180" s="2"/>
      <c r="VGI180" s="2"/>
      <c r="VGJ180" s="2"/>
      <c r="VGK180" s="2"/>
      <c r="VGL180" s="2"/>
      <c r="VGM180" s="2"/>
      <c r="VGN180" s="2"/>
      <c r="VGO180" s="2"/>
      <c r="VGP180" s="2"/>
      <c r="VGQ180" s="2"/>
      <c r="VGR180" s="2"/>
      <c r="VGS180" s="2"/>
      <c r="VGT180" s="2"/>
      <c r="VGU180" s="2"/>
      <c r="VGV180" s="2"/>
      <c r="VGW180" s="2"/>
      <c r="VGX180" s="2"/>
      <c r="VGY180" s="2"/>
      <c r="VGZ180" s="2"/>
      <c r="VHA180" s="2"/>
      <c r="VHB180" s="2"/>
      <c r="VHC180" s="2"/>
      <c r="VHD180" s="2"/>
      <c r="VHE180" s="2"/>
      <c r="VHF180" s="2"/>
      <c r="VHG180" s="2"/>
      <c r="VHH180" s="2"/>
      <c r="VHI180" s="2"/>
      <c r="VHJ180" s="2"/>
      <c r="VHK180" s="2"/>
      <c r="VHL180" s="2"/>
      <c r="VHM180" s="2"/>
      <c r="VHN180" s="2"/>
      <c r="VHO180" s="2"/>
      <c r="VHP180" s="2"/>
      <c r="VHQ180" s="2"/>
      <c r="VHR180" s="2"/>
      <c r="VHS180" s="2"/>
      <c r="VHT180" s="2"/>
      <c r="VHU180" s="2"/>
      <c r="VHV180" s="2"/>
      <c r="VHW180" s="2"/>
      <c r="VHX180" s="2"/>
      <c r="VHY180" s="2"/>
      <c r="VHZ180" s="2"/>
      <c r="VIA180" s="2"/>
      <c r="VIB180" s="2"/>
      <c r="VIC180" s="2"/>
      <c r="VID180" s="2"/>
      <c r="VIE180" s="2"/>
      <c r="VIF180" s="2"/>
      <c r="VIG180" s="2"/>
      <c r="VIH180" s="2"/>
      <c r="VII180" s="2"/>
      <c r="VIJ180" s="2"/>
      <c r="VIK180" s="2"/>
      <c r="VIL180" s="2"/>
      <c r="VIM180" s="2"/>
      <c r="VIN180" s="2"/>
      <c r="VIO180" s="2"/>
      <c r="VIP180" s="2"/>
      <c r="VIQ180" s="2"/>
      <c r="VIR180" s="2"/>
      <c r="VIS180" s="2"/>
      <c r="VIT180" s="2"/>
      <c r="VIU180" s="2"/>
      <c r="VIV180" s="2"/>
      <c r="VIW180" s="2"/>
      <c r="VIX180" s="2"/>
      <c r="VIY180" s="2"/>
      <c r="VIZ180" s="2"/>
      <c r="VJA180" s="2"/>
      <c r="VJB180" s="2"/>
      <c r="VJC180" s="2"/>
      <c r="VJD180" s="2"/>
      <c r="VJE180" s="2"/>
      <c r="VJF180" s="2"/>
      <c r="VJG180" s="2"/>
      <c r="VJH180" s="2"/>
      <c r="VJI180" s="2"/>
      <c r="VJJ180" s="2"/>
      <c r="VJK180" s="2"/>
      <c r="VJL180" s="2"/>
      <c r="VJM180" s="2"/>
      <c r="VJN180" s="2"/>
      <c r="VJO180" s="2"/>
      <c r="VJP180" s="2"/>
      <c r="VJQ180" s="2"/>
      <c r="VJR180" s="2"/>
      <c r="VJS180" s="2"/>
      <c r="VJT180" s="2"/>
      <c r="VJU180" s="2"/>
      <c r="VJV180" s="2"/>
      <c r="VJW180" s="2"/>
      <c r="VJX180" s="2"/>
      <c r="VJY180" s="2"/>
      <c r="VJZ180" s="2"/>
      <c r="VKA180" s="2"/>
      <c r="VKB180" s="2"/>
      <c r="VKC180" s="2"/>
      <c r="VKD180" s="2"/>
      <c r="VKE180" s="2"/>
      <c r="VKF180" s="2"/>
      <c r="VKG180" s="2"/>
      <c r="VKH180" s="2"/>
      <c r="VKI180" s="2"/>
      <c r="VKJ180" s="2"/>
      <c r="VKK180" s="2"/>
      <c r="VKL180" s="2"/>
      <c r="VKM180" s="2"/>
      <c r="VKN180" s="2"/>
      <c r="VKO180" s="2"/>
      <c r="VKP180" s="2"/>
      <c r="VKQ180" s="2"/>
      <c r="VKR180" s="2"/>
      <c r="VKS180" s="2"/>
      <c r="VKT180" s="2"/>
      <c r="VKU180" s="2"/>
      <c r="VKV180" s="2"/>
      <c r="VKW180" s="2"/>
      <c r="VKX180" s="2"/>
      <c r="VKY180" s="2"/>
      <c r="VKZ180" s="2"/>
      <c r="VLA180" s="2"/>
      <c r="VLB180" s="2"/>
      <c r="VLC180" s="2"/>
      <c r="VLD180" s="2"/>
      <c r="VLE180" s="2"/>
      <c r="VLF180" s="2"/>
      <c r="VLG180" s="2"/>
      <c r="VLH180" s="2"/>
      <c r="VLI180" s="2"/>
      <c r="VLJ180" s="2"/>
      <c r="VLK180" s="2"/>
      <c r="VLL180" s="2"/>
      <c r="VLM180" s="2"/>
      <c r="VLN180" s="2"/>
      <c r="VLO180" s="2"/>
      <c r="VLP180" s="2"/>
      <c r="VLQ180" s="2"/>
      <c r="VLR180" s="2"/>
      <c r="VLS180" s="2"/>
      <c r="VLT180" s="2"/>
      <c r="VLU180" s="2"/>
      <c r="VLV180" s="2"/>
      <c r="VLW180" s="2"/>
      <c r="VLX180" s="2"/>
      <c r="VLY180" s="2"/>
      <c r="VLZ180" s="2"/>
      <c r="VMA180" s="2"/>
      <c r="VMB180" s="2"/>
      <c r="VMC180" s="2"/>
      <c r="VMD180" s="2"/>
      <c r="VME180" s="2"/>
      <c r="VMF180" s="2"/>
      <c r="VMG180" s="2"/>
      <c r="VMH180" s="2"/>
      <c r="VMI180" s="2"/>
      <c r="VMJ180" s="2"/>
      <c r="VMK180" s="2"/>
      <c r="VML180" s="2"/>
      <c r="VMM180" s="2"/>
      <c r="VMN180" s="2"/>
      <c r="VMO180" s="2"/>
      <c r="VMP180" s="2"/>
      <c r="VMQ180" s="2"/>
      <c r="VMR180" s="2"/>
      <c r="VMS180" s="2"/>
      <c r="VMT180" s="2"/>
      <c r="VMU180" s="2"/>
      <c r="VMV180" s="2"/>
      <c r="VMW180" s="2"/>
      <c r="VMX180" s="2"/>
      <c r="VMY180" s="2"/>
      <c r="VMZ180" s="2"/>
      <c r="VNA180" s="2"/>
      <c r="VNB180" s="2"/>
      <c r="VNC180" s="2"/>
      <c r="VND180" s="2"/>
      <c r="VNE180" s="2"/>
      <c r="VNF180" s="2"/>
      <c r="VNG180" s="2"/>
      <c r="VNH180" s="2"/>
      <c r="VNI180" s="2"/>
      <c r="VNJ180" s="2"/>
      <c r="VNK180" s="2"/>
      <c r="VNL180" s="2"/>
      <c r="VNM180" s="2"/>
      <c r="VNN180" s="2"/>
      <c r="VNO180" s="2"/>
      <c r="VNP180" s="2"/>
      <c r="VNQ180" s="2"/>
      <c r="VNR180" s="2"/>
      <c r="VNS180" s="2"/>
      <c r="VNT180" s="2"/>
      <c r="VNU180" s="2"/>
      <c r="VNV180" s="2"/>
      <c r="VNW180" s="2"/>
      <c r="VNX180" s="2"/>
      <c r="VNY180" s="2"/>
      <c r="VNZ180" s="2"/>
      <c r="VOA180" s="2"/>
      <c r="VOB180" s="2"/>
      <c r="VOC180" s="2"/>
      <c r="VOD180" s="2"/>
      <c r="VOE180" s="2"/>
      <c r="VOF180" s="2"/>
      <c r="VOG180" s="2"/>
      <c r="VOH180" s="2"/>
      <c r="VOI180" s="2"/>
      <c r="VOJ180" s="2"/>
      <c r="VOK180" s="2"/>
      <c r="VOL180" s="2"/>
      <c r="VOM180" s="2"/>
      <c r="VON180" s="2"/>
      <c r="VOO180" s="2"/>
      <c r="VOP180" s="2"/>
      <c r="VOQ180" s="2"/>
      <c r="VOR180" s="2"/>
      <c r="VOS180" s="2"/>
      <c r="VOT180" s="2"/>
      <c r="VOU180" s="2"/>
      <c r="VOV180" s="2"/>
      <c r="VOW180" s="2"/>
      <c r="VOX180" s="2"/>
      <c r="VOY180" s="2"/>
      <c r="VOZ180" s="2"/>
      <c r="VPA180" s="2"/>
      <c r="VPB180" s="2"/>
      <c r="VPC180" s="2"/>
      <c r="VPD180" s="2"/>
      <c r="VPE180" s="2"/>
      <c r="VPF180" s="2"/>
      <c r="VPG180" s="2"/>
      <c r="VPH180" s="2"/>
      <c r="VPI180" s="2"/>
      <c r="VPJ180" s="2"/>
      <c r="VPK180" s="2"/>
      <c r="VPL180" s="2"/>
      <c r="VPM180" s="2"/>
      <c r="VPN180" s="2"/>
      <c r="VPO180" s="2"/>
      <c r="VPP180" s="2"/>
      <c r="VPQ180" s="2"/>
      <c r="VPR180" s="2"/>
      <c r="VPS180" s="2"/>
      <c r="VPT180" s="2"/>
      <c r="VPU180" s="2"/>
      <c r="VPV180" s="2"/>
      <c r="VPW180" s="2"/>
      <c r="VPX180" s="2"/>
      <c r="VPY180" s="2"/>
      <c r="VPZ180" s="2"/>
      <c r="VQA180" s="2"/>
      <c r="VQB180" s="2"/>
      <c r="VQC180" s="2"/>
      <c r="VQD180" s="2"/>
      <c r="VQE180" s="2"/>
      <c r="VQF180" s="2"/>
      <c r="VQG180" s="2"/>
      <c r="VQH180" s="2"/>
      <c r="VQI180" s="2"/>
      <c r="VQJ180" s="2"/>
      <c r="VQK180" s="2"/>
      <c r="VQL180" s="2"/>
      <c r="VQM180" s="2"/>
      <c r="VQN180" s="2"/>
      <c r="VQO180" s="2"/>
      <c r="VQP180" s="2"/>
      <c r="VQQ180" s="2"/>
      <c r="VQR180" s="2"/>
      <c r="VQS180" s="2"/>
      <c r="VQT180" s="2"/>
      <c r="VQU180" s="2"/>
      <c r="VQV180" s="2"/>
      <c r="VQW180" s="2"/>
      <c r="VQX180" s="2"/>
      <c r="VQY180" s="2"/>
      <c r="VQZ180" s="2"/>
      <c r="VRA180" s="2"/>
      <c r="VRB180" s="2"/>
      <c r="VRC180" s="2"/>
      <c r="VRD180" s="2"/>
      <c r="VRE180" s="2"/>
      <c r="VRF180" s="2"/>
      <c r="VRG180" s="2"/>
      <c r="VRH180" s="2"/>
      <c r="VRI180" s="2"/>
      <c r="VRJ180" s="2"/>
      <c r="VRK180" s="2"/>
      <c r="VRL180" s="2"/>
      <c r="VRM180" s="2"/>
      <c r="VRN180" s="2"/>
      <c r="VRO180" s="2"/>
      <c r="VRP180" s="2"/>
      <c r="VRQ180" s="2"/>
      <c r="VRR180" s="2"/>
      <c r="VRS180" s="2"/>
      <c r="VRT180" s="2"/>
      <c r="VRU180" s="2"/>
      <c r="VRV180" s="2"/>
      <c r="VRW180" s="2"/>
      <c r="VRX180" s="2"/>
      <c r="VRY180" s="2"/>
      <c r="VRZ180" s="2"/>
      <c r="VSA180" s="2"/>
      <c r="VSB180" s="2"/>
      <c r="VSC180" s="2"/>
      <c r="VSD180" s="2"/>
      <c r="VSE180" s="2"/>
      <c r="VSF180" s="2"/>
      <c r="VSG180" s="2"/>
      <c r="VSH180" s="2"/>
      <c r="VSI180" s="2"/>
      <c r="VSJ180" s="2"/>
      <c r="VSK180" s="2"/>
      <c r="VSL180" s="2"/>
      <c r="VSM180" s="2"/>
      <c r="VSN180" s="2"/>
      <c r="VSO180" s="2"/>
      <c r="VSP180" s="2"/>
      <c r="VSQ180" s="2"/>
      <c r="VSR180" s="2"/>
      <c r="VSS180" s="2"/>
      <c r="VST180" s="2"/>
      <c r="VSU180" s="2"/>
      <c r="VSV180" s="2"/>
      <c r="VSW180" s="2"/>
      <c r="VSX180" s="2"/>
      <c r="VSY180" s="2"/>
      <c r="VSZ180" s="2"/>
      <c r="VTA180" s="2"/>
      <c r="VTB180" s="2"/>
      <c r="VTC180" s="2"/>
      <c r="VTD180" s="2"/>
      <c r="VTE180" s="2"/>
      <c r="VTF180" s="2"/>
      <c r="VTG180" s="2"/>
      <c r="VTH180" s="2"/>
      <c r="VTI180" s="2"/>
      <c r="VTJ180" s="2"/>
      <c r="VTK180" s="2"/>
      <c r="VTL180" s="2"/>
      <c r="VTM180" s="2"/>
      <c r="VTN180" s="2"/>
      <c r="VTO180" s="2"/>
      <c r="VTP180" s="2"/>
      <c r="VTQ180" s="2"/>
      <c r="VTR180" s="2"/>
      <c r="VTS180" s="2"/>
      <c r="VTT180" s="2"/>
      <c r="VTU180" s="2"/>
      <c r="VTV180" s="2"/>
      <c r="VTW180" s="2"/>
      <c r="VTX180" s="2"/>
      <c r="VTY180" s="2"/>
      <c r="VTZ180" s="2"/>
      <c r="VUA180" s="2"/>
      <c r="VUB180" s="2"/>
      <c r="VUC180" s="2"/>
      <c r="VUD180" s="2"/>
      <c r="VUE180" s="2"/>
      <c r="VUF180" s="2"/>
      <c r="VUG180" s="2"/>
      <c r="VUH180" s="2"/>
      <c r="VUI180" s="2"/>
      <c r="VUJ180" s="2"/>
      <c r="VUK180" s="2"/>
      <c r="VUL180" s="2"/>
      <c r="VUM180" s="2"/>
      <c r="VUN180" s="2"/>
      <c r="VUO180" s="2"/>
      <c r="VUP180" s="2"/>
      <c r="VUQ180" s="2"/>
      <c r="VUR180" s="2"/>
      <c r="VUS180" s="2"/>
      <c r="VUT180" s="2"/>
      <c r="VUU180" s="2"/>
      <c r="VUV180" s="2"/>
      <c r="VUW180" s="2"/>
      <c r="VUX180" s="2"/>
      <c r="VUY180" s="2"/>
      <c r="VUZ180" s="2"/>
      <c r="VVA180" s="2"/>
      <c r="VVB180" s="2"/>
      <c r="VVC180" s="2"/>
      <c r="VVD180" s="2"/>
      <c r="VVE180" s="2"/>
      <c r="VVF180" s="2"/>
      <c r="VVG180" s="2"/>
      <c r="VVH180" s="2"/>
      <c r="VVI180" s="2"/>
      <c r="VVJ180" s="2"/>
      <c r="VVK180" s="2"/>
      <c r="VVL180" s="2"/>
      <c r="VVM180" s="2"/>
      <c r="VVN180" s="2"/>
      <c r="VVO180" s="2"/>
      <c r="VVP180" s="2"/>
      <c r="VVQ180" s="2"/>
      <c r="VVR180" s="2"/>
      <c r="VVS180" s="2"/>
      <c r="VVT180" s="2"/>
      <c r="VVU180" s="2"/>
      <c r="VVV180" s="2"/>
      <c r="VVW180" s="2"/>
      <c r="VVX180" s="2"/>
      <c r="VVY180" s="2"/>
      <c r="VVZ180" s="2"/>
      <c r="VWA180" s="2"/>
      <c r="VWB180" s="2"/>
      <c r="VWC180" s="2"/>
      <c r="VWD180" s="2"/>
      <c r="VWE180" s="2"/>
      <c r="VWF180" s="2"/>
      <c r="VWG180" s="2"/>
      <c r="VWH180" s="2"/>
      <c r="VWI180" s="2"/>
      <c r="VWJ180" s="2"/>
      <c r="VWK180" s="2"/>
      <c r="VWL180" s="2"/>
      <c r="VWM180" s="2"/>
      <c r="VWN180" s="2"/>
      <c r="VWO180" s="2"/>
      <c r="VWP180" s="2"/>
      <c r="VWQ180" s="2"/>
      <c r="VWR180" s="2"/>
      <c r="VWS180" s="2"/>
      <c r="VWT180" s="2"/>
      <c r="VWU180" s="2"/>
      <c r="VWV180" s="2"/>
      <c r="VWW180" s="2"/>
      <c r="VWX180" s="2"/>
      <c r="VWY180" s="2"/>
      <c r="VWZ180" s="2"/>
      <c r="VXA180" s="2"/>
      <c r="VXB180" s="2"/>
      <c r="VXC180" s="2"/>
      <c r="VXD180" s="2"/>
      <c r="VXE180" s="2"/>
      <c r="VXF180" s="2"/>
      <c r="VXG180" s="2"/>
      <c r="VXH180" s="2"/>
      <c r="VXI180" s="2"/>
      <c r="VXJ180" s="2"/>
      <c r="VXK180" s="2"/>
      <c r="VXL180" s="2"/>
      <c r="VXM180" s="2"/>
      <c r="VXN180" s="2"/>
      <c r="VXO180" s="2"/>
      <c r="VXP180" s="2"/>
      <c r="VXQ180" s="2"/>
      <c r="VXR180" s="2"/>
      <c r="VXS180" s="2"/>
      <c r="VXT180" s="2"/>
      <c r="VXU180" s="2"/>
      <c r="VXV180" s="2"/>
      <c r="VXW180" s="2"/>
      <c r="VXX180" s="2"/>
      <c r="VXY180" s="2"/>
      <c r="VXZ180" s="2"/>
      <c r="VYA180" s="2"/>
      <c r="VYB180" s="2"/>
      <c r="VYC180" s="2"/>
      <c r="VYD180" s="2"/>
      <c r="VYE180" s="2"/>
      <c r="VYF180" s="2"/>
      <c r="VYG180" s="2"/>
      <c r="VYH180" s="2"/>
      <c r="VYI180" s="2"/>
      <c r="VYJ180" s="2"/>
      <c r="VYK180" s="2"/>
      <c r="VYL180" s="2"/>
      <c r="VYM180" s="2"/>
      <c r="VYN180" s="2"/>
      <c r="VYO180" s="2"/>
      <c r="VYP180" s="2"/>
      <c r="VYQ180" s="2"/>
      <c r="VYR180" s="2"/>
      <c r="VYS180" s="2"/>
      <c r="VYT180" s="2"/>
      <c r="VYU180" s="2"/>
      <c r="VYV180" s="2"/>
      <c r="VYW180" s="2"/>
      <c r="VYX180" s="2"/>
      <c r="VYY180" s="2"/>
      <c r="VYZ180" s="2"/>
      <c r="VZA180" s="2"/>
      <c r="VZB180" s="2"/>
      <c r="VZC180" s="2"/>
      <c r="VZD180" s="2"/>
      <c r="VZE180" s="2"/>
      <c r="VZF180" s="2"/>
      <c r="VZG180" s="2"/>
      <c r="VZH180" s="2"/>
      <c r="VZI180" s="2"/>
      <c r="VZJ180" s="2"/>
      <c r="VZK180" s="2"/>
      <c r="VZL180" s="2"/>
      <c r="VZM180" s="2"/>
      <c r="VZN180" s="2"/>
      <c r="VZO180" s="2"/>
      <c r="VZP180" s="2"/>
      <c r="VZQ180" s="2"/>
      <c r="VZR180" s="2"/>
      <c r="VZS180" s="2"/>
      <c r="VZT180" s="2"/>
      <c r="VZU180" s="2"/>
      <c r="VZV180" s="2"/>
      <c r="VZW180" s="2"/>
      <c r="VZX180" s="2"/>
      <c r="VZY180" s="2"/>
      <c r="VZZ180" s="2"/>
      <c r="WAA180" s="2"/>
      <c r="WAB180" s="2"/>
      <c r="WAC180" s="2"/>
      <c r="WAD180" s="2"/>
      <c r="WAE180" s="2"/>
      <c r="WAF180" s="2"/>
      <c r="WAG180" s="2"/>
      <c r="WAH180" s="2"/>
      <c r="WAI180" s="2"/>
      <c r="WAJ180" s="2"/>
      <c r="WAK180" s="2"/>
      <c r="WAL180" s="2"/>
      <c r="WAM180" s="2"/>
      <c r="WAN180" s="2"/>
      <c r="WAO180" s="2"/>
      <c r="WAP180" s="2"/>
      <c r="WAQ180" s="2"/>
      <c r="WAR180" s="2"/>
      <c r="WAS180" s="2"/>
      <c r="WAT180" s="2"/>
      <c r="WAU180" s="2"/>
      <c r="WAV180" s="2"/>
      <c r="WAW180" s="2"/>
      <c r="WAX180" s="2"/>
      <c r="WAY180" s="2"/>
      <c r="WAZ180" s="2"/>
      <c r="WBA180" s="2"/>
      <c r="WBB180" s="2"/>
      <c r="WBC180" s="2"/>
      <c r="WBD180" s="2"/>
      <c r="WBE180" s="2"/>
      <c r="WBF180" s="2"/>
      <c r="WBG180" s="2"/>
      <c r="WBH180" s="2"/>
      <c r="WBI180" s="2"/>
      <c r="WBJ180" s="2"/>
      <c r="WBK180" s="2"/>
      <c r="WBL180" s="2"/>
      <c r="WBM180" s="2"/>
      <c r="WBN180" s="2"/>
      <c r="WBO180" s="2"/>
      <c r="WBP180" s="2"/>
      <c r="WBQ180" s="2"/>
      <c r="WBR180" s="2"/>
      <c r="WBS180" s="2"/>
      <c r="WBT180" s="2"/>
      <c r="WBU180" s="2"/>
      <c r="WBV180" s="2"/>
      <c r="WBW180" s="2"/>
      <c r="WBX180" s="2"/>
      <c r="WBY180" s="2"/>
      <c r="WBZ180" s="2"/>
      <c r="WCA180" s="2"/>
      <c r="WCB180" s="2"/>
      <c r="WCC180" s="2"/>
      <c r="WCD180" s="2"/>
      <c r="WCE180" s="2"/>
      <c r="WCF180" s="2"/>
      <c r="WCG180" s="2"/>
      <c r="WCH180" s="2"/>
      <c r="WCI180" s="2"/>
      <c r="WCJ180" s="2"/>
      <c r="WCK180" s="2"/>
      <c r="WCL180" s="2"/>
      <c r="WCM180" s="2"/>
      <c r="WCN180" s="2"/>
      <c r="WCO180" s="2"/>
      <c r="WCP180" s="2"/>
      <c r="WCQ180" s="2"/>
      <c r="WCR180" s="2"/>
      <c r="WCS180" s="2"/>
      <c r="WCT180" s="2"/>
      <c r="WCU180" s="2"/>
      <c r="WCV180" s="2"/>
      <c r="WCW180" s="2"/>
      <c r="WCX180" s="2"/>
      <c r="WCY180" s="2"/>
      <c r="WCZ180" s="2"/>
      <c r="WDA180" s="2"/>
      <c r="WDB180" s="2"/>
      <c r="WDC180" s="2"/>
      <c r="WDD180" s="2"/>
      <c r="WDE180" s="2"/>
      <c r="WDF180" s="2"/>
      <c r="WDG180" s="2"/>
      <c r="WDH180" s="2"/>
      <c r="WDI180" s="2"/>
      <c r="WDJ180" s="2"/>
      <c r="WDK180" s="2"/>
      <c r="WDL180" s="2"/>
      <c r="WDM180" s="2"/>
      <c r="WDN180" s="2"/>
      <c r="WDO180" s="2"/>
      <c r="WDP180" s="2"/>
      <c r="WDQ180" s="2"/>
      <c r="WDR180" s="2"/>
      <c r="WDS180" s="2"/>
      <c r="WDT180" s="2"/>
      <c r="WDU180" s="2"/>
      <c r="WDV180" s="2"/>
      <c r="WDW180" s="2"/>
      <c r="WDX180" s="2"/>
      <c r="WDY180" s="2"/>
      <c r="WDZ180" s="2"/>
      <c r="WEA180" s="2"/>
      <c r="WEB180" s="2"/>
      <c r="WEC180" s="2"/>
      <c r="WED180" s="2"/>
      <c r="WEE180" s="2"/>
      <c r="WEF180" s="2"/>
      <c r="WEG180" s="2"/>
      <c r="WEH180" s="2"/>
      <c r="WEI180" s="2"/>
      <c r="WEJ180" s="2"/>
      <c r="WEK180" s="2"/>
      <c r="WEL180" s="2"/>
      <c r="WEM180" s="2"/>
      <c r="WEN180" s="2"/>
      <c r="WEO180" s="2"/>
      <c r="WEP180" s="2"/>
      <c r="WEQ180" s="2"/>
      <c r="WER180" s="2"/>
      <c r="WES180" s="2"/>
      <c r="WET180" s="2"/>
      <c r="WEU180" s="2"/>
      <c r="WEV180" s="2"/>
      <c r="WEW180" s="2"/>
      <c r="WEX180" s="2"/>
      <c r="WEY180" s="2"/>
      <c r="WEZ180" s="2"/>
      <c r="WFA180" s="2"/>
      <c r="WFB180" s="2"/>
      <c r="WFC180" s="2"/>
      <c r="WFD180" s="2"/>
      <c r="WFE180" s="2"/>
      <c r="WFF180" s="2"/>
      <c r="WFG180" s="2"/>
      <c r="WFH180" s="2"/>
      <c r="WFI180" s="2"/>
      <c r="WFJ180" s="2"/>
      <c r="WFK180" s="2"/>
      <c r="WFL180" s="2"/>
      <c r="WFM180" s="2"/>
      <c r="WFN180" s="2"/>
      <c r="WFO180" s="2"/>
      <c r="WFP180" s="2"/>
      <c r="WFQ180" s="2"/>
      <c r="WFR180" s="2"/>
      <c r="WFS180" s="2"/>
      <c r="WFT180" s="2"/>
      <c r="WFU180" s="2"/>
      <c r="WFV180" s="2"/>
      <c r="WFW180" s="2"/>
      <c r="WFX180" s="2"/>
      <c r="WFY180" s="2"/>
      <c r="WFZ180" s="2"/>
      <c r="WGA180" s="2"/>
      <c r="WGB180" s="2"/>
      <c r="WGC180" s="2"/>
      <c r="WGD180" s="2"/>
      <c r="WGE180" s="2"/>
      <c r="WGF180" s="2"/>
      <c r="WGG180" s="2"/>
      <c r="WGH180" s="2"/>
      <c r="WGI180" s="2"/>
      <c r="WGJ180" s="2"/>
      <c r="WGK180" s="2"/>
      <c r="WGL180" s="2"/>
      <c r="WGM180" s="2"/>
      <c r="WGN180" s="2"/>
      <c r="WGO180" s="2"/>
      <c r="WGP180" s="2"/>
      <c r="WGQ180" s="2"/>
      <c r="WGR180" s="2"/>
      <c r="WGS180" s="2"/>
      <c r="WGT180" s="2"/>
      <c r="WGU180" s="2"/>
      <c r="WGV180" s="2"/>
      <c r="WGW180" s="2"/>
      <c r="WGX180" s="2"/>
      <c r="WGY180" s="2"/>
      <c r="WGZ180" s="2"/>
      <c r="WHA180" s="2"/>
      <c r="WHB180" s="2"/>
      <c r="WHC180" s="2"/>
      <c r="WHD180" s="2"/>
      <c r="WHE180" s="2"/>
      <c r="WHF180" s="2"/>
      <c r="WHG180" s="2"/>
      <c r="WHH180" s="2"/>
      <c r="WHI180" s="2"/>
      <c r="WHJ180" s="2"/>
      <c r="WHK180" s="2"/>
      <c r="WHL180" s="2"/>
      <c r="WHM180" s="2"/>
      <c r="WHN180" s="2"/>
      <c r="WHO180" s="2"/>
      <c r="WHP180" s="2"/>
      <c r="WHQ180" s="2"/>
      <c r="WHR180" s="2"/>
      <c r="WHS180" s="2"/>
      <c r="WHT180" s="2"/>
      <c r="WHU180" s="2"/>
      <c r="WHV180" s="2"/>
      <c r="WHW180" s="2"/>
      <c r="WHX180" s="2"/>
      <c r="WHY180" s="2"/>
      <c r="WHZ180" s="2"/>
      <c r="WIA180" s="2"/>
      <c r="WIB180" s="2"/>
      <c r="WIC180" s="2"/>
      <c r="WID180" s="2"/>
      <c r="WIE180" s="2"/>
      <c r="WIF180" s="2"/>
      <c r="WIG180" s="2"/>
      <c r="WIH180" s="2"/>
      <c r="WII180" s="2"/>
      <c r="WIJ180" s="2"/>
      <c r="WIK180" s="2"/>
      <c r="WIL180" s="2"/>
      <c r="WIM180" s="2"/>
      <c r="WIN180" s="2"/>
      <c r="WIO180" s="2"/>
      <c r="WIP180" s="2"/>
      <c r="WIQ180" s="2"/>
      <c r="WIR180" s="2"/>
      <c r="WIS180" s="2"/>
      <c r="WIT180" s="2"/>
      <c r="WIU180" s="2"/>
      <c r="WIV180" s="2"/>
      <c r="WIW180" s="2"/>
      <c r="WIX180" s="2"/>
      <c r="WIY180" s="2"/>
      <c r="WIZ180" s="2"/>
      <c r="WJA180" s="2"/>
      <c r="WJB180" s="2"/>
      <c r="WJC180" s="2"/>
      <c r="WJD180" s="2"/>
      <c r="WJE180" s="2"/>
      <c r="WJF180" s="2"/>
      <c r="WJG180" s="2"/>
      <c r="WJH180" s="2"/>
      <c r="WJI180" s="2"/>
      <c r="WJJ180" s="2"/>
      <c r="WJK180" s="2"/>
      <c r="WJL180" s="2"/>
      <c r="WJM180" s="2"/>
      <c r="WJN180" s="2"/>
      <c r="WJO180" s="2"/>
      <c r="WJP180" s="2"/>
      <c r="WJQ180" s="2"/>
      <c r="WJR180" s="2"/>
      <c r="WJS180" s="2"/>
      <c r="WJT180" s="2"/>
      <c r="WJU180" s="2"/>
      <c r="WJV180" s="2"/>
      <c r="WJW180" s="2"/>
      <c r="WJX180" s="2"/>
      <c r="WJY180" s="2"/>
      <c r="WJZ180" s="2"/>
      <c r="WKA180" s="2"/>
      <c r="WKB180" s="2"/>
      <c r="WKC180" s="2"/>
      <c r="WKD180" s="2"/>
      <c r="WKE180" s="2"/>
      <c r="WKF180" s="2"/>
      <c r="WKG180" s="2"/>
      <c r="WKH180" s="2"/>
      <c r="WKI180" s="2"/>
      <c r="WKJ180" s="2"/>
      <c r="WKK180" s="2"/>
      <c r="WKL180" s="2"/>
      <c r="WKM180" s="2"/>
      <c r="WKN180" s="2"/>
      <c r="WKO180" s="2"/>
      <c r="WKP180" s="2"/>
      <c r="WKQ180" s="2"/>
      <c r="WKR180" s="2"/>
      <c r="WKS180" s="2"/>
      <c r="WKT180" s="2"/>
      <c r="WKU180" s="2"/>
      <c r="WKV180" s="2"/>
      <c r="WKW180" s="2"/>
      <c r="WKX180" s="2"/>
      <c r="WKY180" s="2"/>
      <c r="WKZ180" s="2"/>
      <c r="WLA180" s="2"/>
      <c r="WLB180" s="2"/>
      <c r="WLC180" s="2"/>
      <c r="WLD180" s="2"/>
      <c r="WLE180" s="2"/>
      <c r="WLF180" s="2"/>
      <c r="WLG180" s="2"/>
      <c r="WLH180" s="2"/>
      <c r="WLI180" s="2"/>
      <c r="WLJ180" s="2"/>
      <c r="WLK180" s="2"/>
      <c r="WLL180" s="2"/>
      <c r="WLM180" s="2"/>
      <c r="WLN180" s="2"/>
      <c r="WLO180" s="2"/>
      <c r="WLP180" s="2"/>
      <c r="WLQ180" s="2"/>
      <c r="WLR180" s="2"/>
      <c r="WLS180" s="2"/>
      <c r="WLT180" s="2"/>
      <c r="WLU180" s="2"/>
      <c r="WLV180" s="2"/>
      <c r="WLW180" s="2"/>
      <c r="WLX180" s="2"/>
      <c r="WLY180" s="2"/>
      <c r="WLZ180" s="2"/>
      <c r="WMA180" s="2"/>
      <c r="WMB180" s="2"/>
      <c r="WMC180" s="2"/>
      <c r="WMD180" s="2"/>
      <c r="WME180" s="2"/>
      <c r="WMF180" s="2"/>
      <c r="WMG180" s="2"/>
      <c r="WMH180" s="2"/>
      <c r="WMI180" s="2"/>
      <c r="WMJ180" s="2"/>
      <c r="WMK180" s="2"/>
      <c r="WML180" s="2"/>
      <c r="WMM180" s="2"/>
      <c r="WMN180" s="2"/>
      <c r="WMO180" s="2"/>
      <c r="WMP180" s="2"/>
      <c r="WMQ180" s="2"/>
      <c r="WMR180" s="2"/>
      <c r="WMS180" s="2"/>
      <c r="WMT180" s="2"/>
      <c r="WMU180" s="2"/>
      <c r="WMV180" s="2"/>
      <c r="WMW180" s="2"/>
      <c r="WMX180" s="2"/>
      <c r="WMY180" s="2"/>
      <c r="WMZ180" s="2"/>
      <c r="WNA180" s="2"/>
      <c r="WNB180" s="2"/>
      <c r="WNC180" s="2"/>
      <c r="WND180" s="2"/>
      <c r="WNE180" s="2"/>
      <c r="WNF180" s="2"/>
      <c r="WNG180" s="2"/>
      <c r="WNH180" s="2"/>
      <c r="WNI180" s="2"/>
      <c r="WNJ180" s="2"/>
      <c r="WNK180" s="2"/>
      <c r="WNL180" s="2"/>
      <c r="WNM180" s="2"/>
      <c r="WNN180" s="2"/>
      <c r="WNO180" s="2"/>
      <c r="WNP180" s="2"/>
      <c r="WNQ180" s="2"/>
      <c r="WNR180" s="2"/>
      <c r="WNS180" s="2"/>
      <c r="WNT180" s="2"/>
      <c r="WNU180" s="2"/>
      <c r="WNV180" s="2"/>
      <c r="WNW180" s="2"/>
      <c r="WNX180" s="2"/>
      <c r="WNY180" s="2"/>
      <c r="WNZ180" s="2"/>
      <c r="WOA180" s="2"/>
      <c r="WOB180" s="2"/>
      <c r="WOC180" s="2"/>
      <c r="WOD180" s="2"/>
      <c r="WOE180" s="2"/>
      <c r="WOF180" s="2"/>
      <c r="WOG180" s="2"/>
      <c r="WOH180" s="2"/>
      <c r="WOI180" s="2"/>
      <c r="WOJ180" s="2"/>
      <c r="WOK180" s="2"/>
      <c r="WOL180" s="2"/>
      <c r="WOM180" s="2"/>
      <c r="WON180" s="2"/>
      <c r="WOO180" s="2"/>
      <c r="WOP180" s="2"/>
      <c r="WOQ180" s="2"/>
      <c r="WOR180" s="2"/>
      <c r="WOS180" s="2"/>
      <c r="WOT180" s="2"/>
      <c r="WOU180" s="2"/>
      <c r="WOV180" s="2"/>
      <c r="WOW180" s="2"/>
      <c r="WOX180" s="2"/>
      <c r="WOY180" s="2"/>
      <c r="WOZ180" s="2"/>
      <c r="WPA180" s="2"/>
      <c r="WPB180" s="2"/>
      <c r="WPC180" s="2"/>
      <c r="WPD180" s="2"/>
      <c r="WPE180" s="2"/>
      <c r="WPF180" s="2"/>
      <c r="WPG180" s="2"/>
      <c r="WPH180" s="2"/>
      <c r="WPI180" s="2"/>
      <c r="WPJ180" s="2"/>
      <c r="WPK180" s="2"/>
      <c r="WPL180" s="2"/>
      <c r="WPM180" s="2"/>
      <c r="WPN180" s="2"/>
      <c r="WPO180" s="2"/>
      <c r="WPP180" s="2"/>
      <c r="WPQ180" s="2"/>
      <c r="WPR180" s="2"/>
      <c r="WPS180" s="2"/>
      <c r="WPT180" s="2"/>
      <c r="WPU180" s="2"/>
      <c r="WPV180" s="2"/>
      <c r="WPW180" s="2"/>
      <c r="WPX180" s="2"/>
      <c r="WPY180" s="2"/>
      <c r="WPZ180" s="2"/>
      <c r="WQA180" s="2"/>
      <c r="WQB180" s="2"/>
      <c r="WQC180" s="2"/>
      <c r="WQD180" s="2"/>
      <c r="WQE180" s="2"/>
      <c r="WQF180" s="2"/>
      <c r="WQG180" s="2"/>
      <c r="WQH180" s="2"/>
      <c r="WQI180" s="2"/>
      <c r="WQJ180" s="2"/>
      <c r="WQK180" s="2"/>
      <c r="WQL180" s="2"/>
      <c r="WQM180" s="2"/>
      <c r="WQN180" s="2"/>
      <c r="WQO180" s="2"/>
      <c r="WQP180" s="2"/>
      <c r="WQQ180" s="2"/>
      <c r="WQR180" s="2"/>
      <c r="WQS180" s="2"/>
      <c r="WQT180" s="2"/>
      <c r="WQU180" s="2"/>
      <c r="WQV180" s="2"/>
      <c r="WQW180" s="2"/>
      <c r="WQX180" s="2"/>
      <c r="WQY180" s="2"/>
      <c r="WQZ180" s="2"/>
      <c r="WRA180" s="2"/>
      <c r="WRB180" s="2"/>
      <c r="WRC180" s="2"/>
      <c r="WRD180" s="2"/>
      <c r="WRE180" s="2"/>
      <c r="WRF180" s="2"/>
      <c r="WRG180" s="2"/>
      <c r="WRH180" s="2"/>
      <c r="WRI180" s="2"/>
      <c r="WRJ180" s="2"/>
      <c r="WRK180" s="2"/>
      <c r="WRL180" s="2"/>
      <c r="WRM180" s="2"/>
      <c r="WRN180" s="2"/>
      <c r="WRO180" s="2"/>
      <c r="WRP180" s="2"/>
      <c r="WRQ180" s="2"/>
      <c r="WRR180" s="2"/>
      <c r="WRS180" s="2"/>
      <c r="WRT180" s="2"/>
      <c r="WRU180" s="2"/>
      <c r="WRV180" s="2"/>
      <c r="WRW180" s="2"/>
      <c r="WRX180" s="2"/>
      <c r="WRY180" s="2"/>
      <c r="WRZ180" s="2"/>
      <c r="WSA180" s="2"/>
      <c r="WSB180" s="2"/>
      <c r="WSC180" s="2"/>
      <c r="WSD180" s="2"/>
      <c r="WSE180" s="2"/>
      <c r="WSF180" s="2"/>
      <c r="WSG180" s="2"/>
      <c r="WSH180" s="2"/>
      <c r="WSI180" s="2"/>
      <c r="WSJ180" s="2"/>
      <c r="WSK180" s="2"/>
      <c r="WSL180" s="2"/>
      <c r="WSM180" s="2"/>
      <c r="WSN180" s="2"/>
      <c r="WSO180" s="2"/>
      <c r="WSP180" s="2"/>
      <c r="WSQ180" s="2"/>
      <c r="WSR180" s="2"/>
      <c r="WSS180" s="2"/>
      <c r="WST180" s="2"/>
      <c r="WSU180" s="2"/>
      <c r="WSV180" s="2"/>
      <c r="WSW180" s="2"/>
      <c r="WSX180" s="2"/>
      <c r="WSY180" s="2"/>
      <c r="WSZ180" s="2"/>
      <c r="WTA180" s="2"/>
      <c r="WTB180" s="2"/>
      <c r="WTC180" s="2"/>
      <c r="WTD180" s="2"/>
      <c r="WTE180" s="2"/>
      <c r="WTF180" s="2"/>
      <c r="WTG180" s="2"/>
      <c r="WTH180" s="2"/>
      <c r="WTI180" s="2"/>
      <c r="WTJ180" s="2"/>
      <c r="WTK180" s="2"/>
      <c r="WTL180" s="2"/>
      <c r="WTM180" s="2"/>
      <c r="WTN180" s="2"/>
      <c r="WTO180" s="2"/>
      <c r="WTP180" s="2"/>
      <c r="WTQ180" s="2"/>
      <c r="WTR180" s="2"/>
      <c r="WTS180" s="2"/>
      <c r="WTT180" s="2"/>
      <c r="WTU180" s="2"/>
      <c r="WTV180" s="2"/>
      <c r="WTW180" s="2"/>
      <c r="WTX180" s="2"/>
      <c r="WTY180" s="2"/>
      <c r="WTZ180" s="2"/>
      <c r="WUA180" s="2"/>
      <c r="WUB180" s="2"/>
      <c r="WUC180" s="2"/>
      <c r="WUD180" s="2"/>
      <c r="WUE180" s="2"/>
      <c r="WUF180" s="2"/>
      <c r="WUG180" s="2"/>
      <c r="WUH180" s="2"/>
      <c r="WUI180" s="2"/>
      <c r="WUJ180" s="2"/>
      <c r="WUK180" s="2"/>
      <c r="WUL180" s="2"/>
      <c r="WUM180" s="2"/>
      <c r="WUN180" s="2"/>
      <c r="WUO180" s="2"/>
      <c r="WUP180" s="2"/>
      <c r="WUQ180" s="2"/>
      <c r="WUR180" s="2"/>
      <c r="WUS180" s="2"/>
      <c r="WUT180" s="2"/>
      <c r="WUU180" s="2"/>
      <c r="WUV180" s="2"/>
      <c r="WUW180" s="2"/>
      <c r="WUX180" s="2"/>
      <c r="WUY180" s="2"/>
      <c r="WUZ180" s="2"/>
      <c r="WVA180" s="2"/>
      <c r="WVB180" s="2"/>
      <c r="WVC180" s="2"/>
      <c r="WVD180" s="2"/>
      <c r="WVE180" s="2"/>
      <c r="WVF180" s="2"/>
      <c r="WVG180" s="2"/>
      <c r="WVH180" s="2"/>
      <c r="WVI180" s="2"/>
      <c r="WVJ180" s="2"/>
      <c r="WVK180" s="2"/>
      <c r="WVL180" s="2"/>
      <c r="WVM180" s="2"/>
      <c r="WVN180" s="2"/>
      <c r="WVO180" s="2"/>
      <c r="WVP180" s="2"/>
      <c r="WVQ180" s="2"/>
      <c r="WVR180" s="2"/>
      <c r="WVS180" s="2"/>
      <c r="WVT180" s="2"/>
      <c r="WVU180" s="2"/>
      <c r="WVV180" s="2"/>
      <c r="WVW180" s="2"/>
      <c r="WVX180" s="2"/>
      <c r="WVY180" s="2"/>
      <c r="WVZ180" s="2"/>
      <c r="WWA180" s="2"/>
      <c r="WWB180" s="2"/>
      <c r="WWC180" s="2"/>
      <c r="WWD180" s="2"/>
      <c r="WWE180" s="2"/>
      <c r="WWF180" s="2"/>
      <c r="WWG180" s="2"/>
      <c r="WWH180" s="2"/>
      <c r="WWI180" s="2"/>
      <c r="WWJ180" s="2"/>
      <c r="WWK180" s="2"/>
      <c r="WWL180" s="2"/>
      <c r="WWM180" s="2"/>
      <c r="WWN180" s="2"/>
      <c r="WWO180" s="2"/>
      <c r="WWP180" s="2"/>
      <c r="WWQ180" s="2"/>
      <c r="WWR180" s="2"/>
      <c r="WWS180" s="2"/>
      <c r="WWT180" s="2"/>
      <c r="WWU180" s="2"/>
      <c r="WWV180" s="2"/>
      <c r="WWW180" s="2"/>
      <c r="WWX180" s="2"/>
      <c r="WWY180" s="2"/>
      <c r="WWZ180" s="2"/>
      <c r="WXA180" s="2"/>
      <c r="WXB180" s="2"/>
      <c r="WXC180" s="2"/>
      <c r="WXD180" s="2"/>
      <c r="WXE180" s="2"/>
      <c r="WXF180" s="2"/>
      <c r="WXG180" s="2"/>
      <c r="WXH180" s="2"/>
      <c r="WXI180" s="2"/>
      <c r="WXJ180" s="2"/>
      <c r="WXK180" s="2"/>
      <c r="WXL180" s="2"/>
      <c r="WXM180" s="2"/>
      <c r="WXN180" s="2"/>
      <c r="WXO180" s="2"/>
      <c r="WXP180" s="2"/>
      <c r="WXQ180" s="2"/>
      <c r="WXR180" s="2"/>
      <c r="WXS180" s="2"/>
      <c r="WXT180" s="2"/>
      <c r="WXU180" s="2"/>
      <c r="WXV180" s="2"/>
      <c r="WXW180" s="2"/>
      <c r="WXX180" s="2"/>
      <c r="WXY180" s="2"/>
      <c r="WXZ180" s="2"/>
      <c r="WYA180" s="2"/>
      <c r="WYB180" s="2"/>
      <c r="WYC180" s="2"/>
      <c r="WYD180" s="2"/>
      <c r="WYE180" s="2"/>
      <c r="WYF180" s="2"/>
      <c r="WYG180" s="2"/>
      <c r="WYH180" s="2"/>
      <c r="WYI180" s="2"/>
      <c r="WYJ180" s="2"/>
      <c r="WYK180" s="2"/>
      <c r="WYL180" s="2"/>
      <c r="WYM180" s="2"/>
      <c r="WYN180" s="2"/>
      <c r="WYO180" s="2"/>
      <c r="WYP180" s="2"/>
      <c r="WYQ180" s="2"/>
      <c r="WYR180" s="2"/>
      <c r="WYS180" s="2"/>
      <c r="WYT180" s="2"/>
      <c r="WYU180" s="2"/>
      <c r="WYV180" s="2"/>
      <c r="WYW180" s="2"/>
      <c r="WYX180" s="2"/>
      <c r="WYY180" s="2"/>
      <c r="WYZ180" s="2"/>
      <c r="WZA180" s="2"/>
      <c r="WZB180" s="2"/>
      <c r="WZC180" s="2"/>
      <c r="WZD180" s="2"/>
      <c r="WZE180" s="2"/>
      <c r="WZF180" s="2"/>
      <c r="WZG180" s="2"/>
      <c r="WZH180" s="2"/>
      <c r="WZI180" s="2"/>
      <c r="WZJ180" s="2"/>
      <c r="WZK180" s="2"/>
      <c r="WZL180" s="2"/>
      <c r="WZM180" s="2"/>
      <c r="WZN180" s="2"/>
      <c r="WZO180" s="2"/>
      <c r="WZP180" s="2"/>
      <c r="WZQ180" s="2"/>
      <c r="WZR180" s="2"/>
      <c r="WZS180" s="2"/>
      <c r="WZT180" s="2"/>
      <c r="WZU180" s="2"/>
      <c r="WZV180" s="2"/>
      <c r="WZW180" s="2"/>
      <c r="WZX180" s="2"/>
      <c r="WZY180" s="2"/>
      <c r="WZZ180" s="2"/>
      <c r="XAA180" s="2"/>
      <c r="XAB180" s="2"/>
      <c r="XAC180" s="2"/>
      <c r="XAD180" s="2"/>
      <c r="XAE180" s="2"/>
      <c r="XAF180" s="2"/>
      <c r="XAG180" s="2"/>
      <c r="XAH180" s="2"/>
      <c r="XAI180" s="2"/>
      <c r="XAJ180" s="2"/>
      <c r="XAK180" s="2"/>
      <c r="XAL180" s="2"/>
      <c r="XAM180" s="2"/>
      <c r="XAN180" s="2"/>
      <c r="XAO180" s="2"/>
      <c r="XAP180" s="2"/>
      <c r="XAQ180" s="2"/>
      <c r="XAR180" s="2"/>
      <c r="XAS180" s="2"/>
      <c r="XAT180" s="2"/>
      <c r="XAU180" s="2"/>
      <c r="XAV180" s="2"/>
      <c r="XAW180" s="2"/>
      <c r="XAX180" s="2"/>
      <c r="XAY180" s="2"/>
      <c r="XAZ180" s="2"/>
      <c r="XBA180" s="2"/>
      <c r="XBB180" s="2"/>
      <c r="XBC180" s="2"/>
      <c r="XBD180" s="2"/>
      <c r="XBE180" s="2"/>
      <c r="XBF180" s="2"/>
      <c r="XBG180" s="2"/>
      <c r="XBH180" s="2"/>
      <c r="XBI180" s="2"/>
      <c r="XBJ180" s="2"/>
      <c r="XBK180" s="2"/>
      <c r="XBL180" s="2"/>
      <c r="XBM180" s="2"/>
      <c r="XBN180" s="2"/>
      <c r="XBO180" s="2"/>
      <c r="XBP180" s="2"/>
      <c r="XBQ180" s="2"/>
      <c r="XBR180" s="2"/>
      <c r="XBS180" s="2"/>
      <c r="XBT180" s="2"/>
      <c r="XBU180" s="2"/>
      <c r="XBV180" s="2"/>
      <c r="XBW180" s="2"/>
      <c r="XBX180" s="2"/>
      <c r="XBY180" s="2"/>
      <c r="XBZ180" s="2"/>
      <c r="XCA180" s="2"/>
      <c r="XCB180" s="2"/>
      <c r="XCC180" s="2"/>
      <c r="XCD180" s="2"/>
      <c r="XCE180" s="2"/>
      <c r="XCF180" s="2"/>
      <c r="XCG180" s="2"/>
      <c r="XCH180" s="2"/>
      <c r="XCI180" s="2"/>
      <c r="XCJ180" s="2"/>
      <c r="XCK180" s="2"/>
      <c r="XCL180" s="2"/>
      <c r="XCM180" s="2"/>
      <c r="XCN180" s="2"/>
      <c r="XCO180" s="2"/>
      <c r="XCP180" s="2"/>
      <c r="XCQ180" s="2"/>
      <c r="XCR180" s="2"/>
      <c r="XCS180" s="2"/>
      <c r="XCT180" s="2"/>
      <c r="XCU180" s="2"/>
      <c r="XCV180" s="2"/>
      <c r="XCW180" s="2"/>
      <c r="XCX180" s="2"/>
      <c r="XCY180" s="2"/>
      <c r="XCZ180" s="2"/>
      <c r="XDA180" s="2"/>
      <c r="XDB180" s="2"/>
      <c r="XDC180" s="2"/>
      <c r="XDD180" s="2"/>
      <c r="XDE180" s="2"/>
      <c r="XDF180" s="2"/>
      <c r="XDG180" s="2"/>
      <c r="XDH180" s="2"/>
      <c r="XDI180" s="2"/>
      <c r="XDJ180" s="2"/>
      <c r="XDK180" s="2"/>
      <c r="XDL180" s="2"/>
      <c r="XDM180" s="2"/>
      <c r="XDN180" s="2"/>
      <c r="XDO180" s="2"/>
      <c r="XDP180" s="2"/>
      <c r="XDQ180" s="2"/>
      <c r="XDR180" s="2"/>
      <c r="XDS180" s="2"/>
      <c r="XDT180" s="2"/>
      <c r="XDU180" s="2"/>
      <c r="XDV180" s="2"/>
      <c r="XDW180" s="2"/>
      <c r="XDX180" s="2"/>
      <c r="XDY180" s="2"/>
      <c r="XDZ180" s="2"/>
      <c r="XEA180" s="2"/>
      <c r="XEB180" s="2"/>
      <c r="XEC180" s="2"/>
      <c r="XED180" s="2"/>
      <c r="XEE180" s="2"/>
      <c r="XEF180" s="2"/>
      <c r="XEG180" s="2"/>
      <c r="XEH180" s="2"/>
      <c r="XEI180" s="2"/>
      <c r="XEJ180" s="2"/>
      <c r="XEK180" s="2"/>
      <c r="XEL180" s="2"/>
      <c r="XEM180" s="2"/>
      <c r="XEN180" s="2"/>
      <c r="XEO180" s="2"/>
      <c r="XEP180" s="2"/>
      <c r="XEQ180" s="2"/>
      <c r="XER180" s="2"/>
      <c r="XES180" s="2"/>
      <c r="XET180" s="2"/>
      <c r="XEU180" s="2"/>
      <c r="XEV180" s="2"/>
      <c r="XEW180" s="2"/>
      <c r="XEX180" s="2"/>
    </row>
    <row r="181" spans="1:16378" s="100" customFormat="1" ht="13.5" thickBot="1">
      <c r="A181" s="152"/>
      <c r="B181" s="58" t="s">
        <v>184</v>
      </c>
      <c r="C181" s="58"/>
      <c r="D181" s="101"/>
      <c r="E181" s="60">
        <f t="shared" ref="E181:Q181" si="64">SUM(E177:E180)</f>
        <v>568.67999999999984</v>
      </c>
      <c r="F181" s="60">
        <f t="shared" si="64"/>
        <v>450.40000000000003</v>
      </c>
      <c r="G181" s="60">
        <f t="shared" si="64"/>
        <v>491.65</v>
      </c>
      <c r="H181" s="60">
        <f t="shared" si="64"/>
        <v>491.1</v>
      </c>
      <c r="I181" s="60">
        <f t="shared" si="64"/>
        <v>431.97</v>
      </c>
      <c r="J181" s="60">
        <f t="shared" si="64"/>
        <v>470.07</v>
      </c>
      <c r="K181" s="60">
        <f t="shared" si="64"/>
        <v>409.5</v>
      </c>
      <c r="L181" s="60">
        <f t="shared" si="64"/>
        <v>518.56999999999994</v>
      </c>
      <c r="M181" s="60">
        <f t="shared" si="64"/>
        <v>760.82999999999993</v>
      </c>
      <c r="N181" s="60">
        <f t="shared" si="64"/>
        <v>518.04</v>
      </c>
      <c r="O181" s="60">
        <f t="shared" si="64"/>
        <v>592.97000000000014</v>
      </c>
      <c r="P181" s="60">
        <f t="shared" si="64"/>
        <v>642.80999999999995</v>
      </c>
      <c r="Q181" s="60">
        <f t="shared" si="64"/>
        <v>6346.5900000000011</v>
      </c>
      <c r="R181" s="102"/>
      <c r="S181" s="149"/>
      <c r="T181" s="149"/>
      <c r="U181" s="149"/>
      <c r="V181" s="149"/>
      <c r="W181" s="149"/>
      <c r="X181" s="149"/>
      <c r="Y181" s="149"/>
      <c r="Z181" s="149"/>
      <c r="AA181" s="149"/>
      <c r="AB181" s="149"/>
      <c r="AC181" s="149"/>
      <c r="AD181" s="149"/>
      <c r="AE181" s="153">
        <f t="shared" ref="AE181" si="65">SUM(AE177:AE180)</f>
        <v>42</v>
      </c>
      <c r="AF181" s="103"/>
      <c r="AG181" s="103"/>
      <c r="AH181" s="103"/>
      <c r="AI181" s="102"/>
      <c r="AJ181" s="60">
        <f t="shared" ref="AJ181" si="66">SUM(AJ177:AJ180)</f>
        <v>5292</v>
      </c>
      <c r="AK181" s="60"/>
      <c r="AL181" s="102"/>
      <c r="AM181" s="102"/>
      <c r="AN181" s="102"/>
      <c r="AO181" s="102"/>
      <c r="AP181" s="102"/>
      <c r="AQ181" s="102"/>
      <c r="AR181" s="102"/>
    </row>
    <row r="182" spans="1:16378">
      <c r="A182" s="66"/>
      <c r="B182" s="67"/>
      <c r="C182" s="67"/>
    </row>
    <row r="183" spans="1:16378" s="100" customFormat="1" ht="13.5" thickBot="1">
      <c r="A183" s="102"/>
      <c r="B183" s="58" t="s">
        <v>185</v>
      </c>
      <c r="C183" s="58"/>
      <c r="E183" s="60">
        <f t="shared" ref="E183:Q183" si="67">SUM(E45,E97,E159,E174,E181)</f>
        <v>389657.31</v>
      </c>
      <c r="F183" s="60">
        <f t="shared" si="67"/>
        <v>368819.86</v>
      </c>
      <c r="G183" s="60">
        <f t="shared" si="67"/>
        <v>397610.22000000009</v>
      </c>
      <c r="H183" s="60">
        <f t="shared" si="67"/>
        <v>415101.14</v>
      </c>
      <c r="I183" s="60">
        <f t="shared" si="67"/>
        <v>441839.82999999996</v>
      </c>
      <c r="J183" s="60">
        <f t="shared" si="67"/>
        <v>415763.32</v>
      </c>
      <c r="K183" s="60">
        <f t="shared" si="67"/>
        <v>440415.43000000005</v>
      </c>
      <c r="L183" s="60">
        <f t="shared" si="67"/>
        <v>425132.46999999991</v>
      </c>
      <c r="M183" s="60">
        <f t="shared" si="67"/>
        <v>417367.27</v>
      </c>
      <c r="N183" s="60">
        <f t="shared" si="67"/>
        <v>409896.56999999989</v>
      </c>
      <c r="O183" s="60">
        <f t="shared" si="67"/>
        <v>404981.32999999996</v>
      </c>
      <c r="P183" s="60">
        <f t="shared" si="67"/>
        <v>394456.79000000004</v>
      </c>
      <c r="Q183" s="60">
        <f t="shared" si="67"/>
        <v>4921041.540000001</v>
      </c>
      <c r="AF183" s="140"/>
      <c r="AG183" s="140"/>
      <c r="AH183" s="140"/>
      <c r="AJ183" s="60">
        <f t="shared" ref="AJ183" si="68">SUM(AJ45,AJ97,AJ159,AJ174,AJ181)</f>
        <v>4493181.8806809625</v>
      </c>
      <c r="AK183" s="60"/>
    </row>
    <row r="184" spans="1:16378">
      <c r="A184" s="11"/>
    </row>
  </sheetData>
  <mergeCells count="2">
    <mergeCell ref="AM6:AQ6"/>
    <mergeCell ref="AG49:AG51"/>
  </mergeCells>
  <conditionalFormatting sqref="A73:A74">
    <cfRule type="duplicateValues" dxfId="21" priority="15"/>
  </conditionalFormatting>
  <conditionalFormatting sqref="D152 A152">
    <cfRule type="duplicateValues" dxfId="20" priority="14"/>
  </conditionalFormatting>
  <conditionalFormatting sqref="D144 A144 A148 D148 A146 D146 A114:A115 A118:A119 D118:D119 D114:D115 D142 A142">
    <cfRule type="duplicateValues" dxfId="19" priority="13"/>
  </conditionalFormatting>
  <conditionalFormatting sqref="A149 D149:D150 D112">
    <cfRule type="duplicateValues" dxfId="18" priority="12"/>
  </conditionalFormatting>
  <conditionalFormatting sqref="D143 A143">
    <cfRule type="duplicateValues" dxfId="17" priority="11"/>
  </conditionalFormatting>
  <conditionalFormatting sqref="D147 A147">
    <cfRule type="duplicateValues" dxfId="16" priority="10"/>
  </conditionalFormatting>
  <conditionalFormatting sqref="D145 A145">
    <cfRule type="duplicateValues" dxfId="15" priority="9"/>
  </conditionalFormatting>
  <conditionalFormatting sqref="A116:A117 D116:D117">
    <cfRule type="duplicateValues" dxfId="14" priority="8"/>
  </conditionalFormatting>
  <conditionalFormatting sqref="A80:A81">
    <cfRule type="duplicateValues" dxfId="13" priority="7"/>
  </conditionalFormatting>
  <conditionalFormatting sqref="D80:D81">
    <cfRule type="duplicateValues" dxfId="12" priority="6"/>
  </conditionalFormatting>
  <conditionalFormatting sqref="A79">
    <cfRule type="duplicateValues" dxfId="11" priority="16"/>
  </conditionalFormatting>
  <conditionalFormatting sqref="D79">
    <cfRule type="duplicateValues" dxfId="10" priority="17"/>
  </conditionalFormatting>
  <conditionalFormatting sqref="A86">
    <cfRule type="duplicateValues" dxfId="9" priority="18"/>
  </conditionalFormatting>
  <conditionalFormatting sqref="D169">
    <cfRule type="duplicateValues" dxfId="8" priority="5"/>
  </conditionalFormatting>
  <conditionalFormatting sqref="D170">
    <cfRule type="duplicateValues" dxfId="7" priority="4"/>
  </conditionalFormatting>
  <conditionalFormatting sqref="D172 A172">
    <cfRule type="duplicateValues" dxfId="6" priority="3"/>
  </conditionalFormatting>
  <conditionalFormatting sqref="A95:A97 A70">
    <cfRule type="duplicateValues" dxfId="5" priority="19"/>
  </conditionalFormatting>
  <conditionalFormatting sqref="A173:A1048576 A154:A156 A151 A87:A93 A82:A85 A75:A78 A71:A72 A125:A141 A98:A111 A113 A159:A167 A1:A52 A54 A56:A58 A60 A62:A63 A65 A67:A69 C8 E8 G8 I8 K8 M8 O8 Q8 S8 U8 W8 Y8 AA8 AC8 AE8">
    <cfRule type="duplicateValues" dxfId="4" priority="20"/>
  </conditionalFormatting>
  <conditionalFormatting sqref="A150 A112">
    <cfRule type="duplicateValues" dxfId="3" priority="21"/>
  </conditionalFormatting>
  <conditionalFormatting sqref="D123 D120:D121">
    <cfRule type="duplicateValues" dxfId="2" priority="2"/>
  </conditionalFormatting>
  <conditionalFormatting sqref="D122">
    <cfRule type="duplicateValues" dxfId="1" priority="1"/>
  </conditionalFormatting>
  <conditionalFormatting sqref="D157 D124 D153">
    <cfRule type="duplicateValues" dxfId="0" priority="22"/>
  </conditionalFormatting>
  <pageMargins left="0.7" right="0.7" top="0.75" bottom="0.75" header="0.3" footer="0.3"/>
  <pageSetup scale="46" pageOrder="overThenDown" orientation="portrait" r:id="rId1"/>
  <headerFooter>
    <oddFooter>&amp;L&amp;F&amp;A&amp;RPage &amp;P of &amp;N</oddFooter>
  </headerFooter>
  <rowBreaks count="1" manualBreakCount="1">
    <brk id="98" max="42" man="1"/>
  </rowBreaks>
  <colBreaks count="3" manualBreakCount="3">
    <brk id="37" max="1048575" man="1"/>
    <brk id="43" max="182" man="1"/>
    <brk id="49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Q47"/>
  <sheetViews>
    <sheetView showGridLines="0" tabSelected="1" view="pageBreakPreview" zoomScale="60" zoomScaleNormal="100" workbookViewId="0">
      <selection activeCell="N112" sqref="N112"/>
    </sheetView>
  </sheetViews>
  <sheetFormatPr defaultColWidth="9.140625" defaultRowHeight="15"/>
  <cols>
    <col min="1" max="1" width="13.42578125" customWidth="1"/>
    <col min="2" max="14" width="11.28515625" customWidth="1"/>
    <col min="17" max="17" width="21.85546875" customWidth="1"/>
  </cols>
  <sheetData>
    <row r="1" spans="1:17">
      <c r="A1" s="271" t="s">
        <v>292</v>
      </c>
    </row>
    <row r="2" spans="1:17">
      <c r="A2" s="271" t="s">
        <v>293</v>
      </c>
    </row>
    <row r="4" spans="1:17">
      <c r="A4" s="390" t="s">
        <v>294</v>
      </c>
      <c r="B4" s="390"/>
      <c r="C4" s="390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90"/>
    </row>
    <row r="5" spans="1:17">
      <c r="B5" s="272" t="s">
        <v>295</v>
      </c>
      <c r="C5" s="272" t="s">
        <v>296</v>
      </c>
      <c r="D5" s="272" t="s">
        <v>297</v>
      </c>
      <c r="E5" s="272" t="s">
        <v>298</v>
      </c>
      <c r="F5" s="272" t="s">
        <v>299</v>
      </c>
      <c r="G5" s="272" t="s">
        <v>300</v>
      </c>
      <c r="H5" s="272" t="s">
        <v>301</v>
      </c>
      <c r="I5" s="272" t="s">
        <v>302</v>
      </c>
      <c r="J5" s="272" t="s">
        <v>303</v>
      </c>
      <c r="K5" s="272" t="s">
        <v>304</v>
      </c>
      <c r="L5" s="272" t="s">
        <v>305</v>
      </c>
      <c r="M5" s="272" t="s">
        <v>306</v>
      </c>
      <c r="N5" s="272" t="s">
        <v>210</v>
      </c>
    </row>
    <row r="6" spans="1:17">
      <c r="A6" t="s">
        <v>307</v>
      </c>
      <c r="B6" s="273">
        <v>180</v>
      </c>
      <c r="C6" s="273">
        <v>142.84</v>
      </c>
      <c r="D6" s="273">
        <v>169.24</v>
      </c>
      <c r="E6" s="273">
        <v>192.57</v>
      </c>
      <c r="F6" s="273">
        <v>193.42</v>
      </c>
      <c r="G6" s="273">
        <v>174.51</v>
      </c>
      <c r="H6" s="273">
        <v>213.89</v>
      </c>
      <c r="I6" s="273">
        <v>204.09</v>
      </c>
      <c r="J6" s="273">
        <v>197.37</v>
      </c>
      <c r="K6" s="273">
        <v>197.31000000000003</v>
      </c>
      <c r="L6" s="273">
        <v>177.66</v>
      </c>
      <c r="M6" s="273">
        <v>159.26</v>
      </c>
      <c r="N6" s="273">
        <f t="shared" ref="N6:N14" si="0">SUM(B6:M6)</f>
        <v>2202.16</v>
      </c>
    </row>
    <row r="7" spans="1:17">
      <c r="A7" t="s">
        <v>308</v>
      </c>
      <c r="B7" s="273">
        <v>160.20999999999998</v>
      </c>
      <c r="C7" s="273">
        <v>117.68</v>
      </c>
      <c r="D7" s="273">
        <v>142.92999999999998</v>
      </c>
      <c r="E7" s="273">
        <v>151.29</v>
      </c>
      <c r="F7" s="273">
        <v>167.04</v>
      </c>
      <c r="G7" s="273">
        <v>133.01</v>
      </c>
      <c r="H7" s="273">
        <v>184.74</v>
      </c>
      <c r="I7" s="273">
        <v>159.07000000000002</v>
      </c>
      <c r="J7" s="273">
        <v>151.77999999999997</v>
      </c>
      <c r="K7" s="273">
        <v>153.61000000000001</v>
      </c>
      <c r="L7" s="273">
        <v>142.88</v>
      </c>
      <c r="M7" s="273">
        <v>168.79</v>
      </c>
      <c r="N7" s="273">
        <f t="shared" si="0"/>
        <v>1833.0299999999997</v>
      </c>
    </row>
    <row r="8" spans="1:17">
      <c r="A8" s="274" t="s">
        <v>309</v>
      </c>
      <c r="B8" s="273">
        <v>127.51137055837563</v>
      </c>
      <c r="C8" s="273">
        <v>101.83411167512689</v>
      </c>
      <c r="D8" s="273">
        <v>109.40304568527918</v>
      </c>
      <c r="E8" s="273">
        <v>119.20591370558374</v>
      </c>
      <c r="F8" s="273">
        <v>132.10390862944161</v>
      </c>
      <c r="G8" s="273">
        <v>122.68060913705584</v>
      </c>
      <c r="H8" s="273">
        <v>138.5802538071066</v>
      </c>
      <c r="I8" s="273">
        <v>138.15901015228425</v>
      </c>
      <c r="J8" s="273">
        <v>118.53517766497463</v>
      </c>
      <c r="K8" s="273">
        <v>128.94779187817261</v>
      </c>
      <c r="L8" s="273">
        <v>117.78</v>
      </c>
      <c r="M8" s="273">
        <v>100.46000000000001</v>
      </c>
      <c r="N8" s="273">
        <f t="shared" si="0"/>
        <v>1455.201192893401</v>
      </c>
    </row>
    <row r="9" spans="1:17">
      <c r="A9" s="274" t="s">
        <v>310</v>
      </c>
      <c r="B9" s="273">
        <v>153.69999999999999</v>
      </c>
      <c r="C9" s="273">
        <v>119.42000000000002</v>
      </c>
      <c r="D9" s="273">
        <v>136.4</v>
      </c>
      <c r="E9" s="273">
        <v>169.91</v>
      </c>
      <c r="F9" s="273">
        <v>166.16</v>
      </c>
      <c r="G9" s="273">
        <v>152.66</v>
      </c>
      <c r="H9" s="273">
        <v>192.89</v>
      </c>
      <c r="I9" s="273">
        <v>182.41000000000003</v>
      </c>
      <c r="J9" s="273">
        <v>169.64999999999998</v>
      </c>
      <c r="K9" s="273">
        <v>158.73000000000002</v>
      </c>
      <c r="L9" s="273">
        <v>144.15999999999997</v>
      </c>
      <c r="M9" s="273">
        <v>142.25</v>
      </c>
      <c r="N9" s="273">
        <f t="shared" si="0"/>
        <v>1888.3399999999997</v>
      </c>
    </row>
    <row r="10" spans="1:17">
      <c r="A10" s="274" t="s">
        <v>311</v>
      </c>
      <c r="B10" s="273">
        <v>59.440000000000005</v>
      </c>
      <c r="C10" s="273">
        <v>53.7</v>
      </c>
      <c r="D10" s="273">
        <v>58.080000000000005</v>
      </c>
      <c r="E10" s="273">
        <v>60.769999999999996</v>
      </c>
      <c r="F10" s="273">
        <v>69.72</v>
      </c>
      <c r="G10" s="273">
        <v>58.129999999999995</v>
      </c>
      <c r="H10" s="273">
        <v>64.47999999999999</v>
      </c>
      <c r="I10" s="273">
        <v>83.13</v>
      </c>
      <c r="J10" s="273">
        <v>53.2</v>
      </c>
      <c r="K10" s="273">
        <v>61.89</v>
      </c>
      <c r="L10" s="273">
        <v>52.35</v>
      </c>
      <c r="M10" s="273">
        <v>94.789999999999992</v>
      </c>
      <c r="N10" s="273">
        <f t="shared" si="0"/>
        <v>769.68000000000006</v>
      </c>
    </row>
    <row r="11" spans="1:17">
      <c r="A11" s="274" t="s">
        <v>312</v>
      </c>
      <c r="B11" s="273">
        <v>110.88614555256066</v>
      </c>
      <c r="C11" s="273">
        <v>82.231051212938013</v>
      </c>
      <c r="D11" s="273">
        <v>92.159892183288406</v>
      </c>
      <c r="E11" s="273">
        <v>94.888760107816722</v>
      </c>
      <c r="F11" s="273">
        <v>113.58415094339622</v>
      </c>
      <c r="G11" s="273">
        <v>102.66026954177897</v>
      </c>
      <c r="H11" s="273">
        <v>125.08361185983827</v>
      </c>
      <c r="I11" s="273">
        <v>122.84946091644206</v>
      </c>
      <c r="J11" s="273">
        <v>104.69800539083559</v>
      </c>
      <c r="K11" s="273">
        <v>114.02137466307276</v>
      </c>
      <c r="L11" s="273">
        <v>129.26</v>
      </c>
      <c r="M11" s="273">
        <v>129.78</v>
      </c>
      <c r="N11" s="273">
        <f t="shared" si="0"/>
        <v>1322.1027223719675</v>
      </c>
    </row>
    <row r="12" spans="1:17">
      <c r="A12" s="274" t="s">
        <v>313</v>
      </c>
      <c r="B12" s="273">
        <v>0</v>
      </c>
      <c r="C12" s="273">
        <v>0</v>
      </c>
      <c r="D12" s="273">
        <v>0</v>
      </c>
      <c r="E12" s="273">
        <v>0</v>
      </c>
      <c r="F12" s="273">
        <v>0</v>
      </c>
      <c r="G12" s="273">
        <v>0</v>
      </c>
      <c r="H12" s="273">
        <v>0</v>
      </c>
      <c r="I12" s="273">
        <v>0</v>
      </c>
      <c r="J12" s="273">
        <v>0</v>
      </c>
      <c r="K12" s="273">
        <v>0</v>
      </c>
      <c r="L12" s="273">
        <v>0</v>
      </c>
      <c r="M12" s="273">
        <v>0</v>
      </c>
      <c r="N12" s="273">
        <f t="shared" si="0"/>
        <v>0</v>
      </c>
    </row>
    <row r="13" spans="1:17">
      <c r="A13" s="274" t="s">
        <v>314</v>
      </c>
      <c r="B13" s="273">
        <v>27.97</v>
      </c>
      <c r="C13" s="273">
        <v>27.450000000000003</v>
      </c>
      <c r="D13" s="273">
        <v>33.15</v>
      </c>
      <c r="E13" s="273">
        <v>28.650000000000002</v>
      </c>
      <c r="F13" s="273">
        <v>38.43</v>
      </c>
      <c r="G13" s="273">
        <v>27.189999999999998</v>
      </c>
      <c r="H13" s="273">
        <v>27.290000000000003</v>
      </c>
      <c r="I13" s="273">
        <v>34.76</v>
      </c>
      <c r="J13" s="273">
        <v>31.19</v>
      </c>
      <c r="K13" s="273">
        <v>28.02</v>
      </c>
      <c r="L13" s="273">
        <v>34.160000000000004</v>
      </c>
      <c r="M13" s="273">
        <v>0</v>
      </c>
      <c r="N13" s="273">
        <f t="shared" si="0"/>
        <v>338.26</v>
      </c>
    </row>
    <row r="14" spans="1:17">
      <c r="A14" s="274" t="s">
        <v>315</v>
      </c>
      <c r="B14" s="275">
        <v>133.13595419847326</v>
      </c>
      <c r="C14" s="275">
        <v>105.54320610687023</v>
      </c>
      <c r="D14" s="275">
        <v>128.65572519083969</v>
      </c>
      <c r="E14" s="275">
        <v>141.18435114503816</v>
      </c>
      <c r="F14" s="275">
        <v>153.00290076335878</v>
      </c>
      <c r="G14" s="275">
        <v>133.13954198473283</v>
      </c>
      <c r="H14" s="275">
        <v>166.96900763358781</v>
      </c>
      <c r="I14" s="275">
        <v>166.68129770992365</v>
      </c>
      <c r="J14" s="275">
        <v>153.35908396946564</v>
      </c>
      <c r="K14" s="275">
        <v>144.7996183206107</v>
      </c>
      <c r="L14" s="275">
        <v>139.08713197969544</v>
      </c>
      <c r="M14" s="275">
        <v>140.37535532994923</v>
      </c>
      <c r="N14" s="275">
        <f t="shared" si="0"/>
        <v>1705.9331743325456</v>
      </c>
    </row>
    <row r="15" spans="1:17">
      <c r="A15" s="274"/>
      <c r="B15" s="273">
        <f t="shared" ref="B15:N15" si="1">SUM(B6:B14)</f>
        <v>952.85347030940966</v>
      </c>
      <c r="C15" s="273">
        <f t="shared" si="1"/>
        <v>750.69836899493521</v>
      </c>
      <c r="D15" s="273">
        <f t="shared" si="1"/>
        <v>870.01866305940723</v>
      </c>
      <c r="E15" s="273">
        <f t="shared" si="1"/>
        <v>958.46902495843858</v>
      </c>
      <c r="F15" s="273">
        <f t="shared" si="1"/>
        <v>1033.4609603361966</v>
      </c>
      <c r="G15" s="273">
        <f t="shared" si="1"/>
        <v>903.98042066356766</v>
      </c>
      <c r="H15" s="273">
        <f t="shared" si="1"/>
        <v>1113.9228733005325</v>
      </c>
      <c r="I15" s="273">
        <f t="shared" si="1"/>
        <v>1091.1497687786498</v>
      </c>
      <c r="J15" s="273">
        <f t="shared" si="1"/>
        <v>979.78226702527604</v>
      </c>
      <c r="K15" s="273">
        <f t="shared" si="1"/>
        <v>987.32878486185609</v>
      </c>
      <c r="L15" s="273">
        <f t="shared" si="1"/>
        <v>937.3371319796953</v>
      </c>
      <c r="M15" s="273">
        <f t="shared" si="1"/>
        <v>935.70535532994916</v>
      </c>
      <c r="N15" s="273">
        <f t="shared" si="1"/>
        <v>11514.707089597914</v>
      </c>
      <c r="O15" s="276">
        <f>+N15/N41</f>
        <v>0.958266063502484</v>
      </c>
      <c r="Q15" s="314">
        <f>N15*(147-109)</f>
        <v>437558.86940472072</v>
      </c>
    </row>
    <row r="16" spans="1:17">
      <c r="A16" s="274"/>
      <c r="B16" s="273"/>
    </row>
    <row r="17" spans="1:15">
      <c r="A17" s="390" t="s">
        <v>316</v>
      </c>
      <c r="B17" s="390"/>
      <c r="C17" s="390"/>
      <c r="D17" s="390"/>
      <c r="E17" s="390"/>
      <c r="F17" s="390"/>
      <c r="G17" s="390"/>
      <c r="H17" s="390"/>
      <c r="I17" s="390"/>
      <c r="J17" s="390"/>
      <c r="K17" s="390"/>
      <c r="L17" s="390"/>
      <c r="M17" s="390"/>
      <c r="N17" s="390"/>
    </row>
    <row r="18" spans="1:15">
      <c r="B18" s="272" t="s">
        <v>295</v>
      </c>
      <c r="C18" s="272" t="s">
        <v>296</v>
      </c>
      <c r="D18" s="272" t="s">
        <v>297</v>
      </c>
      <c r="E18" s="272" t="s">
        <v>298</v>
      </c>
      <c r="F18" s="272" t="s">
        <v>299</v>
      </c>
      <c r="G18" s="272" t="s">
        <v>300</v>
      </c>
      <c r="H18" s="272" t="s">
        <v>301</v>
      </c>
      <c r="I18" s="272" t="s">
        <v>302</v>
      </c>
      <c r="J18" s="272" t="s">
        <v>303</v>
      </c>
      <c r="K18" s="272" t="s">
        <v>304</v>
      </c>
      <c r="L18" s="272" t="s">
        <v>305</v>
      </c>
      <c r="M18" s="272" t="s">
        <v>306</v>
      </c>
      <c r="N18" s="272" t="s">
        <v>210</v>
      </c>
    </row>
    <row r="19" spans="1:15">
      <c r="A19" t="s">
        <v>307</v>
      </c>
      <c r="B19" s="273">
        <v>0</v>
      </c>
      <c r="C19" s="273">
        <v>0</v>
      </c>
      <c r="D19" s="273">
        <v>0</v>
      </c>
      <c r="E19" s="273">
        <v>0</v>
      </c>
      <c r="F19" s="273">
        <v>0</v>
      </c>
      <c r="G19" s="273">
        <v>0</v>
      </c>
      <c r="H19" s="273">
        <v>0</v>
      </c>
      <c r="I19" s="273">
        <v>0</v>
      </c>
      <c r="J19" s="273">
        <v>0</v>
      </c>
      <c r="K19" s="273">
        <v>0</v>
      </c>
      <c r="L19" s="273">
        <v>0</v>
      </c>
      <c r="M19" s="273">
        <v>0</v>
      </c>
      <c r="N19" s="273">
        <f t="shared" ref="N19:N27" si="2">SUM(B19:M19)</f>
        <v>0</v>
      </c>
    </row>
    <row r="20" spans="1:15">
      <c r="A20" t="s">
        <v>308</v>
      </c>
      <c r="B20" s="273">
        <v>0</v>
      </c>
      <c r="C20" s="273">
        <v>0</v>
      </c>
      <c r="D20" s="273">
        <v>0</v>
      </c>
      <c r="E20" s="273">
        <v>0</v>
      </c>
      <c r="F20" s="273">
        <v>0</v>
      </c>
      <c r="G20" s="273">
        <v>0</v>
      </c>
      <c r="H20" s="273">
        <v>0</v>
      </c>
      <c r="I20" s="273">
        <v>0</v>
      </c>
      <c r="J20" s="273">
        <v>0</v>
      </c>
      <c r="K20" s="273">
        <v>0</v>
      </c>
      <c r="L20" s="273">
        <v>0</v>
      </c>
      <c r="M20" s="273">
        <v>0</v>
      </c>
      <c r="N20" s="273">
        <f t="shared" si="2"/>
        <v>0</v>
      </c>
    </row>
    <row r="21" spans="1:15">
      <c r="A21" s="274" t="s">
        <v>309</v>
      </c>
      <c r="B21" s="273">
        <v>5.2886294416243667</v>
      </c>
      <c r="C21" s="273">
        <v>4.5658883248730975</v>
      </c>
      <c r="D21" s="273">
        <v>4.8469543147208123</v>
      </c>
      <c r="E21" s="273">
        <v>7.104086294416244</v>
      </c>
      <c r="F21" s="273">
        <v>6.1260913705583757</v>
      </c>
      <c r="G21" s="273">
        <v>6.6193908629441625</v>
      </c>
      <c r="H21" s="273">
        <v>8.2197461928934032</v>
      </c>
      <c r="I21" s="273">
        <v>7.0409898477157373</v>
      </c>
      <c r="J21" s="273">
        <v>7.6748223350253815</v>
      </c>
      <c r="K21" s="273">
        <v>5.1022081218274113</v>
      </c>
      <c r="L21" s="273">
        <v>0</v>
      </c>
      <c r="M21" s="273">
        <v>0</v>
      </c>
      <c r="N21" s="273">
        <f t="shared" si="2"/>
        <v>62.588807106598992</v>
      </c>
    </row>
    <row r="22" spans="1:15">
      <c r="A22" s="274" t="s">
        <v>310</v>
      </c>
      <c r="B22" s="273">
        <v>0</v>
      </c>
      <c r="C22" s="273">
        <v>0</v>
      </c>
      <c r="D22" s="273">
        <v>0</v>
      </c>
      <c r="E22" s="273">
        <v>0</v>
      </c>
      <c r="F22" s="273">
        <v>0</v>
      </c>
      <c r="G22" s="273">
        <v>0</v>
      </c>
      <c r="H22" s="273">
        <v>0</v>
      </c>
      <c r="I22" s="273">
        <v>0</v>
      </c>
      <c r="J22" s="273">
        <v>0</v>
      </c>
      <c r="K22" s="273">
        <v>0</v>
      </c>
      <c r="L22" s="273">
        <v>0</v>
      </c>
      <c r="M22" s="273">
        <v>0</v>
      </c>
      <c r="N22" s="273">
        <f t="shared" si="2"/>
        <v>0</v>
      </c>
    </row>
    <row r="23" spans="1:15">
      <c r="A23" s="274" t="s">
        <v>311</v>
      </c>
      <c r="B23" s="273">
        <v>0</v>
      </c>
      <c r="C23" s="273">
        <v>0</v>
      </c>
      <c r="D23" s="273">
        <v>0</v>
      </c>
      <c r="E23" s="273">
        <v>0</v>
      </c>
      <c r="F23" s="273">
        <v>5.38</v>
      </c>
      <c r="G23" s="273">
        <v>0</v>
      </c>
      <c r="H23" s="273">
        <v>8.1300000000000008</v>
      </c>
      <c r="I23" s="273">
        <v>5.77</v>
      </c>
      <c r="J23" s="273">
        <v>0</v>
      </c>
      <c r="K23" s="273">
        <v>0</v>
      </c>
      <c r="L23" s="273">
        <v>0</v>
      </c>
      <c r="M23" s="273">
        <v>0</v>
      </c>
      <c r="N23" s="273">
        <f t="shared" si="2"/>
        <v>19.28</v>
      </c>
    </row>
    <row r="24" spans="1:15">
      <c r="A24" s="274" t="s">
        <v>312</v>
      </c>
      <c r="B24" s="273">
        <v>18.133854447439354</v>
      </c>
      <c r="C24" s="273">
        <v>18.878948787061994</v>
      </c>
      <c r="D24" s="273">
        <v>16.750107816711591</v>
      </c>
      <c r="E24" s="273">
        <v>22.101239892183283</v>
      </c>
      <c r="F24" s="273">
        <v>21.065849056603774</v>
      </c>
      <c r="G24" s="273">
        <v>24.539730458221023</v>
      </c>
      <c r="H24" s="273">
        <v>33.01638814016173</v>
      </c>
      <c r="I24" s="273">
        <v>15.540539083557951</v>
      </c>
      <c r="J24" s="273">
        <v>28.061994609164422</v>
      </c>
      <c r="K24" s="273">
        <v>26.068625336927223</v>
      </c>
      <c r="L24" s="273">
        <v>0</v>
      </c>
      <c r="M24" s="273">
        <v>0</v>
      </c>
      <c r="N24" s="273">
        <f t="shared" si="2"/>
        <v>224.15727762803235</v>
      </c>
    </row>
    <row r="25" spans="1:15">
      <c r="A25" s="274" t="s">
        <v>313</v>
      </c>
      <c r="B25" s="273">
        <v>0</v>
      </c>
      <c r="C25" s="273">
        <v>0</v>
      </c>
      <c r="D25" s="273">
        <v>0</v>
      </c>
      <c r="E25" s="273">
        <v>0</v>
      </c>
      <c r="F25" s="273">
        <v>0</v>
      </c>
      <c r="G25" s="273">
        <v>0</v>
      </c>
      <c r="H25" s="273">
        <v>0</v>
      </c>
      <c r="I25" s="273">
        <v>0</v>
      </c>
      <c r="J25" s="273">
        <v>0</v>
      </c>
      <c r="K25" s="273">
        <v>0</v>
      </c>
      <c r="L25" s="273">
        <v>0</v>
      </c>
      <c r="M25" s="273">
        <v>0</v>
      </c>
      <c r="N25" s="273">
        <f t="shared" si="2"/>
        <v>0</v>
      </c>
    </row>
    <row r="26" spans="1:15">
      <c r="A26" s="274" t="s">
        <v>314</v>
      </c>
      <c r="B26" s="273">
        <v>0</v>
      </c>
      <c r="C26" s="273">
        <v>0</v>
      </c>
      <c r="D26" s="273">
        <v>0</v>
      </c>
      <c r="E26" s="273">
        <v>0</v>
      </c>
      <c r="F26" s="273">
        <v>0</v>
      </c>
      <c r="G26" s="273">
        <v>0</v>
      </c>
      <c r="H26" s="273">
        <v>0</v>
      </c>
      <c r="I26" s="273">
        <v>0</v>
      </c>
      <c r="J26" s="273">
        <v>0</v>
      </c>
      <c r="K26" s="273">
        <v>0</v>
      </c>
      <c r="L26" s="273">
        <v>0</v>
      </c>
      <c r="M26" s="273">
        <v>0</v>
      </c>
      <c r="N26" s="273">
        <f t="shared" si="2"/>
        <v>0</v>
      </c>
    </row>
    <row r="27" spans="1:15">
      <c r="A27" s="274" t="s">
        <v>315</v>
      </c>
      <c r="B27" s="275">
        <v>14.174045801526717</v>
      </c>
      <c r="C27" s="275">
        <v>12.116793893129771</v>
      </c>
      <c r="D27" s="275">
        <v>16.294274809160306</v>
      </c>
      <c r="E27" s="275">
        <v>21.315648854961832</v>
      </c>
      <c r="F27" s="275">
        <v>18.427099236641219</v>
      </c>
      <c r="G27" s="275">
        <v>16.340458015267174</v>
      </c>
      <c r="H27" s="275">
        <v>22.020992366412212</v>
      </c>
      <c r="I27" s="275">
        <v>20.618702290076332</v>
      </c>
      <c r="J27" s="275">
        <v>24.430916030534352</v>
      </c>
      <c r="K27" s="275">
        <v>13.800381679389314</v>
      </c>
      <c r="L27" s="275">
        <v>9.042868020304569</v>
      </c>
      <c r="M27" s="275">
        <v>6.8746446700507615</v>
      </c>
      <c r="N27" s="275">
        <f t="shared" si="2"/>
        <v>195.45682566745458</v>
      </c>
    </row>
    <row r="28" spans="1:15">
      <c r="B28" s="273">
        <f t="shared" ref="B28:N28" si="3">SUM(B19:B27)</f>
        <v>37.596529690590437</v>
      </c>
      <c r="C28" s="273">
        <f t="shared" si="3"/>
        <v>35.561631005064861</v>
      </c>
      <c r="D28" s="273">
        <f t="shared" si="3"/>
        <v>37.891336940592709</v>
      </c>
      <c r="E28" s="273">
        <f t="shared" si="3"/>
        <v>50.520975041561357</v>
      </c>
      <c r="F28" s="273">
        <f t="shared" si="3"/>
        <v>50.999039663803366</v>
      </c>
      <c r="G28" s="273">
        <f t="shared" si="3"/>
        <v>47.499579336432362</v>
      </c>
      <c r="H28" s="273">
        <f t="shared" si="3"/>
        <v>71.387126699467345</v>
      </c>
      <c r="I28" s="273">
        <f t="shared" si="3"/>
        <v>48.970231221350019</v>
      </c>
      <c r="J28" s="273">
        <f t="shared" si="3"/>
        <v>60.16773297472416</v>
      </c>
      <c r="K28" s="273">
        <f t="shared" si="3"/>
        <v>44.971215138143947</v>
      </c>
      <c r="L28" s="273">
        <f t="shared" si="3"/>
        <v>9.042868020304569</v>
      </c>
      <c r="M28" s="273">
        <f t="shared" si="3"/>
        <v>6.8746446700507615</v>
      </c>
      <c r="N28" s="273">
        <f t="shared" si="3"/>
        <v>501.48291040208596</v>
      </c>
      <c r="O28" s="276">
        <f>+N28/N41</f>
        <v>4.173393649751593E-2</v>
      </c>
    </row>
    <row r="30" spans="1:15">
      <c r="A30" s="390" t="s">
        <v>210</v>
      </c>
      <c r="B30" s="390"/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</row>
    <row r="31" spans="1:15">
      <c r="B31" s="272" t="s">
        <v>295</v>
      </c>
      <c r="C31" s="272" t="s">
        <v>296</v>
      </c>
      <c r="D31" s="272" t="s">
        <v>297</v>
      </c>
      <c r="E31" s="272" t="s">
        <v>298</v>
      </c>
      <c r="F31" s="272" t="s">
        <v>299</v>
      </c>
      <c r="G31" s="272" t="s">
        <v>300</v>
      </c>
      <c r="H31" s="272" t="s">
        <v>301</v>
      </c>
      <c r="I31" s="272" t="s">
        <v>302</v>
      </c>
      <c r="J31" s="272" t="s">
        <v>303</v>
      </c>
      <c r="K31" s="272" t="s">
        <v>304</v>
      </c>
      <c r="L31" s="272" t="s">
        <v>305</v>
      </c>
      <c r="M31" s="272" t="s">
        <v>306</v>
      </c>
      <c r="N31" s="272" t="s">
        <v>210</v>
      </c>
    </row>
    <row r="32" spans="1:15">
      <c r="A32" t="s">
        <v>307</v>
      </c>
      <c r="B32" s="273">
        <f t="shared" ref="B32:N41" si="4">+B6+B19</f>
        <v>180</v>
      </c>
      <c r="C32" s="273">
        <f t="shared" si="4"/>
        <v>142.84</v>
      </c>
      <c r="D32" s="273">
        <f t="shared" si="4"/>
        <v>169.24</v>
      </c>
      <c r="E32" s="273">
        <f t="shared" si="4"/>
        <v>192.57</v>
      </c>
      <c r="F32" s="273">
        <f t="shared" si="4"/>
        <v>193.42</v>
      </c>
      <c r="G32" s="273">
        <f t="shared" si="4"/>
        <v>174.51</v>
      </c>
      <c r="H32" s="273">
        <f t="shared" si="4"/>
        <v>213.89</v>
      </c>
      <c r="I32" s="273">
        <f t="shared" si="4"/>
        <v>204.09</v>
      </c>
      <c r="J32" s="273">
        <f t="shared" si="4"/>
        <v>197.37</v>
      </c>
      <c r="K32" s="273">
        <f t="shared" si="4"/>
        <v>197.31000000000003</v>
      </c>
      <c r="L32" s="273">
        <f t="shared" si="4"/>
        <v>177.66</v>
      </c>
      <c r="M32" s="273">
        <f t="shared" si="4"/>
        <v>159.26</v>
      </c>
      <c r="N32" s="273">
        <f t="shared" si="4"/>
        <v>2202.16</v>
      </c>
    </row>
    <row r="33" spans="1:14">
      <c r="A33" t="s">
        <v>308</v>
      </c>
      <c r="B33" s="273">
        <f t="shared" si="4"/>
        <v>160.20999999999998</v>
      </c>
      <c r="C33" s="273">
        <f t="shared" si="4"/>
        <v>117.68</v>
      </c>
      <c r="D33" s="273">
        <f t="shared" si="4"/>
        <v>142.92999999999998</v>
      </c>
      <c r="E33" s="273">
        <f t="shared" si="4"/>
        <v>151.29</v>
      </c>
      <c r="F33" s="273">
        <f t="shared" si="4"/>
        <v>167.04</v>
      </c>
      <c r="G33" s="273">
        <f t="shared" si="4"/>
        <v>133.01</v>
      </c>
      <c r="H33" s="273">
        <f t="shared" si="4"/>
        <v>184.74</v>
      </c>
      <c r="I33" s="273">
        <f t="shared" si="4"/>
        <v>159.07000000000002</v>
      </c>
      <c r="J33" s="273">
        <f t="shared" si="4"/>
        <v>151.77999999999997</v>
      </c>
      <c r="K33" s="273">
        <f t="shared" si="4"/>
        <v>153.61000000000001</v>
      </c>
      <c r="L33" s="273">
        <f t="shared" si="4"/>
        <v>142.88</v>
      </c>
      <c r="M33" s="273">
        <f t="shared" si="4"/>
        <v>168.79</v>
      </c>
      <c r="N33" s="273">
        <f t="shared" si="4"/>
        <v>1833.0299999999997</v>
      </c>
    </row>
    <row r="34" spans="1:14">
      <c r="A34" s="274" t="s">
        <v>309</v>
      </c>
      <c r="B34" s="273">
        <f t="shared" si="4"/>
        <v>132.80000000000001</v>
      </c>
      <c r="C34" s="273">
        <f t="shared" si="4"/>
        <v>106.39999999999999</v>
      </c>
      <c r="D34" s="273">
        <f t="shared" si="4"/>
        <v>114.25</v>
      </c>
      <c r="E34" s="273">
        <f t="shared" si="4"/>
        <v>126.30999999999999</v>
      </c>
      <c r="F34" s="273">
        <f t="shared" si="4"/>
        <v>138.22999999999999</v>
      </c>
      <c r="G34" s="273">
        <f t="shared" si="4"/>
        <v>129.30000000000001</v>
      </c>
      <c r="H34" s="273">
        <f t="shared" si="4"/>
        <v>146.80000000000001</v>
      </c>
      <c r="I34" s="273">
        <f t="shared" si="4"/>
        <v>145.19999999999999</v>
      </c>
      <c r="J34" s="273">
        <f t="shared" si="4"/>
        <v>126.21000000000001</v>
      </c>
      <c r="K34" s="273">
        <f t="shared" si="4"/>
        <v>134.05000000000001</v>
      </c>
      <c r="L34" s="273">
        <f t="shared" si="4"/>
        <v>117.78</v>
      </c>
      <c r="M34" s="273">
        <f t="shared" si="4"/>
        <v>100.46000000000001</v>
      </c>
      <c r="N34" s="273">
        <f t="shared" si="4"/>
        <v>1517.79</v>
      </c>
    </row>
    <row r="35" spans="1:14">
      <c r="A35" s="274" t="s">
        <v>310</v>
      </c>
      <c r="B35" s="273">
        <f t="shared" si="4"/>
        <v>153.69999999999999</v>
      </c>
      <c r="C35" s="273">
        <f t="shared" si="4"/>
        <v>119.42000000000002</v>
      </c>
      <c r="D35" s="273">
        <f t="shared" si="4"/>
        <v>136.4</v>
      </c>
      <c r="E35" s="273">
        <f t="shared" si="4"/>
        <v>169.91</v>
      </c>
      <c r="F35" s="273">
        <f t="shared" si="4"/>
        <v>166.16</v>
      </c>
      <c r="G35" s="273">
        <f t="shared" si="4"/>
        <v>152.66</v>
      </c>
      <c r="H35" s="273">
        <f t="shared" si="4"/>
        <v>192.89</v>
      </c>
      <c r="I35" s="273">
        <f t="shared" si="4"/>
        <v>182.41000000000003</v>
      </c>
      <c r="J35" s="273">
        <f t="shared" si="4"/>
        <v>169.64999999999998</v>
      </c>
      <c r="K35" s="273">
        <f t="shared" si="4"/>
        <v>158.73000000000002</v>
      </c>
      <c r="L35" s="273">
        <f t="shared" si="4"/>
        <v>144.15999999999997</v>
      </c>
      <c r="M35" s="273">
        <f t="shared" si="4"/>
        <v>142.25</v>
      </c>
      <c r="N35" s="273">
        <f t="shared" si="4"/>
        <v>1888.3399999999997</v>
      </c>
    </row>
    <row r="36" spans="1:14">
      <c r="A36" s="274" t="s">
        <v>311</v>
      </c>
      <c r="B36" s="273">
        <f t="shared" si="4"/>
        <v>59.440000000000005</v>
      </c>
      <c r="C36" s="273">
        <f t="shared" si="4"/>
        <v>53.7</v>
      </c>
      <c r="D36" s="273">
        <f t="shared" si="4"/>
        <v>58.080000000000005</v>
      </c>
      <c r="E36" s="273">
        <f t="shared" si="4"/>
        <v>60.769999999999996</v>
      </c>
      <c r="F36" s="273">
        <f t="shared" si="4"/>
        <v>75.099999999999994</v>
      </c>
      <c r="G36" s="273">
        <f t="shared" si="4"/>
        <v>58.129999999999995</v>
      </c>
      <c r="H36" s="273">
        <f t="shared" si="4"/>
        <v>72.609999999999985</v>
      </c>
      <c r="I36" s="273">
        <f t="shared" si="4"/>
        <v>88.899999999999991</v>
      </c>
      <c r="J36" s="273">
        <f t="shared" si="4"/>
        <v>53.2</v>
      </c>
      <c r="K36" s="273">
        <f t="shared" si="4"/>
        <v>61.89</v>
      </c>
      <c r="L36" s="273">
        <f t="shared" si="4"/>
        <v>52.35</v>
      </c>
      <c r="M36" s="273">
        <f t="shared" si="4"/>
        <v>94.789999999999992</v>
      </c>
      <c r="N36" s="273">
        <f t="shared" si="4"/>
        <v>788.96</v>
      </c>
    </row>
    <row r="37" spans="1:14">
      <c r="A37" s="274" t="s">
        <v>312</v>
      </c>
      <c r="B37" s="273">
        <f t="shared" si="4"/>
        <v>129.02000000000001</v>
      </c>
      <c r="C37" s="273">
        <f t="shared" si="4"/>
        <v>101.11000000000001</v>
      </c>
      <c r="D37" s="273">
        <f t="shared" si="4"/>
        <v>108.91</v>
      </c>
      <c r="E37" s="273">
        <f t="shared" si="4"/>
        <v>116.99000000000001</v>
      </c>
      <c r="F37" s="273">
        <f t="shared" si="4"/>
        <v>134.65</v>
      </c>
      <c r="G37" s="273">
        <f t="shared" si="4"/>
        <v>127.19999999999999</v>
      </c>
      <c r="H37" s="273">
        <f t="shared" si="4"/>
        <v>158.1</v>
      </c>
      <c r="I37" s="273">
        <f t="shared" si="4"/>
        <v>138.39000000000001</v>
      </c>
      <c r="J37" s="273">
        <f t="shared" si="4"/>
        <v>132.76000000000002</v>
      </c>
      <c r="K37" s="273">
        <f t="shared" si="4"/>
        <v>140.08999999999997</v>
      </c>
      <c r="L37" s="273">
        <f t="shared" si="4"/>
        <v>129.26</v>
      </c>
      <c r="M37" s="273">
        <f t="shared" si="4"/>
        <v>129.78</v>
      </c>
      <c r="N37" s="273">
        <f t="shared" si="4"/>
        <v>1546.2599999999998</v>
      </c>
    </row>
    <row r="38" spans="1:14">
      <c r="A38" s="274" t="s">
        <v>313</v>
      </c>
      <c r="B38" s="273">
        <f t="shared" si="4"/>
        <v>0</v>
      </c>
      <c r="C38" s="273">
        <f t="shared" si="4"/>
        <v>0</v>
      </c>
      <c r="D38" s="273">
        <f t="shared" si="4"/>
        <v>0</v>
      </c>
      <c r="E38" s="273">
        <f t="shared" si="4"/>
        <v>0</v>
      </c>
      <c r="F38" s="273">
        <f t="shared" si="4"/>
        <v>0</v>
      </c>
      <c r="G38" s="273">
        <f t="shared" si="4"/>
        <v>0</v>
      </c>
      <c r="H38" s="273">
        <f t="shared" si="4"/>
        <v>0</v>
      </c>
      <c r="I38" s="273">
        <f t="shared" si="4"/>
        <v>0</v>
      </c>
      <c r="J38" s="273">
        <f t="shared" si="4"/>
        <v>0</v>
      </c>
      <c r="K38" s="273">
        <f t="shared" si="4"/>
        <v>0</v>
      </c>
      <c r="L38" s="273">
        <f t="shared" si="4"/>
        <v>0</v>
      </c>
      <c r="M38" s="273">
        <f t="shared" si="4"/>
        <v>0</v>
      </c>
      <c r="N38" s="273">
        <f t="shared" si="4"/>
        <v>0</v>
      </c>
    </row>
    <row r="39" spans="1:14">
      <c r="A39" s="274" t="s">
        <v>314</v>
      </c>
      <c r="B39" s="273">
        <f t="shared" si="4"/>
        <v>27.97</v>
      </c>
      <c r="C39" s="273">
        <f t="shared" si="4"/>
        <v>27.450000000000003</v>
      </c>
      <c r="D39" s="273">
        <f t="shared" si="4"/>
        <v>33.15</v>
      </c>
      <c r="E39" s="273">
        <f t="shared" si="4"/>
        <v>28.650000000000002</v>
      </c>
      <c r="F39" s="273">
        <f t="shared" si="4"/>
        <v>38.43</v>
      </c>
      <c r="G39" s="273">
        <f t="shared" si="4"/>
        <v>27.189999999999998</v>
      </c>
      <c r="H39" s="273">
        <f t="shared" si="4"/>
        <v>27.290000000000003</v>
      </c>
      <c r="I39" s="273">
        <f t="shared" si="4"/>
        <v>34.76</v>
      </c>
      <c r="J39" s="273">
        <f t="shared" si="4"/>
        <v>31.19</v>
      </c>
      <c r="K39" s="273">
        <f t="shared" si="4"/>
        <v>28.02</v>
      </c>
      <c r="L39" s="273">
        <f t="shared" si="4"/>
        <v>34.160000000000004</v>
      </c>
      <c r="M39" s="273">
        <f t="shared" si="4"/>
        <v>0</v>
      </c>
      <c r="N39" s="273">
        <f t="shared" si="4"/>
        <v>338.26</v>
      </c>
    </row>
    <row r="40" spans="1:14">
      <c r="A40" s="274" t="s">
        <v>315</v>
      </c>
      <c r="B40" s="275">
        <f t="shared" si="4"/>
        <v>147.30999999999997</v>
      </c>
      <c r="C40" s="275">
        <f t="shared" si="4"/>
        <v>117.66</v>
      </c>
      <c r="D40" s="275">
        <f t="shared" si="4"/>
        <v>144.94999999999999</v>
      </c>
      <c r="E40" s="275">
        <f t="shared" si="4"/>
        <v>162.5</v>
      </c>
      <c r="F40" s="275">
        <f t="shared" si="4"/>
        <v>171.43</v>
      </c>
      <c r="G40" s="275">
        <f t="shared" si="4"/>
        <v>149.48000000000002</v>
      </c>
      <c r="H40" s="275">
        <f t="shared" si="4"/>
        <v>188.99</v>
      </c>
      <c r="I40" s="275">
        <f t="shared" si="4"/>
        <v>187.29999999999998</v>
      </c>
      <c r="J40" s="275">
        <f t="shared" si="4"/>
        <v>177.79</v>
      </c>
      <c r="K40" s="275">
        <f t="shared" si="4"/>
        <v>158.60000000000002</v>
      </c>
      <c r="L40" s="275">
        <f t="shared" si="4"/>
        <v>148.13000000000002</v>
      </c>
      <c r="M40" s="275">
        <f t="shared" si="4"/>
        <v>147.25</v>
      </c>
      <c r="N40" s="275">
        <f t="shared" si="4"/>
        <v>1901.39</v>
      </c>
    </row>
    <row r="41" spans="1:14">
      <c r="B41" s="273">
        <f t="shared" si="4"/>
        <v>990.45</v>
      </c>
      <c r="C41" s="273">
        <f t="shared" si="4"/>
        <v>786.2600000000001</v>
      </c>
      <c r="D41" s="273">
        <f t="shared" si="4"/>
        <v>907.91</v>
      </c>
      <c r="E41" s="273">
        <f t="shared" si="4"/>
        <v>1008.9899999999999</v>
      </c>
      <c r="F41" s="273">
        <f t="shared" si="4"/>
        <v>1084.46</v>
      </c>
      <c r="G41" s="273">
        <f t="shared" si="4"/>
        <v>951.48</v>
      </c>
      <c r="H41" s="273">
        <f t="shared" si="4"/>
        <v>1185.31</v>
      </c>
      <c r="I41" s="273">
        <f t="shared" si="4"/>
        <v>1140.1199999999999</v>
      </c>
      <c r="J41" s="273">
        <f t="shared" si="4"/>
        <v>1039.9500000000003</v>
      </c>
      <c r="K41" s="273">
        <f t="shared" si="4"/>
        <v>1032.3</v>
      </c>
      <c r="L41" s="273">
        <f t="shared" si="4"/>
        <v>946.37999999999988</v>
      </c>
      <c r="M41" s="273">
        <f t="shared" si="4"/>
        <v>942.57999999999993</v>
      </c>
      <c r="N41" s="273">
        <f t="shared" si="4"/>
        <v>12016.19</v>
      </c>
    </row>
    <row r="42" spans="1:14">
      <c r="B42" s="273"/>
    </row>
    <row r="43" spans="1:14">
      <c r="B43" s="273"/>
    </row>
    <row r="44" spans="1:14">
      <c r="B44" s="273"/>
    </row>
    <row r="45" spans="1:14">
      <c r="B45" s="273"/>
    </row>
    <row r="46" spans="1:14">
      <c r="B46" s="273"/>
    </row>
    <row r="47" spans="1:14">
      <c r="B47" s="273"/>
    </row>
  </sheetData>
  <mergeCells count="3">
    <mergeCell ref="A4:N4"/>
    <mergeCell ref="A17:N17"/>
    <mergeCell ref="A30:N30"/>
  </mergeCells>
  <pageMargins left="0.7" right="0.7" top="0.75" bottom="0.75" header="0.3" footer="0.3"/>
  <pageSetup scale="72" pageOrder="overThenDown" orientation="landscape" r:id="rId1"/>
  <headerFooter>
    <oddFooter>&amp;L&amp;F&amp;A&amp;CPrinted &amp;D - &amp;T&amp;RPage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9"/>
  <sheetViews>
    <sheetView showGridLines="0" tabSelected="1" view="pageBreakPreview" zoomScale="85" zoomScaleNormal="100" zoomScaleSheetLayoutView="85" zoomScalePageLayoutView="80" workbookViewId="0">
      <selection activeCell="N112" sqref="N112"/>
    </sheetView>
  </sheetViews>
  <sheetFormatPr defaultColWidth="9.140625" defaultRowHeight="12.75"/>
  <cols>
    <col min="1" max="1" width="25.140625" style="230" bestFit="1" customWidth="1"/>
    <col min="2" max="2" width="7" style="230" customWidth="1"/>
    <col min="3" max="3" width="17.85546875" style="230" customWidth="1"/>
    <col min="4" max="9" width="9.7109375" style="230" customWidth="1"/>
    <col min="10" max="10" width="9.5703125" style="230" bestFit="1" customWidth="1"/>
    <col min="11" max="11" width="14.5703125" style="230" customWidth="1"/>
    <col min="12" max="12" width="9.140625" style="230"/>
    <col min="13" max="13" width="17.42578125" style="230" customWidth="1"/>
    <col min="14" max="16384" width="9.140625" style="230"/>
  </cols>
  <sheetData>
    <row r="1" spans="1:10">
      <c r="A1" s="154" t="s">
        <v>186</v>
      </c>
    </row>
    <row r="2" spans="1:10">
      <c r="A2" s="231" t="s">
        <v>218</v>
      </c>
    </row>
    <row r="3" spans="1:10" ht="13.5" thickBot="1">
      <c r="A3" s="231"/>
    </row>
    <row r="4" spans="1:10" customFormat="1" ht="25.5" customHeight="1" thickBot="1">
      <c r="A4" s="391"/>
      <c r="B4" s="392"/>
      <c r="C4" s="392"/>
      <c r="D4" s="392"/>
      <c r="E4" s="392"/>
      <c r="F4" s="392"/>
      <c r="G4" s="392"/>
      <c r="H4" s="392"/>
      <c r="I4" s="393"/>
    </row>
    <row r="6" spans="1:10">
      <c r="A6" s="394" t="s">
        <v>219</v>
      </c>
      <c r="B6" s="394"/>
      <c r="C6" s="394"/>
      <c r="D6" s="394"/>
      <c r="E6" s="394"/>
      <c r="F6" s="394"/>
      <c r="G6" s="394"/>
      <c r="H6" s="394"/>
      <c r="I6" s="394"/>
      <c r="J6" s="232"/>
    </row>
    <row r="7" spans="1:10">
      <c r="A7" s="230" t="s">
        <v>220</v>
      </c>
      <c r="C7" s="233" t="s">
        <v>221</v>
      </c>
      <c r="D7" s="233" t="s">
        <v>222</v>
      </c>
      <c r="E7" s="233" t="s">
        <v>223</v>
      </c>
      <c r="F7" s="233" t="s">
        <v>224</v>
      </c>
      <c r="G7" s="233" t="s">
        <v>225</v>
      </c>
      <c r="H7" s="233" t="s">
        <v>226</v>
      </c>
      <c r="I7" s="233" t="s">
        <v>227</v>
      </c>
    </row>
    <row r="8" spans="1:10">
      <c r="A8" s="230" t="s">
        <v>228</v>
      </c>
      <c r="C8" s="234">
        <f>+C12*5</f>
        <v>21.65</v>
      </c>
      <c r="D8" s="235">
        <f>ROUND($C$8*2,2)</f>
        <v>43.3</v>
      </c>
      <c r="E8" s="235">
        <f>ROUND($C$8*3,2)</f>
        <v>64.95</v>
      </c>
      <c r="F8" s="235">
        <f>ROUND($C$8*4,2)</f>
        <v>86.6</v>
      </c>
      <c r="G8" s="235">
        <f>ROUND($C$8*5,2)</f>
        <v>108.25</v>
      </c>
      <c r="H8" s="235">
        <f>ROUND($C$8*6,2)</f>
        <v>129.9</v>
      </c>
      <c r="I8" s="235">
        <f>ROUND($C$8*7,2)</f>
        <v>151.55000000000001</v>
      </c>
    </row>
    <row r="9" spans="1:10">
      <c r="A9" s="230" t="s">
        <v>229</v>
      </c>
      <c r="C9" s="234">
        <f>+C12*4</f>
        <v>17.32</v>
      </c>
      <c r="D9" s="235">
        <f>ROUND($C$9*2,2)</f>
        <v>34.64</v>
      </c>
      <c r="E9" s="235">
        <f>ROUND($C$9*3,2)</f>
        <v>51.96</v>
      </c>
      <c r="F9" s="235">
        <f>ROUND($C$9*4,2)</f>
        <v>69.28</v>
      </c>
      <c r="G9" s="235">
        <f>ROUND($C$9*5,2)</f>
        <v>86.6</v>
      </c>
      <c r="H9" s="235">
        <f>ROUND($C$9*6,2)</f>
        <v>103.92</v>
      </c>
      <c r="I9" s="235">
        <f>ROUND($C$9*7,2)</f>
        <v>121.24</v>
      </c>
    </row>
    <row r="10" spans="1:10">
      <c r="A10" s="230" t="s">
        <v>230</v>
      </c>
      <c r="C10" s="234">
        <f>+C12*3</f>
        <v>12.99</v>
      </c>
      <c r="D10" s="235">
        <f>ROUND($C$10*2,2)</f>
        <v>25.98</v>
      </c>
      <c r="E10" s="235">
        <f>ROUND($C$10*3,2)</f>
        <v>38.97</v>
      </c>
      <c r="F10" s="235">
        <f>ROUND($C$10*4,2)</f>
        <v>51.96</v>
      </c>
      <c r="G10" s="235">
        <f>ROUND($C$10*5,2)</f>
        <v>64.95</v>
      </c>
      <c r="H10" s="235">
        <f>ROUND($C$10*6,2)</f>
        <v>77.94</v>
      </c>
      <c r="I10" s="235">
        <f>ROUND($C$10*7,2)</f>
        <v>90.93</v>
      </c>
    </row>
    <row r="11" spans="1:10">
      <c r="A11" s="230" t="s">
        <v>231</v>
      </c>
      <c r="C11" s="234">
        <f>+C12*2</f>
        <v>8.66</v>
      </c>
      <c r="D11" s="236">
        <f>ROUND($C$11*2,2)</f>
        <v>17.32</v>
      </c>
      <c r="E11" s="236">
        <f>ROUND($C$11*3,2)</f>
        <v>25.98</v>
      </c>
      <c r="F11" s="236">
        <f>ROUND($C$11*4,2)</f>
        <v>34.64</v>
      </c>
      <c r="G11" s="236">
        <f>ROUND($C$11*5,2)</f>
        <v>43.3</v>
      </c>
      <c r="H11" s="236">
        <f>ROUND($C$11*6,2)</f>
        <v>51.96</v>
      </c>
      <c r="I11" s="236">
        <f>ROUND($C$11*7,2)</f>
        <v>60.62</v>
      </c>
    </row>
    <row r="12" spans="1:10">
      <c r="A12" s="230" t="s">
        <v>232</v>
      </c>
      <c r="C12" s="237">
        <f>ROUND(52/12,2)</f>
        <v>4.33</v>
      </c>
      <c r="D12" s="236">
        <f>ROUND($C$12*2,2)</f>
        <v>8.66</v>
      </c>
      <c r="E12" s="236">
        <f>ROUND($C$12*3,2)</f>
        <v>12.99</v>
      </c>
      <c r="F12" s="236">
        <f>ROUND($C$12*4,2)</f>
        <v>17.32</v>
      </c>
      <c r="G12" s="236">
        <f>ROUND($C$12*5,2)</f>
        <v>21.65</v>
      </c>
      <c r="H12" s="236">
        <f>ROUND($C$12*6,2)</f>
        <v>25.98</v>
      </c>
      <c r="I12" s="236">
        <f>ROUND($C$12*7,2)</f>
        <v>30.31</v>
      </c>
    </row>
    <row r="13" spans="1:10">
      <c r="A13" s="230" t="s">
        <v>233</v>
      </c>
      <c r="C13" s="234">
        <f>ROUND(26/12,2)</f>
        <v>2.17</v>
      </c>
      <c r="D13" s="236">
        <f>ROUND($C$13*2,2)</f>
        <v>4.34</v>
      </c>
      <c r="E13" s="236">
        <f>ROUND($C$13*3,2)</f>
        <v>6.51</v>
      </c>
      <c r="F13" s="236">
        <f>ROUND($C$13*4,2)</f>
        <v>8.68</v>
      </c>
      <c r="G13" s="236">
        <f>ROUND($C$13*5,2)</f>
        <v>10.85</v>
      </c>
      <c r="H13" s="236">
        <f>ROUND($C$13*6,2)</f>
        <v>13.02</v>
      </c>
      <c r="I13" s="236">
        <f>ROUND($C$13*7,2)</f>
        <v>15.19</v>
      </c>
    </row>
    <row r="14" spans="1:10">
      <c r="A14" s="230" t="s">
        <v>234</v>
      </c>
      <c r="C14" s="237">
        <f>12/12</f>
        <v>1</v>
      </c>
      <c r="D14" s="236">
        <f>$C$14*2</f>
        <v>2</v>
      </c>
      <c r="E14" s="236">
        <f>$C$14*3</f>
        <v>3</v>
      </c>
      <c r="F14" s="236">
        <f>$C$14*4</f>
        <v>4</v>
      </c>
      <c r="G14" s="236">
        <f>$C$14*5</f>
        <v>5</v>
      </c>
      <c r="H14" s="236">
        <f>$C$14*6</f>
        <v>6</v>
      </c>
      <c r="I14" s="236">
        <f>$C$14*7</f>
        <v>7</v>
      </c>
    </row>
    <row r="15" spans="1:10">
      <c r="A15" s="230" t="s">
        <v>235</v>
      </c>
      <c r="C15" s="234">
        <v>1</v>
      </c>
      <c r="D15" s="236"/>
      <c r="E15" s="236"/>
      <c r="F15" s="236"/>
      <c r="G15" s="236"/>
      <c r="H15" s="236"/>
      <c r="I15" s="236"/>
    </row>
    <row r="16" spans="1:10">
      <c r="C16" s="234"/>
      <c r="D16" s="236"/>
      <c r="E16" s="236"/>
      <c r="F16" s="236"/>
      <c r="G16" s="236"/>
      <c r="H16" s="236"/>
      <c r="I16" s="236"/>
    </row>
    <row r="17" spans="1:9">
      <c r="A17" s="394" t="s">
        <v>191</v>
      </c>
      <c r="B17" s="394"/>
      <c r="C17" s="394"/>
      <c r="D17" s="236"/>
      <c r="E17" s="236"/>
      <c r="F17" s="236"/>
      <c r="G17" s="236"/>
      <c r="H17" s="236"/>
      <c r="I17" s="236"/>
    </row>
    <row r="18" spans="1:9">
      <c r="A18" s="238" t="s">
        <v>236</v>
      </c>
      <c r="B18" s="238"/>
      <c r="C18" s="239" t="s">
        <v>237</v>
      </c>
      <c r="D18" s="236"/>
      <c r="E18" s="236"/>
      <c r="F18" s="236"/>
      <c r="G18" s="236"/>
      <c r="H18" s="236"/>
      <c r="I18" s="236"/>
    </row>
    <row r="19" spans="1:9">
      <c r="A19" s="240" t="s">
        <v>238</v>
      </c>
      <c r="B19" s="240"/>
      <c r="C19" s="241">
        <v>20</v>
      </c>
      <c r="D19" s="236"/>
      <c r="E19" s="236"/>
      <c r="F19" s="236"/>
      <c r="G19" s="236"/>
      <c r="H19" s="236"/>
      <c r="I19" s="236"/>
    </row>
    <row r="20" spans="1:9">
      <c r="A20" s="240" t="s">
        <v>239</v>
      </c>
      <c r="B20" s="240"/>
      <c r="C20" s="241">
        <v>34</v>
      </c>
      <c r="D20" s="236"/>
      <c r="E20" s="236"/>
      <c r="F20" s="236"/>
      <c r="G20" s="236"/>
      <c r="H20" s="236"/>
      <c r="I20" s="236"/>
    </row>
    <row r="21" spans="1:9">
      <c r="A21" s="240" t="s">
        <v>240</v>
      </c>
      <c r="B21" s="240"/>
      <c r="C21" s="241">
        <v>51</v>
      </c>
      <c r="D21" s="236">
        <f>32*2</f>
        <v>64</v>
      </c>
      <c r="E21" s="236"/>
      <c r="F21" s="236"/>
      <c r="G21" s="236"/>
      <c r="H21" s="236"/>
      <c r="I21" s="236"/>
    </row>
    <row r="22" spans="1:9">
      <c r="A22" s="240" t="s">
        <v>241</v>
      </c>
      <c r="B22" s="240"/>
      <c r="C22" s="241">
        <v>77</v>
      </c>
      <c r="D22" s="236">
        <f>32*3</f>
        <v>96</v>
      </c>
      <c r="E22" s="236"/>
      <c r="F22" s="236"/>
      <c r="G22" s="230" t="s">
        <v>242</v>
      </c>
      <c r="H22" s="241">
        <v>2000</v>
      </c>
      <c r="I22" s="236"/>
    </row>
    <row r="23" spans="1:9">
      <c r="A23" s="240" t="s">
        <v>243</v>
      </c>
      <c r="B23" s="240"/>
      <c r="C23" s="241">
        <v>97</v>
      </c>
      <c r="D23" s="236"/>
      <c r="E23" s="236"/>
      <c r="F23" s="236"/>
      <c r="G23" s="230" t="s">
        <v>244</v>
      </c>
      <c r="H23" s="242" t="s">
        <v>245</v>
      </c>
      <c r="I23" s="236"/>
    </row>
    <row r="24" spans="1:9">
      <c r="A24" s="240" t="s">
        <v>246</v>
      </c>
      <c r="B24" s="240"/>
      <c r="C24" s="111">
        <v>117</v>
      </c>
      <c r="D24" s="236"/>
      <c r="E24" s="236"/>
      <c r="F24" s="236"/>
      <c r="I24" s="236"/>
    </row>
    <row r="25" spans="1:9">
      <c r="A25" s="240" t="s">
        <v>247</v>
      </c>
      <c r="B25" s="240"/>
      <c r="C25" s="111">
        <v>137</v>
      </c>
      <c r="D25" s="236"/>
      <c r="E25" s="236"/>
      <c r="F25" s="236"/>
      <c r="G25" s="243" t="s">
        <v>248</v>
      </c>
      <c r="H25" s="244">
        <v>12</v>
      </c>
      <c r="I25" s="236"/>
    </row>
    <row r="26" spans="1:9">
      <c r="A26" s="240" t="s">
        <v>249</v>
      </c>
      <c r="B26" s="240"/>
      <c r="C26" s="111">
        <f>C25+20+20</f>
        <v>177</v>
      </c>
      <c r="D26" s="236"/>
      <c r="E26" s="236"/>
      <c r="F26" s="236"/>
      <c r="G26" s="243"/>
      <c r="H26" s="244"/>
      <c r="I26" s="236"/>
    </row>
    <row r="27" spans="1:9">
      <c r="A27" s="240" t="s">
        <v>250</v>
      </c>
      <c r="B27" s="240"/>
      <c r="C27" s="111">
        <v>40</v>
      </c>
      <c r="D27" s="236" t="s">
        <v>251</v>
      </c>
      <c r="E27" s="236">
        <f>(35*C20)/32</f>
        <v>37.1875</v>
      </c>
      <c r="F27" s="236" t="s">
        <v>547</v>
      </c>
      <c r="G27" s="245"/>
      <c r="H27" s="246"/>
      <c r="I27" s="236"/>
    </row>
    <row r="28" spans="1:9">
      <c r="A28" s="240" t="s">
        <v>252</v>
      </c>
      <c r="B28" s="240"/>
      <c r="C28" s="111">
        <v>47</v>
      </c>
      <c r="D28" s="236"/>
      <c r="E28" s="236"/>
      <c r="F28" s="236"/>
      <c r="G28" s="236"/>
      <c r="H28" s="236"/>
      <c r="I28" s="236"/>
    </row>
    <row r="29" spans="1:9">
      <c r="A29" s="240" t="s">
        <v>253</v>
      </c>
      <c r="B29" s="240"/>
      <c r="C29" s="111">
        <f>C21</f>
        <v>51</v>
      </c>
      <c r="D29" s="236"/>
      <c r="E29" s="236"/>
      <c r="F29" s="236"/>
      <c r="G29" s="236"/>
      <c r="H29" s="236"/>
      <c r="I29" s="236"/>
    </row>
    <row r="30" spans="1:9">
      <c r="A30" s="240" t="s">
        <v>254</v>
      </c>
      <c r="B30" s="240"/>
      <c r="C30" s="111">
        <v>68</v>
      </c>
      <c r="D30" s="236"/>
      <c r="E30" s="236"/>
      <c r="F30" s="236"/>
      <c r="G30" s="236"/>
      <c r="H30" s="236"/>
      <c r="I30" s="236"/>
    </row>
    <row r="31" spans="1:9">
      <c r="A31" s="240" t="s">
        <v>255</v>
      </c>
      <c r="B31" s="240"/>
      <c r="C31" s="111">
        <f>C22</f>
        <v>77</v>
      </c>
      <c r="D31" s="236"/>
      <c r="E31" s="236"/>
      <c r="F31" s="236"/>
      <c r="G31" s="236"/>
      <c r="H31" s="236"/>
      <c r="I31" s="236"/>
    </row>
    <row r="32" spans="1:9">
      <c r="A32" s="240" t="s">
        <v>256</v>
      </c>
      <c r="B32" s="240"/>
      <c r="C32" s="111">
        <v>34</v>
      </c>
      <c r="D32" s="236"/>
      <c r="E32" s="236"/>
      <c r="F32" s="236"/>
      <c r="G32" s="236"/>
      <c r="H32" s="236"/>
      <c r="I32" s="236"/>
    </row>
    <row r="33" spans="1:9">
      <c r="A33" s="240" t="s">
        <v>257</v>
      </c>
      <c r="B33" s="240"/>
      <c r="C33" s="111">
        <v>34</v>
      </c>
      <c r="D33" s="236"/>
      <c r="E33" s="236"/>
      <c r="F33" s="236"/>
      <c r="G33" s="236"/>
      <c r="H33" s="236"/>
      <c r="I33" s="236"/>
    </row>
    <row r="34" spans="1:9">
      <c r="A34" s="238" t="s">
        <v>258</v>
      </c>
      <c r="B34" s="238"/>
      <c r="C34" s="111"/>
      <c r="D34" s="236"/>
      <c r="E34" s="236"/>
      <c r="F34" s="236"/>
      <c r="G34" s="236"/>
      <c r="H34" s="236"/>
      <c r="I34" s="236"/>
    </row>
    <row r="35" spans="1:9">
      <c r="A35" s="240" t="s">
        <v>119</v>
      </c>
      <c r="B35" s="240"/>
      <c r="C35" s="111">
        <v>29</v>
      </c>
      <c r="D35" s="236"/>
      <c r="E35" s="318">
        <v>35</v>
      </c>
      <c r="F35" s="236">
        <f>(E35*$C$35)/32</f>
        <v>31.71875</v>
      </c>
      <c r="G35" s="236"/>
      <c r="H35" s="236"/>
      <c r="I35" s="236"/>
    </row>
    <row r="36" spans="1:9">
      <c r="A36" s="240" t="s">
        <v>259</v>
      </c>
      <c r="B36" s="240"/>
      <c r="C36" s="111">
        <v>125</v>
      </c>
      <c r="D36" s="236"/>
      <c r="E36" s="318">
        <v>64</v>
      </c>
      <c r="F36" s="236">
        <f t="shared" ref="F36:F37" si="0">(E36*$C$35)/32</f>
        <v>58</v>
      </c>
      <c r="G36" s="236"/>
      <c r="H36" s="236"/>
      <c r="I36" s="236"/>
    </row>
    <row r="37" spans="1:9">
      <c r="A37" s="240" t="s">
        <v>260</v>
      </c>
      <c r="B37" s="240"/>
      <c r="C37" s="111">
        <v>175</v>
      </c>
      <c r="D37" s="236"/>
      <c r="E37" s="318">
        <v>96</v>
      </c>
      <c r="F37" s="236">
        <f t="shared" si="0"/>
        <v>87</v>
      </c>
      <c r="G37" s="236"/>
      <c r="H37" s="236"/>
      <c r="I37" s="236"/>
    </row>
    <row r="38" spans="1:9">
      <c r="A38" s="240" t="s">
        <v>261</v>
      </c>
      <c r="B38" s="240"/>
      <c r="C38" s="111">
        <v>250</v>
      </c>
      <c r="D38" s="236"/>
      <c r="E38" s="236"/>
      <c r="F38" s="236"/>
      <c r="G38" s="236"/>
      <c r="H38" s="236"/>
      <c r="I38" s="236"/>
    </row>
    <row r="39" spans="1:9">
      <c r="A39" s="240" t="s">
        <v>262</v>
      </c>
      <c r="B39" s="240"/>
      <c r="C39" s="111">
        <v>324</v>
      </c>
      <c r="D39" s="236"/>
      <c r="E39" s="236"/>
      <c r="F39" s="236"/>
      <c r="G39" s="236"/>
      <c r="H39" s="236"/>
      <c r="I39" s="236"/>
    </row>
    <row r="40" spans="1:9">
      <c r="A40" s="240" t="s">
        <v>263</v>
      </c>
      <c r="B40" s="240"/>
      <c r="C40" s="111">
        <v>473</v>
      </c>
      <c r="D40" s="236"/>
      <c r="E40" s="236"/>
      <c r="F40" s="236"/>
      <c r="G40" s="236"/>
      <c r="H40" s="236"/>
      <c r="I40" s="236"/>
    </row>
    <row r="41" spans="1:9">
      <c r="A41" s="240" t="s">
        <v>264</v>
      </c>
      <c r="B41" s="240"/>
      <c r="C41" s="111">
        <v>613</v>
      </c>
      <c r="D41" s="236"/>
      <c r="E41" s="236"/>
      <c r="F41" s="236"/>
      <c r="G41" s="236"/>
      <c r="H41" s="236"/>
      <c r="I41" s="236"/>
    </row>
    <row r="42" spans="1:9">
      <c r="A42" s="247" t="s">
        <v>265</v>
      </c>
      <c r="B42" s="247"/>
      <c r="C42" s="111">
        <f>C41+115</f>
        <v>728</v>
      </c>
      <c r="D42" s="236"/>
      <c r="E42" s="236"/>
      <c r="F42" s="236"/>
      <c r="G42" s="236"/>
      <c r="H42" s="236"/>
      <c r="I42" s="236"/>
    </row>
    <row r="43" spans="1:9">
      <c r="A43" s="240" t="s">
        <v>266</v>
      </c>
      <c r="B43" s="240"/>
      <c r="C43" s="111">
        <v>840</v>
      </c>
      <c r="D43" s="236"/>
      <c r="E43" s="236"/>
      <c r="F43" s="236"/>
      <c r="G43" s="236"/>
      <c r="H43" s="236"/>
      <c r="I43" s="236"/>
    </row>
    <row r="44" spans="1:9">
      <c r="A44" s="240" t="s">
        <v>267</v>
      </c>
      <c r="B44" s="240"/>
      <c r="C44" s="111">
        <v>980</v>
      </c>
      <c r="D44" s="236"/>
      <c r="E44" s="236"/>
      <c r="F44" s="236"/>
      <c r="G44" s="236"/>
      <c r="H44" s="236"/>
      <c r="I44" s="236"/>
    </row>
    <row r="45" spans="1:9">
      <c r="A45" s="248" t="s">
        <v>268</v>
      </c>
      <c r="B45" s="248">
        <v>2.25</v>
      </c>
      <c r="C45" s="111"/>
      <c r="D45" s="249"/>
      <c r="E45" s="236"/>
      <c r="F45" s="236"/>
      <c r="G45" s="236"/>
      <c r="H45" s="236"/>
      <c r="I45" s="236"/>
    </row>
    <row r="46" spans="1:9">
      <c r="A46" s="240" t="s">
        <v>269</v>
      </c>
      <c r="B46" s="240"/>
      <c r="C46" s="111">
        <f>C39*$B$45</f>
        <v>729</v>
      </c>
      <c r="D46" s="236" t="s">
        <v>251</v>
      </c>
      <c r="E46" s="236"/>
      <c r="F46" s="236"/>
      <c r="G46" s="236"/>
      <c r="H46" s="236"/>
      <c r="I46" s="236"/>
    </row>
    <row r="47" spans="1:9">
      <c r="A47" s="240" t="s">
        <v>270</v>
      </c>
      <c r="B47" s="240"/>
      <c r="C47" s="241">
        <f>C41*$B$45</f>
        <v>1379.25</v>
      </c>
      <c r="D47" s="236" t="s">
        <v>251</v>
      </c>
      <c r="E47" s="236"/>
      <c r="F47" s="236"/>
      <c r="G47" s="236"/>
      <c r="H47" s="236"/>
      <c r="I47" s="236"/>
    </row>
    <row r="48" spans="1:9">
      <c r="A48" s="240" t="s">
        <v>271</v>
      </c>
      <c r="B48" s="240"/>
      <c r="C48" s="241">
        <f>C43*$B$45</f>
        <v>1890</v>
      </c>
      <c r="D48" s="236" t="s">
        <v>251</v>
      </c>
      <c r="E48" s="236"/>
      <c r="F48" s="236"/>
      <c r="G48" s="236"/>
      <c r="H48" s="236"/>
      <c r="I48" s="236"/>
    </row>
    <row r="49" spans="1:9">
      <c r="A49" s="248" t="s">
        <v>272</v>
      </c>
      <c r="B49" s="248">
        <v>3</v>
      </c>
      <c r="C49" s="241"/>
      <c r="D49" s="236"/>
      <c r="E49" s="236"/>
      <c r="F49" s="236"/>
      <c r="G49" s="236"/>
      <c r="H49" s="236"/>
      <c r="I49" s="236"/>
    </row>
    <row r="50" spans="1:9">
      <c r="A50" s="240" t="s">
        <v>269</v>
      </c>
      <c r="B50" s="240"/>
      <c r="C50" s="250">
        <f>C39*$B$49</f>
        <v>972</v>
      </c>
      <c r="D50" s="236" t="s">
        <v>251</v>
      </c>
      <c r="E50" s="236"/>
      <c r="F50" s="236"/>
      <c r="G50" s="236"/>
      <c r="H50" s="236"/>
      <c r="I50" s="236"/>
    </row>
    <row r="51" spans="1:9">
      <c r="A51" s="240" t="s">
        <v>273</v>
      </c>
      <c r="B51" s="240"/>
      <c r="C51" s="250">
        <f>C40*$B$49</f>
        <v>1419</v>
      </c>
      <c r="D51" s="236" t="s">
        <v>251</v>
      </c>
      <c r="E51" s="236"/>
      <c r="F51" s="236"/>
      <c r="G51" s="236"/>
      <c r="H51" s="236"/>
      <c r="I51" s="236"/>
    </row>
    <row r="52" spans="1:9">
      <c r="A52" s="240" t="s">
        <v>270</v>
      </c>
      <c r="B52" s="240"/>
      <c r="C52" s="250">
        <f>C41*$B$49</f>
        <v>1839</v>
      </c>
      <c r="D52" s="236" t="s">
        <v>251</v>
      </c>
      <c r="E52" s="236"/>
      <c r="F52" s="236"/>
      <c r="G52" s="236"/>
      <c r="H52" s="236"/>
      <c r="I52" s="236"/>
    </row>
    <row r="53" spans="1:9">
      <c r="A53" s="240" t="s">
        <v>271</v>
      </c>
      <c r="B53" s="240"/>
      <c r="C53" s="250">
        <f>C43*$B$49</f>
        <v>2520</v>
      </c>
      <c r="D53" s="236" t="s">
        <v>251</v>
      </c>
      <c r="E53" s="236"/>
      <c r="F53" s="236"/>
      <c r="G53" s="236"/>
      <c r="H53" s="236"/>
      <c r="I53" s="236"/>
    </row>
    <row r="54" spans="1:9">
      <c r="A54" s="248" t="s">
        <v>274</v>
      </c>
      <c r="B54" s="248">
        <v>4</v>
      </c>
      <c r="C54" s="241"/>
      <c r="D54" s="236"/>
      <c r="E54" s="236"/>
      <c r="F54" s="236"/>
      <c r="G54" s="236"/>
      <c r="H54" s="236"/>
      <c r="I54" s="236"/>
    </row>
    <row r="55" spans="1:9">
      <c r="A55" s="240" t="s">
        <v>275</v>
      </c>
      <c r="B55" s="248"/>
      <c r="C55" s="241">
        <f>C38*B54</f>
        <v>1000</v>
      </c>
      <c r="D55" s="236" t="s">
        <v>251</v>
      </c>
      <c r="E55" s="236"/>
      <c r="F55" s="236"/>
      <c r="G55" s="236"/>
      <c r="H55" s="236"/>
      <c r="I55" s="236"/>
    </row>
    <row r="56" spans="1:9">
      <c r="A56" s="240" t="s">
        <v>269</v>
      </c>
      <c r="B56" s="248"/>
      <c r="C56" s="241">
        <f>C39*B54</f>
        <v>1296</v>
      </c>
      <c r="D56" s="236" t="s">
        <v>251</v>
      </c>
      <c r="E56" s="236"/>
      <c r="F56" s="236"/>
      <c r="G56" s="236"/>
      <c r="H56" s="236"/>
      <c r="I56" s="236"/>
    </row>
    <row r="57" spans="1:9">
      <c r="A57" s="240" t="s">
        <v>273</v>
      </c>
      <c r="B57" s="240"/>
      <c r="C57" s="250">
        <f>C40*$B$54</f>
        <v>1892</v>
      </c>
      <c r="D57" s="236" t="s">
        <v>251</v>
      </c>
      <c r="E57" s="236"/>
      <c r="F57" s="236"/>
      <c r="G57" s="236"/>
      <c r="H57" s="236"/>
      <c r="I57" s="236"/>
    </row>
    <row r="58" spans="1:9">
      <c r="A58" s="240" t="s">
        <v>270</v>
      </c>
      <c r="B58" s="240"/>
      <c r="C58" s="250">
        <f>C41*$B$54</f>
        <v>2452</v>
      </c>
      <c r="D58" s="236" t="s">
        <v>251</v>
      </c>
      <c r="E58" s="236"/>
      <c r="F58" s="236"/>
      <c r="G58" s="236"/>
      <c r="H58" s="236"/>
      <c r="I58" s="236"/>
    </row>
    <row r="59" spans="1:9">
      <c r="A59" s="240" t="s">
        <v>271</v>
      </c>
      <c r="B59" s="240"/>
      <c r="C59" s="250">
        <f>C43*$B$54</f>
        <v>3360</v>
      </c>
      <c r="D59" s="236" t="s">
        <v>251</v>
      </c>
      <c r="E59" s="236"/>
      <c r="F59" s="236"/>
      <c r="G59" s="236"/>
      <c r="H59" s="236"/>
      <c r="I59" s="236"/>
    </row>
    <row r="60" spans="1:9">
      <c r="A60" s="248" t="s">
        <v>276</v>
      </c>
      <c r="B60" s="248">
        <v>5</v>
      </c>
      <c r="C60" s="241"/>
      <c r="D60" s="236"/>
      <c r="E60" s="236"/>
      <c r="F60" s="236"/>
      <c r="G60" s="236"/>
      <c r="H60" s="236"/>
      <c r="I60" s="236"/>
    </row>
    <row r="61" spans="1:9">
      <c r="A61" s="240" t="s">
        <v>270</v>
      </c>
      <c r="B61" s="240"/>
      <c r="C61" s="250">
        <f>C41*$B$60</f>
        <v>3065</v>
      </c>
      <c r="D61" s="236" t="s">
        <v>251</v>
      </c>
      <c r="E61" s="236"/>
      <c r="F61" s="236"/>
      <c r="G61" s="236"/>
      <c r="H61" s="236"/>
      <c r="I61" s="236"/>
    </row>
    <row r="62" spans="1:9">
      <c r="A62" s="240" t="s">
        <v>271</v>
      </c>
      <c r="B62" s="240"/>
      <c r="C62" s="250">
        <f>C43*$B$60</f>
        <v>4200</v>
      </c>
      <c r="D62" s="236" t="s">
        <v>251</v>
      </c>
      <c r="E62" s="236"/>
      <c r="F62" s="236"/>
      <c r="G62" s="236"/>
      <c r="H62" s="236"/>
      <c r="I62" s="236"/>
    </row>
    <row r="63" spans="1:9">
      <c r="C63" s="395" t="s">
        <v>277</v>
      </c>
      <c r="D63" s="395"/>
    </row>
    <row r="64" spans="1:9">
      <c r="C64" s="395"/>
      <c r="D64" s="395"/>
    </row>
    <row r="66" spans="1:12">
      <c r="A66" s="251" t="s">
        <v>558</v>
      </c>
      <c r="B66" s="251"/>
      <c r="C66" s="252" t="s">
        <v>278</v>
      </c>
      <c r="D66" s="252" t="s">
        <v>279</v>
      </c>
      <c r="E66" s="252" t="s">
        <v>280</v>
      </c>
      <c r="F66" s="252" t="s">
        <v>279</v>
      </c>
      <c r="G66" s="232"/>
      <c r="H66" s="232"/>
    </row>
    <row r="67" spans="1:12">
      <c r="A67" s="253" t="s">
        <v>281</v>
      </c>
      <c r="B67" s="253"/>
      <c r="C67" s="310">
        <v>109</v>
      </c>
      <c r="D67" s="255">
        <f>C67/2000</f>
        <v>5.45E-2</v>
      </c>
      <c r="E67" s="312">
        <v>115</v>
      </c>
      <c r="F67" s="255">
        <f>E67/2000</f>
        <v>5.7500000000000002E-2</v>
      </c>
    </row>
    <row r="68" spans="1:12">
      <c r="A68" s="253" t="s">
        <v>282</v>
      </c>
      <c r="B68" s="253"/>
      <c r="C68" s="311">
        <v>147</v>
      </c>
      <c r="D68" s="256">
        <f>C68/2000</f>
        <v>7.3499999999999996E-2</v>
      </c>
      <c r="E68" s="313">
        <v>155</v>
      </c>
      <c r="F68" s="256">
        <f>E68/2000</f>
        <v>7.7499999999999999E-2</v>
      </c>
    </row>
    <row r="69" spans="1:12">
      <c r="A69" s="240" t="s">
        <v>26</v>
      </c>
      <c r="B69" s="240"/>
      <c r="C69" s="254">
        <f>C68-C67</f>
        <v>38</v>
      </c>
      <c r="D69" s="255">
        <f>D68-D67</f>
        <v>1.8999999999999996E-2</v>
      </c>
      <c r="E69" s="254">
        <f>E68-E67</f>
        <v>40</v>
      </c>
      <c r="F69" s="315">
        <f>F68-F67</f>
        <v>1.9999999999999997E-2</v>
      </c>
    </row>
    <row r="70" spans="1:12">
      <c r="C70" s="257">
        <f>C69/C67</f>
        <v>0.34862385321100919</v>
      </c>
      <c r="D70" s="258"/>
      <c r="E70" s="257">
        <f>E69/E67</f>
        <v>0.34782608695652173</v>
      </c>
      <c r="F70" s="257"/>
      <c r="L70" s="259"/>
    </row>
    <row r="72" spans="1:12">
      <c r="A72" s="232"/>
      <c r="B72" s="232"/>
      <c r="C72" s="252" t="s">
        <v>283</v>
      </c>
      <c r="E72" s="396" t="s">
        <v>284</v>
      </c>
      <c r="F72" s="396"/>
    </row>
    <row r="73" spans="1:12">
      <c r="A73" s="230" t="s">
        <v>285</v>
      </c>
      <c r="C73" s="260">
        <f>C69</f>
        <v>38</v>
      </c>
      <c r="E73" s="230" t="s">
        <v>286</v>
      </c>
      <c r="F73" s="261">
        <f>0.0175</f>
        <v>1.7500000000000002E-2</v>
      </c>
    </row>
    <row r="74" spans="1:12">
      <c r="A74" s="230" t="s">
        <v>287</v>
      </c>
      <c r="C74" s="262">
        <f>C73/$F$78</f>
        <v>38.878657663188051</v>
      </c>
      <c r="D74" s="260"/>
      <c r="E74" s="230" t="s">
        <v>288</v>
      </c>
      <c r="F74" s="263">
        <f>0.0051</f>
        <v>5.1000000000000004E-3</v>
      </c>
    </row>
    <row r="75" spans="1:12">
      <c r="A75" s="232" t="s">
        <v>546</v>
      </c>
      <c r="B75" s="232"/>
      <c r="C75" s="330">
        <f>'UTC Disposal Breakout'!N15</f>
        <v>11514.707089597914</v>
      </c>
      <c r="E75" s="230" t="s">
        <v>289</v>
      </c>
      <c r="F75" s="264"/>
    </row>
    <row r="76" spans="1:12">
      <c r="A76" s="238" t="s">
        <v>290</v>
      </c>
      <c r="B76" s="238"/>
      <c r="C76" s="265">
        <f>C74*C75</f>
        <v>447676.35502836172</v>
      </c>
      <c r="E76" s="230" t="s">
        <v>210</v>
      </c>
      <c r="F76" s="266">
        <f>SUM(F73:F75)</f>
        <v>2.2600000000000002E-2</v>
      </c>
    </row>
    <row r="78" spans="1:12">
      <c r="E78" s="230" t="s">
        <v>291</v>
      </c>
      <c r="F78" s="267">
        <f>1-F76</f>
        <v>0.97740000000000005</v>
      </c>
    </row>
    <row r="79" spans="1:12">
      <c r="A79" s="268"/>
      <c r="B79" s="268"/>
      <c r="C79" s="269"/>
      <c r="D79" s="270"/>
      <c r="E79" s="270"/>
      <c r="F79" s="270"/>
      <c r="G79" s="260"/>
    </row>
  </sheetData>
  <mergeCells count="5">
    <mergeCell ref="A4:I4"/>
    <mergeCell ref="A6:I6"/>
    <mergeCell ref="A17:C17"/>
    <mergeCell ref="C63:D64"/>
    <mergeCell ref="E72:F72"/>
  </mergeCells>
  <pageMargins left="0.7" right="0.7" top="0.75" bottom="0.75" header="0.3" footer="0.3"/>
  <pageSetup scale="81" pageOrder="overThenDown" orientation="portrait" r:id="rId1"/>
  <headerFooter>
    <oddFooter xml:space="preserve">&amp;L&amp;F - &amp;A
&amp;R&amp;P of &amp;N
</oddFooter>
  </headerFooter>
  <rowBreaks count="1" manualBreakCount="1">
    <brk id="65" max="8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D557BB634DE4046ACF4135D706ADF5E" ma:contentTypeVersion="52" ma:contentTypeDescription="" ma:contentTypeScope="" ma:versionID="cecb55990fe2a4e6de21dbcac59d7dd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227</IndustryCode>
    <CaseStatus xmlns="dc463f71-b30c-4ab2-9473-d307f9d35888">Closed</CaseStatus>
    <OpenedDate xmlns="dc463f71-b30c-4ab2-9473-d307f9d35888">2020-06-16T07:00:00+00:00</OpenedDate>
    <SignificantOrder xmlns="dc463f71-b30c-4ab2-9473-d307f9d35888">false</SignificantOrder>
    <Date1 xmlns="dc463f71-b30c-4ab2-9473-d307f9d35888">2020-06-16T07:00:00+00:00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Island Disposal, Inc. </CaseCompanyNames>
    <Nickname xmlns="http://schemas.microsoft.com/sharepoint/v3" xsi:nil="true"/>
    <DocketNumber xmlns="dc463f71-b30c-4ab2-9473-d307f9d35888">200551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0DE5A9E8-4007-496C-A8EE-40561941F81E}"/>
</file>

<file path=customXml/itemProps2.xml><?xml version="1.0" encoding="utf-8"?>
<ds:datastoreItem xmlns:ds="http://schemas.openxmlformats.org/officeDocument/2006/customXml" ds:itemID="{9DD4EC28-94CF-42FA-8DE7-7DF8126057AC}"/>
</file>

<file path=customXml/itemProps3.xml><?xml version="1.0" encoding="utf-8"?>
<ds:datastoreItem xmlns:ds="http://schemas.openxmlformats.org/officeDocument/2006/customXml" ds:itemID="{5C89E494-7866-4D88-BCCC-CCD68817B7B0}"/>
</file>

<file path=customXml/itemProps4.xml><?xml version="1.0" encoding="utf-8"?>
<ds:datastoreItem xmlns:ds="http://schemas.openxmlformats.org/officeDocument/2006/customXml" ds:itemID="{491234B2-C334-4870-9712-4B7092DAF06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8</vt:i4>
      </vt:variant>
    </vt:vector>
  </HeadingPairs>
  <TitlesOfParts>
    <vt:vector size="13" baseType="lpstr">
      <vt:lpstr>Regulated DF Calc</vt:lpstr>
      <vt:lpstr>Rate Sheet</vt:lpstr>
      <vt:lpstr>Regulated Price Out</vt:lpstr>
      <vt:lpstr>UTC Disposal Breakout</vt:lpstr>
      <vt:lpstr>References</vt:lpstr>
      <vt:lpstr>'Rate Sheet'!Print_Area</vt:lpstr>
      <vt:lpstr>References!Print_Area</vt:lpstr>
      <vt:lpstr>'Regulated DF Calc'!Print_Area</vt:lpstr>
      <vt:lpstr>'Regulated Price Out'!Print_Area</vt:lpstr>
      <vt:lpstr>'UTC Disposal Breakout'!Print_Area</vt:lpstr>
      <vt:lpstr>'Rate Sheet'!Print_Titles</vt:lpstr>
      <vt:lpstr>'Regulated DF Calc'!Print_Titles</vt:lpstr>
      <vt:lpstr>'Regulated Price Out'!Print_Titles</vt:lpstr>
    </vt:vector>
  </TitlesOfParts>
  <Company>R360 Environmental Solutions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Garland</dc:creator>
  <cp:lastModifiedBy>Chelsea Paschke</cp:lastModifiedBy>
  <cp:lastPrinted>2020-06-16T00:41:28Z</cp:lastPrinted>
  <dcterms:created xsi:type="dcterms:W3CDTF">2020-06-12T20:25:25Z</dcterms:created>
  <dcterms:modified xsi:type="dcterms:W3CDTF">2020-06-16T00:41:55Z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0x0101006E56B4D1795A2E4DB2F0B01679ED314A002D557BB634DE4046ACF4135D706ADF5E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